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рабочий стол\сметы\2026\сб\СОО УКС\стрэс\"/>
    </mc:Choice>
  </mc:AlternateContent>
  <bookViews>
    <workbookView xWindow="0" yWindow="0" windowWidth="18615" windowHeight="16230"/>
  </bookViews>
  <sheets>
    <sheet name="Смета по ФСНБ 421+557прРИМ" sheetId="7" r:id="rId1"/>
    <sheet name="Source" sheetId="1" r:id="rId2"/>
    <sheet name="SourceObSm" sheetId="2" r:id="rId3"/>
    <sheet name="SmtRes" sheetId="3" r:id="rId4"/>
    <sheet name="EtalonRes" sheetId="4" r:id="rId5"/>
    <sheet name="SrcPoprs" sheetId="5" r:id="rId6"/>
    <sheet name="SrcKA" sheetId="6" r:id="rId7"/>
  </sheets>
  <definedNames>
    <definedName name="_xlnm.Print_Titles" localSheetId="0">'Смета по ФСНБ 421+557прРИМ'!$44:$44</definedName>
    <definedName name="_xlnm.Print_Area" localSheetId="0">'Смета по ФСНБ 421+557прРИМ'!$A$1:$M$2459</definedName>
  </definedNames>
  <calcPr calcId="162913"/>
</workbook>
</file>

<file path=xl/calcChain.xml><?xml version="1.0" encoding="utf-8"?>
<calcChain xmlns="http://schemas.openxmlformats.org/spreadsheetml/2006/main">
  <c r="M2446" i="7" l="1"/>
  <c r="M2444" i="7"/>
  <c r="M2442" i="7"/>
  <c r="M2440" i="7"/>
  <c r="A25" i="7"/>
  <c r="H2457" i="7"/>
  <c r="H2454" i="7"/>
  <c r="C2457" i="7"/>
  <c r="C2454" i="7"/>
  <c r="AW2450" i="7"/>
  <c r="AR2450" i="7"/>
  <c r="BA2450" i="7"/>
  <c r="AZ2450" i="7"/>
  <c r="AE2450" i="7"/>
  <c r="AD2450" i="7"/>
  <c r="L2448" i="7"/>
  <c r="AT2450" i="7" s="1"/>
  <c r="J2448" i="7"/>
  <c r="G2448" i="7"/>
  <c r="E2448" i="7"/>
  <c r="L2447" i="7"/>
  <c r="I2447" i="7"/>
  <c r="H2447" i="7"/>
  <c r="E2447" i="7"/>
  <c r="G2447" i="7"/>
  <c r="D2447" i="7"/>
  <c r="C2447" i="7"/>
  <c r="B2447" i="7"/>
  <c r="AT2446" i="7"/>
  <c r="AR2446" i="7"/>
  <c r="AO2446" i="7"/>
  <c r="BA2446" i="7"/>
  <c r="AZ2446" i="7"/>
  <c r="AE2446" i="7"/>
  <c r="AD2446" i="7"/>
  <c r="L2445" i="7"/>
  <c r="H2445" i="7"/>
  <c r="E2445" i="7"/>
  <c r="G2445" i="7"/>
  <c r="D2445" i="7"/>
  <c r="C2445" i="7"/>
  <c r="B2445" i="7"/>
  <c r="AT2444" i="7"/>
  <c r="AR2444" i="7"/>
  <c r="AO2444" i="7"/>
  <c r="BA2444" i="7"/>
  <c r="AZ2444" i="7"/>
  <c r="AE2444" i="7"/>
  <c r="AD2444" i="7"/>
  <c r="L2443" i="7"/>
  <c r="K2444" i="7" s="1"/>
  <c r="H2443" i="7"/>
  <c r="E2443" i="7"/>
  <c r="G2443" i="7"/>
  <c r="D2443" i="7"/>
  <c r="C2443" i="7"/>
  <c r="B2443" i="7"/>
  <c r="AT2442" i="7"/>
  <c r="AR2442" i="7"/>
  <c r="AO2442" i="7"/>
  <c r="BA2442" i="7"/>
  <c r="AZ2442" i="7"/>
  <c r="AE2442" i="7"/>
  <c r="AD2442" i="7"/>
  <c r="L2441" i="7"/>
  <c r="H2441" i="7"/>
  <c r="E2441" i="7"/>
  <c r="G2441" i="7"/>
  <c r="D2441" i="7"/>
  <c r="C2441" i="7"/>
  <c r="B2441" i="7"/>
  <c r="AT2440" i="7"/>
  <c r="AR2440" i="7"/>
  <c r="AO2440" i="7"/>
  <c r="BA2440" i="7"/>
  <c r="AZ2440" i="7"/>
  <c r="AE2440" i="7"/>
  <c r="AD2440" i="7"/>
  <c r="L2439" i="7"/>
  <c r="H2439" i="7"/>
  <c r="E2439" i="7"/>
  <c r="G2439" i="7"/>
  <c r="D2439" i="7"/>
  <c r="C2439" i="7"/>
  <c r="B2439" i="7"/>
  <c r="AU2438" i="7"/>
  <c r="AS2438" i="7"/>
  <c r="AP2438" i="7"/>
  <c r="BA2438" i="7"/>
  <c r="AZ2438" i="7"/>
  <c r="AE2438" i="7"/>
  <c r="AD2438" i="7"/>
  <c r="L2437" i="7"/>
  <c r="K2438" i="7" s="1"/>
  <c r="M2438" i="7" s="1"/>
  <c r="J2437" i="7"/>
  <c r="E2437" i="7"/>
  <c r="G2437" i="7"/>
  <c r="D2437" i="7"/>
  <c r="C2437" i="7"/>
  <c r="AU2436" i="7"/>
  <c r="AS2436" i="7"/>
  <c r="AP2436" i="7"/>
  <c r="BA2436" i="7"/>
  <c r="AZ2436" i="7"/>
  <c r="AE2436" i="7"/>
  <c r="AD2436" i="7"/>
  <c r="L2435" i="7"/>
  <c r="K2436" i="7" s="1"/>
  <c r="M2436" i="7" s="1"/>
  <c r="J2435" i="7"/>
  <c r="E2435" i="7"/>
  <c r="G2435" i="7"/>
  <c r="D2435" i="7"/>
  <c r="C2435" i="7"/>
  <c r="AU2434" i="7"/>
  <c r="AS2434" i="7"/>
  <c r="AP2434" i="7"/>
  <c r="BA2434" i="7"/>
  <c r="AZ2434" i="7"/>
  <c r="AE2434" i="7"/>
  <c r="AD2434" i="7"/>
  <c r="L2433" i="7"/>
  <c r="AN2434" i="7" s="1"/>
  <c r="J2433" i="7"/>
  <c r="E2433" i="7"/>
  <c r="G2433" i="7"/>
  <c r="D2433" i="7"/>
  <c r="C2433" i="7"/>
  <c r="AW2430" i="7"/>
  <c r="AE2430" i="7"/>
  <c r="AD2430" i="7"/>
  <c r="G2429" i="7"/>
  <c r="E2429" i="7"/>
  <c r="G2428" i="7"/>
  <c r="E2428" i="7"/>
  <c r="L2424" i="7"/>
  <c r="AT2430" i="7" s="1"/>
  <c r="L2425" i="7"/>
  <c r="I2425" i="7"/>
  <c r="H2425" i="7"/>
  <c r="G2425" i="7"/>
  <c r="L2422" i="7"/>
  <c r="L2421" i="7" s="1"/>
  <c r="J2422" i="7"/>
  <c r="G2422" i="7"/>
  <c r="C2420" i="7"/>
  <c r="E2419" i="7"/>
  <c r="G2419" i="7"/>
  <c r="D2419" i="7"/>
  <c r="AW2418" i="7"/>
  <c r="AE2418" i="7"/>
  <c r="AD2418" i="7"/>
  <c r="G2417" i="7"/>
  <c r="E2417" i="7"/>
  <c r="G2416" i="7"/>
  <c r="E2416" i="7"/>
  <c r="L2413" i="7"/>
  <c r="L2411" i="7" s="1"/>
  <c r="J2413" i="7"/>
  <c r="E2413" i="7"/>
  <c r="L2412" i="7"/>
  <c r="I2412" i="7"/>
  <c r="H2412" i="7"/>
  <c r="G2412" i="7"/>
  <c r="L2409" i="7"/>
  <c r="L2408" i="7" s="1"/>
  <c r="J2409" i="7"/>
  <c r="G2409" i="7"/>
  <c r="C2407" i="7"/>
  <c r="E2406" i="7"/>
  <c r="G2406" i="7"/>
  <c r="D2406" i="7"/>
  <c r="C2406" i="7"/>
  <c r="AW2405" i="7"/>
  <c r="AT2405" i="7"/>
  <c r="AO2405" i="7"/>
  <c r="AE2405" i="7"/>
  <c r="AD2405" i="7"/>
  <c r="G2404" i="7"/>
  <c r="E2404" i="7"/>
  <c r="G2403" i="7"/>
  <c r="E2403" i="7"/>
  <c r="L2400" i="7"/>
  <c r="L2399" i="7" s="1"/>
  <c r="J2400" i="7"/>
  <c r="G2400" i="7"/>
  <c r="C2398" i="7"/>
  <c r="E2397" i="7"/>
  <c r="G2397" i="7"/>
  <c r="D2397" i="7"/>
  <c r="AW2396" i="7"/>
  <c r="AT2396" i="7"/>
  <c r="AO2396" i="7"/>
  <c r="AE2396" i="7"/>
  <c r="AD2396" i="7"/>
  <c r="G2395" i="7"/>
  <c r="E2395" i="7"/>
  <c r="G2394" i="7"/>
  <c r="E2394" i="7"/>
  <c r="L2391" i="7"/>
  <c r="L2390" i="7" s="1"/>
  <c r="J2391" i="7"/>
  <c r="G2391" i="7"/>
  <c r="C2389" i="7"/>
  <c r="E2388" i="7"/>
  <c r="G2388" i="7"/>
  <c r="D2388" i="7"/>
  <c r="AE2384" i="7"/>
  <c r="AD2384" i="7"/>
  <c r="G2383" i="7"/>
  <c r="E2383" i="7"/>
  <c r="G2382" i="7"/>
  <c r="E2382" i="7"/>
  <c r="L2379" i="7"/>
  <c r="I2379" i="7"/>
  <c r="H2379" i="7"/>
  <c r="G2379" i="7"/>
  <c r="F2379" i="7"/>
  <c r="L2378" i="7"/>
  <c r="I2378" i="7"/>
  <c r="H2378" i="7"/>
  <c r="G2378" i="7"/>
  <c r="F2378" i="7"/>
  <c r="L2377" i="7"/>
  <c r="I2377" i="7"/>
  <c r="H2377" i="7"/>
  <c r="G2377" i="7"/>
  <c r="F2377" i="7"/>
  <c r="L2375" i="7"/>
  <c r="J2375" i="7"/>
  <c r="E2375" i="7"/>
  <c r="L2374" i="7"/>
  <c r="J2374" i="7"/>
  <c r="G2374" i="7"/>
  <c r="L2373" i="7"/>
  <c r="J2373" i="7"/>
  <c r="E2373" i="7"/>
  <c r="L2372" i="7"/>
  <c r="J2372" i="7"/>
  <c r="G2372" i="7"/>
  <c r="L2369" i="7"/>
  <c r="L2368" i="7" s="1"/>
  <c r="J2369" i="7"/>
  <c r="G2369" i="7"/>
  <c r="C2367" i="7"/>
  <c r="E2366" i="7"/>
  <c r="G2366" i="7"/>
  <c r="D2366" i="7"/>
  <c r="AE2365" i="7"/>
  <c r="AD2365" i="7"/>
  <c r="G2364" i="7"/>
  <c r="E2364" i="7"/>
  <c r="G2363" i="7"/>
  <c r="E2363" i="7"/>
  <c r="L2360" i="7"/>
  <c r="I2360" i="7"/>
  <c r="H2360" i="7"/>
  <c r="G2360" i="7"/>
  <c r="F2360" i="7"/>
  <c r="L2359" i="7"/>
  <c r="I2359" i="7"/>
  <c r="H2359" i="7"/>
  <c r="G2359" i="7"/>
  <c r="F2359" i="7"/>
  <c r="L2358" i="7"/>
  <c r="I2358" i="7"/>
  <c r="H2358" i="7"/>
  <c r="G2358" i="7"/>
  <c r="F2358" i="7"/>
  <c r="L2356" i="7"/>
  <c r="J2356" i="7"/>
  <c r="E2356" i="7"/>
  <c r="L2355" i="7"/>
  <c r="J2355" i="7"/>
  <c r="G2355" i="7"/>
  <c r="L2354" i="7"/>
  <c r="J2354" i="7"/>
  <c r="E2354" i="7"/>
  <c r="L2353" i="7"/>
  <c r="J2353" i="7"/>
  <c r="G2353" i="7"/>
  <c r="L2350" i="7"/>
  <c r="L2349" i="7" s="1"/>
  <c r="J2350" i="7"/>
  <c r="G2350" i="7"/>
  <c r="C2348" i="7"/>
  <c r="E2347" i="7"/>
  <c r="G2347" i="7"/>
  <c r="D2347" i="7"/>
  <c r="AE2346" i="7"/>
  <c r="AD2346" i="7"/>
  <c r="G2345" i="7"/>
  <c r="E2345" i="7"/>
  <c r="G2344" i="7"/>
  <c r="E2344" i="7"/>
  <c r="L2341" i="7"/>
  <c r="I2341" i="7"/>
  <c r="H2341" i="7"/>
  <c r="G2341" i="7"/>
  <c r="F2341" i="7"/>
  <c r="L2340" i="7"/>
  <c r="I2340" i="7"/>
  <c r="H2340" i="7"/>
  <c r="G2340" i="7"/>
  <c r="F2340" i="7"/>
  <c r="L2339" i="7"/>
  <c r="I2339" i="7"/>
  <c r="H2339" i="7"/>
  <c r="G2339" i="7"/>
  <c r="F2339" i="7"/>
  <c r="L2337" i="7"/>
  <c r="J2337" i="7"/>
  <c r="E2337" i="7"/>
  <c r="L2336" i="7"/>
  <c r="J2336" i="7"/>
  <c r="G2336" i="7"/>
  <c r="L2335" i="7"/>
  <c r="J2335" i="7"/>
  <c r="E2335" i="7"/>
  <c r="L2334" i="7"/>
  <c r="J2334" i="7"/>
  <c r="G2334" i="7"/>
  <c r="L2331" i="7"/>
  <c r="L2330" i="7" s="1"/>
  <c r="J2331" i="7"/>
  <c r="G2331" i="7"/>
  <c r="C2329" i="7"/>
  <c r="E2328" i="7"/>
  <c r="G2328" i="7"/>
  <c r="D2328" i="7"/>
  <c r="AE2327" i="7"/>
  <c r="AD2327" i="7"/>
  <c r="G2326" i="7"/>
  <c r="E2326" i="7"/>
  <c r="G2325" i="7"/>
  <c r="E2325" i="7"/>
  <c r="L2322" i="7"/>
  <c r="I2322" i="7"/>
  <c r="H2322" i="7"/>
  <c r="G2322" i="7"/>
  <c r="F2322" i="7"/>
  <c r="L2321" i="7"/>
  <c r="I2321" i="7"/>
  <c r="H2321" i="7"/>
  <c r="G2321" i="7"/>
  <c r="F2321" i="7"/>
  <c r="L2320" i="7"/>
  <c r="I2320" i="7"/>
  <c r="H2320" i="7"/>
  <c r="G2320" i="7"/>
  <c r="F2320" i="7"/>
  <c r="L2318" i="7"/>
  <c r="J2318" i="7"/>
  <c r="F2318" i="7"/>
  <c r="E2318" i="7"/>
  <c r="L2317" i="7"/>
  <c r="J2317" i="7"/>
  <c r="G2317" i="7"/>
  <c r="F2317" i="7"/>
  <c r="L2316" i="7"/>
  <c r="J2316" i="7"/>
  <c r="F2316" i="7"/>
  <c r="E2316" i="7"/>
  <c r="L2315" i="7"/>
  <c r="J2315" i="7"/>
  <c r="G2315" i="7"/>
  <c r="F2315" i="7"/>
  <c r="L2312" i="7"/>
  <c r="L2311" i="7" s="1"/>
  <c r="J2312" i="7"/>
  <c r="G2312" i="7"/>
  <c r="F2312" i="7"/>
  <c r="C2310" i="7"/>
  <c r="E2306" i="7"/>
  <c r="G2306" i="7"/>
  <c r="D2306" i="7"/>
  <c r="C2306" i="7"/>
  <c r="AE2305" i="7"/>
  <c r="AD2305" i="7"/>
  <c r="G2304" i="7"/>
  <c r="E2304" i="7"/>
  <c r="G2303" i="7"/>
  <c r="E2303" i="7"/>
  <c r="L2300" i="7"/>
  <c r="I2300" i="7"/>
  <c r="H2300" i="7"/>
  <c r="G2300" i="7"/>
  <c r="F2300" i="7"/>
  <c r="L2299" i="7"/>
  <c r="I2299" i="7"/>
  <c r="H2299" i="7"/>
  <c r="G2299" i="7"/>
  <c r="F2299" i="7"/>
  <c r="L2298" i="7"/>
  <c r="I2298" i="7"/>
  <c r="H2298" i="7"/>
  <c r="G2298" i="7"/>
  <c r="F2298" i="7"/>
  <c r="L2297" i="7"/>
  <c r="I2297" i="7"/>
  <c r="H2297" i="7"/>
  <c r="G2297" i="7"/>
  <c r="F2297" i="7"/>
  <c r="L2296" i="7"/>
  <c r="I2296" i="7"/>
  <c r="H2296" i="7"/>
  <c r="G2296" i="7"/>
  <c r="F2296" i="7"/>
  <c r="L2294" i="7"/>
  <c r="J2294" i="7"/>
  <c r="E2294" i="7"/>
  <c r="L2293" i="7"/>
  <c r="J2293" i="7"/>
  <c r="G2293" i="7"/>
  <c r="L2292" i="7"/>
  <c r="J2292" i="7"/>
  <c r="E2292" i="7"/>
  <c r="L2291" i="7"/>
  <c r="J2291" i="7"/>
  <c r="G2291" i="7"/>
  <c r="L2288" i="7"/>
  <c r="L2287" i="7" s="1"/>
  <c r="J2288" i="7"/>
  <c r="G2288" i="7"/>
  <c r="C2286" i="7"/>
  <c r="E2285" i="7"/>
  <c r="G2285" i="7"/>
  <c r="D2285" i="7"/>
  <c r="AE2284" i="7"/>
  <c r="AD2284" i="7"/>
  <c r="G2283" i="7"/>
  <c r="E2283" i="7"/>
  <c r="G2282" i="7"/>
  <c r="E2282" i="7"/>
  <c r="L2279" i="7"/>
  <c r="I2279" i="7"/>
  <c r="H2279" i="7"/>
  <c r="G2279" i="7"/>
  <c r="F2279" i="7"/>
  <c r="L2278" i="7"/>
  <c r="I2278" i="7"/>
  <c r="H2278" i="7"/>
  <c r="G2278" i="7"/>
  <c r="F2278" i="7"/>
  <c r="L2277" i="7"/>
  <c r="I2277" i="7"/>
  <c r="H2277" i="7"/>
  <c r="G2277" i="7"/>
  <c r="F2277" i="7"/>
  <c r="L2276" i="7"/>
  <c r="I2276" i="7"/>
  <c r="H2276" i="7"/>
  <c r="G2276" i="7"/>
  <c r="F2276" i="7"/>
  <c r="L2275" i="7"/>
  <c r="I2275" i="7"/>
  <c r="H2275" i="7"/>
  <c r="G2275" i="7"/>
  <c r="F2275" i="7"/>
  <c r="L2273" i="7"/>
  <c r="J2273" i="7"/>
  <c r="E2273" i="7"/>
  <c r="L2272" i="7"/>
  <c r="J2272" i="7"/>
  <c r="G2272" i="7"/>
  <c r="L2271" i="7"/>
  <c r="J2271" i="7"/>
  <c r="E2271" i="7"/>
  <c r="L2270" i="7"/>
  <c r="J2270" i="7"/>
  <c r="G2270" i="7"/>
  <c r="L2267" i="7"/>
  <c r="L2266" i="7" s="1"/>
  <c r="AR2284" i="7" s="1"/>
  <c r="J2267" i="7"/>
  <c r="G2267" i="7"/>
  <c r="C2265" i="7"/>
  <c r="E2264" i="7"/>
  <c r="G2264" i="7"/>
  <c r="D2264" i="7"/>
  <c r="AT2263" i="7"/>
  <c r="AO2263" i="7"/>
  <c r="AE2263" i="7"/>
  <c r="AD2263" i="7"/>
  <c r="G2262" i="7"/>
  <c r="E2262" i="7"/>
  <c r="G2261" i="7"/>
  <c r="E2261" i="7"/>
  <c r="L2258" i="7"/>
  <c r="I2258" i="7"/>
  <c r="H2258" i="7"/>
  <c r="G2258" i="7"/>
  <c r="F2258" i="7"/>
  <c r="L2257" i="7"/>
  <c r="J2257" i="7"/>
  <c r="G2257" i="7"/>
  <c r="F2257" i="7"/>
  <c r="L2255" i="7"/>
  <c r="L2254" i="7" s="1"/>
  <c r="J2255" i="7"/>
  <c r="G2255" i="7"/>
  <c r="C2253" i="7"/>
  <c r="E2252" i="7"/>
  <c r="G2252" i="7"/>
  <c r="D2252" i="7"/>
  <c r="AW2251" i="7"/>
  <c r="AT2251" i="7"/>
  <c r="AO2251" i="7"/>
  <c r="AE2251" i="7"/>
  <c r="AD2251" i="7"/>
  <c r="G2250" i="7"/>
  <c r="E2250" i="7"/>
  <c r="G2249" i="7"/>
  <c r="E2249" i="7"/>
  <c r="L2246" i="7"/>
  <c r="L2245" i="7" s="1"/>
  <c r="J2246" i="7"/>
  <c r="G2246" i="7"/>
  <c r="C2244" i="7"/>
  <c r="E2243" i="7"/>
  <c r="G2243" i="7"/>
  <c r="D2243" i="7"/>
  <c r="C2243" i="7"/>
  <c r="AE2242" i="7"/>
  <c r="AD2242" i="7"/>
  <c r="G2241" i="7"/>
  <c r="E2241" i="7"/>
  <c r="G2240" i="7"/>
  <c r="E2240" i="7"/>
  <c r="L2237" i="7"/>
  <c r="I2237" i="7"/>
  <c r="H2237" i="7"/>
  <c r="G2237" i="7"/>
  <c r="F2237" i="7"/>
  <c r="L2236" i="7"/>
  <c r="I2236" i="7"/>
  <c r="H2236" i="7"/>
  <c r="G2236" i="7"/>
  <c r="F2236" i="7"/>
  <c r="L2235" i="7"/>
  <c r="I2235" i="7"/>
  <c r="H2235" i="7"/>
  <c r="G2235" i="7"/>
  <c r="F2235" i="7"/>
  <c r="L2234" i="7"/>
  <c r="I2234" i="7"/>
  <c r="H2234" i="7"/>
  <c r="G2234" i="7"/>
  <c r="F2234" i="7"/>
  <c r="L2233" i="7"/>
  <c r="I2233" i="7"/>
  <c r="H2233" i="7"/>
  <c r="G2233" i="7"/>
  <c r="F2233" i="7"/>
  <c r="L2232" i="7"/>
  <c r="I2232" i="7"/>
  <c r="H2232" i="7"/>
  <c r="G2232" i="7"/>
  <c r="F2232" i="7"/>
  <c r="L2231" i="7"/>
  <c r="J2231" i="7"/>
  <c r="G2231" i="7"/>
  <c r="F2231" i="7"/>
  <c r="L2229" i="7"/>
  <c r="J2229" i="7"/>
  <c r="G2229" i="7"/>
  <c r="L2228" i="7"/>
  <c r="J2228" i="7"/>
  <c r="E2228" i="7"/>
  <c r="L2227" i="7"/>
  <c r="J2227" i="7"/>
  <c r="G2227" i="7"/>
  <c r="L2226" i="7"/>
  <c r="J2226" i="7"/>
  <c r="E2226" i="7"/>
  <c r="L2225" i="7"/>
  <c r="J2225" i="7"/>
  <c r="G2225" i="7"/>
  <c r="L2222" i="7"/>
  <c r="L2221" i="7" s="1"/>
  <c r="AR2242" i="7" s="1"/>
  <c r="J2222" i="7"/>
  <c r="G2222" i="7"/>
  <c r="C2220" i="7"/>
  <c r="E2219" i="7"/>
  <c r="G2219" i="7"/>
  <c r="D2219" i="7"/>
  <c r="AE2218" i="7"/>
  <c r="AD2218" i="7"/>
  <c r="G2217" i="7"/>
  <c r="E2217" i="7"/>
  <c r="G2216" i="7"/>
  <c r="E2216" i="7"/>
  <c r="L2213" i="7"/>
  <c r="I2213" i="7"/>
  <c r="H2213" i="7"/>
  <c r="G2213" i="7"/>
  <c r="F2213" i="7"/>
  <c r="L2212" i="7"/>
  <c r="I2212" i="7"/>
  <c r="H2212" i="7"/>
  <c r="G2212" i="7"/>
  <c r="F2212" i="7"/>
  <c r="L2211" i="7"/>
  <c r="I2211" i="7"/>
  <c r="H2211" i="7"/>
  <c r="G2211" i="7"/>
  <c r="F2211" i="7"/>
  <c r="L2210" i="7"/>
  <c r="I2210" i="7"/>
  <c r="H2210" i="7"/>
  <c r="G2210" i="7"/>
  <c r="F2210" i="7"/>
  <c r="L2209" i="7"/>
  <c r="I2209" i="7"/>
  <c r="H2209" i="7"/>
  <c r="G2209" i="7"/>
  <c r="F2209" i="7"/>
  <c r="L2208" i="7"/>
  <c r="I2208" i="7"/>
  <c r="H2208" i="7"/>
  <c r="G2208" i="7"/>
  <c r="F2208" i="7"/>
  <c r="L2207" i="7"/>
  <c r="J2207" i="7"/>
  <c r="G2207" i="7"/>
  <c r="F2207" i="7"/>
  <c r="L2205" i="7"/>
  <c r="J2205" i="7"/>
  <c r="G2205" i="7"/>
  <c r="F2205" i="7"/>
  <c r="L2204" i="7"/>
  <c r="J2204" i="7"/>
  <c r="F2204" i="7"/>
  <c r="E2204" i="7"/>
  <c r="L2203" i="7"/>
  <c r="J2203" i="7"/>
  <c r="G2203" i="7"/>
  <c r="F2203" i="7"/>
  <c r="L2202" i="7"/>
  <c r="J2202" i="7"/>
  <c r="F2202" i="7"/>
  <c r="E2202" i="7"/>
  <c r="L2201" i="7"/>
  <c r="J2201" i="7"/>
  <c r="G2201" i="7"/>
  <c r="F2201" i="7"/>
  <c r="L2198" i="7"/>
  <c r="L2197" i="7" s="1"/>
  <c r="J2198" i="7"/>
  <c r="G2198" i="7"/>
  <c r="F2198" i="7"/>
  <c r="C2196" i="7"/>
  <c r="E2194" i="7"/>
  <c r="G2194" i="7"/>
  <c r="D2194" i="7"/>
  <c r="C2194" i="7"/>
  <c r="AE2193" i="7"/>
  <c r="AD2193" i="7"/>
  <c r="G2192" i="7"/>
  <c r="E2192" i="7"/>
  <c r="G2191" i="7"/>
  <c r="E2191" i="7"/>
  <c r="L2188" i="7"/>
  <c r="I2188" i="7"/>
  <c r="H2188" i="7"/>
  <c r="G2188" i="7"/>
  <c r="F2188" i="7"/>
  <c r="L2187" i="7"/>
  <c r="I2187" i="7"/>
  <c r="H2187" i="7"/>
  <c r="G2187" i="7"/>
  <c r="F2187" i="7"/>
  <c r="L2186" i="7"/>
  <c r="J2186" i="7"/>
  <c r="G2186" i="7"/>
  <c r="F2186" i="7"/>
  <c r="L2184" i="7"/>
  <c r="L2182" i="7" s="1"/>
  <c r="J2184" i="7"/>
  <c r="E2184" i="7"/>
  <c r="L2183" i="7"/>
  <c r="I2183" i="7"/>
  <c r="H2183" i="7"/>
  <c r="G2183" i="7"/>
  <c r="L2180" i="7"/>
  <c r="L2179" i="7" s="1"/>
  <c r="AR2193" i="7" s="1"/>
  <c r="J2180" i="7"/>
  <c r="G2180" i="7"/>
  <c r="C2178" i="7"/>
  <c r="E2177" i="7"/>
  <c r="G2177" i="7"/>
  <c r="D2177" i="7"/>
  <c r="AE2176" i="7"/>
  <c r="AD2176" i="7"/>
  <c r="G2175" i="7"/>
  <c r="E2175" i="7"/>
  <c r="G2174" i="7"/>
  <c r="E2174" i="7"/>
  <c r="L2171" i="7"/>
  <c r="I2171" i="7"/>
  <c r="H2171" i="7"/>
  <c r="G2171" i="7"/>
  <c r="F2171" i="7"/>
  <c r="L2170" i="7"/>
  <c r="I2170" i="7"/>
  <c r="H2170" i="7"/>
  <c r="G2170" i="7"/>
  <c r="F2170" i="7"/>
  <c r="L2169" i="7"/>
  <c r="J2169" i="7"/>
  <c r="G2169" i="7"/>
  <c r="F2169" i="7"/>
  <c r="L2167" i="7"/>
  <c r="L2165" i="7" s="1"/>
  <c r="J2167" i="7"/>
  <c r="F2167" i="7"/>
  <c r="E2167" i="7"/>
  <c r="L2166" i="7"/>
  <c r="I2166" i="7"/>
  <c r="H2166" i="7"/>
  <c r="G2166" i="7"/>
  <c r="F2166" i="7"/>
  <c r="L2163" i="7"/>
  <c r="L2162" i="7" s="1"/>
  <c r="AR2176" i="7" s="1"/>
  <c r="J2163" i="7"/>
  <c r="G2163" i="7"/>
  <c r="F2163" i="7"/>
  <c r="C2161" i="7"/>
  <c r="E2159" i="7"/>
  <c r="G2159" i="7"/>
  <c r="D2159" i="7"/>
  <c r="C2159" i="7"/>
  <c r="AE2158" i="7"/>
  <c r="AD2158" i="7"/>
  <c r="G2157" i="7"/>
  <c r="E2157" i="7"/>
  <c r="G2156" i="7"/>
  <c r="E2156" i="7"/>
  <c r="L2153" i="7"/>
  <c r="I2153" i="7"/>
  <c r="H2153" i="7"/>
  <c r="G2153" i="7"/>
  <c r="F2153" i="7"/>
  <c r="L2152" i="7"/>
  <c r="I2152" i="7"/>
  <c r="H2152" i="7"/>
  <c r="G2152" i="7"/>
  <c r="F2152" i="7"/>
  <c r="L2150" i="7"/>
  <c r="J2150" i="7"/>
  <c r="G2150" i="7"/>
  <c r="L2149" i="7"/>
  <c r="J2149" i="7"/>
  <c r="E2149" i="7"/>
  <c r="L2148" i="7"/>
  <c r="J2148" i="7"/>
  <c r="G2148" i="7"/>
  <c r="L2147" i="7"/>
  <c r="J2147" i="7"/>
  <c r="E2147" i="7"/>
  <c r="L2146" i="7"/>
  <c r="J2146" i="7"/>
  <c r="G2146" i="7"/>
  <c r="L2143" i="7"/>
  <c r="L2142" i="7" s="1"/>
  <c r="AR2158" i="7" s="1"/>
  <c r="J2143" i="7"/>
  <c r="G2143" i="7"/>
  <c r="E2141" i="7"/>
  <c r="G2141" i="7"/>
  <c r="D2141" i="7"/>
  <c r="AE2140" i="7"/>
  <c r="AD2140" i="7"/>
  <c r="G2139" i="7"/>
  <c r="E2139" i="7"/>
  <c r="G2138" i="7"/>
  <c r="E2138" i="7"/>
  <c r="L2135" i="7"/>
  <c r="I2135" i="7"/>
  <c r="H2135" i="7"/>
  <c r="G2135" i="7"/>
  <c r="F2135" i="7"/>
  <c r="L2134" i="7"/>
  <c r="I2134" i="7"/>
  <c r="H2134" i="7"/>
  <c r="G2134" i="7"/>
  <c r="F2134" i="7"/>
  <c r="L2132" i="7"/>
  <c r="J2132" i="7"/>
  <c r="G2132" i="7"/>
  <c r="F2132" i="7"/>
  <c r="L2131" i="7"/>
  <c r="J2131" i="7"/>
  <c r="F2131" i="7"/>
  <c r="E2131" i="7"/>
  <c r="L2130" i="7"/>
  <c r="J2130" i="7"/>
  <c r="G2130" i="7"/>
  <c r="F2130" i="7"/>
  <c r="L2129" i="7"/>
  <c r="J2129" i="7"/>
  <c r="F2129" i="7"/>
  <c r="E2129" i="7"/>
  <c r="L2128" i="7"/>
  <c r="J2128" i="7"/>
  <c r="G2128" i="7"/>
  <c r="F2128" i="7"/>
  <c r="L2125" i="7"/>
  <c r="L2124" i="7" s="1"/>
  <c r="J2125" i="7"/>
  <c r="G2125" i="7"/>
  <c r="F2125" i="7"/>
  <c r="E2122" i="7"/>
  <c r="G2122" i="7"/>
  <c r="D2122" i="7"/>
  <c r="C2122" i="7"/>
  <c r="AE2121" i="7"/>
  <c r="AD2121" i="7"/>
  <c r="G2120" i="7"/>
  <c r="E2120" i="7"/>
  <c r="G2119" i="7"/>
  <c r="E2119" i="7"/>
  <c r="L2116" i="7"/>
  <c r="I2116" i="7"/>
  <c r="H2116" i="7"/>
  <c r="G2116" i="7"/>
  <c r="F2116" i="7"/>
  <c r="L2115" i="7"/>
  <c r="I2115" i="7"/>
  <c r="H2115" i="7"/>
  <c r="G2115" i="7"/>
  <c r="F2115" i="7"/>
  <c r="L2113" i="7"/>
  <c r="J2113" i="7"/>
  <c r="G2113" i="7"/>
  <c r="F2113" i="7"/>
  <c r="L2112" i="7"/>
  <c r="J2112" i="7"/>
  <c r="F2112" i="7"/>
  <c r="E2112" i="7"/>
  <c r="L2111" i="7"/>
  <c r="J2111" i="7"/>
  <c r="G2111" i="7"/>
  <c r="F2111" i="7"/>
  <c r="L2110" i="7"/>
  <c r="J2110" i="7"/>
  <c r="F2110" i="7"/>
  <c r="E2110" i="7"/>
  <c r="L2109" i="7"/>
  <c r="J2109" i="7"/>
  <c r="G2109" i="7"/>
  <c r="F2109" i="7"/>
  <c r="L2106" i="7"/>
  <c r="L2105" i="7" s="1"/>
  <c r="J2106" i="7"/>
  <c r="G2106" i="7"/>
  <c r="F2106" i="7"/>
  <c r="E2103" i="7"/>
  <c r="G2103" i="7"/>
  <c r="D2103" i="7"/>
  <c r="C2103" i="7"/>
  <c r="AT2099" i="7"/>
  <c r="AO2099" i="7"/>
  <c r="AE2099" i="7"/>
  <c r="AD2099" i="7"/>
  <c r="G2098" i="7"/>
  <c r="E2098" i="7"/>
  <c r="G2097" i="7"/>
  <c r="E2097" i="7"/>
  <c r="L2094" i="7"/>
  <c r="L2093" i="7" s="1"/>
  <c r="AW2099" i="7" s="1"/>
  <c r="I2094" i="7"/>
  <c r="H2094" i="7"/>
  <c r="G2094" i="7"/>
  <c r="F2094" i="7"/>
  <c r="L2092" i="7"/>
  <c r="L2091" i="7" s="1"/>
  <c r="J2092" i="7"/>
  <c r="G2092" i="7"/>
  <c r="E2090" i="7"/>
  <c r="G2090" i="7"/>
  <c r="D2090" i="7"/>
  <c r="AT2089" i="7"/>
  <c r="AO2089" i="7"/>
  <c r="AE2089" i="7"/>
  <c r="AD2089" i="7"/>
  <c r="G2088" i="7"/>
  <c r="E2088" i="7"/>
  <c r="G2087" i="7"/>
  <c r="E2087" i="7"/>
  <c r="L2084" i="7"/>
  <c r="L2083" i="7" s="1"/>
  <c r="AW2089" i="7" s="1"/>
  <c r="I2084" i="7"/>
  <c r="H2084" i="7"/>
  <c r="G2084" i="7"/>
  <c r="F2084" i="7"/>
  <c r="L2082" i="7"/>
  <c r="L2081" i="7" s="1"/>
  <c r="J2082" i="7"/>
  <c r="G2082" i="7"/>
  <c r="F2082" i="7"/>
  <c r="E2079" i="7"/>
  <c r="G2079" i="7"/>
  <c r="D2079" i="7"/>
  <c r="C2079" i="7"/>
  <c r="AT2078" i="7"/>
  <c r="AO2078" i="7"/>
  <c r="AE2078" i="7"/>
  <c r="AD2078" i="7"/>
  <c r="G2077" i="7"/>
  <c r="E2077" i="7"/>
  <c r="G2076" i="7"/>
  <c r="E2076" i="7"/>
  <c r="L2073" i="7"/>
  <c r="L2072" i="7" s="1"/>
  <c r="AW2078" i="7" s="1"/>
  <c r="I2073" i="7"/>
  <c r="H2073" i="7"/>
  <c r="G2073" i="7"/>
  <c r="F2073" i="7"/>
  <c r="L2071" i="7"/>
  <c r="L2070" i="7" s="1"/>
  <c r="J2071" i="7"/>
  <c r="G2071" i="7"/>
  <c r="E2069" i="7"/>
  <c r="G2069" i="7"/>
  <c r="D2069" i="7"/>
  <c r="AT2068" i="7"/>
  <c r="AO2068" i="7"/>
  <c r="AE2068" i="7"/>
  <c r="AD2068" i="7"/>
  <c r="G2067" i="7"/>
  <c r="E2067" i="7"/>
  <c r="G2066" i="7"/>
  <c r="E2066" i="7"/>
  <c r="L2063" i="7"/>
  <c r="L2062" i="7" s="1"/>
  <c r="AW2068" i="7" s="1"/>
  <c r="I2063" i="7"/>
  <c r="H2063" i="7"/>
  <c r="G2063" i="7"/>
  <c r="F2063" i="7"/>
  <c r="L2061" i="7"/>
  <c r="L2060" i="7" s="1"/>
  <c r="J2061" i="7"/>
  <c r="G2061" i="7"/>
  <c r="F2061" i="7"/>
  <c r="E2058" i="7"/>
  <c r="G2058" i="7"/>
  <c r="D2058" i="7"/>
  <c r="C2058" i="7"/>
  <c r="AE2057" i="7"/>
  <c r="AD2057" i="7"/>
  <c r="G2056" i="7"/>
  <c r="E2056" i="7"/>
  <c r="G2055" i="7"/>
  <c r="E2055" i="7"/>
  <c r="L2052" i="7"/>
  <c r="I2052" i="7"/>
  <c r="H2052" i="7"/>
  <c r="G2052" i="7"/>
  <c r="F2052" i="7"/>
  <c r="L2051" i="7"/>
  <c r="I2051" i="7"/>
  <c r="H2051" i="7"/>
  <c r="G2051" i="7"/>
  <c r="F2051" i="7"/>
  <c r="L2049" i="7"/>
  <c r="J2049" i="7"/>
  <c r="E2049" i="7"/>
  <c r="L2048" i="7"/>
  <c r="J2048" i="7"/>
  <c r="G2048" i="7"/>
  <c r="L2047" i="7"/>
  <c r="J2047" i="7"/>
  <c r="E2047" i="7"/>
  <c r="L2046" i="7"/>
  <c r="J2046" i="7"/>
  <c r="G2046" i="7"/>
  <c r="L2043" i="7"/>
  <c r="L2042" i="7" s="1"/>
  <c r="J2043" i="7"/>
  <c r="G2043" i="7"/>
  <c r="C2041" i="7"/>
  <c r="E2040" i="7"/>
  <c r="G2040" i="7"/>
  <c r="D2040" i="7"/>
  <c r="AW2039" i="7"/>
  <c r="AE2039" i="7"/>
  <c r="AD2039" i="7"/>
  <c r="G2038" i="7"/>
  <c r="E2038" i="7"/>
  <c r="G2037" i="7"/>
  <c r="E2037" i="7"/>
  <c r="L2034" i="7"/>
  <c r="L2032" i="7" s="1"/>
  <c r="J2034" i="7"/>
  <c r="E2034" i="7"/>
  <c r="L2033" i="7"/>
  <c r="I2033" i="7"/>
  <c r="H2033" i="7"/>
  <c r="G2033" i="7"/>
  <c r="L2030" i="7"/>
  <c r="L2029" i="7" s="1"/>
  <c r="J2030" i="7"/>
  <c r="G2030" i="7"/>
  <c r="C2028" i="7"/>
  <c r="E2027" i="7"/>
  <c r="G2027" i="7"/>
  <c r="D2027" i="7"/>
  <c r="C2027" i="7"/>
  <c r="AE2026" i="7"/>
  <c r="AD2026" i="7"/>
  <c r="G2025" i="7"/>
  <c r="E2025" i="7"/>
  <c r="G2024" i="7"/>
  <c r="E2024" i="7"/>
  <c r="L2021" i="7"/>
  <c r="I2021" i="7"/>
  <c r="H2021" i="7"/>
  <c r="G2021" i="7"/>
  <c r="F2021" i="7"/>
  <c r="L2020" i="7"/>
  <c r="I2020" i="7"/>
  <c r="H2020" i="7"/>
  <c r="G2020" i="7"/>
  <c r="F2020" i="7"/>
  <c r="L2019" i="7"/>
  <c r="I2019" i="7"/>
  <c r="H2019" i="7"/>
  <c r="G2019" i="7"/>
  <c r="F2019" i="7"/>
  <c r="L2018" i="7"/>
  <c r="I2018" i="7"/>
  <c r="H2018" i="7"/>
  <c r="G2018" i="7"/>
  <c r="F2018" i="7"/>
  <c r="L2017" i="7"/>
  <c r="I2017" i="7"/>
  <c r="H2017" i="7"/>
  <c r="G2017" i="7"/>
  <c r="F2017" i="7"/>
  <c r="L2016" i="7"/>
  <c r="I2016" i="7"/>
  <c r="H2016" i="7"/>
  <c r="G2016" i="7"/>
  <c r="F2016" i="7"/>
  <c r="L2015" i="7"/>
  <c r="J2015" i="7"/>
  <c r="G2015" i="7"/>
  <c r="F2015" i="7"/>
  <c r="L2013" i="7"/>
  <c r="J2013" i="7"/>
  <c r="E2013" i="7"/>
  <c r="L2012" i="7"/>
  <c r="J2012" i="7"/>
  <c r="G2012" i="7"/>
  <c r="L2011" i="7"/>
  <c r="J2011" i="7"/>
  <c r="E2011" i="7"/>
  <c r="L2010" i="7"/>
  <c r="J2010" i="7"/>
  <c r="G2010" i="7"/>
  <c r="L2007" i="7"/>
  <c r="L2006" i="7" s="1"/>
  <c r="AR2026" i="7" s="1"/>
  <c r="J2007" i="7"/>
  <c r="G2007" i="7"/>
  <c r="E2005" i="7"/>
  <c r="G2005" i="7"/>
  <c r="D2005" i="7"/>
  <c r="AE2004" i="7"/>
  <c r="AD2004" i="7"/>
  <c r="G2003" i="7"/>
  <c r="E2003" i="7"/>
  <c r="G2002" i="7"/>
  <c r="E2002" i="7"/>
  <c r="L1999" i="7"/>
  <c r="I1999" i="7"/>
  <c r="H1999" i="7"/>
  <c r="G1999" i="7"/>
  <c r="F1999" i="7"/>
  <c r="L1998" i="7"/>
  <c r="I1998" i="7"/>
  <c r="H1998" i="7"/>
  <c r="G1998" i="7"/>
  <c r="F1998" i="7"/>
  <c r="L1997" i="7"/>
  <c r="I1997" i="7"/>
  <c r="H1997" i="7"/>
  <c r="G1997" i="7"/>
  <c r="F1997" i="7"/>
  <c r="L1996" i="7"/>
  <c r="I1996" i="7"/>
  <c r="H1996" i="7"/>
  <c r="G1996" i="7"/>
  <c r="F1996" i="7"/>
  <c r="L1995" i="7"/>
  <c r="I1995" i="7"/>
  <c r="H1995" i="7"/>
  <c r="G1995" i="7"/>
  <c r="F1995" i="7"/>
  <c r="L1994" i="7"/>
  <c r="I1994" i="7"/>
  <c r="H1994" i="7"/>
  <c r="G1994" i="7"/>
  <c r="F1994" i="7"/>
  <c r="L1993" i="7"/>
  <c r="J1993" i="7"/>
  <c r="G1993" i="7"/>
  <c r="F1993" i="7"/>
  <c r="L1991" i="7"/>
  <c r="J1991" i="7"/>
  <c r="F1991" i="7"/>
  <c r="E1991" i="7"/>
  <c r="L1990" i="7"/>
  <c r="J1990" i="7"/>
  <c r="G1990" i="7"/>
  <c r="F1990" i="7"/>
  <c r="L1989" i="7"/>
  <c r="J1989" i="7"/>
  <c r="F1989" i="7"/>
  <c r="E1989" i="7"/>
  <c r="L1988" i="7"/>
  <c r="J1988" i="7"/>
  <c r="G1988" i="7"/>
  <c r="F1988" i="7"/>
  <c r="L1985" i="7"/>
  <c r="L1984" i="7" s="1"/>
  <c r="J1985" i="7"/>
  <c r="G1985" i="7"/>
  <c r="F1985" i="7"/>
  <c r="E1982" i="7"/>
  <c r="G1982" i="7"/>
  <c r="D1982" i="7"/>
  <c r="C1982" i="7"/>
  <c r="AW1978" i="7"/>
  <c r="AE1978" i="7"/>
  <c r="AD1978" i="7"/>
  <c r="G1977" i="7"/>
  <c r="E1977" i="7"/>
  <c r="G1976" i="7"/>
  <c r="E1976" i="7"/>
  <c r="L1973" i="7"/>
  <c r="L1971" i="7" s="1"/>
  <c r="AT1978" i="7" s="1"/>
  <c r="J1973" i="7"/>
  <c r="E1973" i="7"/>
  <c r="L1972" i="7"/>
  <c r="J1972" i="7"/>
  <c r="G1972" i="7"/>
  <c r="L1969" i="7"/>
  <c r="L1968" i="7" s="1"/>
  <c r="J1969" i="7"/>
  <c r="G1969" i="7"/>
  <c r="E1967" i="7"/>
  <c r="G1967" i="7"/>
  <c r="D1967" i="7"/>
  <c r="AW1966" i="7"/>
  <c r="AE1966" i="7"/>
  <c r="AD1966" i="7"/>
  <c r="G1965" i="7"/>
  <c r="E1965" i="7"/>
  <c r="G1964" i="7"/>
  <c r="E1964" i="7"/>
  <c r="L1961" i="7"/>
  <c r="L1959" i="7" s="1"/>
  <c r="J1961" i="7"/>
  <c r="F1961" i="7"/>
  <c r="E1961" i="7"/>
  <c r="L1960" i="7"/>
  <c r="J1960" i="7"/>
  <c r="G1960" i="7"/>
  <c r="F1960" i="7"/>
  <c r="L1957" i="7"/>
  <c r="L1956" i="7" s="1"/>
  <c r="AR1966" i="7" s="1"/>
  <c r="J1957" i="7"/>
  <c r="G1957" i="7"/>
  <c r="F1957" i="7"/>
  <c r="E1954" i="7"/>
  <c r="G1954" i="7"/>
  <c r="D1954" i="7"/>
  <c r="C1954" i="7"/>
  <c r="AW1953" i="7"/>
  <c r="AE1953" i="7"/>
  <c r="AD1953" i="7"/>
  <c r="G1952" i="7"/>
  <c r="E1952" i="7"/>
  <c r="G1951" i="7"/>
  <c r="E1951" i="7"/>
  <c r="L1948" i="7"/>
  <c r="L1946" i="7" s="1"/>
  <c r="J1948" i="7"/>
  <c r="E1948" i="7"/>
  <c r="L1947" i="7"/>
  <c r="J1947" i="7"/>
  <c r="G1947" i="7"/>
  <c r="L1944" i="7"/>
  <c r="L1943" i="7" s="1"/>
  <c r="AR1953" i="7" s="1"/>
  <c r="J1944" i="7"/>
  <c r="G1944" i="7"/>
  <c r="E1942" i="7"/>
  <c r="G1942" i="7"/>
  <c r="D1942" i="7"/>
  <c r="AW1941" i="7"/>
  <c r="AE1941" i="7"/>
  <c r="AD1941" i="7"/>
  <c r="G1940" i="7"/>
  <c r="E1940" i="7"/>
  <c r="G1939" i="7"/>
  <c r="E1939" i="7"/>
  <c r="L1936" i="7"/>
  <c r="L1934" i="7" s="1"/>
  <c r="J1936" i="7"/>
  <c r="F1936" i="7"/>
  <c r="E1936" i="7"/>
  <c r="L1935" i="7"/>
  <c r="J1935" i="7"/>
  <c r="G1935" i="7"/>
  <c r="F1935" i="7"/>
  <c r="L1932" i="7"/>
  <c r="L1931" i="7" s="1"/>
  <c r="J1932" i="7"/>
  <c r="G1932" i="7"/>
  <c r="F1932" i="7"/>
  <c r="E1929" i="7"/>
  <c r="G1929" i="7"/>
  <c r="D1929" i="7"/>
  <c r="C1929" i="7"/>
  <c r="AE1928" i="7"/>
  <c r="AD1928" i="7"/>
  <c r="G1927" i="7"/>
  <c r="E1927" i="7"/>
  <c r="G1926" i="7"/>
  <c r="E1926" i="7"/>
  <c r="L1923" i="7"/>
  <c r="I1923" i="7"/>
  <c r="H1923" i="7"/>
  <c r="G1923" i="7"/>
  <c r="F1923" i="7"/>
  <c r="L1922" i="7"/>
  <c r="I1922" i="7"/>
  <c r="H1922" i="7"/>
  <c r="G1922" i="7"/>
  <c r="F1922" i="7"/>
  <c r="L1921" i="7"/>
  <c r="I1921" i="7"/>
  <c r="H1921" i="7"/>
  <c r="G1921" i="7"/>
  <c r="F1921" i="7"/>
  <c r="L1919" i="7"/>
  <c r="J1919" i="7"/>
  <c r="E1919" i="7"/>
  <c r="L1918" i="7"/>
  <c r="J1918" i="7"/>
  <c r="G1918" i="7"/>
  <c r="L1917" i="7"/>
  <c r="J1917" i="7"/>
  <c r="G1917" i="7"/>
  <c r="L1916" i="7"/>
  <c r="J1916" i="7"/>
  <c r="E1916" i="7"/>
  <c r="L1915" i="7"/>
  <c r="J1915" i="7"/>
  <c r="G1915" i="7"/>
  <c r="L1914" i="7"/>
  <c r="J1914" i="7"/>
  <c r="E1914" i="7"/>
  <c r="L1913" i="7"/>
  <c r="J1913" i="7"/>
  <c r="G1913" i="7"/>
  <c r="L1912" i="7"/>
  <c r="I1912" i="7"/>
  <c r="H1912" i="7"/>
  <c r="G1912" i="7"/>
  <c r="L1909" i="7"/>
  <c r="L1908" i="7" s="1"/>
  <c r="J1909" i="7"/>
  <c r="G1909" i="7"/>
  <c r="E1907" i="7"/>
  <c r="G1907" i="7"/>
  <c r="D1907" i="7"/>
  <c r="AE1906" i="7"/>
  <c r="AD1906" i="7"/>
  <c r="G1905" i="7"/>
  <c r="E1905" i="7"/>
  <c r="G1904" i="7"/>
  <c r="E1904" i="7"/>
  <c r="L1901" i="7"/>
  <c r="I1901" i="7"/>
  <c r="H1901" i="7"/>
  <c r="G1901" i="7"/>
  <c r="F1901" i="7"/>
  <c r="L1900" i="7"/>
  <c r="I1900" i="7"/>
  <c r="H1900" i="7"/>
  <c r="G1900" i="7"/>
  <c r="F1900" i="7"/>
  <c r="L1899" i="7"/>
  <c r="I1899" i="7"/>
  <c r="H1899" i="7"/>
  <c r="G1899" i="7"/>
  <c r="F1899" i="7"/>
  <c r="L1897" i="7"/>
  <c r="J1897" i="7"/>
  <c r="F1897" i="7"/>
  <c r="E1897" i="7"/>
  <c r="L1896" i="7"/>
  <c r="J1896" i="7"/>
  <c r="G1896" i="7"/>
  <c r="F1896" i="7"/>
  <c r="L1895" i="7"/>
  <c r="J1895" i="7"/>
  <c r="G1895" i="7"/>
  <c r="F1895" i="7"/>
  <c r="L1894" i="7"/>
  <c r="J1894" i="7"/>
  <c r="F1894" i="7"/>
  <c r="E1894" i="7"/>
  <c r="L1893" i="7"/>
  <c r="J1893" i="7"/>
  <c r="G1893" i="7"/>
  <c r="F1893" i="7"/>
  <c r="L1892" i="7"/>
  <c r="J1892" i="7"/>
  <c r="F1892" i="7"/>
  <c r="E1892" i="7"/>
  <c r="L1891" i="7"/>
  <c r="J1891" i="7"/>
  <c r="G1891" i="7"/>
  <c r="F1891" i="7"/>
  <c r="L1890" i="7"/>
  <c r="I1890" i="7"/>
  <c r="H1890" i="7"/>
  <c r="G1890" i="7"/>
  <c r="F1890" i="7"/>
  <c r="L1887" i="7"/>
  <c r="L1886" i="7" s="1"/>
  <c r="AR1906" i="7" s="1"/>
  <c r="J1887" i="7"/>
  <c r="G1887" i="7"/>
  <c r="F1887" i="7"/>
  <c r="E1884" i="7"/>
  <c r="G1884" i="7"/>
  <c r="D1884" i="7"/>
  <c r="C1884" i="7"/>
  <c r="AW1883" i="7"/>
  <c r="AE1883" i="7"/>
  <c r="AD1883" i="7"/>
  <c r="G1882" i="7"/>
  <c r="E1882" i="7"/>
  <c r="G1881" i="7"/>
  <c r="E1881" i="7"/>
  <c r="L1878" i="7"/>
  <c r="L1876" i="7" s="1"/>
  <c r="J1878" i="7"/>
  <c r="E1878" i="7"/>
  <c r="L1877" i="7"/>
  <c r="J1877" i="7"/>
  <c r="G1877" i="7"/>
  <c r="L1874" i="7"/>
  <c r="L1873" i="7" s="1"/>
  <c r="AR1883" i="7" s="1"/>
  <c r="J1874" i="7"/>
  <c r="G1874" i="7"/>
  <c r="E1872" i="7"/>
  <c r="G1872" i="7"/>
  <c r="D1872" i="7"/>
  <c r="AW1871" i="7"/>
  <c r="AE1871" i="7"/>
  <c r="AD1871" i="7"/>
  <c r="G1870" i="7"/>
  <c r="E1870" i="7"/>
  <c r="G1869" i="7"/>
  <c r="E1869" i="7"/>
  <c r="L1866" i="7"/>
  <c r="L1864" i="7" s="1"/>
  <c r="AT1871" i="7" s="1"/>
  <c r="J1866" i="7"/>
  <c r="F1866" i="7"/>
  <c r="E1866" i="7"/>
  <c r="L1865" i="7"/>
  <c r="J1865" i="7"/>
  <c r="G1865" i="7"/>
  <c r="F1865" i="7"/>
  <c r="L1862" i="7"/>
  <c r="L1861" i="7" s="1"/>
  <c r="J1862" i="7"/>
  <c r="G1862" i="7"/>
  <c r="F1862" i="7"/>
  <c r="E1859" i="7"/>
  <c r="G1859" i="7"/>
  <c r="D1859" i="7"/>
  <c r="C1859" i="7"/>
  <c r="AT1858" i="7"/>
  <c r="AO1858" i="7"/>
  <c r="AE1858" i="7"/>
  <c r="AD1858" i="7"/>
  <c r="G1857" i="7"/>
  <c r="E1857" i="7"/>
  <c r="G1856" i="7"/>
  <c r="E1856" i="7"/>
  <c r="L1853" i="7"/>
  <c r="I1853" i="7"/>
  <c r="H1853" i="7"/>
  <c r="G1853" i="7"/>
  <c r="F1853" i="7"/>
  <c r="L1852" i="7"/>
  <c r="I1852" i="7"/>
  <c r="H1852" i="7"/>
  <c r="G1852" i="7"/>
  <c r="F1852" i="7"/>
  <c r="L1851" i="7"/>
  <c r="I1851" i="7"/>
  <c r="H1851" i="7"/>
  <c r="G1851" i="7"/>
  <c r="F1851" i="7"/>
  <c r="L1850" i="7"/>
  <c r="I1850" i="7"/>
  <c r="H1850" i="7"/>
  <c r="G1850" i="7"/>
  <c r="F1850" i="7"/>
  <c r="L1849" i="7"/>
  <c r="J1849" i="7"/>
  <c r="G1849" i="7"/>
  <c r="F1849" i="7"/>
  <c r="L1848" i="7"/>
  <c r="I1848" i="7"/>
  <c r="H1848" i="7"/>
  <c r="G1848" i="7"/>
  <c r="F1848" i="7"/>
  <c r="L1846" i="7"/>
  <c r="L1845" i="7" s="1"/>
  <c r="J1846" i="7"/>
  <c r="G1846" i="7"/>
  <c r="E1844" i="7"/>
  <c r="G1844" i="7"/>
  <c r="D1844" i="7"/>
  <c r="AT1843" i="7"/>
  <c r="AO1843" i="7"/>
  <c r="AE1843" i="7"/>
  <c r="AD1843" i="7"/>
  <c r="G1842" i="7"/>
  <c r="E1842" i="7"/>
  <c r="G1841" i="7"/>
  <c r="E1841" i="7"/>
  <c r="L1838" i="7"/>
  <c r="I1838" i="7"/>
  <c r="H1838" i="7"/>
  <c r="G1838" i="7"/>
  <c r="F1838" i="7"/>
  <c r="L1837" i="7"/>
  <c r="I1837" i="7"/>
  <c r="H1837" i="7"/>
  <c r="G1837" i="7"/>
  <c r="F1837" i="7"/>
  <c r="L1836" i="7"/>
  <c r="I1836" i="7"/>
  <c r="H1836" i="7"/>
  <c r="G1836" i="7"/>
  <c r="F1836" i="7"/>
  <c r="L1835" i="7"/>
  <c r="I1835" i="7"/>
  <c r="H1835" i="7"/>
  <c r="G1835" i="7"/>
  <c r="F1835" i="7"/>
  <c r="L1834" i="7"/>
  <c r="J1834" i="7"/>
  <c r="G1834" i="7"/>
  <c r="F1834" i="7"/>
  <c r="L1833" i="7"/>
  <c r="I1833" i="7"/>
  <c r="H1833" i="7"/>
  <c r="G1833" i="7"/>
  <c r="F1833" i="7"/>
  <c r="L1831" i="7"/>
  <c r="L1830" i="7" s="1"/>
  <c r="J1831" i="7"/>
  <c r="G1831" i="7"/>
  <c r="F1831" i="7"/>
  <c r="E1828" i="7"/>
  <c r="G1828" i="7"/>
  <c r="D1828" i="7"/>
  <c r="C1828" i="7"/>
  <c r="AT1827" i="7"/>
  <c r="AO1827" i="7"/>
  <c r="AE1827" i="7"/>
  <c r="AD1827" i="7"/>
  <c r="G1826" i="7"/>
  <c r="E1826" i="7"/>
  <c r="G1825" i="7"/>
  <c r="E1825" i="7"/>
  <c r="L1822" i="7"/>
  <c r="I1822" i="7"/>
  <c r="H1822" i="7"/>
  <c r="G1822" i="7"/>
  <c r="F1822" i="7"/>
  <c r="L1821" i="7"/>
  <c r="I1821" i="7"/>
  <c r="H1821" i="7"/>
  <c r="G1821" i="7"/>
  <c r="F1821" i="7"/>
  <c r="L1820" i="7"/>
  <c r="I1820" i="7"/>
  <c r="H1820" i="7"/>
  <c r="G1820" i="7"/>
  <c r="F1820" i="7"/>
  <c r="L1819" i="7"/>
  <c r="J1819" i="7"/>
  <c r="G1819" i="7"/>
  <c r="F1819" i="7"/>
  <c r="L1818" i="7"/>
  <c r="I1818" i="7"/>
  <c r="H1818" i="7"/>
  <c r="G1818" i="7"/>
  <c r="F1818" i="7"/>
  <c r="L1816" i="7"/>
  <c r="L1815" i="7" s="1"/>
  <c r="J1816" i="7"/>
  <c r="G1816" i="7"/>
  <c r="E1814" i="7"/>
  <c r="G1814" i="7"/>
  <c r="D1814" i="7"/>
  <c r="AT1813" i="7"/>
  <c r="AO1813" i="7"/>
  <c r="AE1813" i="7"/>
  <c r="AD1813" i="7"/>
  <c r="G1812" i="7"/>
  <c r="E1812" i="7"/>
  <c r="G1811" i="7"/>
  <c r="E1811" i="7"/>
  <c r="L1808" i="7"/>
  <c r="I1808" i="7"/>
  <c r="H1808" i="7"/>
  <c r="G1808" i="7"/>
  <c r="F1808" i="7"/>
  <c r="L1807" i="7"/>
  <c r="I1807" i="7"/>
  <c r="H1807" i="7"/>
  <c r="G1807" i="7"/>
  <c r="F1807" i="7"/>
  <c r="L1806" i="7"/>
  <c r="I1806" i="7"/>
  <c r="H1806" i="7"/>
  <c r="G1806" i="7"/>
  <c r="F1806" i="7"/>
  <c r="L1805" i="7"/>
  <c r="J1805" i="7"/>
  <c r="G1805" i="7"/>
  <c r="F1805" i="7"/>
  <c r="L1804" i="7"/>
  <c r="I1804" i="7"/>
  <c r="H1804" i="7"/>
  <c r="G1804" i="7"/>
  <c r="F1804" i="7"/>
  <c r="L1802" i="7"/>
  <c r="L1801" i="7" s="1"/>
  <c r="J1802" i="7"/>
  <c r="G1802" i="7"/>
  <c r="F1802" i="7"/>
  <c r="E1799" i="7"/>
  <c r="G1799" i="7"/>
  <c r="D1799" i="7"/>
  <c r="C1799" i="7"/>
  <c r="AT1795" i="7"/>
  <c r="AO1795" i="7"/>
  <c r="AE1795" i="7"/>
  <c r="AD1795" i="7"/>
  <c r="G1794" i="7"/>
  <c r="E1794" i="7"/>
  <c r="G1793" i="7"/>
  <c r="E1793" i="7"/>
  <c r="L1790" i="7"/>
  <c r="L1789" i="7" s="1"/>
  <c r="I1790" i="7"/>
  <c r="H1790" i="7"/>
  <c r="G1790" i="7"/>
  <c r="F1790" i="7"/>
  <c r="L1788" i="7"/>
  <c r="L1787" i="7" s="1"/>
  <c r="J1788" i="7"/>
  <c r="G1788" i="7"/>
  <c r="E1786" i="7"/>
  <c r="G1786" i="7"/>
  <c r="D1786" i="7"/>
  <c r="AT1785" i="7"/>
  <c r="AO1785" i="7"/>
  <c r="AE1785" i="7"/>
  <c r="AD1785" i="7"/>
  <c r="G1784" i="7"/>
  <c r="E1784" i="7"/>
  <c r="G1783" i="7"/>
  <c r="E1783" i="7"/>
  <c r="L1780" i="7"/>
  <c r="L1779" i="7" s="1"/>
  <c r="AW1785" i="7" s="1"/>
  <c r="I1780" i="7"/>
  <c r="H1780" i="7"/>
  <c r="G1780" i="7"/>
  <c r="F1780" i="7"/>
  <c r="L1778" i="7"/>
  <c r="L1777" i="7" s="1"/>
  <c r="J1778" i="7"/>
  <c r="G1778" i="7"/>
  <c r="F1778" i="7"/>
  <c r="E1775" i="7"/>
  <c r="G1775" i="7"/>
  <c r="D1775" i="7"/>
  <c r="C1775" i="7"/>
  <c r="AW1774" i="7"/>
  <c r="AE1774" i="7"/>
  <c r="AD1774" i="7"/>
  <c r="G1773" i="7"/>
  <c r="E1773" i="7"/>
  <c r="G1772" i="7"/>
  <c r="E1772" i="7"/>
  <c r="L1769" i="7"/>
  <c r="L1767" i="7" s="1"/>
  <c r="AT1774" i="7" s="1"/>
  <c r="J1769" i="7"/>
  <c r="E1769" i="7"/>
  <c r="L1768" i="7"/>
  <c r="J1768" i="7"/>
  <c r="G1768" i="7"/>
  <c r="L1765" i="7"/>
  <c r="L1764" i="7" s="1"/>
  <c r="J1765" i="7"/>
  <c r="G1765" i="7"/>
  <c r="E1763" i="7"/>
  <c r="G1763" i="7"/>
  <c r="D1763" i="7"/>
  <c r="AW1762" i="7"/>
  <c r="AE1762" i="7"/>
  <c r="AD1762" i="7"/>
  <c r="G1761" i="7"/>
  <c r="E1761" i="7"/>
  <c r="G1760" i="7"/>
  <c r="E1760" i="7"/>
  <c r="L1757" i="7"/>
  <c r="L1755" i="7" s="1"/>
  <c r="J1757" i="7"/>
  <c r="F1757" i="7"/>
  <c r="E1757" i="7"/>
  <c r="L1756" i="7"/>
  <c r="J1756" i="7"/>
  <c r="G1756" i="7"/>
  <c r="F1756" i="7"/>
  <c r="L1753" i="7"/>
  <c r="L1752" i="7" s="1"/>
  <c r="AR1762" i="7" s="1"/>
  <c r="J1753" i="7"/>
  <c r="G1753" i="7"/>
  <c r="F1753" i="7"/>
  <c r="E1750" i="7"/>
  <c r="G1750" i="7"/>
  <c r="D1750" i="7"/>
  <c r="C1750" i="7"/>
  <c r="AE1749" i="7"/>
  <c r="AD1749" i="7"/>
  <c r="G1748" i="7"/>
  <c r="E1748" i="7"/>
  <c r="G1747" i="7"/>
  <c r="E1747" i="7"/>
  <c r="L1744" i="7"/>
  <c r="I1744" i="7"/>
  <c r="H1744" i="7"/>
  <c r="G1744" i="7"/>
  <c r="F1744" i="7"/>
  <c r="L1743" i="7"/>
  <c r="I1743" i="7"/>
  <c r="H1743" i="7"/>
  <c r="G1743" i="7"/>
  <c r="F1743" i="7"/>
  <c r="L1742" i="7"/>
  <c r="I1742" i="7"/>
  <c r="H1742" i="7"/>
  <c r="G1742" i="7"/>
  <c r="F1742" i="7"/>
  <c r="L1740" i="7"/>
  <c r="J1740" i="7"/>
  <c r="E1740" i="7"/>
  <c r="L1739" i="7"/>
  <c r="J1739" i="7"/>
  <c r="G1739" i="7"/>
  <c r="L1738" i="7"/>
  <c r="J1738" i="7"/>
  <c r="G1738" i="7"/>
  <c r="L1737" i="7"/>
  <c r="J1737" i="7"/>
  <c r="E1737" i="7"/>
  <c r="L1736" i="7"/>
  <c r="J1736" i="7"/>
  <c r="G1736" i="7"/>
  <c r="L1735" i="7"/>
  <c r="J1735" i="7"/>
  <c r="E1735" i="7"/>
  <c r="L1734" i="7"/>
  <c r="J1734" i="7"/>
  <c r="G1734" i="7"/>
  <c r="L1733" i="7"/>
  <c r="I1733" i="7"/>
  <c r="H1733" i="7"/>
  <c r="G1733" i="7"/>
  <c r="L1730" i="7"/>
  <c r="L1729" i="7" s="1"/>
  <c r="AR1749" i="7" s="1"/>
  <c r="J1730" i="7"/>
  <c r="G1730" i="7"/>
  <c r="E1728" i="7"/>
  <c r="G1728" i="7"/>
  <c r="D1728" i="7"/>
  <c r="AE1727" i="7"/>
  <c r="AD1727" i="7"/>
  <c r="G1726" i="7"/>
  <c r="E1726" i="7"/>
  <c r="G1725" i="7"/>
  <c r="E1725" i="7"/>
  <c r="L1722" i="7"/>
  <c r="I1722" i="7"/>
  <c r="H1722" i="7"/>
  <c r="G1722" i="7"/>
  <c r="F1722" i="7"/>
  <c r="L1721" i="7"/>
  <c r="I1721" i="7"/>
  <c r="H1721" i="7"/>
  <c r="G1721" i="7"/>
  <c r="F1721" i="7"/>
  <c r="L1720" i="7"/>
  <c r="I1720" i="7"/>
  <c r="H1720" i="7"/>
  <c r="G1720" i="7"/>
  <c r="F1720" i="7"/>
  <c r="L1718" i="7"/>
  <c r="J1718" i="7"/>
  <c r="F1718" i="7"/>
  <c r="E1718" i="7"/>
  <c r="L1717" i="7"/>
  <c r="J1717" i="7"/>
  <c r="G1717" i="7"/>
  <c r="F1717" i="7"/>
  <c r="L1716" i="7"/>
  <c r="J1716" i="7"/>
  <c r="G1716" i="7"/>
  <c r="F1716" i="7"/>
  <c r="L1715" i="7"/>
  <c r="J1715" i="7"/>
  <c r="F1715" i="7"/>
  <c r="E1715" i="7"/>
  <c r="L1714" i="7"/>
  <c r="J1714" i="7"/>
  <c r="G1714" i="7"/>
  <c r="F1714" i="7"/>
  <c r="L1713" i="7"/>
  <c r="J1713" i="7"/>
  <c r="F1713" i="7"/>
  <c r="E1713" i="7"/>
  <c r="L1712" i="7"/>
  <c r="J1712" i="7"/>
  <c r="G1712" i="7"/>
  <c r="F1712" i="7"/>
  <c r="L1711" i="7"/>
  <c r="I1711" i="7"/>
  <c r="H1711" i="7"/>
  <c r="G1711" i="7"/>
  <c r="F1711" i="7"/>
  <c r="L1708" i="7"/>
  <c r="L1707" i="7" s="1"/>
  <c r="AR1727" i="7" s="1"/>
  <c r="J1708" i="7"/>
  <c r="G1708" i="7"/>
  <c r="F1708" i="7"/>
  <c r="E1705" i="7"/>
  <c r="G1705" i="7"/>
  <c r="D1705" i="7"/>
  <c r="C1705" i="7"/>
  <c r="AW1704" i="7"/>
  <c r="AE1704" i="7"/>
  <c r="AD1704" i="7"/>
  <c r="G1703" i="7"/>
  <c r="E1703" i="7"/>
  <c r="G1702" i="7"/>
  <c r="E1702" i="7"/>
  <c r="L1699" i="7"/>
  <c r="L1697" i="7" s="1"/>
  <c r="AT1704" i="7" s="1"/>
  <c r="J1699" i="7"/>
  <c r="E1699" i="7"/>
  <c r="L1698" i="7"/>
  <c r="J1698" i="7"/>
  <c r="G1698" i="7"/>
  <c r="L1695" i="7"/>
  <c r="L1694" i="7" s="1"/>
  <c r="J1695" i="7"/>
  <c r="G1695" i="7"/>
  <c r="E1693" i="7"/>
  <c r="G1693" i="7"/>
  <c r="D1693" i="7"/>
  <c r="AW1692" i="7"/>
  <c r="AE1692" i="7"/>
  <c r="AD1692" i="7"/>
  <c r="G1691" i="7"/>
  <c r="E1691" i="7"/>
  <c r="G1690" i="7"/>
  <c r="E1690" i="7"/>
  <c r="L1687" i="7"/>
  <c r="L1685" i="7" s="1"/>
  <c r="J1687" i="7"/>
  <c r="F1687" i="7"/>
  <c r="E1687" i="7"/>
  <c r="L1686" i="7"/>
  <c r="J1686" i="7"/>
  <c r="G1686" i="7"/>
  <c r="F1686" i="7"/>
  <c r="L1683" i="7"/>
  <c r="L1682" i="7" s="1"/>
  <c r="J1683" i="7"/>
  <c r="G1683" i="7"/>
  <c r="F1683" i="7"/>
  <c r="E1680" i="7"/>
  <c r="G1680" i="7"/>
  <c r="D1680" i="7"/>
  <c r="C1680" i="7"/>
  <c r="AW1679" i="7"/>
  <c r="AE1679" i="7"/>
  <c r="AD1679" i="7"/>
  <c r="G1678" i="7"/>
  <c r="E1678" i="7"/>
  <c r="G1677" i="7"/>
  <c r="E1677" i="7"/>
  <c r="L1674" i="7"/>
  <c r="L1672" i="7" s="1"/>
  <c r="J1674" i="7"/>
  <c r="E1674" i="7"/>
  <c r="L1673" i="7"/>
  <c r="J1673" i="7"/>
  <c r="G1673" i="7"/>
  <c r="L1670" i="7"/>
  <c r="L1669" i="7" s="1"/>
  <c r="AR1679" i="7" s="1"/>
  <c r="J1670" i="7"/>
  <c r="G1670" i="7"/>
  <c r="E1668" i="7"/>
  <c r="G1668" i="7"/>
  <c r="D1668" i="7"/>
  <c r="AW1667" i="7"/>
  <c r="AE1667" i="7"/>
  <c r="AD1667" i="7"/>
  <c r="G1666" i="7"/>
  <c r="E1666" i="7"/>
  <c r="G1665" i="7"/>
  <c r="E1665" i="7"/>
  <c r="L1662" i="7"/>
  <c r="L1660" i="7" s="1"/>
  <c r="J1662" i="7"/>
  <c r="F1662" i="7"/>
  <c r="E1662" i="7"/>
  <c r="L1661" i="7"/>
  <c r="J1661" i="7"/>
  <c r="G1661" i="7"/>
  <c r="F1661" i="7"/>
  <c r="L1658" i="7"/>
  <c r="L1657" i="7" s="1"/>
  <c r="J1658" i="7"/>
  <c r="G1658" i="7"/>
  <c r="F1658" i="7"/>
  <c r="E1655" i="7"/>
  <c r="G1655" i="7"/>
  <c r="D1655" i="7"/>
  <c r="C1655" i="7"/>
  <c r="AW1654" i="7"/>
  <c r="AE1654" i="7"/>
  <c r="AD1654" i="7"/>
  <c r="G1653" i="7"/>
  <c r="E1653" i="7"/>
  <c r="G1652" i="7"/>
  <c r="E1652" i="7"/>
  <c r="L1649" i="7"/>
  <c r="L1647" i="7" s="1"/>
  <c r="J1649" i="7"/>
  <c r="E1649" i="7"/>
  <c r="L1648" i="7"/>
  <c r="J1648" i="7"/>
  <c r="G1648" i="7"/>
  <c r="L1645" i="7"/>
  <c r="L1644" i="7" s="1"/>
  <c r="J1645" i="7"/>
  <c r="G1645" i="7"/>
  <c r="E1643" i="7"/>
  <c r="G1643" i="7"/>
  <c r="D1643" i="7"/>
  <c r="AW1642" i="7"/>
  <c r="AE1642" i="7"/>
  <c r="AD1642" i="7"/>
  <c r="G1641" i="7"/>
  <c r="E1641" i="7"/>
  <c r="G1640" i="7"/>
  <c r="E1640" i="7"/>
  <c r="L1637" i="7"/>
  <c r="L1635" i="7" s="1"/>
  <c r="AT1642" i="7" s="1"/>
  <c r="J1637" i="7"/>
  <c r="F1637" i="7"/>
  <c r="E1637" i="7"/>
  <c r="L1636" i="7"/>
  <c r="J1636" i="7"/>
  <c r="G1636" i="7"/>
  <c r="F1636" i="7"/>
  <c r="L1633" i="7"/>
  <c r="L1632" i="7" s="1"/>
  <c r="J1633" i="7"/>
  <c r="G1633" i="7"/>
  <c r="F1633" i="7"/>
  <c r="E1630" i="7"/>
  <c r="G1630" i="7"/>
  <c r="D1630" i="7"/>
  <c r="C1630" i="7"/>
  <c r="AW1629" i="7"/>
  <c r="AE1629" i="7"/>
  <c r="AD1629" i="7"/>
  <c r="G1628" i="7"/>
  <c r="E1628" i="7"/>
  <c r="G1627" i="7"/>
  <c r="E1627" i="7"/>
  <c r="L1624" i="7"/>
  <c r="J1624" i="7"/>
  <c r="E1624" i="7"/>
  <c r="L1623" i="7"/>
  <c r="J1623" i="7"/>
  <c r="G1623" i="7"/>
  <c r="L1622" i="7"/>
  <c r="I1622" i="7"/>
  <c r="H1622" i="7"/>
  <c r="G1622" i="7"/>
  <c r="L1621" i="7"/>
  <c r="J1621" i="7"/>
  <c r="E1621" i="7"/>
  <c r="L1620" i="7"/>
  <c r="J1620" i="7"/>
  <c r="G1620" i="7"/>
  <c r="L1617" i="7"/>
  <c r="L1616" i="7" s="1"/>
  <c r="J1617" i="7"/>
  <c r="G1617" i="7"/>
  <c r="E1615" i="7"/>
  <c r="G1615" i="7"/>
  <c r="D1615" i="7"/>
  <c r="AW1614" i="7"/>
  <c r="AE1614" i="7"/>
  <c r="AD1614" i="7"/>
  <c r="G1613" i="7"/>
  <c r="E1613" i="7"/>
  <c r="G1612" i="7"/>
  <c r="E1612" i="7"/>
  <c r="L1609" i="7"/>
  <c r="J1609" i="7"/>
  <c r="F1609" i="7"/>
  <c r="E1609" i="7"/>
  <c r="L1608" i="7"/>
  <c r="J1608" i="7"/>
  <c r="G1608" i="7"/>
  <c r="F1608" i="7"/>
  <c r="L1607" i="7"/>
  <c r="I1607" i="7"/>
  <c r="H1607" i="7"/>
  <c r="G1607" i="7"/>
  <c r="F1607" i="7"/>
  <c r="L1606" i="7"/>
  <c r="J1606" i="7"/>
  <c r="F1606" i="7"/>
  <c r="E1606" i="7"/>
  <c r="L1605" i="7"/>
  <c r="J1605" i="7"/>
  <c r="G1605" i="7"/>
  <c r="F1605" i="7"/>
  <c r="L1602" i="7"/>
  <c r="L1601" i="7" s="1"/>
  <c r="J1602" i="7"/>
  <c r="G1602" i="7"/>
  <c r="F1602" i="7"/>
  <c r="E1599" i="7"/>
  <c r="G1599" i="7"/>
  <c r="D1599" i="7"/>
  <c r="C1599" i="7"/>
  <c r="AW1598" i="7"/>
  <c r="AE1598" i="7"/>
  <c r="AD1598" i="7"/>
  <c r="G1597" i="7"/>
  <c r="E1597" i="7"/>
  <c r="G1596" i="7"/>
  <c r="E1596" i="7"/>
  <c r="L1593" i="7"/>
  <c r="L1591" i="7" s="1"/>
  <c r="J1593" i="7"/>
  <c r="E1593" i="7"/>
  <c r="L1592" i="7"/>
  <c r="J1592" i="7"/>
  <c r="G1592" i="7"/>
  <c r="L1589" i="7"/>
  <c r="L1588" i="7" s="1"/>
  <c r="J1589" i="7"/>
  <c r="G1589" i="7"/>
  <c r="E1587" i="7"/>
  <c r="G1587" i="7"/>
  <c r="D1587" i="7"/>
  <c r="AW1586" i="7"/>
  <c r="AE1586" i="7"/>
  <c r="AD1586" i="7"/>
  <c r="G1585" i="7"/>
  <c r="E1585" i="7"/>
  <c r="G1584" i="7"/>
  <c r="E1584" i="7"/>
  <c r="L1581" i="7"/>
  <c r="L1579" i="7" s="1"/>
  <c r="J1581" i="7"/>
  <c r="F1581" i="7"/>
  <c r="E1581" i="7"/>
  <c r="L1580" i="7"/>
  <c r="J1580" i="7"/>
  <c r="G1580" i="7"/>
  <c r="F1580" i="7"/>
  <c r="L1577" i="7"/>
  <c r="L1576" i="7" s="1"/>
  <c r="AR1586" i="7" s="1"/>
  <c r="J1577" i="7"/>
  <c r="G1577" i="7"/>
  <c r="F1577" i="7"/>
  <c r="E1574" i="7"/>
  <c r="G1574" i="7"/>
  <c r="D1574" i="7"/>
  <c r="C1574" i="7"/>
  <c r="AW1573" i="7"/>
  <c r="AE1573" i="7"/>
  <c r="AD1573" i="7"/>
  <c r="G1572" i="7"/>
  <c r="E1572" i="7"/>
  <c r="G1571" i="7"/>
  <c r="E1571" i="7"/>
  <c r="L1568" i="7"/>
  <c r="L1566" i="7" s="1"/>
  <c r="J1568" i="7"/>
  <c r="F1568" i="7"/>
  <c r="E1568" i="7"/>
  <c r="L1567" i="7"/>
  <c r="J1567" i="7"/>
  <c r="G1567" i="7"/>
  <c r="F1567" i="7"/>
  <c r="L1564" i="7"/>
  <c r="L1563" i="7" s="1"/>
  <c r="J1564" i="7"/>
  <c r="G1564" i="7"/>
  <c r="F1564" i="7"/>
  <c r="E1561" i="7"/>
  <c r="G1561" i="7"/>
  <c r="D1561" i="7"/>
  <c r="C1561" i="7"/>
  <c r="AW1560" i="7"/>
  <c r="AT1560" i="7"/>
  <c r="AO1560" i="7"/>
  <c r="AE1560" i="7"/>
  <c r="AD1560" i="7"/>
  <c r="G1559" i="7"/>
  <c r="E1559" i="7"/>
  <c r="G1558" i="7"/>
  <c r="E1558" i="7"/>
  <c r="L1555" i="7"/>
  <c r="J1555" i="7"/>
  <c r="G1555" i="7"/>
  <c r="L1554" i="7"/>
  <c r="J1554" i="7"/>
  <c r="G1554" i="7"/>
  <c r="E1552" i="7"/>
  <c r="G1552" i="7"/>
  <c r="D1552" i="7"/>
  <c r="AE1551" i="7"/>
  <c r="AD1551" i="7"/>
  <c r="G1550" i="7"/>
  <c r="E1550" i="7"/>
  <c r="G1549" i="7"/>
  <c r="E1549" i="7"/>
  <c r="L1546" i="7"/>
  <c r="I1546" i="7"/>
  <c r="H1546" i="7"/>
  <c r="G1546" i="7"/>
  <c r="F1546" i="7"/>
  <c r="L1545" i="7"/>
  <c r="J1545" i="7"/>
  <c r="G1545" i="7"/>
  <c r="F1545" i="7"/>
  <c r="L1543" i="7"/>
  <c r="L1541" i="7" s="1"/>
  <c r="AT1551" i="7" s="1"/>
  <c r="J1543" i="7"/>
  <c r="E1543" i="7"/>
  <c r="L1542" i="7"/>
  <c r="J1542" i="7"/>
  <c r="G1542" i="7"/>
  <c r="L1539" i="7"/>
  <c r="J1539" i="7"/>
  <c r="G1539" i="7"/>
  <c r="L1538" i="7"/>
  <c r="J1538" i="7"/>
  <c r="G1538" i="7"/>
  <c r="L1537" i="7"/>
  <c r="J1537" i="7"/>
  <c r="G1537" i="7"/>
  <c r="E1535" i="7"/>
  <c r="G1535" i="7"/>
  <c r="D1535" i="7"/>
  <c r="AE1534" i="7"/>
  <c r="AD1534" i="7"/>
  <c r="G1533" i="7"/>
  <c r="E1533" i="7"/>
  <c r="G1532" i="7"/>
  <c r="E1532" i="7"/>
  <c r="L1529" i="7"/>
  <c r="I1529" i="7"/>
  <c r="H1529" i="7"/>
  <c r="G1529" i="7"/>
  <c r="F1529" i="7"/>
  <c r="L1528" i="7"/>
  <c r="J1528" i="7"/>
  <c r="G1528" i="7"/>
  <c r="F1528" i="7"/>
  <c r="L1526" i="7"/>
  <c r="L1524" i="7" s="1"/>
  <c r="J1526" i="7"/>
  <c r="F1526" i="7"/>
  <c r="E1526" i="7"/>
  <c r="L1525" i="7"/>
  <c r="J1525" i="7"/>
  <c r="G1525" i="7"/>
  <c r="F1525" i="7"/>
  <c r="L1522" i="7"/>
  <c r="J1522" i="7"/>
  <c r="G1522" i="7"/>
  <c r="F1522" i="7"/>
  <c r="L1521" i="7"/>
  <c r="J1521" i="7"/>
  <c r="G1521" i="7"/>
  <c r="F1521" i="7"/>
  <c r="L1520" i="7"/>
  <c r="J1520" i="7"/>
  <c r="G1520" i="7"/>
  <c r="F1520" i="7"/>
  <c r="E1517" i="7"/>
  <c r="G1517" i="7"/>
  <c r="D1517" i="7"/>
  <c r="C1517" i="7"/>
  <c r="AE1516" i="7"/>
  <c r="AD1516" i="7"/>
  <c r="G1515" i="7"/>
  <c r="E1515" i="7"/>
  <c r="G1514" i="7"/>
  <c r="E1514" i="7"/>
  <c r="L1511" i="7"/>
  <c r="I1511" i="7"/>
  <c r="H1511" i="7"/>
  <c r="G1511" i="7"/>
  <c r="F1511" i="7"/>
  <c r="L1510" i="7"/>
  <c r="J1510" i="7"/>
  <c r="G1510" i="7"/>
  <c r="F1510" i="7"/>
  <c r="L1508" i="7"/>
  <c r="L1506" i="7" s="1"/>
  <c r="J1508" i="7"/>
  <c r="F1508" i="7"/>
  <c r="E1508" i="7"/>
  <c r="L1507" i="7"/>
  <c r="J1507" i="7"/>
  <c r="G1507" i="7"/>
  <c r="F1507" i="7"/>
  <c r="L1504" i="7"/>
  <c r="J1504" i="7"/>
  <c r="G1504" i="7"/>
  <c r="F1504" i="7"/>
  <c r="L1503" i="7"/>
  <c r="J1503" i="7"/>
  <c r="G1503" i="7"/>
  <c r="F1503" i="7"/>
  <c r="L1502" i="7"/>
  <c r="J1502" i="7"/>
  <c r="G1502" i="7"/>
  <c r="F1502" i="7"/>
  <c r="E1499" i="7"/>
  <c r="G1499" i="7"/>
  <c r="D1499" i="7"/>
  <c r="C1499" i="7"/>
  <c r="AE1498" i="7"/>
  <c r="AD1498" i="7"/>
  <c r="G1497" i="7"/>
  <c r="E1497" i="7"/>
  <c r="G1496" i="7"/>
  <c r="E1496" i="7"/>
  <c r="L1493" i="7"/>
  <c r="I1493" i="7"/>
  <c r="H1493" i="7"/>
  <c r="G1493" i="7"/>
  <c r="F1493" i="7"/>
  <c r="L1492" i="7"/>
  <c r="I1492" i="7"/>
  <c r="H1492" i="7"/>
  <c r="G1492" i="7"/>
  <c r="F1492" i="7"/>
  <c r="L1490" i="7"/>
  <c r="L1488" i="7" s="1"/>
  <c r="AT1498" i="7" s="1"/>
  <c r="J1490" i="7"/>
  <c r="E1490" i="7"/>
  <c r="L1489" i="7"/>
  <c r="J1489" i="7"/>
  <c r="G1489" i="7"/>
  <c r="L1486" i="7"/>
  <c r="J1486" i="7"/>
  <c r="G1486" i="7"/>
  <c r="L1485" i="7"/>
  <c r="J1485" i="7"/>
  <c r="G1485" i="7"/>
  <c r="L1484" i="7"/>
  <c r="J1484" i="7"/>
  <c r="G1484" i="7"/>
  <c r="L1483" i="7"/>
  <c r="J1483" i="7"/>
  <c r="G1483" i="7"/>
  <c r="C1481" i="7"/>
  <c r="E1480" i="7"/>
  <c r="G1480" i="7"/>
  <c r="D1480" i="7"/>
  <c r="AE1479" i="7"/>
  <c r="AD1479" i="7"/>
  <c r="G1478" i="7"/>
  <c r="E1478" i="7"/>
  <c r="G1477" i="7"/>
  <c r="E1477" i="7"/>
  <c r="L1474" i="7"/>
  <c r="I1474" i="7"/>
  <c r="H1474" i="7"/>
  <c r="G1474" i="7"/>
  <c r="F1474" i="7"/>
  <c r="L1473" i="7"/>
  <c r="I1473" i="7"/>
  <c r="H1473" i="7"/>
  <c r="G1473" i="7"/>
  <c r="F1473" i="7"/>
  <c r="L1471" i="7"/>
  <c r="L1469" i="7" s="1"/>
  <c r="J1471" i="7"/>
  <c r="F1471" i="7"/>
  <c r="E1471" i="7"/>
  <c r="L1470" i="7"/>
  <c r="J1470" i="7"/>
  <c r="G1470" i="7"/>
  <c r="F1470" i="7"/>
  <c r="L1467" i="7"/>
  <c r="J1467" i="7"/>
  <c r="G1467" i="7"/>
  <c r="F1467" i="7"/>
  <c r="L1466" i="7"/>
  <c r="J1466" i="7"/>
  <c r="G1466" i="7"/>
  <c r="F1466" i="7"/>
  <c r="L1465" i="7"/>
  <c r="J1465" i="7"/>
  <c r="G1465" i="7"/>
  <c r="F1465" i="7"/>
  <c r="L1464" i="7"/>
  <c r="J1464" i="7"/>
  <c r="G1464" i="7"/>
  <c r="F1464" i="7"/>
  <c r="C1462" i="7"/>
  <c r="E1460" i="7"/>
  <c r="G1460" i="7"/>
  <c r="D1460" i="7"/>
  <c r="C1460" i="7"/>
  <c r="AE1459" i="7"/>
  <c r="AD1459" i="7"/>
  <c r="G1458" i="7"/>
  <c r="E1458" i="7"/>
  <c r="G1457" i="7"/>
  <c r="E1457" i="7"/>
  <c r="L1454" i="7"/>
  <c r="I1454" i="7"/>
  <c r="H1454" i="7"/>
  <c r="G1454" i="7"/>
  <c r="F1454" i="7"/>
  <c r="L1453" i="7"/>
  <c r="I1453" i="7"/>
  <c r="H1453" i="7"/>
  <c r="G1453" i="7"/>
  <c r="F1453" i="7"/>
  <c r="L1451" i="7"/>
  <c r="L1449" i="7" s="1"/>
  <c r="J1451" i="7"/>
  <c r="F1451" i="7"/>
  <c r="E1451" i="7"/>
  <c r="L1450" i="7"/>
  <c r="J1450" i="7"/>
  <c r="G1450" i="7"/>
  <c r="F1450" i="7"/>
  <c r="L1447" i="7"/>
  <c r="J1447" i="7"/>
  <c r="G1447" i="7"/>
  <c r="F1447" i="7"/>
  <c r="L1446" i="7"/>
  <c r="J1446" i="7"/>
  <c r="G1446" i="7"/>
  <c r="F1446" i="7"/>
  <c r="L1445" i="7"/>
  <c r="J1445" i="7"/>
  <c r="G1445" i="7"/>
  <c r="F1445" i="7"/>
  <c r="L1444" i="7"/>
  <c r="J1444" i="7"/>
  <c r="G1444" i="7"/>
  <c r="F1444" i="7"/>
  <c r="C1442" i="7"/>
  <c r="E1440" i="7"/>
  <c r="G1440" i="7"/>
  <c r="D1440" i="7"/>
  <c r="C1440" i="7"/>
  <c r="AE1439" i="7"/>
  <c r="AD1439" i="7"/>
  <c r="G1438" i="7"/>
  <c r="E1438" i="7"/>
  <c r="G1437" i="7"/>
  <c r="E1437" i="7"/>
  <c r="L1434" i="7"/>
  <c r="I1434" i="7"/>
  <c r="H1434" i="7"/>
  <c r="G1434" i="7"/>
  <c r="F1434" i="7"/>
  <c r="L1433" i="7"/>
  <c r="I1433" i="7"/>
  <c r="H1433" i="7"/>
  <c r="G1433" i="7"/>
  <c r="F1433" i="7"/>
  <c r="L1432" i="7"/>
  <c r="J1432" i="7"/>
  <c r="G1432" i="7"/>
  <c r="F1432" i="7"/>
  <c r="L1430" i="7"/>
  <c r="L1428" i="7" s="1"/>
  <c r="AT1439" i="7" s="1"/>
  <c r="J1430" i="7"/>
  <c r="E1430" i="7"/>
  <c r="L1429" i="7"/>
  <c r="J1429" i="7"/>
  <c r="G1429" i="7"/>
  <c r="L1426" i="7"/>
  <c r="J1426" i="7"/>
  <c r="G1426" i="7"/>
  <c r="L1425" i="7"/>
  <c r="J1425" i="7"/>
  <c r="G1425" i="7"/>
  <c r="L1424" i="7"/>
  <c r="J1424" i="7"/>
  <c r="G1424" i="7"/>
  <c r="C1422" i="7"/>
  <c r="E1421" i="7"/>
  <c r="G1421" i="7"/>
  <c r="D1421" i="7"/>
  <c r="AE1420" i="7"/>
  <c r="AD1420" i="7"/>
  <c r="G1419" i="7"/>
  <c r="E1419" i="7"/>
  <c r="G1418" i="7"/>
  <c r="E1418" i="7"/>
  <c r="L1415" i="7"/>
  <c r="I1415" i="7"/>
  <c r="H1415" i="7"/>
  <c r="G1415" i="7"/>
  <c r="F1415" i="7"/>
  <c r="L1414" i="7"/>
  <c r="I1414" i="7"/>
  <c r="H1414" i="7"/>
  <c r="G1414" i="7"/>
  <c r="F1414" i="7"/>
  <c r="L1413" i="7"/>
  <c r="J1413" i="7"/>
  <c r="G1413" i="7"/>
  <c r="F1413" i="7"/>
  <c r="L1411" i="7"/>
  <c r="L1409" i="7" s="1"/>
  <c r="AT1420" i="7" s="1"/>
  <c r="J1411" i="7"/>
  <c r="F1411" i="7"/>
  <c r="E1411" i="7"/>
  <c r="L1410" i="7"/>
  <c r="J1410" i="7"/>
  <c r="G1410" i="7"/>
  <c r="F1410" i="7"/>
  <c r="L1407" i="7"/>
  <c r="J1407" i="7"/>
  <c r="G1407" i="7"/>
  <c r="F1407" i="7"/>
  <c r="L1406" i="7"/>
  <c r="J1406" i="7"/>
  <c r="G1406" i="7"/>
  <c r="F1406" i="7"/>
  <c r="L1405" i="7"/>
  <c r="J1405" i="7"/>
  <c r="G1405" i="7"/>
  <c r="F1405" i="7"/>
  <c r="C1403" i="7"/>
  <c r="E1401" i="7"/>
  <c r="G1401" i="7"/>
  <c r="D1401" i="7"/>
  <c r="C1401" i="7"/>
  <c r="AW1397" i="7"/>
  <c r="AE1397" i="7"/>
  <c r="AD1397" i="7"/>
  <c r="G1396" i="7"/>
  <c r="E1396" i="7"/>
  <c r="G1395" i="7"/>
  <c r="E1395" i="7"/>
  <c r="L1392" i="7"/>
  <c r="L1390" i="7" s="1"/>
  <c r="J1392" i="7"/>
  <c r="E1392" i="7"/>
  <c r="L1391" i="7"/>
  <c r="J1391" i="7"/>
  <c r="G1391" i="7"/>
  <c r="L1388" i="7"/>
  <c r="L1387" i="7" s="1"/>
  <c r="AR1397" i="7" s="1"/>
  <c r="J1388" i="7"/>
  <c r="G1388" i="7"/>
  <c r="C1386" i="7"/>
  <c r="E1385" i="7"/>
  <c r="G1385" i="7"/>
  <c r="D1385" i="7"/>
  <c r="AW1384" i="7"/>
  <c r="AE1384" i="7"/>
  <c r="AD1384" i="7"/>
  <c r="G1383" i="7"/>
  <c r="E1383" i="7"/>
  <c r="G1382" i="7"/>
  <c r="E1382" i="7"/>
  <c r="L1379" i="7"/>
  <c r="L1377" i="7" s="1"/>
  <c r="AT1384" i="7" s="1"/>
  <c r="J1379" i="7"/>
  <c r="F1379" i="7"/>
  <c r="E1379" i="7"/>
  <c r="L1378" i="7"/>
  <c r="J1378" i="7"/>
  <c r="G1378" i="7"/>
  <c r="F1378" i="7"/>
  <c r="L1375" i="7"/>
  <c r="L1374" i="7" s="1"/>
  <c r="J1375" i="7"/>
  <c r="G1375" i="7"/>
  <c r="F1375" i="7"/>
  <c r="C1373" i="7"/>
  <c r="E1369" i="7"/>
  <c r="G1369" i="7"/>
  <c r="D1369" i="7"/>
  <c r="C1369" i="7"/>
  <c r="AT1368" i="7"/>
  <c r="AO1368" i="7"/>
  <c r="AE1368" i="7"/>
  <c r="AD1368" i="7"/>
  <c r="G1367" i="7"/>
  <c r="E1367" i="7"/>
  <c r="G1366" i="7"/>
  <c r="E1366" i="7"/>
  <c r="L1363" i="7"/>
  <c r="L1362" i="7" s="1"/>
  <c r="AW1368" i="7" s="1"/>
  <c r="I1363" i="7"/>
  <c r="H1363" i="7"/>
  <c r="G1363" i="7"/>
  <c r="F1363" i="7"/>
  <c r="L1361" i="7"/>
  <c r="L1360" i="7" s="1"/>
  <c r="J1361" i="7"/>
  <c r="G1361" i="7"/>
  <c r="E1359" i="7"/>
  <c r="G1359" i="7"/>
  <c r="D1359" i="7"/>
  <c r="AT1358" i="7"/>
  <c r="AO1358" i="7"/>
  <c r="AE1358" i="7"/>
  <c r="AD1358" i="7"/>
  <c r="G1357" i="7"/>
  <c r="E1357" i="7"/>
  <c r="G1356" i="7"/>
  <c r="E1356" i="7"/>
  <c r="L1353" i="7"/>
  <c r="L1352" i="7" s="1"/>
  <c r="AW1358" i="7" s="1"/>
  <c r="I1353" i="7"/>
  <c r="H1353" i="7"/>
  <c r="G1353" i="7"/>
  <c r="F1353" i="7"/>
  <c r="L1351" i="7"/>
  <c r="L1350" i="7" s="1"/>
  <c r="J1351" i="7"/>
  <c r="G1351" i="7"/>
  <c r="F1351" i="7"/>
  <c r="C1349" i="7"/>
  <c r="B1349" i="7"/>
  <c r="E1348" i="7"/>
  <c r="G1348" i="7"/>
  <c r="D1348" i="7"/>
  <c r="AE1347" i="7"/>
  <c r="AD1347" i="7"/>
  <c r="G1346" i="7"/>
  <c r="E1346" i="7"/>
  <c r="G1345" i="7"/>
  <c r="E1345" i="7"/>
  <c r="G1342" i="7"/>
  <c r="F1342" i="7"/>
  <c r="E1342" i="7"/>
  <c r="D1342" i="7"/>
  <c r="C1342" i="7"/>
  <c r="B1342" i="7"/>
  <c r="L1341" i="7"/>
  <c r="I1341" i="7"/>
  <c r="H1341" i="7"/>
  <c r="G1341" i="7"/>
  <c r="F1341" i="7"/>
  <c r="L1340" i="7"/>
  <c r="I1340" i="7"/>
  <c r="H1340" i="7"/>
  <c r="G1340" i="7"/>
  <c r="F1340" i="7"/>
  <c r="L1339" i="7"/>
  <c r="J1339" i="7"/>
  <c r="G1339" i="7"/>
  <c r="F1339" i="7"/>
  <c r="L1336" i="7"/>
  <c r="AT1347" i="7" s="1"/>
  <c r="L1337" i="7"/>
  <c r="J1337" i="7"/>
  <c r="G1337" i="7"/>
  <c r="L1334" i="7"/>
  <c r="L1333" i="7" s="1"/>
  <c r="J1334" i="7"/>
  <c r="G1334" i="7"/>
  <c r="E1332" i="7"/>
  <c r="G1332" i="7"/>
  <c r="D1332" i="7"/>
  <c r="AE1331" i="7"/>
  <c r="AD1331" i="7"/>
  <c r="G1330" i="7"/>
  <c r="E1330" i="7"/>
  <c r="G1329" i="7"/>
  <c r="E1329" i="7"/>
  <c r="G1326" i="7"/>
  <c r="F1326" i="7"/>
  <c r="E1326" i="7"/>
  <c r="D1326" i="7"/>
  <c r="C1326" i="7"/>
  <c r="B1326" i="7"/>
  <c r="L1325" i="7"/>
  <c r="I1325" i="7"/>
  <c r="H1325" i="7"/>
  <c r="G1325" i="7"/>
  <c r="F1325" i="7"/>
  <c r="L1324" i="7"/>
  <c r="I1324" i="7"/>
  <c r="H1324" i="7"/>
  <c r="G1324" i="7"/>
  <c r="F1324" i="7"/>
  <c r="L1323" i="7"/>
  <c r="J1323" i="7"/>
  <c r="G1323" i="7"/>
  <c r="F1323" i="7"/>
  <c r="L1320" i="7"/>
  <c r="L1321" i="7"/>
  <c r="J1321" i="7"/>
  <c r="G1321" i="7"/>
  <c r="F1321" i="7"/>
  <c r="L1318" i="7"/>
  <c r="L1317" i="7" s="1"/>
  <c r="J1318" i="7"/>
  <c r="G1318" i="7"/>
  <c r="F1318" i="7"/>
  <c r="E1315" i="7"/>
  <c r="G1315" i="7"/>
  <c r="D1315" i="7"/>
  <c r="C1315" i="7"/>
  <c r="AT1314" i="7"/>
  <c r="AO1314" i="7"/>
  <c r="AE1314" i="7"/>
  <c r="AD1314" i="7"/>
  <c r="G1313" i="7"/>
  <c r="E1313" i="7"/>
  <c r="G1312" i="7"/>
  <c r="E1312" i="7"/>
  <c r="L1309" i="7"/>
  <c r="L1308" i="7" s="1"/>
  <c r="AW1314" i="7" s="1"/>
  <c r="I1309" i="7"/>
  <c r="H1309" i="7"/>
  <c r="G1309" i="7"/>
  <c r="F1309" i="7"/>
  <c r="L1307" i="7"/>
  <c r="L1306" i="7" s="1"/>
  <c r="J1307" i="7"/>
  <c r="G1307" i="7"/>
  <c r="E1305" i="7"/>
  <c r="G1305" i="7"/>
  <c r="D1305" i="7"/>
  <c r="AT1304" i="7"/>
  <c r="AO1304" i="7"/>
  <c r="AE1304" i="7"/>
  <c r="AD1304" i="7"/>
  <c r="G1303" i="7"/>
  <c r="E1303" i="7"/>
  <c r="G1302" i="7"/>
  <c r="E1302" i="7"/>
  <c r="L1299" i="7"/>
  <c r="L1298" i="7" s="1"/>
  <c r="AW1304" i="7" s="1"/>
  <c r="I1299" i="7"/>
  <c r="H1299" i="7"/>
  <c r="G1299" i="7"/>
  <c r="F1299" i="7"/>
  <c r="L1297" i="7"/>
  <c r="L1296" i="7" s="1"/>
  <c r="J1297" i="7"/>
  <c r="G1297" i="7"/>
  <c r="F1297" i="7"/>
  <c r="C1295" i="7"/>
  <c r="B1295" i="7"/>
  <c r="E1294" i="7"/>
  <c r="G1294" i="7"/>
  <c r="D1294" i="7"/>
  <c r="AE1293" i="7"/>
  <c r="AD1293" i="7"/>
  <c r="G1292" i="7"/>
  <c r="E1292" i="7"/>
  <c r="G1291" i="7"/>
  <c r="E1291" i="7"/>
  <c r="G1288" i="7"/>
  <c r="F1288" i="7"/>
  <c r="E1288" i="7"/>
  <c r="D1288" i="7"/>
  <c r="C1288" i="7"/>
  <c r="B1288" i="7"/>
  <c r="L1287" i="7"/>
  <c r="I1287" i="7"/>
  <c r="H1287" i="7"/>
  <c r="G1287" i="7"/>
  <c r="F1287" i="7"/>
  <c r="L1286" i="7"/>
  <c r="I1286" i="7"/>
  <c r="H1286" i="7"/>
  <c r="G1286" i="7"/>
  <c r="F1286" i="7"/>
  <c r="L1285" i="7"/>
  <c r="J1285" i="7"/>
  <c r="G1285" i="7"/>
  <c r="F1285" i="7"/>
  <c r="L1284" i="7"/>
  <c r="J1284" i="7"/>
  <c r="G1284" i="7"/>
  <c r="F1284" i="7"/>
  <c r="L1282" i="7"/>
  <c r="L1280" i="7" s="1"/>
  <c r="AT1293" i="7" s="1"/>
  <c r="J1282" i="7"/>
  <c r="E1282" i="7"/>
  <c r="L1281" i="7"/>
  <c r="I1281" i="7"/>
  <c r="H1281" i="7"/>
  <c r="G1281" i="7"/>
  <c r="L1278" i="7"/>
  <c r="L1277" i="7" s="1"/>
  <c r="AR1293" i="7" s="1"/>
  <c r="J1278" i="7"/>
  <c r="G1278" i="7"/>
  <c r="E1276" i="7"/>
  <c r="G1276" i="7"/>
  <c r="D1276" i="7"/>
  <c r="AE1275" i="7"/>
  <c r="AD1275" i="7"/>
  <c r="G1274" i="7"/>
  <c r="E1274" i="7"/>
  <c r="G1273" i="7"/>
  <c r="E1273" i="7"/>
  <c r="G1270" i="7"/>
  <c r="F1270" i="7"/>
  <c r="E1270" i="7"/>
  <c r="D1270" i="7"/>
  <c r="C1270" i="7"/>
  <c r="B1270" i="7"/>
  <c r="L1269" i="7"/>
  <c r="I1269" i="7"/>
  <c r="H1269" i="7"/>
  <c r="G1269" i="7"/>
  <c r="F1269" i="7"/>
  <c r="L1268" i="7"/>
  <c r="I1268" i="7"/>
  <c r="H1268" i="7"/>
  <c r="G1268" i="7"/>
  <c r="F1268" i="7"/>
  <c r="L1267" i="7"/>
  <c r="J1267" i="7"/>
  <c r="G1267" i="7"/>
  <c r="F1267" i="7"/>
  <c r="L1266" i="7"/>
  <c r="J1266" i="7"/>
  <c r="G1266" i="7"/>
  <c r="F1266" i="7"/>
  <c r="L1264" i="7"/>
  <c r="L1262" i="7" s="1"/>
  <c r="J1264" i="7"/>
  <c r="F1264" i="7"/>
  <c r="E1264" i="7"/>
  <c r="L1263" i="7"/>
  <c r="I1263" i="7"/>
  <c r="H1263" i="7"/>
  <c r="G1263" i="7"/>
  <c r="F1263" i="7"/>
  <c r="L1260" i="7"/>
  <c r="L1259" i="7" s="1"/>
  <c r="J1260" i="7"/>
  <c r="G1260" i="7"/>
  <c r="F1260" i="7"/>
  <c r="C1258" i="7"/>
  <c r="B1258" i="7"/>
  <c r="E1257" i="7"/>
  <c r="G1257" i="7"/>
  <c r="D1257" i="7"/>
  <c r="AE1253" i="7"/>
  <c r="AD1253" i="7"/>
  <c r="G1252" i="7"/>
  <c r="E1252" i="7"/>
  <c r="G1251" i="7"/>
  <c r="E1251" i="7"/>
  <c r="L1248" i="7"/>
  <c r="L1247" i="7" s="1"/>
  <c r="AW1253" i="7" s="1"/>
  <c r="J1248" i="7"/>
  <c r="G1248" i="7"/>
  <c r="F1248" i="7"/>
  <c r="L1246" i="7"/>
  <c r="L1244" i="7" s="1"/>
  <c r="J1246" i="7"/>
  <c r="E1246" i="7"/>
  <c r="L1245" i="7"/>
  <c r="J1245" i="7"/>
  <c r="G1245" i="7"/>
  <c r="L1242" i="7"/>
  <c r="J1242" i="7"/>
  <c r="G1242" i="7"/>
  <c r="L1241" i="7"/>
  <c r="J1241" i="7"/>
  <c r="G1241" i="7"/>
  <c r="L1240" i="7"/>
  <c r="J1240" i="7"/>
  <c r="G1240" i="7"/>
  <c r="C1238" i="7"/>
  <c r="E1237" i="7"/>
  <c r="G1237" i="7"/>
  <c r="D1237" i="7"/>
  <c r="AE1236" i="7"/>
  <c r="AD1236" i="7"/>
  <c r="G1235" i="7"/>
  <c r="E1235" i="7"/>
  <c r="G1234" i="7"/>
  <c r="E1234" i="7"/>
  <c r="L1231" i="7"/>
  <c r="L1230" i="7" s="1"/>
  <c r="AW1236" i="7" s="1"/>
  <c r="J1231" i="7"/>
  <c r="G1231" i="7"/>
  <c r="F1231" i="7"/>
  <c r="L1229" i="7"/>
  <c r="L1227" i="7" s="1"/>
  <c r="AT1236" i="7" s="1"/>
  <c r="J1229" i="7"/>
  <c r="F1229" i="7"/>
  <c r="E1229" i="7"/>
  <c r="L1228" i="7"/>
  <c r="J1228" i="7"/>
  <c r="G1228" i="7"/>
  <c r="F1228" i="7"/>
  <c r="L1225" i="7"/>
  <c r="J1225" i="7"/>
  <c r="G1225" i="7"/>
  <c r="F1225" i="7"/>
  <c r="L1224" i="7"/>
  <c r="J1224" i="7"/>
  <c r="G1224" i="7"/>
  <c r="F1224" i="7"/>
  <c r="L1223" i="7"/>
  <c r="J1223" i="7"/>
  <c r="G1223" i="7"/>
  <c r="F1223" i="7"/>
  <c r="C1221" i="7"/>
  <c r="E1219" i="7"/>
  <c r="G1219" i="7"/>
  <c r="D1219" i="7"/>
  <c r="C1219" i="7"/>
  <c r="AT1218" i="7"/>
  <c r="AO1218" i="7"/>
  <c r="AE1218" i="7"/>
  <c r="AD1218" i="7"/>
  <c r="G1217" i="7"/>
  <c r="E1217" i="7"/>
  <c r="G1216" i="7"/>
  <c r="E1216" i="7"/>
  <c r="L1213" i="7"/>
  <c r="L1212" i="7" s="1"/>
  <c r="AW1218" i="7" s="1"/>
  <c r="J1213" i="7"/>
  <c r="G1213" i="7"/>
  <c r="F1213" i="7"/>
  <c r="L1211" i="7"/>
  <c r="L1210" i="7" s="1"/>
  <c r="J1211" i="7"/>
  <c r="G1211" i="7"/>
  <c r="E1209" i="7"/>
  <c r="G1209" i="7"/>
  <c r="D1209" i="7"/>
  <c r="AT1208" i="7"/>
  <c r="AO1208" i="7"/>
  <c r="AE1208" i="7"/>
  <c r="AD1208" i="7"/>
  <c r="G1207" i="7"/>
  <c r="E1207" i="7"/>
  <c r="G1206" i="7"/>
  <c r="E1206" i="7"/>
  <c r="L1203" i="7"/>
  <c r="L1202" i="7" s="1"/>
  <c r="AW1208" i="7" s="1"/>
  <c r="J1203" i="7"/>
  <c r="G1203" i="7"/>
  <c r="F1203" i="7"/>
  <c r="L1201" i="7"/>
  <c r="L1200" i="7" s="1"/>
  <c r="J1201" i="7"/>
  <c r="G1201" i="7"/>
  <c r="F1201" i="7"/>
  <c r="E1198" i="7"/>
  <c r="G1198" i="7"/>
  <c r="D1198" i="7"/>
  <c r="C1198" i="7"/>
  <c r="L1190" i="7"/>
  <c r="L1189" i="7"/>
  <c r="L1186" i="7"/>
  <c r="L1185" i="7"/>
  <c r="L1183" i="7"/>
  <c r="L1182" i="7"/>
  <c r="L1179" i="7"/>
  <c r="L1178" i="7"/>
  <c r="L1177" i="7"/>
  <c r="L1176" i="7"/>
  <c r="L1175" i="7"/>
  <c r="L1174" i="7"/>
  <c r="L1171" i="7"/>
  <c r="L1170" i="7"/>
  <c r="L1168" i="7"/>
  <c r="L1165" i="7"/>
  <c r="AE1158" i="7"/>
  <c r="AD1158" i="7"/>
  <c r="G1157" i="7"/>
  <c r="E1157" i="7"/>
  <c r="G1156" i="7"/>
  <c r="E1156" i="7"/>
  <c r="G1153" i="7"/>
  <c r="F1153" i="7"/>
  <c r="E1153" i="7"/>
  <c r="D1153" i="7"/>
  <c r="C1153" i="7"/>
  <c r="B1153" i="7"/>
  <c r="G1152" i="7"/>
  <c r="F1152" i="7"/>
  <c r="E1152" i="7"/>
  <c r="D1152" i="7"/>
  <c r="C1152" i="7"/>
  <c r="B1152" i="7"/>
  <c r="G1151" i="7"/>
  <c r="F1151" i="7"/>
  <c r="E1151" i="7"/>
  <c r="D1151" i="7"/>
  <c r="C1151" i="7"/>
  <c r="B1151" i="7"/>
  <c r="L1150" i="7"/>
  <c r="I1150" i="7"/>
  <c r="H1150" i="7"/>
  <c r="G1150" i="7"/>
  <c r="F1150" i="7"/>
  <c r="L1149" i="7"/>
  <c r="I1149" i="7"/>
  <c r="H1149" i="7"/>
  <c r="G1149" i="7"/>
  <c r="F1149" i="7"/>
  <c r="L1148" i="7"/>
  <c r="J1148" i="7"/>
  <c r="G1148" i="7"/>
  <c r="F1148" i="7"/>
  <c r="L1147" i="7"/>
  <c r="I1147" i="7"/>
  <c r="H1147" i="7"/>
  <c r="G1147" i="7"/>
  <c r="F1147" i="7"/>
  <c r="L1146" i="7"/>
  <c r="J1146" i="7"/>
  <c r="G1146" i="7"/>
  <c r="F1146" i="7"/>
  <c r="L1145" i="7"/>
  <c r="J1145" i="7"/>
  <c r="G1145" i="7"/>
  <c r="F1145" i="7"/>
  <c r="L1143" i="7"/>
  <c r="I1143" i="7"/>
  <c r="H1143" i="7"/>
  <c r="G1143" i="7"/>
  <c r="L1142" i="7"/>
  <c r="J1142" i="7"/>
  <c r="E1142" i="7"/>
  <c r="L1141" i="7"/>
  <c r="I1141" i="7"/>
  <c r="H1141" i="7"/>
  <c r="G1141" i="7"/>
  <c r="L1140" i="7"/>
  <c r="J1140" i="7"/>
  <c r="E1140" i="7"/>
  <c r="L1139" i="7"/>
  <c r="I1139" i="7"/>
  <c r="H1139" i="7"/>
  <c r="G1139" i="7"/>
  <c r="L1136" i="7"/>
  <c r="L1135" i="7" s="1"/>
  <c r="J1136" i="7"/>
  <c r="G1136" i="7"/>
  <c r="E1134" i="7"/>
  <c r="G1134" i="7"/>
  <c r="D1134" i="7"/>
  <c r="AW1133" i="7"/>
  <c r="AE1133" i="7"/>
  <c r="AD1133" i="7"/>
  <c r="G1132" i="7"/>
  <c r="E1132" i="7"/>
  <c r="G1131" i="7"/>
  <c r="E1131" i="7"/>
  <c r="G1128" i="7"/>
  <c r="F1128" i="7"/>
  <c r="E1128" i="7"/>
  <c r="D1128" i="7"/>
  <c r="C1128" i="7"/>
  <c r="B1128" i="7"/>
  <c r="L1127" i="7"/>
  <c r="J1127" i="7"/>
  <c r="E1127" i="7"/>
  <c r="L1126" i="7"/>
  <c r="I1126" i="7"/>
  <c r="H1126" i="7"/>
  <c r="G1126" i="7"/>
  <c r="L1125" i="7"/>
  <c r="J1125" i="7"/>
  <c r="E1125" i="7"/>
  <c r="L1124" i="7"/>
  <c r="I1124" i="7"/>
  <c r="H1124" i="7"/>
  <c r="G1124" i="7"/>
  <c r="L1121" i="7"/>
  <c r="L1120" i="7" s="1"/>
  <c r="AR1133" i="7" s="1"/>
  <c r="J1121" i="7"/>
  <c r="G1121" i="7"/>
  <c r="C1119" i="7"/>
  <c r="E1118" i="7"/>
  <c r="G1118" i="7"/>
  <c r="D1118" i="7"/>
  <c r="AW1117" i="7"/>
  <c r="AE1117" i="7"/>
  <c r="AD1117" i="7"/>
  <c r="G1116" i="7"/>
  <c r="E1116" i="7"/>
  <c r="G1115" i="7"/>
  <c r="E1115" i="7"/>
  <c r="G1112" i="7"/>
  <c r="F1112" i="7"/>
  <c r="E1112" i="7"/>
  <c r="D1112" i="7"/>
  <c r="C1112" i="7"/>
  <c r="B1112" i="7"/>
  <c r="L1111" i="7"/>
  <c r="J1111" i="7"/>
  <c r="E1111" i="7"/>
  <c r="L1110" i="7"/>
  <c r="I1110" i="7"/>
  <c r="H1110" i="7"/>
  <c r="G1110" i="7"/>
  <c r="L1109" i="7"/>
  <c r="J1109" i="7"/>
  <c r="E1109" i="7"/>
  <c r="L1108" i="7"/>
  <c r="I1108" i="7"/>
  <c r="H1108" i="7"/>
  <c r="G1108" i="7"/>
  <c r="L1105" i="7"/>
  <c r="L1104" i="7" s="1"/>
  <c r="AR1117" i="7" s="1"/>
  <c r="J1105" i="7"/>
  <c r="G1105" i="7"/>
  <c r="C1103" i="7"/>
  <c r="E1102" i="7"/>
  <c r="G1102" i="7"/>
  <c r="D1102" i="7"/>
  <c r="AE1101" i="7"/>
  <c r="AD1101" i="7"/>
  <c r="G1100" i="7"/>
  <c r="E1100" i="7"/>
  <c r="G1099" i="7"/>
  <c r="E1099" i="7"/>
  <c r="G1096" i="7"/>
  <c r="F1096" i="7"/>
  <c r="E1096" i="7"/>
  <c r="D1096" i="7"/>
  <c r="C1096" i="7"/>
  <c r="B1096" i="7"/>
  <c r="G1095" i="7"/>
  <c r="F1095" i="7"/>
  <c r="E1095" i="7"/>
  <c r="D1095" i="7"/>
  <c r="C1095" i="7"/>
  <c r="B1095" i="7"/>
  <c r="L1094" i="7"/>
  <c r="I1094" i="7"/>
  <c r="H1094" i="7"/>
  <c r="G1094" i="7"/>
  <c r="F1094" i="7"/>
  <c r="L1093" i="7"/>
  <c r="H1093" i="7"/>
  <c r="G1093" i="7"/>
  <c r="F1093" i="7"/>
  <c r="L1092" i="7"/>
  <c r="I1092" i="7"/>
  <c r="H1092" i="7"/>
  <c r="G1092" i="7"/>
  <c r="F1092" i="7"/>
  <c r="L1091" i="7"/>
  <c r="I1091" i="7"/>
  <c r="H1091" i="7"/>
  <c r="G1091" i="7"/>
  <c r="F1091" i="7"/>
  <c r="L1090" i="7"/>
  <c r="I1090" i="7"/>
  <c r="H1090" i="7"/>
  <c r="G1090" i="7"/>
  <c r="F1090" i="7"/>
  <c r="L1088" i="7"/>
  <c r="J1088" i="7"/>
  <c r="E1088" i="7"/>
  <c r="L1087" i="7"/>
  <c r="J1087" i="7"/>
  <c r="G1087" i="7"/>
  <c r="L1086" i="7"/>
  <c r="J1086" i="7"/>
  <c r="E1086" i="7"/>
  <c r="L1085" i="7"/>
  <c r="J1085" i="7"/>
  <c r="G1085" i="7"/>
  <c r="L1084" i="7"/>
  <c r="J1084" i="7"/>
  <c r="E1084" i="7"/>
  <c r="L1083" i="7"/>
  <c r="J1083" i="7"/>
  <c r="G1083" i="7"/>
  <c r="L1082" i="7"/>
  <c r="J1082" i="7"/>
  <c r="E1082" i="7"/>
  <c r="L1081" i="7"/>
  <c r="I1081" i="7"/>
  <c r="H1081" i="7"/>
  <c r="G1081" i="7"/>
  <c r="L1078" i="7"/>
  <c r="L1077" i="7" s="1"/>
  <c r="J1078" i="7"/>
  <c r="G1078" i="7"/>
  <c r="C1076" i="7"/>
  <c r="E1075" i="7"/>
  <c r="G1075" i="7"/>
  <c r="D1075" i="7"/>
  <c r="AE1074" i="7"/>
  <c r="AD1074" i="7"/>
  <c r="G1073" i="7"/>
  <c r="E1073" i="7"/>
  <c r="G1072" i="7"/>
  <c r="E1072" i="7"/>
  <c r="L1069" i="7"/>
  <c r="I1069" i="7"/>
  <c r="H1069" i="7"/>
  <c r="G1069" i="7"/>
  <c r="F1069" i="7"/>
  <c r="L1068" i="7"/>
  <c r="J1068" i="7"/>
  <c r="G1068" i="7"/>
  <c r="F1068" i="7"/>
  <c r="L1067" i="7"/>
  <c r="J1067" i="7"/>
  <c r="G1067" i="7"/>
  <c r="F1067" i="7"/>
  <c r="L1066" i="7"/>
  <c r="I1066" i="7"/>
  <c r="H1066" i="7"/>
  <c r="G1066" i="7"/>
  <c r="F1066" i="7"/>
  <c r="L1065" i="7"/>
  <c r="I1065" i="7"/>
  <c r="H1065" i="7"/>
  <c r="G1065" i="7"/>
  <c r="F1065" i="7"/>
  <c r="L1064" i="7"/>
  <c r="I1064" i="7"/>
  <c r="H1064" i="7"/>
  <c r="G1064" i="7"/>
  <c r="F1064" i="7"/>
  <c r="L1062" i="7"/>
  <c r="J1062" i="7"/>
  <c r="G1062" i="7"/>
  <c r="L1061" i="7"/>
  <c r="J1061" i="7"/>
  <c r="E1061" i="7"/>
  <c r="L1060" i="7"/>
  <c r="J1060" i="7"/>
  <c r="G1060" i="7"/>
  <c r="L1059" i="7"/>
  <c r="J1059" i="7"/>
  <c r="E1059" i="7"/>
  <c r="L1058" i="7"/>
  <c r="J1058" i="7"/>
  <c r="G1058" i="7"/>
  <c r="L1055" i="7"/>
  <c r="L1054" i="7" s="1"/>
  <c r="J1055" i="7"/>
  <c r="G1055" i="7"/>
  <c r="E1053" i="7"/>
  <c r="G1053" i="7"/>
  <c r="D1053" i="7"/>
  <c r="AW1052" i="7"/>
  <c r="AE1052" i="7"/>
  <c r="AD1052" i="7"/>
  <c r="G1051" i="7"/>
  <c r="E1051" i="7"/>
  <c r="G1050" i="7"/>
  <c r="E1050" i="7"/>
  <c r="G1047" i="7"/>
  <c r="F1047" i="7"/>
  <c r="E1047" i="7"/>
  <c r="D1047" i="7"/>
  <c r="C1047" i="7"/>
  <c r="B1047" i="7"/>
  <c r="G1046" i="7"/>
  <c r="F1046" i="7"/>
  <c r="E1046" i="7"/>
  <c r="D1046" i="7"/>
  <c r="C1046" i="7"/>
  <c r="B1046" i="7"/>
  <c r="L1045" i="7"/>
  <c r="I1045" i="7"/>
  <c r="H1045" i="7"/>
  <c r="G1045" i="7"/>
  <c r="L1044" i="7"/>
  <c r="J1044" i="7"/>
  <c r="E1044" i="7"/>
  <c r="L1043" i="7"/>
  <c r="J1043" i="7"/>
  <c r="G1043" i="7"/>
  <c r="L1042" i="7"/>
  <c r="I1042" i="7"/>
  <c r="H1042" i="7"/>
  <c r="G1042" i="7"/>
  <c r="L1041" i="7"/>
  <c r="J1041" i="7"/>
  <c r="E1041" i="7"/>
  <c r="L1040" i="7"/>
  <c r="J1040" i="7"/>
  <c r="G1040" i="7"/>
  <c r="L1039" i="7"/>
  <c r="J1039" i="7"/>
  <c r="E1039" i="7"/>
  <c r="L1038" i="7"/>
  <c r="I1038" i="7"/>
  <c r="H1038" i="7"/>
  <c r="G1038" i="7"/>
  <c r="L1035" i="7"/>
  <c r="L1034" i="7" s="1"/>
  <c r="J1035" i="7"/>
  <c r="G1035" i="7"/>
  <c r="C1033" i="7"/>
  <c r="E1032" i="7"/>
  <c r="G1032" i="7"/>
  <c r="D1032" i="7"/>
  <c r="AE1029" i="7"/>
  <c r="AD1029" i="7"/>
  <c r="G1028" i="7"/>
  <c r="E1028" i="7"/>
  <c r="G1027" i="7"/>
  <c r="E1027" i="7"/>
  <c r="G1024" i="7"/>
  <c r="F1024" i="7"/>
  <c r="E1024" i="7"/>
  <c r="D1024" i="7"/>
  <c r="C1024" i="7"/>
  <c r="B1024" i="7"/>
  <c r="L1023" i="7"/>
  <c r="I1023" i="7"/>
  <c r="H1023" i="7"/>
  <c r="G1023" i="7"/>
  <c r="F1023" i="7"/>
  <c r="L1022" i="7"/>
  <c r="I1022" i="7"/>
  <c r="H1022" i="7"/>
  <c r="G1022" i="7"/>
  <c r="F1022" i="7"/>
  <c r="L1021" i="7"/>
  <c r="J1021" i="7"/>
  <c r="G1021" i="7"/>
  <c r="F1021" i="7"/>
  <c r="L1019" i="7"/>
  <c r="J1019" i="7"/>
  <c r="G1019" i="7"/>
  <c r="L1018" i="7"/>
  <c r="L1016" i="7" s="1"/>
  <c r="J1018" i="7"/>
  <c r="E1018" i="7"/>
  <c r="L1017" i="7"/>
  <c r="J1017" i="7"/>
  <c r="G1017" i="7"/>
  <c r="L1014" i="7"/>
  <c r="L1013" i="7" s="1"/>
  <c r="J1014" i="7"/>
  <c r="G1014" i="7"/>
  <c r="E1012" i="7"/>
  <c r="G1012" i="7"/>
  <c r="D1012" i="7"/>
  <c r="AW1011" i="7"/>
  <c r="AE1011" i="7"/>
  <c r="AD1011" i="7"/>
  <c r="G1010" i="7"/>
  <c r="E1010" i="7"/>
  <c r="G1009" i="7"/>
  <c r="E1009" i="7"/>
  <c r="L1006" i="7"/>
  <c r="L1004" i="7" s="1"/>
  <c r="J1006" i="7"/>
  <c r="E1006" i="7"/>
  <c r="L1005" i="7"/>
  <c r="I1005" i="7"/>
  <c r="H1005" i="7"/>
  <c r="G1005" i="7"/>
  <c r="L1002" i="7"/>
  <c r="L1001" i="7" s="1"/>
  <c r="J1002" i="7"/>
  <c r="G1002" i="7"/>
  <c r="E1000" i="7"/>
  <c r="G1000" i="7"/>
  <c r="D1000" i="7"/>
  <c r="AW999" i="7"/>
  <c r="AT999" i="7"/>
  <c r="AO999" i="7"/>
  <c r="AE999" i="7"/>
  <c r="AD999" i="7"/>
  <c r="G998" i="7"/>
  <c r="E998" i="7"/>
  <c r="G997" i="7"/>
  <c r="E997" i="7"/>
  <c r="L994" i="7"/>
  <c r="L993" i="7" s="1"/>
  <c r="L995" i="7" s="1"/>
  <c r="J994" i="7"/>
  <c r="G994" i="7"/>
  <c r="E992" i="7"/>
  <c r="G992" i="7"/>
  <c r="D992" i="7"/>
  <c r="AT991" i="7"/>
  <c r="AO991" i="7"/>
  <c r="AE991" i="7"/>
  <c r="AD991" i="7"/>
  <c r="G990" i="7"/>
  <c r="E990" i="7"/>
  <c r="G989" i="7"/>
  <c r="E989" i="7"/>
  <c r="L986" i="7"/>
  <c r="L985" i="7" s="1"/>
  <c r="AW991" i="7" s="1"/>
  <c r="J986" i="7"/>
  <c r="G986" i="7"/>
  <c r="F986" i="7"/>
  <c r="L984" i="7"/>
  <c r="L983" i="7" s="1"/>
  <c r="J984" i="7"/>
  <c r="G984" i="7"/>
  <c r="E982" i="7"/>
  <c r="G982" i="7"/>
  <c r="D982" i="7"/>
  <c r="AE978" i="7"/>
  <c r="AD978" i="7"/>
  <c r="G977" i="7"/>
  <c r="E977" i="7"/>
  <c r="G976" i="7"/>
  <c r="E976" i="7"/>
  <c r="G973" i="7"/>
  <c r="F973" i="7"/>
  <c r="E973" i="7"/>
  <c r="D973" i="7"/>
  <c r="C973" i="7"/>
  <c r="B973" i="7"/>
  <c r="L972" i="7"/>
  <c r="I972" i="7"/>
  <c r="H972" i="7"/>
  <c r="G972" i="7"/>
  <c r="F972" i="7"/>
  <c r="L971" i="7"/>
  <c r="I971" i="7"/>
  <c r="H971" i="7"/>
  <c r="G971" i="7"/>
  <c r="F971" i="7"/>
  <c r="L969" i="7"/>
  <c r="I969" i="7"/>
  <c r="H969" i="7"/>
  <c r="G969" i="7"/>
  <c r="L968" i="7"/>
  <c r="I968" i="7"/>
  <c r="H968" i="7"/>
  <c r="G968" i="7"/>
  <c r="L967" i="7"/>
  <c r="L964" i="7" s="1"/>
  <c r="J967" i="7"/>
  <c r="E967" i="7"/>
  <c r="L966" i="7"/>
  <c r="J966" i="7"/>
  <c r="G966" i="7"/>
  <c r="L965" i="7"/>
  <c r="I965" i="7"/>
  <c r="H965" i="7"/>
  <c r="G965" i="7"/>
  <c r="L962" i="7"/>
  <c r="L961" i="7" s="1"/>
  <c r="AR978" i="7" s="1"/>
  <c r="J962" i="7"/>
  <c r="G962" i="7"/>
  <c r="C960" i="7"/>
  <c r="E959" i="7"/>
  <c r="G959" i="7"/>
  <c r="D959" i="7"/>
  <c r="AW958" i="7"/>
  <c r="AT958" i="7"/>
  <c r="AO958" i="7"/>
  <c r="AE958" i="7"/>
  <c r="AD958" i="7"/>
  <c r="G957" i="7"/>
  <c r="E957" i="7"/>
  <c r="G956" i="7"/>
  <c r="E956" i="7"/>
  <c r="L953" i="7"/>
  <c r="L952" i="7" s="1"/>
  <c r="J953" i="7"/>
  <c r="G953" i="7"/>
  <c r="C951" i="7"/>
  <c r="E950" i="7"/>
  <c r="G950" i="7"/>
  <c r="D950" i="7"/>
  <c r="AE949" i="7"/>
  <c r="AD949" i="7"/>
  <c r="G948" i="7"/>
  <c r="E948" i="7"/>
  <c r="G947" i="7"/>
  <c r="E947" i="7"/>
  <c r="L944" i="7"/>
  <c r="I944" i="7"/>
  <c r="H944" i="7"/>
  <c r="G944" i="7"/>
  <c r="F944" i="7"/>
  <c r="L943" i="7"/>
  <c r="I943" i="7"/>
  <c r="H943" i="7"/>
  <c r="G943" i="7"/>
  <c r="F943" i="7"/>
  <c r="L941" i="7"/>
  <c r="I941" i="7"/>
  <c r="H941" i="7"/>
  <c r="G941" i="7"/>
  <c r="L940" i="7"/>
  <c r="J940" i="7"/>
  <c r="E940" i="7"/>
  <c r="L939" i="7"/>
  <c r="J939" i="7"/>
  <c r="G939" i="7"/>
  <c r="L938" i="7"/>
  <c r="J938" i="7"/>
  <c r="E938" i="7"/>
  <c r="L937" i="7"/>
  <c r="J937" i="7"/>
  <c r="G937" i="7"/>
  <c r="L936" i="7"/>
  <c r="I936" i="7"/>
  <c r="H936" i="7"/>
  <c r="G936" i="7"/>
  <c r="L933" i="7"/>
  <c r="L932" i="7" s="1"/>
  <c r="J933" i="7"/>
  <c r="G933" i="7"/>
  <c r="C931" i="7"/>
  <c r="E930" i="7"/>
  <c r="G930" i="7"/>
  <c r="D930" i="7"/>
  <c r="AE929" i="7"/>
  <c r="AD929" i="7"/>
  <c r="G928" i="7"/>
  <c r="E928" i="7"/>
  <c r="G927" i="7"/>
  <c r="E927" i="7"/>
  <c r="G924" i="7"/>
  <c r="F924" i="7"/>
  <c r="E924" i="7"/>
  <c r="D924" i="7"/>
  <c r="C924" i="7"/>
  <c r="B924" i="7"/>
  <c r="L923" i="7"/>
  <c r="I923" i="7"/>
  <c r="H923" i="7"/>
  <c r="G923" i="7"/>
  <c r="F923" i="7"/>
  <c r="L922" i="7"/>
  <c r="I922" i="7"/>
  <c r="H922" i="7"/>
  <c r="G922" i="7"/>
  <c r="F922" i="7"/>
  <c r="L920" i="7"/>
  <c r="I920" i="7"/>
  <c r="H920" i="7"/>
  <c r="G920" i="7"/>
  <c r="L919" i="7"/>
  <c r="J919" i="7"/>
  <c r="E919" i="7"/>
  <c r="L918" i="7"/>
  <c r="J918" i="7"/>
  <c r="G918" i="7"/>
  <c r="L917" i="7"/>
  <c r="J917" i="7"/>
  <c r="E917" i="7"/>
  <c r="L916" i="7"/>
  <c r="I916" i="7"/>
  <c r="H916" i="7"/>
  <c r="G916" i="7"/>
  <c r="L913" i="7"/>
  <c r="L912" i="7" s="1"/>
  <c r="AR929" i="7" s="1"/>
  <c r="J913" i="7"/>
  <c r="G913" i="7"/>
  <c r="C911" i="7"/>
  <c r="E910" i="7"/>
  <c r="G910" i="7"/>
  <c r="D910" i="7"/>
  <c r="AE909" i="7"/>
  <c r="AD909" i="7"/>
  <c r="G908" i="7"/>
  <c r="E908" i="7"/>
  <c r="G907" i="7"/>
  <c r="E907" i="7"/>
  <c r="G904" i="7"/>
  <c r="F904" i="7"/>
  <c r="E904" i="7"/>
  <c r="D904" i="7"/>
  <c r="C904" i="7"/>
  <c r="B904" i="7"/>
  <c r="L903" i="7"/>
  <c r="I903" i="7"/>
  <c r="H903" i="7"/>
  <c r="G903" i="7"/>
  <c r="F903" i="7"/>
  <c r="L902" i="7"/>
  <c r="I902" i="7"/>
  <c r="H902" i="7"/>
  <c r="G902" i="7"/>
  <c r="F902" i="7"/>
  <c r="L900" i="7"/>
  <c r="J900" i="7"/>
  <c r="E900" i="7"/>
  <c r="L899" i="7"/>
  <c r="J899" i="7"/>
  <c r="G899" i="7"/>
  <c r="L898" i="7"/>
  <c r="J898" i="7"/>
  <c r="E898" i="7"/>
  <c r="L897" i="7"/>
  <c r="I897" i="7"/>
  <c r="H897" i="7"/>
  <c r="G897" i="7"/>
  <c r="L894" i="7"/>
  <c r="L893" i="7" s="1"/>
  <c r="J894" i="7"/>
  <c r="G894" i="7"/>
  <c r="C892" i="7"/>
  <c r="E891" i="7"/>
  <c r="G891" i="7"/>
  <c r="D891" i="7"/>
  <c r="AE890" i="7"/>
  <c r="AD890" i="7"/>
  <c r="G889" i="7"/>
  <c r="E889" i="7"/>
  <c r="G888" i="7"/>
  <c r="E888" i="7"/>
  <c r="G885" i="7"/>
  <c r="F885" i="7"/>
  <c r="E885" i="7"/>
  <c r="D885" i="7"/>
  <c r="C885" i="7"/>
  <c r="B885" i="7"/>
  <c r="L884" i="7"/>
  <c r="I884" i="7"/>
  <c r="H884" i="7"/>
  <c r="G884" i="7"/>
  <c r="F884" i="7"/>
  <c r="L883" i="7"/>
  <c r="I883" i="7"/>
  <c r="H883" i="7"/>
  <c r="G883" i="7"/>
  <c r="F883" i="7"/>
  <c r="L881" i="7"/>
  <c r="J881" i="7"/>
  <c r="E881" i="7"/>
  <c r="L880" i="7"/>
  <c r="J880" i="7"/>
  <c r="G880" i="7"/>
  <c r="L879" i="7"/>
  <c r="J879" i="7"/>
  <c r="E879" i="7"/>
  <c r="L878" i="7"/>
  <c r="I878" i="7"/>
  <c r="H878" i="7"/>
  <c r="G878" i="7"/>
  <c r="L875" i="7"/>
  <c r="L874" i="7" s="1"/>
  <c r="J875" i="7"/>
  <c r="G875" i="7"/>
  <c r="C873" i="7"/>
  <c r="E872" i="7"/>
  <c r="G872" i="7"/>
  <c r="D872" i="7"/>
  <c r="AE871" i="7"/>
  <c r="AD871" i="7"/>
  <c r="G870" i="7"/>
  <c r="E870" i="7"/>
  <c r="G869" i="7"/>
  <c r="E869" i="7"/>
  <c r="G866" i="7"/>
  <c r="F866" i="7"/>
  <c r="E866" i="7"/>
  <c r="D866" i="7"/>
  <c r="C866" i="7"/>
  <c r="B866" i="7"/>
  <c r="L865" i="7"/>
  <c r="I865" i="7"/>
  <c r="H865" i="7"/>
  <c r="G865" i="7"/>
  <c r="F865" i="7"/>
  <c r="L864" i="7"/>
  <c r="I864" i="7"/>
  <c r="H864" i="7"/>
  <c r="G864" i="7"/>
  <c r="F864" i="7"/>
  <c r="L862" i="7"/>
  <c r="J862" i="7"/>
  <c r="E862" i="7"/>
  <c r="L861" i="7"/>
  <c r="J861" i="7"/>
  <c r="G861" i="7"/>
  <c r="L860" i="7"/>
  <c r="J860" i="7"/>
  <c r="E860" i="7"/>
  <c r="L859" i="7"/>
  <c r="I859" i="7"/>
  <c r="H859" i="7"/>
  <c r="G859" i="7"/>
  <c r="L856" i="7"/>
  <c r="L855" i="7" s="1"/>
  <c r="AR871" i="7" s="1"/>
  <c r="J856" i="7"/>
  <c r="G856" i="7"/>
  <c r="C854" i="7"/>
  <c r="E853" i="7"/>
  <c r="G853" i="7"/>
  <c r="D853" i="7"/>
  <c r="AE852" i="7"/>
  <c r="AD852" i="7"/>
  <c r="G851" i="7"/>
  <c r="E851" i="7"/>
  <c r="G850" i="7"/>
  <c r="E850" i="7"/>
  <c r="L847" i="7"/>
  <c r="I847" i="7"/>
  <c r="H847" i="7"/>
  <c r="G847" i="7"/>
  <c r="F847" i="7"/>
  <c r="L846" i="7"/>
  <c r="I846" i="7"/>
  <c r="H846" i="7"/>
  <c r="G846" i="7"/>
  <c r="F846" i="7"/>
  <c r="L844" i="7"/>
  <c r="I844" i="7"/>
  <c r="H844" i="7"/>
  <c r="G844" i="7"/>
  <c r="L843" i="7"/>
  <c r="J843" i="7"/>
  <c r="E843" i="7"/>
  <c r="L842" i="7"/>
  <c r="J842" i="7"/>
  <c r="G842" i="7"/>
  <c r="L841" i="7"/>
  <c r="J841" i="7"/>
  <c r="E841" i="7"/>
  <c r="L840" i="7"/>
  <c r="J840" i="7"/>
  <c r="G840" i="7"/>
  <c r="L839" i="7"/>
  <c r="I839" i="7"/>
  <c r="H839" i="7"/>
  <c r="G839" i="7"/>
  <c r="L836" i="7"/>
  <c r="L835" i="7" s="1"/>
  <c r="J836" i="7"/>
  <c r="G836" i="7"/>
  <c r="C834" i="7"/>
  <c r="E833" i="7"/>
  <c r="G833" i="7"/>
  <c r="D833" i="7"/>
  <c r="AW832" i="7"/>
  <c r="AE832" i="7"/>
  <c r="AD832" i="7"/>
  <c r="G831" i="7"/>
  <c r="E831" i="7"/>
  <c r="G830" i="7"/>
  <c r="E830" i="7"/>
  <c r="L826" i="7"/>
  <c r="L827" i="7"/>
  <c r="I827" i="7"/>
  <c r="H827" i="7"/>
  <c r="G827" i="7"/>
  <c r="L824" i="7"/>
  <c r="L823" i="7" s="1"/>
  <c r="J824" i="7"/>
  <c r="G824" i="7"/>
  <c r="E822" i="7"/>
  <c r="G822" i="7"/>
  <c r="D822" i="7"/>
  <c r="AE821" i="7"/>
  <c r="AD821" i="7"/>
  <c r="G820" i="7"/>
  <c r="E820" i="7"/>
  <c r="G819" i="7"/>
  <c r="E819" i="7"/>
  <c r="L816" i="7"/>
  <c r="I816" i="7"/>
  <c r="H816" i="7"/>
  <c r="G816" i="7"/>
  <c r="F816" i="7"/>
  <c r="L815" i="7"/>
  <c r="I815" i="7"/>
  <c r="H815" i="7"/>
  <c r="G815" i="7"/>
  <c r="F815" i="7"/>
  <c r="L813" i="7"/>
  <c r="I813" i="7"/>
  <c r="H813" i="7"/>
  <c r="G813" i="7"/>
  <c r="L812" i="7"/>
  <c r="J812" i="7"/>
  <c r="E812" i="7"/>
  <c r="L811" i="7"/>
  <c r="J811" i="7"/>
  <c r="G811" i="7"/>
  <c r="L810" i="7"/>
  <c r="J810" i="7"/>
  <c r="E810" i="7"/>
  <c r="L809" i="7"/>
  <c r="J809" i="7"/>
  <c r="G809" i="7"/>
  <c r="L808" i="7"/>
  <c r="I808" i="7"/>
  <c r="H808" i="7"/>
  <c r="G808" i="7"/>
  <c r="L805" i="7"/>
  <c r="L804" i="7" s="1"/>
  <c r="J805" i="7"/>
  <c r="G805" i="7"/>
  <c r="C803" i="7"/>
  <c r="E802" i="7"/>
  <c r="G802" i="7"/>
  <c r="D802" i="7"/>
  <c r="AE801" i="7"/>
  <c r="AD801" i="7"/>
  <c r="G800" i="7"/>
  <c r="E800" i="7"/>
  <c r="G799" i="7"/>
  <c r="E799" i="7"/>
  <c r="G796" i="7"/>
  <c r="F796" i="7"/>
  <c r="E796" i="7"/>
  <c r="D796" i="7"/>
  <c r="C796" i="7"/>
  <c r="B796" i="7"/>
  <c r="L795" i="7"/>
  <c r="I795" i="7"/>
  <c r="H795" i="7"/>
  <c r="G795" i="7"/>
  <c r="F795" i="7"/>
  <c r="L794" i="7"/>
  <c r="I794" i="7"/>
  <c r="H794" i="7"/>
  <c r="G794" i="7"/>
  <c r="F794" i="7"/>
  <c r="L792" i="7"/>
  <c r="L790" i="7" s="1"/>
  <c r="AT801" i="7" s="1"/>
  <c r="J792" i="7"/>
  <c r="E792" i="7"/>
  <c r="L791" i="7"/>
  <c r="J791" i="7"/>
  <c r="G791" i="7"/>
  <c r="L788" i="7"/>
  <c r="L787" i="7" s="1"/>
  <c r="J788" i="7"/>
  <c r="G788" i="7"/>
  <c r="C786" i="7"/>
  <c r="E785" i="7"/>
  <c r="G785" i="7"/>
  <c r="D785" i="7"/>
  <c r="AE784" i="7"/>
  <c r="AD784" i="7"/>
  <c r="G783" i="7"/>
  <c r="E783" i="7"/>
  <c r="G782" i="7"/>
  <c r="E782" i="7"/>
  <c r="G779" i="7"/>
  <c r="F779" i="7"/>
  <c r="E779" i="7"/>
  <c r="D779" i="7"/>
  <c r="C779" i="7"/>
  <c r="B779" i="7"/>
  <c r="L778" i="7"/>
  <c r="I778" i="7"/>
  <c r="H778" i="7"/>
  <c r="G778" i="7"/>
  <c r="F778" i="7"/>
  <c r="L777" i="7"/>
  <c r="I777" i="7"/>
  <c r="H777" i="7"/>
  <c r="G777" i="7"/>
  <c r="F777" i="7"/>
  <c r="L775" i="7"/>
  <c r="L773" i="7" s="1"/>
  <c r="J775" i="7"/>
  <c r="E775" i="7"/>
  <c r="L774" i="7"/>
  <c r="J774" i="7"/>
  <c r="G774" i="7"/>
  <c r="L771" i="7"/>
  <c r="L770" i="7" s="1"/>
  <c r="AR784" i="7" s="1"/>
  <c r="J771" i="7"/>
  <c r="G771" i="7"/>
  <c r="C769" i="7"/>
  <c r="E768" i="7"/>
  <c r="G768" i="7"/>
  <c r="D768" i="7"/>
  <c r="AE767" i="7"/>
  <c r="AD767" i="7"/>
  <c r="G766" i="7"/>
  <c r="E766" i="7"/>
  <c r="G765" i="7"/>
  <c r="E765" i="7"/>
  <c r="G762" i="7"/>
  <c r="F762" i="7"/>
  <c r="E762" i="7"/>
  <c r="D762" i="7"/>
  <c r="C762" i="7"/>
  <c r="B762" i="7"/>
  <c r="L761" i="7"/>
  <c r="I761" i="7"/>
  <c r="H761" i="7"/>
  <c r="G761" i="7"/>
  <c r="F761" i="7"/>
  <c r="L760" i="7"/>
  <c r="I760" i="7"/>
  <c r="H760" i="7"/>
  <c r="G760" i="7"/>
  <c r="F760" i="7"/>
  <c r="L758" i="7"/>
  <c r="L756" i="7" s="1"/>
  <c r="J758" i="7"/>
  <c r="E758" i="7"/>
  <c r="L757" i="7"/>
  <c r="J757" i="7"/>
  <c r="G757" i="7"/>
  <c r="L754" i="7"/>
  <c r="L753" i="7" s="1"/>
  <c r="AR767" i="7" s="1"/>
  <c r="J754" i="7"/>
  <c r="G754" i="7"/>
  <c r="C752" i="7"/>
  <c r="E751" i="7"/>
  <c r="G751" i="7"/>
  <c r="D751" i="7"/>
  <c r="AE750" i="7"/>
  <c r="AD750" i="7"/>
  <c r="G749" i="7"/>
  <c r="E749" i="7"/>
  <c r="G748" i="7"/>
  <c r="E748" i="7"/>
  <c r="G745" i="7"/>
  <c r="F745" i="7"/>
  <c r="E745" i="7"/>
  <c r="D745" i="7"/>
  <c r="C745" i="7"/>
  <c r="B745" i="7"/>
  <c r="L744" i="7"/>
  <c r="I744" i="7"/>
  <c r="H744" i="7"/>
  <c r="G744" i="7"/>
  <c r="F744" i="7"/>
  <c r="L743" i="7"/>
  <c r="I743" i="7"/>
  <c r="H743" i="7"/>
  <c r="G743" i="7"/>
  <c r="F743" i="7"/>
  <c r="L741" i="7"/>
  <c r="L739" i="7" s="1"/>
  <c r="J741" i="7"/>
  <c r="E741" i="7"/>
  <c r="L740" i="7"/>
  <c r="J740" i="7"/>
  <c r="G740" i="7"/>
  <c r="L737" i="7"/>
  <c r="L736" i="7" s="1"/>
  <c r="J737" i="7"/>
  <c r="G737" i="7"/>
  <c r="C735" i="7"/>
  <c r="E734" i="7"/>
  <c r="G734" i="7"/>
  <c r="D734" i="7"/>
  <c r="AE733" i="7"/>
  <c r="AD733" i="7"/>
  <c r="G732" i="7"/>
  <c r="E732" i="7"/>
  <c r="G731" i="7"/>
  <c r="E731" i="7"/>
  <c r="G728" i="7"/>
  <c r="F728" i="7"/>
  <c r="E728" i="7"/>
  <c r="D728" i="7"/>
  <c r="C728" i="7"/>
  <c r="B728" i="7"/>
  <c r="L727" i="7"/>
  <c r="I727" i="7"/>
  <c r="H727" i="7"/>
  <c r="G727" i="7"/>
  <c r="F727" i="7"/>
  <c r="L726" i="7"/>
  <c r="I726" i="7"/>
  <c r="H726" i="7"/>
  <c r="G726" i="7"/>
  <c r="F726" i="7"/>
  <c r="L724" i="7"/>
  <c r="L722" i="7" s="1"/>
  <c r="AT733" i="7" s="1"/>
  <c r="J724" i="7"/>
  <c r="E724" i="7"/>
  <c r="L723" i="7"/>
  <c r="J723" i="7"/>
  <c r="G723" i="7"/>
  <c r="L720" i="7"/>
  <c r="L719" i="7" s="1"/>
  <c r="J720" i="7"/>
  <c r="G720" i="7"/>
  <c r="C718" i="7"/>
  <c r="E717" i="7"/>
  <c r="G717" i="7"/>
  <c r="D717" i="7"/>
  <c r="AT713" i="7"/>
  <c r="AO713" i="7"/>
  <c r="AE713" i="7"/>
  <c r="AD713" i="7"/>
  <c r="G712" i="7"/>
  <c r="E712" i="7"/>
  <c r="G711" i="7"/>
  <c r="E711" i="7"/>
  <c r="G708" i="7"/>
  <c r="F708" i="7"/>
  <c r="E708" i="7"/>
  <c r="D708" i="7"/>
  <c r="C708" i="7"/>
  <c r="B708" i="7"/>
  <c r="L707" i="7"/>
  <c r="L706" i="7" s="1"/>
  <c r="AW713" i="7" s="1"/>
  <c r="J707" i="7"/>
  <c r="G707" i="7"/>
  <c r="F707" i="7"/>
  <c r="L705" i="7"/>
  <c r="L704" i="7" s="1"/>
  <c r="J705" i="7"/>
  <c r="G705" i="7"/>
  <c r="C703" i="7"/>
  <c r="E702" i="7"/>
  <c r="G702" i="7"/>
  <c r="D702" i="7"/>
  <c r="AT701" i="7"/>
  <c r="AO701" i="7"/>
  <c r="AE701" i="7"/>
  <c r="AD701" i="7"/>
  <c r="G700" i="7"/>
  <c r="E700" i="7"/>
  <c r="G699" i="7"/>
  <c r="E699" i="7"/>
  <c r="G696" i="7"/>
  <c r="F696" i="7"/>
  <c r="E696" i="7"/>
  <c r="D696" i="7"/>
  <c r="C696" i="7"/>
  <c r="B696" i="7"/>
  <c r="L695" i="7"/>
  <c r="L694" i="7" s="1"/>
  <c r="AW701" i="7" s="1"/>
  <c r="J695" i="7"/>
  <c r="G695" i="7"/>
  <c r="F695" i="7"/>
  <c r="L693" i="7"/>
  <c r="L692" i="7" s="1"/>
  <c r="J693" i="7"/>
  <c r="G693" i="7"/>
  <c r="C691" i="7"/>
  <c r="E690" i="7"/>
  <c r="G690" i="7"/>
  <c r="D690" i="7"/>
  <c r="AE689" i="7"/>
  <c r="AD689" i="7"/>
  <c r="G688" i="7"/>
  <c r="E688" i="7"/>
  <c r="G687" i="7"/>
  <c r="E687" i="7"/>
  <c r="L684" i="7"/>
  <c r="L683" i="7" s="1"/>
  <c r="AW689" i="7" s="1"/>
  <c r="I684" i="7"/>
  <c r="H684" i="7"/>
  <c r="G684" i="7"/>
  <c r="F684" i="7"/>
  <c r="L682" i="7"/>
  <c r="J682" i="7"/>
  <c r="E682" i="7"/>
  <c r="L681" i="7"/>
  <c r="J681" i="7"/>
  <c r="G681" i="7"/>
  <c r="L680" i="7"/>
  <c r="J680" i="7"/>
  <c r="E680" i="7"/>
  <c r="L679" i="7"/>
  <c r="I679" i="7"/>
  <c r="H679" i="7"/>
  <c r="G679" i="7"/>
  <c r="L676" i="7"/>
  <c r="L675" i="7" s="1"/>
  <c r="J676" i="7"/>
  <c r="G676" i="7"/>
  <c r="E674" i="7"/>
  <c r="G674" i="7"/>
  <c r="D674" i="7"/>
  <c r="AE673" i="7"/>
  <c r="AD673" i="7"/>
  <c r="G672" i="7"/>
  <c r="E672" i="7"/>
  <c r="G671" i="7"/>
  <c r="E671" i="7"/>
  <c r="L668" i="7"/>
  <c r="L667" i="7" s="1"/>
  <c r="AW673" i="7" s="1"/>
  <c r="I668" i="7"/>
  <c r="H668" i="7"/>
  <c r="G668" i="7"/>
  <c r="F668" i="7"/>
  <c r="L666" i="7"/>
  <c r="J666" i="7"/>
  <c r="F666" i="7"/>
  <c r="E666" i="7"/>
  <c r="L665" i="7"/>
  <c r="J665" i="7"/>
  <c r="G665" i="7"/>
  <c r="F665" i="7"/>
  <c r="L664" i="7"/>
  <c r="J664" i="7"/>
  <c r="F664" i="7"/>
  <c r="E664" i="7"/>
  <c r="L663" i="7"/>
  <c r="I663" i="7"/>
  <c r="H663" i="7"/>
  <c r="G663" i="7"/>
  <c r="F663" i="7"/>
  <c r="L660" i="7"/>
  <c r="L659" i="7" s="1"/>
  <c r="J660" i="7"/>
  <c r="G660" i="7"/>
  <c r="F660" i="7"/>
  <c r="E655" i="7"/>
  <c r="G655" i="7"/>
  <c r="D655" i="7"/>
  <c r="C655" i="7"/>
  <c r="AE654" i="7"/>
  <c r="AD654" i="7"/>
  <c r="G653" i="7"/>
  <c r="E653" i="7"/>
  <c r="G652" i="7"/>
  <c r="E652" i="7"/>
  <c r="G649" i="7"/>
  <c r="F649" i="7"/>
  <c r="E649" i="7"/>
  <c r="D649" i="7"/>
  <c r="C649" i="7"/>
  <c r="B649" i="7"/>
  <c r="G648" i="7"/>
  <c r="F648" i="7"/>
  <c r="E648" i="7"/>
  <c r="D648" i="7"/>
  <c r="C648" i="7"/>
  <c r="B648" i="7"/>
  <c r="G647" i="7"/>
  <c r="F647" i="7"/>
  <c r="E647" i="7"/>
  <c r="D647" i="7"/>
  <c r="C647" i="7"/>
  <c r="B647" i="7"/>
  <c r="G646" i="7"/>
  <c r="F646" i="7"/>
  <c r="E646" i="7"/>
  <c r="D646" i="7"/>
  <c r="C646" i="7"/>
  <c r="B646" i="7"/>
  <c r="G645" i="7"/>
  <c r="F645" i="7"/>
  <c r="E645" i="7"/>
  <c r="D645" i="7"/>
  <c r="C645" i="7"/>
  <c r="B645" i="7"/>
  <c r="L644" i="7"/>
  <c r="L643" i="7" s="1"/>
  <c r="AW654" i="7" s="1"/>
  <c r="I644" i="7"/>
  <c r="H644" i="7"/>
  <c r="G644" i="7"/>
  <c r="F644" i="7"/>
  <c r="L642" i="7"/>
  <c r="J642" i="7"/>
  <c r="G642" i="7"/>
  <c r="L641" i="7"/>
  <c r="J641" i="7"/>
  <c r="E641" i="7"/>
  <c r="L640" i="7"/>
  <c r="J640" i="7"/>
  <c r="G640" i="7"/>
  <c r="L639" i="7"/>
  <c r="I639" i="7"/>
  <c r="H639" i="7"/>
  <c r="G639" i="7"/>
  <c r="L638" i="7"/>
  <c r="J638" i="7"/>
  <c r="E638" i="7"/>
  <c r="L637" i="7"/>
  <c r="J637" i="7"/>
  <c r="G637" i="7"/>
  <c r="L636" i="7"/>
  <c r="J636" i="7"/>
  <c r="E636" i="7"/>
  <c r="L635" i="7"/>
  <c r="I635" i="7"/>
  <c r="H635" i="7"/>
  <c r="G635" i="7"/>
  <c r="L632" i="7"/>
  <c r="L631" i="7" s="1"/>
  <c r="J632" i="7"/>
  <c r="G632" i="7"/>
  <c r="C630" i="7"/>
  <c r="E628" i="7"/>
  <c r="G628" i="7"/>
  <c r="D628" i="7"/>
  <c r="C628" i="7"/>
  <c r="AE624" i="7"/>
  <c r="AD624" i="7"/>
  <c r="G623" i="7"/>
  <c r="E623" i="7"/>
  <c r="G622" i="7"/>
  <c r="E622" i="7"/>
  <c r="G619" i="7"/>
  <c r="F619" i="7"/>
  <c r="E619" i="7"/>
  <c r="D619" i="7"/>
  <c r="C619" i="7"/>
  <c r="B619" i="7"/>
  <c r="G618" i="7"/>
  <c r="F618" i="7"/>
  <c r="E618" i="7"/>
  <c r="D618" i="7"/>
  <c r="C618" i="7"/>
  <c r="B618" i="7"/>
  <c r="L617" i="7"/>
  <c r="I617" i="7"/>
  <c r="H617" i="7"/>
  <c r="G617" i="7"/>
  <c r="F617" i="7"/>
  <c r="L616" i="7"/>
  <c r="I616" i="7"/>
  <c r="H616" i="7"/>
  <c r="G616" i="7"/>
  <c r="F616" i="7"/>
  <c r="L615" i="7"/>
  <c r="I615" i="7"/>
  <c r="H615" i="7"/>
  <c r="G615" i="7"/>
  <c r="F615" i="7"/>
  <c r="L614" i="7"/>
  <c r="J614" i="7"/>
  <c r="G614" i="7"/>
  <c r="F614" i="7"/>
  <c r="L613" i="7"/>
  <c r="I613" i="7"/>
  <c r="H613" i="7"/>
  <c r="G613" i="7"/>
  <c r="F613" i="7"/>
  <c r="L612" i="7"/>
  <c r="J612" i="7"/>
  <c r="G612" i="7"/>
  <c r="F612" i="7"/>
  <c r="L611" i="7"/>
  <c r="I611" i="7"/>
  <c r="H611" i="7"/>
  <c r="G611" i="7"/>
  <c r="F611" i="7"/>
  <c r="L609" i="7"/>
  <c r="J609" i="7"/>
  <c r="E609" i="7"/>
  <c r="L608" i="7"/>
  <c r="J608" i="7"/>
  <c r="G608" i="7"/>
  <c r="L607" i="7"/>
  <c r="I607" i="7"/>
  <c r="H607" i="7"/>
  <c r="G607" i="7"/>
  <c r="L606" i="7"/>
  <c r="J606" i="7"/>
  <c r="E606" i="7"/>
  <c r="L605" i="7"/>
  <c r="J605" i="7"/>
  <c r="G605" i="7"/>
  <c r="L604" i="7"/>
  <c r="J604" i="7"/>
  <c r="E604" i="7"/>
  <c r="L603" i="7"/>
  <c r="J603" i="7"/>
  <c r="G603" i="7"/>
  <c r="L602" i="7"/>
  <c r="J602" i="7"/>
  <c r="E602" i="7"/>
  <c r="L601" i="7"/>
  <c r="J601" i="7"/>
  <c r="G601" i="7"/>
  <c r="L598" i="7"/>
  <c r="L597" i="7" s="1"/>
  <c r="AR624" i="7" s="1"/>
  <c r="J598" i="7"/>
  <c r="G598" i="7"/>
  <c r="C596" i="7"/>
  <c r="E595" i="7"/>
  <c r="G595" i="7"/>
  <c r="D595" i="7"/>
  <c r="AE594" i="7"/>
  <c r="AD594" i="7"/>
  <c r="G593" i="7"/>
  <c r="E593" i="7"/>
  <c r="G592" i="7"/>
  <c r="E592" i="7"/>
  <c r="G589" i="7"/>
  <c r="F589" i="7"/>
  <c r="E589" i="7"/>
  <c r="D589" i="7"/>
  <c r="C589" i="7"/>
  <c r="B589" i="7"/>
  <c r="G588" i="7"/>
  <c r="F588" i="7"/>
  <c r="E588" i="7"/>
  <c r="D588" i="7"/>
  <c r="C588" i="7"/>
  <c r="B588" i="7"/>
  <c r="G587" i="7"/>
  <c r="F587" i="7"/>
  <c r="E587" i="7"/>
  <c r="D587" i="7"/>
  <c r="C587" i="7"/>
  <c r="B587" i="7"/>
  <c r="L586" i="7"/>
  <c r="I586" i="7"/>
  <c r="H586" i="7"/>
  <c r="G586" i="7"/>
  <c r="F586" i="7"/>
  <c r="L585" i="7"/>
  <c r="I585" i="7"/>
  <c r="H585" i="7"/>
  <c r="G585" i="7"/>
  <c r="F585" i="7"/>
  <c r="L583" i="7"/>
  <c r="J583" i="7"/>
  <c r="E583" i="7"/>
  <c r="L582" i="7"/>
  <c r="J582" i="7"/>
  <c r="G582" i="7"/>
  <c r="L581" i="7"/>
  <c r="J581" i="7"/>
  <c r="E581" i="7"/>
  <c r="L580" i="7"/>
  <c r="J580" i="7"/>
  <c r="G580" i="7"/>
  <c r="L579" i="7"/>
  <c r="I579" i="7"/>
  <c r="H579" i="7"/>
  <c r="G579" i="7"/>
  <c r="L576" i="7"/>
  <c r="L575" i="7" s="1"/>
  <c r="AR594" i="7" s="1"/>
  <c r="J576" i="7"/>
  <c r="G576" i="7"/>
  <c r="C574" i="7"/>
  <c r="E573" i="7"/>
  <c r="G573" i="7"/>
  <c r="D573" i="7"/>
  <c r="AE572" i="7"/>
  <c r="AD572" i="7"/>
  <c r="G571" i="7"/>
  <c r="E571" i="7"/>
  <c r="G570" i="7"/>
  <c r="E570" i="7"/>
  <c r="G567" i="7"/>
  <c r="F567" i="7"/>
  <c r="E567" i="7"/>
  <c r="D567" i="7"/>
  <c r="C567" i="7"/>
  <c r="B567" i="7"/>
  <c r="G566" i="7"/>
  <c r="F566" i="7"/>
  <c r="E566" i="7"/>
  <c r="D566" i="7"/>
  <c r="C566" i="7"/>
  <c r="B566" i="7"/>
  <c r="G565" i="7"/>
  <c r="F565" i="7"/>
  <c r="E565" i="7"/>
  <c r="D565" i="7"/>
  <c r="C565" i="7"/>
  <c r="B565" i="7"/>
  <c r="L564" i="7"/>
  <c r="I564" i="7"/>
  <c r="H564" i="7"/>
  <c r="G564" i="7"/>
  <c r="F564" i="7"/>
  <c r="L563" i="7"/>
  <c r="I563" i="7"/>
  <c r="H563" i="7"/>
  <c r="G563" i="7"/>
  <c r="F563" i="7"/>
  <c r="L561" i="7"/>
  <c r="J561" i="7"/>
  <c r="E561" i="7"/>
  <c r="L560" i="7"/>
  <c r="J560" i="7"/>
  <c r="G560" i="7"/>
  <c r="L559" i="7"/>
  <c r="J559" i="7"/>
  <c r="E559" i="7"/>
  <c r="L558" i="7"/>
  <c r="J558" i="7"/>
  <c r="G558" i="7"/>
  <c r="L557" i="7"/>
  <c r="I557" i="7"/>
  <c r="H557" i="7"/>
  <c r="G557" i="7"/>
  <c r="L554" i="7"/>
  <c r="L553" i="7" s="1"/>
  <c r="J554" i="7"/>
  <c r="G554" i="7"/>
  <c r="C552" i="7"/>
  <c r="E551" i="7"/>
  <c r="G551" i="7"/>
  <c r="D551" i="7"/>
  <c r="AE550" i="7"/>
  <c r="AD550" i="7"/>
  <c r="G549" i="7"/>
  <c r="E549" i="7"/>
  <c r="G548" i="7"/>
  <c r="E548" i="7"/>
  <c r="G545" i="7"/>
  <c r="F545" i="7"/>
  <c r="E545" i="7"/>
  <c r="D545" i="7"/>
  <c r="C545" i="7"/>
  <c r="B545" i="7"/>
  <c r="G544" i="7"/>
  <c r="F544" i="7"/>
  <c r="E544" i="7"/>
  <c r="D544" i="7"/>
  <c r="C544" i="7"/>
  <c r="B544" i="7"/>
  <c r="L543" i="7"/>
  <c r="I543" i="7"/>
  <c r="H543" i="7"/>
  <c r="G543" i="7"/>
  <c r="F543" i="7"/>
  <c r="L542" i="7"/>
  <c r="I542" i="7"/>
  <c r="H542" i="7"/>
  <c r="G542" i="7"/>
  <c r="F542" i="7"/>
  <c r="L540" i="7"/>
  <c r="J540" i="7"/>
  <c r="E540" i="7"/>
  <c r="L539" i="7"/>
  <c r="J539" i="7"/>
  <c r="G539" i="7"/>
  <c r="L538" i="7"/>
  <c r="J538" i="7"/>
  <c r="E538" i="7"/>
  <c r="L537" i="7"/>
  <c r="J537" i="7"/>
  <c r="G537" i="7"/>
  <c r="L536" i="7"/>
  <c r="I536" i="7"/>
  <c r="H536" i="7"/>
  <c r="G536" i="7"/>
  <c r="L533" i="7"/>
  <c r="L532" i="7" s="1"/>
  <c r="AR550" i="7" s="1"/>
  <c r="J533" i="7"/>
  <c r="G533" i="7"/>
  <c r="C531" i="7"/>
  <c r="E530" i="7"/>
  <c r="G530" i="7"/>
  <c r="D530" i="7"/>
  <c r="AE529" i="7"/>
  <c r="AD529" i="7"/>
  <c r="G528" i="7"/>
  <c r="E528" i="7"/>
  <c r="G527" i="7"/>
  <c r="E527" i="7"/>
  <c r="G524" i="7"/>
  <c r="F524" i="7"/>
  <c r="E524" i="7"/>
  <c r="D524" i="7"/>
  <c r="C524" i="7"/>
  <c r="B524" i="7"/>
  <c r="G523" i="7"/>
  <c r="F523" i="7"/>
  <c r="E523" i="7"/>
  <c r="D523" i="7"/>
  <c r="C523" i="7"/>
  <c r="B523" i="7"/>
  <c r="L522" i="7"/>
  <c r="I522" i="7"/>
  <c r="H522" i="7"/>
  <c r="G522" i="7"/>
  <c r="F522" i="7"/>
  <c r="L521" i="7"/>
  <c r="I521" i="7"/>
  <c r="H521" i="7"/>
  <c r="G521" i="7"/>
  <c r="F521" i="7"/>
  <c r="L519" i="7"/>
  <c r="J519" i="7"/>
  <c r="E519" i="7"/>
  <c r="L518" i="7"/>
  <c r="J518" i="7"/>
  <c r="G518" i="7"/>
  <c r="L517" i="7"/>
  <c r="J517" i="7"/>
  <c r="E517" i="7"/>
  <c r="L516" i="7"/>
  <c r="J516" i="7"/>
  <c r="G516" i="7"/>
  <c r="L515" i="7"/>
  <c r="I515" i="7"/>
  <c r="H515" i="7"/>
  <c r="G515" i="7"/>
  <c r="L512" i="7"/>
  <c r="L511" i="7" s="1"/>
  <c r="AR529" i="7" s="1"/>
  <c r="J512" i="7"/>
  <c r="G512" i="7"/>
  <c r="C510" i="7"/>
  <c r="E509" i="7"/>
  <c r="G509" i="7"/>
  <c r="D509" i="7"/>
  <c r="AE508" i="7"/>
  <c r="AD508" i="7"/>
  <c r="G507" i="7"/>
  <c r="E507" i="7"/>
  <c r="G506" i="7"/>
  <c r="E506" i="7"/>
  <c r="G503" i="7"/>
  <c r="F503" i="7"/>
  <c r="E503" i="7"/>
  <c r="D503" i="7"/>
  <c r="C503" i="7"/>
  <c r="B503" i="7"/>
  <c r="G502" i="7"/>
  <c r="F502" i="7"/>
  <c r="E502" i="7"/>
  <c r="D502" i="7"/>
  <c r="C502" i="7"/>
  <c r="B502" i="7"/>
  <c r="G501" i="7"/>
  <c r="F501" i="7"/>
  <c r="E501" i="7"/>
  <c r="D501" i="7"/>
  <c r="C501" i="7"/>
  <c r="B501" i="7"/>
  <c r="G500" i="7"/>
  <c r="F500" i="7"/>
  <c r="E500" i="7"/>
  <c r="D500" i="7"/>
  <c r="C500" i="7"/>
  <c r="B500" i="7"/>
  <c r="L499" i="7"/>
  <c r="I499" i="7"/>
  <c r="H499" i="7"/>
  <c r="G499" i="7"/>
  <c r="F499" i="7"/>
  <c r="L498" i="7"/>
  <c r="I498" i="7"/>
  <c r="H498" i="7"/>
  <c r="G498" i="7"/>
  <c r="F498" i="7"/>
  <c r="L496" i="7"/>
  <c r="J496" i="7"/>
  <c r="G496" i="7"/>
  <c r="L495" i="7"/>
  <c r="J495" i="7"/>
  <c r="E495" i="7"/>
  <c r="L494" i="7"/>
  <c r="J494" i="7"/>
  <c r="G494" i="7"/>
  <c r="L493" i="7"/>
  <c r="J493" i="7"/>
  <c r="E493" i="7"/>
  <c r="L492" i="7"/>
  <c r="J492" i="7"/>
  <c r="G492" i="7"/>
  <c r="L491" i="7"/>
  <c r="J491" i="7"/>
  <c r="E491" i="7"/>
  <c r="L490" i="7"/>
  <c r="I490" i="7"/>
  <c r="H490" i="7"/>
  <c r="G490" i="7"/>
  <c r="L487" i="7"/>
  <c r="L486" i="7" s="1"/>
  <c r="J487" i="7"/>
  <c r="G487" i="7"/>
  <c r="C485" i="7"/>
  <c r="E484" i="7"/>
  <c r="G484" i="7"/>
  <c r="D484" i="7"/>
  <c r="AE483" i="7"/>
  <c r="AD483" i="7"/>
  <c r="G482" i="7"/>
  <c r="E482" i="7"/>
  <c r="G481" i="7"/>
  <c r="E481" i="7"/>
  <c r="G478" i="7"/>
  <c r="F478" i="7"/>
  <c r="E478" i="7"/>
  <c r="D478" i="7"/>
  <c r="C478" i="7"/>
  <c r="B478" i="7"/>
  <c r="L477" i="7"/>
  <c r="I477" i="7"/>
  <c r="H477" i="7"/>
  <c r="G477" i="7"/>
  <c r="F477" i="7"/>
  <c r="L476" i="7"/>
  <c r="I476" i="7"/>
  <c r="H476" i="7"/>
  <c r="G476" i="7"/>
  <c r="F476" i="7"/>
  <c r="L475" i="7"/>
  <c r="I475" i="7"/>
  <c r="H475" i="7"/>
  <c r="G475" i="7"/>
  <c r="F475" i="7"/>
  <c r="L474" i="7"/>
  <c r="I474" i="7"/>
  <c r="H474" i="7"/>
  <c r="G474" i="7"/>
  <c r="F474" i="7"/>
  <c r="L473" i="7"/>
  <c r="I473" i="7"/>
  <c r="H473" i="7"/>
  <c r="G473" i="7"/>
  <c r="F473" i="7"/>
  <c r="L472" i="7"/>
  <c r="I472" i="7"/>
  <c r="H472" i="7"/>
  <c r="G472" i="7"/>
  <c r="F472" i="7"/>
  <c r="L471" i="7"/>
  <c r="I471" i="7"/>
  <c r="H471" i="7"/>
  <c r="G471" i="7"/>
  <c r="F471" i="7"/>
  <c r="L470" i="7"/>
  <c r="I470" i="7"/>
  <c r="H470" i="7"/>
  <c r="G470" i="7"/>
  <c r="F470" i="7"/>
  <c r="L469" i="7"/>
  <c r="J469" i="7"/>
  <c r="G469" i="7"/>
  <c r="F469" i="7"/>
  <c r="L468" i="7"/>
  <c r="I468" i="7"/>
  <c r="H468" i="7"/>
  <c r="G468" i="7"/>
  <c r="F468" i="7"/>
  <c r="L467" i="7"/>
  <c r="I467" i="7"/>
  <c r="H467" i="7"/>
  <c r="G467" i="7"/>
  <c r="F467" i="7"/>
  <c r="L466" i="7"/>
  <c r="J466" i="7"/>
  <c r="G466" i="7"/>
  <c r="F466" i="7"/>
  <c r="L465" i="7"/>
  <c r="J465" i="7"/>
  <c r="G465" i="7"/>
  <c r="F465" i="7"/>
  <c r="L463" i="7"/>
  <c r="J463" i="7"/>
  <c r="G463" i="7"/>
  <c r="L462" i="7"/>
  <c r="I462" i="7"/>
  <c r="H462" i="7"/>
  <c r="G462" i="7"/>
  <c r="L461" i="7"/>
  <c r="J461" i="7"/>
  <c r="E461" i="7"/>
  <c r="L460" i="7"/>
  <c r="J460" i="7"/>
  <c r="G460" i="7"/>
  <c r="L459" i="7"/>
  <c r="J459" i="7"/>
  <c r="E459" i="7"/>
  <c r="L458" i="7"/>
  <c r="J458" i="7"/>
  <c r="G458" i="7"/>
  <c r="L457" i="7"/>
  <c r="J457" i="7"/>
  <c r="E457" i="7"/>
  <c r="L456" i="7"/>
  <c r="J456" i="7"/>
  <c r="G456" i="7"/>
  <c r="L455" i="7"/>
  <c r="J455" i="7"/>
  <c r="E455" i="7"/>
  <c r="L454" i="7"/>
  <c r="I454" i="7"/>
  <c r="H454" i="7"/>
  <c r="G454" i="7"/>
  <c r="L451" i="7"/>
  <c r="L450" i="7" s="1"/>
  <c r="J451" i="7"/>
  <c r="G451" i="7"/>
  <c r="E449" i="7"/>
  <c r="G449" i="7"/>
  <c r="D449" i="7"/>
  <c r="AE448" i="7"/>
  <c r="AD448" i="7"/>
  <c r="G447" i="7"/>
  <c r="E447" i="7"/>
  <c r="G446" i="7"/>
  <c r="E446" i="7"/>
  <c r="G443" i="7"/>
  <c r="F443" i="7"/>
  <c r="E443" i="7"/>
  <c r="D443" i="7"/>
  <c r="C443" i="7"/>
  <c r="B443" i="7"/>
  <c r="L442" i="7"/>
  <c r="L441" i="7" s="1"/>
  <c r="AW448" i="7" s="1"/>
  <c r="I442" i="7"/>
  <c r="H442" i="7"/>
  <c r="G442" i="7"/>
  <c r="F442" i="7"/>
  <c r="L440" i="7"/>
  <c r="I440" i="7"/>
  <c r="H440" i="7"/>
  <c r="G440" i="7"/>
  <c r="L439" i="7"/>
  <c r="J439" i="7"/>
  <c r="G439" i="7"/>
  <c r="L438" i="7"/>
  <c r="J438" i="7"/>
  <c r="G438" i="7"/>
  <c r="L437" i="7"/>
  <c r="J437" i="7"/>
  <c r="G437" i="7"/>
  <c r="L436" i="7"/>
  <c r="J436" i="7"/>
  <c r="E436" i="7"/>
  <c r="L435" i="7"/>
  <c r="I435" i="7"/>
  <c r="H435" i="7"/>
  <c r="G435" i="7"/>
  <c r="L434" i="7"/>
  <c r="I434" i="7"/>
  <c r="H434" i="7"/>
  <c r="G434" i="7"/>
  <c r="L433" i="7"/>
  <c r="J433" i="7"/>
  <c r="E433" i="7"/>
  <c r="L432" i="7"/>
  <c r="J432" i="7"/>
  <c r="G432" i="7"/>
  <c r="L429" i="7"/>
  <c r="L428" i="7" s="1"/>
  <c r="J429" i="7"/>
  <c r="G429" i="7"/>
  <c r="E427" i="7"/>
  <c r="G427" i="7"/>
  <c r="D427" i="7"/>
  <c r="AW426" i="7"/>
  <c r="AE426" i="7"/>
  <c r="AD426" i="7"/>
  <c r="G425" i="7"/>
  <c r="E425" i="7"/>
  <c r="G424" i="7"/>
  <c r="E424" i="7"/>
  <c r="G421" i="7"/>
  <c r="F421" i="7"/>
  <c r="E421" i="7"/>
  <c r="D421" i="7"/>
  <c r="C421" i="7"/>
  <c r="B421" i="7"/>
  <c r="G420" i="7"/>
  <c r="F420" i="7"/>
  <c r="E420" i="7"/>
  <c r="D420" i="7"/>
  <c r="C420" i="7"/>
  <c r="B420" i="7"/>
  <c r="L419" i="7"/>
  <c r="J419" i="7"/>
  <c r="E419" i="7"/>
  <c r="L418" i="7"/>
  <c r="J418" i="7"/>
  <c r="G418" i="7"/>
  <c r="L417" i="7"/>
  <c r="J417" i="7"/>
  <c r="E417" i="7"/>
  <c r="L416" i="7"/>
  <c r="J416" i="7"/>
  <c r="G416" i="7"/>
  <c r="L413" i="7"/>
  <c r="L412" i="7" s="1"/>
  <c r="J413" i="7"/>
  <c r="G413" i="7"/>
  <c r="C411" i="7"/>
  <c r="E410" i="7"/>
  <c r="G410" i="7"/>
  <c r="D410" i="7"/>
  <c r="AW409" i="7"/>
  <c r="AE409" i="7"/>
  <c r="AD409" i="7"/>
  <c r="G408" i="7"/>
  <c r="E408" i="7"/>
  <c r="G407" i="7"/>
  <c r="E407" i="7"/>
  <c r="G404" i="7"/>
  <c r="F404" i="7"/>
  <c r="E404" i="7"/>
  <c r="D404" i="7"/>
  <c r="C404" i="7"/>
  <c r="B404" i="7"/>
  <c r="G403" i="7"/>
  <c r="F403" i="7"/>
  <c r="E403" i="7"/>
  <c r="D403" i="7"/>
  <c r="C403" i="7"/>
  <c r="B403" i="7"/>
  <c r="L402" i="7"/>
  <c r="J402" i="7"/>
  <c r="E402" i="7"/>
  <c r="L401" i="7"/>
  <c r="J401" i="7"/>
  <c r="G401" i="7"/>
  <c r="L400" i="7"/>
  <c r="J400" i="7"/>
  <c r="E400" i="7"/>
  <c r="L399" i="7"/>
  <c r="J399" i="7"/>
  <c r="G399" i="7"/>
  <c r="L396" i="7"/>
  <c r="L395" i="7" s="1"/>
  <c r="J396" i="7"/>
  <c r="G396" i="7"/>
  <c r="C394" i="7"/>
  <c r="E393" i="7"/>
  <c r="G393" i="7"/>
  <c r="D393" i="7"/>
  <c r="AE392" i="7"/>
  <c r="AD392" i="7"/>
  <c r="G391" i="7"/>
  <c r="E391" i="7"/>
  <c r="G390" i="7"/>
  <c r="E390" i="7"/>
  <c r="G387" i="7"/>
  <c r="F387" i="7"/>
  <c r="E387" i="7"/>
  <c r="D387" i="7"/>
  <c r="C387" i="7"/>
  <c r="B387" i="7"/>
  <c r="G386" i="7"/>
  <c r="F386" i="7"/>
  <c r="E386" i="7"/>
  <c r="D386" i="7"/>
  <c r="C386" i="7"/>
  <c r="B386" i="7"/>
  <c r="L385" i="7"/>
  <c r="L384" i="7" s="1"/>
  <c r="AW392" i="7" s="1"/>
  <c r="I385" i="7"/>
  <c r="H385" i="7"/>
  <c r="G385" i="7"/>
  <c r="F385" i="7"/>
  <c r="L383" i="7"/>
  <c r="J383" i="7"/>
  <c r="E383" i="7"/>
  <c r="L382" i="7"/>
  <c r="J382" i="7"/>
  <c r="G382" i="7"/>
  <c r="L381" i="7"/>
  <c r="J381" i="7"/>
  <c r="E381" i="7"/>
  <c r="L380" i="7"/>
  <c r="I380" i="7"/>
  <c r="H380" i="7"/>
  <c r="G380" i="7"/>
  <c r="L379" i="7"/>
  <c r="J379" i="7"/>
  <c r="E379" i="7"/>
  <c r="L378" i="7"/>
  <c r="I378" i="7"/>
  <c r="H378" i="7"/>
  <c r="G378" i="7"/>
  <c r="L375" i="7"/>
  <c r="L374" i="7" s="1"/>
  <c r="J375" i="7"/>
  <c r="G375" i="7"/>
  <c r="C373" i="7"/>
  <c r="E372" i="7"/>
  <c r="G372" i="7"/>
  <c r="D372" i="7"/>
  <c r="AE371" i="7"/>
  <c r="AD371" i="7"/>
  <c r="G370" i="7"/>
  <c r="E370" i="7"/>
  <c r="G369" i="7"/>
  <c r="E369" i="7"/>
  <c r="G366" i="7"/>
  <c r="F366" i="7"/>
  <c r="E366" i="7"/>
  <c r="D366" i="7"/>
  <c r="C366" i="7"/>
  <c r="B366" i="7"/>
  <c r="G365" i="7"/>
  <c r="F365" i="7"/>
  <c r="E365" i="7"/>
  <c r="D365" i="7"/>
  <c r="C365" i="7"/>
  <c r="B365" i="7"/>
  <c r="G364" i="7"/>
  <c r="F364" i="7"/>
  <c r="E364" i="7"/>
  <c r="D364" i="7"/>
  <c r="C364" i="7"/>
  <c r="B364" i="7"/>
  <c r="L363" i="7"/>
  <c r="I363" i="7"/>
  <c r="H363" i="7"/>
  <c r="G363" i="7"/>
  <c r="F363" i="7"/>
  <c r="L362" i="7"/>
  <c r="I362" i="7"/>
  <c r="H362" i="7"/>
  <c r="G362" i="7"/>
  <c r="F362" i="7"/>
  <c r="L361" i="7"/>
  <c r="I361" i="7"/>
  <c r="H361" i="7"/>
  <c r="G361" i="7"/>
  <c r="F361" i="7"/>
  <c r="L360" i="7"/>
  <c r="I360" i="7"/>
  <c r="H360" i="7"/>
  <c r="G360" i="7"/>
  <c r="F360" i="7"/>
  <c r="L359" i="7"/>
  <c r="I359" i="7"/>
  <c r="H359" i="7"/>
  <c r="G359" i="7"/>
  <c r="F359" i="7"/>
  <c r="L357" i="7"/>
  <c r="J357" i="7"/>
  <c r="G357" i="7"/>
  <c r="L356" i="7"/>
  <c r="J356" i="7"/>
  <c r="E356" i="7"/>
  <c r="L355" i="7"/>
  <c r="J355" i="7"/>
  <c r="G355" i="7"/>
  <c r="L354" i="7"/>
  <c r="I354" i="7"/>
  <c r="H354" i="7"/>
  <c r="G354" i="7"/>
  <c r="L353" i="7"/>
  <c r="J353" i="7"/>
  <c r="E353" i="7"/>
  <c r="L352" i="7"/>
  <c r="J352" i="7"/>
  <c r="G352" i="7"/>
  <c r="L349" i="7"/>
  <c r="L348" i="7" s="1"/>
  <c r="J349" i="7"/>
  <c r="G349" i="7"/>
  <c r="C347" i="7"/>
  <c r="E346" i="7"/>
  <c r="G346" i="7"/>
  <c r="D346" i="7"/>
  <c r="AE345" i="7"/>
  <c r="AD345" i="7"/>
  <c r="G344" i="7"/>
  <c r="E344" i="7"/>
  <c r="G343" i="7"/>
  <c r="E343" i="7"/>
  <c r="G340" i="7"/>
  <c r="F340" i="7"/>
  <c r="E340" i="7"/>
  <c r="D340" i="7"/>
  <c r="C340" i="7"/>
  <c r="B340" i="7"/>
  <c r="G339" i="7"/>
  <c r="F339" i="7"/>
  <c r="E339" i="7"/>
  <c r="D339" i="7"/>
  <c r="C339" i="7"/>
  <c r="B339" i="7"/>
  <c r="G338" i="7"/>
  <c r="F338" i="7"/>
  <c r="E338" i="7"/>
  <c r="D338" i="7"/>
  <c r="C338" i="7"/>
  <c r="B338" i="7"/>
  <c r="L337" i="7"/>
  <c r="I337" i="7"/>
  <c r="H337" i="7"/>
  <c r="G337" i="7"/>
  <c r="F337" i="7"/>
  <c r="L336" i="7"/>
  <c r="I336" i="7"/>
  <c r="H336" i="7"/>
  <c r="G336" i="7"/>
  <c r="F336" i="7"/>
  <c r="L335" i="7"/>
  <c r="I335" i="7"/>
  <c r="H335" i="7"/>
  <c r="G335" i="7"/>
  <c r="F335" i="7"/>
  <c r="L334" i="7"/>
  <c r="I334" i="7"/>
  <c r="H334" i="7"/>
  <c r="G334" i="7"/>
  <c r="F334" i="7"/>
  <c r="L333" i="7"/>
  <c r="I333" i="7"/>
  <c r="H333" i="7"/>
  <c r="G333" i="7"/>
  <c r="F333" i="7"/>
  <c r="L331" i="7"/>
  <c r="J331" i="7"/>
  <c r="G331" i="7"/>
  <c r="L330" i="7"/>
  <c r="J330" i="7"/>
  <c r="E330" i="7"/>
  <c r="L329" i="7"/>
  <c r="J329" i="7"/>
  <c r="G329" i="7"/>
  <c r="L328" i="7"/>
  <c r="I328" i="7"/>
  <c r="H328" i="7"/>
  <c r="G328" i="7"/>
  <c r="L327" i="7"/>
  <c r="J327" i="7"/>
  <c r="E327" i="7"/>
  <c r="L326" i="7"/>
  <c r="J326" i="7"/>
  <c r="G326" i="7"/>
  <c r="L323" i="7"/>
  <c r="L322" i="7" s="1"/>
  <c r="J323" i="7"/>
  <c r="G323" i="7"/>
  <c r="C321" i="7"/>
  <c r="E320" i="7"/>
  <c r="G320" i="7"/>
  <c r="D320" i="7"/>
  <c r="AE319" i="7"/>
  <c r="AD319" i="7"/>
  <c r="G318" i="7"/>
  <c r="E318" i="7"/>
  <c r="G317" i="7"/>
  <c r="E317" i="7"/>
  <c r="G314" i="7"/>
  <c r="F314" i="7"/>
  <c r="E314" i="7"/>
  <c r="D314" i="7"/>
  <c r="C314" i="7"/>
  <c r="B314" i="7"/>
  <c r="L313" i="7"/>
  <c r="L312" i="7" s="1"/>
  <c r="AW319" i="7" s="1"/>
  <c r="I313" i="7"/>
  <c r="H313" i="7"/>
  <c r="G313" i="7"/>
  <c r="F313" i="7"/>
  <c r="L311" i="7"/>
  <c r="J311" i="7"/>
  <c r="G311" i="7"/>
  <c r="L310" i="7"/>
  <c r="L308" i="7" s="1"/>
  <c r="J310" i="7"/>
  <c r="E310" i="7"/>
  <c r="L309" i="7"/>
  <c r="J309" i="7"/>
  <c r="G309" i="7"/>
  <c r="L306" i="7"/>
  <c r="L305" i="7" s="1"/>
  <c r="J306" i="7"/>
  <c r="G306" i="7"/>
  <c r="C304" i="7"/>
  <c r="E303" i="7"/>
  <c r="G303" i="7"/>
  <c r="D303" i="7"/>
  <c r="AE302" i="7"/>
  <c r="AD302" i="7"/>
  <c r="G301" i="7"/>
  <c r="E301" i="7"/>
  <c r="G300" i="7"/>
  <c r="E300" i="7"/>
  <c r="G297" i="7"/>
  <c r="F297" i="7"/>
  <c r="E297" i="7"/>
  <c r="D297" i="7"/>
  <c r="C297" i="7"/>
  <c r="B297" i="7"/>
  <c r="G296" i="7"/>
  <c r="F296" i="7"/>
  <c r="E296" i="7"/>
  <c r="D296" i="7"/>
  <c r="C296" i="7"/>
  <c r="B296" i="7"/>
  <c r="G295" i="7"/>
  <c r="F295" i="7"/>
  <c r="E295" i="7"/>
  <c r="D295" i="7"/>
  <c r="C295" i="7"/>
  <c r="B295" i="7"/>
  <c r="L294" i="7"/>
  <c r="I294" i="7"/>
  <c r="H294" i="7"/>
  <c r="G294" i="7"/>
  <c r="F294" i="7"/>
  <c r="L293" i="7"/>
  <c r="I293" i="7"/>
  <c r="H293" i="7"/>
  <c r="G293" i="7"/>
  <c r="F293" i="7"/>
  <c r="L292" i="7"/>
  <c r="I292" i="7"/>
  <c r="H292" i="7"/>
  <c r="G292" i="7"/>
  <c r="F292" i="7"/>
  <c r="L290" i="7"/>
  <c r="J290" i="7"/>
  <c r="G290" i="7"/>
  <c r="L289" i="7"/>
  <c r="J289" i="7"/>
  <c r="E289" i="7"/>
  <c r="L288" i="7"/>
  <c r="J288" i="7"/>
  <c r="G288" i="7"/>
  <c r="L287" i="7"/>
  <c r="I287" i="7"/>
  <c r="H287" i="7"/>
  <c r="G287" i="7"/>
  <c r="L286" i="7"/>
  <c r="J286" i="7"/>
  <c r="E286" i="7"/>
  <c r="L285" i="7"/>
  <c r="I285" i="7"/>
  <c r="H285" i="7"/>
  <c r="G285" i="7"/>
  <c r="L282" i="7"/>
  <c r="L281" i="7" s="1"/>
  <c r="J282" i="7"/>
  <c r="G282" i="7"/>
  <c r="C280" i="7"/>
  <c r="E279" i="7"/>
  <c r="G279" i="7"/>
  <c r="D279" i="7"/>
  <c r="AE278" i="7"/>
  <c r="AD278" i="7"/>
  <c r="G277" i="7"/>
  <c r="E277" i="7"/>
  <c r="G276" i="7"/>
  <c r="E276" i="7"/>
  <c r="G273" i="7"/>
  <c r="F273" i="7"/>
  <c r="E273" i="7"/>
  <c r="D273" i="7"/>
  <c r="C273" i="7"/>
  <c r="B273" i="7"/>
  <c r="L272" i="7"/>
  <c r="I272" i="7"/>
  <c r="H272" i="7"/>
  <c r="G272" i="7"/>
  <c r="F272" i="7"/>
  <c r="L271" i="7"/>
  <c r="I271" i="7"/>
  <c r="H271" i="7"/>
  <c r="G271" i="7"/>
  <c r="F271" i="7"/>
  <c r="L270" i="7"/>
  <c r="J270" i="7"/>
  <c r="G270" i="7"/>
  <c r="F270" i="7"/>
  <c r="L268" i="7"/>
  <c r="J268" i="7"/>
  <c r="E268" i="7"/>
  <c r="L267" i="7"/>
  <c r="J267" i="7"/>
  <c r="G267" i="7"/>
  <c r="L266" i="7"/>
  <c r="J266" i="7"/>
  <c r="E266" i="7"/>
  <c r="L265" i="7"/>
  <c r="J265" i="7"/>
  <c r="G265" i="7"/>
  <c r="L262" i="7"/>
  <c r="L261" i="7" s="1"/>
  <c r="J262" i="7"/>
  <c r="G262" i="7"/>
  <c r="C260" i="7"/>
  <c r="E259" i="7"/>
  <c r="G259" i="7"/>
  <c r="D259" i="7"/>
  <c r="AE258" i="7"/>
  <c r="AD258" i="7"/>
  <c r="G257" i="7"/>
  <c r="E257" i="7"/>
  <c r="G256" i="7"/>
  <c r="E256" i="7"/>
  <c r="G253" i="7"/>
  <c r="F253" i="7"/>
  <c r="E253" i="7"/>
  <c r="D253" i="7"/>
  <c r="C253" i="7"/>
  <c r="B253" i="7"/>
  <c r="L252" i="7"/>
  <c r="I252" i="7"/>
  <c r="H252" i="7"/>
  <c r="G252" i="7"/>
  <c r="F252" i="7"/>
  <c r="L251" i="7"/>
  <c r="I251" i="7"/>
  <c r="H251" i="7"/>
  <c r="G251" i="7"/>
  <c r="F251" i="7"/>
  <c r="L250" i="7"/>
  <c r="J250" i="7"/>
  <c r="G250" i="7"/>
  <c r="F250" i="7"/>
  <c r="L248" i="7"/>
  <c r="J248" i="7"/>
  <c r="F248" i="7"/>
  <c r="E248" i="7"/>
  <c r="L247" i="7"/>
  <c r="J247" i="7"/>
  <c r="G247" i="7"/>
  <c r="F247" i="7"/>
  <c r="L246" i="7"/>
  <c r="J246" i="7"/>
  <c r="F246" i="7"/>
  <c r="E246" i="7"/>
  <c r="L245" i="7"/>
  <c r="J245" i="7"/>
  <c r="G245" i="7"/>
  <c r="F245" i="7"/>
  <c r="L242" i="7"/>
  <c r="L241" i="7" s="1"/>
  <c r="J242" i="7"/>
  <c r="G242" i="7"/>
  <c r="F242" i="7"/>
  <c r="C240" i="7"/>
  <c r="E236" i="7"/>
  <c r="G236" i="7"/>
  <c r="D236" i="7"/>
  <c r="C236" i="7"/>
  <c r="AE235" i="7"/>
  <c r="AD235" i="7"/>
  <c r="G234" i="7"/>
  <c r="E234" i="7"/>
  <c r="G233" i="7"/>
  <c r="E233" i="7"/>
  <c r="G230" i="7"/>
  <c r="F230" i="7"/>
  <c r="E230" i="7"/>
  <c r="D230" i="7"/>
  <c r="C230" i="7"/>
  <c r="B230" i="7"/>
  <c r="G229" i="7"/>
  <c r="F229" i="7"/>
  <c r="E229" i="7"/>
  <c r="D229" i="7"/>
  <c r="C229" i="7"/>
  <c r="B229" i="7"/>
  <c r="G228" i="7"/>
  <c r="F228" i="7"/>
  <c r="E228" i="7"/>
  <c r="D228" i="7"/>
  <c r="C228" i="7"/>
  <c r="B228" i="7"/>
  <c r="G227" i="7"/>
  <c r="F227" i="7"/>
  <c r="E227" i="7"/>
  <c r="D227" i="7"/>
  <c r="C227" i="7"/>
  <c r="B227" i="7"/>
  <c r="L226" i="7"/>
  <c r="L225" i="7" s="1"/>
  <c r="AW235" i="7" s="1"/>
  <c r="I226" i="7"/>
  <c r="H226" i="7"/>
  <c r="G226" i="7"/>
  <c r="F226" i="7"/>
  <c r="L224" i="7"/>
  <c r="J224" i="7"/>
  <c r="G224" i="7"/>
  <c r="L223" i="7"/>
  <c r="J223" i="7"/>
  <c r="E223" i="7"/>
  <c r="L222" i="7"/>
  <c r="J222" i="7"/>
  <c r="G222" i="7"/>
  <c r="L221" i="7"/>
  <c r="L219" i="7" s="1"/>
  <c r="J221" i="7"/>
  <c r="E221" i="7"/>
  <c r="L220" i="7"/>
  <c r="I220" i="7"/>
  <c r="H220" i="7"/>
  <c r="G220" i="7"/>
  <c r="L217" i="7"/>
  <c r="L216" i="7" s="1"/>
  <c r="J217" i="7"/>
  <c r="G217" i="7"/>
  <c r="C215" i="7"/>
  <c r="E214" i="7"/>
  <c r="G214" i="7"/>
  <c r="D214" i="7"/>
  <c r="AE213" i="7"/>
  <c r="AD213" i="7"/>
  <c r="G212" i="7"/>
  <c r="E212" i="7"/>
  <c r="G211" i="7"/>
  <c r="E211" i="7"/>
  <c r="G208" i="7"/>
  <c r="F208" i="7"/>
  <c r="E208" i="7"/>
  <c r="D208" i="7"/>
  <c r="C208" i="7"/>
  <c r="B208" i="7"/>
  <c r="G207" i="7"/>
  <c r="F207" i="7"/>
  <c r="E207" i="7"/>
  <c r="D207" i="7"/>
  <c r="C207" i="7"/>
  <c r="B207" i="7"/>
  <c r="G206" i="7"/>
  <c r="F206" i="7"/>
  <c r="E206" i="7"/>
  <c r="D206" i="7"/>
  <c r="C206" i="7"/>
  <c r="B206" i="7"/>
  <c r="L205" i="7"/>
  <c r="I205" i="7"/>
  <c r="H205" i="7"/>
  <c r="G205" i="7"/>
  <c r="F205" i="7"/>
  <c r="L204" i="7"/>
  <c r="I204" i="7"/>
  <c r="H204" i="7"/>
  <c r="G204" i="7"/>
  <c r="F204" i="7"/>
  <c r="L203" i="7"/>
  <c r="I203" i="7"/>
  <c r="H203" i="7"/>
  <c r="G203" i="7"/>
  <c r="F203" i="7"/>
  <c r="L202" i="7"/>
  <c r="I202" i="7"/>
  <c r="H202" i="7"/>
  <c r="G202" i="7"/>
  <c r="F202" i="7"/>
  <c r="L200" i="7"/>
  <c r="J200" i="7"/>
  <c r="G200" i="7"/>
  <c r="L199" i="7"/>
  <c r="J199" i="7"/>
  <c r="E199" i="7"/>
  <c r="L198" i="7"/>
  <c r="J198" i="7"/>
  <c r="G198" i="7"/>
  <c r="L197" i="7"/>
  <c r="I197" i="7"/>
  <c r="H197" i="7"/>
  <c r="G197" i="7"/>
  <c r="L196" i="7"/>
  <c r="J196" i="7"/>
  <c r="E196" i="7"/>
  <c r="L195" i="7"/>
  <c r="J195" i="7"/>
  <c r="G195" i="7"/>
  <c r="L194" i="7"/>
  <c r="J194" i="7"/>
  <c r="E194" i="7"/>
  <c r="L193" i="7"/>
  <c r="I193" i="7"/>
  <c r="H193" i="7"/>
  <c r="G193" i="7"/>
  <c r="L190" i="7"/>
  <c r="L189" i="7" s="1"/>
  <c r="J190" i="7"/>
  <c r="G190" i="7"/>
  <c r="C188" i="7"/>
  <c r="E187" i="7"/>
  <c r="G187" i="7"/>
  <c r="D187" i="7"/>
  <c r="AE186" i="7"/>
  <c r="AD186" i="7"/>
  <c r="G185" i="7"/>
  <c r="E185" i="7"/>
  <c r="G184" i="7"/>
  <c r="E184" i="7"/>
  <c r="G181" i="7"/>
  <c r="F181" i="7"/>
  <c r="E181" i="7"/>
  <c r="D181" i="7"/>
  <c r="C181" i="7"/>
  <c r="B181" i="7"/>
  <c r="L180" i="7"/>
  <c r="L179" i="7" s="1"/>
  <c r="AW186" i="7" s="1"/>
  <c r="I180" i="7"/>
  <c r="H180" i="7"/>
  <c r="G180" i="7"/>
  <c r="F180" i="7"/>
  <c r="L178" i="7"/>
  <c r="J178" i="7"/>
  <c r="G178" i="7"/>
  <c r="F178" i="7"/>
  <c r="L177" i="7"/>
  <c r="L175" i="7" s="1"/>
  <c r="J177" i="7"/>
  <c r="F177" i="7"/>
  <c r="E177" i="7"/>
  <c r="L176" i="7"/>
  <c r="J176" i="7"/>
  <c r="G176" i="7"/>
  <c r="F176" i="7"/>
  <c r="L173" i="7"/>
  <c r="L172" i="7" s="1"/>
  <c r="J173" i="7"/>
  <c r="G173" i="7"/>
  <c r="F173" i="7"/>
  <c r="C171" i="7"/>
  <c r="E167" i="7"/>
  <c r="G167" i="7"/>
  <c r="D167" i="7"/>
  <c r="C167" i="7"/>
  <c r="AE166" i="7"/>
  <c r="AD166" i="7"/>
  <c r="G165" i="7"/>
  <c r="E165" i="7"/>
  <c r="G164" i="7"/>
  <c r="E164" i="7"/>
  <c r="G161" i="7"/>
  <c r="F161" i="7"/>
  <c r="E161" i="7"/>
  <c r="D161" i="7"/>
  <c r="C161" i="7"/>
  <c r="B161" i="7"/>
  <c r="G160" i="7"/>
  <c r="F160" i="7"/>
  <c r="E160" i="7"/>
  <c r="D160" i="7"/>
  <c r="C160" i="7"/>
  <c r="B160" i="7"/>
  <c r="G159" i="7"/>
  <c r="F159" i="7"/>
  <c r="E159" i="7"/>
  <c r="D159" i="7"/>
  <c r="C159" i="7"/>
  <c r="B159" i="7"/>
  <c r="L158" i="7"/>
  <c r="I158" i="7"/>
  <c r="H158" i="7"/>
  <c r="G158" i="7"/>
  <c r="F158" i="7"/>
  <c r="L157" i="7"/>
  <c r="I157" i="7"/>
  <c r="H157" i="7"/>
  <c r="G157" i="7"/>
  <c r="F157" i="7"/>
  <c r="L156" i="7"/>
  <c r="I156" i="7"/>
  <c r="H156" i="7"/>
  <c r="G156" i="7"/>
  <c r="F156" i="7"/>
  <c r="L154" i="7"/>
  <c r="J154" i="7"/>
  <c r="G154" i="7"/>
  <c r="F154" i="7"/>
  <c r="L153" i="7"/>
  <c r="J153" i="7"/>
  <c r="F153" i="7"/>
  <c r="E153" i="7"/>
  <c r="L152" i="7"/>
  <c r="J152" i="7"/>
  <c r="G152" i="7"/>
  <c r="F152" i="7"/>
  <c r="L151" i="7"/>
  <c r="I151" i="7"/>
  <c r="H151" i="7"/>
  <c r="G151" i="7"/>
  <c r="F151" i="7"/>
  <c r="L150" i="7"/>
  <c r="J150" i="7"/>
  <c r="F150" i="7"/>
  <c r="E150" i="7"/>
  <c r="L149" i="7"/>
  <c r="I149" i="7"/>
  <c r="H149" i="7"/>
  <c r="G149" i="7"/>
  <c r="F149" i="7"/>
  <c r="L146" i="7"/>
  <c r="L145" i="7" s="1"/>
  <c r="J146" i="7"/>
  <c r="G146" i="7"/>
  <c r="F146" i="7"/>
  <c r="C144" i="7"/>
  <c r="C143" i="7"/>
  <c r="B143" i="7"/>
  <c r="E142" i="7"/>
  <c r="G142" i="7"/>
  <c r="D142" i="7"/>
  <c r="AE141" i="7"/>
  <c r="AD141" i="7"/>
  <c r="G140" i="7"/>
  <c r="E140" i="7"/>
  <c r="G139" i="7"/>
  <c r="E139" i="7"/>
  <c r="G136" i="7"/>
  <c r="F136" i="7"/>
  <c r="E136" i="7"/>
  <c r="D136" i="7"/>
  <c r="C136" i="7"/>
  <c r="B136" i="7"/>
  <c r="G135" i="7"/>
  <c r="F135" i="7"/>
  <c r="E135" i="7"/>
  <c r="D135" i="7"/>
  <c r="C135" i="7"/>
  <c r="B135" i="7"/>
  <c r="G134" i="7"/>
  <c r="F134" i="7"/>
  <c r="E134" i="7"/>
  <c r="D134" i="7"/>
  <c r="C134" i="7"/>
  <c r="B134" i="7"/>
  <c r="G133" i="7"/>
  <c r="F133" i="7"/>
  <c r="E133" i="7"/>
  <c r="D133" i="7"/>
  <c r="C133" i="7"/>
  <c r="B133" i="7"/>
  <c r="L132" i="7"/>
  <c r="L131" i="7" s="1"/>
  <c r="AW141" i="7" s="1"/>
  <c r="I132" i="7"/>
  <c r="H132" i="7"/>
  <c r="G132" i="7"/>
  <c r="F132" i="7"/>
  <c r="L130" i="7"/>
  <c r="J130" i="7"/>
  <c r="G130" i="7"/>
  <c r="F130" i="7"/>
  <c r="L129" i="7"/>
  <c r="J129" i="7"/>
  <c r="F129" i="7"/>
  <c r="E129" i="7"/>
  <c r="L128" i="7"/>
  <c r="J128" i="7"/>
  <c r="G128" i="7"/>
  <c r="F128" i="7"/>
  <c r="L127" i="7"/>
  <c r="J127" i="7"/>
  <c r="F127" i="7"/>
  <c r="E127" i="7"/>
  <c r="L126" i="7"/>
  <c r="I126" i="7"/>
  <c r="H126" i="7"/>
  <c r="G126" i="7"/>
  <c r="F126" i="7"/>
  <c r="L123" i="7"/>
  <c r="L122" i="7" s="1"/>
  <c r="J123" i="7"/>
  <c r="G123" i="7"/>
  <c r="F123" i="7"/>
  <c r="C121" i="7"/>
  <c r="C120" i="7"/>
  <c r="B120" i="7"/>
  <c r="E119" i="7"/>
  <c r="G119" i="7"/>
  <c r="D119" i="7"/>
  <c r="AE118" i="7"/>
  <c r="AD118" i="7"/>
  <c r="G117" i="7"/>
  <c r="E117" i="7"/>
  <c r="G116" i="7"/>
  <c r="E116" i="7"/>
  <c r="G113" i="7"/>
  <c r="F113" i="7"/>
  <c r="E113" i="7"/>
  <c r="D113" i="7"/>
  <c r="C113" i="7"/>
  <c r="B113" i="7"/>
  <c r="G112" i="7"/>
  <c r="F112" i="7"/>
  <c r="E112" i="7"/>
  <c r="D112" i="7"/>
  <c r="C112" i="7"/>
  <c r="B112" i="7"/>
  <c r="G111" i="7"/>
  <c r="F111" i="7"/>
  <c r="E111" i="7"/>
  <c r="D111" i="7"/>
  <c r="C111" i="7"/>
  <c r="B111" i="7"/>
  <c r="L110" i="7"/>
  <c r="I110" i="7"/>
  <c r="H110" i="7"/>
  <c r="G110" i="7"/>
  <c r="F110" i="7"/>
  <c r="L109" i="7"/>
  <c r="I109" i="7"/>
  <c r="H109" i="7"/>
  <c r="G109" i="7"/>
  <c r="F109" i="7"/>
  <c r="L108" i="7"/>
  <c r="I108" i="7"/>
  <c r="H108" i="7"/>
  <c r="G108" i="7"/>
  <c r="F108" i="7"/>
  <c r="L107" i="7"/>
  <c r="I107" i="7"/>
  <c r="H107" i="7"/>
  <c r="G107" i="7"/>
  <c r="F107" i="7"/>
  <c r="L105" i="7"/>
  <c r="J105" i="7"/>
  <c r="G105" i="7"/>
  <c r="F105" i="7"/>
  <c r="L104" i="7"/>
  <c r="J104" i="7"/>
  <c r="F104" i="7"/>
  <c r="E104" i="7"/>
  <c r="L103" i="7"/>
  <c r="J103" i="7"/>
  <c r="G103" i="7"/>
  <c r="F103" i="7"/>
  <c r="L102" i="7"/>
  <c r="I102" i="7"/>
  <c r="H102" i="7"/>
  <c r="G102" i="7"/>
  <c r="F102" i="7"/>
  <c r="L101" i="7"/>
  <c r="J101" i="7"/>
  <c r="F101" i="7"/>
  <c r="E101" i="7"/>
  <c r="L100" i="7"/>
  <c r="J100" i="7"/>
  <c r="G100" i="7"/>
  <c r="F100" i="7"/>
  <c r="L99" i="7"/>
  <c r="J99" i="7"/>
  <c r="F99" i="7"/>
  <c r="E99" i="7"/>
  <c r="L98" i="7"/>
  <c r="I98" i="7"/>
  <c r="H98" i="7"/>
  <c r="G98" i="7"/>
  <c r="F98" i="7"/>
  <c r="L95" i="7"/>
  <c r="L94" i="7" s="1"/>
  <c r="AR118" i="7" s="1"/>
  <c r="J95" i="7"/>
  <c r="G95" i="7"/>
  <c r="F95" i="7"/>
  <c r="C93" i="7"/>
  <c r="C92" i="7"/>
  <c r="B92" i="7"/>
  <c r="E91" i="7"/>
  <c r="G91" i="7"/>
  <c r="D91" i="7"/>
  <c r="AE90" i="7"/>
  <c r="AD90" i="7"/>
  <c r="G89" i="7"/>
  <c r="E89" i="7"/>
  <c r="G88" i="7"/>
  <c r="E88" i="7"/>
  <c r="G85" i="7"/>
  <c r="F85" i="7"/>
  <c r="E85" i="7"/>
  <c r="D85" i="7"/>
  <c r="C85" i="7"/>
  <c r="B85" i="7"/>
  <c r="G84" i="7"/>
  <c r="F84" i="7"/>
  <c r="E84" i="7"/>
  <c r="D84" i="7"/>
  <c r="C84" i="7"/>
  <c r="B84" i="7"/>
  <c r="G83" i="7"/>
  <c r="F83" i="7"/>
  <c r="E83" i="7"/>
  <c r="D83" i="7"/>
  <c r="C83" i="7"/>
  <c r="B83" i="7"/>
  <c r="G82" i="7"/>
  <c r="F82" i="7"/>
  <c r="E82" i="7"/>
  <c r="D82" i="7"/>
  <c r="C82" i="7"/>
  <c r="B82" i="7"/>
  <c r="L81" i="7"/>
  <c r="I81" i="7"/>
  <c r="H81" i="7"/>
  <c r="G81" i="7"/>
  <c r="F81" i="7"/>
  <c r="L80" i="7"/>
  <c r="I80" i="7"/>
  <c r="H80" i="7"/>
  <c r="G80" i="7"/>
  <c r="F80" i="7"/>
  <c r="L78" i="7"/>
  <c r="J78" i="7"/>
  <c r="G78" i="7"/>
  <c r="F78" i="7"/>
  <c r="L77" i="7"/>
  <c r="J77" i="7"/>
  <c r="F77" i="7"/>
  <c r="E77" i="7"/>
  <c r="L76" i="7"/>
  <c r="J76" i="7"/>
  <c r="G76" i="7"/>
  <c r="F76" i="7"/>
  <c r="L75" i="7"/>
  <c r="J75" i="7"/>
  <c r="F75" i="7"/>
  <c r="E75" i="7"/>
  <c r="L74" i="7"/>
  <c r="J74" i="7"/>
  <c r="G74" i="7"/>
  <c r="F74" i="7"/>
  <c r="L73" i="7"/>
  <c r="J73" i="7"/>
  <c r="F73" i="7"/>
  <c r="E73" i="7"/>
  <c r="L72" i="7"/>
  <c r="I72" i="7"/>
  <c r="H72" i="7"/>
  <c r="G72" i="7"/>
  <c r="F72" i="7"/>
  <c r="L69" i="7"/>
  <c r="L68" i="7" s="1"/>
  <c r="J69" i="7"/>
  <c r="G69" i="7"/>
  <c r="F69" i="7"/>
  <c r="C67" i="7"/>
  <c r="C66" i="7"/>
  <c r="B66" i="7"/>
  <c r="E65" i="7"/>
  <c r="G65" i="7"/>
  <c r="D65" i="7"/>
  <c r="AE64" i="7"/>
  <c r="AD64" i="7"/>
  <c r="G63" i="7"/>
  <c r="E63" i="7"/>
  <c r="G62" i="7"/>
  <c r="E62" i="7"/>
  <c r="G59" i="7"/>
  <c r="F59" i="7"/>
  <c r="E59" i="7"/>
  <c r="D59" i="7"/>
  <c r="C59" i="7"/>
  <c r="B59" i="7"/>
  <c r="L58" i="7"/>
  <c r="L57" i="7" s="1"/>
  <c r="AW64" i="7" s="1"/>
  <c r="J58" i="7"/>
  <c r="G58" i="7"/>
  <c r="F58" i="7"/>
  <c r="L56" i="7"/>
  <c r="L54" i="7" s="1"/>
  <c r="J56" i="7"/>
  <c r="E56" i="7"/>
  <c r="L55" i="7"/>
  <c r="J55" i="7"/>
  <c r="G55" i="7"/>
  <c r="L52" i="7"/>
  <c r="L51" i="7" s="1"/>
  <c r="J52" i="7"/>
  <c r="G52" i="7"/>
  <c r="C50" i="7"/>
  <c r="E49" i="7"/>
  <c r="G49" i="7"/>
  <c r="D49" i="7"/>
  <c r="CN22" i="7"/>
  <c r="A22" i="7"/>
  <c r="F16" i="7"/>
  <c r="F14" i="7"/>
  <c r="CO6" i="7"/>
  <c r="F6" i="7"/>
  <c r="CO4" i="7"/>
  <c r="F4" i="7"/>
  <c r="A1" i="7"/>
  <c r="J292" i="7" l="1"/>
  <c r="G2273" i="7"/>
  <c r="G2294" i="7"/>
  <c r="L1243" i="7"/>
  <c r="AO1253" i="7" s="1"/>
  <c r="G583" i="7"/>
  <c r="L2114" i="7"/>
  <c r="AW2121" i="7" s="1"/>
  <c r="J468" i="7"/>
  <c r="L1544" i="7"/>
  <c r="AW1551" i="7" s="1"/>
  <c r="J252" i="7"/>
  <c r="G2047" i="7"/>
  <c r="L2009" i="7"/>
  <c r="AT2026" i="7" s="1"/>
  <c r="J271" i="7"/>
  <c r="G682" i="7"/>
  <c r="J897" i="7"/>
  <c r="L284" i="7"/>
  <c r="AT302" i="7" s="1"/>
  <c r="G792" i="7"/>
  <c r="J564" i="7"/>
  <c r="G2147" i="7"/>
  <c r="J107" i="7"/>
  <c r="G455" i="7"/>
  <c r="G1735" i="7"/>
  <c r="J294" i="7"/>
  <c r="G99" i="7"/>
  <c r="J2340" i="7"/>
  <c r="J203" i="7"/>
  <c r="J726" i="7"/>
  <c r="L1509" i="7"/>
  <c r="AW1516" i="7" s="1"/>
  <c r="J1309" i="7"/>
  <c r="L1427" i="7"/>
  <c r="AO1439" i="7" s="1"/>
  <c r="L2127" i="7"/>
  <c r="L2126" i="7" s="1"/>
  <c r="L2133" i="7"/>
  <c r="AW2140" i="7" s="1"/>
  <c r="G459" i="7"/>
  <c r="J498" i="7"/>
  <c r="J522" i="7"/>
  <c r="J684" i="7"/>
  <c r="J2258" i="7"/>
  <c r="L1107" i="7"/>
  <c r="AT1117" i="7" s="1"/>
  <c r="L1114" i="7" s="1"/>
  <c r="J1720" i="7"/>
  <c r="J132" i="7"/>
  <c r="L793" i="7"/>
  <c r="AW801" i="7" s="1"/>
  <c r="J1822" i="7"/>
  <c r="J1852" i="7"/>
  <c r="J2360" i="7"/>
  <c r="J472" i="7"/>
  <c r="J2277" i="7"/>
  <c r="J2166" i="7"/>
  <c r="G559" i="7"/>
  <c r="J679" i="7"/>
  <c r="L2333" i="7"/>
  <c r="AT2346" i="7" s="1"/>
  <c r="L244" i="7"/>
  <c r="L243" i="7" s="1"/>
  <c r="AO258" i="7" s="1"/>
  <c r="J1744" i="7"/>
  <c r="G461" i="7"/>
  <c r="G2375" i="7"/>
  <c r="J916" i="7"/>
  <c r="J1341" i="7"/>
  <c r="J180" i="7"/>
  <c r="J864" i="7"/>
  <c r="L1261" i="7"/>
  <c r="AO1275" i="7" s="1"/>
  <c r="G606" i="7"/>
  <c r="J1742" i="7"/>
  <c r="J1848" i="7"/>
  <c r="L1863" i="7"/>
  <c r="AO1871" i="7" s="1"/>
  <c r="J2341" i="7"/>
  <c r="L514" i="7"/>
  <c r="L807" i="7"/>
  <c r="AT821" i="7" s="1"/>
  <c r="L1172" i="7"/>
  <c r="L148" i="7"/>
  <c r="AT166" i="7" s="1"/>
  <c r="J197" i="7"/>
  <c r="L556" i="7"/>
  <c r="L555" i="7" s="1"/>
  <c r="J1005" i="7"/>
  <c r="L1452" i="7"/>
  <c r="AW1459" i="7" s="1"/>
  <c r="L1536" i="7"/>
  <c r="AR1551" i="7" s="1"/>
  <c r="L1548" i="7" s="1"/>
  <c r="G1769" i="7"/>
  <c r="G602" i="7"/>
  <c r="G1082" i="7"/>
  <c r="G1593" i="7"/>
  <c r="G1621" i="7"/>
  <c r="J109" i="7"/>
  <c r="J151" i="7"/>
  <c r="G286" i="7"/>
  <c r="G417" i="7"/>
  <c r="J536" i="7"/>
  <c r="G898" i="7"/>
  <c r="L1338" i="7"/>
  <c r="AW1347" i="7" s="1"/>
  <c r="J2320" i="7"/>
  <c r="L1322" i="7"/>
  <c r="AW1331" i="7" s="1"/>
  <c r="J563" i="7"/>
  <c r="G1246" i="7"/>
  <c r="L2290" i="7"/>
  <c r="AT2305" i="7" s="1"/>
  <c r="G73" i="7"/>
  <c r="J204" i="7"/>
  <c r="J476" i="7"/>
  <c r="J727" i="7"/>
  <c r="G1229" i="7"/>
  <c r="J1997" i="7"/>
  <c r="G2013" i="7"/>
  <c r="G2049" i="7"/>
  <c r="L453" i="7"/>
  <c r="AT483" i="7" s="1"/>
  <c r="J1090" i="7"/>
  <c r="J1268" i="7"/>
  <c r="J2134" i="7"/>
  <c r="J2321" i="7"/>
  <c r="AT784" i="7"/>
  <c r="L781" i="7" s="1"/>
  <c r="L772" i="7"/>
  <c r="AO784" i="7" s="1"/>
  <c r="G194" i="7"/>
  <c r="J328" i="7"/>
  <c r="L678" i="7"/>
  <c r="AT689" i="7" s="1"/>
  <c r="J816" i="7"/>
  <c r="G940" i="7"/>
  <c r="J1838" i="7"/>
  <c r="J1851" i="7"/>
  <c r="G1973" i="7"/>
  <c r="G2149" i="7"/>
  <c r="J2187" i="7"/>
  <c r="G2228" i="7"/>
  <c r="J2237" i="7"/>
  <c r="L662" i="7"/>
  <c r="AT673" i="7" s="1"/>
  <c r="J903" i="7"/>
  <c r="G917" i="7"/>
  <c r="J1434" i="7"/>
  <c r="L1501" i="7"/>
  <c r="AR1516" i="7" s="1"/>
  <c r="J1821" i="7"/>
  <c r="J1287" i="7"/>
  <c r="J1721" i="7"/>
  <c r="J1835" i="7"/>
  <c r="J313" i="7"/>
  <c r="J454" i="7"/>
  <c r="L742" i="7"/>
  <c r="AW750" i="7" s="1"/>
  <c r="G1948" i="7"/>
  <c r="L1987" i="7"/>
  <c r="J2234" i="7"/>
  <c r="L106" i="7"/>
  <c r="AW118" i="7" s="1"/>
  <c r="G538" i="7"/>
  <c r="G604" i="7"/>
  <c r="J839" i="7"/>
  <c r="L896" i="7"/>
  <c r="AT909" i="7" s="1"/>
  <c r="J920" i="7"/>
  <c r="J941" i="7"/>
  <c r="L1404" i="7"/>
  <c r="AR1420" i="7" s="1"/>
  <c r="J1473" i="7"/>
  <c r="L1519" i="7"/>
  <c r="AR1534" i="7" s="1"/>
  <c r="J1998" i="7"/>
  <c r="G196" i="7"/>
  <c r="L249" i="7"/>
  <c r="AW258" i="7" s="1"/>
  <c r="G493" i="7"/>
  <c r="L1080" i="7"/>
  <c r="AT1101" i="7" s="1"/>
  <c r="J158" i="7"/>
  <c r="J470" i="7"/>
  <c r="L535" i="7"/>
  <c r="G758" i="7"/>
  <c r="J1414" i="7"/>
  <c r="J378" i="7"/>
  <c r="J579" i="7"/>
  <c r="J585" i="7"/>
  <c r="J1110" i="7"/>
  <c r="G1878" i="7"/>
  <c r="J1923" i="7"/>
  <c r="J1995" i="7"/>
  <c r="J2019" i="7"/>
  <c r="L2371" i="7"/>
  <c r="AT2384" i="7" s="1"/>
  <c r="G56" i="7"/>
  <c r="J467" i="7"/>
  <c r="J611" i="7"/>
  <c r="G680" i="7"/>
  <c r="J761" i="7"/>
  <c r="G1282" i="7"/>
  <c r="J1453" i="7"/>
  <c r="J1999" i="7"/>
  <c r="J2322" i="7"/>
  <c r="G77" i="7"/>
  <c r="J435" i="7"/>
  <c r="J922" i="7"/>
  <c r="J968" i="7"/>
  <c r="L1057" i="7"/>
  <c r="L1056" i="7" s="1"/>
  <c r="AO1074" i="7" s="1"/>
  <c r="L1319" i="7"/>
  <c r="AO1331" i="7" s="1"/>
  <c r="J1529" i="7"/>
  <c r="J2275" i="7"/>
  <c r="L838" i="7"/>
  <c r="L837" i="7" s="1"/>
  <c r="AO852" i="7" s="1"/>
  <c r="L1527" i="7"/>
  <c r="AW1534" i="7" s="1"/>
  <c r="G1740" i="7"/>
  <c r="J1780" i="7"/>
  <c r="J2052" i="7"/>
  <c r="J2094" i="7"/>
  <c r="G2337" i="7"/>
  <c r="L942" i="7"/>
  <c r="AW949" i="7" s="1"/>
  <c r="G581" i="7"/>
  <c r="G741" i="7"/>
  <c r="L935" i="7"/>
  <c r="L934" i="7" s="1"/>
  <c r="AO949" i="7" s="1"/>
  <c r="G1411" i="7"/>
  <c r="L2050" i="7"/>
  <c r="AW2057" i="7" s="1"/>
  <c r="J778" i="7"/>
  <c r="J1493" i="7"/>
  <c r="J1607" i="7"/>
  <c r="G1674" i="7"/>
  <c r="L1791" i="7"/>
  <c r="L2045" i="7"/>
  <c r="L2044" i="7" s="1"/>
  <c r="G2184" i="7"/>
  <c r="J515" i="7"/>
  <c r="J521" i="7"/>
  <c r="J635" i="7"/>
  <c r="G1471" i="7"/>
  <c r="J1921" i="7"/>
  <c r="J2017" i="7"/>
  <c r="G2112" i="7"/>
  <c r="J2233" i="7"/>
  <c r="J2297" i="7"/>
  <c r="J149" i="7"/>
  <c r="J272" i="7"/>
  <c r="G353" i="7"/>
  <c r="L464" i="7"/>
  <c r="AW483" i="7" s="1"/>
  <c r="L489" i="7"/>
  <c r="AT508" i="7" s="1"/>
  <c r="J607" i="7"/>
  <c r="G810" i="7"/>
  <c r="J847" i="7"/>
  <c r="L877" i="7"/>
  <c r="AT890" i="7" s="1"/>
  <c r="G1140" i="7"/>
  <c r="G1526" i="7"/>
  <c r="J1622" i="7"/>
  <c r="L1889" i="7"/>
  <c r="J1912" i="7"/>
  <c r="J2063" i="7"/>
  <c r="J2153" i="7"/>
  <c r="J2232" i="7"/>
  <c r="G641" i="7"/>
  <c r="G1084" i="7"/>
  <c r="L1389" i="7"/>
  <c r="AO1397" i="7" s="1"/>
  <c r="G1451" i="7"/>
  <c r="J81" i="7"/>
  <c r="J202" i="7"/>
  <c r="J220" i="7"/>
  <c r="G517" i="7"/>
  <c r="J557" i="7"/>
  <c r="J743" i="7"/>
  <c r="J795" i="7"/>
  <c r="J1064" i="7"/>
  <c r="G1430" i="7"/>
  <c r="J1820" i="7"/>
  <c r="J1837" i="7"/>
  <c r="G1919" i="7"/>
  <c r="J2033" i="7"/>
  <c r="J2073" i="7"/>
  <c r="J2170" i="7"/>
  <c r="J2279" i="7"/>
  <c r="L97" i="7"/>
  <c r="AT118" i="7" s="1"/>
  <c r="L115" i="7" s="1"/>
  <c r="J226" i="7"/>
  <c r="J434" i="7"/>
  <c r="J477" i="7"/>
  <c r="J617" i="7"/>
  <c r="G636" i="7"/>
  <c r="J827" i="7"/>
  <c r="J865" i="7"/>
  <c r="J902" i="7"/>
  <c r="J1143" i="7"/>
  <c r="J1511" i="7"/>
  <c r="G2129" i="7"/>
  <c r="J2208" i="7"/>
  <c r="J2300" i="7"/>
  <c r="L2357" i="7"/>
  <c r="AW2365" i="7" s="1"/>
  <c r="G150" i="7"/>
  <c r="G221" i="7"/>
  <c r="J760" i="7"/>
  <c r="J923" i="7"/>
  <c r="J969" i="7"/>
  <c r="J1281" i="7"/>
  <c r="J1286" i="7"/>
  <c r="G1624" i="7"/>
  <c r="J1711" i="7"/>
  <c r="L1732" i="7"/>
  <c r="AT1749" i="7" s="1"/>
  <c r="L1746" i="7" s="1"/>
  <c r="G1757" i="7"/>
  <c r="G1914" i="7"/>
  <c r="G1991" i="7"/>
  <c r="J2276" i="7"/>
  <c r="G177" i="7"/>
  <c r="L759" i="7"/>
  <c r="AW767" i="7" s="1"/>
  <c r="J1065" i="7"/>
  <c r="G1086" i="7"/>
  <c r="J1804" i="7"/>
  <c r="J1890" i="7"/>
  <c r="L1898" i="7"/>
  <c r="AW1906" i="7" s="1"/>
  <c r="G2110" i="7"/>
  <c r="G2292" i="7"/>
  <c r="J156" i="7"/>
  <c r="J336" i="7"/>
  <c r="J385" i="7"/>
  <c r="L398" i="7"/>
  <c r="L397" i="7" s="1"/>
  <c r="AO409" i="7" s="1"/>
  <c r="G433" i="7"/>
  <c r="L1376" i="7"/>
  <c r="L1565" i="7"/>
  <c r="AO1573" i="7" s="1"/>
  <c r="J2016" i="7"/>
  <c r="J2084" i="7"/>
  <c r="J2115" i="7"/>
  <c r="L2269" i="7"/>
  <c r="L2268" i="7" s="1"/>
  <c r="J2447" i="7"/>
  <c r="L155" i="7"/>
  <c r="AW166" i="7" s="1"/>
  <c r="J193" i="7"/>
  <c r="L269" i="7"/>
  <c r="AW278" i="7" s="1"/>
  <c r="G356" i="7"/>
  <c r="L377" i="7"/>
  <c r="AT392" i="7" s="1"/>
  <c r="G457" i="7"/>
  <c r="J471" i="7"/>
  <c r="G638" i="7"/>
  <c r="J663" i="7"/>
  <c r="J813" i="7"/>
  <c r="J883" i="7"/>
  <c r="J965" i="7"/>
  <c r="G1006" i="7"/>
  <c r="G1039" i="7"/>
  <c r="J1081" i="7"/>
  <c r="G1111" i="7"/>
  <c r="J1324" i="7"/>
  <c r="J1415" i="7"/>
  <c r="L1472" i="7"/>
  <c r="AW1479" i="7" s="1"/>
  <c r="G1508" i="7"/>
  <c r="L1933" i="7"/>
  <c r="AO1941" i="7" s="1"/>
  <c r="J2183" i="7"/>
  <c r="L1423" i="7"/>
  <c r="AR1439" i="7" s="1"/>
  <c r="L1436" i="7" s="1"/>
  <c r="L1491" i="7"/>
  <c r="AW1498" i="7" s="1"/>
  <c r="G2011" i="7"/>
  <c r="L2108" i="7"/>
  <c r="AT2121" i="7" s="1"/>
  <c r="J110" i="7"/>
  <c r="J380" i="7"/>
  <c r="J475" i="7"/>
  <c r="J777" i="7"/>
  <c r="L882" i="7"/>
  <c r="AW890" i="7" s="1"/>
  <c r="J1022" i="7"/>
  <c r="J1066" i="7"/>
  <c r="L1166" i="7"/>
  <c r="G1916" i="7"/>
  <c r="J2020" i="7"/>
  <c r="J2298" i="7"/>
  <c r="J2339" i="7"/>
  <c r="L2423" i="7"/>
  <c r="AO2430" i="7" s="1"/>
  <c r="L325" i="7"/>
  <c r="AT345" i="7" s="1"/>
  <c r="L858" i="7"/>
  <c r="AT871" i="7" s="1"/>
  <c r="L868" i="7" s="1"/>
  <c r="L1138" i="7"/>
  <c r="L1137" i="7" s="1"/>
  <c r="AO1158" i="7" s="1"/>
  <c r="L1239" i="7"/>
  <c r="AR1253" i="7" s="1"/>
  <c r="AT1331" i="7"/>
  <c r="G327" i="7"/>
  <c r="J639" i="7"/>
  <c r="L776" i="7"/>
  <c r="AW784" i="7" s="1"/>
  <c r="J878" i="7"/>
  <c r="J936" i="7"/>
  <c r="G1088" i="7"/>
  <c r="J1150" i="7"/>
  <c r="G1264" i="7"/>
  <c r="J1325" i="7"/>
  <c r="J1340" i="7"/>
  <c r="L1553" i="7"/>
  <c r="G1606" i="7"/>
  <c r="J1722" i="7"/>
  <c r="J1922" i="7"/>
  <c r="L2256" i="7"/>
  <c r="AW2263" i="7" s="1"/>
  <c r="G2356" i="7"/>
  <c r="L2449" i="7"/>
  <c r="L291" i="7"/>
  <c r="AW302" i="7" s="1"/>
  <c r="G561" i="7"/>
  <c r="G841" i="7"/>
  <c r="G75" i="7"/>
  <c r="G491" i="7"/>
  <c r="J794" i="7"/>
  <c r="J815" i="7"/>
  <c r="G967" i="7"/>
  <c r="J1141" i="7"/>
  <c r="J1269" i="7"/>
  <c r="L1604" i="7"/>
  <c r="AT1614" i="7" s="1"/>
  <c r="J1806" i="7"/>
  <c r="J1836" i="7"/>
  <c r="G1892" i="7"/>
  <c r="J1901" i="7"/>
  <c r="J1994" i="7"/>
  <c r="G2226" i="7"/>
  <c r="J2378" i="7"/>
  <c r="AR1858" i="7"/>
  <c r="L1855" i="7" s="1"/>
  <c r="AT2176" i="7"/>
  <c r="L2173" i="7" s="1"/>
  <c r="L2164" i="7"/>
  <c r="AO2176" i="7" s="1"/>
  <c r="AR2068" i="7"/>
  <c r="L2065" i="7" s="1"/>
  <c r="L2064" i="7"/>
  <c r="AT1953" i="7"/>
  <c r="L1950" i="7" s="1"/>
  <c r="L1945" i="7"/>
  <c r="AO1953" i="7" s="1"/>
  <c r="AT1883" i="7"/>
  <c r="L1880" i="7" s="1"/>
  <c r="L1875" i="7"/>
  <c r="AO1883" i="7" s="1"/>
  <c r="AT1534" i="7"/>
  <c r="L1523" i="7"/>
  <c r="AO1534" i="7" s="1"/>
  <c r="L2023" i="7"/>
  <c r="AR2251" i="7"/>
  <c r="L2248" i="7" s="1"/>
  <c r="L2247" i="7"/>
  <c r="AR1827" i="7"/>
  <c r="L1824" i="7" s="1"/>
  <c r="G246" i="7"/>
  <c r="J333" i="7"/>
  <c r="J361" i="7"/>
  <c r="L562" i="7"/>
  <c r="AW572" i="7" s="1"/>
  <c r="J616" i="7"/>
  <c r="L845" i="7"/>
  <c r="AW852" i="7" s="1"/>
  <c r="J944" i="7"/>
  <c r="J972" i="7"/>
  <c r="J1126" i="7"/>
  <c r="L1412" i="7"/>
  <c r="AW1420" i="7" s="1"/>
  <c r="J1546" i="7"/>
  <c r="L1803" i="7"/>
  <c r="AW1813" i="7" s="1"/>
  <c r="J1808" i="7"/>
  <c r="J1900" i="7"/>
  <c r="J2018" i="7"/>
  <c r="J2210" i="7"/>
  <c r="J2296" i="7"/>
  <c r="J2358" i="7"/>
  <c r="G919" i="7"/>
  <c r="L1911" i="7"/>
  <c r="L634" i="7"/>
  <c r="AT654" i="7" s="1"/>
  <c r="G1018" i="7"/>
  <c r="G1041" i="7"/>
  <c r="J1069" i="7"/>
  <c r="J1108" i="7"/>
  <c r="G1127" i="7"/>
  <c r="L1265" i="7"/>
  <c r="AW1275" i="7" s="1"/>
  <c r="J1454" i="7"/>
  <c r="L1482" i="7"/>
  <c r="AR1498" i="7" s="1"/>
  <c r="L1495" i="7" s="1"/>
  <c r="J2152" i="7"/>
  <c r="J2171" i="7"/>
  <c r="G2202" i="7"/>
  <c r="G2318" i="7"/>
  <c r="G666" i="7"/>
  <c r="L2230" i="7"/>
  <c r="AW2242" i="7" s="1"/>
  <c r="I2444" i="7"/>
  <c r="L600" i="7"/>
  <c r="L599" i="7" s="1"/>
  <c r="J108" i="7"/>
  <c r="J126" i="7"/>
  <c r="G153" i="7"/>
  <c r="J157" i="7"/>
  <c r="G268" i="7"/>
  <c r="J293" i="7"/>
  <c r="J440" i="7"/>
  <c r="J473" i="7"/>
  <c r="J613" i="7"/>
  <c r="G843" i="7"/>
  <c r="J884" i="7"/>
  <c r="J1023" i="7"/>
  <c r="J1094" i="7"/>
  <c r="G1109" i="7"/>
  <c r="L1283" i="7"/>
  <c r="AW1293" i="7" s="1"/>
  <c r="J1492" i="7"/>
  <c r="L1817" i="7"/>
  <c r="L1823" i="7" s="1"/>
  <c r="J1996" i="7"/>
  <c r="G2167" i="7"/>
  <c r="J2211" i="7"/>
  <c r="J2235" i="7"/>
  <c r="K2434" i="7"/>
  <c r="G540" i="7"/>
  <c r="L863" i="7"/>
  <c r="AW871" i="7" s="1"/>
  <c r="G879" i="7"/>
  <c r="G1142" i="7"/>
  <c r="L1463" i="7"/>
  <c r="AR1479" i="7" s="1"/>
  <c r="G1687" i="7"/>
  <c r="G1713" i="7"/>
  <c r="G1737" i="7"/>
  <c r="L1920" i="7"/>
  <c r="AW1928" i="7" s="1"/>
  <c r="AN2436" i="7"/>
  <c r="L307" i="7"/>
  <c r="AO319" i="7" s="1"/>
  <c r="L264" i="7"/>
  <c r="AT278" i="7" s="1"/>
  <c r="G1061" i="7"/>
  <c r="L1089" i="7"/>
  <c r="AW1101" i="7" s="1"/>
  <c r="J1147" i="7"/>
  <c r="L1540" i="7"/>
  <c r="AO1551" i="7" s="1"/>
  <c r="G1609" i="7"/>
  <c r="L1646" i="7"/>
  <c r="AO1654" i="7" s="1"/>
  <c r="G1699" i="7"/>
  <c r="G1718" i="7"/>
  <c r="J1818" i="7"/>
  <c r="G1897" i="7"/>
  <c r="J2359" i="7"/>
  <c r="L201" i="7"/>
  <c r="AW213" i="7" s="1"/>
  <c r="J287" i="7"/>
  <c r="G127" i="7"/>
  <c r="L497" i="7"/>
  <c r="AW508" i="7" s="1"/>
  <c r="G609" i="7"/>
  <c r="G812" i="7"/>
  <c r="L814" i="7"/>
  <c r="AW821" i="7" s="1"/>
  <c r="J859" i="7"/>
  <c r="G900" i="7"/>
  <c r="J1042" i="7"/>
  <c r="J1353" i="7"/>
  <c r="G1379" i="7"/>
  <c r="L2185" i="7"/>
  <c r="AW2193" i="7" s="1"/>
  <c r="L2352" i="7"/>
  <c r="L2351" i="7" s="1"/>
  <c r="AO2365" i="7" s="1"/>
  <c r="J2412" i="7"/>
  <c r="J251" i="7"/>
  <c r="G104" i="7"/>
  <c r="G248" i="7"/>
  <c r="G289" i="7"/>
  <c r="J644" i="7"/>
  <c r="J1263" i="7"/>
  <c r="G1989" i="7"/>
  <c r="G2034" i="7"/>
  <c r="L2338" i="7"/>
  <c r="AW2346" i="7" s="1"/>
  <c r="G330" i="7"/>
  <c r="L351" i="7"/>
  <c r="AT371" i="7" s="1"/>
  <c r="G400" i="7"/>
  <c r="J474" i="7"/>
  <c r="L725" i="7"/>
  <c r="AW733" i="7" s="1"/>
  <c r="J1091" i="7"/>
  <c r="L1222" i="7"/>
  <c r="L1443" i="7"/>
  <c r="AR1459" i="7" s="1"/>
  <c r="AT1573" i="7"/>
  <c r="G1581" i="7"/>
  <c r="L1696" i="7"/>
  <c r="AO1704" i="7" s="1"/>
  <c r="L1710" i="7"/>
  <c r="L1709" i="7" s="1"/>
  <c r="AO1727" i="7" s="1"/>
  <c r="L1832" i="7"/>
  <c r="AW1843" i="7" s="1"/>
  <c r="L2151" i="7"/>
  <c r="AW2158" i="7" s="1"/>
  <c r="J2212" i="7"/>
  <c r="G2271" i="7"/>
  <c r="G2335" i="7"/>
  <c r="BB2436" i="7"/>
  <c r="J72" i="7"/>
  <c r="L520" i="7"/>
  <c r="AW529" i="7" s="1"/>
  <c r="G101" i="7"/>
  <c r="L125" i="7"/>
  <c r="L124" i="7" s="1"/>
  <c r="G199" i="7"/>
  <c r="L358" i="7"/>
  <c r="AW371" i="7" s="1"/>
  <c r="J363" i="7"/>
  <c r="J442" i="7"/>
  <c r="J462" i="7"/>
  <c r="J499" i="7"/>
  <c r="J542" i="7"/>
  <c r="L584" i="7"/>
  <c r="AW594" i="7" s="1"/>
  <c r="J668" i="7"/>
  <c r="J844" i="7"/>
  <c r="J1038" i="7"/>
  <c r="J1124" i="7"/>
  <c r="L1180" i="7"/>
  <c r="L1431" i="7"/>
  <c r="AW1439" i="7" s="1"/>
  <c r="G1543" i="7"/>
  <c r="J1743" i="7"/>
  <c r="G1936" i="7"/>
  <c r="J2188" i="7"/>
  <c r="G2204" i="7"/>
  <c r="G2413" i="7"/>
  <c r="G881" i="7"/>
  <c r="L332" i="7"/>
  <c r="AW345" i="7" s="1"/>
  <c r="J354" i="7"/>
  <c r="G383" i="7"/>
  <c r="L415" i="7"/>
  <c r="L414" i="7" s="1"/>
  <c r="AO426" i="7" s="1"/>
  <c r="L541" i="7"/>
  <c r="AW550" i="7" s="1"/>
  <c r="G664" i="7"/>
  <c r="G724" i="7"/>
  <c r="G1044" i="7"/>
  <c r="G1568" i="7"/>
  <c r="G1715" i="7"/>
  <c r="J1733" i="7"/>
  <c r="J2209" i="7"/>
  <c r="G2316" i="7"/>
  <c r="L2319" i="7"/>
  <c r="AW2327" i="7" s="1"/>
  <c r="J2377" i="7"/>
  <c r="BB2434" i="7"/>
  <c r="L192" i="7"/>
  <c r="L191" i="7" s="1"/>
  <c r="AO213" i="7" s="1"/>
  <c r="G223" i="7"/>
  <c r="J285" i="7"/>
  <c r="J586" i="7"/>
  <c r="J615" i="7"/>
  <c r="J744" i="7"/>
  <c r="J808" i="7"/>
  <c r="J971" i="7"/>
  <c r="L1020" i="7"/>
  <c r="AW1029" i="7" s="1"/>
  <c r="L1063" i="7"/>
  <c r="AW1074" i="7" s="1"/>
  <c r="J1092" i="7"/>
  <c r="G1125" i="7"/>
  <c r="J1139" i="7"/>
  <c r="J1363" i="7"/>
  <c r="J1433" i="7"/>
  <c r="G1649" i="7"/>
  <c r="J1807" i="7"/>
  <c r="L1847" i="7"/>
  <c r="L1854" i="7" s="1"/>
  <c r="J1899" i="7"/>
  <c r="L1992" i="7"/>
  <c r="AW2004" i="7" s="1"/>
  <c r="J2051" i="7"/>
  <c r="L2145" i="7"/>
  <c r="L2144" i="7" s="1"/>
  <c r="AO2158" i="7" s="1"/>
  <c r="L2224" i="7"/>
  <c r="AT2242" i="7" s="1"/>
  <c r="L2239" i="7" s="1"/>
  <c r="G2354" i="7"/>
  <c r="L218" i="7"/>
  <c r="AO235" i="7" s="1"/>
  <c r="G310" i="7"/>
  <c r="L921" i="7"/>
  <c r="AW929" i="7" s="1"/>
  <c r="L1487" i="7"/>
  <c r="AO1498" i="7" s="1"/>
  <c r="G1637" i="7"/>
  <c r="L1766" i="7"/>
  <c r="AO1774" i="7" s="1"/>
  <c r="L2206" i="7"/>
  <c r="AW2218" i="7" s="1"/>
  <c r="J80" i="7"/>
  <c r="G129" i="7"/>
  <c r="G519" i="7"/>
  <c r="J543" i="7"/>
  <c r="L578" i="7"/>
  <c r="AT594" i="7" s="1"/>
  <c r="L591" i="7" s="1"/>
  <c r="G860" i="7"/>
  <c r="G862" i="7"/>
  <c r="L915" i="7"/>
  <c r="L914" i="7" s="1"/>
  <c r="G938" i="7"/>
  <c r="L970" i="7"/>
  <c r="AW978" i="7" s="1"/>
  <c r="G1059" i="7"/>
  <c r="L1123" i="7"/>
  <c r="AT1133" i="7" s="1"/>
  <c r="L1130" i="7" s="1"/>
  <c r="J1149" i="7"/>
  <c r="G1490" i="7"/>
  <c r="L1619" i="7"/>
  <c r="AT1629" i="7" s="1"/>
  <c r="G1662" i="7"/>
  <c r="J2213" i="7"/>
  <c r="L2314" i="7"/>
  <c r="AT2327" i="7" s="1"/>
  <c r="L71" i="7"/>
  <c r="AT90" i="7" s="1"/>
  <c r="L79" i="7"/>
  <c r="AW90" i="7" s="1"/>
  <c r="J98" i="7"/>
  <c r="J102" i="7"/>
  <c r="J205" i="7"/>
  <c r="G266" i="7"/>
  <c r="G419" i="7"/>
  <c r="J490" i="7"/>
  <c r="G775" i="7"/>
  <c r="J846" i="7"/>
  <c r="L901" i="7"/>
  <c r="AW909" i="7" s="1"/>
  <c r="L1037" i="7"/>
  <c r="AT1052" i="7" s="1"/>
  <c r="J1045" i="7"/>
  <c r="L1144" i="7"/>
  <c r="AW1158" i="7" s="1"/>
  <c r="AT1654" i="7"/>
  <c r="L1719" i="7"/>
  <c r="AW1727" i="7" s="1"/>
  <c r="J1790" i="7"/>
  <c r="J1833" i="7"/>
  <c r="G1866" i="7"/>
  <c r="J2116" i="7"/>
  <c r="G2131" i="7"/>
  <c r="J2135" i="7"/>
  <c r="L2274" i="7"/>
  <c r="AW2284" i="7" s="1"/>
  <c r="J2299" i="7"/>
  <c r="G2373" i="7"/>
  <c r="J2425" i="7"/>
  <c r="L174" i="7"/>
  <c r="AO186" i="7" s="1"/>
  <c r="AT186" i="7"/>
  <c r="AR278" i="7"/>
  <c r="AR258" i="7"/>
  <c r="AR90" i="7"/>
  <c r="AR235" i="7"/>
  <c r="AR166" i="7"/>
  <c r="AR186" i="7"/>
  <c r="L53" i="7"/>
  <c r="AT64" i="7"/>
  <c r="AR213" i="7"/>
  <c r="J360" i="7"/>
  <c r="L452" i="7"/>
  <c r="AR733" i="7"/>
  <c r="L895" i="7"/>
  <c r="AO909" i="7" s="1"/>
  <c r="AR958" i="7"/>
  <c r="L955" i="7" s="1"/>
  <c r="L954" i="7"/>
  <c r="AR1642" i="7"/>
  <c r="L1639" i="7" s="1"/>
  <c r="AR64" i="7"/>
  <c r="J334" i="7"/>
  <c r="AR392" i="7"/>
  <c r="L513" i="7"/>
  <c r="AO529" i="7" s="1"/>
  <c r="AT529" i="7"/>
  <c r="L526" i="7" s="1"/>
  <c r="L610" i="7"/>
  <c r="AW624" i="7" s="1"/>
  <c r="AR689" i="7"/>
  <c r="AR701" i="7"/>
  <c r="L698" i="7" s="1"/>
  <c r="L697" i="7"/>
  <c r="AR832" i="7"/>
  <c r="AR1314" i="7"/>
  <c r="L1311" i="7" s="1"/>
  <c r="L1310" i="7"/>
  <c r="L1364" i="7"/>
  <c r="AR1368" i="7"/>
  <c r="L1365" i="7" s="1"/>
  <c r="L1003" i="7"/>
  <c r="L1007" i="7" s="1"/>
  <c r="AT1011" i="7"/>
  <c r="AR1347" i="7"/>
  <c r="L1344" i="7" s="1"/>
  <c r="AT767" i="7"/>
  <c r="L764" i="7" s="1"/>
  <c r="L755" i="7"/>
  <c r="AR949" i="7"/>
  <c r="AR141" i="7"/>
  <c r="G436" i="7"/>
  <c r="AR654" i="7"/>
  <c r="J335" i="7"/>
  <c r="AR409" i="7"/>
  <c r="L405" i="7"/>
  <c r="AR448" i="7"/>
  <c r="AR821" i="7"/>
  <c r="L825" i="7"/>
  <c r="AO832" i="7" s="1"/>
  <c r="AT832" i="7"/>
  <c r="AR852" i="7"/>
  <c r="AR1101" i="7"/>
  <c r="AR302" i="7"/>
  <c r="AR319" i="7"/>
  <c r="AT978" i="7"/>
  <c r="L975" i="7" s="1"/>
  <c r="L963" i="7"/>
  <c r="AO978" i="7" s="1"/>
  <c r="AT235" i="7"/>
  <c r="AT319" i="7"/>
  <c r="L1015" i="7"/>
  <c r="AO1029" i="7" s="1"/>
  <c r="AT1029" i="7"/>
  <c r="J362" i="7"/>
  <c r="AR371" i="7"/>
  <c r="L534" i="7"/>
  <c r="AO550" i="7" s="1"/>
  <c r="AT550" i="7"/>
  <c r="L547" i="7" s="1"/>
  <c r="AR909" i="7"/>
  <c r="J943" i="7"/>
  <c r="AR1331" i="7"/>
  <c r="L1290" i="7"/>
  <c r="L1684" i="7"/>
  <c r="AO1692" i="7" s="1"/>
  <c r="AT1692" i="7"/>
  <c r="AR345" i="7"/>
  <c r="AR713" i="7"/>
  <c r="L710" i="7" s="1"/>
  <c r="L709" i="7"/>
  <c r="AR1304" i="7"/>
  <c r="L1301" i="7" s="1"/>
  <c r="L1300" i="7"/>
  <c r="AR991" i="7"/>
  <c r="L987" i="7"/>
  <c r="J359" i="7"/>
  <c r="G379" i="7"/>
  <c r="G381" i="7"/>
  <c r="L431" i="7"/>
  <c r="L1204" i="7"/>
  <c r="AR1208" i="7"/>
  <c r="AR508" i="7"/>
  <c r="G495" i="7"/>
  <c r="AT750" i="7"/>
  <c r="L738" i="7"/>
  <c r="AO750" i="7" s="1"/>
  <c r="AR801" i="7"/>
  <c r="L798" i="7" s="1"/>
  <c r="AR673" i="7"/>
  <c r="AR890" i="7"/>
  <c r="AR1074" i="7"/>
  <c r="J1299" i="7"/>
  <c r="J337" i="7"/>
  <c r="G402" i="7"/>
  <c r="AR426" i="7"/>
  <c r="AR483" i="7"/>
  <c r="AR1029" i="7"/>
  <c r="AT1253" i="7"/>
  <c r="L1335" i="7"/>
  <c r="AO1347" i="7" s="1"/>
  <c r="AT1397" i="7"/>
  <c r="L1394" i="7" s="1"/>
  <c r="L1505" i="7"/>
  <c r="AO1516" i="7" s="1"/>
  <c r="AT1516" i="7"/>
  <c r="J1850" i="7"/>
  <c r="G1961" i="7"/>
  <c r="I2436" i="7"/>
  <c r="BB2438" i="7"/>
  <c r="AN2438" i="7"/>
  <c r="L789" i="7"/>
  <c r="AO801" i="7" s="1"/>
  <c r="L1226" i="7"/>
  <c r="AO1236" i="7" s="1"/>
  <c r="G1392" i="7"/>
  <c r="AR2121" i="7"/>
  <c r="L2181" i="7"/>
  <c r="AT2193" i="7"/>
  <c r="L2190" i="7" s="1"/>
  <c r="J2278" i="7"/>
  <c r="J2379" i="7"/>
  <c r="L2401" i="7"/>
  <c r="AR2405" i="7"/>
  <c r="L2402" i="7" s="1"/>
  <c r="AT2004" i="7"/>
  <c r="L1986" i="7"/>
  <c r="L2031" i="7"/>
  <c r="AO2039" i="7" s="1"/>
  <c r="AT2039" i="7"/>
  <c r="AR2218" i="7"/>
  <c r="AT2365" i="7"/>
  <c r="AR1218" i="7"/>
  <c r="L1215" i="7" s="1"/>
  <c r="AR1275" i="7"/>
  <c r="AT1459" i="7"/>
  <c r="L1448" i="7"/>
  <c r="AO1459" i="7" s="1"/>
  <c r="AR1667" i="7"/>
  <c r="AT1928" i="7"/>
  <c r="L1910" i="7"/>
  <c r="L1958" i="7"/>
  <c r="AT1966" i="7"/>
  <c r="L1963" i="7" s="1"/>
  <c r="L2095" i="7"/>
  <c r="AR2099" i="7"/>
  <c r="L2096" i="7" s="1"/>
  <c r="AR2140" i="7"/>
  <c r="AR2418" i="7"/>
  <c r="AT1275" i="7"/>
  <c r="AR1358" i="7"/>
  <c r="L1355" i="7" s="1"/>
  <c r="AR1384" i="7"/>
  <c r="L1381" i="7" s="1"/>
  <c r="AR1871" i="7"/>
  <c r="L1868" i="7" s="1"/>
  <c r="L1867" i="7"/>
  <c r="AR1941" i="7"/>
  <c r="AO2450" i="7"/>
  <c r="AN2450" i="7"/>
  <c r="K2450" i="7"/>
  <c r="L1671" i="7"/>
  <c r="AT1679" i="7"/>
  <c r="L1676" i="7" s="1"/>
  <c r="AR2057" i="7"/>
  <c r="AR999" i="7"/>
  <c r="L996" i="7" s="1"/>
  <c r="L1468" i="7"/>
  <c r="AR1573" i="7"/>
  <c r="L1590" i="7"/>
  <c r="AO1598" i="7" s="1"/>
  <c r="AT1598" i="7"/>
  <c r="AW2446" i="7"/>
  <c r="AN2446" i="7"/>
  <c r="L721" i="7"/>
  <c r="AO733" i="7" s="1"/>
  <c r="AR1158" i="7"/>
  <c r="AR1813" i="7"/>
  <c r="AR1978" i="7"/>
  <c r="L1975" i="7" s="1"/>
  <c r="K2446" i="7"/>
  <c r="L1214" i="7"/>
  <c r="L1279" i="7"/>
  <c r="AR1614" i="7"/>
  <c r="L1634" i="7"/>
  <c r="AO1642" i="7" s="1"/>
  <c r="AR1692" i="7"/>
  <c r="AT1906" i="7"/>
  <c r="L1888" i="7"/>
  <c r="J2021" i="7"/>
  <c r="AR2384" i="7"/>
  <c r="AR750" i="7"/>
  <c r="AR1011" i="7"/>
  <c r="AR1052" i="7"/>
  <c r="L1354" i="7"/>
  <c r="AR1843" i="7"/>
  <c r="L1840" i="7" s="1"/>
  <c r="L2008" i="7"/>
  <c r="L2074" i="7"/>
  <c r="AR2078" i="7"/>
  <c r="L2075" i="7" s="1"/>
  <c r="AR2305" i="7"/>
  <c r="AW2444" i="7"/>
  <c r="AN2444" i="7"/>
  <c r="AR1654" i="7"/>
  <c r="L1741" i="7"/>
  <c r="AW1749" i="7" s="1"/>
  <c r="L2200" i="7"/>
  <c r="L2376" i="7"/>
  <c r="AW2384" i="7" s="1"/>
  <c r="L2410" i="7"/>
  <c r="AO2418" i="7" s="1"/>
  <c r="AT2418" i="7"/>
  <c r="AR572" i="7"/>
  <c r="AT1479" i="7"/>
  <c r="L1659" i="7"/>
  <c r="AO1667" i="7" s="1"/>
  <c r="AT1667" i="7"/>
  <c r="AR1928" i="7"/>
  <c r="L2295" i="7"/>
  <c r="AW2305" i="7" s="1"/>
  <c r="AR2004" i="7"/>
  <c r="AR2039" i="7"/>
  <c r="L2259" i="7"/>
  <c r="AR2263" i="7"/>
  <c r="L2260" i="7" s="1"/>
  <c r="AW2442" i="7"/>
  <c r="AN2442" i="7"/>
  <c r="L1781" i="7"/>
  <c r="AR1785" i="7"/>
  <c r="L1782" i="7" s="1"/>
  <c r="G1894" i="7"/>
  <c r="K2442" i="7"/>
  <c r="L1578" i="7"/>
  <c r="L1970" i="7"/>
  <c r="AO1978" i="7" s="1"/>
  <c r="L2014" i="7"/>
  <c r="AW2026" i="7" s="1"/>
  <c r="L2168" i="7"/>
  <c r="AW2176" i="7" s="1"/>
  <c r="AR2365" i="7"/>
  <c r="L1408" i="7"/>
  <c r="AO1420" i="7" s="1"/>
  <c r="J1474" i="7"/>
  <c r="AR1598" i="7"/>
  <c r="AR1629" i="7"/>
  <c r="J2236" i="7"/>
  <c r="AW2440" i="7"/>
  <c r="AN2440" i="7"/>
  <c r="L1754" i="7"/>
  <c r="L1758" i="7" s="1"/>
  <c r="AT1762" i="7"/>
  <c r="L1759" i="7" s="1"/>
  <c r="J1853" i="7"/>
  <c r="L2085" i="7"/>
  <c r="AR2089" i="7"/>
  <c r="L2086" i="7" s="1"/>
  <c r="AR2346" i="7"/>
  <c r="AR2396" i="7"/>
  <c r="L2392" i="7"/>
  <c r="I2438" i="7"/>
  <c r="K2440" i="7"/>
  <c r="AR1795" i="7"/>
  <c r="L1792" i="7" s="1"/>
  <c r="AR1774" i="7"/>
  <c r="L1771" i="7" s="1"/>
  <c r="AW1795" i="7"/>
  <c r="AT2140" i="7"/>
  <c r="AR2327" i="7"/>
  <c r="AT1941" i="7"/>
  <c r="AR1704" i="7"/>
  <c r="L1701" i="7" s="1"/>
  <c r="AR2430" i="7"/>
  <c r="L2427" i="7" s="1"/>
  <c r="AT1586" i="7"/>
  <c r="L1583" i="7" s="1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" i="3"/>
  <c r="Y1" i="3"/>
  <c r="CY1" i="3"/>
  <c r="CZ1" i="3"/>
  <c r="DB1" i="3" s="1"/>
  <c r="DA1" i="3"/>
  <c r="DC1" i="3"/>
  <c r="A2" i="3"/>
  <c r="Y2" i="3"/>
  <c r="CY2" i="3"/>
  <c r="CZ2" i="3"/>
  <c r="DA2" i="3"/>
  <c r="DB2" i="3"/>
  <c r="DC2" i="3"/>
  <c r="A3" i="3"/>
  <c r="Y3" i="3"/>
  <c r="CY3" i="3"/>
  <c r="CZ3" i="3"/>
  <c r="DB3" i="3" s="1"/>
  <c r="DA3" i="3"/>
  <c r="DC3" i="3"/>
  <c r="A4" i="3"/>
  <c r="Y4" i="3"/>
  <c r="CY4" i="3"/>
  <c r="CZ4" i="3"/>
  <c r="DA4" i="3"/>
  <c r="DB4" i="3"/>
  <c r="DC4" i="3"/>
  <c r="A5" i="3"/>
  <c r="Y5" i="3"/>
  <c r="CY5" i="3"/>
  <c r="CZ5" i="3"/>
  <c r="DB5" i="3" s="1"/>
  <c r="DA5" i="3"/>
  <c r="DC5" i="3"/>
  <c r="A6" i="3"/>
  <c r="Y6" i="3"/>
  <c r="CY6" i="3"/>
  <c r="CZ6" i="3"/>
  <c r="DA6" i="3"/>
  <c r="DB6" i="3"/>
  <c r="DC6" i="3"/>
  <c r="A7" i="3"/>
  <c r="Y7" i="3"/>
  <c r="CY7" i="3"/>
  <c r="CZ7" i="3"/>
  <c r="DB7" i="3" s="1"/>
  <c r="DA7" i="3"/>
  <c r="DC7" i="3"/>
  <c r="A8" i="3"/>
  <c r="Y8" i="3"/>
  <c r="CY8" i="3"/>
  <c r="CZ8" i="3"/>
  <c r="DB8" i="3" s="1"/>
  <c r="DA8" i="3"/>
  <c r="DC8" i="3"/>
  <c r="A9" i="3"/>
  <c r="Y9" i="3"/>
  <c r="CY9" i="3"/>
  <c r="CZ9" i="3"/>
  <c r="DB9" i="3" s="1"/>
  <c r="DA9" i="3"/>
  <c r="DC9" i="3"/>
  <c r="A10" i="3"/>
  <c r="Y10" i="3"/>
  <c r="CY10" i="3"/>
  <c r="CZ10" i="3"/>
  <c r="DA10" i="3"/>
  <c r="DB10" i="3"/>
  <c r="DC10" i="3"/>
  <c r="A11" i="3"/>
  <c r="Y11" i="3"/>
  <c r="CY11" i="3"/>
  <c r="CZ11" i="3"/>
  <c r="DB11" i="3" s="1"/>
  <c r="DA11" i="3"/>
  <c r="DC11" i="3"/>
  <c r="A12" i="3"/>
  <c r="Y12" i="3"/>
  <c r="CY12" i="3"/>
  <c r="CZ12" i="3"/>
  <c r="DA12" i="3"/>
  <c r="DB12" i="3"/>
  <c r="DC12" i="3"/>
  <c r="A13" i="3"/>
  <c r="Y13" i="3"/>
  <c r="CY13" i="3"/>
  <c r="CZ13" i="3"/>
  <c r="DB13" i="3" s="1"/>
  <c r="DA13" i="3"/>
  <c r="DC13" i="3"/>
  <c r="A14" i="3"/>
  <c r="Y14" i="3"/>
  <c r="CY14" i="3"/>
  <c r="CZ14" i="3"/>
  <c r="DA14" i="3"/>
  <c r="DB14" i="3"/>
  <c r="DC14" i="3"/>
  <c r="A15" i="3"/>
  <c r="Y15" i="3"/>
  <c r="CY15" i="3"/>
  <c r="CZ15" i="3"/>
  <c r="DB15" i="3" s="1"/>
  <c r="DA15" i="3"/>
  <c r="DC15" i="3"/>
  <c r="A16" i="3"/>
  <c r="Y16" i="3"/>
  <c r="CY16" i="3"/>
  <c r="CZ16" i="3"/>
  <c r="DA16" i="3"/>
  <c r="DB16" i="3"/>
  <c r="DC16" i="3"/>
  <c r="A17" i="3"/>
  <c r="Y17" i="3"/>
  <c r="CY17" i="3"/>
  <c r="CZ17" i="3"/>
  <c r="DB17" i="3" s="1"/>
  <c r="DA17" i="3"/>
  <c r="DC17" i="3"/>
  <c r="A18" i="3"/>
  <c r="Y18" i="3"/>
  <c r="CY18" i="3"/>
  <c r="CZ18" i="3"/>
  <c r="DA18" i="3"/>
  <c r="DB18" i="3"/>
  <c r="DC18" i="3"/>
  <c r="A19" i="3"/>
  <c r="Y19" i="3"/>
  <c r="CY19" i="3"/>
  <c r="CZ19" i="3"/>
  <c r="DB19" i="3" s="1"/>
  <c r="DA19" i="3"/>
  <c r="DC19" i="3"/>
  <c r="A20" i="3"/>
  <c r="Y20" i="3"/>
  <c r="CY20" i="3"/>
  <c r="CZ20" i="3"/>
  <c r="DB20" i="3" s="1"/>
  <c r="DA20" i="3"/>
  <c r="DC20" i="3"/>
  <c r="A21" i="3"/>
  <c r="Y21" i="3"/>
  <c r="CY21" i="3"/>
  <c r="CZ21" i="3"/>
  <c r="DB21" i="3" s="1"/>
  <c r="DA21" i="3"/>
  <c r="DC21" i="3"/>
  <c r="A22" i="3"/>
  <c r="Y22" i="3"/>
  <c r="CY22" i="3"/>
  <c r="CZ22" i="3"/>
  <c r="DA22" i="3"/>
  <c r="DB22" i="3"/>
  <c r="DC22" i="3"/>
  <c r="A23" i="3"/>
  <c r="Y23" i="3"/>
  <c r="CY23" i="3"/>
  <c r="CZ23" i="3"/>
  <c r="DB23" i="3" s="1"/>
  <c r="DA23" i="3"/>
  <c r="DC23" i="3"/>
  <c r="A24" i="3"/>
  <c r="Y24" i="3"/>
  <c r="CY24" i="3"/>
  <c r="CZ24" i="3"/>
  <c r="DA24" i="3"/>
  <c r="DB24" i="3"/>
  <c r="DC24" i="3"/>
  <c r="A25" i="3"/>
  <c r="Y25" i="3"/>
  <c r="CY25" i="3"/>
  <c r="CZ25" i="3"/>
  <c r="DA25" i="3"/>
  <c r="DB25" i="3"/>
  <c r="DC25" i="3"/>
  <c r="A26" i="3"/>
  <c r="Y26" i="3"/>
  <c r="CY26" i="3"/>
  <c r="CZ26" i="3"/>
  <c r="DA26" i="3"/>
  <c r="DB26" i="3"/>
  <c r="DC26" i="3"/>
  <c r="A27" i="3"/>
  <c r="Y27" i="3"/>
  <c r="CY27" i="3"/>
  <c r="CZ27" i="3"/>
  <c r="DA27" i="3"/>
  <c r="DB27" i="3"/>
  <c r="DC27" i="3"/>
  <c r="A28" i="3"/>
  <c r="Y28" i="3"/>
  <c r="CY28" i="3"/>
  <c r="CZ28" i="3"/>
  <c r="DB28" i="3" s="1"/>
  <c r="DA28" i="3"/>
  <c r="DC28" i="3"/>
  <c r="A29" i="3"/>
  <c r="Y29" i="3"/>
  <c r="CY29" i="3"/>
  <c r="CZ29" i="3"/>
  <c r="DB29" i="3" s="1"/>
  <c r="DA29" i="3"/>
  <c r="DC29" i="3"/>
  <c r="A30" i="3"/>
  <c r="Y30" i="3"/>
  <c r="CY30" i="3"/>
  <c r="CZ30" i="3"/>
  <c r="DA30" i="3"/>
  <c r="DB30" i="3"/>
  <c r="DC30" i="3"/>
  <c r="A31" i="3"/>
  <c r="Y31" i="3"/>
  <c r="CY31" i="3"/>
  <c r="CZ31" i="3"/>
  <c r="DB31" i="3" s="1"/>
  <c r="DA31" i="3"/>
  <c r="DC31" i="3"/>
  <c r="A32" i="3"/>
  <c r="Y32" i="3"/>
  <c r="CY32" i="3"/>
  <c r="CZ32" i="3"/>
  <c r="DB32" i="3" s="1"/>
  <c r="DA32" i="3"/>
  <c r="DC32" i="3"/>
  <c r="A33" i="3"/>
  <c r="Y33" i="3"/>
  <c r="CY33" i="3"/>
  <c r="CZ33" i="3"/>
  <c r="DB33" i="3" s="1"/>
  <c r="DA33" i="3"/>
  <c r="DC33" i="3"/>
  <c r="A34" i="3"/>
  <c r="Y34" i="3"/>
  <c r="CY34" i="3"/>
  <c r="CZ34" i="3"/>
  <c r="DA34" i="3"/>
  <c r="DB34" i="3"/>
  <c r="DC34" i="3"/>
  <c r="A35" i="3"/>
  <c r="Y35" i="3"/>
  <c r="CY35" i="3"/>
  <c r="CZ35" i="3"/>
  <c r="DA35" i="3"/>
  <c r="DB35" i="3"/>
  <c r="DC35" i="3"/>
  <c r="A36" i="3"/>
  <c r="Y36" i="3"/>
  <c r="CY36" i="3"/>
  <c r="CZ36" i="3"/>
  <c r="DA36" i="3"/>
  <c r="DB36" i="3"/>
  <c r="DC36" i="3"/>
  <c r="A37" i="3"/>
  <c r="Y37" i="3"/>
  <c r="CY37" i="3"/>
  <c r="CZ37" i="3"/>
  <c r="DB37" i="3" s="1"/>
  <c r="DA37" i="3"/>
  <c r="DC37" i="3"/>
  <c r="A38" i="3"/>
  <c r="Y38" i="3"/>
  <c r="CY38" i="3"/>
  <c r="CZ38" i="3"/>
  <c r="DA38" i="3"/>
  <c r="DB38" i="3"/>
  <c r="DC38" i="3"/>
  <c r="A39" i="3"/>
  <c r="Y39" i="3"/>
  <c r="CY39" i="3"/>
  <c r="CZ39" i="3"/>
  <c r="DB39" i="3" s="1"/>
  <c r="DA39" i="3"/>
  <c r="DC39" i="3"/>
  <c r="A40" i="3"/>
  <c r="Y40" i="3"/>
  <c r="CY40" i="3"/>
  <c r="CZ40" i="3"/>
  <c r="DA40" i="3"/>
  <c r="DB40" i="3"/>
  <c r="DC40" i="3"/>
  <c r="A41" i="3"/>
  <c r="Y41" i="3"/>
  <c r="CY41" i="3"/>
  <c r="CZ41" i="3"/>
  <c r="DB41" i="3" s="1"/>
  <c r="DA41" i="3"/>
  <c r="DC41" i="3"/>
  <c r="A42" i="3"/>
  <c r="Y42" i="3"/>
  <c r="CY42" i="3"/>
  <c r="CZ42" i="3"/>
  <c r="DA42" i="3"/>
  <c r="DB42" i="3"/>
  <c r="DC42" i="3"/>
  <c r="A43" i="3"/>
  <c r="Y43" i="3"/>
  <c r="CY43" i="3"/>
  <c r="CZ43" i="3"/>
  <c r="DB43" i="3" s="1"/>
  <c r="DA43" i="3"/>
  <c r="DC43" i="3"/>
  <c r="A44" i="3"/>
  <c r="Y44" i="3"/>
  <c r="CY44" i="3"/>
  <c r="CZ44" i="3"/>
  <c r="DB44" i="3" s="1"/>
  <c r="DA44" i="3"/>
  <c r="DC44" i="3"/>
  <c r="A45" i="3"/>
  <c r="Y45" i="3"/>
  <c r="CY45" i="3"/>
  <c r="CZ45" i="3"/>
  <c r="DB45" i="3" s="1"/>
  <c r="DA45" i="3"/>
  <c r="DC45" i="3"/>
  <c r="A46" i="3"/>
  <c r="Y46" i="3"/>
  <c r="CY46" i="3"/>
  <c r="CZ46" i="3"/>
  <c r="DA46" i="3"/>
  <c r="DB46" i="3"/>
  <c r="DC46" i="3"/>
  <c r="A47" i="3"/>
  <c r="Y47" i="3"/>
  <c r="CY47" i="3"/>
  <c r="CZ47" i="3"/>
  <c r="DB47" i="3" s="1"/>
  <c r="DA47" i="3"/>
  <c r="DC47" i="3"/>
  <c r="A48" i="3"/>
  <c r="Y48" i="3"/>
  <c r="CY48" i="3"/>
  <c r="CZ48" i="3"/>
  <c r="DA48" i="3"/>
  <c r="DB48" i="3"/>
  <c r="DC48" i="3"/>
  <c r="A49" i="3"/>
  <c r="Y49" i="3"/>
  <c r="CY49" i="3"/>
  <c r="CZ49" i="3"/>
  <c r="DB49" i="3" s="1"/>
  <c r="DA49" i="3"/>
  <c r="DC49" i="3"/>
  <c r="A50" i="3"/>
  <c r="Y50" i="3"/>
  <c r="CY50" i="3"/>
  <c r="CZ50" i="3"/>
  <c r="DA50" i="3"/>
  <c r="DB50" i="3"/>
  <c r="DC50" i="3"/>
  <c r="A51" i="3"/>
  <c r="Y51" i="3"/>
  <c r="CY51" i="3"/>
  <c r="CZ51" i="3"/>
  <c r="DB51" i="3" s="1"/>
  <c r="DA51" i="3"/>
  <c r="DC51" i="3"/>
  <c r="A52" i="3"/>
  <c r="Y52" i="3"/>
  <c r="CY52" i="3"/>
  <c r="CZ52" i="3"/>
  <c r="DA52" i="3"/>
  <c r="DB52" i="3"/>
  <c r="DC52" i="3"/>
  <c r="A53" i="3"/>
  <c r="Y53" i="3"/>
  <c r="CY53" i="3"/>
  <c r="CZ53" i="3"/>
  <c r="DB53" i="3" s="1"/>
  <c r="DA53" i="3"/>
  <c r="DC53" i="3"/>
  <c r="A54" i="3"/>
  <c r="Y54" i="3"/>
  <c r="CY54" i="3"/>
  <c r="CZ54" i="3"/>
  <c r="DA54" i="3"/>
  <c r="DB54" i="3"/>
  <c r="DC54" i="3"/>
  <c r="A55" i="3"/>
  <c r="Y55" i="3"/>
  <c r="CY55" i="3"/>
  <c r="CZ55" i="3"/>
  <c r="DB55" i="3" s="1"/>
  <c r="DA55" i="3"/>
  <c r="DC55" i="3"/>
  <c r="A56" i="3"/>
  <c r="Y56" i="3"/>
  <c r="CY56" i="3"/>
  <c r="CZ56" i="3"/>
  <c r="DB56" i="3" s="1"/>
  <c r="DA56" i="3"/>
  <c r="DC56" i="3"/>
  <c r="A57" i="3"/>
  <c r="Y57" i="3"/>
  <c r="CY57" i="3"/>
  <c r="CZ57" i="3"/>
  <c r="DB57" i="3" s="1"/>
  <c r="DA57" i="3"/>
  <c r="DC57" i="3"/>
  <c r="A58" i="3"/>
  <c r="Y58" i="3"/>
  <c r="CY58" i="3"/>
  <c r="CZ58" i="3"/>
  <c r="DA58" i="3"/>
  <c r="DB58" i="3"/>
  <c r="DC58" i="3"/>
  <c r="A59" i="3"/>
  <c r="Y59" i="3"/>
  <c r="CY59" i="3"/>
  <c r="CZ59" i="3"/>
  <c r="DB59" i="3" s="1"/>
  <c r="DA59" i="3"/>
  <c r="DC59" i="3"/>
  <c r="A60" i="3"/>
  <c r="Y60" i="3"/>
  <c r="CY60" i="3"/>
  <c r="CZ60" i="3"/>
  <c r="DA60" i="3"/>
  <c r="DB60" i="3"/>
  <c r="DC60" i="3"/>
  <c r="A61" i="3"/>
  <c r="Y61" i="3"/>
  <c r="CY61" i="3"/>
  <c r="CZ61" i="3"/>
  <c r="DB61" i="3" s="1"/>
  <c r="DA61" i="3"/>
  <c r="DC61" i="3"/>
  <c r="A62" i="3"/>
  <c r="Y62" i="3"/>
  <c r="CY62" i="3"/>
  <c r="CZ62" i="3"/>
  <c r="DA62" i="3"/>
  <c r="DB62" i="3"/>
  <c r="DC62" i="3"/>
  <c r="A63" i="3"/>
  <c r="Y63" i="3"/>
  <c r="CY63" i="3"/>
  <c r="CZ63" i="3"/>
  <c r="DB63" i="3" s="1"/>
  <c r="DA63" i="3"/>
  <c r="DC63" i="3"/>
  <c r="A64" i="3"/>
  <c r="Y64" i="3"/>
  <c r="CY64" i="3"/>
  <c r="CZ64" i="3"/>
  <c r="DA64" i="3"/>
  <c r="DB64" i="3"/>
  <c r="DC64" i="3"/>
  <c r="A65" i="3"/>
  <c r="Y65" i="3"/>
  <c r="CY65" i="3"/>
  <c r="CZ65" i="3"/>
  <c r="DA65" i="3"/>
  <c r="DB65" i="3"/>
  <c r="DC65" i="3"/>
  <c r="A66" i="3"/>
  <c r="Y66" i="3"/>
  <c r="CY66" i="3"/>
  <c r="CZ66" i="3"/>
  <c r="DB66" i="3" s="1"/>
  <c r="DA66" i="3"/>
  <c r="DC66" i="3"/>
  <c r="A67" i="3"/>
  <c r="Y67" i="3"/>
  <c r="CY67" i="3"/>
  <c r="CZ67" i="3"/>
  <c r="DB67" i="3" s="1"/>
  <c r="DA67" i="3"/>
  <c r="DC67" i="3"/>
  <c r="A68" i="3"/>
  <c r="Y68" i="3"/>
  <c r="CY68" i="3"/>
  <c r="CZ68" i="3"/>
  <c r="DA68" i="3"/>
  <c r="DB68" i="3"/>
  <c r="DC68" i="3"/>
  <c r="A69" i="3"/>
  <c r="Y69" i="3"/>
  <c r="CY69" i="3"/>
  <c r="CZ69" i="3"/>
  <c r="DA69" i="3"/>
  <c r="DB69" i="3"/>
  <c r="DC69" i="3"/>
  <c r="A70" i="3"/>
  <c r="Y70" i="3"/>
  <c r="CY70" i="3"/>
  <c r="CZ70" i="3"/>
  <c r="DA70" i="3"/>
  <c r="DB70" i="3"/>
  <c r="DC70" i="3"/>
  <c r="A71" i="3"/>
  <c r="Y71" i="3"/>
  <c r="CY71" i="3"/>
  <c r="CZ71" i="3"/>
  <c r="DA71" i="3"/>
  <c r="DB71" i="3"/>
  <c r="DC71" i="3"/>
  <c r="A72" i="3"/>
  <c r="Y72" i="3"/>
  <c r="CY72" i="3"/>
  <c r="CZ72" i="3"/>
  <c r="DB72" i="3" s="1"/>
  <c r="DA72" i="3"/>
  <c r="DC72" i="3"/>
  <c r="A73" i="3"/>
  <c r="Y73" i="3"/>
  <c r="CY73" i="3"/>
  <c r="CZ73" i="3"/>
  <c r="DB73" i="3" s="1"/>
  <c r="DA73" i="3"/>
  <c r="DC73" i="3"/>
  <c r="A74" i="3"/>
  <c r="Y74" i="3"/>
  <c r="CY74" i="3"/>
  <c r="CZ74" i="3"/>
  <c r="DA74" i="3"/>
  <c r="DB74" i="3"/>
  <c r="DC74" i="3"/>
  <c r="A75" i="3"/>
  <c r="Y75" i="3"/>
  <c r="CY75" i="3"/>
  <c r="CZ75" i="3"/>
  <c r="DA75" i="3"/>
  <c r="DB75" i="3"/>
  <c r="DC75" i="3"/>
  <c r="A76" i="3"/>
  <c r="Y76" i="3"/>
  <c r="CY76" i="3"/>
  <c r="CZ76" i="3"/>
  <c r="DA76" i="3"/>
  <c r="DB76" i="3"/>
  <c r="DC76" i="3"/>
  <c r="A77" i="3"/>
  <c r="Y77" i="3"/>
  <c r="CY77" i="3"/>
  <c r="CZ77" i="3"/>
  <c r="DA77" i="3"/>
  <c r="DB77" i="3"/>
  <c r="DC77" i="3"/>
  <c r="A78" i="3"/>
  <c r="Y78" i="3"/>
  <c r="CY78" i="3"/>
  <c r="CZ78" i="3"/>
  <c r="DB78" i="3" s="1"/>
  <c r="DA78" i="3"/>
  <c r="DC78" i="3"/>
  <c r="A79" i="3"/>
  <c r="Y79" i="3"/>
  <c r="CY79" i="3"/>
  <c r="CZ79" i="3"/>
  <c r="DB79" i="3" s="1"/>
  <c r="DA79" i="3"/>
  <c r="DC79" i="3"/>
  <c r="A80" i="3"/>
  <c r="Y80" i="3"/>
  <c r="CY80" i="3"/>
  <c r="CZ80" i="3"/>
  <c r="DA80" i="3"/>
  <c r="DB80" i="3"/>
  <c r="DC80" i="3"/>
  <c r="A81" i="3"/>
  <c r="Y81" i="3"/>
  <c r="CY81" i="3"/>
  <c r="CZ81" i="3"/>
  <c r="DB81" i="3" s="1"/>
  <c r="DA81" i="3"/>
  <c r="DC81" i="3"/>
  <c r="A82" i="3"/>
  <c r="Y82" i="3"/>
  <c r="CY82" i="3"/>
  <c r="CZ82" i="3"/>
  <c r="DA82" i="3"/>
  <c r="DB82" i="3"/>
  <c r="DC82" i="3"/>
  <c r="A83" i="3"/>
  <c r="Y83" i="3"/>
  <c r="CY83" i="3"/>
  <c r="CZ83" i="3"/>
  <c r="DB83" i="3" s="1"/>
  <c r="DA83" i="3"/>
  <c r="DC83" i="3"/>
  <c r="A84" i="3"/>
  <c r="Y84" i="3"/>
  <c r="CY84" i="3"/>
  <c r="CZ84" i="3"/>
  <c r="DA84" i="3"/>
  <c r="DB84" i="3"/>
  <c r="DC84" i="3"/>
  <c r="A85" i="3"/>
  <c r="Y85" i="3"/>
  <c r="CY85" i="3"/>
  <c r="CZ85" i="3"/>
  <c r="DA85" i="3"/>
  <c r="DB85" i="3"/>
  <c r="DC85" i="3"/>
  <c r="A86" i="3"/>
  <c r="Y86" i="3"/>
  <c r="CY86" i="3"/>
  <c r="CZ86" i="3"/>
  <c r="DA86" i="3"/>
  <c r="DB86" i="3"/>
  <c r="DC86" i="3"/>
  <c r="A87" i="3"/>
  <c r="Y87" i="3"/>
  <c r="CY87" i="3"/>
  <c r="CZ87" i="3"/>
  <c r="DB87" i="3" s="1"/>
  <c r="DA87" i="3"/>
  <c r="DC87" i="3"/>
  <c r="A88" i="3"/>
  <c r="Y88" i="3"/>
  <c r="CY88" i="3"/>
  <c r="CZ88" i="3"/>
  <c r="DA88" i="3"/>
  <c r="DB88" i="3"/>
  <c r="DC88" i="3"/>
  <c r="A89" i="3"/>
  <c r="Y89" i="3"/>
  <c r="CY89" i="3"/>
  <c r="CZ89" i="3"/>
  <c r="DA89" i="3"/>
  <c r="DB89" i="3"/>
  <c r="DC89" i="3"/>
  <c r="A90" i="3"/>
  <c r="Y90" i="3"/>
  <c r="CY90" i="3"/>
  <c r="CZ90" i="3"/>
  <c r="DA90" i="3"/>
  <c r="DB90" i="3"/>
  <c r="DC90" i="3"/>
  <c r="A91" i="3"/>
  <c r="Y91" i="3"/>
  <c r="CY91" i="3"/>
  <c r="CZ91" i="3"/>
  <c r="DB91" i="3" s="1"/>
  <c r="DA91" i="3"/>
  <c r="DC91" i="3"/>
  <c r="A92" i="3"/>
  <c r="Y92" i="3"/>
  <c r="CY92" i="3"/>
  <c r="CZ92" i="3"/>
  <c r="DA92" i="3"/>
  <c r="DB92" i="3"/>
  <c r="DC92" i="3"/>
  <c r="A93" i="3"/>
  <c r="Y93" i="3"/>
  <c r="CY93" i="3"/>
  <c r="CZ93" i="3"/>
  <c r="DA93" i="3"/>
  <c r="DB93" i="3"/>
  <c r="DC93" i="3"/>
  <c r="A94" i="3"/>
  <c r="Y94" i="3"/>
  <c r="CY94" i="3"/>
  <c r="CZ94" i="3"/>
  <c r="DA94" i="3"/>
  <c r="DB94" i="3"/>
  <c r="DC94" i="3"/>
  <c r="A95" i="3"/>
  <c r="Y95" i="3"/>
  <c r="CY95" i="3"/>
  <c r="CZ95" i="3"/>
  <c r="DB95" i="3" s="1"/>
  <c r="DA95" i="3"/>
  <c r="DC95" i="3"/>
  <c r="A96" i="3"/>
  <c r="Y96" i="3"/>
  <c r="CY96" i="3"/>
  <c r="CZ96" i="3"/>
  <c r="DA96" i="3"/>
  <c r="DB96" i="3"/>
  <c r="DC96" i="3"/>
  <c r="A97" i="3"/>
  <c r="Y97" i="3"/>
  <c r="CY97" i="3"/>
  <c r="CZ97" i="3"/>
  <c r="DB97" i="3" s="1"/>
  <c r="DA97" i="3"/>
  <c r="DC97" i="3"/>
  <c r="A98" i="3"/>
  <c r="Y98" i="3"/>
  <c r="CY98" i="3"/>
  <c r="CZ98" i="3"/>
  <c r="DA98" i="3"/>
  <c r="DB98" i="3"/>
  <c r="DC98" i="3"/>
  <c r="A99" i="3"/>
  <c r="Y99" i="3"/>
  <c r="CY99" i="3"/>
  <c r="CZ99" i="3"/>
  <c r="DB99" i="3" s="1"/>
  <c r="DA99" i="3"/>
  <c r="DC99" i="3"/>
  <c r="A100" i="3"/>
  <c r="Y100" i="3"/>
  <c r="CY100" i="3"/>
  <c r="CZ100" i="3"/>
  <c r="DA100" i="3"/>
  <c r="DB100" i="3"/>
  <c r="DC100" i="3"/>
  <c r="A101" i="3"/>
  <c r="Y101" i="3"/>
  <c r="CY101" i="3"/>
  <c r="CZ101" i="3"/>
  <c r="DA101" i="3"/>
  <c r="DB101" i="3"/>
  <c r="DC101" i="3"/>
  <c r="A102" i="3"/>
  <c r="Y102" i="3"/>
  <c r="CY102" i="3"/>
  <c r="CZ102" i="3"/>
  <c r="DA102" i="3"/>
  <c r="DB102" i="3"/>
  <c r="DC102" i="3"/>
  <c r="A103" i="3"/>
  <c r="Y103" i="3"/>
  <c r="CY103" i="3"/>
  <c r="CZ103" i="3"/>
  <c r="DB103" i="3" s="1"/>
  <c r="DA103" i="3"/>
  <c r="DC103" i="3"/>
  <c r="A104" i="3"/>
  <c r="Y104" i="3"/>
  <c r="CY104" i="3"/>
  <c r="CZ104" i="3"/>
  <c r="DA104" i="3"/>
  <c r="DB104" i="3"/>
  <c r="DC104" i="3"/>
  <c r="A105" i="3"/>
  <c r="Y105" i="3"/>
  <c r="CY105" i="3"/>
  <c r="CZ105" i="3"/>
  <c r="DA105" i="3"/>
  <c r="DB105" i="3"/>
  <c r="DC105" i="3"/>
  <c r="A106" i="3"/>
  <c r="Y106" i="3"/>
  <c r="CY106" i="3"/>
  <c r="CZ106" i="3"/>
  <c r="DA106" i="3"/>
  <c r="DB106" i="3"/>
  <c r="DC106" i="3"/>
  <c r="A107" i="3"/>
  <c r="Y107" i="3"/>
  <c r="CY107" i="3"/>
  <c r="CZ107" i="3"/>
  <c r="DB107" i="3" s="1"/>
  <c r="DA107" i="3"/>
  <c r="DC107" i="3"/>
  <c r="A108" i="3"/>
  <c r="Y108" i="3"/>
  <c r="CY108" i="3"/>
  <c r="CZ108" i="3"/>
  <c r="DA108" i="3"/>
  <c r="DB108" i="3"/>
  <c r="DC108" i="3"/>
  <c r="A109" i="3"/>
  <c r="Y109" i="3"/>
  <c r="CY109" i="3"/>
  <c r="CZ109" i="3"/>
  <c r="DA109" i="3"/>
  <c r="DB109" i="3"/>
  <c r="DC109" i="3"/>
  <c r="A110" i="3"/>
  <c r="Y110" i="3"/>
  <c r="CY110" i="3"/>
  <c r="CZ110" i="3"/>
  <c r="DA110" i="3"/>
  <c r="DB110" i="3"/>
  <c r="DC110" i="3"/>
  <c r="A111" i="3"/>
  <c r="Y111" i="3"/>
  <c r="CY111" i="3"/>
  <c r="CZ111" i="3"/>
  <c r="DB111" i="3" s="1"/>
  <c r="DA111" i="3"/>
  <c r="DC111" i="3"/>
  <c r="A112" i="3"/>
  <c r="Y112" i="3"/>
  <c r="CY112" i="3"/>
  <c r="CZ112" i="3"/>
  <c r="DA112" i="3"/>
  <c r="DB112" i="3"/>
  <c r="DC112" i="3"/>
  <c r="A113" i="3"/>
  <c r="Y113" i="3"/>
  <c r="CY113" i="3"/>
  <c r="CZ113" i="3"/>
  <c r="DA113" i="3"/>
  <c r="DB113" i="3"/>
  <c r="DC113" i="3"/>
  <c r="A114" i="3"/>
  <c r="Y114" i="3"/>
  <c r="CY114" i="3"/>
  <c r="CZ114" i="3"/>
  <c r="DA114" i="3"/>
  <c r="DB114" i="3"/>
  <c r="DC114" i="3"/>
  <c r="A115" i="3"/>
  <c r="Y115" i="3"/>
  <c r="CY115" i="3"/>
  <c r="CZ115" i="3"/>
  <c r="DB115" i="3" s="1"/>
  <c r="DA115" i="3"/>
  <c r="DC115" i="3"/>
  <c r="A116" i="3"/>
  <c r="Y116" i="3"/>
  <c r="CY116" i="3"/>
  <c r="CZ116" i="3"/>
  <c r="DB116" i="3" s="1"/>
  <c r="DA116" i="3"/>
  <c r="DC116" i="3"/>
  <c r="A117" i="3"/>
  <c r="Y117" i="3"/>
  <c r="CY117" i="3"/>
  <c r="CZ117" i="3"/>
  <c r="DB117" i="3" s="1"/>
  <c r="DA117" i="3"/>
  <c r="DC117" i="3"/>
  <c r="A118" i="3"/>
  <c r="Y118" i="3"/>
  <c r="CY118" i="3"/>
  <c r="CZ118" i="3"/>
  <c r="DA118" i="3"/>
  <c r="DB118" i="3"/>
  <c r="DC118" i="3"/>
  <c r="A119" i="3"/>
  <c r="Y119" i="3"/>
  <c r="CY119" i="3"/>
  <c r="CZ119" i="3"/>
  <c r="DB119" i="3" s="1"/>
  <c r="DA119" i="3"/>
  <c r="DC119" i="3"/>
  <c r="A120" i="3"/>
  <c r="Y120" i="3"/>
  <c r="CY120" i="3"/>
  <c r="CZ120" i="3"/>
  <c r="DA120" i="3"/>
  <c r="DB120" i="3"/>
  <c r="DC120" i="3"/>
  <c r="A121" i="3"/>
  <c r="Y121" i="3"/>
  <c r="CY121" i="3"/>
  <c r="CZ121" i="3"/>
  <c r="DA121" i="3"/>
  <c r="DB121" i="3"/>
  <c r="DC121" i="3"/>
  <c r="A122" i="3"/>
  <c r="Y122" i="3"/>
  <c r="CY122" i="3"/>
  <c r="CZ122" i="3"/>
  <c r="DA122" i="3"/>
  <c r="DB122" i="3"/>
  <c r="DC122" i="3"/>
  <c r="A123" i="3"/>
  <c r="Y123" i="3"/>
  <c r="CY123" i="3"/>
  <c r="CZ123" i="3"/>
  <c r="DA123" i="3"/>
  <c r="DB123" i="3"/>
  <c r="DC123" i="3"/>
  <c r="A124" i="3"/>
  <c r="Y124" i="3"/>
  <c r="CY124" i="3"/>
  <c r="CZ124" i="3"/>
  <c r="DB124" i="3" s="1"/>
  <c r="DA124" i="3"/>
  <c r="DC124" i="3"/>
  <c r="A125" i="3"/>
  <c r="Y125" i="3"/>
  <c r="CY125" i="3"/>
  <c r="CZ125" i="3"/>
  <c r="DA125" i="3"/>
  <c r="DB125" i="3"/>
  <c r="DC125" i="3"/>
  <c r="A126" i="3"/>
  <c r="Y126" i="3"/>
  <c r="CY126" i="3"/>
  <c r="CZ126" i="3"/>
  <c r="DA126" i="3"/>
  <c r="DB126" i="3"/>
  <c r="DC126" i="3"/>
  <c r="A127" i="3"/>
  <c r="Y127" i="3"/>
  <c r="CY127" i="3"/>
  <c r="CZ127" i="3"/>
  <c r="DB127" i="3" s="1"/>
  <c r="DA127" i="3"/>
  <c r="DC127" i="3"/>
  <c r="A128" i="3"/>
  <c r="Y128" i="3"/>
  <c r="CY128" i="3"/>
  <c r="CZ128" i="3"/>
  <c r="DB128" i="3" s="1"/>
  <c r="DA128" i="3"/>
  <c r="DC128" i="3"/>
  <c r="A129" i="3"/>
  <c r="Y129" i="3"/>
  <c r="CY129" i="3"/>
  <c r="CZ129" i="3"/>
  <c r="DA129" i="3"/>
  <c r="DB129" i="3"/>
  <c r="DC129" i="3"/>
  <c r="A130" i="3"/>
  <c r="Y130" i="3"/>
  <c r="CY130" i="3"/>
  <c r="CZ130" i="3"/>
  <c r="DB130" i="3" s="1"/>
  <c r="DA130" i="3"/>
  <c r="DC130" i="3"/>
  <c r="A131" i="3"/>
  <c r="Y131" i="3"/>
  <c r="CY131" i="3"/>
  <c r="CZ131" i="3"/>
  <c r="DA131" i="3"/>
  <c r="DB131" i="3"/>
  <c r="DC131" i="3"/>
  <c r="A132" i="3"/>
  <c r="Y132" i="3"/>
  <c r="CY132" i="3"/>
  <c r="CZ132" i="3"/>
  <c r="DA132" i="3"/>
  <c r="DB132" i="3"/>
  <c r="DC132" i="3"/>
  <c r="A133" i="3"/>
  <c r="Y133" i="3"/>
  <c r="CY133" i="3"/>
  <c r="CZ133" i="3"/>
  <c r="DB133" i="3" s="1"/>
  <c r="DA133" i="3"/>
  <c r="DC133" i="3"/>
  <c r="A134" i="3"/>
  <c r="Y134" i="3"/>
  <c r="CY134" i="3"/>
  <c r="CZ134" i="3"/>
  <c r="DA134" i="3"/>
  <c r="DB134" i="3"/>
  <c r="DC134" i="3"/>
  <c r="A135" i="3"/>
  <c r="Y135" i="3"/>
  <c r="CY135" i="3"/>
  <c r="CZ135" i="3"/>
  <c r="DB135" i="3" s="1"/>
  <c r="DA135" i="3"/>
  <c r="DC135" i="3"/>
  <c r="A136" i="3"/>
  <c r="Y136" i="3"/>
  <c r="CY136" i="3"/>
  <c r="CZ136" i="3"/>
  <c r="DA136" i="3"/>
  <c r="DB136" i="3"/>
  <c r="DC136" i="3"/>
  <c r="A137" i="3"/>
  <c r="Y137" i="3"/>
  <c r="CY137" i="3"/>
  <c r="CZ137" i="3"/>
  <c r="DA137" i="3"/>
  <c r="DB137" i="3"/>
  <c r="DC137" i="3"/>
  <c r="A138" i="3"/>
  <c r="Y138" i="3"/>
  <c r="CY138" i="3"/>
  <c r="CZ138" i="3"/>
  <c r="DB138" i="3" s="1"/>
  <c r="DA138" i="3"/>
  <c r="DC138" i="3"/>
  <c r="A139" i="3"/>
  <c r="Y139" i="3"/>
  <c r="CY139" i="3"/>
  <c r="CZ139" i="3"/>
  <c r="DB139" i="3" s="1"/>
  <c r="DA139" i="3"/>
  <c r="DC139" i="3"/>
  <c r="A140" i="3"/>
  <c r="Y140" i="3"/>
  <c r="CY140" i="3"/>
  <c r="CZ140" i="3"/>
  <c r="DA140" i="3"/>
  <c r="DB140" i="3"/>
  <c r="DC140" i="3"/>
  <c r="A141" i="3"/>
  <c r="Y141" i="3"/>
  <c r="CY141" i="3"/>
  <c r="CZ141" i="3"/>
  <c r="DB141" i="3" s="1"/>
  <c r="DA141" i="3"/>
  <c r="DC141" i="3"/>
  <c r="A142" i="3"/>
  <c r="Y142" i="3"/>
  <c r="CY142" i="3"/>
  <c r="CZ142" i="3"/>
  <c r="DB142" i="3" s="1"/>
  <c r="DA142" i="3"/>
  <c r="DC142" i="3"/>
  <c r="A143" i="3"/>
  <c r="Y143" i="3"/>
  <c r="CY143" i="3"/>
  <c r="CZ143" i="3"/>
  <c r="DA143" i="3"/>
  <c r="DB143" i="3"/>
  <c r="DC143" i="3"/>
  <c r="A144" i="3"/>
  <c r="Y144" i="3"/>
  <c r="CY144" i="3"/>
  <c r="CZ144" i="3"/>
  <c r="DB144" i="3" s="1"/>
  <c r="DA144" i="3"/>
  <c r="DC144" i="3"/>
  <c r="A145" i="3"/>
  <c r="Y145" i="3"/>
  <c r="CY145" i="3"/>
  <c r="CZ145" i="3"/>
  <c r="DB145" i="3" s="1"/>
  <c r="DA145" i="3"/>
  <c r="DC145" i="3"/>
  <c r="A146" i="3"/>
  <c r="Y146" i="3"/>
  <c r="CY146" i="3"/>
  <c r="CZ146" i="3"/>
  <c r="DA146" i="3"/>
  <c r="DB146" i="3"/>
  <c r="DC146" i="3"/>
  <c r="A147" i="3"/>
  <c r="Y147" i="3"/>
  <c r="CY147" i="3"/>
  <c r="CZ147" i="3"/>
  <c r="DB147" i="3" s="1"/>
  <c r="DA147" i="3"/>
  <c r="DC147" i="3"/>
  <c r="A148" i="3"/>
  <c r="Y148" i="3"/>
  <c r="CY148" i="3"/>
  <c r="CZ148" i="3"/>
  <c r="DB148" i="3" s="1"/>
  <c r="DA148" i="3"/>
  <c r="DC148" i="3"/>
  <c r="A149" i="3"/>
  <c r="Y149" i="3"/>
  <c r="CY149" i="3"/>
  <c r="CZ149" i="3"/>
  <c r="DA149" i="3"/>
  <c r="DB149" i="3"/>
  <c r="DC149" i="3"/>
  <c r="A150" i="3"/>
  <c r="Y150" i="3"/>
  <c r="CY150" i="3"/>
  <c r="CZ150" i="3"/>
  <c r="DB150" i="3" s="1"/>
  <c r="DA150" i="3"/>
  <c r="DC150" i="3"/>
  <c r="A151" i="3"/>
  <c r="Y151" i="3"/>
  <c r="CY151" i="3"/>
  <c r="CZ151" i="3"/>
  <c r="DA151" i="3"/>
  <c r="DB151" i="3"/>
  <c r="DC151" i="3"/>
  <c r="A152" i="3"/>
  <c r="Y152" i="3"/>
  <c r="CY152" i="3"/>
  <c r="CZ152" i="3"/>
  <c r="DB152" i="3" s="1"/>
  <c r="DA152" i="3"/>
  <c r="DC152" i="3"/>
  <c r="A153" i="3"/>
  <c r="Y153" i="3"/>
  <c r="CY153" i="3"/>
  <c r="CZ153" i="3"/>
  <c r="DA153" i="3"/>
  <c r="DB153" i="3"/>
  <c r="DC153" i="3"/>
  <c r="A154" i="3"/>
  <c r="Y154" i="3"/>
  <c r="CY154" i="3"/>
  <c r="CZ154" i="3"/>
  <c r="DA154" i="3"/>
  <c r="DB154" i="3"/>
  <c r="DC154" i="3"/>
  <c r="A155" i="3"/>
  <c r="Y155" i="3"/>
  <c r="CY155" i="3"/>
  <c r="CZ155" i="3"/>
  <c r="DB155" i="3" s="1"/>
  <c r="DA155" i="3"/>
  <c r="DC155" i="3"/>
  <c r="A156" i="3"/>
  <c r="Y156" i="3"/>
  <c r="CY156" i="3"/>
  <c r="CZ156" i="3"/>
  <c r="DA156" i="3"/>
  <c r="DB156" i="3"/>
  <c r="DC156" i="3"/>
  <c r="A157" i="3"/>
  <c r="Y157" i="3"/>
  <c r="CY157" i="3"/>
  <c r="CZ157" i="3"/>
  <c r="DA157" i="3"/>
  <c r="DB157" i="3"/>
  <c r="DC157" i="3"/>
  <c r="A158" i="3"/>
  <c r="Y158" i="3"/>
  <c r="CY158" i="3"/>
  <c r="CZ158" i="3"/>
  <c r="DA158" i="3"/>
  <c r="DB158" i="3"/>
  <c r="DC158" i="3"/>
  <c r="A159" i="3"/>
  <c r="Y159" i="3"/>
  <c r="CY159" i="3"/>
  <c r="CZ159" i="3"/>
  <c r="DB159" i="3" s="1"/>
  <c r="DA159" i="3"/>
  <c r="DC159" i="3"/>
  <c r="A160" i="3"/>
  <c r="Y160" i="3"/>
  <c r="CY160" i="3"/>
  <c r="CZ160" i="3"/>
  <c r="DA160" i="3"/>
  <c r="DB160" i="3"/>
  <c r="DC160" i="3"/>
  <c r="A161" i="3"/>
  <c r="Y161" i="3"/>
  <c r="CY161" i="3"/>
  <c r="CZ161" i="3"/>
  <c r="DB161" i="3" s="1"/>
  <c r="DA161" i="3"/>
  <c r="DC161" i="3"/>
  <c r="A162" i="3"/>
  <c r="Y162" i="3"/>
  <c r="CY162" i="3"/>
  <c r="CZ162" i="3"/>
  <c r="DB162" i="3" s="1"/>
  <c r="DA162" i="3"/>
  <c r="DC162" i="3"/>
  <c r="A163" i="3"/>
  <c r="Y163" i="3"/>
  <c r="CY163" i="3"/>
  <c r="CZ163" i="3"/>
  <c r="DB163" i="3" s="1"/>
  <c r="DA163" i="3"/>
  <c r="DC163" i="3"/>
  <c r="A164" i="3"/>
  <c r="Y164" i="3"/>
  <c r="CY164" i="3"/>
  <c r="CZ164" i="3"/>
  <c r="DA164" i="3"/>
  <c r="DB164" i="3"/>
  <c r="DC164" i="3"/>
  <c r="A165" i="3"/>
  <c r="Y165" i="3"/>
  <c r="CY165" i="3"/>
  <c r="CZ165" i="3"/>
  <c r="DA165" i="3"/>
  <c r="DB165" i="3"/>
  <c r="DC165" i="3"/>
  <c r="A166" i="3"/>
  <c r="Y166" i="3"/>
  <c r="CV166" i="3" s="1"/>
  <c r="CU166" i="3"/>
  <c r="CX166" i="3"/>
  <c r="DH166" i="3" s="1"/>
  <c r="CY166" i="3"/>
  <c r="CZ166" i="3"/>
  <c r="DB166" i="3" s="1"/>
  <c r="DA166" i="3"/>
  <c r="DC166" i="3"/>
  <c r="DF166" i="3"/>
  <c r="DG166" i="3"/>
  <c r="A167" i="3"/>
  <c r="Y167" i="3"/>
  <c r="CX167" i="3"/>
  <c r="DG167" i="3" s="1"/>
  <c r="CY167" i="3"/>
  <c r="CZ167" i="3"/>
  <c r="DB167" i="3" s="1"/>
  <c r="DA167" i="3"/>
  <c r="DC167" i="3"/>
  <c r="DF167" i="3"/>
  <c r="A168" i="3"/>
  <c r="Y168" i="3"/>
  <c r="CY168" i="3"/>
  <c r="CZ168" i="3"/>
  <c r="DA168" i="3"/>
  <c r="DB168" i="3"/>
  <c r="DC168" i="3"/>
  <c r="A169" i="3"/>
  <c r="Y169" i="3"/>
  <c r="CW169" i="3"/>
  <c r="CX169" i="3"/>
  <c r="DF169" i="3" s="1"/>
  <c r="CY169" i="3"/>
  <c r="CZ169" i="3"/>
  <c r="DB169" i="3" s="1"/>
  <c r="DA169" i="3"/>
  <c r="DC169" i="3"/>
  <c r="A170" i="3"/>
  <c r="Y170" i="3"/>
  <c r="CW170" i="3"/>
  <c r="CX170" i="3"/>
  <c r="CY170" i="3"/>
  <c r="CZ170" i="3"/>
  <c r="DA170" i="3"/>
  <c r="DB170" i="3"/>
  <c r="DC170" i="3"/>
  <c r="A171" i="3"/>
  <c r="Y171" i="3"/>
  <c r="CW171" i="3" s="1"/>
  <c r="CX171" i="3"/>
  <c r="DF171" i="3" s="1"/>
  <c r="CY171" i="3"/>
  <c r="CZ171" i="3"/>
  <c r="DA171" i="3"/>
  <c r="DB171" i="3"/>
  <c r="DC171" i="3"/>
  <c r="DH171" i="3"/>
  <c r="DI171" i="3"/>
  <c r="A172" i="3"/>
  <c r="Y172" i="3"/>
  <c r="CW172" i="3"/>
  <c r="CX172" i="3"/>
  <c r="DI172" i="3" s="1"/>
  <c r="CY172" i="3"/>
  <c r="CZ172" i="3"/>
  <c r="DA172" i="3"/>
  <c r="DB172" i="3"/>
  <c r="DC172" i="3"/>
  <c r="DF172" i="3"/>
  <c r="DG172" i="3"/>
  <c r="DH172" i="3"/>
  <c r="A173" i="3"/>
  <c r="Y173" i="3"/>
  <c r="CW173" i="3"/>
  <c r="CX173" i="3"/>
  <c r="CY173" i="3"/>
  <c r="CZ173" i="3"/>
  <c r="DA173" i="3"/>
  <c r="DB173" i="3"/>
  <c r="DC173" i="3"/>
  <c r="A174" i="3"/>
  <c r="Y174" i="3"/>
  <c r="CY174" i="3"/>
  <c r="CZ174" i="3"/>
  <c r="DA174" i="3"/>
  <c r="DB174" i="3"/>
  <c r="DC174" i="3"/>
  <c r="A175" i="3"/>
  <c r="Y175" i="3"/>
  <c r="CX175" i="3"/>
  <c r="CY175" i="3"/>
  <c r="CZ175" i="3"/>
  <c r="DB175" i="3" s="1"/>
  <c r="DA175" i="3"/>
  <c r="DC175" i="3"/>
  <c r="DH175" i="3"/>
  <c r="DI175" i="3"/>
  <c r="A176" i="3"/>
  <c r="Y176" i="3"/>
  <c r="CX176" i="3" s="1"/>
  <c r="CY176" i="3"/>
  <c r="CZ176" i="3"/>
  <c r="DA176" i="3"/>
  <c r="DB176" i="3"/>
  <c r="DC176" i="3"/>
  <c r="DH176" i="3"/>
  <c r="A177" i="3"/>
  <c r="Y177" i="3"/>
  <c r="CX177" i="3" s="1"/>
  <c r="CU177" i="3"/>
  <c r="CV177" i="3"/>
  <c r="CY177" i="3"/>
  <c r="CZ177" i="3"/>
  <c r="DB177" i="3" s="1"/>
  <c r="DA177" i="3"/>
  <c r="DC177" i="3"/>
  <c r="DH177" i="3"/>
  <c r="A178" i="3"/>
  <c r="Y178" i="3"/>
  <c r="CX178" i="3" s="1"/>
  <c r="CY178" i="3"/>
  <c r="CZ178" i="3"/>
  <c r="DA178" i="3"/>
  <c r="DB178" i="3"/>
  <c r="DC178" i="3"/>
  <c r="DG178" i="3"/>
  <c r="A179" i="3"/>
  <c r="Y179" i="3"/>
  <c r="CX179" i="3" s="1"/>
  <c r="CW179" i="3"/>
  <c r="CY179" i="3"/>
  <c r="CZ179" i="3"/>
  <c r="DB179" i="3" s="1"/>
  <c r="DA179" i="3"/>
  <c r="DC179" i="3"/>
  <c r="DG179" i="3"/>
  <c r="DH179" i="3"/>
  <c r="A180" i="3"/>
  <c r="Y180" i="3"/>
  <c r="CW180" i="3"/>
  <c r="CX180" i="3"/>
  <c r="DG180" i="3" s="1"/>
  <c r="CY180" i="3"/>
  <c r="CZ180" i="3"/>
  <c r="DB180" i="3" s="1"/>
  <c r="DA180" i="3"/>
  <c r="DC180" i="3"/>
  <c r="DF180" i="3"/>
  <c r="A181" i="3"/>
  <c r="Y181" i="3"/>
  <c r="CY181" i="3"/>
  <c r="CZ181" i="3"/>
  <c r="DA181" i="3"/>
  <c r="DB181" i="3"/>
  <c r="DC181" i="3"/>
  <c r="A182" i="3"/>
  <c r="Y182" i="3"/>
  <c r="CW182" i="3"/>
  <c r="CX182" i="3"/>
  <c r="DF182" i="3" s="1"/>
  <c r="CY182" i="3"/>
  <c r="CZ182" i="3"/>
  <c r="DB182" i="3" s="1"/>
  <c r="DA182" i="3"/>
  <c r="DC182" i="3"/>
  <c r="A183" i="3"/>
  <c r="Y183" i="3"/>
  <c r="CW183" i="3"/>
  <c r="CX183" i="3"/>
  <c r="CY183" i="3"/>
  <c r="CZ183" i="3"/>
  <c r="DA183" i="3"/>
  <c r="DB183" i="3"/>
  <c r="DC183" i="3"/>
  <c r="DF183" i="3"/>
  <c r="DI183" i="3"/>
  <c r="A184" i="3"/>
  <c r="Y184" i="3"/>
  <c r="CW184" i="3" s="1"/>
  <c r="CX184" i="3"/>
  <c r="DF184" i="3" s="1"/>
  <c r="CY184" i="3"/>
  <c r="CZ184" i="3"/>
  <c r="DA184" i="3"/>
  <c r="DB184" i="3"/>
  <c r="DC184" i="3"/>
  <c r="DH184" i="3"/>
  <c r="DI184" i="3"/>
  <c r="A185" i="3"/>
  <c r="Y185" i="3"/>
  <c r="CX185" i="3"/>
  <c r="CY185" i="3"/>
  <c r="CZ185" i="3"/>
  <c r="DA185" i="3"/>
  <c r="DB185" i="3"/>
  <c r="DC185" i="3"/>
  <c r="A186" i="3"/>
  <c r="Y186" i="3"/>
  <c r="CX186" i="3"/>
  <c r="DF186" i="3" s="1"/>
  <c r="DJ186" i="3" s="1"/>
  <c r="CY186" i="3"/>
  <c r="CZ186" i="3"/>
  <c r="DB186" i="3" s="1"/>
  <c r="DA186" i="3"/>
  <c r="DC186" i="3"/>
  <c r="A187" i="3"/>
  <c r="Y187" i="3"/>
  <c r="CX187" i="3"/>
  <c r="DH187" i="3" s="1"/>
  <c r="CY187" i="3"/>
  <c r="CZ187" i="3"/>
  <c r="DB187" i="3" s="1"/>
  <c r="DA187" i="3"/>
  <c r="DC187" i="3"/>
  <c r="DF187" i="3"/>
  <c r="DJ187" i="3" s="1"/>
  <c r="DG187" i="3"/>
  <c r="A188" i="3"/>
  <c r="Y188" i="3"/>
  <c r="CX188" i="3"/>
  <c r="DG188" i="3" s="1"/>
  <c r="CY188" i="3"/>
  <c r="CZ188" i="3"/>
  <c r="DB188" i="3" s="1"/>
  <c r="DA188" i="3"/>
  <c r="DC188" i="3"/>
  <c r="DF188" i="3"/>
  <c r="DJ188" i="3" s="1"/>
  <c r="A189" i="3"/>
  <c r="Y189" i="3"/>
  <c r="CX189" i="3" s="1"/>
  <c r="CY189" i="3"/>
  <c r="CZ189" i="3"/>
  <c r="DB189" i="3" s="1"/>
  <c r="DA189" i="3"/>
  <c r="DC189" i="3"/>
  <c r="DH189" i="3"/>
  <c r="A190" i="3"/>
  <c r="Y190" i="3"/>
  <c r="CX190" i="3" s="1"/>
  <c r="CY190" i="3"/>
  <c r="CZ190" i="3"/>
  <c r="DA190" i="3"/>
  <c r="DB190" i="3"/>
  <c r="DC190" i="3"/>
  <c r="A191" i="3"/>
  <c r="Y191" i="3"/>
  <c r="CX191" i="3"/>
  <c r="CY191" i="3"/>
  <c r="CZ191" i="3"/>
  <c r="DB191" i="3" s="1"/>
  <c r="DA191" i="3"/>
  <c r="DC191" i="3"/>
  <c r="DH191" i="3"/>
  <c r="DI191" i="3"/>
  <c r="A192" i="3"/>
  <c r="Y192" i="3"/>
  <c r="CX192" i="3" s="1"/>
  <c r="CY192" i="3"/>
  <c r="CZ192" i="3"/>
  <c r="DA192" i="3"/>
  <c r="DB192" i="3"/>
  <c r="DC192" i="3"/>
  <c r="A193" i="3"/>
  <c r="Y193" i="3"/>
  <c r="CX193" i="3"/>
  <c r="CY193" i="3"/>
  <c r="CZ193" i="3"/>
  <c r="DA193" i="3"/>
  <c r="DB193" i="3"/>
  <c r="DC193" i="3"/>
  <c r="A194" i="3"/>
  <c r="Y194" i="3"/>
  <c r="CX194" i="3"/>
  <c r="CY194" i="3"/>
  <c r="CZ194" i="3"/>
  <c r="DA194" i="3"/>
  <c r="DB194" i="3"/>
  <c r="DC194" i="3"/>
  <c r="A195" i="3"/>
  <c r="Y195" i="3"/>
  <c r="CX195" i="3"/>
  <c r="DF195" i="3" s="1"/>
  <c r="CY195" i="3"/>
  <c r="CZ195" i="3"/>
  <c r="DB195" i="3" s="1"/>
  <c r="DA195" i="3"/>
  <c r="DC195" i="3"/>
  <c r="DI195" i="3"/>
  <c r="DJ195" i="3"/>
  <c r="A196" i="3"/>
  <c r="Y196" i="3"/>
  <c r="CX196" i="3" s="1"/>
  <c r="CY196" i="3"/>
  <c r="CZ196" i="3"/>
  <c r="DA196" i="3"/>
  <c r="DB196" i="3"/>
  <c r="DC196" i="3"/>
  <c r="A197" i="3"/>
  <c r="Y197" i="3"/>
  <c r="CX197" i="3"/>
  <c r="CY197" i="3"/>
  <c r="CZ197" i="3"/>
  <c r="DB197" i="3" s="1"/>
  <c r="DA197" i="3"/>
  <c r="DC197" i="3"/>
  <c r="DF197" i="3"/>
  <c r="DJ197" i="3" s="1"/>
  <c r="DG197" i="3"/>
  <c r="DH197" i="3"/>
  <c r="DI197" i="3"/>
  <c r="A198" i="3"/>
  <c r="Y198" i="3"/>
  <c r="CX198" i="3" s="1"/>
  <c r="CY198" i="3"/>
  <c r="CZ198" i="3"/>
  <c r="DB198" i="3" s="1"/>
  <c r="DA198" i="3"/>
  <c r="DC198" i="3"/>
  <c r="DG198" i="3"/>
  <c r="DH198" i="3"/>
  <c r="A199" i="3"/>
  <c r="Y199" i="3"/>
  <c r="CU199" i="3"/>
  <c r="CV199" i="3"/>
  <c r="CX199" i="3"/>
  <c r="DF199" i="3" s="1"/>
  <c r="CY199" i="3"/>
  <c r="CZ199" i="3"/>
  <c r="DB199" i="3" s="1"/>
  <c r="DA199" i="3"/>
  <c r="DC199" i="3"/>
  <c r="DI199" i="3"/>
  <c r="DJ199" i="3"/>
  <c r="A200" i="3"/>
  <c r="Y200" i="3"/>
  <c r="CX200" i="3" s="1"/>
  <c r="CY200" i="3"/>
  <c r="CZ200" i="3"/>
  <c r="DA200" i="3"/>
  <c r="DB200" i="3"/>
  <c r="DC200" i="3"/>
  <c r="DG200" i="3"/>
  <c r="A201" i="3"/>
  <c r="Y201" i="3"/>
  <c r="CW201" i="3"/>
  <c r="CX201" i="3"/>
  <c r="DF201" i="3" s="1"/>
  <c r="CY201" i="3"/>
  <c r="CZ201" i="3"/>
  <c r="DB201" i="3" s="1"/>
  <c r="DA201" i="3"/>
  <c r="DC201" i="3"/>
  <c r="A202" i="3"/>
  <c r="Y202" i="3"/>
  <c r="CW202" i="3"/>
  <c r="CX202" i="3"/>
  <c r="CY202" i="3"/>
  <c r="CZ202" i="3"/>
  <c r="DA202" i="3"/>
  <c r="DB202" i="3"/>
  <c r="DC202" i="3"/>
  <c r="DF202" i="3"/>
  <c r="DI202" i="3"/>
  <c r="A203" i="3"/>
  <c r="Y203" i="3"/>
  <c r="CW203" i="3"/>
  <c r="CX203" i="3"/>
  <c r="DF203" i="3" s="1"/>
  <c r="CY203" i="3"/>
  <c r="CZ203" i="3"/>
  <c r="DA203" i="3"/>
  <c r="DB203" i="3"/>
  <c r="DC203" i="3"/>
  <c r="DH203" i="3"/>
  <c r="DI203" i="3"/>
  <c r="A204" i="3"/>
  <c r="Y204" i="3"/>
  <c r="CW204" i="3"/>
  <c r="CX204" i="3"/>
  <c r="CY204" i="3"/>
  <c r="CZ204" i="3"/>
  <c r="DA204" i="3"/>
  <c r="DB204" i="3"/>
  <c r="DC204" i="3"/>
  <c r="DF204" i="3"/>
  <c r="DG204" i="3"/>
  <c r="DH204" i="3"/>
  <c r="DI204" i="3"/>
  <c r="A205" i="3"/>
  <c r="Y205" i="3"/>
  <c r="CW205" i="3"/>
  <c r="CX205" i="3"/>
  <c r="CY205" i="3"/>
  <c r="CZ205" i="3"/>
  <c r="DA205" i="3"/>
  <c r="DB205" i="3"/>
  <c r="DC205" i="3"/>
  <c r="DI205" i="3"/>
  <c r="A206" i="3"/>
  <c r="Y206" i="3"/>
  <c r="CY206" i="3"/>
  <c r="CZ206" i="3"/>
  <c r="DA206" i="3"/>
  <c r="DB206" i="3"/>
  <c r="DC206" i="3"/>
  <c r="A207" i="3"/>
  <c r="Y207" i="3"/>
  <c r="CX207" i="3"/>
  <c r="DF207" i="3" s="1"/>
  <c r="DJ207" i="3" s="1"/>
  <c r="CY207" i="3"/>
  <c r="CZ207" i="3"/>
  <c r="DB207" i="3" s="1"/>
  <c r="DA207" i="3"/>
  <c r="DC207" i="3"/>
  <c r="DG207" i="3"/>
  <c r="DH207" i="3"/>
  <c r="DI207" i="3"/>
  <c r="A208" i="3"/>
  <c r="Y208" i="3"/>
  <c r="CX208" i="3" s="1"/>
  <c r="CY208" i="3"/>
  <c r="CZ208" i="3"/>
  <c r="DA208" i="3"/>
  <c r="DB208" i="3"/>
  <c r="DC208" i="3"/>
  <c r="DH208" i="3"/>
  <c r="A209" i="3"/>
  <c r="Y209" i="3"/>
  <c r="CX209" i="3" s="1"/>
  <c r="CY209" i="3"/>
  <c r="CZ209" i="3"/>
  <c r="DA209" i="3"/>
  <c r="DB209" i="3"/>
  <c r="DC209" i="3"/>
  <c r="A210" i="3"/>
  <c r="Y210" i="3"/>
  <c r="CX210" i="3"/>
  <c r="CY210" i="3"/>
  <c r="CZ210" i="3"/>
  <c r="DA210" i="3"/>
  <c r="DB210" i="3"/>
  <c r="DC210" i="3"/>
  <c r="DF210" i="3"/>
  <c r="DJ210" i="3" s="1"/>
  <c r="DI210" i="3"/>
  <c r="A211" i="3"/>
  <c r="Y211" i="3"/>
  <c r="CX211" i="3"/>
  <c r="DF211" i="3" s="1"/>
  <c r="CY211" i="3"/>
  <c r="CZ211" i="3"/>
  <c r="DB211" i="3" s="1"/>
  <c r="DA211" i="3"/>
  <c r="DC211" i="3"/>
  <c r="DI211" i="3"/>
  <c r="DJ211" i="3"/>
  <c r="A212" i="3"/>
  <c r="Y212" i="3"/>
  <c r="CX212" i="3"/>
  <c r="CY212" i="3"/>
  <c r="CZ212" i="3"/>
  <c r="DA212" i="3"/>
  <c r="DB212" i="3"/>
  <c r="DC212" i="3"/>
  <c r="DF212" i="3"/>
  <c r="DG212" i="3"/>
  <c r="DH212" i="3"/>
  <c r="DI212" i="3"/>
  <c r="DJ212" i="3"/>
  <c r="A213" i="3"/>
  <c r="Y213" i="3"/>
  <c r="CX213" i="3"/>
  <c r="CY213" i="3"/>
  <c r="CZ213" i="3"/>
  <c r="DB213" i="3" s="1"/>
  <c r="DA213" i="3"/>
  <c r="DC213" i="3"/>
  <c r="DF213" i="3"/>
  <c r="DJ213" i="3" s="1"/>
  <c r="DG213" i="3"/>
  <c r="DH213" i="3"/>
  <c r="DI213" i="3"/>
  <c r="A214" i="3"/>
  <c r="Y214" i="3"/>
  <c r="CX214" i="3" s="1"/>
  <c r="DI214" i="3" s="1"/>
  <c r="CY214" i="3"/>
  <c r="CZ214" i="3"/>
  <c r="DB214" i="3" s="1"/>
  <c r="DA214" i="3"/>
  <c r="DC214" i="3"/>
  <c r="A215" i="3"/>
  <c r="Y215" i="3"/>
  <c r="CX215" i="3"/>
  <c r="DH215" i="3" s="1"/>
  <c r="CY215" i="3"/>
  <c r="CZ215" i="3"/>
  <c r="DA215" i="3"/>
  <c r="DB215" i="3"/>
  <c r="DC215" i="3"/>
  <c r="DF215" i="3"/>
  <c r="DJ215" i="3" s="1"/>
  <c r="DG215" i="3"/>
  <c r="A216" i="3"/>
  <c r="Y216" i="3"/>
  <c r="CX216" i="3" s="1"/>
  <c r="CY216" i="3"/>
  <c r="CZ216" i="3"/>
  <c r="DA216" i="3"/>
  <c r="DB216" i="3"/>
  <c r="DC216" i="3"/>
  <c r="A217" i="3"/>
  <c r="Y217" i="3"/>
  <c r="CX217" i="3" s="1"/>
  <c r="CY217" i="3"/>
  <c r="CZ217" i="3"/>
  <c r="DA217" i="3"/>
  <c r="DB217" i="3"/>
  <c r="DC217" i="3"/>
  <c r="DH217" i="3"/>
  <c r="A218" i="3"/>
  <c r="Y218" i="3"/>
  <c r="CX218" i="3"/>
  <c r="DI218" i="3" s="1"/>
  <c r="CY218" i="3"/>
  <c r="CZ218" i="3"/>
  <c r="DA218" i="3"/>
  <c r="DB218" i="3"/>
  <c r="DC218" i="3"/>
  <c r="DH218" i="3"/>
  <c r="A219" i="3"/>
  <c r="Y219" i="3"/>
  <c r="CX219" i="3"/>
  <c r="DG219" i="3" s="1"/>
  <c r="CY219" i="3"/>
  <c r="CZ219" i="3"/>
  <c r="DA219" i="3"/>
  <c r="DB219" i="3"/>
  <c r="DC219" i="3"/>
  <c r="DF219" i="3"/>
  <c r="DJ219" i="3" s="1"/>
  <c r="A220" i="3"/>
  <c r="Y220" i="3"/>
  <c r="CX220" i="3"/>
  <c r="CY220" i="3"/>
  <c r="CZ220" i="3"/>
  <c r="DB220" i="3" s="1"/>
  <c r="DA220" i="3"/>
  <c r="DC220" i="3"/>
  <c r="DI220" i="3"/>
  <c r="A221" i="3"/>
  <c r="Y221" i="3"/>
  <c r="CY221" i="3"/>
  <c r="CZ221" i="3"/>
  <c r="DA221" i="3"/>
  <c r="DB221" i="3"/>
  <c r="DC221" i="3"/>
  <c r="A222" i="3"/>
  <c r="Y222" i="3"/>
  <c r="CY222" i="3"/>
  <c r="CZ222" i="3"/>
  <c r="DA222" i="3"/>
  <c r="DB222" i="3"/>
  <c r="DC222" i="3"/>
  <c r="A223" i="3"/>
  <c r="Y223" i="3"/>
  <c r="CY223" i="3"/>
  <c r="CZ223" i="3"/>
  <c r="DA223" i="3"/>
  <c r="DB223" i="3"/>
  <c r="DC223" i="3"/>
  <c r="A224" i="3"/>
  <c r="Y224" i="3"/>
  <c r="CY224" i="3"/>
  <c r="CZ224" i="3"/>
  <c r="DA224" i="3"/>
  <c r="DB224" i="3"/>
  <c r="DC224" i="3"/>
  <c r="A225" i="3"/>
  <c r="Y225" i="3"/>
  <c r="CY225" i="3"/>
  <c r="CZ225" i="3"/>
  <c r="DA225" i="3"/>
  <c r="DB225" i="3"/>
  <c r="DC225" i="3"/>
  <c r="A226" i="3"/>
  <c r="Y226" i="3"/>
  <c r="CY226" i="3"/>
  <c r="CZ226" i="3"/>
  <c r="DB226" i="3" s="1"/>
  <c r="DA226" i="3"/>
  <c r="DC226" i="3"/>
  <c r="A227" i="3"/>
  <c r="Y227" i="3"/>
  <c r="CY227" i="3"/>
  <c r="CZ227" i="3"/>
  <c r="DA227" i="3"/>
  <c r="DB227" i="3"/>
  <c r="DC227" i="3"/>
  <c r="A228" i="3"/>
  <c r="Y228" i="3"/>
  <c r="CY228" i="3"/>
  <c r="CZ228" i="3"/>
  <c r="DA228" i="3"/>
  <c r="DB228" i="3"/>
  <c r="DC228" i="3"/>
  <c r="A229" i="3"/>
  <c r="Y229" i="3"/>
  <c r="CY229" i="3"/>
  <c r="CZ229" i="3"/>
  <c r="DA229" i="3"/>
  <c r="DB229" i="3"/>
  <c r="DC229" i="3"/>
  <c r="A230" i="3"/>
  <c r="Y230" i="3"/>
  <c r="CY230" i="3"/>
  <c r="CZ230" i="3"/>
  <c r="DB230" i="3" s="1"/>
  <c r="DA230" i="3"/>
  <c r="DC230" i="3"/>
  <c r="A231" i="3"/>
  <c r="Y231" i="3"/>
  <c r="CY231" i="3"/>
  <c r="CZ231" i="3"/>
  <c r="DA231" i="3"/>
  <c r="DB231" i="3"/>
  <c r="DC231" i="3"/>
  <c r="A232" i="3"/>
  <c r="Y232" i="3"/>
  <c r="CY232" i="3"/>
  <c r="CZ232" i="3"/>
  <c r="DB232" i="3" s="1"/>
  <c r="DA232" i="3"/>
  <c r="DC232" i="3"/>
  <c r="A233" i="3"/>
  <c r="Y233" i="3"/>
  <c r="CY233" i="3"/>
  <c r="CZ233" i="3"/>
  <c r="DA233" i="3"/>
  <c r="DB233" i="3"/>
  <c r="DC233" i="3"/>
  <c r="A234" i="3"/>
  <c r="Y234" i="3"/>
  <c r="CY234" i="3"/>
  <c r="CZ234" i="3"/>
  <c r="DB234" i="3" s="1"/>
  <c r="DA234" i="3"/>
  <c r="DC234" i="3"/>
  <c r="A235" i="3"/>
  <c r="Y235" i="3"/>
  <c r="CY235" i="3"/>
  <c r="CZ235" i="3"/>
  <c r="DB235" i="3" s="1"/>
  <c r="DA235" i="3"/>
  <c r="DC235" i="3"/>
  <c r="A236" i="3"/>
  <c r="Y236" i="3"/>
  <c r="CY236" i="3"/>
  <c r="CZ236" i="3"/>
  <c r="DA236" i="3"/>
  <c r="DB236" i="3"/>
  <c r="DC236" i="3"/>
  <c r="A237" i="3"/>
  <c r="Y237" i="3"/>
  <c r="CY237" i="3"/>
  <c r="CZ237" i="3"/>
  <c r="DB237" i="3" s="1"/>
  <c r="DA237" i="3"/>
  <c r="DC237" i="3"/>
  <c r="A238" i="3"/>
  <c r="Y238" i="3"/>
  <c r="CY238" i="3"/>
  <c r="CZ238" i="3"/>
  <c r="DB238" i="3" s="1"/>
  <c r="DA238" i="3"/>
  <c r="DC238" i="3"/>
  <c r="A239" i="3"/>
  <c r="Y239" i="3"/>
  <c r="CY239" i="3"/>
  <c r="CZ239" i="3"/>
  <c r="DB239" i="3" s="1"/>
  <c r="DA239" i="3"/>
  <c r="DC239" i="3"/>
  <c r="A240" i="3"/>
  <c r="Y240" i="3"/>
  <c r="CY240" i="3"/>
  <c r="CZ240" i="3"/>
  <c r="DA240" i="3"/>
  <c r="DB240" i="3"/>
  <c r="DC240" i="3"/>
  <c r="A241" i="3"/>
  <c r="Y241" i="3"/>
  <c r="CY241" i="3"/>
  <c r="CZ241" i="3"/>
  <c r="DA241" i="3"/>
  <c r="DB241" i="3"/>
  <c r="DC241" i="3"/>
  <c r="A242" i="3"/>
  <c r="Y242" i="3"/>
  <c r="CY242" i="3"/>
  <c r="CZ242" i="3"/>
  <c r="DB242" i="3" s="1"/>
  <c r="DA242" i="3"/>
  <c r="DC242" i="3"/>
  <c r="A243" i="3"/>
  <c r="Y243" i="3"/>
  <c r="CY243" i="3"/>
  <c r="CZ243" i="3"/>
  <c r="DA243" i="3"/>
  <c r="DB243" i="3"/>
  <c r="DC243" i="3"/>
  <c r="A244" i="3"/>
  <c r="Y244" i="3"/>
  <c r="CY244" i="3"/>
  <c r="CZ244" i="3"/>
  <c r="DA244" i="3"/>
  <c r="DB244" i="3"/>
  <c r="DC244" i="3"/>
  <c r="A245" i="3"/>
  <c r="Y245" i="3"/>
  <c r="CY245" i="3"/>
  <c r="CZ245" i="3"/>
  <c r="DA245" i="3"/>
  <c r="DB245" i="3"/>
  <c r="DC245" i="3"/>
  <c r="A246" i="3"/>
  <c r="Y246" i="3"/>
  <c r="CY246" i="3"/>
  <c r="CZ246" i="3"/>
  <c r="DB246" i="3" s="1"/>
  <c r="DA246" i="3"/>
  <c r="DC246" i="3"/>
  <c r="A247" i="3"/>
  <c r="Y247" i="3"/>
  <c r="CY247" i="3"/>
  <c r="CZ247" i="3"/>
  <c r="DB247" i="3" s="1"/>
  <c r="DA247" i="3"/>
  <c r="DC247" i="3"/>
  <c r="A248" i="3"/>
  <c r="Y248" i="3"/>
  <c r="CY248" i="3"/>
  <c r="CZ248" i="3"/>
  <c r="DA248" i="3"/>
  <c r="DB248" i="3"/>
  <c r="DC248" i="3"/>
  <c r="A249" i="3"/>
  <c r="Y249" i="3"/>
  <c r="CY249" i="3"/>
  <c r="CZ249" i="3"/>
  <c r="DA249" i="3"/>
  <c r="DB249" i="3"/>
  <c r="DC249" i="3"/>
  <c r="A250" i="3"/>
  <c r="Y250" i="3"/>
  <c r="CY250" i="3"/>
  <c r="CZ250" i="3"/>
  <c r="DA250" i="3"/>
  <c r="DB250" i="3"/>
  <c r="DC250" i="3"/>
  <c r="A251" i="3"/>
  <c r="Y251" i="3"/>
  <c r="CY251" i="3"/>
  <c r="CZ251" i="3"/>
  <c r="DB251" i="3" s="1"/>
  <c r="DA251" i="3"/>
  <c r="DC251" i="3"/>
  <c r="A252" i="3"/>
  <c r="Y252" i="3"/>
  <c r="CY252" i="3"/>
  <c r="CZ252" i="3"/>
  <c r="DA252" i="3"/>
  <c r="DB252" i="3"/>
  <c r="DC252" i="3"/>
  <c r="A253" i="3"/>
  <c r="Y253" i="3"/>
  <c r="CY253" i="3"/>
  <c r="CZ253" i="3"/>
  <c r="DB253" i="3" s="1"/>
  <c r="DA253" i="3"/>
  <c r="DC253" i="3"/>
  <c r="A254" i="3"/>
  <c r="Y254" i="3"/>
  <c r="CY254" i="3"/>
  <c r="CZ254" i="3"/>
  <c r="DB254" i="3" s="1"/>
  <c r="DA254" i="3"/>
  <c r="DC254" i="3"/>
  <c r="A255" i="3"/>
  <c r="Y255" i="3"/>
  <c r="CY255" i="3"/>
  <c r="CZ255" i="3"/>
  <c r="DA255" i="3"/>
  <c r="DB255" i="3"/>
  <c r="DC255" i="3"/>
  <c r="A256" i="3"/>
  <c r="Y256" i="3"/>
  <c r="CY256" i="3"/>
  <c r="CZ256" i="3"/>
  <c r="DA256" i="3"/>
  <c r="DB256" i="3"/>
  <c r="DC256" i="3"/>
  <c r="A257" i="3"/>
  <c r="Y257" i="3"/>
  <c r="CY257" i="3"/>
  <c r="CZ257" i="3"/>
  <c r="DA257" i="3"/>
  <c r="DB257" i="3"/>
  <c r="DC257" i="3"/>
  <c r="A258" i="3"/>
  <c r="Y258" i="3"/>
  <c r="CY258" i="3"/>
  <c r="CZ258" i="3"/>
  <c r="DB258" i="3" s="1"/>
  <c r="DA258" i="3"/>
  <c r="DC258" i="3"/>
  <c r="A259" i="3"/>
  <c r="Y259" i="3"/>
  <c r="CY259" i="3"/>
  <c r="CZ259" i="3"/>
  <c r="DB259" i="3" s="1"/>
  <c r="DA259" i="3"/>
  <c r="DC259" i="3"/>
  <c r="A260" i="3"/>
  <c r="Y260" i="3"/>
  <c r="CY260" i="3"/>
  <c r="CZ260" i="3"/>
  <c r="DA260" i="3"/>
  <c r="DB260" i="3"/>
  <c r="DC260" i="3"/>
  <c r="A261" i="3"/>
  <c r="Y261" i="3"/>
  <c r="CY261" i="3"/>
  <c r="CZ261" i="3"/>
  <c r="DA261" i="3"/>
  <c r="DB261" i="3"/>
  <c r="DC261" i="3"/>
  <c r="A262" i="3"/>
  <c r="Y262" i="3"/>
  <c r="CY262" i="3"/>
  <c r="CZ262" i="3"/>
  <c r="DA262" i="3"/>
  <c r="DB262" i="3"/>
  <c r="DC262" i="3"/>
  <c r="A263" i="3"/>
  <c r="Y263" i="3"/>
  <c r="CY263" i="3"/>
  <c r="CZ263" i="3"/>
  <c r="DB263" i="3" s="1"/>
  <c r="DA263" i="3"/>
  <c r="DC263" i="3"/>
  <c r="A264" i="3"/>
  <c r="Y264" i="3"/>
  <c r="CY264" i="3"/>
  <c r="CZ264" i="3"/>
  <c r="DA264" i="3"/>
  <c r="DB264" i="3"/>
  <c r="DC264" i="3"/>
  <c r="A265" i="3"/>
  <c r="Y265" i="3"/>
  <c r="CY265" i="3"/>
  <c r="CZ265" i="3"/>
  <c r="DB265" i="3" s="1"/>
  <c r="DA265" i="3"/>
  <c r="DC265" i="3"/>
  <c r="A266" i="3"/>
  <c r="Y266" i="3"/>
  <c r="CY266" i="3"/>
  <c r="CZ266" i="3"/>
  <c r="DB266" i="3" s="1"/>
  <c r="DA266" i="3"/>
  <c r="DC266" i="3"/>
  <c r="A267" i="3"/>
  <c r="Y267" i="3"/>
  <c r="CY267" i="3"/>
  <c r="CZ267" i="3"/>
  <c r="DA267" i="3"/>
  <c r="DB267" i="3"/>
  <c r="DC267" i="3"/>
  <c r="A268" i="3"/>
  <c r="Y268" i="3"/>
  <c r="CY268" i="3"/>
  <c r="CZ268" i="3"/>
  <c r="DA268" i="3"/>
  <c r="DB268" i="3"/>
  <c r="DC268" i="3"/>
  <c r="A269" i="3"/>
  <c r="Y269" i="3"/>
  <c r="CY269" i="3"/>
  <c r="CZ269" i="3"/>
  <c r="DB269" i="3" s="1"/>
  <c r="DA269" i="3"/>
  <c r="DC269" i="3"/>
  <c r="A270" i="3"/>
  <c r="Y270" i="3"/>
  <c r="CY270" i="3"/>
  <c r="CZ270" i="3"/>
  <c r="DA270" i="3"/>
  <c r="DB270" i="3"/>
  <c r="DC270" i="3"/>
  <c r="A271" i="3"/>
  <c r="Y271" i="3"/>
  <c r="CY271" i="3"/>
  <c r="CZ271" i="3"/>
  <c r="DB271" i="3" s="1"/>
  <c r="DA271" i="3"/>
  <c r="DC271" i="3"/>
  <c r="A272" i="3"/>
  <c r="Y272" i="3"/>
  <c r="CY272" i="3"/>
  <c r="CZ272" i="3"/>
  <c r="DA272" i="3"/>
  <c r="DB272" i="3"/>
  <c r="DC272" i="3"/>
  <c r="A273" i="3"/>
  <c r="Y273" i="3"/>
  <c r="CY273" i="3"/>
  <c r="CZ273" i="3"/>
  <c r="DB273" i="3" s="1"/>
  <c r="DA273" i="3"/>
  <c r="DC273" i="3"/>
  <c r="A274" i="3"/>
  <c r="Y274" i="3"/>
  <c r="CY274" i="3"/>
  <c r="CZ274" i="3"/>
  <c r="DB274" i="3" s="1"/>
  <c r="DA274" i="3"/>
  <c r="DC274" i="3"/>
  <c r="A275" i="3"/>
  <c r="Y275" i="3"/>
  <c r="CY275" i="3"/>
  <c r="CZ275" i="3"/>
  <c r="DB275" i="3" s="1"/>
  <c r="DA275" i="3"/>
  <c r="DC275" i="3"/>
  <c r="A276" i="3"/>
  <c r="Y276" i="3"/>
  <c r="CY276" i="3"/>
  <c r="CZ276" i="3"/>
  <c r="DB276" i="3" s="1"/>
  <c r="DA276" i="3"/>
  <c r="DC276" i="3"/>
  <c r="A277" i="3"/>
  <c r="Y277" i="3"/>
  <c r="CY277" i="3"/>
  <c r="CZ277" i="3"/>
  <c r="DA277" i="3"/>
  <c r="DB277" i="3"/>
  <c r="DC277" i="3"/>
  <c r="A278" i="3"/>
  <c r="Y278" i="3"/>
  <c r="CY278" i="3"/>
  <c r="CZ278" i="3"/>
  <c r="DB278" i="3" s="1"/>
  <c r="DA278" i="3"/>
  <c r="DC278" i="3"/>
  <c r="A279" i="3"/>
  <c r="Y279" i="3"/>
  <c r="CY279" i="3"/>
  <c r="CZ279" i="3"/>
  <c r="DA279" i="3"/>
  <c r="DB279" i="3"/>
  <c r="DC279" i="3"/>
  <c r="A280" i="3"/>
  <c r="Y280" i="3"/>
  <c r="CY280" i="3"/>
  <c r="CZ280" i="3"/>
  <c r="DB280" i="3" s="1"/>
  <c r="DA280" i="3"/>
  <c r="DC280" i="3"/>
  <c r="A281" i="3"/>
  <c r="Y281" i="3"/>
  <c r="CY281" i="3"/>
  <c r="CZ281" i="3"/>
  <c r="DB281" i="3" s="1"/>
  <c r="DA281" i="3"/>
  <c r="DC281" i="3"/>
  <c r="A282" i="3"/>
  <c r="Y282" i="3"/>
  <c r="CY282" i="3"/>
  <c r="CZ282" i="3"/>
  <c r="DB282" i="3" s="1"/>
  <c r="DA282" i="3"/>
  <c r="DC282" i="3"/>
  <c r="A283" i="3"/>
  <c r="Y283" i="3"/>
  <c r="CY283" i="3"/>
  <c r="CZ283" i="3"/>
  <c r="DB283" i="3" s="1"/>
  <c r="DA283" i="3"/>
  <c r="DC283" i="3"/>
  <c r="A284" i="3"/>
  <c r="Y284" i="3"/>
  <c r="CY284" i="3"/>
  <c r="CZ284" i="3"/>
  <c r="DB284" i="3" s="1"/>
  <c r="DA284" i="3"/>
  <c r="DC284" i="3"/>
  <c r="A285" i="3"/>
  <c r="Y285" i="3"/>
  <c r="CY285" i="3"/>
  <c r="CZ285" i="3"/>
  <c r="DA285" i="3"/>
  <c r="DB285" i="3"/>
  <c r="DC285" i="3"/>
  <c r="A286" i="3"/>
  <c r="Y286" i="3"/>
  <c r="CY286" i="3"/>
  <c r="CZ286" i="3"/>
  <c r="DA286" i="3"/>
  <c r="DB286" i="3"/>
  <c r="DC286" i="3"/>
  <c r="A287" i="3"/>
  <c r="Y287" i="3"/>
  <c r="CY287" i="3"/>
  <c r="CZ287" i="3"/>
  <c r="DB287" i="3" s="1"/>
  <c r="DA287" i="3"/>
  <c r="DC287" i="3"/>
  <c r="A288" i="3"/>
  <c r="Y288" i="3"/>
  <c r="CY288" i="3"/>
  <c r="CZ288" i="3"/>
  <c r="DB288" i="3" s="1"/>
  <c r="DA288" i="3"/>
  <c r="DC288" i="3"/>
  <c r="A289" i="3"/>
  <c r="Y289" i="3"/>
  <c r="CY289" i="3"/>
  <c r="CZ289" i="3"/>
  <c r="DB289" i="3" s="1"/>
  <c r="DA289" i="3"/>
  <c r="DC289" i="3"/>
  <c r="A290" i="3"/>
  <c r="Y290" i="3"/>
  <c r="CY290" i="3"/>
  <c r="CZ290" i="3"/>
  <c r="DA290" i="3"/>
  <c r="DB290" i="3"/>
  <c r="DC290" i="3"/>
  <c r="A291" i="3"/>
  <c r="Y291" i="3"/>
  <c r="CY291" i="3"/>
  <c r="CZ291" i="3"/>
  <c r="DB291" i="3" s="1"/>
  <c r="DA291" i="3"/>
  <c r="DC291" i="3"/>
  <c r="A292" i="3"/>
  <c r="Y292" i="3"/>
  <c r="CY292" i="3"/>
  <c r="CZ292" i="3"/>
  <c r="DB292" i="3" s="1"/>
  <c r="DA292" i="3"/>
  <c r="DC292" i="3"/>
  <c r="A293" i="3"/>
  <c r="Y293" i="3"/>
  <c r="CY293" i="3"/>
  <c r="CZ293" i="3"/>
  <c r="DB293" i="3" s="1"/>
  <c r="DA293" i="3"/>
  <c r="DC293" i="3"/>
  <c r="A294" i="3"/>
  <c r="Y294" i="3"/>
  <c r="CY294" i="3"/>
  <c r="CZ294" i="3"/>
  <c r="DB294" i="3" s="1"/>
  <c r="DA294" i="3"/>
  <c r="DC294" i="3"/>
  <c r="A295" i="3"/>
  <c r="Y295" i="3"/>
  <c r="CY295" i="3"/>
  <c r="CZ295" i="3"/>
  <c r="DB295" i="3" s="1"/>
  <c r="DA295" i="3"/>
  <c r="DC295" i="3"/>
  <c r="A296" i="3"/>
  <c r="Y296" i="3"/>
  <c r="CY296" i="3"/>
  <c r="CZ296" i="3"/>
  <c r="DA296" i="3"/>
  <c r="DB296" i="3"/>
  <c r="DC296" i="3"/>
  <c r="A297" i="3"/>
  <c r="Y297" i="3"/>
  <c r="CY297" i="3"/>
  <c r="CZ297" i="3"/>
  <c r="DA297" i="3"/>
  <c r="DB297" i="3"/>
  <c r="DC297" i="3"/>
  <c r="A298" i="3"/>
  <c r="Y298" i="3"/>
  <c r="CY298" i="3"/>
  <c r="CZ298" i="3"/>
  <c r="DA298" i="3"/>
  <c r="DB298" i="3"/>
  <c r="DC298" i="3"/>
  <c r="A299" i="3"/>
  <c r="Y299" i="3"/>
  <c r="CY299" i="3"/>
  <c r="CZ299" i="3"/>
  <c r="DB299" i="3" s="1"/>
  <c r="DA299" i="3"/>
  <c r="DC299" i="3"/>
  <c r="A300" i="3"/>
  <c r="Y300" i="3"/>
  <c r="CU300" i="3"/>
  <c r="CV300" i="3"/>
  <c r="CX300" i="3"/>
  <c r="DH300" i="3" s="1"/>
  <c r="CY300" i="3"/>
  <c r="CZ300" i="3"/>
  <c r="DB300" i="3" s="1"/>
  <c r="DA300" i="3"/>
  <c r="DC300" i="3"/>
  <c r="DF300" i="3"/>
  <c r="DG300" i="3"/>
  <c r="A301" i="3"/>
  <c r="Y301" i="3"/>
  <c r="CX301" i="3"/>
  <c r="DF301" i="3" s="1"/>
  <c r="CY301" i="3"/>
  <c r="CZ301" i="3"/>
  <c r="DA301" i="3"/>
  <c r="DB301" i="3"/>
  <c r="DC301" i="3"/>
  <c r="A302" i="3"/>
  <c r="Y302" i="3"/>
  <c r="CW302" i="3" s="1"/>
  <c r="CY302" i="3"/>
  <c r="CZ302" i="3"/>
  <c r="DA302" i="3"/>
  <c r="DB302" i="3"/>
  <c r="DC302" i="3"/>
  <c r="A303" i="3"/>
  <c r="Y303" i="3"/>
  <c r="CW303" i="3"/>
  <c r="CX303" i="3"/>
  <c r="DI303" i="3" s="1"/>
  <c r="CY303" i="3"/>
  <c r="CZ303" i="3"/>
  <c r="DB303" i="3" s="1"/>
  <c r="DA303" i="3"/>
  <c r="DC303" i="3"/>
  <c r="A304" i="3"/>
  <c r="Y304" i="3"/>
  <c r="CX304" i="3"/>
  <c r="DI304" i="3" s="1"/>
  <c r="CY304" i="3"/>
  <c r="CZ304" i="3"/>
  <c r="DB304" i="3" s="1"/>
  <c r="DA304" i="3"/>
  <c r="DC304" i="3"/>
  <c r="DF304" i="3"/>
  <c r="DJ304" i="3" s="1"/>
  <c r="DG304" i="3"/>
  <c r="DH304" i="3"/>
  <c r="A305" i="3"/>
  <c r="Y305" i="3"/>
  <c r="CV305" i="3" s="1"/>
  <c r="CU305" i="3"/>
  <c r="CX305" i="3"/>
  <c r="DF305" i="3" s="1"/>
  <c r="CY305" i="3"/>
  <c r="CZ305" i="3"/>
  <c r="DA305" i="3"/>
  <c r="DB305" i="3"/>
  <c r="DC305" i="3"/>
  <c r="A306" i="3"/>
  <c r="Y306" i="3"/>
  <c r="CX306" i="3" s="1"/>
  <c r="CY306" i="3"/>
  <c r="CZ306" i="3"/>
  <c r="DB306" i="3" s="1"/>
  <c r="DA306" i="3"/>
  <c r="DC306" i="3"/>
  <c r="A307" i="3"/>
  <c r="Y307" i="3"/>
  <c r="CX307" i="3" s="1"/>
  <c r="CW307" i="3"/>
  <c r="CY307" i="3"/>
  <c r="CZ307" i="3"/>
  <c r="DB307" i="3" s="1"/>
  <c r="DA307" i="3"/>
  <c r="DC307" i="3"/>
  <c r="A308" i="3"/>
  <c r="Y308" i="3"/>
  <c r="CW308" i="3" s="1"/>
  <c r="CY308" i="3"/>
  <c r="CZ308" i="3"/>
  <c r="DA308" i="3"/>
  <c r="DB308" i="3"/>
  <c r="DC308" i="3"/>
  <c r="A309" i="3"/>
  <c r="Y309" i="3"/>
  <c r="CX309" i="3"/>
  <c r="CY309" i="3"/>
  <c r="CZ309" i="3"/>
  <c r="DB309" i="3" s="1"/>
  <c r="DA309" i="3"/>
  <c r="DC309" i="3"/>
  <c r="DF309" i="3"/>
  <c r="DJ309" i="3" s="1"/>
  <c r="DG309" i="3"/>
  <c r="DH309" i="3"/>
  <c r="DI309" i="3"/>
  <c r="A310" i="3"/>
  <c r="Y310" i="3"/>
  <c r="CY310" i="3"/>
  <c r="CZ310" i="3"/>
  <c r="DA310" i="3"/>
  <c r="DB310" i="3"/>
  <c r="DC310" i="3"/>
  <c r="A311" i="3"/>
  <c r="Y311" i="3"/>
  <c r="CY311" i="3"/>
  <c r="CZ311" i="3"/>
  <c r="DB311" i="3" s="1"/>
  <c r="DA311" i="3"/>
  <c r="DC311" i="3"/>
  <c r="A312" i="3"/>
  <c r="Y312" i="3"/>
  <c r="CY312" i="3"/>
  <c r="CZ312" i="3"/>
  <c r="DA312" i="3"/>
  <c r="DB312" i="3"/>
  <c r="DC312" i="3"/>
  <c r="A313" i="3"/>
  <c r="Y313" i="3"/>
  <c r="CY313" i="3"/>
  <c r="CZ313" i="3"/>
  <c r="DA313" i="3"/>
  <c r="DB313" i="3"/>
  <c r="DC313" i="3"/>
  <c r="A314" i="3"/>
  <c r="Y314" i="3"/>
  <c r="CY314" i="3"/>
  <c r="CZ314" i="3"/>
  <c r="DA314" i="3"/>
  <c r="DB314" i="3"/>
  <c r="DC314" i="3"/>
  <c r="A315" i="3"/>
  <c r="Y315" i="3"/>
  <c r="CY315" i="3"/>
  <c r="CZ315" i="3"/>
  <c r="DB315" i="3" s="1"/>
  <c r="DA315" i="3"/>
  <c r="DC315" i="3"/>
  <c r="A316" i="3"/>
  <c r="Y316" i="3"/>
  <c r="CY316" i="3"/>
  <c r="CZ316" i="3"/>
  <c r="DA316" i="3"/>
  <c r="DB316" i="3"/>
  <c r="DC316" i="3"/>
  <c r="A317" i="3"/>
  <c r="Y317" i="3"/>
  <c r="CY317" i="3"/>
  <c r="CZ317" i="3"/>
  <c r="DA317" i="3"/>
  <c r="DB317" i="3"/>
  <c r="DC317" i="3"/>
  <c r="A318" i="3"/>
  <c r="Y318" i="3"/>
  <c r="CY318" i="3"/>
  <c r="CZ318" i="3"/>
  <c r="DB318" i="3" s="1"/>
  <c r="DA318" i="3"/>
  <c r="DC318" i="3"/>
  <c r="A319" i="3"/>
  <c r="Y319" i="3"/>
  <c r="CY319" i="3"/>
  <c r="CZ319" i="3"/>
  <c r="DB319" i="3" s="1"/>
  <c r="DA319" i="3"/>
  <c r="DC319" i="3"/>
  <c r="A320" i="3"/>
  <c r="Y320" i="3"/>
  <c r="CY320" i="3"/>
  <c r="CZ320" i="3"/>
  <c r="DA320" i="3"/>
  <c r="DB320" i="3"/>
  <c r="DC320" i="3"/>
  <c r="A321" i="3"/>
  <c r="Y321" i="3"/>
  <c r="CY321" i="3"/>
  <c r="CZ321" i="3"/>
  <c r="DA321" i="3"/>
  <c r="DB321" i="3"/>
  <c r="DC321" i="3"/>
  <c r="A322" i="3"/>
  <c r="Y322" i="3"/>
  <c r="CY322" i="3"/>
  <c r="CZ322" i="3"/>
  <c r="DB322" i="3" s="1"/>
  <c r="DA322" i="3"/>
  <c r="DC322" i="3"/>
  <c r="A323" i="3"/>
  <c r="Y323" i="3"/>
  <c r="CY323" i="3"/>
  <c r="CZ323" i="3"/>
  <c r="DB323" i="3" s="1"/>
  <c r="DA323" i="3"/>
  <c r="DC323" i="3"/>
  <c r="A324" i="3"/>
  <c r="Y324" i="3"/>
  <c r="CY324" i="3"/>
  <c r="CZ324" i="3"/>
  <c r="DB324" i="3" s="1"/>
  <c r="DA324" i="3"/>
  <c r="DC324" i="3"/>
  <c r="A325" i="3"/>
  <c r="Y325" i="3"/>
  <c r="CY325" i="3"/>
  <c r="CZ325" i="3"/>
  <c r="DA325" i="3"/>
  <c r="DB325" i="3"/>
  <c r="DC325" i="3"/>
  <c r="A326" i="3"/>
  <c r="Y326" i="3"/>
  <c r="CY326" i="3"/>
  <c r="CZ326" i="3"/>
  <c r="DB326" i="3" s="1"/>
  <c r="DA326" i="3"/>
  <c r="DC326" i="3"/>
  <c r="A327" i="3"/>
  <c r="Y327" i="3"/>
  <c r="CY327" i="3"/>
  <c r="CZ327" i="3"/>
  <c r="DA327" i="3"/>
  <c r="DB327" i="3"/>
  <c r="DC327" i="3"/>
  <c r="A328" i="3"/>
  <c r="Y328" i="3"/>
  <c r="CY328" i="3"/>
  <c r="CZ328" i="3"/>
  <c r="DA328" i="3"/>
  <c r="DB328" i="3"/>
  <c r="DC328" i="3"/>
  <c r="A329" i="3"/>
  <c r="Y329" i="3"/>
  <c r="CY329" i="3"/>
  <c r="CZ329" i="3"/>
  <c r="DB329" i="3" s="1"/>
  <c r="DA329" i="3"/>
  <c r="DC329" i="3"/>
  <c r="A330" i="3"/>
  <c r="Y330" i="3"/>
  <c r="CY330" i="3"/>
  <c r="CZ330" i="3"/>
  <c r="DB330" i="3" s="1"/>
  <c r="DA330" i="3"/>
  <c r="DC330" i="3"/>
  <c r="A331" i="3"/>
  <c r="Y331" i="3"/>
  <c r="CY331" i="3"/>
  <c r="CZ331" i="3"/>
  <c r="DA331" i="3"/>
  <c r="DB331" i="3"/>
  <c r="DC331" i="3"/>
  <c r="A332" i="3"/>
  <c r="Y332" i="3"/>
  <c r="CY332" i="3"/>
  <c r="CZ332" i="3"/>
  <c r="DB332" i="3" s="1"/>
  <c r="DA332" i="3"/>
  <c r="DC332" i="3"/>
  <c r="A333" i="3"/>
  <c r="Y333" i="3"/>
  <c r="CY333" i="3"/>
  <c r="CZ333" i="3"/>
  <c r="DA333" i="3"/>
  <c r="DB333" i="3"/>
  <c r="DC333" i="3"/>
  <c r="A334" i="3"/>
  <c r="Y334" i="3"/>
  <c r="CY334" i="3"/>
  <c r="CZ334" i="3"/>
  <c r="DB334" i="3" s="1"/>
  <c r="DA334" i="3"/>
  <c r="DC334" i="3"/>
  <c r="A335" i="3"/>
  <c r="Y335" i="3"/>
  <c r="CY335" i="3"/>
  <c r="CZ335" i="3"/>
  <c r="DB335" i="3" s="1"/>
  <c r="DA335" i="3"/>
  <c r="DC335" i="3"/>
  <c r="A336" i="3"/>
  <c r="Y336" i="3"/>
  <c r="CY336" i="3"/>
  <c r="CZ336" i="3"/>
  <c r="DB336" i="3" s="1"/>
  <c r="DA336" i="3"/>
  <c r="DC336" i="3"/>
  <c r="A337" i="3"/>
  <c r="Y337" i="3"/>
  <c r="CY337" i="3"/>
  <c r="CZ337" i="3"/>
  <c r="DA337" i="3"/>
  <c r="DB337" i="3"/>
  <c r="DC337" i="3"/>
  <c r="A338" i="3"/>
  <c r="Y338" i="3"/>
  <c r="CY338" i="3"/>
  <c r="CZ338" i="3"/>
  <c r="DB338" i="3" s="1"/>
  <c r="DA338" i="3"/>
  <c r="DC338" i="3"/>
  <c r="A339" i="3"/>
  <c r="Y339" i="3"/>
  <c r="CY339" i="3"/>
  <c r="CZ339" i="3"/>
  <c r="DA339" i="3"/>
  <c r="DB339" i="3"/>
  <c r="DC339" i="3"/>
  <c r="A340" i="3"/>
  <c r="Y340" i="3"/>
  <c r="CY340" i="3"/>
  <c r="CZ340" i="3"/>
  <c r="DA340" i="3"/>
  <c r="DB340" i="3"/>
  <c r="DC340" i="3"/>
  <c r="A341" i="3"/>
  <c r="Y341" i="3"/>
  <c r="CY341" i="3"/>
  <c r="CZ341" i="3"/>
  <c r="DB341" i="3" s="1"/>
  <c r="DA341" i="3"/>
  <c r="DC341" i="3"/>
  <c r="A342" i="3"/>
  <c r="Y342" i="3"/>
  <c r="CY342" i="3"/>
  <c r="CZ342" i="3"/>
  <c r="DB342" i="3" s="1"/>
  <c r="DA342" i="3"/>
  <c r="DC342" i="3"/>
  <c r="A343" i="3"/>
  <c r="Y343" i="3"/>
  <c r="CY343" i="3"/>
  <c r="CZ343" i="3"/>
  <c r="DA343" i="3"/>
  <c r="DB343" i="3"/>
  <c r="DC343" i="3"/>
  <c r="A344" i="3"/>
  <c r="Y344" i="3"/>
  <c r="CY344" i="3"/>
  <c r="CZ344" i="3"/>
  <c r="DB344" i="3" s="1"/>
  <c r="DA344" i="3"/>
  <c r="DC344" i="3"/>
  <c r="A345" i="3"/>
  <c r="Y345" i="3"/>
  <c r="CY345" i="3"/>
  <c r="CZ345" i="3"/>
  <c r="DA345" i="3"/>
  <c r="DB345" i="3"/>
  <c r="DC345" i="3"/>
  <c r="A346" i="3"/>
  <c r="Y346" i="3"/>
  <c r="CY346" i="3"/>
  <c r="CZ346" i="3"/>
  <c r="DB346" i="3" s="1"/>
  <c r="DA346" i="3"/>
  <c r="DC346" i="3"/>
  <c r="A347" i="3"/>
  <c r="Y347" i="3"/>
  <c r="CY347" i="3"/>
  <c r="CZ347" i="3"/>
  <c r="DB347" i="3" s="1"/>
  <c r="DA347" i="3"/>
  <c r="DC347" i="3"/>
  <c r="A348" i="3"/>
  <c r="Y348" i="3"/>
  <c r="CY348" i="3"/>
  <c r="CZ348" i="3"/>
  <c r="DB348" i="3" s="1"/>
  <c r="DA348" i="3"/>
  <c r="DC348" i="3"/>
  <c r="A349" i="3"/>
  <c r="Y349" i="3"/>
  <c r="CY349" i="3"/>
  <c r="CZ349" i="3"/>
  <c r="DA349" i="3"/>
  <c r="DB349" i="3"/>
  <c r="DC349" i="3"/>
  <c r="A350" i="3"/>
  <c r="Y350" i="3"/>
  <c r="CY350" i="3"/>
  <c r="CZ350" i="3"/>
  <c r="DB350" i="3" s="1"/>
  <c r="DA350" i="3"/>
  <c r="DC350" i="3"/>
  <c r="A351" i="3"/>
  <c r="Y351" i="3"/>
  <c r="CY351" i="3"/>
  <c r="CZ351" i="3"/>
  <c r="DA351" i="3"/>
  <c r="DB351" i="3"/>
  <c r="DC351" i="3"/>
  <c r="A352" i="3"/>
  <c r="Y352" i="3"/>
  <c r="CY352" i="3"/>
  <c r="CZ352" i="3"/>
  <c r="DA352" i="3"/>
  <c r="DB352" i="3"/>
  <c r="DC352" i="3"/>
  <c r="A353" i="3"/>
  <c r="Y353" i="3"/>
  <c r="CY353" i="3"/>
  <c r="CZ353" i="3"/>
  <c r="DB353" i="3" s="1"/>
  <c r="DA353" i="3"/>
  <c r="DC353" i="3"/>
  <c r="A354" i="3"/>
  <c r="Y354" i="3"/>
  <c r="CY354" i="3"/>
  <c r="CZ354" i="3"/>
  <c r="DB354" i="3" s="1"/>
  <c r="DA354" i="3"/>
  <c r="DC354" i="3"/>
  <c r="A355" i="3"/>
  <c r="Y355" i="3"/>
  <c r="CY355" i="3"/>
  <c r="CZ355" i="3"/>
  <c r="DA355" i="3"/>
  <c r="DB355" i="3"/>
  <c r="DC355" i="3"/>
  <c r="A356" i="3"/>
  <c r="Y356" i="3"/>
  <c r="CY356" i="3"/>
  <c r="CZ356" i="3"/>
  <c r="DB356" i="3" s="1"/>
  <c r="DA356" i="3"/>
  <c r="DC356" i="3"/>
  <c r="A357" i="3"/>
  <c r="Y357" i="3"/>
  <c r="CY357" i="3"/>
  <c r="CZ357" i="3"/>
  <c r="DB357" i="3" s="1"/>
  <c r="DA357" i="3"/>
  <c r="DC357" i="3"/>
  <c r="A358" i="3"/>
  <c r="Y358" i="3"/>
  <c r="CY358" i="3"/>
  <c r="CZ358" i="3"/>
  <c r="DA358" i="3"/>
  <c r="DB358" i="3"/>
  <c r="DC358" i="3"/>
  <c r="A359" i="3"/>
  <c r="Y359" i="3"/>
  <c r="CY359" i="3"/>
  <c r="CZ359" i="3"/>
  <c r="DA359" i="3"/>
  <c r="DB359" i="3"/>
  <c r="DC359" i="3"/>
  <c r="A360" i="3"/>
  <c r="Y360" i="3"/>
  <c r="CY360" i="3"/>
  <c r="CZ360" i="3"/>
  <c r="DB360" i="3" s="1"/>
  <c r="DA360" i="3"/>
  <c r="DC360" i="3"/>
  <c r="A361" i="3"/>
  <c r="Y361" i="3"/>
  <c r="CY361" i="3"/>
  <c r="CZ361" i="3"/>
  <c r="DB361" i="3" s="1"/>
  <c r="DA361" i="3"/>
  <c r="DC361" i="3"/>
  <c r="A362" i="3"/>
  <c r="Y362" i="3"/>
  <c r="CY362" i="3"/>
  <c r="CZ362" i="3"/>
  <c r="DA362" i="3"/>
  <c r="DB362" i="3"/>
  <c r="DC362" i="3"/>
  <c r="A363" i="3"/>
  <c r="Y363" i="3"/>
  <c r="CY363" i="3"/>
  <c r="CZ363" i="3"/>
  <c r="DB363" i="3" s="1"/>
  <c r="DA363" i="3"/>
  <c r="DC363" i="3"/>
  <c r="A364" i="3"/>
  <c r="Y364" i="3"/>
  <c r="CY364" i="3"/>
  <c r="CZ364" i="3"/>
  <c r="DA364" i="3"/>
  <c r="DB364" i="3"/>
  <c r="DC364" i="3"/>
  <c r="A365" i="3"/>
  <c r="Y365" i="3"/>
  <c r="CY365" i="3"/>
  <c r="CZ365" i="3"/>
  <c r="DB365" i="3" s="1"/>
  <c r="DA365" i="3"/>
  <c r="DC365" i="3"/>
  <c r="A366" i="3"/>
  <c r="Y366" i="3"/>
  <c r="CY366" i="3"/>
  <c r="CZ366" i="3"/>
  <c r="DA366" i="3"/>
  <c r="DB366" i="3"/>
  <c r="DC366" i="3"/>
  <c r="A367" i="3"/>
  <c r="Y367" i="3"/>
  <c r="CY367" i="3"/>
  <c r="CZ367" i="3"/>
  <c r="DB367" i="3" s="1"/>
  <c r="DA367" i="3"/>
  <c r="DC367" i="3"/>
  <c r="A368" i="3"/>
  <c r="Y368" i="3"/>
  <c r="CY368" i="3"/>
  <c r="CZ368" i="3"/>
  <c r="DA368" i="3"/>
  <c r="DB368" i="3"/>
  <c r="DC368" i="3"/>
  <c r="A369" i="3"/>
  <c r="Y369" i="3"/>
  <c r="CY369" i="3"/>
  <c r="CZ369" i="3"/>
  <c r="DB369" i="3" s="1"/>
  <c r="DA369" i="3"/>
  <c r="DC369" i="3"/>
  <c r="A370" i="3"/>
  <c r="Y370" i="3"/>
  <c r="CY370" i="3"/>
  <c r="CZ370" i="3"/>
  <c r="DB370" i="3" s="1"/>
  <c r="DA370" i="3"/>
  <c r="DC370" i="3"/>
  <c r="A371" i="3"/>
  <c r="Y371" i="3"/>
  <c r="CY371" i="3"/>
  <c r="CZ371" i="3"/>
  <c r="DB371" i="3" s="1"/>
  <c r="DA371" i="3"/>
  <c r="DC371" i="3"/>
  <c r="A372" i="3"/>
  <c r="Y372" i="3"/>
  <c r="CY372" i="3"/>
  <c r="CZ372" i="3"/>
  <c r="DA372" i="3"/>
  <c r="DB372" i="3"/>
  <c r="DC372" i="3"/>
  <c r="A373" i="3"/>
  <c r="Y373" i="3"/>
  <c r="CY373" i="3"/>
  <c r="CZ373" i="3"/>
  <c r="DB373" i="3" s="1"/>
  <c r="DA373" i="3"/>
  <c r="DC373" i="3"/>
  <c r="A374" i="3"/>
  <c r="Y374" i="3"/>
  <c r="CY374" i="3"/>
  <c r="CZ374" i="3"/>
  <c r="DA374" i="3"/>
  <c r="DB374" i="3"/>
  <c r="DC374" i="3"/>
  <c r="A375" i="3"/>
  <c r="Y375" i="3"/>
  <c r="CY375" i="3"/>
  <c r="CZ375" i="3"/>
  <c r="DA375" i="3"/>
  <c r="DB375" i="3"/>
  <c r="DC375" i="3"/>
  <c r="A376" i="3"/>
  <c r="Y376" i="3"/>
  <c r="CY376" i="3"/>
  <c r="CZ376" i="3"/>
  <c r="DA376" i="3"/>
  <c r="DB376" i="3"/>
  <c r="DC376" i="3"/>
  <c r="A377" i="3"/>
  <c r="Y377" i="3"/>
  <c r="CY377" i="3"/>
  <c r="CZ377" i="3"/>
  <c r="DB377" i="3" s="1"/>
  <c r="DA377" i="3"/>
  <c r="DC377" i="3"/>
  <c r="A378" i="3"/>
  <c r="Y378" i="3"/>
  <c r="CY378" i="3"/>
  <c r="CZ378" i="3"/>
  <c r="DB378" i="3" s="1"/>
  <c r="DA378" i="3"/>
  <c r="DC378" i="3"/>
  <c r="A379" i="3"/>
  <c r="Y379" i="3"/>
  <c r="CY379" i="3"/>
  <c r="CZ379" i="3"/>
  <c r="DA379" i="3"/>
  <c r="DB379" i="3"/>
  <c r="DC379" i="3"/>
  <c r="A380" i="3"/>
  <c r="Y380" i="3"/>
  <c r="CY380" i="3"/>
  <c r="CZ380" i="3"/>
  <c r="DA380" i="3"/>
  <c r="DB380" i="3"/>
  <c r="DC380" i="3"/>
  <c r="A381" i="3"/>
  <c r="Y381" i="3"/>
  <c r="CY381" i="3"/>
  <c r="CZ381" i="3"/>
  <c r="DB381" i="3" s="1"/>
  <c r="DA381" i="3"/>
  <c r="DC381" i="3"/>
  <c r="A382" i="3"/>
  <c r="Y382" i="3"/>
  <c r="CY382" i="3"/>
  <c r="CZ382" i="3"/>
  <c r="DA382" i="3"/>
  <c r="DB382" i="3"/>
  <c r="DC382" i="3"/>
  <c r="A383" i="3"/>
  <c r="Y383" i="3"/>
  <c r="CY383" i="3"/>
  <c r="CZ383" i="3"/>
  <c r="DA383" i="3"/>
  <c r="DB383" i="3"/>
  <c r="DC383" i="3"/>
  <c r="A384" i="3"/>
  <c r="Y384" i="3"/>
  <c r="CY384" i="3"/>
  <c r="CZ384" i="3"/>
  <c r="DA384" i="3"/>
  <c r="DB384" i="3"/>
  <c r="DC384" i="3"/>
  <c r="A385" i="3"/>
  <c r="Y385" i="3"/>
  <c r="CY385" i="3"/>
  <c r="CZ385" i="3"/>
  <c r="DB385" i="3" s="1"/>
  <c r="DA385" i="3"/>
  <c r="DC385" i="3"/>
  <c r="A386" i="3"/>
  <c r="Y386" i="3"/>
  <c r="CY386" i="3"/>
  <c r="CZ386" i="3"/>
  <c r="DA386" i="3"/>
  <c r="DB386" i="3"/>
  <c r="DC386" i="3"/>
  <c r="A387" i="3"/>
  <c r="Y387" i="3"/>
  <c r="CY387" i="3"/>
  <c r="CZ387" i="3"/>
  <c r="DA387" i="3"/>
  <c r="DB387" i="3"/>
  <c r="DC387" i="3"/>
  <c r="A388" i="3"/>
  <c r="Y388" i="3"/>
  <c r="CY388" i="3"/>
  <c r="CZ388" i="3"/>
  <c r="DB388" i="3" s="1"/>
  <c r="DA388" i="3"/>
  <c r="DC388" i="3"/>
  <c r="A389" i="3"/>
  <c r="Y389" i="3"/>
  <c r="CY389" i="3"/>
  <c r="CZ389" i="3"/>
  <c r="DB389" i="3" s="1"/>
  <c r="DA389" i="3"/>
  <c r="DC389" i="3"/>
  <c r="A390" i="3"/>
  <c r="Y390" i="3"/>
  <c r="CY390" i="3"/>
  <c r="CZ390" i="3"/>
  <c r="DA390" i="3"/>
  <c r="DB390" i="3"/>
  <c r="DC390" i="3"/>
  <c r="A391" i="3"/>
  <c r="Y391" i="3"/>
  <c r="CY391" i="3"/>
  <c r="CZ391" i="3"/>
  <c r="DA391" i="3"/>
  <c r="DB391" i="3"/>
  <c r="DC391" i="3"/>
  <c r="A392" i="3"/>
  <c r="Y392" i="3"/>
  <c r="CY392" i="3"/>
  <c r="CZ392" i="3"/>
  <c r="DA392" i="3"/>
  <c r="DB392" i="3"/>
  <c r="DC392" i="3"/>
  <c r="A393" i="3"/>
  <c r="Y393" i="3"/>
  <c r="CY393" i="3"/>
  <c r="CZ393" i="3"/>
  <c r="DB393" i="3" s="1"/>
  <c r="DA393" i="3"/>
  <c r="DC393" i="3"/>
  <c r="A394" i="3"/>
  <c r="Y394" i="3"/>
  <c r="CY394" i="3"/>
  <c r="CZ394" i="3"/>
  <c r="DB394" i="3" s="1"/>
  <c r="DA394" i="3"/>
  <c r="DC394" i="3"/>
  <c r="A395" i="3"/>
  <c r="Y395" i="3"/>
  <c r="CY395" i="3"/>
  <c r="CZ395" i="3"/>
  <c r="DA395" i="3"/>
  <c r="DB395" i="3"/>
  <c r="DC395" i="3"/>
  <c r="A396" i="3"/>
  <c r="Y396" i="3"/>
  <c r="CY396" i="3"/>
  <c r="CZ396" i="3"/>
  <c r="DB396" i="3" s="1"/>
  <c r="DA396" i="3"/>
  <c r="DC396" i="3"/>
  <c r="A397" i="3"/>
  <c r="Y397" i="3"/>
  <c r="CY397" i="3"/>
  <c r="CZ397" i="3"/>
  <c r="DB397" i="3" s="1"/>
  <c r="DA397" i="3"/>
  <c r="DC397" i="3"/>
  <c r="A398" i="3"/>
  <c r="Y398" i="3"/>
  <c r="CY398" i="3"/>
  <c r="CZ398" i="3"/>
  <c r="DA398" i="3"/>
  <c r="DB398" i="3"/>
  <c r="DC398" i="3"/>
  <c r="A399" i="3"/>
  <c r="Y399" i="3"/>
  <c r="CY399" i="3"/>
  <c r="CZ399" i="3"/>
  <c r="DB399" i="3" s="1"/>
  <c r="DA399" i="3"/>
  <c r="DC399" i="3"/>
  <c r="A400" i="3"/>
  <c r="Y400" i="3"/>
  <c r="CY400" i="3"/>
  <c r="CZ400" i="3"/>
  <c r="DB400" i="3" s="1"/>
  <c r="DA400" i="3"/>
  <c r="DC400" i="3"/>
  <c r="A401" i="3"/>
  <c r="Y401" i="3"/>
  <c r="CY401" i="3"/>
  <c r="CZ401" i="3"/>
  <c r="DB401" i="3" s="1"/>
  <c r="DA401" i="3"/>
  <c r="DC401" i="3"/>
  <c r="A402" i="3"/>
  <c r="Y402" i="3"/>
  <c r="CY402" i="3"/>
  <c r="CZ402" i="3"/>
  <c r="DB402" i="3" s="1"/>
  <c r="DA402" i="3"/>
  <c r="DC402" i="3"/>
  <c r="A403" i="3"/>
  <c r="Y403" i="3"/>
  <c r="CY403" i="3"/>
  <c r="CZ403" i="3"/>
  <c r="DA403" i="3"/>
  <c r="DB403" i="3"/>
  <c r="DC403" i="3"/>
  <c r="A404" i="3"/>
  <c r="Y404" i="3"/>
  <c r="CY404" i="3"/>
  <c r="CZ404" i="3"/>
  <c r="DA404" i="3"/>
  <c r="DB404" i="3"/>
  <c r="DC404" i="3"/>
  <c r="A405" i="3"/>
  <c r="Y405" i="3"/>
  <c r="CY405" i="3"/>
  <c r="CZ405" i="3"/>
  <c r="DA405" i="3"/>
  <c r="DB405" i="3"/>
  <c r="DC405" i="3"/>
  <c r="A406" i="3"/>
  <c r="Y406" i="3"/>
  <c r="CY406" i="3"/>
  <c r="CZ406" i="3"/>
  <c r="DA406" i="3"/>
  <c r="DB406" i="3"/>
  <c r="DC406" i="3"/>
  <c r="A407" i="3"/>
  <c r="Y407" i="3"/>
  <c r="CY407" i="3"/>
  <c r="CZ407" i="3"/>
  <c r="DB407" i="3" s="1"/>
  <c r="DA407" i="3"/>
  <c r="DC407" i="3"/>
  <c r="A408" i="3"/>
  <c r="Y408" i="3"/>
  <c r="CY408" i="3"/>
  <c r="CZ408" i="3"/>
  <c r="DB408" i="3" s="1"/>
  <c r="DA408" i="3"/>
  <c r="DC408" i="3"/>
  <c r="A409" i="3"/>
  <c r="Y409" i="3"/>
  <c r="CY409" i="3"/>
  <c r="CZ409" i="3"/>
  <c r="DA409" i="3"/>
  <c r="DB409" i="3"/>
  <c r="DC409" i="3"/>
  <c r="A410" i="3"/>
  <c r="Y410" i="3"/>
  <c r="CY410" i="3"/>
  <c r="CZ410" i="3"/>
  <c r="DA410" i="3"/>
  <c r="DB410" i="3"/>
  <c r="DC410" i="3"/>
  <c r="A411" i="3"/>
  <c r="Y411" i="3"/>
  <c r="CY411" i="3"/>
  <c r="CZ411" i="3"/>
  <c r="DA411" i="3"/>
  <c r="DB411" i="3"/>
  <c r="DC411" i="3"/>
  <c r="A412" i="3"/>
  <c r="Y412" i="3"/>
  <c r="CY412" i="3"/>
  <c r="CZ412" i="3"/>
  <c r="DB412" i="3" s="1"/>
  <c r="DA412" i="3"/>
  <c r="DC412" i="3"/>
  <c r="A413" i="3"/>
  <c r="Y413" i="3"/>
  <c r="CY413" i="3"/>
  <c r="CZ413" i="3"/>
  <c r="DA413" i="3"/>
  <c r="DB413" i="3"/>
  <c r="DC413" i="3"/>
  <c r="A414" i="3"/>
  <c r="Y414" i="3"/>
  <c r="CY414" i="3"/>
  <c r="CZ414" i="3"/>
  <c r="DA414" i="3"/>
  <c r="DB414" i="3"/>
  <c r="DC414" i="3"/>
  <c r="A415" i="3"/>
  <c r="Y415" i="3"/>
  <c r="CY415" i="3"/>
  <c r="CZ415" i="3"/>
  <c r="DB415" i="3" s="1"/>
  <c r="DA415" i="3"/>
  <c r="DC415" i="3"/>
  <c r="A416" i="3"/>
  <c r="Y416" i="3"/>
  <c r="CY416" i="3"/>
  <c r="CZ416" i="3"/>
  <c r="DB416" i="3" s="1"/>
  <c r="DA416" i="3"/>
  <c r="DC416" i="3"/>
  <c r="A417" i="3"/>
  <c r="Y417" i="3"/>
  <c r="CY417" i="3"/>
  <c r="CZ417" i="3"/>
  <c r="DA417" i="3"/>
  <c r="DB417" i="3"/>
  <c r="DC417" i="3"/>
  <c r="A418" i="3"/>
  <c r="Y418" i="3"/>
  <c r="CY418" i="3"/>
  <c r="CZ418" i="3"/>
  <c r="DB418" i="3" s="1"/>
  <c r="DA418" i="3"/>
  <c r="DC418" i="3"/>
  <c r="A419" i="3"/>
  <c r="Y419" i="3"/>
  <c r="CY419" i="3"/>
  <c r="CZ419" i="3"/>
  <c r="DA419" i="3"/>
  <c r="DB419" i="3"/>
  <c r="DC419" i="3"/>
  <c r="A420" i="3"/>
  <c r="Y420" i="3"/>
  <c r="CY420" i="3"/>
  <c r="CZ420" i="3"/>
  <c r="DB420" i="3" s="1"/>
  <c r="DA420" i="3"/>
  <c r="DC420" i="3"/>
  <c r="A421" i="3"/>
  <c r="Y421" i="3"/>
  <c r="CY421" i="3"/>
  <c r="CZ421" i="3"/>
  <c r="DB421" i="3" s="1"/>
  <c r="DA421" i="3"/>
  <c r="DC421" i="3"/>
  <c r="A422" i="3"/>
  <c r="Y422" i="3"/>
  <c r="CY422" i="3"/>
  <c r="CZ422" i="3"/>
  <c r="DA422" i="3"/>
  <c r="DB422" i="3"/>
  <c r="DC422" i="3"/>
  <c r="A423" i="3"/>
  <c r="Y423" i="3"/>
  <c r="CY423" i="3"/>
  <c r="CZ423" i="3"/>
  <c r="DA423" i="3"/>
  <c r="DB423" i="3"/>
  <c r="DC423" i="3"/>
  <c r="A424" i="3"/>
  <c r="Y424" i="3"/>
  <c r="CY424" i="3"/>
  <c r="CZ424" i="3"/>
  <c r="DB424" i="3" s="1"/>
  <c r="DA424" i="3"/>
  <c r="DC424" i="3"/>
  <c r="A425" i="3"/>
  <c r="Y425" i="3"/>
  <c r="CY425" i="3"/>
  <c r="CZ425" i="3"/>
  <c r="DA425" i="3"/>
  <c r="DB425" i="3"/>
  <c r="DC425" i="3"/>
  <c r="A426" i="3"/>
  <c r="Y426" i="3"/>
  <c r="CY426" i="3"/>
  <c r="CZ426" i="3"/>
  <c r="DA426" i="3"/>
  <c r="DB426" i="3"/>
  <c r="DC426" i="3"/>
  <c r="A427" i="3"/>
  <c r="Y427" i="3"/>
  <c r="CY427" i="3"/>
  <c r="CZ427" i="3"/>
  <c r="DB427" i="3" s="1"/>
  <c r="DA427" i="3"/>
  <c r="DC427" i="3"/>
  <c r="A428" i="3"/>
  <c r="Y428" i="3"/>
  <c r="CY428" i="3"/>
  <c r="CZ428" i="3"/>
  <c r="DB428" i="3" s="1"/>
  <c r="DA428" i="3"/>
  <c r="DC428" i="3"/>
  <c r="A429" i="3"/>
  <c r="Y429" i="3"/>
  <c r="CY429" i="3"/>
  <c r="CZ429" i="3"/>
  <c r="DB429" i="3" s="1"/>
  <c r="DA429" i="3"/>
  <c r="DC429" i="3"/>
  <c r="A430" i="3"/>
  <c r="Y430" i="3"/>
  <c r="CY430" i="3"/>
  <c r="CZ430" i="3"/>
  <c r="DA430" i="3"/>
  <c r="DB430" i="3"/>
  <c r="DC430" i="3"/>
  <c r="A431" i="3"/>
  <c r="Y431" i="3"/>
  <c r="CY431" i="3"/>
  <c r="CZ431" i="3"/>
  <c r="DA431" i="3"/>
  <c r="DB431" i="3"/>
  <c r="DC431" i="3"/>
  <c r="A432" i="3"/>
  <c r="Y432" i="3"/>
  <c r="CY432" i="3"/>
  <c r="CZ432" i="3"/>
  <c r="DB432" i="3" s="1"/>
  <c r="DA432" i="3"/>
  <c r="DC432" i="3"/>
  <c r="A433" i="3"/>
  <c r="Y433" i="3"/>
  <c r="CY433" i="3"/>
  <c r="CZ433" i="3"/>
  <c r="DA433" i="3"/>
  <c r="DB433" i="3"/>
  <c r="DC433" i="3"/>
  <c r="A434" i="3"/>
  <c r="Y434" i="3"/>
  <c r="CY434" i="3"/>
  <c r="CZ434" i="3"/>
  <c r="DA434" i="3"/>
  <c r="DB434" i="3"/>
  <c r="DC434" i="3"/>
  <c r="A435" i="3"/>
  <c r="Y435" i="3"/>
  <c r="CY435" i="3"/>
  <c r="CZ435" i="3"/>
  <c r="DA435" i="3"/>
  <c r="DB435" i="3"/>
  <c r="DC435" i="3"/>
  <c r="A436" i="3"/>
  <c r="Y436" i="3"/>
  <c r="CY436" i="3"/>
  <c r="CZ436" i="3"/>
  <c r="DB436" i="3" s="1"/>
  <c r="DA436" i="3"/>
  <c r="DC436" i="3"/>
  <c r="A437" i="3"/>
  <c r="Y437" i="3"/>
  <c r="CY437" i="3"/>
  <c r="CZ437" i="3"/>
  <c r="DB437" i="3" s="1"/>
  <c r="DA437" i="3"/>
  <c r="DC437" i="3"/>
  <c r="A438" i="3"/>
  <c r="Y438" i="3"/>
  <c r="CY438" i="3"/>
  <c r="CZ438" i="3"/>
  <c r="DA438" i="3"/>
  <c r="DB438" i="3"/>
  <c r="DC438" i="3"/>
  <c r="A439" i="3"/>
  <c r="Y439" i="3"/>
  <c r="CY439" i="3"/>
  <c r="CZ439" i="3"/>
  <c r="DB439" i="3" s="1"/>
  <c r="DA439" i="3"/>
  <c r="DC439" i="3"/>
  <c r="A440" i="3"/>
  <c r="Y440" i="3"/>
  <c r="CY440" i="3"/>
  <c r="CZ440" i="3"/>
  <c r="DB440" i="3" s="1"/>
  <c r="DA440" i="3"/>
  <c r="DC440" i="3"/>
  <c r="A441" i="3"/>
  <c r="Y441" i="3"/>
  <c r="CY441" i="3"/>
  <c r="CZ441" i="3"/>
  <c r="DA441" i="3"/>
  <c r="DB441" i="3"/>
  <c r="DC441" i="3"/>
  <c r="A442" i="3"/>
  <c r="Y442" i="3"/>
  <c r="CY442" i="3"/>
  <c r="CZ442" i="3"/>
  <c r="DA442" i="3"/>
  <c r="DB442" i="3"/>
  <c r="DC442" i="3"/>
  <c r="A443" i="3"/>
  <c r="Y443" i="3"/>
  <c r="CY443" i="3"/>
  <c r="CZ443" i="3"/>
  <c r="DB443" i="3" s="1"/>
  <c r="DA443" i="3"/>
  <c r="DC443" i="3"/>
  <c r="A444" i="3"/>
  <c r="Y444" i="3"/>
  <c r="CY444" i="3"/>
  <c r="CZ444" i="3"/>
  <c r="DB444" i="3" s="1"/>
  <c r="DA444" i="3"/>
  <c r="DC444" i="3"/>
  <c r="A445" i="3"/>
  <c r="Y445" i="3"/>
  <c r="CY445" i="3"/>
  <c r="CZ445" i="3"/>
  <c r="DA445" i="3"/>
  <c r="DB445" i="3"/>
  <c r="DC445" i="3"/>
  <c r="A446" i="3"/>
  <c r="Y446" i="3"/>
  <c r="CY446" i="3"/>
  <c r="CZ446" i="3"/>
  <c r="DA446" i="3"/>
  <c r="DB446" i="3"/>
  <c r="DC446" i="3"/>
  <c r="A447" i="3"/>
  <c r="Y447" i="3"/>
  <c r="CY447" i="3"/>
  <c r="CZ447" i="3"/>
  <c r="DB447" i="3" s="1"/>
  <c r="DA447" i="3"/>
  <c r="DC447" i="3"/>
  <c r="A448" i="3"/>
  <c r="Y448" i="3"/>
  <c r="CY448" i="3"/>
  <c r="CZ448" i="3"/>
  <c r="DB448" i="3" s="1"/>
  <c r="DA448" i="3"/>
  <c r="DC448" i="3"/>
  <c r="A449" i="3"/>
  <c r="Y449" i="3"/>
  <c r="CY449" i="3"/>
  <c r="CZ449" i="3"/>
  <c r="DA449" i="3"/>
  <c r="DB449" i="3"/>
  <c r="DC449" i="3"/>
  <c r="A450" i="3"/>
  <c r="Y450" i="3"/>
  <c r="CY450" i="3"/>
  <c r="CZ450" i="3"/>
  <c r="DA450" i="3"/>
  <c r="DB450" i="3"/>
  <c r="DC450" i="3"/>
  <c r="A451" i="3"/>
  <c r="Y451" i="3"/>
  <c r="CY451" i="3"/>
  <c r="CZ451" i="3"/>
  <c r="DB451" i="3" s="1"/>
  <c r="DA451" i="3"/>
  <c r="DC451" i="3"/>
  <c r="A452" i="3"/>
  <c r="Y452" i="3"/>
  <c r="CY452" i="3"/>
  <c r="CZ452" i="3"/>
  <c r="DB452" i="3" s="1"/>
  <c r="DA452" i="3"/>
  <c r="DC452" i="3"/>
  <c r="A453" i="3"/>
  <c r="Y453" i="3"/>
  <c r="CY453" i="3"/>
  <c r="CZ453" i="3"/>
  <c r="DB453" i="3" s="1"/>
  <c r="DA453" i="3"/>
  <c r="DC453" i="3"/>
  <c r="A454" i="3"/>
  <c r="Y454" i="3"/>
  <c r="CY454" i="3"/>
  <c r="CZ454" i="3"/>
  <c r="DA454" i="3"/>
  <c r="DB454" i="3"/>
  <c r="DC454" i="3"/>
  <c r="A455" i="3"/>
  <c r="Y455" i="3"/>
  <c r="CY455" i="3"/>
  <c r="CZ455" i="3"/>
  <c r="DB455" i="3" s="1"/>
  <c r="DA455" i="3"/>
  <c r="DC455" i="3"/>
  <c r="A456" i="3"/>
  <c r="Y456" i="3"/>
  <c r="CY456" i="3"/>
  <c r="CZ456" i="3"/>
  <c r="DB456" i="3" s="1"/>
  <c r="DA456" i="3"/>
  <c r="DC456" i="3"/>
  <c r="A457" i="3"/>
  <c r="Y457" i="3"/>
  <c r="CY457" i="3"/>
  <c r="CZ457" i="3"/>
  <c r="DA457" i="3"/>
  <c r="DB457" i="3"/>
  <c r="DC457" i="3"/>
  <c r="A458" i="3"/>
  <c r="Y458" i="3"/>
  <c r="CV458" i="3" s="1"/>
  <c r="CU458" i="3"/>
  <c r="CY458" i="3"/>
  <c r="CZ458" i="3"/>
  <c r="DA458" i="3"/>
  <c r="DB458" i="3"/>
  <c r="DC458" i="3"/>
  <c r="A459" i="3"/>
  <c r="Y459" i="3"/>
  <c r="CX459" i="3"/>
  <c r="CY459" i="3"/>
  <c r="CZ459" i="3"/>
  <c r="DB459" i="3" s="1"/>
  <c r="DA459" i="3"/>
  <c r="DC459" i="3"/>
  <c r="DF459" i="3"/>
  <c r="DG459" i="3"/>
  <c r="DH459" i="3"/>
  <c r="DI459" i="3"/>
  <c r="DJ459" i="3"/>
  <c r="A460" i="3"/>
  <c r="Y460" i="3"/>
  <c r="CX460" i="3" s="1"/>
  <c r="CU460" i="3"/>
  <c r="CY460" i="3"/>
  <c r="CZ460" i="3"/>
  <c r="DA460" i="3"/>
  <c r="DB460" i="3"/>
  <c r="DC460" i="3"/>
  <c r="A461" i="3"/>
  <c r="Y461" i="3"/>
  <c r="CV461" i="3" s="1"/>
  <c r="CU461" i="3"/>
  <c r="CX461" i="3"/>
  <c r="DF461" i="3" s="1"/>
  <c r="CY461" i="3"/>
  <c r="CZ461" i="3"/>
  <c r="DB461" i="3" s="1"/>
  <c r="DA461" i="3"/>
  <c r="DC461" i="3"/>
  <c r="A462" i="3"/>
  <c r="Y462" i="3"/>
  <c r="CX462" i="3" s="1"/>
  <c r="CY462" i="3"/>
  <c r="CZ462" i="3"/>
  <c r="DB462" i="3" s="1"/>
  <c r="DA462" i="3"/>
  <c r="DC462" i="3"/>
  <c r="A463" i="3"/>
  <c r="Y463" i="3"/>
  <c r="CW463" i="3" s="1"/>
  <c r="CY463" i="3"/>
  <c r="CZ463" i="3"/>
  <c r="DA463" i="3"/>
  <c r="DB463" i="3"/>
  <c r="DC463" i="3"/>
  <c r="A464" i="3"/>
  <c r="Y464" i="3"/>
  <c r="CV464" i="3" s="1"/>
  <c r="CU464" i="3"/>
  <c r="CX464" i="3"/>
  <c r="CY464" i="3"/>
  <c r="CZ464" i="3"/>
  <c r="DB464" i="3" s="1"/>
  <c r="DA464" i="3"/>
  <c r="DC464" i="3"/>
  <c r="DF464" i="3"/>
  <c r="DG464" i="3"/>
  <c r="DH464" i="3"/>
  <c r="DI464" i="3"/>
  <c r="DJ464" i="3" s="1"/>
  <c r="A465" i="3"/>
  <c r="Y465" i="3"/>
  <c r="CX465" i="3" s="1"/>
  <c r="CY465" i="3"/>
  <c r="CZ465" i="3"/>
  <c r="DB465" i="3" s="1"/>
  <c r="DA465" i="3"/>
  <c r="DC465" i="3"/>
  <c r="A466" i="3"/>
  <c r="Y466" i="3"/>
  <c r="CW466" i="3"/>
  <c r="CX466" i="3"/>
  <c r="DF466" i="3" s="1"/>
  <c r="CY466" i="3"/>
  <c r="CZ466" i="3"/>
  <c r="DA466" i="3"/>
  <c r="DB466" i="3"/>
  <c r="DC466" i="3"/>
  <c r="A467" i="3"/>
  <c r="Y467" i="3"/>
  <c r="CW467" i="3"/>
  <c r="CX467" i="3"/>
  <c r="CY467" i="3"/>
  <c r="CZ467" i="3"/>
  <c r="DA467" i="3"/>
  <c r="DB467" i="3"/>
  <c r="DC467" i="3"/>
  <c r="DF467" i="3"/>
  <c r="DG467" i="3"/>
  <c r="DJ467" i="3" s="1"/>
  <c r="DH467" i="3"/>
  <c r="DI467" i="3"/>
  <c r="A468" i="3"/>
  <c r="Y468" i="3"/>
  <c r="CX468" i="3"/>
  <c r="CY468" i="3"/>
  <c r="CZ468" i="3"/>
  <c r="DB468" i="3" s="1"/>
  <c r="DA468" i="3"/>
  <c r="DC468" i="3"/>
  <c r="DF468" i="3"/>
  <c r="DG468" i="3"/>
  <c r="DH468" i="3"/>
  <c r="DI468" i="3"/>
  <c r="DJ468" i="3"/>
  <c r="A469" i="3"/>
  <c r="Y469" i="3"/>
  <c r="CX469" i="3" s="1"/>
  <c r="CY469" i="3"/>
  <c r="CZ469" i="3"/>
  <c r="DB469" i="3" s="1"/>
  <c r="DA469" i="3"/>
  <c r="DC469" i="3"/>
  <c r="A470" i="3"/>
  <c r="Y470" i="3"/>
  <c r="CX470" i="3"/>
  <c r="DG470" i="3" s="1"/>
  <c r="CY470" i="3"/>
  <c r="CZ470" i="3"/>
  <c r="DA470" i="3"/>
  <c r="DB470" i="3"/>
  <c r="DC470" i="3"/>
  <c r="A471" i="3"/>
  <c r="Y471" i="3"/>
  <c r="CX471" i="3" s="1"/>
  <c r="CY471" i="3"/>
  <c r="CZ471" i="3"/>
  <c r="DA471" i="3"/>
  <c r="DB471" i="3"/>
  <c r="DC471" i="3"/>
  <c r="A472" i="3"/>
  <c r="Y472" i="3"/>
  <c r="CY472" i="3"/>
  <c r="CZ472" i="3"/>
  <c r="DB472" i="3" s="1"/>
  <c r="DA472" i="3"/>
  <c r="DC472" i="3"/>
  <c r="A473" i="3"/>
  <c r="Y473" i="3"/>
  <c r="CY473" i="3"/>
  <c r="CZ473" i="3"/>
  <c r="DB473" i="3" s="1"/>
  <c r="DA473" i="3"/>
  <c r="DC473" i="3"/>
  <c r="A474" i="3"/>
  <c r="Y474" i="3"/>
  <c r="CY474" i="3"/>
  <c r="CZ474" i="3"/>
  <c r="DA474" i="3"/>
  <c r="DB474" i="3"/>
  <c r="DC474" i="3"/>
  <c r="A475" i="3"/>
  <c r="Y475" i="3"/>
  <c r="CY475" i="3"/>
  <c r="CZ475" i="3"/>
  <c r="DA475" i="3"/>
  <c r="DB475" i="3"/>
  <c r="DC475" i="3"/>
  <c r="A476" i="3"/>
  <c r="Y476" i="3"/>
  <c r="CY476" i="3"/>
  <c r="CZ476" i="3"/>
  <c r="DA476" i="3"/>
  <c r="DB476" i="3"/>
  <c r="DC476" i="3"/>
  <c r="A477" i="3"/>
  <c r="Y477" i="3"/>
  <c r="CY477" i="3"/>
  <c r="CZ477" i="3"/>
  <c r="DA477" i="3"/>
  <c r="DB477" i="3"/>
  <c r="DC477" i="3"/>
  <c r="A478" i="3"/>
  <c r="Y478" i="3"/>
  <c r="CY478" i="3"/>
  <c r="CZ478" i="3"/>
  <c r="DB478" i="3" s="1"/>
  <c r="DA478" i="3"/>
  <c r="DC478" i="3"/>
  <c r="A479" i="3"/>
  <c r="Y479" i="3"/>
  <c r="CY479" i="3"/>
  <c r="CZ479" i="3"/>
  <c r="DB479" i="3" s="1"/>
  <c r="DA479" i="3"/>
  <c r="DC479" i="3"/>
  <c r="A480" i="3"/>
  <c r="Y480" i="3"/>
  <c r="CY480" i="3"/>
  <c r="CZ480" i="3"/>
  <c r="DA480" i="3"/>
  <c r="DB480" i="3"/>
  <c r="DC480" i="3"/>
  <c r="A481" i="3"/>
  <c r="Y481" i="3"/>
  <c r="CV481" i="3" s="1"/>
  <c r="CU481" i="3"/>
  <c r="CY481" i="3"/>
  <c r="CZ481" i="3"/>
  <c r="DA481" i="3"/>
  <c r="DB481" i="3"/>
  <c r="DC481" i="3"/>
  <c r="A482" i="3"/>
  <c r="Y482" i="3"/>
  <c r="CX482" i="3"/>
  <c r="DF482" i="3" s="1"/>
  <c r="CY482" i="3"/>
  <c r="CZ482" i="3"/>
  <c r="DB482" i="3" s="1"/>
  <c r="DA482" i="3"/>
  <c r="DC482" i="3"/>
  <c r="A483" i="3"/>
  <c r="Y483" i="3"/>
  <c r="CW483" i="3"/>
  <c r="CX483" i="3"/>
  <c r="DH483" i="3" s="1"/>
  <c r="CY483" i="3"/>
  <c r="CZ483" i="3"/>
  <c r="DB483" i="3" s="1"/>
  <c r="DA483" i="3"/>
  <c r="DC483" i="3"/>
  <c r="DF483" i="3"/>
  <c r="DG483" i="3"/>
  <c r="DJ483" i="3" s="1"/>
  <c r="A484" i="3"/>
  <c r="Y484" i="3"/>
  <c r="CW484" i="3" s="1"/>
  <c r="CY484" i="3"/>
  <c r="CZ484" i="3"/>
  <c r="DA484" i="3"/>
  <c r="DB484" i="3"/>
  <c r="DC484" i="3"/>
  <c r="A485" i="3"/>
  <c r="Y485" i="3"/>
  <c r="CX485" i="3" s="1"/>
  <c r="CW485" i="3"/>
  <c r="CY485" i="3"/>
  <c r="CZ485" i="3"/>
  <c r="DB485" i="3" s="1"/>
  <c r="DA485" i="3"/>
  <c r="DC485" i="3"/>
  <c r="A486" i="3"/>
  <c r="Y486" i="3"/>
  <c r="CW486" i="3"/>
  <c r="CX486" i="3"/>
  <c r="DF486" i="3" s="1"/>
  <c r="CY486" i="3"/>
  <c r="CZ486" i="3"/>
  <c r="DB486" i="3" s="1"/>
  <c r="DA486" i="3"/>
  <c r="DC486" i="3"/>
  <c r="A487" i="3"/>
  <c r="Y487" i="3"/>
  <c r="CW487" i="3"/>
  <c r="CX487" i="3"/>
  <c r="DF487" i="3" s="1"/>
  <c r="CY487" i="3"/>
  <c r="CZ487" i="3"/>
  <c r="DA487" i="3"/>
  <c r="DB487" i="3"/>
  <c r="DC487" i="3"/>
  <c r="A488" i="3"/>
  <c r="Y488" i="3"/>
  <c r="CW488" i="3"/>
  <c r="CX488" i="3"/>
  <c r="CY488" i="3"/>
  <c r="CZ488" i="3"/>
  <c r="DA488" i="3"/>
  <c r="DB488" i="3"/>
  <c r="DC488" i="3"/>
  <c r="DF488" i="3"/>
  <c r="DG488" i="3"/>
  <c r="DJ488" i="3" s="1"/>
  <c r="DH488" i="3"/>
  <c r="DI488" i="3"/>
  <c r="A489" i="3"/>
  <c r="Y489" i="3"/>
  <c r="CX489" i="3"/>
  <c r="CY489" i="3"/>
  <c r="CZ489" i="3"/>
  <c r="DB489" i="3" s="1"/>
  <c r="DA489" i="3"/>
  <c r="DC489" i="3"/>
  <c r="DF489" i="3"/>
  <c r="DG489" i="3"/>
  <c r="DH489" i="3"/>
  <c r="DI489" i="3"/>
  <c r="DJ489" i="3"/>
  <c r="A490" i="3"/>
  <c r="Y490" i="3"/>
  <c r="CX490" i="3" s="1"/>
  <c r="CY490" i="3"/>
  <c r="CZ490" i="3"/>
  <c r="DB490" i="3" s="1"/>
  <c r="DA490" i="3"/>
  <c r="DC490" i="3"/>
  <c r="A491" i="3"/>
  <c r="Y491" i="3"/>
  <c r="CX491" i="3"/>
  <c r="DG491" i="3" s="1"/>
  <c r="CY491" i="3"/>
  <c r="CZ491" i="3"/>
  <c r="DA491" i="3"/>
  <c r="DB491" i="3"/>
  <c r="DC491" i="3"/>
  <c r="A492" i="3"/>
  <c r="Y492" i="3"/>
  <c r="CX492" i="3" s="1"/>
  <c r="CY492" i="3"/>
  <c r="CZ492" i="3"/>
  <c r="DA492" i="3"/>
  <c r="DB492" i="3"/>
  <c r="DC492" i="3"/>
  <c r="A493" i="3"/>
  <c r="Y493" i="3"/>
  <c r="CX493" i="3"/>
  <c r="DF493" i="3" s="1"/>
  <c r="DJ493" i="3" s="1"/>
  <c r="CY493" i="3"/>
  <c r="CZ493" i="3"/>
  <c r="DA493" i="3"/>
  <c r="DB493" i="3"/>
  <c r="DC493" i="3"/>
  <c r="DH493" i="3"/>
  <c r="DI493" i="3"/>
  <c r="A494" i="3"/>
  <c r="Y494" i="3"/>
  <c r="CX494" i="3"/>
  <c r="DF494" i="3" s="1"/>
  <c r="DJ494" i="3" s="1"/>
  <c r="CY494" i="3"/>
  <c r="CZ494" i="3"/>
  <c r="DB494" i="3" s="1"/>
  <c r="DA494" i="3"/>
  <c r="DC494" i="3"/>
  <c r="A495" i="3"/>
  <c r="Y495" i="3"/>
  <c r="CU495" i="3"/>
  <c r="CV495" i="3"/>
  <c r="CX495" i="3"/>
  <c r="DG495" i="3" s="1"/>
  <c r="CY495" i="3"/>
  <c r="CZ495" i="3"/>
  <c r="DA495" i="3"/>
  <c r="DB495" i="3"/>
  <c r="DC495" i="3"/>
  <c r="A496" i="3"/>
  <c r="Y496" i="3"/>
  <c r="CX496" i="3" s="1"/>
  <c r="CY496" i="3"/>
  <c r="CZ496" i="3"/>
  <c r="DA496" i="3"/>
  <c r="DB496" i="3"/>
  <c r="DC496" i="3"/>
  <c r="A497" i="3"/>
  <c r="Y497" i="3"/>
  <c r="CX497" i="3" s="1"/>
  <c r="CW497" i="3"/>
  <c r="CY497" i="3"/>
  <c r="CZ497" i="3"/>
  <c r="DB497" i="3" s="1"/>
  <c r="DA497" i="3"/>
  <c r="DC497" i="3"/>
  <c r="A498" i="3"/>
  <c r="Y498" i="3"/>
  <c r="CW498" i="3"/>
  <c r="CX498" i="3"/>
  <c r="DF498" i="3" s="1"/>
  <c r="CY498" i="3"/>
  <c r="CZ498" i="3"/>
  <c r="DB498" i="3" s="1"/>
  <c r="DA498" i="3"/>
  <c r="DC498" i="3"/>
  <c r="A499" i="3"/>
  <c r="Y499" i="3"/>
  <c r="CW499" i="3"/>
  <c r="CX499" i="3"/>
  <c r="DF499" i="3" s="1"/>
  <c r="CY499" i="3"/>
  <c r="CZ499" i="3"/>
  <c r="DA499" i="3"/>
  <c r="DB499" i="3"/>
  <c r="DC499" i="3"/>
  <c r="A500" i="3"/>
  <c r="Y500" i="3"/>
  <c r="CX500" i="3"/>
  <c r="CY500" i="3"/>
  <c r="CZ500" i="3"/>
  <c r="DA500" i="3"/>
  <c r="DB500" i="3"/>
  <c r="DC500" i="3"/>
  <c r="DF500" i="3"/>
  <c r="DG500" i="3"/>
  <c r="DH500" i="3"/>
  <c r="DI500" i="3"/>
  <c r="DJ500" i="3"/>
  <c r="A501" i="3"/>
  <c r="Y501" i="3"/>
  <c r="CX501" i="3" s="1"/>
  <c r="CY501" i="3"/>
  <c r="CZ501" i="3"/>
  <c r="DB501" i="3" s="1"/>
  <c r="DA501" i="3"/>
  <c r="DC501" i="3"/>
  <c r="A502" i="3"/>
  <c r="Y502" i="3"/>
  <c r="CX502" i="3"/>
  <c r="DF502" i="3" s="1"/>
  <c r="DJ502" i="3" s="1"/>
  <c r="CY502" i="3"/>
  <c r="CZ502" i="3"/>
  <c r="DB502" i="3" s="1"/>
  <c r="DA502" i="3"/>
  <c r="DC502" i="3"/>
  <c r="A503" i="3"/>
  <c r="Y503" i="3"/>
  <c r="CX503" i="3" s="1"/>
  <c r="CY503" i="3"/>
  <c r="CZ503" i="3"/>
  <c r="DB503" i="3" s="1"/>
  <c r="DA503" i="3"/>
  <c r="DC503" i="3"/>
  <c r="A504" i="3"/>
  <c r="Y504" i="3"/>
  <c r="CX504" i="3" s="1"/>
  <c r="CY504" i="3"/>
  <c r="CZ504" i="3"/>
  <c r="DA504" i="3"/>
  <c r="DB504" i="3"/>
  <c r="DC504" i="3"/>
  <c r="A505" i="3"/>
  <c r="Y505" i="3"/>
  <c r="CX505" i="3" s="1"/>
  <c r="CY505" i="3"/>
  <c r="CZ505" i="3"/>
  <c r="DA505" i="3"/>
  <c r="DB505" i="3"/>
  <c r="DC505" i="3"/>
  <c r="A506" i="3"/>
  <c r="Y506" i="3"/>
  <c r="CV506" i="3" s="1"/>
  <c r="CU506" i="3"/>
  <c r="CX506" i="3"/>
  <c r="DF506" i="3" s="1"/>
  <c r="CY506" i="3"/>
  <c r="CZ506" i="3"/>
  <c r="DB506" i="3" s="1"/>
  <c r="DA506" i="3"/>
  <c r="DC506" i="3"/>
  <c r="A507" i="3"/>
  <c r="Y507" i="3"/>
  <c r="CX507" i="3" s="1"/>
  <c r="CY507" i="3"/>
  <c r="CZ507" i="3"/>
  <c r="DB507" i="3" s="1"/>
  <c r="DA507" i="3"/>
  <c r="DC507" i="3"/>
  <c r="A508" i="3"/>
  <c r="Y508" i="3"/>
  <c r="CW508" i="3" s="1"/>
  <c r="CY508" i="3"/>
  <c r="CZ508" i="3"/>
  <c r="DA508" i="3"/>
  <c r="DB508" i="3"/>
  <c r="DC508" i="3"/>
  <c r="A509" i="3"/>
  <c r="Y509" i="3"/>
  <c r="CX509" i="3" s="1"/>
  <c r="CW509" i="3"/>
  <c r="CY509" i="3"/>
  <c r="CZ509" i="3"/>
  <c r="DB509" i="3" s="1"/>
  <c r="DA509" i="3"/>
  <c r="DC509" i="3"/>
  <c r="A510" i="3"/>
  <c r="Y510" i="3"/>
  <c r="CW510" i="3"/>
  <c r="CX510" i="3"/>
  <c r="DF510" i="3" s="1"/>
  <c r="CY510" i="3"/>
  <c r="CZ510" i="3"/>
  <c r="DB510" i="3" s="1"/>
  <c r="DA510" i="3"/>
  <c r="DC510" i="3"/>
  <c r="A511" i="3"/>
  <c r="Y511" i="3"/>
  <c r="CW511" i="3"/>
  <c r="CX511" i="3"/>
  <c r="DF511" i="3" s="1"/>
  <c r="CY511" i="3"/>
  <c r="CZ511" i="3"/>
  <c r="DA511" i="3"/>
  <c r="DB511" i="3"/>
  <c r="DC511" i="3"/>
  <c r="A512" i="3"/>
  <c r="Y512" i="3"/>
  <c r="CW512" i="3"/>
  <c r="CX512" i="3"/>
  <c r="CY512" i="3"/>
  <c r="CZ512" i="3"/>
  <c r="DA512" i="3"/>
  <c r="DB512" i="3"/>
  <c r="DC512" i="3"/>
  <c r="DF512" i="3"/>
  <c r="DG512" i="3"/>
  <c r="DJ512" i="3" s="1"/>
  <c r="DH512" i="3"/>
  <c r="DI512" i="3"/>
  <c r="A513" i="3"/>
  <c r="Y513" i="3"/>
  <c r="CW513" i="3"/>
  <c r="CX513" i="3"/>
  <c r="DF513" i="3" s="1"/>
  <c r="CY513" i="3"/>
  <c r="CZ513" i="3"/>
  <c r="DA513" i="3"/>
  <c r="DB513" i="3"/>
  <c r="DC513" i="3"/>
  <c r="DG513" i="3"/>
  <c r="DJ513" i="3" s="1"/>
  <c r="DH513" i="3"/>
  <c r="A514" i="3"/>
  <c r="Y514" i="3"/>
  <c r="CY514" i="3"/>
  <c r="CZ514" i="3"/>
  <c r="DA514" i="3"/>
  <c r="DB514" i="3"/>
  <c r="DC514" i="3"/>
  <c r="A515" i="3"/>
  <c r="Y515" i="3"/>
  <c r="CX515" i="3" s="1"/>
  <c r="CY515" i="3"/>
  <c r="CZ515" i="3"/>
  <c r="DB515" i="3" s="1"/>
  <c r="DA515" i="3"/>
  <c r="DC515" i="3"/>
  <c r="A516" i="3"/>
  <c r="Y516" i="3"/>
  <c r="CX516" i="3" s="1"/>
  <c r="CY516" i="3"/>
  <c r="CZ516" i="3"/>
  <c r="DA516" i="3"/>
  <c r="DB516" i="3"/>
  <c r="DC516" i="3"/>
  <c r="A517" i="3"/>
  <c r="Y517" i="3"/>
  <c r="CX517" i="3"/>
  <c r="CY517" i="3"/>
  <c r="CZ517" i="3"/>
  <c r="DB517" i="3" s="1"/>
  <c r="DA517" i="3"/>
  <c r="DC517" i="3"/>
  <c r="DF517" i="3"/>
  <c r="DJ517" i="3" s="1"/>
  <c r="DG517" i="3"/>
  <c r="DH517" i="3"/>
  <c r="DI517" i="3"/>
  <c r="A518" i="3"/>
  <c r="Y518" i="3"/>
  <c r="CX518" i="3" s="1"/>
  <c r="CY518" i="3"/>
  <c r="CZ518" i="3"/>
  <c r="DB518" i="3" s="1"/>
  <c r="DA518" i="3"/>
  <c r="DC518" i="3"/>
  <c r="A519" i="3"/>
  <c r="Y519" i="3"/>
  <c r="CX519" i="3"/>
  <c r="CY519" i="3"/>
  <c r="CZ519" i="3"/>
  <c r="DA519" i="3"/>
  <c r="DB519" i="3"/>
  <c r="DC519" i="3"/>
  <c r="A520" i="3"/>
  <c r="Y520" i="3"/>
  <c r="CX520" i="3" s="1"/>
  <c r="CY520" i="3"/>
  <c r="CZ520" i="3"/>
  <c r="DA520" i="3"/>
  <c r="DB520" i="3"/>
  <c r="DC520" i="3"/>
  <c r="DF520" i="3"/>
  <c r="DJ520" i="3" s="1"/>
  <c r="A521" i="3"/>
  <c r="Y521" i="3"/>
  <c r="CX521" i="3"/>
  <c r="DF521" i="3" s="1"/>
  <c r="CY521" i="3"/>
  <c r="CZ521" i="3"/>
  <c r="DA521" i="3"/>
  <c r="DB521" i="3"/>
  <c r="DC521" i="3"/>
  <c r="DH521" i="3"/>
  <c r="DI521" i="3"/>
  <c r="DJ521" i="3"/>
  <c r="A522" i="3"/>
  <c r="Y522" i="3"/>
  <c r="CU522" i="3"/>
  <c r="CV522" i="3"/>
  <c r="CX522" i="3"/>
  <c r="CY522" i="3"/>
  <c r="CZ522" i="3"/>
  <c r="DB522" i="3" s="1"/>
  <c r="DA522" i="3"/>
  <c r="DC522" i="3"/>
  <c r="A523" i="3"/>
  <c r="Y523" i="3"/>
  <c r="CX523" i="3"/>
  <c r="CY523" i="3"/>
  <c r="CZ523" i="3"/>
  <c r="DA523" i="3"/>
  <c r="DB523" i="3"/>
  <c r="DC523" i="3"/>
  <c r="A524" i="3"/>
  <c r="Y524" i="3"/>
  <c r="CW524" i="3" s="1"/>
  <c r="CY524" i="3"/>
  <c r="CZ524" i="3"/>
  <c r="DA524" i="3"/>
  <c r="DB524" i="3"/>
  <c r="DC524" i="3"/>
  <c r="A525" i="3"/>
  <c r="Y525" i="3"/>
  <c r="CW525" i="3" s="1"/>
  <c r="CY525" i="3"/>
  <c r="CZ525" i="3"/>
  <c r="DB525" i="3" s="1"/>
  <c r="DA525" i="3"/>
  <c r="DC525" i="3"/>
  <c r="A526" i="3"/>
  <c r="Y526" i="3"/>
  <c r="CX526" i="3" s="1"/>
  <c r="CY526" i="3"/>
  <c r="CZ526" i="3"/>
  <c r="DB526" i="3" s="1"/>
  <c r="DA526" i="3"/>
  <c r="DC526" i="3"/>
  <c r="A527" i="3"/>
  <c r="Y527" i="3"/>
  <c r="CX527" i="3" s="1"/>
  <c r="CW527" i="3"/>
  <c r="CY527" i="3"/>
  <c r="CZ527" i="3"/>
  <c r="DB527" i="3" s="1"/>
  <c r="DA527" i="3"/>
  <c r="DC527" i="3"/>
  <c r="A528" i="3"/>
  <c r="Y528" i="3"/>
  <c r="CW528" i="3"/>
  <c r="CX528" i="3"/>
  <c r="DI528" i="3" s="1"/>
  <c r="CY528" i="3"/>
  <c r="CZ528" i="3"/>
  <c r="DB528" i="3" s="1"/>
  <c r="DA528" i="3"/>
  <c r="DC528" i="3"/>
  <c r="DF528" i="3"/>
  <c r="DG528" i="3"/>
  <c r="DJ528" i="3" s="1"/>
  <c r="DH528" i="3"/>
  <c r="A529" i="3"/>
  <c r="Y529" i="3"/>
  <c r="CX529" i="3"/>
  <c r="DF529" i="3" s="1"/>
  <c r="DJ529" i="3" s="1"/>
  <c r="CY529" i="3"/>
  <c r="CZ529" i="3"/>
  <c r="DA529" i="3"/>
  <c r="DB529" i="3"/>
  <c r="DC529" i="3"/>
  <c r="DG529" i="3"/>
  <c r="DH529" i="3"/>
  <c r="A530" i="3"/>
  <c r="Y530" i="3"/>
  <c r="CX530" i="3" s="1"/>
  <c r="CY530" i="3"/>
  <c r="CZ530" i="3"/>
  <c r="DB530" i="3" s="1"/>
  <c r="DA530" i="3"/>
  <c r="DC530" i="3"/>
  <c r="A531" i="3"/>
  <c r="Y531" i="3"/>
  <c r="CX531" i="3" s="1"/>
  <c r="CY531" i="3"/>
  <c r="CZ531" i="3"/>
  <c r="DA531" i="3"/>
  <c r="DB531" i="3"/>
  <c r="DC531" i="3"/>
  <c r="A532" i="3"/>
  <c r="Y532" i="3"/>
  <c r="CY532" i="3"/>
  <c r="CZ532" i="3"/>
  <c r="DB532" i="3" s="1"/>
  <c r="DA532" i="3"/>
  <c r="DC532" i="3"/>
  <c r="A533" i="3"/>
  <c r="Y533" i="3"/>
  <c r="CY533" i="3"/>
  <c r="CZ533" i="3"/>
  <c r="DA533" i="3"/>
  <c r="DB533" i="3"/>
  <c r="DC533" i="3"/>
  <c r="A534" i="3"/>
  <c r="Y534" i="3"/>
  <c r="CY534" i="3"/>
  <c r="CZ534" i="3"/>
  <c r="DA534" i="3"/>
  <c r="DB534" i="3"/>
  <c r="DC534" i="3"/>
  <c r="A535" i="3"/>
  <c r="Y535" i="3"/>
  <c r="CY535" i="3"/>
  <c r="CZ535" i="3"/>
  <c r="DB535" i="3" s="1"/>
  <c r="DA535" i="3"/>
  <c r="DC535" i="3"/>
  <c r="A536" i="3"/>
  <c r="Y536" i="3"/>
  <c r="CY536" i="3"/>
  <c r="CZ536" i="3"/>
  <c r="DB536" i="3" s="1"/>
  <c r="DA536" i="3"/>
  <c r="DC536" i="3"/>
  <c r="A537" i="3"/>
  <c r="Y537" i="3"/>
  <c r="CY537" i="3"/>
  <c r="CZ537" i="3"/>
  <c r="DA537" i="3"/>
  <c r="DB537" i="3"/>
  <c r="DC537" i="3"/>
  <c r="A538" i="3"/>
  <c r="Y538" i="3"/>
  <c r="CY538" i="3"/>
  <c r="CZ538" i="3"/>
  <c r="DA538" i="3"/>
  <c r="DB538" i="3"/>
  <c r="DC538" i="3"/>
  <c r="A539" i="3"/>
  <c r="Y539" i="3"/>
  <c r="CY539" i="3"/>
  <c r="CZ539" i="3"/>
  <c r="DB539" i="3" s="1"/>
  <c r="DA539" i="3"/>
  <c r="DC539" i="3"/>
  <c r="A540" i="3"/>
  <c r="Y540" i="3"/>
  <c r="CY540" i="3"/>
  <c r="CZ540" i="3"/>
  <c r="DB540" i="3" s="1"/>
  <c r="DA540" i="3"/>
  <c r="DC540" i="3"/>
  <c r="A541" i="3"/>
  <c r="Y541" i="3"/>
  <c r="CY541" i="3"/>
  <c r="CZ541" i="3"/>
  <c r="DA541" i="3"/>
  <c r="DB541" i="3"/>
  <c r="DC541" i="3"/>
  <c r="A542" i="3"/>
  <c r="Y542" i="3"/>
  <c r="CY542" i="3"/>
  <c r="CZ542" i="3"/>
  <c r="DB542" i="3" s="1"/>
  <c r="DA542" i="3"/>
  <c r="DC542" i="3"/>
  <c r="A543" i="3"/>
  <c r="Y543" i="3"/>
  <c r="CY543" i="3"/>
  <c r="CZ543" i="3"/>
  <c r="DB543" i="3" s="1"/>
  <c r="DA543" i="3"/>
  <c r="DC543" i="3"/>
  <c r="A544" i="3"/>
  <c r="Y544" i="3"/>
  <c r="CY544" i="3"/>
  <c r="CZ544" i="3"/>
  <c r="DA544" i="3"/>
  <c r="DB544" i="3"/>
  <c r="DC544" i="3"/>
  <c r="A545" i="3"/>
  <c r="Y545" i="3"/>
  <c r="CY545" i="3"/>
  <c r="CZ545" i="3"/>
  <c r="DA545" i="3"/>
  <c r="DB545" i="3"/>
  <c r="DC545" i="3"/>
  <c r="A546" i="3"/>
  <c r="Y546" i="3"/>
  <c r="CY546" i="3"/>
  <c r="CZ546" i="3"/>
  <c r="DB546" i="3" s="1"/>
  <c r="DA546" i="3"/>
  <c r="DC546" i="3"/>
  <c r="A547" i="3"/>
  <c r="Y547" i="3"/>
  <c r="CY547" i="3"/>
  <c r="CZ547" i="3"/>
  <c r="DA547" i="3"/>
  <c r="DB547" i="3"/>
  <c r="DC547" i="3"/>
  <c r="A548" i="3"/>
  <c r="Y548" i="3"/>
  <c r="CY548" i="3"/>
  <c r="CZ548" i="3"/>
  <c r="DA548" i="3"/>
  <c r="DB548" i="3"/>
  <c r="DC548" i="3"/>
  <c r="A549" i="3"/>
  <c r="Y549" i="3"/>
  <c r="CY549" i="3"/>
  <c r="CZ549" i="3"/>
  <c r="DA549" i="3"/>
  <c r="DB549" i="3"/>
  <c r="DC549" i="3"/>
  <c r="A550" i="3"/>
  <c r="Y550" i="3"/>
  <c r="CY550" i="3"/>
  <c r="CZ550" i="3"/>
  <c r="DA550" i="3"/>
  <c r="DB550" i="3"/>
  <c r="DC550" i="3"/>
  <c r="A551" i="3"/>
  <c r="Y551" i="3"/>
  <c r="CY551" i="3"/>
  <c r="CZ551" i="3"/>
  <c r="DB551" i="3" s="1"/>
  <c r="DA551" i="3"/>
  <c r="DC551" i="3"/>
  <c r="A552" i="3"/>
  <c r="Y552" i="3"/>
  <c r="CY552" i="3"/>
  <c r="CZ552" i="3"/>
  <c r="DA552" i="3"/>
  <c r="DB552" i="3"/>
  <c r="DC552" i="3"/>
  <c r="A553" i="3"/>
  <c r="Y553" i="3"/>
  <c r="CY553" i="3"/>
  <c r="CZ553" i="3"/>
  <c r="DB553" i="3" s="1"/>
  <c r="DA553" i="3"/>
  <c r="DC553" i="3"/>
  <c r="A554" i="3"/>
  <c r="Y554" i="3"/>
  <c r="CX554" i="3" s="1"/>
  <c r="CU554" i="3"/>
  <c r="CV554" i="3"/>
  <c r="CY554" i="3"/>
  <c r="CZ554" i="3"/>
  <c r="DA554" i="3"/>
  <c r="DB554" i="3"/>
  <c r="DC554" i="3"/>
  <c r="A555" i="3"/>
  <c r="Y555" i="3"/>
  <c r="CX555" i="3" s="1"/>
  <c r="CY555" i="3"/>
  <c r="CZ555" i="3"/>
  <c r="DA555" i="3"/>
  <c r="DB555" i="3"/>
  <c r="DC555" i="3"/>
  <c r="A556" i="3"/>
  <c r="Y556" i="3"/>
  <c r="CW556" i="3" s="1"/>
  <c r="CX556" i="3"/>
  <c r="DI556" i="3" s="1"/>
  <c r="CY556" i="3"/>
  <c r="CZ556" i="3"/>
  <c r="DB556" i="3" s="1"/>
  <c r="DA556" i="3"/>
  <c r="DC556" i="3"/>
  <c r="A557" i="3"/>
  <c r="Y557" i="3"/>
  <c r="CW557" i="3"/>
  <c r="CX557" i="3"/>
  <c r="DG557" i="3" s="1"/>
  <c r="CY557" i="3"/>
  <c r="CZ557" i="3"/>
  <c r="DA557" i="3"/>
  <c r="DB557" i="3"/>
  <c r="DC557" i="3"/>
  <c r="DF557" i="3"/>
  <c r="A558" i="3"/>
  <c r="Y558" i="3"/>
  <c r="CY558" i="3"/>
  <c r="CZ558" i="3"/>
  <c r="DA558" i="3"/>
  <c r="DB558" i="3"/>
  <c r="DC558" i="3"/>
  <c r="A559" i="3"/>
  <c r="Y559" i="3"/>
  <c r="CW559" i="3" s="1"/>
  <c r="CX559" i="3"/>
  <c r="CY559" i="3"/>
  <c r="CZ559" i="3"/>
  <c r="DA559" i="3"/>
  <c r="DB559" i="3"/>
  <c r="DC559" i="3"/>
  <c r="A560" i="3"/>
  <c r="Y560" i="3"/>
  <c r="CX560" i="3" s="1"/>
  <c r="CY560" i="3"/>
  <c r="CZ560" i="3"/>
  <c r="DA560" i="3"/>
  <c r="DB560" i="3"/>
  <c r="DC560" i="3"/>
  <c r="A561" i="3"/>
  <c r="Y561" i="3"/>
  <c r="CX561" i="3"/>
  <c r="CY561" i="3"/>
  <c r="CZ561" i="3"/>
  <c r="DA561" i="3"/>
  <c r="DB561" i="3"/>
  <c r="DC561" i="3"/>
  <c r="DF561" i="3"/>
  <c r="DG561" i="3"/>
  <c r="DH561" i="3"/>
  <c r="DI561" i="3"/>
  <c r="DJ561" i="3"/>
  <c r="A562" i="3"/>
  <c r="Y562" i="3"/>
  <c r="CX562" i="3"/>
  <c r="DF562" i="3" s="1"/>
  <c r="DJ562" i="3" s="1"/>
  <c r="CY562" i="3"/>
  <c r="CZ562" i="3"/>
  <c r="DB562" i="3" s="1"/>
  <c r="DA562" i="3"/>
  <c r="DC562" i="3"/>
  <c r="A563" i="3"/>
  <c r="Y563" i="3"/>
  <c r="CX563" i="3"/>
  <c r="DH563" i="3" s="1"/>
  <c r="CY563" i="3"/>
  <c r="CZ563" i="3"/>
  <c r="DB563" i="3" s="1"/>
  <c r="DA563" i="3"/>
  <c r="DC563" i="3"/>
  <c r="DF563" i="3"/>
  <c r="DJ563" i="3" s="1"/>
  <c r="DG563" i="3"/>
  <c r="DI563" i="3"/>
  <c r="A564" i="3"/>
  <c r="Y564" i="3"/>
  <c r="CX564" i="3" s="1"/>
  <c r="CY564" i="3"/>
  <c r="CZ564" i="3"/>
  <c r="DB564" i="3" s="1"/>
  <c r="DA564" i="3"/>
  <c r="DC564" i="3"/>
  <c r="A565" i="3"/>
  <c r="Y565" i="3"/>
  <c r="CX565" i="3" s="1"/>
  <c r="DF565" i="3" s="1"/>
  <c r="DJ565" i="3" s="1"/>
  <c r="CY565" i="3"/>
  <c r="CZ565" i="3"/>
  <c r="DB565" i="3" s="1"/>
  <c r="DA565" i="3"/>
  <c r="DC565" i="3"/>
  <c r="A566" i="3"/>
  <c r="Y566" i="3"/>
  <c r="CX566" i="3"/>
  <c r="DH566" i="3" s="1"/>
  <c r="CY566" i="3"/>
  <c r="CZ566" i="3"/>
  <c r="DA566" i="3"/>
  <c r="DB566" i="3"/>
  <c r="DC566" i="3"/>
  <c r="DF566" i="3"/>
  <c r="DJ566" i="3" s="1"/>
  <c r="DG566" i="3"/>
  <c r="A567" i="3"/>
  <c r="Y567" i="3"/>
  <c r="CX567" i="3" s="1"/>
  <c r="CY567" i="3"/>
  <c r="CZ567" i="3"/>
  <c r="DA567" i="3"/>
  <c r="DB567" i="3"/>
  <c r="DC567" i="3"/>
  <c r="A568" i="3"/>
  <c r="Y568" i="3"/>
  <c r="CX568" i="3" s="1"/>
  <c r="CY568" i="3"/>
  <c r="CZ568" i="3"/>
  <c r="DB568" i="3" s="1"/>
  <c r="DA568" i="3"/>
  <c r="DC568" i="3"/>
  <c r="A569" i="3"/>
  <c r="Y569" i="3"/>
  <c r="CX569" i="3" s="1"/>
  <c r="DF569" i="3" s="1"/>
  <c r="CU569" i="3"/>
  <c r="CY569" i="3"/>
  <c r="CZ569" i="3"/>
  <c r="DB569" i="3" s="1"/>
  <c r="DA569" i="3"/>
  <c r="DC569" i="3"/>
  <c r="A570" i="3"/>
  <c r="Y570" i="3"/>
  <c r="CX570" i="3"/>
  <c r="CY570" i="3"/>
  <c r="CZ570" i="3"/>
  <c r="DA570" i="3"/>
  <c r="DB570" i="3"/>
  <c r="DC570" i="3"/>
  <c r="DF570" i="3"/>
  <c r="DG570" i="3"/>
  <c r="DH570" i="3"/>
  <c r="DI570" i="3"/>
  <c r="DJ570" i="3" s="1"/>
  <c r="A571" i="3"/>
  <c r="Y571" i="3"/>
  <c r="CW571" i="3" s="1"/>
  <c r="CX571" i="3"/>
  <c r="DF571" i="3" s="1"/>
  <c r="CY571" i="3"/>
  <c r="CZ571" i="3"/>
  <c r="DB571" i="3" s="1"/>
  <c r="DA571" i="3"/>
  <c r="DC571" i="3"/>
  <c r="DG571" i="3"/>
  <c r="DH571" i="3"/>
  <c r="DJ571" i="3"/>
  <c r="A572" i="3"/>
  <c r="Y572" i="3"/>
  <c r="CX572" i="3" s="1"/>
  <c r="CW572" i="3"/>
  <c r="CY572" i="3"/>
  <c r="CZ572" i="3"/>
  <c r="DA572" i="3"/>
  <c r="DB572" i="3"/>
  <c r="DC572" i="3"/>
  <c r="A573" i="3"/>
  <c r="Y573" i="3"/>
  <c r="CW573" i="3" s="1"/>
  <c r="CX573" i="3"/>
  <c r="DF573" i="3" s="1"/>
  <c r="CY573" i="3"/>
  <c r="CZ573" i="3"/>
  <c r="DB573" i="3" s="1"/>
  <c r="DA573" i="3"/>
  <c r="DC573" i="3"/>
  <c r="A574" i="3"/>
  <c r="Y574" i="3"/>
  <c r="CW574" i="3"/>
  <c r="CX574" i="3"/>
  <c r="DH574" i="3" s="1"/>
  <c r="CY574" i="3"/>
  <c r="CZ574" i="3"/>
  <c r="DA574" i="3"/>
  <c r="DB574" i="3"/>
  <c r="DC574" i="3"/>
  <c r="DF574" i="3"/>
  <c r="DG574" i="3"/>
  <c r="A575" i="3"/>
  <c r="Y575" i="3"/>
  <c r="CX575" i="3" s="1"/>
  <c r="CY575" i="3"/>
  <c r="CZ575" i="3"/>
  <c r="DA575" i="3"/>
  <c r="DB575" i="3"/>
  <c r="DC575" i="3"/>
  <c r="A576" i="3"/>
  <c r="Y576" i="3"/>
  <c r="CX576" i="3" s="1"/>
  <c r="CY576" i="3"/>
  <c r="CZ576" i="3"/>
  <c r="DA576" i="3"/>
  <c r="DB576" i="3"/>
  <c r="DC576" i="3"/>
  <c r="A577" i="3"/>
  <c r="Y577" i="3"/>
  <c r="CX577" i="3" s="1"/>
  <c r="CY577" i="3"/>
  <c r="CZ577" i="3"/>
  <c r="DA577" i="3"/>
  <c r="DB577" i="3"/>
  <c r="DC577" i="3"/>
  <c r="A578" i="3"/>
  <c r="Y578" i="3"/>
  <c r="CX578" i="3"/>
  <c r="CY578" i="3"/>
  <c r="CZ578" i="3"/>
  <c r="DA578" i="3"/>
  <c r="DB578" i="3"/>
  <c r="DC578" i="3"/>
  <c r="DF578" i="3"/>
  <c r="DJ578" i="3" s="1"/>
  <c r="DG578" i="3"/>
  <c r="DH578" i="3"/>
  <c r="DI578" i="3"/>
  <c r="A579" i="3"/>
  <c r="Y579" i="3"/>
  <c r="CX579" i="3" s="1"/>
  <c r="CY579" i="3"/>
  <c r="CZ579" i="3"/>
  <c r="DB579" i="3" s="1"/>
  <c r="DA579" i="3"/>
  <c r="DC579" i="3"/>
  <c r="A580" i="3"/>
  <c r="Y580" i="3"/>
  <c r="CX580" i="3" s="1"/>
  <c r="CY580" i="3"/>
  <c r="CZ580" i="3"/>
  <c r="DA580" i="3"/>
  <c r="DB580" i="3"/>
  <c r="DC580" i="3"/>
  <c r="A581" i="3"/>
  <c r="Y581" i="3"/>
  <c r="CX581" i="3"/>
  <c r="DG581" i="3" s="1"/>
  <c r="CY581" i="3"/>
  <c r="CZ581" i="3"/>
  <c r="DA581" i="3"/>
  <c r="DB581" i="3"/>
  <c r="DC581" i="3"/>
  <c r="DF581" i="3"/>
  <c r="DJ581" i="3" s="1"/>
  <c r="A582" i="3"/>
  <c r="Y582" i="3"/>
  <c r="CX582" i="3"/>
  <c r="CY582" i="3"/>
  <c r="CZ582" i="3"/>
  <c r="DA582" i="3"/>
  <c r="DB582" i="3"/>
  <c r="DC582" i="3"/>
  <c r="DF582" i="3"/>
  <c r="DG582" i="3"/>
  <c r="DH582" i="3"/>
  <c r="DI582" i="3"/>
  <c r="DJ582" i="3"/>
  <c r="A583" i="3"/>
  <c r="Y583" i="3"/>
  <c r="CX583" i="3" s="1"/>
  <c r="CU583" i="3"/>
  <c r="CV583" i="3"/>
  <c r="CY583" i="3"/>
  <c r="CZ583" i="3"/>
  <c r="DB583" i="3" s="1"/>
  <c r="DA583" i="3"/>
  <c r="DC583" i="3"/>
  <c r="A584" i="3"/>
  <c r="Y584" i="3"/>
  <c r="CX584" i="3" s="1"/>
  <c r="CY584" i="3"/>
  <c r="CZ584" i="3"/>
  <c r="DA584" i="3"/>
  <c r="DB584" i="3"/>
  <c r="DC584" i="3"/>
  <c r="A585" i="3"/>
  <c r="Y585" i="3"/>
  <c r="CW585" i="3"/>
  <c r="CX585" i="3"/>
  <c r="DF585" i="3" s="1"/>
  <c r="CY585" i="3"/>
  <c r="CZ585" i="3"/>
  <c r="DB585" i="3" s="1"/>
  <c r="DA585" i="3"/>
  <c r="DC585" i="3"/>
  <c r="A586" i="3"/>
  <c r="Y586" i="3"/>
  <c r="CW586" i="3" s="1"/>
  <c r="CY586" i="3"/>
  <c r="CZ586" i="3"/>
  <c r="DA586" i="3"/>
  <c r="DB586" i="3"/>
  <c r="DC586" i="3"/>
  <c r="A587" i="3"/>
  <c r="Y587" i="3"/>
  <c r="CW587" i="3" s="1"/>
  <c r="CX587" i="3"/>
  <c r="DF587" i="3" s="1"/>
  <c r="CY587" i="3"/>
  <c r="CZ587" i="3"/>
  <c r="DB587" i="3" s="1"/>
  <c r="DA587" i="3"/>
  <c r="DC587" i="3"/>
  <c r="DG587" i="3"/>
  <c r="DH587" i="3"/>
  <c r="DJ587" i="3"/>
  <c r="A588" i="3"/>
  <c r="Y588" i="3"/>
  <c r="CX588" i="3" s="1"/>
  <c r="CW588" i="3"/>
  <c r="CY588" i="3"/>
  <c r="CZ588" i="3"/>
  <c r="DA588" i="3"/>
  <c r="DB588" i="3"/>
  <c r="DC588" i="3"/>
  <c r="A589" i="3"/>
  <c r="Y589" i="3"/>
  <c r="CX589" i="3" s="1"/>
  <c r="CY589" i="3"/>
  <c r="CZ589" i="3"/>
  <c r="DA589" i="3"/>
  <c r="DB589" i="3"/>
  <c r="DC589" i="3"/>
  <c r="A590" i="3"/>
  <c r="Y590" i="3"/>
  <c r="CX590" i="3"/>
  <c r="CY590" i="3"/>
  <c r="CZ590" i="3"/>
  <c r="DA590" i="3"/>
  <c r="DB590" i="3"/>
  <c r="DC590" i="3"/>
  <c r="DF590" i="3"/>
  <c r="DJ590" i="3" s="1"/>
  <c r="DG590" i="3"/>
  <c r="DH590" i="3"/>
  <c r="DI590" i="3"/>
  <c r="A591" i="3"/>
  <c r="Y591" i="3"/>
  <c r="CX591" i="3" s="1"/>
  <c r="CY591" i="3"/>
  <c r="CZ591" i="3"/>
  <c r="DB591" i="3" s="1"/>
  <c r="DA591" i="3"/>
  <c r="DC591" i="3"/>
  <c r="A592" i="3"/>
  <c r="Y592" i="3"/>
  <c r="CX592" i="3" s="1"/>
  <c r="CY592" i="3"/>
  <c r="CZ592" i="3"/>
  <c r="DA592" i="3"/>
  <c r="DB592" i="3"/>
  <c r="DC592" i="3"/>
  <c r="A593" i="3"/>
  <c r="Y593" i="3"/>
  <c r="CX593" i="3"/>
  <c r="DG593" i="3" s="1"/>
  <c r="CY593" i="3"/>
  <c r="CZ593" i="3"/>
  <c r="DA593" i="3"/>
  <c r="DB593" i="3"/>
  <c r="DC593" i="3"/>
  <c r="DF593" i="3"/>
  <c r="DJ593" i="3" s="1"/>
  <c r="A594" i="3"/>
  <c r="Y594" i="3"/>
  <c r="CX594" i="3" s="1"/>
  <c r="CY594" i="3"/>
  <c r="CZ594" i="3"/>
  <c r="DA594" i="3"/>
  <c r="DB594" i="3"/>
  <c r="DC594" i="3"/>
  <c r="A595" i="3"/>
  <c r="Y595" i="3"/>
  <c r="CX595" i="3"/>
  <c r="CY595" i="3"/>
  <c r="CZ595" i="3"/>
  <c r="DA595" i="3"/>
  <c r="DB595" i="3"/>
  <c r="DC595" i="3"/>
  <c r="DF595" i="3"/>
  <c r="DG595" i="3"/>
  <c r="DH595" i="3"/>
  <c r="DI595" i="3"/>
  <c r="DJ595" i="3"/>
  <c r="A596" i="3"/>
  <c r="Y596" i="3"/>
  <c r="CX596" i="3"/>
  <c r="DF596" i="3" s="1"/>
  <c r="DJ596" i="3" s="1"/>
  <c r="CY596" i="3"/>
  <c r="CZ596" i="3"/>
  <c r="DB596" i="3" s="1"/>
  <c r="DA596" i="3"/>
  <c r="DC596" i="3"/>
  <c r="A597" i="3"/>
  <c r="Y597" i="3"/>
  <c r="CY597" i="3"/>
  <c r="CZ597" i="3"/>
  <c r="DA597" i="3"/>
  <c r="DB597" i="3"/>
  <c r="DC597" i="3"/>
  <c r="A598" i="3"/>
  <c r="Y598" i="3"/>
  <c r="CY598" i="3"/>
  <c r="CZ598" i="3"/>
  <c r="DA598" i="3"/>
  <c r="DB598" i="3"/>
  <c r="DC598" i="3"/>
  <c r="A599" i="3"/>
  <c r="Y599" i="3"/>
  <c r="CY599" i="3"/>
  <c r="CZ599" i="3"/>
  <c r="DB599" i="3" s="1"/>
  <c r="DA599" i="3"/>
  <c r="DC599" i="3"/>
  <c r="A600" i="3"/>
  <c r="Y600" i="3"/>
  <c r="CY600" i="3"/>
  <c r="CZ600" i="3"/>
  <c r="DA600" i="3"/>
  <c r="DB600" i="3"/>
  <c r="DC600" i="3"/>
  <c r="A601" i="3"/>
  <c r="Y601" i="3"/>
  <c r="CY601" i="3"/>
  <c r="CZ601" i="3"/>
  <c r="DA601" i="3"/>
  <c r="DB601" i="3"/>
  <c r="DC601" i="3"/>
  <c r="A602" i="3"/>
  <c r="Y602" i="3"/>
  <c r="CY602" i="3"/>
  <c r="CZ602" i="3"/>
  <c r="DA602" i="3"/>
  <c r="DB602" i="3"/>
  <c r="DC602" i="3"/>
  <c r="A603" i="3"/>
  <c r="Y603" i="3"/>
  <c r="CY603" i="3"/>
  <c r="CZ603" i="3"/>
  <c r="DB603" i="3" s="1"/>
  <c r="DA603" i="3"/>
  <c r="DC603" i="3"/>
  <c r="A604" i="3"/>
  <c r="Y604" i="3"/>
  <c r="CY604" i="3"/>
  <c r="CZ604" i="3"/>
  <c r="DB604" i="3" s="1"/>
  <c r="DA604" i="3"/>
  <c r="DC604" i="3"/>
  <c r="A605" i="3"/>
  <c r="Y605" i="3"/>
  <c r="CY605" i="3"/>
  <c r="CZ605" i="3"/>
  <c r="DB605" i="3" s="1"/>
  <c r="DA605" i="3"/>
  <c r="DC605" i="3"/>
  <c r="A606" i="3"/>
  <c r="Y606" i="3"/>
  <c r="CY606" i="3"/>
  <c r="CZ606" i="3"/>
  <c r="DA606" i="3"/>
  <c r="DB606" i="3"/>
  <c r="DC606" i="3"/>
  <c r="A607" i="3"/>
  <c r="Y607" i="3"/>
  <c r="CU607" i="3"/>
  <c r="CV607" i="3"/>
  <c r="CX607" i="3"/>
  <c r="CY607" i="3"/>
  <c r="CZ607" i="3"/>
  <c r="DA607" i="3"/>
  <c r="DB607" i="3"/>
  <c r="DC607" i="3"/>
  <c r="DF607" i="3"/>
  <c r="DG607" i="3"/>
  <c r="DH607" i="3"/>
  <c r="DI607" i="3"/>
  <c r="DJ607" i="3"/>
  <c r="A608" i="3"/>
  <c r="Y608" i="3"/>
  <c r="CX608" i="3" s="1"/>
  <c r="CY608" i="3"/>
  <c r="CZ608" i="3"/>
  <c r="DA608" i="3"/>
  <c r="DB608" i="3"/>
  <c r="DC608" i="3"/>
  <c r="A609" i="3"/>
  <c r="Y609" i="3"/>
  <c r="CW609" i="3" s="1"/>
  <c r="CX609" i="3"/>
  <c r="DF609" i="3" s="1"/>
  <c r="CY609" i="3"/>
  <c r="CZ609" i="3"/>
  <c r="DB609" i="3" s="1"/>
  <c r="DA609" i="3"/>
  <c r="DC609" i="3"/>
  <c r="A610" i="3"/>
  <c r="Y610" i="3"/>
  <c r="CW610" i="3"/>
  <c r="CX610" i="3"/>
  <c r="DH610" i="3" s="1"/>
  <c r="CY610" i="3"/>
  <c r="CZ610" i="3"/>
  <c r="DA610" i="3"/>
  <c r="DB610" i="3"/>
  <c r="DC610" i="3"/>
  <c r="DF610" i="3"/>
  <c r="DG610" i="3"/>
  <c r="DJ610" i="3" s="1"/>
  <c r="A611" i="3"/>
  <c r="Y611" i="3"/>
  <c r="CW611" i="3" s="1"/>
  <c r="CY611" i="3"/>
  <c r="CZ611" i="3"/>
  <c r="DA611" i="3"/>
  <c r="DB611" i="3"/>
  <c r="DC611" i="3"/>
  <c r="A612" i="3"/>
  <c r="Y612" i="3"/>
  <c r="CX612" i="3" s="1"/>
  <c r="CY612" i="3"/>
  <c r="CZ612" i="3"/>
  <c r="DA612" i="3"/>
  <c r="DB612" i="3"/>
  <c r="DC612" i="3"/>
  <c r="A613" i="3"/>
  <c r="Y613" i="3"/>
  <c r="CX613" i="3"/>
  <c r="DF613" i="3" s="1"/>
  <c r="DJ613" i="3" s="1"/>
  <c r="CY613" i="3"/>
  <c r="CZ613" i="3"/>
  <c r="DB613" i="3" s="1"/>
  <c r="DA613" i="3"/>
  <c r="DC613" i="3"/>
  <c r="A614" i="3"/>
  <c r="Y614" i="3"/>
  <c r="CX614" i="3"/>
  <c r="DI614" i="3" s="1"/>
  <c r="CY614" i="3"/>
  <c r="CZ614" i="3"/>
  <c r="DB614" i="3" s="1"/>
  <c r="DA614" i="3"/>
  <c r="DC614" i="3"/>
  <c r="DF614" i="3"/>
  <c r="DJ614" i="3" s="1"/>
  <c r="DG614" i="3"/>
  <c r="DH614" i="3"/>
  <c r="A615" i="3"/>
  <c r="Y615" i="3"/>
  <c r="CX615" i="3"/>
  <c r="DF615" i="3" s="1"/>
  <c r="DJ615" i="3" s="1"/>
  <c r="CY615" i="3"/>
  <c r="CZ615" i="3"/>
  <c r="DB615" i="3" s="1"/>
  <c r="DA615" i="3"/>
  <c r="DC615" i="3"/>
  <c r="A616" i="3"/>
  <c r="Y616" i="3"/>
  <c r="CX616" i="3"/>
  <c r="DF616" i="3" s="1"/>
  <c r="DJ616" i="3" s="1"/>
  <c r="CY616" i="3"/>
  <c r="CZ616" i="3"/>
  <c r="DB616" i="3" s="1"/>
  <c r="DA616" i="3"/>
  <c r="DC616" i="3"/>
  <c r="A617" i="3"/>
  <c r="Y617" i="3"/>
  <c r="CX617" i="3"/>
  <c r="DF617" i="3" s="1"/>
  <c r="DJ617" i="3" s="1"/>
  <c r="CY617" i="3"/>
  <c r="CZ617" i="3"/>
  <c r="DB617" i="3" s="1"/>
  <c r="DA617" i="3"/>
  <c r="DC617" i="3"/>
  <c r="A618" i="3"/>
  <c r="Y618" i="3"/>
  <c r="CX618" i="3" s="1"/>
  <c r="CY618" i="3"/>
  <c r="CZ618" i="3"/>
  <c r="DA618" i="3"/>
  <c r="DB618" i="3"/>
  <c r="DC618" i="3"/>
  <c r="A619" i="3"/>
  <c r="Y619" i="3"/>
  <c r="CX619" i="3"/>
  <c r="DF619" i="3" s="1"/>
  <c r="DJ619" i="3" s="1"/>
  <c r="CY619" i="3"/>
  <c r="CZ619" i="3"/>
  <c r="DB619" i="3" s="1"/>
  <c r="DA619" i="3"/>
  <c r="DC619" i="3"/>
  <c r="DG619" i="3"/>
  <c r="DH619" i="3"/>
  <c r="DI619" i="3"/>
  <c r="A620" i="3"/>
  <c r="Y620" i="3"/>
  <c r="CX620" i="3" s="1"/>
  <c r="CY620" i="3"/>
  <c r="CZ620" i="3"/>
  <c r="DB620" i="3" s="1"/>
  <c r="DA620" i="3"/>
  <c r="DC620" i="3"/>
  <c r="A621" i="3"/>
  <c r="Y621" i="3"/>
  <c r="CY621" i="3"/>
  <c r="CZ621" i="3"/>
  <c r="DB621" i="3" s="1"/>
  <c r="DA621" i="3"/>
  <c r="DC621" i="3"/>
  <c r="A622" i="3"/>
  <c r="Y622" i="3"/>
  <c r="CY622" i="3"/>
  <c r="CZ622" i="3"/>
  <c r="DA622" i="3"/>
  <c r="DB622" i="3"/>
  <c r="DC622" i="3"/>
  <c r="A623" i="3"/>
  <c r="Y623" i="3"/>
  <c r="CY623" i="3"/>
  <c r="CZ623" i="3"/>
  <c r="DB623" i="3" s="1"/>
  <c r="DA623" i="3"/>
  <c r="DC623" i="3"/>
  <c r="A624" i="3"/>
  <c r="Y624" i="3"/>
  <c r="CY624" i="3"/>
  <c r="CZ624" i="3"/>
  <c r="DB624" i="3" s="1"/>
  <c r="DA624" i="3"/>
  <c r="DC624" i="3"/>
  <c r="A625" i="3"/>
  <c r="Y625" i="3"/>
  <c r="CY625" i="3"/>
  <c r="CZ625" i="3"/>
  <c r="DB625" i="3" s="1"/>
  <c r="DA625" i="3"/>
  <c r="DC625" i="3"/>
  <c r="A626" i="3"/>
  <c r="Y626" i="3"/>
  <c r="CY626" i="3"/>
  <c r="CZ626" i="3"/>
  <c r="DA626" i="3"/>
  <c r="DB626" i="3"/>
  <c r="DC626" i="3"/>
  <c r="A627" i="3"/>
  <c r="Y627" i="3"/>
  <c r="CY627" i="3"/>
  <c r="CZ627" i="3"/>
  <c r="DB627" i="3" s="1"/>
  <c r="DA627" i="3"/>
  <c r="DC627" i="3"/>
  <c r="A628" i="3"/>
  <c r="Y628" i="3"/>
  <c r="CY628" i="3"/>
  <c r="CZ628" i="3"/>
  <c r="DA628" i="3"/>
  <c r="DB628" i="3"/>
  <c r="DC628" i="3"/>
  <c r="A629" i="3"/>
  <c r="Y629" i="3"/>
  <c r="CY629" i="3"/>
  <c r="CZ629" i="3"/>
  <c r="DB629" i="3" s="1"/>
  <c r="DA629" i="3"/>
  <c r="DC629" i="3"/>
  <c r="A630" i="3"/>
  <c r="Y630" i="3"/>
  <c r="CY630" i="3"/>
  <c r="CZ630" i="3"/>
  <c r="DB630" i="3" s="1"/>
  <c r="DA630" i="3"/>
  <c r="DC630" i="3"/>
  <c r="A631" i="3"/>
  <c r="Y631" i="3"/>
  <c r="CY631" i="3"/>
  <c r="CZ631" i="3"/>
  <c r="DB631" i="3" s="1"/>
  <c r="DA631" i="3"/>
  <c r="DC631" i="3"/>
  <c r="A632" i="3"/>
  <c r="Y632" i="3"/>
  <c r="CY632" i="3"/>
  <c r="CZ632" i="3"/>
  <c r="DB632" i="3" s="1"/>
  <c r="DA632" i="3"/>
  <c r="DC632" i="3"/>
  <c r="A633" i="3"/>
  <c r="Y633" i="3"/>
  <c r="CY633" i="3"/>
  <c r="CZ633" i="3"/>
  <c r="DB633" i="3" s="1"/>
  <c r="DA633" i="3"/>
  <c r="DC633" i="3"/>
  <c r="A634" i="3"/>
  <c r="Y634" i="3"/>
  <c r="CY634" i="3"/>
  <c r="CZ634" i="3"/>
  <c r="DB634" i="3" s="1"/>
  <c r="DA634" i="3"/>
  <c r="DC634" i="3"/>
  <c r="A635" i="3"/>
  <c r="Y635" i="3"/>
  <c r="CY635" i="3"/>
  <c r="CZ635" i="3"/>
  <c r="DB635" i="3" s="1"/>
  <c r="DA635" i="3"/>
  <c r="DC635" i="3"/>
  <c r="A636" i="3"/>
  <c r="Y636" i="3"/>
  <c r="CY636" i="3"/>
  <c r="CZ636" i="3"/>
  <c r="DA636" i="3"/>
  <c r="DB636" i="3"/>
  <c r="DC636" i="3"/>
  <c r="A637" i="3"/>
  <c r="Y637" i="3"/>
  <c r="CY637" i="3"/>
  <c r="CZ637" i="3"/>
  <c r="DB637" i="3" s="1"/>
  <c r="DA637" i="3"/>
  <c r="DC637" i="3"/>
  <c r="A638" i="3"/>
  <c r="Y638" i="3"/>
  <c r="CY638" i="3"/>
  <c r="CZ638" i="3"/>
  <c r="DB638" i="3" s="1"/>
  <c r="DA638" i="3"/>
  <c r="DC638" i="3"/>
  <c r="A639" i="3"/>
  <c r="Y639" i="3"/>
  <c r="CY639" i="3"/>
  <c r="CZ639" i="3"/>
  <c r="DB639" i="3" s="1"/>
  <c r="DA639" i="3"/>
  <c r="DC639" i="3"/>
  <c r="A640" i="3"/>
  <c r="Y640" i="3"/>
  <c r="CY640" i="3"/>
  <c r="CZ640" i="3"/>
  <c r="DB640" i="3" s="1"/>
  <c r="DA640" i="3"/>
  <c r="DC640" i="3"/>
  <c r="A641" i="3"/>
  <c r="Y641" i="3"/>
  <c r="CY641" i="3"/>
  <c r="CZ641" i="3"/>
  <c r="DB641" i="3" s="1"/>
  <c r="DA641" i="3"/>
  <c r="DC641" i="3"/>
  <c r="A642" i="3"/>
  <c r="Y642" i="3"/>
  <c r="CY642" i="3"/>
  <c r="CZ642" i="3"/>
  <c r="DA642" i="3"/>
  <c r="DB642" i="3"/>
  <c r="DC642" i="3"/>
  <c r="A643" i="3"/>
  <c r="Y643" i="3"/>
  <c r="CY643" i="3"/>
  <c r="CZ643" i="3"/>
  <c r="DB643" i="3" s="1"/>
  <c r="DA643" i="3"/>
  <c r="DC643" i="3"/>
  <c r="A644" i="3"/>
  <c r="Y644" i="3"/>
  <c r="CY644" i="3"/>
  <c r="CZ644" i="3"/>
  <c r="DB644" i="3" s="1"/>
  <c r="DA644" i="3"/>
  <c r="DC644" i="3"/>
  <c r="A645" i="3"/>
  <c r="Y645" i="3"/>
  <c r="CY645" i="3"/>
  <c r="CZ645" i="3"/>
  <c r="DB645" i="3" s="1"/>
  <c r="DA645" i="3"/>
  <c r="DC645" i="3"/>
  <c r="A646" i="3"/>
  <c r="Y646" i="3"/>
  <c r="CY646" i="3"/>
  <c r="CZ646" i="3"/>
  <c r="DA646" i="3"/>
  <c r="DB646" i="3"/>
  <c r="DC646" i="3"/>
  <c r="A647" i="3"/>
  <c r="Y647" i="3"/>
  <c r="CY647" i="3"/>
  <c r="CZ647" i="3"/>
  <c r="DB647" i="3" s="1"/>
  <c r="DA647" i="3"/>
  <c r="DC647" i="3"/>
  <c r="A648" i="3"/>
  <c r="Y648" i="3"/>
  <c r="CY648" i="3"/>
  <c r="CZ648" i="3"/>
  <c r="DB648" i="3" s="1"/>
  <c r="DA648" i="3"/>
  <c r="DC648" i="3"/>
  <c r="A649" i="3"/>
  <c r="Y649" i="3"/>
  <c r="CY649" i="3"/>
  <c r="CZ649" i="3"/>
  <c r="DB649" i="3" s="1"/>
  <c r="DA649" i="3"/>
  <c r="DC649" i="3"/>
  <c r="A650" i="3"/>
  <c r="Y650" i="3"/>
  <c r="CY650" i="3"/>
  <c r="CZ650" i="3"/>
  <c r="DA650" i="3"/>
  <c r="DB650" i="3"/>
  <c r="DC650" i="3"/>
  <c r="A651" i="3"/>
  <c r="Y651" i="3"/>
  <c r="CY651" i="3"/>
  <c r="CZ651" i="3"/>
  <c r="DB651" i="3" s="1"/>
  <c r="DA651" i="3"/>
  <c r="DC651" i="3"/>
  <c r="A652" i="3"/>
  <c r="Y652" i="3"/>
  <c r="CY652" i="3"/>
  <c r="CZ652" i="3"/>
  <c r="DA652" i="3"/>
  <c r="DB652" i="3"/>
  <c r="DC652" i="3"/>
  <c r="A653" i="3"/>
  <c r="Y653" i="3"/>
  <c r="CY653" i="3"/>
  <c r="CZ653" i="3"/>
  <c r="DB653" i="3" s="1"/>
  <c r="DA653" i="3"/>
  <c r="DC653" i="3"/>
  <c r="A654" i="3"/>
  <c r="Y654" i="3"/>
  <c r="CY654" i="3"/>
  <c r="CZ654" i="3"/>
  <c r="DB654" i="3" s="1"/>
  <c r="DA654" i="3"/>
  <c r="DC654" i="3"/>
  <c r="A655" i="3"/>
  <c r="Y655" i="3"/>
  <c r="CY655" i="3"/>
  <c r="CZ655" i="3"/>
  <c r="DA655" i="3"/>
  <c r="DB655" i="3"/>
  <c r="DC655" i="3"/>
  <c r="A656" i="3"/>
  <c r="Y656" i="3"/>
  <c r="CY656" i="3"/>
  <c r="CZ656" i="3"/>
  <c r="DA656" i="3"/>
  <c r="DB656" i="3"/>
  <c r="DC656" i="3"/>
  <c r="A657" i="3"/>
  <c r="Y657" i="3"/>
  <c r="CY657" i="3"/>
  <c r="CZ657" i="3"/>
  <c r="DB657" i="3" s="1"/>
  <c r="DA657" i="3"/>
  <c r="DC657" i="3"/>
  <c r="A658" i="3"/>
  <c r="Y658" i="3"/>
  <c r="CY658" i="3"/>
  <c r="CZ658" i="3"/>
  <c r="DA658" i="3"/>
  <c r="DB658" i="3"/>
  <c r="DC658" i="3"/>
  <c r="A659" i="3"/>
  <c r="Y659" i="3"/>
  <c r="CY659" i="3"/>
  <c r="CZ659" i="3"/>
  <c r="DA659" i="3"/>
  <c r="DB659" i="3"/>
  <c r="DC659" i="3"/>
  <c r="A660" i="3"/>
  <c r="Y660" i="3"/>
  <c r="CY660" i="3"/>
  <c r="CZ660" i="3"/>
  <c r="DA660" i="3"/>
  <c r="DB660" i="3"/>
  <c r="DC660" i="3"/>
  <c r="A661" i="3"/>
  <c r="Y661" i="3"/>
  <c r="CY661" i="3"/>
  <c r="CZ661" i="3"/>
  <c r="DB661" i="3" s="1"/>
  <c r="DA661" i="3"/>
  <c r="DC661" i="3"/>
  <c r="A662" i="3"/>
  <c r="Y662" i="3"/>
  <c r="CY662" i="3"/>
  <c r="CZ662" i="3"/>
  <c r="DA662" i="3"/>
  <c r="DB662" i="3"/>
  <c r="DC662" i="3"/>
  <c r="A663" i="3"/>
  <c r="Y663" i="3"/>
  <c r="CY663" i="3"/>
  <c r="CZ663" i="3"/>
  <c r="DA663" i="3"/>
  <c r="DB663" i="3"/>
  <c r="DC663" i="3"/>
  <c r="A664" i="3"/>
  <c r="Y664" i="3"/>
  <c r="CY664" i="3"/>
  <c r="CZ664" i="3"/>
  <c r="DB664" i="3" s="1"/>
  <c r="DA664" i="3"/>
  <c r="DC664" i="3"/>
  <c r="A665" i="3"/>
  <c r="Y665" i="3"/>
  <c r="CY665" i="3"/>
  <c r="CZ665" i="3"/>
  <c r="DB665" i="3" s="1"/>
  <c r="DA665" i="3"/>
  <c r="DC665" i="3"/>
  <c r="A666" i="3"/>
  <c r="Y666" i="3"/>
  <c r="CY666" i="3"/>
  <c r="CZ666" i="3"/>
  <c r="DB666" i="3" s="1"/>
  <c r="DA666" i="3"/>
  <c r="DC666" i="3"/>
  <c r="A667" i="3"/>
  <c r="Y667" i="3"/>
  <c r="CY667" i="3"/>
  <c r="CZ667" i="3"/>
  <c r="DB667" i="3" s="1"/>
  <c r="DA667" i="3"/>
  <c r="DC667" i="3"/>
  <c r="A668" i="3"/>
  <c r="Y668" i="3"/>
  <c r="CY668" i="3"/>
  <c r="CZ668" i="3"/>
  <c r="DA668" i="3"/>
  <c r="DB668" i="3"/>
  <c r="DC668" i="3"/>
  <c r="A669" i="3"/>
  <c r="Y669" i="3"/>
  <c r="CY669" i="3"/>
  <c r="CZ669" i="3"/>
  <c r="DA669" i="3"/>
  <c r="DB669" i="3"/>
  <c r="DC669" i="3"/>
  <c r="A670" i="3"/>
  <c r="Y670" i="3"/>
  <c r="CY670" i="3"/>
  <c r="CZ670" i="3"/>
  <c r="DB670" i="3" s="1"/>
  <c r="DA670" i="3"/>
  <c r="DC670" i="3"/>
  <c r="A671" i="3"/>
  <c r="Y671" i="3"/>
  <c r="CY671" i="3"/>
  <c r="CZ671" i="3"/>
  <c r="DB671" i="3" s="1"/>
  <c r="DA671" i="3"/>
  <c r="DC671" i="3"/>
  <c r="A672" i="3"/>
  <c r="Y672" i="3"/>
  <c r="CY672" i="3"/>
  <c r="CZ672" i="3"/>
  <c r="DB672" i="3" s="1"/>
  <c r="DA672" i="3"/>
  <c r="DC672" i="3"/>
  <c r="A673" i="3"/>
  <c r="Y673" i="3"/>
  <c r="CY673" i="3"/>
  <c r="CZ673" i="3"/>
  <c r="DA673" i="3"/>
  <c r="DB673" i="3"/>
  <c r="DC673" i="3"/>
  <c r="A674" i="3"/>
  <c r="Y674" i="3"/>
  <c r="CY674" i="3"/>
  <c r="CZ674" i="3"/>
  <c r="DB674" i="3" s="1"/>
  <c r="DA674" i="3"/>
  <c r="DC674" i="3"/>
  <c r="A675" i="3"/>
  <c r="Y675" i="3"/>
  <c r="CY675" i="3"/>
  <c r="CZ675" i="3"/>
  <c r="DB675" i="3" s="1"/>
  <c r="DA675" i="3"/>
  <c r="DC675" i="3"/>
  <c r="A676" i="3"/>
  <c r="Y676" i="3"/>
  <c r="CY676" i="3"/>
  <c r="CZ676" i="3"/>
  <c r="DA676" i="3"/>
  <c r="DB676" i="3"/>
  <c r="DC676" i="3"/>
  <c r="A677" i="3"/>
  <c r="Y677" i="3"/>
  <c r="CY677" i="3"/>
  <c r="CZ677" i="3"/>
  <c r="DB677" i="3" s="1"/>
  <c r="DA677" i="3"/>
  <c r="DC677" i="3"/>
  <c r="A678" i="3"/>
  <c r="Y678" i="3"/>
  <c r="CY678" i="3"/>
  <c r="CZ678" i="3"/>
  <c r="DB678" i="3" s="1"/>
  <c r="DA678" i="3"/>
  <c r="DC678" i="3"/>
  <c r="A679" i="3"/>
  <c r="Y679" i="3"/>
  <c r="CY679" i="3"/>
  <c r="CZ679" i="3"/>
  <c r="DB679" i="3" s="1"/>
  <c r="DA679" i="3"/>
  <c r="DC679" i="3"/>
  <c r="A680" i="3"/>
  <c r="Y680" i="3"/>
  <c r="CV680" i="3" s="1"/>
  <c r="CU680" i="3"/>
  <c r="CY680" i="3"/>
  <c r="CZ680" i="3"/>
  <c r="DA680" i="3"/>
  <c r="DB680" i="3"/>
  <c r="DC680" i="3"/>
  <c r="A681" i="3"/>
  <c r="Y681" i="3"/>
  <c r="CX681" i="3" s="1"/>
  <c r="CY681" i="3"/>
  <c r="CZ681" i="3"/>
  <c r="DB681" i="3" s="1"/>
  <c r="DA681" i="3"/>
  <c r="DC681" i="3"/>
  <c r="A682" i="3"/>
  <c r="Y682" i="3"/>
  <c r="CX682" i="3" s="1"/>
  <c r="CW682" i="3"/>
  <c r="CY682" i="3"/>
  <c r="CZ682" i="3"/>
  <c r="DA682" i="3"/>
  <c r="DB682" i="3"/>
  <c r="DC682" i="3"/>
  <c r="A683" i="3"/>
  <c r="Y683" i="3"/>
  <c r="CW683" i="3"/>
  <c r="CX683" i="3"/>
  <c r="CY683" i="3"/>
  <c r="CZ683" i="3"/>
  <c r="DB683" i="3" s="1"/>
  <c r="DA683" i="3"/>
  <c r="DC683" i="3"/>
  <c r="A684" i="3"/>
  <c r="Y684" i="3"/>
  <c r="CW684" i="3" s="1"/>
  <c r="CY684" i="3"/>
  <c r="CZ684" i="3"/>
  <c r="DA684" i="3"/>
  <c r="DB684" i="3"/>
  <c r="DC684" i="3"/>
  <c r="A685" i="3"/>
  <c r="Y685" i="3"/>
  <c r="CW685" i="3" s="1"/>
  <c r="CX685" i="3"/>
  <c r="DH685" i="3" s="1"/>
  <c r="CY685" i="3"/>
  <c r="CZ685" i="3"/>
  <c r="DB685" i="3" s="1"/>
  <c r="DA685" i="3"/>
  <c r="DC685" i="3"/>
  <c r="A686" i="3"/>
  <c r="Y686" i="3"/>
  <c r="CV686" i="3" s="1"/>
  <c r="CU686" i="3"/>
  <c r="CY686" i="3"/>
  <c r="CZ686" i="3"/>
  <c r="DA686" i="3"/>
  <c r="DB686" i="3"/>
  <c r="DC686" i="3"/>
  <c r="A687" i="3"/>
  <c r="Y687" i="3"/>
  <c r="CX687" i="3"/>
  <c r="DF687" i="3" s="1"/>
  <c r="CY687" i="3"/>
  <c r="CZ687" i="3"/>
  <c r="DB687" i="3" s="1"/>
  <c r="DA687" i="3"/>
  <c r="DC687" i="3"/>
  <c r="DH687" i="3"/>
  <c r="A688" i="3"/>
  <c r="Y688" i="3"/>
  <c r="CW688" i="3"/>
  <c r="CX688" i="3"/>
  <c r="DH688" i="3" s="1"/>
  <c r="CY688" i="3"/>
  <c r="CZ688" i="3"/>
  <c r="DB688" i="3" s="1"/>
  <c r="DA688" i="3"/>
  <c r="DC688" i="3"/>
  <c r="DG688" i="3"/>
  <c r="DJ688" i="3" s="1"/>
  <c r="A689" i="3"/>
  <c r="Y689" i="3"/>
  <c r="CY689" i="3"/>
  <c r="CZ689" i="3"/>
  <c r="DA689" i="3"/>
  <c r="DB689" i="3"/>
  <c r="DC689" i="3"/>
  <c r="A690" i="3"/>
  <c r="Y690" i="3"/>
  <c r="CW690" i="3"/>
  <c r="CX690" i="3"/>
  <c r="DF690" i="3" s="1"/>
  <c r="CY690" i="3"/>
  <c r="CZ690" i="3"/>
  <c r="DB690" i="3" s="1"/>
  <c r="DA690" i="3"/>
  <c r="DC690" i="3"/>
  <c r="DG690" i="3"/>
  <c r="DH690" i="3"/>
  <c r="DI690" i="3"/>
  <c r="DJ690" i="3"/>
  <c r="A691" i="3"/>
  <c r="Y691" i="3"/>
  <c r="CV691" i="3" s="1"/>
  <c r="CU691" i="3"/>
  <c r="CX691" i="3"/>
  <c r="CY691" i="3"/>
  <c r="CZ691" i="3"/>
  <c r="DB691" i="3" s="1"/>
  <c r="DA691" i="3"/>
  <c r="DC691" i="3"/>
  <c r="A692" i="3"/>
  <c r="Y692" i="3"/>
  <c r="CX692" i="3"/>
  <c r="CY692" i="3"/>
  <c r="CZ692" i="3"/>
  <c r="DB692" i="3" s="1"/>
  <c r="DA692" i="3"/>
  <c r="DC692" i="3"/>
  <c r="A693" i="3"/>
  <c r="Y693" i="3"/>
  <c r="CW693" i="3" s="1"/>
  <c r="CY693" i="3"/>
  <c r="CZ693" i="3"/>
  <c r="DA693" i="3"/>
  <c r="DB693" i="3"/>
  <c r="DC693" i="3"/>
  <c r="A694" i="3"/>
  <c r="Y694" i="3"/>
  <c r="CW694" i="3" s="1"/>
  <c r="CX694" i="3"/>
  <c r="DI694" i="3" s="1"/>
  <c r="CY694" i="3"/>
  <c r="CZ694" i="3"/>
  <c r="DB694" i="3" s="1"/>
  <c r="DA694" i="3"/>
  <c r="DC694" i="3"/>
  <c r="DF694" i="3"/>
  <c r="DG694" i="3"/>
  <c r="A695" i="3"/>
  <c r="Y695" i="3"/>
  <c r="CX695" i="3" s="1"/>
  <c r="CW695" i="3"/>
  <c r="CY695" i="3"/>
  <c r="CZ695" i="3"/>
  <c r="DA695" i="3"/>
  <c r="DB695" i="3"/>
  <c r="DC695" i="3"/>
  <c r="A696" i="3"/>
  <c r="Y696" i="3"/>
  <c r="CX696" i="3" s="1"/>
  <c r="CY696" i="3"/>
  <c r="CZ696" i="3"/>
  <c r="DA696" i="3"/>
  <c r="DB696" i="3"/>
  <c r="DC696" i="3"/>
  <c r="DI696" i="3"/>
  <c r="A697" i="3"/>
  <c r="Y697" i="3"/>
  <c r="CX697" i="3" s="1"/>
  <c r="DH697" i="3" s="1"/>
  <c r="CY697" i="3"/>
  <c r="CZ697" i="3"/>
  <c r="DA697" i="3"/>
  <c r="DB697" i="3"/>
  <c r="DC697" i="3"/>
  <c r="DF697" i="3"/>
  <c r="DJ697" i="3" s="1"/>
  <c r="DG697" i="3"/>
  <c r="DI697" i="3"/>
  <c r="A698" i="3"/>
  <c r="Y698" i="3"/>
  <c r="CX698" i="3" s="1"/>
  <c r="DH698" i="3" s="1"/>
  <c r="CU698" i="3"/>
  <c r="CV698" i="3"/>
  <c r="CY698" i="3"/>
  <c r="CZ698" i="3"/>
  <c r="DA698" i="3"/>
  <c r="DB698" i="3"/>
  <c r="DC698" i="3"/>
  <c r="A699" i="3"/>
  <c r="Y699" i="3"/>
  <c r="CX699" i="3" s="1"/>
  <c r="CY699" i="3"/>
  <c r="CZ699" i="3"/>
  <c r="DA699" i="3"/>
  <c r="DB699" i="3"/>
  <c r="DC699" i="3"/>
  <c r="A700" i="3"/>
  <c r="Y700" i="3"/>
  <c r="CW700" i="3" s="1"/>
  <c r="CY700" i="3"/>
  <c r="CZ700" i="3"/>
  <c r="DB700" i="3" s="1"/>
  <c r="DA700" i="3"/>
  <c r="DC700" i="3"/>
  <c r="A701" i="3"/>
  <c r="Y701" i="3"/>
  <c r="CW701" i="3"/>
  <c r="CX701" i="3"/>
  <c r="CY701" i="3"/>
  <c r="CZ701" i="3"/>
  <c r="DA701" i="3"/>
  <c r="DB701" i="3"/>
  <c r="DC701" i="3"/>
  <c r="DG701" i="3"/>
  <c r="A702" i="3"/>
  <c r="Y702" i="3"/>
  <c r="CX702" i="3" s="1"/>
  <c r="DH702" i="3" s="1"/>
  <c r="CY702" i="3"/>
  <c r="CZ702" i="3"/>
  <c r="DA702" i="3"/>
  <c r="DB702" i="3"/>
  <c r="DC702" i="3"/>
  <c r="A703" i="3"/>
  <c r="Y703" i="3"/>
  <c r="CX703" i="3" s="1"/>
  <c r="CY703" i="3"/>
  <c r="CZ703" i="3"/>
  <c r="DA703" i="3"/>
  <c r="DB703" i="3"/>
  <c r="DC703" i="3"/>
  <c r="A704" i="3"/>
  <c r="Y704" i="3"/>
  <c r="CX704" i="3" s="1"/>
  <c r="CU704" i="3"/>
  <c r="CV704" i="3"/>
  <c r="CY704" i="3"/>
  <c r="CZ704" i="3"/>
  <c r="DB704" i="3" s="1"/>
  <c r="DA704" i="3"/>
  <c r="DC704" i="3"/>
  <c r="A705" i="3"/>
  <c r="Y705" i="3"/>
  <c r="CX705" i="3"/>
  <c r="CY705" i="3"/>
  <c r="CZ705" i="3"/>
  <c r="DA705" i="3"/>
  <c r="DB705" i="3"/>
  <c r="DC705" i="3"/>
  <c r="DF705" i="3"/>
  <c r="DG705" i="3"/>
  <c r="A706" i="3"/>
  <c r="Y706" i="3"/>
  <c r="CY706" i="3"/>
  <c r="CZ706" i="3"/>
  <c r="DA706" i="3"/>
  <c r="DB706" i="3"/>
  <c r="DC706" i="3"/>
  <c r="A707" i="3"/>
  <c r="Y707" i="3"/>
  <c r="CW707" i="3" s="1"/>
  <c r="CX707" i="3"/>
  <c r="DF707" i="3" s="1"/>
  <c r="CY707" i="3"/>
  <c r="CZ707" i="3"/>
  <c r="DB707" i="3" s="1"/>
  <c r="DA707" i="3"/>
  <c r="DC707" i="3"/>
  <c r="DG707" i="3"/>
  <c r="DH707" i="3"/>
  <c r="DJ707" i="3" s="1"/>
  <c r="DI707" i="3"/>
  <c r="A708" i="3"/>
  <c r="Y708" i="3"/>
  <c r="CX708" i="3"/>
  <c r="DG708" i="3" s="1"/>
  <c r="CY708" i="3"/>
  <c r="CZ708" i="3"/>
  <c r="DB708" i="3" s="1"/>
  <c r="DA708" i="3"/>
  <c r="DC708" i="3"/>
  <c r="A709" i="3"/>
  <c r="Y709" i="3"/>
  <c r="CX709" i="3" s="1"/>
  <c r="CY709" i="3"/>
  <c r="CZ709" i="3"/>
  <c r="DB709" i="3" s="1"/>
  <c r="DA709" i="3"/>
  <c r="DC709" i="3"/>
  <c r="A710" i="3"/>
  <c r="Y710" i="3"/>
  <c r="CY710" i="3"/>
  <c r="CZ710" i="3"/>
  <c r="DB710" i="3" s="1"/>
  <c r="DA710" i="3"/>
  <c r="DC710" i="3"/>
  <c r="A711" i="3"/>
  <c r="Y711" i="3"/>
  <c r="CY711" i="3"/>
  <c r="CZ711" i="3"/>
  <c r="DB711" i="3" s="1"/>
  <c r="DA711" i="3"/>
  <c r="DC711" i="3"/>
  <c r="A712" i="3"/>
  <c r="Y712" i="3"/>
  <c r="CY712" i="3"/>
  <c r="CZ712" i="3"/>
  <c r="DA712" i="3"/>
  <c r="DB712" i="3"/>
  <c r="DC712" i="3"/>
  <c r="A713" i="3"/>
  <c r="Y713" i="3"/>
  <c r="CY713" i="3"/>
  <c r="CZ713" i="3"/>
  <c r="DB713" i="3" s="1"/>
  <c r="DA713" i="3"/>
  <c r="DC713" i="3"/>
  <c r="A714" i="3"/>
  <c r="Y714" i="3"/>
  <c r="CY714" i="3"/>
  <c r="CZ714" i="3"/>
  <c r="DB714" i="3" s="1"/>
  <c r="DA714" i="3"/>
  <c r="DC714" i="3"/>
  <c r="A715" i="3"/>
  <c r="Y715" i="3"/>
  <c r="CY715" i="3"/>
  <c r="CZ715" i="3"/>
  <c r="DB715" i="3" s="1"/>
  <c r="DA715" i="3"/>
  <c r="DC715" i="3"/>
  <c r="A716" i="3"/>
  <c r="Y716" i="3"/>
  <c r="CY716" i="3"/>
  <c r="CZ716" i="3"/>
  <c r="DA716" i="3"/>
  <c r="DB716" i="3"/>
  <c r="DC716" i="3"/>
  <c r="A717" i="3"/>
  <c r="Y717" i="3"/>
  <c r="CX717" i="3" s="1"/>
  <c r="CU717" i="3"/>
  <c r="CV717" i="3"/>
  <c r="CY717" i="3"/>
  <c r="CZ717" i="3"/>
  <c r="DA717" i="3"/>
  <c r="DB717" i="3"/>
  <c r="DC717" i="3"/>
  <c r="DG717" i="3"/>
  <c r="A718" i="3"/>
  <c r="Y718" i="3"/>
  <c r="CX718" i="3"/>
  <c r="CY718" i="3"/>
  <c r="CZ718" i="3"/>
  <c r="DA718" i="3"/>
  <c r="DB718" i="3"/>
  <c r="DC718" i="3"/>
  <c r="DF718" i="3"/>
  <c r="DG718" i="3"/>
  <c r="DH718" i="3"/>
  <c r="DI718" i="3"/>
  <c r="DJ718" i="3"/>
  <c r="A719" i="3"/>
  <c r="Y719" i="3"/>
  <c r="CX719" i="3" s="1"/>
  <c r="DH719" i="3" s="1"/>
  <c r="CU719" i="3"/>
  <c r="CV719" i="3"/>
  <c r="CY719" i="3"/>
  <c r="CZ719" i="3"/>
  <c r="DA719" i="3"/>
  <c r="DB719" i="3"/>
  <c r="DC719" i="3"/>
  <c r="A720" i="3"/>
  <c r="Y720" i="3"/>
  <c r="CX720" i="3"/>
  <c r="CY720" i="3"/>
  <c r="CZ720" i="3"/>
  <c r="DA720" i="3"/>
  <c r="DB720" i="3"/>
  <c r="DC720" i="3"/>
  <c r="DF720" i="3"/>
  <c r="DJ720" i="3" s="1"/>
  <c r="A721" i="3"/>
  <c r="Y721" i="3"/>
  <c r="CX721" i="3" s="1"/>
  <c r="CU721" i="3"/>
  <c r="CV721" i="3"/>
  <c r="CY721" i="3"/>
  <c r="CZ721" i="3"/>
  <c r="DB721" i="3" s="1"/>
  <c r="DA721" i="3"/>
  <c r="DC721" i="3"/>
  <c r="A722" i="3"/>
  <c r="Y722" i="3"/>
  <c r="CX722" i="3" s="1"/>
  <c r="CY722" i="3"/>
  <c r="CZ722" i="3"/>
  <c r="DB722" i="3" s="1"/>
  <c r="DA722" i="3"/>
  <c r="DC722" i="3"/>
  <c r="A723" i="3"/>
  <c r="Y723" i="3"/>
  <c r="CW723" i="3" s="1"/>
  <c r="CY723" i="3"/>
  <c r="CZ723" i="3"/>
  <c r="DB723" i="3" s="1"/>
  <c r="DA723" i="3"/>
  <c r="DC723" i="3"/>
  <c r="A724" i="3"/>
  <c r="Y724" i="3"/>
  <c r="CX724" i="3" s="1"/>
  <c r="DF724" i="3" s="1"/>
  <c r="CY724" i="3"/>
  <c r="CZ724" i="3"/>
  <c r="DA724" i="3"/>
  <c r="DB724" i="3"/>
  <c r="DC724" i="3"/>
  <c r="DG724" i="3"/>
  <c r="DH724" i="3"/>
  <c r="DI724" i="3"/>
  <c r="DJ724" i="3"/>
  <c r="A725" i="3"/>
  <c r="Y725" i="3"/>
  <c r="CX725" i="3"/>
  <c r="DG725" i="3" s="1"/>
  <c r="CY725" i="3"/>
  <c r="CZ725" i="3"/>
  <c r="DB725" i="3" s="1"/>
  <c r="DA725" i="3"/>
  <c r="DC725" i="3"/>
  <c r="A726" i="3"/>
  <c r="Y726" i="3"/>
  <c r="CX726" i="3"/>
  <c r="CY726" i="3"/>
  <c r="CZ726" i="3"/>
  <c r="DB726" i="3" s="1"/>
  <c r="DA726" i="3"/>
  <c r="DC726" i="3"/>
  <c r="DF726" i="3"/>
  <c r="DJ726" i="3" s="1"/>
  <c r="DG726" i="3"/>
  <c r="DH726" i="3"/>
  <c r="DI726" i="3"/>
  <c r="A727" i="3"/>
  <c r="Y727" i="3"/>
  <c r="CX727" i="3"/>
  <c r="DI727" i="3" s="1"/>
  <c r="CY727" i="3"/>
  <c r="CZ727" i="3"/>
  <c r="DA727" i="3"/>
  <c r="DB727" i="3"/>
  <c r="DC727" i="3"/>
  <c r="DF727" i="3"/>
  <c r="DG727" i="3"/>
  <c r="DH727" i="3"/>
  <c r="DJ727" i="3"/>
  <c r="A728" i="3"/>
  <c r="Y728" i="3"/>
  <c r="CX728" i="3" s="1"/>
  <c r="CY728" i="3"/>
  <c r="CZ728" i="3"/>
  <c r="DB728" i="3" s="1"/>
  <c r="DA728" i="3"/>
  <c r="DC728" i="3"/>
  <c r="A729" i="3"/>
  <c r="Y729" i="3"/>
  <c r="CV729" i="3" s="1"/>
  <c r="CU729" i="3"/>
  <c r="CX729" i="3"/>
  <c r="DG729" i="3" s="1"/>
  <c r="CY729" i="3"/>
  <c r="CZ729" i="3"/>
  <c r="DA729" i="3"/>
  <c r="DB729" i="3"/>
  <c r="DC729" i="3"/>
  <c r="DF729" i="3"/>
  <c r="DH729" i="3"/>
  <c r="DI729" i="3"/>
  <c r="DJ729" i="3" s="1"/>
  <c r="A730" i="3"/>
  <c r="Y730" i="3"/>
  <c r="CX730" i="3"/>
  <c r="DF730" i="3" s="1"/>
  <c r="CY730" i="3"/>
  <c r="CZ730" i="3"/>
  <c r="DB730" i="3" s="1"/>
  <c r="DA730" i="3"/>
  <c r="DC730" i="3"/>
  <c r="DG730" i="3"/>
  <c r="DH730" i="3"/>
  <c r="DI730" i="3"/>
  <c r="DJ730" i="3"/>
  <c r="A731" i="3"/>
  <c r="Y731" i="3"/>
  <c r="CW731" i="3"/>
  <c r="CX731" i="3"/>
  <c r="DF731" i="3" s="1"/>
  <c r="CY731" i="3"/>
  <c r="CZ731" i="3"/>
  <c r="DB731" i="3" s="1"/>
  <c r="DA731" i="3"/>
  <c r="DC731" i="3"/>
  <c r="A732" i="3"/>
  <c r="Y732" i="3"/>
  <c r="CX732" i="3" s="1"/>
  <c r="CY732" i="3"/>
  <c r="CZ732" i="3"/>
  <c r="DB732" i="3" s="1"/>
  <c r="DA732" i="3"/>
  <c r="DC732" i="3"/>
  <c r="A733" i="3"/>
  <c r="Y733" i="3"/>
  <c r="CX733" i="3"/>
  <c r="DH733" i="3" s="1"/>
  <c r="CY733" i="3"/>
  <c r="CZ733" i="3"/>
  <c r="DA733" i="3"/>
  <c r="DB733" i="3"/>
  <c r="DC733" i="3"/>
  <c r="DG733" i="3"/>
  <c r="A734" i="3"/>
  <c r="Y734" i="3"/>
  <c r="CX734" i="3" s="1"/>
  <c r="CY734" i="3"/>
  <c r="CZ734" i="3"/>
  <c r="DA734" i="3"/>
  <c r="DB734" i="3"/>
  <c r="DC734" i="3"/>
  <c r="A735" i="3"/>
  <c r="Y735" i="3"/>
  <c r="CX735" i="3" s="1"/>
  <c r="DH735" i="3" s="1"/>
  <c r="CY735" i="3"/>
  <c r="CZ735" i="3"/>
  <c r="DA735" i="3"/>
  <c r="DB735" i="3"/>
  <c r="DC735" i="3"/>
  <c r="DF735" i="3"/>
  <c r="DJ735" i="3" s="1"/>
  <c r="DG735" i="3"/>
  <c r="A736" i="3"/>
  <c r="Y736" i="3"/>
  <c r="CX736" i="3" s="1"/>
  <c r="CY736" i="3"/>
  <c r="CZ736" i="3"/>
  <c r="DB736" i="3" s="1"/>
  <c r="DA736" i="3"/>
  <c r="DC736" i="3"/>
  <c r="A737" i="3"/>
  <c r="Y737" i="3"/>
  <c r="CY737" i="3"/>
  <c r="CZ737" i="3"/>
  <c r="DB737" i="3" s="1"/>
  <c r="DA737" i="3"/>
  <c r="DC737" i="3"/>
  <c r="A738" i="3"/>
  <c r="Y738" i="3"/>
  <c r="CY738" i="3"/>
  <c r="CZ738" i="3"/>
  <c r="DA738" i="3"/>
  <c r="DB738" i="3"/>
  <c r="DC738" i="3"/>
  <c r="A739" i="3"/>
  <c r="Y739" i="3"/>
  <c r="CY739" i="3"/>
  <c r="CZ739" i="3"/>
  <c r="DA739" i="3"/>
  <c r="DB739" i="3"/>
  <c r="DC739" i="3"/>
  <c r="A740" i="3"/>
  <c r="Y740" i="3"/>
  <c r="CY740" i="3"/>
  <c r="CZ740" i="3"/>
  <c r="DA740" i="3"/>
  <c r="DB740" i="3"/>
  <c r="DC740" i="3"/>
  <c r="A741" i="3"/>
  <c r="Y741" i="3"/>
  <c r="CY741" i="3"/>
  <c r="CZ741" i="3"/>
  <c r="DA741" i="3"/>
  <c r="DB741" i="3"/>
  <c r="DC741" i="3"/>
  <c r="A742" i="3"/>
  <c r="Y742" i="3"/>
  <c r="CY742" i="3"/>
  <c r="CZ742" i="3"/>
  <c r="DA742" i="3"/>
  <c r="DB742" i="3"/>
  <c r="DC742" i="3"/>
  <c r="A743" i="3"/>
  <c r="Y743" i="3"/>
  <c r="CY743" i="3"/>
  <c r="CZ743" i="3"/>
  <c r="DA743" i="3"/>
  <c r="DB743" i="3"/>
  <c r="DC743" i="3"/>
  <c r="A744" i="3"/>
  <c r="Y744" i="3"/>
  <c r="CY744" i="3"/>
  <c r="CZ744" i="3"/>
  <c r="DB744" i="3" s="1"/>
  <c r="DA744" i="3"/>
  <c r="DC744" i="3"/>
  <c r="A745" i="3"/>
  <c r="Y745" i="3"/>
  <c r="CY745" i="3"/>
  <c r="CZ745" i="3"/>
  <c r="DA745" i="3"/>
  <c r="DB745" i="3"/>
  <c r="DC745" i="3"/>
  <c r="A746" i="3"/>
  <c r="Y746" i="3"/>
  <c r="CY746" i="3"/>
  <c r="CZ746" i="3"/>
  <c r="DA746" i="3"/>
  <c r="DB746" i="3"/>
  <c r="DC746" i="3"/>
  <c r="A747" i="3"/>
  <c r="Y747" i="3"/>
  <c r="CY747" i="3"/>
  <c r="CZ747" i="3"/>
  <c r="DB747" i="3" s="1"/>
  <c r="DA747" i="3"/>
  <c r="DC747" i="3"/>
  <c r="A748" i="3"/>
  <c r="Y748" i="3"/>
  <c r="CY748" i="3"/>
  <c r="CZ748" i="3"/>
  <c r="DB748" i="3" s="1"/>
  <c r="DA748" i="3"/>
  <c r="DC748" i="3"/>
  <c r="A749" i="3"/>
  <c r="Y749" i="3"/>
  <c r="CX749" i="3" s="1"/>
  <c r="CU749" i="3"/>
  <c r="CV749" i="3"/>
  <c r="CY749" i="3"/>
  <c r="CZ749" i="3"/>
  <c r="DA749" i="3"/>
  <c r="DB749" i="3"/>
  <c r="DC749" i="3"/>
  <c r="A750" i="3"/>
  <c r="Y750" i="3"/>
  <c r="CX750" i="3"/>
  <c r="CY750" i="3"/>
  <c r="CZ750" i="3"/>
  <c r="DA750" i="3"/>
  <c r="DB750" i="3"/>
  <c r="DC750" i="3"/>
  <c r="DF750" i="3"/>
  <c r="DG750" i="3"/>
  <c r="DH750" i="3"/>
  <c r="DI750" i="3"/>
  <c r="DJ750" i="3"/>
  <c r="A751" i="3"/>
  <c r="Y751" i="3"/>
  <c r="CX751" i="3"/>
  <c r="DF751" i="3" s="1"/>
  <c r="DJ751" i="3" s="1"/>
  <c r="CY751" i="3"/>
  <c r="CZ751" i="3"/>
  <c r="DB751" i="3" s="1"/>
  <c r="DA751" i="3"/>
  <c r="DC751" i="3"/>
  <c r="A752" i="3"/>
  <c r="Y752" i="3"/>
  <c r="CX752" i="3" s="1"/>
  <c r="CY752" i="3"/>
  <c r="CZ752" i="3"/>
  <c r="DB752" i="3" s="1"/>
  <c r="DA752" i="3"/>
  <c r="DC752" i="3"/>
  <c r="A753" i="3"/>
  <c r="Y753" i="3"/>
  <c r="CX753" i="3" s="1"/>
  <c r="CU753" i="3"/>
  <c r="CV753" i="3"/>
  <c r="CY753" i="3"/>
  <c r="CZ753" i="3"/>
  <c r="DA753" i="3"/>
  <c r="DB753" i="3"/>
  <c r="DC753" i="3"/>
  <c r="A754" i="3"/>
  <c r="Y754" i="3"/>
  <c r="CX754" i="3"/>
  <c r="DH754" i="3" s="1"/>
  <c r="CY754" i="3"/>
  <c r="CZ754" i="3"/>
  <c r="DA754" i="3"/>
  <c r="DB754" i="3"/>
  <c r="DC754" i="3"/>
  <c r="DF754" i="3"/>
  <c r="DG754" i="3"/>
  <c r="DI754" i="3"/>
  <c r="DJ754" i="3"/>
  <c r="A755" i="3"/>
  <c r="Y755" i="3"/>
  <c r="CX755" i="3"/>
  <c r="DF755" i="3" s="1"/>
  <c r="DJ755" i="3" s="1"/>
  <c r="CY755" i="3"/>
  <c r="CZ755" i="3"/>
  <c r="DB755" i="3" s="1"/>
  <c r="DA755" i="3"/>
  <c r="DC755" i="3"/>
  <c r="A756" i="3"/>
  <c r="Y756" i="3"/>
  <c r="CX756" i="3" s="1"/>
  <c r="CY756" i="3"/>
  <c r="CZ756" i="3"/>
  <c r="DB756" i="3" s="1"/>
  <c r="DA756" i="3"/>
  <c r="DC756" i="3"/>
  <c r="A757" i="3"/>
  <c r="Y757" i="3"/>
  <c r="CX757" i="3" s="1"/>
  <c r="CU757" i="3"/>
  <c r="CV757" i="3"/>
  <c r="CY757" i="3"/>
  <c r="CZ757" i="3"/>
  <c r="DA757" i="3"/>
  <c r="DB757" i="3"/>
  <c r="DC757" i="3"/>
  <c r="A758" i="3"/>
  <c r="Y758" i="3"/>
  <c r="CX758" i="3"/>
  <c r="DH758" i="3" s="1"/>
  <c r="CY758" i="3"/>
  <c r="CZ758" i="3"/>
  <c r="DA758" i="3"/>
  <c r="DB758" i="3"/>
  <c r="DC758" i="3"/>
  <c r="DF758" i="3"/>
  <c r="DG758" i="3"/>
  <c r="DI758" i="3"/>
  <c r="DJ758" i="3"/>
  <c r="A759" i="3"/>
  <c r="Y759" i="3"/>
  <c r="CW759" i="3"/>
  <c r="CX759" i="3"/>
  <c r="DF759" i="3" s="1"/>
  <c r="CY759" i="3"/>
  <c r="CZ759" i="3"/>
  <c r="DB759" i="3" s="1"/>
  <c r="DA759" i="3"/>
  <c r="DC759" i="3"/>
  <c r="DG759" i="3"/>
  <c r="A760" i="3"/>
  <c r="Y760" i="3"/>
  <c r="CX760" i="3"/>
  <c r="DH760" i="3" s="1"/>
  <c r="CY760" i="3"/>
  <c r="CZ760" i="3"/>
  <c r="DA760" i="3"/>
  <c r="DB760" i="3"/>
  <c r="DC760" i="3"/>
  <c r="DF760" i="3"/>
  <c r="DJ760" i="3" s="1"/>
  <c r="DG760" i="3"/>
  <c r="A761" i="3"/>
  <c r="Y761" i="3"/>
  <c r="CX761" i="3" s="1"/>
  <c r="CY761" i="3"/>
  <c r="CZ761" i="3"/>
  <c r="DB761" i="3" s="1"/>
  <c r="DA761" i="3"/>
  <c r="DC761" i="3"/>
  <c r="A762" i="3"/>
  <c r="Y762" i="3"/>
  <c r="CX762" i="3" s="1"/>
  <c r="CY762" i="3"/>
  <c r="CZ762" i="3"/>
  <c r="DA762" i="3"/>
  <c r="DB762" i="3"/>
  <c r="DC762" i="3"/>
  <c r="A763" i="3"/>
  <c r="Y763" i="3"/>
  <c r="CX763" i="3" s="1"/>
  <c r="CY763" i="3"/>
  <c r="CZ763" i="3"/>
  <c r="DA763" i="3"/>
  <c r="DB763" i="3"/>
  <c r="DC763" i="3"/>
  <c r="A764" i="3"/>
  <c r="Y764" i="3"/>
  <c r="CX764" i="3" s="1"/>
  <c r="CY764" i="3"/>
  <c r="CZ764" i="3"/>
  <c r="DA764" i="3"/>
  <c r="DB764" i="3"/>
  <c r="DC764" i="3"/>
  <c r="A765" i="3"/>
  <c r="Y765" i="3"/>
  <c r="CU765" i="3"/>
  <c r="CV765" i="3"/>
  <c r="CX765" i="3"/>
  <c r="CY765" i="3"/>
  <c r="CZ765" i="3"/>
  <c r="DB765" i="3" s="1"/>
  <c r="DA765" i="3"/>
  <c r="DC765" i="3"/>
  <c r="DF765" i="3"/>
  <c r="DG765" i="3"/>
  <c r="DH765" i="3"/>
  <c r="DI765" i="3"/>
  <c r="DJ765" i="3" s="1"/>
  <c r="A766" i="3"/>
  <c r="Y766" i="3"/>
  <c r="CX766" i="3" s="1"/>
  <c r="CY766" i="3"/>
  <c r="CZ766" i="3"/>
  <c r="DA766" i="3"/>
  <c r="DB766" i="3"/>
  <c r="DC766" i="3"/>
  <c r="A767" i="3"/>
  <c r="Y767" i="3"/>
  <c r="CW767" i="3" s="1"/>
  <c r="CX767" i="3"/>
  <c r="DF767" i="3" s="1"/>
  <c r="CY767" i="3"/>
  <c r="CZ767" i="3"/>
  <c r="DB767" i="3" s="1"/>
  <c r="DA767" i="3"/>
  <c r="DC767" i="3"/>
  <c r="A768" i="3"/>
  <c r="Y768" i="3"/>
  <c r="CX768" i="3" s="1"/>
  <c r="CY768" i="3"/>
  <c r="CZ768" i="3"/>
  <c r="DB768" i="3" s="1"/>
  <c r="DA768" i="3"/>
  <c r="DC768" i="3"/>
  <c r="A769" i="3"/>
  <c r="Y769" i="3"/>
  <c r="CX769" i="3"/>
  <c r="DF769" i="3" s="1"/>
  <c r="DJ769" i="3" s="1"/>
  <c r="CY769" i="3"/>
  <c r="CZ769" i="3"/>
  <c r="DA769" i="3"/>
  <c r="DB769" i="3"/>
  <c r="DC769" i="3"/>
  <c r="A770" i="3"/>
  <c r="Y770" i="3"/>
  <c r="CX770" i="3"/>
  <c r="DF770" i="3" s="1"/>
  <c r="DJ770" i="3" s="1"/>
  <c r="CY770" i="3"/>
  <c r="CZ770" i="3"/>
  <c r="DB770" i="3" s="1"/>
  <c r="DA770" i="3"/>
  <c r="DC770" i="3"/>
  <c r="A771" i="3"/>
  <c r="Y771" i="3"/>
  <c r="CX771" i="3" s="1"/>
  <c r="CY771" i="3"/>
  <c r="CZ771" i="3"/>
  <c r="DB771" i="3" s="1"/>
  <c r="DA771" i="3"/>
  <c r="DC771" i="3"/>
  <c r="A772" i="3"/>
  <c r="Y772" i="3"/>
  <c r="CX772" i="3"/>
  <c r="CY772" i="3"/>
  <c r="CZ772" i="3"/>
  <c r="DA772" i="3"/>
  <c r="DB772" i="3"/>
  <c r="DC772" i="3"/>
  <c r="DF772" i="3"/>
  <c r="DG772" i="3"/>
  <c r="DH772" i="3"/>
  <c r="DI772" i="3"/>
  <c r="DJ772" i="3"/>
  <c r="A773" i="3"/>
  <c r="Y773" i="3"/>
  <c r="CV773" i="3" s="1"/>
  <c r="CU773" i="3"/>
  <c r="CX773" i="3"/>
  <c r="DF773" i="3" s="1"/>
  <c r="CY773" i="3"/>
  <c r="CZ773" i="3"/>
  <c r="DA773" i="3"/>
  <c r="DB773" i="3"/>
  <c r="DC773" i="3"/>
  <c r="A774" i="3"/>
  <c r="Y774" i="3"/>
  <c r="CX774" i="3"/>
  <c r="DF774" i="3" s="1"/>
  <c r="DJ774" i="3" s="1"/>
  <c r="CY774" i="3"/>
  <c r="CZ774" i="3"/>
  <c r="DB774" i="3" s="1"/>
  <c r="DA774" i="3"/>
  <c r="DC774" i="3"/>
  <c r="A775" i="3"/>
  <c r="Y775" i="3"/>
  <c r="CX775" i="3" s="1"/>
  <c r="CY775" i="3"/>
  <c r="CZ775" i="3"/>
  <c r="DB775" i="3" s="1"/>
  <c r="DA775" i="3"/>
  <c r="DC775" i="3"/>
  <c r="A776" i="3"/>
  <c r="Y776" i="3"/>
  <c r="CU776" i="3"/>
  <c r="CV776" i="3"/>
  <c r="CX776" i="3"/>
  <c r="DI776" i="3" s="1"/>
  <c r="DJ776" i="3" s="1"/>
  <c r="CY776" i="3"/>
  <c r="CZ776" i="3"/>
  <c r="DB776" i="3" s="1"/>
  <c r="DA776" i="3"/>
  <c r="DC776" i="3"/>
  <c r="DF776" i="3"/>
  <c r="DG776" i="3"/>
  <c r="DH776" i="3"/>
  <c r="A777" i="3"/>
  <c r="Y777" i="3"/>
  <c r="CX777" i="3"/>
  <c r="DF777" i="3" s="1"/>
  <c r="DJ777" i="3" s="1"/>
  <c r="CY777" i="3"/>
  <c r="CZ777" i="3"/>
  <c r="DA777" i="3"/>
  <c r="DB777" i="3"/>
  <c r="DC777" i="3"/>
  <c r="A778" i="3"/>
  <c r="Y778" i="3"/>
  <c r="CV778" i="3" s="1"/>
  <c r="CU778" i="3"/>
  <c r="CY778" i="3"/>
  <c r="CZ778" i="3"/>
  <c r="DA778" i="3"/>
  <c r="DB778" i="3"/>
  <c r="DC778" i="3"/>
  <c r="A779" i="3"/>
  <c r="Y779" i="3"/>
  <c r="CX779" i="3"/>
  <c r="DF779" i="3" s="1"/>
  <c r="DJ779" i="3" s="1"/>
  <c r="CY779" i="3"/>
  <c r="CZ779" i="3"/>
  <c r="DB779" i="3" s="1"/>
  <c r="DA779" i="3"/>
  <c r="DC779" i="3"/>
  <c r="A780" i="3"/>
  <c r="Y780" i="3"/>
  <c r="CU780" i="3"/>
  <c r="CV780" i="3"/>
  <c r="CX780" i="3"/>
  <c r="DG780" i="3" s="1"/>
  <c r="CY780" i="3"/>
  <c r="CZ780" i="3"/>
  <c r="DA780" i="3"/>
  <c r="DB780" i="3"/>
  <c r="DC780" i="3"/>
  <c r="DF780" i="3"/>
  <c r="A781" i="3"/>
  <c r="Y781" i="3"/>
  <c r="CW781" i="3" s="1"/>
  <c r="CY781" i="3"/>
  <c r="CZ781" i="3"/>
  <c r="DA781" i="3"/>
  <c r="DB781" i="3"/>
  <c r="DC781" i="3"/>
  <c r="A782" i="3"/>
  <c r="Y782" i="3"/>
  <c r="CX782" i="3" s="1"/>
  <c r="CY782" i="3"/>
  <c r="CZ782" i="3"/>
  <c r="DB782" i="3" s="1"/>
  <c r="DA782" i="3"/>
  <c r="DC782" i="3"/>
  <c r="A783" i="3"/>
  <c r="Y783" i="3"/>
  <c r="CX783" i="3" s="1"/>
  <c r="CY783" i="3"/>
  <c r="CZ783" i="3"/>
  <c r="DB783" i="3" s="1"/>
  <c r="DA783" i="3"/>
  <c r="DC783" i="3"/>
  <c r="A784" i="3"/>
  <c r="Y784" i="3"/>
  <c r="CX784" i="3"/>
  <c r="DH784" i="3" s="1"/>
  <c r="CY784" i="3"/>
  <c r="CZ784" i="3"/>
  <c r="DA784" i="3"/>
  <c r="DB784" i="3"/>
  <c r="DC784" i="3"/>
  <c r="DG784" i="3"/>
  <c r="A785" i="3"/>
  <c r="Y785" i="3"/>
  <c r="CX785" i="3" s="1"/>
  <c r="CY785" i="3"/>
  <c r="CZ785" i="3"/>
  <c r="DB785" i="3" s="1"/>
  <c r="DA785" i="3"/>
  <c r="DC785" i="3"/>
  <c r="A786" i="3"/>
  <c r="Y786" i="3"/>
  <c r="CV786" i="3" s="1"/>
  <c r="CU786" i="3"/>
  <c r="CY786" i="3"/>
  <c r="CZ786" i="3"/>
  <c r="DB786" i="3" s="1"/>
  <c r="DA786" i="3"/>
  <c r="DC786" i="3"/>
  <c r="A787" i="3"/>
  <c r="Y787" i="3"/>
  <c r="CW787" i="3" s="1"/>
  <c r="CY787" i="3"/>
  <c r="CZ787" i="3"/>
  <c r="DA787" i="3"/>
  <c r="DB787" i="3"/>
  <c r="DC787" i="3"/>
  <c r="A788" i="3"/>
  <c r="Y788" i="3"/>
  <c r="CX788" i="3"/>
  <c r="DG788" i="3" s="1"/>
  <c r="CY788" i="3"/>
  <c r="CZ788" i="3"/>
  <c r="DA788" i="3"/>
  <c r="DB788" i="3"/>
  <c r="DC788" i="3"/>
  <c r="DF788" i="3"/>
  <c r="DJ788" i="3" s="1"/>
  <c r="A789" i="3"/>
  <c r="Y789" i="3"/>
  <c r="CX789" i="3" s="1"/>
  <c r="CY789" i="3"/>
  <c r="CZ789" i="3"/>
  <c r="DA789" i="3"/>
  <c r="DB789" i="3"/>
  <c r="DC789" i="3"/>
  <c r="A790" i="3"/>
  <c r="Y790" i="3"/>
  <c r="CX790" i="3"/>
  <c r="DH790" i="3" s="1"/>
  <c r="CY790" i="3"/>
  <c r="CZ790" i="3"/>
  <c r="DA790" i="3"/>
  <c r="DB790" i="3"/>
  <c r="DC790" i="3"/>
  <c r="DF790" i="3"/>
  <c r="DG790" i="3"/>
  <c r="DI790" i="3"/>
  <c r="DJ790" i="3"/>
  <c r="A791" i="3"/>
  <c r="Y791" i="3"/>
  <c r="CX791" i="3"/>
  <c r="DF791" i="3" s="1"/>
  <c r="DJ791" i="3" s="1"/>
  <c r="CY791" i="3"/>
  <c r="CZ791" i="3"/>
  <c r="DB791" i="3" s="1"/>
  <c r="DA791" i="3"/>
  <c r="DC791" i="3"/>
  <c r="A792" i="3"/>
  <c r="Y792" i="3"/>
  <c r="CU792" i="3"/>
  <c r="CV792" i="3"/>
  <c r="CX792" i="3"/>
  <c r="DG792" i="3" s="1"/>
  <c r="CY792" i="3"/>
  <c r="CZ792" i="3"/>
  <c r="DA792" i="3"/>
  <c r="DB792" i="3"/>
  <c r="DC792" i="3"/>
  <c r="DF792" i="3"/>
  <c r="A793" i="3"/>
  <c r="Y793" i="3"/>
  <c r="CX793" i="3" s="1"/>
  <c r="CY793" i="3"/>
  <c r="CZ793" i="3"/>
  <c r="DA793" i="3"/>
  <c r="DB793" i="3"/>
  <c r="DC793" i="3"/>
  <c r="A794" i="3"/>
  <c r="Y794" i="3"/>
  <c r="CW794" i="3"/>
  <c r="CX794" i="3"/>
  <c r="CY794" i="3"/>
  <c r="CZ794" i="3"/>
  <c r="DB794" i="3" s="1"/>
  <c r="DA794" i="3"/>
  <c r="DC794" i="3"/>
  <c r="DF794" i="3"/>
  <c r="DG794" i="3"/>
  <c r="DH794" i="3"/>
  <c r="DJ794" i="3" s="1"/>
  <c r="DI794" i="3"/>
  <c r="A795" i="3"/>
  <c r="Y795" i="3"/>
  <c r="CW795" i="3" s="1"/>
  <c r="CY795" i="3"/>
  <c r="CZ795" i="3"/>
  <c r="DA795" i="3"/>
  <c r="DB795" i="3"/>
  <c r="DC795" i="3"/>
  <c r="A796" i="3"/>
  <c r="Y796" i="3"/>
  <c r="CX796" i="3"/>
  <c r="DG796" i="3" s="1"/>
  <c r="CY796" i="3"/>
  <c r="CZ796" i="3"/>
  <c r="DA796" i="3"/>
  <c r="DB796" i="3"/>
  <c r="DC796" i="3"/>
  <c r="DF796" i="3"/>
  <c r="DJ796" i="3" s="1"/>
  <c r="A797" i="3"/>
  <c r="Y797" i="3"/>
  <c r="CX797" i="3" s="1"/>
  <c r="CY797" i="3"/>
  <c r="CZ797" i="3"/>
  <c r="DA797" i="3"/>
  <c r="DB797" i="3"/>
  <c r="DC797" i="3"/>
  <c r="A798" i="3"/>
  <c r="Y798" i="3"/>
  <c r="CU798" i="3"/>
  <c r="CV798" i="3"/>
  <c r="CX798" i="3"/>
  <c r="CY798" i="3"/>
  <c r="CZ798" i="3"/>
  <c r="DB798" i="3" s="1"/>
  <c r="DA798" i="3"/>
  <c r="DC798" i="3"/>
  <c r="DF798" i="3"/>
  <c r="DG798" i="3"/>
  <c r="DH798" i="3"/>
  <c r="DI798" i="3"/>
  <c r="DJ798" i="3" s="1"/>
  <c r="A799" i="3"/>
  <c r="Y799" i="3"/>
  <c r="CX799" i="3" s="1"/>
  <c r="CY799" i="3"/>
  <c r="CZ799" i="3"/>
  <c r="DA799" i="3"/>
  <c r="DB799" i="3"/>
  <c r="DC799" i="3"/>
  <c r="A800" i="3"/>
  <c r="Y800" i="3"/>
  <c r="CX800" i="3" s="1"/>
  <c r="CW800" i="3"/>
  <c r="CY800" i="3"/>
  <c r="CZ800" i="3"/>
  <c r="DB800" i="3" s="1"/>
  <c r="DA800" i="3"/>
  <c r="DC800" i="3"/>
  <c r="A801" i="3"/>
  <c r="Y801" i="3"/>
  <c r="CW801" i="3"/>
  <c r="CX801" i="3"/>
  <c r="CY801" i="3"/>
  <c r="CZ801" i="3"/>
  <c r="DB801" i="3" s="1"/>
  <c r="DA801" i="3"/>
  <c r="DC801" i="3"/>
  <c r="DF801" i="3"/>
  <c r="DG801" i="3"/>
  <c r="DJ801" i="3" s="1"/>
  <c r="DH801" i="3"/>
  <c r="DI801" i="3"/>
  <c r="A802" i="3"/>
  <c r="Y802" i="3"/>
  <c r="CX802" i="3" s="1"/>
  <c r="CY802" i="3"/>
  <c r="CZ802" i="3"/>
  <c r="DB802" i="3" s="1"/>
  <c r="DA802" i="3"/>
  <c r="DC802" i="3"/>
  <c r="A803" i="3"/>
  <c r="Y803" i="3"/>
  <c r="CX803" i="3" s="1"/>
  <c r="CY803" i="3"/>
  <c r="CZ803" i="3"/>
  <c r="DA803" i="3"/>
  <c r="DB803" i="3"/>
  <c r="DC803" i="3"/>
  <c r="A804" i="3"/>
  <c r="Y804" i="3"/>
  <c r="CV804" i="3" s="1"/>
  <c r="CU804" i="3"/>
  <c r="CY804" i="3"/>
  <c r="CZ804" i="3"/>
  <c r="DA804" i="3"/>
  <c r="DB804" i="3"/>
  <c r="DC804" i="3"/>
  <c r="A805" i="3"/>
  <c r="Y805" i="3"/>
  <c r="CX805" i="3" s="1"/>
  <c r="CY805" i="3"/>
  <c r="CZ805" i="3"/>
  <c r="DB805" i="3" s="1"/>
  <c r="DA805" i="3"/>
  <c r="DC805" i="3"/>
  <c r="A806" i="3"/>
  <c r="Y806" i="3"/>
  <c r="CU806" i="3"/>
  <c r="CV806" i="3"/>
  <c r="CX806" i="3"/>
  <c r="CY806" i="3"/>
  <c r="CZ806" i="3"/>
  <c r="DB806" i="3" s="1"/>
  <c r="DA806" i="3"/>
  <c r="DC806" i="3"/>
  <c r="DF806" i="3"/>
  <c r="DG806" i="3"/>
  <c r="DH806" i="3"/>
  <c r="DI806" i="3"/>
  <c r="DJ806" i="3" s="1"/>
  <c r="A807" i="3"/>
  <c r="Y807" i="3"/>
  <c r="CX807" i="3" s="1"/>
  <c r="CY807" i="3"/>
  <c r="CZ807" i="3"/>
  <c r="DA807" i="3"/>
  <c r="DB807" i="3"/>
  <c r="DC807" i="3"/>
  <c r="A808" i="3"/>
  <c r="Y808" i="3"/>
  <c r="CU808" i="3"/>
  <c r="CV808" i="3"/>
  <c r="CX808" i="3"/>
  <c r="DF808" i="3" s="1"/>
  <c r="CY808" i="3"/>
  <c r="CZ808" i="3"/>
  <c r="DB808" i="3" s="1"/>
  <c r="DA808" i="3"/>
  <c r="DC808" i="3"/>
  <c r="DG808" i="3"/>
  <c r="A809" i="3"/>
  <c r="Y809" i="3"/>
  <c r="CX809" i="3"/>
  <c r="DH809" i="3" s="1"/>
  <c r="CY809" i="3"/>
  <c r="CZ809" i="3"/>
  <c r="DA809" i="3"/>
  <c r="DB809" i="3"/>
  <c r="DC809" i="3"/>
  <c r="DG809" i="3"/>
  <c r="A810" i="3"/>
  <c r="Y810" i="3"/>
  <c r="CX810" i="3" s="1"/>
  <c r="CY810" i="3"/>
  <c r="CZ810" i="3"/>
  <c r="DB810" i="3" s="1"/>
  <c r="DA810" i="3"/>
  <c r="DC810" i="3"/>
  <c r="A811" i="3"/>
  <c r="Y811" i="3"/>
  <c r="CV811" i="3" s="1"/>
  <c r="CU811" i="3"/>
  <c r="CY811" i="3"/>
  <c r="CZ811" i="3"/>
  <c r="DB811" i="3" s="1"/>
  <c r="DA811" i="3"/>
  <c r="DC811" i="3"/>
  <c r="A812" i="3"/>
  <c r="Y812" i="3"/>
  <c r="CX812" i="3" s="1"/>
  <c r="CY812" i="3"/>
  <c r="CZ812" i="3"/>
  <c r="DB812" i="3" s="1"/>
  <c r="DA812" i="3"/>
  <c r="DC812" i="3"/>
  <c r="A813" i="3"/>
  <c r="Y813" i="3"/>
  <c r="CX813" i="3"/>
  <c r="DH813" i="3" s="1"/>
  <c r="CY813" i="3"/>
  <c r="CZ813" i="3"/>
  <c r="DA813" i="3"/>
  <c r="DB813" i="3"/>
  <c r="DC813" i="3"/>
  <c r="DG813" i="3"/>
  <c r="A814" i="3"/>
  <c r="Y814" i="3"/>
  <c r="CV814" i="3" s="1"/>
  <c r="CU814" i="3"/>
  <c r="CY814" i="3"/>
  <c r="CZ814" i="3"/>
  <c r="DA814" i="3"/>
  <c r="DB814" i="3"/>
  <c r="DC814" i="3"/>
  <c r="A815" i="3"/>
  <c r="Y815" i="3"/>
  <c r="CX815" i="3"/>
  <c r="DF815" i="3" s="1"/>
  <c r="CY815" i="3"/>
  <c r="CZ815" i="3"/>
  <c r="DB815" i="3" s="1"/>
  <c r="DA815" i="3"/>
  <c r="DC815" i="3"/>
  <c r="DH815" i="3"/>
  <c r="DI815" i="3"/>
  <c r="DJ815" i="3" s="1"/>
  <c r="A816" i="3"/>
  <c r="Y816" i="3"/>
  <c r="CW816" i="3" s="1"/>
  <c r="CY816" i="3"/>
  <c r="CZ816" i="3"/>
  <c r="DA816" i="3"/>
  <c r="DB816" i="3"/>
  <c r="DC816" i="3"/>
  <c r="A817" i="3"/>
  <c r="Y817" i="3"/>
  <c r="CX817" i="3"/>
  <c r="DG817" i="3" s="1"/>
  <c r="CY817" i="3"/>
  <c r="CZ817" i="3"/>
  <c r="DA817" i="3"/>
  <c r="DB817" i="3"/>
  <c r="DC817" i="3"/>
  <c r="DF817" i="3"/>
  <c r="DJ817" i="3" s="1"/>
  <c r="A818" i="3"/>
  <c r="Y818" i="3"/>
  <c r="CX818" i="3" s="1"/>
  <c r="CY818" i="3"/>
  <c r="CZ818" i="3"/>
  <c r="DA818" i="3"/>
  <c r="DB818" i="3"/>
  <c r="DC818" i="3"/>
  <c r="A819" i="3"/>
  <c r="Y819" i="3"/>
  <c r="CX819" i="3"/>
  <c r="DF819" i="3" s="1"/>
  <c r="DJ819" i="3" s="1"/>
  <c r="CY819" i="3"/>
  <c r="CZ819" i="3"/>
  <c r="DA819" i="3"/>
  <c r="DB819" i="3"/>
  <c r="DC819" i="3"/>
  <c r="DI819" i="3"/>
  <c r="A820" i="3"/>
  <c r="Y820" i="3"/>
  <c r="CX820" i="3"/>
  <c r="DF820" i="3" s="1"/>
  <c r="DJ820" i="3" s="1"/>
  <c r="CY820" i="3"/>
  <c r="CZ820" i="3"/>
  <c r="DB820" i="3" s="1"/>
  <c r="DA820" i="3"/>
  <c r="DC820" i="3"/>
  <c r="A821" i="3"/>
  <c r="Y821" i="3"/>
  <c r="CX821" i="3" s="1"/>
  <c r="CY821" i="3"/>
  <c r="CZ821" i="3"/>
  <c r="DB821" i="3" s="1"/>
  <c r="DA821" i="3"/>
  <c r="DC821" i="3"/>
  <c r="A822" i="3"/>
  <c r="Y822" i="3"/>
  <c r="CX822" i="3"/>
  <c r="DF822" i="3" s="1"/>
  <c r="DJ822" i="3" s="1"/>
  <c r="CY822" i="3"/>
  <c r="CZ822" i="3"/>
  <c r="DA822" i="3"/>
  <c r="DB822" i="3"/>
  <c r="DC822" i="3"/>
  <c r="A823" i="3"/>
  <c r="Y823" i="3"/>
  <c r="CX823" i="3"/>
  <c r="DF823" i="3" s="1"/>
  <c r="DJ823" i="3" s="1"/>
  <c r="CY823" i="3"/>
  <c r="CZ823" i="3"/>
  <c r="DB823" i="3" s="1"/>
  <c r="DA823" i="3"/>
  <c r="DC823" i="3"/>
  <c r="A824" i="3"/>
  <c r="Y824" i="3"/>
  <c r="CX824" i="3" s="1"/>
  <c r="CY824" i="3"/>
  <c r="CZ824" i="3"/>
  <c r="DB824" i="3" s="1"/>
  <c r="DA824" i="3"/>
  <c r="DC824" i="3"/>
  <c r="A825" i="3"/>
  <c r="Y825" i="3"/>
  <c r="CX825" i="3"/>
  <c r="CY825" i="3"/>
  <c r="CZ825" i="3"/>
  <c r="DA825" i="3"/>
  <c r="DB825" i="3"/>
  <c r="DC825" i="3"/>
  <c r="DF825" i="3"/>
  <c r="DG825" i="3"/>
  <c r="DH825" i="3"/>
  <c r="DI825" i="3"/>
  <c r="DJ825" i="3"/>
  <c r="A826" i="3"/>
  <c r="Y826" i="3"/>
  <c r="CX826" i="3"/>
  <c r="DF826" i="3" s="1"/>
  <c r="DJ826" i="3" s="1"/>
  <c r="CY826" i="3"/>
  <c r="CZ826" i="3"/>
  <c r="DB826" i="3" s="1"/>
  <c r="DA826" i="3"/>
  <c r="DC826" i="3"/>
  <c r="DH826" i="3"/>
  <c r="DI826" i="3"/>
  <c r="A827" i="3"/>
  <c r="Y827" i="3"/>
  <c r="CX827" i="3" s="1"/>
  <c r="CY827" i="3"/>
  <c r="CZ827" i="3"/>
  <c r="DB827" i="3" s="1"/>
  <c r="DA827" i="3"/>
  <c r="DC827" i="3"/>
  <c r="A828" i="3"/>
  <c r="Y828" i="3"/>
  <c r="CX828" i="3"/>
  <c r="DH828" i="3" s="1"/>
  <c r="CY828" i="3"/>
  <c r="CZ828" i="3"/>
  <c r="DA828" i="3"/>
  <c r="DB828" i="3"/>
  <c r="DC828" i="3"/>
  <c r="DG828" i="3"/>
  <c r="A829" i="3"/>
  <c r="Y829" i="3"/>
  <c r="CX829" i="3" s="1"/>
  <c r="CY829" i="3"/>
  <c r="CZ829" i="3"/>
  <c r="DB829" i="3" s="1"/>
  <c r="DA829" i="3"/>
  <c r="DC829" i="3"/>
  <c r="A830" i="3"/>
  <c r="Y830" i="3"/>
  <c r="CX830" i="3" s="1"/>
  <c r="CY830" i="3"/>
  <c r="CZ830" i="3"/>
  <c r="DA830" i="3"/>
  <c r="DB830" i="3"/>
  <c r="DC830" i="3"/>
  <c r="A831" i="3"/>
  <c r="Y831" i="3"/>
  <c r="CU831" i="3"/>
  <c r="CV831" i="3"/>
  <c r="CX831" i="3"/>
  <c r="DF831" i="3" s="1"/>
  <c r="CY831" i="3"/>
  <c r="CZ831" i="3"/>
  <c r="DB831" i="3" s="1"/>
  <c r="DA831" i="3"/>
  <c r="DC831" i="3"/>
  <c r="DG831" i="3"/>
  <c r="A832" i="3"/>
  <c r="Y832" i="3"/>
  <c r="CX832" i="3"/>
  <c r="DH832" i="3" s="1"/>
  <c r="CY832" i="3"/>
  <c r="CZ832" i="3"/>
  <c r="DA832" i="3"/>
  <c r="DB832" i="3"/>
  <c r="DC832" i="3"/>
  <c r="DG832" i="3"/>
  <c r="A833" i="3"/>
  <c r="Y833" i="3"/>
  <c r="CX833" i="3" s="1"/>
  <c r="CY833" i="3"/>
  <c r="CZ833" i="3"/>
  <c r="DB833" i="3" s="1"/>
  <c r="DA833" i="3"/>
  <c r="DC833" i="3"/>
  <c r="A834" i="3"/>
  <c r="Y834" i="3"/>
  <c r="CX834" i="3" s="1"/>
  <c r="CY834" i="3"/>
  <c r="CZ834" i="3"/>
  <c r="DA834" i="3"/>
  <c r="DB834" i="3"/>
  <c r="DC834" i="3"/>
  <c r="A835" i="3"/>
  <c r="Y835" i="3"/>
  <c r="CX835" i="3" s="1"/>
  <c r="CY835" i="3"/>
  <c r="CZ835" i="3"/>
  <c r="DA835" i="3"/>
  <c r="DB835" i="3"/>
  <c r="DC835" i="3"/>
  <c r="A836" i="3"/>
  <c r="Y836" i="3"/>
  <c r="CX836" i="3" s="1"/>
  <c r="CY836" i="3"/>
  <c r="CZ836" i="3"/>
  <c r="DB836" i="3" s="1"/>
  <c r="DA836" i="3"/>
  <c r="DC836" i="3"/>
  <c r="A837" i="3"/>
  <c r="Y837" i="3"/>
  <c r="CX837" i="3" s="1"/>
  <c r="CY837" i="3"/>
  <c r="CZ837" i="3"/>
  <c r="DB837" i="3" s="1"/>
  <c r="DA837" i="3"/>
  <c r="DC837" i="3"/>
  <c r="A838" i="3"/>
  <c r="Y838" i="3"/>
  <c r="CX838" i="3" s="1"/>
  <c r="CY838" i="3"/>
  <c r="CZ838" i="3"/>
  <c r="DA838" i="3"/>
  <c r="DB838" i="3"/>
  <c r="DC838" i="3"/>
  <c r="A839" i="3"/>
  <c r="Y839" i="3"/>
  <c r="CX839" i="3"/>
  <c r="DG839" i="3" s="1"/>
  <c r="CY839" i="3"/>
  <c r="CZ839" i="3"/>
  <c r="DA839" i="3"/>
  <c r="DB839" i="3"/>
  <c r="DC839" i="3"/>
  <c r="DF839" i="3"/>
  <c r="DJ839" i="3" s="1"/>
  <c r="A840" i="3"/>
  <c r="Y840" i="3"/>
  <c r="CX840" i="3" s="1"/>
  <c r="CY840" i="3"/>
  <c r="CZ840" i="3"/>
  <c r="DA840" i="3"/>
  <c r="DB840" i="3"/>
  <c r="DC840" i="3"/>
  <c r="A841" i="3"/>
  <c r="Y841" i="3"/>
  <c r="CX841" i="3"/>
  <c r="DF841" i="3" s="1"/>
  <c r="DJ841" i="3" s="1"/>
  <c r="CY841" i="3"/>
  <c r="CZ841" i="3"/>
  <c r="DA841" i="3"/>
  <c r="DB841" i="3"/>
  <c r="DC841" i="3"/>
  <c r="DI841" i="3"/>
  <c r="A842" i="3"/>
  <c r="Y842" i="3"/>
  <c r="CX842" i="3"/>
  <c r="DF842" i="3" s="1"/>
  <c r="DJ842" i="3" s="1"/>
  <c r="CY842" i="3"/>
  <c r="CZ842" i="3"/>
  <c r="DB842" i="3" s="1"/>
  <c r="DA842" i="3"/>
  <c r="DC842" i="3"/>
  <c r="DH842" i="3"/>
  <c r="A843" i="3"/>
  <c r="Y843" i="3"/>
  <c r="CU843" i="3"/>
  <c r="CV843" i="3"/>
  <c r="CX843" i="3"/>
  <c r="DG843" i="3" s="1"/>
  <c r="CY843" i="3"/>
  <c r="CZ843" i="3"/>
  <c r="DA843" i="3"/>
  <c r="DB843" i="3"/>
  <c r="DC843" i="3"/>
  <c r="DF843" i="3"/>
  <c r="A844" i="3"/>
  <c r="Y844" i="3"/>
  <c r="CX844" i="3" s="1"/>
  <c r="CY844" i="3"/>
  <c r="CZ844" i="3"/>
  <c r="DA844" i="3"/>
  <c r="DB844" i="3"/>
  <c r="DC844" i="3"/>
  <c r="A845" i="3"/>
  <c r="Y845" i="3"/>
  <c r="CW845" i="3"/>
  <c r="CX845" i="3"/>
  <c r="DF845" i="3" s="1"/>
  <c r="CY845" i="3"/>
  <c r="CZ845" i="3"/>
  <c r="DB845" i="3" s="1"/>
  <c r="DA845" i="3"/>
  <c r="DC845" i="3"/>
  <c r="DH845" i="3"/>
  <c r="DI845" i="3"/>
  <c r="A846" i="3"/>
  <c r="Y846" i="3"/>
  <c r="CX846" i="3" s="1"/>
  <c r="CY846" i="3"/>
  <c r="CZ846" i="3"/>
  <c r="DB846" i="3" s="1"/>
  <c r="DA846" i="3"/>
  <c r="DC846" i="3"/>
  <c r="A847" i="3"/>
  <c r="Y847" i="3"/>
  <c r="CX847" i="3"/>
  <c r="DH847" i="3" s="1"/>
  <c r="CY847" i="3"/>
  <c r="CZ847" i="3"/>
  <c r="DA847" i="3"/>
  <c r="DB847" i="3"/>
  <c r="DC847" i="3"/>
  <c r="DG847" i="3"/>
  <c r="A848" i="3"/>
  <c r="Y848" i="3"/>
  <c r="CX848" i="3" s="1"/>
  <c r="CY848" i="3"/>
  <c r="CZ848" i="3"/>
  <c r="DB848" i="3" s="1"/>
  <c r="DA848" i="3"/>
  <c r="DC848" i="3"/>
  <c r="A849" i="3"/>
  <c r="Y849" i="3"/>
  <c r="CX849" i="3" s="1"/>
  <c r="CY849" i="3"/>
  <c r="CZ849" i="3"/>
  <c r="DA849" i="3"/>
  <c r="DB849" i="3"/>
  <c r="DC849" i="3"/>
  <c r="A850" i="3"/>
  <c r="Y850" i="3"/>
  <c r="CX850" i="3" s="1"/>
  <c r="CY850" i="3"/>
  <c r="CZ850" i="3"/>
  <c r="DA850" i="3"/>
  <c r="DB850" i="3"/>
  <c r="DC850" i="3"/>
  <c r="A851" i="3"/>
  <c r="Y851" i="3"/>
  <c r="CX851" i="3" s="1"/>
  <c r="CY851" i="3"/>
  <c r="CZ851" i="3"/>
  <c r="DB851" i="3" s="1"/>
  <c r="DA851" i="3"/>
  <c r="DC851" i="3"/>
  <c r="A852" i="3"/>
  <c r="Y852" i="3"/>
  <c r="CX852" i="3" s="1"/>
  <c r="CY852" i="3"/>
  <c r="CZ852" i="3"/>
  <c r="DB852" i="3" s="1"/>
  <c r="DA852" i="3"/>
  <c r="DC852" i="3"/>
  <c r="A853" i="3"/>
  <c r="Y853" i="3"/>
  <c r="CX853" i="3" s="1"/>
  <c r="CU853" i="3"/>
  <c r="CV853" i="3"/>
  <c r="CY853" i="3"/>
  <c r="CZ853" i="3"/>
  <c r="DA853" i="3"/>
  <c r="DB853" i="3"/>
  <c r="DC853" i="3"/>
  <c r="A854" i="3"/>
  <c r="Y854" i="3"/>
  <c r="CX854" i="3" s="1"/>
  <c r="CY854" i="3"/>
  <c r="CZ854" i="3"/>
  <c r="DA854" i="3"/>
  <c r="DB854" i="3"/>
  <c r="DC854" i="3"/>
  <c r="A855" i="3"/>
  <c r="Y855" i="3"/>
  <c r="CX855" i="3" s="1"/>
  <c r="CY855" i="3"/>
  <c r="CZ855" i="3"/>
  <c r="DB855" i="3" s="1"/>
  <c r="DA855" i="3"/>
  <c r="DC855" i="3"/>
  <c r="A856" i="3"/>
  <c r="Y856" i="3"/>
  <c r="CX856" i="3" s="1"/>
  <c r="CY856" i="3"/>
  <c r="CZ856" i="3"/>
  <c r="DB856" i="3" s="1"/>
  <c r="DA856" i="3"/>
  <c r="DC856" i="3"/>
  <c r="A857" i="3"/>
  <c r="Y857" i="3"/>
  <c r="CX857" i="3" s="1"/>
  <c r="CY857" i="3"/>
  <c r="CZ857" i="3"/>
  <c r="DA857" i="3"/>
  <c r="DB857" i="3"/>
  <c r="DC857" i="3"/>
  <c r="A858" i="3"/>
  <c r="Y858" i="3"/>
  <c r="CX858" i="3"/>
  <c r="DG858" i="3" s="1"/>
  <c r="CY858" i="3"/>
  <c r="CZ858" i="3"/>
  <c r="DA858" i="3"/>
  <c r="DB858" i="3"/>
  <c r="DC858" i="3"/>
  <c r="DF858" i="3"/>
  <c r="DJ858" i="3" s="1"/>
  <c r="A859" i="3"/>
  <c r="Y859" i="3"/>
  <c r="CX859" i="3" s="1"/>
  <c r="CY859" i="3"/>
  <c r="CZ859" i="3"/>
  <c r="DA859" i="3"/>
  <c r="DB859" i="3"/>
  <c r="DC859" i="3"/>
  <c r="A860" i="3"/>
  <c r="Y860" i="3"/>
  <c r="CY860" i="3"/>
  <c r="CZ860" i="3"/>
  <c r="DB860" i="3" s="1"/>
  <c r="DA860" i="3"/>
  <c r="DC860" i="3"/>
  <c r="A861" i="3"/>
  <c r="Y861" i="3"/>
  <c r="CY861" i="3"/>
  <c r="CZ861" i="3"/>
  <c r="DA861" i="3"/>
  <c r="DB861" i="3"/>
  <c r="DC861" i="3"/>
  <c r="A862" i="3"/>
  <c r="Y862" i="3"/>
  <c r="CY862" i="3"/>
  <c r="CZ862" i="3"/>
  <c r="DB862" i="3" s="1"/>
  <c r="DA862" i="3"/>
  <c r="DC862" i="3"/>
  <c r="A863" i="3"/>
  <c r="Y863" i="3"/>
  <c r="CY863" i="3"/>
  <c r="CZ863" i="3"/>
  <c r="DB863" i="3" s="1"/>
  <c r="DA863" i="3"/>
  <c r="DC863" i="3"/>
  <c r="A864" i="3"/>
  <c r="Y864" i="3"/>
  <c r="CY864" i="3"/>
  <c r="CZ864" i="3"/>
  <c r="DA864" i="3"/>
  <c r="DB864" i="3"/>
  <c r="DC864" i="3"/>
  <c r="A865" i="3"/>
  <c r="Y865" i="3"/>
  <c r="CY865" i="3"/>
  <c r="CZ865" i="3"/>
  <c r="DA865" i="3"/>
  <c r="DB865" i="3"/>
  <c r="DC865" i="3"/>
  <c r="A866" i="3"/>
  <c r="Y866" i="3"/>
  <c r="CY866" i="3"/>
  <c r="CZ866" i="3"/>
  <c r="DB866" i="3" s="1"/>
  <c r="DA866" i="3"/>
  <c r="DC866" i="3"/>
  <c r="A867" i="3"/>
  <c r="Y867" i="3"/>
  <c r="CY867" i="3"/>
  <c r="CZ867" i="3"/>
  <c r="DB867" i="3" s="1"/>
  <c r="DA867" i="3"/>
  <c r="DC867" i="3"/>
  <c r="A868" i="3"/>
  <c r="Y868" i="3"/>
  <c r="CY868" i="3"/>
  <c r="CZ868" i="3"/>
  <c r="DB868" i="3" s="1"/>
  <c r="DA868" i="3"/>
  <c r="DC868" i="3"/>
  <c r="A869" i="3"/>
  <c r="Y869" i="3"/>
  <c r="CY869" i="3"/>
  <c r="CZ869" i="3"/>
  <c r="DA869" i="3"/>
  <c r="DB869" i="3"/>
  <c r="DC869" i="3"/>
  <c r="A870" i="3"/>
  <c r="Y870" i="3"/>
  <c r="CY870" i="3"/>
  <c r="CZ870" i="3"/>
  <c r="DA870" i="3"/>
  <c r="DB870" i="3"/>
  <c r="DC870" i="3"/>
  <c r="A871" i="3"/>
  <c r="Y871" i="3"/>
  <c r="CY871" i="3"/>
  <c r="CZ871" i="3"/>
  <c r="DA871" i="3"/>
  <c r="DB871" i="3"/>
  <c r="DC871" i="3"/>
  <c r="A872" i="3"/>
  <c r="Y872" i="3"/>
  <c r="CY872" i="3"/>
  <c r="CZ872" i="3"/>
  <c r="DB872" i="3" s="1"/>
  <c r="DA872" i="3"/>
  <c r="DC872" i="3"/>
  <c r="A873" i="3"/>
  <c r="Y873" i="3"/>
  <c r="CY873" i="3"/>
  <c r="CZ873" i="3"/>
  <c r="DB873" i="3" s="1"/>
  <c r="DA873" i="3"/>
  <c r="DC873" i="3"/>
  <c r="A874" i="3"/>
  <c r="Y874" i="3"/>
  <c r="CY874" i="3"/>
  <c r="CZ874" i="3"/>
  <c r="DA874" i="3"/>
  <c r="DB874" i="3"/>
  <c r="DC874" i="3"/>
  <c r="A875" i="3"/>
  <c r="Y875" i="3"/>
  <c r="CV875" i="3" s="1"/>
  <c r="CU875" i="3"/>
  <c r="CY875" i="3"/>
  <c r="CZ875" i="3"/>
  <c r="DA875" i="3"/>
  <c r="DB875" i="3"/>
  <c r="DC875" i="3"/>
  <c r="A876" i="3"/>
  <c r="Y876" i="3"/>
  <c r="CX876" i="3"/>
  <c r="CY876" i="3"/>
  <c r="CZ876" i="3"/>
  <c r="DB876" i="3" s="1"/>
  <c r="DA876" i="3"/>
  <c r="DC876" i="3"/>
  <c r="DF876" i="3"/>
  <c r="DG876" i="3"/>
  <c r="DH876" i="3"/>
  <c r="DI876" i="3"/>
  <c r="DJ876" i="3" s="1"/>
  <c r="A877" i="3"/>
  <c r="Y877" i="3"/>
  <c r="CW877" i="3" s="1"/>
  <c r="CX877" i="3"/>
  <c r="DF877" i="3" s="1"/>
  <c r="CY877" i="3"/>
  <c r="CZ877" i="3"/>
  <c r="DA877" i="3"/>
  <c r="DB877" i="3"/>
  <c r="DC877" i="3"/>
  <c r="A878" i="3"/>
  <c r="Y878" i="3"/>
  <c r="CX878" i="3"/>
  <c r="DF878" i="3" s="1"/>
  <c r="DJ878" i="3" s="1"/>
  <c r="CY878" i="3"/>
  <c r="CZ878" i="3"/>
  <c r="DB878" i="3" s="1"/>
  <c r="DA878" i="3"/>
  <c r="DC878" i="3"/>
  <c r="A879" i="3"/>
  <c r="Y879" i="3"/>
  <c r="CX879" i="3" s="1"/>
  <c r="CY879" i="3"/>
  <c r="CZ879" i="3"/>
  <c r="DB879" i="3" s="1"/>
  <c r="DA879" i="3"/>
  <c r="DC879" i="3"/>
  <c r="A880" i="3"/>
  <c r="Y880" i="3"/>
  <c r="CX880" i="3"/>
  <c r="CY880" i="3"/>
  <c r="CZ880" i="3"/>
  <c r="DA880" i="3"/>
  <c r="DB880" i="3"/>
  <c r="DC880" i="3"/>
  <c r="DF880" i="3"/>
  <c r="DG880" i="3"/>
  <c r="DH880" i="3"/>
  <c r="DI880" i="3"/>
  <c r="DJ880" i="3"/>
  <c r="A881" i="3"/>
  <c r="Y881" i="3"/>
  <c r="CX881" i="3" s="1"/>
  <c r="CY881" i="3"/>
  <c r="CZ881" i="3"/>
  <c r="DB881" i="3" s="1"/>
  <c r="DA881" i="3"/>
  <c r="DC881" i="3"/>
  <c r="A882" i="3"/>
  <c r="Y882" i="3"/>
  <c r="CX882" i="3" s="1"/>
  <c r="CY882" i="3"/>
  <c r="CZ882" i="3"/>
  <c r="DB882" i="3" s="1"/>
  <c r="DA882" i="3"/>
  <c r="DC882" i="3"/>
  <c r="A883" i="3"/>
  <c r="Y883" i="3"/>
  <c r="CX883" i="3"/>
  <c r="DH883" i="3" s="1"/>
  <c r="CY883" i="3"/>
  <c r="CZ883" i="3"/>
  <c r="DA883" i="3"/>
  <c r="DB883" i="3"/>
  <c r="DC883" i="3"/>
  <c r="DG883" i="3"/>
  <c r="A884" i="3"/>
  <c r="Y884" i="3"/>
  <c r="CX884" i="3" s="1"/>
  <c r="CY884" i="3"/>
  <c r="CZ884" i="3"/>
  <c r="DA884" i="3"/>
  <c r="DB884" i="3"/>
  <c r="DC884" i="3"/>
  <c r="A885" i="3"/>
  <c r="Y885" i="3"/>
  <c r="CX885" i="3" s="1"/>
  <c r="CY885" i="3"/>
  <c r="CZ885" i="3"/>
  <c r="DA885" i="3"/>
  <c r="DB885" i="3"/>
  <c r="DC885" i="3"/>
  <c r="A886" i="3"/>
  <c r="Y886" i="3"/>
  <c r="CX886" i="3" s="1"/>
  <c r="CY886" i="3"/>
  <c r="CZ886" i="3"/>
  <c r="DA886" i="3"/>
  <c r="DB886" i="3"/>
  <c r="DC886" i="3"/>
  <c r="A887" i="3"/>
  <c r="Y887" i="3"/>
  <c r="CX887" i="3" s="1"/>
  <c r="CY887" i="3"/>
  <c r="CZ887" i="3"/>
  <c r="DB887" i="3" s="1"/>
  <c r="DA887" i="3"/>
  <c r="DC887" i="3"/>
  <c r="A888" i="3"/>
  <c r="Y888" i="3"/>
  <c r="CX888" i="3" s="1"/>
  <c r="CY888" i="3"/>
  <c r="CZ888" i="3"/>
  <c r="DB888" i="3" s="1"/>
  <c r="DA888" i="3"/>
  <c r="DC888" i="3"/>
  <c r="A889" i="3"/>
  <c r="Y889" i="3"/>
  <c r="CX889" i="3" s="1"/>
  <c r="CY889" i="3"/>
  <c r="CZ889" i="3"/>
  <c r="DA889" i="3"/>
  <c r="DB889" i="3"/>
  <c r="DC889" i="3"/>
  <c r="A890" i="3"/>
  <c r="Y890" i="3"/>
  <c r="CX890" i="3"/>
  <c r="DG890" i="3" s="1"/>
  <c r="CY890" i="3"/>
  <c r="CZ890" i="3"/>
  <c r="DA890" i="3"/>
  <c r="DB890" i="3"/>
  <c r="DC890" i="3"/>
  <c r="DF890" i="3"/>
  <c r="DJ890" i="3" s="1"/>
  <c r="A891" i="3"/>
  <c r="Y891" i="3"/>
  <c r="CX891" i="3" s="1"/>
  <c r="CY891" i="3"/>
  <c r="CZ891" i="3"/>
  <c r="DA891" i="3"/>
  <c r="DB891" i="3"/>
  <c r="DC891" i="3"/>
  <c r="A892" i="3"/>
  <c r="Y892" i="3"/>
  <c r="CU892" i="3"/>
  <c r="CV892" i="3"/>
  <c r="CX892" i="3"/>
  <c r="CY892" i="3"/>
  <c r="CZ892" i="3"/>
  <c r="DB892" i="3" s="1"/>
  <c r="DA892" i="3"/>
  <c r="DC892" i="3"/>
  <c r="DF892" i="3"/>
  <c r="DG892" i="3"/>
  <c r="DH892" i="3"/>
  <c r="DI892" i="3"/>
  <c r="DJ892" i="3" s="1"/>
  <c r="A893" i="3"/>
  <c r="Y893" i="3"/>
  <c r="CX893" i="3" s="1"/>
  <c r="CY893" i="3"/>
  <c r="CZ893" i="3"/>
  <c r="DA893" i="3"/>
  <c r="DB893" i="3"/>
  <c r="DC893" i="3"/>
  <c r="A894" i="3"/>
  <c r="Y894" i="3"/>
  <c r="CX894" i="3" s="1"/>
  <c r="CW894" i="3"/>
  <c r="CY894" i="3"/>
  <c r="CZ894" i="3"/>
  <c r="DB894" i="3" s="1"/>
  <c r="DA894" i="3"/>
  <c r="DC894" i="3"/>
  <c r="A895" i="3"/>
  <c r="Y895" i="3"/>
  <c r="CX895" i="3"/>
  <c r="CY895" i="3"/>
  <c r="CZ895" i="3"/>
  <c r="DA895" i="3"/>
  <c r="DB895" i="3"/>
  <c r="DC895" i="3"/>
  <c r="DF895" i="3"/>
  <c r="DG895" i="3"/>
  <c r="DH895" i="3"/>
  <c r="DI895" i="3"/>
  <c r="DJ895" i="3"/>
  <c r="A896" i="3"/>
  <c r="Y896" i="3"/>
  <c r="CX896" i="3"/>
  <c r="DF896" i="3" s="1"/>
  <c r="DJ896" i="3" s="1"/>
  <c r="CY896" i="3"/>
  <c r="CZ896" i="3"/>
  <c r="DB896" i="3" s="1"/>
  <c r="DA896" i="3"/>
  <c r="DC896" i="3"/>
  <c r="DI896" i="3"/>
  <c r="A897" i="3"/>
  <c r="Y897" i="3"/>
  <c r="CX897" i="3" s="1"/>
  <c r="CY897" i="3"/>
  <c r="CZ897" i="3"/>
  <c r="DB897" i="3" s="1"/>
  <c r="DA897" i="3"/>
  <c r="DC897" i="3"/>
  <c r="A898" i="3"/>
  <c r="Y898" i="3"/>
  <c r="CX898" i="3"/>
  <c r="DH898" i="3" s="1"/>
  <c r="CY898" i="3"/>
  <c r="CZ898" i="3"/>
  <c r="DA898" i="3"/>
  <c r="DB898" i="3"/>
  <c r="DC898" i="3"/>
  <c r="DF898" i="3"/>
  <c r="DJ898" i="3" s="1"/>
  <c r="DG898" i="3"/>
  <c r="A899" i="3"/>
  <c r="Y899" i="3"/>
  <c r="CX899" i="3" s="1"/>
  <c r="CY899" i="3"/>
  <c r="CZ899" i="3"/>
  <c r="DA899" i="3"/>
  <c r="DB899" i="3"/>
  <c r="DC899" i="3"/>
  <c r="A900" i="3"/>
  <c r="Y900" i="3"/>
  <c r="CX900" i="3" s="1"/>
  <c r="CY900" i="3"/>
  <c r="CZ900" i="3"/>
  <c r="DA900" i="3"/>
  <c r="DB900" i="3"/>
  <c r="DC900" i="3"/>
  <c r="A901" i="3"/>
  <c r="Y901" i="3"/>
  <c r="CX901" i="3"/>
  <c r="DF901" i="3" s="1"/>
  <c r="DJ901" i="3" s="1"/>
  <c r="CY901" i="3"/>
  <c r="CZ901" i="3"/>
  <c r="DA901" i="3"/>
  <c r="DB901" i="3"/>
  <c r="DC901" i="3"/>
  <c r="DG901" i="3"/>
  <c r="DI901" i="3"/>
  <c r="A902" i="3"/>
  <c r="Y902" i="3"/>
  <c r="CX902" i="3"/>
  <c r="CY902" i="3"/>
  <c r="CZ902" i="3"/>
  <c r="DB902" i="3" s="1"/>
  <c r="DA902" i="3"/>
  <c r="DC902" i="3"/>
  <c r="DF902" i="3"/>
  <c r="DJ902" i="3" s="1"/>
  <c r="DG902" i="3"/>
  <c r="DH902" i="3"/>
  <c r="DI902" i="3"/>
  <c r="A903" i="3"/>
  <c r="Y903" i="3"/>
  <c r="CX903" i="3" s="1"/>
  <c r="CY903" i="3"/>
  <c r="CZ903" i="3"/>
  <c r="DB903" i="3" s="1"/>
  <c r="DA903" i="3"/>
  <c r="DC903" i="3"/>
  <c r="A904" i="3"/>
  <c r="Y904" i="3"/>
  <c r="CX904" i="3" s="1"/>
  <c r="CY904" i="3"/>
  <c r="CZ904" i="3"/>
  <c r="DA904" i="3"/>
  <c r="DB904" i="3"/>
  <c r="DC904" i="3"/>
  <c r="A905" i="3"/>
  <c r="Y905" i="3"/>
  <c r="CX905" i="3"/>
  <c r="DG905" i="3" s="1"/>
  <c r="CY905" i="3"/>
  <c r="CZ905" i="3"/>
  <c r="DA905" i="3"/>
  <c r="DB905" i="3"/>
  <c r="DC905" i="3"/>
  <c r="DF905" i="3"/>
  <c r="DJ905" i="3" s="1"/>
  <c r="DI905" i="3"/>
  <c r="A906" i="3"/>
  <c r="Y906" i="3"/>
  <c r="CX906" i="3" s="1"/>
  <c r="CY906" i="3"/>
  <c r="CZ906" i="3"/>
  <c r="DA906" i="3"/>
  <c r="DB906" i="3"/>
  <c r="DC906" i="3"/>
  <c r="A907" i="3"/>
  <c r="Y907" i="3"/>
  <c r="CX907" i="3"/>
  <c r="DF907" i="3" s="1"/>
  <c r="DJ907" i="3" s="1"/>
  <c r="CY907" i="3"/>
  <c r="CZ907" i="3"/>
  <c r="DA907" i="3"/>
  <c r="DB907" i="3"/>
  <c r="DC907" i="3"/>
  <c r="DG907" i="3"/>
  <c r="DH907" i="3"/>
  <c r="DI907" i="3"/>
  <c r="A908" i="3"/>
  <c r="Y908" i="3"/>
  <c r="CX908" i="3"/>
  <c r="DG908" i="3" s="1"/>
  <c r="CY908" i="3"/>
  <c r="CZ908" i="3"/>
  <c r="DB908" i="3" s="1"/>
  <c r="DA908" i="3"/>
  <c r="DC908" i="3"/>
  <c r="DF908" i="3"/>
  <c r="DJ908" i="3" s="1"/>
  <c r="DH908" i="3"/>
  <c r="A909" i="3"/>
  <c r="Y909" i="3"/>
  <c r="CU909" i="3"/>
  <c r="CV909" i="3"/>
  <c r="CX909" i="3"/>
  <c r="DG909" i="3" s="1"/>
  <c r="CY909" i="3"/>
  <c r="CZ909" i="3"/>
  <c r="DA909" i="3"/>
  <c r="DB909" i="3"/>
  <c r="DC909" i="3"/>
  <c r="DI909" i="3"/>
  <c r="DJ909" i="3" s="1"/>
  <c r="A910" i="3"/>
  <c r="Y910" i="3"/>
  <c r="CX910" i="3" s="1"/>
  <c r="CY910" i="3"/>
  <c r="CZ910" i="3"/>
  <c r="DA910" i="3"/>
  <c r="DB910" i="3"/>
  <c r="DC910" i="3"/>
  <c r="A911" i="3"/>
  <c r="Y911" i="3"/>
  <c r="CW911" i="3"/>
  <c r="CX911" i="3"/>
  <c r="DF911" i="3" s="1"/>
  <c r="CY911" i="3"/>
  <c r="CZ911" i="3"/>
  <c r="DB911" i="3" s="1"/>
  <c r="DA911" i="3"/>
  <c r="DC911" i="3"/>
  <c r="A912" i="3"/>
  <c r="Y912" i="3"/>
  <c r="CX912" i="3"/>
  <c r="DF912" i="3" s="1"/>
  <c r="DJ912" i="3" s="1"/>
  <c r="CY912" i="3"/>
  <c r="CZ912" i="3"/>
  <c r="DB912" i="3" s="1"/>
  <c r="DA912" i="3"/>
  <c r="DC912" i="3"/>
  <c r="DG912" i="3"/>
  <c r="A913" i="3"/>
  <c r="Y913" i="3"/>
  <c r="CX913" i="3"/>
  <c r="DH913" i="3" s="1"/>
  <c r="CY913" i="3"/>
  <c r="CZ913" i="3"/>
  <c r="DA913" i="3"/>
  <c r="DB913" i="3"/>
  <c r="DC913" i="3"/>
  <c r="A914" i="3"/>
  <c r="Y914" i="3"/>
  <c r="CX914" i="3" s="1"/>
  <c r="CY914" i="3"/>
  <c r="CZ914" i="3"/>
  <c r="DA914" i="3"/>
  <c r="DB914" i="3"/>
  <c r="DC914" i="3"/>
  <c r="A915" i="3"/>
  <c r="Y915" i="3"/>
  <c r="CX915" i="3" s="1"/>
  <c r="CY915" i="3"/>
  <c r="CZ915" i="3"/>
  <c r="DA915" i="3"/>
  <c r="DB915" i="3"/>
  <c r="DC915" i="3"/>
  <c r="A916" i="3"/>
  <c r="Y916" i="3"/>
  <c r="CX916" i="3" s="1"/>
  <c r="CY916" i="3"/>
  <c r="CZ916" i="3"/>
  <c r="DB916" i="3" s="1"/>
  <c r="DA916" i="3"/>
  <c r="DC916" i="3"/>
  <c r="A917" i="3"/>
  <c r="Y917" i="3"/>
  <c r="CX917" i="3"/>
  <c r="DH917" i="3" s="1"/>
  <c r="CY917" i="3"/>
  <c r="CZ917" i="3"/>
  <c r="DB917" i="3" s="1"/>
  <c r="DA917" i="3"/>
  <c r="DC917" i="3"/>
  <c r="DF917" i="3"/>
  <c r="DJ917" i="3" s="1"/>
  <c r="DG917" i="3"/>
  <c r="DI917" i="3"/>
  <c r="A918" i="3"/>
  <c r="Y918" i="3"/>
  <c r="CX918" i="3" s="1"/>
  <c r="DI918" i="3" s="1"/>
  <c r="CY918" i="3"/>
  <c r="CZ918" i="3"/>
  <c r="DB918" i="3" s="1"/>
  <c r="DA918" i="3"/>
  <c r="DC918" i="3"/>
  <c r="A919" i="3"/>
  <c r="Y919" i="3"/>
  <c r="CX919" i="3" s="1"/>
  <c r="CY919" i="3"/>
  <c r="CZ919" i="3"/>
  <c r="DA919" i="3"/>
  <c r="DB919" i="3"/>
  <c r="DC919" i="3"/>
  <c r="DF919" i="3"/>
  <c r="DJ919" i="3" s="1"/>
  <c r="A920" i="3"/>
  <c r="Y920" i="3"/>
  <c r="CX920" i="3"/>
  <c r="CY920" i="3"/>
  <c r="CZ920" i="3"/>
  <c r="DA920" i="3"/>
  <c r="DB920" i="3"/>
  <c r="DC920" i="3"/>
  <c r="A921" i="3"/>
  <c r="Y921" i="3"/>
  <c r="CX921" i="3" s="1"/>
  <c r="DH921" i="3" s="1"/>
  <c r="CY921" i="3"/>
  <c r="CZ921" i="3"/>
  <c r="DA921" i="3"/>
  <c r="DB921" i="3"/>
  <c r="DC921" i="3"/>
  <c r="A922" i="3"/>
  <c r="Y922" i="3"/>
  <c r="CX922" i="3"/>
  <c r="DF922" i="3" s="1"/>
  <c r="DJ922" i="3" s="1"/>
  <c r="CY922" i="3"/>
  <c r="CZ922" i="3"/>
  <c r="DA922" i="3"/>
  <c r="DB922" i="3"/>
  <c r="DC922" i="3"/>
  <c r="DG922" i="3"/>
  <c r="DH922" i="3"/>
  <c r="DI922" i="3"/>
  <c r="A923" i="3"/>
  <c r="Y923" i="3"/>
  <c r="CX923" i="3"/>
  <c r="CY923" i="3"/>
  <c r="CZ923" i="3"/>
  <c r="DB923" i="3" s="1"/>
  <c r="DA923" i="3"/>
  <c r="DC923" i="3"/>
  <c r="DF923" i="3"/>
  <c r="DJ923" i="3" s="1"/>
  <c r="DH923" i="3"/>
  <c r="A924" i="3"/>
  <c r="Y924" i="3"/>
  <c r="CX924" i="3"/>
  <c r="CY924" i="3"/>
  <c r="CZ924" i="3"/>
  <c r="DB924" i="3" s="1"/>
  <c r="DA924" i="3"/>
  <c r="DC924" i="3"/>
  <c r="A925" i="3"/>
  <c r="Y925" i="3"/>
  <c r="CX925" i="3"/>
  <c r="CY925" i="3"/>
  <c r="CZ925" i="3"/>
  <c r="DA925" i="3"/>
  <c r="DB925" i="3"/>
  <c r="DC925" i="3"/>
  <c r="DF925" i="3"/>
  <c r="DJ925" i="3" s="1"/>
  <c r="DG925" i="3"/>
  <c r="A926" i="3"/>
  <c r="Y926" i="3"/>
  <c r="CY926" i="3"/>
  <c r="CZ926" i="3"/>
  <c r="DA926" i="3"/>
  <c r="DB926" i="3"/>
  <c r="DC926" i="3"/>
  <c r="A927" i="3"/>
  <c r="Y927" i="3"/>
  <c r="CY927" i="3"/>
  <c r="CZ927" i="3"/>
  <c r="DB927" i="3" s="1"/>
  <c r="DA927" i="3"/>
  <c r="DC927" i="3"/>
  <c r="A928" i="3"/>
  <c r="Y928" i="3"/>
  <c r="CY928" i="3"/>
  <c r="CZ928" i="3"/>
  <c r="DA928" i="3"/>
  <c r="DB928" i="3"/>
  <c r="DC928" i="3"/>
  <c r="A929" i="3"/>
  <c r="Y929" i="3"/>
  <c r="CY929" i="3"/>
  <c r="CZ929" i="3"/>
  <c r="DB929" i="3" s="1"/>
  <c r="DA929" i="3"/>
  <c r="DC929" i="3"/>
  <c r="A930" i="3"/>
  <c r="Y930" i="3"/>
  <c r="CY930" i="3"/>
  <c r="CZ930" i="3"/>
  <c r="DB930" i="3" s="1"/>
  <c r="DA930" i="3"/>
  <c r="DC930" i="3"/>
  <c r="A931" i="3"/>
  <c r="Y931" i="3"/>
  <c r="CY931" i="3"/>
  <c r="CZ931" i="3"/>
  <c r="DA931" i="3"/>
  <c r="DB931" i="3"/>
  <c r="DC931" i="3"/>
  <c r="A932" i="3"/>
  <c r="Y932" i="3"/>
  <c r="CY932" i="3"/>
  <c r="CZ932" i="3"/>
  <c r="DB932" i="3" s="1"/>
  <c r="DA932" i="3"/>
  <c r="DC932" i="3"/>
  <c r="A933" i="3"/>
  <c r="Y933" i="3"/>
  <c r="CY933" i="3"/>
  <c r="CZ933" i="3"/>
  <c r="DA933" i="3"/>
  <c r="DB933" i="3"/>
  <c r="DC933" i="3"/>
  <c r="A934" i="3"/>
  <c r="Y934" i="3"/>
  <c r="CY934" i="3"/>
  <c r="CZ934" i="3"/>
  <c r="DA934" i="3"/>
  <c r="DB934" i="3"/>
  <c r="DC934" i="3"/>
  <c r="A935" i="3"/>
  <c r="Y935" i="3"/>
  <c r="CX935" i="3" s="1"/>
  <c r="CU935" i="3"/>
  <c r="CV935" i="3"/>
  <c r="CY935" i="3"/>
  <c r="CZ935" i="3"/>
  <c r="DA935" i="3"/>
  <c r="DB935" i="3"/>
  <c r="DC935" i="3"/>
  <c r="A936" i="3"/>
  <c r="Y936" i="3"/>
  <c r="CX936" i="3" s="1"/>
  <c r="CY936" i="3"/>
  <c r="CZ936" i="3"/>
  <c r="DB936" i="3" s="1"/>
  <c r="DA936" i="3"/>
  <c r="DC936" i="3"/>
  <c r="A937" i="3"/>
  <c r="Y937" i="3"/>
  <c r="CX937" i="3" s="1"/>
  <c r="CY937" i="3"/>
  <c r="CZ937" i="3"/>
  <c r="DA937" i="3"/>
  <c r="DB937" i="3"/>
  <c r="DC937" i="3"/>
  <c r="A938" i="3"/>
  <c r="Y938" i="3"/>
  <c r="CX938" i="3" s="1"/>
  <c r="DF938" i="3" s="1"/>
  <c r="CY938" i="3"/>
  <c r="CZ938" i="3"/>
  <c r="DA938" i="3"/>
  <c r="DB938" i="3"/>
  <c r="DC938" i="3"/>
  <c r="DG938" i="3"/>
  <c r="DH938" i="3"/>
  <c r="DI938" i="3"/>
  <c r="DJ938" i="3"/>
  <c r="A939" i="3"/>
  <c r="Y939" i="3"/>
  <c r="CX939" i="3" s="1"/>
  <c r="CY939" i="3"/>
  <c r="CZ939" i="3"/>
  <c r="DB939" i="3" s="1"/>
  <c r="DA939" i="3"/>
  <c r="DC939" i="3"/>
  <c r="A940" i="3"/>
  <c r="Y940" i="3"/>
  <c r="CX940" i="3"/>
  <c r="CY940" i="3"/>
  <c r="CZ940" i="3"/>
  <c r="DA940" i="3"/>
  <c r="DB940" i="3"/>
  <c r="DC940" i="3"/>
  <c r="DF940" i="3"/>
  <c r="DJ940" i="3" s="1"/>
  <c r="DG940" i="3"/>
  <c r="DH940" i="3"/>
  <c r="DI940" i="3"/>
  <c r="A941" i="3"/>
  <c r="Y941" i="3"/>
  <c r="CX941" i="3"/>
  <c r="DG941" i="3" s="1"/>
  <c r="CY941" i="3"/>
  <c r="CZ941" i="3"/>
  <c r="DA941" i="3"/>
  <c r="DB941" i="3"/>
  <c r="DC941" i="3"/>
  <c r="DF941" i="3"/>
  <c r="DH941" i="3"/>
  <c r="DI941" i="3"/>
  <c r="DJ941" i="3"/>
  <c r="A942" i="3"/>
  <c r="Y942" i="3"/>
  <c r="CX942" i="3"/>
  <c r="DH942" i="3" s="1"/>
  <c r="CY942" i="3"/>
  <c r="CZ942" i="3"/>
  <c r="DA942" i="3"/>
  <c r="DB942" i="3"/>
  <c r="DC942" i="3"/>
  <c r="A943" i="3"/>
  <c r="Y943" i="3"/>
  <c r="CX943" i="3" s="1"/>
  <c r="CY943" i="3"/>
  <c r="CZ943" i="3"/>
  <c r="DA943" i="3"/>
  <c r="DB943" i="3"/>
  <c r="DC943" i="3"/>
  <c r="A944" i="3"/>
  <c r="Y944" i="3"/>
  <c r="CX944" i="3" s="1"/>
  <c r="DF944" i="3" s="1"/>
  <c r="DJ944" i="3" s="1"/>
  <c r="CY944" i="3"/>
  <c r="CZ944" i="3"/>
  <c r="DA944" i="3"/>
  <c r="DB944" i="3"/>
  <c r="DC944" i="3"/>
  <c r="DH944" i="3"/>
  <c r="DI944" i="3"/>
  <c r="A945" i="3"/>
  <c r="Y945" i="3"/>
  <c r="CX945" i="3"/>
  <c r="DF945" i="3" s="1"/>
  <c r="DJ945" i="3" s="1"/>
  <c r="CY945" i="3"/>
  <c r="CZ945" i="3"/>
  <c r="DB945" i="3" s="1"/>
  <c r="DA945" i="3"/>
  <c r="DC945" i="3"/>
  <c r="A946" i="3"/>
  <c r="Y946" i="3"/>
  <c r="CX946" i="3"/>
  <c r="CY946" i="3"/>
  <c r="CZ946" i="3"/>
  <c r="DB946" i="3" s="1"/>
  <c r="DA946" i="3"/>
  <c r="DC946" i="3"/>
  <c r="DF946" i="3"/>
  <c r="DJ946" i="3" s="1"/>
  <c r="DG946" i="3"/>
  <c r="DH946" i="3"/>
  <c r="DI946" i="3"/>
  <c r="A947" i="3"/>
  <c r="Y947" i="3"/>
  <c r="CX947" i="3" s="1"/>
  <c r="CY947" i="3"/>
  <c r="CZ947" i="3"/>
  <c r="DB947" i="3" s="1"/>
  <c r="DA947" i="3"/>
  <c r="DC947" i="3"/>
  <c r="A948" i="3"/>
  <c r="Y948" i="3"/>
  <c r="CX948" i="3"/>
  <c r="DF948" i="3" s="1"/>
  <c r="DJ948" i="3" s="1"/>
  <c r="CY948" i="3"/>
  <c r="CZ948" i="3"/>
  <c r="DA948" i="3"/>
  <c r="DB948" i="3"/>
  <c r="DC948" i="3"/>
  <c r="A949" i="3"/>
  <c r="Y949" i="3"/>
  <c r="CX949" i="3"/>
  <c r="DG949" i="3" s="1"/>
  <c r="CY949" i="3"/>
  <c r="CZ949" i="3"/>
  <c r="DB949" i="3" s="1"/>
  <c r="DA949" i="3"/>
  <c r="DC949" i="3"/>
  <c r="DF949" i="3"/>
  <c r="DJ949" i="3" s="1"/>
  <c r="DH949" i="3"/>
  <c r="DI949" i="3"/>
  <c r="A950" i="3"/>
  <c r="Y950" i="3"/>
  <c r="CU950" i="3"/>
  <c r="CV950" i="3"/>
  <c r="CX950" i="3"/>
  <c r="DF950" i="3" s="1"/>
  <c r="CY950" i="3"/>
  <c r="CZ950" i="3"/>
  <c r="DB950" i="3" s="1"/>
  <c r="DA950" i="3"/>
  <c r="DC950" i="3"/>
  <c r="DG950" i="3"/>
  <c r="DH950" i="3"/>
  <c r="A951" i="3"/>
  <c r="Y951" i="3"/>
  <c r="CX951" i="3" s="1"/>
  <c r="CY951" i="3"/>
  <c r="CZ951" i="3"/>
  <c r="DB951" i="3" s="1"/>
  <c r="DA951" i="3"/>
  <c r="DC951" i="3"/>
  <c r="A952" i="3"/>
  <c r="Y952" i="3"/>
  <c r="CW952" i="3"/>
  <c r="CX952" i="3"/>
  <c r="DG952" i="3" s="1"/>
  <c r="CY952" i="3"/>
  <c r="CZ952" i="3"/>
  <c r="DA952" i="3"/>
  <c r="DB952" i="3"/>
  <c r="DC952" i="3"/>
  <c r="DF952" i="3"/>
  <c r="A953" i="3"/>
  <c r="Y953" i="3"/>
  <c r="CX953" i="3" s="1"/>
  <c r="DF953" i="3" s="1"/>
  <c r="CY953" i="3"/>
  <c r="CZ953" i="3"/>
  <c r="DA953" i="3"/>
  <c r="DB953" i="3"/>
  <c r="DC953" i="3"/>
  <c r="DG953" i="3"/>
  <c r="DH953" i="3"/>
  <c r="DJ953" i="3"/>
  <c r="A954" i="3"/>
  <c r="Y954" i="3"/>
  <c r="CX954" i="3"/>
  <c r="DF954" i="3" s="1"/>
  <c r="DJ954" i="3" s="1"/>
  <c r="CY954" i="3"/>
  <c r="CZ954" i="3"/>
  <c r="DB954" i="3" s="1"/>
  <c r="DA954" i="3"/>
  <c r="DC954" i="3"/>
  <c r="A955" i="3"/>
  <c r="Y955" i="3"/>
  <c r="CX955" i="3" s="1"/>
  <c r="CY955" i="3"/>
  <c r="CZ955" i="3"/>
  <c r="DB955" i="3" s="1"/>
  <c r="DA955" i="3"/>
  <c r="DC955" i="3"/>
  <c r="A956" i="3"/>
  <c r="Y956" i="3"/>
  <c r="CX956" i="3" s="1"/>
  <c r="CY956" i="3"/>
  <c r="CZ956" i="3"/>
  <c r="DA956" i="3"/>
  <c r="DB956" i="3"/>
  <c r="DC956" i="3"/>
  <c r="A957" i="3"/>
  <c r="Y957" i="3"/>
  <c r="CX957" i="3"/>
  <c r="DH957" i="3" s="1"/>
  <c r="CY957" i="3"/>
  <c r="CZ957" i="3"/>
  <c r="DA957" i="3"/>
  <c r="DB957" i="3"/>
  <c r="DC957" i="3"/>
  <c r="A958" i="3"/>
  <c r="Y958" i="3"/>
  <c r="CX958" i="3" s="1"/>
  <c r="CY958" i="3"/>
  <c r="CZ958" i="3"/>
  <c r="DA958" i="3"/>
  <c r="DB958" i="3"/>
  <c r="DC958" i="3"/>
  <c r="A959" i="3"/>
  <c r="Y959" i="3"/>
  <c r="CX959" i="3" s="1"/>
  <c r="CY959" i="3"/>
  <c r="CZ959" i="3"/>
  <c r="DA959" i="3"/>
  <c r="DB959" i="3"/>
  <c r="DC959" i="3"/>
  <c r="DF959" i="3"/>
  <c r="DJ959" i="3" s="1"/>
  <c r="DG959" i="3"/>
  <c r="DH959" i="3"/>
  <c r="DI959" i="3"/>
  <c r="A960" i="3"/>
  <c r="Y960" i="3"/>
  <c r="CU960" i="3"/>
  <c r="CV960" i="3"/>
  <c r="CX960" i="3"/>
  <c r="CY960" i="3"/>
  <c r="CZ960" i="3"/>
  <c r="DB960" i="3" s="1"/>
  <c r="DA960" i="3"/>
  <c r="DC960" i="3"/>
  <c r="DF960" i="3"/>
  <c r="DG960" i="3"/>
  <c r="DH960" i="3"/>
  <c r="DI960" i="3"/>
  <c r="DJ960" i="3" s="1"/>
  <c r="A961" i="3"/>
  <c r="Y961" i="3"/>
  <c r="CX961" i="3" s="1"/>
  <c r="CY961" i="3"/>
  <c r="CZ961" i="3"/>
  <c r="DA961" i="3"/>
  <c r="DB961" i="3"/>
  <c r="DC961" i="3"/>
  <c r="A962" i="3"/>
  <c r="Y962" i="3"/>
  <c r="CW962" i="3"/>
  <c r="CX962" i="3"/>
  <c r="DF962" i="3" s="1"/>
  <c r="CY962" i="3"/>
  <c r="CZ962" i="3"/>
  <c r="DA962" i="3"/>
  <c r="DB962" i="3"/>
  <c r="DC962" i="3"/>
  <c r="DG962" i="3"/>
  <c r="A963" i="3"/>
  <c r="Y963" i="3"/>
  <c r="CX963" i="3"/>
  <c r="DH963" i="3" s="1"/>
  <c r="CY963" i="3"/>
  <c r="CZ963" i="3"/>
  <c r="DA963" i="3"/>
  <c r="DB963" i="3"/>
  <c r="DC963" i="3"/>
  <c r="DF963" i="3"/>
  <c r="DJ963" i="3" s="1"/>
  <c r="DG963" i="3"/>
  <c r="DI963" i="3"/>
  <c r="A964" i="3"/>
  <c r="Y964" i="3"/>
  <c r="CX964" i="3" s="1"/>
  <c r="CY964" i="3"/>
  <c r="CZ964" i="3"/>
  <c r="DB964" i="3" s="1"/>
  <c r="DA964" i="3"/>
  <c r="DC964" i="3"/>
  <c r="A965" i="3"/>
  <c r="Y965" i="3"/>
  <c r="CX965" i="3" s="1"/>
  <c r="CY965" i="3"/>
  <c r="CZ965" i="3"/>
  <c r="DB965" i="3" s="1"/>
  <c r="DA965" i="3"/>
  <c r="DC965" i="3"/>
  <c r="A966" i="3"/>
  <c r="Y966" i="3"/>
  <c r="CX966" i="3" s="1"/>
  <c r="CY966" i="3"/>
  <c r="CZ966" i="3"/>
  <c r="DA966" i="3"/>
  <c r="DB966" i="3"/>
  <c r="DC966" i="3"/>
  <c r="A967" i="3"/>
  <c r="Y967" i="3"/>
  <c r="CX967" i="3" s="1"/>
  <c r="CY967" i="3"/>
  <c r="CZ967" i="3"/>
  <c r="DA967" i="3"/>
  <c r="DB967" i="3"/>
  <c r="DC967" i="3"/>
  <c r="A968" i="3"/>
  <c r="Y968" i="3"/>
  <c r="CX968" i="3" s="1"/>
  <c r="DF968" i="3" s="1"/>
  <c r="DJ968" i="3" s="1"/>
  <c r="CY968" i="3"/>
  <c r="CZ968" i="3"/>
  <c r="DB968" i="3" s="1"/>
  <c r="DA968" i="3"/>
  <c r="DC968" i="3"/>
  <c r="A969" i="3"/>
  <c r="Y969" i="3"/>
  <c r="CX969" i="3" s="1"/>
  <c r="CY969" i="3"/>
  <c r="CZ969" i="3"/>
  <c r="DA969" i="3"/>
  <c r="DB969" i="3"/>
  <c r="DC969" i="3"/>
  <c r="A970" i="3"/>
  <c r="Y970" i="3"/>
  <c r="CY970" i="3"/>
  <c r="CZ970" i="3"/>
  <c r="DB970" i="3" s="1"/>
  <c r="DA970" i="3"/>
  <c r="DC970" i="3"/>
  <c r="A971" i="3"/>
  <c r="Y971" i="3"/>
  <c r="CY971" i="3"/>
  <c r="CZ971" i="3"/>
  <c r="DA971" i="3"/>
  <c r="DB971" i="3"/>
  <c r="DC971" i="3"/>
  <c r="A972" i="3"/>
  <c r="Y972" i="3"/>
  <c r="CY972" i="3"/>
  <c r="CZ972" i="3"/>
  <c r="DA972" i="3"/>
  <c r="DB972" i="3"/>
  <c r="DC972" i="3"/>
  <c r="A973" i="3"/>
  <c r="Y973" i="3"/>
  <c r="CY973" i="3"/>
  <c r="CZ973" i="3"/>
  <c r="DA973" i="3"/>
  <c r="DB973" i="3"/>
  <c r="DC973" i="3"/>
  <c r="A974" i="3"/>
  <c r="Y974" i="3"/>
  <c r="CY974" i="3"/>
  <c r="CZ974" i="3"/>
  <c r="DB974" i="3" s="1"/>
  <c r="DA974" i="3"/>
  <c r="DC974" i="3"/>
  <c r="A975" i="3"/>
  <c r="Y975" i="3"/>
  <c r="CY975" i="3"/>
  <c r="CZ975" i="3"/>
  <c r="DA975" i="3"/>
  <c r="DB975" i="3"/>
  <c r="DC975" i="3"/>
  <c r="A976" i="3"/>
  <c r="Y976" i="3"/>
  <c r="CY976" i="3"/>
  <c r="CZ976" i="3"/>
  <c r="DA976" i="3"/>
  <c r="DB976" i="3"/>
  <c r="DC976" i="3"/>
  <c r="A977" i="3"/>
  <c r="Y977" i="3"/>
  <c r="CY977" i="3"/>
  <c r="CZ977" i="3"/>
  <c r="DA977" i="3"/>
  <c r="DB977" i="3"/>
  <c r="DC977" i="3"/>
  <c r="A978" i="3"/>
  <c r="Y978" i="3"/>
  <c r="CY978" i="3"/>
  <c r="CZ978" i="3"/>
  <c r="DA978" i="3"/>
  <c r="DB978" i="3"/>
  <c r="DC978" i="3"/>
  <c r="A979" i="3"/>
  <c r="Y979" i="3"/>
  <c r="CY979" i="3"/>
  <c r="CZ979" i="3"/>
  <c r="DA979" i="3"/>
  <c r="DB979" i="3"/>
  <c r="DC979" i="3"/>
  <c r="A980" i="3"/>
  <c r="Y980" i="3"/>
  <c r="CY980" i="3"/>
  <c r="CZ980" i="3"/>
  <c r="DA980" i="3"/>
  <c r="DB980" i="3"/>
  <c r="DC980" i="3"/>
  <c r="A981" i="3"/>
  <c r="Y981" i="3"/>
  <c r="CY981" i="3"/>
  <c r="CZ981" i="3"/>
  <c r="DB981" i="3" s="1"/>
  <c r="DA981" i="3"/>
  <c r="DC981" i="3"/>
  <c r="A982" i="3"/>
  <c r="Y982" i="3"/>
  <c r="CY982" i="3"/>
  <c r="CZ982" i="3"/>
  <c r="DA982" i="3"/>
  <c r="DB982" i="3"/>
  <c r="DC982" i="3"/>
  <c r="A983" i="3"/>
  <c r="Y983" i="3"/>
  <c r="CY983" i="3"/>
  <c r="CZ983" i="3"/>
  <c r="DA983" i="3"/>
  <c r="DB983" i="3"/>
  <c r="DC983" i="3"/>
  <c r="A984" i="3"/>
  <c r="Y984" i="3"/>
  <c r="CY984" i="3"/>
  <c r="CZ984" i="3"/>
  <c r="DA984" i="3"/>
  <c r="DB984" i="3"/>
  <c r="DC984" i="3"/>
  <c r="A985" i="3"/>
  <c r="Y985" i="3"/>
  <c r="CY985" i="3"/>
  <c r="CZ985" i="3"/>
  <c r="DA985" i="3"/>
  <c r="DB985" i="3"/>
  <c r="DC985" i="3"/>
  <c r="A986" i="3"/>
  <c r="Y986" i="3"/>
  <c r="CU986" i="3"/>
  <c r="CV986" i="3"/>
  <c r="CX986" i="3"/>
  <c r="DG986" i="3" s="1"/>
  <c r="CY986" i="3"/>
  <c r="CZ986" i="3"/>
  <c r="DA986" i="3"/>
  <c r="DB986" i="3"/>
  <c r="DC986" i="3"/>
  <c r="DF986" i="3"/>
  <c r="A987" i="3"/>
  <c r="Y987" i="3"/>
  <c r="CX987" i="3"/>
  <c r="DG987" i="3" s="1"/>
  <c r="CY987" i="3"/>
  <c r="CZ987" i="3"/>
  <c r="DA987" i="3"/>
  <c r="DB987" i="3"/>
  <c r="DC987" i="3"/>
  <c r="DF987" i="3"/>
  <c r="DJ987" i="3" s="1"/>
  <c r="A988" i="3"/>
  <c r="Y988" i="3"/>
  <c r="CX988" i="3" s="1"/>
  <c r="CY988" i="3"/>
  <c r="CZ988" i="3"/>
  <c r="DA988" i="3"/>
  <c r="DB988" i="3"/>
  <c r="DC988" i="3"/>
  <c r="A989" i="3"/>
  <c r="Y989" i="3"/>
  <c r="CX989" i="3"/>
  <c r="DF989" i="3" s="1"/>
  <c r="DJ989" i="3" s="1"/>
  <c r="CY989" i="3"/>
  <c r="CZ989" i="3"/>
  <c r="DA989" i="3"/>
  <c r="DB989" i="3"/>
  <c r="DC989" i="3"/>
  <c r="DI989" i="3"/>
  <c r="A990" i="3"/>
  <c r="Y990" i="3"/>
  <c r="CX990" i="3"/>
  <c r="DF990" i="3" s="1"/>
  <c r="DJ990" i="3" s="1"/>
  <c r="CY990" i="3"/>
  <c r="CZ990" i="3"/>
  <c r="DB990" i="3" s="1"/>
  <c r="DA990" i="3"/>
  <c r="DC990" i="3"/>
  <c r="A991" i="3"/>
  <c r="Y991" i="3"/>
  <c r="CX991" i="3"/>
  <c r="DI991" i="3" s="1"/>
  <c r="CY991" i="3"/>
  <c r="CZ991" i="3"/>
  <c r="DB991" i="3" s="1"/>
  <c r="DA991" i="3"/>
  <c r="DC991" i="3"/>
  <c r="DF991" i="3"/>
  <c r="DJ991" i="3" s="1"/>
  <c r="DG991" i="3"/>
  <c r="DH991" i="3"/>
  <c r="A992" i="3"/>
  <c r="Y992" i="3"/>
  <c r="CX992" i="3"/>
  <c r="DF992" i="3" s="1"/>
  <c r="DJ992" i="3" s="1"/>
  <c r="CY992" i="3"/>
  <c r="CZ992" i="3"/>
  <c r="DA992" i="3"/>
  <c r="DB992" i="3"/>
  <c r="DC992" i="3"/>
  <c r="A993" i="3"/>
  <c r="Y993" i="3"/>
  <c r="CY993" i="3"/>
  <c r="CZ993" i="3"/>
  <c r="DA993" i="3"/>
  <c r="DB993" i="3"/>
  <c r="DC993" i="3"/>
  <c r="A994" i="3"/>
  <c r="Y994" i="3"/>
  <c r="CY994" i="3"/>
  <c r="CZ994" i="3"/>
  <c r="DA994" i="3"/>
  <c r="DB994" i="3"/>
  <c r="DC994" i="3"/>
  <c r="A995" i="3"/>
  <c r="Y995" i="3"/>
  <c r="CY995" i="3"/>
  <c r="CZ995" i="3"/>
  <c r="DA995" i="3"/>
  <c r="DB995" i="3"/>
  <c r="DC995" i="3"/>
  <c r="A996" i="3"/>
  <c r="Y996" i="3"/>
  <c r="CY996" i="3"/>
  <c r="CZ996" i="3"/>
  <c r="DA996" i="3"/>
  <c r="DB996" i="3"/>
  <c r="DC996" i="3"/>
  <c r="A997" i="3"/>
  <c r="Y997" i="3"/>
  <c r="CY997" i="3"/>
  <c r="CZ997" i="3"/>
  <c r="DA997" i="3"/>
  <c r="DB997" i="3"/>
  <c r="DC997" i="3"/>
  <c r="A998" i="3"/>
  <c r="Y998" i="3"/>
  <c r="CY998" i="3"/>
  <c r="CZ998" i="3"/>
  <c r="DA998" i="3"/>
  <c r="DB998" i="3"/>
  <c r="DC998" i="3"/>
  <c r="A999" i="3"/>
  <c r="Y999" i="3"/>
  <c r="CY999" i="3"/>
  <c r="CZ999" i="3"/>
  <c r="DB999" i="3" s="1"/>
  <c r="DA999" i="3"/>
  <c r="DC999" i="3"/>
  <c r="A1000" i="3"/>
  <c r="Y1000" i="3"/>
  <c r="CY1000" i="3"/>
  <c r="CZ1000" i="3"/>
  <c r="DB1000" i="3" s="1"/>
  <c r="DA1000" i="3"/>
  <c r="DC1000" i="3"/>
  <c r="A1001" i="3"/>
  <c r="Y1001" i="3"/>
  <c r="CY1001" i="3"/>
  <c r="CZ1001" i="3"/>
  <c r="DA1001" i="3"/>
  <c r="DB1001" i="3"/>
  <c r="DC1001" i="3"/>
  <c r="A1002" i="3"/>
  <c r="Y1002" i="3"/>
  <c r="CY1002" i="3"/>
  <c r="CZ1002" i="3"/>
  <c r="DB1002" i="3" s="1"/>
  <c r="DA1002" i="3"/>
  <c r="DC1002" i="3"/>
  <c r="A1003" i="3"/>
  <c r="Y1003" i="3"/>
  <c r="CY1003" i="3"/>
  <c r="CZ1003" i="3"/>
  <c r="DA1003" i="3"/>
  <c r="DB1003" i="3"/>
  <c r="DC1003" i="3"/>
  <c r="A1004" i="3"/>
  <c r="Y1004" i="3"/>
  <c r="CY1004" i="3"/>
  <c r="CZ1004" i="3"/>
  <c r="DB1004" i="3" s="1"/>
  <c r="DA1004" i="3"/>
  <c r="DC1004" i="3"/>
  <c r="A1005" i="3"/>
  <c r="Y1005" i="3"/>
  <c r="CY1005" i="3"/>
  <c r="CZ1005" i="3"/>
  <c r="DA1005" i="3"/>
  <c r="DB1005" i="3"/>
  <c r="DC1005" i="3"/>
  <c r="A1006" i="3"/>
  <c r="Y1006" i="3"/>
  <c r="CY1006" i="3"/>
  <c r="CZ1006" i="3"/>
  <c r="DA1006" i="3"/>
  <c r="DB1006" i="3"/>
  <c r="DC1006" i="3"/>
  <c r="A1007" i="3"/>
  <c r="Y1007" i="3"/>
  <c r="CY1007" i="3"/>
  <c r="CZ1007" i="3"/>
  <c r="DA1007" i="3"/>
  <c r="DB1007" i="3"/>
  <c r="DC1007" i="3"/>
  <c r="A1008" i="3"/>
  <c r="Y1008" i="3"/>
  <c r="CY1008" i="3"/>
  <c r="CZ1008" i="3"/>
  <c r="DB1008" i="3" s="1"/>
  <c r="DA1008" i="3"/>
  <c r="DC1008" i="3"/>
  <c r="A1009" i="3"/>
  <c r="Y1009" i="3"/>
  <c r="CY1009" i="3"/>
  <c r="CZ1009" i="3"/>
  <c r="DA1009" i="3"/>
  <c r="DB1009" i="3"/>
  <c r="DC1009" i="3"/>
  <c r="A1010" i="3"/>
  <c r="Y1010" i="3"/>
  <c r="CY1010" i="3"/>
  <c r="CZ1010" i="3"/>
  <c r="DA1010" i="3"/>
  <c r="DB1010" i="3"/>
  <c r="DC1010" i="3"/>
  <c r="A1011" i="3"/>
  <c r="Y1011" i="3"/>
  <c r="CY1011" i="3"/>
  <c r="CZ1011" i="3"/>
  <c r="DA1011" i="3"/>
  <c r="DB1011" i="3"/>
  <c r="DC1011" i="3"/>
  <c r="A1012" i="3"/>
  <c r="Y1012" i="3"/>
  <c r="CY1012" i="3"/>
  <c r="CZ1012" i="3"/>
  <c r="DB1012" i="3" s="1"/>
  <c r="DA1012" i="3"/>
  <c r="DC1012" i="3"/>
  <c r="A1013" i="3"/>
  <c r="Y1013" i="3"/>
  <c r="CY1013" i="3"/>
  <c r="CZ1013" i="3"/>
  <c r="DB1013" i="3" s="1"/>
  <c r="DA1013" i="3"/>
  <c r="DC1013" i="3"/>
  <c r="A1014" i="3"/>
  <c r="Y1014" i="3"/>
  <c r="CY1014" i="3"/>
  <c r="CZ1014" i="3"/>
  <c r="DA1014" i="3"/>
  <c r="DB1014" i="3"/>
  <c r="DC1014" i="3"/>
  <c r="A1015" i="3"/>
  <c r="Y1015" i="3"/>
  <c r="CY1015" i="3"/>
  <c r="CZ1015" i="3"/>
  <c r="DA1015" i="3"/>
  <c r="DB1015" i="3"/>
  <c r="DC1015" i="3"/>
  <c r="A1016" i="3"/>
  <c r="Y1016" i="3"/>
  <c r="CY1016" i="3"/>
  <c r="CZ1016" i="3"/>
  <c r="DA1016" i="3"/>
  <c r="DB1016" i="3"/>
  <c r="DC1016" i="3"/>
  <c r="A1017" i="3"/>
  <c r="Y1017" i="3"/>
  <c r="CU1017" i="3"/>
  <c r="CV1017" i="3"/>
  <c r="CX1017" i="3"/>
  <c r="DG1017" i="3" s="1"/>
  <c r="CY1017" i="3"/>
  <c r="CZ1017" i="3"/>
  <c r="DA1017" i="3"/>
  <c r="DB1017" i="3"/>
  <c r="DC1017" i="3"/>
  <c r="DF1017" i="3"/>
  <c r="A1018" i="3"/>
  <c r="Y1018" i="3"/>
  <c r="CX1018" i="3" s="1"/>
  <c r="CU1018" i="3"/>
  <c r="CV1018" i="3"/>
  <c r="CY1018" i="3"/>
  <c r="CZ1018" i="3"/>
  <c r="DA1018" i="3"/>
  <c r="DB1018" i="3"/>
  <c r="DC1018" i="3"/>
  <c r="A1019" i="3"/>
  <c r="Y1019" i="3"/>
  <c r="CV1019" i="3" s="1"/>
  <c r="CU1019" i="3"/>
  <c r="CX1019" i="3"/>
  <c r="DH1019" i="3" s="1"/>
  <c r="CY1019" i="3"/>
  <c r="CZ1019" i="3"/>
  <c r="DA1019" i="3"/>
  <c r="DB1019" i="3"/>
  <c r="DC1019" i="3"/>
  <c r="DF1019" i="3"/>
  <c r="DG1019" i="3"/>
  <c r="A1020" i="3"/>
  <c r="Y1020" i="3"/>
  <c r="CX1020" i="3" s="1"/>
  <c r="CY1020" i="3"/>
  <c r="CZ1020" i="3"/>
  <c r="DB1020" i="3" s="1"/>
  <c r="DA1020" i="3"/>
  <c r="DC1020" i="3"/>
  <c r="A1021" i="3"/>
  <c r="Y1021" i="3"/>
  <c r="CW1021" i="3" s="1"/>
  <c r="CY1021" i="3"/>
  <c r="CZ1021" i="3"/>
  <c r="DA1021" i="3"/>
  <c r="DB1021" i="3"/>
  <c r="DC1021" i="3"/>
  <c r="A1022" i="3"/>
  <c r="Y1022" i="3"/>
  <c r="CX1022" i="3"/>
  <c r="DF1022" i="3" s="1"/>
  <c r="DJ1022" i="3" s="1"/>
  <c r="CY1022" i="3"/>
  <c r="CZ1022" i="3"/>
  <c r="DB1022" i="3" s="1"/>
  <c r="DA1022" i="3"/>
  <c r="DC1022" i="3"/>
  <c r="A1023" i="3"/>
  <c r="Y1023" i="3"/>
  <c r="CX1023" i="3" s="1"/>
  <c r="CY1023" i="3"/>
  <c r="CZ1023" i="3"/>
  <c r="DB1023" i="3" s="1"/>
  <c r="DA1023" i="3"/>
  <c r="DC1023" i="3"/>
  <c r="A1024" i="3"/>
  <c r="Y1024" i="3"/>
  <c r="CU1024" i="3"/>
  <c r="CV1024" i="3"/>
  <c r="CX1024" i="3"/>
  <c r="DG1024" i="3" s="1"/>
  <c r="CY1024" i="3"/>
  <c r="CZ1024" i="3"/>
  <c r="DA1024" i="3"/>
  <c r="DB1024" i="3"/>
  <c r="DC1024" i="3"/>
  <c r="DF1024" i="3"/>
  <c r="DH1024" i="3"/>
  <c r="DI1024" i="3"/>
  <c r="DJ1024" i="3" s="1"/>
  <c r="A1025" i="3"/>
  <c r="Y1025" i="3"/>
  <c r="CV1025" i="3" s="1"/>
  <c r="CU1025" i="3"/>
  <c r="CY1025" i="3"/>
  <c r="CZ1025" i="3"/>
  <c r="DB1025" i="3" s="1"/>
  <c r="DA1025" i="3"/>
  <c r="DC1025" i="3"/>
  <c r="A1026" i="3"/>
  <c r="Y1026" i="3"/>
  <c r="CX1026" i="3" s="1"/>
  <c r="CU1026" i="3"/>
  <c r="CV1026" i="3"/>
  <c r="CY1026" i="3"/>
  <c r="CZ1026" i="3"/>
  <c r="DA1026" i="3"/>
  <c r="DB1026" i="3"/>
  <c r="DC1026" i="3"/>
  <c r="A1027" i="3"/>
  <c r="Y1027" i="3"/>
  <c r="CX1027" i="3" s="1"/>
  <c r="CY1027" i="3"/>
  <c r="CZ1027" i="3"/>
  <c r="DA1027" i="3"/>
  <c r="DB1027" i="3"/>
  <c r="DC1027" i="3"/>
  <c r="A1028" i="3"/>
  <c r="Y1028" i="3"/>
  <c r="CW1028" i="3" s="1"/>
  <c r="CY1028" i="3"/>
  <c r="CZ1028" i="3"/>
  <c r="DB1028" i="3" s="1"/>
  <c r="DA1028" i="3"/>
  <c r="DC1028" i="3"/>
  <c r="A1029" i="3"/>
  <c r="Y1029" i="3"/>
  <c r="CX1029" i="3"/>
  <c r="DF1029" i="3" s="1"/>
  <c r="DJ1029" i="3" s="1"/>
  <c r="CY1029" i="3"/>
  <c r="CZ1029" i="3"/>
  <c r="DB1029" i="3" s="1"/>
  <c r="DA1029" i="3"/>
  <c r="DC1029" i="3"/>
  <c r="A1030" i="3"/>
  <c r="Y1030" i="3"/>
  <c r="CX1030" i="3"/>
  <c r="DF1030" i="3" s="1"/>
  <c r="DJ1030" i="3" s="1"/>
  <c r="CY1030" i="3"/>
  <c r="CZ1030" i="3"/>
  <c r="DA1030" i="3"/>
  <c r="DB1030" i="3"/>
  <c r="DC1030" i="3"/>
  <c r="A1031" i="3"/>
  <c r="Y1031" i="3"/>
  <c r="CV1031" i="3" s="1"/>
  <c r="CU1031" i="3"/>
  <c r="CX1031" i="3"/>
  <c r="DF1031" i="3" s="1"/>
  <c r="CY1031" i="3"/>
  <c r="CZ1031" i="3"/>
  <c r="DB1031" i="3" s="1"/>
  <c r="DA1031" i="3"/>
  <c r="DC1031" i="3"/>
  <c r="A1032" i="3"/>
  <c r="Y1032" i="3"/>
  <c r="CU1032" i="3"/>
  <c r="CV1032" i="3"/>
  <c r="CX1032" i="3"/>
  <c r="DG1032" i="3" s="1"/>
  <c r="CY1032" i="3"/>
  <c r="CZ1032" i="3"/>
  <c r="DA1032" i="3"/>
  <c r="DB1032" i="3"/>
  <c r="DC1032" i="3"/>
  <c r="DF1032" i="3"/>
  <c r="A1033" i="3"/>
  <c r="Y1033" i="3"/>
  <c r="CV1033" i="3" s="1"/>
  <c r="CU1033" i="3"/>
  <c r="CY1033" i="3"/>
  <c r="CZ1033" i="3"/>
  <c r="DA1033" i="3"/>
  <c r="DB1033" i="3"/>
  <c r="DC1033" i="3"/>
  <c r="A1034" i="3"/>
  <c r="Y1034" i="3"/>
  <c r="CX1034" i="3"/>
  <c r="DF1034" i="3" s="1"/>
  <c r="CY1034" i="3"/>
  <c r="CZ1034" i="3"/>
  <c r="DB1034" i="3" s="1"/>
  <c r="DA1034" i="3"/>
  <c r="DC1034" i="3"/>
  <c r="DG1034" i="3"/>
  <c r="DH1034" i="3"/>
  <c r="DI1034" i="3"/>
  <c r="DJ1034" i="3" s="1"/>
  <c r="A1035" i="3"/>
  <c r="Y1035" i="3"/>
  <c r="CW1035" i="3" s="1"/>
  <c r="CX1035" i="3"/>
  <c r="DF1035" i="3" s="1"/>
  <c r="CY1035" i="3"/>
  <c r="CZ1035" i="3"/>
  <c r="DA1035" i="3"/>
  <c r="DB1035" i="3"/>
  <c r="DC1035" i="3"/>
  <c r="A1036" i="3"/>
  <c r="Y1036" i="3"/>
  <c r="CX1036" i="3" s="1"/>
  <c r="CY1036" i="3"/>
  <c r="CZ1036" i="3"/>
  <c r="DB1036" i="3" s="1"/>
  <c r="DA1036" i="3"/>
  <c r="DC1036" i="3"/>
  <c r="A1037" i="3"/>
  <c r="Y1037" i="3"/>
  <c r="CX1037" i="3" s="1"/>
  <c r="CY1037" i="3"/>
  <c r="CZ1037" i="3"/>
  <c r="DA1037" i="3"/>
  <c r="DB1037" i="3"/>
  <c r="DC1037" i="3"/>
  <c r="A1038" i="3"/>
  <c r="Y1038" i="3"/>
  <c r="CV1038" i="3" s="1"/>
  <c r="CU1038" i="3"/>
  <c r="CX1038" i="3"/>
  <c r="DF1038" i="3" s="1"/>
  <c r="CY1038" i="3"/>
  <c r="CZ1038" i="3"/>
  <c r="DA1038" i="3"/>
  <c r="DB1038" i="3"/>
  <c r="DC1038" i="3"/>
  <c r="A1039" i="3"/>
  <c r="Y1039" i="3"/>
  <c r="CX1039" i="3"/>
  <c r="DF1039" i="3" s="1"/>
  <c r="CY1039" i="3"/>
  <c r="CZ1039" i="3"/>
  <c r="DB1039" i="3" s="1"/>
  <c r="DA1039" i="3"/>
  <c r="DC1039" i="3"/>
  <c r="A1040" i="3"/>
  <c r="Y1040" i="3"/>
  <c r="CW1040" i="3" s="1"/>
  <c r="CY1040" i="3"/>
  <c r="CZ1040" i="3"/>
  <c r="DA1040" i="3"/>
  <c r="DB1040" i="3"/>
  <c r="DC1040" i="3"/>
  <c r="A1041" i="3"/>
  <c r="Y1041" i="3"/>
  <c r="CX1041" i="3" s="1"/>
  <c r="CW1041" i="3"/>
  <c r="CY1041" i="3"/>
  <c r="CZ1041" i="3"/>
  <c r="DB1041" i="3" s="1"/>
  <c r="DA1041" i="3"/>
  <c r="DC1041" i="3"/>
  <c r="A1042" i="3"/>
  <c r="Y1042" i="3"/>
  <c r="CX1042" i="3"/>
  <c r="DF1042" i="3" s="1"/>
  <c r="DJ1042" i="3" s="1"/>
  <c r="CY1042" i="3"/>
  <c r="CZ1042" i="3"/>
  <c r="DA1042" i="3"/>
  <c r="DB1042" i="3"/>
  <c r="DC1042" i="3"/>
  <c r="A1043" i="3"/>
  <c r="Y1043" i="3"/>
  <c r="CX1043" i="3"/>
  <c r="DF1043" i="3" s="1"/>
  <c r="DJ1043" i="3" s="1"/>
  <c r="CY1043" i="3"/>
  <c r="CZ1043" i="3"/>
  <c r="DA1043" i="3"/>
  <c r="DB1043" i="3"/>
  <c r="DC1043" i="3"/>
  <c r="A1044" i="3"/>
  <c r="Y1044" i="3"/>
  <c r="CX1044" i="3" s="1"/>
  <c r="CY1044" i="3"/>
  <c r="CZ1044" i="3"/>
  <c r="DB1044" i="3" s="1"/>
  <c r="DA1044" i="3"/>
  <c r="DC1044" i="3"/>
  <c r="A1045" i="3"/>
  <c r="Y1045" i="3"/>
  <c r="CX1045" i="3" s="1"/>
  <c r="CY1045" i="3"/>
  <c r="CZ1045" i="3"/>
  <c r="DA1045" i="3"/>
  <c r="DB1045" i="3"/>
  <c r="DC1045" i="3"/>
  <c r="A1046" i="3"/>
  <c r="Y1046" i="3"/>
  <c r="CX1046" i="3" s="1"/>
  <c r="CY1046" i="3"/>
  <c r="CZ1046" i="3"/>
  <c r="DB1046" i="3" s="1"/>
  <c r="DA1046" i="3"/>
  <c r="DC1046" i="3"/>
  <c r="A1047" i="3"/>
  <c r="Y1047" i="3"/>
  <c r="CV1047" i="3" s="1"/>
  <c r="CU1047" i="3"/>
  <c r="CX1047" i="3"/>
  <c r="DF1047" i="3" s="1"/>
  <c r="CY1047" i="3"/>
  <c r="CZ1047" i="3"/>
  <c r="DA1047" i="3"/>
  <c r="DB1047" i="3"/>
  <c r="DC1047" i="3"/>
  <c r="A1048" i="3"/>
  <c r="Y1048" i="3"/>
  <c r="CX1048" i="3" s="1"/>
  <c r="CY1048" i="3"/>
  <c r="CZ1048" i="3"/>
  <c r="DB1048" i="3" s="1"/>
  <c r="DA1048" i="3"/>
  <c r="DC1048" i="3"/>
  <c r="A1049" i="3"/>
  <c r="Y1049" i="3"/>
  <c r="CW1049" i="3" s="1"/>
  <c r="CY1049" i="3"/>
  <c r="CZ1049" i="3"/>
  <c r="DA1049" i="3"/>
  <c r="DB1049" i="3"/>
  <c r="DC1049" i="3"/>
  <c r="A1050" i="3"/>
  <c r="Y1050" i="3"/>
  <c r="CW1050" i="3"/>
  <c r="CX1050" i="3"/>
  <c r="DF1050" i="3" s="1"/>
  <c r="CY1050" i="3"/>
  <c r="CZ1050" i="3"/>
  <c r="DB1050" i="3" s="1"/>
  <c r="DA1050" i="3"/>
  <c r="DC1050" i="3"/>
  <c r="A1051" i="3"/>
  <c r="Y1051" i="3"/>
  <c r="CX1051" i="3"/>
  <c r="DF1051" i="3" s="1"/>
  <c r="DJ1051" i="3" s="1"/>
  <c r="CY1051" i="3"/>
  <c r="CZ1051" i="3"/>
  <c r="DA1051" i="3"/>
  <c r="DB1051" i="3"/>
  <c r="DC1051" i="3"/>
  <c r="A1052" i="3"/>
  <c r="Y1052" i="3"/>
  <c r="CX1052" i="3"/>
  <c r="DF1052" i="3" s="1"/>
  <c r="DJ1052" i="3" s="1"/>
  <c r="CY1052" i="3"/>
  <c r="CZ1052" i="3"/>
  <c r="DB1052" i="3" s="1"/>
  <c r="DA1052" i="3"/>
  <c r="DC1052" i="3"/>
  <c r="A1053" i="3"/>
  <c r="Y1053" i="3"/>
  <c r="CX1053" i="3" s="1"/>
  <c r="CY1053" i="3"/>
  <c r="CZ1053" i="3"/>
  <c r="DA1053" i="3"/>
  <c r="DB1053" i="3"/>
  <c r="DC1053" i="3"/>
  <c r="A1054" i="3"/>
  <c r="Y1054" i="3"/>
  <c r="CX1054" i="3" s="1"/>
  <c r="CY1054" i="3"/>
  <c r="CZ1054" i="3"/>
  <c r="DB1054" i="3" s="1"/>
  <c r="DA1054" i="3"/>
  <c r="DC1054" i="3"/>
  <c r="A1055" i="3"/>
  <c r="Y1055" i="3"/>
  <c r="CX1055" i="3" s="1"/>
  <c r="CY1055" i="3"/>
  <c r="CZ1055" i="3"/>
  <c r="DB1055" i="3" s="1"/>
  <c r="DA1055" i="3"/>
  <c r="DC1055" i="3"/>
  <c r="A1056" i="3"/>
  <c r="Y1056" i="3"/>
  <c r="CU1056" i="3"/>
  <c r="CV1056" i="3"/>
  <c r="CX1056" i="3"/>
  <c r="DF1056" i="3" s="1"/>
  <c r="CY1056" i="3"/>
  <c r="CZ1056" i="3"/>
  <c r="DB1056" i="3" s="1"/>
  <c r="DA1056" i="3"/>
  <c r="DC1056" i="3"/>
  <c r="A1057" i="3"/>
  <c r="Y1057" i="3"/>
  <c r="CX1057" i="3" s="1"/>
  <c r="CY1057" i="3"/>
  <c r="CZ1057" i="3"/>
  <c r="DA1057" i="3"/>
  <c r="DB1057" i="3"/>
  <c r="DC1057" i="3"/>
  <c r="A1058" i="3"/>
  <c r="Y1058" i="3"/>
  <c r="CW1058" i="3" s="1"/>
  <c r="CX1058" i="3"/>
  <c r="DF1058" i="3" s="1"/>
  <c r="CY1058" i="3"/>
  <c r="CZ1058" i="3"/>
  <c r="DB1058" i="3" s="1"/>
  <c r="DA1058" i="3"/>
  <c r="DC1058" i="3"/>
  <c r="DH1058" i="3"/>
  <c r="DI1058" i="3"/>
  <c r="A1059" i="3"/>
  <c r="Y1059" i="3"/>
  <c r="CW1059" i="3" s="1"/>
  <c r="CX1059" i="3"/>
  <c r="DF1059" i="3" s="1"/>
  <c r="CY1059" i="3"/>
  <c r="CZ1059" i="3"/>
  <c r="DA1059" i="3"/>
  <c r="DB1059" i="3"/>
  <c r="DC1059" i="3"/>
  <c r="A1060" i="3"/>
  <c r="Y1060" i="3"/>
  <c r="CX1060" i="3"/>
  <c r="DF1060" i="3" s="1"/>
  <c r="DJ1060" i="3" s="1"/>
  <c r="CY1060" i="3"/>
  <c r="CZ1060" i="3"/>
  <c r="DB1060" i="3" s="1"/>
  <c r="DA1060" i="3"/>
  <c r="DC1060" i="3"/>
  <c r="A1061" i="3"/>
  <c r="Y1061" i="3"/>
  <c r="CX1061" i="3" s="1"/>
  <c r="CY1061" i="3"/>
  <c r="CZ1061" i="3"/>
  <c r="DA1061" i="3"/>
  <c r="DB1061" i="3"/>
  <c r="DC1061" i="3"/>
  <c r="A1062" i="3"/>
  <c r="Y1062" i="3"/>
  <c r="CX1062" i="3" s="1"/>
  <c r="CY1062" i="3"/>
  <c r="CZ1062" i="3"/>
  <c r="DB1062" i="3" s="1"/>
  <c r="DA1062" i="3"/>
  <c r="DC1062" i="3"/>
  <c r="A1063" i="3"/>
  <c r="Y1063" i="3"/>
  <c r="CX1063" i="3" s="1"/>
  <c r="CY1063" i="3"/>
  <c r="CZ1063" i="3"/>
  <c r="DB1063" i="3" s="1"/>
  <c r="DA1063" i="3"/>
  <c r="DC1063" i="3"/>
  <c r="A1064" i="3"/>
  <c r="Y1064" i="3"/>
  <c r="CX1064" i="3" s="1"/>
  <c r="CY1064" i="3"/>
  <c r="CZ1064" i="3"/>
  <c r="DA1064" i="3"/>
  <c r="DB1064" i="3"/>
  <c r="DC1064" i="3"/>
  <c r="A1065" i="3"/>
  <c r="Y1065" i="3"/>
  <c r="CX1065" i="3" s="1"/>
  <c r="CY1065" i="3"/>
  <c r="CZ1065" i="3"/>
  <c r="DA1065" i="3"/>
  <c r="DB1065" i="3"/>
  <c r="DC1065" i="3"/>
  <c r="A1066" i="3"/>
  <c r="Y1066" i="3"/>
  <c r="CV1066" i="3" s="1"/>
  <c r="CU1066" i="3"/>
  <c r="CY1066" i="3"/>
  <c r="CZ1066" i="3"/>
  <c r="DB1066" i="3" s="1"/>
  <c r="DA1066" i="3"/>
  <c r="DC1066" i="3"/>
  <c r="A1067" i="3"/>
  <c r="Y1067" i="3"/>
  <c r="CX1067" i="3" s="1"/>
  <c r="CY1067" i="3"/>
  <c r="CZ1067" i="3"/>
  <c r="DB1067" i="3" s="1"/>
  <c r="DA1067" i="3"/>
  <c r="DC1067" i="3"/>
  <c r="A1068" i="3"/>
  <c r="Y1068" i="3"/>
  <c r="CU1068" i="3"/>
  <c r="CV1068" i="3"/>
  <c r="CX1068" i="3"/>
  <c r="DF1068" i="3" s="1"/>
  <c r="CY1068" i="3"/>
  <c r="CZ1068" i="3"/>
  <c r="DB1068" i="3" s="1"/>
  <c r="DA1068" i="3"/>
  <c r="DC1068" i="3"/>
  <c r="A1069" i="3"/>
  <c r="Y1069" i="3"/>
  <c r="CU1069" i="3"/>
  <c r="CV1069" i="3"/>
  <c r="CX1069" i="3"/>
  <c r="DI1069" i="3" s="1"/>
  <c r="DJ1069" i="3" s="1"/>
  <c r="CY1069" i="3"/>
  <c r="CZ1069" i="3"/>
  <c r="DB1069" i="3" s="1"/>
  <c r="DA1069" i="3"/>
  <c r="DC1069" i="3"/>
  <c r="DH1069" i="3"/>
  <c r="A1070" i="3"/>
  <c r="Y1070" i="3"/>
  <c r="CV1070" i="3" s="1"/>
  <c r="CU1070" i="3"/>
  <c r="CY1070" i="3"/>
  <c r="CZ1070" i="3"/>
  <c r="DB1070" i="3" s="1"/>
  <c r="DA1070" i="3"/>
  <c r="DC1070" i="3"/>
  <c r="A1071" i="3"/>
  <c r="Y1071" i="3"/>
  <c r="CX1071" i="3"/>
  <c r="CY1071" i="3"/>
  <c r="CZ1071" i="3"/>
  <c r="DA1071" i="3"/>
  <c r="DB1071" i="3"/>
  <c r="DC1071" i="3"/>
  <c r="DF1071" i="3"/>
  <c r="DG1071" i="3"/>
  <c r="DH1071" i="3"/>
  <c r="DI1071" i="3"/>
  <c r="DJ1071" i="3"/>
  <c r="A1072" i="3"/>
  <c r="Y1072" i="3"/>
  <c r="CV1072" i="3" s="1"/>
  <c r="CU1072" i="3"/>
  <c r="CX1072" i="3"/>
  <c r="DG1072" i="3" s="1"/>
  <c r="CY1072" i="3"/>
  <c r="CZ1072" i="3"/>
  <c r="DA1072" i="3"/>
  <c r="DB1072" i="3"/>
  <c r="DC1072" i="3"/>
  <c r="DF1072" i="3"/>
  <c r="A1073" i="3"/>
  <c r="Y1073" i="3"/>
  <c r="CX1073" i="3" s="1"/>
  <c r="CY1073" i="3"/>
  <c r="CZ1073" i="3"/>
  <c r="DA1073" i="3"/>
  <c r="DB1073" i="3"/>
  <c r="DC1073" i="3"/>
  <c r="A1074" i="3"/>
  <c r="Y1074" i="3"/>
  <c r="CW1074" i="3" s="1"/>
  <c r="CX1074" i="3"/>
  <c r="DF1074" i="3" s="1"/>
  <c r="CY1074" i="3"/>
  <c r="CZ1074" i="3"/>
  <c r="DB1074" i="3" s="1"/>
  <c r="DA1074" i="3"/>
  <c r="DC1074" i="3"/>
  <c r="DG1074" i="3"/>
  <c r="A1075" i="3"/>
  <c r="Y1075" i="3"/>
  <c r="CV1075" i="3" s="1"/>
  <c r="CU1075" i="3"/>
  <c r="CX1075" i="3"/>
  <c r="DF1075" i="3" s="1"/>
  <c r="CY1075" i="3"/>
  <c r="CZ1075" i="3"/>
  <c r="DB1075" i="3" s="1"/>
  <c r="DA1075" i="3"/>
  <c r="DC1075" i="3"/>
  <c r="A1076" i="3"/>
  <c r="Y1076" i="3"/>
  <c r="CX1076" i="3"/>
  <c r="DF1076" i="3" s="1"/>
  <c r="CY1076" i="3"/>
  <c r="CZ1076" i="3"/>
  <c r="DA1076" i="3"/>
  <c r="DB1076" i="3"/>
  <c r="DC1076" i="3"/>
  <c r="A1077" i="3"/>
  <c r="Y1077" i="3"/>
  <c r="CW1077" i="3" s="1"/>
  <c r="CX1077" i="3"/>
  <c r="DF1077" i="3" s="1"/>
  <c r="CY1077" i="3"/>
  <c r="CZ1077" i="3"/>
  <c r="DA1077" i="3"/>
  <c r="DB1077" i="3"/>
  <c r="DC1077" i="3"/>
  <c r="DI1077" i="3"/>
  <c r="A1078" i="3"/>
  <c r="Y1078" i="3"/>
  <c r="CV1078" i="3" s="1"/>
  <c r="CU1078" i="3"/>
  <c r="CX1078" i="3"/>
  <c r="DH1078" i="3" s="1"/>
  <c r="CY1078" i="3"/>
  <c r="CZ1078" i="3"/>
  <c r="DA1078" i="3"/>
  <c r="DB1078" i="3"/>
  <c r="DC1078" i="3"/>
  <c r="DG1078" i="3"/>
  <c r="A1079" i="3"/>
  <c r="Y1079" i="3"/>
  <c r="CX1079" i="3" s="1"/>
  <c r="CY1079" i="3"/>
  <c r="CZ1079" i="3"/>
  <c r="DA1079" i="3"/>
  <c r="DB1079" i="3"/>
  <c r="DC1079" i="3"/>
  <c r="A1080" i="3"/>
  <c r="Y1080" i="3"/>
  <c r="CW1080" i="3" s="1"/>
  <c r="CY1080" i="3"/>
  <c r="CZ1080" i="3"/>
  <c r="DA1080" i="3"/>
  <c r="DB1080" i="3"/>
  <c r="DC1080" i="3"/>
  <c r="A1081" i="3"/>
  <c r="Y1081" i="3"/>
  <c r="CV1081" i="3" s="1"/>
  <c r="CU1081" i="3"/>
  <c r="CY1081" i="3"/>
  <c r="CZ1081" i="3"/>
  <c r="DA1081" i="3"/>
  <c r="DB1081" i="3"/>
  <c r="DC1081" i="3"/>
  <c r="A1082" i="3"/>
  <c r="Y1082" i="3"/>
  <c r="CX1082" i="3" s="1"/>
  <c r="CY1082" i="3"/>
  <c r="CZ1082" i="3"/>
  <c r="DB1082" i="3" s="1"/>
  <c r="DA1082" i="3"/>
  <c r="DC1082" i="3"/>
  <c r="A1083" i="3"/>
  <c r="Y1083" i="3"/>
  <c r="CW1083" i="3" s="1"/>
  <c r="CY1083" i="3"/>
  <c r="CZ1083" i="3"/>
  <c r="DA1083" i="3"/>
  <c r="DB1083" i="3"/>
  <c r="DC1083" i="3"/>
  <c r="A1084" i="3"/>
  <c r="Y1084" i="3"/>
  <c r="CX1084" i="3"/>
  <c r="CY1084" i="3"/>
  <c r="CZ1084" i="3"/>
  <c r="DB1084" i="3" s="1"/>
  <c r="DA1084" i="3"/>
  <c r="DC1084" i="3"/>
  <c r="DF1084" i="3"/>
  <c r="DG1084" i="3"/>
  <c r="DH1084" i="3"/>
  <c r="DI1084" i="3"/>
  <c r="DJ1084" i="3"/>
  <c r="A1085" i="3"/>
  <c r="Y1085" i="3"/>
  <c r="CX1085" i="3" s="1"/>
  <c r="CY1085" i="3"/>
  <c r="CZ1085" i="3"/>
  <c r="DB1085" i="3" s="1"/>
  <c r="DA1085" i="3"/>
  <c r="DC1085" i="3"/>
  <c r="A1086" i="3"/>
  <c r="Y1086" i="3"/>
  <c r="CX1086" i="3" s="1"/>
  <c r="CY1086" i="3"/>
  <c r="CZ1086" i="3"/>
  <c r="DA1086" i="3"/>
  <c r="DB1086" i="3"/>
  <c r="DC1086" i="3"/>
  <c r="A1087" i="3"/>
  <c r="Y1087" i="3"/>
  <c r="CV1087" i="3" s="1"/>
  <c r="CU1087" i="3"/>
  <c r="CY1087" i="3"/>
  <c r="CZ1087" i="3"/>
  <c r="DA1087" i="3"/>
  <c r="DB1087" i="3"/>
  <c r="DC1087" i="3"/>
  <c r="A1088" i="3"/>
  <c r="Y1088" i="3"/>
  <c r="CX1088" i="3"/>
  <c r="DG1088" i="3" s="1"/>
  <c r="CY1088" i="3"/>
  <c r="CZ1088" i="3"/>
  <c r="DB1088" i="3" s="1"/>
  <c r="DA1088" i="3"/>
  <c r="DC1088" i="3"/>
  <c r="DF1088" i="3"/>
  <c r="DI1088" i="3"/>
  <c r="DJ1088" i="3" s="1"/>
  <c r="A1089" i="3"/>
  <c r="Y1089" i="3"/>
  <c r="CW1089" i="3" s="1"/>
  <c r="CY1089" i="3"/>
  <c r="CZ1089" i="3"/>
  <c r="DA1089" i="3"/>
  <c r="DB1089" i="3"/>
  <c r="DC1089" i="3"/>
  <c r="A1090" i="3"/>
  <c r="Y1090" i="3"/>
  <c r="CX1090" i="3"/>
  <c r="DG1090" i="3" s="1"/>
  <c r="CY1090" i="3"/>
  <c r="CZ1090" i="3"/>
  <c r="DB1090" i="3" s="1"/>
  <c r="DA1090" i="3"/>
  <c r="DC1090" i="3"/>
  <c r="DF1090" i="3"/>
  <c r="DJ1090" i="3" s="1"/>
  <c r="DI1090" i="3"/>
  <c r="A1091" i="3"/>
  <c r="Y1091" i="3"/>
  <c r="CX1091" i="3" s="1"/>
  <c r="CY1091" i="3"/>
  <c r="CZ1091" i="3"/>
  <c r="DB1091" i="3" s="1"/>
  <c r="DA1091" i="3"/>
  <c r="DC1091" i="3"/>
  <c r="A1092" i="3"/>
  <c r="Y1092" i="3"/>
  <c r="CX1092" i="3"/>
  <c r="CY1092" i="3"/>
  <c r="CZ1092" i="3"/>
  <c r="DB1092" i="3" s="1"/>
  <c r="DA1092" i="3"/>
  <c r="DC1092" i="3"/>
  <c r="DF1092" i="3"/>
  <c r="DG1092" i="3"/>
  <c r="DH1092" i="3"/>
  <c r="DI1092" i="3"/>
  <c r="DJ1092" i="3"/>
  <c r="A1093" i="3"/>
  <c r="Y1093" i="3"/>
  <c r="CX1093" i="3"/>
  <c r="DF1093" i="3" s="1"/>
  <c r="DJ1093" i="3" s="1"/>
  <c r="CY1093" i="3"/>
  <c r="CZ1093" i="3"/>
  <c r="DB1093" i="3" s="1"/>
  <c r="DA1093" i="3"/>
  <c r="DC1093" i="3"/>
  <c r="DG1093" i="3"/>
  <c r="DH1093" i="3"/>
  <c r="DI1093" i="3"/>
  <c r="A1094" i="3"/>
  <c r="Y1094" i="3"/>
  <c r="CU1094" i="3"/>
  <c r="CV1094" i="3"/>
  <c r="CX1094" i="3"/>
  <c r="DG1094" i="3" s="1"/>
  <c r="CY1094" i="3"/>
  <c r="CZ1094" i="3"/>
  <c r="DB1094" i="3" s="1"/>
  <c r="DA1094" i="3"/>
  <c r="DC1094" i="3"/>
  <c r="A1095" i="3"/>
  <c r="Y1095" i="3"/>
  <c r="CX1095" i="3" s="1"/>
  <c r="CY1095" i="3"/>
  <c r="CZ1095" i="3"/>
  <c r="DA1095" i="3"/>
  <c r="DB1095" i="3"/>
  <c r="DC1095" i="3"/>
  <c r="A1096" i="3"/>
  <c r="Y1096" i="3"/>
  <c r="CW1096" i="3"/>
  <c r="CX1096" i="3"/>
  <c r="CY1096" i="3"/>
  <c r="CZ1096" i="3"/>
  <c r="DB1096" i="3" s="1"/>
  <c r="DA1096" i="3"/>
  <c r="DC1096" i="3"/>
  <c r="DF1096" i="3"/>
  <c r="DG1096" i="3"/>
  <c r="DJ1096" i="3" s="1"/>
  <c r="DH1096" i="3"/>
  <c r="DI1096" i="3"/>
  <c r="A1097" i="3"/>
  <c r="Y1097" i="3"/>
  <c r="CX1097" i="3" s="1"/>
  <c r="CY1097" i="3"/>
  <c r="CZ1097" i="3"/>
  <c r="DB1097" i="3" s="1"/>
  <c r="DA1097" i="3"/>
  <c r="DC1097" i="3"/>
  <c r="A1098" i="3"/>
  <c r="Y1098" i="3"/>
  <c r="CX1098" i="3"/>
  <c r="DH1098" i="3" s="1"/>
  <c r="CY1098" i="3"/>
  <c r="CZ1098" i="3"/>
  <c r="DA1098" i="3"/>
  <c r="DB1098" i="3"/>
  <c r="DC1098" i="3"/>
  <c r="A1099" i="3"/>
  <c r="Y1099" i="3"/>
  <c r="CX1099" i="3"/>
  <c r="DF1099" i="3" s="1"/>
  <c r="DJ1099" i="3" s="1"/>
  <c r="CY1099" i="3"/>
  <c r="CZ1099" i="3"/>
  <c r="DA1099" i="3"/>
  <c r="DB1099" i="3"/>
  <c r="DC1099" i="3"/>
  <c r="DI1099" i="3"/>
  <c r="A1100" i="3"/>
  <c r="Y1100" i="3"/>
  <c r="CX1100" i="3" s="1"/>
  <c r="CY1100" i="3"/>
  <c r="CZ1100" i="3"/>
  <c r="DB1100" i="3" s="1"/>
  <c r="DA1100" i="3"/>
  <c r="DC1100" i="3"/>
  <c r="A1101" i="3"/>
  <c r="Y1101" i="3"/>
  <c r="CV1101" i="3" s="1"/>
  <c r="CU1101" i="3"/>
  <c r="CY1101" i="3"/>
  <c r="CZ1101" i="3"/>
  <c r="DB1101" i="3" s="1"/>
  <c r="DA1101" i="3"/>
  <c r="DC1101" i="3"/>
  <c r="A1102" i="3"/>
  <c r="Y1102" i="3"/>
  <c r="CX1102" i="3" s="1"/>
  <c r="CY1102" i="3"/>
  <c r="CZ1102" i="3"/>
  <c r="DB1102" i="3" s="1"/>
  <c r="DA1102" i="3"/>
  <c r="DC1102" i="3"/>
  <c r="A1103" i="3"/>
  <c r="Y1103" i="3"/>
  <c r="CW1103" i="3" s="1"/>
  <c r="CY1103" i="3"/>
  <c r="CZ1103" i="3"/>
  <c r="DA1103" i="3"/>
  <c r="DB1103" i="3"/>
  <c r="DC1103" i="3"/>
  <c r="A1104" i="3"/>
  <c r="Y1104" i="3"/>
  <c r="CW1104" i="3"/>
  <c r="CX1104" i="3"/>
  <c r="CY1104" i="3"/>
  <c r="CZ1104" i="3"/>
  <c r="DA1104" i="3"/>
  <c r="DB1104" i="3"/>
  <c r="DC1104" i="3"/>
  <c r="DF1104" i="3"/>
  <c r="DG1104" i="3"/>
  <c r="DJ1104" i="3" s="1"/>
  <c r="DH1104" i="3"/>
  <c r="DI1104" i="3"/>
  <c r="A1105" i="3"/>
  <c r="Y1105" i="3"/>
  <c r="CW1105" i="3" s="1"/>
  <c r="CY1105" i="3"/>
  <c r="CZ1105" i="3"/>
  <c r="DA1105" i="3"/>
  <c r="DB1105" i="3"/>
  <c r="DC1105" i="3"/>
  <c r="A1106" i="3"/>
  <c r="Y1106" i="3"/>
  <c r="CV1106" i="3" s="1"/>
  <c r="CU1106" i="3"/>
  <c r="CY1106" i="3"/>
  <c r="CZ1106" i="3"/>
  <c r="DA1106" i="3"/>
  <c r="DB1106" i="3"/>
  <c r="DC1106" i="3"/>
  <c r="A1107" i="3"/>
  <c r="Y1107" i="3"/>
  <c r="CX1107" i="3"/>
  <c r="DF1107" i="3" s="1"/>
  <c r="CY1107" i="3"/>
  <c r="CZ1107" i="3"/>
  <c r="DA1107" i="3"/>
  <c r="DB1107" i="3"/>
  <c r="DC1107" i="3"/>
  <c r="DH1107" i="3"/>
  <c r="DI1107" i="3"/>
  <c r="DJ1107" i="3" s="1"/>
  <c r="A1108" i="3"/>
  <c r="Y1108" i="3"/>
  <c r="CW1108" i="3" s="1"/>
  <c r="CX1108" i="3"/>
  <c r="DF1108" i="3" s="1"/>
  <c r="CY1108" i="3"/>
  <c r="CZ1108" i="3"/>
  <c r="DA1108" i="3"/>
  <c r="DB1108" i="3"/>
  <c r="DC1108" i="3"/>
  <c r="A1109" i="3"/>
  <c r="Y1109" i="3"/>
  <c r="CX1109" i="3" s="1"/>
  <c r="CY1109" i="3"/>
  <c r="CZ1109" i="3"/>
  <c r="DA1109" i="3"/>
  <c r="DB1109" i="3"/>
  <c r="DC1109" i="3"/>
  <c r="A1110" i="3"/>
  <c r="Y1110" i="3"/>
  <c r="CW1110" i="3" s="1"/>
  <c r="CY1110" i="3"/>
  <c r="CZ1110" i="3"/>
  <c r="DB1110" i="3" s="1"/>
  <c r="DA1110" i="3"/>
  <c r="DC1110" i="3"/>
  <c r="A1111" i="3"/>
  <c r="Y1111" i="3"/>
  <c r="CV1111" i="3" s="1"/>
  <c r="CU1111" i="3"/>
  <c r="CY1111" i="3"/>
  <c r="CZ1111" i="3"/>
  <c r="DB1111" i="3" s="1"/>
  <c r="DA1111" i="3"/>
  <c r="DC1111" i="3"/>
  <c r="A1112" i="3"/>
  <c r="Y1112" i="3"/>
  <c r="CX1112" i="3"/>
  <c r="DF1112" i="3" s="1"/>
  <c r="CY1112" i="3"/>
  <c r="CZ1112" i="3"/>
  <c r="DA1112" i="3"/>
  <c r="DB1112" i="3"/>
  <c r="DC1112" i="3"/>
  <c r="A1113" i="3"/>
  <c r="Y1113" i="3"/>
  <c r="CW1113" i="3"/>
  <c r="CX1113" i="3"/>
  <c r="CY1113" i="3"/>
  <c r="CZ1113" i="3"/>
  <c r="DB1113" i="3" s="1"/>
  <c r="DA1113" i="3"/>
  <c r="DC1113" i="3"/>
  <c r="DF1113" i="3"/>
  <c r="DG1113" i="3"/>
  <c r="DH1113" i="3"/>
  <c r="DI1113" i="3"/>
  <c r="A1114" i="3"/>
  <c r="Y1114" i="3"/>
  <c r="CX1114" i="3" s="1"/>
  <c r="CY1114" i="3"/>
  <c r="CZ1114" i="3"/>
  <c r="DB1114" i="3" s="1"/>
  <c r="DA1114" i="3"/>
  <c r="DC1114" i="3"/>
  <c r="DG1114" i="3"/>
  <c r="DI1114" i="3"/>
  <c r="A1115" i="3"/>
  <c r="Y1115" i="3"/>
  <c r="CX1115" i="3"/>
  <c r="CY1115" i="3"/>
  <c r="CZ1115" i="3"/>
  <c r="DB1115" i="3" s="1"/>
  <c r="DA1115" i="3"/>
  <c r="DC1115" i="3"/>
  <c r="DF1115" i="3"/>
  <c r="DJ1115" i="3" s="1"/>
  <c r="A1116" i="3"/>
  <c r="Y1116" i="3"/>
  <c r="CX1116" i="3"/>
  <c r="DH1116" i="3" s="1"/>
  <c r="CY1116" i="3"/>
  <c r="CZ1116" i="3"/>
  <c r="DA1116" i="3"/>
  <c r="DB1116" i="3"/>
  <c r="DC1116" i="3"/>
  <c r="A1117" i="3"/>
  <c r="Y1117" i="3"/>
  <c r="CX1117" i="3" s="1"/>
  <c r="DF1117" i="3" s="1"/>
  <c r="DJ1117" i="3" s="1"/>
  <c r="CY1117" i="3"/>
  <c r="CZ1117" i="3"/>
  <c r="DB1117" i="3" s="1"/>
  <c r="DA1117" i="3"/>
  <c r="DC1117" i="3"/>
  <c r="DH1117" i="3"/>
  <c r="A1118" i="3"/>
  <c r="Y1118" i="3"/>
  <c r="CX1118" i="3" s="1"/>
  <c r="CY1118" i="3"/>
  <c r="CZ1118" i="3"/>
  <c r="DA1118" i="3"/>
  <c r="DB1118" i="3"/>
  <c r="DC1118" i="3"/>
  <c r="DG1118" i="3"/>
  <c r="DI1118" i="3"/>
  <c r="A1119" i="3"/>
  <c r="Y1119" i="3"/>
  <c r="CX1119" i="3"/>
  <c r="DG1119" i="3" s="1"/>
  <c r="CY1119" i="3"/>
  <c r="CZ1119" i="3"/>
  <c r="DA1119" i="3"/>
  <c r="DB1119" i="3"/>
  <c r="DC1119" i="3"/>
  <c r="DF1119" i="3"/>
  <c r="DJ1119" i="3" s="1"/>
  <c r="DH1119" i="3"/>
  <c r="DI1119" i="3"/>
  <c r="A1120" i="3"/>
  <c r="Y1120" i="3"/>
  <c r="CX1120" i="3" s="1"/>
  <c r="DG1120" i="3" s="1"/>
  <c r="CY1120" i="3"/>
  <c r="CZ1120" i="3"/>
  <c r="DB1120" i="3" s="1"/>
  <c r="DA1120" i="3"/>
  <c r="DC1120" i="3"/>
  <c r="DF1120" i="3"/>
  <c r="DJ1120" i="3" s="1"/>
  <c r="A1121" i="3"/>
  <c r="Y1121" i="3"/>
  <c r="CX1121" i="3"/>
  <c r="CY1121" i="3"/>
  <c r="CZ1121" i="3"/>
  <c r="DA1121" i="3"/>
  <c r="DB1121" i="3"/>
  <c r="DC1121" i="3"/>
  <c r="DF1121" i="3"/>
  <c r="DJ1121" i="3" s="1"/>
  <c r="DG1121" i="3"/>
  <c r="DH1121" i="3"/>
  <c r="DI1121" i="3"/>
  <c r="A1122" i="3"/>
  <c r="Y1122" i="3"/>
  <c r="CX1122" i="3" s="1"/>
  <c r="CY1122" i="3"/>
  <c r="CZ1122" i="3"/>
  <c r="DA1122" i="3"/>
  <c r="DB1122" i="3"/>
  <c r="DC1122" i="3"/>
  <c r="A1123" i="3"/>
  <c r="Y1123" i="3"/>
  <c r="CX1123" i="3" s="1"/>
  <c r="CY1123" i="3"/>
  <c r="CZ1123" i="3"/>
  <c r="DA1123" i="3"/>
  <c r="DB1123" i="3"/>
  <c r="DC1123" i="3"/>
  <c r="A1124" i="3"/>
  <c r="Y1124" i="3"/>
  <c r="CX1124" i="3"/>
  <c r="CY1124" i="3"/>
  <c r="CZ1124" i="3"/>
  <c r="DA1124" i="3"/>
  <c r="DB1124" i="3"/>
  <c r="DC1124" i="3"/>
  <c r="DF1124" i="3"/>
  <c r="DG1124" i="3"/>
  <c r="DH1124" i="3"/>
  <c r="DI1124" i="3"/>
  <c r="DJ1124" i="3"/>
  <c r="A1125" i="3"/>
  <c r="Y1125" i="3"/>
  <c r="CX1125" i="3"/>
  <c r="DG1125" i="3" s="1"/>
  <c r="CY1125" i="3"/>
  <c r="CZ1125" i="3"/>
  <c r="DB1125" i="3" s="1"/>
  <c r="DA1125" i="3"/>
  <c r="DC1125" i="3"/>
  <c r="DH1125" i="3"/>
  <c r="A1126" i="3"/>
  <c r="Y1126" i="3"/>
  <c r="CX1126" i="3"/>
  <c r="CY1126" i="3"/>
  <c r="CZ1126" i="3"/>
  <c r="DB1126" i="3" s="1"/>
  <c r="DA1126" i="3"/>
  <c r="DC1126" i="3"/>
  <c r="DG1126" i="3"/>
  <c r="DH1126" i="3"/>
  <c r="A1127" i="3"/>
  <c r="Y1127" i="3"/>
  <c r="CX1127" i="3"/>
  <c r="DI1127" i="3" s="1"/>
  <c r="CY1127" i="3"/>
  <c r="CZ1127" i="3"/>
  <c r="DA1127" i="3"/>
  <c r="DB1127" i="3"/>
  <c r="DC1127" i="3"/>
  <c r="DG1127" i="3"/>
  <c r="DH1127" i="3"/>
  <c r="A1128" i="3"/>
  <c r="Y1128" i="3"/>
  <c r="CU1128" i="3"/>
  <c r="CY1128" i="3"/>
  <c r="CZ1128" i="3"/>
  <c r="DA1128" i="3"/>
  <c r="DB1128" i="3"/>
  <c r="DC1128" i="3"/>
  <c r="A1129" i="3"/>
  <c r="Y1129" i="3"/>
  <c r="CX1129" i="3"/>
  <c r="DG1129" i="3" s="1"/>
  <c r="CY1129" i="3"/>
  <c r="CZ1129" i="3"/>
  <c r="DB1129" i="3" s="1"/>
  <c r="DA1129" i="3"/>
  <c r="DC1129" i="3"/>
  <c r="DF1129" i="3"/>
  <c r="DH1129" i="3"/>
  <c r="DI1129" i="3"/>
  <c r="DJ1129" i="3" s="1"/>
  <c r="A1130" i="3"/>
  <c r="Y1130" i="3"/>
  <c r="CW1130" i="3" s="1"/>
  <c r="CY1130" i="3"/>
  <c r="CZ1130" i="3"/>
  <c r="DA1130" i="3"/>
  <c r="DB1130" i="3"/>
  <c r="DC1130" i="3"/>
  <c r="A1131" i="3"/>
  <c r="Y1131" i="3"/>
  <c r="CX1131" i="3"/>
  <c r="DH1131" i="3" s="1"/>
  <c r="CY1131" i="3"/>
  <c r="CZ1131" i="3"/>
  <c r="DB1131" i="3" s="1"/>
  <c r="DA1131" i="3"/>
  <c r="DC1131" i="3"/>
  <c r="A1132" i="3"/>
  <c r="Y1132" i="3"/>
  <c r="CX1132" i="3" s="1"/>
  <c r="DF1132" i="3" s="1"/>
  <c r="DJ1132" i="3" s="1"/>
  <c r="CY1132" i="3"/>
  <c r="CZ1132" i="3"/>
  <c r="DA1132" i="3"/>
  <c r="DB1132" i="3"/>
  <c r="DC1132" i="3"/>
  <c r="A1133" i="3"/>
  <c r="Y1133" i="3"/>
  <c r="CX1133" i="3" s="1"/>
  <c r="CY1133" i="3"/>
  <c r="CZ1133" i="3"/>
  <c r="DA1133" i="3"/>
  <c r="DB1133" i="3"/>
  <c r="DC1133" i="3"/>
  <c r="DG1133" i="3"/>
  <c r="A1134" i="3"/>
  <c r="Y1134" i="3"/>
  <c r="CX1134" i="3"/>
  <c r="DG1134" i="3" s="1"/>
  <c r="CY1134" i="3"/>
  <c r="CZ1134" i="3"/>
  <c r="DB1134" i="3" s="1"/>
  <c r="DA1134" i="3"/>
  <c r="DC1134" i="3"/>
  <c r="DF1134" i="3"/>
  <c r="DJ1134" i="3" s="1"/>
  <c r="DH1134" i="3"/>
  <c r="DI1134" i="3"/>
  <c r="A1135" i="3"/>
  <c r="Y1135" i="3"/>
  <c r="CX1135" i="3" s="1"/>
  <c r="CY1135" i="3"/>
  <c r="CZ1135" i="3"/>
  <c r="DA1135" i="3"/>
  <c r="DB1135" i="3"/>
  <c r="DC1135" i="3"/>
  <c r="DF1135" i="3"/>
  <c r="DJ1135" i="3" s="1"/>
  <c r="DG1135" i="3"/>
  <c r="DH1135" i="3"/>
  <c r="DI1135" i="3"/>
  <c r="A1136" i="3"/>
  <c r="Y1136" i="3"/>
  <c r="CX1136" i="3"/>
  <c r="DF1136" i="3" s="1"/>
  <c r="DJ1136" i="3" s="1"/>
  <c r="CY1136" i="3"/>
  <c r="CZ1136" i="3"/>
  <c r="DA1136" i="3"/>
  <c r="DB1136" i="3"/>
  <c r="DC1136" i="3"/>
  <c r="DI1136" i="3"/>
  <c r="A1137" i="3"/>
  <c r="Y1137" i="3"/>
  <c r="CX1137" i="3" s="1"/>
  <c r="CY1137" i="3"/>
  <c r="CZ1137" i="3"/>
  <c r="DA1137" i="3"/>
  <c r="DB1137" i="3"/>
  <c r="DC1137" i="3"/>
  <c r="A1138" i="3"/>
  <c r="Y1138" i="3"/>
  <c r="CX1138" i="3" s="1"/>
  <c r="CY1138" i="3"/>
  <c r="CZ1138" i="3"/>
  <c r="DB1138" i="3" s="1"/>
  <c r="DA1138" i="3"/>
  <c r="DC1138" i="3"/>
  <c r="A1139" i="3"/>
  <c r="Y1139" i="3"/>
  <c r="CX1139" i="3"/>
  <c r="DF1139" i="3" s="1"/>
  <c r="DJ1139" i="3" s="1"/>
  <c r="CY1139" i="3"/>
  <c r="CZ1139" i="3"/>
  <c r="DB1139" i="3" s="1"/>
  <c r="DA1139" i="3"/>
  <c r="DC1139" i="3"/>
  <c r="DH1139" i="3"/>
  <c r="A1140" i="3"/>
  <c r="Y1140" i="3"/>
  <c r="CX1140" i="3"/>
  <c r="CY1140" i="3"/>
  <c r="CZ1140" i="3"/>
  <c r="DB1140" i="3" s="1"/>
  <c r="DA1140" i="3"/>
  <c r="DC1140" i="3"/>
  <c r="DF1140" i="3"/>
  <c r="DJ1140" i="3" s="1"/>
  <c r="DG1140" i="3"/>
  <c r="DH1140" i="3"/>
  <c r="DI1140" i="3"/>
  <c r="A1141" i="3"/>
  <c r="Y1141" i="3"/>
  <c r="CX1141" i="3" s="1"/>
  <c r="CY1141" i="3"/>
  <c r="CZ1141" i="3"/>
  <c r="DB1141" i="3" s="1"/>
  <c r="DA1141" i="3"/>
  <c r="DC1141" i="3"/>
  <c r="A1142" i="3"/>
  <c r="Y1142" i="3"/>
  <c r="CX1142" i="3"/>
  <c r="DG1142" i="3" s="1"/>
  <c r="CY1142" i="3"/>
  <c r="CZ1142" i="3"/>
  <c r="DA1142" i="3"/>
  <c r="DB1142" i="3"/>
  <c r="DC1142" i="3"/>
  <c r="DF1142" i="3"/>
  <c r="DJ1142" i="3" s="1"/>
  <c r="A1143" i="3"/>
  <c r="Y1143" i="3"/>
  <c r="CX1143" i="3"/>
  <c r="DG1143" i="3" s="1"/>
  <c r="CY1143" i="3"/>
  <c r="CZ1143" i="3"/>
  <c r="DB1143" i="3" s="1"/>
  <c r="DA1143" i="3"/>
  <c r="DC1143" i="3"/>
  <c r="DF1143" i="3"/>
  <c r="DJ1143" i="3" s="1"/>
  <c r="A1144" i="3"/>
  <c r="Y1144" i="3"/>
  <c r="CX1144" i="3" s="1"/>
  <c r="CY1144" i="3"/>
  <c r="CZ1144" i="3"/>
  <c r="DB1144" i="3" s="1"/>
  <c r="DA1144" i="3"/>
  <c r="DC1144" i="3"/>
  <c r="A1145" i="3"/>
  <c r="Y1145" i="3"/>
  <c r="CX1145" i="3" s="1"/>
  <c r="CU1145" i="3"/>
  <c r="CV1145" i="3"/>
  <c r="CY1145" i="3"/>
  <c r="CZ1145" i="3"/>
  <c r="DB1145" i="3" s="1"/>
  <c r="DA1145" i="3"/>
  <c r="DC1145" i="3"/>
  <c r="A1146" i="3"/>
  <c r="Y1146" i="3"/>
  <c r="CX1146" i="3"/>
  <c r="DG1146" i="3" s="1"/>
  <c r="CY1146" i="3"/>
  <c r="CZ1146" i="3"/>
  <c r="DA1146" i="3"/>
  <c r="DB1146" i="3"/>
  <c r="DC1146" i="3"/>
  <c r="DF1146" i="3"/>
  <c r="A1147" i="3"/>
  <c r="Y1147" i="3"/>
  <c r="CW1147" i="3"/>
  <c r="CX1147" i="3"/>
  <c r="DF1147" i="3" s="1"/>
  <c r="CY1147" i="3"/>
  <c r="CZ1147" i="3"/>
  <c r="DB1147" i="3" s="1"/>
  <c r="DA1147" i="3"/>
  <c r="DC1147" i="3"/>
  <c r="A1148" i="3"/>
  <c r="Y1148" i="3"/>
  <c r="CU1148" i="3"/>
  <c r="CV1148" i="3"/>
  <c r="CX1148" i="3"/>
  <c r="DI1148" i="3" s="1"/>
  <c r="DJ1148" i="3" s="1"/>
  <c r="CY1148" i="3"/>
  <c r="CZ1148" i="3"/>
  <c r="DB1148" i="3" s="1"/>
  <c r="DA1148" i="3"/>
  <c r="DC1148" i="3"/>
  <c r="DF1148" i="3"/>
  <c r="DG1148" i="3"/>
  <c r="DH1148" i="3"/>
  <c r="A1149" i="3"/>
  <c r="Y1149" i="3"/>
  <c r="CX1149" i="3"/>
  <c r="DF1149" i="3" s="1"/>
  <c r="CY1149" i="3"/>
  <c r="CZ1149" i="3"/>
  <c r="DA1149" i="3"/>
  <c r="DB1149" i="3"/>
  <c r="DC1149" i="3"/>
  <c r="A1150" i="3"/>
  <c r="Y1150" i="3"/>
  <c r="CX1150" i="3" s="1"/>
  <c r="CW1150" i="3"/>
  <c r="CY1150" i="3"/>
  <c r="CZ1150" i="3"/>
  <c r="DA1150" i="3"/>
  <c r="DB1150" i="3"/>
  <c r="DC1150" i="3"/>
  <c r="A1151" i="3"/>
  <c r="Y1151" i="3"/>
  <c r="CX1151" i="3" s="1"/>
  <c r="CU1151" i="3"/>
  <c r="CV1151" i="3"/>
  <c r="CY1151" i="3"/>
  <c r="CZ1151" i="3"/>
  <c r="DB1151" i="3" s="1"/>
  <c r="DA1151" i="3"/>
  <c r="DC1151" i="3"/>
  <c r="A1152" i="3"/>
  <c r="Y1152" i="3"/>
  <c r="CX1152" i="3" s="1"/>
  <c r="CY1152" i="3"/>
  <c r="CZ1152" i="3"/>
  <c r="DA1152" i="3"/>
  <c r="DB1152" i="3"/>
  <c r="DC1152" i="3"/>
  <c r="A1153" i="3"/>
  <c r="Y1153" i="3"/>
  <c r="CW1153" i="3" s="1"/>
  <c r="CY1153" i="3"/>
  <c r="CZ1153" i="3"/>
  <c r="DB1153" i="3" s="1"/>
  <c r="DA1153" i="3"/>
  <c r="DC1153" i="3"/>
  <c r="A1154" i="3"/>
  <c r="Y1154" i="3"/>
  <c r="CX1154" i="3" s="1"/>
  <c r="CU1154" i="3"/>
  <c r="CV1154" i="3"/>
  <c r="CY1154" i="3"/>
  <c r="CZ1154" i="3"/>
  <c r="DB1154" i="3" s="1"/>
  <c r="DA1154" i="3"/>
  <c r="DC1154" i="3"/>
  <c r="A1155" i="3"/>
  <c r="Y1155" i="3"/>
  <c r="CX1155" i="3"/>
  <c r="DG1155" i="3" s="1"/>
  <c r="CY1155" i="3"/>
  <c r="CZ1155" i="3"/>
  <c r="DA1155" i="3"/>
  <c r="DB1155" i="3"/>
  <c r="DC1155" i="3"/>
  <c r="DF1155" i="3"/>
  <c r="A1156" i="3"/>
  <c r="Y1156" i="3"/>
  <c r="CW1156" i="3"/>
  <c r="CX1156" i="3"/>
  <c r="DF1156" i="3" s="1"/>
  <c r="CY1156" i="3"/>
  <c r="CZ1156" i="3"/>
  <c r="DB1156" i="3" s="1"/>
  <c r="DA1156" i="3"/>
  <c r="DC1156" i="3"/>
  <c r="A1157" i="3"/>
  <c r="Y1157" i="3"/>
  <c r="CU1157" i="3"/>
  <c r="CV1157" i="3"/>
  <c r="CX1157" i="3"/>
  <c r="DI1157" i="3" s="1"/>
  <c r="DJ1157" i="3" s="1"/>
  <c r="CY1157" i="3"/>
  <c r="CZ1157" i="3"/>
  <c r="DB1157" i="3" s="1"/>
  <c r="DA1157" i="3"/>
  <c r="DC1157" i="3"/>
  <c r="DF1157" i="3"/>
  <c r="DG1157" i="3"/>
  <c r="DH1157" i="3"/>
  <c r="A1158" i="3"/>
  <c r="Y1158" i="3"/>
  <c r="CX1158" i="3"/>
  <c r="DF1158" i="3" s="1"/>
  <c r="CY1158" i="3"/>
  <c r="CZ1158" i="3"/>
  <c r="DA1158" i="3"/>
  <c r="DB1158" i="3"/>
  <c r="DC1158" i="3"/>
  <c r="A1159" i="3"/>
  <c r="Y1159" i="3"/>
  <c r="CX1159" i="3" s="1"/>
  <c r="CW1159" i="3"/>
  <c r="CY1159" i="3"/>
  <c r="CZ1159" i="3"/>
  <c r="DA1159" i="3"/>
  <c r="DB1159" i="3"/>
  <c r="DC1159" i="3"/>
  <c r="A1160" i="3"/>
  <c r="Y1160" i="3"/>
  <c r="CX1160" i="3" s="1"/>
  <c r="CU1160" i="3"/>
  <c r="CV1160" i="3"/>
  <c r="CY1160" i="3"/>
  <c r="CZ1160" i="3"/>
  <c r="DB1160" i="3" s="1"/>
  <c r="DA1160" i="3"/>
  <c r="DC1160" i="3"/>
  <c r="A1161" i="3"/>
  <c r="Y1161" i="3"/>
  <c r="CX1161" i="3" s="1"/>
  <c r="CY1161" i="3"/>
  <c r="CZ1161" i="3"/>
  <c r="DA1161" i="3"/>
  <c r="DB1161" i="3"/>
  <c r="DC1161" i="3"/>
  <c r="A1162" i="3"/>
  <c r="Y1162" i="3"/>
  <c r="CW1162" i="3" s="1"/>
  <c r="CY1162" i="3"/>
  <c r="CZ1162" i="3"/>
  <c r="DB1162" i="3" s="1"/>
  <c r="DA1162" i="3"/>
  <c r="DC1162" i="3"/>
  <c r="A1163" i="3"/>
  <c r="Y1163" i="3"/>
  <c r="CX1163" i="3" s="1"/>
  <c r="CU1163" i="3"/>
  <c r="CV1163" i="3"/>
  <c r="CY1163" i="3"/>
  <c r="CZ1163" i="3"/>
  <c r="DB1163" i="3" s="1"/>
  <c r="DA1163" i="3"/>
  <c r="DC1163" i="3"/>
  <c r="A1164" i="3"/>
  <c r="Y1164" i="3"/>
  <c r="CX1164" i="3"/>
  <c r="DG1164" i="3" s="1"/>
  <c r="CY1164" i="3"/>
  <c r="CZ1164" i="3"/>
  <c r="DA1164" i="3"/>
  <c r="DB1164" i="3"/>
  <c r="DC1164" i="3"/>
  <c r="DF1164" i="3"/>
  <c r="A1165" i="3"/>
  <c r="Y1165" i="3"/>
  <c r="CW1165" i="3"/>
  <c r="CX1165" i="3"/>
  <c r="DF1165" i="3" s="1"/>
  <c r="CY1165" i="3"/>
  <c r="CZ1165" i="3"/>
  <c r="DB1165" i="3" s="1"/>
  <c r="DA1165" i="3"/>
  <c r="DC1165" i="3"/>
  <c r="A1166" i="3"/>
  <c r="Y1166" i="3"/>
  <c r="CX1166" i="3"/>
  <c r="CY1166" i="3"/>
  <c r="CZ1166" i="3"/>
  <c r="DA1166" i="3"/>
  <c r="DB1166" i="3"/>
  <c r="DC1166" i="3"/>
  <c r="DF1166" i="3"/>
  <c r="DG1166" i="3"/>
  <c r="DH1166" i="3"/>
  <c r="DI1166" i="3"/>
  <c r="DJ1166" i="3"/>
  <c r="A1167" i="3"/>
  <c r="Y1167" i="3"/>
  <c r="CX1167" i="3" s="1"/>
  <c r="CY1167" i="3"/>
  <c r="CZ1167" i="3"/>
  <c r="DB1167" i="3" s="1"/>
  <c r="DA1167" i="3"/>
  <c r="DC1167" i="3"/>
  <c r="A1168" i="3"/>
  <c r="Y1168" i="3"/>
  <c r="CX1168" i="3" s="1"/>
  <c r="CY1168" i="3"/>
  <c r="CZ1168" i="3"/>
  <c r="DB1168" i="3" s="1"/>
  <c r="DA1168" i="3"/>
  <c r="DC1168" i="3"/>
  <c r="A1169" i="3"/>
  <c r="Y1169" i="3"/>
  <c r="CX1169" i="3" s="1"/>
  <c r="CY1169" i="3"/>
  <c r="CZ1169" i="3"/>
  <c r="DA1169" i="3"/>
  <c r="DB1169" i="3"/>
  <c r="DC1169" i="3"/>
  <c r="A1170" i="3"/>
  <c r="Y1170" i="3"/>
  <c r="CX1170" i="3" s="1"/>
  <c r="CY1170" i="3"/>
  <c r="CZ1170" i="3"/>
  <c r="DA1170" i="3"/>
  <c r="DB1170" i="3"/>
  <c r="DC1170" i="3"/>
  <c r="A1171" i="3"/>
  <c r="Y1171" i="3"/>
  <c r="CX1171" i="3" s="1"/>
  <c r="CY1171" i="3"/>
  <c r="CZ1171" i="3"/>
  <c r="DA1171" i="3"/>
  <c r="DB1171" i="3"/>
  <c r="DC1171" i="3"/>
  <c r="A1172" i="3"/>
  <c r="Y1172" i="3"/>
  <c r="CX1172" i="3" s="1"/>
  <c r="CY1172" i="3"/>
  <c r="CZ1172" i="3"/>
  <c r="DA1172" i="3"/>
  <c r="DB1172" i="3"/>
  <c r="DC1172" i="3"/>
  <c r="A1173" i="3"/>
  <c r="Y1173" i="3"/>
  <c r="CX1173" i="3" s="1"/>
  <c r="CY1173" i="3"/>
  <c r="CZ1173" i="3"/>
  <c r="DA1173" i="3"/>
  <c r="DB1173" i="3"/>
  <c r="DC1173" i="3"/>
  <c r="A1174" i="3"/>
  <c r="Y1174" i="3"/>
  <c r="CX1174" i="3" s="1"/>
  <c r="CY1174" i="3"/>
  <c r="CZ1174" i="3"/>
  <c r="DA1174" i="3"/>
  <c r="DB1174" i="3"/>
  <c r="DC1174" i="3"/>
  <c r="A1175" i="3"/>
  <c r="Y1175" i="3"/>
  <c r="CX1175" i="3"/>
  <c r="DG1175" i="3" s="1"/>
  <c r="CY1175" i="3"/>
  <c r="CZ1175" i="3"/>
  <c r="DA1175" i="3"/>
  <c r="DB1175" i="3"/>
  <c r="DC1175" i="3"/>
  <c r="DF1175" i="3"/>
  <c r="DJ1175" i="3" s="1"/>
  <c r="A1176" i="3"/>
  <c r="Y1176" i="3"/>
  <c r="CX1176" i="3"/>
  <c r="DG1176" i="3" s="1"/>
  <c r="CY1176" i="3"/>
  <c r="CZ1176" i="3"/>
  <c r="DB1176" i="3" s="1"/>
  <c r="DA1176" i="3"/>
  <c r="DC1176" i="3"/>
  <c r="DF1176" i="3"/>
  <c r="DJ1176" i="3" s="1"/>
  <c r="A1177" i="3"/>
  <c r="Y1177" i="3"/>
  <c r="CX1177" i="3" s="1"/>
  <c r="CY1177" i="3"/>
  <c r="CZ1177" i="3"/>
  <c r="DB1177" i="3" s="1"/>
  <c r="DA1177" i="3"/>
  <c r="DC1177" i="3"/>
  <c r="A1178" i="3"/>
  <c r="Y1178" i="3"/>
  <c r="CX1178" i="3"/>
  <c r="CY1178" i="3"/>
  <c r="CZ1178" i="3"/>
  <c r="DA1178" i="3"/>
  <c r="DB1178" i="3"/>
  <c r="DC1178" i="3"/>
  <c r="DF1178" i="3"/>
  <c r="DG1178" i="3"/>
  <c r="DH1178" i="3"/>
  <c r="DI1178" i="3"/>
  <c r="DJ1178" i="3"/>
  <c r="A1179" i="3"/>
  <c r="Y1179" i="3"/>
  <c r="CX1179" i="3"/>
  <c r="DF1179" i="3" s="1"/>
  <c r="DJ1179" i="3" s="1"/>
  <c r="CY1179" i="3"/>
  <c r="CZ1179" i="3"/>
  <c r="DB1179" i="3" s="1"/>
  <c r="DA1179" i="3"/>
  <c r="DC1179" i="3"/>
  <c r="DH1179" i="3"/>
  <c r="A1180" i="3"/>
  <c r="Y1180" i="3"/>
  <c r="CV1180" i="3" s="1"/>
  <c r="CU1180" i="3"/>
  <c r="CX1180" i="3"/>
  <c r="DG1180" i="3" s="1"/>
  <c r="CY1180" i="3"/>
  <c r="CZ1180" i="3"/>
  <c r="DA1180" i="3"/>
  <c r="DB1180" i="3"/>
  <c r="DC1180" i="3"/>
  <c r="DF1180" i="3"/>
  <c r="A1181" i="3"/>
  <c r="Y1181" i="3"/>
  <c r="CX1181" i="3" s="1"/>
  <c r="CY1181" i="3"/>
  <c r="CZ1181" i="3"/>
  <c r="DB1181" i="3" s="1"/>
  <c r="DA1181" i="3"/>
  <c r="DC1181" i="3"/>
  <c r="A1182" i="3"/>
  <c r="Y1182" i="3"/>
  <c r="CW1182" i="3"/>
  <c r="CX1182" i="3"/>
  <c r="CY1182" i="3"/>
  <c r="CZ1182" i="3"/>
  <c r="DB1182" i="3" s="1"/>
  <c r="DA1182" i="3"/>
  <c r="DC1182" i="3"/>
  <c r="DF1182" i="3"/>
  <c r="DG1182" i="3"/>
  <c r="DH1182" i="3"/>
  <c r="DI1182" i="3"/>
  <c r="DJ1182" i="3"/>
  <c r="A1183" i="3"/>
  <c r="Y1183" i="3"/>
  <c r="CX1183" i="3" s="1"/>
  <c r="CY1183" i="3"/>
  <c r="CZ1183" i="3"/>
  <c r="DB1183" i="3" s="1"/>
  <c r="DA1183" i="3"/>
  <c r="DC1183" i="3"/>
  <c r="A1184" i="3"/>
  <c r="Y1184" i="3"/>
  <c r="CX1184" i="3" s="1"/>
  <c r="CY1184" i="3"/>
  <c r="CZ1184" i="3"/>
  <c r="DA1184" i="3"/>
  <c r="DB1184" i="3"/>
  <c r="DC1184" i="3"/>
  <c r="A1185" i="3"/>
  <c r="Y1185" i="3"/>
  <c r="CX1185" i="3" s="1"/>
  <c r="CY1185" i="3"/>
  <c r="CZ1185" i="3"/>
  <c r="DA1185" i="3"/>
  <c r="DB1185" i="3"/>
  <c r="DC1185" i="3"/>
  <c r="A1186" i="3"/>
  <c r="Y1186" i="3"/>
  <c r="CX1186" i="3" s="1"/>
  <c r="CY1186" i="3"/>
  <c r="CZ1186" i="3"/>
  <c r="DA1186" i="3"/>
  <c r="DB1186" i="3"/>
  <c r="DC1186" i="3"/>
  <c r="A1187" i="3"/>
  <c r="Y1187" i="3"/>
  <c r="CX1187" i="3" s="1"/>
  <c r="CY1187" i="3"/>
  <c r="CZ1187" i="3"/>
  <c r="DA1187" i="3"/>
  <c r="DB1187" i="3"/>
  <c r="DC1187" i="3"/>
  <c r="A1188" i="3"/>
  <c r="Y1188" i="3"/>
  <c r="CX1188" i="3" s="1"/>
  <c r="CY1188" i="3"/>
  <c r="CZ1188" i="3"/>
  <c r="DA1188" i="3"/>
  <c r="DB1188" i="3"/>
  <c r="DC1188" i="3"/>
  <c r="A1189" i="3"/>
  <c r="Y1189" i="3"/>
  <c r="CX1189" i="3" s="1"/>
  <c r="CY1189" i="3"/>
  <c r="CZ1189" i="3"/>
  <c r="DA1189" i="3"/>
  <c r="DB1189" i="3"/>
  <c r="DC1189" i="3"/>
  <c r="A1190" i="3"/>
  <c r="Y1190" i="3"/>
  <c r="CX1190" i="3"/>
  <c r="DG1190" i="3" s="1"/>
  <c r="CY1190" i="3"/>
  <c r="CZ1190" i="3"/>
  <c r="DA1190" i="3"/>
  <c r="DB1190" i="3"/>
  <c r="DC1190" i="3"/>
  <c r="DF1190" i="3"/>
  <c r="DJ1190" i="3" s="1"/>
  <c r="A1191" i="3"/>
  <c r="Y1191" i="3"/>
  <c r="CX1191" i="3"/>
  <c r="DG1191" i="3" s="1"/>
  <c r="CY1191" i="3"/>
  <c r="CZ1191" i="3"/>
  <c r="DA1191" i="3"/>
  <c r="DB1191" i="3"/>
  <c r="DC1191" i="3"/>
  <c r="DF1191" i="3"/>
  <c r="DJ1191" i="3" s="1"/>
  <c r="A1192" i="3"/>
  <c r="Y1192" i="3"/>
  <c r="CX1192" i="3" s="1"/>
  <c r="CY1192" i="3"/>
  <c r="CZ1192" i="3"/>
  <c r="DB1192" i="3" s="1"/>
  <c r="DA1192" i="3"/>
  <c r="DC1192" i="3"/>
  <c r="A1193" i="3"/>
  <c r="Y1193" i="3"/>
  <c r="CX1193" i="3"/>
  <c r="CY1193" i="3"/>
  <c r="CZ1193" i="3"/>
  <c r="DA1193" i="3"/>
  <c r="DB1193" i="3"/>
  <c r="DC1193" i="3"/>
  <c r="DF1193" i="3"/>
  <c r="DG1193" i="3"/>
  <c r="DH1193" i="3"/>
  <c r="DI1193" i="3"/>
  <c r="DJ1193" i="3"/>
  <c r="A1194" i="3"/>
  <c r="Y1194" i="3"/>
  <c r="CX1194" i="3"/>
  <c r="DF1194" i="3" s="1"/>
  <c r="DJ1194" i="3" s="1"/>
  <c r="CY1194" i="3"/>
  <c r="CZ1194" i="3"/>
  <c r="DB1194" i="3" s="1"/>
  <c r="DA1194" i="3"/>
  <c r="DC1194" i="3"/>
  <c r="DH1194" i="3"/>
  <c r="A1195" i="3"/>
  <c r="Y1195" i="3"/>
  <c r="CX1195" i="3" s="1"/>
  <c r="CY1195" i="3"/>
  <c r="CZ1195" i="3"/>
  <c r="DB1195" i="3" s="1"/>
  <c r="DA1195" i="3"/>
  <c r="DC1195" i="3"/>
  <c r="A1196" i="3"/>
  <c r="Y1196" i="3"/>
  <c r="CX1196" i="3"/>
  <c r="DF1196" i="3" s="1"/>
  <c r="DJ1196" i="3" s="1"/>
  <c r="CY1196" i="3"/>
  <c r="CZ1196" i="3"/>
  <c r="DA1196" i="3"/>
  <c r="DB1196" i="3"/>
  <c r="DC1196" i="3"/>
  <c r="A1197" i="3"/>
  <c r="Y1197" i="3"/>
  <c r="CV1197" i="3" s="1"/>
  <c r="CU1197" i="3"/>
  <c r="CY1197" i="3"/>
  <c r="CZ1197" i="3"/>
  <c r="DA1197" i="3"/>
  <c r="DB1197" i="3"/>
  <c r="DC1197" i="3"/>
  <c r="A1198" i="3"/>
  <c r="Y1198" i="3"/>
  <c r="CX1198" i="3"/>
  <c r="DF1198" i="3" s="1"/>
  <c r="CY1198" i="3"/>
  <c r="CZ1198" i="3"/>
  <c r="DB1198" i="3" s="1"/>
  <c r="DA1198" i="3"/>
  <c r="DC1198" i="3"/>
  <c r="DH1198" i="3"/>
  <c r="A1199" i="3"/>
  <c r="Y1199" i="3"/>
  <c r="CW1199" i="3" s="1"/>
  <c r="CY1199" i="3"/>
  <c r="CZ1199" i="3"/>
  <c r="DA1199" i="3"/>
  <c r="DB1199" i="3"/>
  <c r="DC1199" i="3"/>
  <c r="A1200" i="3"/>
  <c r="Y1200" i="3"/>
  <c r="CX1200" i="3" s="1"/>
  <c r="CY1200" i="3"/>
  <c r="CZ1200" i="3"/>
  <c r="DB1200" i="3" s="1"/>
  <c r="DA1200" i="3"/>
  <c r="DC1200" i="3"/>
  <c r="A1201" i="3"/>
  <c r="Y1201" i="3"/>
  <c r="CX1201" i="3" s="1"/>
  <c r="CY1201" i="3"/>
  <c r="CZ1201" i="3"/>
  <c r="DA1201" i="3"/>
  <c r="DB1201" i="3"/>
  <c r="DC1201" i="3"/>
  <c r="A1202" i="3"/>
  <c r="Y1202" i="3"/>
  <c r="CX1202" i="3" s="1"/>
  <c r="CY1202" i="3"/>
  <c r="CZ1202" i="3"/>
  <c r="DA1202" i="3"/>
  <c r="DB1202" i="3"/>
  <c r="DC1202" i="3"/>
  <c r="A1203" i="3"/>
  <c r="Y1203" i="3"/>
  <c r="CX1203" i="3" s="1"/>
  <c r="CY1203" i="3"/>
  <c r="CZ1203" i="3"/>
  <c r="DA1203" i="3"/>
  <c r="DB1203" i="3"/>
  <c r="DC1203" i="3"/>
  <c r="A1204" i="3"/>
  <c r="Y1204" i="3"/>
  <c r="CX1204" i="3" s="1"/>
  <c r="CY1204" i="3"/>
  <c r="CZ1204" i="3"/>
  <c r="DB1204" i="3" s="1"/>
  <c r="DA1204" i="3"/>
  <c r="DC1204" i="3"/>
  <c r="A1205" i="3"/>
  <c r="Y1205" i="3"/>
  <c r="CX1205" i="3"/>
  <c r="DG1205" i="3" s="1"/>
  <c r="CY1205" i="3"/>
  <c r="CZ1205" i="3"/>
  <c r="DA1205" i="3"/>
  <c r="DB1205" i="3"/>
  <c r="DC1205" i="3"/>
  <c r="DF1205" i="3"/>
  <c r="DJ1205" i="3" s="1"/>
  <c r="A1206" i="3"/>
  <c r="Y1206" i="3"/>
  <c r="CX1206" i="3"/>
  <c r="DG1206" i="3" s="1"/>
  <c r="CY1206" i="3"/>
  <c r="CZ1206" i="3"/>
  <c r="DB1206" i="3" s="1"/>
  <c r="DA1206" i="3"/>
  <c r="DC1206" i="3"/>
  <c r="DF1206" i="3"/>
  <c r="DJ1206" i="3" s="1"/>
  <c r="A1207" i="3"/>
  <c r="Y1207" i="3"/>
  <c r="CX1207" i="3" s="1"/>
  <c r="CY1207" i="3"/>
  <c r="CZ1207" i="3"/>
  <c r="DB1207" i="3" s="1"/>
  <c r="DA1207" i="3"/>
  <c r="DC1207" i="3"/>
  <c r="A1208" i="3"/>
  <c r="Y1208" i="3"/>
  <c r="CX1208" i="3"/>
  <c r="DI1208" i="3" s="1"/>
  <c r="CY1208" i="3"/>
  <c r="CZ1208" i="3"/>
  <c r="DA1208" i="3"/>
  <c r="DB1208" i="3"/>
  <c r="DC1208" i="3"/>
  <c r="DF1208" i="3"/>
  <c r="DG1208" i="3"/>
  <c r="DH1208" i="3"/>
  <c r="DJ1208" i="3"/>
  <c r="A1209" i="3"/>
  <c r="Y1209" i="3"/>
  <c r="CX1209" i="3"/>
  <c r="DF1209" i="3" s="1"/>
  <c r="DJ1209" i="3" s="1"/>
  <c r="CY1209" i="3"/>
  <c r="CZ1209" i="3"/>
  <c r="DB1209" i="3" s="1"/>
  <c r="DA1209" i="3"/>
  <c r="DC1209" i="3"/>
  <c r="DH1209" i="3"/>
  <c r="A1210" i="3"/>
  <c r="Y1210" i="3"/>
  <c r="CX1210" i="3"/>
  <c r="DI1210" i="3" s="1"/>
  <c r="CY1210" i="3"/>
  <c r="CZ1210" i="3"/>
  <c r="DB1210" i="3" s="1"/>
  <c r="DA1210" i="3"/>
  <c r="DC1210" i="3"/>
  <c r="DG1210" i="3"/>
  <c r="DH1210" i="3"/>
  <c r="A1211" i="3"/>
  <c r="Y1211" i="3"/>
  <c r="CX1211" i="3"/>
  <c r="DF1211" i="3" s="1"/>
  <c r="DJ1211" i="3" s="1"/>
  <c r="CY1211" i="3"/>
  <c r="CZ1211" i="3"/>
  <c r="DA1211" i="3"/>
  <c r="DB1211" i="3"/>
  <c r="DC1211" i="3"/>
  <c r="A1212" i="3"/>
  <c r="Y1212" i="3"/>
  <c r="CX1212" i="3"/>
  <c r="DF1212" i="3" s="1"/>
  <c r="DJ1212" i="3" s="1"/>
  <c r="CY1212" i="3"/>
  <c r="CZ1212" i="3"/>
  <c r="DB1212" i="3" s="1"/>
  <c r="DA1212" i="3"/>
  <c r="DC1212" i="3"/>
  <c r="A1213" i="3"/>
  <c r="Y1213" i="3"/>
  <c r="CX1213" i="3" s="1"/>
  <c r="CY1213" i="3"/>
  <c r="CZ1213" i="3"/>
  <c r="DB1213" i="3" s="1"/>
  <c r="DA1213" i="3"/>
  <c r="DC1213" i="3"/>
  <c r="A1214" i="3"/>
  <c r="Y1214" i="3"/>
  <c r="CU1214" i="3"/>
  <c r="CV1214" i="3"/>
  <c r="CX1214" i="3"/>
  <c r="DI1214" i="3" s="1"/>
  <c r="DJ1214" i="3" s="1"/>
  <c r="CY1214" i="3"/>
  <c r="CZ1214" i="3"/>
  <c r="DB1214" i="3" s="1"/>
  <c r="DA1214" i="3"/>
  <c r="DC1214" i="3"/>
  <c r="DG1214" i="3"/>
  <c r="DH1214" i="3"/>
  <c r="A1215" i="3"/>
  <c r="Y1215" i="3"/>
  <c r="CX1215" i="3"/>
  <c r="DF1215" i="3" s="1"/>
  <c r="CY1215" i="3"/>
  <c r="CZ1215" i="3"/>
  <c r="DA1215" i="3"/>
  <c r="DB1215" i="3"/>
  <c r="DC1215" i="3"/>
  <c r="A1216" i="3"/>
  <c r="Y1216" i="3"/>
  <c r="CX1216" i="3" s="1"/>
  <c r="CW1216" i="3"/>
  <c r="CY1216" i="3"/>
  <c r="CZ1216" i="3"/>
  <c r="DA1216" i="3"/>
  <c r="DB1216" i="3"/>
  <c r="DC1216" i="3"/>
  <c r="A1217" i="3"/>
  <c r="Y1217" i="3"/>
  <c r="CX1217" i="3" s="1"/>
  <c r="CY1217" i="3"/>
  <c r="CZ1217" i="3"/>
  <c r="DA1217" i="3"/>
  <c r="DB1217" i="3"/>
  <c r="DC1217" i="3"/>
  <c r="A1218" i="3"/>
  <c r="Y1218" i="3"/>
  <c r="CX1218" i="3" s="1"/>
  <c r="CY1218" i="3"/>
  <c r="CZ1218" i="3"/>
  <c r="DA1218" i="3"/>
  <c r="DB1218" i="3"/>
  <c r="DC1218" i="3"/>
  <c r="A1219" i="3"/>
  <c r="Y1219" i="3"/>
  <c r="CX1219" i="3" s="1"/>
  <c r="CY1219" i="3"/>
  <c r="CZ1219" i="3"/>
  <c r="DA1219" i="3"/>
  <c r="DB1219" i="3"/>
  <c r="DC1219" i="3"/>
  <c r="A1220" i="3"/>
  <c r="Y1220" i="3"/>
  <c r="CX1220" i="3"/>
  <c r="DG1220" i="3" s="1"/>
  <c r="CY1220" i="3"/>
  <c r="CZ1220" i="3"/>
  <c r="DA1220" i="3"/>
  <c r="DB1220" i="3"/>
  <c r="DC1220" i="3"/>
  <c r="DF1220" i="3"/>
  <c r="DJ1220" i="3" s="1"/>
  <c r="A1221" i="3"/>
  <c r="Y1221" i="3"/>
  <c r="CX1221" i="3"/>
  <c r="DG1221" i="3" s="1"/>
  <c r="CY1221" i="3"/>
  <c r="CZ1221" i="3"/>
  <c r="DB1221" i="3" s="1"/>
  <c r="DA1221" i="3"/>
  <c r="DC1221" i="3"/>
  <c r="DF1221" i="3"/>
  <c r="DJ1221" i="3" s="1"/>
  <c r="A1222" i="3"/>
  <c r="Y1222" i="3"/>
  <c r="CX1222" i="3" s="1"/>
  <c r="CY1222" i="3"/>
  <c r="CZ1222" i="3"/>
  <c r="DB1222" i="3" s="1"/>
  <c r="DA1222" i="3"/>
  <c r="DC1222" i="3"/>
  <c r="A1223" i="3"/>
  <c r="Y1223" i="3"/>
  <c r="CX1223" i="3"/>
  <c r="DI1223" i="3" s="1"/>
  <c r="CY1223" i="3"/>
  <c r="CZ1223" i="3"/>
  <c r="DA1223" i="3"/>
  <c r="DB1223" i="3"/>
  <c r="DC1223" i="3"/>
  <c r="DF1223" i="3"/>
  <c r="DG1223" i="3"/>
  <c r="DH1223" i="3"/>
  <c r="DJ1223" i="3"/>
  <c r="A1224" i="3"/>
  <c r="Y1224" i="3"/>
  <c r="CX1224" i="3"/>
  <c r="DF1224" i="3" s="1"/>
  <c r="DJ1224" i="3" s="1"/>
  <c r="CY1224" i="3"/>
  <c r="CZ1224" i="3"/>
  <c r="DB1224" i="3" s="1"/>
  <c r="DA1224" i="3"/>
  <c r="DC1224" i="3"/>
  <c r="DH1224" i="3"/>
  <c r="A1225" i="3"/>
  <c r="Y1225" i="3"/>
  <c r="CX1225" i="3" s="1"/>
  <c r="CY1225" i="3"/>
  <c r="CZ1225" i="3"/>
  <c r="DB1225" i="3" s="1"/>
  <c r="DA1225" i="3"/>
  <c r="DC1225" i="3"/>
  <c r="A1226" i="3"/>
  <c r="Y1226" i="3"/>
  <c r="CX1226" i="3"/>
  <c r="DF1226" i="3" s="1"/>
  <c r="DJ1226" i="3" s="1"/>
  <c r="CY1226" i="3"/>
  <c r="CZ1226" i="3"/>
  <c r="DA1226" i="3"/>
  <c r="DB1226" i="3"/>
  <c r="DC1226" i="3"/>
  <c r="A1227" i="3"/>
  <c r="Y1227" i="3"/>
  <c r="CX1227" i="3"/>
  <c r="DF1227" i="3" s="1"/>
  <c r="DJ1227" i="3" s="1"/>
  <c r="CY1227" i="3"/>
  <c r="CZ1227" i="3"/>
  <c r="DB1227" i="3" s="1"/>
  <c r="DA1227" i="3"/>
  <c r="DC1227" i="3"/>
  <c r="A1228" i="3"/>
  <c r="Y1228" i="3"/>
  <c r="CX1228" i="3" s="1"/>
  <c r="CY1228" i="3"/>
  <c r="CZ1228" i="3"/>
  <c r="DB1228" i="3" s="1"/>
  <c r="DA1228" i="3"/>
  <c r="DC1228" i="3"/>
  <c r="A1229" i="3"/>
  <c r="Y1229" i="3"/>
  <c r="CX1229" i="3"/>
  <c r="DF1229" i="3" s="1"/>
  <c r="DJ1229" i="3" s="1"/>
  <c r="CY1229" i="3"/>
  <c r="CZ1229" i="3"/>
  <c r="DA1229" i="3"/>
  <c r="DB1229" i="3"/>
  <c r="DC1229" i="3"/>
  <c r="DG1229" i="3"/>
  <c r="DI1229" i="3"/>
  <c r="A1230" i="3"/>
  <c r="Y1230" i="3"/>
  <c r="CX1230" i="3"/>
  <c r="DH1230" i="3" s="1"/>
  <c r="CY1230" i="3"/>
  <c r="CZ1230" i="3"/>
  <c r="DB1230" i="3" s="1"/>
  <c r="DA1230" i="3"/>
  <c r="DC1230" i="3"/>
  <c r="DF1230" i="3"/>
  <c r="DG1230" i="3"/>
  <c r="DI1230" i="3"/>
  <c r="DJ1230" i="3"/>
  <c r="A1231" i="3"/>
  <c r="Y1231" i="3"/>
  <c r="CV1231" i="3" s="1"/>
  <c r="CU1231" i="3"/>
  <c r="CX1231" i="3"/>
  <c r="DF1231" i="3" s="1"/>
  <c r="CY1231" i="3"/>
  <c r="CZ1231" i="3"/>
  <c r="DB1231" i="3" s="1"/>
  <c r="DA1231" i="3"/>
  <c r="DC1231" i="3"/>
  <c r="A1232" i="3"/>
  <c r="Y1232" i="3"/>
  <c r="CX1232" i="3" s="1"/>
  <c r="CY1232" i="3"/>
  <c r="CZ1232" i="3"/>
  <c r="DB1232" i="3" s="1"/>
  <c r="DA1232" i="3"/>
  <c r="DC1232" i="3"/>
  <c r="A1233" i="3"/>
  <c r="Y1233" i="3"/>
  <c r="CW1233" i="3"/>
  <c r="CX1233" i="3"/>
  <c r="DG1233" i="3" s="1"/>
  <c r="CY1233" i="3"/>
  <c r="CZ1233" i="3"/>
  <c r="DA1233" i="3"/>
  <c r="DB1233" i="3"/>
  <c r="DC1233" i="3"/>
  <c r="DF1233" i="3"/>
  <c r="DI1233" i="3"/>
  <c r="A1234" i="3"/>
  <c r="Y1234" i="3"/>
  <c r="CW1234" i="3" s="1"/>
  <c r="CX1234" i="3"/>
  <c r="CY1234" i="3"/>
  <c r="CZ1234" i="3"/>
  <c r="DA1234" i="3"/>
  <c r="DB1234" i="3"/>
  <c r="DC1234" i="3"/>
  <c r="A1235" i="3"/>
  <c r="Y1235" i="3"/>
  <c r="CX1235" i="3"/>
  <c r="DF1235" i="3" s="1"/>
  <c r="DJ1235" i="3" s="1"/>
  <c r="CY1235" i="3"/>
  <c r="CZ1235" i="3"/>
  <c r="DB1235" i="3" s="1"/>
  <c r="DA1235" i="3"/>
  <c r="DC1235" i="3"/>
  <c r="A1236" i="3"/>
  <c r="Y1236" i="3"/>
  <c r="CV1236" i="3" s="1"/>
  <c r="CU1236" i="3"/>
  <c r="CX1236" i="3"/>
  <c r="DF1236" i="3" s="1"/>
  <c r="CY1236" i="3"/>
  <c r="CZ1236" i="3"/>
  <c r="DB1236" i="3" s="1"/>
  <c r="DA1236" i="3"/>
  <c r="DC1236" i="3"/>
  <c r="DH1236" i="3"/>
  <c r="A1237" i="3"/>
  <c r="Y1237" i="3"/>
  <c r="CX1237" i="3" s="1"/>
  <c r="CY1237" i="3"/>
  <c r="CZ1237" i="3"/>
  <c r="DB1237" i="3" s="1"/>
  <c r="DA1237" i="3"/>
  <c r="DC1237" i="3"/>
  <c r="A1238" i="3"/>
  <c r="Y1238" i="3"/>
  <c r="CW1238" i="3"/>
  <c r="CX1238" i="3"/>
  <c r="DH1238" i="3" s="1"/>
  <c r="CY1238" i="3"/>
  <c r="CZ1238" i="3"/>
  <c r="DA1238" i="3"/>
  <c r="DB1238" i="3"/>
  <c r="DC1238" i="3"/>
  <c r="DF1238" i="3"/>
  <c r="DG1238" i="3"/>
  <c r="DJ1238" i="3" s="1"/>
  <c r="DI1238" i="3"/>
  <c r="A1239" i="3"/>
  <c r="Y1239" i="3"/>
  <c r="CW1239" i="3" s="1"/>
  <c r="CY1239" i="3"/>
  <c r="CZ1239" i="3"/>
  <c r="DA1239" i="3"/>
  <c r="DB1239" i="3"/>
  <c r="DC1239" i="3"/>
  <c r="A1240" i="3"/>
  <c r="Y1240" i="3"/>
  <c r="CX1240" i="3"/>
  <c r="DF1240" i="3" s="1"/>
  <c r="DJ1240" i="3" s="1"/>
  <c r="CY1240" i="3"/>
  <c r="CZ1240" i="3"/>
  <c r="DB1240" i="3" s="1"/>
  <c r="DA1240" i="3"/>
  <c r="DC1240" i="3"/>
  <c r="DH1240" i="3"/>
  <c r="A1241" i="3"/>
  <c r="Y1241" i="3"/>
  <c r="CV1241" i="3" s="1"/>
  <c r="CU1241" i="3"/>
  <c r="CX1241" i="3"/>
  <c r="DG1241" i="3" s="1"/>
  <c r="CY1241" i="3"/>
  <c r="CZ1241" i="3"/>
  <c r="DA1241" i="3"/>
  <c r="DB1241" i="3"/>
  <c r="DC1241" i="3"/>
  <c r="DF1241" i="3"/>
  <c r="A1242" i="3"/>
  <c r="Y1242" i="3"/>
  <c r="CX1242" i="3" s="1"/>
  <c r="CY1242" i="3"/>
  <c r="CZ1242" i="3"/>
  <c r="DB1242" i="3" s="1"/>
  <c r="DA1242" i="3"/>
  <c r="DC1242" i="3"/>
  <c r="A1243" i="3"/>
  <c r="Y1243" i="3"/>
  <c r="CW1243" i="3"/>
  <c r="CX1243" i="3"/>
  <c r="DH1243" i="3" s="1"/>
  <c r="DJ1243" i="3" s="1"/>
  <c r="CY1243" i="3"/>
  <c r="CZ1243" i="3"/>
  <c r="DB1243" i="3" s="1"/>
  <c r="DA1243" i="3"/>
  <c r="DC1243" i="3"/>
  <c r="DF1243" i="3"/>
  <c r="DG1243" i="3"/>
  <c r="DI1243" i="3"/>
  <c r="A1244" i="3"/>
  <c r="Y1244" i="3"/>
  <c r="CW1244" i="3" s="1"/>
  <c r="CY1244" i="3"/>
  <c r="CZ1244" i="3"/>
  <c r="DA1244" i="3"/>
  <c r="DB1244" i="3"/>
  <c r="DC1244" i="3"/>
  <c r="A1245" i="3"/>
  <c r="Y1245" i="3"/>
  <c r="CW1245" i="3"/>
  <c r="CX1245" i="3"/>
  <c r="DF1245" i="3" s="1"/>
  <c r="CY1245" i="3"/>
  <c r="CZ1245" i="3"/>
  <c r="DB1245" i="3" s="1"/>
  <c r="DA1245" i="3"/>
  <c r="DC1245" i="3"/>
  <c r="A1246" i="3"/>
  <c r="Y1246" i="3"/>
  <c r="CW1246" i="3"/>
  <c r="CX1246" i="3"/>
  <c r="DG1246" i="3" s="1"/>
  <c r="CY1246" i="3"/>
  <c r="CZ1246" i="3"/>
  <c r="DA1246" i="3"/>
  <c r="DB1246" i="3"/>
  <c r="DC1246" i="3"/>
  <c r="DF1246" i="3"/>
  <c r="DI1246" i="3"/>
  <c r="A1247" i="3"/>
  <c r="Y1247" i="3"/>
  <c r="CW1247" i="3" s="1"/>
  <c r="CX1247" i="3"/>
  <c r="CY1247" i="3"/>
  <c r="CZ1247" i="3"/>
  <c r="DA1247" i="3"/>
  <c r="DB1247" i="3"/>
  <c r="DC1247" i="3"/>
  <c r="A1248" i="3"/>
  <c r="Y1248" i="3"/>
  <c r="CX1248" i="3"/>
  <c r="DF1248" i="3" s="1"/>
  <c r="DJ1248" i="3" s="1"/>
  <c r="CY1248" i="3"/>
  <c r="CZ1248" i="3"/>
  <c r="DB1248" i="3" s="1"/>
  <c r="DA1248" i="3"/>
  <c r="DC1248" i="3"/>
  <c r="A1249" i="3"/>
  <c r="Y1249" i="3"/>
  <c r="CX1249" i="3"/>
  <c r="DF1249" i="3" s="1"/>
  <c r="CY1249" i="3"/>
  <c r="CZ1249" i="3"/>
  <c r="DB1249" i="3" s="1"/>
  <c r="DA1249" i="3"/>
  <c r="DC1249" i="3"/>
  <c r="DJ1249" i="3"/>
  <c r="A1250" i="3"/>
  <c r="Y1250" i="3"/>
  <c r="CX1250" i="3"/>
  <c r="DF1250" i="3" s="1"/>
  <c r="DJ1250" i="3" s="1"/>
  <c r="CY1250" i="3"/>
  <c r="CZ1250" i="3"/>
  <c r="DA1250" i="3"/>
  <c r="DB1250" i="3"/>
  <c r="DC1250" i="3"/>
  <c r="DG1250" i="3"/>
  <c r="DI1250" i="3"/>
  <c r="A1251" i="3"/>
  <c r="Y1251" i="3"/>
  <c r="CV1251" i="3" s="1"/>
  <c r="CU1251" i="3"/>
  <c r="CX1251" i="3"/>
  <c r="CY1251" i="3"/>
  <c r="CZ1251" i="3"/>
  <c r="DA1251" i="3"/>
  <c r="DB1251" i="3"/>
  <c r="DC1251" i="3"/>
  <c r="A1252" i="3"/>
  <c r="Y1252" i="3"/>
  <c r="CX1252" i="3"/>
  <c r="DF1252" i="3" s="1"/>
  <c r="CY1252" i="3"/>
  <c r="CZ1252" i="3"/>
  <c r="DB1252" i="3" s="1"/>
  <c r="DA1252" i="3"/>
  <c r="DC1252" i="3"/>
  <c r="A1253" i="3"/>
  <c r="Y1253" i="3"/>
  <c r="CX1253" i="3" s="1"/>
  <c r="CW1253" i="3"/>
  <c r="CY1253" i="3"/>
  <c r="CZ1253" i="3"/>
  <c r="DA1253" i="3"/>
  <c r="DB1253" i="3"/>
  <c r="DC1253" i="3"/>
  <c r="DI1253" i="3"/>
  <c r="A1254" i="3"/>
  <c r="Y1254" i="3"/>
  <c r="CW1254" i="3"/>
  <c r="CX1254" i="3"/>
  <c r="DI1254" i="3" s="1"/>
  <c r="CY1254" i="3"/>
  <c r="CZ1254" i="3"/>
  <c r="DB1254" i="3" s="1"/>
  <c r="DA1254" i="3"/>
  <c r="DC1254" i="3"/>
  <c r="DH1254" i="3"/>
  <c r="A1255" i="3"/>
  <c r="Y1255" i="3"/>
  <c r="CW1255" i="3"/>
  <c r="CX1255" i="3"/>
  <c r="DH1255" i="3" s="1"/>
  <c r="CY1255" i="3"/>
  <c r="CZ1255" i="3"/>
  <c r="DA1255" i="3"/>
  <c r="DB1255" i="3"/>
  <c r="DC1255" i="3"/>
  <c r="DF1255" i="3"/>
  <c r="DG1255" i="3"/>
  <c r="DJ1255" i="3" s="1"/>
  <c r="DI1255" i="3"/>
  <c r="A1256" i="3"/>
  <c r="Y1256" i="3"/>
  <c r="CW1256" i="3" s="1"/>
  <c r="CY1256" i="3"/>
  <c r="CZ1256" i="3"/>
  <c r="DA1256" i="3"/>
  <c r="DB1256" i="3"/>
  <c r="DC1256" i="3"/>
  <c r="A1257" i="3"/>
  <c r="Y1257" i="3"/>
  <c r="CW1257" i="3"/>
  <c r="CX1257" i="3"/>
  <c r="DF1257" i="3" s="1"/>
  <c r="CY1257" i="3"/>
  <c r="CZ1257" i="3"/>
  <c r="DB1257" i="3" s="1"/>
  <c r="DA1257" i="3"/>
  <c r="DC1257" i="3"/>
  <c r="DG1257" i="3"/>
  <c r="DJ1257" i="3" s="1"/>
  <c r="DH1257" i="3"/>
  <c r="A1258" i="3"/>
  <c r="Y1258" i="3"/>
  <c r="CX1258" i="3" s="1"/>
  <c r="CY1258" i="3"/>
  <c r="CZ1258" i="3"/>
  <c r="DA1258" i="3"/>
  <c r="DB1258" i="3"/>
  <c r="DC1258" i="3"/>
  <c r="A1259" i="3"/>
  <c r="Y1259" i="3"/>
  <c r="CX1259" i="3" s="1"/>
  <c r="CY1259" i="3"/>
  <c r="CZ1259" i="3"/>
  <c r="DA1259" i="3"/>
  <c r="DB1259" i="3"/>
  <c r="DC1259" i="3"/>
  <c r="A1260" i="3"/>
  <c r="Y1260" i="3"/>
  <c r="CX1260" i="3" s="1"/>
  <c r="CY1260" i="3"/>
  <c r="CZ1260" i="3"/>
  <c r="DA1260" i="3"/>
  <c r="DB1260" i="3"/>
  <c r="DC1260" i="3"/>
  <c r="A1261" i="3"/>
  <c r="Y1261" i="3"/>
  <c r="CX1261" i="3" s="1"/>
  <c r="CU1261" i="3"/>
  <c r="CV1261" i="3"/>
  <c r="CY1261" i="3"/>
  <c r="CZ1261" i="3"/>
  <c r="DB1261" i="3" s="1"/>
  <c r="DA1261" i="3"/>
  <c r="DC1261" i="3"/>
  <c r="DG1261" i="3"/>
  <c r="A1262" i="3"/>
  <c r="Y1262" i="3"/>
  <c r="CX1262" i="3" s="1"/>
  <c r="CY1262" i="3"/>
  <c r="CZ1262" i="3"/>
  <c r="DA1262" i="3"/>
  <c r="DB1262" i="3"/>
  <c r="DC1262" i="3"/>
  <c r="A1263" i="3"/>
  <c r="Y1263" i="3"/>
  <c r="CY1263" i="3"/>
  <c r="CZ1263" i="3"/>
  <c r="DB1263" i="3" s="1"/>
  <c r="DA1263" i="3"/>
  <c r="DC1263" i="3"/>
  <c r="A1264" i="3"/>
  <c r="Y1264" i="3"/>
  <c r="CU1264" i="3"/>
  <c r="CV1264" i="3"/>
  <c r="CX1264" i="3"/>
  <c r="CY1264" i="3"/>
  <c r="CZ1264" i="3"/>
  <c r="DA1264" i="3"/>
  <c r="DB1264" i="3"/>
  <c r="DC1264" i="3"/>
  <c r="DF1264" i="3"/>
  <c r="DG1264" i="3"/>
  <c r="DH1264" i="3"/>
  <c r="DI1264" i="3"/>
  <c r="DJ1264" i="3" s="1"/>
  <c r="A1265" i="3"/>
  <c r="Y1265" i="3"/>
  <c r="CX1265" i="3"/>
  <c r="DG1265" i="3" s="1"/>
  <c r="CY1265" i="3"/>
  <c r="CZ1265" i="3"/>
  <c r="DA1265" i="3"/>
  <c r="DB1265" i="3"/>
  <c r="DC1265" i="3"/>
  <c r="DF1265" i="3"/>
  <c r="A1266" i="3"/>
  <c r="Y1266" i="3"/>
  <c r="CW1266" i="3"/>
  <c r="CX1266" i="3"/>
  <c r="DF1266" i="3" s="1"/>
  <c r="CY1266" i="3"/>
  <c r="CZ1266" i="3"/>
  <c r="DB1266" i="3" s="1"/>
  <c r="DA1266" i="3"/>
  <c r="DC1266" i="3"/>
  <c r="A1267" i="3"/>
  <c r="Y1267" i="3"/>
  <c r="CU1267" i="3"/>
  <c r="CV1267" i="3"/>
  <c r="CX1267" i="3"/>
  <c r="DI1267" i="3" s="1"/>
  <c r="DJ1267" i="3" s="1"/>
  <c r="CY1267" i="3"/>
  <c r="CZ1267" i="3"/>
  <c r="DB1267" i="3" s="1"/>
  <c r="DA1267" i="3"/>
  <c r="DC1267" i="3"/>
  <c r="DH1267" i="3"/>
  <c r="A1268" i="3"/>
  <c r="Y1268" i="3"/>
  <c r="CX1268" i="3"/>
  <c r="CY1268" i="3"/>
  <c r="CZ1268" i="3"/>
  <c r="DA1268" i="3"/>
  <c r="DB1268" i="3"/>
  <c r="DC1268" i="3"/>
  <c r="A1269" i="3"/>
  <c r="Y1269" i="3"/>
  <c r="CX1269" i="3" s="1"/>
  <c r="CW1269" i="3"/>
  <c r="CY1269" i="3"/>
  <c r="CZ1269" i="3"/>
  <c r="DA1269" i="3"/>
  <c r="DB1269" i="3"/>
  <c r="DC1269" i="3"/>
  <c r="A1270" i="3"/>
  <c r="Y1270" i="3"/>
  <c r="CW1270" i="3" s="1"/>
  <c r="CX1270" i="3"/>
  <c r="DH1270" i="3" s="1"/>
  <c r="CY1270" i="3"/>
  <c r="CZ1270" i="3"/>
  <c r="DB1270" i="3" s="1"/>
  <c r="DA1270" i="3"/>
  <c r="DC1270" i="3"/>
  <c r="A1271" i="3"/>
  <c r="Y1271" i="3"/>
  <c r="CW1271" i="3" s="1"/>
  <c r="CY1271" i="3"/>
  <c r="CZ1271" i="3"/>
  <c r="DA1271" i="3"/>
  <c r="DB1271" i="3"/>
  <c r="DC1271" i="3"/>
  <c r="A1272" i="3"/>
  <c r="Y1272" i="3"/>
  <c r="CX1272" i="3" s="1"/>
  <c r="CY1272" i="3"/>
  <c r="CZ1272" i="3"/>
  <c r="DA1272" i="3"/>
  <c r="DB1272" i="3"/>
  <c r="DC1272" i="3"/>
  <c r="DI1272" i="3"/>
  <c r="A1273" i="3"/>
  <c r="Y1273" i="3"/>
  <c r="CX1273" i="3" s="1"/>
  <c r="CY1273" i="3"/>
  <c r="CZ1273" i="3"/>
  <c r="DA1273" i="3"/>
  <c r="DB1273" i="3"/>
  <c r="DC1273" i="3"/>
  <c r="A1274" i="3"/>
  <c r="Y1274" i="3"/>
  <c r="CX1274" i="3" s="1"/>
  <c r="CY1274" i="3"/>
  <c r="CZ1274" i="3"/>
  <c r="DA1274" i="3"/>
  <c r="DB1274" i="3"/>
  <c r="DC1274" i="3"/>
  <c r="DI1274" i="3"/>
  <c r="A1275" i="3"/>
  <c r="Y1275" i="3"/>
  <c r="CX1275" i="3"/>
  <c r="DG1275" i="3" s="1"/>
  <c r="CY1275" i="3"/>
  <c r="CZ1275" i="3"/>
  <c r="DA1275" i="3"/>
  <c r="DB1275" i="3"/>
  <c r="DC1275" i="3"/>
  <c r="DF1275" i="3"/>
  <c r="DJ1275" i="3" s="1"/>
  <c r="DI1275" i="3"/>
  <c r="A1276" i="3"/>
  <c r="Y1276" i="3"/>
  <c r="CX1276" i="3" s="1"/>
  <c r="CY1276" i="3"/>
  <c r="CZ1276" i="3"/>
  <c r="DA1276" i="3"/>
  <c r="DB1276" i="3"/>
  <c r="DC1276" i="3"/>
  <c r="A1277" i="3"/>
  <c r="Y1277" i="3"/>
  <c r="CX1277" i="3"/>
  <c r="DG1277" i="3" s="1"/>
  <c r="CY1277" i="3"/>
  <c r="CZ1277" i="3"/>
  <c r="DA1277" i="3"/>
  <c r="DB1277" i="3"/>
  <c r="DC1277" i="3"/>
  <c r="DF1277" i="3"/>
  <c r="DJ1277" i="3" s="1"/>
  <c r="A1278" i="3"/>
  <c r="Y1278" i="3"/>
  <c r="CU1278" i="3"/>
  <c r="CV1278" i="3"/>
  <c r="CX1278" i="3"/>
  <c r="DF1278" i="3" s="1"/>
  <c r="CY1278" i="3"/>
  <c r="CZ1278" i="3"/>
  <c r="DA1278" i="3"/>
  <c r="DB1278" i="3"/>
  <c r="DC1278" i="3"/>
  <c r="DI1278" i="3"/>
  <c r="DJ1278" i="3" s="1"/>
  <c r="A1279" i="3"/>
  <c r="Y1279" i="3"/>
  <c r="CX1279" i="3"/>
  <c r="DG1279" i="3" s="1"/>
  <c r="CY1279" i="3"/>
  <c r="CZ1279" i="3"/>
  <c r="DA1279" i="3"/>
  <c r="DB1279" i="3"/>
  <c r="DC1279" i="3"/>
  <c r="DF1279" i="3"/>
  <c r="DI1279" i="3"/>
  <c r="DJ1279" i="3" s="1"/>
  <c r="A1280" i="3"/>
  <c r="Y1280" i="3"/>
  <c r="CW1280" i="3" s="1"/>
  <c r="CX1280" i="3"/>
  <c r="CY1280" i="3"/>
  <c r="CZ1280" i="3"/>
  <c r="DA1280" i="3"/>
  <c r="DB1280" i="3"/>
  <c r="DC1280" i="3"/>
  <c r="A1281" i="3"/>
  <c r="Y1281" i="3"/>
  <c r="CX1281" i="3" s="1"/>
  <c r="CW1281" i="3"/>
  <c r="CY1281" i="3"/>
  <c r="CZ1281" i="3"/>
  <c r="DA1281" i="3"/>
  <c r="DB1281" i="3"/>
  <c r="DC1281" i="3"/>
  <c r="A1282" i="3"/>
  <c r="Y1282" i="3"/>
  <c r="CW1282" i="3" s="1"/>
  <c r="CX1282" i="3"/>
  <c r="CY1282" i="3"/>
  <c r="CZ1282" i="3"/>
  <c r="DB1282" i="3" s="1"/>
  <c r="DA1282" i="3"/>
  <c r="DC1282" i="3"/>
  <c r="DH1282" i="3"/>
  <c r="A1283" i="3"/>
  <c r="Y1283" i="3"/>
  <c r="CX1283" i="3" s="1"/>
  <c r="CY1283" i="3"/>
  <c r="CZ1283" i="3"/>
  <c r="DB1283" i="3" s="1"/>
  <c r="DA1283" i="3"/>
  <c r="DC1283" i="3"/>
  <c r="A1284" i="3"/>
  <c r="Y1284" i="3"/>
  <c r="CX1284" i="3"/>
  <c r="CY1284" i="3"/>
  <c r="CZ1284" i="3"/>
  <c r="DA1284" i="3"/>
  <c r="DB1284" i="3"/>
  <c r="DC1284" i="3"/>
  <c r="A1285" i="3"/>
  <c r="Y1285" i="3"/>
  <c r="CX1285" i="3"/>
  <c r="CY1285" i="3"/>
  <c r="CZ1285" i="3"/>
  <c r="DB1285" i="3" s="1"/>
  <c r="DA1285" i="3"/>
  <c r="DC1285" i="3"/>
  <c r="DI1285" i="3"/>
  <c r="A1286" i="3"/>
  <c r="Y1286" i="3"/>
  <c r="CX1286" i="3"/>
  <c r="DF1286" i="3" s="1"/>
  <c r="CY1286" i="3"/>
  <c r="CZ1286" i="3"/>
  <c r="DB1286" i="3" s="1"/>
  <c r="DA1286" i="3"/>
  <c r="DC1286" i="3"/>
  <c r="DJ1286" i="3"/>
  <c r="A1287" i="3"/>
  <c r="Y1287" i="3"/>
  <c r="CX1287" i="3"/>
  <c r="DF1287" i="3" s="1"/>
  <c r="CY1287" i="3"/>
  <c r="CZ1287" i="3"/>
  <c r="DB1287" i="3" s="1"/>
  <c r="DA1287" i="3"/>
  <c r="DC1287" i="3"/>
  <c r="DG1287" i="3"/>
  <c r="DI1287" i="3"/>
  <c r="DJ1287" i="3"/>
  <c r="A1288" i="3"/>
  <c r="Y1288" i="3"/>
  <c r="CX1288" i="3"/>
  <c r="DH1288" i="3" s="1"/>
  <c r="CY1288" i="3"/>
  <c r="CZ1288" i="3"/>
  <c r="DB1288" i="3" s="1"/>
  <c r="DA1288" i="3"/>
  <c r="DC1288" i="3"/>
  <c r="DF1288" i="3"/>
  <c r="DJ1288" i="3" s="1"/>
  <c r="DG1288" i="3"/>
  <c r="DI1288" i="3"/>
  <c r="A1289" i="3"/>
  <c r="Y1289" i="3"/>
  <c r="CV1289" i="3" s="1"/>
  <c r="CU1289" i="3"/>
  <c r="CX1289" i="3"/>
  <c r="CY1289" i="3"/>
  <c r="CZ1289" i="3"/>
  <c r="DA1289" i="3"/>
  <c r="DB1289" i="3"/>
  <c r="DC1289" i="3"/>
  <c r="A1290" i="3"/>
  <c r="Y1290" i="3"/>
  <c r="CX1290" i="3"/>
  <c r="CY1290" i="3"/>
  <c r="CZ1290" i="3"/>
  <c r="DB1290" i="3" s="1"/>
  <c r="DA1290" i="3"/>
  <c r="DC1290" i="3"/>
  <c r="A1291" i="3"/>
  <c r="Y1291" i="3"/>
  <c r="CW1291" i="3"/>
  <c r="CX1291" i="3"/>
  <c r="CY1291" i="3"/>
  <c r="CZ1291" i="3"/>
  <c r="DA1291" i="3"/>
  <c r="DB1291" i="3"/>
  <c r="DC1291" i="3"/>
  <c r="DI1291" i="3"/>
  <c r="A1292" i="3"/>
  <c r="Y1292" i="3"/>
  <c r="CX1292" i="3" s="1"/>
  <c r="CY1292" i="3"/>
  <c r="CZ1292" i="3"/>
  <c r="DA1292" i="3"/>
  <c r="DB1292" i="3"/>
  <c r="DC1292" i="3"/>
  <c r="DF1292" i="3"/>
  <c r="DJ1292" i="3" s="1"/>
  <c r="DI1292" i="3"/>
  <c r="A1293" i="3"/>
  <c r="Y1293" i="3"/>
  <c r="CX1293" i="3"/>
  <c r="DG1293" i="3" s="1"/>
  <c r="CY1293" i="3"/>
  <c r="CZ1293" i="3"/>
  <c r="DA1293" i="3"/>
  <c r="DB1293" i="3"/>
  <c r="DC1293" i="3"/>
  <c r="DF1293" i="3"/>
  <c r="DJ1293" i="3" s="1"/>
  <c r="DI1293" i="3"/>
  <c r="A1294" i="3"/>
  <c r="Y1294" i="3"/>
  <c r="CX1294" i="3"/>
  <c r="DG1294" i="3" s="1"/>
  <c r="CY1294" i="3"/>
  <c r="CZ1294" i="3"/>
  <c r="DB1294" i="3" s="1"/>
  <c r="DA1294" i="3"/>
  <c r="DC1294" i="3"/>
  <c r="DF1294" i="3"/>
  <c r="DJ1294" i="3" s="1"/>
  <c r="A1295" i="3"/>
  <c r="Y1295" i="3"/>
  <c r="CX1295" i="3" s="1"/>
  <c r="CY1295" i="3"/>
  <c r="CZ1295" i="3"/>
  <c r="DB1295" i="3" s="1"/>
  <c r="DA1295" i="3"/>
  <c r="DC1295" i="3"/>
  <c r="DH1295" i="3"/>
  <c r="A1296" i="3"/>
  <c r="Y1296" i="3"/>
  <c r="CX1296" i="3" s="1"/>
  <c r="CY1296" i="3"/>
  <c r="CZ1296" i="3"/>
  <c r="DA1296" i="3"/>
  <c r="DB1296" i="3"/>
  <c r="DC1296" i="3"/>
  <c r="DG1296" i="3"/>
  <c r="DH1296" i="3"/>
  <c r="A1297" i="3"/>
  <c r="Y1297" i="3"/>
  <c r="CX1297" i="3"/>
  <c r="CY1297" i="3"/>
  <c r="CZ1297" i="3"/>
  <c r="DB1297" i="3" s="1"/>
  <c r="DA1297" i="3"/>
  <c r="DC1297" i="3"/>
  <c r="A1298" i="3"/>
  <c r="Y1298" i="3"/>
  <c r="CX1298" i="3" s="1"/>
  <c r="CY1298" i="3"/>
  <c r="CZ1298" i="3"/>
  <c r="DB1298" i="3" s="1"/>
  <c r="DA1298" i="3"/>
  <c r="DC1298" i="3"/>
  <c r="A1299" i="3"/>
  <c r="Y1299" i="3"/>
  <c r="CX1299" i="3"/>
  <c r="CY1299" i="3"/>
  <c r="CZ1299" i="3"/>
  <c r="DA1299" i="3"/>
  <c r="DB1299" i="3"/>
  <c r="DC1299" i="3"/>
  <c r="DH1299" i="3"/>
  <c r="A1300" i="3"/>
  <c r="Y1300" i="3"/>
  <c r="CX1300" i="3" s="1"/>
  <c r="CY1300" i="3"/>
  <c r="CZ1300" i="3"/>
  <c r="DA1300" i="3"/>
  <c r="DB1300" i="3"/>
  <c r="DC1300" i="3"/>
  <c r="A1301" i="3"/>
  <c r="Y1301" i="3"/>
  <c r="CX1301" i="3"/>
  <c r="CY1301" i="3"/>
  <c r="CZ1301" i="3"/>
  <c r="DA1301" i="3"/>
  <c r="DB1301" i="3"/>
  <c r="DC1301" i="3"/>
  <c r="A1302" i="3"/>
  <c r="Y1302" i="3"/>
  <c r="CX1302" i="3"/>
  <c r="CY1302" i="3"/>
  <c r="CZ1302" i="3"/>
  <c r="DA1302" i="3"/>
  <c r="DB1302" i="3"/>
  <c r="DC1302" i="3"/>
  <c r="DG1302" i="3"/>
  <c r="DI1302" i="3"/>
  <c r="A1303" i="3"/>
  <c r="Y1303" i="3"/>
  <c r="CX1303" i="3"/>
  <c r="CY1303" i="3"/>
  <c r="CZ1303" i="3"/>
  <c r="DB1303" i="3" s="1"/>
  <c r="DA1303" i="3"/>
  <c r="DC1303" i="3"/>
  <c r="DF1303" i="3"/>
  <c r="DG1303" i="3"/>
  <c r="DH1303" i="3"/>
  <c r="DI1303" i="3"/>
  <c r="DJ1303" i="3"/>
  <c r="A1304" i="3"/>
  <c r="Y1304" i="3"/>
  <c r="CX1304" i="3" s="1"/>
  <c r="CY1304" i="3"/>
  <c r="CZ1304" i="3"/>
  <c r="DB1304" i="3" s="1"/>
  <c r="DA1304" i="3"/>
  <c r="DC1304" i="3"/>
  <c r="A1305" i="3"/>
  <c r="Y1305" i="3"/>
  <c r="CX1305" i="3" s="1"/>
  <c r="DF1305" i="3" s="1"/>
  <c r="DJ1305" i="3" s="1"/>
  <c r="CY1305" i="3"/>
  <c r="CZ1305" i="3"/>
  <c r="DA1305" i="3"/>
  <c r="DB1305" i="3"/>
  <c r="DC1305" i="3"/>
  <c r="A1306" i="3"/>
  <c r="Y1306" i="3"/>
  <c r="CV1306" i="3" s="1"/>
  <c r="CU1306" i="3"/>
  <c r="CY1306" i="3"/>
  <c r="CZ1306" i="3"/>
  <c r="DB1306" i="3" s="1"/>
  <c r="DA1306" i="3"/>
  <c r="DC1306" i="3"/>
  <c r="A1307" i="3"/>
  <c r="Y1307" i="3"/>
  <c r="CX1307" i="3" s="1"/>
  <c r="DH1307" i="3" s="1"/>
  <c r="CY1307" i="3"/>
  <c r="CZ1307" i="3"/>
  <c r="DB1307" i="3" s="1"/>
  <c r="DA1307" i="3"/>
  <c r="DC1307" i="3"/>
  <c r="DF1307" i="3"/>
  <c r="DG1307" i="3"/>
  <c r="DI1307" i="3"/>
  <c r="DJ1307" i="3" s="1"/>
  <c r="A1308" i="3"/>
  <c r="Y1308" i="3"/>
  <c r="CW1308" i="3" s="1"/>
  <c r="CY1308" i="3"/>
  <c r="CZ1308" i="3"/>
  <c r="DA1308" i="3"/>
  <c r="DB1308" i="3"/>
  <c r="DC1308" i="3"/>
  <c r="A1309" i="3"/>
  <c r="Y1309" i="3"/>
  <c r="CX1309" i="3"/>
  <c r="DF1309" i="3" s="1"/>
  <c r="DJ1309" i="3" s="1"/>
  <c r="CY1309" i="3"/>
  <c r="CZ1309" i="3"/>
  <c r="DB1309" i="3" s="1"/>
  <c r="DA1309" i="3"/>
  <c r="DC1309" i="3"/>
  <c r="A1310" i="3"/>
  <c r="Y1310" i="3"/>
  <c r="CX1310" i="3" s="1"/>
  <c r="CY1310" i="3"/>
  <c r="CZ1310" i="3"/>
  <c r="DB1310" i="3" s="1"/>
  <c r="DA1310" i="3"/>
  <c r="DC1310" i="3"/>
  <c r="DF1310" i="3"/>
  <c r="DH1310" i="3"/>
  <c r="DJ1310" i="3"/>
  <c r="A1311" i="3"/>
  <c r="Y1311" i="3"/>
  <c r="CX1311" i="3"/>
  <c r="CY1311" i="3"/>
  <c r="CZ1311" i="3"/>
  <c r="DA1311" i="3"/>
  <c r="DB1311" i="3"/>
  <c r="DC1311" i="3"/>
  <c r="DF1311" i="3"/>
  <c r="DJ1311" i="3" s="1"/>
  <c r="DG1311" i="3"/>
  <c r="DH1311" i="3"/>
  <c r="DI1311" i="3"/>
  <c r="A1312" i="3"/>
  <c r="Y1312" i="3"/>
  <c r="CX1312" i="3"/>
  <c r="DH1312" i="3" s="1"/>
  <c r="CY1312" i="3"/>
  <c r="CZ1312" i="3"/>
  <c r="DB1312" i="3" s="1"/>
  <c r="DA1312" i="3"/>
  <c r="DC1312" i="3"/>
  <c r="DI1312" i="3"/>
  <c r="A1313" i="3"/>
  <c r="Y1313" i="3"/>
  <c r="CX1313" i="3"/>
  <c r="DI1313" i="3" s="1"/>
  <c r="CY1313" i="3"/>
  <c r="CZ1313" i="3"/>
  <c r="DB1313" i="3" s="1"/>
  <c r="DA1313" i="3"/>
  <c r="DC1313" i="3"/>
  <c r="A1314" i="3"/>
  <c r="Y1314" i="3"/>
  <c r="CX1314" i="3"/>
  <c r="DF1314" i="3" s="1"/>
  <c r="CY1314" i="3"/>
  <c r="CZ1314" i="3"/>
  <c r="DA1314" i="3"/>
  <c r="DB1314" i="3"/>
  <c r="DC1314" i="3"/>
  <c r="DG1314" i="3"/>
  <c r="DH1314" i="3"/>
  <c r="DJ1314" i="3"/>
  <c r="A1315" i="3"/>
  <c r="Y1315" i="3"/>
  <c r="CX1315" i="3"/>
  <c r="DG1315" i="3" s="1"/>
  <c r="CY1315" i="3"/>
  <c r="CZ1315" i="3"/>
  <c r="DA1315" i="3"/>
  <c r="DB1315" i="3"/>
  <c r="DC1315" i="3"/>
  <c r="DF1315" i="3"/>
  <c r="DJ1315" i="3" s="1"/>
  <c r="DH1315" i="3"/>
  <c r="DI1315" i="3"/>
  <c r="A1316" i="3"/>
  <c r="Y1316" i="3"/>
  <c r="CX1316" i="3"/>
  <c r="CY1316" i="3"/>
  <c r="CZ1316" i="3"/>
  <c r="DA1316" i="3"/>
  <c r="DB1316" i="3"/>
  <c r="DC1316" i="3"/>
  <c r="A1317" i="3"/>
  <c r="Y1317" i="3"/>
  <c r="CX1317" i="3"/>
  <c r="DF1317" i="3" s="1"/>
  <c r="DJ1317" i="3" s="1"/>
  <c r="CY1317" i="3"/>
  <c r="CZ1317" i="3"/>
  <c r="DA1317" i="3"/>
  <c r="DB1317" i="3"/>
  <c r="DC1317" i="3"/>
  <c r="A1318" i="3"/>
  <c r="Y1318" i="3"/>
  <c r="CX1318" i="3"/>
  <c r="DH1318" i="3" s="1"/>
  <c r="CY1318" i="3"/>
  <c r="CZ1318" i="3"/>
  <c r="DB1318" i="3" s="1"/>
  <c r="DA1318" i="3"/>
  <c r="DC1318" i="3"/>
  <c r="DF1318" i="3"/>
  <c r="DJ1318" i="3" s="1"/>
  <c r="DG1318" i="3"/>
  <c r="DI1318" i="3"/>
  <c r="A1319" i="3"/>
  <c r="Y1319" i="3"/>
  <c r="CX1319" i="3" s="1"/>
  <c r="CY1319" i="3"/>
  <c r="CZ1319" i="3"/>
  <c r="DB1319" i="3" s="1"/>
  <c r="DA1319" i="3"/>
  <c r="DC1319" i="3"/>
  <c r="A1320" i="3"/>
  <c r="Y1320" i="3"/>
  <c r="CX1320" i="3" s="1"/>
  <c r="CY1320" i="3"/>
  <c r="CZ1320" i="3"/>
  <c r="DA1320" i="3"/>
  <c r="DB1320" i="3"/>
  <c r="DC1320" i="3"/>
  <c r="DF1320" i="3"/>
  <c r="DJ1320" i="3" s="1"/>
  <c r="DG1320" i="3"/>
  <c r="A1321" i="3"/>
  <c r="Y1321" i="3"/>
  <c r="CX1321" i="3"/>
  <c r="DG1321" i="3" s="1"/>
  <c r="CY1321" i="3"/>
  <c r="CZ1321" i="3"/>
  <c r="DB1321" i="3" s="1"/>
  <c r="DA1321" i="3"/>
  <c r="DC1321" i="3"/>
  <c r="DF1321" i="3"/>
  <c r="DJ1321" i="3" s="1"/>
  <c r="A1322" i="3"/>
  <c r="Y1322" i="3"/>
  <c r="CX1322" i="3" s="1"/>
  <c r="DF1322" i="3" s="1"/>
  <c r="DJ1322" i="3" s="1"/>
  <c r="CY1322" i="3"/>
  <c r="CZ1322" i="3"/>
  <c r="DA1322" i="3"/>
  <c r="DB1322" i="3"/>
  <c r="DC1322" i="3"/>
  <c r="DG1322" i="3"/>
  <c r="DH1322" i="3"/>
  <c r="DI1322" i="3"/>
  <c r="A1323" i="3"/>
  <c r="Y1323" i="3"/>
  <c r="CX1323" i="3" s="1"/>
  <c r="CU1323" i="3"/>
  <c r="CV1323" i="3"/>
  <c r="CY1323" i="3"/>
  <c r="CZ1323" i="3"/>
  <c r="DB1323" i="3" s="1"/>
  <c r="DA1323" i="3"/>
  <c r="DC1323" i="3"/>
  <c r="A1324" i="3"/>
  <c r="Y1324" i="3"/>
  <c r="CX1324" i="3" s="1"/>
  <c r="CY1324" i="3"/>
  <c r="CZ1324" i="3"/>
  <c r="DB1324" i="3" s="1"/>
  <c r="DA1324" i="3"/>
  <c r="DC1324" i="3"/>
  <c r="DF1324" i="3"/>
  <c r="DJ1324" i="3" s="1"/>
  <c r="DG1324" i="3"/>
  <c r="A1325" i="3"/>
  <c r="Y1325" i="3"/>
  <c r="CV1325" i="3" s="1"/>
  <c r="CU1325" i="3"/>
  <c r="CX1325" i="3"/>
  <c r="DH1325" i="3" s="1"/>
  <c r="CY1325" i="3"/>
  <c r="CZ1325" i="3"/>
  <c r="DB1325" i="3" s="1"/>
  <c r="DA1325" i="3"/>
  <c r="DC1325" i="3"/>
  <c r="DF1325" i="3"/>
  <c r="DG1325" i="3"/>
  <c r="DI1325" i="3"/>
  <c r="DJ1325" i="3" s="1"/>
  <c r="A1326" i="3"/>
  <c r="Y1326" i="3"/>
  <c r="CX1326" i="3"/>
  <c r="DH1326" i="3" s="1"/>
  <c r="CY1326" i="3"/>
  <c r="CZ1326" i="3"/>
  <c r="DB1326" i="3" s="1"/>
  <c r="DA1326" i="3"/>
  <c r="DC1326" i="3"/>
  <c r="DF1326" i="3"/>
  <c r="DG1326" i="3"/>
  <c r="DI1326" i="3"/>
  <c r="DJ1326" i="3"/>
  <c r="A1327" i="3"/>
  <c r="Y1327" i="3"/>
  <c r="CV1327" i="3" s="1"/>
  <c r="CU1327" i="3"/>
  <c r="CY1327" i="3"/>
  <c r="CZ1327" i="3"/>
  <c r="DA1327" i="3"/>
  <c r="DB1327" i="3"/>
  <c r="DC1327" i="3"/>
  <c r="A1328" i="3"/>
  <c r="Y1328" i="3"/>
  <c r="CX1328" i="3"/>
  <c r="CY1328" i="3"/>
  <c r="CZ1328" i="3"/>
  <c r="DA1328" i="3"/>
  <c r="DB1328" i="3"/>
  <c r="DC1328" i="3"/>
  <c r="A1329" i="3"/>
  <c r="Y1329" i="3"/>
  <c r="CW1329" i="3"/>
  <c r="CX1329" i="3"/>
  <c r="DF1329" i="3" s="1"/>
  <c r="CY1329" i="3"/>
  <c r="CZ1329" i="3"/>
  <c r="DA1329" i="3"/>
  <c r="DB1329" i="3"/>
  <c r="DC1329" i="3"/>
  <c r="A1330" i="3"/>
  <c r="Y1330" i="3"/>
  <c r="CW1330" i="3"/>
  <c r="CX1330" i="3"/>
  <c r="DF1330" i="3" s="1"/>
  <c r="CY1330" i="3"/>
  <c r="CZ1330" i="3"/>
  <c r="DA1330" i="3"/>
  <c r="DB1330" i="3"/>
  <c r="DC1330" i="3"/>
  <c r="DG1330" i="3"/>
  <c r="DJ1330" i="3" s="1"/>
  <c r="DH1330" i="3"/>
  <c r="DI1330" i="3"/>
  <c r="A1331" i="3"/>
  <c r="Y1331" i="3"/>
  <c r="CX1331" i="3" s="1"/>
  <c r="DF1331" i="3" s="1"/>
  <c r="CY1331" i="3"/>
  <c r="CZ1331" i="3"/>
  <c r="DA1331" i="3"/>
  <c r="DB1331" i="3"/>
  <c r="DC1331" i="3"/>
  <c r="DG1331" i="3"/>
  <c r="DI1331" i="3"/>
  <c r="A1332" i="3"/>
  <c r="Y1332" i="3"/>
  <c r="CX1332" i="3" s="1"/>
  <c r="CW1332" i="3"/>
  <c r="CY1332" i="3"/>
  <c r="CZ1332" i="3"/>
  <c r="DB1332" i="3" s="1"/>
  <c r="DA1332" i="3"/>
  <c r="DC1332" i="3"/>
  <c r="A1333" i="3"/>
  <c r="Y1333" i="3"/>
  <c r="CX1333" i="3" s="1"/>
  <c r="CY1333" i="3"/>
  <c r="CZ1333" i="3"/>
  <c r="DB1333" i="3" s="1"/>
  <c r="DA1333" i="3"/>
  <c r="DC1333" i="3"/>
  <c r="A1334" i="3"/>
  <c r="Y1334" i="3"/>
  <c r="CX1334" i="3"/>
  <c r="DF1334" i="3" s="1"/>
  <c r="DJ1334" i="3" s="1"/>
  <c r="CY1334" i="3"/>
  <c r="CZ1334" i="3"/>
  <c r="DA1334" i="3"/>
  <c r="DB1334" i="3"/>
  <c r="DC1334" i="3"/>
  <c r="A1335" i="3"/>
  <c r="Y1335" i="3"/>
  <c r="CX1335" i="3"/>
  <c r="DG1335" i="3" s="1"/>
  <c r="CY1335" i="3"/>
  <c r="CZ1335" i="3"/>
  <c r="DA1335" i="3"/>
  <c r="DB1335" i="3"/>
  <c r="DC1335" i="3"/>
  <c r="DF1335" i="3"/>
  <c r="DJ1335" i="3" s="1"/>
  <c r="A1336" i="3"/>
  <c r="Y1336" i="3"/>
  <c r="CX1336" i="3" s="1"/>
  <c r="CY1336" i="3"/>
  <c r="CZ1336" i="3"/>
  <c r="DB1336" i="3" s="1"/>
  <c r="DA1336" i="3"/>
  <c r="DC1336" i="3"/>
  <c r="A1337" i="3"/>
  <c r="Y1337" i="3"/>
  <c r="CX1337" i="3"/>
  <c r="DF1337" i="3" s="1"/>
  <c r="DJ1337" i="3" s="1"/>
  <c r="CY1337" i="3"/>
  <c r="CZ1337" i="3"/>
  <c r="DB1337" i="3" s="1"/>
  <c r="DA1337" i="3"/>
  <c r="DC1337" i="3"/>
  <c r="DH1337" i="3"/>
  <c r="A1338" i="3"/>
  <c r="Y1338" i="3"/>
  <c r="CX1338" i="3" s="1"/>
  <c r="DH1338" i="3" s="1"/>
  <c r="CY1338" i="3"/>
  <c r="CZ1338" i="3"/>
  <c r="DB1338" i="3" s="1"/>
  <c r="DA1338" i="3"/>
  <c r="DC1338" i="3"/>
  <c r="DF1338" i="3"/>
  <c r="DJ1338" i="3" s="1"/>
  <c r="DG1338" i="3"/>
  <c r="A1339" i="3"/>
  <c r="Y1339" i="3"/>
  <c r="CX1339" i="3"/>
  <c r="DG1339" i="3" s="1"/>
  <c r="CY1339" i="3"/>
  <c r="CZ1339" i="3"/>
  <c r="DB1339" i="3" s="1"/>
  <c r="DA1339" i="3"/>
  <c r="DC1339" i="3"/>
  <c r="DH1339" i="3"/>
  <c r="A1340" i="3"/>
  <c r="Y1340" i="3"/>
  <c r="CX1340" i="3" s="1"/>
  <c r="CY1340" i="3"/>
  <c r="CZ1340" i="3"/>
  <c r="DA1340" i="3"/>
  <c r="DB1340" i="3"/>
  <c r="DC1340" i="3"/>
  <c r="DF1340" i="3"/>
  <c r="DJ1340" i="3" s="1"/>
  <c r="DG1340" i="3"/>
  <c r="A1341" i="3"/>
  <c r="Y1341" i="3"/>
  <c r="CX1341" i="3" s="1"/>
  <c r="CY1341" i="3"/>
  <c r="CZ1341" i="3"/>
  <c r="DB1341" i="3" s="1"/>
  <c r="DA1341" i="3"/>
  <c r="DC1341" i="3"/>
  <c r="A1342" i="3"/>
  <c r="Y1342" i="3"/>
  <c r="CX1342" i="3" s="1"/>
  <c r="DF1342" i="3" s="1"/>
  <c r="DJ1342" i="3" s="1"/>
  <c r="CY1342" i="3"/>
  <c r="CZ1342" i="3"/>
  <c r="DA1342" i="3"/>
  <c r="DB1342" i="3"/>
  <c r="DC1342" i="3"/>
  <c r="A1343" i="3"/>
  <c r="Y1343" i="3"/>
  <c r="CX1343" i="3"/>
  <c r="CY1343" i="3"/>
  <c r="CZ1343" i="3"/>
  <c r="DA1343" i="3"/>
  <c r="DB1343" i="3"/>
  <c r="DC1343" i="3"/>
  <c r="DI1343" i="3"/>
  <c r="A1344" i="3"/>
  <c r="Y1344" i="3"/>
  <c r="CX1344" i="3"/>
  <c r="DF1344" i="3" s="1"/>
  <c r="DJ1344" i="3" s="1"/>
  <c r="CY1344" i="3"/>
  <c r="CZ1344" i="3"/>
  <c r="DB1344" i="3" s="1"/>
  <c r="DA1344" i="3"/>
  <c r="DC1344" i="3"/>
  <c r="A1345" i="3"/>
  <c r="Y1345" i="3"/>
  <c r="CX1345" i="3"/>
  <c r="DG1345" i="3" s="1"/>
  <c r="CY1345" i="3"/>
  <c r="CZ1345" i="3"/>
  <c r="DB1345" i="3" s="1"/>
  <c r="DA1345" i="3"/>
  <c r="DC1345" i="3"/>
  <c r="DF1345" i="3"/>
  <c r="DJ1345" i="3" s="1"/>
  <c r="A1346" i="3"/>
  <c r="Y1346" i="3"/>
  <c r="CU1346" i="3"/>
  <c r="CV1346" i="3"/>
  <c r="CX1346" i="3"/>
  <c r="DG1346" i="3" s="1"/>
  <c r="CY1346" i="3"/>
  <c r="CZ1346" i="3"/>
  <c r="DA1346" i="3"/>
  <c r="DB1346" i="3"/>
  <c r="DC1346" i="3"/>
  <c r="DF1346" i="3"/>
  <c r="DH1346" i="3"/>
  <c r="DI1346" i="3"/>
  <c r="DJ1346" i="3" s="1"/>
  <c r="A1347" i="3"/>
  <c r="Y1347" i="3"/>
  <c r="CX1347" i="3" s="1"/>
  <c r="CY1347" i="3"/>
  <c r="CZ1347" i="3"/>
  <c r="DA1347" i="3"/>
  <c r="DB1347" i="3"/>
  <c r="DC1347" i="3"/>
  <c r="A1348" i="3"/>
  <c r="Y1348" i="3"/>
  <c r="CW1348" i="3"/>
  <c r="CX1348" i="3"/>
  <c r="DF1348" i="3" s="1"/>
  <c r="CY1348" i="3"/>
  <c r="CZ1348" i="3"/>
  <c r="DB1348" i="3" s="1"/>
  <c r="DA1348" i="3"/>
  <c r="DC1348" i="3"/>
  <c r="A1349" i="3"/>
  <c r="Y1349" i="3"/>
  <c r="CW1349" i="3" s="1"/>
  <c r="CY1349" i="3"/>
  <c r="CZ1349" i="3"/>
  <c r="DA1349" i="3"/>
  <c r="DB1349" i="3"/>
  <c r="DC1349" i="3"/>
  <c r="A1350" i="3"/>
  <c r="Y1350" i="3"/>
  <c r="CW1350" i="3" s="1"/>
  <c r="CY1350" i="3"/>
  <c r="CZ1350" i="3"/>
  <c r="DB1350" i="3" s="1"/>
  <c r="DA1350" i="3"/>
  <c r="DC1350" i="3"/>
  <c r="A1351" i="3"/>
  <c r="Y1351" i="3"/>
  <c r="CW1351" i="3"/>
  <c r="CX1351" i="3"/>
  <c r="CY1351" i="3"/>
  <c r="CZ1351" i="3"/>
  <c r="DB1351" i="3" s="1"/>
  <c r="DA1351" i="3"/>
  <c r="DC1351" i="3"/>
  <c r="DF1351" i="3"/>
  <c r="DG1351" i="3"/>
  <c r="DJ1351" i="3" s="1"/>
  <c r="DH1351" i="3"/>
  <c r="DI1351" i="3"/>
  <c r="A1352" i="3"/>
  <c r="Y1352" i="3"/>
  <c r="CX1352" i="3" s="1"/>
  <c r="CY1352" i="3"/>
  <c r="CZ1352" i="3"/>
  <c r="DA1352" i="3"/>
  <c r="DB1352" i="3"/>
  <c r="DC1352" i="3"/>
  <c r="A1353" i="3"/>
  <c r="Y1353" i="3"/>
  <c r="CX1353" i="3"/>
  <c r="DF1353" i="3" s="1"/>
  <c r="DJ1353" i="3" s="1"/>
  <c r="CY1353" i="3"/>
  <c r="CZ1353" i="3"/>
  <c r="DA1353" i="3"/>
  <c r="DB1353" i="3"/>
  <c r="DC1353" i="3"/>
  <c r="DI1353" i="3"/>
  <c r="A1354" i="3"/>
  <c r="Y1354" i="3"/>
  <c r="CX1354" i="3" s="1"/>
  <c r="CY1354" i="3"/>
  <c r="CZ1354" i="3"/>
  <c r="DA1354" i="3"/>
  <c r="DB1354" i="3"/>
  <c r="DC1354" i="3"/>
  <c r="A1355" i="3"/>
  <c r="Y1355" i="3"/>
  <c r="CX1355" i="3" s="1"/>
  <c r="CY1355" i="3"/>
  <c r="CZ1355" i="3"/>
  <c r="DA1355" i="3"/>
  <c r="DB1355" i="3"/>
  <c r="DC1355" i="3"/>
  <c r="A1356" i="3"/>
  <c r="Y1356" i="3"/>
  <c r="CX1356" i="3"/>
  <c r="DG1356" i="3" s="1"/>
  <c r="CY1356" i="3"/>
  <c r="CZ1356" i="3"/>
  <c r="DA1356" i="3"/>
  <c r="DB1356" i="3"/>
  <c r="DC1356" i="3"/>
  <c r="DF1356" i="3"/>
  <c r="DJ1356" i="3" s="1"/>
  <c r="A1357" i="3"/>
  <c r="Y1357" i="3"/>
  <c r="CX1357" i="3"/>
  <c r="DG1357" i="3" s="1"/>
  <c r="CY1357" i="3"/>
  <c r="CZ1357" i="3"/>
  <c r="DB1357" i="3" s="1"/>
  <c r="DA1357" i="3"/>
  <c r="DC1357" i="3"/>
  <c r="DF1357" i="3"/>
  <c r="DJ1357" i="3" s="1"/>
  <c r="A1358" i="3"/>
  <c r="Y1358" i="3"/>
  <c r="CX1358" i="3" s="1"/>
  <c r="CY1358" i="3"/>
  <c r="CZ1358" i="3"/>
  <c r="DB1358" i="3" s="1"/>
  <c r="DA1358" i="3"/>
  <c r="DC1358" i="3"/>
  <c r="A1359" i="3"/>
  <c r="Y1359" i="3"/>
  <c r="CX1359" i="3"/>
  <c r="CY1359" i="3"/>
  <c r="CZ1359" i="3"/>
  <c r="DA1359" i="3"/>
  <c r="DB1359" i="3"/>
  <c r="DC1359" i="3"/>
  <c r="DF1359" i="3"/>
  <c r="DG1359" i="3"/>
  <c r="DH1359" i="3"/>
  <c r="DI1359" i="3"/>
  <c r="DJ1359" i="3"/>
  <c r="A1360" i="3"/>
  <c r="Y1360" i="3"/>
  <c r="CX1360" i="3"/>
  <c r="DF1360" i="3" s="1"/>
  <c r="DJ1360" i="3" s="1"/>
  <c r="CY1360" i="3"/>
  <c r="CZ1360" i="3"/>
  <c r="DB1360" i="3" s="1"/>
  <c r="DA1360" i="3"/>
  <c r="DC1360" i="3"/>
  <c r="DH1360" i="3"/>
  <c r="A1361" i="3"/>
  <c r="Y1361" i="3"/>
  <c r="CX1361" i="3" s="1"/>
  <c r="CY1361" i="3"/>
  <c r="CZ1361" i="3"/>
  <c r="DB1361" i="3" s="1"/>
  <c r="DA1361" i="3"/>
  <c r="DC1361" i="3"/>
  <c r="A1362" i="3"/>
  <c r="Y1362" i="3"/>
  <c r="CX1362" i="3"/>
  <c r="DF1362" i="3" s="1"/>
  <c r="DJ1362" i="3" s="1"/>
  <c r="CY1362" i="3"/>
  <c r="CZ1362" i="3"/>
  <c r="DA1362" i="3"/>
  <c r="DB1362" i="3"/>
  <c r="DC1362" i="3"/>
  <c r="A1363" i="3"/>
  <c r="Y1363" i="3"/>
  <c r="CX1363" i="3"/>
  <c r="DF1363" i="3" s="1"/>
  <c r="DJ1363" i="3" s="1"/>
  <c r="CY1363" i="3"/>
  <c r="CZ1363" i="3"/>
  <c r="DB1363" i="3" s="1"/>
  <c r="DA1363" i="3"/>
  <c r="DC1363" i="3"/>
  <c r="A1364" i="3"/>
  <c r="Y1364" i="3"/>
  <c r="CX1364" i="3" s="1"/>
  <c r="CY1364" i="3"/>
  <c r="CZ1364" i="3"/>
  <c r="DB1364" i="3" s="1"/>
  <c r="DA1364" i="3"/>
  <c r="DC1364" i="3"/>
  <c r="A1365" i="3"/>
  <c r="Y1365" i="3"/>
  <c r="CU1365" i="3"/>
  <c r="CV1365" i="3"/>
  <c r="CX1365" i="3"/>
  <c r="DI1365" i="3" s="1"/>
  <c r="DJ1365" i="3" s="1"/>
  <c r="CY1365" i="3"/>
  <c r="CZ1365" i="3"/>
  <c r="DB1365" i="3" s="1"/>
  <c r="DA1365" i="3"/>
  <c r="DC1365" i="3"/>
  <c r="DF1365" i="3"/>
  <c r="DG1365" i="3"/>
  <c r="DH1365" i="3"/>
  <c r="A1366" i="3"/>
  <c r="Y1366" i="3"/>
  <c r="CX1366" i="3"/>
  <c r="DF1366" i="3" s="1"/>
  <c r="DJ1366" i="3" s="1"/>
  <c r="CY1366" i="3"/>
  <c r="CZ1366" i="3"/>
  <c r="DA1366" i="3"/>
  <c r="DB1366" i="3"/>
  <c r="DC1366" i="3"/>
  <c r="A1367" i="3"/>
  <c r="Y1367" i="3"/>
  <c r="CX1367" i="3"/>
  <c r="DF1367" i="3" s="1"/>
  <c r="DJ1367" i="3" s="1"/>
  <c r="CY1367" i="3"/>
  <c r="CZ1367" i="3"/>
  <c r="DB1367" i="3" s="1"/>
  <c r="DA1367" i="3"/>
  <c r="DC1367" i="3"/>
  <c r="A1368" i="3"/>
  <c r="Y1368" i="3"/>
  <c r="CX1368" i="3" s="1"/>
  <c r="CY1368" i="3"/>
  <c r="CZ1368" i="3"/>
  <c r="DB1368" i="3" s="1"/>
  <c r="DA1368" i="3"/>
  <c r="DC1368" i="3"/>
  <c r="A1369" i="3"/>
  <c r="Y1369" i="3"/>
  <c r="CX1369" i="3"/>
  <c r="DH1369" i="3" s="1"/>
  <c r="CY1369" i="3"/>
  <c r="CZ1369" i="3"/>
  <c r="DA1369" i="3"/>
  <c r="DB1369" i="3"/>
  <c r="DC1369" i="3"/>
  <c r="DF1369" i="3"/>
  <c r="DG1369" i="3"/>
  <c r="DI1369" i="3"/>
  <c r="DJ1369" i="3"/>
  <c r="A1370" i="3"/>
  <c r="Y1370" i="3"/>
  <c r="CX1370" i="3" s="1"/>
  <c r="CY1370" i="3"/>
  <c r="CZ1370" i="3"/>
  <c r="DB1370" i="3" s="1"/>
  <c r="DA1370" i="3"/>
  <c r="DC1370" i="3"/>
  <c r="A1371" i="3"/>
  <c r="Y1371" i="3"/>
  <c r="CX1371" i="3" s="1"/>
  <c r="CY1371" i="3"/>
  <c r="CZ1371" i="3"/>
  <c r="DB1371" i="3" s="1"/>
  <c r="DA1371" i="3"/>
  <c r="DC1371" i="3"/>
  <c r="A1372" i="3"/>
  <c r="Y1372" i="3"/>
  <c r="CU1372" i="3"/>
  <c r="CV1372" i="3"/>
  <c r="CX1372" i="3"/>
  <c r="DF1372" i="3" s="1"/>
  <c r="CY1372" i="3"/>
  <c r="CZ1372" i="3"/>
  <c r="DB1372" i="3" s="1"/>
  <c r="DA1372" i="3"/>
  <c r="DC1372" i="3"/>
  <c r="A1373" i="3"/>
  <c r="Y1373" i="3"/>
  <c r="CX1373" i="3"/>
  <c r="DH1373" i="3" s="1"/>
  <c r="CY1373" i="3"/>
  <c r="CZ1373" i="3"/>
  <c r="DA1373" i="3"/>
  <c r="DB1373" i="3"/>
  <c r="DC1373" i="3"/>
  <c r="DF1373" i="3"/>
  <c r="DG1373" i="3"/>
  <c r="DI1373" i="3"/>
  <c r="DJ1373" i="3"/>
  <c r="A1374" i="3"/>
  <c r="Y1374" i="3"/>
  <c r="CX1374" i="3" s="1"/>
  <c r="CY1374" i="3"/>
  <c r="CZ1374" i="3"/>
  <c r="DB1374" i="3" s="1"/>
  <c r="DA1374" i="3"/>
  <c r="DC1374" i="3"/>
  <c r="A1375" i="3"/>
  <c r="Y1375" i="3"/>
  <c r="CX1375" i="3" s="1"/>
  <c r="CY1375" i="3"/>
  <c r="CZ1375" i="3"/>
  <c r="DB1375" i="3" s="1"/>
  <c r="DA1375" i="3"/>
  <c r="DC1375" i="3"/>
  <c r="A1376" i="3"/>
  <c r="Y1376" i="3"/>
  <c r="CX1376" i="3"/>
  <c r="DH1376" i="3" s="1"/>
  <c r="CY1376" i="3"/>
  <c r="CZ1376" i="3"/>
  <c r="DA1376" i="3"/>
  <c r="DB1376" i="3"/>
  <c r="DC1376" i="3"/>
  <c r="DF1376" i="3"/>
  <c r="DJ1376" i="3" s="1"/>
  <c r="DG1376" i="3"/>
  <c r="A1377" i="3"/>
  <c r="Y1377" i="3"/>
  <c r="CX1377" i="3" s="1"/>
  <c r="CY1377" i="3"/>
  <c r="CZ1377" i="3"/>
  <c r="DB1377" i="3" s="1"/>
  <c r="DA1377" i="3"/>
  <c r="DC1377" i="3"/>
  <c r="A1378" i="3"/>
  <c r="Y1378" i="3"/>
  <c r="CV1378" i="3" s="1"/>
  <c r="CU1378" i="3"/>
  <c r="CY1378" i="3"/>
  <c r="CZ1378" i="3"/>
  <c r="DB1378" i="3" s="1"/>
  <c r="DA1378" i="3"/>
  <c r="DC1378" i="3"/>
  <c r="A1379" i="3"/>
  <c r="Y1379" i="3"/>
  <c r="CX1379" i="3" s="1"/>
  <c r="CY1379" i="3"/>
  <c r="CZ1379" i="3"/>
  <c r="DB1379" i="3" s="1"/>
  <c r="DA1379" i="3"/>
  <c r="DC1379" i="3"/>
  <c r="A1380" i="3"/>
  <c r="Y1380" i="3"/>
  <c r="CX1380" i="3"/>
  <c r="DH1380" i="3" s="1"/>
  <c r="CY1380" i="3"/>
  <c r="CZ1380" i="3"/>
  <c r="DA1380" i="3"/>
  <c r="DB1380" i="3"/>
  <c r="DC1380" i="3"/>
  <c r="DF1380" i="3"/>
  <c r="DJ1380" i="3" s="1"/>
  <c r="DG1380" i="3"/>
  <c r="A1381" i="3"/>
  <c r="Y1381" i="3"/>
  <c r="CX1381" i="3" s="1"/>
  <c r="CY1381" i="3"/>
  <c r="CZ1381" i="3"/>
  <c r="DB1381" i="3" s="1"/>
  <c r="DA1381" i="3"/>
  <c r="DC1381" i="3"/>
  <c r="A1382" i="3"/>
  <c r="Y1382" i="3"/>
  <c r="CX1382" i="3" s="1"/>
  <c r="CY1382" i="3"/>
  <c r="CZ1382" i="3"/>
  <c r="DA1382" i="3"/>
  <c r="DB1382" i="3"/>
  <c r="DC1382" i="3"/>
  <c r="A1383" i="3"/>
  <c r="Y1383" i="3"/>
  <c r="CX1383" i="3" s="1"/>
  <c r="CY1383" i="3"/>
  <c r="CZ1383" i="3"/>
  <c r="DA1383" i="3"/>
  <c r="DB1383" i="3"/>
  <c r="DC1383" i="3"/>
  <c r="A1384" i="3"/>
  <c r="Y1384" i="3"/>
  <c r="CV1384" i="3" s="1"/>
  <c r="CU1384" i="3"/>
  <c r="CY1384" i="3"/>
  <c r="CZ1384" i="3"/>
  <c r="DA1384" i="3"/>
  <c r="DB1384" i="3"/>
  <c r="DC1384" i="3"/>
  <c r="A1385" i="3"/>
  <c r="Y1385" i="3"/>
  <c r="CX1385" i="3" s="1"/>
  <c r="CY1385" i="3"/>
  <c r="CZ1385" i="3"/>
  <c r="DB1385" i="3" s="1"/>
  <c r="DA1385" i="3"/>
  <c r="DC1385" i="3"/>
  <c r="A1386" i="3"/>
  <c r="Y1386" i="3"/>
  <c r="CX1386" i="3" s="1"/>
  <c r="CY1386" i="3"/>
  <c r="CZ1386" i="3"/>
  <c r="DA1386" i="3"/>
  <c r="DB1386" i="3"/>
  <c r="DC1386" i="3"/>
  <c r="A1387" i="3"/>
  <c r="Y1387" i="3"/>
  <c r="CX1387" i="3" s="1"/>
  <c r="CY1387" i="3"/>
  <c r="CZ1387" i="3"/>
  <c r="DA1387" i="3"/>
  <c r="DB1387" i="3"/>
  <c r="DC1387" i="3"/>
  <c r="A1388" i="3"/>
  <c r="Y1388" i="3"/>
  <c r="CX1388" i="3" s="1"/>
  <c r="CY1388" i="3"/>
  <c r="CZ1388" i="3"/>
  <c r="DA1388" i="3"/>
  <c r="DB1388" i="3"/>
  <c r="DC1388" i="3"/>
  <c r="A1389" i="3"/>
  <c r="Y1389" i="3"/>
  <c r="CX1389" i="3" s="1"/>
  <c r="CY1389" i="3"/>
  <c r="CZ1389" i="3"/>
  <c r="DA1389" i="3"/>
  <c r="DB1389" i="3"/>
  <c r="DC1389" i="3"/>
  <c r="A1390" i="3"/>
  <c r="Y1390" i="3"/>
  <c r="CX1390" i="3"/>
  <c r="DG1390" i="3" s="1"/>
  <c r="CY1390" i="3"/>
  <c r="CZ1390" i="3"/>
  <c r="DA1390" i="3"/>
  <c r="DB1390" i="3"/>
  <c r="DC1390" i="3"/>
  <c r="DF1390" i="3"/>
  <c r="DJ1390" i="3" s="1"/>
  <c r="A1391" i="3"/>
  <c r="Y1391" i="3"/>
  <c r="CU1391" i="3"/>
  <c r="CV1391" i="3"/>
  <c r="CX1391" i="3"/>
  <c r="DF1391" i="3" s="1"/>
  <c r="CY1391" i="3"/>
  <c r="CZ1391" i="3"/>
  <c r="DA1391" i="3"/>
  <c r="DB1391" i="3"/>
  <c r="DC1391" i="3"/>
  <c r="DI1391" i="3"/>
  <c r="DJ1391" i="3" s="1"/>
  <c r="A1392" i="3"/>
  <c r="Y1392" i="3"/>
  <c r="CX1392" i="3" s="1"/>
  <c r="CY1392" i="3"/>
  <c r="CZ1392" i="3"/>
  <c r="DA1392" i="3"/>
  <c r="DB1392" i="3"/>
  <c r="DC1392" i="3"/>
  <c r="A1393" i="3"/>
  <c r="Y1393" i="3"/>
  <c r="CX1393" i="3" s="1"/>
  <c r="CY1393" i="3"/>
  <c r="CZ1393" i="3"/>
  <c r="DA1393" i="3"/>
  <c r="DB1393" i="3"/>
  <c r="DC1393" i="3"/>
  <c r="A1394" i="3"/>
  <c r="Y1394" i="3"/>
  <c r="CX1394" i="3"/>
  <c r="DG1394" i="3" s="1"/>
  <c r="CY1394" i="3"/>
  <c r="CZ1394" i="3"/>
  <c r="DA1394" i="3"/>
  <c r="DB1394" i="3"/>
  <c r="DC1394" i="3"/>
  <c r="DF1394" i="3"/>
  <c r="DJ1394" i="3" s="1"/>
  <c r="A1395" i="3"/>
  <c r="Y1395" i="3"/>
  <c r="CX1395" i="3"/>
  <c r="DG1395" i="3" s="1"/>
  <c r="CY1395" i="3"/>
  <c r="CZ1395" i="3"/>
  <c r="DB1395" i="3" s="1"/>
  <c r="DA1395" i="3"/>
  <c r="DC1395" i="3"/>
  <c r="DF1395" i="3"/>
  <c r="DJ1395" i="3" s="1"/>
  <c r="A1396" i="3"/>
  <c r="Y1396" i="3"/>
  <c r="CX1396" i="3" s="1"/>
  <c r="CY1396" i="3"/>
  <c r="CZ1396" i="3"/>
  <c r="DB1396" i="3" s="1"/>
  <c r="DA1396" i="3"/>
  <c r="DC1396" i="3"/>
  <c r="A1397" i="3"/>
  <c r="Y1397" i="3"/>
  <c r="CX1397" i="3"/>
  <c r="CY1397" i="3"/>
  <c r="CZ1397" i="3"/>
  <c r="DA1397" i="3"/>
  <c r="DB1397" i="3"/>
  <c r="DC1397" i="3"/>
  <c r="DF1397" i="3"/>
  <c r="DG1397" i="3"/>
  <c r="DH1397" i="3"/>
  <c r="DI1397" i="3"/>
  <c r="DJ1397" i="3"/>
  <c r="A1398" i="3"/>
  <c r="Y1398" i="3"/>
  <c r="CV1398" i="3" s="1"/>
  <c r="CU1398" i="3"/>
  <c r="CX1398" i="3"/>
  <c r="DG1398" i="3" s="1"/>
  <c r="CY1398" i="3"/>
  <c r="CZ1398" i="3"/>
  <c r="DA1398" i="3"/>
  <c r="DB1398" i="3"/>
  <c r="DC1398" i="3"/>
  <c r="DF1398" i="3"/>
  <c r="A1399" i="3"/>
  <c r="Y1399" i="3"/>
  <c r="CX1399" i="3"/>
  <c r="DG1399" i="3" s="1"/>
  <c r="CY1399" i="3"/>
  <c r="CZ1399" i="3"/>
  <c r="DB1399" i="3" s="1"/>
  <c r="DA1399" i="3"/>
  <c r="DC1399" i="3"/>
  <c r="DF1399" i="3"/>
  <c r="A1400" i="3"/>
  <c r="Y1400" i="3"/>
  <c r="CW1400" i="3" s="1"/>
  <c r="CX1400" i="3"/>
  <c r="DH1400" i="3" s="1"/>
  <c r="CY1400" i="3"/>
  <c r="CZ1400" i="3"/>
  <c r="DA1400" i="3"/>
  <c r="DB1400" i="3"/>
  <c r="DC1400" i="3"/>
  <c r="DF1400" i="3"/>
  <c r="DG1400" i="3"/>
  <c r="DI1400" i="3"/>
  <c r="A1401" i="3"/>
  <c r="Y1401" i="3"/>
  <c r="CX1401" i="3" s="1"/>
  <c r="CY1401" i="3"/>
  <c r="CZ1401" i="3"/>
  <c r="DB1401" i="3" s="1"/>
  <c r="DA1401" i="3"/>
  <c r="DC1401" i="3"/>
  <c r="A1402" i="3"/>
  <c r="Y1402" i="3"/>
  <c r="CX1402" i="3" s="1"/>
  <c r="CY1402" i="3"/>
  <c r="CZ1402" i="3"/>
  <c r="DB1402" i="3" s="1"/>
  <c r="DA1402" i="3"/>
  <c r="DC1402" i="3"/>
  <c r="A1403" i="3"/>
  <c r="Y1403" i="3"/>
  <c r="CX1403" i="3"/>
  <c r="DH1403" i="3" s="1"/>
  <c r="CY1403" i="3"/>
  <c r="CZ1403" i="3"/>
  <c r="DA1403" i="3"/>
  <c r="DB1403" i="3"/>
  <c r="DC1403" i="3"/>
  <c r="DF1403" i="3"/>
  <c r="DJ1403" i="3" s="1"/>
  <c r="DG1403" i="3"/>
  <c r="A1404" i="3"/>
  <c r="Y1404" i="3"/>
  <c r="CX1404" i="3" s="1"/>
  <c r="CY1404" i="3"/>
  <c r="CZ1404" i="3"/>
  <c r="DB1404" i="3" s="1"/>
  <c r="DA1404" i="3"/>
  <c r="DC1404" i="3"/>
  <c r="A1405" i="3"/>
  <c r="Y1405" i="3"/>
  <c r="CX1405" i="3" s="1"/>
  <c r="CY1405" i="3"/>
  <c r="CZ1405" i="3"/>
  <c r="DA1405" i="3"/>
  <c r="DB1405" i="3"/>
  <c r="DC1405" i="3"/>
  <c r="A1406" i="3"/>
  <c r="Y1406" i="3"/>
  <c r="CX1406" i="3" s="1"/>
  <c r="CY1406" i="3"/>
  <c r="CZ1406" i="3"/>
  <c r="DA1406" i="3"/>
  <c r="DB1406" i="3"/>
  <c r="DC1406" i="3"/>
  <c r="A1407" i="3"/>
  <c r="Y1407" i="3"/>
  <c r="CX1407" i="3" s="1"/>
  <c r="CY1407" i="3"/>
  <c r="CZ1407" i="3"/>
  <c r="DA1407" i="3"/>
  <c r="DB1407" i="3"/>
  <c r="DC1407" i="3"/>
  <c r="A1408" i="3"/>
  <c r="Y1408" i="3"/>
  <c r="CU1408" i="3"/>
  <c r="CV1408" i="3"/>
  <c r="CX1408" i="3"/>
  <c r="CY1408" i="3"/>
  <c r="CZ1408" i="3"/>
  <c r="DB1408" i="3" s="1"/>
  <c r="DA1408" i="3"/>
  <c r="DC1408" i="3"/>
  <c r="DF1408" i="3"/>
  <c r="DG1408" i="3"/>
  <c r="DH1408" i="3"/>
  <c r="DI1408" i="3"/>
  <c r="DJ1408" i="3" s="1"/>
  <c r="A1409" i="3"/>
  <c r="Y1409" i="3"/>
  <c r="CX1409" i="3" s="1"/>
  <c r="CY1409" i="3"/>
  <c r="CZ1409" i="3"/>
  <c r="DA1409" i="3"/>
  <c r="DB1409" i="3"/>
  <c r="DC1409" i="3"/>
  <c r="A1410" i="3"/>
  <c r="Y1410" i="3"/>
  <c r="CW1410" i="3" s="1"/>
  <c r="CX1410" i="3"/>
  <c r="DF1410" i="3" s="1"/>
  <c r="CY1410" i="3"/>
  <c r="CZ1410" i="3"/>
  <c r="DB1410" i="3" s="1"/>
  <c r="DA1410" i="3"/>
  <c r="DC1410" i="3"/>
  <c r="DH1410" i="3"/>
  <c r="A1411" i="3"/>
  <c r="Y1411" i="3"/>
  <c r="CU1411" i="3"/>
  <c r="CV1411" i="3"/>
  <c r="CX1411" i="3"/>
  <c r="DG1411" i="3" s="1"/>
  <c r="CY1411" i="3"/>
  <c r="CZ1411" i="3"/>
  <c r="DB1411" i="3" s="1"/>
  <c r="DA1411" i="3"/>
  <c r="DC1411" i="3"/>
  <c r="DF1411" i="3"/>
  <c r="A1412" i="3"/>
  <c r="Y1412" i="3"/>
  <c r="CX1412" i="3" s="1"/>
  <c r="CY1412" i="3"/>
  <c r="CZ1412" i="3"/>
  <c r="DA1412" i="3"/>
  <c r="DB1412" i="3"/>
  <c r="DC1412" i="3"/>
  <c r="A1413" i="3"/>
  <c r="Y1413" i="3"/>
  <c r="CW1413" i="3"/>
  <c r="CX1413" i="3"/>
  <c r="CY1413" i="3"/>
  <c r="CZ1413" i="3"/>
  <c r="DB1413" i="3" s="1"/>
  <c r="DA1413" i="3"/>
  <c r="DC1413" i="3"/>
  <c r="DF1413" i="3"/>
  <c r="DG1413" i="3"/>
  <c r="DH1413" i="3"/>
  <c r="DI1413" i="3"/>
  <c r="DJ1413" i="3"/>
  <c r="A1414" i="3"/>
  <c r="Y1414" i="3"/>
  <c r="CV1414" i="3" s="1"/>
  <c r="CU1414" i="3"/>
  <c r="CY1414" i="3"/>
  <c r="CZ1414" i="3"/>
  <c r="DB1414" i="3" s="1"/>
  <c r="DA1414" i="3"/>
  <c r="DC1414" i="3"/>
  <c r="A1415" i="3"/>
  <c r="Y1415" i="3"/>
  <c r="CX1415" i="3" s="1"/>
  <c r="CY1415" i="3"/>
  <c r="CZ1415" i="3"/>
  <c r="DB1415" i="3" s="1"/>
  <c r="DA1415" i="3"/>
  <c r="DC1415" i="3"/>
  <c r="A1416" i="3"/>
  <c r="Y1416" i="3"/>
  <c r="CX1416" i="3"/>
  <c r="DH1416" i="3" s="1"/>
  <c r="CY1416" i="3"/>
  <c r="CZ1416" i="3"/>
  <c r="DA1416" i="3"/>
  <c r="DB1416" i="3"/>
  <c r="DC1416" i="3"/>
  <c r="DF1416" i="3"/>
  <c r="DG1416" i="3"/>
  <c r="DI1416" i="3"/>
  <c r="DJ1416" i="3"/>
  <c r="A1417" i="3"/>
  <c r="Y1417" i="3"/>
  <c r="CV1417" i="3" s="1"/>
  <c r="CU1417" i="3"/>
  <c r="CX1417" i="3"/>
  <c r="DF1417" i="3" s="1"/>
  <c r="CY1417" i="3"/>
  <c r="CZ1417" i="3"/>
  <c r="DA1417" i="3"/>
  <c r="DB1417" i="3"/>
  <c r="DC1417" i="3"/>
  <c r="A1418" i="3"/>
  <c r="Y1418" i="3"/>
  <c r="CX1418" i="3"/>
  <c r="DF1418" i="3" s="1"/>
  <c r="DJ1418" i="3" s="1"/>
  <c r="CY1418" i="3"/>
  <c r="CZ1418" i="3"/>
  <c r="DB1418" i="3" s="1"/>
  <c r="DA1418" i="3"/>
  <c r="DC1418" i="3"/>
  <c r="A1419" i="3"/>
  <c r="Y1419" i="3"/>
  <c r="CX1419" i="3" s="1"/>
  <c r="CY1419" i="3"/>
  <c r="CZ1419" i="3"/>
  <c r="DB1419" i="3" s="1"/>
  <c r="DA1419" i="3"/>
  <c r="DC1419" i="3"/>
  <c r="A1420" i="3"/>
  <c r="Y1420" i="3"/>
  <c r="CU1420" i="3"/>
  <c r="CV1420" i="3"/>
  <c r="CX1420" i="3"/>
  <c r="DI1420" i="3" s="1"/>
  <c r="DJ1420" i="3" s="1"/>
  <c r="CY1420" i="3"/>
  <c r="CZ1420" i="3"/>
  <c r="DB1420" i="3" s="1"/>
  <c r="DA1420" i="3"/>
  <c r="DC1420" i="3"/>
  <c r="DF1420" i="3"/>
  <c r="DG1420" i="3"/>
  <c r="DH1420" i="3"/>
  <c r="A1421" i="3"/>
  <c r="Y1421" i="3"/>
  <c r="CX1421" i="3"/>
  <c r="DF1421" i="3" s="1"/>
  <c r="CY1421" i="3"/>
  <c r="CZ1421" i="3"/>
  <c r="DA1421" i="3"/>
  <c r="DB1421" i="3"/>
  <c r="DC1421" i="3"/>
  <c r="A1422" i="3"/>
  <c r="Y1422" i="3"/>
  <c r="CX1422" i="3" s="1"/>
  <c r="CW1422" i="3"/>
  <c r="CY1422" i="3"/>
  <c r="CZ1422" i="3"/>
  <c r="DA1422" i="3"/>
  <c r="DB1422" i="3"/>
  <c r="DC1422" i="3"/>
  <c r="A1423" i="3"/>
  <c r="Y1423" i="3"/>
  <c r="CW1423" i="3" s="1"/>
  <c r="CX1423" i="3"/>
  <c r="DF1423" i="3" s="1"/>
  <c r="CY1423" i="3"/>
  <c r="CZ1423" i="3"/>
  <c r="DB1423" i="3" s="1"/>
  <c r="DA1423" i="3"/>
  <c r="DC1423" i="3"/>
  <c r="DH1423" i="3"/>
  <c r="A1424" i="3"/>
  <c r="Y1424" i="3"/>
  <c r="CW1424" i="3" s="1"/>
  <c r="CY1424" i="3"/>
  <c r="CZ1424" i="3"/>
  <c r="DA1424" i="3"/>
  <c r="DB1424" i="3"/>
  <c r="DC1424" i="3"/>
  <c r="A1425" i="3"/>
  <c r="Y1425" i="3"/>
  <c r="CW1425" i="3" s="1"/>
  <c r="CY1425" i="3"/>
  <c r="CZ1425" i="3"/>
  <c r="DA1425" i="3"/>
  <c r="DB1425" i="3"/>
  <c r="DC1425" i="3"/>
  <c r="A1426" i="3"/>
  <c r="Y1426" i="3"/>
  <c r="CX1426" i="3" s="1"/>
  <c r="CW1426" i="3"/>
  <c r="CY1426" i="3"/>
  <c r="CZ1426" i="3"/>
  <c r="DB1426" i="3" s="1"/>
  <c r="DA1426" i="3"/>
  <c r="DC1426" i="3"/>
  <c r="A1427" i="3"/>
  <c r="Y1427" i="3"/>
  <c r="CX1427" i="3" s="1"/>
  <c r="CY1427" i="3"/>
  <c r="CZ1427" i="3"/>
  <c r="DB1427" i="3" s="1"/>
  <c r="DA1427" i="3"/>
  <c r="DC1427" i="3"/>
  <c r="A1428" i="3"/>
  <c r="Y1428" i="3"/>
  <c r="CX1428" i="3"/>
  <c r="DH1428" i="3" s="1"/>
  <c r="CY1428" i="3"/>
  <c r="CZ1428" i="3"/>
  <c r="DA1428" i="3"/>
  <c r="DB1428" i="3"/>
  <c r="DC1428" i="3"/>
  <c r="DF1428" i="3"/>
  <c r="DJ1428" i="3" s="1"/>
  <c r="DG1428" i="3"/>
  <c r="A1429" i="3"/>
  <c r="Y1429" i="3"/>
  <c r="CX1429" i="3" s="1"/>
  <c r="CY1429" i="3"/>
  <c r="CZ1429" i="3"/>
  <c r="DB1429" i="3" s="1"/>
  <c r="DA1429" i="3"/>
  <c r="DC1429" i="3"/>
  <c r="A1430" i="3"/>
  <c r="Y1430" i="3"/>
  <c r="CV1430" i="3" s="1"/>
  <c r="CU1430" i="3"/>
  <c r="CY1430" i="3"/>
  <c r="CZ1430" i="3"/>
  <c r="DB1430" i="3" s="1"/>
  <c r="DA1430" i="3"/>
  <c r="DC1430" i="3"/>
  <c r="A1431" i="3"/>
  <c r="Y1431" i="3"/>
  <c r="CX1431" i="3" s="1"/>
  <c r="CY1431" i="3"/>
  <c r="CZ1431" i="3"/>
  <c r="DB1431" i="3" s="1"/>
  <c r="DA1431" i="3"/>
  <c r="DC1431" i="3"/>
  <c r="A1432" i="3"/>
  <c r="Y1432" i="3"/>
  <c r="CW1432" i="3"/>
  <c r="CX1432" i="3"/>
  <c r="DG1432" i="3" s="1"/>
  <c r="CY1432" i="3"/>
  <c r="CZ1432" i="3"/>
  <c r="DB1432" i="3" s="1"/>
  <c r="DA1432" i="3"/>
  <c r="DC1432" i="3"/>
  <c r="DF1432" i="3"/>
  <c r="A1433" i="3"/>
  <c r="Y1433" i="3"/>
  <c r="CW1433" i="3" s="1"/>
  <c r="CX1433" i="3"/>
  <c r="DH1433" i="3" s="1"/>
  <c r="CY1433" i="3"/>
  <c r="CZ1433" i="3"/>
  <c r="DA1433" i="3"/>
  <c r="DB1433" i="3"/>
  <c r="DC1433" i="3"/>
  <c r="DF1433" i="3"/>
  <c r="DG1433" i="3"/>
  <c r="DJ1433" i="3" s="1"/>
  <c r="DI1433" i="3"/>
  <c r="A1434" i="3"/>
  <c r="Y1434" i="3"/>
  <c r="CW1434" i="3" s="1"/>
  <c r="CY1434" i="3"/>
  <c r="CZ1434" i="3"/>
  <c r="DA1434" i="3"/>
  <c r="DB1434" i="3"/>
  <c r="DC1434" i="3"/>
  <c r="A1435" i="3"/>
  <c r="Y1435" i="3"/>
  <c r="CW1435" i="3"/>
  <c r="CX1435" i="3"/>
  <c r="DF1435" i="3" s="1"/>
  <c r="CY1435" i="3"/>
  <c r="CZ1435" i="3"/>
  <c r="DB1435" i="3" s="1"/>
  <c r="DA1435" i="3"/>
  <c r="DC1435" i="3"/>
  <c r="A1436" i="3"/>
  <c r="Y1436" i="3"/>
  <c r="CX1436" i="3" s="1"/>
  <c r="CW1436" i="3"/>
  <c r="CY1436" i="3"/>
  <c r="CZ1436" i="3"/>
  <c r="DA1436" i="3"/>
  <c r="DB1436" i="3"/>
  <c r="DC1436" i="3"/>
  <c r="A1437" i="3"/>
  <c r="Y1437" i="3"/>
  <c r="CX1437" i="3" s="1"/>
  <c r="CY1437" i="3"/>
  <c r="CZ1437" i="3"/>
  <c r="DA1437" i="3"/>
  <c r="DB1437" i="3"/>
  <c r="DC1437" i="3"/>
  <c r="A1438" i="3"/>
  <c r="Y1438" i="3"/>
  <c r="CX1438" i="3" s="1"/>
  <c r="CY1438" i="3"/>
  <c r="CZ1438" i="3"/>
  <c r="DA1438" i="3"/>
  <c r="DB1438" i="3"/>
  <c r="DC1438" i="3"/>
  <c r="A1439" i="3"/>
  <c r="Y1439" i="3"/>
  <c r="CX1439" i="3"/>
  <c r="DG1439" i="3" s="1"/>
  <c r="CY1439" i="3"/>
  <c r="CZ1439" i="3"/>
  <c r="DB1439" i="3" s="1"/>
  <c r="DA1439" i="3"/>
  <c r="DC1439" i="3"/>
  <c r="DF1439" i="3"/>
  <c r="DJ1439" i="3" s="1"/>
  <c r="A1440" i="3"/>
  <c r="Y1440" i="3"/>
  <c r="CU1440" i="3"/>
  <c r="CV1440" i="3"/>
  <c r="CX1440" i="3"/>
  <c r="DF1440" i="3" s="1"/>
  <c r="CY1440" i="3"/>
  <c r="CZ1440" i="3"/>
  <c r="DA1440" i="3"/>
  <c r="DB1440" i="3"/>
  <c r="DC1440" i="3"/>
  <c r="DI1440" i="3"/>
  <c r="DJ1440" i="3" s="1"/>
  <c r="A1441" i="3"/>
  <c r="Y1441" i="3"/>
  <c r="CX1441" i="3" s="1"/>
  <c r="CY1441" i="3"/>
  <c r="CZ1441" i="3"/>
  <c r="DA1441" i="3"/>
  <c r="DB1441" i="3"/>
  <c r="DC1441" i="3"/>
  <c r="A1442" i="3"/>
  <c r="Y1442" i="3"/>
  <c r="CW1442" i="3" s="1"/>
  <c r="CX1442" i="3"/>
  <c r="DF1442" i="3" s="1"/>
  <c r="CY1442" i="3"/>
  <c r="CZ1442" i="3"/>
  <c r="DA1442" i="3"/>
  <c r="DB1442" i="3"/>
  <c r="DC1442" i="3"/>
  <c r="A1443" i="3"/>
  <c r="Y1443" i="3"/>
  <c r="CX1443" i="3" s="1"/>
  <c r="CW1443" i="3"/>
  <c r="CY1443" i="3"/>
  <c r="CZ1443" i="3"/>
  <c r="DA1443" i="3"/>
  <c r="DB1443" i="3"/>
  <c r="DC1443" i="3"/>
  <c r="A1444" i="3"/>
  <c r="Y1444" i="3"/>
  <c r="CW1444" i="3" s="1"/>
  <c r="CX1444" i="3"/>
  <c r="DF1444" i="3" s="1"/>
  <c r="CY1444" i="3"/>
  <c r="CZ1444" i="3"/>
  <c r="DB1444" i="3" s="1"/>
  <c r="DA1444" i="3"/>
  <c r="DC1444" i="3"/>
  <c r="DH1444" i="3"/>
  <c r="A1445" i="3"/>
  <c r="Y1445" i="3"/>
  <c r="CX1445" i="3" s="1"/>
  <c r="CY1445" i="3"/>
  <c r="CZ1445" i="3"/>
  <c r="DB1445" i="3" s="1"/>
  <c r="DA1445" i="3"/>
  <c r="DC1445" i="3"/>
  <c r="A1446" i="3"/>
  <c r="Y1446" i="3"/>
  <c r="CX1446" i="3"/>
  <c r="DF1446" i="3" s="1"/>
  <c r="DJ1446" i="3" s="1"/>
  <c r="CY1446" i="3"/>
  <c r="CZ1446" i="3"/>
  <c r="DA1446" i="3"/>
  <c r="DB1446" i="3"/>
  <c r="DC1446" i="3"/>
  <c r="A1447" i="3"/>
  <c r="Y1447" i="3"/>
  <c r="CX1447" i="3"/>
  <c r="DF1447" i="3" s="1"/>
  <c r="DJ1447" i="3" s="1"/>
  <c r="CY1447" i="3"/>
  <c r="CZ1447" i="3"/>
  <c r="DB1447" i="3" s="1"/>
  <c r="DA1447" i="3"/>
  <c r="DC1447" i="3"/>
  <c r="A1448" i="3"/>
  <c r="Y1448" i="3"/>
  <c r="CX1448" i="3"/>
  <c r="DF1448" i="3" s="1"/>
  <c r="DJ1448" i="3" s="1"/>
  <c r="CY1448" i="3"/>
  <c r="CZ1448" i="3"/>
  <c r="DB1448" i="3" s="1"/>
  <c r="DA1448" i="3"/>
  <c r="DC1448" i="3"/>
  <c r="A1449" i="3"/>
  <c r="Y1449" i="3"/>
  <c r="CX1449" i="3"/>
  <c r="DH1449" i="3" s="1"/>
  <c r="CY1449" i="3"/>
  <c r="CZ1449" i="3"/>
  <c r="DA1449" i="3"/>
  <c r="DB1449" i="3"/>
  <c r="DC1449" i="3"/>
  <c r="DF1449" i="3"/>
  <c r="DG1449" i="3"/>
  <c r="DI1449" i="3"/>
  <c r="DJ1449" i="3"/>
  <c r="A1450" i="3"/>
  <c r="Y1450" i="3"/>
  <c r="CX1450" i="3" s="1"/>
  <c r="CY1450" i="3"/>
  <c r="CZ1450" i="3"/>
  <c r="DB1450" i="3" s="1"/>
  <c r="DA1450" i="3"/>
  <c r="DC1450" i="3"/>
  <c r="A1451" i="3"/>
  <c r="Y1451" i="3"/>
  <c r="CV1451" i="3" s="1"/>
  <c r="CU1451" i="3"/>
  <c r="CX1451" i="3"/>
  <c r="DF1451" i="3" s="1"/>
  <c r="CY1451" i="3"/>
  <c r="CZ1451" i="3"/>
  <c r="DB1451" i="3" s="1"/>
  <c r="DA1451" i="3"/>
  <c r="DC1451" i="3"/>
  <c r="A1452" i="3"/>
  <c r="Y1452" i="3"/>
  <c r="CX1452" i="3"/>
  <c r="DF1452" i="3" s="1"/>
  <c r="CY1452" i="3"/>
  <c r="CZ1452" i="3"/>
  <c r="DB1452" i="3" s="1"/>
  <c r="DA1452" i="3"/>
  <c r="DC1452" i="3"/>
  <c r="A1453" i="3"/>
  <c r="Y1453" i="3"/>
  <c r="CW1453" i="3"/>
  <c r="CX1453" i="3"/>
  <c r="DG1453" i="3" s="1"/>
  <c r="DJ1453" i="3" s="1"/>
  <c r="CY1453" i="3"/>
  <c r="CZ1453" i="3"/>
  <c r="DA1453" i="3"/>
  <c r="DB1453" i="3"/>
  <c r="DC1453" i="3"/>
  <c r="DF1453" i="3"/>
  <c r="DH1453" i="3"/>
  <c r="DI1453" i="3"/>
  <c r="A1454" i="3"/>
  <c r="Y1454" i="3"/>
  <c r="CW1454" i="3" s="1"/>
  <c r="CX1454" i="3"/>
  <c r="DF1454" i="3" s="1"/>
  <c r="CY1454" i="3"/>
  <c r="CZ1454" i="3"/>
  <c r="DA1454" i="3"/>
  <c r="DB1454" i="3"/>
  <c r="DC1454" i="3"/>
  <c r="A1455" i="3"/>
  <c r="Y1455" i="3"/>
  <c r="CX1455" i="3" s="1"/>
  <c r="CW1455" i="3"/>
  <c r="CY1455" i="3"/>
  <c r="CZ1455" i="3"/>
  <c r="DA1455" i="3"/>
  <c r="DB1455" i="3"/>
  <c r="DC1455" i="3"/>
  <c r="A1456" i="3"/>
  <c r="Y1456" i="3"/>
  <c r="CX1456" i="3" s="1"/>
  <c r="CY1456" i="3"/>
  <c r="CZ1456" i="3"/>
  <c r="DA1456" i="3"/>
  <c r="DB1456" i="3"/>
  <c r="DC1456" i="3"/>
  <c r="A1457" i="3"/>
  <c r="Y1457" i="3"/>
  <c r="CX1457" i="3" s="1"/>
  <c r="CY1457" i="3"/>
  <c r="CZ1457" i="3"/>
  <c r="DA1457" i="3"/>
  <c r="DB1457" i="3"/>
  <c r="DC1457" i="3"/>
  <c r="A1458" i="3"/>
  <c r="Y1458" i="3"/>
  <c r="CX1458" i="3" s="1"/>
  <c r="CY1458" i="3"/>
  <c r="CZ1458" i="3"/>
  <c r="DA1458" i="3"/>
  <c r="DB1458" i="3"/>
  <c r="DC1458" i="3"/>
  <c r="A1459" i="3"/>
  <c r="Y1459" i="3"/>
  <c r="CX1459" i="3"/>
  <c r="DG1459" i="3" s="1"/>
  <c r="CY1459" i="3"/>
  <c r="CZ1459" i="3"/>
  <c r="DA1459" i="3"/>
  <c r="DB1459" i="3"/>
  <c r="DC1459" i="3"/>
  <c r="DF1459" i="3"/>
  <c r="DJ1459" i="3" s="1"/>
  <c r="A1460" i="3"/>
  <c r="Y1460" i="3"/>
  <c r="CX1460" i="3"/>
  <c r="DG1460" i="3" s="1"/>
  <c r="CY1460" i="3"/>
  <c r="CZ1460" i="3"/>
  <c r="DB1460" i="3" s="1"/>
  <c r="DA1460" i="3"/>
  <c r="DC1460" i="3"/>
  <c r="DF1460" i="3"/>
  <c r="DJ1460" i="3" s="1"/>
  <c r="A1461" i="3"/>
  <c r="Y1461" i="3"/>
  <c r="CX1461" i="3" s="1"/>
  <c r="CY1461" i="3"/>
  <c r="CZ1461" i="3"/>
  <c r="DB1461" i="3" s="1"/>
  <c r="DA1461" i="3"/>
  <c r="DC1461" i="3"/>
  <c r="A1462" i="3"/>
  <c r="Y1462" i="3"/>
  <c r="CU1462" i="3"/>
  <c r="CV1462" i="3"/>
  <c r="CX1462" i="3"/>
  <c r="DF1462" i="3" s="1"/>
  <c r="CY1462" i="3"/>
  <c r="CZ1462" i="3"/>
  <c r="DA1462" i="3"/>
  <c r="DB1462" i="3"/>
  <c r="DC1462" i="3"/>
  <c r="DG1462" i="3"/>
  <c r="DH1462" i="3"/>
  <c r="DI1462" i="3"/>
  <c r="DJ1462" i="3" s="1"/>
  <c r="A1463" i="3"/>
  <c r="Y1463" i="3"/>
  <c r="CX1463" i="3"/>
  <c r="DG1463" i="3" s="1"/>
  <c r="CY1463" i="3"/>
  <c r="CZ1463" i="3"/>
  <c r="DA1463" i="3"/>
  <c r="DB1463" i="3"/>
  <c r="DC1463" i="3"/>
  <c r="DF1463" i="3"/>
  <c r="A1464" i="3"/>
  <c r="Y1464" i="3"/>
  <c r="CW1464" i="3"/>
  <c r="CX1464" i="3"/>
  <c r="DF1464" i="3" s="1"/>
  <c r="CY1464" i="3"/>
  <c r="CZ1464" i="3"/>
  <c r="DB1464" i="3" s="1"/>
  <c r="DA1464" i="3"/>
  <c r="DC1464" i="3"/>
  <c r="A1465" i="3"/>
  <c r="Y1465" i="3"/>
  <c r="CU1465" i="3"/>
  <c r="CV1465" i="3"/>
  <c r="CX1465" i="3"/>
  <c r="DI1465" i="3" s="1"/>
  <c r="DJ1465" i="3" s="1"/>
  <c r="CY1465" i="3"/>
  <c r="CZ1465" i="3"/>
  <c r="DB1465" i="3" s="1"/>
  <c r="DA1465" i="3"/>
  <c r="DC1465" i="3"/>
  <c r="DG1465" i="3"/>
  <c r="DH1465" i="3"/>
  <c r="A1466" i="3"/>
  <c r="Y1466" i="3"/>
  <c r="CX1466" i="3"/>
  <c r="DF1466" i="3" s="1"/>
  <c r="CY1466" i="3"/>
  <c r="CZ1466" i="3"/>
  <c r="DA1466" i="3"/>
  <c r="DB1466" i="3"/>
  <c r="DC1466" i="3"/>
  <c r="A1467" i="3"/>
  <c r="Y1467" i="3"/>
  <c r="CX1467" i="3" s="1"/>
  <c r="CW1467" i="3"/>
  <c r="CY1467" i="3"/>
  <c r="CZ1467" i="3"/>
  <c r="DA1467" i="3"/>
  <c r="DB1467" i="3"/>
  <c r="DC1467" i="3"/>
  <c r="A1468" i="3"/>
  <c r="Y1468" i="3"/>
  <c r="CX1468" i="3" s="1"/>
  <c r="CU1468" i="3"/>
  <c r="CV1468" i="3"/>
  <c r="CY1468" i="3"/>
  <c r="CZ1468" i="3"/>
  <c r="DB1468" i="3" s="1"/>
  <c r="DA1468" i="3"/>
  <c r="DC1468" i="3"/>
  <c r="A1469" i="3"/>
  <c r="Y1469" i="3"/>
  <c r="CX1469" i="3"/>
  <c r="DH1469" i="3" s="1"/>
  <c r="CY1469" i="3"/>
  <c r="CZ1469" i="3"/>
  <c r="DA1469" i="3"/>
  <c r="DB1469" i="3"/>
  <c r="DC1469" i="3"/>
  <c r="DF1469" i="3"/>
  <c r="DG1469" i="3"/>
  <c r="A1470" i="3"/>
  <c r="Y1470" i="3"/>
  <c r="CW1470" i="3" s="1"/>
  <c r="CY1470" i="3"/>
  <c r="CZ1470" i="3"/>
  <c r="DB1470" i="3" s="1"/>
  <c r="DA1470" i="3"/>
  <c r="DC1470" i="3"/>
  <c r="A1471" i="3"/>
  <c r="Y1471" i="3"/>
  <c r="CU1471" i="3"/>
  <c r="CV1471" i="3"/>
  <c r="CX1471" i="3"/>
  <c r="DF1471" i="3" s="1"/>
  <c r="CY1471" i="3"/>
  <c r="CZ1471" i="3"/>
  <c r="DA1471" i="3"/>
  <c r="DB1471" i="3"/>
  <c r="DC1471" i="3"/>
  <c r="DG1471" i="3"/>
  <c r="DH1471" i="3"/>
  <c r="DI1471" i="3"/>
  <c r="DJ1471" i="3" s="1"/>
  <c r="A1472" i="3"/>
  <c r="Y1472" i="3"/>
  <c r="CX1472" i="3"/>
  <c r="DG1472" i="3" s="1"/>
  <c r="CY1472" i="3"/>
  <c r="CZ1472" i="3"/>
  <c r="DA1472" i="3"/>
  <c r="DB1472" i="3"/>
  <c r="DC1472" i="3"/>
  <c r="DF1472" i="3"/>
  <c r="A1473" i="3"/>
  <c r="Y1473" i="3"/>
  <c r="CW1473" i="3"/>
  <c r="CX1473" i="3"/>
  <c r="DF1473" i="3" s="1"/>
  <c r="CY1473" i="3"/>
  <c r="CZ1473" i="3"/>
  <c r="DB1473" i="3" s="1"/>
  <c r="DA1473" i="3"/>
  <c r="DC1473" i="3"/>
  <c r="A1474" i="3"/>
  <c r="Y1474" i="3"/>
  <c r="CU1474" i="3"/>
  <c r="CV1474" i="3"/>
  <c r="CX1474" i="3"/>
  <c r="DI1474" i="3" s="1"/>
  <c r="DJ1474" i="3" s="1"/>
  <c r="CY1474" i="3"/>
  <c r="CZ1474" i="3"/>
  <c r="DB1474" i="3" s="1"/>
  <c r="DA1474" i="3"/>
  <c r="DC1474" i="3"/>
  <c r="DG1474" i="3"/>
  <c r="DH1474" i="3"/>
  <c r="A1475" i="3"/>
  <c r="Y1475" i="3"/>
  <c r="CX1475" i="3"/>
  <c r="CY1475" i="3"/>
  <c r="CZ1475" i="3"/>
  <c r="DA1475" i="3"/>
  <c r="DB1475" i="3"/>
  <c r="DC1475" i="3"/>
  <c r="A1476" i="3"/>
  <c r="Y1476" i="3"/>
  <c r="CX1476" i="3" s="1"/>
  <c r="CW1476" i="3"/>
  <c r="CY1476" i="3"/>
  <c r="CZ1476" i="3"/>
  <c r="DA1476" i="3"/>
  <c r="DB1476" i="3"/>
  <c r="DC1476" i="3"/>
  <c r="A1477" i="3"/>
  <c r="Y1477" i="3"/>
  <c r="CW1477" i="3" s="1"/>
  <c r="CX1477" i="3"/>
  <c r="DF1477" i="3" s="1"/>
  <c r="CY1477" i="3"/>
  <c r="CZ1477" i="3"/>
  <c r="DB1477" i="3" s="1"/>
  <c r="DA1477" i="3"/>
  <c r="DC1477" i="3"/>
  <c r="DH1477" i="3"/>
  <c r="A1478" i="3"/>
  <c r="Y1478" i="3"/>
  <c r="CX1478" i="3" s="1"/>
  <c r="CY1478" i="3"/>
  <c r="CZ1478" i="3"/>
  <c r="DB1478" i="3" s="1"/>
  <c r="DA1478" i="3"/>
  <c r="DC1478" i="3"/>
  <c r="A1479" i="3"/>
  <c r="Y1479" i="3"/>
  <c r="CX1479" i="3"/>
  <c r="CY1479" i="3"/>
  <c r="CZ1479" i="3"/>
  <c r="DA1479" i="3"/>
  <c r="DB1479" i="3"/>
  <c r="DC1479" i="3"/>
  <c r="A1480" i="3"/>
  <c r="Y1480" i="3"/>
  <c r="CV1480" i="3" s="1"/>
  <c r="CU1480" i="3"/>
  <c r="CY1480" i="3"/>
  <c r="CZ1480" i="3"/>
  <c r="DA1480" i="3"/>
  <c r="DB1480" i="3"/>
  <c r="DC1480" i="3"/>
  <c r="A1481" i="3"/>
  <c r="Y1481" i="3"/>
  <c r="CX1481" i="3"/>
  <c r="DF1481" i="3" s="1"/>
  <c r="CY1481" i="3"/>
  <c r="CZ1481" i="3"/>
  <c r="DB1481" i="3" s="1"/>
  <c r="DA1481" i="3"/>
  <c r="DC1481" i="3"/>
  <c r="DH1481" i="3"/>
  <c r="A1482" i="3"/>
  <c r="Y1482" i="3"/>
  <c r="CW1482" i="3" s="1"/>
  <c r="CY1482" i="3"/>
  <c r="CZ1482" i="3"/>
  <c r="DA1482" i="3"/>
  <c r="DB1482" i="3"/>
  <c r="DC1482" i="3"/>
  <c r="A1483" i="3"/>
  <c r="Y1483" i="3"/>
  <c r="CY1483" i="3"/>
  <c r="CZ1483" i="3"/>
  <c r="DB1483" i="3" s="1"/>
  <c r="DA1483" i="3"/>
  <c r="DC1483" i="3"/>
  <c r="A1484" i="3"/>
  <c r="Y1484" i="3"/>
  <c r="CX1484" i="3"/>
  <c r="DF1484" i="3" s="1"/>
  <c r="DJ1484" i="3" s="1"/>
  <c r="CY1484" i="3"/>
  <c r="CZ1484" i="3"/>
  <c r="DA1484" i="3"/>
  <c r="DB1484" i="3"/>
  <c r="DC1484" i="3"/>
  <c r="A1485" i="3"/>
  <c r="Y1485" i="3"/>
  <c r="CX1485" i="3"/>
  <c r="DF1485" i="3" s="1"/>
  <c r="DJ1485" i="3" s="1"/>
  <c r="CY1485" i="3"/>
  <c r="CZ1485" i="3"/>
  <c r="DB1485" i="3" s="1"/>
  <c r="DA1485" i="3"/>
  <c r="DC1485" i="3"/>
  <c r="DH1485" i="3"/>
  <c r="A1486" i="3"/>
  <c r="Y1486" i="3"/>
  <c r="CV1486" i="3" s="1"/>
  <c r="CU1486" i="3"/>
  <c r="CX1486" i="3"/>
  <c r="DG1486" i="3" s="1"/>
  <c r="CY1486" i="3"/>
  <c r="CZ1486" i="3"/>
  <c r="DB1486" i="3" s="1"/>
  <c r="DA1486" i="3"/>
  <c r="DC1486" i="3"/>
  <c r="DF1486" i="3"/>
  <c r="A1487" i="3"/>
  <c r="Y1487" i="3"/>
  <c r="CX1487" i="3" s="1"/>
  <c r="CY1487" i="3"/>
  <c r="CZ1487" i="3"/>
  <c r="DB1487" i="3" s="1"/>
  <c r="DA1487" i="3"/>
  <c r="DC1487" i="3"/>
  <c r="A1488" i="3"/>
  <c r="Y1488" i="3"/>
  <c r="CW1488" i="3"/>
  <c r="CX1488" i="3"/>
  <c r="DG1488" i="3" s="1"/>
  <c r="CY1488" i="3"/>
  <c r="CZ1488" i="3"/>
  <c r="DB1488" i="3" s="1"/>
  <c r="DA1488" i="3"/>
  <c r="DC1488" i="3"/>
  <c r="DF1488" i="3"/>
  <c r="DI1488" i="3"/>
  <c r="A1489" i="3"/>
  <c r="Y1489" i="3"/>
  <c r="CW1489" i="3" s="1"/>
  <c r="CY1489" i="3"/>
  <c r="CZ1489" i="3"/>
  <c r="DA1489" i="3"/>
  <c r="DB1489" i="3"/>
  <c r="DC1489" i="3"/>
  <c r="A1490" i="3"/>
  <c r="Y1490" i="3"/>
  <c r="CX1490" i="3"/>
  <c r="DG1490" i="3" s="1"/>
  <c r="CY1490" i="3"/>
  <c r="CZ1490" i="3"/>
  <c r="DB1490" i="3" s="1"/>
  <c r="DA1490" i="3"/>
  <c r="DC1490" i="3"/>
  <c r="DF1490" i="3"/>
  <c r="DJ1490" i="3" s="1"/>
  <c r="A1491" i="3"/>
  <c r="Y1491" i="3"/>
  <c r="CX1491" i="3" s="1"/>
  <c r="CY1491" i="3"/>
  <c r="CZ1491" i="3"/>
  <c r="DB1491" i="3" s="1"/>
  <c r="DA1491" i="3"/>
  <c r="DC1491" i="3"/>
  <c r="A1492" i="3"/>
  <c r="Y1492" i="3"/>
  <c r="CX1492" i="3"/>
  <c r="DH1492" i="3" s="1"/>
  <c r="CY1492" i="3"/>
  <c r="CZ1492" i="3"/>
  <c r="DA1492" i="3"/>
  <c r="DB1492" i="3"/>
  <c r="DC1492" i="3"/>
  <c r="DF1492" i="3"/>
  <c r="DG1492" i="3"/>
  <c r="DJ1492" i="3"/>
  <c r="A1493" i="3"/>
  <c r="Y1493" i="3"/>
  <c r="CX1493" i="3"/>
  <c r="DF1493" i="3" s="1"/>
  <c r="DJ1493" i="3" s="1"/>
  <c r="CY1493" i="3"/>
  <c r="CZ1493" i="3"/>
  <c r="DB1493" i="3" s="1"/>
  <c r="DA1493" i="3"/>
  <c r="DC1493" i="3"/>
  <c r="DH1493" i="3"/>
  <c r="A1494" i="3"/>
  <c r="Y1494" i="3"/>
  <c r="CX1494" i="3" s="1"/>
  <c r="CY1494" i="3"/>
  <c r="CZ1494" i="3"/>
  <c r="DB1494" i="3" s="1"/>
  <c r="DA1494" i="3"/>
  <c r="DC1494" i="3"/>
  <c r="A1495" i="3"/>
  <c r="Y1495" i="3"/>
  <c r="CX1495" i="3"/>
  <c r="CY1495" i="3"/>
  <c r="CZ1495" i="3"/>
  <c r="DA1495" i="3"/>
  <c r="DB1495" i="3"/>
  <c r="DC1495" i="3"/>
  <c r="A1496" i="3"/>
  <c r="Y1496" i="3"/>
  <c r="CX1496" i="3"/>
  <c r="DF1496" i="3" s="1"/>
  <c r="DJ1496" i="3" s="1"/>
  <c r="CY1496" i="3"/>
  <c r="CZ1496" i="3"/>
  <c r="DB1496" i="3" s="1"/>
  <c r="DA1496" i="3"/>
  <c r="DC1496" i="3"/>
  <c r="A1497" i="3"/>
  <c r="Y1497" i="3"/>
  <c r="CV1497" i="3" s="1"/>
  <c r="CU1497" i="3"/>
  <c r="CX1497" i="3"/>
  <c r="DF1497" i="3" s="1"/>
  <c r="CY1497" i="3"/>
  <c r="CZ1497" i="3"/>
  <c r="DB1497" i="3" s="1"/>
  <c r="DA1497" i="3"/>
  <c r="DC1497" i="3"/>
  <c r="DH1497" i="3"/>
  <c r="A1498" i="3"/>
  <c r="Y1498" i="3"/>
  <c r="CX1498" i="3" s="1"/>
  <c r="CY1498" i="3"/>
  <c r="CZ1498" i="3"/>
  <c r="DB1498" i="3" s="1"/>
  <c r="DA1498" i="3"/>
  <c r="DC1498" i="3"/>
  <c r="A1499" i="3"/>
  <c r="Y1499" i="3"/>
  <c r="CW1499" i="3"/>
  <c r="CX1499" i="3"/>
  <c r="DH1499" i="3" s="1"/>
  <c r="CY1499" i="3"/>
  <c r="CZ1499" i="3"/>
  <c r="DB1499" i="3" s="1"/>
  <c r="DA1499" i="3"/>
  <c r="DC1499" i="3"/>
  <c r="DF1499" i="3"/>
  <c r="DG1499" i="3"/>
  <c r="DJ1499" i="3" s="1"/>
  <c r="DI1499" i="3"/>
  <c r="A1500" i="3"/>
  <c r="Y1500" i="3"/>
  <c r="CW1500" i="3" s="1"/>
  <c r="CY1500" i="3"/>
  <c r="CZ1500" i="3"/>
  <c r="DA1500" i="3"/>
  <c r="DB1500" i="3"/>
  <c r="DC1500" i="3"/>
  <c r="A1501" i="3"/>
  <c r="Y1501" i="3"/>
  <c r="CX1501" i="3"/>
  <c r="DF1501" i="3" s="1"/>
  <c r="DJ1501" i="3" s="1"/>
  <c r="CY1501" i="3"/>
  <c r="CZ1501" i="3"/>
  <c r="DB1501" i="3" s="1"/>
  <c r="DA1501" i="3"/>
  <c r="DC1501" i="3"/>
  <c r="DH1501" i="3"/>
  <c r="A1502" i="3"/>
  <c r="Y1502" i="3"/>
  <c r="CX1502" i="3" s="1"/>
  <c r="CY1502" i="3"/>
  <c r="CZ1502" i="3"/>
  <c r="DB1502" i="3" s="1"/>
  <c r="DA1502" i="3"/>
  <c r="DC1502" i="3"/>
  <c r="A1503" i="3"/>
  <c r="Y1503" i="3"/>
  <c r="CX1503" i="3"/>
  <c r="CY1503" i="3"/>
  <c r="CZ1503" i="3"/>
  <c r="DA1503" i="3"/>
  <c r="DB1503" i="3"/>
  <c r="DC1503" i="3"/>
  <c r="A1504" i="3"/>
  <c r="Y1504" i="3"/>
  <c r="CX1504" i="3"/>
  <c r="DF1504" i="3" s="1"/>
  <c r="DJ1504" i="3" s="1"/>
  <c r="CY1504" i="3"/>
  <c r="CZ1504" i="3"/>
  <c r="DB1504" i="3" s="1"/>
  <c r="DA1504" i="3"/>
  <c r="DC1504" i="3"/>
  <c r="A1505" i="3"/>
  <c r="Y1505" i="3"/>
  <c r="CX1505" i="3"/>
  <c r="DF1505" i="3" s="1"/>
  <c r="CY1505" i="3"/>
  <c r="CZ1505" i="3"/>
  <c r="DB1505" i="3" s="1"/>
  <c r="DA1505" i="3"/>
  <c r="DC1505" i="3"/>
  <c r="DJ1505" i="3"/>
  <c r="A1506" i="3"/>
  <c r="Y1506" i="3"/>
  <c r="CX1506" i="3"/>
  <c r="DF1506" i="3" s="1"/>
  <c r="DJ1506" i="3" s="1"/>
  <c r="CY1506" i="3"/>
  <c r="CZ1506" i="3"/>
  <c r="DB1506" i="3" s="1"/>
  <c r="DA1506" i="3"/>
  <c r="DC1506" i="3"/>
  <c r="DG1506" i="3"/>
  <c r="DI1506" i="3"/>
  <c r="A1507" i="3"/>
  <c r="Y1507" i="3"/>
  <c r="CX1507" i="3" s="1"/>
  <c r="CY1507" i="3"/>
  <c r="CZ1507" i="3"/>
  <c r="DB1507" i="3" s="1"/>
  <c r="DA1507" i="3"/>
  <c r="DC1507" i="3"/>
  <c r="A1508" i="3"/>
  <c r="Y1508" i="3"/>
  <c r="CY1508" i="3"/>
  <c r="CZ1508" i="3"/>
  <c r="DB1508" i="3" s="1"/>
  <c r="DA1508" i="3"/>
  <c r="DC1508" i="3"/>
  <c r="A1509" i="3"/>
  <c r="Y1509" i="3"/>
  <c r="CY1509" i="3"/>
  <c r="CZ1509" i="3"/>
  <c r="DB1509" i="3" s="1"/>
  <c r="DA1509" i="3"/>
  <c r="DC1509" i="3"/>
  <c r="A1510" i="3"/>
  <c r="Y1510" i="3"/>
  <c r="CY1510" i="3"/>
  <c r="CZ1510" i="3"/>
  <c r="DA1510" i="3"/>
  <c r="DB1510" i="3"/>
  <c r="DC1510" i="3"/>
  <c r="A1511" i="3"/>
  <c r="Y1511" i="3"/>
  <c r="CY1511" i="3"/>
  <c r="CZ1511" i="3"/>
  <c r="DB1511" i="3" s="1"/>
  <c r="DA1511" i="3"/>
  <c r="DC1511" i="3"/>
  <c r="A1512" i="3"/>
  <c r="Y1512" i="3"/>
  <c r="CY1512" i="3"/>
  <c r="CZ1512" i="3"/>
  <c r="DA1512" i="3"/>
  <c r="DB1512" i="3"/>
  <c r="DC1512" i="3"/>
  <c r="A1513" i="3"/>
  <c r="Y1513" i="3"/>
  <c r="CY1513" i="3"/>
  <c r="CZ1513" i="3"/>
  <c r="DB1513" i="3" s="1"/>
  <c r="DA1513" i="3"/>
  <c r="DC1513" i="3"/>
  <c r="A1514" i="3"/>
  <c r="Y1514" i="3"/>
  <c r="CY1514" i="3"/>
  <c r="CZ1514" i="3"/>
  <c r="DA1514" i="3"/>
  <c r="DB1514" i="3"/>
  <c r="DC1514" i="3"/>
  <c r="A1515" i="3"/>
  <c r="Y1515" i="3"/>
  <c r="CY1515" i="3"/>
  <c r="CZ1515" i="3"/>
  <c r="DB1515" i="3" s="1"/>
  <c r="DA1515" i="3"/>
  <c r="DC1515" i="3"/>
  <c r="A1516" i="3"/>
  <c r="Y1516" i="3"/>
  <c r="CY1516" i="3"/>
  <c r="CZ1516" i="3"/>
  <c r="DA1516" i="3"/>
  <c r="DB1516" i="3"/>
  <c r="DC1516" i="3"/>
  <c r="A1517" i="3"/>
  <c r="Y1517" i="3"/>
  <c r="CY1517" i="3"/>
  <c r="CZ1517" i="3"/>
  <c r="DA1517" i="3"/>
  <c r="DB1517" i="3"/>
  <c r="DC1517" i="3"/>
  <c r="A1518" i="3"/>
  <c r="Y1518" i="3"/>
  <c r="CY1518" i="3"/>
  <c r="CZ1518" i="3"/>
  <c r="DA1518" i="3"/>
  <c r="DB1518" i="3"/>
  <c r="DC1518" i="3"/>
  <c r="A1519" i="3"/>
  <c r="Y1519" i="3"/>
  <c r="CY1519" i="3"/>
  <c r="CZ1519" i="3"/>
  <c r="DB1519" i="3" s="1"/>
  <c r="DA1519" i="3"/>
  <c r="DC1519" i="3"/>
  <c r="A1520" i="3"/>
  <c r="Y1520" i="3"/>
  <c r="CY1520" i="3"/>
  <c r="CZ1520" i="3"/>
  <c r="DA1520" i="3"/>
  <c r="DB1520" i="3"/>
  <c r="DC1520" i="3"/>
  <c r="A1521" i="3"/>
  <c r="Y1521" i="3"/>
  <c r="CY1521" i="3"/>
  <c r="CZ1521" i="3"/>
  <c r="DB1521" i="3" s="1"/>
  <c r="DA1521" i="3"/>
  <c r="DC1521" i="3"/>
  <c r="A1522" i="3"/>
  <c r="Y1522" i="3"/>
  <c r="CY1522" i="3"/>
  <c r="CZ1522" i="3"/>
  <c r="DA1522" i="3"/>
  <c r="DB1522" i="3"/>
  <c r="DC1522" i="3"/>
  <c r="A1523" i="3"/>
  <c r="Y1523" i="3"/>
  <c r="CY1523" i="3"/>
  <c r="CZ1523" i="3"/>
  <c r="DB1523" i="3" s="1"/>
  <c r="DA1523" i="3"/>
  <c r="DC1523" i="3"/>
  <c r="A1524" i="3"/>
  <c r="Y1524" i="3"/>
  <c r="CY1524" i="3"/>
  <c r="CZ1524" i="3"/>
  <c r="DB1524" i="3" s="1"/>
  <c r="DA1524" i="3"/>
  <c r="DC1524" i="3"/>
  <c r="A1525" i="3"/>
  <c r="Y1525" i="3"/>
  <c r="CY1525" i="3"/>
  <c r="CZ1525" i="3"/>
  <c r="DB1525" i="3" s="1"/>
  <c r="DA1525" i="3"/>
  <c r="DC1525" i="3"/>
  <c r="A1526" i="3"/>
  <c r="Y1526" i="3"/>
  <c r="CY1526" i="3"/>
  <c r="CZ1526" i="3"/>
  <c r="DA1526" i="3"/>
  <c r="DB1526" i="3"/>
  <c r="DC1526" i="3"/>
  <c r="A1527" i="3"/>
  <c r="Y1527" i="3"/>
  <c r="CY1527" i="3"/>
  <c r="CZ1527" i="3"/>
  <c r="DA1527" i="3"/>
  <c r="DB1527" i="3"/>
  <c r="DC1527" i="3"/>
  <c r="A1528" i="3"/>
  <c r="Y1528" i="3"/>
  <c r="CY1528" i="3"/>
  <c r="CZ1528" i="3"/>
  <c r="DB1528" i="3" s="1"/>
  <c r="DA1528" i="3"/>
  <c r="DC1528" i="3"/>
  <c r="A1529" i="3"/>
  <c r="Y1529" i="3"/>
  <c r="CY1529" i="3"/>
  <c r="CZ1529" i="3"/>
  <c r="DB1529" i="3" s="1"/>
  <c r="DA1529" i="3"/>
  <c r="DC1529" i="3"/>
  <c r="A1530" i="3"/>
  <c r="Y1530" i="3"/>
  <c r="CY1530" i="3"/>
  <c r="CZ1530" i="3"/>
  <c r="DA1530" i="3"/>
  <c r="DB1530" i="3"/>
  <c r="DC1530" i="3"/>
  <c r="A1531" i="3"/>
  <c r="Y1531" i="3"/>
  <c r="CV1531" i="3" s="1"/>
  <c r="CU1531" i="3"/>
  <c r="CX1531" i="3"/>
  <c r="DG1531" i="3" s="1"/>
  <c r="CY1531" i="3"/>
  <c r="CZ1531" i="3"/>
  <c r="DA1531" i="3"/>
  <c r="DB1531" i="3"/>
  <c r="DC1531" i="3"/>
  <c r="A1532" i="3"/>
  <c r="Y1532" i="3"/>
  <c r="CX1532" i="3" s="1"/>
  <c r="CY1532" i="3"/>
  <c r="CZ1532" i="3"/>
  <c r="DB1532" i="3" s="1"/>
  <c r="DA1532" i="3"/>
  <c r="DC1532" i="3"/>
  <c r="A1533" i="3"/>
  <c r="Y1533" i="3"/>
  <c r="CW1533" i="3" s="1"/>
  <c r="CY1533" i="3"/>
  <c r="CZ1533" i="3"/>
  <c r="DA1533" i="3"/>
  <c r="DB1533" i="3"/>
  <c r="DC1533" i="3"/>
  <c r="A1534" i="3"/>
  <c r="Y1534" i="3"/>
  <c r="CX1534" i="3"/>
  <c r="DG1534" i="3" s="1"/>
  <c r="CY1534" i="3"/>
  <c r="CZ1534" i="3"/>
  <c r="DA1534" i="3"/>
  <c r="DB1534" i="3"/>
  <c r="DC1534" i="3"/>
  <c r="DF1534" i="3"/>
  <c r="DJ1534" i="3" s="1"/>
  <c r="DH1534" i="3"/>
  <c r="A1535" i="3"/>
  <c r="Y1535" i="3"/>
  <c r="CX1535" i="3" s="1"/>
  <c r="DF1535" i="3" s="1"/>
  <c r="DJ1535" i="3" s="1"/>
  <c r="CY1535" i="3"/>
  <c r="CZ1535" i="3"/>
  <c r="DB1535" i="3" s="1"/>
  <c r="DA1535" i="3"/>
  <c r="DC1535" i="3"/>
  <c r="DG1535" i="3"/>
  <c r="DH1535" i="3"/>
  <c r="DI1535" i="3"/>
  <c r="A1536" i="3"/>
  <c r="Y1536" i="3"/>
  <c r="CX1536" i="3"/>
  <c r="CY1536" i="3"/>
  <c r="CZ1536" i="3"/>
  <c r="DA1536" i="3"/>
  <c r="DB1536" i="3"/>
  <c r="DC1536" i="3"/>
  <c r="A1537" i="3"/>
  <c r="Y1537" i="3"/>
  <c r="CX1537" i="3" s="1"/>
  <c r="CY1537" i="3"/>
  <c r="CZ1537" i="3"/>
  <c r="DB1537" i="3" s="1"/>
  <c r="DA1537" i="3"/>
  <c r="DC1537" i="3"/>
  <c r="A1538" i="3"/>
  <c r="Y1538" i="3"/>
  <c r="CX1538" i="3" s="1"/>
  <c r="DI1538" i="3" s="1"/>
  <c r="CY1538" i="3"/>
  <c r="CZ1538" i="3"/>
  <c r="DB1538" i="3" s="1"/>
  <c r="DA1538" i="3"/>
  <c r="DC1538" i="3"/>
  <c r="DG1538" i="3"/>
  <c r="A1539" i="3"/>
  <c r="Y1539" i="3"/>
  <c r="CX1539" i="3"/>
  <c r="DG1539" i="3" s="1"/>
  <c r="CY1539" i="3"/>
  <c r="CZ1539" i="3"/>
  <c r="DA1539" i="3"/>
  <c r="DB1539" i="3"/>
  <c r="DC1539" i="3"/>
  <c r="DI1539" i="3"/>
  <c r="A1540" i="3"/>
  <c r="Y1540" i="3"/>
  <c r="CX1540" i="3"/>
  <c r="DG1540" i="3" s="1"/>
  <c r="CY1540" i="3"/>
  <c r="CZ1540" i="3"/>
  <c r="DB1540" i="3" s="1"/>
  <c r="DA1540" i="3"/>
  <c r="DC1540" i="3"/>
  <c r="DF1540" i="3"/>
  <c r="DJ1540" i="3" s="1"/>
  <c r="DH1540" i="3"/>
  <c r="DI1540" i="3"/>
  <c r="A1541" i="3"/>
  <c r="Y1541" i="3"/>
  <c r="CX1541" i="3" s="1"/>
  <c r="DG1541" i="3" s="1"/>
  <c r="CY1541" i="3"/>
  <c r="CZ1541" i="3"/>
  <c r="DB1541" i="3" s="1"/>
  <c r="DA1541" i="3"/>
  <c r="DC1541" i="3"/>
  <c r="A1542" i="3"/>
  <c r="Y1542" i="3"/>
  <c r="CX1542" i="3"/>
  <c r="DF1542" i="3" s="1"/>
  <c r="DJ1542" i="3" s="1"/>
  <c r="CY1542" i="3"/>
  <c r="CZ1542" i="3"/>
  <c r="DA1542" i="3"/>
  <c r="DB1542" i="3"/>
  <c r="DC1542" i="3"/>
  <c r="A1543" i="3"/>
  <c r="Y1543" i="3"/>
  <c r="CX1543" i="3"/>
  <c r="CY1543" i="3"/>
  <c r="CZ1543" i="3"/>
  <c r="DB1543" i="3" s="1"/>
  <c r="DA1543" i="3"/>
  <c r="DC1543" i="3"/>
  <c r="DF1543" i="3"/>
  <c r="DJ1543" i="3" s="1"/>
  <c r="A1544" i="3"/>
  <c r="Y1544" i="3"/>
  <c r="CX1544" i="3"/>
  <c r="DG1544" i="3" s="1"/>
  <c r="CY1544" i="3"/>
  <c r="CZ1544" i="3"/>
  <c r="DB1544" i="3" s="1"/>
  <c r="DA1544" i="3"/>
  <c r="DC1544" i="3"/>
  <c r="DH1544" i="3"/>
  <c r="A1545" i="3"/>
  <c r="Y1545" i="3"/>
  <c r="CU1545" i="3"/>
  <c r="CV1545" i="3"/>
  <c r="CX1545" i="3"/>
  <c r="DG1545" i="3" s="1"/>
  <c r="CY1545" i="3"/>
  <c r="CZ1545" i="3"/>
  <c r="DA1545" i="3"/>
  <c r="DB1545" i="3"/>
  <c r="DC1545" i="3"/>
  <c r="A1546" i="3"/>
  <c r="Y1546" i="3"/>
  <c r="CX1546" i="3"/>
  <c r="DF1546" i="3" s="1"/>
  <c r="DJ1546" i="3" s="1"/>
  <c r="CY1546" i="3"/>
  <c r="CZ1546" i="3"/>
  <c r="DA1546" i="3"/>
  <c r="DB1546" i="3"/>
  <c r="DC1546" i="3"/>
  <c r="DG1546" i="3"/>
  <c r="A1547" i="3"/>
  <c r="Y1547" i="3"/>
  <c r="CV1547" i="3" s="1"/>
  <c r="CU1547" i="3"/>
  <c r="CX1547" i="3"/>
  <c r="DF1547" i="3" s="1"/>
  <c r="CY1547" i="3"/>
  <c r="CZ1547" i="3"/>
  <c r="DA1547" i="3"/>
  <c r="DB1547" i="3"/>
  <c r="DC1547" i="3"/>
  <c r="A1548" i="3"/>
  <c r="Y1548" i="3"/>
  <c r="CX1548" i="3" s="1"/>
  <c r="CY1548" i="3"/>
  <c r="CZ1548" i="3"/>
  <c r="DB1548" i="3" s="1"/>
  <c r="DA1548" i="3"/>
  <c r="DC1548" i="3"/>
  <c r="A1549" i="3"/>
  <c r="Y1549" i="3"/>
  <c r="CV1549" i="3" s="1"/>
  <c r="CU1549" i="3"/>
  <c r="CY1549" i="3"/>
  <c r="CZ1549" i="3"/>
  <c r="DB1549" i="3" s="1"/>
  <c r="DA1549" i="3"/>
  <c r="DC1549" i="3"/>
  <c r="A1550" i="3"/>
  <c r="Y1550" i="3"/>
  <c r="CX1550" i="3" s="1"/>
  <c r="DI1550" i="3" s="1"/>
  <c r="CY1550" i="3"/>
  <c r="CZ1550" i="3"/>
  <c r="DA1550" i="3"/>
  <c r="DB1550" i="3"/>
  <c r="DC1550" i="3"/>
  <c r="DF1550" i="3"/>
  <c r="DJ1550" i="3" s="1"/>
  <c r="DG1550" i="3"/>
  <c r="DH1550" i="3"/>
  <c r="A1551" i="3"/>
  <c r="Y1551" i="3"/>
  <c r="CX1551" i="3" s="1"/>
  <c r="DH1551" i="3" s="1"/>
  <c r="CU1551" i="3"/>
  <c r="CV1551" i="3"/>
  <c r="CY1551" i="3"/>
  <c r="CZ1551" i="3"/>
  <c r="DB1551" i="3" s="1"/>
  <c r="DA1551" i="3"/>
  <c r="DC1551" i="3"/>
  <c r="DF1551" i="3"/>
  <c r="DG1551" i="3"/>
  <c r="DI1551" i="3"/>
  <c r="DJ1551" i="3" s="1"/>
  <c r="A1552" i="3"/>
  <c r="Y1552" i="3"/>
  <c r="CX1552" i="3"/>
  <c r="DF1552" i="3" s="1"/>
  <c r="DJ1552" i="3" s="1"/>
  <c r="CY1552" i="3"/>
  <c r="CZ1552" i="3"/>
  <c r="DA1552" i="3"/>
  <c r="DB1552" i="3"/>
  <c r="DC1552" i="3"/>
  <c r="DG1552" i="3"/>
  <c r="A1553" i="3"/>
  <c r="Y1553" i="3"/>
  <c r="CU1553" i="3"/>
  <c r="CV1553" i="3"/>
  <c r="CX1553" i="3"/>
  <c r="DH1553" i="3" s="1"/>
  <c r="CY1553" i="3"/>
  <c r="CZ1553" i="3"/>
  <c r="DA1553" i="3"/>
  <c r="DB1553" i="3"/>
  <c r="DC1553" i="3"/>
  <c r="A1554" i="3"/>
  <c r="Y1554" i="3"/>
  <c r="CX1554" i="3" s="1"/>
  <c r="CY1554" i="3"/>
  <c r="CZ1554" i="3"/>
  <c r="DB1554" i="3" s="1"/>
  <c r="DA1554" i="3"/>
  <c r="DC1554" i="3"/>
  <c r="A1555" i="3"/>
  <c r="Y1555" i="3"/>
  <c r="CX1555" i="3" s="1"/>
  <c r="DG1555" i="3" s="1"/>
  <c r="CY1555" i="3"/>
  <c r="CZ1555" i="3"/>
  <c r="DA1555" i="3"/>
  <c r="DB1555" i="3"/>
  <c r="DC1555" i="3"/>
  <c r="DF1555" i="3"/>
  <c r="DJ1555" i="3" s="1"/>
  <c r="A1556" i="3"/>
  <c r="Y1556" i="3"/>
  <c r="CU1556" i="3"/>
  <c r="CV1556" i="3"/>
  <c r="CX1556" i="3"/>
  <c r="DF1556" i="3" s="1"/>
  <c r="CY1556" i="3"/>
  <c r="CZ1556" i="3"/>
  <c r="DA1556" i="3"/>
  <c r="DB1556" i="3"/>
  <c r="DC1556" i="3"/>
  <c r="DI1556" i="3"/>
  <c r="DJ1556" i="3" s="1"/>
  <c r="A1557" i="3"/>
  <c r="Y1557" i="3"/>
  <c r="CX1557" i="3"/>
  <c r="DH1557" i="3" s="1"/>
  <c r="CY1557" i="3"/>
  <c r="CZ1557" i="3"/>
  <c r="DA1557" i="3"/>
  <c r="DB1557" i="3"/>
  <c r="DC1557" i="3"/>
  <c r="DF1557" i="3"/>
  <c r="DI1557" i="3"/>
  <c r="DJ1557" i="3"/>
  <c r="A1558" i="3"/>
  <c r="Y1558" i="3"/>
  <c r="CX1558" i="3"/>
  <c r="DG1558" i="3" s="1"/>
  <c r="CY1558" i="3"/>
  <c r="CZ1558" i="3"/>
  <c r="DB1558" i="3" s="1"/>
  <c r="DA1558" i="3"/>
  <c r="DC1558" i="3"/>
  <c r="DF1558" i="3"/>
  <c r="DH1558" i="3"/>
  <c r="DJ1558" i="3"/>
  <c r="A1559" i="3"/>
  <c r="Y1559" i="3"/>
  <c r="CV1559" i="3" s="1"/>
  <c r="CU1559" i="3"/>
  <c r="CY1559" i="3"/>
  <c r="CZ1559" i="3"/>
  <c r="DA1559" i="3"/>
  <c r="DB1559" i="3"/>
  <c r="DC1559" i="3"/>
  <c r="A1560" i="3"/>
  <c r="Y1560" i="3"/>
  <c r="CX1560" i="3" s="1"/>
  <c r="CY1560" i="3"/>
  <c r="CZ1560" i="3"/>
  <c r="DA1560" i="3"/>
  <c r="DB1560" i="3"/>
  <c r="DC1560" i="3"/>
  <c r="A1561" i="3"/>
  <c r="Y1561" i="3"/>
  <c r="CX1561" i="3" s="1"/>
  <c r="CY1561" i="3"/>
  <c r="CZ1561" i="3"/>
  <c r="DA1561" i="3"/>
  <c r="DB1561" i="3"/>
  <c r="DC1561" i="3"/>
  <c r="A1562" i="3"/>
  <c r="Y1562" i="3"/>
  <c r="CX1562" i="3"/>
  <c r="DG1562" i="3" s="1"/>
  <c r="CY1562" i="3"/>
  <c r="CZ1562" i="3"/>
  <c r="DA1562" i="3"/>
  <c r="DB1562" i="3"/>
  <c r="DC1562" i="3"/>
  <c r="A1563" i="3"/>
  <c r="Y1563" i="3"/>
  <c r="CX1563" i="3" s="1"/>
  <c r="DH1563" i="3" s="1"/>
  <c r="CY1563" i="3"/>
  <c r="CZ1563" i="3"/>
  <c r="DA1563" i="3"/>
  <c r="DB1563" i="3"/>
  <c r="DC1563" i="3"/>
  <c r="DF1563" i="3"/>
  <c r="DJ1563" i="3" s="1"/>
  <c r="DG1563" i="3"/>
  <c r="A1564" i="3"/>
  <c r="Y1564" i="3"/>
  <c r="CX1564" i="3"/>
  <c r="CY1564" i="3"/>
  <c r="CZ1564" i="3"/>
  <c r="DA1564" i="3"/>
  <c r="DB1564" i="3"/>
  <c r="DC1564" i="3"/>
  <c r="DF1564" i="3"/>
  <c r="DJ1564" i="3" s="1"/>
  <c r="DG1564" i="3"/>
  <c r="DH1564" i="3"/>
  <c r="DI1564" i="3"/>
  <c r="A1565" i="3"/>
  <c r="Y1565" i="3"/>
  <c r="CX1565" i="3" s="1"/>
  <c r="CY1565" i="3"/>
  <c r="CZ1565" i="3"/>
  <c r="DB1565" i="3" s="1"/>
  <c r="DA1565" i="3"/>
  <c r="DC1565" i="3"/>
  <c r="A1566" i="3"/>
  <c r="Y1566" i="3"/>
  <c r="CU1566" i="3"/>
  <c r="CV1566" i="3"/>
  <c r="CX1566" i="3"/>
  <c r="DG1566" i="3" s="1"/>
  <c r="CY1566" i="3"/>
  <c r="CZ1566" i="3"/>
  <c r="DA1566" i="3"/>
  <c r="DB1566" i="3"/>
  <c r="DC1566" i="3"/>
  <c r="A1567" i="3"/>
  <c r="Y1567" i="3"/>
  <c r="CX1567" i="3" s="1"/>
  <c r="CY1567" i="3"/>
  <c r="CZ1567" i="3"/>
  <c r="DB1567" i="3" s="1"/>
  <c r="DA1567" i="3"/>
  <c r="DC1567" i="3"/>
  <c r="DF1567" i="3"/>
  <c r="DJ1567" i="3" s="1"/>
  <c r="DG1567" i="3"/>
  <c r="DH1567" i="3"/>
  <c r="DI1567" i="3"/>
  <c r="A1568" i="3"/>
  <c r="Y1568" i="3"/>
  <c r="CX1568" i="3"/>
  <c r="DI1568" i="3" s="1"/>
  <c r="CY1568" i="3"/>
  <c r="CZ1568" i="3"/>
  <c r="DA1568" i="3"/>
  <c r="DB1568" i="3"/>
  <c r="DC1568" i="3"/>
  <c r="DF1568" i="3"/>
  <c r="DG1568" i="3"/>
  <c r="DH1568" i="3"/>
  <c r="DJ1568" i="3"/>
  <c r="A1569" i="3"/>
  <c r="Y1569" i="3"/>
  <c r="CX1569" i="3"/>
  <c r="DF1569" i="3" s="1"/>
  <c r="DJ1569" i="3" s="1"/>
  <c r="CY1569" i="3"/>
  <c r="CZ1569" i="3"/>
  <c r="DB1569" i="3" s="1"/>
  <c r="DA1569" i="3"/>
  <c r="DC1569" i="3"/>
  <c r="DI1569" i="3"/>
  <c r="A1570" i="3"/>
  <c r="Y1570" i="3"/>
  <c r="CX1570" i="3"/>
  <c r="DI1570" i="3" s="1"/>
  <c r="CY1570" i="3"/>
  <c r="CZ1570" i="3"/>
  <c r="DA1570" i="3"/>
  <c r="DB1570" i="3"/>
  <c r="DC1570" i="3"/>
  <c r="DF1570" i="3"/>
  <c r="DJ1570" i="3" s="1"/>
  <c r="DG1570" i="3"/>
  <c r="DH1570" i="3"/>
  <c r="A1571" i="3"/>
  <c r="Y1571" i="3"/>
  <c r="CX1571" i="3"/>
  <c r="DI1571" i="3" s="1"/>
  <c r="CY1571" i="3"/>
  <c r="CZ1571" i="3"/>
  <c r="DA1571" i="3"/>
  <c r="DB1571" i="3"/>
  <c r="DC1571" i="3"/>
  <c r="DF1571" i="3"/>
  <c r="DG1571" i="3"/>
  <c r="DH1571" i="3"/>
  <c r="DJ1571" i="3"/>
  <c r="A1572" i="3"/>
  <c r="Y1572" i="3"/>
  <c r="CX1572" i="3"/>
  <c r="DF1572" i="3" s="1"/>
  <c r="DJ1572" i="3" s="1"/>
  <c r="CY1572" i="3"/>
  <c r="CZ1572" i="3"/>
  <c r="DB1572" i="3" s="1"/>
  <c r="DA1572" i="3"/>
  <c r="DC1572" i="3"/>
  <c r="DH1572" i="3"/>
  <c r="A1573" i="3"/>
  <c r="Y1573" i="3"/>
  <c r="CV1573" i="3" s="1"/>
  <c r="CU1573" i="3"/>
  <c r="CX1573" i="3"/>
  <c r="DG1573" i="3" s="1"/>
  <c r="CY1573" i="3"/>
  <c r="CZ1573" i="3"/>
  <c r="DB1573" i="3" s="1"/>
  <c r="DA1573" i="3"/>
  <c r="DC1573" i="3"/>
  <c r="A1574" i="3"/>
  <c r="Y1574" i="3"/>
  <c r="CX1574" i="3" s="1"/>
  <c r="CY1574" i="3"/>
  <c r="CZ1574" i="3"/>
  <c r="DB1574" i="3" s="1"/>
  <c r="DA1574" i="3"/>
  <c r="DC1574" i="3"/>
  <c r="A1575" i="3"/>
  <c r="Y1575" i="3"/>
  <c r="CW1575" i="3"/>
  <c r="CX1575" i="3"/>
  <c r="DH1575" i="3" s="1"/>
  <c r="DJ1575" i="3" s="1"/>
  <c r="CY1575" i="3"/>
  <c r="CZ1575" i="3"/>
  <c r="DB1575" i="3" s="1"/>
  <c r="DA1575" i="3"/>
  <c r="DC1575" i="3"/>
  <c r="DF1575" i="3"/>
  <c r="DG1575" i="3"/>
  <c r="DI1575" i="3"/>
  <c r="A1576" i="3"/>
  <c r="Y1576" i="3"/>
  <c r="CW1576" i="3" s="1"/>
  <c r="CY1576" i="3"/>
  <c r="CZ1576" i="3"/>
  <c r="DA1576" i="3"/>
  <c r="DB1576" i="3"/>
  <c r="DC1576" i="3"/>
  <c r="A1577" i="3"/>
  <c r="Y1577" i="3"/>
  <c r="CW1577" i="3"/>
  <c r="CX1577" i="3"/>
  <c r="DF1577" i="3" s="1"/>
  <c r="CY1577" i="3"/>
  <c r="CZ1577" i="3"/>
  <c r="DB1577" i="3" s="1"/>
  <c r="DA1577" i="3"/>
  <c r="DC1577" i="3"/>
  <c r="A1578" i="3"/>
  <c r="Y1578" i="3"/>
  <c r="CX1578" i="3"/>
  <c r="CY1578" i="3"/>
  <c r="CZ1578" i="3"/>
  <c r="DA1578" i="3"/>
  <c r="DB1578" i="3"/>
  <c r="DC1578" i="3"/>
  <c r="DF1578" i="3"/>
  <c r="DG1578" i="3"/>
  <c r="DH1578" i="3"/>
  <c r="DI1578" i="3"/>
  <c r="DJ1578" i="3"/>
  <c r="A1579" i="3"/>
  <c r="Y1579" i="3"/>
  <c r="CX1579" i="3"/>
  <c r="DF1579" i="3" s="1"/>
  <c r="DJ1579" i="3" s="1"/>
  <c r="CY1579" i="3"/>
  <c r="CZ1579" i="3"/>
  <c r="DB1579" i="3" s="1"/>
  <c r="DA1579" i="3"/>
  <c r="DC1579" i="3"/>
  <c r="DG1579" i="3"/>
  <c r="DI1579" i="3"/>
  <c r="A1580" i="3"/>
  <c r="Y1580" i="3"/>
  <c r="CV1580" i="3" s="1"/>
  <c r="CU1580" i="3"/>
  <c r="CY1580" i="3"/>
  <c r="CZ1580" i="3"/>
  <c r="DA1580" i="3"/>
  <c r="DB1580" i="3"/>
  <c r="DC1580" i="3"/>
  <c r="A1581" i="3"/>
  <c r="Y1581" i="3"/>
  <c r="CX1581" i="3" s="1"/>
  <c r="CY1581" i="3"/>
  <c r="CZ1581" i="3"/>
  <c r="DB1581" i="3" s="1"/>
  <c r="DA1581" i="3"/>
  <c r="DC1581" i="3"/>
  <c r="A1582" i="3"/>
  <c r="Y1582" i="3"/>
  <c r="CW1582" i="3"/>
  <c r="CX1582" i="3"/>
  <c r="CY1582" i="3"/>
  <c r="CZ1582" i="3"/>
  <c r="DA1582" i="3"/>
  <c r="DB1582" i="3"/>
  <c r="DC1582" i="3"/>
  <c r="DF1582" i="3"/>
  <c r="DG1582" i="3"/>
  <c r="DJ1582" i="3" s="1"/>
  <c r="DH1582" i="3"/>
  <c r="DI1582" i="3"/>
  <c r="A1583" i="3"/>
  <c r="Y1583" i="3"/>
  <c r="CW1583" i="3" s="1"/>
  <c r="CX1583" i="3"/>
  <c r="DF1583" i="3" s="1"/>
  <c r="CY1583" i="3"/>
  <c r="CZ1583" i="3"/>
  <c r="DA1583" i="3"/>
  <c r="DB1583" i="3"/>
  <c r="DC1583" i="3"/>
  <c r="A1584" i="3"/>
  <c r="Y1584" i="3"/>
  <c r="CX1584" i="3" s="1"/>
  <c r="CW1584" i="3"/>
  <c r="CY1584" i="3"/>
  <c r="CZ1584" i="3"/>
  <c r="DA1584" i="3"/>
  <c r="DB1584" i="3"/>
  <c r="DC1584" i="3"/>
  <c r="A1585" i="3"/>
  <c r="Y1585" i="3"/>
  <c r="CX1585" i="3"/>
  <c r="DF1585" i="3" s="1"/>
  <c r="DJ1585" i="3" s="1"/>
  <c r="CY1585" i="3"/>
  <c r="CZ1585" i="3"/>
  <c r="DA1585" i="3"/>
  <c r="DB1585" i="3"/>
  <c r="DC1585" i="3"/>
  <c r="DI1585" i="3"/>
  <c r="A1586" i="3"/>
  <c r="Y1586" i="3"/>
  <c r="CX1586" i="3"/>
  <c r="CY1586" i="3"/>
  <c r="CZ1586" i="3"/>
  <c r="DA1586" i="3"/>
  <c r="DB1586" i="3"/>
  <c r="DC1586" i="3"/>
  <c r="DF1586" i="3"/>
  <c r="DJ1586" i="3" s="1"/>
  <c r="DG1586" i="3"/>
  <c r="DH1586" i="3"/>
  <c r="DI1586" i="3"/>
  <c r="A1587" i="3"/>
  <c r="Y1587" i="3"/>
  <c r="CX1587" i="3" s="1"/>
  <c r="CU1587" i="3"/>
  <c r="CV1587" i="3"/>
  <c r="CY1587" i="3"/>
  <c r="CZ1587" i="3"/>
  <c r="DA1587" i="3"/>
  <c r="DB1587" i="3"/>
  <c r="DC1587" i="3"/>
  <c r="A1588" i="3"/>
  <c r="Y1588" i="3"/>
  <c r="CX1588" i="3" s="1"/>
  <c r="CY1588" i="3"/>
  <c r="CZ1588" i="3"/>
  <c r="DA1588" i="3"/>
  <c r="DB1588" i="3"/>
  <c r="DC1588" i="3"/>
  <c r="A1589" i="3"/>
  <c r="Y1589" i="3"/>
  <c r="CW1589" i="3"/>
  <c r="CX1589" i="3"/>
  <c r="DF1589" i="3" s="1"/>
  <c r="CY1589" i="3"/>
  <c r="CZ1589" i="3"/>
  <c r="DB1589" i="3" s="1"/>
  <c r="DA1589" i="3"/>
  <c r="DC1589" i="3"/>
  <c r="DH1589" i="3"/>
  <c r="A1590" i="3"/>
  <c r="Y1590" i="3"/>
  <c r="CX1590" i="3" s="1"/>
  <c r="CW1590" i="3"/>
  <c r="CY1590" i="3"/>
  <c r="CZ1590" i="3"/>
  <c r="DA1590" i="3"/>
  <c r="DB1590" i="3"/>
  <c r="DC1590" i="3"/>
  <c r="A1591" i="3"/>
  <c r="Y1591" i="3"/>
  <c r="CW1591" i="3" s="1"/>
  <c r="CY1591" i="3"/>
  <c r="CZ1591" i="3"/>
  <c r="DB1591" i="3" s="1"/>
  <c r="DA1591" i="3"/>
  <c r="DC1591" i="3"/>
  <c r="A1592" i="3"/>
  <c r="Y1592" i="3"/>
  <c r="CX1592" i="3"/>
  <c r="DI1592" i="3" s="1"/>
  <c r="CY1592" i="3"/>
  <c r="CZ1592" i="3"/>
  <c r="DA1592" i="3"/>
  <c r="DB1592" i="3"/>
  <c r="DC1592" i="3"/>
  <c r="DF1592" i="3"/>
  <c r="DG1592" i="3"/>
  <c r="DH1592" i="3"/>
  <c r="DJ1592" i="3"/>
  <c r="A1593" i="3"/>
  <c r="Y1593" i="3"/>
  <c r="CX1593" i="3"/>
  <c r="DF1593" i="3" s="1"/>
  <c r="DJ1593" i="3" s="1"/>
  <c r="CY1593" i="3"/>
  <c r="CZ1593" i="3"/>
  <c r="DB1593" i="3" s="1"/>
  <c r="DA1593" i="3"/>
  <c r="DC1593" i="3"/>
  <c r="DH1593" i="3"/>
  <c r="A1594" i="3"/>
  <c r="Y1594" i="3"/>
  <c r="CY1594" i="3"/>
  <c r="CZ1594" i="3"/>
  <c r="DB1594" i="3" s="1"/>
  <c r="DA1594" i="3"/>
  <c r="DC1594" i="3"/>
  <c r="A1595" i="3"/>
  <c r="Y1595" i="3"/>
  <c r="CY1595" i="3"/>
  <c r="CZ1595" i="3"/>
  <c r="DB1595" i="3" s="1"/>
  <c r="DA1595" i="3"/>
  <c r="DC1595" i="3"/>
  <c r="A1596" i="3"/>
  <c r="Y1596" i="3"/>
  <c r="CY1596" i="3"/>
  <c r="CZ1596" i="3"/>
  <c r="DB1596" i="3" s="1"/>
  <c r="DA1596" i="3"/>
  <c r="DC1596" i="3"/>
  <c r="A1597" i="3"/>
  <c r="Y1597" i="3"/>
  <c r="CY1597" i="3"/>
  <c r="CZ1597" i="3"/>
  <c r="DA1597" i="3"/>
  <c r="DB1597" i="3"/>
  <c r="DC1597" i="3"/>
  <c r="A1598" i="3"/>
  <c r="Y1598" i="3"/>
  <c r="CY1598" i="3"/>
  <c r="CZ1598" i="3"/>
  <c r="DB1598" i="3" s="1"/>
  <c r="DA1598" i="3"/>
  <c r="DC1598" i="3"/>
  <c r="A1599" i="3"/>
  <c r="Y1599" i="3"/>
  <c r="CY1599" i="3"/>
  <c r="CZ1599" i="3"/>
  <c r="DA1599" i="3"/>
  <c r="DB1599" i="3"/>
  <c r="DC1599" i="3"/>
  <c r="A1600" i="3"/>
  <c r="Y1600" i="3"/>
  <c r="CY1600" i="3"/>
  <c r="CZ1600" i="3"/>
  <c r="DA1600" i="3"/>
  <c r="DB1600" i="3"/>
  <c r="DC1600" i="3"/>
  <c r="A1601" i="3"/>
  <c r="Y1601" i="3"/>
  <c r="CY1601" i="3"/>
  <c r="CZ1601" i="3"/>
  <c r="DA1601" i="3"/>
  <c r="DB1601" i="3"/>
  <c r="DC1601" i="3"/>
  <c r="A1602" i="3"/>
  <c r="Y1602" i="3"/>
  <c r="CY1602" i="3"/>
  <c r="CZ1602" i="3"/>
  <c r="DB1602" i="3" s="1"/>
  <c r="DA1602" i="3"/>
  <c r="DC1602" i="3"/>
  <c r="A1603" i="3"/>
  <c r="Y1603" i="3"/>
  <c r="CY1603" i="3"/>
  <c r="CZ1603" i="3"/>
  <c r="DB1603" i="3" s="1"/>
  <c r="DA1603" i="3"/>
  <c r="DC1603" i="3"/>
  <c r="A1604" i="3"/>
  <c r="Y1604" i="3"/>
  <c r="CY1604" i="3"/>
  <c r="CZ1604" i="3"/>
  <c r="DA1604" i="3"/>
  <c r="DB1604" i="3"/>
  <c r="DC1604" i="3"/>
  <c r="A1605" i="3"/>
  <c r="Y1605" i="3"/>
  <c r="CY1605" i="3"/>
  <c r="CZ1605" i="3"/>
  <c r="DA1605" i="3"/>
  <c r="DB1605" i="3"/>
  <c r="DC1605" i="3"/>
  <c r="A1606" i="3"/>
  <c r="Y1606" i="3"/>
  <c r="CY1606" i="3"/>
  <c r="CZ1606" i="3"/>
  <c r="DB1606" i="3" s="1"/>
  <c r="DA1606" i="3"/>
  <c r="DC1606" i="3"/>
  <c r="A1607" i="3"/>
  <c r="Y1607" i="3"/>
  <c r="CY1607" i="3"/>
  <c r="CZ1607" i="3"/>
  <c r="DA1607" i="3"/>
  <c r="DB1607" i="3"/>
  <c r="DC1607" i="3"/>
  <c r="A1608" i="3"/>
  <c r="Y1608" i="3"/>
  <c r="CY1608" i="3"/>
  <c r="CZ1608" i="3"/>
  <c r="DA1608" i="3"/>
  <c r="DB1608" i="3"/>
  <c r="DC1608" i="3"/>
  <c r="A1609" i="3"/>
  <c r="Y1609" i="3"/>
  <c r="CY1609" i="3"/>
  <c r="CZ1609" i="3"/>
  <c r="DA1609" i="3"/>
  <c r="DB1609" i="3"/>
  <c r="DC1609" i="3"/>
  <c r="A1610" i="3"/>
  <c r="Y1610" i="3"/>
  <c r="CY1610" i="3"/>
  <c r="CZ1610" i="3"/>
  <c r="DA1610" i="3"/>
  <c r="DB1610" i="3"/>
  <c r="DC1610" i="3"/>
  <c r="A1611" i="3"/>
  <c r="Y1611" i="3"/>
  <c r="CY1611" i="3"/>
  <c r="CZ1611" i="3"/>
  <c r="DA1611" i="3"/>
  <c r="DB1611" i="3"/>
  <c r="DC1611" i="3"/>
  <c r="A1612" i="3"/>
  <c r="Y1612" i="3"/>
  <c r="CY1612" i="3"/>
  <c r="CZ1612" i="3"/>
  <c r="DA1612" i="3"/>
  <c r="DB1612" i="3"/>
  <c r="DC1612" i="3"/>
  <c r="A1613" i="3"/>
  <c r="Y1613" i="3"/>
  <c r="CY1613" i="3"/>
  <c r="CZ1613" i="3"/>
  <c r="DA1613" i="3"/>
  <c r="DB1613" i="3"/>
  <c r="DC1613" i="3"/>
  <c r="A1614" i="3"/>
  <c r="Y1614" i="3"/>
  <c r="CY1614" i="3"/>
  <c r="CZ1614" i="3"/>
  <c r="DA1614" i="3"/>
  <c r="DB1614" i="3"/>
  <c r="DC1614" i="3"/>
  <c r="A1615" i="3"/>
  <c r="Y1615" i="3"/>
  <c r="CY1615" i="3"/>
  <c r="CZ1615" i="3"/>
  <c r="DA1615" i="3"/>
  <c r="DB1615" i="3"/>
  <c r="DC1615" i="3"/>
  <c r="A1616" i="3"/>
  <c r="Y1616" i="3"/>
  <c r="CY1616" i="3"/>
  <c r="CZ1616" i="3"/>
  <c r="DA1616" i="3"/>
  <c r="DB1616" i="3"/>
  <c r="DC1616" i="3"/>
  <c r="A1617" i="3"/>
  <c r="Y1617" i="3"/>
  <c r="CY1617" i="3"/>
  <c r="CZ1617" i="3"/>
  <c r="DA1617" i="3"/>
  <c r="DB1617" i="3"/>
  <c r="DC1617" i="3"/>
  <c r="A1618" i="3"/>
  <c r="Y1618" i="3"/>
  <c r="CY1618" i="3"/>
  <c r="CZ1618" i="3"/>
  <c r="DB1618" i="3" s="1"/>
  <c r="DA1618" i="3"/>
  <c r="DC1618" i="3"/>
  <c r="A1619" i="3"/>
  <c r="Y1619" i="3"/>
  <c r="CY1619" i="3"/>
  <c r="CZ1619" i="3"/>
  <c r="DB1619" i="3" s="1"/>
  <c r="DA1619" i="3"/>
  <c r="DC1619" i="3"/>
  <c r="A1620" i="3"/>
  <c r="Y1620" i="3"/>
  <c r="CY1620" i="3"/>
  <c r="CZ1620" i="3"/>
  <c r="DA1620" i="3"/>
  <c r="DB1620" i="3"/>
  <c r="DC1620" i="3"/>
  <c r="A1621" i="3"/>
  <c r="Y1621" i="3"/>
  <c r="CY1621" i="3"/>
  <c r="CZ1621" i="3"/>
  <c r="DA1621" i="3"/>
  <c r="DB1621" i="3"/>
  <c r="DC1621" i="3"/>
  <c r="A1622" i="3"/>
  <c r="Y1622" i="3"/>
  <c r="CY1622" i="3"/>
  <c r="CZ1622" i="3"/>
  <c r="DA1622" i="3"/>
  <c r="DB1622" i="3"/>
  <c r="DC1622" i="3"/>
  <c r="A1623" i="3"/>
  <c r="Y1623" i="3"/>
  <c r="CY1623" i="3"/>
  <c r="CZ1623" i="3"/>
  <c r="DA1623" i="3"/>
  <c r="DB1623" i="3"/>
  <c r="DC1623" i="3"/>
  <c r="A1624" i="3"/>
  <c r="Y1624" i="3"/>
  <c r="CY1624" i="3"/>
  <c r="CZ1624" i="3"/>
  <c r="DA1624" i="3"/>
  <c r="DB1624" i="3"/>
  <c r="DC1624" i="3"/>
  <c r="A1625" i="3"/>
  <c r="Y1625" i="3"/>
  <c r="CY1625" i="3"/>
  <c r="CZ1625" i="3"/>
  <c r="DA1625" i="3"/>
  <c r="DB1625" i="3"/>
  <c r="DC1625" i="3"/>
  <c r="A1626" i="3"/>
  <c r="Y1626" i="3"/>
  <c r="CY1626" i="3"/>
  <c r="CZ1626" i="3"/>
  <c r="DB1626" i="3" s="1"/>
  <c r="DA1626" i="3"/>
  <c r="DC1626" i="3"/>
  <c r="A1627" i="3"/>
  <c r="Y1627" i="3"/>
  <c r="CY1627" i="3"/>
  <c r="CZ1627" i="3"/>
  <c r="DA1627" i="3"/>
  <c r="DB1627" i="3"/>
  <c r="DC1627" i="3"/>
  <c r="A1628" i="3"/>
  <c r="Y1628" i="3"/>
  <c r="CY1628" i="3"/>
  <c r="CZ1628" i="3"/>
  <c r="DB1628" i="3" s="1"/>
  <c r="DA1628" i="3"/>
  <c r="DC1628" i="3"/>
  <c r="A1629" i="3"/>
  <c r="Y1629" i="3"/>
  <c r="CY1629" i="3"/>
  <c r="CZ1629" i="3"/>
  <c r="DB1629" i="3" s="1"/>
  <c r="DA1629" i="3"/>
  <c r="DC1629" i="3"/>
  <c r="A1630" i="3"/>
  <c r="Y1630" i="3"/>
  <c r="CY1630" i="3"/>
  <c r="CZ1630" i="3"/>
  <c r="DB1630" i="3" s="1"/>
  <c r="DA1630" i="3"/>
  <c r="DC1630" i="3"/>
  <c r="A1631" i="3"/>
  <c r="Y1631" i="3"/>
  <c r="CY1631" i="3"/>
  <c r="CZ1631" i="3"/>
  <c r="DA1631" i="3"/>
  <c r="DB1631" i="3"/>
  <c r="DC1631" i="3"/>
  <c r="A1632" i="3"/>
  <c r="Y1632" i="3"/>
  <c r="CY1632" i="3"/>
  <c r="CZ1632" i="3"/>
  <c r="DA1632" i="3"/>
  <c r="DB1632" i="3"/>
  <c r="DC1632" i="3"/>
  <c r="A1633" i="3"/>
  <c r="Y1633" i="3"/>
  <c r="CY1633" i="3"/>
  <c r="CZ1633" i="3"/>
  <c r="DA1633" i="3"/>
  <c r="DB1633" i="3"/>
  <c r="DC1633" i="3"/>
  <c r="A1634" i="3"/>
  <c r="Y1634" i="3"/>
  <c r="CY1634" i="3"/>
  <c r="CZ1634" i="3"/>
  <c r="DB1634" i="3" s="1"/>
  <c r="DA1634" i="3"/>
  <c r="DC1634" i="3"/>
  <c r="A1635" i="3"/>
  <c r="Y1635" i="3"/>
  <c r="CY1635" i="3"/>
  <c r="CZ1635" i="3"/>
  <c r="DA1635" i="3"/>
  <c r="DB1635" i="3"/>
  <c r="DC1635" i="3"/>
  <c r="A1636" i="3"/>
  <c r="Y1636" i="3"/>
  <c r="CY1636" i="3"/>
  <c r="CZ1636" i="3"/>
  <c r="DB1636" i="3" s="1"/>
  <c r="DA1636" i="3"/>
  <c r="DC1636" i="3"/>
  <c r="A1637" i="3"/>
  <c r="Y1637" i="3"/>
  <c r="CY1637" i="3"/>
  <c r="CZ1637" i="3"/>
  <c r="DB1637" i="3" s="1"/>
  <c r="DA1637" i="3"/>
  <c r="DC1637" i="3"/>
  <c r="A1638" i="3"/>
  <c r="Y1638" i="3"/>
  <c r="CY1638" i="3"/>
  <c r="CZ1638" i="3"/>
  <c r="DA1638" i="3"/>
  <c r="DB1638" i="3"/>
  <c r="DC1638" i="3"/>
  <c r="A1639" i="3"/>
  <c r="Y1639" i="3"/>
  <c r="CY1639" i="3"/>
  <c r="CZ1639" i="3"/>
  <c r="DB1639" i="3" s="1"/>
  <c r="DA1639" i="3"/>
  <c r="DC1639" i="3"/>
  <c r="A1640" i="3"/>
  <c r="Y1640" i="3"/>
  <c r="CY1640" i="3"/>
  <c r="CZ1640" i="3"/>
  <c r="DA1640" i="3"/>
  <c r="DB1640" i="3"/>
  <c r="DC1640" i="3"/>
  <c r="A1641" i="3"/>
  <c r="Y1641" i="3"/>
  <c r="CY1641" i="3"/>
  <c r="CZ1641" i="3"/>
  <c r="DA1641" i="3"/>
  <c r="DB1641" i="3"/>
  <c r="DC1641" i="3"/>
  <c r="A1642" i="3"/>
  <c r="Y1642" i="3"/>
  <c r="CY1642" i="3"/>
  <c r="CZ1642" i="3"/>
  <c r="DA1642" i="3"/>
  <c r="DB1642" i="3"/>
  <c r="DC1642" i="3"/>
  <c r="A1643" i="3"/>
  <c r="Y1643" i="3"/>
  <c r="CY1643" i="3"/>
  <c r="CZ1643" i="3"/>
  <c r="DB1643" i="3" s="1"/>
  <c r="DA1643" i="3"/>
  <c r="DC1643" i="3"/>
  <c r="A1644" i="3"/>
  <c r="Y1644" i="3"/>
  <c r="CY1644" i="3"/>
  <c r="CZ1644" i="3"/>
  <c r="DB1644" i="3" s="1"/>
  <c r="DA1644" i="3"/>
  <c r="DC1644" i="3"/>
  <c r="A1645" i="3"/>
  <c r="Y1645" i="3"/>
  <c r="CY1645" i="3"/>
  <c r="CZ1645" i="3"/>
  <c r="DA1645" i="3"/>
  <c r="DB1645" i="3"/>
  <c r="DC1645" i="3"/>
  <c r="A1646" i="3"/>
  <c r="Y1646" i="3"/>
  <c r="CY1646" i="3"/>
  <c r="CZ1646" i="3"/>
  <c r="DB1646" i="3" s="1"/>
  <c r="DA1646" i="3"/>
  <c r="DC1646" i="3"/>
  <c r="A1647" i="3"/>
  <c r="Y1647" i="3"/>
  <c r="CY1647" i="3"/>
  <c r="CZ1647" i="3"/>
  <c r="DB1647" i="3" s="1"/>
  <c r="DA1647" i="3"/>
  <c r="DC1647" i="3"/>
  <c r="A1648" i="3"/>
  <c r="Y1648" i="3"/>
  <c r="CY1648" i="3"/>
  <c r="CZ1648" i="3"/>
  <c r="DA1648" i="3"/>
  <c r="DB1648" i="3"/>
  <c r="DC1648" i="3"/>
  <c r="A1649" i="3"/>
  <c r="Y1649" i="3"/>
  <c r="CY1649" i="3"/>
  <c r="CZ1649" i="3"/>
  <c r="DA1649" i="3"/>
  <c r="DB1649" i="3"/>
  <c r="DC1649" i="3"/>
  <c r="A1650" i="3"/>
  <c r="Y1650" i="3"/>
  <c r="CY1650" i="3"/>
  <c r="CZ1650" i="3"/>
  <c r="DB1650" i="3" s="1"/>
  <c r="DA1650" i="3"/>
  <c r="DC1650" i="3"/>
  <c r="A1651" i="3"/>
  <c r="Y1651" i="3"/>
  <c r="CY1651" i="3"/>
  <c r="CZ1651" i="3"/>
  <c r="DB1651" i="3" s="1"/>
  <c r="DA1651" i="3"/>
  <c r="DC1651" i="3"/>
  <c r="A1652" i="3"/>
  <c r="Y1652" i="3"/>
  <c r="CY1652" i="3"/>
  <c r="CZ1652" i="3"/>
  <c r="DA1652" i="3"/>
  <c r="DB1652" i="3"/>
  <c r="DC1652" i="3"/>
  <c r="A1653" i="3"/>
  <c r="Y1653" i="3"/>
  <c r="CY1653" i="3"/>
  <c r="CZ1653" i="3"/>
  <c r="DA1653" i="3"/>
  <c r="DB1653" i="3"/>
  <c r="DC1653" i="3"/>
  <c r="A1654" i="3"/>
  <c r="Y1654" i="3"/>
  <c r="CY1654" i="3"/>
  <c r="CZ1654" i="3"/>
  <c r="DB1654" i="3" s="1"/>
  <c r="DA1654" i="3"/>
  <c r="DC1654" i="3"/>
  <c r="A1655" i="3"/>
  <c r="Y1655" i="3"/>
  <c r="CY1655" i="3"/>
  <c r="CZ1655" i="3"/>
  <c r="DB1655" i="3" s="1"/>
  <c r="DA1655" i="3"/>
  <c r="DC1655" i="3"/>
  <c r="A1656" i="3"/>
  <c r="Y1656" i="3"/>
  <c r="CY1656" i="3"/>
  <c r="CZ1656" i="3"/>
  <c r="DA1656" i="3"/>
  <c r="DB1656" i="3"/>
  <c r="DC1656" i="3"/>
  <c r="A1657" i="3"/>
  <c r="Y1657" i="3"/>
  <c r="CY1657" i="3"/>
  <c r="CZ1657" i="3"/>
  <c r="DB1657" i="3" s="1"/>
  <c r="DA1657" i="3"/>
  <c r="DC1657" i="3"/>
  <c r="A1658" i="3"/>
  <c r="Y1658" i="3"/>
  <c r="CY1658" i="3"/>
  <c r="CZ1658" i="3"/>
  <c r="DB1658" i="3" s="1"/>
  <c r="DA1658" i="3"/>
  <c r="DC1658" i="3"/>
  <c r="A1659" i="3"/>
  <c r="Y1659" i="3"/>
  <c r="CY1659" i="3"/>
  <c r="CZ1659" i="3"/>
  <c r="DA1659" i="3"/>
  <c r="DB1659" i="3"/>
  <c r="DC1659" i="3"/>
  <c r="A1660" i="3"/>
  <c r="Y1660" i="3"/>
  <c r="CY1660" i="3"/>
  <c r="CZ1660" i="3"/>
  <c r="DA1660" i="3"/>
  <c r="DB1660" i="3"/>
  <c r="DC1660" i="3"/>
  <c r="A1661" i="3"/>
  <c r="Y1661" i="3"/>
  <c r="CY1661" i="3"/>
  <c r="CZ1661" i="3"/>
  <c r="DA1661" i="3"/>
  <c r="DB1661" i="3"/>
  <c r="DC1661" i="3"/>
  <c r="A1662" i="3"/>
  <c r="Y1662" i="3"/>
  <c r="CY1662" i="3"/>
  <c r="CZ1662" i="3"/>
  <c r="DA1662" i="3"/>
  <c r="DB1662" i="3"/>
  <c r="DC1662" i="3"/>
  <c r="A1663" i="3"/>
  <c r="Y1663" i="3"/>
  <c r="CY1663" i="3"/>
  <c r="CZ1663" i="3"/>
  <c r="DA1663" i="3"/>
  <c r="DB1663" i="3"/>
  <c r="DC1663" i="3"/>
  <c r="A1664" i="3"/>
  <c r="Y1664" i="3"/>
  <c r="CY1664" i="3"/>
  <c r="CZ1664" i="3"/>
  <c r="DA1664" i="3"/>
  <c r="DB1664" i="3"/>
  <c r="DC1664" i="3"/>
  <c r="A1665" i="3"/>
  <c r="Y1665" i="3"/>
  <c r="CY1665" i="3"/>
  <c r="CZ1665" i="3"/>
  <c r="DA1665" i="3"/>
  <c r="DB1665" i="3"/>
  <c r="DC1665" i="3"/>
  <c r="A1666" i="3"/>
  <c r="Y1666" i="3"/>
  <c r="CY1666" i="3"/>
  <c r="CZ1666" i="3"/>
  <c r="DA1666" i="3"/>
  <c r="DB1666" i="3"/>
  <c r="DC1666" i="3"/>
  <c r="A1667" i="3"/>
  <c r="Y1667" i="3"/>
  <c r="CY1667" i="3"/>
  <c r="CZ1667" i="3"/>
  <c r="DA1667" i="3"/>
  <c r="DB1667" i="3"/>
  <c r="DC1667" i="3"/>
  <c r="A1668" i="3"/>
  <c r="Y1668" i="3"/>
  <c r="CY1668" i="3"/>
  <c r="CZ1668" i="3"/>
  <c r="DA1668" i="3"/>
  <c r="DB1668" i="3"/>
  <c r="DC1668" i="3"/>
  <c r="A1669" i="3"/>
  <c r="Y1669" i="3"/>
  <c r="CY1669" i="3"/>
  <c r="CZ1669" i="3"/>
  <c r="DB1669" i="3" s="1"/>
  <c r="DA1669" i="3"/>
  <c r="DC1669" i="3"/>
  <c r="A1670" i="3"/>
  <c r="Y1670" i="3"/>
  <c r="CY1670" i="3"/>
  <c r="CZ1670" i="3"/>
  <c r="DB1670" i="3" s="1"/>
  <c r="DA1670" i="3"/>
  <c r="DC1670" i="3"/>
  <c r="A1671" i="3"/>
  <c r="Y1671" i="3"/>
  <c r="CY1671" i="3"/>
  <c r="CZ1671" i="3"/>
  <c r="DB1671" i="3" s="1"/>
  <c r="DA1671" i="3"/>
  <c r="DC1671" i="3"/>
  <c r="A1672" i="3"/>
  <c r="Y1672" i="3"/>
  <c r="CY1672" i="3"/>
  <c r="CZ1672" i="3"/>
  <c r="DA1672" i="3"/>
  <c r="DB1672" i="3"/>
  <c r="DC1672" i="3"/>
  <c r="A1673" i="3"/>
  <c r="Y1673" i="3"/>
  <c r="CY1673" i="3"/>
  <c r="CZ1673" i="3"/>
  <c r="DA1673" i="3"/>
  <c r="DB1673" i="3"/>
  <c r="DC1673" i="3"/>
  <c r="A1674" i="3"/>
  <c r="Y1674" i="3"/>
  <c r="CY1674" i="3"/>
  <c r="CZ1674" i="3"/>
  <c r="DA1674" i="3"/>
  <c r="DB1674" i="3"/>
  <c r="DC1674" i="3"/>
  <c r="A1675" i="3"/>
  <c r="Y1675" i="3"/>
  <c r="CY1675" i="3"/>
  <c r="CZ1675" i="3"/>
  <c r="DA1675" i="3"/>
  <c r="DB1675" i="3"/>
  <c r="DC1675" i="3"/>
  <c r="A1676" i="3"/>
  <c r="Y1676" i="3"/>
  <c r="CY1676" i="3"/>
  <c r="CZ1676" i="3"/>
  <c r="DA1676" i="3"/>
  <c r="DB1676" i="3"/>
  <c r="DC1676" i="3"/>
  <c r="A1677" i="3"/>
  <c r="Y1677" i="3"/>
  <c r="CY1677" i="3"/>
  <c r="CZ1677" i="3"/>
  <c r="DA1677" i="3"/>
  <c r="DB1677" i="3"/>
  <c r="DC1677" i="3"/>
  <c r="A1678" i="3"/>
  <c r="Y1678" i="3"/>
  <c r="CY1678" i="3"/>
  <c r="CZ1678" i="3"/>
  <c r="DA1678" i="3"/>
  <c r="DB1678" i="3"/>
  <c r="DC1678" i="3"/>
  <c r="A1679" i="3"/>
  <c r="Y1679" i="3"/>
  <c r="CY1679" i="3"/>
  <c r="CZ1679" i="3"/>
  <c r="DB1679" i="3" s="1"/>
  <c r="DA1679" i="3"/>
  <c r="DC1679" i="3"/>
  <c r="A1680" i="3"/>
  <c r="Y1680" i="3"/>
  <c r="CY1680" i="3"/>
  <c r="CZ1680" i="3"/>
  <c r="DA1680" i="3"/>
  <c r="DB1680" i="3"/>
  <c r="DC1680" i="3"/>
  <c r="A1681" i="3"/>
  <c r="Y1681" i="3"/>
  <c r="CY1681" i="3"/>
  <c r="CZ1681" i="3"/>
  <c r="DA1681" i="3"/>
  <c r="DB1681" i="3"/>
  <c r="DC1681" i="3"/>
  <c r="A1682" i="3"/>
  <c r="Y1682" i="3"/>
  <c r="CY1682" i="3"/>
  <c r="CZ1682" i="3"/>
  <c r="DB1682" i="3" s="1"/>
  <c r="DA1682" i="3"/>
  <c r="DC1682" i="3"/>
  <c r="A1683" i="3"/>
  <c r="Y1683" i="3"/>
  <c r="CY1683" i="3"/>
  <c r="CZ1683" i="3"/>
  <c r="DB1683" i="3" s="1"/>
  <c r="DA1683" i="3"/>
  <c r="DC1683" i="3"/>
  <c r="A1684" i="3"/>
  <c r="Y1684" i="3"/>
  <c r="CY1684" i="3"/>
  <c r="CZ1684" i="3"/>
  <c r="DA1684" i="3"/>
  <c r="DB1684" i="3"/>
  <c r="DC1684" i="3"/>
  <c r="A1685" i="3"/>
  <c r="Y1685" i="3"/>
  <c r="CY1685" i="3"/>
  <c r="CZ1685" i="3"/>
  <c r="DA1685" i="3"/>
  <c r="DB1685" i="3"/>
  <c r="DC1685" i="3"/>
  <c r="A1686" i="3"/>
  <c r="Y1686" i="3"/>
  <c r="CY1686" i="3"/>
  <c r="CZ1686" i="3"/>
  <c r="DB1686" i="3" s="1"/>
  <c r="DA1686" i="3"/>
  <c r="DC1686" i="3"/>
  <c r="A1687" i="3"/>
  <c r="Y1687" i="3"/>
  <c r="CY1687" i="3"/>
  <c r="CZ1687" i="3"/>
  <c r="DA1687" i="3"/>
  <c r="DB1687" i="3"/>
  <c r="DC1687" i="3"/>
  <c r="A1688" i="3"/>
  <c r="Y1688" i="3"/>
  <c r="CY1688" i="3"/>
  <c r="CZ1688" i="3"/>
  <c r="DA1688" i="3"/>
  <c r="DB1688" i="3"/>
  <c r="DC1688" i="3"/>
  <c r="A1689" i="3"/>
  <c r="Y1689" i="3"/>
  <c r="CY1689" i="3"/>
  <c r="CZ1689" i="3"/>
  <c r="DA1689" i="3"/>
  <c r="DB1689" i="3"/>
  <c r="DC1689" i="3"/>
  <c r="A1690" i="3"/>
  <c r="Y1690" i="3"/>
  <c r="CY1690" i="3"/>
  <c r="CZ1690" i="3"/>
  <c r="DA1690" i="3"/>
  <c r="DB1690" i="3"/>
  <c r="DC1690" i="3"/>
  <c r="A1691" i="3"/>
  <c r="Y1691" i="3"/>
  <c r="CY1691" i="3"/>
  <c r="CZ1691" i="3"/>
  <c r="DA1691" i="3"/>
  <c r="DB1691" i="3"/>
  <c r="DC1691" i="3"/>
  <c r="A1692" i="3"/>
  <c r="Y1692" i="3"/>
  <c r="CY1692" i="3"/>
  <c r="CZ1692" i="3"/>
  <c r="DA1692" i="3"/>
  <c r="DB1692" i="3"/>
  <c r="DC1692" i="3"/>
  <c r="A1693" i="3"/>
  <c r="Y1693" i="3"/>
  <c r="CY1693" i="3"/>
  <c r="CZ1693" i="3"/>
  <c r="DA1693" i="3"/>
  <c r="DB1693" i="3"/>
  <c r="DC1693" i="3"/>
  <c r="A1694" i="3"/>
  <c r="Y1694" i="3"/>
  <c r="CY1694" i="3"/>
  <c r="CZ1694" i="3"/>
  <c r="DB1694" i="3" s="1"/>
  <c r="DA1694" i="3"/>
  <c r="DC1694" i="3"/>
  <c r="A1695" i="3"/>
  <c r="Y1695" i="3"/>
  <c r="CY1695" i="3"/>
  <c r="CZ1695" i="3"/>
  <c r="DA1695" i="3"/>
  <c r="DB1695" i="3"/>
  <c r="DC1695" i="3"/>
  <c r="A1696" i="3"/>
  <c r="Y1696" i="3"/>
  <c r="CY1696" i="3"/>
  <c r="CZ1696" i="3"/>
  <c r="DA1696" i="3"/>
  <c r="DB1696" i="3"/>
  <c r="DC1696" i="3"/>
  <c r="A1697" i="3"/>
  <c r="Y1697" i="3"/>
  <c r="CY1697" i="3"/>
  <c r="CZ1697" i="3"/>
  <c r="DA1697" i="3"/>
  <c r="DB1697" i="3"/>
  <c r="DC1697" i="3"/>
  <c r="A1698" i="3"/>
  <c r="Y1698" i="3"/>
  <c r="CY1698" i="3"/>
  <c r="CZ1698" i="3"/>
  <c r="DA1698" i="3"/>
  <c r="DB1698" i="3"/>
  <c r="DC1698" i="3"/>
  <c r="A1699" i="3"/>
  <c r="Y1699" i="3"/>
  <c r="CY1699" i="3"/>
  <c r="CZ1699" i="3"/>
  <c r="DB1699" i="3" s="1"/>
  <c r="DA1699" i="3"/>
  <c r="DC1699" i="3"/>
  <c r="A1700" i="3"/>
  <c r="Y1700" i="3"/>
  <c r="CY1700" i="3"/>
  <c r="CZ1700" i="3"/>
  <c r="DA1700" i="3"/>
  <c r="DB1700" i="3"/>
  <c r="DC1700" i="3"/>
  <c r="A1701" i="3"/>
  <c r="Y1701" i="3"/>
  <c r="CY1701" i="3"/>
  <c r="CZ1701" i="3"/>
  <c r="DA1701" i="3"/>
  <c r="DB1701" i="3"/>
  <c r="DC1701" i="3"/>
  <c r="A1702" i="3"/>
  <c r="Y1702" i="3"/>
  <c r="CY1702" i="3"/>
  <c r="CZ1702" i="3"/>
  <c r="DB1702" i="3" s="1"/>
  <c r="DA1702" i="3"/>
  <c r="DC1702" i="3"/>
  <c r="A1703" i="3"/>
  <c r="Y1703" i="3"/>
  <c r="CY1703" i="3"/>
  <c r="CZ1703" i="3"/>
  <c r="DA1703" i="3"/>
  <c r="DB1703" i="3"/>
  <c r="DC1703" i="3"/>
  <c r="A1704" i="3"/>
  <c r="Y1704" i="3"/>
  <c r="CY1704" i="3"/>
  <c r="CZ1704" i="3"/>
  <c r="DB1704" i="3" s="1"/>
  <c r="DA1704" i="3"/>
  <c r="DC1704" i="3"/>
  <c r="A1705" i="3"/>
  <c r="Y1705" i="3"/>
  <c r="CY1705" i="3"/>
  <c r="CZ1705" i="3"/>
  <c r="DB1705" i="3" s="1"/>
  <c r="DA1705" i="3"/>
  <c r="DC1705" i="3"/>
  <c r="A1706" i="3"/>
  <c r="Y1706" i="3"/>
  <c r="CY1706" i="3"/>
  <c r="CZ1706" i="3"/>
  <c r="DA1706" i="3"/>
  <c r="DB1706" i="3"/>
  <c r="DC1706" i="3"/>
  <c r="A1707" i="3"/>
  <c r="Y1707" i="3"/>
  <c r="CY1707" i="3"/>
  <c r="CZ1707" i="3"/>
  <c r="DA1707" i="3"/>
  <c r="DB1707" i="3"/>
  <c r="DC1707" i="3"/>
  <c r="A1708" i="3"/>
  <c r="Y1708" i="3"/>
  <c r="CY1708" i="3"/>
  <c r="CZ1708" i="3"/>
  <c r="DA1708" i="3"/>
  <c r="DB1708" i="3"/>
  <c r="DC1708" i="3"/>
  <c r="A1709" i="3"/>
  <c r="Y1709" i="3"/>
  <c r="CY1709" i="3"/>
  <c r="CZ1709" i="3"/>
  <c r="DA1709" i="3"/>
  <c r="DB1709" i="3"/>
  <c r="DC1709" i="3"/>
  <c r="A1710" i="3"/>
  <c r="Y1710" i="3"/>
  <c r="CY1710" i="3"/>
  <c r="CZ1710" i="3"/>
  <c r="DB1710" i="3" s="1"/>
  <c r="DA1710" i="3"/>
  <c r="DC1710" i="3"/>
  <c r="A1711" i="3"/>
  <c r="Y1711" i="3"/>
  <c r="CY1711" i="3"/>
  <c r="CZ1711" i="3"/>
  <c r="DB1711" i="3" s="1"/>
  <c r="DA1711" i="3"/>
  <c r="DC1711" i="3"/>
  <c r="A1712" i="3"/>
  <c r="Y1712" i="3"/>
  <c r="CY1712" i="3"/>
  <c r="CZ1712" i="3"/>
  <c r="DA1712" i="3"/>
  <c r="DB1712" i="3"/>
  <c r="DC1712" i="3"/>
  <c r="A1713" i="3"/>
  <c r="Y1713" i="3"/>
  <c r="CY1713" i="3"/>
  <c r="CZ1713" i="3"/>
  <c r="DA1713" i="3"/>
  <c r="DB1713" i="3"/>
  <c r="DC1713" i="3"/>
  <c r="A1714" i="3"/>
  <c r="Y1714" i="3"/>
  <c r="CY1714" i="3"/>
  <c r="CZ1714" i="3"/>
  <c r="DB1714" i="3" s="1"/>
  <c r="DA1714" i="3"/>
  <c r="DC1714" i="3"/>
  <c r="A1715" i="3"/>
  <c r="Y1715" i="3"/>
  <c r="CY1715" i="3"/>
  <c r="CZ1715" i="3"/>
  <c r="DB1715" i="3" s="1"/>
  <c r="DA1715" i="3"/>
  <c r="DC1715" i="3"/>
  <c r="A1716" i="3"/>
  <c r="Y1716" i="3"/>
  <c r="CY1716" i="3"/>
  <c r="CZ1716" i="3"/>
  <c r="DA1716" i="3"/>
  <c r="DB1716" i="3"/>
  <c r="DC1716" i="3"/>
  <c r="A1717" i="3"/>
  <c r="Y1717" i="3"/>
  <c r="CY1717" i="3"/>
  <c r="CZ1717" i="3"/>
  <c r="DA1717" i="3"/>
  <c r="DB1717" i="3"/>
  <c r="DC1717" i="3"/>
  <c r="A1718" i="3"/>
  <c r="Y1718" i="3"/>
  <c r="CY1718" i="3"/>
  <c r="CZ1718" i="3"/>
  <c r="DB1718" i="3" s="1"/>
  <c r="DA1718" i="3"/>
  <c r="DC1718" i="3"/>
  <c r="A1719" i="3"/>
  <c r="Y1719" i="3"/>
  <c r="CY1719" i="3"/>
  <c r="CZ1719" i="3"/>
  <c r="DB1719" i="3" s="1"/>
  <c r="DA1719" i="3"/>
  <c r="DC1719" i="3"/>
  <c r="A1720" i="3"/>
  <c r="Y1720" i="3"/>
  <c r="CY1720" i="3"/>
  <c r="CZ1720" i="3"/>
  <c r="DA1720" i="3"/>
  <c r="DB1720" i="3"/>
  <c r="DC1720" i="3"/>
  <c r="A1721" i="3"/>
  <c r="Y1721" i="3"/>
  <c r="CY1721" i="3"/>
  <c r="CZ1721" i="3"/>
  <c r="DA1721" i="3"/>
  <c r="DB1721" i="3"/>
  <c r="DC1721" i="3"/>
  <c r="A1722" i="3"/>
  <c r="Y1722" i="3"/>
  <c r="CY1722" i="3"/>
  <c r="CZ1722" i="3"/>
  <c r="DB1722" i="3" s="1"/>
  <c r="DA1722" i="3"/>
  <c r="DC1722" i="3"/>
  <c r="A1723" i="3"/>
  <c r="Y1723" i="3"/>
  <c r="CY1723" i="3"/>
  <c r="CZ1723" i="3"/>
  <c r="DB1723" i="3" s="1"/>
  <c r="DA1723" i="3"/>
  <c r="DC1723" i="3"/>
  <c r="A1724" i="3"/>
  <c r="Y1724" i="3"/>
  <c r="CY1724" i="3"/>
  <c r="CZ1724" i="3"/>
  <c r="DA1724" i="3"/>
  <c r="DB1724" i="3"/>
  <c r="DC1724" i="3"/>
  <c r="A1725" i="3"/>
  <c r="Y1725" i="3"/>
  <c r="CY1725" i="3"/>
  <c r="CZ1725" i="3"/>
  <c r="DA1725" i="3"/>
  <c r="DB1725" i="3"/>
  <c r="DC1725" i="3"/>
  <c r="A1726" i="3"/>
  <c r="Y1726" i="3"/>
  <c r="CY1726" i="3"/>
  <c r="CZ1726" i="3"/>
  <c r="DB1726" i="3" s="1"/>
  <c r="DA1726" i="3"/>
  <c r="DC1726" i="3"/>
  <c r="A1727" i="3"/>
  <c r="Y1727" i="3"/>
  <c r="CY1727" i="3"/>
  <c r="CZ1727" i="3"/>
  <c r="DB1727" i="3" s="1"/>
  <c r="DA1727" i="3"/>
  <c r="DC1727" i="3"/>
  <c r="A1728" i="3"/>
  <c r="Y1728" i="3"/>
  <c r="CY1728" i="3"/>
  <c r="CZ1728" i="3"/>
  <c r="DA1728" i="3"/>
  <c r="DB1728" i="3"/>
  <c r="DC1728" i="3"/>
  <c r="A1729" i="3"/>
  <c r="Y1729" i="3"/>
  <c r="CY1729" i="3"/>
  <c r="CZ1729" i="3"/>
  <c r="DB1729" i="3" s="1"/>
  <c r="DA1729" i="3"/>
  <c r="DC1729" i="3"/>
  <c r="A1730" i="3"/>
  <c r="Y1730" i="3"/>
  <c r="CY1730" i="3"/>
  <c r="CZ1730" i="3"/>
  <c r="DB1730" i="3" s="1"/>
  <c r="DA1730" i="3"/>
  <c r="DC1730" i="3"/>
  <c r="A1731" i="3"/>
  <c r="Y1731" i="3"/>
  <c r="CY1731" i="3"/>
  <c r="CZ1731" i="3"/>
  <c r="DA1731" i="3"/>
  <c r="DB1731" i="3"/>
  <c r="DC1731" i="3"/>
  <c r="A1732" i="3"/>
  <c r="Y1732" i="3"/>
  <c r="CY1732" i="3"/>
  <c r="CZ1732" i="3"/>
  <c r="DA1732" i="3"/>
  <c r="DB1732" i="3"/>
  <c r="DC1732" i="3"/>
  <c r="A1733" i="3"/>
  <c r="Y1733" i="3"/>
  <c r="CY1733" i="3"/>
  <c r="CZ1733" i="3"/>
  <c r="DA1733" i="3"/>
  <c r="DB1733" i="3"/>
  <c r="DC1733" i="3"/>
  <c r="A1734" i="3"/>
  <c r="Y1734" i="3"/>
  <c r="CY1734" i="3"/>
  <c r="CZ1734" i="3"/>
  <c r="DA1734" i="3"/>
  <c r="DB1734" i="3"/>
  <c r="DC1734" i="3"/>
  <c r="A1735" i="3"/>
  <c r="Y1735" i="3"/>
  <c r="CY1735" i="3"/>
  <c r="CZ1735" i="3"/>
  <c r="DB1735" i="3" s="1"/>
  <c r="DA1735" i="3"/>
  <c r="DC1735" i="3"/>
  <c r="A1736" i="3"/>
  <c r="Y1736" i="3"/>
  <c r="CY1736" i="3"/>
  <c r="CZ1736" i="3"/>
  <c r="DA1736" i="3"/>
  <c r="DB1736" i="3"/>
  <c r="DC1736" i="3"/>
  <c r="A1737" i="3"/>
  <c r="Y1737" i="3"/>
  <c r="CY1737" i="3"/>
  <c r="CZ1737" i="3"/>
  <c r="DA1737" i="3"/>
  <c r="DB1737" i="3"/>
  <c r="DC1737" i="3"/>
  <c r="A1738" i="3"/>
  <c r="Y1738" i="3"/>
  <c r="CY1738" i="3"/>
  <c r="CZ1738" i="3"/>
  <c r="DB1738" i="3" s="1"/>
  <c r="DA1738" i="3"/>
  <c r="DC1738" i="3"/>
  <c r="A1739" i="3"/>
  <c r="Y1739" i="3"/>
  <c r="CY1739" i="3"/>
  <c r="CZ1739" i="3"/>
  <c r="DB1739" i="3" s="1"/>
  <c r="DA1739" i="3"/>
  <c r="DC1739" i="3"/>
  <c r="A1740" i="3"/>
  <c r="Y1740" i="3"/>
  <c r="CY1740" i="3"/>
  <c r="CZ1740" i="3"/>
  <c r="DA1740" i="3"/>
  <c r="DB1740" i="3"/>
  <c r="DC1740" i="3"/>
  <c r="A1741" i="3"/>
  <c r="Y1741" i="3"/>
  <c r="CY1741" i="3"/>
  <c r="CZ1741" i="3"/>
  <c r="DA1741" i="3"/>
  <c r="DB1741" i="3"/>
  <c r="DC1741" i="3"/>
  <c r="A1742" i="3"/>
  <c r="Y1742" i="3"/>
  <c r="CY1742" i="3"/>
  <c r="CZ1742" i="3"/>
  <c r="DB1742" i="3" s="1"/>
  <c r="DA1742" i="3"/>
  <c r="DC1742" i="3"/>
  <c r="A1743" i="3"/>
  <c r="Y1743" i="3"/>
  <c r="CY1743" i="3"/>
  <c r="CZ1743" i="3"/>
  <c r="DB1743" i="3" s="1"/>
  <c r="DA1743" i="3"/>
  <c r="DC1743" i="3"/>
  <c r="A1744" i="3"/>
  <c r="Y1744" i="3"/>
  <c r="CY1744" i="3"/>
  <c r="CZ1744" i="3"/>
  <c r="DA1744" i="3"/>
  <c r="DB1744" i="3"/>
  <c r="DC1744" i="3"/>
  <c r="A1745" i="3"/>
  <c r="Y1745" i="3"/>
  <c r="CY1745" i="3"/>
  <c r="CZ1745" i="3"/>
  <c r="DA1745" i="3"/>
  <c r="DB1745" i="3"/>
  <c r="DC1745" i="3"/>
  <c r="A1746" i="3"/>
  <c r="Y1746" i="3"/>
  <c r="CY1746" i="3"/>
  <c r="CZ1746" i="3"/>
  <c r="DB1746" i="3" s="1"/>
  <c r="DA1746" i="3"/>
  <c r="DC1746" i="3"/>
  <c r="A1747" i="3"/>
  <c r="Y1747" i="3"/>
  <c r="CY1747" i="3"/>
  <c r="CZ1747" i="3"/>
  <c r="DB1747" i="3" s="1"/>
  <c r="DA1747" i="3"/>
  <c r="DC1747" i="3"/>
  <c r="A1748" i="3"/>
  <c r="Y1748" i="3"/>
  <c r="CY1748" i="3"/>
  <c r="CZ1748" i="3"/>
  <c r="DA1748" i="3"/>
  <c r="DB1748" i="3"/>
  <c r="DC1748" i="3"/>
  <c r="A1749" i="3"/>
  <c r="Y1749" i="3"/>
  <c r="CY1749" i="3"/>
  <c r="CZ1749" i="3"/>
  <c r="DA1749" i="3"/>
  <c r="DB1749" i="3"/>
  <c r="DC1749" i="3"/>
  <c r="A1750" i="3"/>
  <c r="Y1750" i="3"/>
  <c r="CY1750" i="3"/>
  <c r="CZ1750" i="3"/>
  <c r="DB1750" i="3" s="1"/>
  <c r="DA1750" i="3"/>
  <c r="DC1750" i="3"/>
  <c r="A1751" i="3"/>
  <c r="Y1751" i="3"/>
  <c r="CY1751" i="3"/>
  <c r="CZ1751" i="3"/>
  <c r="DA1751" i="3"/>
  <c r="DB1751" i="3"/>
  <c r="DC1751" i="3"/>
  <c r="A1752" i="3"/>
  <c r="Y1752" i="3"/>
  <c r="CY1752" i="3"/>
  <c r="CZ1752" i="3"/>
  <c r="DA1752" i="3"/>
  <c r="DB1752" i="3"/>
  <c r="DC1752" i="3"/>
  <c r="A1753" i="3"/>
  <c r="Y1753" i="3"/>
  <c r="CY1753" i="3"/>
  <c r="CZ1753" i="3"/>
  <c r="DA1753" i="3"/>
  <c r="DB1753" i="3"/>
  <c r="DC1753" i="3"/>
  <c r="A1754" i="3"/>
  <c r="Y1754" i="3"/>
  <c r="CY1754" i="3"/>
  <c r="CZ1754" i="3"/>
  <c r="DB1754" i="3" s="1"/>
  <c r="DA1754" i="3"/>
  <c r="DC1754" i="3"/>
  <c r="A1755" i="3"/>
  <c r="Y1755" i="3"/>
  <c r="CY1755" i="3"/>
  <c r="CZ1755" i="3"/>
  <c r="DA1755" i="3"/>
  <c r="DB1755" i="3"/>
  <c r="DC1755" i="3"/>
  <c r="A1756" i="3"/>
  <c r="Y1756" i="3"/>
  <c r="CY1756" i="3"/>
  <c r="CZ1756" i="3"/>
  <c r="DB1756" i="3" s="1"/>
  <c r="DA1756" i="3"/>
  <c r="DC1756" i="3"/>
  <c r="A1757" i="3"/>
  <c r="Y1757" i="3"/>
  <c r="CY1757" i="3"/>
  <c r="CZ1757" i="3"/>
  <c r="DA1757" i="3"/>
  <c r="DB1757" i="3"/>
  <c r="DC1757" i="3"/>
  <c r="A1758" i="3"/>
  <c r="Y1758" i="3"/>
  <c r="CY1758" i="3"/>
  <c r="CZ1758" i="3"/>
  <c r="DB1758" i="3" s="1"/>
  <c r="DA1758" i="3"/>
  <c r="DC1758" i="3"/>
  <c r="A1759" i="3"/>
  <c r="Y1759" i="3"/>
  <c r="CY1759" i="3"/>
  <c r="CZ1759" i="3"/>
  <c r="DB1759" i="3" s="1"/>
  <c r="DA1759" i="3"/>
  <c r="DC1759" i="3"/>
  <c r="A1760" i="3"/>
  <c r="Y1760" i="3"/>
  <c r="CY1760" i="3"/>
  <c r="CZ1760" i="3"/>
  <c r="DB1760" i="3" s="1"/>
  <c r="DA1760" i="3"/>
  <c r="DC1760" i="3"/>
  <c r="A1761" i="3"/>
  <c r="Y1761" i="3"/>
  <c r="CY1761" i="3"/>
  <c r="CZ1761" i="3"/>
  <c r="DA1761" i="3"/>
  <c r="DB1761" i="3"/>
  <c r="DC1761" i="3"/>
  <c r="A1762" i="3"/>
  <c r="Y1762" i="3"/>
  <c r="CY1762" i="3"/>
  <c r="CZ1762" i="3"/>
  <c r="DA1762" i="3"/>
  <c r="DB1762" i="3"/>
  <c r="DC1762" i="3"/>
  <c r="A1763" i="3"/>
  <c r="Y1763" i="3"/>
  <c r="CY1763" i="3"/>
  <c r="CZ1763" i="3"/>
  <c r="DB1763" i="3" s="1"/>
  <c r="DA1763" i="3"/>
  <c r="DC1763" i="3"/>
  <c r="A1764" i="3"/>
  <c r="Y1764" i="3"/>
  <c r="CY1764" i="3"/>
  <c r="CZ1764" i="3"/>
  <c r="DA1764" i="3"/>
  <c r="DB1764" i="3"/>
  <c r="DC1764" i="3"/>
  <c r="A1765" i="3"/>
  <c r="Y1765" i="3"/>
  <c r="CY1765" i="3"/>
  <c r="CZ1765" i="3"/>
  <c r="DA1765" i="3"/>
  <c r="DB1765" i="3"/>
  <c r="DC1765" i="3"/>
  <c r="A1766" i="3"/>
  <c r="Y1766" i="3"/>
  <c r="CY1766" i="3"/>
  <c r="CZ1766" i="3"/>
  <c r="DB1766" i="3" s="1"/>
  <c r="DA1766" i="3"/>
  <c r="DC1766" i="3"/>
  <c r="A1767" i="3"/>
  <c r="Y1767" i="3"/>
  <c r="CY1767" i="3"/>
  <c r="CZ1767" i="3"/>
  <c r="DB1767" i="3" s="1"/>
  <c r="DA1767" i="3"/>
  <c r="DC1767" i="3"/>
  <c r="A1768" i="3"/>
  <c r="Y1768" i="3"/>
  <c r="CY1768" i="3"/>
  <c r="CZ1768" i="3"/>
  <c r="DA1768" i="3"/>
  <c r="DB1768" i="3"/>
  <c r="DC1768" i="3"/>
  <c r="A1769" i="3"/>
  <c r="Y1769" i="3"/>
  <c r="CY1769" i="3"/>
  <c r="CZ1769" i="3"/>
  <c r="DB1769" i="3" s="1"/>
  <c r="DA1769" i="3"/>
  <c r="DC1769" i="3"/>
  <c r="A1770" i="3"/>
  <c r="Y1770" i="3"/>
  <c r="CY1770" i="3"/>
  <c r="CZ1770" i="3"/>
  <c r="DA1770" i="3"/>
  <c r="DB1770" i="3"/>
  <c r="DC1770" i="3"/>
  <c r="A1771" i="3"/>
  <c r="Y1771" i="3"/>
  <c r="CY1771" i="3"/>
  <c r="CZ1771" i="3"/>
  <c r="DA1771" i="3"/>
  <c r="DB1771" i="3"/>
  <c r="DC1771" i="3"/>
  <c r="A1772" i="3"/>
  <c r="Y1772" i="3"/>
  <c r="CY1772" i="3"/>
  <c r="CZ1772" i="3"/>
  <c r="DA1772" i="3"/>
  <c r="DB1772" i="3"/>
  <c r="DC1772" i="3"/>
  <c r="A1773" i="3"/>
  <c r="Y1773" i="3"/>
  <c r="CY1773" i="3"/>
  <c r="CZ1773" i="3"/>
  <c r="DB1773" i="3" s="1"/>
  <c r="DA1773" i="3"/>
  <c r="DC1773" i="3"/>
  <c r="A1774" i="3"/>
  <c r="Y1774" i="3"/>
  <c r="CY1774" i="3"/>
  <c r="CZ1774" i="3"/>
  <c r="DA1774" i="3"/>
  <c r="DB1774" i="3"/>
  <c r="DC1774" i="3"/>
  <c r="A1775" i="3"/>
  <c r="Y1775" i="3"/>
  <c r="CY1775" i="3"/>
  <c r="CZ1775" i="3"/>
  <c r="DA1775" i="3"/>
  <c r="DB1775" i="3"/>
  <c r="DC1775" i="3"/>
  <c r="A1776" i="3"/>
  <c r="Y1776" i="3"/>
  <c r="CY1776" i="3"/>
  <c r="CZ1776" i="3"/>
  <c r="DA1776" i="3"/>
  <c r="DB1776" i="3"/>
  <c r="DC1776" i="3"/>
  <c r="A1777" i="3"/>
  <c r="Y1777" i="3"/>
  <c r="CY1777" i="3"/>
  <c r="CZ1777" i="3"/>
  <c r="DA1777" i="3"/>
  <c r="DB1777" i="3"/>
  <c r="DC1777" i="3"/>
  <c r="A1778" i="3"/>
  <c r="Y1778" i="3"/>
  <c r="CY1778" i="3"/>
  <c r="CZ1778" i="3"/>
  <c r="DB1778" i="3" s="1"/>
  <c r="DA1778" i="3"/>
  <c r="DC1778" i="3"/>
  <c r="A1779" i="3"/>
  <c r="Y1779" i="3"/>
  <c r="CY1779" i="3"/>
  <c r="CZ1779" i="3"/>
  <c r="DB1779" i="3" s="1"/>
  <c r="DA1779" i="3"/>
  <c r="DC1779" i="3"/>
  <c r="A1780" i="3"/>
  <c r="Y1780" i="3"/>
  <c r="CY1780" i="3"/>
  <c r="CZ1780" i="3"/>
  <c r="DA1780" i="3"/>
  <c r="DB1780" i="3"/>
  <c r="DC1780" i="3"/>
  <c r="A1781" i="3"/>
  <c r="Y1781" i="3"/>
  <c r="CY1781" i="3"/>
  <c r="CZ1781" i="3"/>
  <c r="DA1781" i="3"/>
  <c r="DB1781" i="3"/>
  <c r="DC1781" i="3"/>
  <c r="A1782" i="3"/>
  <c r="Y1782" i="3"/>
  <c r="CY1782" i="3"/>
  <c r="CZ1782" i="3"/>
  <c r="DA1782" i="3"/>
  <c r="DB1782" i="3"/>
  <c r="DC1782" i="3"/>
  <c r="A1783" i="3"/>
  <c r="Y1783" i="3"/>
  <c r="CX1783" i="3" s="1"/>
  <c r="DF1783" i="3" s="1"/>
  <c r="CU1783" i="3"/>
  <c r="CV1783" i="3"/>
  <c r="CY1783" i="3"/>
  <c r="CZ1783" i="3"/>
  <c r="DA1783" i="3"/>
  <c r="DB1783" i="3"/>
  <c r="DC1783" i="3"/>
  <c r="DG1783" i="3"/>
  <c r="DH1783" i="3"/>
  <c r="DI1783" i="3"/>
  <c r="DJ1783" i="3" s="1"/>
  <c r="A1784" i="3"/>
  <c r="Y1784" i="3"/>
  <c r="CX1784" i="3"/>
  <c r="DF1784" i="3" s="1"/>
  <c r="CY1784" i="3"/>
  <c r="CZ1784" i="3"/>
  <c r="DA1784" i="3"/>
  <c r="DB1784" i="3"/>
  <c r="DC1784" i="3"/>
  <c r="A1785" i="3"/>
  <c r="Y1785" i="3"/>
  <c r="CW1785" i="3" s="1"/>
  <c r="CX1785" i="3"/>
  <c r="DI1785" i="3" s="1"/>
  <c r="CY1785" i="3"/>
  <c r="CZ1785" i="3"/>
  <c r="DA1785" i="3"/>
  <c r="DB1785" i="3"/>
  <c r="DC1785" i="3"/>
  <c r="A1786" i="3"/>
  <c r="Y1786" i="3"/>
  <c r="CW1786" i="3"/>
  <c r="CX1786" i="3"/>
  <c r="CY1786" i="3"/>
  <c r="CZ1786" i="3"/>
  <c r="DA1786" i="3"/>
  <c r="DB1786" i="3"/>
  <c r="DC1786" i="3"/>
  <c r="DF1786" i="3"/>
  <c r="DG1786" i="3"/>
  <c r="DJ1786" i="3" s="1"/>
  <c r="DH1786" i="3"/>
  <c r="DI1786" i="3"/>
  <c r="A1787" i="3"/>
  <c r="Y1787" i="3"/>
  <c r="CX1787" i="3" s="1"/>
  <c r="DF1787" i="3" s="1"/>
  <c r="CY1787" i="3"/>
  <c r="CZ1787" i="3"/>
  <c r="DB1787" i="3" s="1"/>
  <c r="DA1787" i="3"/>
  <c r="DC1787" i="3"/>
  <c r="DG1787" i="3"/>
  <c r="DH1787" i="3"/>
  <c r="DI1787" i="3"/>
  <c r="DJ1787" i="3"/>
  <c r="A1788" i="3"/>
  <c r="Y1788" i="3"/>
  <c r="CX1788" i="3" s="1"/>
  <c r="CY1788" i="3"/>
  <c r="CZ1788" i="3"/>
  <c r="DB1788" i="3" s="1"/>
  <c r="DA1788" i="3"/>
  <c r="DC1788" i="3"/>
  <c r="A1789" i="3"/>
  <c r="Y1789" i="3"/>
  <c r="CV1789" i="3" s="1"/>
  <c r="CU1789" i="3"/>
  <c r="CX1789" i="3"/>
  <c r="DH1789" i="3" s="1"/>
  <c r="CY1789" i="3"/>
  <c r="CZ1789" i="3"/>
  <c r="DB1789" i="3" s="1"/>
  <c r="DA1789" i="3"/>
  <c r="DC1789" i="3"/>
  <c r="A1790" i="3"/>
  <c r="Y1790" i="3"/>
  <c r="CX1790" i="3" s="1"/>
  <c r="CY1790" i="3"/>
  <c r="CZ1790" i="3"/>
  <c r="DA1790" i="3"/>
  <c r="DB1790" i="3"/>
  <c r="DC1790" i="3"/>
  <c r="A1791" i="3"/>
  <c r="Y1791" i="3"/>
  <c r="CW1791" i="3" s="1"/>
  <c r="CY1791" i="3"/>
  <c r="CZ1791" i="3"/>
  <c r="DA1791" i="3"/>
  <c r="DB1791" i="3"/>
  <c r="DC1791" i="3"/>
  <c r="A1792" i="3"/>
  <c r="Y1792" i="3"/>
  <c r="CW1792" i="3"/>
  <c r="CX1792" i="3"/>
  <c r="DI1792" i="3" s="1"/>
  <c r="CY1792" i="3"/>
  <c r="CZ1792" i="3"/>
  <c r="DB1792" i="3" s="1"/>
  <c r="DA1792" i="3"/>
  <c r="DC1792" i="3"/>
  <c r="DH1792" i="3"/>
  <c r="A1793" i="3"/>
  <c r="Y1793" i="3"/>
  <c r="CX1793" i="3"/>
  <c r="DH1793" i="3" s="1"/>
  <c r="CY1793" i="3"/>
  <c r="CZ1793" i="3"/>
  <c r="DA1793" i="3"/>
  <c r="DB1793" i="3"/>
  <c r="DC1793" i="3"/>
  <c r="DF1793" i="3"/>
  <c r="DG1793" i="3"/>
  <c r="DI1793" i="3"/>
  <c r="DJ1793" i="3"/>
  <c r="A1794" i="3"/>
  <c r="Y1794" i="3"/>
  <c r="CX1794" i="3" s="1"/>
  <c r="CY1794" i="3"/>
  <c r="CZ1794" i="3"/>
  <c r="DB1794" i="3" s="1"/>
  <c r="DA1794" i="3"/>
  <c r="DC1794" i="3"/>
  <c r="A1795" i="3"/>
  <c r="Y1795" i="3"/>
  <c r="CX1795" i="3" s="1"/>
  <c r="CY1795" i="3"/>
  <c r="CZ1795" i="3"/>
  <c r="DB1795" i="3" s="1"/>
  <c r="DA1795" i="3"/>
  <c r="DC1795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D28" i="1"/>
  <c r="E30" i="1"/>
  <c r="Z30" i="1"/>
  <c r="AA30" i="1"/>
  <c r="AM30" i="1"/>
  <c r="AN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CN30" i="1"/>
  <c r="CO30" i="1"/>
  <c r="CP30" i="1"/>
  <c r="CQ30" i="1"/>
  <c r="CR30" i="1"/>
  <c r="CS30" i="1"/>
  <c r="CT30" i="1"/>
  <c r="CU30" i="1"/>
  <c r="CV30" i="1"/>
  <c r="CW30" i="1"/>
  <c r="CX30" i="1"/>
  <c r="CY30" i="1"/>
  <c r="CZ30" i="1"/>
  <c r="DA30" i="1"/>
  <c r="DB30" i="1"/>
  <c r="DC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T30" i="1"/>
  <c r="DU30" i="1"/>
  <c r="DV30" i="1"/>
  <c r="DW30" i="1"/>
  <c r="DX30" i="1"/>
  <c r="DY30" i="1"/>
  <c r="DZ30" i="1"/>
  <c r="EA30" i="1"/>
  <c r="EB30" i="1"/>
  <c r="EC30" i="1"/>
  <c r="ED30" i="1"/>
  <c r="EE30" i="1"/>
  <c r="EF30" i="1"/>
  <c r="EG30" i="1"/>
  <c r="EH30" i="1"/>
  <c r="EI30" i="1"/>
  <c r="EJ30" i="1"/>
  <c r="EK30" i="1"/>
  <c r="EL30" i="1"/>
  <c r="EM30" i="1"/>
  <c r="EN30" i="1"/>
  <c r="EO30" i="1"/>
  <c r="EP30" i="1"/>
  <c r="EQ30" i="1"/>
  <c r="ER30" i="1"/>
  <c r="ES30" i="1"/>
  <c r="ET30" i="1"/>
  <c r="EU30" i="1"/>
  <c r="EV30" i="1"/>
  <c r="EW30" i="1"/>
  <c r="EX30" i="1"/>
  <c r="EY30" i="1"/>
  <c r="EZ30" i="1"/>
  <c r="FA30" i="1"/>
  <c r="FB30" i="1"/>
  <c r="FC30" i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T30" i="1"/>
  <c r="FU30" i="1"/>
  <c r="FV30" i="1"/>
  <c r="FW30" i="1"/>
  <c r="FX30" i="1"/>
  <c r="FY30" i="1"/>
  <c r="FZ30" i="1"/>
  <c r="GA30" i="1"/>
  <c r="GB30" i="1"/>
  <c r="GC30" i="1"/>
  <c r="GD30" i="1"/>
  <c r="GE30" i="1"/>
  <c r="GF30" i="1"/>
  <c r="GG30" i="1"/>
  <c r="GH30" i="1"/>
  <c r="GI30" i="1"/>
  <c r="GJ30" i="1"/>
  <c r="GK30" i="1"/>
  <c r="GL30" i="1"/>
  <c r="GM30" i="1"/>
  <c r="GN30" i="1"/>
  <c r="GO30" i="1"/>
  <c r="GP30" i="1"/>
  <c r="GQ30" i="1"/>
  <c r="GR30" i="1"/>
  <c r="GS30" i="1"/>
  <c r="GT30" i="1"/>
  <c r="GU30" i="1"/>
  <c r="GV30" i="1"/>
  <c r="GW30" i="1"/>
  <c r="GX30" i="1"/>
  <c r="C32" i="1"/>
  <c r="D32" i="1"/>
  <c r="I32" i="1"/>
  <c r="K32" i="1"/>
  <c r="AC32" i="1"/>
  <c r="AE32" i="1"/>
  <c r="AD32" i="1" s="1"/>
  <c r="AF32" i="1"/>
  <c r="AG32" i="1"/>
  <c r="AH32" i="1"/>
  <c r="AI32" i="1"/>
  <c r="AJ32" i="1"/>
  <c r="CX32" i="1" s="1"/>
  <c r="W32" i="1" s="1"/>
  <c r="CQ32" i="1"/>
  <c r="CR32" i="1"/>
  <c r="CS32" i="1"/>
  <c r="CT32" i="1"/>
  <c r="CU32" i="1"/>
  <c r="T32" i="1" s="1"/>
  <c r="CV32" i="1"/>
  <c r="CW32" i="1"/>
  <c r="GL32" i="1"/>
  <c r="GO32" i="1"/>
  <c r="GP32" i="1"/>
  <c r="GV32" i="1"/>
  <c r="GX32" i="1"/>
  <c r="HC32" i="1"/>
  <c r="I33" i="1"/>
  <c r="S33" i="1" s="1"/>
  <c r="Q33" i="1"/>
  <c r="R33" i="1"/>
  <c r="AC33" i="1"/>
  <c r="AE33" i="1"/>
  <c r="AD33" i="1" s="1"/>
  <c r="AB33" i="1" s="1"/>
  <c r="AF33" i="1"/>
  <c r="AG33" i="1"/>
  <c r="CU33" i="1" s="1"/>
  <c r="T33" i="1" s="1"/>
  <c r="AH33" i="1"/>
  <c r="CV33" i="1" s="1"/>
  <c r="U33" i="1" s="1"/>
  <c r="AI33" i="1"/>
  <c r="CW33" i="1" s="1"/>
  <c r="V33" i="1" s="1"/>
  <c r="AJ33" i="1"/>
  <c r="CX33" i="1" s="1"/>
  <c r="W33" i="1" s="1"/>
  <c r="CQ33" i="1"/>
  <c r="P33" i="1" s="1"/>
  <c r="CP33" i="1" s="1"/>
  <c r="O33" i="1" s="1"/>
  <c r="CR33" i="1"/>
  <c r="CS33" i="1"/>
  <c r="CT33" i="1"/>
  <c r="GL33" i="1"/>
  <c r="GO33" i="1"/>
  <c r="GP33" i="1"/>
  <c r="GV33" i="1"/>
  <c r="HC33" i="1"/>
  <c r="GX33" i="1" s="1"/>
  <c r="C34" i="1"/>
  <c r="D34" i="1"/>
  <c r="I34" i="1"/>
  <c r="K34" i="1"/>
  <c r="W34" i="1"/>
  <c r="AC34" i="1"/>
  <c r="AE34" i="1"/>
  <c r="AD34" i="1" s="1"/>
  <c r="AF34" i="1"/>
  <c r="AG34" i="1"/>
  <c r="AH34" i="1"/>
  <c r="AI34" i="1"/>
  <c r="AJ34" i="1"/>
  <c r="CQ34" i="1"/>
  <c r="CR34" i="1"/>
  <c r="CS34" i="1"/>
  <c r="CT34" i="1"/>
  <c r="CU34" i="1"/>
  <c r="T34" i="1" s="1"/>
  <c r="CV34" i="1"/>
  <c r="CW34" i="1"/>
  <c r="CX34" i="1"/>
  <c r="GL34" i="1"/>
  <c r="GO34" i="1"/>
  <c r="GP34" i="1"/>
  <c r="GV34" i="1"/>
  <c r="HC34" i="1"/>
  <c r="GX34" i="1" s="1"/>
  <c r="I35" i="1"/>
  <c r="S35" i="1"/>
  <c r="T35" i="1"/>
  <c r="AC35" i="1"/>
  <c r="AD35" i="1"/>
  <c r="AE35" i="1"/>
  <c r="AF35" i="1"/>
  <c r="AB35" i="1" s="1"/>
  <c r="AG35" i="1"/>
  <c r="AH35" i="1"/>
  <c r="CV35" i="1" s="1"/>
  <c r="U35" i="1" s="1"/>
  <c r="AI35" i="1"/>
  <c r="AJ35" i="1"/>
  <c r="CQ35" i="1"/>
  <c r="P35" i="1" s="1"/>
  <c r="CR35" i="1"/>
  <c r="Q35" i="1" s="1"/>
  <c r="CS35" i="1"/>
  <c r="R35" i="1" s="1"/>
  <c r="CT35" i="1"/>
  <c r="CU35" i="1"/>
  <c r="CW35" i="1"/>
  <c r="V35" i="1" s="1"/>
  <c r="CX35" i="1"/>
  <c r="W35" i="1" s="1"/>
  <c r="GL35" i="1"/>
  <c r="GO35" i="1"/>
  <c r="GP35" i="1"/>
  <c r="GV35" i="1"/>
  <c r="HC35" i="1" s="1"/>
  <c r="GX35" i="1" s="1"/>
  <c r="I36" i="1"/>
  <c r="P36" i="1"/>
  <c r="Q36" i="1"/>
  <c r="AC36" i="1"/>
  <c r="AB36" i="1" s="1"/>
  <c r="AE36" i="1"/>
  <c r="AD36" i="1" s="1"/>
  <c r="AF36" i="1"/>
  <c r="AG36" i="1"/>
  <c r="CU36" i="1" s="1"/>
  <c r="T36" i="1" s="1"/>
  <c r="AH36" i="1"/>
  <c r="CV36" i="1" s="1"/>
  <c r="U36" i="1" s="1"/>
  <c r="AI36" i="1"/>
  <c r="CW36" i="1" s="1"/>
  <c r="V36" i="1" s="1"/>
  <c r="AJ36" i="1"/>
  <c r="CX36" i="1" s="1"/>
  <c r="W36" i="1" s="1"/>
  <c r="CQ36" i="1"/>
  <c r="CR36" i="1"/>
  <c r="CS36" i="1"/>
  <c r="R36" i="1" s="1"/>
  <c r="CT36" i="1"/>
  <c r="S36" i="1" s="1"/>
  <c r="GL36" i="1"/>
  <c r="GO36" i="1"/>
  <c r="GP36" i="1"/>
  <c r="GV36" i="1"/>
  <c r="HC36" i="1" s="1"/>
  <c r="GX36" i="1" s="1"/>
  <c r="I37" i="1"/>
  <c r="R37" i="1" s="1"/>
  <c r="P37" i="1"/>
  <c r="Q37" i="1"/>
  <c r="AC37" i="1"/>
  <c r="AB37" i="1" s="1"/>
  <c r="AE37" i="1"/>
  <c r="AD37" i="1" s="1"/>
  <c r="AF37" i="1"/>
  <c r="AG37" i="1"/>
  <c r="CU37" i="1" s="1"/>
  <c r="T37" i="1" s="1"/>
  <c r="AH37" i="1"/>
  <c r="CV37" i="1" s="1"/>
  <c r="U37" i="1" s="1"/>
  <c r="AI37" i="1"/>
  <c r="AJ37" i="1"/>
  <c r="CX37" i="1" s="1"/>
  <c r="W37" i="1" s="1"/>
  <c r="CQ37" i="1"/>
  <c r="CR37" i="1"/>
  <c r="CS37" i="1"/>
  <c r="CT37" i="1"/>
  <c r="CW37" i="1"/>
  <c r="V37" i="1" s="1"/>
  <c r="GL37" i="1"/>
  <c r="GO37" i="1"/>
  <c r="GP37" i="1"/>
  <c r="GV37" i="1"/>
  <c r="GX37" i="1"/>
  <c r="HC37" i="1"/>
  <c r="I38" i="1"/>
  <c r="AC38" i="1"/>
  <c r="AD38" i="1"/>
  <c r="AE38" i="1"/>
  <c r="AF38" i="1"/>
  <c r="AB38" i="1" s="1"/>
  <c r="AG38" i="1"/>
  <c r="CU38" i="1" s="1"/>
  <c r="T38" i="1" s="1"/>
  <c r="AH38" i="1"/>
  <c r="AI38" i="1"/>
  <c r="AJ38" i="1"/>
  <c r="CQ38" i="1"/>
  <c r="P38" i="1" s="1"/>
  <c r="CR38" i="1"/>
  <c r="Q38" i="1" s="1"/>
  <c r="CS38" i="1"/>
  <c r="R38" i="1" s="1"/>
  <c r="CT38" i="1"/>
  <c r="S38" i="1" s="1"/>
  <c r="CV38" i="1"/>
  <c r="U38" i="1" s="1"/>
  <c r="CW38" i="1"/>
  <c r="V38" i="1" s="1"/>
  <c r="CX38" i="1"/>
  <c r="W38" i="1" s="1"/>
  <c r="GL38" i="1"/>
  <c r="GO38" i="1"/>
  <c r="GP38" i="1"/>
  <c r="GV38" i="1"/>
  <c r="HC38" i="1" s="1"/>
  <c r="GX38" i="1" s="1"/>
  <c r="C39" i="1"/>
  <c r="D39" i="1"/>
  <c r="I39" i="1"/>
  <c r="K39" i="1"/>
  <c r="AC39" i="1"/>
  <c r="AE39" i="1"/>
  <c r="AD39" i="1" s="1"/>
  <c r="AF39" i="1"/>
  <c r="AG39" i="1"/>
  <c r="CU39" i="1" s="1"/>
  <c r="T39" i="1" s="1"/>
  <c r="AH39" i="1"/>
  <c r="AI39" i="1"/>
  <c r="AJ39" i="1"/>
  <c r="CX39" i="1" s="1"/>
  <c r="W39" i="1" s="1"/>
  <c r="CQ39" i="1"/>
  <c r="CR39" i="1"/>
  <c r="CS39" i="1"/>
  <c r="CT39" i="1"/>
  <c r="CV39" i="1"/>
  <c r="CW39" i="1"/>
  <c r="GL39" i="1"/>
  <c r="GO39" i="1"/>
  <c r="GP39" i="1"/>
  <c r="GV39" i="1"/>
  <c r="HC39" i="1"/>
  <c r="GX39" i="1" s="1"/>
  <c r="I40" i="1"/>
  <c r="P40" i="1" s="1"/>
  <c r="S40" i="1"/>
  <c r="CY40" i="1" s="1"/>
  <c r="X40" i="1" s="1"/>
  <c r="AC40" i="1"/>
  <c r="AB40" i="1" s="1"/>
  <c r="AD40" i="1"/>
  <c r="AE40" i="1"/>
  <c r="AF40" i="1"/>
  <c r="AG40" i="1"/>
  <c r="CU40" i="1" s="1"/>
  <c r="T40" i="1" s="1"/>
  <c r="AH40" i="1"/>
  <c r="CV40" i="1" s="1"/>
  <c r="U40" i="1" s="1"/>
  <c r="AI40" i="1"/>
  <c r="CW40" i="1" s="1"/>
  <c r="V40" i="1" s="1"/>
  <c r="AJ40" i="1"/>
  <c r="CX40" i="1" s="1"/>
  <c r="W40" i="1" s="1"/>
  <c r="CQ40" i="1"/>
  <c r="CR40" i="1"/>
  <c r="Q40" i="1" s="1"/>
  <c r="CS40" i="1"/>
  <c r="R40" i="1" s="1"/>
  <c r="CT40" i="1"/>
  <c r="GL40" i="1"/>
  <c r="GO40" i="1"/>
  <c r="GP40" i="1"/>
  <c r="GV40" i="1"/>
  <c r="HC40" i="1" s="1"/>
  <c r="GX40" i="1" s="1"/>
  <c r="AC41" i="1"/>
  <c r="AD41" i="1"/>
  <c r="AB41" i="1" s="1"/>
  <c r="AE41" i="1"/>
  <c r="AF41" i="1"/>
  <c r="AG41" i="1"/>
  <c r="CU41" i="1" s="1"/>
  <c r="AH41" i="1"/>
  <c r="AI41" i="1"/>
  <c r="CW41" i="1" s="1"/>
  <c r="AJ41" i="1"/>
  <c r="CX41" i="1" s="1"/>
  <c r="CQ41" i="1"/>
  <c r="CR41" i="1"/>
  <c r="CS41" i="1"/>
  <c r="CT41" i="1"/>
  <c r="CV41" i="1"/>
  <c r="GL41" i="1"/>
  <c r="GO41" i="1"/>
  <c r="GP41" i="1"/>
  <c r="GV41" i="1"/>
  <c r="HC41" i="1" s="1"/>
  <c r="AC42" i="1"/>
  <c r="AE42" i="1"/>
  <c r="AD42" i="1" s="1"/>
  <c r="AF42" i="1"/>
  <c r="AG42" i="1"/>
  <c r="AH42" i="1"/>
  <c r="AI42" i="1"/>
  <c r="AJ42" i="1"/>
  <c r="CQ42" i="1"/>
  <c r="CR42" i="1"/>
  <c r="CS42" i="1"/>
  <c r="CT42" i="1"/>
  <c r="CU42" i="1"/>
  <c r="CV42" i="1"/>
  <c r="CW42" i="1"/>
  <c r="CX42" i="1"/>
  <c r="GL42" i="1"/>
  <c r="GO42" i="1"/>
  <c r="GP42" i="1"/>
  <c r="GV42" i="1"/>
  <c r="HC42" i="1"/>
  <c r="C43" i="1"/>
  <c r="D43" i="1"/>
  <c r="I43" i="1"/>
  <c r="K43" i="1"/>
  <c r="AC43" i="1"/>
  <c r="AE43" i="1"/>
  <c r="AD43" i="1" s="1"/>
  <c r="AF43" i="1"/>
  <c r="AG43" i="1"/>
  <c r="AH43" i="1"/>
  <c r="AI43" i="1"/>
  <c r="AJ43" i="1"/>
  <c r="CX43" i="1" s="1"/>
  <c r="W43" i="1" s="1"/>
  <c r="CQ43" i="1"/>
  <c r="CR43" i="1"/>
  <c r="CS43" i="1"/>
  <c r="CT43" i="1"/>
  <c r="CU43" i="1"/>
  <c r="T43" i="1" s="1"/>
  <c r="CV43" i="1"/>
  <c r="CW43" i="1"/>
  <c r="GL43" i="1"/>
  <c r="GO43" i="1"/>
  <c r="GP43" i="1"/>
  <c r="GV43" i="1"/>
  <c r="HC43" i="1"/>
  <c r="GX43" i="1" s="1"/>
  <c r="I44" i="1"/>
  <c r="S44" i="1" s="1"/>
  <c r="R44" i="1"/>
  <c r="AC44" i="1"/>
  <c r="AE44" i="1"/>
  <c r="AD44" i="1" s="1"/>
  <c r="AB44" i="1" s="1"/>
  <c r="AF44" i="1"/>
  <c r="AG44" i="1"/>
  <c r="CU44" i="1" s="1"/>
  <c r="T44" i="1" s="1"/>
  <c r="AH44" i="1"/>
  <c r="CV44" i="1" s="1"/>
  <c r="U44" i="1" s="1"/>
  <c r="AI44" i="1"/>
  <c r="CW44" i="1" s="1"/>
  <c r="V44" i="1" s="1"/>
  <c r="AJ44" i="1"/>
  <c r="CX44" i="1" s="1"/>
  <c r="W44" i="1" s="1"/>
  <c r="CQ44" i="1"/>
  <c r="P44" i="1" s="1"/>
  <c r="CP44" i="1" s="1"/>
  <c r="O44" i="1" s="1"/>
  <c r="CR44" i="1"/>
  <c r="Q44" i="1" s="1"/>
  <c r="CS44" i="1"/>
  <c r="CT44" i="1"/>
  <c r="GL44" i="1"/>
  <c r="GO44" i="1"/>
  <c r="GP44" i="1"/>
  <c r="GV44" i="1"/>
  <c r="HC44" i="1" s="1"/>
  <c r="GX44" i="1" s="1"/>
  <c r="I45" i="1"/>
  <c r="P45" i="1" s="1"/>
  <c r="AC45" i="1"/>
  <c r="AB45" i="1" s="1"/>
  <c r="AD45" i="1"/>
  <c r="AE45" i="1"/>
  <c r="AF45" i="1"/>
  <c r="AG45" i="1"/>
  <c r="AH45" i="1"/>
  <c r="CV45" i="1" s="1"/>
  <c r="U45" i="1" s="1"/>
  <c r="AI45" i="1"/>
  <c r="CW45" i="1" s="1"/>
  <c r="V45" i="1" s="1"/>
  <c r="AJ45" i="1"/>
  <c r="CQ45" i="1"/>
  <c r="CR45" i="1"/>
  <c r="CS45" i="1"/>
  <c r="R45" i="1" s="1"/>
  <c r="CT45" i="1"/>
  <c r="S45" i="1" s="1"/>
  <c r="CU45" i="1"/>
  <c r="T45" i="1" s="1"/>
  <c r="CX45" i="1"/>
  <c r="W45" i="1" s="1"/>
  <c r="GL45" i="1"/>
  <c r="GO45" i="1"/>
  <c r="GP45" i="1"/>
  <c r="GV45" i="1"/>
  <c r="HC45" i="1" s="1"/>
  <c r="GX45" i="1" s="1"/>
  <c r="AC46" i="1"/>
  <c r="AD46" i="1"/>
  <c r="AB46" i="1" s="1"/>
  <c r="AE46" i="1"/>
  <c r="AF46" i="1"/>
  <c r="AG46" i="1"/>
  <c r="AH46" i="1"/>
  <c r="AI46" i="1"/>
  <c r="AJ46" i="1"/>
  <c r="CQ46" i="1"/>
  <c r="CR46" i="1"/>
  <c r="CS46" i="1"/>
  <c r="CT46" i="1"/>
  <c r="CU46" i="1"/>
  <c r="CV46" i="1"/>
  <c r="CW46" i="1"/>
  <c r="CX46" i="1"/>
  <c r="GL46" i="1"/>
  <c r="GO46" i="1"/>
  <c r="GP46" i="1"/>
  <c r="GV46" i="1"/>
  <c r="HC46" i="1"/>
  <c r="I47" i="1"/>
  <c r="S47" i="1"/>
  <c r="CY47" i="1" s="1"/>
  <c r="X47" i="1" s="1"/>
  <c r="T47" i="1"/>
  <c r="AC47" i="1"/>
  <c r="AE47" i="1"/>
  <c r="AD47" i="1" s="1"/>
  <c r="AB47" i="1" s="1"/>
  <c r="AF47" i="1"/>
  <c r="AG47" i="1"/>
  <c r="AH47" i="1"/>
  <c r="CV47" i="1" s="1"/>
  <c r="U47" i="1" s="1"/>
  <c r="AI47" i="1"/>
  <c r="AJ47" i="1"/>
  <c r="CQ47" i="1"/>
  <c r="P47" i="1" s="1"/>
  <c r="CP47" i="1" s="1"/>
  <c r="O47" i="1" s="1"/>
  <c r="CR47" i="1"/>
  <c r="Q47" i="1" s="1"/>
  <c r="CS47" i="1"/>
  <c r="R47" i="1" s="1"/>
  <c r="CT47" i="1"/>
  <c r="CU47" i="1"/>
  <c r="CW47" i="1"/>
  <c r="V47" i="1" s="1"/>
  <c r="CX47" i="1"/>
  <c r="W47" i="1" s="1"/>
  <c r="GL47" i="1"/>
  <c r="GO47" i="1"/>
  <c r="GP47" i="1"/>
  <c r="GV47" i="1"/>
  <c r="HC47" i="1"/>
  <c r="GX47" i="1" s="1"/>
  <c r="C48" i="1"/>
  <c r="D48" i="1"/>
  <c r="I48" i="1"/>
  <c r="I49" i="1" s="1"/>
  <c r="K48" i="1"/>
  <c r="AC48" i="1"/>
  <c r="AE48" i="1"/>
  <c r="AD48" i="1" s="1"/>
  <c r="AF48" i="1"/>
  <c r="AG48" i="1"/>
  <c r="CU48" i="1" s="1"/>
  <c r="T48" i="1" s="1"/>
  <c r="AH48" i="1"/>
  <c r="AI48" i="1"/>
  <c r="AJ48" i="1"/>
  <c r="CQ48" i="1"/>
  <c r="CR48" i="1"/>
  <c r="CS48" i="1"/>
  <c r="CT48" i="1"/>
  <c r="CV48" i="1"/>
  <c r="CW48" i="1"/>
  <c r="CX48" i="1"/>
  <c r="W48" i="1" s="1"/>
  <c r="GL48" i="1"/>
  <c r="GO48" i="1"/>
  <c r="GP48" i="1"/>
  <c r="GV48" i="1"/>
  <c r="HC48" i="1"/>
  <c r="GX48" i="1" s="1"/>
  <c r="AC49" i="1"/>
  <c r="AE49" i="1"/>
  <c r="AD49" i="1" s="1"/>
  <c r="AF49" i="1"/>
  <c r="AG49" i="1"/>
  <c r="CU49" i="1" s="1"/>
  <c r="AH49" i="1"/>
  <c r="CV49" i="1" s="1"/>
  <c r="AI49" i="1"/>
  <c r="AJ49" i="1"/>
  <c r="CQ49" i="1"/>
  <c r="P49" i="1" s="1"/>
  <c r="CR49" i="1"/>
  <c r="CS49" i="1"/>
  <c r="CT49" i="1"/>
  <c r="CW49" i="1"/>
  <c r="CX49" i="1"/>
  <c r="W49" i="1" s="1"/>
  <c r="GL49" i="1"/>
  <c r="GO49" i="1"/>
  <c r="GP49" i="1"/>
  <c r="GV49" i="1"/>
  <c r="HC49" i="1" s="1"/>
  <c r="AC50" i="1"/>
  <c r="AB50" i="1" s="1"/>
  <c r="AD50" i="1"/>
  <c r="AE50" i="1"/>
  <c r="AF50" i="1"/>
  <c r="AG50" i="1"/>
  <c r="AH50" i="1"/>
  <c r="AI50" i="1"/>
  <c r="AJ50" i="1"/>
  <c r="CQ50" i="1"/>
  <c r="CR50" i="1"/>
  <c r="CS50" i="1"/>
  <c r="CT50" i="1"/>
  <c r="CU50" i="1"/>
  <c r="CV50" i="1"/>
  <c r="CW50" i="1"/>
  <c r="CX50" i="1"/>
  <c r="GL50" i="1"/>
  <c r="GO50" i="1"/>
  <c r="GP50" i="1"/>
  <c r="GV50" i="1"/>
  <c r="HC50" i="1"/>
  <c r="AC51" i="1"/>
  <c r="AB51" i="1" s="1"/>
  <c r="AE51" i="1"/>
  <c r="AD51" i="1" s="1"/>
  <c r="AF51" i="1"/>
  <c r="AG51" i="1"/>
  <c r="CU51" i="1" s="1"/>
  <c r="AH51" i="1"/>
  <c r="AI51" i="1"/>
  <c r="AJ51" i="1"/>
  <c r="CX51" i="1" s="1"/>
  <c r="CQ51" i="1"/>
  <c r="CR51" i="1"/>
  <c r="CS51" i="1"/>
  <c r="CT51" i="1"/>
  <c r="CV51" i="1"/>
  <c r="CW51" i="1"/>
  <c r="GL51" i="1"/>
  <c r="GO51" i="1"/>
  <c r="GP51" i="1"/>
  <c r="GV51" i="1"/>
  <c r="HC51" i="1"/>
  <c r="C52" i="1"/>
  <c r="D52" i="1"/>
  <c r="I52" i="1"/>
  <c r="I53" i="1" s="1"/>
  <c r="K52" i="1"/>
  <c r="AC52" i="1"/>
  <c r="AE52" i="1"/>
  <c r="AD52" i="1" s="1"/>
  <c r="AF52" i="1"/>
  <c r="AG52" i="1"/>
  <c r="CU52" i="1" s="1"/>
  <c r="T52" i="1" s="1"/>
  <c r="AH52" i="1"/>
  <c r="AI52" i="1"/>
  <c r="AJ52" i="1"/>
  <c r="CX52" i="1" s="1"/>
  <c r="W52" i="1" s="1"/>
  <c r="CQ52" i="1"/>
  <c r="CR52" i="1"/>
  <c r="CS52" i="1"/>
  <c r="CT52" i="1"/>
  <c r="CV52" i="1"/>
  <c r="CW52" i="1"/>
  <c r="GL52" i="1"/>
  <c r="GO52" i="1"/>
  <c r="GP52" i="1"/>
  <c r="GV52" i="1"/>
  <c r="GX52" i="1"/>
  <c r="HC52" i="1"/>
  <c r="AC53" i="1"/>
  <c r="AD53" i="1"/>
  <c r="AE53" i="1"/>
  <c r="AF53" i="1"/>
  <c r="AB53" i="1" s="1"/>
  <c r="AG53" i="1"/>
  <c r="CU53" i="1" s="1"/>
  <c r="T53" i="1" s="1"/>
  <c r="AH53" i="1"/>
  <c r="AI53" i="1"/>
  <c r="AJ53" i="1"/>
  <c r="CQ53" i="1"/>
  <c r="P53" i="1" s="1"/>
  <c r="CP53" i="1" s="1"/>
  <c r="O53" i="1" s="1"/>
  <c r="CR53" i="1"/>
  <c r="Q53" i="1" s="1"/>
  <c r="CS53" i="1"/>
  <c r="R53" i="1" s="1"/>
  <c r="CT53" i="1"/>
  <c r="S53" i="1" s="1"/>
  <c r="CV53" i="1"/>
  <c r="U53" i="1" s="1"/>
  <c r="CW53" i="1"/>
  <c r="V53" i="1" s="1"/>
  <c r="CX53" i="1"/>
  <c r="GL53" i="1"/>
  <c r="GO53" i="1"/>
  <c r="GP53" i="1"/>
  <c r="GV53" i="1"/>
  <c r="HC53" i="1"/>
  <c r="GX53" i="1" s="1"/>
  <c r="C54" i="1"/>
  <c r="D54" i="1"/>
  <c r="I54" i="1"/>
  <c r="K54" i="1"/>
  <c r="AC54" i="1"/>
  <c r="AE54" i="1"/>
  <c r="AD54" i="1" s="1"/>
  <c r="AF54" i="1"/>
  <c r="AG54" i="1"/>
  <c r="CU54" i="1" s="1"/>
  <c r="T54" i="1" s="1"/>
  <c r="AH54" i="1"/>
  <c r="AI54" i="1"/>
  <c r="AJ54" i="1"/>
  <c r="CX54" i="1" s="1"/>
  <c r="W54" i="1" s="1"/>
  <c r="CQ54" i="1"/>
  <c r="CR54" i="1"/>
  <c r="CS54" i="1"/>
  <c r="CT54" i="1"/>
  <c r="CV54" i="1"/>
  <c r="CW54" i="1"/>
  <c r="GL54" i="1"/>
  <c r="GO54" i="1"/>
  <c r="GP54" i="1"/>
  <c r="GV54" i="1"/>
  <c r="GX54" i="1"/>
  <c r="HC54" i="1"/>
  <c r="I55" i="1"/>
  <c r="P55" i="1"/>
  <c r="S55" i="1"/>
  <c r="AC55" i="1"/>
  <c r="AB55" i="1" s="1"/>
  <c r="AD55" i="1"/>
  <c r="AE55" i="1"/>
  <c r="AF55" i="1"/>
  <c r="AG55" i="1"/>
  <c r="CU55" i="1" s="1"/>
  <c r="T55" i="1" s="1"/>
  <c r="AH55" i="1"/>
  <c r="CV55" i="1" s="1"/>
  <c r="U55" i="1" s="1"/>
  <c r="AI55" i="1"/>
  <c r="CW55" i="1" s="1"/>
  <c r="V55" i="1" s="1"/>
  <c r="AJ55" i="1"/>
  <c r="CX55" i="1" s="1"/>
  <c r="W55" i="1" s="1"/>
  <c r="CQ55" i="1"/>
  <c r="CR55" i="1"/>
  <c r="Q55" i="1" s="1"/>
  <c r="CP55" i="1" s="1"/>
  <c r="O55" i="1" s="1"/>
  <c r="CS55" i="1"/>
  <c r="R55" i="1" s="1"/>
  <c r="CT55" i="1"/>
  <c r="GL55" i="1"/>
  <c r="GO55" i="1"/>
  <c r="GP55" i="1"/>
  <c r="GV55" i="1"/>
  <c r="HC55" i="1" s="1"/>
  <c r="GX55" i="1" s="1"/>
  <c r="AC56" i="1"/>
  <c r="AE56" i="1"/>
  <c r="AD56" i="1" s="1"/>
  <c r="AB56" i="1" s="1"/>
  <c r="AF56" i="1"/>
  <c r="AG56" i="1"/>
  <c r="CU56" i="1" s="1"/>
  <c r="AH56" i="1"/>
  <c r="AI56" i="1"/>
  <c r="CW56" i="1" s="1"/>
  <c r="AJ56" i="1"/>
  <c r="CX56" i="1" s="1"/>
  <c r="CQ56" i="1"/>
  <c r="CR56" i="1"/>
  <c r="CS56" i="1"/>
  <c r="CT56" i="1"/>
  <c r="CV56" i="1"/>
  <c r="GL56" i="1"/>
  <c r="GO56" i="1"/>
  <c r="GP56" i="1"/>
  <c r="GV56" i="1"/>
  <c r="HC56" i="1" s="1"/>
  <c r="AC57" i="1"/>
  <c r="AB57" i="1" s="1"/>
  <c r="AE57" i="1"/>
  <c r="AD57" i="1" s="1"/>
  <c r="AF57" i="1"/>
  <c r="AG57" i="1"/>
  <c r="AH57" i="1"/>
  <c r="AI57" i="1"/>
  <c r="AJ57" i="1"/>
  <c r="CQ57" i="1"/>
  <c r="CR57" i="1"/>
  <c r="CS57" i="1"/>
  <c r="CT57" i="1"/>
  <c r="CU57" i="1"/>
  <c r="CV57" i="1"/>
  <c r="CW57" i="1"/>
  <c r="CX57" i="1"/>
  <c r="GL57" i="1"/>
  <c r="GO57" i="1"/>
  <c r="GP57" i="1"/>
  <c r="GV57" i="1"/>
  <c r="HC57" i="1"/>
  <c r="C58" i="1"/>
  <c r="D58" i="1"/>
  <c r="I58" i="1"/>
  <c r="K58" i="1"/>
  <c r="AC58" i="1"/>
  <c r="AE58" i="1"/>
  <c r="AD58" i="1" s="1"/>
  <c r="AF58" i="1"/>
  <c r="AG58" i="1"/>
  <c r="AH58" i="1"/>
  <c r="AI58" i="1"/>
  <c r="AJ58" i="1"/>
  <c r="CX58" i="1" s="1"/>
  <c r="W58" i="1" s="1"/>
  <c r="CQ58" i="1"/>
  <c r="CR58" i="1"/>
  <c r="CS58" i="1"/>
  <c r="CT58" i="1"/>
  <c r="CU58" i="1"/>
  <c r="T58" i="1" s="1"/>
  <c r="CV58" i="1"/>
  <c r="CW58" i="1"/>
  <c r="GL58" i="1"/>
  <c r="GO58" i="1"/>
  <c r="GP58" i="1"/>
  <c r="GV58" i="1"/>
  <c r="GX58" i="1"/>
  <c r="HC58" i="1"/>
  <c r="I59" i="1"/>
  <c r="S59" i="1" s="1"/>
  <c r="R59" i="1"/>
  <c r="AC59" i="1"/>
  <c r="AE59" i="1"/>
  <c r="AD59" i="1" s="1"/>
  <c r="AF59" i="1"/>
  <c r="AG59" i="1"/>
  <c r="CU59" i="1" s="1"/>
  <c r="T59" i="1" s="1"/>
  <c r="AH59" i="1"/>
  <c r="CV59" i="1" s="1"/>
  <c r="U59" i="1" s="1"/>
  <c r="AI59" i="1"/>
  <c r="CW59" i="1" s="1"/>
  <c r="V59" i="1" s="1"/>
  <c r="AJ59" i="1"/>
  <c r="CX59" i="1" s="1"/>
  <c r="W59" i="1" s="1"/>
  <c r="CQ59" i="1"/>
  <c r="P59" i="1" s="1"/>
  <c r="CR59" i="1"/>
  <c r="Q59" i="1" s="1"/>
  <c r="CS59" i="1"/>
  <c r="CT59" i="1"/>
  <c r="GL59" i="1"/>
  <c r="GO59" i="1"/>
  <c r="GP59" i="1"/>
  <c r="GV59" i="1"/>
  <c r="HC59" i="1" s="1"/>
  <c r="GX59" i="1" s="1"/>
  <c r="I60" i="1"/>
  <c r="AC60" i="1"/>
  <c r="AD60" i="1"/>
  <c r="AB60" i="1" s="1"/>
  <c r="AE60" i="1"/>
  <c r="AF60" i="1"/>
  <c r="AG60" i="1"/>
  <c r="AH60" i="1"/>
  <c r="CV60" i="1" s="1"/>
  <c r="AI60" i="1"/>
  <c r="CW60" i="1" s="1"/>
  <c r="AJ60" i="1"/>
  <c r="CQ60" i="1"/>
  <c r="CR60" i="1"/>
  <c r="CS60" i="1"/>
  <c r="CT60" i="1"/>
  <c r="CU60" i="1"/>
  <c r="CX60" i="1"/>
  <c r="GL60" i="1"/>
  <c r="GO60" i="1"/>
  <c r="GP60" i="1"/>
  <c r="GV60" i="1"/>
  <c r="HC60" i="1" s="1"/>
  <c r="AC61" i="1"/>
  <c r="AE61" i="1"/>
  <c r="AD61" i="1" s="1"/>
  <c r="AB61" i="1" s="1"/>
  <c r="AF61" i="1"/>
  <c r="AG61" i="1"/>
  <c r="AH61" i="1"/>
  <c r="AI61" i="1"/>
  <c r="AJ61" i="1"/>
  <c r="CQ61" i="1"/>
  <c r="CR61" i="1"/>
  <c r="CS61" i="1"/>
  <c r="CT61" i="1"/>
  <c r="CU61" i="1"/>
  <c r="CV61" i="1"/>
  <c r="CW61" i="1"/>
  <c r="CX61" i="1"/>
  <c r="GL61" i="1"/>
  <c r="GO61" i="1"/>
  <c r="GP61" i="1"/>
  <c r="GV61" i="1"/>
  <c r="HC61" i="1"/>
  <c r="I62" i="1"/>
  <c r="S62" i="1"/>
  <c r="T62" i="1"/>
  <c r="U62" i="1"/>
  <c r="V62" i="1"/>
  <c r="AC62" i="1"/>
  <c r="AE62" i="1"/>
  <c r="AD62" i="1" s="1"/>
  <c r="AB62" i="1" s="1"/>
  <c r="AF62" i="1"/>
  <c r="AG62" i="1"/>
  <c r="AH62" i="1"/>
  <c r="CV62" i="1" s="1"/>
  <c r="AI62" i="1"/>
  <c r="AJ62" i="1"/>
  <c r="CQ62" i="1"/>
  <c r="P62" i="1" s="1"/>
  <c r="CR62" i="1"/>
  <c r="Q62" i="1" s="1"/>
  <c r="CS62" i="1"/>
  <c r="R62" i="1" s="1"/>
  <c r="CT62" i="1"/>
  <c r="CU62" i="1"/>
  <c r="CW62" i="1"/>
  <c r="CX62" i="1"/>
  <c r="W62" i="1" s="1"/>
  <c r="GL62" i="1"/>
  <c r="GO62" i="1"/>
  <c r="GP62" i="1"/>
  <c r="GV62" i="1"/>
  <c r="HC62" i="1"/>
  <c r="GX62" i="1" s="1"/>
  <c r="C63" i="1"/>
  <c r="D63" i="1"/>
  <c r="I63" i="1"/>
  <c r="K63" i="1"/>
  <c r="AC63" i="1"/>
  <c r="AD63" i="1"/>
  <c r="AB63" i="1" s="1"/>
  <c r="AE63" i="1"/>
  <c r="AF63" i="1"/>
  <c r="AG63" i="1"/>
  <c r="CU63" i="1" s="1"/>
  <c r="AH63" i="1"/>
  <c r="AI63" i="1"/>
  <c r="AJ63" i="1"/>
  <c r="CQ63" i="1"/>
  <c r="CR63" i="1"/>
  <c r="CS63" i="1"/>
  <c r="CT63" i="1"/>
  <c r="CV63" i="1"/>
  <c r="CW63" i="1"/>
  <c r="CX63" i="1"/>
  <c r="GL63" i="1"/>
  <c r="GO63" i="1"/>
  <c r="GP63" i="1"/>
  <c r="GV63" i="1"/>
  <c r="HC63" i="1" s="1"/>
  <c r="GX63" i="1" s="1"/>
  <c r="AC64" i="1"/>
  <c r="AB64" i="1" s="1"/>
  <c r="AE64" i="1"/>
  <c r="AD64" i="1" s="1"/>
  <c r="AF64" i="1"/>
  <c r="AG64" i="1"/>
  <c r="CU64" i="1" s="1"/>
  <c r="AH64" i="1"/>
  <c r="CV64" i="1" s="1"/>
  <c r="AI64" i="1"/>
  <c r="AJ64" i="1"/>
  <c r="CQ64" i="1"/>
  <c r="CR64" i="1"/>
  <c r="CS64" i="1"/>
  <c r="CT64" i="1"/>
  <c r="CW64" i="1"/>
  <c r="CX64" i="1"/>
  <c r="GL64" i="1"/>
  <c r="GO64" i="1"/>
  <c r="GP64" i="1"/>
  <c r="GV64" i="1"/>
  <c r="HC64" i="1" s="1"/>
  <c r="C65" i="1"/>
  <c r="D65" i="1"/>
  <c r="I65" i="1"/>
  <c r="K65" i="1"/>
  <c r="AC65" i="1"/>
  <c r="AE65" i="1"/>
  <c r="AD65" i="1" s="1"/>
  <c r="AF65" i="1"/>
  <c r="AG65" i="1"/>
  <c r="AH65" i="1"/>
  <c r="AI65" i="1"/>
  <c r="AJ65" i="1"/>
  <c r="CQ65" i="1"/>
  <c r="CR65" i="1"/>
  <c r="CS65" i="1"/>
  <c r="CT65" i="1"/>
  <c r="CU65" i="1"/>
  <c r="T65" i="1" s="1"/>
  <c r="CV65" i="1"/>
  <c r="CW65" i="1"/>
  <c r="CX65" i="1"/>
  <c r="W65" i="1" s="1"/>
  <c r="GL65" i="1"/>
  <c r="GO65" i="1"/>
  <c r="GP65" i="1"/>
  <c r="GV65" i="1"/>
  <c r="HC65" i="1"/>
  <c r="GX65" i="1" s="1"/>
  <c r="I66" i="1"/>
  <c r="Q66" i="1"/>
  <c r="R66" i="1"/>
  <c r="T66" i="1"/>
  <c r="U66" i="1"/>
  <c r="AC66" i="1"/>
  <c r="AD66" i="1"/>
  <c r="AB66" i="1" s="1"/>
  <c r="AE66" i="1"/>
  <c r="AF66" i="1"/>
  <c r="AG66" i="1"/>
  <c r="CU66" i="1" s="1"/>
  <c r="AH66" i="1"/>
  <c r="CV66" i="1" s="1"/>
  <c r="AI66" i="1"/>
  <c r="CW66" i="1" s="1"/>
  <c r="V66" i="1" s="1"/>
  <c r="AJ66" i="1"/>
  <c r="CX66" i="1" s="1"/>
  <c r="W66" i="1" s="1"/>
  <c r="CQ66" i="1"/>
  <c r="P66" i="1" s="1"/>
  <c r="CR66" i="1"/>
  <c r="CS66" i="1"/>
  <c r="CT66" i="1"/>
  <c r="GL66" i="1"/>
  <c r="GO66" i="1"/>
  <c r="GP66" i="1"/>
  <c r="GV66" i="1"/>
  <c r="HC66" i="1" s="1"/>
  <c r="GX66" i="1" s="1"/>
  <c r="C67" i="1"/>
  <c r="D67" i="1"/>
  <c r="I67" i="1"/>
  <c r="K67" i="1"/>
  <c r="AC67" i="1"/>
  <c r="AE67" i="1"/>
  <c r="AD67" i="1" s="1"/>
  <c r="AF67" i="1"/>
  <c r="AG67" i="1"/>
  <c r="AH67" i="1"/>
  <c r="AI67" i="1"/>
  <c r="AJ67" i="1"/>
  <c r="CQ67" i="1"/>
  <c r="CR67" i="1"/>
  <c r="CS67" i="1"/>
  <c r="CT67" i="1"/>
  <c r="CU67" i="1"/>
  <c r="T67" i="1" s="1"/>
  <c r="CV67" i="1"/>
  <c r="CW67" i="1"/>
  <c r="CX67" i="1"/>
  <c r="GL67" i="1"/>
  <c r="GO67" i="1"/>
  <c r="GP67" i="1"/>
  <c r="GV67" i="1"/>
  <c r="HC67" i="1" s="1"/>
  <c r="GX67" i="1" s="1"/>
  <c r="AC68" i="1"/>
  <c r="AB68" i="1" s="1"/>
  <c r="AD68" i="1"/>
  <c r="AE68" i="1"/>
  <c r="AF68" i="1"/>
  <c r="AG68" i="1"/>
  <c r="AH68" i="1"/>
  <c r="AI68" i="1"/>
  <c r="AJ68" i="1"/>
  <c r="CQ68" i="1"/>
  <c r="CR68" i="1"/>
  <c r="CS68" i="1"/>
  <c r="CT68" i="1"/>
  <c r="CU68" i="1"/>
  <c r="CV68" i="1"/>
  <c r="CW68" i="1"/>
  <c r="CX68" i="1"/>
  <c r="GL68" i="1"/>
  <c r="GO68" i="1"/>
  <c r="GP68" i="1"/>
  <c r="GV68" i="1"/>
  <c r="HC68" i="1" s="1"/>
  <c r="I69" i="1"/>
  <c r="P69" i="1"/>
  <c r="Q69" i="1"/>
  <c r="R69" i="1"/>
  <c r="AC69" i="1"/>
  <c r="AB69" i="1" s="1"/>
  <c r="AE69" i="1"/>
  <c r="AD69" i="1" s="1"/>
  <c r="AF69" i="1"/>
  <c r="AG69" i="1"/>
  <c r="AH69" i="1"/>
  <c r="CV69" i="1" s="1"/>
  <c r="U69" i="1" s="1"/>
  <c r="AI69" i="1"/>
  <c r="AJ69" i="1"/>
  <c r="CX69" i="1" s="1"/>
  <c r="W69" i="1" s="1"/>
  <c r="CQ69" i="1"/>
  <c r="CR69" i="1"/>
  <c r="CS69" i="1"/>
  <c r="CT69" i="1"/>
  <c r="S69" i="1" s="1"/>
  <c r="CU69" i="1"/>
  <c r="T69" i="1" s="1"/>
  <c r="CW69" i="1"/>
  <c r="V69" i="1" s="1"/>
  <c r="GL69" i="1"/>
  <c r="GO69" i="1"/>
  <c r="GP69" i="1"/>
  <c r="GV69" i="1"/>
  <c r="GX69" i="1"/>
  <c r="HC69" i="1"/>
  <c r="I70" i="1"/>
  <c r="S70" i="1" s="1"/>
  <c r="P70" i="1"/>
  <c r="Q70" i="1"/>
  <c r="AB70" i="1"/>
  <c r="AC70" i="1"/>
  <c r="AD70" i="1"/>
  <c r="AE70" i="1"/>
  <c r="AF70" i="1"/>
  <c r="AG70" i="1"/>
  <c r="CU70" i="1" s="1"/>
  <c r="T70" i="1" s="1"/>
  <c r="AH70" i="1"/>
  <c r="CV70" i="1" s="1"/>
  <c r="AI70" i="1"/>
  <c r="CW70" i="1" s="1"/>
  <c r="AJ70" i="1"/>
  <c r="CX70" i="1" s="1"/>
  <c r="W70" i="1" s="1"/>
  <c r="CQ70" i="1"/>
  <c r="CR70" i="1"/>
  <c r="CS70" i="1"/>
  <c r="R70" i="1" s="1"/>
  <c r="CT70" i="1"/>
  <c r="GL70" i="1"/>
  <c r="GO70" i="1"/>
  <c r="GP70" i="1"/>
  <c r="GV70" i="1"/>
  <c r="HC70" i="1"/>
  <c r="GX70" i="1" s="1"/>
  <c r="C71" i="1"/>
  <c r="D71" i="1"/>
  <c r="I71" i="1"/>
  <c r="T71" i="1" s="1"/>
  <c r="K71" i="1"/>
  <c r="AC71" i="1"/>
  <c r="AE71" i="1"/>
  <c r="AD71" i="1" s="1"/>
  <c r="AF71" i="1"/>
  <c r="AG71" i="1"/>
  <c r="CU71" i="1" s="1"/>
  <c r="AH71" i="1"/>
  <c r="AI71" i="1"/>
  <c r="AJ71" i="1"/>
  <c r="CQ71" i="1"/>
  <c r="CR71" i="1"/>
  <c r="CS71" i="1"/>
  <c r="CT71" i="1"/>
  <c r="CV71" i="1"/>
  <c r="CW71" i="1"/>
  <c r="CX71" i="1"/>
  <c r="W71" i="1" s="1"/>
  <c r="GL71" i="1"/>
  <c r="GO71" i="1"/>
  <c r="GP71" i="1"/>
  <c r="GV71" i="1"/>
  <c r="HC71" i="1" s="1"/>
  <c r="I72" i="1"/>
  <c r="P72" i="1" s="1"/>
  <c r="AC72" i="1"/>
  <c r="AB72" i="1" s="1"/>
  <c r="AD72" i="1"/>
  <c r="AE72" i="1"/>
  <c r="AF72" i="1"/>
  <c r="AG72" i="1"/>
  <c r="AH72" i="1"/>
  <c r="AI72" i="1"/>
  <c r="CW72" i="1" s="1"/>
  <c r="V72" i="1" s="1"/>
  <c r="AJ72" i="1"/>
  <c r="CQ72" i="1"/>
  <c r="CR72" i="1"/>
  <c r="CS72" i="1"/>
  <c r="CT72" i="1"/>
  <c r="CU72" i="1"/>
  <c r="T72" i="1" s="1"/>
  <c r="CV72" i="1"/>
  <c r="U72" i="1" s="1"/>
  <c r="CX72" i="1"/>
  <c r="GL72" i="1"/>
  <c r="GO72" i="1"/>
  <c r="GP72" i="1"/>
  <c r="GV72" i="1"/>
  <c r="HC72" i="1"/>
  <c r="GX72" i="1" s="1"/>
  <c r="C73" i="1"/>
  <c r="D73" i="1"/>
  <c r="I73" i="1"/>
  <c r="T73" i="1" s="1"/>
  <c r="K73" i="1"/>
  <c r="AC73" i="1"/>
  <c r="AE73" i="1"/>
  <c r="AD73" i="1" s="1"/>
  <c r="AF73" i="1"/>
  <c r="AG73" i="1"/>
  <c r="CU73" i="1" s="1"/>
  <c r="AH73" i="1"/>
  <c r="AI73" i="1"/>
  <c r="AJ73" i="1"/>
  <c r="CQ73" i="1"/>
  <c r="CR73" i="1"/>
  <c r="CS73" i="1"/>
  <c r="CT73" i="1"/>
  <c r="CV73" i="1"/>
  <c r="CW73" i="1"/>
  <c r="CX73" i="1"/>
  <c r="GL73" i="1"/>
  <c r="GO73" i="1"/>
  <c r="GP73" i="1"/>
  <c r="GV73" i="1"/>
  <c r="HC73" i="1" s="1"/>
  <c r="GX73" i="1" s="1"/>
  <c r="I74" i="1"/>
  <c r="S74" i="1" s="1"/>
  <c r="R74" i="1"/>
  <c r="AC74" i="1"/>
  <c r="AB74" i="1" s="1"/>
  <c r="AE74" i="1"/>
  <c r="AD74" i="1" s="1"/>
  <c r="AF74" i="1"/>
  <c r="AG74" i="1"/>
  <c r="AH74" i="1"/>
  <c r="CV74" i="1" s="1"/>
  <c r="U74" i="1" s="1"/>
  <c r="AI74" i="1"/>
  <c r="AJ74" i="1"/>
  <c r="CX74" i="1" s="1"/>
  <c r="W74" i="1" s="1"/>
  <c r="CQ74" i="1"/>
  <c r="P74" i="1" s="1"/>
  <c r="CR74" i="1"/>
  <c r="Q74" i="1" s="1"/>
  <c r="CS74" i="1"/>
  <c r="CT74" i="1"/>
  <c r="CU74" i="1"/>
  <c r="T74" i="1" s="1"/>
  <c r="CW74" i="1"/>
  <c r="V74" i="1" s="1"/>
  <c r="GL74" i="1"/>
  <c r="GO74" i="1"/>
  <c r="GP74" i="1"/>
  <c r="GV74" i="1"/>
  <c r="HC74" i="1" s="1"/>
  <c r="GX74" i="1" s="1"/>
  <c r="I75" i="1"/>
  <c r="S75" i="1" s="1"/>
  <c r="AC75" i="1"/>
  <c r="AD75" i="1"/>
  <c r="AB75" i="1" s="1"/>
  <c r="AE75" i="1"/>
  <c r="AF75" i="1"/>
  <c r="AG75" i="1"/>
  <c r="CU75" i="1" s="1"/>
  <c r="T75" i="1" s="1"/>
  <c r="AH75" i="1"/>
  <c r="CV75" i="1" s="1"/>
  <c r="U75" i="1" s="1"/>
  <c r="AI75" i="1"/>
  <c r="CW75" i="1" s="1"/>
  <c r="V75" i="1" s="1"/>
  <c r="AJ75" i="1"/>
  <c r="CQ75" i="1"/>
  <c r="P75" i="1" s="1"/>
  <c r="CR75" i="1"/>
  <c r="Q75" i="1" s="1"/>
  <c r="CS75" i="1"/>
  <c r="R75" i="1" s="1"/>
  <c r="CT75" i="1"/>
  <c r="CX75" i="1"/>
  <c r="W75" i="1" s="1"/>
  <c r="GL75" i="1"/>
  <c r="GO75" i="1"/>
  <c r="GP75" i="1"/>
  <c r="GV75" i="1"/>
  <c r="HC75" i="1" s="1"/>
  <c r="GX75" i="1" s="1"/>
  <c r="AC76" i="1"/>
  <c r="AD76" i="1"/>
  <c r="AB76" i="1" s="1"/>
  <c r="AE76" i="1"/>
  <c r="AF76" i="1"/>
  <c r="AG76" i="1"/>
  <c r="AH76" i="1"/>
  <c r="CV76" i="1" s="1"/>
  <c r="AI76" i="1"/>
  <c r="AJ76" i="1"/>
  <c r="CX76" i="1" s="1"/>
  <c r="CQ76" i="1"/>
  <c r="CR76" i="1"/>
  <c r="CS76" i="1"/>
  <c r="CT76" i="1"/>
  <c r="CU76" i="1"/>
  <c r="CW76" i="1"/>
  <c r="GL76" i="1"/>
  <c r="GO76" i="1"/>
  <c r="GP76" i="1"/>
  <c r="GV76" i="1"/>
  <c r="HC76" i="1" s="1"/>
  <c r="C77" i="1"/>
  <c r="D77" i="1"/>
  <c r="I77" i="1"/>
  <c r="K77" i="1"/>
  <c r="AC77" i="1"/>
  <c r="AE77" i="1"/>
  <c r="AD77" i="1" s="1"/>
  <c r="AB77" i="1" s="1"/>
  <c r="AF77" i="1"/>
  <c r="AG77" i="1"/>
  <c r="AH77" i="1"/>
  <c r="AI77" i="1"/>
  <c r="AJ77" i="1"/>
  <c r="CQ77" i="1"/>
  <c r="CR77" i="1"/>
  <c r="CS77" i="1"/>
  <c r="CT77" i="1"/>
  <c r="CU77" i="1"/>
  <c r="T77" i="1" s="1"/>
  <c r="CV77" i="1"/>
  <c r="CW77" i="1"/>
  <c r="CX77" i="1"/>
  <c r="W77" i="1" s="1"/>
  <c r="GL77" i="1"/>
  <c r="GO77" i="1"/>
  <c r="GP77" i="1"/>
  <c r="GV77" i="1"/>
  <c r="HC77" i="1"/>
  <c r="GX77" i="1" s="1"/>
  <c r="I78" i="1"/>
  <c r="Q78" i="1"/>
  <c r="R78" i="1"/>
  <c r="AC78" i="1"/>
  <c r="AD78" i="1"/>
  <c r="AB78" i="1" s="1"/>
  <c r="AE78" i="1"/>
  <c r="AF78" i="1"/>
  <c r="AG78" i="1"/>
  <c r="CU78" i="1" s="1"/>
  <c r="T78" i="1" s="1"/>
  <c r="AH78" i="1"/>
  <c r="AI78" i="1"/>
  <c r="CW78" i="1" s="1"/>
  <c r="V78" i="1" s="1"/>
  <c r="AJ78" i="1"/>
  <c r="CX78" i="1" s="1"/>
  <c r="W78" i="1" s="1"/>
  <c r="CQ78" i="1"/>
  <c r="P78" i="1" s="1"/>
  <c r="CP78" i="1" s="1"/>
  <c r="O78" i="1" s="1"/>
  <c r="CR78" i="1"/>
  <c r="CS78" i="1"/>
  <c r="CT78" i="1"/>
  <c r="S78" i="1" s="1"/>
  <c r="CV78" i="1"/>
  <c r="U78" i="1" s="1"/>
  <c r="GL78" i="1"/>
  <c r="GO78" i="1"/>
  <c r="GP78" i="1"/>
  <c r="GV78" i="1"/>
  <c r="HC78" i="1"/>
  <c r="GX78" i="1" s="1"/>
  <c r="I79" i="1"/>
  <c r="GX79" i="1" s="1"/>
  <c r="AC79" i="1"/>
  <c r="AE79" i="1"/>
  <c r="AD79" i="1" s="1"/>
  <c r="AF79" i="1"/>
  <c r="AG79" i="1"/>
  <c r="CU79" i="1" s="1"/>
  <c r="T79" i="1" s="1"/>
  <c r="AH79" i="1"/>
  <c r="CV79" i="1" s="1"/>
  <c r="U79" i="1" s="1"/>
  <c r="AI79" i="1"/>
  <c r="AJ79" i="1"/>
  <c r="CX79" i="1" s="1"/>
  <c r="W79" i="1" s="1"/>
  <c r="CQ79" i="1"/>
  <c r="P79" i="1" s="1"/>
  <c r="CR79" i="1"/>
  <c r="Q79" i="1" s="1"/>
  <c r="CS79" i="1"/>
  <c r="CT79" i="1"/>
  <c r="CW79" i="1"/>
  <c r="V79" i="1" s="1"/>
  <c r="GL79" i="1"/>
  <c r="GO79" i="1"/>
  <c r="GP79" i="1"/>
  <c r="GV79" i="1"/>
  <c r="HC79" i="1"/>
  <c r="I80" i="1"/>
  <c r="W80" i="1"/>
  <c r="AC80" i="1"/>
  <c r="AB80" i="1" s="1"/>
  <c r="AD80" i="1"/>
  <c r="AE80" i="1"/>
  <c r="AF80" i="1"/>
  <c r="AG80" i="1"/>
  <c r="CU80" i="1" s="1"/>
  <c r="T80" i="1" s="1"/>
  <c r="AH80" i="1"/>
  <c r="AI80" i="1"/>
  <c r="CW80" i="1" s="1"/>
  <c r="V80" i="1" s="1"/>
  <c r="AJ80" i="1"/>
  <c r="CQ80" i="1"/>
  <c r="P80" i="1" s="1"/>
  <c r="CP80" i="1" s="1"/>
  <c r="O80" i="1" s="1"/>
  <c r="CR80" i="1"/>
  <c r="Q80" i="1" s="1"/>
  <c r="CS80" i="1"/>
  <c r="R80" i="1" s="1"/>
  <c r="CT80" i="1"/>
  <c r="S80" i="1" s="1"/>
  <c r="CV80" i="1"/>
  <c r="U80" i="1" s="1"/>
  <c r="CX80" i="1"/>
  <c r="GL80" i="1"/>
  <c r="GO80" i="1"/>
  <c r="GP80" i="1"/>
  <c r="GV80" i="1"/>
  <c r="HC80" i="1" s="1"/>
  <c r="GX80" i="1" s="1"/>
  <c r="C81" i="1"/>
  <c r="D81" i="1"/>
  <c r="I81" i="1"/>
  <c r="GX81" i="1" s="1"/>
  <c r="K81" i="1"/>
  <c r="AC81" i="1"/>
  <c r="AE81" i="1"/>
  <c r="AD81" i="1" s="1"/>
  <c r="AF81" i="1"/>
  <c r="AG81" i="1"/>
  <c r="CU81" i="1" s="1"/>
  <c r="T81" i="1" s="1"/>
  <c r="AH81" i="1"/>
  <c r="AI81" i="1"/>
  <c r="AJ81" i="1"/>
  <c r="CX81" i="1" s="1"/>
  <c r="W81" i="1" s="1"/>
  <c r="CQ81" i="1"/>
  <c r="CR81" i="1"/>
  <c r="CS81" i="1"/>
  <c r="CT81" i="1"/>
  <c r="CV81" i="1"/>
  <c r="CW81" i="1"/>
  <c r="GL81" i="1"/>
  <c r="GO81" i="1"/>
  <c r="GP81" i="1"/>
  <c r="GV81" i="1"/>
  <c r="HC81" i="1"/>
  <c r="AC82" i="1"/>
  <c r="AB82" i="1" s="1"/>
  <c r="AD82" i="1"/>
  <c r="AE82" i="1"/>
  <c r="AF82" i="1"/>
  <c r="AG82" i="1"/>
  <c r="AH82" i="1"/>
  <c r="CV82" i="1" s="1"/>
  <c r="AI82" i="1"/>
  <c r="CW82" i="1" s="1"/>
  <c r="AJ82" i="1"/>
  <c r="CX82" i="1" s="1"/>
  <c r="CQ82" i="1"/>
  <c r="CR82" i="1"/>
  <c r="CS82" i="1"/>
  <c r="CT82" i="1"/>
  <c r="CU82" i="1"/>
  <c r="GL82" i="1"/>
  <c r="GO82" i="1"/>
  <c r="GP82" i="1"/>
  <c r="GV82" i="1"/>
  <c r="HC82" i="1"/>
  <c r="AC83" i="1"/>
  <c r="AD83" i="1"/>
  <c r="AE83" i="1"/>
  <c r="AF83" i="1"/>
  <c r="AB83" i="1" s="1"/>
  <c r="AG83" i="1"/>
  <c r="CU83" i="1" s="1"/>
  <c r="AH83" i="1"/>
  <c r="AI83" i="1"/>
  <c r="CW83" i="1" s="1"/>
  <c r="AJ83" i="1"/>
  <c r="CX83" i="1" s="1"/>
  <c r="CQ83" i="1"/>
  <c r="CR83" i="1"/>
  <c r="CS83" i="1"/>
  <c r="CT83" i="1"/>
  <c r="CV83" i="1"/>
  <c r="GL83" i="1"/>
  <c r="GO83" i="1"/>
  <c r="GP83" i="1"/>
  <c r="GV83" i="1"/>
  <c r="HC83" i="1"/>
  <c r="C84" i="1"/>
  <c r="D84" i="1"/>
  <c r="I84" i="1"/>
  <c r="I85" i="1" s="1"/>
  <c r="K84" i="1"/>
  <c r="AC84" i="1"/>
  <c r="AE84" i="1"/>
  <c r="AD84" i="1" s="1"/>
  <c r="AF84" i="1"/>
  <c r="AG84" i="1"/>
  <c r="AH84" i="1"/>
  <c r="AI84" i="1"/>
  <c r="AJ84" i="1"/>
  <c r="CX84" i="1" s="1"/>
  <c r="W84" i="1" s="1"/>
  <c r="CQ84" i="1"/>
  <c r="CR84" i="1"/>
  <c r="CS84" i="1"/>
  <c r="CT84" i="1"/>
  <c r="CU84" i="1"/>
  <c r="T84" i="1" s="1"/>
  <c r="CV84" i="1"/>
  <c r="CW84" i="1"/>
  <c r="GL84" i="1"/>
  <c r="GO84" i="1"/>
  <c r="GP84" i="1"/>
  <c r="GV84" i="1"/>
  <c r="GX84" i="1"/>
  <c r="HC84" i="1"/>
  <c r="AC85" i="1"/>
  <c r="AB85" i="1" s="1"/>
  <c r="AD85" i="1"/>
  <c r="AE85" i="1"/>
  <c r="AF85" i="1"/>
  <c r="AG85" i="1"/>
  <c r="AH85" i="1"/>
  <c r="AI85" i="1"/>
  <c r="CW85" i="1" s="1"/>
  <c r="V85" i="1" s="1"/>
  <c r="AJ85" i="1"/>
  <c r="CQ85" i="1"/>
  <c r="CR85" i="1"/>
  <c r="CS85" i="1"/>
  <c r="R85" i="1" s="1"/>
  <c r="CT85" i="1"/>
  <c r="CU85" i="1"/>
  <c r="CV85" i="1"/>
  <c r="U85" i="1" s="1"/>
  <c r="CX85" i="1"/>
  <c r="W85" i="1" s="1"/>
  <c r="GL85" i="1"/>
  <c r="GO85" i="1"/>
  <c r="GP85" i="1"/>
  <c r="GV85" i="1"/>
  <c r="HC85" i="1" s="1"/>
  <c r="I86" i="1"/>
  <c r="P86" i="1"/>
  <c r="AC86" i="1"/>
  <c r="AE86" i="1"/>
  <c r="AD86" i="1" s="1"/>
  <c r="AB86" i="1" s="1"/>
  <c r="AF86" i="1"/>
  <c r="AG86" i="1"/>
  <c r="CU86" i="1" s="1"/>
  <c r="T86" i="1" s="1"/>
  <c r="AH86" i="1"/>
  <c r="CV86" i="1" s="1"/>
  <c r="U86" i="1" s="1"/>
  <c r="AI86" i="1"/>
  <c r="CW86" i="1" s="1"/>
  <c r="V86" i="1" s="1"/>
  <c r="AJ86" i="1"/>
  <c r="CX86" i="1" s="1"/>
  <c r="W86" i="1" s="1"/>
  <c r="CQ86" i="1"/>
  <c r="CR86" i="1"/>
  <c r="Q86" i="1" s="1"/>
  <c r="CS86" i="1"/>
  <c r="R86" i="1" s="1"/>
  <c r="CT86" i="1"/>
  <c r="S86" i="1" s="1"/>
  <c r="GL86" i="1"/>
  <c r="GO86" i="1"/>
  <c r="GP86" i="1"/>
  <c r="GV86" i="1"/>
  <c r="HC86" i="1" s="1"/>
  <c r="GX86" i="1" s="1"/>
  <c r="C87" i="1"/>
  <c r="D87" i="1"/>
  <c r="I87" i="1"/>
  <c r="K87" i="1"/>
  <c r="AC87" i="1"/>
  <c r="AE87" i="1"/>
  <c r="AD87" i="1" s="1"/>
  <c r="AB87" i="1" s="1"/>
  <c r="AF87" i="1"/>
  <c r="AG87" i="1"/>
  <c r="AH87" i="1"/>
  <c r="AI87" i="1"/>
  <c r="AJ87" i="1"/>
  <c r="CQ87" i="1"/>
  <c r="CR87" i="1"/>
  <c r="CS87" i="1"/>
  <c r="CT87" i="1"/>
  <c r="CU87" i="1"/>
  <c r="T87" i="1" s="1"/>
  <c r="CV87" i="1"/>
  <c r="CW87" i="1"/>
  <c r="CX87" i="1"/>
  <c r="GL87" i="1"/>
  <c r="GO87" i="1"/>
  <c r="GP87" i="1"/>
  <c r="GV87" i="1"/>
  <c r="HC87" i="1"/>
  <c r="GX87" i="1" s="1"/>
  <c r="AC88" i="1"/>
  <c r="AB88" i="1" s="1"/>
  <c r="AD88" i="1"/>
  <c r="AE88" i="1"/>
  <c r="AF88" i="1"/>
  <c r="AG88" i="1"/>
  <c r="AH88" i="1"/>
  <c r="AI88" i="1"/>
  <c r="CW88" i="1" s="1"/>
  <c r="AJ88" i="1"/>
  <c r="CQ88" i="1"/>
  <c r="CR88" i="1"/>
  <c r="CS88" i="1"/>
  <c r="CT88" i="1"/>
  <c r="CU88" i="1"/>
  <c r="CV88" i="1"/>
  <c r="CX88" i="1"/>
  <c r="GL88" i="1"/>
  <c r="GO88" i="1"/>
  <c r="GP88" i="1"/>
  <c r="GV88" i="1"/>
  <c r="HC88" i="1" s="1"/>
  <c r="I89" i="1"/>
  <c r="S89" i="1" s="1"/>
  <c r="R89" i="1"/>
  <c r="AC89" i="1"/>
  <c r="AE89" i="1"/>
  <c r="AD89" i="1" s="1"/>
  <c r="AF89" i="1"/>
  <c r="AG89" i="1"/>
  <c r="AH89" i="1"/>
  <c r="CV89" i="1" s="1"/>
  <c r="U89" i="1" s="1"/>
  <c r="AI89" i="1"/>
  <c r="AJ89" i="1"/>
  <c r="CX89" i="1" s="1"/>
  <c r="W89" i="1" s="1"/>
  <c r="CQ89" i="1"/>
  <c r="P89" i="1" s="1"/>
  <c r="CP89" i="1" s="1"/>
  <c r="O89" i="1" s="1"/>
  <c r="CR89" i="1"/>
  <c r="Q89" i="1" s="1"/>
  <c r="CS89" i="1"/>
  <c r="CT89" i="1"/>
  <c r="CU89" i="1"/>
  <c r="T89" i="1" s="1"/>
  <c r="CW89" i="1"/>
  <c r="V89" i="1" s="1"/>
  <c r="GL89" i="1"/>
  <c r="GO89" i="1"/>
  <c r="GP89" i="1"/>
  <c r="GV89" i="1"/>
  <c r="HC89" i="1" s="1"/>
  <c r="GX89" i="1" s="1"/>
  <c r="C90" i="1"/>
  <c r="D90" i="1"/>
  <c r="U90" i="1"/>
  <c r="G428" i="7" s="1"/>
  <c r="AC90" i="1"/>
  <c r="AE90" i="1"/>
  <c r="AD90" i="1" s="1"/>
  <c r="AF90" i="1"/>
  <c r="AG90" i="1"/>
  <c r="CU90" i="1" s="1"/>
  <c r="T90" i="1" s="1"/>
  <c r="AH90" i="1"/>
  <c r="AI90" i="1"/>
  <c r="AJ90" i="1"/>
  <c r="CX90" i="1" s="1"/>
  <c r="W90" i="1" s="1"/>
  <c r="CQ90" i="1"/>
  <c r="CR90" i="1"/>
  <c r="CS90" i="1"/>
  <c r="CT90" i="1"/>
  <c r="CV90" i="1"/>
  <c r="CW90" i="1"/>
  <c r="GL90" i="1"/>
  <c r="GO90" i="1"/>
  <c r="GP90" i="1"/>
  <c r="GV90" i="1"/>
  <c r="HC90" i="1" s="1"/>
  <c r="GX90" i="1" s="1"/>
  <c r="I91" i="1"/>
  <c r="S91" i="1" s="1"/>
  <c r="W91" i="1"/>
  <c r="AC91" i="1"/>
  <c r="AB91" i="1" s="1"/>
  <c r="AD91" i="1"/>
  <c r="AE91" i="1"/>
  <c r="AF91" i="1"/>
  <c r="AG91" i="1"/>
  <c r="CU91" i="1" s="1"/>
  <c r="T91" i="1" s="1"/>
  <c r="AH91" i="1"/>
  <c r="AI91" i="1"/>
  <c r="CW91" i="1" s="1"/>
  <c r="V91" i="1" s="1"/>
  <c r="AJ91" i="1"/>
  <c r="CQ91" i="1"/>
  <c r="P91" i="1" s="1"/>
  <c r="CR91" i="1"/>
  <c r="Q91" i="1" s="1"/>
  <c r="CS91" i="1"/>
  <c r="R91" i="1" s="1"/>
  <c r="CT91" i="1"/>
  <c r="CV91" i="1"/>
  <c r="U91" i="1" s="1"/>
  <c r="CX91" i="1"/>
  <c r="GL91" i="1"/>
  <c r="GO91" i="1"/>
  <c r="GP91" i="1"/>
  <c r="GV91" i="1"/>
  <c r="HC91" i="1" s="1"/>
  <c r="GX91" i="1" s="1"/>
  <c r="C92" i="1"/>
  <c r="D92" i="1"/>
  <c r="U92" i="1"/>
  <c r="W92" i="1"/>
  <c r="AC92" i="1"/>
  <c r="AE92" i="1"/>
  <c r="AD92" i="1" s="1"/>
  <c r="AF92" i="1"/>
  <c r="AG92" i="1"/>
  <c r="AH92" i="1"/>
  <c r="AI92" i="1"/>
  <c r="AJ92" i="1"/>
  <c r="CQ92" i="1"/>
  <c r="CR92" i="1"/>
  <c r="CS92" i="1"/>
  <c r="CT92" i="1"/>
  <c r="CU92" i="1"/>
  <c r="T92" i="1" s="1"/>
  <c r="CV92" i="1"/>
  <c r="CW92" i="1"/>
  <c r="CX92" i="1"/>
  <c r="GL92" i="1"/>
  <c r="GO92" i="1"/>
  <c r="GP92" i="1"/>
  <c r="GV92" i="1"/>
  <c r="HC92" i="1" s="1"/>
  <c r="GX92" i="1" s="1"/>
  <c r="I93" i="1"/>
  <c r="R93" i="1" s="1"/>
  <c r="AC93" i="1"/>
  <c r="AE93" i="1"/>
  <c r="AD93" i="1" s="1"/>
  <c r="AB93" i="1" s="1"/>
  <c r="AF93" i="1"/>
  <c r="AG93" i="1"/>
  <c r="AH93" i="1"/>
  <c r="CV93" i="1" s="1"/>
  <c r="U93" i="1" s="1"/>
  <c r="AI93" i="1"/>
  <c r="AJ93" i="1"/>
  <c r="CX93" i="1" s="1"/>
  <c r="W93" i="1" s="1"/>
  <c r="CQ93" i="1"/>
  <c r="P93" i="1" s="1"/>
  <c r="CR93" i="1"/>
  <c r="Q93" i="1" s="1"/>
  <c r="CS93" i="1"/>
  <c r="CT93" i="1"/>
  <c r="CU93" i="1"/>
  <c r="CW93" i="1"/>
  <c r="V93" i="1" s="1"/>
  <c r="GL93" i="1"/>
  <c r="GO93" i="1"/>
  <c r="GP93" i="1"/>
  <c r="GV93" i="1"/>
  <c r="HC93" i="1" s="1"/>
  <c r="GX93" i="1" s="1"/>
  <c r="C94" i="1"/>
  <c r="D94" i="1"/>
  <c r="U94" i="1"/>
  <c r="G450" i="7" s="1"/>
  <c r="AC94" i="1"/>
  <c r="AE94" i="1"/>
  <c r="AD94" i="1" s="1"/>
  <c r="AF94" i="1"/>
  <c r="AG94" i="1"/>
  <c r="CU94" i="1" s="1"/>
  <c r="T94" i="1" s="1"/>
  <c r="AH94" i="1"/>
  <c r="AI94" i="1"/>
  <c r="AJ94" i="1"/>
  <c r="CX94" i="1" s="1"/>
  <c r="W94" i="1" s="1"/>
  <c r="CQ94" i="1"/>
  <c r="CR94" i="1"/>
  <c r="CS94" i="1"/>
  <c r="CT94" i="1"/>
  <c r="CV94" i="1"/>
  <c r="CW94" i="1"/>
  <c r="GL94" i="1"/>
  <c r="GO94" i="1"/>
  <c r="GP94" i="1"/>
  <c r="GV94" i="1"/>
  <c r="HC94" i="1" s="1"/>
  <c r="GX94" i="1" s="1"/>
  <c r="I95" i="1"/>
  <c r="Q95" i="1" s="1"/>
  <c r="W95" i="1"/>
  <c r="AC95" i="1"/>
  <c r="AB95" i="1" s="1"/>
  <c r="AD95" i="1"/>
  <c r="AE95" i="1"/>
  <c r="AF95" i="1"/>
  <c r="AG95" i="1"/>
  <c r="CU95" i="1" s="1"/>
  <c r="T95" i="1" s="1"/>
  <c r="AH95" i="1"/>
  <c r="AI95" i="1"/>
  <c r="CW95" i="1" s="1"/>
  <c r="V95" i="1" s="1"/>
  <c r="AJ95" i="1"/>
  <c r="CQ95" i="1"/>
  <c r="P95" i="1" s="1"/>
  <c r="CR95" i="1"/>
  <c r="CS95" i="1"/>
  <c r="R95" i="1" s="1"/>
  <c r="CT95" i="1"/>
  <c r="CV95" i="1"/>
  <c r="U95" i="1" s="1"/>
  <c r="CX95" i="1"/>
  <c r="GL95" i="1"/>
  <c r="GO95" i="1"/>
  <c r="GP95" i="1"/>
  <c r="GV95" i="1"/>
  <c r="HC95" i="1" s="1"/>
  <c r="GX95" i="1" s="1"/>
  <c r="C96" i="1"/>
  <c r="D96" i="1"/>
  <c r="I96" i="1"/>
  <c r="GX96" i="1" s="1"/>
  <c r="K96" i="1"/>
  <c r="AC96" i="1"/>
  <c r="AE96" i="1"/>
  <c r="AD96" i="1" s="1"/>
  <c r="AB96" i="1" s="1"/>
  <c r="AF96" i="1"/>
  <c r="AG96" i="1"/>
  <c r="CU96" i="1" s="1"/>
  <c r="T96" i="1" s="1"/>
  <c r="AH96" i="1"/>
  <c r="AI96" i="1"/>
  <c r="AJ96" i="1"/>
  <c r="CX96" i="1" s="1"/>
  <c r="W96" i="1" s="1"/>
  <c r="CQ96" i="1"/>
  <c r="CR96" i="1"/>
  <c r="CS96" i="1"/>
  <c r="CT96" i="1"/>
  <c r="CV96" i="1"/>
  <c r="CW96" i="1"/>
  <c r="GL96" i="1"/>
  <c r="GO96" i="1"/>
  <c r="GP96" i="1"/>
  <c r="GV96" i="1"/>
  <c r="HC96" i="1"/>
  <c r="AC97" i="1"/>
  <c r="AB97" i="1" s="1"/>
  <c r="AD97" i="1"/>
  <c r="AE97" i="1"/>
  <c r="AF97" i="1"/>
  <c r="AG97" i="1"/>
  <c r="AH97" i="1"/>
  <c r="CV97" i="1" s="1"/>
  <c r="AI97" i="1"/>
  <c r="AJ97" i="1"/>
  <c r="CX97" i="1" s="1"/>
  <c r="CQ97" i="1"/>
  <c r="CR97" i="1"/>
  <c r="CS97" i="1"/>
  <c r="CT97" i="1"/>
  <c r="CU97" i="1"/>
  <c r="CW97" i="1"/>
  <c r="GL97" i="1"/>
  <c r="GO97" i="1"/>
  <c r="GP97" i="1"/>
  <c r="GV97" i="1"/>
  <c r="HC97" i="1"/>
  <c r="AB98" i="1"/>
  <c r="AC98" i="1"/>
  <c r="AD98" i="1"/>
  <c r="AE98" i="1"/>
  <c r="AF98" i="1"/>
  <c r="AG98" i="1"/>
  <c r="CU98" i="1" s="1"/>
  <c r="AH98" i="1"/>
  <c r="AI98" i="1"/>
  <c r="CW98" i="1" s="1"/>
  <c r="AJ98" i="1"/>
  <c r="CX98" i="1" s="1"/>
  <c r="CQ98" i="1"/>
  <c r="CR98" i="1"/>
  <c r="CS98" i="1"/>
  <c r="CT98" i="1"/>
  <c r="CV98" i="1"/>
  <c r="GL98" i="1"/>
  <c r="GO98" i="1"/>
  <c r="GP98" i="1"/>
  <c r="GV98" i="1"/>
  <c r="HC98" i="1"/>
  <c r="AC99" i="1"/>
  <c r="AB99" i="1" s="1"/>
  <c r="AD99" i="1"/>
  <c r="AE99" i="1"/>
  <c r="AF99" i="1"/>
  <c r="AG99" i="1"/>
  <c r="AH99" i="1"/>
  <c r="CV99" i="1" s="1"/>
  <c r="AI99" i="1"/>
  <c r="AJ99" i="1"/>
  <c r="CX99" i="1" s="1"/>
  <c r="CQ99" i="1"/>
  <c r="CR99" i="1"/>
  <c r="CS99" i="1"/>
  <c r="CT99" i="1"/>
  <c r="CU99" i="1"/>
  <c r="CW99" i="1"/>
  <c r="GL99" i="1"/>
  <c r="GO99" i="1"/>
  <c r="GP99" i="1"/>
  <c r="GV99" i="1"/>
  <c r="HC99" i="1"/>
  <c r="AC100" i="1"/>
  <c r="AB100" i="1" s="1"/>
  <c r="AD100" i="1"/>
  <c r="AE100" i="1"/>
  <c r="AF100" i="1"/>
  <c r="AG100" i="1"/>
  <c r="AH100" i="1"/>
  <c r="AI100" i="1"/>
  <c r="CW100" i="1" s="1"/>
  <c r="AJ100" i="1"/>
  <c r="CQ100" i="1"/>
  <c r="CR100" i="1"/>
  <c r="CS100" i="1"/>
  <c r="CT100" i="1"/>
  <c r="CU100" i="1"/>
  <c r="CV100" i="1"/>
  <c r="CX100" i="1"/>
  <c r="GL100" i="1"/>
  <c r="GO100" i="1"/>
  <c r="GP100" i="1"/>
  <c r="GV100" i="1"/>
  <c r="HC100" i="1" s="1"/>
  <c r="C101" i="1"/>
  <c r="D101" i="1"/>
  <c r="I101" i="1"/>
  <c r="I102" i="1" s="1"/>
  <c r="K101" i="1"/>
  <c r="AC101" i="1"/>
  <c r="AE101" i="1"/>
  <c r="AD101" i="1" s="1"/>
  <c r="AF101" i="1"/>
  <c r="AG101" i="1"/>
  <c r="CU101" i="1" s="1"/>
  <c r="T101" i="1" s="1"/>
  <c r="AH101" i="1"/>
  <c r="AI101" i="1"/>
  <c r="AJ101" i="1"/>
  <c r="CX101" i="1" s="1"/>
  <c r="W101" i="1" s="1"/>
  <c r="CQ101" i="1"/>
  <c r="CR101" i="1"/>
  <c r="CS101" i="1"/>
  <c r="CT101" i="1"/>
  <c r="CV101" i="1"/>
  <c r="CW101" i="1"/>
  <c r="GL101" i="1"/>
  <c r="GO101" i="1"/>
  <c r="GP101" i="1"/>
  <c r="GV101" i="1"/>
  <c r="HC101" i="1" s="1"/>
  <c r="GX101" i="1" s="1"/>
  <c r="AC102" i="1"/>
  <c r="AE102" i="1"/>
  <c r="AD102" i="1" s="1"/>
  <c r="AB102" i="1" s="1"/>
  <c r="AF102" i="1"/>
  <c r="AG102" i="1"/>
  <c r="AH102" i="1"/>
  <c r="CV102" i="1" s="1"/>
  <c r="U102" i="1" s="1"/>
  <c r="AI102" i="1"/>
  <c r="CW102" i="1" s="1"/>
  <c r="AJ102" i="1"/>
  <c r="CQ102" i="1"/>
  <c r="CR102" i="1"/>
  <c r="CS102" i="1"/>
  <c r="CT102" i="1"/>
  <c r="CU102" i="1"/>
  <c r="T102" i="1" s="1"/>
  <c r="CX102" i="1"/>
  <c r="GL102" i="1"/>
  <c r="GO102" i="1"/>
  <c r="GP102" i="1"/>
  <c r="GV102" i="1"/>
  <c r="HC102" i="1"/>
  <c r="GX102" i="1" s="1"/>
  <c r="AB103" i="1"/>
  <c r="AC103" i="1"/>
  <c r="AD103" i="1"/>
  <c r="AE103" i="1"/>
  <c r="AF103" i="1"/>
  <c r="AG103" i="1"/>
  <c r="CU103" i="1" s="1"/>
  <c r="AH103" i="1"/>
  <c r="AI103" i="1"/>
  <c r="CW103" i="1" s="1"/>
  <c r="AJ103" i="1"/>
  <c r="CQ103" i="1"/>
  <c r="CR103" i="1"/>
  <c r="CS103" i="1"/>
  <c r="CT103" i="1"/>
  <c r="CV103" i="1"/>
  <c r="CX103" i="1"/>
  <c r="GL103" i="1"/>
  <c r="GO103" i="1"/>
  <c r="GP103" i="1"/>
  <c r="GV103" i="1"/>
  <c r="HC103" i="1" s="1"/>
  <c r="C104" i="1"/>
  <c r="D104" i="1"/>
  <c r="I104" i="1"/>
  <c r="K104" i="1"/>
  <c r="T104" i="1"/>
  <c r="AC104" i="1"/>
  <c r="AE104" i="1"/>
  <c r="AD104" i="1" s="1"/>
  <c r="AF104" i="1"/>
  <c r="AG104" i="1"/>
  <c r="AH104" i="1"/>
  <c r="AI104" i="1"/>
  <c r="AJ104" i="1"/>
  <c r="CX104" i="1" s="1"/>
  <c r="W104" i="1" s="1"/>
  <c r="CQ104" i="1"/>
  <c r="CR104" i="1"/>
  <c r="CS104" i="1"/>
  <c r="CT104" i="1"/>
  <c r="CU104" i="1"/>
  <c r="CV104" i="1"/>
  <c r="CW104" i="1"/>
  <c r="GL104" i="1"/>
  <c r="GO104" i="1"/>
  <c r="GP104" i="1"/>
  <c r="GV104" i="1"/>
  <c r="HC104" i="1" s="1"/>
  <c r="GX104" i="1" s="1"/>
  <c r="I105" i="1"/>
  <c r="P105" i="1" s="1"/>
  <c r="AC105" i="1"/>
  <c r="AD105" i="1"/>
  <c r="AB105" i="1" s="1"/>
  <c r="AE105" i="1"/>
  <c r="AF105" i="1"/>
  <c r="AG105" i="1"/>
  <c r="CU105" i="1" s="1"/>
  <c r="T105" i="1" s="1"/>
  <c r="AH105" i="1"/>
  <c r="CV105" i="1" s="1"/>
  <c r="U105" i="1" s="1"/>
  <c r="AI105" i="1"/>
  <c r="CW105" i="1" s="1"/>
  <c r="V105" i="1" s="1"/>
  <c r="AJ105" i="1"/>
  <c r="CQ105" i="1"/>
  <c r="CR105" i="1"/>
  <c r="Q105" i="1" s="1"/>
  <c r="CS105" i="1"/>
  <c r="R105" i="1" s="1"/>
  <c r="CT105" i="1"/>
  <c r="CX105" i="1"/>
  <c r="W105" i="1" s="1"/>
  <c r="GL105" i="1"/>
  <c r="GO105" i="1"/>
  <c r="GP105" i="1"/>
  <c r="GV105" i="1"/>
  <c r="HC105" i="1" s="1"/>
  <c r="GX105" i="1" s="1"/>
  <c r="I106" i="1"/>
  <c r="P106" i="1"/>
  <c r="R106" i="1"/>
  <c r="AC106" i="1"/>
  <c r="AE106" i="1"/>
  <c r="AD106" i="1" s="1"/>
  <c r="AB106" i="1" s="1"/>
  <c r="AF106" i="1"/>
  <c r="AG106" i="1"/>
  <c r="CU106" i="1" s="1"/>
  <c r="T106" i="1" s="1"/>
  <c r="AH106" i="1"/>
  <c r="CV106" i="1" s="1"/>
  <c r="U106" i="1" s="1"/>
  <c r="AI106" i="1"/>
  <c r="AJ106" i="1"/>
  <c r="CX106" i="1" s="1"/>
  <c r="W106" i="1" s="1"/>
  <c r="CQ106" i="1"/>
  <c r="CR106" i="1"/>
  <c r="Q106" i="1" s="1"/>
  <c r="CS106" i="1"/>
  <c r="CT106" i="1"/>
  <c r="S106" i="1" s="1"/>
  <c r="CW106" i="1"/>
  <c r="V106" i="1" s="1"/>
  <c r="GL106" i="1"/>
  <c r="GO106" i="1"/>
  <c r="GP106" i="1"/>
  <c r="GV106" i="1"/>
  <c r="HC106" i="1" s="1"/>
  <c r="GX106" i="1" s="1"/>
  <c r="C107" i="1"/>
  <c r="D107" i="1"/>
  <c r="I107" i="1"/>
  <c r="K107" i="1"/>
  <c r="W107" i="1"/>
  <c r="AC107" i="1"/>
  <c r="AE107" i="1"/>
  <c r="AD107" i="1" s="1"/>
  <c r="AF107" i="1"/>
  <c r="AG107" i="1"/>
  <c r="AH107" i="1"/>
  <c r="AI107" i="1"/>
  <c r="AJ107" i="1"/>
  <c r="CQ107" i="1"/>
  <c r="CR107" i="1"/>
  <c r="CS107" i="1"/>
  <c r="CT107" i="1"/>
  <c r="CU107" i="1"/>
  <c r="T107" i="1" s="1"/>
  <c r="CV107" i="1"/>
  <c r="CW107" i="1"/>
  <c r="CX107" i="1"/>
  <c r="GL107" i="1"/>
  <c r="GO107" i="1"/>
  <c r="GP107" i="1"/>
  <c r="GV107" i="1"/>
  <c r="HC107" i="1"/>
  <c r="GX107" i="1" s="1"/>
  <c r="I108" i="1"/>
  <c r="Q108" i="1" s="1"/>
  <c r="AC108" i="1"/>
  <c r="AB108" i="1" s="1"/>
  <c r="AD108" i="1"/>
  <c r="AE108" i="1"/>
  <c r="AF108" i="1"/>
  <c r="AG108" i="1"/>
  <c r="CU108" i="1" s="1"/>
  <c r="T108" i="1" s="1"/>
  <c r="AH108" i="1"/>
  <c r="AI108" i="1"/>
  <c r="CW108" i="1" s="1"/>
  <c r="V108" i="1" s="1"/>
  <c r="AJ108" i="1"/>
  <c r="CX108" i="1" s="1"/>
  <c r="W108" i="1" s="1"/>
  <c r="CQ108" i="1"/>
  <c r="P108" i="1" s="1"/>
  <c r="CR108" i="1"/>
  <c r="CS108" i="1"/>
  <c r="CT108" i="1"/>
  <c r="CV108" i="1"/>
  <c r="U108" i="1" s="1"/>
  <c r="GL108" i="1"/>
  <c r="GO108" i="1"/>
  <c r="GP108" i="1"/>
  <c r="GV108" i="1"/>
  <c r="HC108" i="1" s="1"/>
  <c r="GX108" i="1" s="1"/>
  <c r="I109" i="1"/>
  <c r="R109" i="1" s="1"/>
  <c r="CZ109" i="1" s="1"/>
  <c r="Y109" i="1" s="1"/>
  <c r="S109" i="1"/>
  <c r="AC109" i="1"/>
  <c r="AB109" i="1" s="1"/>
  <c r="AD109" i="1"/>
  <c r="AE109" i="1"/>
  <c r="AF109" i="1"/>
  <c r="AG109" i="1"/>
  <c r="CU109" i="1" s="1"/>
  <c r="T109" i="1" s="1"/>
  <c r="AH109" i="1"/>
  <c r="CV109" i="1" s="1"/>
  <c r="U109" i="1" s="1"/>
  <c r="AI109" i="1"/>
  <c r="AJ109" i="1"/>
  <c r="CX109" i="1" s="1"/>
  <c r="W109" i="1" s="1"/>
  <c r="CQ109" i="1"/>
  <c r="P109" i="1" s="1"/>
  <c r="CR109" i="1"/>
  <c r="Q109" i="1" s="1"/>
  <c r="CS109" i="1"/>
  <c r="CT109" i="1"/>
  <c r="CW109" i="1"/>
  <c r="V109" i="1" s="1"/>
  <c r="GL109" i="1"/>
  <c r="GO109" i="1"/>
  <c r="GP109" i="1"/>
  <c r="GV109" i="1"/>
  <c r="HC109" i="1" s="1"/>
  <c r="GX109" i="1" s="1"/>
  <c r="I110" i="1"/>
  <c r="Q110" i="1" s="1"/>
  <c r="W110" i="1"/>
  <c r="AC110" i="1"/>
  <c r="AB110" i="1" s="1"/>
  <c r="AD110" i="1"/>
  <c r="AE110" i="1"/>
  <c r="AF110" i="1"/>
  <c r="AG110" i="1"/>
  <c r="CU110" i="1" s="1"/>
  <c r="T110" i="1" s="1"/>
  <c r="AH110" i="1"/>
  <c r="AI110" i="1"/>
  <c r="CW110" i="1" s="1"/>
  <c r="V110" i="1" s="1"/>
  <c r="AJ110" i="1"/>
  <c r="CQ110" i="1"/>
  <c r="P110" i="1" s="1"/>
  <c r="CR110" i="1"/>
  <c r="CS110" i="1"/>
  <c r="R110" i="1" s="1"/>
  <c r="CT110" i="1"/>
  <c r="CV110" i="1"/>
  <c r="U110" i="1" s="1"/>
  <c r="CX110" i="1"/>
  <c r="GL110" i="1"/>
  <c r="GO110" i="1"/>
  <c r="GP110" i="1"/>
  <c r="GV110" i="1"/>
  <c r="HC110" i="1" s="1"/>
  <c r="GX110" i="1" s="1"/>
  <c r="C111" i="1"/>
  <c r="D111" i="1"/>
  <c r="I111" i="1"/>
  <c r="GX111" i="1" s="1"/>
  <c r="K111" i="1"/>
  <c r="AC111" i="1"/>
  <c r="AE111" i="1"/>
  <c r="AD111" i="1" s="1"/>
  <c r="AF111" i="1"/>
  <c r="AG111" i="1"/>
  <c r="CU111" i="1" s="1"/>
  <c r="T111" i="1" s="1"/>
  <c r="AH111" i="1"/>
  <c r="AI111" i="1"/>
  <c r="AJ111" i="1"/>
  <c r="CX111" i="1" s="1"/>
  <c r="W111" i="1" s="1"/>
  <c r="CQ111" i="1"/>
  <c r="CR111" i="1"/>
  <c r="CS111" i="1"/>
  <c r="CT111" i="1"/>
  <c r="CV111" i="1"/>
  <c r="CW111" i="1"/>
  <c r="GL111" i="1"/>
  <c r="GO111" i="1"/>
  <c r="GP111" i="1"/>
  <c r="GV111" i="1"/>
  <c r="HC111" i="1"/>
  <c r="AC112" i="1"/>
  <c r="AB112" i="1" s="1"/>
  <c r="AD112" i="1"/>
  <c r="AE112" i="1"/>
  <c r="AF112" i="1"/>
  <c r="AG112" i="1"/>
  <c r="AH112" i="1"/>
  <c r="CV112" i="1" s="1"/>
  <c r="AI112" i="1"/>
  <c r="AJ112" i="1"/>
  <c r="CX112" i="1" s="1"/>
  <c r="CQ112" i="1"/>
  <c r="CR112" i="1"/>
  <c r="CS112" i="1"/>
  <c r="CT112" i="1"/>
  <c r="CU112" i="1"/>
  <c r="CW112" i="1"/>
  <c r="GL112" i="1"/>
  <c r="GO112" i="1"/>
  <c r="GP112" i="1"/>
  <c r="GV112" i="1"/>
  <c r="HC112" i="1"/>
  <c r="AC113" i="1"/>
  <c r="AB113" i="1" s="1"/>
  <c r="AD113" i="1"/>
  <c r="AE113" i="1"/>
  <c r="AF113" i="1"/>
  <c r="AG113" i="1"/>
  <c r="CU113" i="1" s="1"/>
  <c r="AH113" i="1"/>
  <c r="AI113" i="1"/>
  <c r="CW113" i="1" s="1"/>
  <c r="AJ113" i="1"/>
  <c r="CX113" i="1" s="1"/>
  <c r="CQ113" i="1"/>
  <c r="CR113" i="1"/>
  <c r="CS113" i="1"/>
  <c r="CT113" i="1"/>
  <c r="CV113" i="1"/>
  <c r="GL113" i="1"/>
  <c r="GO113" i="1"/>
  <c r="GP113" i="1"/>
  <c r="GV113" i="1"/>
  <c r="HC113" i="1"/>
  <c r="AC114" i="1"/>
  <c r="AB114" i="1" s="1"/>
  <c r="AD114" i="1"/>
  <c r="AE114" i="1"/>
  <c r="AF114" i="1"/>
  <c r="AG114" i="1"/>
  <c r="AH114" i="1"/>
  <c r="AI114" i="1"/>
  <c r="AJ114" i="1"/>
  <c r="CX114" i="1" s="1"/>
  <c r="CQ114" i="1"/>
  <c r="CR114" i="1"/>
  <c r="CS114" i="1"/>
  <c r="CT114" i="1"/>
  <c r="CU114" i="1"/>
  <c r="CV114" i="1"/>
  <c r="CW114" i="1"/>
  <c r="GL114" i="1"/>
  <c r="GO114" i="1"/>
  <c r="GP114" i="1"/>
  <c r="GV114" i="1"/>
  <c r="HC114" i="1"/>
  <c r="C115" i="1"/>
  <c r="D115" i="1"/>
  <c r="I115" i="1"/>
  <c r="K115" i="1"/>
  <c r="T115" i="1"/>
  <c r="AC115" i="1"/>
  <c r="AE115" i="1"/>
  <c r="AD115" i="1" s="1"/>
  <c r="AF115" i="1"/>
  <c r="AG115" i="1"/>
  <c r="AH115" i="1"/>
  <c r="AI115" i="1"/>
  <c r="AJ115" i="1"/>
  <c r="CX115" i="1" s="1"/>
  <c r="W115" i="1" s="1"/>
  <c r="CQ115" i="1"/>
  <c r="CR115" i="1"/>
  <c r="CS115" i="1"/>
  <c r="CT115" i="1"/>
  <c r="CU115" i="1"/>
  <c r="CV115" i="1"/>
  <c r="CW115" i="1"/>
  <c r="GL115" i="1"/>
  <c r="GO115" i="1"/>
  <c r="GP115" i="1"/>
  <c r="GV115" i="1"/>
  <c r="HC115" i="1" s="1"/>
  <c r="GX115" i="1" s="1"/>
  <c r="I116" i="1"/>
  <c r="P116" i="1"/>
  <c r="Q116" i="1"/>
  <c r="AC116" i="1"/>
  <c r="AE116" i="1"/>
  <c r="AD116" i="1" s="1"/>
  <c r="AB116" i="1" s="1"/>
  <c r="AF116" i="1"/>
  <c r="AG116" i="1"/>
  <c r="CU116" i="1" s="1"/>
  <c r="T116" i="1" s="1"/>
  <c r="AH116" i="1"/>
  <c r="CV116" i="1" s="1"/>
  <c r="U116" i="1" s="1"/>
  <c r="AI116" i="1"/>
  <c r="CW116" i="1" s="1"/>
  <c r="V116" i="1" s="1"/>
  <c r="AJ116" i="1"/>
  <c r="CX116" i="1" s="1"/>
  <c r="W116" i="1" s="1"/>
  <c r="CQ116" i="1"/>
  <c r="CR116" i="1"/>
  <c r="CS116" i="1"/>
  <c r="R116" i="1" s="1"/>
  <c r="CT116" i="1"/>
  <c r="S116" i="1" s="1"/>
  <c r="CZ116" i="1" s="1"/>
  <c r="Y116" i="1" s="1"/>
  <c r="GL116" i="1"/>
  <c r="GO116" i="1"/>
  <c r="GP116" i="1"/>
  <c r="GV116" i="1"/>
  <c r="HC116" i="1" s="1"/>
  <c r="GX116" i="1" s="1"/>
  <c r="I117" i="1"/>
  <c r="S117" i="1" s="1"/>
  <c r="P117" i="1"/>
  <c r="Q117" i="1"/>
  <c r="V117" i="1"/>
  <c r="AC117" i="1"/>
  <c r="AE117" i="1"/>
  <c r="AD117" i="1" s="1"/>
  <c r="AB117" i="1" s="1"/>
  <c r="AF117" i="1"/>
  <c r="AG117" i="1"/>
  <c r="AH117" i="1"/>
  <c r="CV117" i="1" s="1"/>
  <c r="U117" i="1" s="1"/>
  <c r="AI117" i="1"/>
  <c r="CW117" i="1" s="1"/>
  <c r="AJ117" i="1"/>
  <c r="CQ117" i="1"/>
  <c r="CR117" i="1"/>
  <c r="CS117" i="1"/>
  <c r="R117" i="1" s="1"/>
  <c r="CT117" i="1"/>
  <c r="CU117" i="1"/>
  <c r="T117" i="1" s="1"/>
  <c r="CX117" i="1"/>
  <c r="W117" i="1" s="1"/>
  <c r="GL117" i="1"/>
  <c r="GO117" i="1"/>
  <c r="GP117" i="1"/>
  <c r="GV117" i="1"/>
  <c r="HC117" i="1"/>
  <c r="GX117" i="1" s="1"/>
  <c r="B119" i="1"/>
  <c r="B30" i="1" s="1"/>
  <c r="C119" i="1"/>
  <c r="C30" i="1" s="1"/>
  <c r="D119" i="1"/>
  <c r="D30" i="1" s="1"/>
  <c r="F119" i="1"/>
  <c r="F30" i="1" s="1"/>
  <c r="G119" i="1"/>
  <c r="G30" i="1" s="1"/>
  <c r="BB119" i="1"/>
  <c r="BX119" i="1"/>
  <c r="BX30" i="1" s="1"/>
  <c r="BY119" i="1"/>
  <c r="BY30" i="1" s="1"/>
  <c r="CD119" i="1"/>
  <c r="CD30" i="1" s="1"/>
  <c r="CK119" i="1"/>
  <c r="CK30" i="1" s="1"/>
  <c r="CL119" i="1"/>
  <c r="CM119" i="1"/>
  <c r="D149" i="1"/>
  <c r="E151" i="1"/>
  <c r="Z151" i="1"/>
  <c r="AA151" i="1"/>
  <c r="AM151" i="1"/>
  <c r="AN151" i="1"/>
  <c r="BE151" i="1"/>
  <c r="BF151" i="1"/>
  <c r="BG151" i="1"/>
  <c r="BH151" i="1"/>
  <c r="BI151" i="1"/>
  <c r="BJ151" i="1"/>
  <c r="BK151" i="1"/>
  <c r="BL151" i="1"/>
  <c r="BM151" i="1"/>
  <c r="BN151" i="1"/>
  <c r="BO151" i="1"/>
  <c r="BP151" i="1"/>
  <c r="BQ151" i="1"/>
  <c r="BR151" i="1"/>
  <c r="BS151" i="1"/>
  <c r="BT151" i="1"/>
  <c r="BU151" i="1"/>
  <c r="BV151" i="1"/>
  <c r="BW151" i="1"/>
  <c r="CN151" i="1"/>
  <c r="CO151" i="1"/>
  <c r="CP151" i="1"/>
  <c r="CQ151" i="1"/>
  <c r="CR151" i="1"/>
  <c r="CS151" i="1"/>
  <c r="CT151" i="1"/>
  <c r="CU151" i="1"/>
  <c r="CV151" i="1"/>
  <c r="CW151" i="1"/>
  <c r="CX151" i="1"/>
  <c r="CY151" i="1"/>
  <c r="CZ151" i="1"/>
  <c r="DA151" i="1"/>
  <c r="DB151" i="1"/>
  <c r="DC151" i="1"/>
  <c r="DD151" i="1"/>
  <c r="DE151" i="1"/>
  <c r="DF151" i="1"/>
  <c r="DG151" i="1"/>
  <c r="DH151" i="1"/>
  <c r="DI151" i="1"/>
  <c r="DJ151" i="1"/>
  <c r="DK151" i="1"/>
  <c r="DL151" i="1"/>
  <c r="DM151" i="1"/>
  <c r="DN151" i="1"/>
  <c r="DO151" i="1"/>
  <c r="DP151" i="1"/>
  <c r="DQ151" i="1"/>
  <c r="DR151" i="1"/>
  <c r="DS151" i="1"/>
  <c r="DT151" i="1"/>
  <c r="DU151" i="1"/>
  <c r="DV151" i="1"/>
  <c r="DW151" i="1"/>
  <c r="DX151" i="1"/>
  <c r="DY151" i="1"/>
  <c r="DZ151" i="1"/>
  <c r="EA151" i="1"/>
  <c r="EB151" i="1"/>
  <c r="EC151" i="1"/>
  <c r="ED151" i="1"/>
  <c r="EE151" i="1"/>
  <c r="EF151" i="1"/>
  <c r="EG151" i="1"/>
  <c r="EH151" i="1"/>
  <c r="EI151" i="1"/>
  <c r="EJ151" i="1"/>
  <c r="EK151" i="1"/>
  <c r="EL151" i="1"/>
  <c r="EM151" i="1"/>
  <c r="EN151" i="1"/>
  <c r="EO151" i="1"/>
  <c r="EP151" i="1"/>
  <c r="EQ151" i="1"/>
  <c r="ER151" i="1"/>
  <c r="ES151" i="1"/>
  <c r="ET151" i="1"/>
  <c r="EU151" i="1"/>
  <c r="EV151" i="1"/>
  <c r="EW151" i="1"/>
  <c r="EX151" i="1"/>
  <c r="EY151" i="1"/>
  <c r="EZ151" i="1"/>
  <c r="FA151" i="1"/>
  <c r="FB151" i="1"/>
  <c r="FC151" i="1"/>
  <c r="FD151" i="1"/>
  <c r="FE151" i="1"/>
  <c r="FF151" i="1"/>
  <c r="FG151" i="1"/>
  <c r="FH151" i="1"/>
  <c r="FI151" i="1"/>
  <c r="FJ151" i="1"/>
  <c r="FK151" i="1"/>
  <c r="FL151" i="1"/>
  <c r="FM151" i="1"/>
  <c r="FN151" i="1"/>
  <c r="FO151" i="1"/>
  <c r="FP151" i="1"/>
  <c r="FQ151" i="1"/>
  <c r="FR151" i="1"/>
  <c r="FS151" i="1"/>
  <c r="FT151" i="1"/>
  <c r="FU151" i="1"/>
  <c r="FV151" i="1"/>
  <c r="FW151" i="1"/>
  <c r="FX151" i="1"/>
  <c r="FY151" i="1"/>
  <c r="FZ151" i="1"/>
  <c r="GA151" i="1"/>
  <c r="GB151" i="1"/>
  <c r="GC151" i="1"/>
  <c r="GD151" i="1"/>
  <c r="GE151" i="1"/>
  <c r="GF151" i="1"/>
  <c r="GG151" i="1"/>
  <c r="GH151" i="1"/>
  <c r="GI151" i="1"/>
  <c r="GJ151" i="1"/>
  <c r="GK151" i="1"/>
  <c r="GL151" i="1"/>
  <c r="GM151" i="1"/>
  <c r="GN151" i="1"/>
  <c r="GO151" i="1"/>
  <c r="GP151" i="1"/>
  <c r="GQ151" i="1"/>
  <c r="GR151" i="1"/>
  <c r="GS151" i="1"/>
  <c r="GT151" i="1"/>
  <c r="GU151" i="1"/>
  <c r="GV151" i="1"/>
  <c r="GW151" i="1"/>
  <c r="GX151" i="1"/>
  <c r="C153" i="1"/>
  <c r="D153" i="1"/>
  <c r="I153" i="1"/>
  <c r="K153" i="1"/>
  <c r="AC153" i="1"/>
  <c r="AE153" i="1"/>
  <c r="AD153" i="1" s="1"/>
  <c r="AF153" i="1"/>
  <c r="AG153" i="1"/>
  <c r="AH153" i="1"/>
  <c r="AI153" i="1"/>
  <c r="AJ153" i="1"/>
  <c r="CX153" i="1" s="1"/>
  <c r="W153" i="1" s="1"/>
  <c r="CQ153" i="1"/>
  <c r="CR153" i="1"/>
  <c r="CS153" i="1"/>
  <c r="CT153" i="1"/>
  <c r="CU153" i="1"/>
  <c r="T153" i="1" s="1"/>
  <c r="CV153" i="1"/>
  <c r="CW153" i="1"/>
  <c r="GL153" i="1"/>
  <c r="GO153" i="1"/>
  <c r="GP153" i="1"/>
  <c r="GV153" i="1"/>
  <c r="HC153" i="1" s="1"/>
  <c r="GX153" i="1" s="1"/>
  <c r="I154" i="1"/>
  <c r="W154" i="1" s="1"/>
  <c r="Q154" i="1"/>
  <c r="R154" i="1"/>
  <c r="S154" i="1"/>
  <c r="CZ154" i="1" s="1"/>
  <c r="Y154" i="1" s="1"/>
  <c r="V154" i="1"/>
  <c r="AC154" i="1"/>
  <c r="AE154" i="1"/>
  <c r="AD154" i="1" s="1"/>
  <c r="AB154" i="1" s="1"/>
  <c r="AF154" i="1"/>
  <c r="AG154" i="1"/>
  <c r="AH154" i="1"/>
  <c r="CV154" i="1" s="1"/>
  <c r="U154" i="1" s="1"/>
  <c r="AI154" i="1"/>
  <c r="CW154" i="1" s="1"/>
  <c r="AJ154" i="1"/>
  <c r="CX154" i="1" s="1"/>
  <c r="CQ154" i="1"/>
  <c r="P154" i="1" s="1"/>
  <c r="CP154" i="1" s="1"/>
  <c r="O154" i="1" s="1"/>
  <c r="CR154" i="1"/>
  <c r="CS154" i="1"/>
  <c r="CT154" i="1"/>
  <c r="CU154" i="1"/>
  <c r="T154" i="1" s="1"/>
  <c r="GL154" i="1"/>
  <c r="GO154" i="1"/>
  <c r="GP154" i="1"/>
  <c r="GV154" i="1"/>
  <c r="HC154" i="1"/>
  <c r="GX154" i="1" s="1"/>
  <c r="I155" i="1"/>
  <c r="R155" i="1" s="1"/>
  <c r="S155" i="1"/>
  <c r="AC155" i="1"/>
  <c r="AE155" i="1"/>
  <c r="AD155" i="1" s="1"/>
  <c r="AB155" i="1" s="1"/>
  <c r="AF155" i="1"/>
  <c r="AG155" i="1"/>
  <c r="AH155" i="1"/>
  <c r="AI155" i="1"/>
  <c r="CW155" i="1" s="1"/>
  <c r="V155" i="1" s="1"/>
  <c r="AJ155" i="1"/>
  <c r="CQ155" i="1"/>
  <c r="P155" i="1" s="1"/>
  <c r="CR155" i="1"/>
  <c r="Q155" i="1" s="1"/>
  <c r="CS155" i="1"/>
  <c r="CT155" i="1"/>
  <c r="CU155" i="1"/>
  <c r="T155" i="1" s="1"/>
  <c r="CV155" i="1"/>
  <c r="U155" i="1" s="1"/>
  <c r="CX155" i="1"/>
  <c r="W155" i="1" s="1"/>
  <c r="GL155" i="1"/>
  <c r="GO155" i="1"/>
  <c r="GP155" i="1"/>
  <c r="GV155" i="1"/>
  <c r="HC155" i="1" s="1"/>
  <c r="GX155" i="1" s="1"/>
  <c r="I156" i="1"/>
  <c r="S156" i="1" s="1"/>
  <c r="R156" i="1"/>
  <c r="W156" i="1"/>
  <c r="AC156" i="1"/>
  <c r="AB156" i="1" s="1"/>
  <c r="AD156" i="1"/>
  <c r="AE156" i="1"/>
  <c r="AF156" i="1"/>
  <c r="AG156" i="1"/>
  <c r="AH156" i="1"/>
  <c r="AI156" i="1"/>
  <c r="AJ156" i="1"/>
  <c r="CQ156" i="1"/>
  <c r="CR156" i="1"/>
  <c r="Q156" i="1" s="1"/>
  <c r="CS156" i="1"/>
  <c r="CT156" i="1"/>
  <c r="CU156" i="1"/>
  <c r="T156" i="1" s="1"/>
  <c r="CV156" i="1"/>
  <c r="U156" i="1" s="1"/>
  <c r="CW156" i="1"/>
  <c r="V156" i="1" s="1"/>
  <c r="CX156" i="1"/>
  <c r="GL156" i="1"/>
  <c r="GO156" i="1"/>
  <c r="GP156" i="1"/>
  <c r="GV156" i="1"/>
  <c r="HC156" i="1" s="1"/>
  <c r="GX156" i="1" s="1"/>
  <c r="I157" i="1"/>
  <c r="R157" i="1" s="1"/>
  <c r="Q157" i="1"/>
  <c r="AC157" i="1"/>
  <c r="AE157" i="1"/>
  <c r="AD157" i="1" s="1"/>
  <c r="AB157" i="1" s="1"/>
  <c r="AF157" i="1"/>
  <c r="AG157" i="1"/>
  <c r="AH157" i="1"/>
  <c r="CV157" i="1" s="1"/>
  <c r="U157" i="1" s="1"/>
  <c r="AI157" i="1"/>
  <c r="AJ157" i="1"/>
  <c r="CQ157" i="1"/>
  <c r="P157" i="1" s="1"/>
  <c r="CP157" i="1" s="1"/>
  <c r="O157" i="1" s="1"/>
  <c r="CR157" i="1"/>
  <c r="CS157" i="1"/>
  <c r="CT157" i="1"/>
  <c r="S157" i="1" s="1"/>
  <c r="CU157" i="1"/>
  <c r="T157" i="1" s="1"/>
  <c r="CW157" i="1"/>
  <c r="V157" i="1" s="1"/>
  <c r="CX157" i="1"/>
  <c r="W157" i="1" s="1"/>
  <c r="GL157" i="1"/>
  <c r="GO157" i="1"/>
  <c r="GP157" i="1"/>
  <c r="GV157" i="1"/>
  <c r="HC157" i="1"/>
  <c r="GX157" i="1" s="1"/>
  <c r="I158" i="1"/>
  <c r="Q158" i="1" s="1"/>
  <c r="V158" i="1"/>
  <c r="W158" i="1"/>
  <c r="AB158" i="1"/>
  <c r="AC158" i="1"/>
  <c r="AD158" i="1"/>
  <c r="AE158" i="1"/>
  <c r="AF158" i="1"/>
  <c r="AG158" i="1"/>
  <c r="CU158" i="1" s="1"/>
  <c r="T158" i="1" s="1"/>
  <c r="AH158" i="1"/>
  <c r="AI158" i="1"/>
  <c r="AJ158" i="1"/>
  <c r="CQ158" i="1"/>
  <c r="P158" i="1" s="1"/>
  <c r="CR158" i="1"/>
  <c r="CS158" i="1"/>
  <c r="R158" i="1" s="1"/>
  <c r="CT158" i="1"/>
  <c r="S158" i="1" s="1"/>
  <c r="CV158" i="1"/>
  <c r="U158" i="1" s="1"/>
  <c r="CW158" i="1"/>
  <c r="CX158" i="1"/>
  <c r="GL158" i="1"/>
  <c r="GO158" i="1"/>
  <c r="GP158" i="1"/>
  <c r="GV158" i="1"/>
  <c r="HC158" i="1"/>
  <c r="GX158" i="1" s="1"/>
  <c r="C159" i="1"/>
  <c r="D159" i="1"/>
  <c r="U159" i="1"/>
  <c r="G659" i="7" s="1"/>
  <c r="V159" i="1"/>
  <c r="G662" i="7" s="1"/>
  <c r="AC159" i="1"/>
  <c r="AE159" i="1"/>
  <c r="AD159" i="1" s="1"/>
  <c r="AF159" i="1"/>
  <c r="AG159" i="1"/>
  <c r="CU159" i="1" s="1"/>
  <c r="T159" i="1" s="1"/>
  <c r="AH159" i="1"/>
  <c r="AI159" i="1"/>
  <c r="AJ159" i="1"/>
  <c r="CX159" i="1" s="1"/>
  <c r="W159" i="1" s="1"/>
  <c r="CQ159" i="1"/>
  <c r="CR159" i="1"/>
  <c r="CS159" i="1"/>
  <c r="CT159" i="1"/>
  <c r="CV159" i="1"/>
  <c r="CW159" i="1"/>
  <c r="GL159" i="1"/>
  <c r="GN159" i="1"/>
  <c r="GP159" i="1"/>
  <c r="GV159" i="1"/>
  <c r="HC159" i="1"/>
  <c r="GX159" i="1" s="1"/>
  <c r="C160" i="1"/>
  <c r="D160" i="1"/>
  <c r="U160" i="1"/>
  <c r="G675" i="7" s="1"/>
  <c r="V160" i="1"/>
  <c r="G678" i="7" s="1"/>
  <c r="AC160" i="1"/>
  <c r="AE160" i="1"/>
  <c r="AD160" i="1" s="1"/>
  <c r="AF160" i="1"/>
  <c r="AG160" i="1"/>
  <c r="CU160" i="1" s="1"/>
  <c r="T160" i="1" s="1"/>
  <c r="AH160" i="1"/>
  <c r="AI160" i="1"/>
  <c r="AJ160" i="1"/>
  <c r="CX160" i="1" s="1"/>
  <c r="W160" i="1" s="1"/>
  <c r="CQ160" i="1"/>
  <c r="CR160" i="1"/>
  <c r="CS160" i="1"/>
  <c r="CT160" i="1"/>
  <c r="CV160" i="1"/>
  <c r="CW160" i="1"/>
  <c r="GL160" i="1"/>
  <c r="GN160" i="1"/>
  <c r="GP160" i="1"/>
  <c r="GV160" i="1"/>
  <c r="HC160" i="1" s="1"/>
  <c r="GX160" i="1" s="1"/>
  <c r="C161" i="1"/>
  <c r="D161" i="1"/>
  <c r="I161" i="1"/>
  <c r="CU310" i="3" s="1"/>
  <c r="K161" i="1"/>
  <c r="V161" i="1"/>
  <c r="W161" i="1"/>
  <c r="AC161" i="1"/>
  <c r="AE161" i="1"/>
  <c r="AD161" i="1" s="1"/>
  <c r="AF161" i="1"/>
  <c r="AG161" i="1"/>
  <c r="AH161" i="1"/>
  <c r="AI161" i="1"/>
  <c r="AJ161" i="1"/>
  <c r="CQ161" i="1"/>
  <c r="CR161" i="1"/>
  <c r="CS161" i="1"/>
  <c r="CT161" i="1"/>
  <c r="CU161" i="1"/>
  <c r="T161" i="1" s="1"/>
  <c r="CV161" i="1"/>
  <c r="CW161" i="1"/>
  <c r="CX161" i="1"/>
  <c r="GL161" i="1"/>
  <c r="GO161" i="1"/>
  <c r="GP161" i="1"/>
  <c r="GV161" i="1"/>
  <c r="HC161" i="1" s="1"/>
  <c r="GX161" i="1" s="1"/>
  <c r="C162" i="1"/>
  <c r="D162" i="1"/>
  <c r="I162" i="1"/>
  <c r="K162" i="1"/>
  <c r="T162" i="1"/>
  <c r="V162" i="1"/>
  <c r="AC162" i="1"/>
  <c r="AE162" i="1"/>
  <c r="AD162" i="1" s="1"/>
  <c r="AF162" i="1"/>
  <c r="AG162" i="1"/>
  <c r="AH162" i="1"/>
  <c r="AI162" i="1"/>
  <c r="AJ162" i="1"/>
  <c r="CQ162" i="1"/>
  <c r="CR162" i="1"/>
  <c r="CS162" i="1"/>
  <c r="CT162" i="1"/>
  <c r="CU162" i="1"/>
  <c r="CV162" i="1"/>
  <c r="CW162" i="1"/>
  <c r="CX162" i="1"/>
  <c r="W162" i="1" s="1"/>
  <c r="GL162" i="1"/>
  <c r="GO162" i="1"/>
  <c r="GP162" i="1"/>
  <c r="GV162" i="1"/>
  <c r="GX162" i="1"/>
  <c r="HC162" i="1"/>
  <c r="C163" i="1"/>
  <c r="D163" i="1"/>
  <c r="I163" i="1"/>
  <c r="K163" i="1"/>
  <c r="V163" i="1"/>
  <c r="AC163" i="1"/>
  <c r="AD163" i="1"/>
  <c r="AE163" i="1"/>
  <c r="AF163" i="1"/>
  <c r="AG163" i="1"/>
  <c r="CU163" i="1" s="1"/>
  <c r="T163" i="1" s="1"/>
  <c r="AH163" i="1"/>
  <c r="AI163" i="1"/>
  <c r="AJ163" i="1"/>
  <c r="CQ163" i="1"/>
  <c r="CR163" i="1"/>
  <c r="CS163" i="1"/>
  <c r="CT163" i="1"/>
  <c r="CV163" i="1"/>
  <c r="CW163" i="1"/>
  <c r="CX163" i="1"/>
  <c r="W163" i="1" s="1"/>
  <c r="GL163" i="1"/>
  <c r="GO163" i="1"/>
  <c r="GP163" i="1"/>
  <c r="GV163" i="1"/>
  <c r="HC163" i="1" s="1"/>
  <c r="GX163" i="1" s="1"/>
  <c r="I164" i="1"/>
  <c r="R164" i="1" s="1"/>
  <c r="AC164" i="1"/>
  <c r="AB164" i="1" s="1"/>
  <c r="AE164" i="1"/>
  <c r="AD164" i="1" s="1"/>
  <c r="AF164" i="1"/>
  <c r="AG164" i="1"/>
  <c r="AH164" i="1"/>
  <c r="CV164" i="1" s="1"/>
  <c r="U164" i="1" s="1"/>
  <c r="AI164" i="1"/>
  <c r="AJ164" i="1"/>
  <c r="CQ164" i="1"/>
  <c r="P164" i="1" s="1"/>
  <c r="CR164" i="1"/>
  <c r="Q164" i="1" s="1"/>
  <c r="CS164" i="1"/>
  <c r="CT164" i="1"/>
  <c r="S164" i="1" s="1"/>
  <c r="CU164" i="1"/>
  <c r="T164" i="1" s="1"/>
  <c r="CW164" i="1"/>
  <c r="V164" i="1" s="1"/>
  <c r="CX164" i="1"/>
  <c r="GL164" i="1"/>
  <c r="GO164" i="1"/>
  <c r="GP164" i="1"/>
  <c r="GV164" i="1"/>
  <c r="HC164" i="1" s="1"/>
  <c r="GX164" i="1" s="1"/>
  <c r="C165" i="1"/>
  <c r="D165" i="1"/>
  <c r="I165" i="1"/>
  <c r="K165" i="1"/>
  <c r="T165" i="1"/>
  <c r="V165" i="1"/>
  <c r="AC165" i="1"/>
  <c r="AE165" i="1"/>
  <c r="AD165" i="1" s="1"/>
  <c r="AF165" i="1"/>
  <c r="AG165" i="1"/>
  <c r="AH165" i="1"/>
  <c r="AI165" i="1"/>
  <c r="AJ165" i="1"/>
  <c r="CQ165" i="1"/>
  <c r="CR165" i="1"/>
  <c r="CS165" i="1"/>
  <c r="CT165" i="1"/>
  <c r="CU165" i="1"/>
  <c r="CV165" i="1"/>
  <c r="CW165" i="1"/>
  <c r="CX165" i="1"/>
  <c r="W165" i="1" s="1"/>
  <c r="GL165" i="1"/>
  <c r="GO165" i="1"/>
  <c r="GP165" i="1"/>
  <c r="GV165" i="1"/>
  <c r="GX165" i="1"/>
  <c r="HC165" i="1"/>
  <c r="I166" i="1"/>
  <c r="P166" i="1"/>
  <c r="R166" i="1"/>
  <c r="AC166" i="1"/>
  <c r="AD166" i="1"/>
  <c r="AB166" i="1" s="1"/>
  <c r="AE166" i="1"/>
  <c r="AF166" i="1"/>
  <c r="AG166" i="1"/>
  <c r="CU166" i="1" s="1"/>
  <c r="T166" i="1" s="1"/>
  <c r="AH166" i="1"/>
  <c r="CV166" i="1" s="1"/>
  <c r="U166" i="1" s="1"/>
  <c r="AI166" i="1"/>
  <c r="CW166" i="1" s="1"/>
  <c r="V166" i="1" s="1"/>
  <c r="AJ166" i="1"/>
  <c r="CX166" i="1" s="1"/>
  <c r="W166" i="1" s="1"/>
  <c r="CQ166" i="1"/>
  <c r="CR166" i="1"/>
  <c r="Q166" i="1" s="1"/>
  <c r="CS166" i="1"/>
  <c r="CT166" i="1"/>
  <c r="S166" i="1" s="1"/>
  <c r="GL166" i="1"/>
  <c r="GO166" i="1"/>
  <c r="GP166" i="1"/>
  <c r="GV166" i="1"/>
  <c r="HC166" i="1" s="1"/>
  <c r="GX166" i="1" s="1"/>
  <c r="C167" i="1"/>
  <c r="D167" i="1"/>
  <c r="I167" i="1"/>
  <c r="CU318" i="3" s="1"/>
  <c r="K167" i="1"/>
  <c r="V167" i="1"/>
  <c r="W167" i="1"/>
  <c r="AC167" i="1"/>
  <c r="AE167" i="1"/>
  <c r="AD167" i="1" s="1"/>
  <c r="AF167" i="1"/>
  <c r="AG167" i="1"/>
  <c r="AH167" i="1"/>
  <c r="AI167" i="1"/>
  <c r="AJ167" i="1"/>
  <c r="CQ167" i="1"/>
  <c r="CR167" i="1"/>
  <c r="CS167" i="1"/>
  <c r="CT167" i="1"/>
  <c r="CU167" i="1"/>
  <c r="T167" i="1" s="1"/>
  <c r="CV167" i="1"/>
  <c r="CW167" i="1"/>
  <c r="CX167" i="1"/>
  <c r="GL167" i="1"/>
  <c r="GO167" i="1"/>
  <c r="GP167" i="1"/>
  <c r="GV167" i="1"/>
  <c r="HC167" i="1"/>
  <c r="GX167" i="1" s="1"/>
  <c r="I168" i="1"/>
  <c r="S168" i="1"/>
  <c r="T168" i="1"/>
  <c r="W168" i="1"/>
  <c r="AC168" i="1"/>
  <c r="AD168" i="1"/>
  <c r="AB168" i="1" s="1"/>
  <c r="AE168" i="1"/>
  <c r="AF168" i="1"/>
  <c r="AG168" i="1"/>
  <c r="AH168" i="1"/>
  <c r="AI168" i="1"/>
  <c r="CW168" i="1" s="1"/>
  <c r="V168" i="1" s="1"/>
  <c r="AJ168" i="1"/>
  <c r="CQ168" i="1"/>
  <c r="P168" i="1" s="1"/>
  <c r="CR168" i="1"/>
  <c r="Q168" i="1" s="1"/>
  <c r="CS168" i="1"/>
  <c r="R168" i="1" s="1"/>
  <c r="CT168" i="1"/>
  <c r="CU168" i="1"/>
  <c r="CV168" i="1"/>
  <c r="U168" i="1" s="1"/>
  <c r="CX168" i="1"/>
  <c r="GL168" i="1"/>
  <c r="GO168" i="1"/>
  <c r="GP168" i="1"/>
  <c r="GV168" i="1"/>
  <c r="HC168" i="1"/>
  <c r="GX168" i="1" s="1"/>
  <c r="C169" i="1"/>
  <c r="D169" i="1"/>
  <c r="I169" i="1"/>
  <c r="K169" i="1"/>
  <c r="V169" i="1"/>
  <c r="AC169" i="1"/>
  <c r="AD169" i="1"/>
  <c r="AE169" i="1"/>
  <c r="AF169" i="1"/>
  <c r="AG169" i="1"/>
  <c r="CU169" i="1" s="1"/>
  <c r="T169" i="1" s="1"/>
  <c r="AH169" i="1"/>
  <c r="AI169" i="1"/>
  <c r="AJ169" i="1"/>
  <c r="CX169" i="1" s="1"/>
  <c r="W169" i="1" s="1"/>
  <c r="CQ169" i="1"/>
  <c r="CR169" i="1"/>
  <c r="CS169" i="1"/>
  <c r="CT169" i="1"/>
  <c r="CV169" i="1"/>
  <c r="CW169" i="1"/>
  <c r="GL169" i="1"/>
  <c r="GO169" i="1"/>
  <c r="GP169" i="1"/>
  <c r="GV169" i="1"/>
  <c r="HC169" i="1" s="1"/>
  <c r="GX169" i="1" s="1"/>
  <c r="AC170" i="1"/>
  <c r="AE170" i="1"/>
  <c r="AD170" i="1" s="1"/>
  <c r="AB170" i="1" s="1"/>
  <c r="AF170" i="1"/>
  <c r="AG170" i="1"/>
  <c r="AH170" i="1"/>
  <c r="CV170" i="1" s="1"/>
  <c r="AI170" i="1"/>
  <c r="AJ170" i="1"/>
  <c r="CQ170" i="1"/>
  <c r="CR170" i="1"/>
  <c r="CS170" i="1"/>
  <c r="CT170" i="1"/>
  <c r="CU170" i="1"/>
  <c r="CW170" i="1"/>
  <c r="CX170" i="1"/>
  <c r="GL170" i="1"/>
  <c r="GO170" i="1"/>
  <c r="GP170" i="1"/>
  <c r="GV170" i="1"/>
  <c r="HC170" i="1"/>
  <c r="B172" i="1"/>
  <c r="B151" i="1" s="1"/>
  <c r="C172" i="1"/>
  <c r="C151" i="1" s="1"/>
  <c r="D172" i="1"/>
  <c r="D151" i="1" s="1"/>
  <c r="F172" i="1"/>
  <c r="F151" i="1" s="1"/>
  <c r="G172" i="1"/>
  <c r="G151" i="1" s="1"/>
  <c r="AO172" i="1"/>
  <c r="AO151" i="1" s="1"/>
  <c r="BB172" i="1"/>
  <c r="BB151" i="1" s="1"/>
  <c r="BX172" i="1"/>
  <c r="BX151" i="1" s="1"/>
  <c r="BY172" i="1"/>
  <c r="BY151" i="1" s="1"/>
  <c r="CK172" i="1"/>
  <c r="CK151" i="1" s="1"/>
  <c r="CL172" i="1"/>
  <c r="CL151" i="1" s="1"/>
  <c r="CM172" i="1"/>
  <c r="CM151" i="1" s="1"/>
  <c r="D202" i="1"/>
  <c r="E204" i="1"/>
  <c r="Z204" i="1"/>
  <c r="AA204" i="1"/>
  <c r="AM204" i="1"/>
  <c r="AN204" i="1"/>
  <c r="BE204" i="1"/>
  <c r="BF204" i="1"/>
  <c r="BG204" i="1"/>
  <c r="BH204" i="1"/>
  <c r="BI204" i="1"/>
  <c r="BJ204" i="1"/>
  <c r="BK204" i="1"/>
  <c r="BL204" i="1"/>
  <c r="BM204" i="1"/>
  <c r="BN204" i="1"/>
  <c r="BO204" i="1"/>
  <c r="BP204" i="1"/>
  <c r="BQ204" i="1"/>
  <c r="BR204" i="1"/>
  <c r="BS204" i="1"/>
  <c r="BT204" i="1"/>
  <c r="BU204" i="1"/>
  <c r="BV204" i="1"/>
  <c r="BW204" i="1"/>
  <c r="CN204" i="1"/>
  <c r="CO204" i="1"/>
  <c r="CP204" i="1"/>
  <c r="CQ204" i="1"/>
  <c r="CR204" i="1"/>
  <c r="CS204" i="1"/>
  <c r="CT204" i="1"/>
  <c r="CU204" i="1"/>
  <c r="CV204" i="1"/>
  <c r="CW204" i="1"/>
  <c r="CX204" i="1"/>
  <c r="CY204" i="1"/>
  <c r="CZ204" i="1"/>
  <c r="DA204" i="1"/>
  <c r="DB204" i="1"/>
  <c r="DC204" i="1"/>
  <c r="DD204" i="1"/>
  <c r="DE204" i="1"/>
  <c r="DF204" i="1"/>
  <c r="DG204" i="1"/>
  <c r="DH204" i="1"/>
  <c r="DI204" i="1"/>
  <c r="DJ204" i="1"/>
  <c r="DK204" i="1"/>
  <c r="DL204" i="1"/>
  <c r="DM204" i="1"/>
  <c r="DN204" i="1"/>
  <c r="DO204" i="1"/>
  <c r="DP204" i="1"/>
  <c r="DQ204" i="1"/>
  <c r="DR204" i="1"/>
  <c r="DS204" i="1"/>
  <c r="DT204" i="1"/>
  <c r="DU204" i="1"/>
  <c r="DV204" i="1"/>
  <c r="DW204" i="1"/>
  <c r="DX204" i="1"/>
  <c r="DY204" i="1"/>
  <c r="DZ204" i="1"/>
  <c r="EA204" i="1"/>
  <c r="EB204" i="1"/>
  <c r="EC204" i="1"/>
  <c r="ED204" i="1"/>
  <c r="EE204" i="1"/>
  <c r="EF204" i="1"/>
  <c r="EG204" i="1"/>
  <c r="EH204" i="1"/>
  <c r="EI204" i="1"/>
  <c r="EJ204" i="1"/>
  <c r="EK204" i="1"/>
  <c r="EL204" i="1"/>
  <c r="EM204" i="1"/>
  <c r="EN204" i="1"/>
  <c r="EO204" i="1"/>
  <c r="EP204" i="1"/>
  <c r="EQ204" i="1"/>
  <c r="ER204" i="1"/>
  <c r="ES204" i="1"/>
  <c r="ET204" i="1"/>
  <c r="EU204" i="1"/>
  <c r="EV204" i="1"/>
  <c r="EW204" i="1"/>
  <c r="EX204" i="1"/>
  <c r="EY204" i="1"/>
  <c r="EZ204" i="1"/>
  <c r="FA204" i="1"/>
  <c r="FB204" i="1"/>
  <c r="FC204" i="1"/>
  <c r="FD204" i="1"/>
  <c r="FE204" i="1"/>
  <c r="FF204" i="1"/>
  <c r="FG204" i="1"/>
  <c r="FH204" i="1"/>
  <c r="FI204" i="1"/>
  <c r="FJ204" i="1"/>
  <c r="FK204" i="1"/>
  <c r="FL204" i="1"/>
  <c r="FM204" i="1"/>
  <c r="FN204" i="1"/>
  <c r="FO204" i="1"/>
  <c r="FP204" i="1"/>
  <c r="FQ204" i="1"/>
  <c r="FR204" i="1"/>
  <c r="FS204" i="1"/>
  <c r="FT204" i="1"/>
  <c r="FU204" i="1"/>
  <c r="FV204" i="1"/>
  <c r="FW204" i="1"/>
  <c r="FX204" i="1"/>
  <c r="FY204" i="1"/>
  <c r="FZ204" i="1"/>
  <c r="GA204" i="1"/>
  <c r="GB204" i="1"/>
  <c r="GC204" i="1"/>
  <c r="GD204" i="1"/>
  <c r="GE204" i="1"/>
  <c r="GF204" i="1"/>
  <c r="GG204" i="1"/>
  <c r="GH204" i="1"/>
  <c r="GI204" i="1"/>
  <c r="GJ204" i="1"/>
  <c r="GK204" i="1"/>
  <c r="GL204" i="1"/>
  <c r="GM204" i="1"/>
  <c r="GN204" i="1"/>
  <c r="GO204" i="1"/>
  <c r="GP204" i="1"/>
  <c r="GQ204" i="1"/>
  <c r="GR204" i="1"/>
  <c r="GS204" i="1"/>
  <c r="GT204" i="1"/>
  <c r="GU204" i="1"/>
  <c r="GV204" i="1"/>
  <c r="GW204" i="1"/>
  <c r="GX204" i="1"/>
  <c r="C206" i="1"/>
  <c r="D206" i="1"/>
  <c r="I206" i="1"/>
  <c r="I207" i="1" s="1"/>
  <c r="K206" i="1"/>
  <c r="AC206" i="1"/>
  <c r="AE206" i="1"/>
  <c r="AD206" i="1" s="1"/>
  <c r="AB206" i="1" s="1"/>
  <c r="AF206" i="1"/>
  <c r="AG206" i="1"/>
  <c r="CU206" i="1" s="1"/>
  <c r="T206" i="1" s="1"/>
  <c r="AH206" i="1"/>
  <c r="AI206" i="1"/>
  <c r="AJ206" i="1"/>
  <c r="CQ206" i="1"/>
  <c r="CR206" i="1"/>
  <c r="CS206" i="1"/>
  <c r="CT206" i="1"/>
  <c r="CV206" i="1"/>
  <c r="CW206" i="1"/>
  <c r="CX206" i="1"/>
  <c r="GL206" i="1"/>
  <c r="GO206" i="1"/>
  <c r="GP206" i="1"/>
  <c r="GV206" i="1"/>
  <c r="HC206" i="1"/>
  <c r="GX206" i="1" s="1"/>
  <c r="AC207" i="1"/>
  <c r="AB207" i="1" s="1"/>
  <c r="AD207" i="1"/>
  <c r="AE207" i="1"/>
  <c r="AF207" i="1"/>
  <c r="AG207" i="1"/>
  <c r="AH207" i="1"/>
  <c r="CV207" i="1" s="1"/>
  <c r="AI207" i="1"/>
  <c r="AJ207" i="1"/>
  <c r="CX207" i="1" s="1"/>
  <c r="CQ207" i="1"/>
  <c r="CR207" i="1"/>
  <c r="CS207" i="1"/>
  <c r="CT207" i="1"/>
  <c r="CU207" i="1"/>
  <c r="CW207" i="1"/>
  <c r="GL207" i="1"/>
  <c r="GO207" i="1"/>
  <c r="GP207" i="1"/>
  <c r="GV207" i="1"/>
  <c r="HC207" i="1"/>
  <c r="C208" i="1"/>
  <c r="D208" i="1"/>
  <c r="I208" i="1"/>
  <c r="K208" i="1"/>
  <c r="AC208" i="1"/>
  <c r="AE208" i="1"/>
  <c r="AD208" i="1" s="1"/>
  <c r="AF208" i="1"/>
  <c r="AG208" i="1"/>
  <c r="CU208" i="1" s="1"/>
  <c r="T208" i="1" s="1"/>
  <c r="AH208" i="1"/>
  <c r="AI208" i="1"/>
  <c r="AJ208" i="1"/>
  <c r="CQ208" i="1"/>
  <c r="CR208" i="1"/>
  <c r="CS208" i="1"/>
  <c r="CT208" i="1"/>
  <c r="CV208" i="1"/>
  <c r="CW208" i="1"/>
  <c r="CX208" i="1"/>
  <c r="W208" i="1" s="1"/>
  <c r="GL208" i="1"/>
  <c r="GO208" i="1"/>
  <c r="GP208" i="1"/>
  <c r="GV208" i="1"/>
  <c r="HC208" i="1" s="1"/>
  <c r="GX208" i="1" s="1"/>
  <c r="I209" i="1"/>
  <c r="P209" i="1"/>
  <c r="U209" i="1"/>
  <c r="AC209" i="1"/>
  <c r="AE209" i="1"/>
  <c r="AD209" i="1" s="1"/>
  <c r="AB209" i="1" s="1"/>
  <c r="AF209" i="1"/>
  <c r="AG209" i="1"/>
  <c r="CU209" i="1" s="1"/>
  <c r="T209" i="1" s="1"/>
  <c r="AH209" i="1"/>
  <c r="AI209" i="1"/>
  <c r="AJ209" i="1"/>
  <c r="CX209" i="1" s="1"/>
  <c r="W209" i="1" s="1"/>
  <c r="CQ209" i="1"/>
  <c r="CR209" i="1"/>
  <c r="Q209" i="1" s="1"/>
  <c r="CS209" i="1"/>
  <c r="R209" i="1" s="1"/>
  <c r="CT209" i="1"/>
  <c r="S209" i="1" s="1"/>
  <c r="CV209" i="1"/>
  <c r="CW209" i="1"/>
  <c r="V209" i="1" s="1"/>
  <c r="GL209" i="1"/>
  <c r="GO209" i="1"/>
  <c r="GP209" i="1"/>
  <c r="GV209" i="1"/>
  <c r="GX209" i="1"/>
  <c r="HC209" i="1"/>
  <c r="C210" i="1"/>
  <c r="D210" i="1"/>
  <c r="I210" i="1"/>
  <c r="K210" i="1"/>
  <c r="AC210" i="1"/>
  <c r="AD210" i="1"/>
  <c r="AE210" i="1"/>
  <c r="AF210" i="1"/>
  <c r="AG210" i="1"/>
  <c r="AH210" i="1"/>
  <c r="AI210" i="1"/>
  <c r="AJ210" i="1"/>
  <c r="CX210" i="1" s="1"/>
  <c r="W210" i="1" s="1"/>
  <c r="CQ210" i="1"/>
  <c r="CR210" i="1"/>
  <c r="CS210" i="1"/>
  <c r="CT210" i="1"/>
  <c r="CU210" i="1"/>
  <c r="T210" i="1" s="1"/>
  <c r="CV210" i="1"/>
  <c r="CW210" i="1"/>
  <c r="GL210" i="1"/>
  <c r="GO210" i="1"/>
  <c r="GP210" i="1"/>
  <c r="GV210" i="1"/>
  <c r="GX210" i="1"/>
  <c r="HC210" i="1"/>
  <c r="I211" i="1"/>
  <c r="Q211" i="1" s="1"/>
  <c r="AC211" i="1"/>
  <c r="AD211" i="1"/>
  <c r="AB211" i="1" s="1"/>
  <c r="AE211" i="1"/>
  <c r="AF211" i="1"/>
  <c r="AG211" i="1"/>
  <c r="CU211" i="1" s="1"/>
  <c r="T211" i="1" s="1"/>
  <c r="AH211" i="1"/>
  <c r="AI211" i="1"/>
  <c r="CW211" i="1" s="1"/>
  <c r="V211" i="1" s="1"/>
  <c r="AJ211" i="1"/>
  <c r="CX211" i="1" s="1"/>
  <c r="W211" i="1" s="1"/>
  <c r="CQ211" i="1"/>
  <c r="P211" i="1" s="1"/>
  <c r="CR211" i="1"/>
  <c r="CS211" i="1"/>
  <c r="CT211" i="1"/>
  <c r="S211" i="1" s="1"/>
  <c r="CV211" i="1"/>
  <c r="U211" i="1" s="1"/>
  <c r="GL211" i="1"/>
  <c r="GO211" i="1"/>
  <c r="GP211" i="1"/>
  <c r="GV211" i="1"/>
  <c r="HC211" i="1" s="1"/>
  <c r="GX211" i="1" s="1"/>
  <c r="C212" i="1"/>
  <c r="D212" i="1"/>
  <c r="I212" i="1"/>
  <c r="I213" i="1" s="1"/>
  <c r="K212" i="1"/>
  <c r="AC212" i="1"/>
  <c r="AE212" i="1"/>
  <c r="AD212" i="1" s="1"/>
  <c r="AF212" i="1"/>
  <c r="AG212" i="1"/>
  <c r="CU212" i="1" s="1"/>
  <c r="T212" i="1" s="1"/>
  <c r="AH212" i="1"/>
  <c r="AI212" i="1"/>
  <c r="AJ212" i="1"/>
  <c r="CX212" i="1" s="1"/>
  <c r="W212" i="1" s="1"/>
  <c r="CQ212" i="1"/>
  <c r="CR212" i="1"/>
  <c r="CS212" i="1"/>
  <c r="CT212" i="1"/>
  <c r="CV212" i="1"/>
  <c r="CW212" i="1"/>
  <c r="GL212" i="1"/>
  <c r="GO212" i="1"/>
  <c r="GP212" i="1"/>
  <c r="GV212" i="1"/>
  <c r="GX212" i="1"/>
  <c r="HC212" i="1"/>
  <c r="AC213" i="1"/>
  <c r="AB213" i="1" s="1"/>
  <c r="AD213" i="1"/>
  <c r="AE213" i="1"/>
  <c r="AF213" i="1"/>
  <c r="AG213" i="1"/>
  <c r="AH213" i="1"/>
  <c r="AI213" i="1"/>
  <c r="AJ213" i="1"/>
  <c r="CQ213" i="1"/>
  <c r="CR213" i="1"/>
  <c r="CS213" i="1"/>
  <c r="R213" i="1" s="1"/>
  <c r="CT213" i="1"/>
  <c r="S213" i="1" s="1"/>
  <c r="CU213" i="1"/>
  <c r="T213" i="1" s="1"/>
  <c r="CV213" i="1"/>
  <c r="CW213" i="1"/>
  <c r="CX213" i="1"/>
  <c r="W213" i="1" s="1"/>
  <c r="GL213" i="1"/>
  <c r="GO213" i="1"/>
  <c r="GP213" i="1"/>
  <c r="GV213" i="1"/>
  <c r="HC213" i="1"/>
  <c r="GX213" i="1" s="1"/>
  <c r="C214" i="1"/>
  <c r="D214" i="1"/>
  <c r="I214" i="1"/>
  <c r="K214" i="1"/>
  <c r="AC214" i="1"/>
  <c r="AE214" i="1"/>
  <c r="AD214" i="1" s="1"/>
  <c r="AF214" i="1"/>
  <c r="AG214" i="1"/>
  <c r="CU214" i="1" s="1"/>
  <c r="T214" i="1" s="1"/>
  <c r="AH214" i="1"/>
  <c r="AI214" i="1"/>
  <c r="AJ214" i="1"/>
  <c r="CX214" i="1" s="1"/>
  <c r="W214" i="1" s="1"/>
  <c r="CQ214" i="1"/>
  <c r="CR214" i="1"/>
  <c r="CS214" i="1"/>
  <c r="CT214" i="1"/>
  <c r="CV214" i="1"/>
  <c r="CW214" i="1"/>
  <c r="GL214" i="1"/>
  <c r="GO214" i="1"/>
  <c r="GP214" i="1"/>
  <c r="GV214" i="1"/>
  <c r="HC214" i="1" s="1"/>
  <c r="GX214" i="1" s="1"/>
  <c r="I215" i="1"/>
  <c r="P215" i="1" s="1"/>
  <c r="S215" i="1"/>
  <c r="CY215" i="1" s="1"/>
  <c r="X215" i="1" s="1"/>
  <c r="AC215" i="1"/>
  <c r="AD215" i="1"/>
  <c r="AB215" i="1" s="1"/>
  <c r="AE215" i="1"/>
  <c r="AF215" i="1"/>
  <c r="AG215" i="1"/>
  <c r="CU215" i="1" s="1"/>
  <c r="T215" i="1" s="1"/>
  <c r="AH215" i="1"/>
  <c r="CV215" i="1" s="1"/>
  <c r="U215" i="1" s="1"/>
  <c r="AI215" i="1"/>
  <c r="AJ215" i="1"/>
  <c r="CX215" i="1" s="1"/>
  <c r="W215" i="1" s="1"/>
  <c r="CQ215" i="1"/>
  <c r="CR215" i="1"/>
  <c r="Q215" i="1" s="1"/>
  <c r="CS215" i="1"/>
  <c r="R215" i="1" s="1"/>
  <c r="CT215" i="1"/>
  <c r="CW215" i="1"/>
  <c r="V215" i="1" s="1"/>
  <c r="GL215" i="1"/>
  <c r="GO215" i="1"/>
  <c r="GP215" i="1"/>
  <c r="GV215" i="1"/>
  <c r="HC215" i="1"/>
  <c r="C216" i="1"/>
  <c r="D216" i="1"/>
  <c r="I216" i="1"/>
  <c r="K216" i="1"/>
  <c r="AC216" i="1"/>
  <c r="AE216" i="1"/>
  <c r="AD216" i="1" s="1"/>
  <c r="AF216" i="1"/>
  <c r="AG216" i="1"/>
  <c r="AH216" i="1"/>
  <c r="AI216" i="1"/>
  <c r="AJ216" i="1"/>
  <c r="CQ216" i="1"/>
  <c r="CR216" i="1"/>
  <c r="CS216" i="1"/>
  <c r="CT216" i="1"/>
  <c r="CU216" i="1"/>
  <c r="T216" i="1" s="1"/>
  <c r="CV216" i="1"/>
  <c r="CW216" i="1"/>
  <c r="CX216" i="1"/>
  <c r="W216" i="1" s="1"/>
  <c r="GL216" i="1"/>
  <c r="GO216" i="1"/>
  <c r="GP216" i="1"/>
  <c r="GV216" i="1"/>
  <c r="HC216" i="1"/>
  <c r="GX216" i="1" s="1"/>
  <c r="C217" i="1"/>
  <c r="D217" i="1"/>
  <c r="I217" i="1"/>
  <c r="K217" i="1"/>
  <c r="AC217" i="1"/>
  <c r="AD217" i="1"/>
  <c r="AE217" i="1"/>
  <c r="AF217" i="1"/>
  <c r="AG217" i="1"/>
  <c r="CU217" i="1" s="1"/>
  <c r="T217" i="1" s="1"/>
  <c r="AH217" i="1"/>
  <c r="AI217" i="1"/>
  <c r="AJ217" i="1"/>
  <c r="CX217" i="1" s="1"/>
  <c r="W217" i="1" s="1"/>
  <c r="CQ217" i="1"/>
  <c r="CR217" i="1"/>
  <c r="CS217" i="1"/>
  <c r="CT217" i="1"/>
  <c r="CV217" i="1"/>
  <c r="CW217" i="1"/>
  <c r="GL217" i="1"/>
  <c r="GO217" i="1"/>
  <c r="GP217" i="1"/>
  <c r="GV217" i="1"/>
  <c r="HC217" i="1" s="1"/>
  <c r="GX217" i="1" s="1"/>
  <c r="C218" i="1"/>
  <c r="D218" i="1"/>
  <c r="I218" i="1"/>
  <c r="K218" i="1"/>
  <c r="AC218" i="1"/>
  <c r="AE218" i="1"/>
  <c r="AD218" i="1" s="1"/>
  <c r="AF218" i="1"/>
  <c r="AG218" i="1"/>
  <c r="CU218" i="1" s="1"/>
  <c r="T218" i="1" s="1"/>
  <c r="AH218" i="1"/>
  <c r="AI218" i="1"/>
  <c r="AJ218" i="1"/>
  <c r="CX218" i="1" s="1"/>
  <c r="W218" i="1" s="1"/>
  <c r="CQ218" i="1"/>
  <c r="CR218" i="1"/>
  <c r="CS218" i="1"/>
  <c r="CT218" i="1"/>
  <c r="CV218" i="1"/>
  <c r="CW218" i="1"/>
  <c r="GL218" i="1"/>
  <c r="GO218" i="1"/>
  <c r="GP218" i="1"/>
  <c r="GV218" i="1"/>
  <c r="GX218" i="1"/>
  <c r="HC218" i="1"/>
  <c r="C219" i="1"/>
  <c r="D219" i="1"/>
  <c r="I219" i="1"/>
  <c r="K219" i="1"/>
  <c r="AC219" i="1"/>
  <c r="AE219" i="1"/>
  <c r="AD219" i="1" s="1"/>
  <c r="AF219" i="1"/>
  <c r="AG219" i="1"/>
  <c r="AH219" i="1"/>
  <c r="AI219" i="1"/>
  <c r="AJ219" i="1"/>
  <c r="CX219" i="1" s="1"/>
  <c r="W219" i="1" s="1"/>
  <c r="CQ219" i="1"/>
  <c r="CR219" i="1"/>
  <c r="CS219" i="1"/>
  <c r="CT219" i="1"/>
  <c r="CU219" i="1"/>
  <c r="T219" i="1" s="1"/>
  <c r="CV219" i="1"/>
  <c r="CW219" i="1"/>
  <c r="GL219" i="1"/>
  <c r="GO219" i="1"/>
  <c r="GP219" i="1"/>
  <c r="GV219" i="1"/>
  <c r="GX219" i="1"/>
  <c r="HC219" i="1"/>
  <c r="I220" i="1"/>
  <c r="Q220" i="1" s="1"/>
  <c r="AC220" i="1"/>
  <c r="AD220" i="1"/>
  <c r="AB220" i="1" s="1"/>
  <c r="AE220" i="1"/>
  <c r="AF220" i="1"/>
  <c r="AG220" i="1"/>
  <c r="CU220" i="1" s="1"/>
  <c r="T220" i="1" s="1"/>
  <c r="AH220" i="1"/>
  <c r="AI220" i="1"/>
  <c r="CW220" i="1" s="1"/>
  <c r="V220" i="1" s="1"/>
  <c r="AJ220" i="1"/>
  <c r="CX220" i="1" s="1"/>
  <c r="W220" i="1" s="1"/>
  <c r="CQ220" i="1"/>
  <c r="P220" i="1" s="1"/>
  <c r="CR220" i="1"/>
  <c r="CS220" i="1"/>
  <c r="CT220" i="1"/>
  <c r="S220" i="1" s="1"/>
  <c r="CV220" i="1"/>
  <c r="U220" i="1" s="1"/>
  <c r="GL220" i="1"/>
  <c r="GO220" i="1"/>
  <c r="GP220" i="1"/>
  <c r="GV220" i="1"/>
  <c r="HC220" i="1" s="1"/>
  <c r="GX220" i="1" s="1"/>
  <c r="C221" i="1"/>
  <c r="D221" i="1"/>
  <c r="I221" i="1"/>
  <c r="I222" i="1" s="1"/>
  <c r="K221" i="1"/>
  <c r="AC221" i="1"/>
  <c r="AE221" i="1"/>
  <c r="AD221" i="1" s="1"/>
  <c r="AF221" i="1"/>
  <c r="AG221" i="1"/>
  <c r="CU221" i="1" s="1"/>
  <c r="T221" i="1" s="1"/>
  <c r="AH221" i="1"/>
  <c r="AI221" i="1"/>
  <c r="AJ221" i="1"/>
  <c r="CX221" i="1" s="1"/>
  <c r="W221" i="1" s="1"/>
  <c r="CQ221" i="1"/>
  <c r="CR221" i="1"/>
  <c r="CS221" i="1"/>
  <c r="CT221" i="1"/>
  <c r="CV221" i="1"/>
  <c r="CW221" i="1"/>
  <c r="GL221" i="1"/>
  <c r="GO221" i="1"/>
  <c r="GP221" i="1"/>
  <c r="GV221" i="1"/>
  <c r="GX221" i="1"/>
  <c r="HC221" i="1"/>
  <c r="AC222" i="1"/>
  <c r="AB222" i="1" s="1"/>
  <c r="AD222" i="1"/>
  <c r="AE222" i="1"/>
  <c r="AF222" i="1"/>
  <c r="AG222" i="1"/>
  <c r="AH222" i="1"/>
  <c r="AI222" i="1"/>
  <c r="AJ222" i="1"/>
  <c r="CQ222" i="1"/>
  <c r="CR222" i="1"/>
  <c r="CS222" i="1"/>
  <c r="R222" i="1" s="1"/>
  <c r="CT222" i="1"/>
  <c r="S222" i="1" s="1"/>
  <c r="CU222" i="1"/>
  <c r="T222" i="1" s="1"/>
  <c r="CV222" i="1"/>
  <c r="CW222" i="1"/>
  <c r="CX222" i="1"/>
  <c r="W222" i="1" s="1"/>
  <c r="GL222" i="1"/>
  <c r="GO222" i="1"/>
  <c r="GP222" i="1"/>
  <c r="GV222" i="1"/>
  <c r="HC222" i="1"/>
  <c r="C223" i="1"/>
  <c r="D223" i="1"/>
  <c r="I223" i="1"/>
  <c r="K223" i="1"/>
  <c r="AC223" i="1"/>
  <c r="AE223" i="1"/>
  <c r="AD223" i="1" s="1"/>
  <c r="AF223" i="1"/>
  <c r="AG223" i="1"/>
  <c r="CU223" i="1" s="1"/>
  <c r="T223" i="1" s="1"/>
  <c r="AH223" i="1"/>
  <c r="AI223" i="1"/>
  <c r="AJ223" i="1"/>
  <c r="CX223" i="1" s="1"/>
  <c r="W223" i="1" s="1"/>
  <c r="CQ223" i="1"/>
  <c r="CR223" i="1"/>
  <c r="CS223" i="1"/>
  <c r="CT223" i="1"/>
  <c r="CV223" i="1"/>
  <c r="CW223" i="1"/>
  <c r="GL223" i="1"/>
  <c r="GO223" i="1"/>
  <c r="GP223" i="1"/>
  <c r="GV223" i="1"/>
  <c r="HC223" i="1" s="1"/>
  <c r="GX223" i="1" s="1"/>
  <c r="I224" i="1"/>
  <c r="P224" i="1" s="1"/>
  <c r="S224" i="1"/>
  <c r="CY224" i="1" s="1"/>
  <c r="X224" i="1" s="1"/>
  <c r="AC224" i="1"/>
  <c r="AD224" i="1"/>
  <c r="AB224" i="1" s="1"/>
  <c r="AE224" i="1"/>
  <c r="AF224" i="1"/>
  <c r="AG224" i="1"/>
  <c r="CU224" i="1" s="1"/>
  <c r="T224" i="1" s="1"/>
  <c r="AH224" i="1"/>
  <c r="CV224" i="1" s="1"/>
  <c r="U224" i="1" s="1"/>
  <c r="AI224" i="1"/>
  <c r="AJ224" i="1"/>
  <c r="CQ224" i="1"/>
  <c r="CR224" i="1"/>
  <c r="Q224" i="1" s="1"/>
  <c r="CS224" i="1"/>
  <c r="R224" i="1" s="1"/>
  <c r="CT224" i="1"/>
  <c r="CW224" i="1"/>
  <c r="V224" i="1" s="1"/>
  <c r="CX224" i="1"/>
  <c r="W224" i="1" s="1"/>
  <c r="GL224" i="1"/>
  <c r="GO224" i="1"/>
  <c r="GP224" i="1"/>
  <c r="GV224" i="1"/>
  <c r="HC224" i="1"/>
  <c r="C225" i="1"/>
  <c r="D225" i="1"/>
  <c r="I225" i="1"/>
  <c r="K225" i="1"/>
  <c r="AC225" i="1"/>
  <c r="AE225" i="1"/>
  <c r="AD225" i="1" s="1"/>
  <c r="AF225" i="1"/>
  <c r="AG225" i="1"/>
  <c r="AH225" i="1"/>
  <c r="AI225" i="1"/>
  <c r="AJ225" i="1"/>
  <c r="CQ225" i="1"/>
  <c r="CR225" i="1"/>
  <c r="CS225" i="1"/>
  <c r="CT225" i="1"/>
  <c r="CU225" i="1"/>
  <c r="T225" i="1" s="1"/>
  <c r="CV225" i="1"/>
  <c r="CW225" i="1"/>
  <c r="CX225" i="1"/>
  <c r="W225" i="1" s="1"/>
  <c r="GL225" i="1"/>
  <c r="GO225" i="1"/>
  <c r="GP225" i="1"/>
  <c r="GV225" i="1"/>
  <c r="HC225" i="1"/>
  <c r="GX225" i="1" s="1"/>
  <c r="I226" i="1"/>
  <c r="Q226" i="1"/>
  <c r="AC226" i="1"/>
  <c r="AE226" i="1"/>
  <c r="AD226" i="1" s="1"/>
  <c r="AB226" i="1" s="1"/>
  <c r="AF226" i="1"/>
  <c r="AG226" i="1"/>
  <c r="CU226" i="1" s="1"/>
  <c r="T226" i="1" s="1"/>
  <c r="AH226" i="1"/>
  <c r="CV226" i="1" s="1"/>
  <c r="U226" i="1" s="1"/>
  <c r="AI226" i="1"/>
  <c r="CW226" i="1" s="1"/>
  <c r="V226" i="1" s="1"/>
  <c r="AJ226" i="1"/>
  <c r="CX226" i="1" s="1"/>
  <c r="W226" i="1" s="1"/>
  <c r="CQ226" i="1"/>
  <c r="P226" i="1" s="1"/>
  <c r="CR226" i="1"/>
  <c r="CS226" i="1"/>
  <c r="R226" i="1" s="1"/>
  <c r="CT226" i="1"/>
  <c r="S226" i="1" s="1"/>
  <c r="CZ226" i="1" s="1"/>
  <c r="Y226" i="1" s="1"/>
  <c r="GL226" i="1"/>
  <c r="GO226" i="1"/>
  <c r="GP226" i="1"/>
  <c r="GV226" i="1"/>
  <c r="HC226" i="1"/>
  <c r="GX226" i="1" s="1"/>
  <c r="C227" i="1"/>
  <c r="D227" i="1"/>
  <c r="I227" i="1"/>
  <c r="K227" i="1"/>
  <c r="AC227" i="1"/>
  <c r="AE227" i="1"/>
  <c r="AD227" i="1" s="1"/>
  <c r="AF227" i="1"/>
  <c r="AG227" i="1"/>
  <c r="CU227" i="1" s="1"/>
  <c r="T227" i="1" s="1"/>
  <c r="AH227" i="1"/>
  <c r="AI227" i="1"/>
  <c r="AJ227" i="1"/>
  <c r="CQ227" i="1"/>
  <c r="CR227" i="1"/>
  <c r="CS227" i="1"/>
  <c r="CT227" i="1"/>
  <c r="CV227" i="1"/>
  <c r="CW227" i="1"/>
  <c r="CX227" i="1"/>
  <c r="W227" i="1" s="1"/>
  <c r="GL227" i="1"/>
  <c r="GO227" i="1"/>
  <c r="GP227" i="1"/>
  <c r="GV227" i="1"/>
  <c r="HC227" i="1"/>
  <c r="C228" i="1"/>
  <c r="D228" i="1"/>
  <c r="I228" i="1"/>
  <c r="K228" i="1"/>
  <c r="AC228" i="1"/>
  <c r="AE228" i="1"/>
  <c r="AD228" i="1" s="1"/>
  <c r="AF228" i="1"/>
  <c r="AG228" i="1"/>
  <c r="AH228" i="1"/>
  <c r="AI228" i="1"/>
  <c r="AJ228" i="1"/>
  <c r="CQ228" i="1"/>
  <c r="CR228" i="1"/>
  <c r="CS228" i="1"/>
  <c r="CT228" i="1"/>
  <c r="CU228" i="1"/>
  <c r="T228" i="1" s="1"/>
  <c r="CV228" i="1"/>
  <c r="CW228" i="1"/>
  <c r="CX228" i="1"/>
  <c r="W228" i="1" s="1"/>
  <c r="GL228" i="1"/>
  <c r="GO228" i="1"/>
  <c r="GP228" i="1"/>
  <c r="GV228" i="1"/>
  <c r="HC228" i="1"/>
  <c r="GX228" i="1" s="1"/>
  <c r="C229" i="1"/>
  <c r="D229" i="1"/>
  <c r="I229" i="1"/>
  <c r="K229" i="1"/>
  <c r="AC229" i="1"/>
  <c r="AE229" i="1"/>
  <c r="AD229" i="1" s="1"/>
  <c r="AF229" i="1"/>
  <c r="AG229" i="1"/>
  <c r="CU229" i="1" s="1"/>
  <c r="T229" i="1" s="1"/>
  <c r="AH229" i="1"/>
  <c r="AI229" i="1"/>
  <c r="AJ229" i="1"/>
  <c r="CX229" i="1" s="1"/>
  <c r="W229" i="1" s="1"/>
  <c r="CQ229" i="1"/>
  <c r="CR229" i="1"/>
  <c r="CS229" i="1"/>
  <c r="CT229" i="1"/>
  <c r="CV229" i="1"/>
  <c r="CW229" i="1"/>
  <c r="GL229" i="1"/>
  <c r="GO229" i="1"/>
  <c r="GP229" i="1"/>
  <c r="GV229" i="1"/>
  <c r="HC229" i="1" s="1"/>
  <c r="GX229" i="1" s="1"/>
  <c r="C230" i="1"/>
  <c r="D230" i="1"/>
  <c r="I230" i="1"/>
  <c r="K230" i="1"/>
  <c r="V230" i="1"/>
  <c r="AC230" i="1"/>
  <c r="AE230" i="1"/>
  <c r="AD230" i="1" s="1"/>
  <c r="AF230" i="1"/>
  <c r="AG230" i="1"/>
  <c r="AH230" i="1"/>
  <c r="AI230" i="1"/>
  <c r="AJ230" i="1"/>
  <c r="CX230" i="1" s="1"/>
  <c r="W230" i="1" s="1"/>
  <c r="CQ230" i="1"/>
  <c r="CR230" i="1"/>
  <c r="CS230" i="1"/>
  <c r="CT230" i="1"/>
  <c r="CU230" i="1"/>
  <c r="T230" i="1" s="1"/>
  <c r="CV230" i="1"/>
  <c r="CW230" i="1"/>
  <c r="GL230" i="1"/>
  <c r="GO230" i="1"/>
  <c r="GP230" i="1"/>
  <c r="GV230" i="1"/>
  <c r="GX230" i="1"/>
  <c r="HC230" i="1"/>
  <c r="C231" i="1"/>
  <c r="D231" i="1"/>
  <c r="I231" i="1"/>
  <c r="K231" i="1"/>
  <c r="AC231" i="1"/>
  <c r="AE231" i="1"/>
  <c r="AD231" i="1" s="1"/>
  <c r="AF231" i="1"/>
  <c r="AG231" i="1"/>
  <c r="AH231" i="1"/>
  <c r="AI231" i="1"/>
  <c r="AJ231" i="1"/>
  <c r="CX231" i="1" s="1"/>
  <c r="W231" i="1" s="1"/>
  <c r="CQ231" i="1"/>
  <c r="CR231" i="1"/>
  <c r="CS231" i="1"/>
  <c r="CT231" i="1"/>
  <c r="CU231" i="1"/>
  <c r="T231" i="1" s="1"/>
  <c r="CV231" i="1"/>
  <c r="CW231" i="1"/>
  <c r="GL231" i="1"/>
  <c r="GO231" i="1"/>
  <c r="GP231" i="1"/>
  <c r="GV231" i="1"/>
  <c r="HC231" i="1" s="1"/>
  <c r="GX231" i="1" s="1"/>
  <c r="I232" i="1"/>
  <c r="Q232" i="1" s="1"/>
  <c r="AC232" i="1"/>
  <c r="AD232" i="1"/>
  <c r="AB232" i="1" s="1"/>
  <c r="AE232" i="1"/>
  <c r="AF232" i="1"/>
  <c r="AG232" i="1"/>
  <c r="CU232" i="1" s="1"/>
  <c r="T232" i="1" s="1"/>
  <c r="AH232" i="1"/>
  <c r="AI232" i="1"/>
  <c r="CW232" i="1" s="1"/>
  <c r="V232" i="1" s="1"/>
  <c r="AJ232" i="1"/>
  <c r="CX232" i="1" s="1"/>
  <c r="W232" i="1" s="1"/>
  <c r="CQ232" i="1"/>
  <c r="P232" i="1" s="1"/>
  <c r="CR232" i="1"/>
  <c r="CS232" i="1"/>
  <c r="CT232" i="1"/>
  <c r="S232" i="1" s="1"/>
  <c r="CV232" i="1"/>
  <c r="U232" i="1" s="1"/>
  <c r="GL232" i="1"/>
  <c r="GO232" i="1"/>
  <c r="GP232" i="1"/>
  <c r="GV232" i="1"/>
  <c r="HC232" i="1"/>
  <c r="GX232" i="1" s="1"/>
  <c r="I233" i="1"/>
  <c r="P233" i="1" s="1"/>
  <c r="S233" i="1"/>
  <c r="AC233" i="1"/>
  <c r="AD233" i="1"/>
  <c r="AB233" i="1" s="1"/>
  <c r="AE233" i="1"/>
  <c r="AF233" i="1"/>
  <c r="AG233" i="1"/>
  <c r="CU233" i="1" s="1"/>
  <c r="T233" i="1" s="1"/>
  <c r="AH233" i="1"/>
  <c r="CV233" i="1" s="1"/>
  <c r="U233" i="1" s="1"/>
  <c r="AI233" i="1"/>
  <c r="AJ233" i="1"/>
  <c r="CQ233" i="1"/>
  <c r="CR233" i="1"/>
  <c r="Q233" i="1" s="1"/>
  <c r="CS233" i="1"/>
  <c r="R233" i="1" s="1"/>
  <c r="CT233" i="1"/>
  <c r="CW233" i="1"/>
  <c r="V233" i="1" s="1"/>
  <c r="CX233" i="1"/>
  <c r="W233" i="1" s="1"/>
  <c r="GL233" i="1"/>
  <c r="GO233" i="1"/>
  <c r="GP233" i="1"/>
  <c r="GV233" i="1"/>
  <c r="HC233" i="1"/>
  <c r="C234" i="1"/>
  <c r="D234" i="1"/>
  <c r="I234" i="1"/>
  <c r="K234" i="1"/>
  <c r="AC234" i="1"/>
  <c r="AE234" i="1"/>
  <c r="AD234" i="1" s="1"/>
  <c r="AF234" i="1"/>
  <c r="AG234" i="1"/>
  <c r="AH234" i="1"/>
  <c r="AI234" i="1"/>
  <c r="AJ234" i="1"/>
  <c r="CQ234" i="1"/>
  <c r="CR234" i="1"/>
  <c r="CS234" i="1"/>
  <c r="CT234" i="1"/>
  <c r="CU234" i="1"/>
  <c r="T234" i="1" s="1"/>
  <c r="CV234" i="1"/>
  <c r="CW234" i="1"/>
  <c r="CX234" i="1"/>
  <c r="W234" i="1" s="1"/>
  <c r="GL234" i="1"/>
  <c r="GO234" i="1"/>
  <c r="GP234" i="1"/>
  <c r="GV234" i="1"/>
  <c r="HC234" i="1"/>
  <c r="GX234" i="1" s="1"/>
  <c r="I235" i="1"/>
  <c r="P235" i="1" s="1"/>
  <c r="Q235" i="1"/>
  <c r="AC235" i="1"/>
  <c r="AE235" i="1"/>
  <c r="AD235" i="1" s="1"/>
  <c r="AB235" i="1" s="1"/>
  <c r="AF235" i="1"/>
  <c r="AG235" i="1"/>
  <c r="CU235" i="1" s="1"/>
  <c r="T235" i="1" s="1"/>
  <c r="AH235" i="1"/>
  <c r="CV235" i="1" s="1"/>
  <c r="U235" i="1" s="1"/>
  <c r="AI235" i="1"/>
  <c r="CW235" i="1" s="1"/>
  <c r="V235" i="1" s="1"/>
  <c r="AJ235" i="1"/>
  <c r="CX235" i="1" s="1"/>
  <c r="W235" i="1" s="1"/>
  <c r="CQ235" i="1"/>
  <c r="CR235" i="1"/>
  <c r="CS235" i="1"/>
  <c r="R235" i="1" s="1"/>
  <c r="CT235" i="1"/>
  <c r="GL235" i="1"/>
  <c r="GO235" i="1"/>
  <c r="GP235" i="1"/>
  <c r="GV235" i="1"/>
  <c r="HC235" i="1"/>
  <c r="GX235" i="1" s="1"/>
  <c r="C236" i="1"/>
  <c r="D236" i="1"/>
  <c r="I236" i="1"/>
  <c r="K236" i="1"/>
  <c r="AC236" i="1"/>
  <c r="AE236" i="1"/>
  <c r="AD236" i="1" s="1"/>
  <c r="AF236" i="1"/>
  <c r="AG236" i="1"/>
  <c r="CU236" i="1" s="1"/>
  <c r="T236" i="1" s="1"/>
  <c r="AH236" i="1"/>
  <c r="AI236" i="1"/>
  <c r="AJ236" i="1"/>
  <c r="CQ236" i="1"/>
  <c r="CR236" i="1"/>
  <c r="CS236" i="1"/>
  <c r="CT236" i="1"/>
  <c r="CV236" i="1"/>
  <c r="CW236" i="1"/>
  <c r="CX236" i="1"/>
  <c r="W236" i="1" s="1"/>
  <c r="GL236" i="1"/>
  <c r="GO236" i="1"/>
  <c r="GP236" i="1"/>
  <c r="GV236" i="1"/>
  <c r="HC236" i="1"/>
  <c r="AB237" i="1"/>
  <c r="AC237" i="1"/>
  <c r="AD237" i="1"/>
  <c r="AE237" i="1"/>
  <c r="AF237" i="1"/>
  <c r="AG237" i="1"/>
  <c r="AH237" i="1"/>
  <c r="AI237" i="1"/>
  <c r="CW237" i="1" s="1"/>
  <c r="AJ237" i="1"/>
  <c r="CX237" i="1" s="1"/>
  <c r="CQ237" i="1"/>
  <c r="CR237" i="1"/>
  <c r="CS237" i="1"/>
  <c r="CT237" i="1"/>
  <c r="CU237" i="1"/>
  <c r="CV237" i="1"/>
  <c r="GL237" i="1"/>
  <c r="GO237" i="1"/>
  <c r="GP237" i="1"/>
  <c r="GV237" i="1"/>
  <c r="HC237" i="1" s="1"/>
  <c r="C238" i="1"/>
  <c r="D238" i="1"/>
  <c r="I238" i="1"/>
  <c r="I239" i="1" s="1"/>
  <c r="K238" i="1"/>
  <c r="AC238" i="1"/>
  <c r="AE238" i="1"/>
  <c r="AD238" i="1" s="1"/>
  <c r="AB238" i="1" s="1"/>
  <c r="AF238" i="1"/>
  <c r="AG238" i="1"/>
  <c r="CU238" i="1" s="1"/>
  <c r="T238" i="1" s="1"/>
  <c r="AH238" i="1"/>
  <c r="AI238" i="1"/>
  <c r="AJ238" i="1"/>
  <c r="CX238" i="1" s="1"/>
  <c r="W238" i="1" s="1"/>
  <c r="CQ238" i="1"/>
  <c r="CR238" i="1"/>
  <c r="CS238" i="1"/>
  <c r="CT238" i="1"/>
  <c r="CV238" i="1"/>
  <c r="CW238" i="1"/>
  <c r="GL238" i="1"/>
  <c r="GO238" i="1"/>
  <c r="GP238" i="1"/>
  <c r="GV238" i="1"/>
  <c r="HC238" i="1"/>
  <c r="GX238" i="1" s="1"/>
  <c r="AC239" i="1"/>
  <c r="AB239" i="1" s="1"/>
  <c r="AE239" i="1"/>
  <c r="AD239" i="1" s="1"/>
  <c r="AF239" i="1"/>
  <c r="AG239" i="1"/>
  <c r="CU239" i="1" s="1"/>
  <c r="T239" i="1" s="1"/>
  <c r="AH239" i="1"/>
  <c r="CV239" i="1" s="1"/>
  <c r="AI239" i="1"/>
  <c r="CW239" i="1" s="1"/>
  <c r="V239" i="1" s="1"/>
  <c r="AJ239" i="1"/>
  <c r="CX239" i="1" s="1"/>
  <c r="CQ239" i="1"/>
  <c r="CR239" i="1"/>
  <c r="CS239" i="1"/>
  <c r="CT239" i="1"/>
  <c r="GL239" i="1"/>
  <c r="GO239" i="1"/>
  <c r="GP239" i="1"/>
  <c r="GV239" i="1"/>
  <c r="HC239" i="1" s="1"/>
  <c r="GX239" i="1" s="1"/>
  <c r="B241" i="1"/>
  <c r="B204" i="1" s="1"/>
  <c r="C241" i="1"/>
  <c r="C204" i="1" s="1"/>
  <c r="D241" i="1"/>
  <c r="D204" i="1" s="1"/>
  <c r="F241" i="1"/>
  <c r="F204" i="1" s="1"/>
  <c r="G241" i="1"/>
  <c r="G204" i="1" s="1"/>
  <c r="AO241" i="1"/>
  <c r="F245" i="1" s="1"/>
  <c r="BB241" i="1"/>
  <c r="BC241" i="1"/>
  <c r="F257" i="1" s="1"/>
  <c r="BX241" i="1"/>
  <c r="BX204" i="1" s="1"/>
  <c r="BY241" i="1"/>
  <c r="CK241" i="1"/>
  <c r="CK204" i="1" s="1"/>
  <c r="CL241" i="1"/>
  <c r="CL204" i="1" s="1"/>
  <c r="CM241" i="1"/>
  <c r="D271" i="1"/>
  <c r="E273" i="1"/>
  <c r="Z273" i="1"/>
  <c r="AA273" i="1"/>
  <c r="AM273" i="1"/>
  <c r="AN273" i="1"/>
  <c r="BE273" i="1"/>
  <c r="BF273" i="1"/>
  <c r="BG273" i="1"/>
  <c r="BH273" i="1"/>
  <c r="BI273" i="1"/>
  <c r="BJ273" i="1"/>
  <c r="BK273" i="1"/>
  <c r="BL273" i="1"/>
  <c r="BM273" i="1"/>
  <c r="BN273" i="1"/>
  <c r="BO273" i="1"/>
  <c r="BP273" i="1"/>
  <c r="BQ273" i="1"/>
  <c r="BR273" i="1"/>
  <c r="BS273" i="1"/>
  <c r="BT273" i="1"/>
  <c r="BU273" i="1"/>
  <c r="BV273" i="1"/>
  <c r="BW273" i="1"/>
  <c r="BY273" i="1"/>
  <c r="CN273" i="1"/>
  <c r="CO273" i="1"/>
  <c r="CP273" i="1"/>
  <c r="CQ273" i="1"/>
  <c r="CR273" i="1"/>
  <c r="CS273" i="1"/>
  <c r="CT273" i="1"/>
  <c r="CU273" i="1"/>
  <c r="CV273" i="1"/>
  <c r="CW273" i="1"/>
  <c r="CX273" i="1"/>
  <c r="CY273" i="1"/>
  <c r="CZ273" i="1"/>
  <c r="DA273" i="1"/>
  <c r="DB273" i="1"/>
  <c r="DC273" i="1"/>
  <c r="DD273" i="1"/>
  <c r="DE273" i="1"/>
  <c r="DF273" i="1"/>
  <c r="DG273" i="1"/>
  <c r="DH273" i="1"/>
  <c r="DI273" i="1"/>
  <c r="DJ273" i="1"/>
  <c r="DK273" i="1"/>
  <c r="DL273" i="1"/>
  <c r="DM273" i="1"/>
  <c r="DN273" i="1"/>
  <c r="DO273" i="1"/>
  <c r="DP273" i="1"/>
  <c r="DQ273" i="1"/>
  <c r="DR273" i="1"/>
  <c r="DS273" i="1"/>
  <c r="DT273" i="1"/>
  <c r="DU273" i="1"/>
  <c r="DV273" i="1"/>
  <c r="DW273" i="1"/>
  <c r="DX273" i="1"/>
  <c r="DY273" i="1"/>
  <c r="DZ273" i="1"/>
  <c r="EA273" i="1"/>
  <c r="EB273" i="1"/>
  <c r="EC273" i="1"/>
  <c r="ED273" i="1"/>
  <c r="EE273" i="1"/>
  <c r="EF273" i="1"/>
  <c r="EG273" i="1"/>
  <c r="EH273" i="1"/>
  <c r="EI273" i="1"/>
  <c r="EJ273" i="1"/>
  <c r="EK273" i="1"/>
  <c r="EL273" i="1"/>
  <c r="EM273" i="1"/>
  <c r="EN273" i="1"/>
  <c r="EO273" i="1"/>
  <c r="EP273" i="1"/>
  <c r="EQ273" i="1"/>
  <c r="ER273" i="1"/>
  <c r="ES273" i="1"/>
  <c r="ET273" i="1"/>
  <c r="EU273" i="1"/>
  <c r="EV273" i="1"/>
  <c r="EW273" i="1"/>
  <c r="EX273" i="1"/>
  <c r="EY273" i="1"/>
  <c r="EZ273" i="1"/>
  <c r="FA273" i="1"/>
  <c r="FB273" i="1"/>
  <c r="FC273" i="1"/>
  <c r="FD273" i="1"/>
  <c r="FE273" i="1"/>
  <c r="FF273" i="1"/>
  <c r="FG273" i="1"/>
  <c r="FH273" i="1"/>
  <c r="FI273" i="1"/>
  <c r="FJ273" i="1"/>
  <c r="FK273" i="1"/>
  <c r="FL273" i="1"/>
  <c r="FM273" i="1"/>
  <c r="FN273" i="1"/>
  <c r="FO273" i="1"/>
  <c r="FP273" i="1"/>
  <c r="FQ273" i="1"/>
  <c r="FR273" i="1"/>
  <c r="FS273" i="1"/>
  <c r="FT273" i="1"/>
  <c r="FU273" i="1"/>
  <c r="FV273" i="1"/>
  <c r="FW273" i="1"/>
  <c r="FX273" i="1"/>
  <c r="FY273" i="1"/>
  <c r="FZ273" i="1"/>
  <c r="GA273" i="1"/>
  <c r="GB273" i="1"/>
  <c r="GC273" i="1"/>
  <c r="GD273" i="1"/>
  <c r="GE273" i="1"/>
  <c r="GF273" i="1"/>
  <c r="GG273" i="1"/>
  <c r="GH273" i="1"/>
  <c r="GI273" i="1"/>
  <c r="GJ273" i="1"/>
  <c r="GK273" i="1"/>
  <c r="GL273" i="1"/>
  <c r="GM273" i="1"/>
  <c r="GN273" i="1"/>
  <c r="GO273" i="1"/>
  <c r="GP273" i="1"/>
  <c r="GQ273" i="1"/>
  <c r="GR273" i="1"/>
  <c r="GS273" i="1"/>
  <c r="GT273" i="1"/>
  <c r="GU273" i="1"/>
  <c r="GV273" i="1"/>
  <c r="GW273" i="1"/>
  <c r="GX273" i="1"/>
  <c r="C275" i="1"/>
  <c r="D275" i="1"/>
  <c r="T275" i="1"/>
  <c r="AG281" i="1" s="1"/>
  <c r="U275" i="1"/>
  <c r="G983" i="7" s="1"/>
  <c r="V275" i="1"/>
  <c r="AC275" i="1"/>
  <c r="AE275" i="1"/>
  <c r="AD275" i="1" s="1"/>
  <c r="AF275" i="1"/>
  <c r="AG275" i="1"/>
  <c r="CU275" i="1" s="1"/>
  <c r="AH275" i="1"/>
  <c r="AI275" i="1"/>
  <c r="AJ275" i="1"/>
  <c r="CQ275" i="1"/>
  <c r="CR275" i="1"/>
  <c r="CS275" i="1"/>
  <c r="CT275" i="1"/>
  <c r="CV275" i="1"/>
  <c r="CW275" i="1"/>
  <c r="CX275" i="1"/>
  <c r="W275" i="1" s="1"/>
  <c r="GL275" i="1"/>
  <c r="GO275" i="1"/>
  <c r="GP275" i="1"/>
  <c r="GV275" i="1"/>
  <c r="HC275" i="1"/>
  <c r="GX275" i="1" s="1"/>
  <c r="C276" i="1"/>
  <c r="D276" i="1"/>
  <c r="T276" i="1"/>
  <c r="V276" i="1"/>
  <c r="AC276" i="1"/>
  <c r="AD276" i="1"/>
  <c r="AE276" i="1"/>
  <c r="AF276" i="1"/>
  <c r="AG276" i="1"/>
  <c r="AH276" i="1"/>
  <c r="AI276" i="1"/>
  <c r="AJ276" i="1"/>
  <c r="CX276" i="1" s="1"/>
  <c r="W276" i="1" s="1"/>
  <c r="CQ276" i="1"/>
  <c r="CR276" i="1"/>
  <c r="CS276" i="1"/>
  <c r="CT276" i="1"/>
  <c r="CU276" i="1"/>
  <c r="CV276" i="1"/>
  <c r="CW276" i="1"/>
  <c r="GL276" i="1"/>
  <c r="GO276" i="1"/>
  <c r="GP276" i="1"/>
  <c r="GV276" i="1"/>
  <c r="HC276" i="1" s="1"/>
  <c r="GX276" i="1" s="1"/>
  <c r="C277" i="1"/>
  <c r="D277" i="1"/>
  <c r="U277" i="1"/>
  <c r="G1001" i="7" s="1"/>
  <c r="V277" i="1"/>
  <c r="G1004" i="7" s="1"/>
  <c r="AC277" i="1"/>
  <c r="AE277" i="1"/>
  <c r="AD277" i="1" s="1"/>
  <c r="AF277" i="1"/>
  <c r="AG277" i="1"/>
  <c r="AH277" i="1"/>
  <c r="AI277" i="1"/>
  <c r="AJ277" i="1"/>
  <c r="CX277" i="1" s="1"/>
  <c r="W277" i="1" s="1"/>
  <c r="CQ277" i="1"/>
  <c r="CR277" i="1"/>
  <c r="CS277" i="1"/>
  <c r="CT277" i="1"/>
  <c r="CU277" i="1"/>
  <c r="T277" i="1" s="1"/>
  <c r="CV277" i="1"/>
  <c r="CW277" i="1"/>
  <c r="GL277" i="1"/>
  <c r="GO277" i="1"/>
  <c r="GP277" i="1"/>
  <c r="GV277" i="1"/>
  <c r="GX277" i="1"/>
  <c r="HC277" i="1"/>
  <c r="C278" i="1"/>
  <c r="D278" i="1"/>
  <c r="U278" i="1"/>
  <c r="G1013" i="7" s="1"/>
  <c r="V278" i="1"/>
  <c r="G1016" i="7" s="1"/>
  <c r="AC278" i="1"/>
  <c r="AE278" i="1"/>
  <c r="AD278" i="1" s="1"/>
  <c r="AF278" i="1"/>
  <c r="AG278" i="1"/>
  <c r="CU278" i="1" s="1"/>
  <c r="T278" i="1" s="1"/>
  <c r="AH278" i="1"/>
  <c r="AI278" i="1"/>
  <c r="AJ278" i="1"/>
  <c r="CX278" i="1" s="1"/>
  <c r="W278" i="1" s="1"/>
  <c r="CQ278" i="1"/>
  <c r="CR278" i="1"/>
  <c r="CS278" i="1"/>
  <c r="CT278" i="1"/>
  <c r="CV278" i="1"/>
  <c r="CW278" i="1"/>
  <c r="GL278" i="1"/>
  <c r="GO278" i="1"/>
  <c r="GP278" i="1"/>
  <c r="GV278" i="1"/>
  <c r="HC278" i="1" s="1"/>
  <c r="GX278" i="1" s="1"/>
  <c r="I279" i="1"/>
  <c r="S279" i="1" s="1"/>
  <c r="AC279" i="1"/>
  <c r="AE279" i="1"/>
  <c r="AD279" i="1" s="1"/>
  <c r="AF279" i="1"/>
  <c r="AG279" i="1"/>
  <c r="AH279" i="1"/>
  <c r="CV279" i="1" s="1"/>
  <c r="U279" i="1" s="1"/>
  <c r="AI279" i="1"/>
  <c r="CW279" i="1" s="1"/>
  <c r="V279" i="1" s="1"/>
  <c r="AJ279" i="1"/>
  <c r="CX279" i="1" s="1"/>
  <c r="W279" i="1" s="1"/>
  <c r="CQ279" i="1"/>
  <c r="CR279" i="1"/>
  <c r="CS279" i="1"/>
  <c r="R279" i="1" s="1"/>
  <c r="CT279" i="1"/>
  <c r="CU279" i="1"/>
  <c r="T279" i="1" s="1"/>
  <c r="GL279" i="1"/>
  <c r="GO279" i="1"/>
  <c r="GP279" i="1"/>
  <c r="GV279" i="1"/>
  <c r="HC279" i="1"/>
  <c r="GX279" i="1" s="1"/>
  <c r="B281" i="1"/>
  <c r="B273" i="1" s="1"/>
  <c r="C281" i="1"/>
  <c r="C273" i="1" s="1"/>
  <c r="D281" i="1"/>
  <c r="D273" i="1" s="1"/>
  <c r="F281" i="1"/>
  <c r="F273" i="1" s="1"/>
  <c r="G281" i="1"/>
  <c r="G273" i="1" s="1"/>
  <c r="AO281" i="1"/>
  <c r="AO273" i="1" s="1"/>
  <c r="BB281" i="1"/>
  <c r="BB273" i="1" s="1"/>
  <c r="BX281" i="1"/>
  <c r="BX273" i="1" s="1"/>
  <c r="BY281" i="1"/>
  <c r="CK281" i="1"/>
  <c r="CK273" i="1" s="1"/>
  <c r="CL281" i="1"/>
  <c r="CL273" i="1" s="1"/>
  <c r="CM281" i="1"/>
  <c r="CM273" i="1" s="1"/>
  <c r="D311" i="1"/>
  <c r="E313" i="1"/>
  <c r="Z313" i="1"/>
  <c r="AA313" i="1"/>
  <c r="AM313" i="1"/>
  <c r="AN313" i="1"/>
  <c r="BE313" i="1"/>
  <c r="BF313" i="1"/>
  <c r="BG313" i="1"/>
  <c r="BH313" i="1"/>
  <c r="BI313" i="1"/>
  <c r="BJ313" i="1"/>
  <c r="BK313" i="1"/>
  <c r="BL313" i="1"/>
  <c r="BM313" i="1"/>
  <c r="BN313" i="1"/>
  <c r="BO313" i="1"/>
  <c r="BP313" i="1"/>
  <c r="BQ313" i="1"/>
  <c r="BR313" i="1"/>
  <c r="BS313" i="1"/>
  <c r="BT313" i="1"/>
  <c r="BU313" i="1"/>
  <c r="BV313" i="1"/>
  <c r="BW313" i="1"/>
  <c r="CN313" i="1"/>
  <c r="CO313" i="1"/>
  <c r="CP313" i="1"/>
  <c r="CQ313" i="1"/>
  <c r="CR313" i="1"/>
  <c r="CS313" i="1"/>
  <c r="CT313" i="1"/>
  <c r="CU313" i="1"/>
  <c r="CV313" i="1"/>
  <c r="CW313" i="1"/>
  <c r="CX313" i="1"/>
  <c r="CY313" i="1"/>
  <c r="CZ313" i="1"/>
  <c r="DA313" i="1"/>
  <c r="DB313" i="1"/>
  <c r="DC313" i="1"/>
  <c r="DD313" i="1"/>
  <c r="DE313" i="1"/>
  <c r="DF313" i="1"/>
  <c r="DG313" i="1"/>
  <c r="DH313" i="1"/>
  <c r="DI313" i="1"/>
  <c r="DJ313" i="1"/>
  <c r="DK313" i="1"/>
  <c r="DL313" i="1"/>
  <c r="DM313" i="1"/>
  <c r="DN313" i="1"/>
  <c r="DO313" i="1"/>
  <c r="DP313" i="1"/>
  <c r="DQ313" i="1"/>
  <c r="DR313" i="1"/>
  <c r="DS313" i="1"/>
  <c r="DT313" i="1"/>
  <c r="DU313" i="1"/>
  <c r="DV313" i="1"/>
  <c r="DW313" i="1"/>
  <c r="DX313" i="1"/>
  <c r="DY313" i="1"/>
  <c r="DZ313" i="1"/>
  <c r="EA313" i="1"/>
  <c r="EB313" i="1"/>
  <c r="EC313" i="1"/>
  <c r="ED313" i="1"/>
  <c r="EE313" i="1"/>
  <c r="EF313" i="1"/>
  <c r="EG313" i="1"/>
  <c r="EH313" i="1"/>
  <c r="EI313" i="1"/>
  <c r="EJ313" i="1"/>
  <c r="EK313" i="1"/>
  <c r="EL313" i="1"/>
  <c r="EM313" i="1"/>
  <c r="EN313" i="1"/>
  <c r="EO313" i="1"/>
  <c r="EP313" i="1"/>
  <c r="EQ313" i="1"/>
  <c r="ER313" i="1"/>
  <c r="ES313" i="1"/>
  <c r="ET313" i="1"/>
  <c r="EU313" i="1"/>
  <c r="EV313" i="1"/>
  <c r="EW313" i="1"/>
  <c r="EX313" i="1"/>
  <c r="EY313" i="1"/>
  <c r="EZ313" i="1"/>
  <c r="FA313" i="1"/>
  <c r="FB313" i="1"/>
  <c r="FC313" i="1"/>
  <c r="FD313" i="1"/>
  <c r="FE313" i="1"/>
  <c r="FF313" i="1"/>
  <c r="FG313" i="1"/>
  <c r="FH313" i="1"/>
  <c r="FI313" i="1"/>
  <c r="FJ313" i="1"/>
  <c r="FK313" i="1"/>
  <c r="FL313" i="1"/>
  <c r="FM313" i="1"/>
  <c r="FN313" i="1"/>
  <c r="FO313" i="1"/>
  <c r="FP313" i="1"/>
  <c r="FQ313" i="1"/>
  <c r="FR313" i="1"/>
  <c r="FS313" i="1"/>
  <c r="FT313" i="1"/>
  <c r="FU313" i="1"/>
  <c r="FV313" i="1"/>
  <c r="FW313" i="1"/>
  <c r="FX313" i="1"/>
  <c r="FY313" i="1"/>
  <c r="FZ313" i="1"/>
  <c r="GA313" i="1"/>
  <c r="GB313" i="1"/>
  <c r="GC313" i="1"/>
  <c r="GD313" i="1"/>
  <c r="GE313" i="1"/>
  <c r="GF313" i="1"/>
  <c r="GG313" i="1"/>
  <c r="GH313" i="1"/>
  <c r="GI313" i="1"/>
  <c r="GJ313" i="1"/>
  <c r="GK313" i="1"/>
  <c r="GL313" i="1"/>
  <c r="GM313" i="1"/>
  <c r="GN313" i="1"/>
  <c r="GO313" i="1"/>
  <c r="GP313" i="1"/>
  <c r="GQ313" i="1"/>
  <c r="GR313" i="1"/>
  <c r="GS313" i="1"/>
  <c r="GT313" i="1"/>
  <c r="GU313" i="1"/>
  <c r="GV313" i="1"/>
  <c r="GW313" i="1"/>
  <c r="GX313" i="1"/>
  <c r="C315" i="1"/>
  <c r="D315" i="1"/>
  <c r="I315" i="1"/>
  <c r="K315" i="1"/>
  <c r="AC315" i="1"/>
  <c r="AE315" i="1"/>
  <c r="AD315" i="1" s="1"/>
  <c r="AF315" i="1"/>
  <c r="AG315" i="1"/>
  <c r="CU315" i="1" s="1"/>
  <c r="T315" i="1" s="1"/>
  <c r="AH315" i="1"/>
  <c r="AI315" i="1"/>
  <c r="AJ315" i="1"/>
  <c r="CQ315" i="1"/>
  <c r="CR315" i="1"/>
  <c r="CS315" i="1"/>
  <c r="CT315" i="1"/>
  <c r="CV315" i="1"/>
  <c r="CW315" i="1"/>
  <c r="CX315" i="1"/>
  <c r="W315" i="1" s="1"/>
  <c r="GL315" i="1"/>
  <c r="GO315" i="1"/>
  <c r="GP315" i="1"/>
  <c r="GV315" i="1"/>
  <c r="HC315" i="1"/>
  <c r="GX315" i="1" s="1"/>
  <c r="I316" i="1"/>
  <c r="R316" i="1" s="1"/>
  <c r="AC316" i="1"/>
  <c r="AE316" i="1"/>
  <c r="AD316" i="1" s="1"/>
  <c r="AF316" i="1"/>
  <c r="AG316" i="1"/>
  <c r="AH316" i="1"/>
  <c r="CV316" i="1" s="1"/>
  <c r="U316" i="1" s="1"/>
  <c r="AI316" i="1"/>
  <c r="AJ316" i="1"/>
  <c r="CQ316" i="1"/>
  <c r="P316" i="1" s="1"/>
  <c r="CR316" i="1"/>
  <c r="Q316" i="1" s="1"/>
  <c r="CS316" i="1"/>
  <c r="CT316" i="1"/>
  <c r="S316" i="1" s="1"/>
  <c r="CU316" i="1"/>
  <c r="T316" i="1" s="1"/>
  <c r="CW316" i="1"/>
  <c r="V316" i="1" s="1"/>
  <c r="CX316" i="1"/>
  <c r="GL316" i="1"/>
  <c r="GO316" i="1"/>
  <c r="GP316" i="1"/>
  <c r="GV316" i="1"/>
  <c r="HC316" i="1" s="1"/>
  <c r="GX316" i="1" s="1"/>
  <c r="AC317" i="1"/>
  <c r="AB317" i="1" s="1"/>
  <c r="AD317" i="1"/>
  <c r="AE317" i="1"/>
  <c r="AF317" i="1"/>
  <c r="AG317" i="1"/>
  <c r="AH317" i="1"/>
  <c r="AI317" i="1"/>
  <c r="CW317" i="1" s="1"/>
  <c r="AJ317" i="1"/>
  <c r="CX317" i="1" s="1"/>
  <c r="CQ317" i="1"/>
  <c r="CR317" i="1"/>
  <c r="CS317" i="1"/>
  <c r="CT317" i="1"/>
  <c r="CU317" i="1"/>
  <c r="CV317" i="1"/>
  <c r="GL317" i="1"/>
  <c r="GO317" i="1"/>
  <c r="GP317" i="1"/>
  <c r="GV317" i="1"/>
  <c r="HC317" i="1"/>
  <c r="C318" i="1"/>
  <c r="D318" i="1"/>
  <c r="U318" i="1"/>
  <c r="V318" i="1"/>
  <c r="AC318" i="1"/>
  <c r="AE318" i="1"/>
  <c r="AD318" i="1" s="1"/>
  <c r="AF318" i="1"/>
  <c r="AG318" i="1"/>
  <c r="CU318" i="1" s="1"/>
  <c r="T318" i="1" s="1"/>
  <c r="AH318" i="1"/>
  <c r="AI318" i="1"/>
  <c r="AJ318" i="1"/>
  <c r="CX318" i="1" s="1"/>
  <c r="W318" i="1" s="1"/>
  <c r="CQ318" i="1"/>
  <c r="CR318" i="1"/>
  <c r="CS318" i="1"/>
  <c r="CT318" i="1"/>
  <c r="CV318" i="1"/>
  <c r="CW318" i="1"/>
  <c r="GL318" i="1"/>
  <c r="GO318" i="1"/>
  <c r="GP318" i="1"/>
  <c r="GV318" i="1"/>
  <c r="HC318" i="1" s="1"/>
  <c r="GX318" i="1" s="1"/>
  <c r="I319" i="1"/>
  <c r="GX319" i="1" s="1"/>
  <c r="S319" i="1"/>
  <c r="AB319" i="1"/>
  <c r="AC319" i="1"/>
  <c r="AD319" i="1"/>
  <c r="AE319" i="1"/>
  <c r="AF319" i="1"/>
  <c r="AG319" i="1"/>
  <c r="CU319" i="1" s="1"/>
  <c r="T319" i="1" s="1"/>
  <c r="AH319" i="1"/>
  <c r="CV319" i="1" s="1"/>
  <c r="U319" i="1" s="1"/>
  <c r="AI319" i="1"/>
  <c r="AJ319" i="1"/>
  <c r="CQ319" i="1"/>
  <c r="P319" i="1" s="1"/>
  <c r="CR319" i="1"/>
  <c r="Q319" i="1" s="1"/>
  <c r="CS319" i="1"/>
  <c r="R319" i="1" s="1"/>
  <c r="CT319" i="1"/>
  <c r="CW319" i="1"/>
  <c r="V319" i="1" s="1"/>
  <c r="CX319" i="1"/>
  <c r="W319" i="1" s="1"/>
  <c r="GL319" i="1"/>
  <c r="GO319" i="1"/>
  <c r="GP319" i="1"/>
  <c r="GV319" i="1"/>
  <c r="HC319" i="1"/>
  <c r="C320" i="1"/>
  <c r="D320" i="1"/>
  <c r="U320" i="1"/>
  <c r="G1054" i="7" s="1"/>
  <c r="V320" i="1"/>
  <c r="G1057" i="7" s="1"/>
  <c r="W320" i="1"/>
  <c r="AC320" i="1"/>
  <c r="AE320" i="1"/>
  <c r="AD320" i="1" s="1"/>
  <c r="AF320" i="1"/>
  <c r="AG320" i="1"/>
  <c r="AH320" i="1"/>
  <c r="AI320" i="1"/>
  <c r="AJ320" i="1"/>
  <c r="CQ320" i="1"/>
  <c r="CR320" i="1"/>
  <c r="CS320" i="1"/>
  <c r="CT320" i="1"/>
  <c r="CU320" i="1"/>
  <c r="T320" i="1" s="1"/>
  <c r="CV320" i="1"/>
  <c r="CW320" i="1"/>
  <c r="CX320" i="1"/>
  <c r="GL320" i="1"/>
  <c r="GN320" i="1"/>
  <c r="GP320" i="1"/>
  <c r="GV320" i="1"/>
  <c r="HC320" i="1" s="1"/>
  <c r="GX320" i="1" s="1"/>
  <c r="C321" i="1"/>
  <c r="D321" i="1"/>
  <c r="U321" i="1"/>
  <c r="AC321" i="1"/>
  <c r="AE321" i="1"/>
  <c r="AD321" i="1" s="1"/>
  <c r="AF321" i="1"/>
  <c r="AG321" i="1"/>
  <c r="AH321" i="1"/>
  <c r="AI321" i="1"/>
  <c r="AJ321" i="1"/>
  <c r="CX321" i="1" s="1"/>
  <c r="W321" i="1" s="1"/>
  <c r="CQ321" i="1"/>
  <c r="CR321" i="1"/>
  <c r="CS321" i="1"/>
  <c r="CT321" i="1"/>
  <c r="CU321" i="1"/>
  <c r="T321" i="1" s="1"/>
  <c r="CV321" i="1"/>
  <c r="CW321" i="1"/>
  <c r="GL321" i="1"/>
  <c r="GO321" i="1"/>
  <c r="GP321" i="1"/>
  <c r="GV321" i="1"/>
  <c r="GX321" i="1"/>
  <c r="HC321" i="1"/>
  <c r="I322" i="1"/>
  <c r="Q322" i="1" s="1"/>
  <c r="AC322" i="1"/>
  <c r="AB322" i="1" s="1"/>
  <c r="AD322" i="1"/>
  <c r="AE322" i="1"/>
  <c r="AF322" i="1"/>
  <c r="AG322" i="1"/>
  <c r="CU322" i="1" s="1"/>
  <c r="T322" i="1" s="1"/>
  <c r="AH322" i="1"/>
  <c r="AI322" i="1"/>
  <c r="CW322" i="1" s="1"/>
  <c r="V322" i="1" s="1"/>
  <c r="AJ322" i="1"/>
  <c r="CX322" i="1" s="1"/>
  <c r="W322" i="1" s="1"/>
  <c r="CQ322" i="1"/>
  <c r="P322" i="1" s="1"/>
  <c r="CR322" i="1"/>
  <c r="CS322" i="1"/>
  <c r="CT322" i="1"/>
  <c r="S322" i="1" s="1"/>
  <c r="CV322" i="1"/>
  <c r="U322" i="1" s="1"/>
  <c r="GL322" i="1"/>
  <c r="GO322" i="1"/>
  <c r="GP322" i="1"/>
  <c r="GV322" i="1"/>
  <c r="HC322" i="1" s="1"/>
  <c r="GX322" i="1" s="1"/>
  <c r="C323" i="1"/>
  <c r="D323" i="1"/>
  <c r="U323" i="1"/>
  <c r="AC323" i="1"/>
  <c r="AE323" i="1"/>
  <c r="AD323" i="1" s="1"/>
  <c r="AF323" i="1"/>
  <c r="AG323" i="1"/>
  <c r="CU323" i="1" s="1"/>
  <c r="T323" i="1" s="1"/>
  <c r="AH323" i="1"/>
  <c r="AI323" i="1"/>
  <c r="AJ323" i="1"/>
  <c r="CQ323" i="1"/>
  <c r="CR323" i="1"/>
  <c r="CS323" i="1"/>
  <c r="CT323" i="1"/>
  <c r="CV323" i="1"/>
  <c r="CW323" i="1"/>
  <c r="CX323" i="1"/>
  <c r="W323" i="1" s="1"/>
  <c r="GL323" i="1"/>
  <c r="GO323" i="1"/>
  <c r="GP323" i="1"/>
  <c r="GV323" i="1"/>
  <c r="HC323" i="1" s="1"/>
  <c r="GX323" i="1" s="1"/>
  <c r="I324" i="1"/>
  <c r="R324" i="1" s="1"/>
  <c r="AC324" i="1"/>
  <c r="AE324" i="1"/>
  <c r="AD324" i="1" s="1"/>
  <c r="AF324" i="1"/>
  <c r="AG324" i="1"/>
  <c r="AH324" i="1"/>
  <c r="CV324" i="1" s="1"/>
  <c r="U324" i="1" s="1"/>
  <c r="AI324" i="1"/>
  <c r="AJ324" i="1"/>
  <c r="CQ324" i="1"/>
  <c r="P324" i="1" s="1"/>
  <c r="CR324" i="1"/>
  <c r="Q324" i="1" s="1"/>
  <c r="CS324" i="1"/>
  <c r="CT324" i="1"/>
  <c r="S324" i="1" s="1"/>
  <c r="CU324" i="1"/>
  <c r="T324" i="1" s="1"/>
  <c r="CW324" i="1"/>
  <c r="V324" i="1" s="1"/>
  <c r="CX324" i="1"/>
  <c r="GL324" i="1"/>
  <c r="GO324" i="1"/>
  <c r="GP324" i="1"/>
  <c r="GV324" i="1"/>
  <c r="HC324" i="1" s="1"/>
  <c r="GX324" i="1" s="1"/>
  <c r="I325" i="1"/>
  <c r="Q325" i="1"/>
  <c r="S325" i="1"/>
  <c r="T325" i="1"/>
  <c r="W325" i="1"/>
  <c r="AC325" i="1"/>
  <c r="AB325" i="1" s="1"/>
  <c r="AD325" i="1"/>
  <c r="AE325" i="1"/>
  <c r="AF325" i="1"/>
  <c r="AG325" i="1"/>
  <c r="AH325" i="1"/>
  <c r="AI325" i="1"/>
  <c r="CW325" i="1" s="1"/>
  <c r="V325" i="1" s="1"/>
  <c r="AJ325" i="1"/>
  <c r="CQ325" i="1"/>
  <c r="P325" i="1" s="1"/>
  <c r="CR325" i="1"/>
  <c r="CS325" i="1"/>
  <c r="R325" i="1" s="1"/>
  <c r="CT325" i="1"/>
  <c r="CU325" i="1"/>
  <c r="CV325" i="1"/>
  <c r="U325" i="1" s="1"/>
  <c r="CX325" i="1"/>
  <c r="GL325" i="1"/>
  <c r="GO325" i="1"/>
  <c r="GP325" i="1"/>
  <c r="GV325" i="1"/>
  <c r="HC325" i="1"/>
  <c r="GX325" i="1" s="1"/>
  <c r="C326" i="1"/>
  <c r="D326" i="1"/>
  <c r="I326" i="1"/>
  <c r="K326" i="1"/>
  <c r="AC326" i="1"/>
  <c r="AE326" i="1"/>
  <c r="AD326" i="1" s="1"/>
  <c r="AB326" i="1" s="1"/>
  <c r="AF326" i="1"/>
  <c r="AG326" i="1"/>
  <c r="CU326" i="1" s="1"/>
  <c r="T326" i="1" s="1"/>
  <c r="AH326" i="1"/>
  <c r="AI326" i="1"/>
  <c r="AJ326" i="1"/>
  <c r="CX326" i="1" s="1"/>
  <c r="W326" i="1" s="1"/>
  <c r="CQ326" i="1"/>
  <c r="CR326" i="1"/>
  <c r="CS326" i="1"/>
  <c r="CT326" i="1"/>
  <c r="CV326" i="1"/>
  <c r="CW326" i="1"/>
  <c r="GL326" i="1"/>
  <c r="GO326" i="1"/>
  <c r="GP326" i="1"/>
  <c r="GV326" i="1"/>
  <c r="HC326" i="1" s="1"/>
  <c r="GX326" i="1" s="1"/>
  <c r="AC327" i="1"/>
  <c r="AE327" i="1"/>
  <c r="AD327" i="1" s="1"/>
  <c r="AB327" i="1" s="1"/>
  <c r="AF327" i="1"/>
  <c r="AG327" i="1"/>
  <c r="AH327" i="1"/>
  <c r="CV327" i="1" s="1"/>
  <c r="AI327" i="1"/>
  <c r="AJ327" i="1"/>
  <c r="CQ327" i="1"/>
  <c r="CR327" i="1"/>
  <c r="CS327" i="1"/>
  <c r="CT327" i="1"/>
  <c r="CU327" i="1"/>
  <c r="CW327" i="1"/>
  <c r="CX327" i="1"/>
  <c r="GL327" i="1"/>
  <c r="GO327" i="1"/>
  <c r="GP327" i="1"/>
  <c r="GV327" i="1"/>
  <c r="HC327" i="1"/>
  <c r="AB328" i="1"/>
  <c r="AC328" i="1"/>
  <c r="AD328" i="1"/>
  <c r="AE328" i="1"/>
  <c r="AF328" i="1"/>
  <c r="AG328" i="1"/>
  <c r="CU328" i="1" s="1"/>
  <c r="AH328" i="1"/>
  <c r="AI328" i="1"/>
  <c r="AJ328" i="1"/>
  <c r="CQ328" i="1"/>
  <c r="CR328" i="1"/>
  <c r="CS328" i="1"/>
  <c r="CT328" i="1"/>
  <c r="CV328" i="1"/>
  <c r="CW328" i="1"/>
  <c r="CX328" i="1"/>
  <c r="GL328" i="1"/>
  <c r="GO328" i="1"/>
  <c r="GP328" i="1"/>
  <c r="GV328" i="1"/>
  <c r="HC328" i="1"/>
  <c r="C329" i="1"/>
  <c r="D329" i="1"/>
  <c r="I329" i="1"/>
  <c r="I330" i="1" s="1"/>
  <c r="Q330" i="1" s="1"/>
  <c r="K329" i="1"/>
  <c r="AC329" i="1"/>
  <c r="AE329" i="1"/>
  <c r="AD329" i="1" s="1"/>
  <c r="AF329" i="1"/>
  <c r="AG329" i="1"/>
  <c r="CU329" i="1" s="1"/>
  <c r="T329" i="1" s="1"/>
  <c r="AH329" i="1"/>
  <c r="AI329" i="1"/>
  <c r="AJ329" i="1"/>
  <c r="CX329" i="1" s="1"/>
  <c r="W329" i="1" s="1"/>
  <c r="CQ329" i="1"/>
  <c r="CR329" i="1"/>
  <c r="CS329" i="1"/>
  <c r="CT329" i="1"/>
  <c r="CV329" i="1"/>
  <c r="CW329" i="1"/>
  <c r="GL329" i="1"/>
  <c r="GO329" i="1"/>
  <c r="GP329" i="1"/>
  <c r="GV329" i="1"/>
  <c r="HC329" i="1" s="1"/>
  <c r="GX329" i="1" s="1"/>
  <c r="AC330" i="1"/>
  <c r="AE330" i="1"/>
  <c r="AD330" i="1" s="1"/>
  <c r="AF330" i="1"/>
  <c r="AG330" i="1"/>
  <c r="CU330" i="1" s="1"/>
  <c r="T330" i="1" s="1"/>
  <c r="AH330" i="1"/>
  <c r="CV330" i="1" s="1"/>
  <c r="AI330" i="1"/>
  <c r="CW330" i="1" s="1"/>
  <c r="AJ330" i="1"/>
  <c r="CQ330" i="1"/>
  <c r="P330" i="1" s="1"/>
  <c r="CR330" i="1"/>
  <c r="CS330" i="1"/>
  <c r="R330" i="1" s="1"/>
  <c r="CT330" i="1"/>
  <c r="S330" i="1" s="1"/>
  <c r="CX330" i="1"/>
  <c r="W330" i="1" s="1"/>
  <c r="GL330" i="1"/>
  <c r="GO330" i="1"/>
  <c r="GP330" i="1"/>
  <c r="GV330" i="1"/>
  <c r="HC330" i="1" s="1"/>
  <c r="GX330" i="1" s="1"/>
  <c r="AC331" i="1"/>
  <c r="AE331" i="1"/>
  <c r="AD331" i="1" s="1"/>
  <c r="AB331" i="1" s="1"/>
  <c r="AF331" i="1"/>
  <c r="AG331" i="1"/>
  <c r="CU331" i="1" s="1"/>
  <c r="AH331" i="1"/>
  <c r="AI331" i="1"/>
  <c r="AJ331" i="1"/>
  <c r="CX331" i="1" s="1"/>
  <c r="CQ331" i="1"/>
  <c r="CR331" i="1"/>
  <c r="CS331" i="1"/>
  <c r="CT331" i="1"/>
  <c r="CV331" i="1"/>
  <c r="CW331" i="1"/>
  <c r="GL331" i="1"/>
  <c r="GO331" i="1"/>
  <c r="GP331" i="1"/>
  <c r="GV331" i="1"/>
  <c r="HC331" i="1"/>
  <c r="AC332" i="1"/>
  <c r="AE332" i="1"/>
  <c r="AD332" i="1" s="1"/>
  <c r="AF332" i="1"/>
  <c r="AG332" i="1"/>
  <c r="AH332" i="1"/>
  <c r="AI332" i="1"/>
  <c r="AJ332" i="1"/>
  <c r="CQ332" i="1"/>
  <c r="CR332" i="1"/>
  <c r="CS332" i="1"/>
  <c r="CT332" i="1"/>
  <c r="CU332" i="1"/>
  <c r="CV332" i="1"/>
  <c r="CW332" i="1"/>
  <c r="CX332" i="1"/>
  <c r="GL332" i="1"/>
  <c r="GO332" i="1"/>
  <c r="GP332" i="1"/>
  <c r="GV332" i="1"/>
  <c r="HC332" i="1"/>
  <c r="C333" i="1"/>
  <c r="D333" i="1"/>
  <c r="T333" i="1"/>
  <c r="U333" i="1"/>
  <c r="AC333" i="1"/>
  <c r="AE333" i="1"/>
  <c r="AD333" i="1" s="1"/>
  <c r="AF333" i="1"/>
  <c r="AG333" i="1"/>
  <c r="AH333" i="1"/>
  <c r="AI333" i="1"/>
  <c r="AJ333" i="1"/>
  <c r="CQ333" i="1"/>
  <c r="CR333" i="1"/>
  <c r="CS333" i="1"/>
  <c r="CT333" i="1"/>
  <c r="CU333" i="1"/>
  <c r="CV333" i="1"/>
  <c r="CW333" i="1"/>
  <c r="CX333" i="1"/>
  <c r="W333" i="1" s="1"/>
  <c r="GL333" i="1"/>
  <c r="GO333" i="1"/>
  <c r="GP333" i="1"/>
  <c r="GV333" i="1"/>
  <c r="GX333" i="1"/>
  <c r="HC333" i="1"/>
  <c r="I334" i="1"/>
  <c r="P334" i="1"/>
  <c r="AC334" i="1"/>
  <c r="AD334" i="1"/>
  <c r="AB334" i="1" s="1"/>
  <c r="AE334" i="1"/>
  <c r="AF334" i="1"/>
  <c r="AG334" i="1"/>
  <c r="CU334" i="1" s="1"/>
  <c r="T334" i="1" s="1"/>
  <c r="AH334" i="1"/>
  <c r="CV334" i="1" s="1"/>
  <c r="U334" i="1" s="1"/>
  <c r="AI334" i="1"/>
  <c r="CW334" i="1" s="1"/>
  <c r="V334" i="1" s="1"/>
  <c r="AJ334" i="1"/>
  <c r="CX334" i="1" s="1"/>
  <c r="W334" i="1" s="1"/>
  <c r="CQ334" i="1"/>
  <c r="CR334" i="1"/>
  <c r="Q334" i="1" s="1"/>
  <c r="CS334" i="1"/>
  <c r="R334" i="1" s="1"/>
  <c r="CT334" i="1"/>
  <c r="S334" i="1" s="1"/>
  <c r="GL334" i="1"/>
  <c r="GO334" i="1"/>
  <c r="GP334" i="1"/>
  <c r="GV334" i="1"/>
  <c r="HC334" i="1" s="1"/>
  <c r="GX334" i="1" s="1"/>
  <c r="I335" i="1"/>
  <c r="Q335" i="1"/>
  <c r="AC335" i="1"/>
  <c r="AE335" i="1"/>
  <c r="AD335" i="1" s="1"/>
  <c r="AB335" i="1" s="1"/>
  <c r="AF335" i="1"/>
  <c r="AG335" i="1"/>
  <c r="AH335" i="1"/>
  <c r="CV335" i="1" s="1"/>
  <c r="U335" i="1" s="1"/>
  <c r="AI335" i="1"/>
  <c r="AJ335" i="1"/>
  <c r="CQ335" i="1"/>
  <c r="P335" i="1" s="1"/>
  <c r="CR335" i="1"/>
  <c r="CS335" i="1"/>
  <c r="R335" i="1" s="1"/>
  <c r="CT335" i="1"/>
  <c r="S335" i="1" s="1"/>
  <c r="CU335" i="1"/>
  <c r="T335" i="1" s="1"/>
  <c r="CW335" i="1"/>
  <c r="V335" i="1" s="1"/>
  <c r="CX335" i="1"/>
  <c r="W335" i="1" s="1"/>
  <c r="GL335" i="1"/>
  <c r="GO335" i="1"/>
  <c r="GP335" i="1"/>
  <c r="GV335" i="1"/>
  <c r="HC335" i="1"/>
  <c r="GX335" i="1" s="1"/>
  <c r="I336" i="1"/>
  <c r="V336" i="1"/>
  <c r="AB336" i="1"/>
  <c r="AC336" i="1"/>
  <c r="AD336" i="1"/>
  <c r="AE336" i="1"/>
  <c r="AF336" i="1"/>
  <c r="AG336" i="1"/>
  <c r="CU336" i="1" s="1"/>
  <c r="T336" i="1" s="1"/>
  <c r="AH336" i="1"/>
  <c r="AI336" i="1"/>
  <c r="AJ336" i="1"/>
  <c r="CQ336" i="1"/>
  <c r="P336" i="1" s="1"/>
  <c r="CR336" i="1"/>
  <c r="Q336" i="1" s="1"/>
  <c r="CS336" i="1"/>
  <c r="R336" i="1" s="1"/>
  <c r="CT336" i="1"/>
  <c r="S336" i="1" s="1"/>
  <c r="CV336" i="1"/>
  <c r="U336" i="1" s="1"/>
  <c r="CW336" i="1"/>
  <c r="CX336" i="1"/>
  <c r="W336" i="1" s="1"/>
  <c r="GL336" i="1"/>
  <c r="GO336" i="1"/>
  <c r="GP336" i="1"/>
  <c r="GV336" i="1"/>
  <c r="GX336" i="1"/>
  <c r="HC336" i="1"/>
  <c r="I337" i="1"/>
  <c r="P337" i="1"/>
  <c r="R337" i="1"/>
  <c r="V337" i="1"/>
  <c r="AC337" i="1"/>
  <c r="AB337" i="1" s="1"/>
  <c r="AD337" i="1"/>
  <c r="AE337" i="1"/>
  <c r="AF337" i="1"/>
  <c r="AG337" i="1"/>
  <c r="AH337" i="1"/>
  <c r="CV337" i="1" s="1"/>
  <c r="U337" i="1" s="1"/>
  <c r="AI337" i="1"/>
  <c r="AJ337" i="1"/>
  <c r="CX337" i="1" s="1"/>
  <c r="W337" i="1" s="1"/>
  <c r="CQ337" i="1"/>
  <c r="CR337" i="1"/>
  <c r="Q337" i="1" s="1"/>
  <c r="CS337" i="1"/>
  <c r="CT337" i="1"/>
  <c r="S337" i="1" s="1"/>
  <c r="CU337" i="1"/>
  <c r="T337" i="1" s="1"/>
  <c r="CW337" i="1"/>
  <c r="GL337" i="1"/>
  <c r="GO337" i="1"/>
  <c r="GP337" i="1"/>
  <c r="GV337" i="1"/>
  <c r="GX337" i="1"/>
  <c r="HC337" i="1"/>
  <c r="C338" i="1"/>
  <c r="D338" i="1"/>
  <c r="V338" i="1"/>
  <c r="AC338" i="1"/>
  <c r="AE338" i="1"/>
  <c r="AD338" i="1" s="1"/>
  <c r="AF338" i="1"/>
  <c r="AG338" i="1"/>
  <c r="AH338" i="1"/>
  <c r="AI338" i="1"/>
  <c r="AJ338" i="1"/>
  <c r="CX338" i="1" s="1"/>
  <c r="W338" i="1" s="1"/>
  <c r="CQ338" i="1"/>
  <c r="CR338" i="1"/>
  <c r="CS338" i="1"/>
  <c r="CT338" i="1"/>
  <c r="CU338" i="1"/>
  <c r="T338" i="1" s="1"/>
  <c r="CV338" i="1"/>
  <c r="CW338" i="1"/>
  <c r="GL338" i="1"/>
  <c r="GO338" i="1"/>
  <c r="GP338" i="1"/>
  <c r="GV338" i="1"/>
  <c r="HC338" i="1"/>
  <c r="GX338" i="1" s="1"/>
  <c r="I339" i="1"/>
  <c r="R339" i="1"/>
  <c r="CY339" i="1" s="1"/>
  <c r="X339" i="1" s="1"/>
  <c r="S339" i="1"/>
  <c r="AC339" i="1"/>
  <c r="AB339" i="1" s="1"/>
  <c r="AD339" i="1"/>
  <c r="AE339" i="1"/>
  <c r="AF339" i="1"/>
  <c r="AG339" i="1"/>
  <c r="CU339" i="1" s="1"/>
  <c r="T339" i="1" s="1"/>
  <c r="AH339" i="1"/>
  <c r="AI339" i="1"/>
  <c r="CW339" i="1" s="1"/>
  <c r="V339" i="1" s="1"/>
  <c r="AJ339" i="1"/>
  <c r="CQ339" i="1"/>
  <c r="P339" i="1" s="1"/>
  <c r="CR339" i="1"/>
  <c r="Q339" i="1" s="1"/>
  <c r="CS339" i="1"/>
  <c r="CT339" i="1"/>
  <c r="CV339" i="1"/>
  <c r="U339" i="1" s="1"/>
  <c r="CX339" i="1"/>
  <c r="W339" i="1" s="1"/>
  <c r="GL339" i="1"/>
  <c r="GO339" i="1"/>
  <c r="GP339" i="1"/>
  <c r="GV339" i="1"/>
  <c r="HC339" i="1" s="1"/>
  <c r="GX339" i="1" s="1"/>
  <c r="I340" i="1"/>
  <c r="W340" i="1" s="1"/>
  <c r="AC340" i="1"/>
  <c r="AE340" i="1"/>
  <c r="AD340" i="1" s="1"/>
  <c r="AF340" i="1"/>
  <c r="AG340" i="1"/>
  <c r="AH340" i="1"/>
  <c r="CV340" i="1" s="1"/>
  <c r="U340" i="1" s="1"/>
  <c r="AI340" i="1"/>
  <c r="AJ340" i="1"/>
  <c r="CQ340" i="1"/>
  <c r="P340" i="1" s="1"/>
  <c r="CR340" i="1"/>
  <c r="Q340" i="1" s="1"/>
  <c r="CS340" i="1"/>
  <c r="R340" i="1" s="1"/>
  <c r="CT340" i="1"/>
  <c r="S340" i="1" s="1"/>
  <c r="CU340" i="1"/>
  <c r="T340" i="1" s="1"/>
  <c r="CW340" i="1"/>
  <c r="V340" i="1" s="1"/>
  <c r="CX340" i="1"/>
  <c r="GL340" i="1"/>
  <c r="GO340" i="1"/>
  <c r="GP340" i="1"/>
  <c r="GV340" i="1"/>
  <c r="HC340" i="1" s="1"/>
  <c r="GX340" i="1" s="1"/>
  <c r="C341" i="1"/>
  <c r="D341" i="1"/>
  <c r="U341" i="1"/>
  <c r="V341" i="1"/>
  <c r="AC341" i="1"/>
  <c r="AE341" i="1"/>
  <c r="AD341" i="1" s="1"/>
  <c r="AF341" i="1"/>
  <c r="AG341" i="1"/>
  <c r="AH341" i="1"/>
  <c r="AI341" i="1"/>
  <c r="AJ341" i="1"/>
  <c r="CX341" i="1" s="1"/>
  <c r="W341" i="1" s="1"/>
  <c r="CQ341" i="1"/>
  <c r="CR341" i="1"/>
  <c r="CS341" i="1"/>
  <c r="CT341" i="1"/>
  <c r="CU341" i="1"/>
  <c r="T341" i="1" s="1"/>
  <c r="CV341" i="1"/>
  <c r="CW341" i="1"/>
  <c r="GL341" i="1"/>
  <c r="GO341" i="1"/>
  <c r="GP341" i="1"/>
  <c r="GV341" i="1"/>
  <c r="GX341" i="1"/>
  <c r="HC341" i="1"/>
  <c r="I342" i="1"/>
  <c r="Q342" i="1"/>
  <c r="R342" i="1"/>
  <c r="AC342" i="1"/>
  <c r="AD342" i="1"/>
  <c r="AB342" i="1" s="1"/>
  <c r="AE342" i="1"/>
  <c r="AF342" i="1"/>
  <c r="AG342" i="1"/>
  <c r="CU342" i="1" s="1"/>
  <c r="T342" i="1" s="1"/>
  <c r="AH342" i="1"/>
  <c r="AI342" i="1"/>
  <c r="CW342" i="1" s="1"/>
  <c r="V342" i="1" s="1"/>
  <c r="AJ342" i="1"/>
  <c r="CX342" i="1" s="1"/>
  <c r="W342" i="1" s="1"/>
  <c r="CQ342" i="1"/>
  <c r="P342" i="1" s="1"/>
  <c r="CR342" i="1"/>
  <c r="CS342" i="1"/>
  <c r="CT342" i="1"/>
  <c r="S342" i="1" s="1"/>
  <c r="CV342" i="1"/>
  <c r="U342" i="1" s="1"/>
  <c r="GL342" i="1"/>
  <c r="GO342" i="1"/>
  <c r="GP342" i="1"/>
  <c r="GV342" i="1"/>
  <c r="HC342" i="1" s="1"/>
  <c r="GX342" i="1" s="1"/>
  <c r="I343" i="1"/>
  <c r="P343" i="1" s="1"/>
  <c r="S343" i="1"/>
  <c r="AC343" i="1"/>
  <c r="AE343" i="1"/>
  <c r="AD343" i="1" s="1"/>
  <c r="AB343" i="1" s="1"/>
  <c r="AF343" i="1"/>
  <c r="AG343" i="1"/>
  <c r="CU343" i="1" s="1"/>
  <c r="T343" i="1" s="1"/>
  <c r="AH343" i="1"/>
  <c r="CV343" i="1" s="1"/>
  <c r="U343" i="1" s="1"/>
  <c r="AI343" i="1"/>
  <c r="AJ343" i="1"/>
  <c r="CX343" i="1" s="1"/>
  <c r="W343" i="1" s="1"/>
  <c r="CQ343" i="1"/>
  <c r="CR343" i="1"/>
  <c r="Q343" i="1" s="1"/>
  <c r="CS343" i="1"/>
  <c r="R343" i="1" s="1"/>
  <c r="CT343" i="1"/>
  <c r="CW343" i="1"/>
  <c r="V343" i="1" s="1"/>
  <c r="GL343" i="1"/>
  <c r="GO343" i="1"/>
  <c r="GP343" i="1"/>
  <c r="GV343" i="1"/>
  <c r="HC343" i="1"/>
  <c r="C344" i="1"/>
  <c r="D344" i="1"/>
  <c r="I344" i="1"/>
  <c r="K344" i="1"/>
  <c r="AC344" i="1"/>
  <c r="AE344" i="1"/>
  <c r="AD344" i="1" s="1"/>
  <c r="AF344" i="1"/>
  <c r="AG344" i="1"/>
  <c r="AH344" i="1"/>
  <c r="AI344" i="1"/>
  <c r="AJ344" i="1"/>
  <c r="CQ344" i="1"/>
  <c r="CR344" i="1"/>
  <c r="CS344" i="1"/>
  <c r="CT344" i="1"/>
  <c r="CU344" i="1"/>
  <c r="T344" i="1" s="1"/>
  <c r="CV344" i="1"/>
  <c r="CW344" i="1"/>
  <c r="CX344" i="1"/>
  <c r="W344" i="1" s="1"/>
  <c r="GL344" i="1"/>
  <c r="GO344" i="1"/>
  <c r="GP344" i="1"/>
  <c r="GV344" i="1"/>
  <c r="HC344" i="1"/>
  <c r="GX344" i="1" s="1"/>
  <c r="I345" i="1"/>
  <c r="Q345" i="1"/>
  <c r="AC345" i="1"/>
  <c r="AE345" i="1"/>
  <c r="AD345" i="1" s="1"/>
  <c r="AB345" i="1" s="1"/>
  <c r="AF345" i="1"/>
  <c r="AG345" i="1"/>
  <c r="CU345" i="1" s="1"/>
  <c r="T345" i="1" s="1"/>
  <c r="AH345" i="1"/>
  <c r="CV345" i="1" s="1"/>
  <c r="U345" i="1" s="1"/>
  <c r="AI345" i="1"/>
  <c r="CW345" i="1" s="1"/>
  <c r="V345" i="1" s="1"/>
  <c r="AJ345" i="1"/>
  <c r="CX345" i="1" s="1"/>
  <c r="W345" i="1" s="1"/>
  <c r="CQ345" i="1"/>
  <c r="P345" i="1" s="1"/>
  <c r="CR345" i="1"/>
  <c r="CS345" i="1"/>
  <c r="R345" i="1" s="1"/>
  <c r="CT345" i="1"/>
  <c r="S345" i="1" s="1"/>
  <c r="GL345" i="1"/>
  <c r="GO345" i="1"/>
  <c r="GP345" i="1"/>
  <c r="GV345" i="1"/>
  <c r="HC345" i="1" s="1"/>
  <c r="GX345" i="1" s="1"/>
  <c r="C346" i="1"/>
  <c r="D346" i="1"/>
  <c r="I346" i="1"/>
  <c r="K346" i="1"/>
  <c r="AC346" i="1"/>
  <c r="AE346" i="1"/>
  <c r="AD346" i="1" s="1"/>
  <c r="AB346" i="1" s="1"/>
  <c r="AF346" i="1"/>
  <c r="AG346" i="1"/>
  <c r="CU346" i="1" s="1"/>
  <c r="T346" i="1" s="1"/>
  <c r="AH346" i="1"/>
  <c r="AI346" i="1"/>
  <c r="AJ346" i="1"/>
  <c r="CQ346" i="1"/>
  <c r="CR346" i="1"/>
  <c r="CS346" i="1"/>
  <c r="CT346" i="1"/>
  <c r="CV346" i="1"/>
  <c r="CW346" i="1"/>
  <c r="CX346" i="1"/>
  <c r="W346" i="1" s="1"/>
  <c r="GL346" i="1"/>
  <c r="GO346" i="1"/>
  <c r="GP346" i="1"/>
  <c r="GV346" i="1"/>
  <c r="HC346" i="1" s="1"/>
  <c r="GX346" i="1" s="1"/>
  <c r="AC347" i="1"/>
  <c r="AB347" i="1" s="1"/>
  <c r="AD347" i="1"/>
  <c r="AE347" i="1"/>
  <c r="AF347" i="1"/>
  <c r="AG347" i="1"/>
  <c r="AH347" i="1"/>
  <c r="AI347" i="1"/>
  <c r="CW347" i="1" s="1"/>
  <c r="AJ347" i="1"/>
  <c r="CQ347" i="1"/>
  <c r="CR347" i="1"/>
  <c r="CS347" i="1"/>
  <c r="CT347" i="1"/>
  <c r="CU347" i="1"/>
  <c r="CV347" i="1"/>
  <c r="CX347" i="1"/>
  <c r="GL347" i="1"/>
  <c r="GO347" i="1"/>
  <c r="GP347" i="1"/>
  <c r="GV347" i="1"/>
  <c r="HC347" i="1" s="1"/>
  <c r="C348" i="1"/>
  <c r="D348" i="1"/>
  <c r="U348" i="1"/>
  <c r="G1135" i="7" s="1"/>
  <c r="V348" i="1"/>
  <c r="G1138" i="7" s="1"/>
  <c r="AC348" i="1"/>
  <c r="AE348" i="1"/>
  <c r="AD348" i="1" s="1"/>
  <c r="AF348" i="1"/>
  <c r="AG348" i="1"/>
  <c r="AH348" i="1"/>
  <c r="AI348" i="1"/>
  <c r="AJ348" i="1"/>
  <c r="CX348" i="1" s="1"/>
  <c r="W348" i="1" s="1"/>
  <c r="CQ348" i="1"/>
  <c r="CR348" i="1"/>
  <c r="CS348" i="1"/>
  <c r="CT348" i="1"/>
  <c r="CU348" i="1"/>
  <c r="T348" i="1" s="1"/>
  <c r="CV348" i="1"/>
  <c r="CW348" i="1"/>
  <c r="GL348" i="1"/>
  <c r="GO348" i="1"/>
  <c r="GP348" i="1"/>
  <c r="GV348" i="1"/>
  <c r="HC348" i="1"/>
  <c r="GX348" i="1" s="1"/>
  <c r="I349" i="1"/>
  <c r="R349" i="1"/>
  <c r="S349" i="1"/>
  <c r="CY349" i="1" s="1"/>
  <c r="X349" i="1"/>
  <c r="AC349" i="1"/>
  <c r="AE349" i="1"/>
  <c r="AD349" i="1" s="1"/>
  <c r="AB349" i="1" s="1"/>
  <c r="AF349" i="1"/>
  <c r="AG349" i="1"/>
  <c r="CU349" i="1" s="1"/>
  <c r="T349" i="1" s="1"/>
  <c r="AH349" i="1"/>
  <c r="CV349" i="1" s="1"/>
  <c r="U349" i="1" s="1"/>
  <c r="AI349" i="1"/>
  <c r="AJ349" i="1"/>
  <c r="CX349" i="1" s="1"/>
  <c r="W349" i="1" s="1"/>
  <c r="CQ349" i="1"/>
  <c r="P349" i="1" s="1"/>
  <c r="CR349" i="1"/>
  <c r="Q349" i="1" s="1"/>
  <c r="CS349" i="1"/>
  <c r="CT349" i="1"/>
  <c r="CW349" i="1"/>
  <c r="V349" i="1" s="1"/>
  <c r="GL349" i="1"/>
  <c r="GO349" i="1"/>
  <c r="GP349" i="1"/>
  <c r="GV349" i="1"/>
  <c r="HC349" i="1" s="1"/>
  <c r="GX349" i="1" s="1"/>
  <c r="I350" i="1"/>
  <c r="AC350" i="1"/>
  <c r="AB350" i="1" s="1"/>
  <c r="AE350" i="1"/>
  <c r="AD350" i="1" s="1"/>
  <c r="AF350" i="1"/>
  <c r="AG350" i="1"/>
  <c r="CU350" i="1" s="1"/>
  <c r="T350" i="1" s="1"/>
  <c r="AH350" i="1"/>
  <c r="CV350" i="1" s="1"/>
  <c r="U350" i="1" s="1"/>
  <c r="AI350" i="1"/>
  <c r="CW350" i="1" s="1"/>
  <c r="V350" i="1" s="1"/>
  <c r="AJ350" i="1"/>
  <c r="CQ350" i="1"/>
  <c r="P350" i="1" s="1"/>
  <c r="CR350" i="1"/>
  <c r="Q350" i="1" s="1"/>
  <c r="CS350" i="1"/>
  <c r="R350" i="1" s="1"/>
  <c r="CT350" i="1"/>
  <c r="S350" i="1" s="1"/>
  <c r="CX350" i="1"/>
  <c r="W350" i="1" s="1"/>
  <c r="GL350" i="1"/>
  <c r="GO350" i="1"/>
  <c r="GP350" i="1"/>
  <c r="GV350" i="1"/>
  <c r="HC350" i="1" s="1"/>
  <c r="GX350" i="1" s="1"/>
  <c r="I351" i="1"/>
  <c r="P351" i="1"/>
  <c r="AC351" i="1"/>
  <c r="AE351" i="1"/>
  <c r="AD351" i="1" s="1"/>
  <c r="AB351" i="1" s="1"/>
  <c r="AF351" i="1"/>
  <c r="AG351" i="1"/>
  <c r="AH351" i="1"/>
  <c r="AI351" i="1"/>
  <c r="AJ351" i="1"/>
  <c r="CX351" i="1" s="1"/>
  <c r="W351" i="1" s="1"/>
  <c r="CQ351" i="1"/>
  <c r="CR351" i="1"/>
  <c r="Q351" i="1" s="1"/>
  <c r="CS351" i="1"/>
  <c r="R351" i="1" s="1"/>
  <c r="CT351" i="1"/>
  <c r="S351" i="1" s="1"/>
  <c r="CU351" i="1"/>
  <c r="T351" i="1" s="1"/>
  <c r="CV351" i="1"/>
  <c r="U351" i="1" s="1"/>
  <c r="CW351" i="1"/>
  <c r="V351" i="1" s="1"/>
  <c r="GL351" i="1"/>
  <c r="GO351" i="1"/>
  <c r="GP351" i="1"/>
  <c r="GV351" i="1"/>
  <c r="HC351" i="1" s="1"/>
  <c r="GX351" i="1"/>
  <c r="C352" i="1"/>
  <c r="D352" i="1"/>
  <c r="I352" i="1"/>
  <c r="K352" i="1"/>
  <c r="AC352" i="1"/>
  <c r="AE352" i="1"/>
  <c r="AD352" i="1" s="1"/>
  <c r="AF352" i="1"/>
  <c r="AG352" i="1"/>
  <c r="AH352" i="1"/>
  <c r="AI352" i="1"/>
  <c r="AJ352" i="1"/>
  <c r="CX352" i="1" s="1"/>
  <c r="W352" i="1" s="1"/>
  <c r="CQ352" i="1"/>
  <c r="CR352" i="1"/>
  <c r="CS352" i="1"/>
  <c r="CT352" i="1"/>
  <c r="CU352" i="1"/>
  <c r="T352" i="1" s="1"/>
  <c r="CV352" i="1"/>
  <c r="CW352" i="1"/>
  <c r="GL352" i="1"/>
  <c r="GO352" i="1"/>
  <c r="GP352" i="1"/>
  <c r="GV352" i="1"/>
  <c r="GX352" i="1"/>
  <c r="HC352" i="1"/>
  <c r="I353" i="1"/>
  <c r="Q353" i="1"/>
  <c r="R353" i="1"/>
  <c r="AC353" i="1"/>
  <c r="AE353" i="1"/>
  <c r="AD353" i="1" s="1"/>
  <c r="AB353" i="1" s="1"/>
  <c r="AF353" i="1"/>
  <c r="AG353" i="1"/>
  <c r="CU353" i="1" s="1"/>
  <c r="T353" i="1" s="1"/>
  <c r="AH353" i="1"/>
  <c r="AI353" i="1"/>
  <c r="CW353" i="1" s="1"/>
  <c r="V353" i="1" s="1"/>
  <c r="AJ353" i="1"/>
  <c r="CX353" i="1" s="1"/>
  <c r="W353" i="1" s="1"/>
  <c r="CQ353" i="1"/>
  <c r="P353" i="1" s="1"/>
  <c r="CR353" i="1"/>
  <c r="CS353" i="1"/>
  <c r="CT353" i="1"/>
  <c r="S353" i="1" s="1"/>
  <c r="CV353" i="1"/>
  <c r="U353" i="1" s="1"/>
  <c r="GL353" i="1"/>
  <c r="GO353" i="1"/>
  <c r="GP353" i="1"/>
  <c r="GV353" i="1"/>
  <c r="HC353" i="1" s="1"/>
  <c r="GX353" i="1" s="1"/>
  <c r="I354" i="1"/>
  <c r="S354" i="1"/>
  <c r="AC354" i="1"/>
  <c r="AE354" i="1"/>
  <c r="AD354" i="1" s="1"/>
  <c r="AB354" i="1" s="1"/>
  <c r="AF354" i="1"/>
  <c r="AG354" i="1"/>
  <c r="CU354" i="1" s="1"/>
  <c r="T354" i="1" s="1"/>
  <c r="AH354" i="1"/>
  <c r="CV354" i="1" s="1"/>
  <c r="U354" i="1" s="1"/>
  <c r="AI354" i="1"/>
  <c r="AJ354" i="1"/>
  <c r="CQ354" i="1"/>
  <c r="P354" i="1" s="1"/>
  <c r="CR354" i="1"/>
  <c r="Q354" i="1" s="1"/>
  <c r="CS354" i="1"/>
  <c r="R354" i="1" s="1"/>
  <c r="CT354" i="1"/>
  <c r="CW354" i="1"/>
  <c r="V354" i="1" s="1"/>
  <c r="CX354" i="1"/>
  <c r="W354" i="1" s="1"/>
  <c r="GL354" i="1"/>
  <c r="GO354" i="1"/>
  <c r="GP354" i="1"/>
  <c r="GV354" i="1"/>
  <c r="HC354" i="1" s="1"/>
  <c r="GX354" i="1" s="1"/>
  <c r="C355" i="1"/>
  <c r="D355" i="1"/>
  <c r="I355" i="1"/>
  <c r="K355" i="1"/>
  <c r="AC355" i="1"/>
  <c r="AD355" i="1"/>
  <c r="AE355" i="1"/>
  <c r="AF355" i="1"/>
  <c r="AG355" i="1"/>
  <c r="AH355" i="1"/>
  <c r="AI355" i="1"/>
  <c r="AJ355" i="1"/>
  <c r="CQ355" i="1"/>
  <c r="CR355" i="1"/>
  <c r="CS355" i="1"/>
  <c r="CT355" i="1"/>
  <c r="CU355" i="1"/>
  <c r="T355" i="1" s="1"/>
  <c r="CV355" i="1"/>
  <c r="CW355" i="1"/>
  <c r="CX355" i="1"/>
  <c r="W355" i="1" s="1"/>
  <c r="GL355" i="1"/>
  <c r="GO355" i="1"/>
  <c r="GP355" i="1"/>
  <c r="GV355" i="1"/>
  <c r="HC355" i="1"/>
  <c r="GX355" i="1" s="1"/>
  <c r="I356" i="1"/>
  <c r="P356" i="1"/>
  <c r="Q356" i="1"/>
  <c r="T356" i="1"/>
  <c r="U356" i="1"/>
  <c r="AC356" i="1"/>
  <c r="AE356" i="1"/>
  <c r="AD356" i="1" s="1"/>
  <c r="AB356" i="1" s="1"/>
  <c r="AF356" i="1"/>
  <c r="AG356" i="1"/>
  <c r="AH356" i="1"/>
  <c r="AI356" i="1"/>
  <c r="CW356" i="1" s="1"/>
  <c r="V356" i="1" s="1"/>
  <c r="AJ356" i="1"/>
  <c r="CX356" i="1" s="1"/>
  <c r="W356" i="1" s="1"/>
  <c r="CQ356" i="1"/>
  <c r="CR356" i="1"/>
  <c r="CS356" i="1"/>
  <c r="R356" i="1" s="1"/>
  <c r="CT356" i="1"/>
  <c r="S356" i="1" s="1"/>
  <c r="CU356" i="1"/>
  <c r="CV356" i="1"/>
  <c r="CY356" i="1"/>
  <c r="X356" i="1" s="1"/>
  <c r="GL356" i="1"/>
  <c r="GO356" i="1"/>
  <c r="GP356" i="1"/>
  <c r="GV356" i="1"/>
  <c r="HC356" i="1" s="1"/>
  <c r="GX356" i="1" s="1"/>
  <c r="I357" i="1"/>
  <c r="P357" i="1"/>
  <c r="CP357" i="1" s="1"/>
  <c r="O357" i="1" s="1"/>
  <c r="Q357" i="1"/>
  <c r="V357" i="1"/>
  <c r="AC357" i="1"/>
  <c r="AB357" i="1" s="1"/>
  <c r="AE357" i="1"/>
  <c r="AD357" i="1" s="1"/>
  <c r="AF357" i="1"/>
  <c r="AG357" i="1"/>
  <c r="AH357" i="1"/>
  <c r="CV357" i="1" s="1"/>
  <c r="U357" i="1" s="1"/>
  <c r="AI357" i="1"/>
  <c r="AJ357" i="1"/>
  <c r="CX357" i="1" s="1"/>
  <c r="W357" i="1" s="1"/>
  <c r="CQ357" i="1"/>
  <c r="CR357" i="1"/>
  <c r="CS357" i="1"/>
  <c r="R357" i="1" s="1"/>
  <c r="CT357" i="1"/>
  <c r="S357" i="1" s="1"/>
  <c r="CU357" i="1"/>
  <c r="T357" i="1" s="1"/>
  <c r="CW357" i="1"/>
  <c r="GL357" i="1"/>
  <c r="GO357" i="1"/>
  <c r="GP357" i="1"/>
  <c r="GV357" i="1"/>
  <c r="GX357" i="1"/>
  <c r="HC357" i="1"/>
  <c r="C358" i="1"/>
  <c r="D358" i="1"/>
  <c r="I358" i="1"/>
  <c r="K358" i="1"/>
  <c r="W358" i="1"/>
  <c r="AC358" i="1"/>
  <c r="AE358" i="1"/>
  <c r="AD358" i="1" s="1"/>
  <c r="AF358" i="1"/>
  <c r="AG358" i="1"/>
  <c r="AH358" i="1"/>
  <c r="AI358" i="1"/>
  <c r="AJ358" i="1"/>
  <c r="CQ358" i="1"/>
  <c r="CR358" i="1"/>
  <c r="CS358" i="1"/>
  <c r="CT358" i="1"/>
  <c r="CU358" i="1"/>
  <c r="T358" i="1" s="1"/>
  <c r="CV358" i="1"/>
  <c r="CW358" i="1"/>
  <c r="CX358" i="1"/>
  <c r="GL358" i="1"/>
  <c r="GO358" i="1"/>
  <c r="GP358" i="1"/>
  <c r="GV358" i="1"/>
  <c r="HC358" i="1" s="1"/>
  <c r="GX358" i="1" s="1"/>
  <c r="I359" i="1"/>
  <c r="R359" i="1"/>
  <c r="S359" i="1"/>
  <c r="CY359" i="1" s="1"/>
  <c r="X359" i="1" s="1"/>
  <c r="T359" i="1"/>
  <c r="AC359" i="1"/>
  <c r="AE359" i="1"/>
  <c r="AD359" i="1" s="1"/>
  <c r="AB359" i="1" s="1"/>
  <c r="AF359" i="1"/>
  <c r="AG359" i="1"/>
  <c r="AH359" i="1"/>
  <c r="AI359" i="1"/>
  <c r="AJ359" i="1"/>
  <c r="CX359" i="1" s="1"/>
  <c r="W359" i="1" s="1"/>
  <c r="CQ359" i="1"/>
  <c r="P359" i="1" s="1"/>
  <c r="CR359" i="1"/>
  <c r="Q359" i="1" s="1"/>
  <c r="CS359" i="1"/>
  <c r="CT359" i="1"/>
  <c r="CU359" i="1"/>
  <c r="CV359" i="1"/>
  <c r="U359" i="1" s="1"/>
  <c r="CW359" i="1"/>
  <c r="V359" i="1" s="1"/>
  <c r="GL359" i="1"/>
  <c r="GO359" i="1"/>
  <c r="GP359" i="1"/>
  <c r="GV359" i="1"/>
  <c r="HC359" i="1"/>
  <c r="GX359" i="1" s="1"/>
  <c r="C360" i="1"/>
  <c r="D360" i="1"/>
  <c r="I360" i="1"/>
  <c r="K360" i="1"/>
  <c r="AC360" i="1"/>
  <c r="AE360" i="1"/>
  <c r="AD360" i="1" s="1"/>
  <c r="AF360" i="1"/>
  <c r="AG360" i="1"/>
  <c r="AH360" i="1"/>
  <c r="AI360" i="1"/>
  <c r="AJ360" i="1"/>
  <c r="CX360" i="1" s="1"/>
  <c r="W360" i="1" s="1"/>
  <c r="CQ360" i="1"/>
  <c r="CR360" i="1"/>
  <c r="CS360" i="1"/>
  <c r="CT360" i="1"/>
  <c r="CU360" i="1"/>
  <c r="T360" i="1" s="1"/>
  <c r="CV360" i="1"/>
  <c r="CW360" i="1"/>
  <c r="GL360" i="1"/>
  <c r="GO360" i="1"/>
  <c r="GP360" i="1"/>
  <c r="GV360" i="1"/>
  <c r="GX360" i="1"/>
  <c r="HC360" i="1"/>
  <c r="AB361" i="1"/>
  <c r="AC361" i="1"/>
  <c r="AD361" i="1"/>
  <c r="AE361" i="1"/>
  <c r="AF361" i="1"/>
  <c r="AG361" i="1"/>
  <c r="CU361" i="1" s="1"/>
  <c r="AH361" i="1"/>
  <c r="AI361" i="1"/>
  <c r="CW361" i="1" s="1"/>
  <c r="AJ361" i="1"/>
  <c r="CQ361" i="1"/>
  <c r="CR361" i="1"/>
  <c r="CS361" i="1"/>
  <c r="CT361" i="1"/>
  <c r="CV361" i="1"/>
  <c r="CX361" i="1"/>
  <c r="GL361" i="1"/>
  <c r="GO361" i="1"/>
  <c r="GP361" i="1"/>
  <c r="GV361" i="1"/>
  <c r="HC361" i="1" s="1"/>
  <c r="C362" i="1"/>
  <c r="D362" i="1"/>
  <c r="I362" i="1"/>
  <c r="K362" i="1"/>
  <c r="T362" i="1"/>
  <c r="AC362" i="1"/>
  <c r="AE362" i="1"/>
  <c r="AD362" i="1" s="1"/>
  <c r="AB362" i="1" s="1"/>
  <c r="AF362" i="1"/>
  <c r="AG362" i="1"/>
  <c r="AH362" i="1"/>
  <c r="AI362" i="1"/>
  <c r="AJ362" i="1"/>
  <c r="CX362" i="1" s="1"/>
  <c r="W362" i="1" s="1"/>
  <c r="CQ362" i="1"/>
  <c r="CR362" i="1"/>
  <c r="CS362" i="1"/>
  <c r="CT362" i="1"/>
  <c r="CU362" i="1"/>
  <c r="CV362" i="1"/>
  <c r="CW362" i="1"/>
  <c r="GL362" i="1"/>
  <c r="GO362" i="1"/>
  <c r="GP362" i="1"/>
  <c r="GV362" i="1"/>
  <c r="HC362" i="1" s="1"/>
  <c r="GX362" i="1" s="1"/>
  <c r="I363" i="1"/>
  <c r="P363" i="1" s="1"/>
  <c r="AC363" i="1"/>
  <c r="AB363" i="1" s="1"/>
  <c r="AE363" i="1"/>
  <c r="AD363" i="1" s="1"/>
  <c r="AF363" i="1"/>
  <c r="AG363" i="1"/>
  <c r="CU363" i="1" s="1"/>
  <c r="T363" i="1" s="1"/>
  <c r="AH363" i="1"/>
  <c r="CV363" i="1" s="1"/>
  <c r="U363" i="1" s="1"/>
  <c r="AI363" i="1"/>
  <c r="CW363" i="1" s="1"/>
  <c r="V363" i="1" s="1"/>
  <c r="AJ363" i="1"/>
  <c r="CQ363" i="1"/>
  <c r="CR363" i="1"/>
  <c r="Q363" i="1" s="1"/>
  <c r="CS363" i="1"/>
  <c r="R363" i="1" s="1"/>
  <c r="CT363" i="1"/>
  <c r="CX363" i="1"/>
  <c r="W363" i="1" s="1"/>
  <c r="GL363" i="1"/>
  <c r="GO363" i="1"/>
  <c r="GP363" i="1"/>
  <c r="GV363" i="1"/>
  <c r="HC363" i="1" s="1"/>
  <c r="GX363" i="1" s="1"/>
  <c r="C364" i="1"/>
  <c r="D364" i="1"/>
  <c r="I364" i="1"/>
  <c r="K364" i="1"/>
  <c r="AC364" i="1"/>
  <c r="AE364" i="1"/>
  <c r="AD364" i="1" s="1"/>
  <c r="AF364" i="1"/>
  <c r="AG364" i="1"/>
  <c r="CU364" i="1" s="1"/>
  <c r="T364" i="1" s="1"/>
  <c r="AH364" i="1"/>
  <c r="AI364" i="1"/>
  <c r="AJ364" i="1"/>
  <c r="CQ364" i="1"/>
  <c r="CR364" i="1"/>
  <c r="CS364" i="1"/>
  <c r="CT364" i="1"/>
  <c r="CV364" i="1"/>
  <c r="CW364" i="1"/>
  <c r="CX364" i="1"/>
  <c r="W364" i="1" s="1"/>
  <c r="GL364" i="1"/>
  <c r="GO364" i="1"/>
  <c r="GP364" i="1"/>
  <c r="GV364" i="1"/>
  <c r="HC364" i="1"/>
  <c r="GX364" i="1" s="1"/>
  <c r="C365" i="1"/>
  <c r="D365" i="1"/>
  <c r="I365" i="1"/>
  <c r="K365" i="1"/>
  <c r="AC365" i="1"/>
  <c r="AE365" i="1"/>
  <c r="AD365" i="1" s="1"/>
  <c r="AF365" i="1"/>
  <c r="AG365" i="1"/>
  <c r="CU365" i="1" s="1"/>
  <c r="T365" i="1" s="1"/>
  <c r="AH365" i="1"/>
  <c r="AI365" i="1"/>
  <c r="AJ365" i="1"/>
  <c r="CX365" i="1" s="1"/>
  <c r="W365" i="1" s="1"/>
  <c r="CQ365" i="1"/>
  <c r="CR365" i="1"/>
  <c r="CS365" i="1"/>
  <c r="CT365" i="1"/>
  <c r="CV365" i="1"/>
  <c r="CW365" i="1"/>
  <c r="GL365" i="1"/>
  <c r="GO365" i="1"/>
  <c r="GP365" i="1"/>
  <c r="GV365" i="1"/>
  <c r="HC365" i="1" s="1"/>
  <c r="GX365" i="1" s="1"/>
  <c r="I366" i="1"/>
  <c r="P366" i="1" s="1"/>
  <c r="S366" i="1"/>
  <c r="CY366" i="1" s="1"/>
  <c r="X366" i="1" s="1"/>
  <c r="AC366" i="1"/>
  <c r="AE366" i="1"/>
  <c r="AD366" i="1" s="1"/>
  <c r="AB366" i="1" s="1"/>
  <c r="AF366" i="1"/>
  <c r="AG366" i="1"/>
  <c r="CU366" i="1" s="1"/>
  <c r="T366" i="1" s="1"/>
  <c r="AH366" i="1"/>
  <c r="CV366" i="1" s="1"/>
  <c r="U366" i="1" s="1"/>
  <c r="AI366" i="1"/>
  <c r="CW366" i="1" s="1"/>
  <c r="V366" i="1" s="1"/>
  <c r="AJ366" i="1"/>
  <c r="CQ366" i="1"/>
  <c r="CR366" i="1"/>
  <c r="Q366" i="1" s="1"/>
  <c r="CS366" i="1"/>
  <c r="R366" i="1" s="1"/>
  <c r="CT366" i="1"/>
  <c r="CX366" i="1"/>
  <c r="W366" i="1" s="1"/>
  <c r="GL366" i="1"/>
  <c r="GO366" i="1"/>
  <c r="GP366" i="1"/>
  <c r="GV366" i="1"/>
  <c r="HC366" i="1"/>
  <c r="GX366" i="1" s="1"/>
  <c r="C367" i="1"/>
  <c r="D367" i="1"/>
  <c r="T367" i="1"/>
  <c r="U367" i="1"/>
  <c r="V367" i="1"/>
  <c r="AC367" i="1"/>
  <c r="AE367" i="1"/>
  <c r="AD367" i="1" s="1"/>
  <c r="AF367" i="1"/>
  <c r="AG367" i="1"/>
  <c r="AH367" i="1"/>
  <c r="AI367" i="1"/>
  <c r="AJ367" i="1"/>
  <c r="CX367" i="1" s="1"/>
  <c r="W367" i="1" s="1"/>
  <c r="CQ367" i="1"/>
  <c r="CR367" i="1"/>
  <c r="CS367" i="1"/>
  <c r="CT367" i="1"/>
  <c r="CU367" i="1"/>
  <c r="CV367" i="1"/>
  <c r="CW367" i="1"/>
  <c r="GL367" i="1"/>
  <c r="GO367" i="1"/>
  <c r="GP367" i="1"/>
  <c r="GV367" i="1"/>
  <c r="HC367" i="1" s="1"/>
  <c r="GX367" i="1" s="1"/>
  <c r="B369" i="1"/>
  <c r="B313" i="1" s="1"/>
  <c r="C369" i="1"/>
  <c r="C313" i="1" s="1"/>
  <c r="D369" i="1"/>
  <c r="D313" i="1" s="1"/>
  <c r="F369" i="1"/>
  <c r="F313" i="1" s="1"/>
  <c r="G369" i="1"/>
  <c r="G313" i="1" s="1"/>
  <c r="BX369" i="1"/>
  <c r="BY369" i="1"/>
  <c r="CK369" i="1"/>
  <c r="CL369" i="1"/>
  <c r="CL313" i="1" s="1"/>
  <c r="CM369" i="1"/>
  <c r="CM313" i="1" s="1"/>
  <c r="D399" i="1"/>
  <c r="E401" i="1"/>
  <c r="G401" i="1"/>
  <c r="Z401" i="1"/>
  <c r="AA401" i="1"/>
  <c r="AB401" i="1"/>
  <c r="AC401" i="1"/>
  <c r="AD401" i="1"/>
  <c r="AE401" i="1"/>
  <c r="AF401" i="1"/>
  <c r="AG401" i="1"/>
  <c r="AH401" i="1"/>
  <c r="AI401" i="1"/>
  <c r="AJ401" i="1"/>
  <c r="AK401" i="1"/>
  <c r="AL401" i="1"/>
  <c r="AM401" i="1"/>
  <c r="AN401" i="1"/>
  <c r="AX401" i="1"/>
  <c r="AY401" i="1"/>
  <c r="AZ401" i="1"/>
  <c r="BE401" i="1"/>
  <c r="BF401" i="1"/>
  <c r="BG401" i="1"/>
  <c r="BH401" i="1"/>
  <c r="BI401" i="1"/>
  <c r="BJ401" i="1"/>
  <c r="BK401" i="1"/>
  <c r="BL401" i="1"/>
  <c r="BM401" i="1"/>
  <c r="BN401" i="1"/>
  <c r="BO401" i="1"/>
  <c r="BP401" i="1"/>
  <c r="BQ401" i="1"/>
  <c r="BR401" i="1"/>
  <c r="BS401" i="1"/>
  <c r="BT401" i="1"/>
  <c r="BU401" i="1"/>
  <c r="BV401" i="1"/>
  <c r="BW401" i="1"/>
  <c r="BX401" i="1"/>
  <c r="BY401" i="1"/>
  <c r="BZ401" i="1"/>
  <c r="CA401" i="1"/>
  <c r="CB401" i="1"/>
  <c r="CC401" i="1"/>
  <c r="CD401" i="1"/>
  <c r="CE401" i="1"/>
  <c r="CF401" i="1"/>
  <c r="CG401" i="1"/>
  <c r="CH401" i="1"/>
  <c r="CI401" i="1"/>
  <c r="CJ401" i="1"/>
  <c r="CK401" i="1"/>
  <c r="CL401" i="1"/>
  <c r="CM401" i="1"/>
  <c r="CN401" i="1"/>
  <c r="CO401" i="1"/>
  <c r="CP401" i="1"/>
  <c r="CQ401" i="1"/>
  <c r="CR401" i="1"/>
  <c r="CS401" i="1"/>
  <c r="CT401" i="1"/>
  <c r="CU401" i="1"/>
  <c r="CV401" i="1"/>
  <c r="CW401" i="1"/>
  <c r="CX401" i="1"/>
  <c r="CY401" i="1"/>
  <c r="CZ401" i="1"/>
  <c r="DA401" i="1"/>
  <c r="DB401" i="1"/>
  <c r="DC401" i="1"/>
  <c r="DD401" i="1"/>
  <c r="DE401" i="1"/>
  <c r="DF401" i="1"/>
  <c r="DG401" i="1"/>
  <c r="DH401" i="1"/>
  <c r="DI401" i="1"/>
  <c r="DJ401" i="1"/>
  <c r="DK401" i="1"/>
  <c r="DL401" i="1"/>
  <c r="DM401" i="1"/>
  <c r="DN401" i="1"/>
  <c r="DO401" i="1"/>
  <c r="DP401" i="1"/>
  <c r="DQ401" i="1"/>
  <c r="DR401" i="1"/>
  <c r="DS401" i="1"/>
  <c r="DT401" i="1"/>
  <c r="DU401" i="1"/>
  <c r="DV401" i="1"/>
  <c r="DW401" i="1"/>
  <c r="DX401" i="1"/>
  <c r="DY401" i="1"/>
  <c r="DZ401" i="1"/>
  <c r="EA401" i="1"/>
  <c r="EB401" i="1"/>
  <c r="EC401" i="1"/>
  <c r="ED401" i="1"/>
  <c r="EE401" i="1"/>
  <c r="EF401" i="1"/>
  <c r="EG401" i="1"/>
  <c r="EH401" i="1"/>
  <c r="EI401" i="1"/>
  <c r="EJ401" i="1"/>
  <c r="EK401" i="1"/>
  <c r="EL401" i="1"/>
  <c r="EM401" i="1"/>
  <c r="EN401" i="1"/>
  <c r="EO401" i="1"/>
  <c r="EP401" i="1"/>
  <c r="EQ401" i="1"/>
  <c r="ER401" i="1"/>
  <c r="ES401" i="1"/>
  <c r="ET401" i="1"/>
  <c r="EU401" i="1"/>
  <c r="EV401" i="1"/>
  <c r="EW401" i="1"/>
  <c r="EX401" i="1"/>
  <c r="EY401" i="1"/>
  <c r="EZ401" i="1"/>
  <c r="FA401" i="1"/>
  <c r="FB401" i="1"/>
  <c r="FC401" i="1"/>
  <c r="FD401" i="1"/>
  <c r="FE401" i="1"/>
  <c r="FF401" i="1"/>
  <c r="FG401" i="1"/>
  <c r="FH401" i="1"/>
  <c r="FI401" i="1"/>
  <c r="FJ401" i="1"/>
  <c r="FK401" i="1"/>
  <c r="FL401" i="1"/>
  <c r="FM401" i="1"/>
  <c r="FN401" i="1"/>
  <c r="FO401" i="1"/>
  <c r="FP401" i="1"/>
  <c r="FQ401" i="1"/>
  <c r="FR401" i="1"/>
  <c r="FS401" i="1"/>
  <c r="FT401" i="1"/>
  <c r="FU401" i="1"/>
  <c r="FV401" i="1"/>
  <c r="FW401" i="1"/>
  <c r="FX401" i="1"/>
  <c r="FY401" i="1"/>
  <c r="FZ401" i="1"/>
  <c r="GA401" i="1"/>
  <c r="GB401" i="1"/>
  <c r="GC401" i="1"/>
  <c r="GD401" i="1"/>
  <c r="GE401" i="1"/>
  <c r="GF401" i="1"/>
  <c r="GG401" i="1"/>
  <c r="GH401" i="1"/>
  <c r="GI401" i="1"/>
  <c r="GJ401" i="1"/>
  <c r="GK401" i="1"/>
  <c r="GL401" i="1"/>
  <c r="GM401" i="1"/>
  <c r="GN401" i="1"/>
  <c r="GO401" i="1"/>
  <c r="GP401" i="1"/>
  <c r="GQ401" i="1"/>
  <c r="GR401" i="1"/>
  <c r="GS401" i="1"/>
  <c r="GT401" i="1"/>
  <c r="GU401" i="1"/>
  <c r="GV401" i="1"/>
  <c r="GW401" i="1"/>
  <c r="GX401" i="1"/>
  <c r="B403" i="1"/>
  <c r="B401" i="1" s="1"/>
  <c r="C403" i="1"/>
  <c r="C401" i="1" s="1"/>
  <c r="D403" i="1"/>
  <c r="D401" i="1" s="1"/>
  <c r="F403" i="1"/>
  <c r="F401" i="1" s="1"/>
  <c r="G403" i="1"/>
  <c r="O403" i="1"/>
  <c r="P403" i="1"/>
  <c r="Q403" i="1"/>
  <c r="Q401" i="1" s="1"/>
  <c r="R403" i="1"/>
  <c r="R401" i="1" s="1"/>
  <c r="S403" i="1"/>
  <c r="S401" i="1" s="1"/>
  <c r="T403" i="1"/>
  <c r="T401" i="1" s="1"/>
  <c r="U403" i="1"/>
  <c r="U401" i="1" s="1"/>
  <c r="V403" i="1"/>
  <c r="V401" i="1" s="1"/>
  <c r="W403" i="1"/>
  <c r="W401" i="1" s="1"/>
  <c r="X403" i="1"/>
  <c r="X401" i="1" s="1"/>
  <c r="Y403" i="1"/>
  <c r="Y401" i="1" s="1"/>
  <c r="AO403" i="1"/>
  <c r="AO401" i="1" s="1"/>
  <c r="AP403" i="1"/>
  <c r="AP401" i="1" s="1"/>
  <c r="AQ403" i="1"/>
  <c r="AQ401" i="1" s="1"/>
  <c r="AR403" i="1"/>
  <c r="AR401" i="1" s="1"/>
  <c r="AS403" i="1"/>
  <c r="AS401" i="1" s="1"/>
  <c r="AT403" i="1"/>
  <c r="AT401" i="1" s="1"/>
  <c r="AU403" i="1"/>
  <c r="AU401" i="1" s="1"/>
  <c r="AV403" i="1"/>
  <c r="AW403" i="1"/>
  <c r="AX403" i="1"/>
  <c r="F410" i="1" s="1"/>
  <c r="AY403" i="1"/>
  <c r="AZ403" i="1"/>
  <c r="BA403" i="1"/>
  <c r="BA401" i="1" s="1"/>
  <c r="BB403" i="1"/>
  <c r="BB401" i="1" s="1"/>
  <c r="BC403" i="1"/>
  <c r="BC401" i="1" s="1"/>
  <c r="BD403" i="1"/>
  <c r="F428" i="1" s="1"/>
  <c r="F407" i="1"/>
  <c r="F411" i="1"/>
  <c r="F412" i="1"/>
  <c r="F413" i="1"/>
  <c r="F414" i="1"/>
  <c r="F416" i="1"/>
  <c r="F417" i="1"/>
  <c r="F418" i="1"/>
  <c r="F420" i="1"/>
  <c r="F422" i="1"/>
  <c r="F423" i="1"/>
  <c r="F424" i="1"/>
  <c r="F425" i="1"/>
  <c r="F429" i="1"/>
  <c r="F430" i="1"/>
  <c r="F431" i="1"/>
  <c r="B433" i="1"/>
  <c r="B26" i="1" s="1"/>
  <c r="C433" i="1"/>
  <c r="C26" i="1" s="1"/>
  <c r="D433" i="1"/>
  <c r="D26" i="1" s="1"/>
  <c r="F433" i="1"/>
  <c r="F26" i="1" s="1"/>
  <c r="G433" i="1"/>
  <c r="G26" i="1" s="1"/>
  <c r="D463" i="1"/>
  <c r="B465" i="1"/>
  <c r="C465" i="1"/>
  <c r="D465" i="1"/>
  <c r="E465" i="1"/>
  <c r="F465" i="1"/>
  <c r="Z465" i="1"/>
  <c r="AA465" i="1"/>
  <c r="AM465" i="1"/>
  <c r="AN465" i="1"/>
  <c r="AO465" i="1"/>
  <c r="AP465" i="1"/>
  <c r="BE465" i="1"/>
  <c r="BF465" i="1"/>
  <c r="BG465" i="1"/>
  <c r="BH465" i="1"/>
  <c r="BI465" i="1"/>
  <c r="BJ465" i="1"/>
  <c r="BK465" i="1"/>
  <c r="BL465" i="1"/>
  <c r="BM465" i="1"/>
  <c r="BN465" i="1"/>
  <c r="BO465" i="1"/>
  <c r="BP465" i="1"/>
  <c r="BQ465" i="1"/>
  <c r="BR465" i="1"/>
  <c r="BS465" i="1"/>
  <c r="BT465" i="1"/>
  <c r="BU465" i="1"/>
  <c r="BV465" i="1"/>
  <c r="BW465" i="1"/>
  <c r="CN465" i="1"/>
  <c r="CO465" i="1"/>
  <c r="CP465" i="1"/>
  <c r="CQ465" i="1"/>
  <c r="CR465" i="1"/>
  <c r="CS465" i="1"/>
  <c r="CT465" i="1"/>
  <c r="CU465" i="1"/>
  <c r="CV465" i="1"/>
  <c r="CW465" i="1"/>
  <c r="CX465" i="1"/>
  <c r="CY465" i="1"/>
  <c r="CZ465" i="1"/>
  <c r="DA465" i="1"/>
  <c r="DB465" i="1"/>
  <c r="DC465" i="1"/>
  <c r="DD465" i="1"/>
  <c r="DE465" i="1"/>
  <c r="DF465" i="1"/>
  <c r="DG465" i="1"/>
  <c r="DH465" i="1"/>
  <c r="DI465" i="1"/>
  <c r="DJ465" i="1"/>
  <c r="DK465" i="1"/>
  <c r="DL465" i="1"/>
  <c r="DM465" i="1"/>
  <c r="DN465" i="1"/>
  <c r="DO465" i="1"/>
  <c r="DP465" i="1"/>
  <c r="DQ465" i="1"/>
  <c r="DR465" i="1"/>
  <c r="DS465" i="1"/>
  <c r="DT465" i="1"/>
  <c r="DU465" i="1"/>
  <c r="DV465" i="1"/>
  <c r="DW465" i="1"/>
  <c r="DX465" i="1"/>
  <c r="DY465" i="1"/>
  <c r="DZ465" i="1"/>
  <c r="EA465" i="1"/>
  <c r="EB465" i="1"/>
  <c r="EC465" i="1"/>
  <c r="ED465" i="1"/>
  <c r="EE465" i="1"/>
  <c r="EF465" i="1"/>
  <c r="EG465" i="1"/>
  <c r="EH465" i="1"/>
  <c r="EI465" i="1"/>
  <c r="EJ465" i="1"/>
  <c r="EK465" i="1"/>
  <c r="EL465" i="1"/>
  <c r="EM465" i="1"/>
  <c r="EN465" i="1"/>
  <c r="EO465" i="1"/>
  <c r="EP465" i="1"/>
  <c r="EQ465" i="1"/>
  <c r="ER465" i="1"/>
  <c r="ES465" i="1"/>
  <c r="ET465" i="1"/>
  <c r="EU465" i="1"/>
  <c r="EV465" i="1"/>
  <c r="EW465" i="1"/>
  <c r="EX465" i="1"/>
  <c r="EY465" i="1"/>
  <c r="EZ465" i="1"/>
  <c r="FA465" i="1"/>
  <c r="FB465" i="1"/>
  <c r="FC465" i="1"/>
  <c r="FD465" i="1"/>
  <c r="FE465" i="1"/>
  <c r="FF465" i="1"/>
  <c r="FG465" i="1"/>
  <c r="FH465" i="1"/>
  <c r="FI465" i="1"/>
  <c r="FJ465" i="1"/>
  <c r="FK465" i="1"/>
  <c r="FL465" i="1"/>
  <c r="FM465" i="1"/>
  <c r="FN465" i="1"/>
  <c r="FO465" i="1"/>
  <c r="FP465" i="1"/>
  <c r="FQ465" i="1"/>
  <c r="FR465" i="1"/>
  <c r="FS465" i="1"/>
  <c r="FT465" i="1"/>
  <c r="FU465" i="1"/>
  <c r="FV465" i="1"/>
  <c r="FW465" i="1"/>
  <c r="FX465" i="1"/>
  <c r="FY465" i="1"/>
  <c r="FZ465" i="1"/>
  <c r="GA465" i="1"/>
  <c r="GB465" i="1"/>
  <c r="GC465" i="1"/>
  <c r="GD465" i="1"/>
  <c r="GE465" i="1"/>
  <c r="GF465" i="1"/>
  <c r="GG465" i="1"/>
  <c r="GH465" i="1"/>
  <c r="GI465" i="1"/>
  <c r="GJ465" i="1"/>
  <c r="GK465" i="1"/>
  <c r="GL465" i="1"/>
  <c r="GM465" i="1"/>
  <c r="GN465" i="1"/>
  <c r="GO465" i="1"/>
  <c r="GP465" i="1"/>
  <c r="GQ465" i="1"/>
  <c r="GR465" i="1"/>
  <c r="GS465" i="1"/>
  <c r="GT465" i="1"/>
  <c r="GU465" i="1"/>
  <c r="GV465" i="1"/>
  <c r="GW465" i="1"/>
  <c r="GX465" i="1"/>
  <c r="C467" i="1"/>
  <c r="D467" i="1"/>
  <c r="U467" i="1"/>
  <c r="AC467" i="1"/>
  <c r="AE467" i="1"/>
  <c r="AD467" i="1" s="1"/>
  <c r="AF467" i="1"/>
  <c r="AG467" i="1"/>
  <c r="CU467" i="1" s="1"/>
  <c r="T467" i="1" s="1"/>
  <c r="AH467" i="1"/>
  <c r="AI467" i="1"/>
  <c r="AJ467" i="1"/>
  <c r="CQ467" i="1"/>
  <c r="CR467" i="1"/>
  <c r="CS467" i="1"/>
  <c r="CT467" i="1"/>
  <c r="CV467" i="1"/>
  <c r="CW467" i="1"/>
  <c r="CX467" i="1"/>
  <c r="W467" i="1" s="1"/>
  <c r="GL467" i="1"/>
  <c r="GO467" i="1"/>
  <c r="GP467" i="1"/>
  <c r="GV467" i="1"/>
  <c r="HC467" i="1" s="1"/>
  <c r="GX467" i="1" s="1"/>
  <c r="C468" i="1"/>
  <c r="D468" i="1"/>
  <c r="U468" i="1"/>
  <c r="V468" i="1"/>
  <c r="AC468" i="1"/>
  <c r="AE468" i="1"/>
  <c r="AD468" i="1" s="1"/>
  <c r="AF468" i="1"/>
  <c r="AG468" i="1"/>
  <c r="CU468" i="1" s="1"/>
  <c r="T468" i="1" s="1"/>
  <c r="AH468" i="1"/>
  <c r="AI468" i="1"/>
  <c r="AJ468" i="1"/>
  <c r="CQ468" i="1"/>
  <c r="CR468" i="1"/>
  <c r="CS468" i="1"/>
  <c r="CT468" i="1"/>
  <c r="CV468" i="1"/>
  <c r="CW468" i="1"/>
  <c r="CX468" i="1"/>
  <c r="W468" i="1" s="1"/>
  <c r="GL468" i="1"/>
  <c r="GN468" i="1"/>
  <c r="GP468" i="1"/>
  <c r="GV468" i="1"/>
  <c r="HC468" i="1"/>
  <c r="GX468" i="1" s="1"/>
  <c r="I469" i="1"/>
  <c r="P469" i="1"/>
  <c r="O469" i="1" s="1"/>
  <c r="GM469" i="1" s="1"/>
  <c r="GO469" i="1" s="1"/>
  <c r="U469" i="1"/>
  <c r="V469" i="1"/>
  <c r="X469" i="1"/>
  <c r="AC469" i="1"/>
  <c r="AB469" i="1" s="1"/>
  <c r="AD469" i="1"/>
  <c r="AE469" i="1"/>
  <c r="AF469" i="1"/>
  <c r="AG469" i="1"/>
  <c r="AH469" i="1"/>
  <c r="AI469" i="1"/>
  <c r="AJ469" i="1"/>
  <c r="CP469" i="1"/>
  <c r="CQ469" i="1"/>
  <c r="CR469" i="1"/>
  <c r="Q469" i="1" s="1"/>
  <c r="CS469" i="1"/>
  <c r="R469" i="1" s="1"/>
  <c r="CT469" i="1"/>
  <c r="S469" i="1" s="1"/>
  <c r="CU469" i="1"/>
  <c r="T469" i="1" s="1"/>
  <c r="CV469" i="1"/>
  <c r="CW469" i="1"/>
  <c r="CX469" i="1"/>
  <c r="W469" i="1" s="1"/>
  <c r="CY469" i="1"/>
  <c r="CZ469" i="1"/>
  <c r="Y469" i="1" s="1"/>
  <c r="GL469" i="1"/>
  <c r="GN469" i="1"/>
  <c r="GP469" i="1"/>
  <c r="GV469" i="1"/>
  <c r="GX469" i="1"/>
  <c r="HC469" i="1"/>
  <c r="C470" i="1"/>
  <c r="D470" i="1"/>
  <c r="U470" i="1"/>
  <c r="V470" i="1"/>
  <c r="AC470" i="1"/>
  <c r="AE470" i="1"/>
  <c r="AD470" i="1" s="1"/>
  <c r="AF470" i="1"/>
  <c r="AG470" i="1"/>
  <c r="AH470" i="1"/>
  <c r="AI470" i="1"/>
  <c r="AJ470" i="1"/>
  <c r="CX470" i="1" s="1"/>
  <c r="W470" i="1" s="1"/>
  <c r="CQ470" i="1"/>
  <c r="CR470" i="1"/>
  <c r="CS470" i="1"/>
  <c r="CT470" i="1"/>
  <c r="CU470" i="1"/>
  <c r="T470" i="1" s="1"/>
  <c r="CV470" i="1"/>
  <c r="CW470" i="1"/>
  <c r="GL470" i="1"/>
  <c r="GO470" i="1"/>
  <c r="GP470" i="1"/>
  <c r="GV470" i="1"/>
  <c r="GX470" i="1"/>
  <c r="HC470" i="1"/>
  <c r="I471" i="1"/>
  <c r="R471" i="1"/>
  <c r="CY471" i="1" s="1"/>
  <c r="X471" i="1" s="1"/>
  <c r="S471" i="1"/>
  <c r="AC471" i="1"/>
  <c r="AD471" i="1"/>
  <c r="AE471" i="1"/>
  <c r="AF471" i="1"/>
  <c r="AG471" i="1"/>
  <c r="CU471" i="1" s="1"/>
  <c r="T471" i="1" s="1"/>
  <c r="AH471" i="1"/>
  <c r="AI471" i="1"/>
  <c r="AJ471" i="1"/>
  <c r="CQ471" i="1"/>
  <c r="P471" i="1" s="1"/>
  <c r="CR471" i="1"/>
  <c r="Q471" i="1" s="1"/>
  <c r="CS471" i="1"/>
  <c r="CT471" i="1"/>
  <c r="CV471" i="1"/>
  <c r="U471" i="1" s="1"/>
  <c r="CW471" i="1"/>
  <c r="V471" i="1" s="1"/>
  <c r="CX471" i="1"/>
  <c r="W471" i="1" s="1"/>
  <c r="GL471" i="1"/>
  <c r="GO471" i="1"/>
  <c r="GP471" i="1"/>
  <c r="GV471" i="1"/>
  <c r="HC471" i="1" s="1"/>
  <c r="GX471" i="1" s="1"/>
  <c r="C472" i="1"/>
  <c r="D472" i="1"/>
  <c r="U472" i="1"/>
  <c r="AC472" i="1"/>
  <c r="AE472" i="1"/>
  <c r="AD472" i="1" s="1"/>
  <c r="AF472" i="1"/>
  <c r="AG472" i="1"/>
  <c r="CU472" i="1" s="1"/>
  <c r="T472" i="1" s="1"/>
  <c r="AH472" i="1"/>
  <c r="AI472" i="1"/>
  <c r="AJ472" i="1"/>
  <c r="CQ472" i="1"/>
  <c r="CR472" i="1"/>
  <c r="CS472" i="1"/>
  <c r="CT472" i="1"/>
  <c r="CV472" i="1"/>
  <c r="CW472" i="1"/>
  <c r="CX472" i="1"/>
  <c r="W472" i="1" s="1"/>
  <c r="GL472" i="1"/>
  <c r="GO472" i="1"/>
  <c r="GP472" i="1"/>
  <c r="GV472" i="1"/>
  <c r="HC472" i="1"/>
  <c r="GX472" i="1" s="1"/>
  <c r="I473" i="1"/>
  <c r="P473" i="1"/>
  <c r="CP473" i="1" s="1"/>
  <c r="O473" i="1" s="1"/>
  <c r="S473" i="1"/>
  <c r="V473" i="1"/>
  <c r="AC473" i="1"/>
  <c r="AB473" i="1" s="1"/>
  <c r="AD473" i="1"/>
  <c r="AE473" i="1"/>
  <c r="AF473" i="1"/>
  <c r="AG473" i="1"/>
  <c r="AH473" i="1"/>
  <c r="CV473" i="1" s="1"/>
  <c r="U473" i="1" s="1"/>
  <c r="AI473" i="1"/>
  <c r="CW473" i="1" s="1"/>
  <c r="AJ473" i="1"/>
  <c r="CX473" i="1" s="1"/>
  <c r="W473" i="1" s="1"/>
  <c r="CQ473" i="1"/>
  <c r="CR473" i="1"/>
  <c r="Q473" i="1" s="1"/>
  <c r="CS473" i="1"/>
  <c r="R473" i="1" s="1"/>
  <c r="CT473" i="1"/>
  <c r="CU473" i="1"/>
  <c r="T473" i="1" s="1"/>
  <c r="GL473" i="1"/>
  <c r="GO473" i="1"/>
  <c r="GP473" i="1"/>
  <c r="GV473" i="1"/>
  <c r="HC473" i="1" s="1"/>
  <c r="GX473" i="1" s="1"/>
  <c r="C474" i="1"/>
  <c r="D474" i="1"/>
  <c r="I474" i="1"/>
  <c r="K474" i="1"/>
  <c r="AC474" i="1"/>
  <c r="AE474" i="1"/>
  <c r="AD474" i="1" s="1"/>
  <c r="AF474" i="1"/>
  <c r="AG474" i="1"/>
  <c r="CU474" i="1" s="1"/>
  <c r="T474" i="1" s="1"/>
  <c r="AH474" i="1"/>
  <c r="AI474" i="1"/>
  <c r="AJ474" i="1"/>
  <c r="CQ474" i="1"/>
  <c r="CR474" i="1"/>
  <c r="CS474" i="1"/>
  <c r="CT474" i="1"/>
  <c r="CV474" i="1"/>
  <c r="CW474" i="1"/>
  <c r="CX474" i="1"/>
  <c r="W474" i="1" s="1"/>
  <c r="GL474" i="1"/>
  <c r="GO474" i="1"/>
  <c r="GP474" i="1"/>
  <c r="GV474" i="1"/>
  <c r="HC474" i="1" s="1"/>
  <c r="GX474" i="1" s="1"/>
  <c r="AC475" i="1"/>
  <c r="AE475" i="1"/>
  <c r="AD475" i="1" s="1"/>
  <c r="AB475" i="1" s="1"/>
  <c r="AF475" i="1"/>
  <c r="AG475" i="1"/>
  <c r="AH475" i="1"/>
  <c r="AI475" i="1"/>
  <c r="AJ475" i="1"/>
  <c r="CX475" i="1" s="1"/>
  <c r="CQ475" i="1"/>
  <c r="CR475" i="1"/>
  <c r="CS475" i="1"/>
  <c r="CT475" i="1"/>
  <c r="CU475" i="1"/>
  <c r="CV475" i="1"/>
  <c r="CW475" i="1"/>
  <c r="GL475" i="1"/>
  <c r="GO475" i="1"/>
  <c r="GP475" i="1"/>
  <c r="GV475" i="1"/>
  <c r="HC475" i="1"/>
  <c r="B477" i="1"/>
  <c r="C477" i="1"/>
  <c r="D477" i="1"/>
  <c r="F477" i="1"/>
  <c r="G477" i="1"/>
  <c r="G465" i="1" s="1"/>
  <c r="T477" i="1"/>
  <c r="AB477" i="1"/>
  <c r="AB465" i="1" s="1"/>
  <c r="AC477" i="1"/>
  <c r="CE477" i="1" s="1"/>
  <c r="AD477" i="1"/>
  <c r="AD465" i="1" s="1"/>
  <c r="AE477" i="1"/>
  <c r="R477" i="1" s="1"/>
  <c r="AF477" i="1"/>
  <c r="AF465" i="1" s="1"/>
  <c r="AG477" i="1"/>
  <c r="AG465" i="1" s="1"/>
  <c r="AH477" i="1"/>
  <c r="AH465" i="1" s="1"/>
  <c r="AI477" i="1"/>
  <c r="AI465" i="1" s="1"/>
  <c r="AJ477" i="1"/>
  <c r="AJ465" i="1" s="1"/>
  <c r="AK477" i="1"/>
  <c r="X477" i="1" s="1"/>
  <c r="X465" i="1" s="1"/>
  <c r="AL477" i="1"/>
  <c r="AO477" i="1"/>
  <c r="F481" i="1" s="1"/>
  <c r="AP477" i="1"/>
  <c r="F486" i="1" s="1"/>
  <c r="BA477" i="1"/>
  <c r="BA465" i="1" s="1"/>
  <c r="BB477" i="1"/>
  <c r="BB465" i="1" s="1"/>
  <c r="BC477" i="1"/>
  <c r="F493" i="1" s="1"/>
  <c r="BX477" i="1"/>
  <c r="BY477" i="1"/>
  <c r="BZ477" i="1"/>
  <c r="AQ477" i="1" s="1"/>
  <c r="CA477" i="1"/>
  <c r="AR477" i="1" s="1"/>
  <c r="CB477" i="1"/>
  <c r="AS477" i="1" s="1"/>
  <c r="CC477" i="1"/>
  <c r="AT477" i="1" s="1"/>
  <c r="CD477" i="1"/>
  <c r="CD465" i="1" s="1"/>
  <c r="CJ477" i="1"/>
  <c r="CJ465" i="1" s="1"/>
  <c r="CK477" i="1"/>
  <c r="CK465" i="1" s="1"/>
  <c r="CL477" i="1"/>
  <c r="CL465" i="1" s="1"/>
  <c r="CM477" i="1"/>
  <c r="CM465" i="1" s="1"/>
  <c r="F490" i="1"/>
  <c r="F497" i="1"/>
  <c r="F503" i="1"/>
  <c r="D507" i="1"/>
  <c r="E509" i="1"/>
  <c r="Z509" i="1"/>
  <c r="AA509" i="1"/>
  <c r="AB509" i="1"/>
  <c r="AC509" i="1"/>
  <c r="AD509" i="1"/>
  <c r="AE509" i="1"/>
  <c r="AF509" i="1"/>
  <c r="AG509" i="1"/>
  <c r="AH509" i="1"/>
  <c r="AI509" i="1"/>
  <c r="AJ509" i="1"/>
  <c r="AK509" i="1"/>
  <c r="AL509" i="1"/>
  <c r="AM509" i="1"/>
  <c r="AN509" i="1"/>
  <c r="BE509" i="1"/>
  <c r="BF509" i="1"/>
  <c r="BG509" i="1"/>
  <c r="BH509" i="1"/>
  <c r="BI509" i="1"/>
  <c r="BJ509" i="1"/>
  <c r="BK509" i="1"/>
  <c r="BL509" i="1"/>
  <c r="BM509" i="1"/>
  <c r="BN509" i="1"/>
  <c r="BO509" i="1"/>
  <c r="BP509" i="1"/>
  <c r="BQ509" i="1"/>
  <c r="BR509" i="1"/>
  <c r="BS509" i="1"/>
  <c r="BT509" i="1"/>
  <c r="BU509" i="1"/>
  <c r="BV509" i="1"/>
  <c r="BW509" i="1"/>
  <c r="BX509" i="1"/>
  <c r="BY509" i="1"/>
  <c r="BZ509" i="1"/>
  <c r="CA509" i="1"/>
  <c r="CB509" i="1"/>
  <c r="CC509" i="1"/>
  <c r="CD509" i="1"/>
  <c r="CE509" i="1"/>
  <c r="CF509" i="1"/>
  <c r="CG509" i="1"/>
  <c r="CH509" i="1"/>
  <c r="CI509" i="1"/>
  <c r="CJ509" i="1"/>
  <c r="CK509" i="1"/>
  <c r="CL509" i="1"/>
  <c r="CM509" i="1"/>
  <c r="CN509" i="1"/>
  <c r="CO509" i="1"/>
  <c r="CP509" i="1"/>
  <c r="CQ509" i="1"/>
  <c r="CR509" i="1"/>
  <c r="CS509" i="1"/>
  <c r="CT509" i="1"/>
  <c r="CU509" i="1"/>
  <c r="CV509" i="1"/>
  <c r="CW509" i="1"/>
  <c r="CX509" i="1"/>
  <c r="CY509" i="1"/>
  <c r="CZ509" i="1"/>
  <c r="DA509" i="1"/>
  <c r="DB509" i="1"/>
  <c r="DC509" i="1"/>
  <c r="DD509" i="1"/>
  <c r="DE509" i="1"/>
  <c r="DF509" i="1"/>
  <c r="DG509" i="1"/>
  <c r="DH509" i="1"/>
  <c r="DI509" i="1"/>
  <c r="DJ509" i="1"/>
  <c r="DK509" i="1"/>
  <c r="DL509" i="1"/>
  <c r="DM509" i="1"/>
  <c r="DN509" i="1"/>
  <c r="DO509" i="1"/>
  <c r="DP509" i="1"/>
  <c r="DQ509" i="1"/>
  <c r="DR509" i="1"/>
  <c r="DS509" i="1"/>
  <c r="DT509" i="1"/>
  <c r="DU509" i="1"/>
  <c r="DV509" i="1"/>
  <c r="DW509" i="1"/>
  <c r="DX509" i="1"/>
  <c r="DY509" i="1"/>
  <c r="DZ509" i="1"/>
  <c r="EA509" i="1"/>
  <c r="EB509" i="1"/>
  <c r="EC509" i="1"/>
  <c r="ED509" i="1"/>
  <c r="EE509" i="1"/>
  <c r="EF509" i="1"/>
  <c r="EG509" i="1"/>
  <c r="EH509" i="1"/>
  <c r="EI509" i="1"/>
  <c r="EJ509" i="1"/>
  <c r="EK509" i="1"/>
  <c r="EL509" i="1"/>
  <c r="EM509" i="1"/>
  <c r="EN509" i="1"/>
  <c r="EO509" i="1"/>
  <c r="EP509" i="1"/>
  <c r="EQ509" i="1"/>
  <c r="ER509" i="1"/>
  <c r="ES509" i="1"/>
  <c r="ET509" i="1"/>
  <c r="EU509" i="1"/>
  <c r="EV509" i="1"/>
  <c r="EW509" i="1"/>
  <c r="EX509" i="1"/>
  <c r="EY509" i="1"/>
  <c r="EZ509" i="1"/>
  <c r="FA509" i="1"/>
  <c r="FB509" i="1"/>
  <c r="FC509" i="1"/>
  <c r="FD509" i="1"/>
  <c r="FE509" i="1"/>
  <c r="FF509" i="1"/>
  <c r="FG509" i="1"/>
  <c r="FH509" i="1"/>
  <c r="FI509" i="1"/>
  <c r="FJ509" i="1"/>
  <c r="FK509" i="1"/>
  <c r="FL509" i="1"/>
  <c r="FM509" i="1"/>
  <c r="FN509" i="1"/>
  <c r="FO509" i="1"/>
  <c r="FP509" i="1"/>
  <c r="FQ509" i="1"/>
  <c r="FR509" i="1"/>
  <c r="FS509" i="1"/>
  <c r="FT509" i="1"/>
  <c r="FU509" i="1"/>
  <c r="FV509" i="1"/>
  <c r="FW509" i="1"/>
  <c r="FX509" i="1"/>
  <c r="FY509" i="1"/>
  <c r="FZ509" i="1"/>
  <c r="GA509" i="1"/>
  <c r="GB509" i="1"/>
  <c r="GC509" i="1"/>
  <c r="GD509" i="1"/>
  <c r="GE509" i="1"/>
  <c r="GF509" i="1"/>
  <c r="GG509" i="1"/>
  <c r="GH509" i="1"/>
  <c r="GI509" i="1"/>
  <c r="GJ509" i="1"/>
  <c r="GK509" i="1"/>
  <c r="GL509" i="1"/>
  <c r="GM509" i="1"/>
  <c r="GN509" i="1"/>
  <c r="GO509" i="1"/>
  <c r="GP509" i="1"/>
  <c r="GQ509" i="1"/>
  <c r="GR509" i="1"/>
  <c r="GS509" i="1"/>
  <c r="GT509" i="1"/>
  <c r="GU509" i="1"/>
  <c r="GV509" i="1"/>
  <c r="GW509" i="1"/>
  <c r="GX509" i="1"/>
  <c r="D511" i="1"/>
  <c r="B513" i="1"/>
  <c r="E513" i="1"/>
  <c r="Z513" i="1"/>
  <c r="AA513" i="1"/>
  <c r="AM513" i="1"/>
  <c r="AN513" i="1"/>
  <c r="BC513" i="1"/>
  <c r="BD513" i="1"/>
  <c r="BE513" i="1"/>
  <c r="BF513" i="1"/>
  <c r="BG513" i="1"/>
  <c r="BH513" i="1"/>
  <c r="BI513" i="1"/>
  <c r="BJ513" i="1"/>
  <c r="BK513" i="1"/>
  <c r="BL513" i="1"/>
  <c r="BM513" i="1"/>
  <c r="BN513" i="1"/>
  <c r="BO513" i="1"/>
  <c r="BP513" i="1"/>
  <c r="BQ513" i="1"/>
  <c r="BR513" i="1"/>
  <c r="BS513" i="1"/>
  <c r="BT513" i="1"/>
  <c r="BU513" i="1"/>
  <c r="BV513" i="1"/>
  <c r="BW513" i="1"/>
  <c r="BX513" i="1"/>
  <c r="CM513" i="1"/>
  <c r="CN513" i="1"/>
  <c r="CO513" i="1"/>
  <c r="CP513" i="1"/>
  <c r="CQ513" i="1"/>
  <c r="CR513" i="1"/>
  <c r="CS513" i="1"/>
  <c r="CT513" i="1"/>
  <c r="CU513" i="1"/>
  <c r="CV513" i="1"/>
  <c r="CW513" i="1"/>
  <c r="CX513" i="1"/>
  <c r="CY513" i="1"/>
  <c r="CZ513" i="1"/>
  <c r="DA513" i="1"/>
  <c r="DB513" i="1"/>
  <c r="DC513" i="1"/>
  <c r="DD513" i="1"/>
  <c r="DE513" i="1"/>
  <c r="DF513" i="1"/>
  <c r="DG513" i="1"/>
  <c r="DH513" i="1"/>
  <c r="DI513" i="1"/>
  <c r="DJ513" i="1"/>
  <c r="DK513" i="1"/>
  <c r="DL513" i="1"/>
  <c r="DM513" i="1"/>
  <c r="DN513" i="1"/>
  <c r="DO513" i="1"/>
  <c r="DP513" i="1"/>
  <c r="DQ513" i="1"/>
  <c r="DR513" i="1"/>
  <c r="DS513" i="1"/>
  <c r="DT513" i="1"/>
  <c r="DU513" i="1"/>
  <c r="DV513" i="1"/>
  <c r="DW513" i="1"/>
  <c r="DX513" i="1"/>
  <c r="DY513" i="1"/>
  <c r="DZ513" i="1"/>
  <c r="EA513" i="1"/>
  <c r="EB513" i="1"/>
  <c r="EC513" i="1"/>
  <c r="ED513" i="1"/>
  <c r="EE513" i="1"/>
  <c r="EF513" i="1"/>
  <c r="EG513" i="1"/>
  <c r="EH513" i="1"/>
  <c r="EI513" i="1"/>
  <c r="EJ513" i="1"/>
  <c r="EK513" i="1"/>
  <c r="EL513" i="1"/>
  <c r="EM513" i="1"/>
  <c r="EN513" i="1"/>
  <c r="EO513" i="1"/>
  <c r="EP513" i="1"/>
  <c r="EQ513" i="1"/>
  <c r="ER513" i="1"/>
  <c r="ES513" i="1"/>
  <c r="ET513" i="1"/>
  <c r="EU513" i="1"/>
  <c r="EV513" i="1"/>
  <c r="EW513" i="1"/>
  <c r="EX513" i="1"/>
  <c r="EY513" i="1"/>
  <c r="EZ513" i="1"/>
  <c r="FA513" i="1"/>
  <c r="FB513" i="1"/>
  <c r="FC513" i="1"/>
  <c r="FD513" i="1"/>
  <c r="FE513" i="1"/>
  <c r="FF513" i="1"/>
  <c r="FG513" i="1"/>
  <c r="FH513" i="1"/>
  <c r="FI513" i="1"/>
  <c r="FJ513" i="1"/>
  <c r="FK513" i="1"/>
  <c r="FL513" i="1"/>
  <c r="FM513" i="1"/>
  <c r="FN513" i="1"/>
  <c r="FO513" i="1"/>
  <c r="FP513" i="1"/>
  <c r="FQ513" i="1"/>
  <c r="FR513" i="1"/>
  <c r="FS513" i="1"/>
  <c r="FT513" i="1"/>
  <c r="FU513" i="1"/>
  <c r="FV513" i="1"/>
  <c r="FW513" i="1"/>
  <c r="FX513" i="1"/>
  <c r="FY513" i="1"/>
  <c r="FZ513" i="1"/>
  <c r="GA513" i="1"/>
  <c r="GB513" i="1"/>
  <c r="GC513" i="1"/>
  <c r="GD513" i="1"/>
  <c r="GE513" i="1"/>
  <c r="GF513" i="1"/>
  <c r="GG513" i="1"/>
  <c r="GH513" i="1"/>
  <c r="GI513" i="1"/>
  <c r="GJ513" i="1"/>
  <c r="GK513" i="1"/>
  <c r="GL513" i="1"/>
  <c r="GM513" i="1"/>
  <c r="GN513" i="1"/>
  <c r="GO513" i="1"/>
  <c r="GP513" i="1"/>
  <c r="GQ513" i="1"/>
  <c r="GR513" i="1"/>
  <c r="GS513" i="1"/>
  <c r="GT513" i="1"/>
  <c r="GU513" i="1"/>
  <c r="GV513" i="1"/>
  <c r="GW513" i="1"/>
  <c r="GX513" i="1"/>
  <c r="C515" i="1"/>
  <c r="D515" i="1"/>
  <c r="Q515" i="1"/>
  <c r="U515" i="1"/>
  <c r="G1200" i="7" s="1"/>
  <c r="V515" i="1"/>
  <c r="AC515" i="1"/>
  <c r="AE515" i="1"/>
  <c r="AD515" i="1" s="1"/>
  <c r="AF515" i="1"/>
  <c r="AG515" i="1"/>
  <c r="CU515" i="1" s="1"/>
  <c r="T515" i="1" s="1"/>
  <c r="AH515" i="1"/>
  <c r="AI515" i="1"/>
  <c r="AJ515" i="1"/>
  <c r="CQ515" i="1"/>
  <c r="CR515" i="1"/>
  <c r="CS515" i="1"/>
  <c r="CT515" i="1"/>
  <c r="CV515" i="1"/>
  <c r="CW515" i="1"/>
  <c r="CX515" i="1"/>
  <c r="W515" i="1" s="1"/>
  <c r="AJ528" i="1" s="1"/>
  <c r="GL515" i="1"/>
  <c r="GN515" i="1"/>
  <c r="GP515" i="1"/>
  <c r="GV515" i="1"/>
  <c r="HC515" i="1"/>
  <c r="GX515" i="1" s="1"/>
  <c r="C516" i="1"/>
  <c r="D516" i="1"/>
  <c r="U516" i="1"/>
  <c r="G1210" i="7" s="1"/>
  <c r="V516" i="1"/>
  <c r="AC516" i="1"/>
  <c r="AE516" i="1"/>
  <c r="AD516" i="1" s="1"/>
  <c r="AF516" i="1"/>
  <c r="AG516" i="1"/>
  <c r="CU516" i="1" s="1"/>
  <c r="T516" i="1" s="1"/>
  <c r="AH516" i="1"/>
  <c r="AI516" i="1"/>
  <c r="AJ516" i="1"/>
  <c r="CX516" i="1" s="1"/>
  <c r="W516" i="1" s="1"/>
  <c r="CQ516" i="1"/>
  <c r="CR516" i="1"/>
  <c r="CS516" i="1"/>
  <c r="CT516" i="1"/>
  <c r="CV516" i="1"/>
  <c r="CW516" i="1"/>
  <c r="GL516" i="1"/>
  <c r="GN516" i="1"/>
  <c r="GP516" i="1"/>
  <c r="GV516" i="1"/>
  <c r="HC516" i="1" s="1"/>
  <c r="GX516" i="1" s="1"/>
  <c r="C517" i="1"/>
  <c r="D517" i="1"/>
  <c r="U517" i="1"/>
  <c r="V517" i="1"/>
  <c r="AC517" i="1"/>
  <c r="AE517" i="1"/>
  <c r="AD517" i="1" s="1"/>
  <c r="AF517" i="1"/>
  <c r="AG517" i="1"/>
  <c r="CU517" i="1" s="1"/>
  <c r="T517" i="1" s="1"/>
  <c r="AH517" i="1"/>
  <c r="AI517" i="1"/>
  <c r="AJ517" i="1"/>
  <c r="CX517" i="1" s="1"/>
  <c r="W517" i="1" s="1"/>
  <c r="CQ517" i="1"/>
  <c r="CR517" i="1"/>
  <c r="CS517" i="1"/>
  <c r="CT517" i="1"/>
  <c r="CV517" i="1"/>
  <c r="CW517" i="1"/>
  <c r="GL517" i="1"/>
  <c r="GN517" i="1"/>
  <c r="GP517" i="1"/>
  <c r="GV517" i="1"/>
  <c r="HC517" i="1" s="1"/>
  <c r="GX517" i="1"/>
  <c r="I518" i="1"/>
  <c r="P518" i="1" s="1"/>
  <c r="O518" i="1" s="1"/>
  <c r="GM518" i="1" s="1"/>
  <c r="GO518" i="1" s="1"/>
  <c r="Q518" i="1"/>
  <c r="R518" i="1"/>
  <c r="W518" i="1"/>
  <c r="X518" i="1"/>
  <c r="AC518" i="1"/>
  <c r="AB518" i="1" s="1"/>
  <c r="AD518" i="1"/>
  <c r="AE518" i="1"/>
  <c r="AF518" i="1"/>
  <c r="AG518" i="1"/>
  <c r="AH518" i="1"/>
  <c r="AI518" i="1"/>
  <c r="AJ518" i="1"/>
  <c r="CP518" i="1"/>
  <c r="CQ518" i="1"/>
  <c r="CR518" i="1"/>
  <c r="CS518" i="1"/>
  <c r="CT518" i="1"/>
  <c r="S518" i="1" s="1"/>
  <c r="CU518" i="1"/>
  <c r="T518" i="1" s="1"/>
  <c r="CV518" i="1"/>
  <c r="U518" i="1" s="1"/>
  <c r="CW518" i="1"/>
  <c r="V518" i="1" s="1"/>
  <c r="CX518" i="1"/>
  <c r="CY518" i="1"/>
  <c r="CZ518" i="1"/>
  <c r="Y518" i="1" s="1"/>
  <c r="GL518" i="1"/>
  <c r="GN518" i="1"/>
  <c r="GP518" i="1"/>
  <c r="GV518" i="1"/>
  <c r="HC518" i="1"/>
  <c r="GX518" i="1" s="1"/>
  <c r="C519" i="1"/>
  <c r="D519" i="1"/>
  <c r="U519" i="1"/>
  <c r="V519" i="1"/>
  <c r="AC519" i="1"/>
  <c r="AE519" i="1"/>
  <c r="AD519" i="1" s="1"/>
  <c r="AF519" i="1"/>
  <c r="AG519" i="1"/>
  <c r="AH519" i="1"/>
  <c r="AI519" i="1"/>
  <c r="AJ519" i="1"/>
  <c r="CQ519" i="1"/>
  <c r="CR519" i="1"/>
  <c r="CS519" i="1"/>
  <c r="CT519" i="1"/>
  <c r="CU519" i="1"/>
  <c r="T519" i="1" s="1"/>
  <c r="CV519" i="1"/>
  <c r="CW519" i="1"/>
  <c r="CX519" i="1"/>
  <c r="W519" i="1" s="1"/>
  <c r="GL519" i="1"/>
  <c r="GN519" i="1"/>
  <c r="GP519" i="1"/>
  <c r="GV519" i="1"/>
  <c r="GX519" i="1"/>
  <c r="HC519" i="1"/>
  <c r="I520" i="1"/>
  <c r="P520" i="1" s="1"/>
  <c r="O520" i="1" s="1"/>
  <c r="R520" i="1"/>
  <c r="T520" i="1"/>
  <c r="U520" i="1"/>
  <c r="AC520" i="1"/>
  <c r="AE520" i="1"/>
  <c r="AD520" i="1" s="1"/>
  <c r="AB520" i="1" s="1"/>
  <c r="AF520" i="1"/>
  <c r="AG520" i="1"/>
  <c r="AH520" i="1"/>
  <c r="AI520" i="1"/>
  <c r="AJ520" i="1"/>
  <c r="CP520" i="1"/>
  <c r="CQ520" i="1"/>
  <c r="CR520" i="1"/>
  <c r="Q520" i="1" s="1"/>
  <c r="CS520" i="1"/>
  <c r="CT520" i="1"/>
  <c r="S520" i="1" s="1"/>
  <c r="CU520" i="1"/>
  <c r="CV520" i="1"/>
  <c r="CW520" i="1"/>
  <c r="V520" i="1" s="1"/>
  <c r="CX520" i="1"/>
  <c r="W520" i="1" s="1"/>
  <c r="CY520" i="1"/>
  <c r="X520" i="1" s="1"/>
  <c r="CZ520" i="1"/>
  <c r="Y520" i="1" s="1"/>
  <c r="GL520" i="1"/>
  <c r="GN520" i="1"/>
  <c r="GP520" i="1"/>
  <c r="GV520" i="1"/>
  <c r="HC520" i="1"/>
  <c r="GX520" i="1" s="1"/>
  <c r="C521" i="1"/>
  <c r="D521" i="1"/>
  <c r="I521" i="1"/>
  <c r="K521" i="1"/>
  <c r="AC521" i="1"/>
  <c r="AE521" i="1"/>
  <c r="AD521" i="1" s="1"/>
  <c r="AF521" i="1"/>
  <c r="AG521" i="1"/>
  <c r="CU521" i="1" s="1"/>
  <c r="AH521" i="1"/>
  <c r="AI521" i="1"/>
  <c r="AJ521" i="1"/>
  <c r="CQ521" i="1"/>
  <c r="CR521" i="1"/>
  <c r="CS521" i="1"/>
  <c r="CT521" i="1"/>
  <c r="CV521" i="1"/>
  <c r="CW521" i="1"/>
  <c r="CX521" i="1"/>
  <c r="W521" i="1" s="1"/>
  <c r="GL521" i="1"/>
  <c r="GN521" i="1"/>
  <c r="GP521" i="1"/>
  <c r="GV521" i="1"/>
  <c r="HC521" i="1"/>
  <c r="GX521" i="1" s="1"/>
  <c r="C522" i="1"/>
  <c r="D522" i="1"/>
  <c r="I522" i="1"/>
  <c r="K522" i="1"/>
  <c r="W522" i="1"/>
  <c r="AC522" i="1"/>
  <c r="AE522" i="1"/>
  <c r="AD522" i="1" s="1"/>
  <c r="AF522" i="1"/>
  <c r="AG522" i="1"/>
  <c r="AH522" i="1"/>
  <c r="AI522" i="1"/>
  <c r="AJ522" i="1"/>
  <c r="CQ522" i="1"/>
  <c r="CR522" i="1"/>
  <c r="CS522" i="1"/>
  <c r="CT522" i="1"/>
  <c r="CU522" i="1"/>
  <c r="T522" i="1" s="1"/>
  <c r="CV522" i="1"/>
  <c r="CW522" i="1"/>
  <c r="CX522" i="1"/>
  <c r="GL522" i="1"/>
  <c r="GN522" i="1"/>
  <c r="GP522" i="1"/>
  <c r="GV522" i="1"/>
  <c r="GX522" i="1"/>
  <c r="HC522" i="1"/>
  <c r="C523" i="1"/>
  <c r="D523" i="1"/>
  <c r="U523" i="1"/>
  <c r="V523" i="1"/>
  <c r="AC523" i="1"/>
  <c r="AE523" i="1"/>
  <c r="AD523" i="1" s="1"/>
  <c r="AF523" i="1"/>
  <c r="AG523" i="1"/>
  <c r="CU523" i="1" s="1"/>
  <c r="T523" i="1" s="1"/>
  <c r="AH523" i="1"/>
  <c r="AI523" i="1"/>
  <c r="AJ523" i="1"/>
  <c r="CQ523" i="1"/>
  <c r="CR523" i="1"/>
  <c r="CS523" i="1"/>
  <c r="CT523" i="1"/>
  <c r="CV523" i="1"/>
  <c r="CW523" i="1"/>
  <c r="CX523" i="1"/>
  <c r="W523" i="1" s="1"/>
  <c r="GL523" i="1"/>
  <c r="GN523" i="1"/>
  <c r="GP523" i="1"/>
  <c r="GV523" i="1"/>
  <c r="HC523" i="1"/>
  <c r="GX523" i="1" s="1"/>
  <c r="I524" i="1"/>
  <c r="P524" i="1" s="1"/>
  <c r="O524" i="1" s="1"/>
  <c r="GM524" i="1" s="1"/>
  <c r="GO524" i="1" s="1"/>
  <c r="AC524" i="1"/>
  <c r="AB524" i="1" s="1"/>
  <c r="AD524" i="1"/>
  <c r="AE524" i="1"/>
  <c r="AF524" i="1"/>
  <c r="AG524" i="1"/>
  <c r="AH524" i="1"/>
  <c r="AI524" i="1"/>
  <c r="AJ524" i="1"/>
  <c r="CP524" i="1"/>
  <c r="CQ524" i="1"/>
  <c r="CR524" i="1"/>
  <c r="CS524" i="1"/>
  <c r="R524" i="1" s="1"/>
  <c r="CT524" i="1"/>
  <c r="CU524" i="1"/>
  <c r="CV524" i="1"/>
  <c r="CW524" i="1"/>
  <c r="V524" i="1" s="1"/>
  <c r="CX524" i="1"/>
  <c r="CY524" i="1"/>
  <c r="X524" i="1" s="1"/>
  <c r="CZ524" i="1"/>
  <c r="Y524" i="1" s="1"/>
  <c r="GL524" i="1"/>
  <c r="GN524" i="1"/>
  <c r="GP524" i="1"/>
  <c r="GV524" i="1"/>
  <c r="GX524" i="1"/>
  <c r="HC524" i="1"/>
  <c r="C525" i="1"/>
  <c r="D525" i="1"/>
  <c r="U525" i="1"/>
  <c r="V525" i="1"/>
  <c r="AC525" i="1"/>
  <c r="AD525" i="1"/>
  <c r="AE525" i="1"/>
  <c r="AF525" i="1"/>
  <c r="AG525" i="1"/>
  <c r="AH525" i="1"/>
  <c r="AI525" i="1"/>
  <c r="AJ525" i="1"/>
  <c r="CX525" i="1" s="1"/>
  <c r="W525" i="1" s="1"/>
  <c r="CQ525" i="1"/>
  <c r="CR525" i="1"/>
  <c r="CS525" i="1"/>
  <c r="CT525" i="1"/>
  <c r="CU525" i="1"/>
  <c r="T525" i="1" s="1"/>
  <c r="CV525" i="1"/>
  <c r="CW525" i="1"/>
  <c r="GL525" i="1"/>
  <c r="GN525" i="1"/>
  <c r="GP525" i="1"/>
  <c r="GV525" i="1"/>
  <c r="HC525" i="1" s="1"/>
  <c r="GX525" i="1" s="1"/>
  <c r="I526" i="1"/>
  <c r="P526" i="1"/>
  <c r="O526" i="1" s="1"/>
  <c r="R526" i="1"/>
  <c r="S526" i="1"/>
  <c r="V526" i="1"/>
  <c r="W526" i="1"/>
  <c r="X526" i="1"/>
  <c r="Y526" i="1"/>
  <c r="AC526" i="1"/>
  <c r="AB526" i="1" s="1"/>
  <c r="AD526" i="1"/>
  <c r="AE526" i="1"/>
  <c r="AF526" i="1"/>
  <c r="AG526" i="1"/>
  <c r="AH526" i="1"/>
  <c r="AI526" i="1"/>
  <c r="AJ526" i="1"/>
  <c r="CP526" i="1"/>
  <c r="CQ526" i="1"/>
  <c r="CR526" i="1"/>
  <c r="Q526" i="1" s="1"/>
  <c r="CS526" i="1"/>
  <c r="CT526" i="1"/>
  <c r="CU526" i="1"/>
  <c r="T526" i="1" s="1"/>
  <c r="CV526" i="1"/>
  <c r="U526" i="1" s="1"/>
  <c r="CW526" i="1"/>
  <c r="CX526" i="1"/>
  <c r="CY526" i="1"/>
  <c r="CZ526" i="1"/>
  <c r="GL526" i="1"/>
  <c r="GN526" i="1"/>
  <c r="GP526" i="1"/>
  <c r="GV526" i="1"/>
  <c r="GX526" i="1"/>
  <c r="HC526" i="1"/>
  <c r="B528" i="1"/>
  <c r="C528" i="1"/>
  <c r="C513" i="1" s="1"/>
  <c r="D528" i="1"/>
  <c r="D513" i="1" s="1"/>
  <c r="F528" i="1"/>
  <c r="F513" i="1" s="1"/>
  <c r="G528" i="1"/>
  <c r="G513" i="1" s="1"/>
  <c r="AP528" i="1"/>
  <c r="AP513" i="1" s="1"/>
  <c r="BB528" i="1"/>
  <c r="BC528" i="1"/>
  <c r="F544" i="1" s="1"/>
  <c r="BD528" i="1"/>
  <c r="F553" i="1" s="1"/>
  <c r="BX528" i="1"/>
  <c r="BY528" i="1"/>
  <c r="BY513" i="1" s="1"/>
  <c r="CK528" i="1"/>
  <c r="CK513" i="1" s="1"/>
  <c r="CL528" i="1"/>
  <c r="CL513" i="1" s="1"/>
  <c r="CM528" i="1"/>
  <c r="F537" i="1"/>
  <c r="D558" i="1"/>
  <c r="E560" i="1"/>
  <c r="Z560" i="1"/>
  <c r="AA560" i="1"/>
  <c r="AM560" i="1"/>
  <c r="AN560" i="1"/>
  <c r="BE560" i="1"/>
  <c r="BF560" i="1"/>
  <c r="BG560" i="1"/>
  <c r="BH560" i="1"/>
  <c r="BI560" i="1"/>
  <c r="BJ560" i="1"/>
  <c r="BK560" i="1"/>
  <c r="BL560" i="1"/>
  <c r="BM560" i="1"/>
  <c r="BN560" i="1"/>
  <c r="BO560" i="1"/>
  <c r="BP560" i="1"/>
  <c r="BQ560" i="1"/>
  <c r="BR560" i="1"/>
  <c r="BS560" i="1"/>
  <c r="BT560" i="1"/>
  <c r="BU560" i="1"/>
  <c r="BV560" i="1"/>
  <c r="BW560" i="1"/>
  <c r="CK560" i="1"/>
  <c r="CL560" i="1"/>
  <c r="CN560" i="1"/>
  <c r="CO560" i="1"/>
  <c r="CP560" i="1"/>
  <c r="CQ560" i="1"/>
  <c r="CR560" i="1"/>
  <c r="CS560" i="1"/>
  <c r="CT560" i="1"/>
  <c r="CU560" i="1"/>
  <c r="CV560" i="1"/>
  <c r="CW560" i="1"/>
  <c r="CX560" i="1"/>
  <c r="CY560" i="1"/>
  <c r="CZ560" i="1"/>
  <c r="DA560" i="1"/>
  <c r="DB560" i="1"/>
  <c r="DC560" i="1"/>
  <c r="DD560" i="1"/>
  <c r="DE560" i="1"/>
  <c r="DF560" i="1"/>
  <c r="DG560" i="1"/>
  <c r="DH560" i="1"/>
  <c r="DI560" i="1"/>
  <c r="DJ560" i="1"/>
  <c r="DK560" i="1"/>
  <c r="DL560" i="1"/>
  <c r="DM560" i="1"/>
  <c r="DN560" i="1"/>
  <c r="DO560" i="1"/>
  <c r="DP560" i="1"/>
  <c r="DQ560" i="1"/>
  <c r="DR560" i="1"/>
  <c r="DS560" i="1"/>
  <c r="DT560" i="1"/>
  <c r="DU560" i="1"/>
  <c r="DV560" i="1"/>
  <c r="DW560" i="1"/>
  <c r="DX560" i="1"/>
  <c r="DY560" i="1"/>
  <c r="DZ560" i="1"/>
  <c r="EA560" i="1"/>
  <c r="EB560" i="1"/>
  <c r="EC560" i="1"/>
  <c r="ED560" i="1"/>
  <c r="EE560" i="1"/>
  <c r="EF560" i="1"/>
  <c r="EG560" i="1"/>
  <c r="EH560" i="1"/>
  <c r="EI560" i="1"/>
  <c r="EJ560" i="1"/>
  <c r="EK560" i="1"/>
  <c r="EL560" i="1"/>
  <c r="EM560" i="1"/>
  <c r="EN560" i="1"/>
  <c r="EO560" i="1"/>
  <c r="EP560" i="1"/>
  <c r="EQ560" i="1"/>
  <c r="ER560" i="1"/>
  <c r="ES560" i="1"/>
  <c r="ET560" i="1"/>
  <c r="EU560" i="1"/>
  <c r="EV560" i="1"/>
  <c r="EW560" i="1"/>
  <c r="EX560" i="1"/>
  <c r="EY560" i="1"/>
  <c r="EZ560" i="1"/>
  <c r="FA560" i="1"/>
  <c r="FB560" i="1"/>
  <c r="FC560" i="1"/>
  <c r="FD560" i="1"/>
  <c r="FE560" i="1"/>
  <c r="FF560" i="1"/>
  <c r="FG560" i="1"/>
  <c r="FH560" i="1"/>
  <c r="FI560" i="1"/>
  <c r="FJ560" i="1"/>
  <c r="FK560" i="1"/>
  <c r="FL560" i="1"/>
  <c r="FM560" i="1"/>
  <c r="FN560" i="1"/>
  <c r="FO560" i="1"/>
  <c r="FP560" i="1"/>
  <c r="FQ560" i="1"/>
  <c r="FR560" i="1"/>
  <c r="FS560" i="1"/>
  <c r="FT560" i="1"/>
  <c r="FU560" i="1"/>
  <c r="FV560" i="1"/>
  <c r="FW560" i="1"/>
  <c r="FX560" i="1"/>
  <c r="FY560" i="1"/>
  <c r="FZ560" i="1"/>
  <c r="GA560" i="1"/>
  <c r="GB560" i="1"/>
  <c r="GC560" i="1"/>
  <c r="GD560" i="1"/>
  <c r="GE560" i="1"/>
  <c r="GF560" i="1"/>
  <c r="GG560" i="1"/>
  <c r="GH560" i="1"/>
  <c r="GI560" i="1"/>
  <c r="GJ560" i="1"/>
  <c r="GK560" i="1"/>
  <c r="GL560" i="1"/>
  <c r="GM560" i="1"/>
  <c r="GN560" i="1"/>
  <c r="GO560" i="1"/>
  <c r="GP560" i="1"/>
  <c r="GQ560" i="1"/>
  <c r="GR560" i="1"/>
  <c r="GS560" i="1"/>
  <c r="GT560" i="1"/>
  <c r="GU560" i="1"/>
  <c r="GV560" i="1"/>
  <c r="GW560" i="1"/>
  <c r="GX560" i="1"/>
  <c r="C562" i="1"/>
  <c r="D562" i="1"/>
  <c r="T562" i="1"/>
  <c r="U562" i="1"/>
  <c r="G1259" i="7" s="1"/>
  <c r="V562" i="1"/>
  <c r="G1262" i="7" s="1"/>
  <c r="AC562" i="1"/>
  <c r="AE562" i="1"/>
  <c r="AD562" i="1" s="1"/>
  <c r="AF562" i="1"/>
  <c r="AG562" i="1"/>
  <c r="AH562" i="1"/>
  <c r="AI562" i="1"/>
  <c r="AJ562" i="1"/>
  <c r="CX562" i="1" s="1"/>
  <c r="W562" i="1" s="1"/>
  <c r="CQ562" i="1"/>
  <c r="CR562" i="1"/>
  <c r="CS562" i="1"/>
  <c r="CT562" i="1"/>
  <c r="CU562" i="1"/>
  <c r="CV562" i="1"/>
  <c r="CW562" i="1"/>
  <c r="GL562" i="1"/>
  <c r="GO562" i="1"/>
  <c r="GP562" i="1"/>
  <c r="GV562" i="1"/>
  <c r="HC562" i="1"/>
  <c r="GX562" i="1" s="1"/>
  <c r="I563" i="1"/>
  <c r="Q563" i="1"/>
  <c r="R563" i="1"/>
  <c r="S563" i="1"/>
  <c r="AC563" i="1"/>
  <c r="AB563" i="1" s="1"/>
  <c r="AD563" i="1"/>
  <c r="AE563" i="1"/>
  <c r="AF563" i="1"/>
  <c r="AG563" i="1"/>
  <c r="CU563" i="1" s="1"/>
  <c r="T563" i="1" s="1"/>
  <c r="AH563" i="1"/>
  <c r="CV563" i="1" s="1"/>
  <c r="U563" i="1" s="1"/>
  <c r="AI563" i="1"/>
  <c r="CW563" i="1" s="1"/>
  <c r="V563" i="1" s="1"/>
  <c r="AJ563" i="1"/>
  <c r="CX563" i="1" s="1"/>
  <c r="W563" i="1" s="1"/>
  <c r="CQ563" i="1"/>
  <c r="P563" i="1" s="1"/>
  <c r="CP563" i="1" s="1"/>
  <c r="O563" i="1" s="1"/>
  <c r="CR563" i="1"/>
  <c r="CS563" i="1"/>
  <c r="CT563" i="1"/>
  <c r="GL563" i="1"/>
  <c r="GO563" i="1"/>
  <c r="GP563" i="1"/>
  <c r="GV563" i="1"/>
  <c r="HC563" i="1"/>
  <c r="GX563" i="1" s="1"/>
  <c r="C564" i="1"/>
  <c r="D564" i="1"/>
  <c r="U564" i="1"/>
  <c r="G1277" i="7" s="1"/>
  <c r="V564" i="1"/>
  <c r="G1280" i="7" s="1"/>
  <c r="AC564" i="1"/>
  <c r="AE564" i="1"/>
  <c r="AD564" i="1" s="1"/>
  <c r="AF564" i="1"/>
  <c r="AG564" i="1"/>
  <c r="CU564" i="1" s="1"/>
  <c r="T564" i="1" s="1"/>
  <c r="AH564" i="1"/>
  <c r="AI564" i="1"/>
  <c r="AJ564" i="1"/>
  <c r="CQ564" i="1"/>
  <c r="CR564" i="1"/>
  <c r="CS564" i="1"/>
  <c r="CT564" i="1"/>
  <c r="CV564" i="1"/>
  <c r="CW564" i="1"/>
  <c r="CX564" i="1"/>
  <c r="W564" i="1" s="1"/>
  <c r="GL564" i="1"/>
  <c r="GO564" i="1"/>
  <c r="GP564" i="1"/>
  <c r="GV564" i="1"/>
  <c r="HC564" i="1"/>
  <c r="GX564" i="1" s="1"/>
  <c r="I565" i="1"/>
  <c r="U565" i="1"/>
  <c r="AC565" i="1"/>
  <c r="AD565" i="1"/>
  <c r="AE565" i="1"/>
  <c r="AF565" i="1"/>
  <c r="AG565" i="1"/>
  <c r="AH565" i="1"/>
  <c r="AI565" i="1"/>
  <c r="CW565" i="1" s="1"/>
  <c r="V565" i="1" s="1"/>
  <c r="AJ565" i="1"/>
  <c r="CQ565" i="1"/>
  <c r="P565" i="1" s="1"/>
  <c r="CR565" i="1"/>
  <c r="Q565" i="1" s="1"/>
  <c r="CS565" i="1"/>
  <c r="R565" i="1" s="1"/>
  <c r="CT565" i="1"/>
  <c r="S565" i="1" s="1"/>
  <c r="CZ565" i="1" s="1"/>
  <c r="Y565" i="1" s="1"/>
  <c r="CU565" i="1"/>
  <c r="T565" i="1" s="1"/>
  <c r="CV565" i="1"/>
  <c r="CX565" i="1"/>
  <c r="W565" i="1" s="1"/>
  <c r="CY565" i="1"/>
  <c r="X565" i="1" s="1"/>
  <c r="GL565" i="1"/>
  <c r="GO565" i="1"/>
  <c r="GP565" i="1"/>
  <c r="GV565" i="1"/>
  <c r="HC565" i="1" s="1"/>
  <c r="GX565" i="1" s="1"/>
  <c r="C566" i="1"/>
  <c r="D566" i="1"/>
  <c r="P566" i="1"/>
  <c r="T566" i="1"/>
  <c r="U566" i="1"/>
  <c r="V566" i="1"/>
  <c r="AC566" i="1"/>
  <c r="AD566" i="1"/>
  <c r="AE566" i="1"/>
  <c r="AF566" i="1"/>
  <c r="AG566" i="1"/>
  <c r="AH566" i="1"/>
  <c r="AI566" i="1"/>
  <c r="AJ566" i="1"/>
  <c r="CX566" i="1" s="1"/>
  <c r="W566" i="1" s="1"/>
  <c r="CQ566" i="1"/>
  <c r="CR566" i="1"/>
  <c r="CS566" i="1"/>
  <c r="CT566" i="1"/>
  <c r="CU566" i="1"/>
  <c r="CV566" i="1"/>
  <c r="CW566" i="1"/>
  <c r="GL566" i="1"/>
  <c r="GN566" i="1"/>
  <c r="GP566" i="1"/>
  <c r="GV566" i="1"/>
  <c r="HC566" i="1"/>
  <c r="GX566" i="1" s="1"/>
  <c r="I567" i="1"/>
  <c r="W567" i="1" s="1"/>
  <c r="P567" i="1"/>
  <c r="O567" i="1" s="1"/>
  <c r="Q567" i="1"/>
  <c r="R567" i="1"/>
  <c r="S567" i="1"/>
  <c r="X567" i="1"/>
  <c r="AC567" i="1"/>
  <c r="AB567" i="1" s="1"/>
  <c r="AD567" i="1"/>
  <c r="AE567" i="1"/>
  <c r="AF567" i="1"/>
  <c r="AG567" i="1"/>
  <c r="AH567" i="1"/>
  <c r="AI567" i="1"/>
  <c r="AJ567" i="1"/>
  <c r="CP567" i="1"/>
  <c r="CQ567" i="1"/>
  <c r="CR567" i="1"/>
  <c r="CS567" i="1"/>
  <c r="CT567" i="1"/>
  <c r="CU567" i="1"/>
  <c r="T567" i="1" s="1"/>
  <c r="CV567" i="1"/>
  <c r="U567" i="1" s="1"/>
  <c r="CW567" i="1"/>
  <c r="V567" i="1" s="1"/>
  <c r="CX567" i="1"/>
  <c r="CY567" i="1"/>
  <c r="CZ567" i="1"/>
  <c r="Y567" i="1" s="1"/>
  <c r="GL567" i="1"/>
  <c r="GN567" i="1"/>
  <c r="GP567" i="1"/>
  <c r="GV567" i="1"/>
  <c r="HC567" i="1"/>
  <c r="GX567" i="1" s="1"/>
  <c r="C568" i="1"/>
  <c r="D568" i="1"/>
  <c r="P568" i="1"/>
  <c r="U568" i="1"/>
  <c r="G1296" i="7" s="1"/>
  <c r="V568" i="1"/>
  <c r="AC568" i="1"/>
  <c r="AE568" i="1"/>
  <c r="AD568" i="1" s="1"/>
  <c r="AF568" i="1"/>
  <c r="AG568" i="1"/>
  <c r="CU568" i="1" s="1"/>
  <c r="T568" i="1" s="1"/>
  <c r="AH568" i="1"/>
  <c r="AI568" i="1"/>
  <c r="AJ568" i="1"/>
  <c r="CQ568" i="1"/>
  <c r="CR568" i="1"/>
  <c r="CS568" i="1"/>
  <c r="CT568" i="1"/>
  <c r="CV568" i="1"/>
  <c r="CW568" i="1"/>
  <c r="CX568" i="1"/>
  <c r="W568" i="1" s="1"/>
  <c r="GL568" i="1"/>
  <c r="GN568" i="1"/>
  <c r="GP568" i="1"/>
  <c r="GV568" i="1"/>
  <c r="HC568" i="1"/>
  <c r="GX568" i="1" s="1"/>
  <c r="C569" i="1"/>
  <c r="D569" i="1"/>
  <c r="T569" i="1"/>
  <c r="U569" i="1"/>
  <c r="G1306" i="7" s="1"/>
  <c r="V569" i="1"/>
  <c r="AC569" i="1"/>
  <c r="AD569" i="1"/>
  <c r="AE569" i="1"/>
  <c r="AF569" i="1"/>
  <c r="AG569" i="1"/>
  <c r="AH569" i="1"/>
  <c r="AI569" i="1"/>
  <c r="AJ569" i="1"/>
  <c r="CQ569" i="1"/>
  <c r="CR569" i="1"/>
  <c r="CS569" i="1"/>
  <c r="CT569" i="1"/>
  <c r="CU569" i="1"/>
  <c r="CV569" i="1"/>
  <c r="CW569" i="1"/>
  <c r="CX569" i="1"/>
  <c r="W569" i="1" s="1"/>
  <c r="GL569" i="1"/>
  <c r="GN569" i="1"/>
  <c r="GP569" i="1"/>
  <c r="GV569" i="1"/>
  <c r="HC569" i="1" s="1"/>
  <c r="GX569" i="1" s="1"/>
  <c r="C570" i="1"/>
  <c r="D570" i="1"/>
  <c r="T570" i="1"/>
  <c r="U570" i="1"/>
  <c r="G1317" i="7" s="1"/>
  <c r="V570" i="1"/>
  <c r="G1320" i="7" s="1"/>
  <c r="AC570" i="1"/>
  <c r="AE570" i="1"/>
  <c r="AD570" i="1" s="1"/>
  <c r="AF570" i="1"/>
  <c r="AG570" i="1"/>
  <c r="AH570" i="1"/>
  <c r="AI570" i="1"/>
  <c r="AJ570" i="1"/>
  <c r="CX570" i="1" s="1"/>
  <c r="W570" i="1" s="1"/>
  <c r="CQ570" i="1"/>
  <c r="CR570" i="1"/>
  <c r="CS570" i="1"/>
  <c r="CT570" i="1"/>
  <c r="CU570" i="1"/>
  <c r="CV570" i="1"/>
  <c r="CW570" i="1"/>
  <c r="GL570" i="1"/>
  <c r="GO570" i="1"/>
  <c r="GP570" i="1"/>
  <c r="GV570" i="1"/>
  <c r="HC570" i="1" s="1"/>
  <c r="GX570" i="1" s="1"/>
  <c r="I571" i="1"/>
  <c r="S571" i="1" s="1"/>
  <c r="P571" i="1"/>
  <c r="CP571" i="1" s="1"/>
  <c r="O571" i="1" s="1"/>
  <c r="Q571" i="1"/>
  <c r="R571" i="1"/>
  <c r="AC571" i="1"/>
  <c r="AE571" i="1"/>
  <c r="AD571" i="1" s="1"/>
  <c r="AF571" i="1"/>
  <c r="AG571" i="1"/>
  <c r="CU571" i="1" s="1"/>
  <c r="T571" i="1" s="1"/>
  <c r="AH571" i="1"/>
  <c r="CV571" i="1" s="1"/>
  <c r="U571" i="1" s="1"/>
  <c r="AI571" i="1"/>
  <c r="CW571" i="1" s="1"/>
  <c r="V571" i="1" s="1"/>
  <c r="AJ571" i="1"/>
  <c r="CX571" i="1" s="1"/>
  <c r="W571" i="1" s="1"/>
  <c r="CQ571" i="1"/>
  <c r="CR571" i="1"/>
  <c r="CS571" i="1"/>
  <c r="CT571" i="1"/>
  <c r="GL571" i="1"/>
  <c r="GO571" i="1"/>
  <c r="GP571" i="1"/>
  <c r="GV571" i="1"/>
  <c r="HC571" i="1"/>
  <c r="GX571" i="1" s="1"/>
  <c r="C572" i="1"/>
  <c r="D572" i="1"/>
  <c r="U572" i="1"/>
  <c r="G1333" i="7" s="1"/>
  <c r="V572" i="1"/>
  <c r="G1336" i="7" s="1"/>
  <c r="AC572" i="1"/>
  <c r="AD572" i="1"/>
  <c r="AE572" i="1"/>
  <c r="AF572" i="1"/>
  <c r="AG572" i="1"/>
  <c r="CU572" i="1" s="1"/>
  <c r="T572" i="1" s="1"/>
  <c r="AH572" i="1"/>
  <c r="AI572" i="1"/>
  <c r="AJ572" i="1"/>
  <c r="CQ572" i="1"/>
  <c r="CR572" i="1"/>
  <c r="CS572" i="1"/>
  <c r="CT572" i="1"/>
  <c r="CV572" i="1"/>
  <c r="CW572" i="1"/>
  <c r="CX572" i="1"/>
  <c r="W572" i="1" s="1"/>
  <c r="GL572" i="1"/>
  <c r="GO572" i="1"/>
  <c r="GP572" i="1"/>
  <c r="GV572" i="1"/>
  <c r="HC572" i="1" s="1"/>
  <c r="GX572" i="1" s="1"/>
  <c r="I573" i="1"/>
  <c r="T573" i="1" s="1"/>
  <c r="Y573" i="1"/>
  <c r="AC573" i="1"/>
  <c r="AB573" i="1" s="1"/>
  <c r="AE573" i="1"/>
  <c r="AD573" i="1" s="1"/>
  <c r="AF573" i="1"/>
  <c r="AG573" i="1"/>
  <c r="AH573" i="1"/>
  <c r="CV573" i="1" s="1"/>
  <c r="U573" i="1" s="1"/>
  <c r="AI573" i="1"/>
  <c r="AJ573" i="1"/>
  <c r="CQ573" i="1"/>
  <c r="P573" i="1" s="1"/>
  <c r="CR573" i="1"/>
  <c r="Q573" i="1" s="1"/>
  <c r="CS573" i="1"/>
  <c r="R573" i="1" s="1"/>
  <c r="CT573" i="1"/>
  <c r="S573" i="1" s="1"/>
  <c r="CU573" i="1"/>
  <c r="CW573" i="1"/>
  <c r="V573" i="1" s="1"/>
  <c r="CX573" i="1"/>
  <c r="W573" i="1" s="1"/>
  <c r="CY573" i="1"/>
  <c r="X573" i="1" s="1"/>
  <c r="CZ573" i="1"/>
  <c r="GL573" i="1"/>
  <c r="GO573" i="1"/>
  <c r="GP573" i="1"/>
  <c r="GV573" i="1"/>
  <c r="HC573" i="1"/>
  <c r="GX573" i="1" s="1"/>
  <c r="C574" i="1"/>
  <c r="D574" i="1"/>
  <c r="T574" i="1"/>
  <c r="U574" i="1"/>
  <c r="V574" i="1"/>
  <c r="AC574" i="1"/>
  <c r="AE574" i="1"/>
  <c r="AD574" i="1" s="1"/>
  <c r="AF574" i="1"/>
  <c r="AG574" i="1"/>
  <c r="AH574" i="1"/>
  <c r="AI574" i="1"/>
  <c r="AJ574" i="1"/>
  <c r="CX574" i="1" s="1"/>
  <c r="W574" i="1" s="1"/>
  <c r="CQ574" i="1"/>
  <c r="CR574" i="1"/>
  <c r="CS574" i="1"/>
  <c r="CT574" i="1"/>
  <c r="CU574" i="1"/>
  <c r="CV574" i="1"/>
  <c r="CW574" i="1"/>
  <c r="GL574" i="1"/>
  <c r="GN574" i="1"/>
  <c r="GP574" i="1"/>
  <c r="GV574" i="1"/>
  <c r="HC574" i="1" s="1"/>
  <c r="GX574" i="1" s="1"/>
  <c r="I575" i="1"/>
  <c r="P575" i="1"/>
  <c r="O575" i="1" s="1"/>
  <c r="GM575" i="1" s="1"/>
  <c r="GO575" i="1" s="1"/>
  <c r="Q575" i="1"/>
  <c r="R575" i="1"/>
  <c r="W575" i="1"/>
  <c r="AC575" i="1"/>
  <c r="AE575" i="1"/>
  <c r="AD575" i="1" s="1"/>
  <c r="AF575" i="1"/>
  <c r="AG575" i="1"/>
  <c r="AH575" i="1"/>
  <c r="AI575" i="1"/>
  <c r="AJ575" i="1"/>
  <c r="CP575" i="1"/>
  <c r="CQ575" i="1"/>
  <c r="CR575" i="1"/>
  <c r="CS575" i="1"/>
  <c r="CT575" i="1"/>
  <c r="S575" i="1" s="1"/>
  <c r="CU575" i="1"/>
  <c r="T575" i="1" s="1"/>
  <c r="CV575" i="1"/>
  <c r="U575" i="1" s="1"/>
  <c r="CW575" i="1"/>
  <c r="V575" i="1" s="1"/>
  <c r="CX575" i="1"/>
  <c r="CY575" i="1"/>
  <c r="X575" i="1" s="1"/>
  <c r="CZ575" i="1"/>
  <c r="Y575" i="1" s="1"/>
  <c r="GL575" i="1"/>
  <c r="GN575" i="1"/>
  <c r="GP575" i="1"/>
  <c r="GV575" i="1"/>
  <c r="GX575" i="1"/>
  <c r="HC575" i="1"/>
  <c r="C576" i="1"/>
  <c r="D576" i="1"/>
  <c r="U576" i="1"/>
  <c r="V576" i="1"/>
  <c r="AC576" i="1"/>
  <c r="AE576" i="1"/>
  <c r="AD576" i="1" s="1"/>
  <c r="AF576" i="1"/>
  <c r="AG576" i="1"/>
  <c r="CU576" i="1" s="1"/>
  <c r="T576" i="1" s="1"/>
  <c r="AH576" i="1"/>
  <c r="AI576" i="1"/>
  <c r="AJ576" i="1"/>
  <c r="CQ576" i="1"/>
  <c r="CR576" i="1"/>
  <c r="CS576" i="1"/>
  <c r="CT576" i="1"/>
  <c r="CV576" i="1"/>
  <c r="CW576" i="1"/>
  <c r="CX576" i="1"/>
  <c r="W576" i="1" s="1"/>
  <c r="GL576" i="1"/>
  <c r="GN576" i="1"/>
  <c r="GP576" i="1"/>
  <c r="GV576" i="1"/>
  <c r="HC576" i="1"/>
  <c r="GX576" i="1" s="1"/>
  <c r="I577" i="1"/>
  <c r="P577" i="1" s="1"/>
  <c r="O577" i="1" s="1"/>
  <c r="X577" i="1"/>
  <c r="AC577" i="1"/>
  <c r="AB577" i="1" s="1"/>
  <c r="AD577" i="1"/>
  <c r="AE577" i="1"/>
  <c r="AF577" i="1"/>
  <c r="AG577" i="1"/>
  <c r="AH577" i="1"/>
  <c r="AI577" i="1"/>
  <c r="AJ577" i="1"/>
  <c r="CP577" i="1"/>
  <c r="CQ577" i="1"/>
  <c r="CR577" i="1"/>
  <c r="Q577" i="1" s="1"/>
  <c r="CS577" i="1"/>
  <c r="R577" i="1" s="1"/>
  <c r="CT577" i="1"/>
  <c r="S577" i="1" s="1"/>
  <c r="CU577" i="1"/>
  <c r="CV577" i="1"/>
  <c r="CW577" i="1"/>
  <c r="V577" i="1" s="1"/>
  <c r="CX577" i="1"/>
  <c r="W577" i="1" s="1"/>
  <c r="CY577" i="1"/>
  <c r="CZ577" i="1"/>
  <c r="Y577" i="1" s="1"/>
  <c r="GL577" i="1"/>
  <c r="GN577" i="1"/>
  <c r="GP577" i="1"/>
  <c r="GV577" i="1"/>
  <c r="HC577" i="1"/>
  <c r="C578" i="1"/>
  <c r="D578" i="1"/>
  <c r="T578" i="1"/>
  <c r="U578" i="1"/>
  <c r="G1350" i="7" s="1"/>
  <c r="V578" i="1"/>
  <c r="AC578" i="1"/>
  <c r="AD578" i="1"/>
  <c r="AE578" i="1"/>
  <c r="AF578" i="1"/>
  <c r="AG578" i="1"/>
  <c r="AH578" i="1"/>
  <c r="AI578" i="1"/>
  <c r="AJ578" i="1"/>
  <c r="CX578" i="1" s="1"/>
  <c r="W578" i="1" s="1"/>
  <c r="CQ578" i="1"/>
  <c r="CR578" i="1"/>
  <c r="CS578" i="1"/>
  <c r="CT578" i="1"/>
  <c r="CU578" i="1"/>
  <c r="CV578" i="1"/>
  <c r="CW578" i="1"/>
  <c r="GL578" i="1"/>
  <c r="GN578" i="1"/>
  <c r="GP578" i="1"/>
  <c r="GV578" i="1"/>
  <c r="HC578" i="1" s="1"/>
  <c r="GX578" i="1" s="1"/>
  <c r="C579" i="1"/>
  <c r="D579" i="1"/>
  <c r="U579" i="1"/>
  <c r="G1360" i="7" s="1"/>
  <c r="V579" i="1"/>
  <c r="AC579" i="1"/>
  <c r="AE579" i="1"/>
  <c r="AD579" i="1" s="1"/>
  <c r="AF579" i="1"/>
  <c r="AG579" i="1"/>
  <c r="AH579" i="1"/>
  <c r="AI579" i="1"/>
  <c r="AJ579" i="1"/>
  <c r="CX579" i="1" s="1"/>
  <c r="W579" i="1" s="1"/>
  <c r="CQ579" i="1"/>
  <c r="CR579" i="1"/>
  <c r="CS579" i="1"/>
  <c r="CT579" i="1"/>
  <c r="CU579" i="1"/>
  <c r="T579" i="1" s="1"/>
  <c r="CV579" i="1"/>
  <c r="CW579" i="1"/>
  <c r="GL579" i="1"/>
  <c r="GN579" i="1"/>
  <c r="GP579" i="1"/>
  <c r="GV579" i="1"/>
  <c r="GX579" i="1"/>
  <c r="HC579" i="1"/>
  <c r="C580" i="1"/>
  <c r="D580" i="1"/>
  <c r="Q580" i="1"/>
  <c r="U580" i="1"/>
  <c r="V580" i="1"/>
  <c r="W580" i="1"/>
  <c r="AC580" i="1"/>
  <c r="AE580" i="1"/>
  <c r="AD580" i="1" s="1"/>
  <c r="AF580" i="1"/>
  <c r="AG580" i="1"/>
  <c r="AH580" i="1"/>
  <c r="AI580" i="1"/>
  <c r="AJ580" i="1"/>
  <c r="CQ580" i="1"/>
  <c r="CR580" i="1"/>
  <c r="CS580" i="1"/>
  <c r="CT580" i="1"/>
  <c r="CU580" i="1"/>
  <c r="T580" i="1" s="1"/>
  <c r="CV580" i="1"/>
  <c r="CW580" i="1"/>
  <c r="CX580" i="1"/>
  <c r="GL580" i="1"/>
  <c r="GN580" i="1"/>
  <c r="GP580" i="1"/>
  <c r="GV580" i="1"/>
  <c r="HC580" i="1"/>
  <c r="GX580" i="1" s="1"/>
  <c r="I581" i="1"/>
  <c r="P581" i="1" s="1"/>
  <c r="O581" i="1" s="1"/>
  <c r="S581" i="1"/>
  <c r="T581" i="1"/>
  <c r="Y581" i="1"/>
  <c r="AB581" i="1"/>
  <c r="AC581" i="1"/>
  <c r="AD581" i="1"/>
  <c r="AE581" i="1"/>
  <c r="AF581" i="1"/>
  <c r="AG581" i="1"/>
  <c r="AH581" i="1"/>
  <c r="AI581" i="1"/>
  <c r="AJ581" i="1"/>
  <c r="CP581" i="1"/>
  <c r="CQ581" i="1"/>
  <c r="CR581" i="1"/>
  <c r="Q581" i="1" s="1"/>
  <c r="CS581" i="1"/>
  <c r="R581" i="1" s="1"/>
  <c r="CT581" i="1"/>
  <c r="CU581" i="1"/>
  <c r="CV581" i="1"/>
  <c r="U581" i="1" s="1"/>
  <c r="CW581" i="1"/>
  <c r="V581" i="1" s="1"/>
  <c r="CX581" i="1"/>
  <c r="W581" i="1" s="1"/>
  <c r="CY581" i="1"/>
  <c r="X581" i="1" s="1"/>
  <c r="CZ581" i="1"/>
  <c r="GL581" i="1"/>
  <c r="GN581" i="1"/>
  <c r="GP581" i="1"/>
  <c r="GV581" i="1"/>
  <c r="HC581" i="1"/>
  <c r="GX581" i="1" s="1"/>
  <c r="C582" i="1"/>
  <c r="D582" i="1"/>
  <c r="T582" i="1"/>
  <c r="U582" i="1"/>
  <c r="V582" i="1"/>
  <c r="AC582" i="1"/>
  <c r="AE582" i="1"/>
  <c r="AD582" i="1" s="1"/>
  <c r="AF582" i="1"/>
  <c r="AG582" i="1"/>
  <c r="AH582" i="1"/>
  <c r="AI582" i="1"/>
  <c r="AJ582" i="1"/>
  <c r="CX582" i="1" s="1"/>
  <c r="W582" i="1" s="1"/>
  <c r="CQ582" i="1"/>
  <c r="CR582" i="1"/>
  <c r="CS582" i="1"/>
  <c r="CT582" i="1"/>
  <c r="CU582" i="1"/>
  <c r="CV582" i="1"/>
  <c r="CW582" i="1"/>
  <c r="GL582" i="1"/>
  <c r="GN582" i="1"/>
  <c r="GP582" i="1"/>
  <c r="GV582" i="1"/>
  <c r="HC582" i="1" s="1"/>
  <c r="GX582" i="1" s="1"/>
  <c r="I583" i="1"/>
  <c r="V583" i="1" s="1"/>
  <c r="P583" i="1"/>
  <c r="O583" i="1" s="1"/>
  <c r="Q583" i="1"/>
  <c r="AC583" i="1"/>
  <c r="AE583" i="1"/>
  <c r="AD583" i="1" s="1"/>
  <c r="AB583" i="1" s="1"/>
  <c r="AF583" i="1"/>
  <c r="AG583" i="1"/>
  <c r="AH583" i="1"/>
  <c r="AI583" i="1"/>
  <c r="AJ583" i="1"/>
  <c r="CP583" i="1"/>
  <c r="CQ583" i="1"/>
  <c r="CR583" i="1"/>
  <c r="CS583" i="1"/>
  <c r="R583" i="1" s="1"/>
  <c r="CT583" i="1"/>
  <c r="S583" i="1" s="1"/>
  <c r="CU583" i="1"/>
  <c r="CV583" i="1"/>
  <c r="U583" i="1" s="1"/>
  <c r="CW583" i="1"/>
  <c r="CX583" i="1"/>
  <c r="W583" i="1" s="1"/>
  <c r="CY583" i="1"/>
  <c r="X583" i="1" s="1"/>
  <c r="CZ583" i="1"/>
  <c r="Y583" i="1" s="1"/>
  <c r="GL583" i="1"/>
  <c r="GN583" i="1"/>
  <c r="GP583" i="1"/>
  <c r="GV583" i="1"/>
  <c r="HC583" i="1"/>
  <c r="GX583" i="1" s="1"/>
  <c r="C584" i="1"/>
  <c r="D584" i="1"/>
  <c r="U584" i="1"/>
  <c r="V584" i="1"/>
  <c r="W584" i="1"/>
  <c r="AC584" i="1"/>
  <c r="AE584" i="1"/>
  <c r="AD584" i="1" s="1"/>
  <c r="AF584" i="1"/>
  <c r="AG584" i="1"/>
  <c r="AH584" i="1"/>
  <c r="AI584" i="1"/>
  <c r="AJ584" i="1"/>
  <c r="CQ584" i="1"/>
  <c r="CR584" i="1"/>
  <c r="CS584" i="1"/>
  <c r="CT584" i="1"/>
  <c r="CU584" i="1"/>
  <c r="T584" i="1" s="1"/>
  <c r="CV584" i="1"/>
  <c r="CW584" i="1"/>
  <c r="CX584" i="1"/>
  <c r="GL584" i="1"/>
  <c r="GN584" i="1"/>
  <c r="GP584" i="1"/>
  <c r="GV584" i="1"/>
  <c r="HC584" i="1"/>
  <c r="GX584" i="1" s="1"/>
  <c r="I585" i="1"/>
  <c r="P585" i="1"/>
  <c r="O585" i="1" s="1"/>
  <c r="Q585" i="1"/>
  <c r="S585" i="1"/>
  <c r="T585" i="1"/>
  <c r="Y585" i="1"/>
  <c r="AC585" i="1"/>
  <c r="AE585" i="1"/>
  <c r="AD585" i="1" s="1"/>
  <c r="AB585" i="1" s="1"/>
  <c r="AF585" i="1"/>
  <c r="AG585" i="1"/>
  <c r="AH585" i="1"/>
  <c r="AI585" i="1"/>
  <c r="AJ585" i="1"/>
  <c r="CP585" i="1"/>
  <c r="CQ585" i="1"/>
  <c r="CR585" i="1"/>
  <c r="CS585" i="1"/>
  <c r="R585" i="1" s="1"/>
  <c r="CT585" i="1"/>
  <c r="CU585" i="1"/>
  <c r="CV585" i="1"/>
  <c r="U585" i="1" s="1"/>
  <c r="CW585" i="1"/>
  <c r="V585" i="1" s="1"/>
  <c r="CX585" i="1"/>
  <c r="W585" i="1" s="1"/>
  <c r="CY585" i="1"/>
  <c r="X585" i="1" s="1"/>
  <c r="CZ585" i="1"/>
  <c r="GL585" i="1"/>
  <c r="GN585" i="1"/>
  <c r="GP585" i="1"/>
  <c r="GV585" i="1"/>
  <c r="HC585" i="1"/>
  <c r="GX585" i="1" s="1"/>
  <c r="I586" i="1"/>
  <c r="P586" i="1"/>
  <c r="T586" i="1"/>
  <c r="U586" i="1"/>
  <c r="AC586" i="1"/>
  <c r="AB586" i="1" s="1"/>
  <c r="AE586" i="1"/>
  <c r="AD586" i="1" s="1"/>
  <c r="AF586" i="1"/>
  <c r="AG586" i="1"/>
  <c r="AH586" i="1"/>
  <c r="AI586" i="1"/>
  <c r="CW586" i="1" s="1"/>
  <c r="V586" i="1" s="1"/>
  <c r="AJ586" i="1"/>
  <c r="CX586" i="1" s="1"/>
  <c r="W586" i="1" s="1"/>
  <c r="CQ586" i="1"/>
  <c r="CR586" i="1"/>
  <c r="Q586" i="1" s="1"/>
  <c r="CS586" i="1"/>
  <c r="R586" i="1" s="1"/>
  <c r="CT586" i="1"/>
  <c r="S586" i="1" s="1"/>
  <c r="CU586" i="1"/>
  <c r="CV586" i="1"/>
  <c r="GL586" i="1"/>
  <c r="GN586" i="1"/>
  <c r="GP586" i="1"/>
  <c r="GV586" i="1"/>
  <c r="HC586" i="1" s="1"/>
  <c r="GX586" i="1" s="1"/>
  <c r="C587" i="1"/>
  <c r="D587" i="1"/>
  <c r="U587" i="1"/>
  <c r="V587" i="1"/>
  <c r="AC587" i="1"/>
  <c r="AE587" i="1"/>
  <c r="AD587" i="1" s="1"/>
  <c r="AF587" i="1"/>
  <c r="AG587" i="1"/>
  <c r="AH587" i="1"/>
  <c r="AI587" i="1"/>
  <c r="AJ587" i="1"/>
  <c r="CX587" i="1" s="1"/>
  <c r="W587" i="1" s="1"/>
  <c r="CQ587" i="1"/>
  <c r="CR587" i="1"/>
  <c r="CS587" i="1"/>
  <c r="CT587" i="1"/>
  <c r="CU587" i="1"/>
  <c r="T587" i="1" s="1"/>
  <c r="CV587" i="1"/>
  <c r="CW587" i="1"/>
  <c r="GL587" i="1"/>
  <c r="GN587" i="1"/>
  <c r="GP587" i="1"/>
  <c r="GV587" i="1"/>
  <c r="GX587" i="1"/>
  <c r="HC587" i="1"/>
  <c r="I588" i="1"/>
  <c r="P588" i="1"/>
  <c r="O588" i="1" s="1"/>
  <c r="GM588" i="1" s="1"/>
  <c r="GO588" i="1" s="1"/>
  <c r="R588" i="1"/>
  <c r="U588" i="1"/>
  <c r="X588" i="1"/>
  <c r="Y588" i="1"/>
  <c r="AC588" i="1"/>
  <c r="AE588" i="1"/>
  <c r="AD588" i="1" s="1"/>
  <c r="AF588" i="1"/>
  <c r="AG588" i="1"/>
  <c r="AH588" i="1"/>
  <c r="AI588" i="1"/>
  <c r="AJ588" i="1"/>
  <c r="CP588" i="1"/>
  <c r="CQ588" i="1"/>
  <c r="CR588" i="1"/>
  <c r="Q588" i="1" s="1"/>
  <c r="CS588" i="1"/>
  <c r="CT588" i="1"/>
  <c r="S588" i="1" s="1"/>
  <c r="CU588" i="1"/>
  <c r="T588" i="1" s="1"/>
  <c r="CV588" i="1"/>
  <c r="CW588" i="1"/>
  <c r="V588" i="1" s="1"/>
  <c r="CX588" i="1"/>
  <c r="W588" i="1" s="1"/>
  <c r="CY588" i="1"/>
  <c r="CZ588" i="1"/>
  <c r="GL588" i="1"/>
  <c r="GN588" i="1"/>
  <c r="GP588" i="1"/>
  <c r="GV588" i="1"/>
  <c r="GX588" i="1"/>
  <c r="HC588" i="1"/>
  <c r="I589" i="1"/>
  <c r="Q589" i="1" s="1"/>
  <c r="AC589" i="1"/>
  <c r="AB589" i="1" s="1"/>
  <c r="AE589" i="1"/>
  <c r="AD589" i="1" s="1"/>
  <c r="AF589" i="1"/>
  <c r="AG589" i="1"/>
  <c r="CU589" i="1" s="1"/>
  <c r="T589" i="1" s="1"/>
  <c r="AH589" i="1"/>
  <c r="CV589" i="1" s="1"/>
  <c r="U589" i="1" s="1"/>
  <c r="AI589" i="1"/>
  <c r="AJ589" i="1"/>
  <c r="CQ589" i="1"/>
  <c r="P589" i="1" s="1"/>
  <c r="CP589" i="1" s="1"/>
  <c r="O589" i="1" s="1"/>
  <c r="CR589" i="1"/>
  <c r="CS589" i="1"/>
  <c r="R589" i="1" s="1"/>
  <c r="CT589" i="1"/>
  <c r="S589" i="1" s="1"/>
  <c r="CZ589" i="1" s="1"/>
  <c r="Y589" i="1" s="1"/>
  <c r="CW589" i="1"/>
  <c r="V589" i="1" s="1"/>
  <c r="CX589" i="1"/>
  <c r="W589" i="1" s="1"/>
  <c r="CY589" i="1"/>
  <c r="X589" i="1" s="1"/>
  <c r="GL589" i="1"/>
  <c r="GN589" i="1"/>
  <c r="GP589" i="1"/>
  <c r="GV589" i="1"/>
  <c r="HC589" i="1"/>
  <c r="GX589" i="1" s="1"/>
  <c r="C590" i="1"/>
  <c r="D590" i="1"/>
  <c r="T590" i="1"/>
  <c r="U590" i="1"/>
  <c r="V590" i="1"/>
  <c r="AC590" i="1"/>
  <c r="AE590" i="1"/>
  <c r="AD590" i="1" s="1"/>
  <c r="AF590" i="1"/>
  <c r="AG590" i="1"/>
  <c r="AH590" i="1"/>
  <c r="AI590" i="1"/>
  <c r="AJ590" i="1"/>
  <c r="CX590" i="1" s="1"/>
  <c r="W590" i="1" s="1"/>
  <c r="CQ590" i="1"/>
  <c r="CR590" i="1"/>
  <c r="CS590" i="1"/>
  <c r="CT590" i="1"/>
  <c r="CU590" i="1"/>
  <c r="CV590" i="1"/>
  <c r="CW590" i="1"/>
  <c r="GL590" i="1"/>
  <c r="GN590" i="1"/>
  <c r="GP590" i="1"/>
  <c r="GV590" i="1"/>
  <c r="HC590" i="1" s="1"/>
  <c r="GX590" i="1" s="1"/>
  <c r="I591" i="1"/>
  <c r="P591" i="1"/>
  <c r="O591" i="1" s="1"/>
  <c r="Q591" i="1"/>
  <c r="R591" i="1"/>
  <c r="W591" i="1"/>
  <c r="AC591" i="1"/>
  <c r="AE591" i="1"/>
  <c r="AD591" i="1" s="1"/>
  <c r="AB591" i="1" s="1"/>
  <c r="AF591" i="1"/>
  <c r="AG591" i="1"/>
  <c r="AH591" i="1"/>
  <c r="AI591" i="1"/>
  <c r="AJ591" i="1"/>
  <c r="CP591" i="1"/>
  <c r="CQ591" i="1"/>
  <c r="CR591" i="1"/>
  <c r="CS591" i="1"/>
  <c r="CT591" i="1"/>
  <c r="S591" i="1" s="1"/>
  <c r="CU591" i="1"/>
  <c r="T591" i="1" s="1"/>
  <c r="CV591" i="1"/>
  <c r="U591" i="1" s="1"/>
  <c r="CW591" i="1"/>
  <c r="V591" i="1" s="1"/>
  <c r="CX591" i="1"/>
  <c r="CY591" i="1"/>
  <c r="X591" i="1" s="1"/>
  <c r="CZ591" i="1"/>
  <c r="Y591" i="1" s="1"/>
  <c r="GL591" i="1"/>
  <c r="GN591" i="1"/>
  <c r="GP591" i="1"/>
  <c r="GV591" i="1"/>
  <c r="GX591" i="1"/>
  <c r="HC591" i="1"/>
  <c r="I592" i="1"/>
  <c r="S592" i="1" s="1"/>
  <c r="AC592" i="1"/>
  <c r="AE592" i="1"/>
  <c r="AD592" i="1" s="1"/>
  <c r="AF592" i="1"/>
  <c r="AG592" i="1"/>
  <c r="CU592" i="1" s="1"/>
  <c r="T592" i="1" s="1"/>
  <c r="AH592" i="1"/>
  <c r="CV592" i="1" s="1"/>
  <c r="U592" i="1" s="1"/>
  <c r="AI592" i="1"/>
  <c r="CW592" i="1" s="1"/>
  <c r="V592" i="1" s="1"/>
  <c r="AJ592" i="1"/>
  <c r="CQ592" i="1"/>
  <c r="P592" i="1" s="1"/>
  <c r="CR592" i="1"/>
  <c r="Q592" i="1" s="1"/>
  <c r="CS592" i="1"/>
  <c r="R592" i="1" s="1"/>
  <c r="CT592" i="1"/>
  <c r="CX592" i="1"/>
  <c r="W592" i="1" s="1"/>
  <c r="GL592" i="1"/>
  <c r="GN592" i="1"/>
  <c r="GP592" i="1"/>
  <c r="GV592" i="1"/>
  <c r="HC592" i="1"/>
  <c r="GX592" i="1" s="1"/>
  <c r="C593" i="1"/>
  <c r="D593" i="1"/>
  <c r="U593" i="1"/>
  <c r="V593" i="1"/>
  <c r="AC593" i="1"/>
  <c r="AE593" i="1"/>
  <c r="AD593" i="1" s="1"/>
  <c r="AF593" i="1"/>
  <c r="AG593" i="1"/>
  <c r="CU593" i="1" s="1"/>
  <c r="T593" i="1" s="1"/>
  <c r="AH593" i="1"/>
  <c r="AI593" i="1"/>
  <c r="AJ593" i="1"/>
  <c r="CQ593" i="1"/>
  <c r="CR593" i="1"/>
  <c r="CS593" i="1"/>
  <c r="CT593" i="1"/>
  <c r="CV593" i="1"/>
  <c r="CW593" i="1"/>
  <c r="CX593" i="1"/>
  <c r="W593" i="1" s="1"/>
  <c r="GL593" i="1"/>
  <c r="GN593" i="1"/>
  <c r="GP593" i="1"/>
  <c r="GV593" i="1"/>
  <c r="HC593" i="1"/>
  <c r="GX593" i="1" s="1"/>
  <c r="I594" i="1"/>
  <c r="P594" i="1" s="1"/>
  <c r="O594" i="1" s="1"/>
  <c r="T594" i="1"/>
  <c r="V594" i="1"/>
  <c r="W594" i="1"/>
  <c r="AC594" i="1"/>
  <c r="AD594" i="1"/>
  <c r="AB594" i="1" s="1"/>
  <c r="AE594" i="1"/>
  <c r="AF594" i="1"/>
  <c r="AG594" i="1"/>
  <c r="AH594" i="1"/>
  <c r="AI594" i="1"/>
  <c r="AJ594" i="1"/>
  <c r="CP594" i="1"/>
  <c r="CQ594" i="1"/>
  <c r="CR594" i="1"/>
  <c r="Q594" i="1" s="1"/>
  <c r="CS594" i="1"/>
  <c r="R594" i="1" s="1"/>
  <c r="CT594" i="1"/>
  <c r="S594" i="1" s="1"/>
  <c r="CU594" i="1"/>
  <c r="CV594" i="1"/>
  <c r="U594" i="1" s="1"/>
  <c r="CW594" i="1"/>
  <c r="CX594" i="1"/>
  <c r="CY594" i="1"/>
  <c r="X594" i="1" s="1"/>
  <c r="CZ594" i="1"/>
  <c r="Y594" i="1" s="1"/>
  <c r="GL594" i="1"/>
  <c r="GN594" i="1"/>
  <c r="GP594" i="1"/>
  <c r="GV594" i="1"/>
  <c r="HC594" i="1"/>
  <c r="GX594" i="1" s="1"/>
  <c r="I595" i="1"/>
  <c r="P595" i="1"/>
  <c r="CP595" i="1" s="1"/>
  <c r="O595" i="1" s="1"/>
  <c r="Q595" i="1"/>
  <c r="R595" i="1"/>
  <c r="S595" i="1"/>
  <c r="AC595" i="1"/>
  <c r="AB595" i="1" s="1"/>
  <c r="AD595" i="1"/>
  <c r="AE595" i="1"/>
  <c r="AF595" i="1"/>
  <c r="AG595" i="1"/>
  <c r="CU595" i="1" s="1"/>
  <c r="T595" i="1" s="1"/>
  <c r="AH595" i="1"/>
  <c r="AI595" i="1"/>
  <c r="AJ595" i="1"/>
  <c r="CX595" i="1" s="1"/>
  <c r="W595" i="1" s="1"/>
  <c r="CQ595" i="1"/>
  <c r="CR595" i="1"/>
  <c r="CS595" i="1"/>
  <c r="CT595" i="1"/>
  <c r="CV595" i="1"/>
  <c r="U595" i="1" s="1"/>
  <c r="CW595" i="1"/>
  <c r="V595" i="1" s="1"/>
  <c r="GL595" i="1"/>
  <c r="GN595" i="1"/>
  <c r="GP595" i="1"/>
  <c r="GV595" i="1"/>
  <c r="GX595" i="1"/>
  <c r="HC595" i="1"/>
  <c r="C596" i="1"/>
  <c r="D596" i="1"/>
  <c r="I596" i="1"/>
  <c r="K596" i="1"/>
  <c r="AC596" i="1"/>
  <c r="AE596" i="1"/>
  <c r="AD596" i="1" s="1"/>
  <c r="AF596" i="1"/>
  <c r="AG596" i="1"/>
  <c r="AH596" i="1"/>
  <c r="AI596" i="1"/>
  <c r="AJ596" i="1"/>
  <c r="CQ596" i="1"/>
  <c r="CR596" i="1"/>
  <c r="CS596" i="1"/>
  <c r="CT596" i="1"/>
  <c r="CU596" i="1"/>
  <c r="T596" i="1" s="1"/>
  <c r="CV596" i="1"/>
  <c r="CW596" i="1"/>
  <c r="CX596" i="1"/>
  <c r="W596" i="1" s="1"/>
  <c r="GL596" i="1"/>
  <c r="GN596" i="1"/>
  <c r="GP596" i="1"/>
  <c r="GV596" i="1"/>
  <c r="HC596" i="1"/>
  <c r="GX596" i="1" s="1"/>
  <c r="C597" i="1"/>
  <c r="D597" i="1"/>
  <c r="I597" i="1"/>
  <c r="K597" i="1"/>
  <c r="W597" i="1"/>
  <c r="AC597" i="1"/>
  <c r="AE597" i="1"/>
  <c r="AD597" i="1" s="1"/>
  <c r="AF597" i="1"/>
  <c r="AG597" i="1"/>
  <c r="AH597" i="1"/>
  <c r="AI597" i="1"/>
  <c r="AJ597" i="1"/>
  <c r="CQ597" i="1"/>
  <c r="CR597" i="1"/>
  <c r="CS597" i="1"/>
  <c r="CT597" i="1"/>
  <c r="CU597" i="1"/>
  <c r="T597" i="1" s="1"/>
  <c r="CV597" i="1"/>
  <c r="CW597" i="1"/>
  <c r="CX597" i="1"/>
  <c r="GL597" i="1"/>
  <c r="GN597" i="1"/>
  <c r="GP597" i="1"/>
  <c r="GV597" i="1"/>
  <c r="HC597" i="1"/>
  <c r="GX597" i="1" s="1"/>
  <c r="C598" i="1"/>
  <c r="D598" i="1"/>
  <c r="I598" i="1"/>
  <c r="K598" i="1"/>
  <c r="AC598" i="1"/>
  <c r="AE598" i="1"/>
  <c r="AD598" i="1" s="1"/>
  <c r="AB598" i="1" s="1"/>
  <c r="AF598" i="1"/>
  <c r="AG598" i="1"/>
  <c r="CU598" i="1" s="1"/>
  <c r="T598" i="1" s="1"/>
  <c r="AH598" i="1"/>
  <c r="AI598" i="1"/>
  <c r="AJ598" i="1"/>
  <c r="CX598" i="1" s="1"/>
  <c r="W598" i="1" s="1"/>
  <c r="CQ598" i="1"/>
  <c r="CR598" i="1"/>
  <c r="CS598" i="1"/>
  <c r="CT598" i="1"/>
  <c r="CV598" i="1"/>
  <c r="CW598" i="1"/>
  <c r="GL598" i="1"/>
  <c r="GN598" i="1"/>
  <c r="GP598" i="1"/>
  <c r="GV598" i="1"/>
  <c r="HC598" i="1" s="1"/>
  <c r="GX598" i="1" s="1"/>
  <c r="I599" i="1"/>
  <c r="Q599" i="1"/>
  <c r="S599" i="1"/>
  <c r="T599" i="1"/>
  <c r="X599" i="1"/>
  <c r="AC599" i="1"/>
  <c r="AD599" i="1"/>
  <c r="AE599" i="1"/>
  <c r="AF599" i="1"/>
  <c r="AG599" i="1"/>
  <c r="AH599" i="1"/>
  <c r="AI599" i="1"/>
  <c r="AJ599" i="1"/>
  <c r="CP599" i="1"/>
  <c r="CQ599" i="1"/>
  <c r="CR599" i="1"/>
  <c r="CS599" i="1"/>
  <c r="R599" i="1" s="1"/>
  <c r="CT599" i="1"/>
  <c r="CU599" i="1"/>
  <c r="CV599" i="1"/>
  <c r="U599" i="1" s="1"/>
  <c r="CW599" i="1"/>
  <c r="V599" i="1" s="1"/>
  <c r="CX599" i="1"/>
  <c r="W599" i="1" s="1"/>
  <c r="CY599" i="1"/>
  <c r="CZ599" i="1"/>
  <c r="Y599" i="1" s="1"/>
  <c r="GL599" i="1"/>
  <c r="GN599" i="1"/>
  <c r="GP599" i="1"/>
  <c r="GV599" i="1"/>
  <c r="HC599" i="1"/>
  <c r="GX599" i="1" s="1"/>
  <c r="C600" i="1"/>
  <c r="D600" i="1"/>
  <c r="U600" i="1"/>
  <c r="V600" i="1"/>
  <c r="W600" i="1"/>
  <c r="AC600" i="1"/>
  <c r="AE600" i="1"/>
  <c r="AD600" i="1" s="1"/>
  <c r="AF600" i="1"/>
  <c r="AG600" i="1"/>
  <c r="AH600" i="1"/>
  <c r="AI600" i="1"/>
  <c r="AJ600" i="1"/>
  <c r="CQ600" i="1"/>
  <c r="CR600" i="1"/>
  <c r="CS600" i="1"/>
  <c r="CT600" i="1"/>
  <c r="CU600" i="1"/>
  <c r="T600" i="1" s="1"/>
  <c r="CV600" i="1"/>
  <c r="CW600" i="1"/>
  <c r="CX600" i="1"/>
  <c r="GL600" i="1"/>
  <c r="GN600" i="1"/>
  <c r="GP600" i="1"/>
  <c r="GV600" i="1"/>
  <c r="HC600" i="1" s="1"/>
  <c r="GX600" i="1" s="1"/>
  <c r="I601" i="1"/>
  <c r="P601" i="1"/>
  <c r="O601" i="1" s="1"/>
  <c r="S601" i="1"/>
  <c r="T601" i="1"/>
  <c r="U601" i="1"/>
  <c r="AC601" i="1"/>
  <c r="AE601" i="1"/>
  <c r="AD601" i="1" s="1"/>
  <c r="AB601" i="1" s="1"/>
  <c r="AF601" i="1"/>
  <c r="AG601" i="1"/>
  <c r="AH601" i="1"/>
  <c r="AI601" i="1"/>
  <c r="AJ601" i="1"/>
  <c r="CP601" i="1"/>
  <c r="CQ601" i="1"/>
  <c r="CR601" i="1"/>
  <c r="Q601" i="1" s="1"/>
  <c r="CS601" i="1"/>
  <c r="R601" i="1" s="1"/>
  <c r="CT601" i="1"/>
  <c r="CU601" i="1"/>
  <c r="CV601" i="1"/>
  <c r="CW601" i="1"/>
  <c r="V601" i="1" s="1"/>
  <c r="CX601" i="1"/>
  <c r="W601" i="1" s="1"/>
  <c r="CY601" i="1"/>
  <c r="X601" i="1" s="1"/>
  <c r="CZ601" i="1"/>
  <c r="Y601" i="1" s="1"/>
  <c r="GL601" i="1"/>
  <c r="GN601" i="1"/>
  <c r="GP601" i="1"/>
  <c r="GV601" i="1"/>
  <c r="HC601" i="1"/>
  <c r="GX601" i="1" s="1"/>
  <c r="I602" i="1"/>
  <c r="P602" i="1"/>
  <c r="Q602" i="1"/>
  <c r="AC602" i="1"/>
  <c r="AB602" i="1" s="1"/>
  <c r="AE602" i="1"/>
  <c r="AD602" i="1" s="1"/>
  <c r="AF602" i="1"/>
  <c r="AG602" i="1"/>
  <c r="AH602" i="1"/>
  <c r="CV602" i="1" s="1"/>
  <c r="U602" i="1" s="1"/>
  <c r="AI602" i="1"/>
  <c r="CW602" i="1" s="1"/>
  <c r="V602" i="1" s="1"/>
  <c r="AJ602" i="1"/>
  <c r="CX602" i="1" s="1"/>
  <c r="W602" i="1" s="1"/>
  <c r="CQ602" i="1"/>
  <c r="CR602" i="1"/>
  <c r="CS602" i="1"/>
  <c r="CT602" i="1"/>
  <c r="S602" i="1" s="1"/>
  <c r="CU602" i="1"/>
  <c r="T602" i="1" s="1"/>
  <c r="GL602" i="1"/>
  <c r="GN602" i="1"/>
  <c r="GP602" i="1"/>
  <c r="GV602" i="1"/>
  <c r="HC602" i="1"/>
  <c r="GX602" i="1" s="1"/>
  <c r="C603" i="1"/>
  <c r="D603" i="1"/>
  <c r="U603" i="1"/>
  <c r="V603" i="1"/>
  <c r="AC603" i="1"/>
  <c r="AE603" i="1"/>
  <c r="AD603" i="1" s="1"/>
  <c r="AF603" i="1"/>
  <c r="AG603" i="1"/>
  <c r="AH603" i="1"/>
  <c r="AI603" i="1"/>
  <c r="AJ603" i="1"/>
  <c r="CQ603" i="1"/>
  <c r="CR603" i="1"/>
  <c r="CS603" i="1"/>
  <c r="CT603" i="1"/>
  <c r="CU603" i="1"/>
  <c r="T603" i="1" s="1"/>
  <c r="CV603" i="1"/>
  <c r="CW603" i="1"/>
  <c r="CX603" i="1"/>
  <c r="W603" i="1" s="1"/>
  <c r="GL603" i="1"/>
  <c r="GN603" i="1"/>
  <c r="GP603" i="1"/>
  <c r="GV603" i="1"/>
  <c r="HC603" i="1"/>
  <c r="GX603" i="1" s="1"/>
  <c r="I604" i="1"/>
  <c r="P604" i="1"/>
  <c r="O604" i="1" s="1"/>
  <c r="T604" i="1"/>
  <c r="Y604" i="1"/>
  <c r="AC604" i="1"/>
  <c r="AE604" i="1"/>
  <c r="AD604" i="1" s="1"/>
  <c r="AB604" i="1" s="1"/>
  <c r="AF604" i="1"/>
  <c r="AG604" i="1"/>
  <c r="AH604" i="1"/>
  <c r="AI604" i="1"/>
  <c r="AJ604" i="1"/>
  <c r="CP604" i="1"/>
  <c r="CQ604" i="1"/>
  <c r="CR604" i="1"/>
  <c r="Q604" i="1" s="1"/>
  <c r="CS604" i="1"/>
  <c r="R604" i="1" s="1"/>
  <c r="CT604" i="1"/>
  <c r="S604" i="1" s="1"/>
  <c r="CU604" i="1"/>
  <c r="CV604" i="1"/>
  <c r="U604" i="1" s="1"/>
  <c r="CW604" i="1"/>
  <c r="V604" i="1" s="1"/>
  <c r="CX604" i="1"/>
  <c r="W604" i="1" s="1"/>
  <c r="CY604" i="1"/>
  <c r="X604" i="1" s="1"/>
  <c r="CZ604" i="1"/>
  <c r="GL604" i="1"/>
  <c r="GN604" i="1"/>
  <c r="GP604" i="1"/>
  <c r="GV604" i="1"/>
  <c r="GX604" i="1"/>
  <c r="HC604" i="1"/>
  <c r="I605" i="1"/>
  <c r="P605" i="1"/>
  <c r="CP605" i="1" s="1"/>
  <c r="O605" i="1" s="1"/>
  <c r="T605" i="1"/>
  <c r="U605" i="1"/>
  <c r="AC605" i="1"/>
  <c r="AB605" i="1" s="1"/>
  <c r="AE605" i="1"/>
  <c r="AD605" i="1" s="1"/>
  <c r="AF605" i="1"/>
  <c r="AG605" i="1"/>
  <c r="AH605" i="1"/>
  <c r="AI605" i="1"/>
  <c r="CW605" i="1" s="1"/>
  <c r="V605" i="1" s="1"/>
  <c r="AJ605" i="1"/>
  <c r="CX605" i="1" s="1"/>
  <c r="W605" i="1" s="1"/>
  <c r="CQ605" i="1"/>
  <c r="CR605" i="1"/>
  <c r="Q605" i="1" s="1"/>
  <c r="CS605" i="1"/>
  <c r="R605" i="1" s="1"/>
  <c r="CT605" i="1"/>
  <c r="S605" i="1" s="1"/>
  <c r="CU605" i="1"/>
  <c r="CV605" i="1"/>
  <c r="GL605" i="1"/>
  <c r="GN605" i="1"/>
  <c r="GP605" i="1"/>
  <c r="GV605" i="1"/>
  <c r="HC605" i="1" s="1"/>
  <c r="GX605" i="1" s="1"/>
  <c r="C606" i="1"/>
  <c r="D606" i="1"/>
  <c r="U606" i="1"/>
  <c r="V606" i="1"/>
  <c r="AC606" i="1"/>
  <c r="AE606" i="1"/>
  <c r="AD606" i="1" s="1"/>
  <c r="AF606" i="1"/>
  <c r="AG606" i="1"/>
  <c r="AH606" i="1"/>
  <c r="AI606" i="1"/>
  <c r="AJ606" i="1"/>
  <c r="CX606" i="1" s="1"/>
  <c r="W606" i="1" s="1"/>
  <c r="CQ606" i="1"/>
  <c r="CR606" i="1"/>
  <c r="CS606" i="1"/>
  <c r="CT606" i="1"/>
  <c r="CU606" i="1"/>
  <c r="T606" i="1" s="1"/>
  <c r="CV606" i="1"/>
  <c r="CW606" i="1"/>
  <c r="GL606" i="1"/>
  <c r="GN606" i="1"/>
  <c r="GP606" i="1"/>
  <c r="GV606" i="1"/>
  <c r="GX606" i="1"/>
  <c r="HC606" i="1"/>
  <c r="I607" i="1"/>
  <c r="P607" i="1"/>
  <c r="O607" i="1" s="1"/>
  <c r="GM607" i="1" s="1"/>
  <c r="GO607" i="1" s="1"/>
  <c r="R607" i="1"/>
  <c r="T607" i="1"/>
  <c r="U607" i="1"/>
  <c r="Y607" i="1"/>
  <c r="AC607" i="1"/>
  <c r="AB607" i="1" s="1"/>
  <c r="AD607" i="1"/>
  <c r="AE607" i="1"/>
  <c r="AF607" i="1"/>
  <c r="AG607" i="1"/>
  <c r="AH607" i="1"/>
  <c r="AI607" i="1"/>
  <c r="AJ607" i="1"/>
  <c r="CP607" i="1"/>
  <c r="CQ607" i="1"/>
  <c r="CR607" i="1"/>
  <c r="Q607" i="1" s="1"/>
  <c r="CS607" i="1"/>
  <c r="CT607" i="1"/>
  <c r="S607" i="1" s="1"/>
  <c r="CU607" i="1"/>
  <c r="CV607" i="1"/>
  <c r="CW607" i="1"/>
  <c r="V607" i="1" s="1"/>
  <c r="CX607" i="1"/>
  <c r="W607" i="1" s="1"/>
  <c r="CY607" i="1"/>
  <c r="X607" i="1" s="1"/>
  <c r="CZ607" i="1"/>
  <c r="GL607" i="1"/>
  <c r="GN607" i="1"/>
  <c r="GP607" i="1"/>
  <c r="GV607" i="1"/>
  <c r="GX607" i="1"/>
  <c r="HC607" i="1"/>
  <c r="I608" i="1"/>
  <c r="Q608" i="1" s="1"/>
  <c r="X608" i="1"/>
  <c r="AB608" i="1"/>
  <c r="AC608" i="1"/>
  <c r="AE608" i="1"/>
  <c r="AD608" i="1" s="1"/>
  <c r="AF608" i="1"/>
  <c r="AG608" i="1"/>
  <c r="AH608" i="1"/>
  <c r="CV608" i="1" s="1"/>
  <c r="U608" i="1" s="1"/>
  <c r="AI608" i="1"/>
  <c r="AJ608" i="1"/>
  <c r="CQ608" i="1"/>
  <c r="P608" i="1" s="1"/>
  <c r="CR608" i="1"/>
  <c r="CS608" i="1"/>
  <c r="R608" i="1" s="1"/>
  <c r="CT608" i="1"/>
  <c r="S608" i="1" s="1"/>
  <c r="CU608" i="1"/>
  <c r="T608" i="1" s="1"/>
  <c r="CW608" i="1"/>
  <c r="V608" i="1" s="1"/>
  <c r="CX608" i="1"/>
  <c r="W608" i="1" s="1"/>
  <c r="CY608" i="1"/>
  <c r="CZ608" i="1"/>
  <c r="Y608" i="1" s="1"/>
  <c r="GL608" i="1"/>
  <c r="GN608" i="1"/>
  <c r="GP608" i="1"/>
  <c r="GV608" i="1"/>
  <c r="HC608" i="1"/>
  <c r="GX608" i="1" s="1"/>
  <c r="C609" i="1"/>
  <c r="D609" i="1"/>
  <c r="I609" i="1"/>
  <c r="K609" i="1"/>
  <c r="T609" i="1"/>
  <c r="AC609" i="1"/>
  <c r="AE609" i="1"/>
  <c r="AD609" i="1" s="1"/>
  <c r="AF609" i="1"/>
  <c r="AG609" i="1"/>
  <c r="AH609" i="1"/>
  <c r="AI609" i="1"/>
  <c r="AJ609" i="1"/>
  <c r="CQ609" i="1"/>
  <c r="CR609" i="1"/>
  <c r="CS609" i="1"/>
  <c r="CT609" i="1"/>
  <c r="CU609" i="1"/>
  <c r="CV609" i="1"/>
  <c r="CW609" i="1"/>
  <c r="CX609" i="1"/>
  <c r="W609" i="1" s="1"/>
  <c r="GL609" i="1"/>
  <c r="GN609" i="1"/>
  <c r="GP609" i="1"/>
  <c r="GV609" i="1"/>
  <c r="HC609" i="1"/>
  <c r="GX609" i="1" s="1"/>
  <c r="I610" i="1"/>
  <c r="X610" i="1"/>
  <c r="AC610" i="1"/>
  <c r="AD610" i="1"/>
  <c r="AB610" i="1" s="1"/>
  <c r="AE610" i="1"/>
  <c r="AF610" i="1"/>
  <c r="AG610" i="1"/>
  <c r="AH610" i="1"/>
  <c r="AI610" i="1"/>
  <c r="AJ610" i="1"/>
  <c r="CP610" i="1"/>
  <c r="CQ610" i="1"/>
  <c r="CR610" i="1"/>
  <c r="CS610" i="1"/>
  <c r="CT610" i="1"/>
  <c r="CU610" i="1"/>
  <c r="CV610" i="1"/>
  <c r="CW610" i="1"/>
  <c r="CX610" i="1"/>
  <c r="CY610" i="1"/>
  <c r="CZ610" i="1"/>
  <c r="Y610" i="1" s="1"/>
  <c r="GL610" i="1"/>
  <c r="GN610" i="1"/>
  <c r="GP610" i="1"/>
  <c r="GV610" i="1"/>
  <c r="HC610" i="1"/>
  <c r="C611" i="1"/>
  <c r="D611" i="1"/>
  <c r="U611" i="1"/>
  <c r="V611" i="1"/>
  <c r="AC611" i="1"/>
  <c r="AD611" i="1"/>
  <c r="AE611" i="1"/>
  <c r="AF611" i="1"/>
  <c r="AG611" i="1"/>
  <c r="AH611" i="1"/>
  <c r="AI611" i="1"/>
  <c r="AJ611" i="1"/>
  <c r="CX611" i="1" s="1"/>
  <c r="W611" i="1" s="1"/>
  <c r="CQ611" i="1"/>
  <c r="CR611" i="1"/>
  <c r="CS611" i="1"/>
  <c r="CT611" i="1"/>
  <c r="CU611" i="1"/>
  <c r="T611" i="1" s="1"/>
  <c r="CV611" i="1"/>
  <c r="CW611" i="1"/>
  <c r="GL611" i="1"/>
  <c r="GN611" i="1"/>
  <c r="GP611" i="1"/>
  <c r="GV611" i="1"/>
  <c r="GX611" i="1"/>
  <c r="HC611" i="1"/>
  <c r="I612" i="1"/>
  <c r="P612" i="1" s="1"/>
  <c r="O612" i="1" s="1"/>
  <c r="GM612" i="1" s="1"/>
  <c r="GO612" i="1" s="1"/>
  <c r="S612" i="1"/>
  <c r="W612" i="1"/>
  <c r="X612" i="1"/>
  <c r="Y612" i="1"/>
  <c r="AC612" i="1"/>
  <c r="AD612" i="1"/>
  <c r="AB612" i="1" s="1"/>
  <c r="AE612" i="1"/>
  <c r="AF612" i="1"/>
  <c r="AG612" i="1"/>
  <c r="AH612" i="1"/>
  <c r="AI612" i="1"/>
  <c r="AJ612" i="1"/>
  <c r="CP612" i="1"/>
  <c r="CQ612" i="1"/>
  <c r="CR612" i="1"/>
  <c r="Q612" i="1" s="1"/>
  <c r="CS612" i="1"/>
  <c r="R612" i="1" s="1"/>
  <c r="CT612" i="1"/>
  <c r="CU612" i="1"/>
  <c r="T612" i="1" s="1"/>
  <c r="CV612" i="1"/>
  <c r="U612" i="1" s="1"/>
  <c r="CW612" i="1"/>
  <c r="V612" i="1" s="1"/>
  <c r="CX612" i="1"/>
  <c r="CY612" i="1"/>
  <c r="CZ612" i="1"/>
  <c r="GL612" i="1"/>
  <c r="GN612" i="1"/>
  <c r="GP612" i="1"/>
  <c r="GV612" i="1"/>
  <c r="GX612" i="1"/>
  <c r="HC612" i="1"/>
  <c r="C613" i="1"/>
  <c r="D613" i="1"/>
  <c r="T613" i="1"/>
  <c r="U613" i="1"/>
  <c r="V613" i="1"/>
  <c r="AC613" i="1"/>
  <c r="AE613" i="1"/>
  <c r="AD613" i="1" s="1"/>
  <c r="AF613" i="1"/>
  <c r="AG613" i="1"/>
  <c r="AH613" i="1"/>
  <c r="AI613" i="1"/>
  <c r="AJ613" i="1"/>
  <c r="CQ613" i="1"/>
  <c r="CR613" i="1"/>
  <c r="CS613" i="1"/>
  <c r="CT613" i="1"/>
  <c r="CU613" i="1"/>
  <c r="CV613" i="1"/>
  <c r="CW613" i="1"/>
  <c r="CX613" i="1"/>
  <c r="W613" i="1" s="1"/>
  <c r="GL613" i="1"/>
  <c r="GN613" i="1"/>
  <c r="GP613" i="1"/>
  <c r="GV613" i="1"/>
  <c r="HC613" i="1"/>
  <c r="GX613" i="1" s="1"/>
  <c r="I614" i="1"/>
  <c r="U614" i="1" s="1"/>
  <c r="X614" i="1"/>
  <c r="AC614" i="1"/>
  <c r="AB614" i="1" s="1"/>
  <c r="AD614" i="1"/>
  <c r="AE614" i="1"/>
  <c r="AF614" i="1"/>
  <c r="AG614" i="1"/>
  <c r="AH614" i="1"/>
  <c r="AI614" i="1"/>
  <c r="AJ614" i="1"/>
  <c r="CP614" i="1"/>
  <c r="CQ614" i="1"/>
  <c r="CR614" i="1"/>
  <c r="Q614" i="1" s="1"/>
  <c r="CS614" i="1"/>
  <c r="CT614" i="1"/>
  <c r="CU614" i="1"/>
  <c r="T614" i="1" s="1"/>
  <c r="CV614" i="1"/>
  <c r="CW614" i="1"/>
  <c r="CX614" i="1"/>
  <c r="CY614" i="1"/>
  <c r="CZ614" i="1"/>
  <c r="Y614" i="1" s="1"/>
  <c r="GL614" i="1"/>
  <c r="GN614" i="1"/>
  <c r="GP614" i="1"/>
  <c r="GV614" i="1"/>
  <c r="GX614" i="1"/>
  <c r="HC614" i="1"/>
  <c r="I615" i="1"/>
  <c r="Q615" i="1"/>
  <c r="AC615" i="1"/>
  <c r="AE615" i="1"/>
  <c r="AD615" i="1" s="1"/>
  <c r="AF615" i="1"/>
  <c r="AG615" i="1"/>
  <c r="CU615" i="1" s="1"/>
  <c r="T615" i="1" s="1"/>
  <c r="AH615" i="1"/>
  <c r="CV615" i="1" s="1"/>
  <c r="U615" i="1" s="1"/>
  <c r="AI615" i="1"/>
  <c r="AJ615" i="1"/>
  <c r="CQ615" i="1"/>
  <c r="P615" i="1" s="1"/>
  <c r="CR615" i="1"/>
  <c r="CS615" i="1"/>
  <c r="R615" i="1" s="1"/>
  <c r="CT615" i="1"/>
  <c r="S615" i="1" s="1"/>
  <c r="CZ615" i="1" s="1"/>
  <c r="Y615" i="1" s="1"/>
  <c r="CW615" i="1"/>
  <c r="V615" i="1" s="1"/>
  <c r="CX615" i="1"/>
  <c r="W615" i="1" s="1"/>
  <c r="GL615" i="1"/>
  <c r="GN615" i="1"/>
  <c r="GP615" i="1"/>
  <c r="GV615" i="1"/>
  <c r="HC615" i="1"/>
  <c r="GX615" i="1" s="1"/>
  <c r="C616" i="1"/>
  <c r="D616" i="1"/>
  <c r="U616" i="1"/>
  <c r="V616" i="1"/>
  <c r="AC616" i="1"/>
  <c r="AE616" i="1"/>
  <c r="AD616" i="1" s="1"/>
  <c r="AF616" i="1"/>
  <c r="AG616" i="1"/>
  <c r="AH616" i="1"/>
  <c r="AI616" i="1"/>
  <c r="AJ616" i="1"/>
  <c r="CQ616" i="1"/>
  <c r="CR616" i="1"/>
  <c r="CS616" i="1"/>
  <c r="CT616" i="1"/>
  <c r="CU616" i="1"/>
  <c r="T616" i="1" s="1"/>
  <c r="CV616" i="1"/>
  <c r="CW616" i="1"/>
  <c r="CX616" i="1"/>
  <c r="W616" i="1" s="1"/>
  <c r="GL616" i="1"/>
  <c r="GN616" i="1"/>
  <c r="GP616" i="1"/>
  <c r="GV616" i="1"/>
  <c r="HC616" i="1" s="1"/>
  <c r="GX616" i="1" s="1"/>
  <c r="I617" i="1"/>
  <c r="P617" i="1" s="1"/>
  <c r="O617" i="1" s="1"/>
  <c r="GM617" i="1" s="1"/>
  <c r="GO617" i="1" s="1"/>
  <c r="S617" i="1"/>
  <c r="T617" i="1"/>
  <c r="U617" i="1"/>
  <c r="AB617" i="1"/>
  <c r="AC617" i="1"/>
  <c r="AE617" i="1"/>
  <c r="AD617" i="1" s="1"/>
  <c r="AF617" i="1"/>
  <c r="AG617" i="1"/>
  <c r="AH617" i="1"/>
  <c r="AI617" i="1"/>
  <c r="AJ617" i="1"/>
  <c r="CP617" i="1"/>
  <c r="CQ617" i="1"/>
  <c r="CR617" i="1"/>
  <c r="Q617" i="1" s="1"/>
  <c r="CS617" i="1"/>
  <c r="R617" i="1" s="1"/>
  <c r="CT617" i="1"/>
  <c r="CU617" i="1"/>
  <c r="CV617" i="1"/>
  <c r="CW617" i="1"/>
  <c r="V617" i="1" s="1"/>
  <c r="CX617" i="1"/>
  <c r="W617" i="1" s="1"/>
  <c r="CY617" i="1"/>
  <c r="X617" i="1" s="1"/>
  <c r="CZ617" i="1"/>
  <c r="Y617" i="1" s="1"/>
  <c r="GL617" i="1"/>
  <c r="GN617" i="1"/>
  <c r="GP617" i="1"/>
  <c r="GV617" i="1"/>
  <c r="HC617" i="1"/>
  <c r="GX617" i="1" s="1"/>
  <c r="I618" i="1"/>
  <c r="P618" i="1"/>
  <c r="Q618" i="1"/>
  <c r="AC618" i="1"/>
  <c r="AB618" i="1" s="1"/>
  <c r="AE618" i="1"/>
  <c r="AD618" i="1" s="1"/>
  <c r="AF618" i="1"/>
  <c r="AG618" i="1"/>
  <c r="AH618" i="1"/>
  <c r="CV618" i="1" s="1"/>
  <c r="U618" i="1" s="1"/>
  <c r="AI618" i="1"/>
  <c r="CW618" i="1" s="1"/>
  <c r="V618" i="1" s="1"/>
  <c r="AJ618" i="1"/>
  <c r="CX618" i="1" s="1"/>
  <c r="CP618" i="1"/>
  <c r="O618" i="1" s="1"/>
  <c r="CQ618" i="1"/>
  <c r="CR618" i="1"/>
  <c r="CS618" i="1"/>
  <c r="R618" i="1" s="1"/>
  <c r="CT618" i="1"/>
  <c r="S618" i="1" s="1"/>
  <c r="CU618" i="1"/>
  <c r="GL618" i="1"/>
  <c r="GN618" i="1"/>
  <c r="GP618" i="1"/>
  <c r="GV618" i="1"/>
  <c r="HC618" i="1" s="1"/>
  <c r="GX618" i="1" s="1"/>
  <c r="B620" i="1"/>
  <c r="B560" i="1" s="1"/>
  <c r="C620" i="1"/>
  <c r="C560" i="1" s="1"/>
  <c r="D620" i="1"/>
  <c r="D560" i="1" s="1"/>
  <c r="F620" i="1"/>
  <c r="F560" i="1" s="1"/>
  <c r="G620" i="1"/>
  <c r="G560" i="1" s="1"/>
  <c r="BB620" i="1"/>
  <c r="F633" i="1" s="1"/>
  <c r="BX620" i="1"/>
  <c r="BX560" i="1" s="1"/>
  <c r="BY620" i="1"/>
  <c r="CK620" i="1"/>
  <c r="CL620" i="1"/>
  <c r="BC620" i="1" s="1"/>
  <c r="F636" i="1" s="1"/>
  <c r="CM620" i="1"/>
  <c r="BD620" i="1" s="1"/>
  <c r="D650" i="1"/>
  <c r="E652" i="1"/>
  <c r="Z652" i="1"/>
  <c r="AA652" i="1"/>
  <c r="AM652" i="1"/>
  <c r="AN652" i="1"/>
  <c r="BE652" i="1"/>
  <c r="BF652" i="1"/>
  <c r="BG652" i="1"/>
  <c r="BH652" i="1"/>
  <c r="BI652" i="1"/>
  <c r="BJ652" i="1"/>
  <c r="BK652" i="1"/>
  <c r="BL652" i="1"/>
  <c r="BM652" i="1"/>
  <c r="BN652" i="1"/>
  <c r="BO652" i="1"/>
  <c r="BP652" i="1"/>
  <c r="BQ652" i="1"/>
  <c r="BR652" i="1"/>
  <c r="BS652" i="1"/>
  <c r="BT652" i="1"/>
  <c r="BU652" i="1"/>
  <c r="BV652" i="1"/>
  <c r="BW652" i="1"/>
  <c r="CN652" i="1"/>
  <c r="CO652" i="1"/>
  <c r="CP652" i="1"/>
  <c r="CQ652" i="1"/>
  <c r="CR652" i="1"/>
  <c r="CS652" i="1"/>
  <c r="CT652" i="1"/>
  <c r="CU652" i="1"/>
  <c r="CV652" i="1"/>
  <c r="CW652" i="1"/>
  <c r="CX652" i="1"/>
  <c r="CY652" i="1"/>
  <c r="CZ652" i="1"/>
  <c r="DA652" i="1"/>
  <c r="DB652" i="1"/>
  <c r="DC652" i="1"/>
  <c r="DD652" i="1"/>
  <c r="DE652" i="1"/>
  <c r="DF652" i="1"/>
  <c r="DG652" i="1"/>
  <c r="DH652" i="1"/>
  <c r="DI652" i="1"/>
  <c r="DJ652" i="1"/>
  <c r="DK652" i="1"/>
  <c r="DL652" i="1"/>
  <c r="DM652" i="1"/>
  <c r="DN652" i="1"/>
  <c r="DO652" i="1"/>
  <c r="DP652" i="1"/>
  <c r="DQ652" i="1"/>
  <c r="DR652" i="1"/>
  <c r="DS652" i="1"/>
  <c r="DT652" i="1"/>
  <c r="DU652" i="1"/>
  <c r="DV652" i="1"/>
  <c r="DW652" i="1"/>
  <c r="DX652" i="1"/>
  <c r="DY652" i="1"/>
  <c r="DZ652" i="1"/>
  <c r="EA652" i="1"/>
  <c r="EB652" i="1"/>
  <c r="EC652" i="1"/>
  <c r="ED652" i="1"/>
  <c r="EE652" i="1"/>
  <c r="EF652" i="1"/>
  <c r="EG652" i="1"/>
  <c r="EH652" i="1"/>
  <c r="EI652" i="1"/>
  <c r="EJ652" i="1"/>
  <c r="EK652" i="1"/>
  <c r="EL652" i="1"/>
  <c r="EM652" i="1"/>
  <c r="EN652" i="1"/>
  <c r="EO652" i="1"/>
  <c r="EP652" i="1"/>
  <c r="EQ652" i="1"/>
  <c r="ER652" i="1"/>
  <c r="ES652" i="1"/>
  <c r="ET652" i="1"/>
  <c r="EU652" i="1"/>
  <c r="EV652" i="1"/>
  <c r="EW652" i="1"/>
  <c r="EX652" i="1"/>
  <c r="EY652" i="1"/>
  <c r="EZ652" i="1"/>
  <c r="FA652" i="1"/>
  <c r="FB652" i="1"/>
  <c r="FC652" i="1"/>
  <c r="FD652" i="1"/>
  <c r="FE652" i="1"/>
  <c r="FF652" i="1"/>
  <c r="FG652" i="1"/>
  <c r="FH652" i="1"/>
  <c r="FI652" i="1"/>
  <c r="FJ652" i="1"/>
  <c r="FK652" i="1"/>
  <c r="FL652" i="1"/>
  <c r="FM652" i="1"/>
  <c r="FN652" i="1"/>
  <c r="FO652" i="1"/>
  <c r="FP652" i="1"/>
  <c r="FQ652" i="1"/>
  <c r="FR652" i="1"/>
  <c r="FS652" i="1"/>
  <c r="FT652" i="1"/>
  <c r="FU652" i="1"/>
  <c r="FV652" i="1"/>
  <c r="FW652" i="1"/>
  <c r="FX652" i="1"/>
  <c r="FY652" i="1"/>
  <c r="FZ652" i="1"/>
  <c r="GA652" i="1"/>
  <c r="GB652" i="1"/>
  <c r="GC652" i="1"/>
  <c r="GD652" i="1"/>
  <c r="GE652" i="1"/>
  <c r="GF652" i="1"/>
  <c r="GG652" i="1"/>
  <c r="GH652" i="1"/>
  <c r="GI652" i="1"/>
  <c r="GJ652" i="1"/>
  <c r="GK652" i="1"/>
  <c r="GL652" i="1"/>
  <c r="GM652" i="1"/>
  <c r="GN652" i="1"/>
  <c r="GO652" i="1"/>
  <c r="GP652" i="1"/>
  <c r="GQ652" i="1"/>
  <c r="GR652" i="1"/>
  <c r="GS652" i="1"/>
  <c r="GT652" i="1"/>
  <c r="GU652" i="1"/>
  <c r="GV652" i="1"/>
  <c r="GW652" i="1"/>
  <c r="GX652" i="1"/>
  <c r="C654" i="1"/>
  <c r="D654" i="1"/>
  <c r="I654" i="1"/>
  <c r="K654" i="1"/>
  <c r="AC654" i="1"/>
  <c r="AE654" i="1"/>
  <c r="AD654" i="1" s="1"/>
  <c r="AF654" i="1"/>
  <c r="AG654" i="1"/>
  <c r="CU654" i="1" s="1"/>
  <c r="AH654" i="1"/>
  <c r="AI654" i="1"/>
  <c r="AJ654" i="1"/>
  <c r="CQ654" i="1"/>
  <c r="CR654" i="1"/>
  <c r="CS654" i="1"/>
  <c r="CT654" i="1"/>
  <c r="CV654" i="1"/>
  <c r="CW654" i="1"/>
  <c r="CX654" i="1"/>
  <c r="W654" i="1" s="1"/>
  <c r="GL654" i="1"/>
  <c r="GN654" i="1"/>
  <c r="GP654" i="1"/>
  <c r="GV654" i="1"/>
  <c r="HC654" i="1"/>
  <c r="C655" i="1"/>
  <c r="D655" i="1"/>
  <c r="I655" i="1"/>
  <c r="K655" i="1"/>
  <c r="T655" i="1"/>
  <c r="AC655" i="1"/>
  <c r="AB655" i="1" s="1"/>
  <c r="AE655" i="1"/>
  <c r="AD655" i="1" s="1"/>
  <c r="AF655" i="1"/>
  <c r="AG655" i="1"/>
  <c r="AH655" i="1"/>
  <c r="AI655" i="1"/>
  <c r="AJ655" i="1"/>
  <c r="CX655" i="1" s="1"/>
  <c r="W655" i="1" s="1"/>
  <c r="CQ655" i="1"/>
  <c r="CR655" i="1"/>
  <c r="CS655" i="1"/>
  <c r="CT655" i="1"/>
  <c r="CU655" i="1"/>
  <c r="CV655" i="1"/>
  <c r="CW655" i="1"/>
  <c r="GL655" i="1"/>
  <c r="GN655" i="1"/>
  <c r="GP655" i="1"/>
  <c r="GV655" i="1"/>
  <c r="HC655" i="1" s="1"/>
  <c r="GX655" i="1" s="1"/>
  <c r="C656" i="1"/>
  <c r="D656" i="1"/>
  <c r="U656" i="1"/>
  <c r="V656" i="1"/>
  <c r="AC656" i="1"/>
  <c r="AD656" i="1"/>
  <c r="AE656" i="1"/>
  <c r="AF656" i="1"/>
  <c r="AG656" i="1"/>
  <c r="CU656" i="1" s="1"/>
  <c r="T656" i="1" s="1"/>
  <c r="AH656" i="1"/>
  <c r="AI656" i="1"/>
  <c r="AJ656" i="1"/>
  <c r="CX656" i="1" s="1"/>
  <c r="W656" i="1" s="1"/>
  <c r="CQ656" i="1"/>
  <c r="CR656" i="1"/>
  <c r="CS656" i="1"/>
  <c r="CT656" i="1"/>
  <c r="CV656" i="1"/>
  <c r="CW656" i="1"/>
  <c r="GL656" i="1"/>
  <c r="GN656" i="1"/>
  <c r="GP656" i="1"/>
  <c r="GV656" i="1"/>
  <c r="HC656" i="1" s="1"/>
  <c r="GX656" i="1" s="1"/>
  <c r="I657" i="1"/>
  <c r="T657" i="1"/>
  <c r="X657" i="1"/>
  <c r="AC657" i="1"/>
  <c r="AE657" i="1"/>
  <c r="AD657" i="1" s="1"/>
  <c r="AF657" i="1"/>
  <c r="AG657" i="1"/>
  <c r="AH657" i="1"/>
  <c r="AI657" i="1"/>
  <c r="AJ657" i="1"/>
  <c r="CP657" i="1"/>
  <c r="CQ657" i="1"/>
  <c r="CR657" i="1"/>
  <c r="Q657" i="1" s="1"/>
  <c r="CS657" i="1"/>
  <c r="R657" i="1" s="1"/>
  <c r="CT657" i="1"/>
  <c r="CU657" i="1"/>
  <c r="CV657" i="1"/>
  <c r="U657" i="1" s="1"/>
  <c r="CW657" i="1"/>
  <c r="V657" i="1" s="1"/>
  <c r="CX657" i="1"/>
  <c r="CY657" i="1"/>
  <c r="CZ657" i="1"/>
  <c r="Y657" i="1" s="1"/>
  <c r="GL657" i="1"/>
  <c r="GN657" i="1"/>
  <c r="GP657" i="1"/>
  <c r="GV657" i="1"/>
  <c r="HC657" i="1"/>
  <c r="I658" i="1"/>
  <c r="P658" i="1"/>
  <c r="S658" i="1"/>
  <c r="T658" i="1"/>
  <c r="W658" i="1"/>
  <c r="AC658" i="1"/>
  <c r="AE658" i="1"/>
  <c r="AD658" i="1" s="1"/>
  <c r="AB658" i="1" s="1"/>
  <c r="AF658" i="1"/>
  <c r="AG658" i="1"/>
  <c r="AH658" i="1"/>
  <c r="AI658" i="1"/>
  <c r="CW658" i="1" s="1"/>
  <c r="V658" i="1" s="1"/>
  <c r="AJ658" i="1"/>
  <c r="CQ658" i="1"/>
  <c r="CR658" i="1"/>
  <c r="Q658" i="1" s="1"/>
  <c r="CS658" i="1"/>
  <c r="R658" i="1" s="1"/>
  <c r="CT658" i="1"/>
  <c r="CU658" i="1"/>
  <c r="CV658" i="1"/>
  <c r="U658" i="1" s="1"/>
  <c r="CX658" i="1"/>
  <c r="CY658" i="1"/>
  <c r="X658" i="1" s="1"/>
  <c r="CZ658" i="1"/>
  <c r="Y658" i="1" s="1"/>
  <c r="GL658" i="1"/>
  <c r="GN658" i="1"/>
  <c r="GP658" i="1"/>
  <c r="GV658" i="1"/>
  <c r="HC658" i="1" s="1"/>
  <c r="GX658" i="1" s="1"/>
  <c r="C659" i="1"/>
  <c r="D659" i="1"/>
  <c r="I659" i="1"/>
  <c r="K659" i="1"/>
  <c r="AC659" i="1"/>
  <c r="AE659" i="1"/>
  <c r="AD659" i="1" s="1"/>
  <c r="AF659" i="1"/>
  <c r="AG659" i="1"/>
  <c r="AH659" i="1"/>
  <c r="AI659" i="1"/>
  <c r="AJ659" i="1"/>
  <c r="CX659" i="1" s="1"/>
  <c r="W659" i="1" s="1"/>
  <c r="CQ659" i="1"/>
  <c r="CR659" i="1"/>
  <c r="CS659" i="1"/>
  <c r="CT659" i="1"/>
  <c r="CU659" i="1"/>
  <c r="T659" i="1" s="1"/>
  <c r="CV659" i="1"/>
  <c r="CW659" i="1"/>
  <c r="GL659" i="1"/>
  <c r="GN659" i="1"/>
  <c r="GP659" i="1"/>
  <c r="GV659" i="1"/>
  <c r="HC659" i="1" s="1"/>
  <c r="GX659" i="1" s="1"/>
  <c r="C660" i="1"/>
  <c r="D660" i="1"/>
  <c r="I660" i="1"/>
  <c r="K660" i="1"/>
  <c r="AC660" i="1"/>
  <c r="AB660" i="1" s="1"/>
  <c r="AE660" i="1"/>
  <c r="AD660" i="1" s="1"/>
  <c r="AF660" i="1"/>
  <c r="AG660" i="1"/>
  <c r="CU660" i="1" s="1"/>
  <c r="T660" i="1" s="1"/>
  <c r="AH660" i="1"/>
  <c r="AI660" i="1"/>
  <c r="AJ660" i="1"/>
  <c r="CX660" i="1" s="1"/>
  <c r="CQ660" i="1"/>
  <c r="CR660" i="1"/>
  <c r="CS660" i="1"/>
  <c r="CT660" i="1"/>
  <c r="CV660" i="1"/>
  <c r="CW660" i="1"/>
  <c r="GL660" i="1"/>
  <c r="GN660" i="1"/>
  <c r="GP660" i="1"/>
  <c r="GV660" i="1"/>
  <c r="HC660" i="1" s="1"/>
  <c r="GX660" i="1" s="1"/>
  <c r="C661" i="1"/>
  <c r="D661" i="1"/>
  <c r="I661" i="1"/>
  <c r="K661" i="1"/>
  <c r="AC661" i="1"/>
  <c r="AE661" i="1"/>
  <c r="AD661" i="1" s="1"/>
  <c r="AF661" i="1"/>
  <c r="AG661" i="1"/>
  <c r="CU661" i="1" s="1"/>
  <c r="T661" i="1" s="1"/>
  <c r="AH661" i="1"/>
  <c r="AI661" i="1"/>
  <c r="AJ661" i="1"/>
  <c r="CQ661" i="1"/>
  <c r="CR661" i="1"/>
  <c r="CS661" i="1"/>
  <c r="CT661" i="1"/>
  <c r="CV661" i="1"/>
  <c r="CW661" i="1"/>
  <c r="CX661" i="1"/>
  <c r="W661" i="1" s="1"/>
  <c r="GL661" i="1"/>
  <c r="GN661" i="1"/>
  <c r="GP661" i="1"/>
  <c r="GV661" i="1"/>
  <c r="GX661" i="1"/>
  <c r="HC661" i="1"/>
  <c r="C662" i="1"/>
  <c r="D662" i="1"/>
  <c r="U662" i="1"/>
  <c r="G1501" i="7" s="1"/>
  <c r="V662" i="1"/>
  <c r="G1506" i="7" s="1"/>
  <c r="AC662" i="1"/>
  <c r="AE662" i="1"/>
  <c r="AD662" i="1" s="1"/>
  <c r="AF662" i="1"/>
  <c r="AG662" i="1"/>
  <c r="AH662" i="1"/>
  <c r="AI662" i="1"/>
  <c r="AJ662" i="1"/>
  <c r="CX662" i="1" s="1"/>
  <c r="W662" i="1" s="1"/>
  <c r="CQ662" i="1"/>
  <c r="CR662" i="1"/>
  <c r="CS662" i="1"/>
  <c r="CT662" i="1"/>
  <c r="CU662" i="1"/>
  <c r="T662" i="1" s="1"/>
  <c r="CV662" i="1"/>
  <c r="CW662" i="1"/>
  <c r="GL662" i="1"/>
  <c r="GN662" i="1"/>
  <c r="GP662" i="1"/>
  <c r="GV662" i="1"/>
  <c r="HC662" i="1" s="1"/>
  <c r="GX662" i="1"/>
  <c r="C663" i="1"/>
  <c r="D663" i="1"/>
  <c r="U663" i="1"/>
  <c r="G1519" i="7" s="1"/>
  <c r="V663" i="1"/>
  <c r="G1524" i="7" s="1"/>
  <c r="AC663" i="1"/>
  <c r="AE663" i="1"/>
  <c r="AD663" i="1" s="1"/>
  <c r="AF663" i="1"/>
  <c r="AG663" i="1"/>
  <c r="AH663" i="1"/>
  <c r="AI663" i="1"/>
  <c r="AJ663" i="1"/>
  <c r="CX663" i="1" s="1"/>
  <c r="W663" i="1" s="1"/>
  <c r="CQ663" i="1"/>
  <c r="CR663" i="1"/>
  <c r="CS663" i="1"/>
  <c r="CT663" i="1"/>
  <c r="CU663" i="1"/>
  <c r="T663" i="1" s="1"/>
  <c r="CV663" i="1"/>
  <c r="CW663" i="1"/>
  <c r="GL663" i="1"/>
  <c r="GN663" i="1"/>
  <c r="GP663" i="1"/>
  <c r="GV663" i="1"/>
  <c r="GX663" i="1"/>
  <c r="HC663" i="1"/>
  <c r="C664" i="1"/>
  <c r="D664" i="1"/>
  <c r="T664" i="1"/>
  <c r="U664" i="1"/>
  <c r="G1536" i="7" s="1"/>
  <c r="V664" i="1"/>
  <c r="G1541" i="7" s="1"/>
  <c r="AC664" i="1"/>
  <c r="AE664" i="1"/>
  <c r="AD664" i="1" s="1"/>
  <c r="AF664" i="1"/>
  <c r="AG664" i="1"/>
  <c r="AH664" i="1"/>
  <c r="AI664" i="1"/>
  <c r="AJ664" i="1"/>
  <c r="CX664" i="1" s="1"/>
  <c r="W664" i="1" s="1"/>
  <c r="CQ664" i="1"/>
  <c r="CR664" i="1"/>
  <c r="CS664" i="1"/>
  <c r="CT664" i="1"/>
  <c r="CU664" i="1"/>
  <c r="CV664" i="1"/>
  <c r="CW664" i="1"/>
  <c r="GL664" i="1"/>
  <c r="GN664" i="1"/>
  <c r="GP664" i="1"/>
  <c r="GV664" i="1"/>
  <c r="HC664" i="1"/>
  <c r="GX664" i="1" s="1"/>
  <c r="C665" i="1"/>
  <c r="D665" i="1"/>
  <c r="U665" i="1"/>
  <c r="V665" i="1"/>
  <c r="AC665" i="1"/>
  <c r="AE665" i="1"/>
  <c r="AD665" i="1" s="1"/>
  <c r="AF665" i="1"/>
  <c r="AG665" i="1"/>
  <c r="CU665" i="1" s="1"/>
  <c r="T665" i="1" s="1"/>
  <c r="AH665" i="1"/>
  <c r="AI665" i="1"/>
  <c r="AJ665" i="1"/>
  <c r="CX665" i="1" s="1"/>
  <c r="W665" i="1" s="1"/>
  <c r="CQ665" i="1"/>
  <c r="CR665" i="1"/>
  <c r="CS665" i="1"/>
  <c r="CT665" i="1"/>
  <c r="CV665" i="1"/>
  <c r="CW665" i="1"/>
  <c r="GL665" i="1"/>
  <c r="GN665" i="1"/>
  <c r="GP665" i="1"/>
  <c r="GV665" i="1"/>
  <c r="HC665" i="1" s="1"/>
  <c r="GX665" i="1" s="1"/>
  <c r="C666" i="1"/>
  <c r="D666" i="1"/>
  <c r="U666" i="1"/>
  <c r="V666" i="1"/>
  <c r="AC666" i="1"/>
  <c r="AE666" i="1"/>
  <c r="AD666" i="1" s="1"/>
  <c r="AF666" i="1"/>
  <c r="AG666" i="1"/>
  <c r="CU666" i="1" s="1"/>
  <c r="T666" i="1" s="1"/>
  <c r="AH666" i="1"/>
  <c r="AI666" i="1"/>
  <c r="AJ666" i="1"/>
  <c r="CX666" i="1" s="1"/>
  <c r="W666" i="1" s="1"/>
  <c r="CQ666" i="1"/>
  <c r="CR666" i="1"/>
  <c r="CS666" i="1"/>
  <c r="CT666" i="1"/>
  <c r="CV666" i="1"/>
  <c r="CW666" i="1"/>
  <c r="GL666" i="1"/>
  <c r="GN666" i="1"/>
  <c r="GP666" i="1"/>
  <c r="GV666" i="1"/>
  <c r="GX666" i="1"/>
  <c r="HC666" i="1"/>
  <c r="C667" i="1"/>
  <c r="D667" i="1"/>
  <c r="T667" i="1"/>
  <c r="U667" i="1"/>
  <c r="V667" i="1"/>
  <c r="W667" i="1"/>
  <c r="AC667" i="1"/>
  <c r="AE667" i="1"/>
  <c r="AD667" i="1" s="1"/>
  <c r="AF667" i="1"/>
  <c r="AG667" i="1"/>
  <c r="AH667" i="1"/>
  <c r="AI667" i="1"/>
  <c r="AJ667" i="1"/>
  <c r="CQ667" i="1"/>
  <c r="CR667" i="1"/>
  <c r="CS667" i="1"/>
  <c r="CT667" i="1"/>
  <c r="CU667" i="1"/>
  <c r="CV667" i="1"/>
  <c r="CW667" i="1"/>
  <c r="CX667" i="1"/>
  <c r="GL667" i="1"/>
  <c r="GN667" i="1"/>
  <c r="GP667" i="1"/>
  <c r="GV667" i="1"/>
  <c r="HC667" i="1" s="1"/>
  <c r="GX667" i="1" s="1"/>
  <c r="I668" i="1"/>
  <c r="P668" i="1"/>
  <c r="O668" i="1" s="1"/>
  <c r="Q668" i="1"/>
  <c r="R668" i="1"/>
  <c r="S668" i="1"/>
  <c r="V668" i="1"/>
  <c r="Y668" i="1"/>
  <c r="AC668" i="1"/>
  <c r="AD668" i="1"/>
  <c r="AB668" i="1" s="1"/>
  <c r="AE668" i="1"/>
  <c r="AF668" i="1"/>
  <c r="AG668" i="1"/>
  <c r="AH668" i="1"/>
  <c r="AI668" i="1"/>
  <c r="AJ668" i="1"/>
  <c r="CP668" i="1"/>
  <c r="CQ668" i="1"/>
  <c r="CR668" i="1"/>
  <c r="CS668" i="1"/>
  <c r="CT668" i="1"/>
  <c r="CU668" i="1"/>
  <c r="T668" i="1" s="1"/>
  <c r="CV668" i="1"/>
  <c r="U668" i="1" s="1"/>
  <c r="CW668" i="1"/>
  <c r="CX668" i="1"/>
  <c r="W668" i="1" s="1"/>
  <c r="CY668" i="1"/>
  <c r="X668" i="1" s="1"/>
  <c r="CZ668" i="1"/>
  <c r="GL668" i="1"/>
  <c r="GN668" i="1"/>
  <c r="GP668" i="1"/>
  <c r="GV668" i="1"/>
  <c r="GX668" i="1"/>
  <c r="HC668" i="1"/>
  <c r="C669" i="1"/>
  <c r="D669" i="1"/>
  <c r="U669" i="1"/>
  <c r="V669" i="1"/>
  <c r="AC669" i="1"/>
  <c r="AE669" i="1"/>
  <c r="AD669" i="1" s="1"/>
  <c r="AF669" i="1"/>
  <c r="AG669" i="1"/>
  <c r="CU669" i="1" s="1"/>
  <c r="T669" i="1" s="1"/>
  <c r="AH669" i="1"/>
  <c r="AI669" i="1"/>
  <c r="AJ669" i="1"/>
  <c r="CX669" i="1" s="1"/>
  <c r="W669" i="1" s="1"/>
  <c r="CQ669" i="1"/>
  <c r="CR669" i="1"/>
  <c r="CS669" i="1"/>
  <c r="CT669" i="1"/>
  <c r="CV669" i="1"/>
  <c r="CW669" i="1"/>
  <c r="GL669" i="1"/>
  <c r="GN669" i="1"/>
  <c r="GP669" i="1"/>
  <c r="GV669" i="1"/>
  <c r="HC669" i="1"/>
  <c r="GX669" i="1" s="1"/>
  <c r="I670" i="1"/>
  <c r="P670" i="1"/>
  <c r="O670" i="1" s="1"/>
  <c r="Y670" i="1"/>
  <c r="AB670" i="1"/>
  <c r="AC670" i="1"/>
  <c r="AD670" i="1"/>
  <c r="AE670" i="1"/>
  <c r="AF670" i="1"/>
  <c r="AG670" i="1"/>
  <c r="AH670" i="1"/>
  <c r="AI670" i="1"/>
  <c r="AJ670" i="1"/>
  <c r="CP670" i="1"/>
  <c r="CQ670" i="1"/>
  <c r="CR670" i="1"/>
  <c r="Q670" i="1" s="1"/>
  <c r="CS670" i="1"/>
  <c r="R670" i="1" s="1"/>
  <c r="CT670" i="1"/>
  <c r="CU670" i="1"/>
  <c r="CV670" i="1"/>
  <c r="U670" i="1" s="1"/>
  <c r="CW670" i="1"/>
  <c r="V670" i="1" s="1"/>
  <c r="CX670" i="1"/>
  <c r="W670" i="1" s="1"/>
  <c r="CY670" i="1"/>
  <c r="X670" i="1" s="1"/>
  <c r="CZ670" i="1"/>
  <c r="GL670" i="1"/>
  <c r="GN670" i="1"/>
  <c r="GP670" i="1"/>
  <c r="GV670" i="1"/>
  <c r="GX670" i="1"/>
  <c r="HC670" i="1"/>
  <c r="C671" i="1"/>
  <c r="D671" i="1"/>
  <c r="T671" i="1"/>
  <c r="U671" i="1"/>
  <c r="G1553" i="7" s="1"/>
  <c r="V671" i="1"/>
  <c r="W671" i="1"/>
  <c r="AC671" i="1"/>
  <c r="AE671" i="1"/>
  <c r="AD671" i="1" s="1"/>
  <c r="AF671" i="1"/>
  <c r="AG671" i="1"/>
  <c r="AH671" i="1"/>
  <c r="AI671" i="1"/>
  <c r="AJ671" i="1"/>
  <c r="CQ671" i="1"/>
  <c r="CR671" i="1"/>
  <c r="CS671" i="1"/>
  <c r="CT671" i="1"/>
  <c r="CU671" i="1"/>
  <c r="CV671" i="1"/>
  <c r="CW671" i="1"/>
  <c r="CX671" i="1"/>
  <c r="GL671" i="1"/>
  <c r="GN671" i="1"/>
  <c r="GP671" i="1"/>
  <c r="GV671" i="1"/>
  <c r="HC671" i="1" s="1"/>
  <c r="GX671" i="1" s="1"/>
  <c r="C672" i="1"/>
  <c r="D672" i="1"/>
  <c r="U672" i="1"/>
  <c r="V672" i="1"/>
  <c r="AC672" i="1"/>
  <c r="AD672" i="1"/>
  <c r="AE672" i="1"/>
  <c r="AF672" i="1"/>
  <c r="AG672" i="1"/>
  <c r="AH672" i="1"/>
  <c r="AI672" i="1"/>
  <c r="AJ672" i="1"/>
  <c r="CX672" i="1" s="1"/>
  <c r="W672" i="1" s="1"/>
  <c r="CQ672" i="1"/>
  <c r="CR672" i="1"/>
  <c r="CS672" i="1"/>
  <c r="CT672" i="1"/>
  <c r="CU672" i="1"/>
  <c r="T672" i="1" s="1"/>
  <c r="CV672" i="1"/>
  <c r="CW672" i="1"/>
  <c r="GL672" i="1"/>
  <c r="GN672" i="1"/>
  <c r="GP672" i="1"/>
  <c r="GV672" i="1"/>
  <c r="HC672" i="1" s="1"/>
  <c r="GX672" i="1" s="1"/>
  <c r="I673" i="1"/>
  <c r="P673" i="1" s="1"/>
  <c r="O673" i="1" s="1"/>
  <c r="GM673" i="1" s="1"/>
  <c r="GO673" i="1" s="1"/>
  <c r="T673" i="1"/>
  <c r="W673" i="1"/>
  <c r="X673" i="1"/>
  <c r="AC673" i="1"/>
  <c r="AB673" i="1" s="1"/>
  <c r="AE673" i="1"/>
  <c r="AD673" i="1" s="1"/>
  <c r="AF673" i="1"/>
  <c r="AG673" i="1"/>
  <c r="AH673" i="1"/>
  <c r="AI673" i="1"/>
  <c r="AJ673" i="1"/>
  <c r="CP673" i="1"/>
  <c r="CQ673" i="1"/>
  <c r="CR673" i="1"/>
  <c r="CS673" i="1"/>
  <c r="R673" i="1" s="1"/>
  <c r="CT673" i="1"/>
  <c r="S673" i="1" s="1"/>
  <c r="CU673" i="1"/>
  <c r="CV673" i="1"/>
  <c r="U673" i="1" s="1"/>
  <c r="CW673" i="1"/>
  <c r="V673" i="1" s="1"/>
  <c r="CX673" i="1"/>
  <c r="CY673" i="1"/>
  <c r="CZ673" i="1"/>
  <c r="Y673" i="1" s="1"/>
  <c r="GL673" i="1"/>
  <c r="GN673" i="1"/>
  <c r="GP673" i="1"/>
  <c r="GV673" i="1"/>
  <c r="HC673" i="1"/>
  <c r="GX673" i="1" s="1"/>
  <c r="C674" i="1"/>
  <c r="D674" i="1"/>
  <c r="U674" i="1"/>
  <c r="G1563" i="7" s="1"/>
  <c r="V674" i="1"/>
  <c r="G1566" i="7" s="1"/>
  <c r="AC674" i="1"/>
  <c r="AD674" i="1"/>
  <c r="AB674" i="1" s="1"/>
  <c r="AE674" i="1"/>
  <c r="AF674" i="1"/>
  <c r="AG674" i="1"/>
  <c r="CU674" i="1" s="1"/>
  <c r="T674" i="1" s="1"/>
  <c r="AH674" i="1"/>
  <c r="AI674" i="1"/>
  <c r="AJ674" i="1"/>
  <c r="CQ674" i="1"/>
  <c r="CR674" i="1"/>
  <c r="CS674" i="1"/>
  <c r="CT674" i="1"/>
  <c r="CV674" i="1"/>
  <c r="CW674" i="1"/>
  <c r="CX674" i="1"/>
  <c r="W674" i="1" s="1"/>
  <c r="GL674" i="1"/>
  <c r="GN674" i="1"/>
  <c r="GP674" i="1"/>
  <c r="GV674" i="1"/>
  <c r="HC674" i="1" s="1"/>
  <c r="GX674" i="1" s="1"/>
  <c r="C675" i="1"/>
  <c r="D675" i="1"/>
  <c r="P675" i="1"/>
  <c r="U675" i="1"/>
  <c r="G1576" i="7" s="1"/>
  <c r="V675" i="1"/>
  <c r="G1579" i="7" s="1"/>
  <c r="AC675" i="1"/>
  <c r="AE675" i="1"/>
  <c r="AD675" i="1" s="1"/>
  <c r="AB675" i="1" s="1"/>
  <c r="AF675" i="1"/>
  <c r="AG675" i="1"/>
  <c r="CU675" i="1" s="1"/>
  <c r="T675" i="1" s="1"/>
  <c r="AH675" i="1"/>
  <c r="AI675" i="1"/>
  <c r="AJ675" i="1"/>
  <c r="CQ675" i="1"/>
  <c r="CR675" i="1"/>
  <c r="CS675" i="1"/>
  <c r="CT675" i="1"/>
  <c r="CV675" i="1"/>
  <c r="CW675" i="1"/>
  <c r="CX675" i="1"/>
  <c r="W675" i="1" s="1"/>
  <c r="GL675" i="1"/>
  <c r="GN675" i="1"/>
  <c r="GP675" i="1"/>
  <c r="GV675" i="1"/>
  <c r="GX675" i="1"/>
  <c r="HC675" i="1"/>
  <c r="C676" i="1"/>
  <c r="D676" i="1"/>
  <c r="U676" i="1"/>
  <c r="G1588" i="7" s="1"/>
  <c r="V676" i="1"/>
  <c r="G1591" i="7" s="1"/>
  <c r="AC676" i="1"/>
  <c r="AE676" i="1"/>
  <c r="AD676" i="1" s="1"/>
  <c r="AB676" i="1" s="1"/>
  <c r="AF676" i="1"/>
  <c r="AG676" i="1"/>
  <c r="CU676" i="1" s="1"/>
  <c r="T676" i="1" s="1"/>
  <c r="AH676" i="1"/>
  <c r="AI676" i="1"/>
  <c r="AJ676" i="1"/>
  <c r="CX676" i="1" s="1"/>
  <c r="W676" i="1" s="1"/>
  <c r="CQ676" i="1"/>
  <c r="CR676" i="1"/>
  <c r="CS676" i="1"/>
  <c r="CT676" i="1"/>
  <c r="CV676" i="1"/>
  <c r="CW676" i="1"/>
  <c r="GL676" i="1"/>
  <c r="GN676" i="1"/>
  <c r="GP676" i="1"/>
  <c r="GV676" i="1"/>
  <c r="HC676" i="1" s="1"/>
  <c r="GX676" i="1" s="1"/>
  <c r="C677" i="1"/>
  <c r="D677" i="1"/>
  <c r="U677" i="1"/>
  <c r="V677" i="1"/>
  <c r="AC677" i="1"/>
  <c r="AE677" i="1"/>
  <c r="AD677" i="1" s="1"/>
  <c r="AF677" i="1"/>
  <c r="AG677" i="1"/>
  <c r="CU677" i="1" s="1"/>
  <c r="T677" i="1" s="1"/>
  <c r="AH677" i="1"/>
  <c r="AI677" i="1"/>
  <c r="AJ677" i="1"/>
  <c r="CX677" i="1" s="1"/>
  <c r="W677" i="1" s="1"/>
  <c r="CQ677" i="1"/>
  <c r="CR677" i="1"/>
  <c r="CS677" i="1"/>
  <c r="CT677" i="1"/>
  <c r="CV677" i="1"/>
  <c r="CW677" i="1"/>
  <c r="GL677" i="1"/>
  <c r="GN677" i="1"/>
  <c r="GP677" i="1"/>
  <c r="GV677" i="1"/>
  <c r="HC677" i="1" s="1"/>
  <c r="GX677" i="1" s="1"/>
  <c r="C678" i="1"/>
  <c r="D678" i="1"/>
  <c r="U678" i="1"/>
  <c r="V678" i="1"/>
  <c r="AC678" i="1"/>
  <c r="AE678" i="1"/>
  <c r="AD678" i="1" s="1"/>
  <c r="AF678" i="1"/>
  <c r="AG678" i="1"/>
  <c r="AH678" i="1"/>
  <c r="AI678" i="1"/>
  <c r="AJ678" i="1"/>
  <c r="CX678" i="1" s="1"/>
  <c r="W678" i="1" s="1"/>
  <c r="CQ678" i="1"/>
  <c r="CR678" i="1"/>
  <c r="CS678" i="1"/>
  <c r="CT678" i="1"/>
  <c r="CU678" i="1"/>
  <c r="T678" i="1" s="1"/>
  <c r="CV678" i="1"/>
  <c r="CW678" i="1"/>
  <c r="GL678" i="1"/>
  <c r="GN678" i="1"/>
  <c r="GP678" i="1"/>
  <c r="GV678" i="1"/>
  <c r="GX678" i="1"/>
  <c r="HC678" i="1"/>
  <c r="I679" i="1"/>
  <c r="P679" i="1"/>
  <c r="O679" i="1" s="1"/>
  <c r="R679" i="1"/>
  <c r="S679" i="1"/>
  <c r="T679" i="1"/>
  <c r="U679" i="1"/>
  <c r="V679" i="1"/>
  <c r="X679" i="1"/>
  <c r="Y679" i="1"/>
  <c r="AC679" i="1"/>
  <c r="AD679" i="1"/>
  <c r="AE679" i="1"/>
  <c r="AF679" i="1"/>
  <c r="AG679" i="1"/>
  <c r="AH679" i="1"/>
  <c r="AI679" i="1"/>
  <c r="AJ679" i="1"/>
  <c r="CP679" i="1"/>
  <c r="CQ679" i="1"/>
  <c r="CR679" i="1"/>
  <c r="Q679" i="1" s="1"/>
  <c r="CS679" i="1"/>
  <c r="CT679" i="1"/>
  <c r="CU679" i="1"/>
  <c r="CV679" i="1"/>
  <c r="CW679" i="1"/>
  <c r="CX679" i="1"/>
  <c r="W679" i="1" s="1"/>
  <c r="CY679" i="1"/>
  <c r="CZ679" i="1"/>
  <c r="GL679" i="1"/>
  <c r="GN679" i="1"/>
  <c r="GP679" i="1"/>
  <c r="GV679" i="1"/>
  <c r="HC679" i="1"/>
  <c r="GX679" i="1" s="1"/>
  <c r="C680" i="1"/>
  <c r="D680" i="1"/>
  <c r="T680" i="1"/>
  <c r="U680" i="1"/>
  <c r="V680" i="1"/>
  <c r="AC680" i="1"/>
  <c r="AE680" i="1"/>
  <c r="AD680" i="1" s="1"/>
  <c r="AB680" i="1" s="1"/>
  <c r="AF680" i="1"/>
  <c r="AG680" i="1"/>
  <c r="AH680" i="1"/>
  <c r="AI680" i="1"/>
  <c r="AJ680" i="1"/>
  <c r="CQ680" i="1"/>
  <c r="CR680" i="1"/>
  <c r="CS680" i="1"/>
  <c r="CT680" i="1"/>
  <c r="CU680" i="1"/>
  <c r="CV680" i="1"/>
  <c r="CW680" i="1"/>
  <c r="CX680" i="1"/>
  <c r="W680" i="1" s="1"/>
  <c r="GL680" i="1"/>
  <c r="GN680" i="1"/>
  <c r="GP680" i="1"/>
  <c r="GV680" i="1"/>
  <c r="HC680" i="1" s="1"/>
  <c r="GX680" i="1" s="1"/>
  <c r="I681" i="1"/>
  <c r="P681" i="1"/>
  <c r="O681" i="1" s="1"/>
  <c r="R681" i="1"/>
  <c r="U681" i="1"/>
  <c r="AC681" i="1"/>
  <c r="AB681" i="1" s="1"/>
  <c r="AD681" i="1"/>
  <c r="AE681" i="1"/>
  <c r="AF681" i="1"/>
  <c r="AG681" i="1"/>
  <c r="AH681" i="1"/>
  <c r="AI681" i="1"/>
  <c r="AJ681" i="1"/>
  <c r="CP681" i="1"/>
  <c r="CQ681" i="1"/>
  <c r="CR681" i="1"/>
  <c r="Q681" i="1" s="1"/>
  <c r="CS681" i="1"/>
  <c r="CT681" i="1"/>
  <c r="S681" i="1" s="1"/>
  <c r="CU681" i="1"/>
  <c r="T681" i="1" s="1"/>
  <c r="CV681" i="1"/>
  <c r="CW681" i="1"/>
  <c r="V681" i="1" s="1"/>
  <c r="CX681" i="1"/>
  <c r="W681" i="1" s="1"/>
  <c r="CY681" i="1"/>
  <c r="X681" i="1" s="1"/>
  <c r="CZ681" i="1"/>
  <c r="Y681" i="1" s="1"/>
  <c r="GL681" i="1"/>
  <c r="GN681" i="1"/>
  <c r="GP681" i="1"/>
  <c r="GV681" i="1"/>
  <c r="GX681" i="1"/>
  <c r="HC681" i="1"/>
  <c r="C682" i="1"/>
  <c r="D682" i="1"/>
  <c r="U682" i="1"/>
  <c r="G1601" i="7" s="1"/>
  <c r="V682" i="1"/>
  <c r="G1604" i="7" s="1"/>
  <c r="AC682" i="1"/>
  <c r="AE682" i="1"/>
  <c r="AD682" i="1" s="1"/>
  <c r="AF682" i="1"/>
  <c r="AG682" i="1"/>
  <c r="CU682" i="1" s="1"/>
  <c r="T682" i="1" s="1"/>
  <c r="AH682" i="1"/>
  <c r="AI682" i="1"/>
  <c r="AJ682" i="1"/>
  <c r="CX682" i="1" s="1"/>
  <c r="W682" i="1" s="1"/>
  <c r="CQ682" i="1"/>
  <c r="CR682" i="1"/>
  <c r="CS682" i="1"/>
  <c r="CT682" i="1"/>
  <c r="CV682" i="1"/>
  <c r="CW682" i="1"/>
  <c r="GL682" i="1"/>
  <c r="GN682" i="1"/>
  <c r="GP682" i="1"/>
  <c r="GV682" i="1"/>
  <c r="GX682" i="1"/>
  <c r="HC682" i="1"/>
  <c r="C683" i="1"/>
  <c r="D683" i="1"/>
  <c r="T683" i="1"/>
  <c r="U683" i="1"/>
  <c r="G1616" i="7" s="1"/>
  <c r="AC683" i="1"/>
  <c r="AE683" i="1"/>
  <c r="AD683" i="1" s="1"/>
  <c r="AF683" i="1"/>
  <c r="AG683" i="1"/>
  <c r="AH683" i="1"/>
  <c r="AI683" i="1"/>
  <c r="AJ683" i="1"/>
  <c r="CX683" i="1" s="1"/>
  <c r="W683" i="1" s="1"/>
  <c r="CQ683" i="1"/>
  <c r="CR683" i="1"/>
  <c r="CS683" i="1"/>
  <c r="CT683" i="1"/>
  <c r="CU683" i="1"/>
  <c r="CV683" i="1"/>
  <c r="CW683" i="1"/>
  <c r="GL683" i="1"/>
  <c r="GN683" i="1"/>
  <c r="GP683" i="1"/>
  <c r="GV683" i="1"/>
  <c r="HC683" i="1"/>
  <c r="GX683" i="1" s="1"/>
  <c r="C684" i="1"/>
  <c r="D684" i="1"/>
  <c r="U684" i="1"/>
  <c r="V684" i="1"/>
  <c r="AC684" i="1"/>
  <c r="AE684" i="1"/>
  <c r="AD684" i="1" s="1"/>
  <c r="AF684" i="1"/>
  <c r="AG684" i="1"/>
  <c r="CU684" i="1" s="1"/>
  <c r="T684" i="1" s="1"/>
  <c r="AH684" i="1"/>
  <c r="AI684" i="1"/>
  <c r="AJ684" i="1"/>
  <c r="CX684" i="1" s="1"/>
  <c r="W684" i="1" s="1"/>
  <c r="CQ684" i="1"/>
  <c r="CR684" i="1"/>
  <c r="CS684" i="1"/>
  <c r="CT684" i="1"/>
  <c r="CV684" i="1"/>
  <c r="CW684" i="1"/>
  <c r="GL684" i="1"/>
  <c r="GN684" i="1"/>
  <c r="GP684" i="1"/>
  <c r="GV684" i="1"/>
  <c r="HC684" i="1" s="1"/>
  <c r="GX684" i="1" s="1"/>
  <c r="I685" i="1"/>
  <c r="P685" i="1" s="1"/>
  <c r="O685" i="1" s="1"/>
  <c r="Q685" i="1"/>
  <c r="T685" i="1"/>
  <c r="X685" i="1"/>
  <c r="AB685" i="1"/>
  <c r="AC685" i="1"/>
  <c r="AD685" i="1"/>
  <c r="AE685" i="1"/>
  <c r="AF685" i="1"/>
  <c r="AG685" i="1"/>
  <c r="AH685" i="1"/>
  <c r="AI685" i="1"/>
  <c r="AJ685" i="1"/>
  <c r="CP685" i="1"/>
  <c r="CQ685" i="1"/>
  <c r="CR685" i="1"/>
  <c r="CS685" i="1"/>
  <c r="R685" i="1" s="1"/>
  <c r="CT685" i="1"/>
  <c r="CU685" i="1"/>
  <c r="CV685" i="1"/>
  <c r="U685" i="1" s="1"/>
  <c r="CW685" i="1"/>
  <c r="V685" i="1" s="1"/>
  <c r="CX685" i="1"/>
  <c r="W685" i="1" s="1"/>
  <c r="CY685" i="1"/>
  <c r="CZ685" i="1"/>
  <c r="Y685" i="1" s="1"/>
  <c r="GL685" i="1"/>
  <c r="GN685" i="1"/>
  <c r="GP685" i="1"/>
  <c r="GV685" i="1"/>
  <c r="HC685" i="1"/>
  <c r="GX685" i="1" s="1"/>
  <c r="I686" i="1"/>
  <c r="P686" i="1"/>
  <c r="V686" i="1"/>
  <c r="AC686" i="1"/>
  <c r="AE686" i="1"/>
  <c r="AD686" i="1" s="1"/>
  <c r="AB686" i="1" s="1"/>
  <c r="AF686" i="1"/>
  <c r="AG686" i="1"/>
  <c r="AH686" i="1"/>
  <c r="AI686" i="1"/>
  <c r="AJ686" i="1"/>
  <c r="CX686" i="1" s="1"/>
  <c r="W686" i="1" s="1"/>
  <c r="CQ686" i="1"/>
  <c r="CR686" i="1"/>
  <c r="Q686" i="1" s="1"/>
  <c r="CS686" i="1"/>
  <c r="R686" i="1" s="1"/>
  <c r="CT686" i="1"/>
  <c r="S686" i="1" s="1"/>
  <c r="CU686" i="1"/>
  <c r="T686" i="1" s="1"/>
  <c r="CV686" i="1"/>
  <c r="U686" i="1" s="1"/>
  <c r="CW686" i="1"/>
  <c r="GL686" i="1"/>
  <c r="GN686" i="1"/>
  <c r="GP686" i="1"/>
  <c r="GV686" i="1"/>
  <c r="HC686" i="1" s="1"/>
  <c r="GX686" i="1" s="1"/>
  <c r="C687" i="1"/>
  <c r="D687" i="1"/>
  <c r="T687" i="1"/>
  <c r="V687" i="1"/>
  <c r="AC687" i="1"/>
  <c r="AE687" i="1"/>
  <c r="AD687" i="1" s="1"/>
  <c r="AF687" i="1"/>
  <c r="AG687" i="1"/>
  <c r="AH687" i="1"/>
  <c r="AI687" i="1"/>
  <c r="AJ687" i="1"/>
  <c r="CX687" i="1" s="1"/>
  <c r="W687" i="1" s="1"/>
  <c r="CQ687" i="1"/>
  <c r="CR687" i="1"/>
  <c r="CS687" i="1"/>
  <c r="CT687" i="1"/>
  <c r="CU687" i="1"/>
  <c r="CV687" i="1"/>
  <c r="CW687" i="1"/>
  <c r="GL687" i="1"/>
  <c r="GN687" i="1"/>
  <c r="GP687" i="1"/>
  <c r="GV687" i="1"/>
  <c r="HC687" i="1" s="1"/>
  <c r="GX687" i="1" s="1"/>
  <c r="I688" i="1"/>
  <c r="P688" i="1" s="1"/>
  <c r="O688" i="1" s="1"/>
  <c r="GM688" i="1" s="1"/>
  <c r="GO688" i="1" s="1"/>
  <c r="V688" i="1"/>
  <c r="Y688" i="1"/>
  <c r="AC688" i="1"/>
  <c r="AE688" i="1"/>
  <c r="AD688" i="1" s="1"/>
  <c r="AB688" i="1" s="1"/>
  <c r="AF688" i="1"/>
  <c r="AG688" i="1"/>
  <c r="AH688" i="1"/>
  <c r="AI688" i="1"/>
  <c r="AJ688" i="1"/>
  <c r="CP688" i="1"/>
  <c r="CQ688" i="1"/>
  <c r="CR688" i="1"/>
  <c r="CS688" i="1"/>
  <c r="R688" i="1" s="1"/>
  <c r="CT688" i="1"/>
  <c r="CU688" i="1"/>
  <c r="T688" i="1" s="1"/>
  <c r="CV688" i="1"/>
  <c r="U688" i="1" s="1"/>
  <c r="CW688" i="1"/>
  <c r="CX688" i="1"/>
  <c r="W688" i="1" s="1"/>
  <c r="CY688" i="1"/>
  <c r="X688" i="1" s="1"/>
  <c r="CZ688" i="1"/>
  <c r="GL688" i="1"/>
  <c r="GN688" i="1"/>
  <c r="GP688" i="1"/>
  <c r="GV688" i="1"/>
  <c r="HC688" i="1"/>
  <c r="GX688" i="1" s="1"/>
  <c r="I689" i="1"/>
  <c r="P689" i="1"/>
  <c r="R689" i="1"/>
  <c r="U689" i="1"/>
  <c r="AC689" i="1"/>
  <c r="AB689" i="1" s="1"/>
  <c r="AD689" i="1"/>
  <c r="AE689" i="1"/>
  <c r="AF689" i="1"/>
  <c r="AG689" i="1"/>
  <c r="CU689" i="1" s="1"/>
  <c r="T689" i="1" s="1"/>
  <c r="AH689" i="1"/>
  <c r="CV689" i="1" s="1"/>
  <c r="AI689" i="1"/>
  <c r="CW689" i="1" s="1"/>
  <c r="V689" i="1" s="1"/>
  <c r="AJ689" i="1"/>
  <c r="CQ689" i="1"/>
  <c r="CR689" i="1"/>
  <c r="Q689" i="1" s="1"/>
  <c r="CS689" i="1"/>
  <c r="CT689" i="1"/>
  <c r="S689" i="1" s="1"/>
  <c r="CY689" i="1" s="1"/>
  <c r="X689" i="1" s="1"/>
  <c r="CX689" i="1"/>
  <c r="W689" i="1" s="1"/>
  <c r="GL689" i="1"/>
  <c r="GN689" i="1"/>
  <c r="GP689" i="1"/>
  <c r="GV689" i="1"/>
  <c r="HC689" i="1" s="1"/>
  <c r="GX689" i="1"/>
  <c r="C690" i="1"/>
  <c r="D690" i="1"/>
  <c r="U690" i="1"/>
  <c r="G1632" i="7" s="1"/>
  <c r="V690" i="1"/>
  <c r="G1635" i="7" s="1"/>
  <c r="AC690" i="1"/>
  <c r="AE690" i="1"/>
  <c r="AD690" i="1" s="1"/>
  <c r="AF690" i="1"/>
  <c r="AG690" i="1"/>
  <c r="AH690" i="1"/>
  <c r="AI690" i="1"/>
  <c r="AJ690" i="1"/>
  <c r="CX690" i="1" s="1"/>
  <c r="W690" i="1" s="1"/>
  <c r="CQ690" i="1"/>
  <c r="CR690" i="1"/>
  <c r="CS690" i="1"/>
  <c r="CT690" i="1"/>
  <c r="CU690" i="1"/>
  <c r="T690" i="1" s="1"/>
  <c r="CV690" i="1"/>
  <c r="CW690" i="1"/>
  <c r="GL690" i="1"/>
  <c r="GN690" i="1"/>
  <c r="GP690" i="1"/>
  <c r="GV690" i="1"/>
  <c r="GX690" i="1"/>
  <c r="HC690" i="1"/>
  <c r="C691" i="1"/>
  <c r="D691" i="1"/>
  <c r="T691" i="1"/>
  <c r="U691" i="1"/>
  <c r="G1644" i="7" s="1"/>
  <c r="V691" i="1"/>
  <c r="G1647" i="7" s="1"/>
  <c r="AC691" i="1"/>
  <c r="AE691" i="1"/>
  <c r="AD691" i="1" s="1"/>
  <c r="AF691" i="1"/>
  <c r="AG691" i="1"/>
  <c r="AH691" i="1"/>
  <c r="AI691" i="1"/>
  <c r="AJ691" i="1"/>
  <c r="CX691" i="1" s="1"/>
  <c r="W691" i="1" s="1"/>
  <c r="CQ691" i="1"/>
  <c r="CR691" i="1"/>
  <c r="CS691" i="1"/>
  <c r="CT691" i="1"/>
  <c r="CU691" i="1"/>
  <c r="CV691" i="1"/>
  <c r="CW691" i="1"/>
  <c r="GL691" i="1"/>
  <c r="GN691" i="1"/>
  <c r="GP691" i="1"/>
  <c r="GV691" i="1"/>
  <c r="HC691" i="1"/>
  <c r="GX691" i="1" s="1"/>
  <c r="C692" i="1"/>
  <c r="D692" i="1"/>
  <c r="U692" i="1"/>
  <c r="G1657" i="7" s="1"/>
  <c r="V692" i="1"/>
  <c r="G1660" i="7" s="1"/>
  <c r="AC692" i="1"/>
  <c r="AE692" i="1"/>
  <c r="AD692" i="1" s="1"/>
  <c r="AF692" i="1"/>
  <c r="AG692" i="1"/>
  <c r="CU692" i="1" s="1"/>
  <c r="T692" i="1" s="1"/>
  <c r="AH692" i="1"/>
  <c r="AI692" i="1"/>
  <c r="AJ692" i="1"/>
  <c r="CX692" i="1" s="1"/>
  <c r="W692" i="1" s="1"/>
  <c r="CQ692" i="1"/>
  <c r="CR692" i="1"/>
  <c r="CS692" i="1"/>
  <c r="CT692" i="1"/>
  <c r="CV692" i="1"/>
  <c r="CW692" i="1"/>
  <c r="GL692" i="1"/>
  <c r="GN692" i="1"/>
  <c r="GP692" i="1"/>
  <c r="GV692" i="1"/>
  <c r="HC692" i="1" s="1"/>
  <c r="GX692" i="1" s="1"/>
  <c r="C693" i="1"/>
  <c r="D693" i="1"/>
  <c r="U693" i="1"/>
  <c r="G1669" i="7" s="1"/>
  <c r="V693" i="1"/>
  <c r="G1672" i="7" s="1"/>
  <c r="W693" i="1"/>
  <c r="AC693" i="1"/>
  <c r="AE693" i="1"/>
  <c r="AD693" i="1" s="1"/>
  <c r="AF693" i="1"/>
  <c r="AG693" i="1"/>
  <c r="CU693" i="1" s="1"/>
  <c r="T693" i="1" s="1"/>
  <c r="AH693" i="1"/>
  <c r="AI693" i="1"/>
  <c r="AJ693" i="1"/>
  <c r="CQ693" i="1"/>
  <c r="CR693" i="1"/>
  <c r="CS693" i="1"/>
  <c r="CT693" i="1"/>
  <c r="CV693" i="1"/>
  <c r="CW693" i="1"/>
  <c r="CX693" i="1"/>
  <c r="GL693" i="1"/>
  <c r="GN693" i="1"/>
  <c r="GP693" i="1"/>
  <c r="GV693" i="1"/>
  <c r="GX693" i="1"/>
  <c r="HC693" i="1"/>
  <c r="C694" i="1"/>
  <c r="D694" i="1"/>
  <c r="T694" i="1"/>
  <c r="U694" i="1"/>
  <c r="G1682" i="7" s="1"/>
  <c r="V694" i="1"/>
  <c r="G1685" i="7" s="1"/>
  <c r="W694" i="1"/>
  <c r="AC694" i="1"/>
  <c r="AE694" i="1"/>
  <c r="AD694" i="1" s="1"/>
  <c r="AF694" i="1"/>
  <c r="AG694" i="1"/>
  <c r="AH694" i="1"/>
  <c r="AI694" i="1"/>
  <c r="AJ694" i="1"/>
  <c r="CQ694" i="1"/>
  <c r="CR694" i="1"/>
  <c r="CS694" i="1"/>
  <c r="CT694" i="1"/>
  <c r="CU694" i="1"/>
  <c r="CV694" i="1"/>
  <c r="CW694" i="1"/>
  <c r="CX694" i="1"/>
  <c r="GL694" i="1"/>
  <c r="GN694" i="1"/>
  <c r="GP694" i="1"/>
  <c r="GV694" i="1"/>
  <c r="HC694" i="1"/>
  <c r="GX694" i="1" s="1"/>
  <c r="C695" i="1"/>
  <c r="D695" i="1"/>
  <c r="U695" i="1"/>
  <c r="G1694" i="7" s="1"/>
  <c r="V695" i="1"/>
  <c r="G1697" i="7" s="1"/>
  <c r="AC695" i="1"/>
  <c r="AE695" i="1"/>
  <c r="AD695" i="1" s="1"/>
  <c r="AF695" i="1"/>
  <c r="AG695" i="1"/>
  <c r="AH695" i="1"/>
  <c r="AI695" i="1"/>
  <c r="AJ695" i="1"/>
  <c r="CX695" i="1" s="1"/>
  <c r="W695" i="1" s="1"/>
  <c r="CQ695" i="1"/>
  <c r="CR695" i="1"/>
  <c r="CS695" i="1"/>
  <c r="CT695" i="1"/>
  <c r="CU695" i="1"/>
  <c r="T695" i="1" s="1"/>
  <c r="CV695" i="1"/>
  <c r="CW695" i="1"/>
  <c r="GL695" i="1"/>
  <c r="GN695" i="1"/>
  <c r="GP695" i="1"/>
  <c r="GV695" i="1"/>
  <c r="HC695" i="1" s="1"/>
  <c r="GX695" i="1" s="1"/>
  <c r="C696" i="1"/>
  <c r="D696" i="1"/>
  <c r="U696" i="1"/>
  <c r="V696" i="1"/>
  <c r="AC696" i="1"/>
  <c r="AE696" i="1"/>
  <c r="AD696" i="1" s="1"/>
  <c r="AF696" i="1"/>
  <c r="AG696" i="1"/>
  <c r="AH696" i="1"/>
  <c r="AI696" i="1"/>
  <c r="AJ696" i="1"/>
  <c r="CX696" i="1" s="1"/>
  <c r="W696" i="1" s="1"/>
  <c r="CQ696" i="1"/>
  <c r="CR696" i="1"/>
  <c r="CS696" i="1"/>
  <c r="CT696" i="1"/>
  <c r="CU696" i="1"/>
  <c r="T696" i="1" s="1"/>
  <c r="CV696" i="1"/>
  <c r="CW696" i="1"/>
  <c r="GL696" i="1"/>
  <c r="GN696" i="1"/>
  <c r="GP696" i="1"/>
  <c r="GV696" i="1"/>
  <c r="HC696" i="1"/>
  <c r="GX696" i="1" s="1"/>
  <c r="I697" i="1"/>
  <c r="O697" i="1"/>
  <c r="GM697" i="1" s="1"/>
  <c r="GO697" i="1" s="1"/>
  <c r="P697" i="1"/>
  <c r="R697" i="1"/>
  <c r="U697" i="1"/>
  <c r="X697" i="1"/>
  <c r="Y697" i="1"/>
  <c r="AC697" i="1"/>
  <c r="AD697" i="1"/>
  <c r="AB697" i="1" s="1"/>
  <c r="AE697" i="1"/>
  <c r="AF697" i="1"/>
  <c r="AG697" i="1"/>
  <c r="AH697" i="1"/>
  <c r="AI697" i="1"/>
  <c r="AJ697" i="1"/>
  <c r="CP697" i="1"/>
  <c r="CQ697" i="1"/>
  <c r="CR697" i="1"/>
  <c r="Q697" i="1" s="1"/>
  <c r="CS697" i="1"/>
  <c r="CT697" i="1"/>
  <c r="S697" i="1" s="1"/>
  <c r="CU697" i="1"/>
  <c r="T697" i="1" s="1"/>
  <c r="CV697" i="1"/>
  <c r="CW697" i="1"/>
  <c r="V697" i="1" s="1"/>
  <c r="CX697" i="1"/>
  <c r="W697" i="1" s="1"/>
  <c r="CY697" i="1"/>
  <c r="CZ697" i="1"/>
  <c r="GL697" i="1"/>
  <c r="GN697" i="1"/>
  <c r="GP697" i="1"/>
  <c r="GV697" i="1"/>
  <c r="HC697" i="1"/>
  <c r="GX697" i="1" s="1"/>
  <c r="I698" i="1"/>
  <c r="R698" i="1"/>
  <c r="T698" i="1"/>
  <c r="AC698" i="1"/>
  <c r="AE698" i="1"/>
  <c r="AD698" i="1" s="1"/>
  <c r="AF698" i="1"/>
  <c r="AG698" i="1"/>
  <c r="AH698" i="1"/>
  <c r="CV698" i="1" s="1"/>
  <c r="U698" i="1" s="1"/>
  <c r="AI698" i="1"/>
  <c r="AJ698" i="1"/>
  <c r="CQ698" i="1"/>
  <c r="P698" i="1" s="1"/>
  <c r="CR698" i="1"/>
  <c r="CS698" i="1"/>
  <c r="CT698" i="1"/>
  <c r="S698" i="1" s="1"/>
  <c r="CZ698" i="1" s="1"/>
  <c r="Y698" i="1" s="1"/>
  <c r="CU698" i="1"/>
  <c r="CW698" i="1"/>
  <c r="V698" i="1" s="1"/>
  <c r="CX698" i="1"/>
  <c r="GL698" i="1"/>
  <c r="GN698" i="1"/>
  <c r="GP698" i="1"/>
  <c r="GV698" i="1"/>
  <c r="HC698" i="1"/>
  <c r="C699" i="1"/>
  <c r="D699" i="1"/>
  <c r="U699" i="1"/>
  <c r="V699" i="1"/>
  <c r="AC699" i="1"/>
  <c r="AE699" i="1"/>
  <c r="AD699" i="1" s="1"/>
  <c r="AF699" i="1"/>
  <c r="AG699" i="1"/>
  <c r="CU699" i="1" s="1"/>
  <c r="T699" i="1" s="1"/>
  <c r="AH699" i="1"/>
  <c r="AI699" i="1"/>
  <c r="AJ699" i="1"/>
  <c r="CX699" i="1" s="1"/>
  <c r="W699" i="1" s="1"/>
  <c r="CQ699" i="1"/>
  <c r="CR699" i="1"/>
  <c r="CS699" i="1"/>
  <c r="CT699" i="1"/>
  <c r="CV699" i="1"/>
  <c r="CW699" i="1"/>
  <c r="GL699" i="1"/>
  <c r="GN699" i="1"/>
  <c r="GP699" i="1"/>
  <c r="GV699" i="1"/>
  <c r="HC699" i="1" s="1"/>
  <c r="GX699" i="1" s="1"/>
  <c r="I700" i="1"/>
  <c r="P700" i="1" s="1"/>
  <c r="O700" i="1" s="1"/>
  <c r="GM700" i="1" s="1"/>
  <c r="GO700" i="1" s="1"/>
  <c r="Q700" i="1"/>
  <c r="R700" i="1"/>
  <c r="T700" i="1"/>
  <c r="W700" i="1"/>
  <c r="AC700" i="1"/>
  <c r="AB700" i="1" s="1"/>
  <c r="AE700" i="1"/>
  <c r="AD700" i="1" s="1"/>
  <c r="AF700" i="1"/>
  <c r="AG700" i="1"/>
  <c r="AH700" i="1"/>
  <c r="AI700" i="1"/>
  <c r="AJ700" i="1"/>
  <c r="CP700" i="1"/>
  <c r="CQ700" i="1"/>
  <c r="CR700" i="1"/>
  <c r="CS700" i="1"/>
  <c r="CT700" i="1"/>
  <c r="S700" i="1" s="1"/>
  <c r="CU700" i="1"/>
  <c r="CV700" i="1"/>
  <c r="U700" i="1" s="1"/>
  <c r="CW700" i="1"/>
  <c r="V700" i="1" s="1"/>
  <c r="CX700" i="1"/>
  <c r="CY700" i="1"/>
  <c r="X700" i="1" s="1"/>
  <c r="CZ700" i="1"/>
  <c r="Y700" i="1" s="1"/>
  <c r="GL700" i="1"/>
  <c r="GN700" i="1"/>
  <c r="GP700" i="1"/>
  <c r="GV700" i="1"/>
  <c r="HC700" i="1"/>
  <c r="GX700" i="1" s="1"/>
  <c r="I701" i="1"/>
  <c r="V701" i="1" s="1"/>
  <c r="P701" i="1"/>
  <c r="S701" i="1"/>
  <c r="AC701" i="1"/>
  <c r="AE701" i="1"/>
  <c r="AD701" i="1" s="1"/>
  <c r="AB701" i="1" s="1"/>
  <c r="AF701" i="1"/>
  <c r="AG701" i="1"/>
  <c r="CU701" i="1" s="1"/>
  <c r="AH701" i="1"/>
  <c r="CV701" i="1" s="1"/>
  <c r="U701" i="1" s="1"/>
  <c r="AI701" i="1"/>
  <c r="AJ701" i="1"/>
  <c r="CX701" i="1" s="1"/>
  <c r="W701" i="1" s="1"/>
  <c r="CQ701" i="1"/>
  <c r="CR701" i="1"/>
  <c r="Q701" i="1" s="1"/>
  <c r="CS701" i="1"/>
  <c r="R701" i="1" s="1"/>
  <c r="CT701" i="1"/>
  <c r="CW701" i="1"/>
  <c r="GL701" i="1"/>
  <c r="GN701" i="1"/>
  <c r="GP701" i="1"/>
  <c r="GV701" i="1"/>
  <c r="GX701" i="1"/>
  <c r="HC701" i="1"/>
  <c r="C702" i="1"/>
  <c r="D702" i="1"/>
  <c r="T702" i="1"/>
  <c r="U702" i="1"/>
  <c r="V702" i="1"/>
  <c r="W702" i="1"/>
  <c r="AC702" i="1"/>
  <c r="AE702" i="1"/>
  <c r="AD702" i="1" s="1"/>
  <c r="AF702" i="1"/>
  <c r="AG702" i="1"/>
  <c r="AH702" i="1"/>
  <c r="AI702" i="1"/>
  <c r="AJ702" i="1"/>
  <c r="CQ702" i="1"/>
  <c r="CR702" i="1"/>
  <c r="CS702" i="1"/>
  <c r="CT702" i="1"/>
  <c r="CU702" i="1"/>
  <c r="CV702" i="1"/>
  <c r="CW702" i="1"/>
  <c r="CX702" i="1"/>
  <c r="GL702" i="1"/>
  <c r="GN702" i="1"/>
  <c r="GP702" i="1"/>
  <c r="GV702" i="1"/>
  <c r="HC702" i="1"/>
  <c r="GX702" i="1" s="1"/>
  <c r="I703" i="1"/>
  <c r="P703" i="1"/>
  <c r="O703" i="1" s="1"/>
  <c r="GM703" i="1" s="1"/>
  <c r="GO703" i="1" s="1"/>
  <c r="Y703" i="1"/>
  <c r="AC703" i="1"/>
  <c r="AD703" i="1"/>
  <c r="AB703" i="1" s="1"/>
  <c r="AE703" i="1"/>
  <c r="AF703" i="1"/>
  <c r="AG703" i="1"/>
  <c r="AH703" i="1"/>
  <c r="AI703" i="1"/>
  <c r="AJ703" i="1"/>
  <c r="CP703" i="1"/>
  <c r="CQ703" i="1"/>
  <c r="CR703" i="1"/>
  <c r="CS703" i="1"/>
  <c r="CT703" i="1"/>
  <c r="CU703" i="1"/>
  <c r="CV703" i="1"/>
  <c r="U703" i="1" s="1"/>
  <c r="CW703" i="1"/>
  <c r="CX703" i="1"/>
  <c r="W703" i="1" s="1"/>
  <c r="CY703" i="1"/>
  <c r="X703" i="1" s="1"/>
  <c r="CZ703" i="1"/>
  <c r="GL703" i="1"/>
  <c r="GN703" i="1"/>
  <c r="GP703" i="1"/>
  <c r="GV703" i="1"/>
  <c r="GX703" i="1"/>
  <c r="HC703" i="1"/>
  <c r="I704" i="1"/>
  <c r="R704" i="1" s="1"/>
  <c r="P704" i="1"/>
  <c r="CP704" i="1" s="1"/>
  <c r="O704" i="1" s="1"/>
  <c r="U704" i="1"/>
  <c r="AC704" i="1"/>
  <c r="AD704" i="1"/>
  <c r="AE704" i="1"/>
  <c r="AF704" i="1"/>
  <c r="AG704" i="1"/>
  <c r="CU704" i="1" s="1"/>
  <c r="T704" i="1" s="1"/>
  <c r="AH704" i="1"/>
  <c r="CV704" i="1" s="1"/>
  <c r="AI704" i="1"/>
  <c r="AJ704" i="1"/>
  <c r="CX704" i="1" s="1"/>
  <c r="W704" i="1" s="1"/>
  <c r="CQ704" i="1"/>
  <c r="CR704" i="1"/>
  <c r="Q704" i="1" s="1"/>
  <c r="CS704" i="1"/>
  <c r="CT704" i="1"/>
  <c r="S704" i="1" s="1"/>
  <c r="CW704" i="1"/>
  <c r="V704" i="1" s="1"/>
  <c r="GL704" i="1"/>
  <c r="GN704" i="1"/>
  <c r="GP704" i="1"/>
  <c r="GV704" i="1"/>
  <c r="HC704" i="1" s="1"/>
  <c r="GX704" i="1" s="1"/>
  <c r="C705" i="1"/>
  <c r="D705" i="1"/>
  <c r="U705" i="1"/>
  <c r="V705" i="1"/>
  <c r="AC705" i="1"/>
  <c r="AE705" i="1"/>
  <c r="AD705" i="1" s="1"/>
  <c r="AF705" i="1"/>
  <c r="AG705" i="1"/>
  <c r="AH705" i="1"/>
  <c r="AI705" i="1"/>
  <c r="AJ705" i="1"/>
  <c r="CQ705" i="1"/>
  <c r="CR705" i="1"/>
  <c r="CS705" i="1"/>
  <c r="CT705" i="1"/>
  <c r="CU705" i="1"/>
  <c r="T705" i="1" s="1"/>
  <c r="CV705" i="1"/>
  <c r="CW705" i="1"/>
  <c r="CX705" i="1"/>
  <c r="W705" i="1" s="1"/>
  <c r="GL705" i="1"/>
  <c r="GN705" i="1"/>
  <c r="GP705" i="1"/>
  <c r="GV705" i="1"/>
  <c r="HC705" i="1" s="1"/>
  <c r="GX705" i="1"/>
  <c r="I706" i="1"/>
  <c r="P706" i="1" s="1"/>
  <c r="O706" i="1" s="1"/>
  <c r="GM706" i="1" s="1"/>
  <c r="GO706" i="1" s="1"/>
  <c r="R706" i="1"/>
  <c r="U706" i="1"/>
  <c r="V706" i="1"/>
  <c r="X706" i="1"/>
  <c r="Y706" i="1"/>
  <c r="AC706" i="1"/>
  <c r="AD706" i="1"/>
  <c r="AE706" i="1"/>
  <c r="AF706" i="1"/>
  <c r="AG706" i="1"/>
  <c r="AH706" i="1"/>
  <c r="AI706" i="1"/>
  <c r="AJ706" i="1"/>
  <c r="CP706" i="1"/>
  <c r="CQ706" i="1"/>
  <c r="CR706" i="1"/>
  <c r="Q706" i="1" s="1"/>
  <c r="CS706" i="1"/>
  <c r="CT706" i="1"/>
  <c r="S706" i="1" s="1"/>
  <c r="CU706" i="1"/>
  <c r="T706" i="1" s="1"/>
  <c r="CV706" i="1"/>
  <c r="CW706" i="1"/>
  <c r="CX706" i="1"/>
  <c r="W706" i="1" s="1"/>
  <c r="CY706" i="1"/>
  <c r="CZ706" i="1"/>
  <c r="GL706" i="1"/>
  <c r="GN706" i="1"/>
  <c r="GP706" i="1"/>
  <c r="GV706" i="1"/>
  <c r="HC706" i="1"/>
  <c r="GX706" i="1" s="1"/>
  <c r="I707" i="1"/>
  <c r="Q707" i="1"/>
  <c r="R707" i="1"/>
  <c r="AC707" i="1"/>
  <c r="AE707" i="1"/>
  <c r="AD707" i="1" s="1"/>
  <c r="AB707" i="1" s="1"/>
  <c r="AF707" i="1"/>
  <c r="AG707" i="1"/>
  <c r="CU707" i="1" s="1"/>
  <c r="T707" i="1" s="1"/>
  <c r="AH707" i="1"/>
  <c r="CV707" i="1" s="1"/>
  <c r="U707" i="1" s="1"/>
  <c r="AI707" i="1"/>
  <c r="CW707" i="1" s="1"/>
  <c r="V707" i="1" s="1"/>
  <c r="AJ707" i="1"/>
  <c r="CX707" i="1" s="1"/>
  <c r="W707" i="1" s="1"/>
  <c r="CQ707" i="1"/>
  <c r="P707" i="1" s="1"/>
  <c r="CP707" i="1" s="1"/>
  <c r="O707" i="1" s="1"/>
  <c r="CR707" i="1"/>
  <c r="CS707" i="1"/>
  <c r="CT707" i="1"/>
  <c r="S707" i="1" s="1"/>
  <c r="CZ707" i="1" s="1"/>
  <c r="Y707" i="1" s="1"/>
  <c r="GL707" i="1"/>
  <c r="GN707" i="1"/>
  <c r="GP707" i="1"/>
  <c r="GV707" i="1"/>
  <c r="HC707" i="1" s="1"/>
  <c r="GX707" i="1" s="1"/>
  <c r="C708" i="1"/>
  <c r="D708" i="1"/>
  <c r="U708" i="1"/>
  <c r="V708" i="1"/>
  <c r="AC708" i="1"/>
  <c r="AE708" i="1"/>
  <c r="AD708" i="1" s="1"/>
  <c r="AF708" i="1"/>
  <c r="AG708" i="1"/>
  <c r="CU708" i="1" s="1"/>
  <c r="T708" i="1" s="1"/>
  <c r="AH708" i="1"/>
  <c r="AI708" i="1"/>
  <c r="AJ708" i="1"/>
  <c r="CX708" i="1" s="1"/>
  <c r="W708" i="1" s="1"/>
  <c r="CQ708" i="1"/>
  <c r="CR708" i="1"/>
  <c r="CS708" i="1"/>
  <c r="CT708" i="1"/>
  <c r="CV708" i="1"/>
  <c r="CW708" i="1"/>
  <c r="GL708" i="1"/>
  <c r="GN708" i="1"/>
  <c r="GP708" i="1"/>
  <c r="GV708" i="1"/>
  <c r="HC708" i="1" s="1"/>
  <c r="GX708" i="1" s="1"/>
  <c r="I709" i="1"/>
  <c r="P709" i="1" s="1"/>
  <c r="O709" i="1" s="1"/>
  <c r="GM709" i="1" s="1"/>
  <c r="GO709" i="1" s="1"/>
  <c r="Q709" i="1"/>
  <c r="T709" i="1"/>
  <c r="AC709" i="1"/>
  <c r="AE709" i="1"/>
  <c r="AD709" i="1" s="1"/>
  <c r="AB709" i="1" s="1"/>
  <c r="AF709" i="1"/>
  <c r="AG709" i="1"/>
  <c r="AH709" i="1"/>
  <c r="AI709" i="1"/>
  <c r="AJ709" i="1"/>
  <c r="CP709" i="1"/>
  <c r="CQ709" i="1"/>
  <c r="CR709" i="1"/>
  <c r="CS709" i="1"/>
  <c r="R709" i="1" s="1"/>
  <c r="CT709" i="1"/>
  <c r="S709" i="1" s="1"/>
  <c r="CU709" i="1"/>
  <c r="CV709" i="1"/>
  <c r="U709" i="1" s="1"/>
  <c r="CW709" i="1"/>
  <c r="V709" i="1" s="1"/>
  <c r="CX709" i="1"/>
  <c r="CY709" i="1"/>
  <c r="X709" i="1" s="1"/>
  <c r="CZ709" i="1"/>
  <c r="Y709" i="1" s="1"/>
  <c r="GL709" i="1"/>
  <c r="GN709" i="1"/>
  <c r="GP709" i="1"/>
  <c r="GV709" i="1"/>
  <c r="HC709" i="1"/>
  <c r="GX709" i="1" s="1"/>
  <c r="C710" i="1"/>
  <c r="D710" i="1"/>
  <c r="U710" i="1"/>
  <c r="V710" i="1"/>
  <c r="AC710" i="1"/>
  <c r="AE710" i="1"/>
  <c r="AD710" i="1" s="1"/>
  <c r="AF710" i="1"/>
  <c r="AG710" i="1"/>
  <c r="AH710" i="1"/>
  <c r="AI710" i="1"/>
  <c r="AJ710" i="1"/>
  <c r="CQ710" i="1"/>
  <c r="CR710" i="1"/>
  <c r="CS710" i="1"/>
  <c r="CT710" i="1"/>
  <c r="CU710" i="1"/>
  <c r="T710" i="1" s="1"/>
  <c r="CV710" i="1"/>
  <c r="CW710" i="1"/>
  <c r="CX710" i="1"/>
  <c r="W710" i="1" s="1"/>
  <c r="GL710" i="1"/>
  <c r="GN710" i="1"/>
  <c r="GP710" i="1"/>
  <c r="GV710" i="1"/>
  <c r="HC710" i="1" s="1"/>
  <c r="GX710" i="1" s="1"/>
  <c r="I711" i="1"/>
  <c r="P711" i="1" s="1"/>
  <c r="O711" i="1" s="1"/>
  <c r="Q711" i="1"/>
  <c r="R711" i="1"/>
  <c r="U711" i="1"/>
  <c r="AB711" i="1"/>
  <c r="AC711" i="1"/>
  <c r="AE711" i="1"/>
  <c r="AD711" i="1" s="1"/>
  <c r="AF711" i="1"/>
  <c r="AG711" i="1"/>
  <c r="AH711" i="1"/>
  <c r="AI711" i="1"/>
  <c r="AJ711" i="1"/>
  <c r="CP711" i="1"/>
  <c r="CQ711" i="1"/>
  <c r="CR711" i="1"/>
  <c r="CS711" i="1"/>
  <c r="CT711" i="1"/>
  <c r="S711" i="1" s="1"/>
  <c r="CU711" i="1"/>
  <c r="CV711" i="1"/>
  <c r="CW711" i="1"/>
  <c r="V711" i="1" s="1"/>
  <c r="CX711" i="1"/>
  <c r="W711" i="1" s="1"/>
  <c r="CY711" i="1"/>
  <c r="X711" i="1" s="1"/>
  <c r="CZ711" i="1"/>
  <c r="Y711" i="1" s="1"/>
  <c r="GL711" i="1"/>
  <c r="GN711" i="1"/>
  <c r="GP711" i="1"/>
  <c r="GV711" i="1"/>
  <c r="HC711" i="1"/>
  <c r="GX711" i="1" s="1"/>
  <c r="C712" i="1"/>
  <c r="D712" i="1"/>
  <c r="U712" i="1"/>
  <c r="G1707" i="7" s="1"/>
  <c r="V712" i="1"/>
  <c r="G1710" i="7" s="1"/>
  <c r="AC712" i="1"/>
  <c r="AD712" i="1"/>
  <c r="AE712" i="1"/>
  <c r="AF712" i="1"/>
  <c r="AG712" i="1"/>
  <c r="CU712" i="1" s="1"/>
  <c r="T712" i="1" s="1"/>
  <c r="AH712" i="1"/>
  <c r="AI712" i="1"/>
  <c r="AJ712" i="1"/>
  <c r="CX712" i="1" s="1"/>
  <c r="W712" i="1" s="1"/>
  <c r="CQ712" i="1"/>
  <c r="CR712" i="1"/>
  <c r="CS712" i="1"/>
  <c r="CT712" i="1"/>
  <c r="CV712" i="1"/>
  <c r="CW712" i="1"/>
  <c r="GL712" i="1"/>
  <c r="GN712" i="1"/>
  <c r="GP712" i="1"/>
  <c r="GV712" i="1"/>
  <c r="HC712" i="1" s="1"/>
  <c r="GX712" i="1" s="1"/>
  <c r="C713" i="1"/>
  <c r="D713" i="1"/>
  <c r="U713" i="1"/>
  <c r="G1729" i="7" s="1"/>
  <c r="V713" i="1"/>
  <c r="G1732" i="7" s="1"/>
  <c r="W713" i="1"/>
  <c r="AC713" i="1"/>
  <c r="AE713" i="1"/>
  <c r="AD713" i="1" s="1"/>
  <c r="AF713" i="1"/>
  <c r="AG713" i="1"/>
  <c r="AH713" i="1"/>
  <c r="AI713" i="1"/>
  <c r="AJ713" i="1"/>
  <c r="CQ713" i="1"/>
  <c r="CR713" i="1"/>
  <c r="CS713" i="1"/>
  <c r="CT713" i="1"/>
  <c r="CU713" i="1"/>
  <c r="T713" i="1" s="1"/>
  <c r="CV713" i="1"/>
  <c r="CW713" i="1"/>
  <c r="CX713" i="1"/>
  <c r="GL713" i="1"/>
  <c r="GN713" i="1"/>
  <c r="GP713" i="1"/>
  <c r="GV713" i="1"/>
  <c r="HC713" i="1" s="1"/>
  <c r="GX713" i="1"/>
  <c r="C714" i="1"/>
  <c r="D714" i="1"/>
  <c r="T714" i="1"/>
  <c r="U714" i="1"/>
  <c r="G1752" i="7" s="1"/>
  <c r="AC714" i="1"/>
  <c r="AE714" i="1"/>
  <c r="AD714" i="1" s="1"/>
  <c r="AF714" i="1"/>
  <c r="AG714" i="1"/>
  <c r="AH714" i="1"/>
  <c r="AI714" i="1"/>
  <c r="AJ714" i="1"/>
  <c r="CX714" i="1" s="1"/>
  <c r="W714" i="1" s="1"/>
  <c r="CQ714" i="1"/>
  <c r="CR714" i="1"/>
  <c r="CS714" i="1"/>
  <c r="CT714" i="1"/>
  <c r="CU714" i="1"/>
  <c r="CV714" i="1"/>
  <c r="CW714" i="1"/>
  <c r="GL714" i="1"/>
  <c r="GN714" i="1"/>
  <c r="GP714" i="1"/>
  <c r="GV714" i="1"/>
  <c r="HC714" i="1"/>
  <c r="GX714" i="1" s="1"/>
  <c r="C715" i="1"/>
  <c r="D715" i="1"/>
  <c r="P715" i="1"/>
  <c r="U715" i="1"/>
  <c r="G1764" i="7" s="1"/>
  <c r="V715" i="1"/>
  <c r="G1767" i="7" s="1"/>
  <c r="AC715" i="1"/>
  <c r="AE715" i="1"/>
  <c r="AD715" i="1" s="1"/>
  <c r="AF715" i="1"/>
  <c r="AG715" i="1"/>
  <c r="CU715" i="1" s="1"/>
  <c r="T715" i="1" s="1"/>
  <c r="AH715" i="1"/>
  <c r="AI715" i="1"/>
  <c r="AJ715" i="1"/>
  <c r="CX715" i="1" s="1"/>
  <c r="W715" i="1" s="1"/>
  <c r="CQ715" i="1"/>
  <c r="CR715" i="1"/>
  <c r="CS715" i="1"/>
  <c r="CT715" i="1"/>
  <c r="CV715" i="1"/>
  <c r="CW715" i="1"/>
  <c r="GL715" i="1"/>
  <c r="GN715" i="1"/>
  <c r="GP715" i="1"/>
  <c r="GV715" i="1"/>
  <c r="HC715" i="1" s="1"/>
  <c r="GX715" i="1" s="1"/>
  <c r="C716" i="1"/>
  <c r="D716" i="1"/>
  <c r="U716" i="1"/>
  <c r="V716" i="1"/>
  <c r="AC716" i="1"/>
  <c r="AE716" i="1"/>
  <c r="AD716" i="1" s="1"/>
  <c r="AF716" i="1"/>
  <c r="AG716" i="1"/>
  <c r="AH716" i="1"/>
  <c r="AI716" i="1"/>
  <c r="AJ716" i="1"/>
  <c r="CQ716" i="1"/>
  <c r="CR716" i="1"/>
  <c r="CS716" i="1"/>
  <c r="CT716" i="1"/>
  <c r="CU716" i="1"/>
  <c r="T716" i="1" s="1"/>
  <c r="CV716" i="1"/>
  <c r="CW716" i="1"/>
  <c r="CX716" i="1"/>
  <c r="W716" i="1" s="1"/>
  <c r="GL716" i="1"/>
  <c r="GN716" i="1"/>
  <c r="GP716" i="1"/>
  <c r="GV716" i="1"/>
  <c r="HC716" i="1"/>
  <c r="GX716" i="1" s="1"/>
  <c r="I717" i="1"/>
  <c r="P717" i="1" s="1"/>
  <c r="O717" i="1" s="1"/>
  <c r="GM717" i="1" s="1"/>
  <c r="GO717" i="1" s="1"/>
  <c r="R717" i="1"/>
  <c r="U717" i="1"/>
  <c r="X717" i="1"/>
  <c r="Y717" i="1"/>
  <c r="AC717" i="1"/>
  <c r="AB717" i="1" s="1"/>
  <c r="AD717" i="1"/>
  <c r="AE717" i="1"/>
  <c r="AF717" i="1"/>
  <c r="AG717" i="1"/>
  <c r="AH717" i="1"/>
  <c r="AI717" i="1"/>
  <c r="AJ717" i="1"/>
  <c r="CP717" i="1"/>
  <c r="CQ717" i="1"/>
  <c r="CR717" i="1"/>
  <c r="Q717" i="1" s="1"/>
  <c r="CS717" i="1"/>
  <c r="CT717" i="1"/>
  <c r="S717" i="1" s="1"/>
  <c r="CU717" i="1"/>
  <c r="T717" i="1" s="1"/>
  <c r="CV717" i="1"/>
  <c r="CW717" i="1"/>
  <c r="V717" i="1" s="1"/>
  <c r="CX717" i="1"/>
  <c r="W717" i="1" s="1"/>
  <c r="CY717" i="1"/>
  <c r="CZ717" i="1"/>
  <c r="GL717" i="1"/>
  <c r="GN717" i="1"/>
  <c r="GP717" i="1"/>
  <c r="GV717" i="1"/>
  <c r="GX717" i="1"/>
  <c r="HC717" i="1"/>
  <c r="C718" i="1"/>
  <c r="D718" i="1"/>
  <c r="U718" i="1"/>
  <c r="V718" i="1"/>
  <c r="AC718" i="1"/>
  <c r="AE718" i="1"/>
  <c r="AD718" i="1" s="1"/>
  <c r="AB718" i="1" s="1"/>
  <c r="AF718" i="1"/>
  <c r="AG718" i="1"/>
  <c r="AH718" i="1"/>
  <c r="AI718" i="1"/>
  <c r="AJ718" i="1"/>
  <c r="CX718" i="1" s="1"/>
  <c r="W718" i="1" s="1"/>
  <c r="CQ718" i="1"/>
  <c r="CR718" i="1"/>
  <c r="CS718" i="1"/>
  <c r="CT718" i="1"/>
  <c r="CU718" i="1"/>
  <c r="T718" i="1" s="1"/>
  <c r="CV718" i="1"/>
  <c r="CW718" i="1"/>
  <c r="GL718" i="1"/>
  <c r="GN718" i="1"/>
  <c r="GP718" i="1"/>
  <c r="GV718" i="1"/>
  <c r="HC718" i="1"/>
  <c r="GX718" i="1" s="1"/>
  <c r="I719" i="1"/>
  <c r="P719" i="1" s="1"/>
  <c r="O719" i="1" s="1"/>
  <c r="R719" i="1"/>
  <c r="S719" i="1"/>
  <c r="Y719" i="1"/>
  <c r="AC719" i="1"/>
  <c r="AE719" i="1"/>
  <c r="AD719" i="1" s="1"/>
  <c r="AB719" i="1" s="1"/>
  <c r="AF719" i="1"/>
  <c r="AG719" i="1"/>
  <c r="AH719" i="1"/>
  <c r="AI719" i="1"/>
  <c r="AJ719" i="1"/>
  <c r="CP719" i="1"/>
  <c r="CQ719" i="1"/>
  <c r="CR719" i="1"/>
  <c r="Q719" i="1" s="1"/>
  <c r="CS719" i="1"/>
  <c r="CT719" i="1"/>
  <c r="CU719" i="1"/>
  <c r="T719" i="1" s="1"/>
  <c r="CV719" i="1"/>
  <c r="U719" i="1" s="1"/>
  <c r="CW719" i="1"/>
  <c r="V719" i="1" s="1"/>
  <c r="CX719" i="1"/>
  <c r="CY719" i="1"/>
  <c r="X719" i="1" s="1"/>
  <c r="CZ719" i="1"/>
  <c r="GL719" i="1"/>
  <c r="GN719" i="1"/>
  <c r="GP719" i="1"/>
  <c r="GV719" i="1"/>
  <c r="HC719" i="1"/>
  <c r="GX719" i="1" s="1"/>
  <c r="C720" i="1"/>
  <c r="D720" i="1"/>
  <c r="U720" i="1"/>
  <c r="V720" i="1"/>
  <c r="AC720" i="1"/>
  <c r="AE720" i="1"/>
  <c r="AD720" i="1" s="1"/>
  <c r="AF720" i="1"/>
  <c r="AG720" i="1"/>
  <c r="CU720" i="1" s="1"/>
  <c r="T720" i="1" s="1"/>
  <c r="AH720" i="1"/>
  <c r="AI720" i="1"/>
  <c r="AJ720" i="1"/>
  <c r="CQ720" i="1"/>
  <c r="CR720" i="1"/>
  <c r="CS720" i="1"/>
  <c r="CT720" i="1"/>
  <c r="CV720" i="1"/>
  <c r="CW720" i="1"/>
  <c r="CX720" i="1"/>
  <c r="W720" i="1" s="1"/>
  <c r="GL720" i="1"/>
  <c r="GN720" i="1"/>
  <c r="GP720" i="1"/>
  <c r="GV720" i="1"/>
  <c r="HC720" i="1"/>
  <c r="GX720" i="1" s="1"/>
  <c r="I721" i="1"/>
  <c r="P721" i="1" s="1"/>
  <c r="O721" i="1" s="1"/>
  <c r="GM721" i="1" s="1"/>
  <c r="GO721" i="1" s="1"/>
  <c r="Q721" i="1"/>
  <c r="V721" i="1"/>
  <c r="W721" i="1"/>
  <c r="AC721" i="1"/>
  <c r="AD721" i="1"/>
  <c r="AB721" i="1" s="1"/>
  <c r="AE721" i="1"/>
  <c r="AF721" i="1"/>
  <c r="AG721" i="1"/>
  <c r="AH721" i="1"/>
  <c r="AI721" i="1"/>
  <c r="AJ721" i="1"/>
  <c r="CP721" i="1"/>
  <c r="CQ721" i="1"/>
  <c r="CR721" i="1"/>
  <c r="CS721" i="1"/>
  <c r="R721" i="1" s="1"/>
  <c r="CT721" i="1"/>
  <c r="S721" i="1" s="1"/>
  <c r="CU721" i="1"/>
  <c r="T721" i="1" s="1"/>
  <c r="CV721" i="1"/>
  <c r="U721" i="1" s="1"/>
  <c r="CW721" i="1"/>
  <c r="CX721" i="1"/>
  <c r="CY721" i="1"/>
  <c r="X721" i="1" s="1"/>
  <c r="CZ721" i="1"/>
  <c r="Y721" i="1" s="1"/>
  <c r="GL721" i="1"/>
  <c r="GN721" i="1"/>
  <c r="GP721" i="1"/>
  <c r="GV721" i="1"/>
  <c r="HC721" i="1"/>
  <c r="GX721" i="1" s="1"/>
  <c r="I722" i="1"/>
  <c r="R722" i="1"/>
  <c r="CZ722" i="1" s="1"/>
  <c r="Y722" i="1" s="1"/>
  <c r="S722" i="1"/>
  <c r="CY722" i="1" s="1"/>
  <c r="X722" i="1" s="1"/>
  <c r="AC722" i="1"/>
  <c r="AB722" i="1" s="1"/>
  <c r="AE722" i="1"/>
  <c r="AD722" i="1" s="1"/>
  <c r="AF722" i="1"/>
  <c r="AG722" i="1"/>
  <c r="CU722" i="1" s="1"/>
  <c r="T722" i="1" s="1"/>
  <c r="AH722" i="1"/>
  <c r="AI722" i="1"/>
  <c r="AJ722" i="1"/>
  <c r="CX722" i="1" s="1"/>
  <c r="W722" i="1" s="1"/>
  <c r="CQ722" i="1"/>
  <c r="P722" i="1" s="1"/>
  <c r="CP722" i="1" s="1"/>
  <c r="O722" i="1" s="1"/>
  <c r="GM722" i="1" s="1"/>
  <c r="GO722" i="1" s="1"/>
  <c r="CR722" i="1"/>
  <c r="Q722" i="1" s="1"/>
  <c r="CS722" i="1"/>
  <c r="CT722" i="1"/>
  <c r="CV722" i="1"/>
  <c r="U722" i="1" s="1"/>
  <c r="CW722" i="1"/>
  <c r="V722" i="1" s="1"/>
  <c r="GL722" i="1"/>
  <c r="GN722" i="1"/>
  <c r="GP722" i="1"/>
  <c r="GV722" i="1"/>
  <c r="GX722" i="1"/>
  <c r="HC722" i="1"/>
  <c r="C723" i="1"/>
  <c r="D723" i="1"/>
  <c r="U723" i="1"/>
  <c r="V723" i="1"/>
  <c r="AC723" i="1"/>
  <c r="AE723" i="1"/>
  <c r="AD723" i="1" s="1"/>
  <c r="AF723" i="1"/>
  <c r="AG723" i="1"/>
  <c r="CU723" i="1" s="1"/>
  <c r="T723" i="1" s="1"/>
  <c r="AH723" i="1"/>
  <c r="AI723" i="1"/>
  <c r="AJ723" i="1"/>
  <c r="CX723" i="1" s="1"/>
  <c r="W723" i="1" s="1"/>
  <c r="CQ723" i="1"/>
  <c r="CR723" i="1"/>
  <c r="CS723" i="1"/>
  <c r="CT723" i="1"/>
  <c r="CV723" i="1"/>
  <c r="CW723" i="1"/>
  <c r="GL723" i="1"/>
  <c r="GN723" i="1"/>
  <c r="GP723" i="1"/>
  <c r="GV723" i="1"/>
  <c r="HC723" i="1"/>
  <c r="GX723" i="1" s="1"/>
  <c r="I724" i="1"/>
  <c r="P724" i="1" s="1"/>
  <c r="O724" i="1" s="1"/>
  <c r="T724" i="1"/>
  <c r="V724" i="1"/>
  <c r="AC724" i="1"/>
  <c r="AB724" i="1" s="1"/>
  <c r="AD724" i="1"/>
  <c r="AE724" i="1"/>
  <c r="AF724" i="1"/>
  <c r="AG724" i="1"/>
  <c r="AH724" i="1"/>
  <c r="AI724" i="1"/>
  <c r="AJ724" i="1"/>
  <c r="CP724" i="1"/>
  <c r="CQ724" i="1"/>
  <c r="CR724" i="1"/>
  <c r="CS724" i="1"/>
  <c r="R724" i="1" s="1"/>
  <c r="CT724" i="1"/>
  <c r="CU724" i="1"/>
  <c r="CV724" i="1"/>
  <c r="CW724" i="1"/>
  <c r="CX724" i="1"/>
  <c r="W724" i="1" s="1"/>
  <c r="CY724" i="1"/>
  <c r="X724" i="1" s="1"/>
  <c r="CZ724" i="1"/>
  <c r="Y724" i="1" s="1"/>
  <c r="GL724" i="1"/>
  <c r="GN724" i="1"/>
  <c r="GP724" i="1"/>
  <c r="GV724" i="1"/>
  <c r="HC724" i="1"/>
  <c r="GX724" i="1" s="1"/>
  <c r="I725" i="1"/>
  <c r="Q725" i="1" s="1"/>
  <c r="R725" i="1"/>
  <c r="AC725" i="1"/>
  <c r="AE725" i="1"/>
  <c r="AD725" i="1" s="1"/>
  <c r="AF725" i="1"/>
  <c r="AG725" i="1"/>
  <c r="CU725" i="1" s="1"/>
  <c r="T725" i="1" s="1"/>
  <c r="AH725" i="1"/>
  <c r="AI725" i="1"/>
  <c r="CW725" i="1" s="1"/>
  <c r="V725" i="1" s="1"/>
  <c r="AJ725" i="1"/>
  <c r="CX725" i="1" s="1"/>
  <c r="W725" i="1" s="1"/>
  <c r="CQ725" i="1"/>
  <c r="P725" i="1" s="1"/>
  <c r="CP725" i="1" s="1"/>
  <c r="O725" i="1" s="1"/>
  <c r="CR725" i="1"/>
  <c r="CS725" i="1"/>
  <c r="CT725" i="1"/>
  <c r="S725" i="1" s="1"/>
  <c r="CV725" i="1"/>
  <c r="U725" i="1" s="1"/>
  <c r="GL725" i="1"/>
  <c r="GN725" i="1"/>
  <c r="GP725" i="1"/>
  <c r="GV725" i="1"/>
  <c r="HC725" i="1" s="1"/>
  <c r="GX725" i="1"/>
  <c r="C726" i="1"/>
  <c r="D726" i="1"/>
  <c r="U726" i="1"/>
  <c r="G1777" i="7" s="1"/>
  <c r="V726" i="1"/>
  <c r="AC726" i="1"/>
  <c r="AE726" i="1"/>
  <c r="AD726" i="1" s="1"/>
  <c r="AF726" i="1"/>
  <c r="AG726" i="1"/>
  <c r="CU726" i="1" s="1"/>
  <c r="T726" i="1" s="1"/>
  <c r="AH726" i="1"/>
  <c r="AI726" i="1"/>
  <c r="AJ726" i="1"/>
  <c r="CX726" i="1" s="1"/>
  <c r="W726" i="1" s="1"/>
  <c r="CQ726" i="1"/>
  <c r="CR726" i="1"/>
  <c r="CS726" i="1"/>
  <c r="CT726" i="1"/>
  <c r="CV726" i="1"/>
  <c r="CW726" i="1"/>
  <c r="GL726" i="1"/>
  <c r="GN726" i="1"/>
  <c r="GP726" i="1"/>
  <c r="GV726" i="1"/>
  <c r="GX726" i="1"/>
  <c r="HC726" i="1"/>
  <c r="C727" i="1"/>
  <c r="D727" i="1"/>
  <c r="P727" i="1"/>
  <c r="Q727" i="1"/>
  <c r="R727" i="1"/>
  <c r="S727" i="1"/>
  <c r="U727" i="1"/>
  <c r="G1787" i="7" s="1"/>
  <c r="V727" i="1"/>
  <c r="AC727" i="1"/>
  <c r="AE727" i="1"/>
  <c r="AD727" i="1" s="1"/>
  <c r="AF727" i="1"/>
  <c r="AG727" i="1"/>
  <c r="CU727" i="1" s="1"/>
  <c r="T727" i="1" s="1"/>
  <c r="AH727" i="1"/>
  <c r="AI727" i="1"/>
  <c r="AJ727" i="1"/>
  <c r="CX727" i="1" s="1"/>
  <c r="W727" i="1" s="1"/>
  <c r="CQ727" i="1"/>
  <c r="CR727" i="1"/>
  <c r="CS727" i="1"/>
  <c r="CT727" i="1"/>
  <c r="CV727" i="1"/>
  <c r="CW727" i="1"/>
  <c r="GL727" i="1"/>
  <c r="GN727" i="1"/>
  <c r="GP727" i="1"/>
  <c r="GV727" i="1"/>
  <c r="HC727" i="1"/>
  <c r="GX727" i="1" s="1"/>
  <c r="C728" i="1"/>
  <c r="D728" i="1"/>
  <c r="U728" i="1"/>
  <c r="AC728" i="1"/>
  <c r="AE728" i="1"/>
  <c r="AD728" i="1" s="1"/>
  <c r="AF728" i="1"/>
  <c r="AG728" i="1"/>
  <c r="CU728" i="1" s="1"/>
  <c r="T728" i="1" s="1"/>
  <c r="AH728" i="1"/>
  <c r="AI728" i="1"/>
  <c r="AJ728" i="1"/>
  <c r="CX728" i="1" s="1"/>
  <c r="W728" i="1" s="1"/>
  <c r="CQ728" i="1"/>
  <c r="CR728" i="1"/>
  <c r="CS728" i="1"/>
  <c r="CT728" i="1"/>
  <c r="CV728" i="1"/>
  <c r="CW728" i="1"/>
  <c r="GL728" i="1"/>
  <c r="GN728" i="1"/>
  <c r="GP728" i="1"/>
  <c r="GV728" i="1"/>
  <c r="HC728" i="1"/>
  <c r="GX728" i="1" s="1"/>
  <c r="I729" i="1"/>
  <c r="U729" i="1" s="1"/>
  <c r="Q729" i="1"/>
  <c r="V729" i="1"/>
  <c r="AC729" i="1"/>
  <c r="AB729" i="1" s="1"/>
  <c r="AD729" i="1"/>
  <c r="AE729" i="1"/>
  <c r="AF729" i="1"/>
  <c r="AG729" i="1"/>
  <c r="AH729" i="1"/>
  <c r="AI729" i="1"/>
  <c r="AJ729" i="1"/>
  <c r="CP729" i="1"/>
  <c r="CQ729" i="1"/>
  <c r="CR729" i="1"/>
  <c r="CS729" i="1"/>
  <c r="R729" i="1" s="1"/>
  <c r="CT729" i="1"/>
  <c r="S729" i="1" s="1"/>
  <c r="CU729" i="1"/>
  <c r="T729" i="1" s="1"/>
  <c r="CV729" i="1"/>
  <c r="CW729" i="1"/>
  <c r="CX729" i="1"/>
  <c r="CY729" i="1"/>
  <c r="X729" i="1" s="1"/>
  <c r="CZ729" i="1"/>
  <c r="Y729" i="1" s="1"/>
  <c r="GL729" i="1"/>
  <c r="GN729" i="1"/>
  <c r="GP729" i="1"/>
  <c r="GV729" i="1"/>
  <c r="HC729" i="1"/>
  <c r="GX729" i="1" s="1"/>
  <c r="C730" i="1"/>
  <c r="D730" i="1"/>
  <c r="U730" i="1"/>
  <c r="V730" i="1"/>
  <c r="W730" i="1"/>
  <c r="AC730" i="1"/>
  <c r="AE730" i="1"/>
  <c r="AD730" i="1" s="1"/>
  <c r="AF730" i="1"/>
  <c r="AG730" i="1"/>
  <c r="AH730" i="1"/>
  <c r="AI730" i="1"/>
  <c r="AJ730" i="1"/>
  <c r="CQ730" i="1"/>
  <c r="CR730" i="1"/>
  <c r="CS730" i="1"/>
  <c r="CT730" i="1"/>
  <c r="CU730" i="1"/>
  <c r="T730" i="1" s="1"/>
  <c r="CV730" i="1"/>
  <c r="CW730" i="1"/>
  <c r="CX730" i="1"/>
  <c r="GL730" i="1"/>
  <c r="GN730" i="1"/>
  <c r="GP730" i="1"/>
  <c r="GV730" i="1"/>
  <c r="HC730" i="1"/>
  <c r="GX730" i="1" s="1"/>
  <c r="I731" i="1"/>
  <c r="P731" i="1" s="1"/>
  <c r="O731" i="1" s="1"/>
  <c r="R731" i="1"/>
  <c r="S731" i="1"/>
  <c r="X731" i="1"/>
  <c r="Y731" i="1"/>
  <c r="AB731" i="1"/>
  <c r="AC731" i="1"/>
  <c r="AE731" i="1"/>
  <c r="AD731" i="1" s="1"/>
  <c r="AF731" i="1"/>
  <c r="AG731" i="1"/>
  <c r="AH731" i="1"/>
  <c r="AI731" i="1"/>
  <c r="AJ731" i="1"/>
  <c r="CP731" i="1"/>
  <c r="CQ731" i="1"/>
  <c r="CR731" i="1"/>
  <c r="Q731" i="1" s="1"/>
  <c r="CS731" i="1"/>
  <c r="CT731" i="1"/>
  <c r="CU731" i="1"/>
  <c r="T731" i="1" s="1"/>
  <c r="CV731" i="1"/>
  <c r="U731" i="1" s="1"/>
  <c r="CW731" i="1"/>
  <c r="V731" i="1" s="1"/>
  <c r="CX731" i="1"/>
  <c r="CY731" i="1"/>
  <c r="CZ731" i="1"/>
  <c r="GL731" i="1"/>
  <c r="GN731" i="1"/>
  <c r="GP731" i="1"/>
  <c r="GV731" i="1"/>
  <c r="HC731" i="1"/>
  <c r="GX731" i="1" s="1"/>
  <c r="C732" i="1"/>
  <c r="D732" i="1"/>
  <c r="U732" i="1"/>
  <c r="V732" i="1"/>
  <c r="AC732" i="1"/>
  <c r="AE732" i="1"/>
  <c r="AD732" i="1" s="1"/>
  <c r="AF732" i="1"/>
  <c r="AG732" i="1"/>
  <c r="CU732" i="1" s="1"/>
  <c r="T732" i="1" s="1"/>
  <c r="AH732" i="1"/>
  <c r="AI732" i="1"/>
  <c r="AJ732" i="1"/>
  <c r="CX732" i="1" s="1"/>
  <c r="W732" i="1" s="1"/>
  <c r="CQ732" i="1"/>
  <c r="CR732" i="1"/>
  <c r="CS732" i="1"/>
  <c r="CT732" i="1"/>
  <c r="CV732" i="1"/>
  <c r="CW732" i="1"/>
  <c r="GL732" i="1"/>
  <c r="GN732" i="1"/>
  <c r="GP732" i="1"/>
  <c r="GV732" i="1"/>
  <c r="HC732" i="1"/>
  <c r="GX732" i="1" s="1"/>
  <c r="I733" i="1"/>
  <c r="W733" i="1" s="1"/>
  <c r="Q733" i="1"/>
  <c r="V733" i="1"/>
  <c r="AC733" i="1"/>
  <c r="AB733" i="1" s="1"/>
  <c r="AD733" i="1"/>
  <c r="AE733" i="1"/>
  <c r="AF733" i="1"/>
  <c r="AG733" i="1"/>
  <c r="AH733" i="1"/>
  <c r="AI733" i="1"/>
  <c r="AJ733" i="1"/>
  <c r="CP733" i="1"/>
  <c r="CQ733" i="1"/>
  <c r="CR733" i="1"/>
  <c r="CS733" i="1"/>
  <c r="R733" i="1" s="1"/>
  <c r="CT733" i="1"/>
  <c r="S733" i="1" s="1"/>
  <c r="CU733" i="1"/>
  <c r="T733" i="1" s="1"/>
  <c r="CV733" i="1"/>
  <c r="U733" i="1" s="1"/>
  <c r="CW733" i="1"/>
  <c r="CX733" i="1"/>
  <c r="CY733" i="1"/>
  <c r="X733" i="1" s="1"/>
  <c r="CZ733" i="1"/>
  <c r="Y733" i="1" s="1"/>
  <c r="GL733" i="1"/>
  <c r="GN733" i="1"/>
  <c r="GP733" i="1"/>
  <c r="GV733" i="1"/>
  <c r="HC733" i="1"/>
  <c r="GX733" i="1" s="1"/>
  <c r="I734" i="1"/>
  <c r="R734" i="1"/>
  <c r="CY734" i="1" s="1"/>
  <c r="X734" i="1" s="1"/>
  <c r="S734" i="1"/>
  <c r="AC734" i="1"/>
  <c r="AB734" i="1" s="1"/>
  <c r="AE734" i="1"/>
  <c r="AD734" i="1" s="1"/>
  <c r="AF734" i="1"/>
  <c r="AG734" i="1"/>
  <c r="CU734" i="1" s="1"/>
  <c r="T734" i="1" s="1"/>
  <c r="AH734" i="1"/>
  <c r="AI734" i="1"/>
  <c r="AJ734" i="1"/>
  <c r="CX734" i="1" s="1"/>
  <c r="W734" i="1" s="1"/>
  <c r="CQ734" i="1"/>
  <c r="P734" i="1" s="1"/>
  <c r="CP734" i="1" s="1"/>
  <c r="O734" i="1" s="1"/>
  <c r="CR734" i="1"/>
  <c r="Q734" i="1" s="1"/>
  <c r="CS734" i="1"/>
  <c r="CT734" i="1"/>
  <c r="CV734" i="1"/>
  <c r="U734" i="1" s="1"/>
  <c r="CW734" i="1"/>
  <c r="V734" i="1" s="1"/>
  <c r="GL734" i="1"/>
  <c r="GN734" i="1"/>
  <c r="GP734" i="1"/>
  <c r="GV734" i="1"/>
  <c r="GX734" i="1"/>
  <c r="HC734" i="1"/>
  <c r="B736" i="1"/>
  <c r="B652" i="1" s="1"/>
  <c r="C736" i="1"/>
  <c r="C652" i="1" s="1"/>
  <c r="D736" i="1"/>
  <c r="D652" i="1" s="1"/>
  <c r="F736" i="1"/>
  <c r="F652" i="1" s="1"/>
  <c r="G736" i="1"/>
  <c r="G652" i="1" s="1"/>
  <c r="BB736" i="1"/>
  <c r="BB652" i="1" s="1"/>
  <c r="BD736" i="1"/>
  <c r="BD652" i="1" s="1"/>
  <c r="BX736" i="1"/>
  <c r="BX652" i="1" s="1"/>
  <c r="BY736" i="1"/>
  <c r="BY652" i="1" s="1"/>
  <c r="CK736" i="1"/>
  <c r="CK652" i="1" s="1"/>
  <c r="CL736" i="1"/>
  <c r="CL652" i="1" s="1"/>
  <c r="CM736" i="1"/>
  <c r="CM652" i="1" s="1"/>
  <c r="F749" i="1"/>
  <c r="D766" i="1"/>
  <c r="E768" i="1"/>
  <c r="Z768" i="1"/>
  <c r="AA768" i="1"/>
  <c r="AM768" i="1"/>
  <c r="AN768" i="1"/>
  <c r="BE768" i="1"/>
  <c r="BF768" i="1"/>
  <c r="BG768" i="1"/>
  <c r="BH768" i="1"/>
  <c r="BI768" i="1"/>
  <c r="BJ768" i="1"/>
  <c r="BK768" i="1"/>
  <c r="BL768" i="1"/>
  <c r="BM768" i="1"/>
  <c r="BN768" i="1"/>
  <c r="BO768" i="1"/>
  <c r="BP768" i="1"/>
  <c r="BQ768" i="1"/>
  <c r="BR768" i="1"/>
  <c r="BS768" i="1"/>
  <c r="BT768" i="1"/>
  <c r="BU768" i="1"/>
  <c r="BV768" i="1"/>
  <c r="BW768" i="1"/>
  <c r="BY768" i="1"/>
  <c r="CN768" i="1"/>
  <c r="CO768" i="1"/>
  <c r="CP768" i="1"/>
  <c r="CQ768" i="1"/>
  <c r="CR768" i="1"/>
  <c r="CS768" i="1"/>
  <c r="CT768" i="1"/>
  <c r="CU768" i="1"/>
  <c r="CV768" i="1"/>
  <c r="CW768" i="1"/>
  <c r="CX768" i="1"/>
  <c r="CY768" i="1"/>
  <c r="CZ768" i="1"/>
  <c r="DA768" i="1"/>
  <c r="DB768" i="1"/>
  <c r="DC768" i="1"/>
  <c r="DD768" i="1"/>
  <c r="DE768" i="1"/>
  <c r="DF768" i="1"/>
  <c r="DG768" i="1"/>
  <c r="DH768" i="1"/>
  <c r="DI768" i="1"/>
  <c r="DJ768" i="1"/>
  <c r="DK768" i="1"/>
  <c r="DL768" i="1"/>
  <c r="DM768" i="1"/>
  <c r="DN768" i="1"/>
  <c r="DO768" i="1"/>
  <c r="DP768" i="1"/>
  <c r="DQ768" i="1"/>
  <c r="DR768" i="1"/>
  <c r="DS768" i="1"/>
  <c r="DT768" i="1"/>
  <c r="DU768" i="1"/>
  <c r="DV768" i="1"/>
  <c r="DW768" i="1"/>
  <c r="DX768" i="1"/>
  <c r="DY768" i="1"/>
  <c r="DZ768" i="1"/>
  <c r="EA768" i="1"/>
  <c r="EB768" i="1"/>
  <c r="EC768" i="1"/>
  <c r="ED768" i="1"/>
  <c r="EE768" i="1"/>
  <c r="EF768" i="1"/>
  <c r="EG768" i="1"/>
  <c r="EH768" i="1"/>
  <c r="EI768" i="1"/>
  <c r="EJ768" i="1"/>
  <c r="EK768" i="1"/>
  <c r="EL768" i="1"/>
  <c r="EM768" i="1"/>
  <c r="EN768" i="1"/>
  <c r="EO768" i="1"/>
  <c r="EP768" i="1"/>
  <c r="EQ768" i="1"/>
  <c r="ER768" i="1"/>
  <c r="ES768" i="1"/>
  <c r="ET768" i="1"/>
  <c r="EU768" i="1"/>
  <c r="EV768" i="1"/>
  <c r="EW768" i="1"/>
  <c r="EX768" i="1"/>
  <c r="EY768" i="1"/>
  <c r="EZ768" i="1"/>
  <c r="FA768" i="1"/>
  <c r="FB768" i="1"/>
  <c r="FC768" i="1"/>
  <c r="FD768" i="1"/>
  <c r="FE768" i="1"/>
  <c r="FF768" i="1"/>
  <c r="FG768" i="1"/>
  <c r="FH768" i="1"/>
  <c r="FI768" i="1"/>
  <c r="FJ768" i="1"/>
  <c r="FK768" i="1"/>
  <c r="FL768" i="1"/>
  <c r="FM768" i="1"/>
  <c r="FN768" i="1"/>
  <c r="FO768" i="1"/>
  <c r="FP768" i="1"/>
  <c r="FQ768" i="1"/>
  <c r="FR768" i="1"/>
  <c r="FS768" i="1"/>
  <c r="FT768" i="1"/>
  <c r="FU768" i="1"/>
  <c r="FV768" i="1"/>
  <c r="FW768" i="1"/>
  <c r="FX768" i="1"/>
  <c r="FY768" i="1"/>
  <c r="FZ768" i="1"/>
  <c r="GA768" i="1"/>
  <c r="GB768" i="1"/>
  <c r="GC768" i="1"/>
  <c r="GD768" i="1"/>
  <c r="GE768" i="1"/>
  <c r="GF768" i="1"/>
  <c r="GG768" i="1"/>
  <c r="GH768" i="1"/>
  <c r="GI768" i="1"/>
  <c r="GJ768" i="1"/>
  <c r="GK768" i="1"/>
  <c r="GL768" i="1"/>
  <c r="GM768" i="1"/>
  <c r="GN768" i="1"/>
  <c r="GO768" i="1"/>
  <c r="GP768" i="1"/>
  <c r="GQ768" i="1"/>
  <c r="GR768" i="1"/>
  <c r="GS768" i="1"/>
  <c r="GT768" i="1"/>
  <c r="GU768" i="1"/>
  <c r="GV768" i="1"/>
  <c r="GW768" i="1"/>
  <c r="GX768" i="1"/>
  <c r="C770" i="1"/>
  <c r="D770" i="1"/>
  <c r="U770" i="1"/>
  <c r="G1801" i="7" s="1"/>
  <c r="V770" i="1"/>
  <c r="AC770" i="1"/>
  <c r="AE770" i="1"/>
  <c r="AD770" i="1" s="1"/>
  <c r="AF770" i="1"/>
  <c r="AG770" i="1"/>
  <c r="AH770" i="1"/>
  <c r="AI770" i="1"/>
  <c r="AJ770" i="1"/>
  <c r="CX770" i="1" s="1"/>
  <c r="W770" i="1" s="1"/>
  <c r="CQ770" i="1"/>
  <c r="CR770" i="1"/>
  <c r="CS770" i="1"/>
  <c r="CT770" i="1"/>
  <c r="CU770" i="1"/>
  <c r="T770" i="1" s="1"/>
  <c r="CV770" i="1"/>
  <c r="CW770" i="1"/>
  <c r="GL770" i="1"/>
  <c r="GN770" i="1"/>
  <c r="GP770" i="1"/>
  <c r="GV770" i="1"/>
  <c r="GX770" i="1"/>
  <c r="HC770" i="1"/>
  <c r="C771" i="1"/>
  <c r="D771" i="1"/>
  <c r="U771" i="1"/>
  <c r="G1815" i="7" s="1"/>
  <c r="V771" i="1"/>
  <c r="AC771" i="1"/>
  <c r="AE771" i="1"/>
  <c r="AD771" i="1" s="1"/>
  <c r="AF771" i="1"/>
  <c r="AG771" i="1"/>
  <c r="AH771" i="1"/>
  <c r="AI771" i="1"/>
  <c r="AJ771" i="1"/>
  <c r="CX771" i="1" s="1"/>
  <c r="W771" i="1" s="1"/>
  <c r="CQ771" i="1"/>
  <c r="CR771" i="1"/>
  <c r="CS771" i="1"/>
  <c r="CT771" i="1"/>
  <c r="CU771" i="1"/>
  <c r="T771" i="1" s="1"/>
  <c r="CV771" i="1"/>
  <c r="CW771" i="1"/>
  <c r="GL771" i="1"/>
  <c r="GN771" i="1"/>
  <c r="GP771" i="1"/>
  <c r="GV771" i="1"/>
  <c r="HC771" i="1"/>
  <c r="GX771" i="1" s="1"/>
  <c r="C772" i="1"/>
  <c r="D772" i="1"/>
  <c r="U772" i="1"/>
  <c r="G1830" i="7" s="1"/>
  <c r="V772" i="1"/>
  <c r="AC772" i="1"/>
  <c r="AD772" i="1"/>
  <c r="AE772" i="1"/>
  <c r="AF772" i="1"/>
  <c r="AG772" i="1"/>
  <c r="AH772" i="1"/>
  <c r="AI772" i="1"/>
  <c r="AJ772" i="1"/>
  <c r="CX772" i="1" s="1"/>
  <c r="W772" i="1" s="1"/>
  <c r="CQ772" i="1"/>
  <c r="CR772" i="1"/>
  <c r="CS772" i="1"/>
  <c r="CT772" i="1"/>
  <c r="CU772" i="1"/>
  <c r="T772" i="1" s="1"/>
  <c r="CV772" i="1"/>
  <c r="CW772" i="1"/>
  <c r="GL772" i="1"/>
  <c r="GN772" i="1"/>
  <c r="GP772" i="1"/>
  <c r="GV772" i="1"/>
  <c r="HC772" i="1"/>
  <c r="GX772" i="1" s="1"/>
  <c r="C773" i="1"/>
  <c r="D773" i="1"/>
  <c r="U773" i="1"/>
  <c r="G1845" i="7" s="1"/>
  <c r="V773" i="1"/>
  <c r="AC773" i="1"/>
  <c r="AD773" i="1"/>
  <c r="AE773" i="1"/>
  <c r="AF773" i="1"/>
  <c r="AG773" i="1"/>
  <c r="AH773" i="1"/>
  <c r="AI773" i="1"/>
  <c r="AJ773" i="1"/>
  <c r="CQ773" i="1"/>
  <c r="CR773" i="1"/>
  <c r="CS773" i="1"/>
  <c r="CT773" i="1"/>
  <c r="CU773" i="1"/>
  <c r="T773" i="1" s="1"/>
  <c r="CV773" i="1"/>
  <c r="CW773" i="1"/>
  <c r="CX773" i="1"/>
  <c r="W773" i="1" s="1"/>
  <c r="GL773" i="1"/>
  <c r="GN773" i="1"/>
  <c r="GP773" i="1"/>
  <c r="GV773" i="1"/>
  <c r="HC773" i="1"/>
  <c r="GX773" i="1" s="1"/>
  <c r="C774" i="1"/>
  <c r="D774" i="1"/>
  <c r="T774" i="1"/>
  <c r="U774" i="1"/>
  <c r="V774" i="1"/>
  <c r="AC774" i="1"/>
  <c r="AE774" i="1"/>
  <c r="AD774" i="1" s="1"/>
  <c r="AF774" i="1"/>
  <c r="AG774" i="1"/>
  <c r="AH774" i="1"/>
  <c r="AI774" i="1"/>
  <c r="AJ774" i="1"/>
  <c r="CQ774" i="1"/>
  <c r="CR774" i="1"/>
  <c r="CS774" i="1"/>
  <c r="CT774" i="1"/>
  <c r="CU774" i="1"/>
  <c r="CV774" i="1"/>
  <c r="CW774" i="1"/>
  <c r="CX774" i="1"/>
  <c r="W774" i="1" s="1"/>
  <c r="GL774" i="1"/>
  <c r="GN774" i="1"/>
  <c r="GP774" i="1"/>
  <c r="GV774" i="1"/>
  <c r="HC774" i="1"/>
  <c r="GX774" i="1" s="1"/>
  <c r="I775" i="1"/>
  <c r="R775" i="1" s="1"/>
  <c r="P775" i="1"/>
  <c r="O775" i="1" s="1"/>
  <c r="GM775" i="1" s="1"/>
  <c r="GO775" i="1" s="1"/>
  <c r="U775" i="1"/>
  <c r="W775" i="1"/>
  <c r="Y775" i="1"/>
  <c r="AC775" i="1"/>
  <c r="AD775" i="1"/>
  <c r="AB775" i="1" s="1"/>
  <c r="AE775" i="1"/>
  <c r="AF775" i="1"/>
  <c r="AG775" i="1"/>
  <c r="AH775" i="1"/>
  <c r="AI775" i="1"/>
  <c r="AJ775" i="1"/>
  <c r="CP775" i="1"/>
  <c r="CQ775" i="1"/>
  <c r="CR775" i="1"/>
  <c r="Q775" i="1" s="1"/>
  <c r="CS775" i="1"/>
  <c r="CT775" i="1"/>
  <c r="S775" i="1" s="1"/>
  <c r="CU775" i="1"/>
  <c r="T775" i="1" s="1"/>
  <c r="CV775" i="1"/>
  <c r="CW775" i="1"/>
  <c r="CX775" i="1"/>
  <c r="CY775" i="1"/>
  <c r="X775" i="1" s="1"/>
  <c r="CZ775" i="1"/>
  <c r="GL775" i="1"/>
  <c r="GN775" i="1"/>
  <c r="GP775" i="1"/>
  <c r="GV775" i="1"/>
  <c r="GX775" i="1"/>
  <c r="HC775" i="1"/>
  <c r="I776" i="1"/>
  <c r="R776" i="1" s="1"/>
  <c r="Q776" i="1"/>
  <c r="S776" i="1"/>
  <c r="AC776" i="1"/>
  <c r="AB776" i="1" s="1"/>
  <c r="AD776" i="1"/>
  <c r="AE776" i="1"/>
  <c r="AF776" i="1"/>
  <c r="AG776" i="1"/>
  <c r="AH776" i="1"/>
  <c r="CV776" i="1" s="1"/>
  <c r="U776" i="1" s="1"/>
  <c r="AI776" i="1"/>
  <c r="AJ776" i="1"/>
  <c r="CQ776" i="1"/>
  <c r="P776" i="1" s="1"/>
  <c r="CP776" i="1" s="1"/>
  <c r="O776" i="1" s="1"/>
  <c r="CR776" i="1"/>
  <c r="CS776" i="1"/>
  <c r="CT776" i="1"/>
  <c r="CU776" i="1"/>
  <c r="T776" i="1" s="1"/>
  <c r="CW776" i="1"/>
  <c r="V776" i="1" s="1"/>
  <c r="CX776" i="1"/>
  <c r="W776" i="1" s="1"/>
  <c r="GL776" i="1"/>
  <c r="GN776" i="1"/>
  <c r="GP776" i="1"/>
  <c r="GV776" i="1"/>
  <c r="HC776" i="1"/>
  <c r="GX776" i="1" s="1"/>
  <c r="C777" i="1"/>
  <c r="D777" i="1"/>
  <c r="U777" i="1"/>
  <c r="G1861" i="7" s="1"/>
  <c r="V777" i="1"/>
  <c r="G1864" i="7" s="1"/>
  <c r="AC777" i="1"/>
  <c r="AE777" i="1"/>
  <c r="AD777" i="1" s="1"/>
  <c r="AF777" i="1"/>
  <c r="AG777" i="1"/>
  <c r="AH777" i="1"/>
  <c r="AI777" i="1"/>
  <c r="AJ777" i="1"/>
  <c r="CQ777" i="1"/>
  <c r="CR777" i="1"/>
  <c r="CS777" i="1"/>
  <c r="CT777" i="1"/>
  <c r="CU777" i="1"/>
  <c r="T777" i="1" s="1"/>
  <c r="CV777" i="1"/>
  <c r="CW777" i="1"/>
  <c r="CX777" i="1"/>
  <c r="W777" i="1" s="1"/>
  <c r="GL777" i="1"/>
  <c r="GN777" i="1"/>
  <c r="GP777" i="1"/>
  <c r="GV777" i="1"/>
  <c r="HC777" i="1"/>
  <c r="GX777" i="1" s="1"/>
  <c r="C778" i="1"/>
  <c r="D778" i="1"/>
  <c r="T778" i="1"/>
  <c r="U778" i="1"/>
  <c r="G1873" i="7" s="1"/>
  <c r="V778" i="1"/>
  <c r="G1876" i="7" s="1"/>
  <c r="AC778" i="1"/>
  <c r="AE778" i="1"/>
  <c r="AD778" i="1" s="1"/>
  <c r="AF778" i="1"/>
  <c r="AG778" i="1"/>
  <c r="AH778" i="1"/>
  <c r="AI778" i="1"/>
  <c r="AJ778" i="1"/>
  <c r="CQ778" i="1"/>
  <c r="CR778" i="1"/>
  <c r="CS778" i="1"/>
  <c r="CT778" i="1"/>
  <c r="CU778" i="1"/>
  <c r="CV778" i="1"/>
  <c r="CW778" i="1"/>
  <c r="CX778" i="1"/>
  <c r="W778" i="1" s="1"/>
  <c r="GL778" i="1"/>
  <c r="GN778" i="1"/>
  <c r="GP778" i="1"/>
  <c r="GV778" i="1"/>
  <c r="HC778" i="1"/>
  <c r="GX778" i="1" s="1"/>
  <c r="C779" i="1"/>
  <c r="D779" i="1"/>
  <c r="U779" i="1"/>
  <c r="V779" i="1"/>
  <c r="AC779" i="1"/>
  <c r="AB779" i="1" s="1"/>
  <c r="AD779" i="1"/>
  <c r="AE779" i="1"/>
  <c r="AF779" i="1"/>
  <c r="AG779" i="1"/>
  <c r="AH779" i="1"/>
  <c r="AI779" i="1"/>
  <c r="AJ779" i="1"/>
  <c r="CQ779" i="1"/>
  <c r="CR779" i="1"/>
  <c r="CS779" i="1"/>
  <c r="CT779" i="1"/>
  <c r="CU779" i="1"/>
  <c r="T779" i="1" s="1"/>
  <c r="CV779" i="1"/>
  <c r="CW779" i="1"/>
  <c r="CX779" i="1"/>
  <c r="W779" i="1" s="1"/>
  <c r="GL779" i="1"/>
  <c r="GN779" i="1"/>
  <c r="GP779" i="1"/>
  <c r="GV779" i="1"/>
  <c r="HC779" i="1" s="1"/>
  <c r="GX779" i="1" s="1"/>
  <c r="I780" i="1"/>
  <c r="T780" i="1" s="1"/>
  <c r="P780" i="1"/>
  <c r="O780" i="1" s="1"/>
  <c r="R780" i="1"/>
  <c r="W780" i="1"/>
  <c r="AC780" i="1"/>
  <c r="AE780" i="1"/>
  <c r="AD780" i="1" s="1"/>
  <c r="AB780" i="1" s="1"/>
  <c r="AF780" i="1"/>
  <c r="AG780" i="1"/>
  <c r="AH780" i="1"/>
  <c r="AI780" i="1"/>
  <c r="AJ780" i="1"/>
  <c r="CP780" i="1"/>
  <c r="CQ780" i="1"/>
  <c r="CR780" i="1"/>
  <c r="CS780" i="1"/>
  <c r="CT780" i="1"/>
  <c r="S780" i="1" s="1"/>
  <c r="CU780" i="1"/>
  <c r="CV780" i="1"/>
  <c r="U780" i="1" s="1"/>
  <c r="CW780" i="1"/>
  <c r="V780" i="1" s="1"/>
  <c r="CX780" i="1"/>
  <c r="CY780" i="1"/>
  <c r="X780" i="1" s="1"/>
  <c r="CZ780" i="1"/>
  <c r="Y780" i="1" s="1"/>
  <c r="GL780" i="1"/>
  <c r="GN780" i="1"/>
  <c r="GP780" i="1"/>
  <c r="GV780" i="1"/>
  <c r="GX780" i="1"/>
  <c r="HC780" i="1"/>
  <c r="C781" i="1"/>
  <c r="D781" i="1"/>
  <c r="P781" i="1"/>
  <c r="U781" i="1"/>
  <c r="V781" i="1"/>
  <c r="AC781" i="1"/>
  <c r="AE781" i="1"/>
  <c r="AD781" i="1" s="1"/>
  <c r="AF781" i="1"/>
  <c r="AG781" i="1"/>
  <c r="CU781" i="1" s="1"/>
  <c r="T781" i="1" s="1"/>
  <c r="AH781" i="1"/>
  <c r="AI781" i="1"/>
  <c r="AJ781" i="1"/>
  <c r="CX781" i="1" s="1"/>
  <c r="W781" i="1" s="1"/>
  <c r="CQ781" i="1"/>
  <c r="CR781" i="1"/>
  <c r="CS781" i="1"/>
  <c r="CT781" i="1"/>
  <c r="CV781" i="1"/>
  <c r="CW781" i="1"/>
  <c r="GL781" i="1"/>
  <c r="GN781" i="1"/>
  <c r="GP781" i="1"/>
  <c r="GV781" i="1"/>
  <c r="HC781" i="1" s="1"/>
  <c r="GX781" i="1" s="1"/>
  <c r="I782" i="1"/>
  <c r="P782" i="1" s="1"/>
  <c r="O782" i="1" s="1"/>
  <c r="T782" i="1"/>
  <c r="X782" i="1"/>
  <c r="AC782" i="1"/>
  <c r="AE782" i="1"/>
  <c r="AD782" i="1" s="1"/>
  <c r="AF782" i="1"/>
  <c r="AG782" i="1"/>
  <c r="AH782" i="1"/>
  <c r="AI782" i="1"/>
  <c r="AJ782" i="1"/>
  <c r="CP782" i="1"/>
  <c r="CQ782" i="1"/>
  <c r="CR782" i="1"/>
  <c r="CS782" i="1"/>
  <c r="R782" i="1" s="1"/>
  <c r="CT782" i="1"/>
  <c r="CU782" i="1"/>
  <c r="CV782" i="1"/>
  <c r="U782" i="1" s="1"/>
  <c r="CW782" i="1"/>
  <c r="CX782" i="1"/>
  <c r="W782" i="1" s="1"/>
  <c r="CY782" i="1"/>
  <c r="CZ782" i="1"/>
  <c r="Y782" i="1" s="1"/>
  <c r="GL782" i="1"/>
  <c r="GN782" i="1"/>
  <c r="GP782" i="1"/>
  <c r="GV782" i="1"/>
  <c r="HC782" i="1"/>
  <c r="GX782" i="1" s="1"/>
  <c r="C783" i="1"/>
  <c r="D783" i="1"/>
  <c r="T783" i="1"/>
  <c r="U783" i="1"/>
  <c r="G1886" i="7" s="1"/>
  <c r="V783" i="1"/>
  <c r="G1889" i="7" s="1"/>
  <c r="AC783" i="1"/>
  <c r="AE783" i="1"/>
  <c r="AD783" i="1" s="1"/>
  <c r="AF783" i="1"/>
  <c r="AG783" i="1"/>
  <c r="AH783" i="1"/>
  <c r="AI783" i="1"/>
  <c r="AJ783" i="1"/>
  <c r="CX783" i="1" s="1"/>
  <c r="W783" i="1" s="1"/>
  <c r="CQ783" i="1"/>
  <c r="CR783" i="1"/>
  <c r="CS783" i="1"/>
  <c r="CT783" i="1"/>
  <c r="CU783" i="1"/>
  <c r="CV783" i="1"/>
  <c r="CW783" i="1"/>
  <c r="GL783" i="1"/>
  <c r="GN783" i="1"/>
  <c r="GP783" i="1"/>
  <c r="GV783" i="1"/>
  <c r="HC783" i="1" s="1"/>
  <c r="GX783" i="1" s="1"/>
  <c r="C784" i="1"/>
  <c r="D784" i="1"/>
  <c r="U784" i="1"/>
  <c r="G1908" i="7" s="1"/>
  <c r="V784" i="1"/>
  <c r="G1911" i="7" s="1"/>
  <c r="AC784" i="1"/>
  <c r="AE784" i="1"/>
  <c r="AD784" i="1" s="1"/>
  <c r="AF784" i="1"/>
  <c r="AG784" i="1"/>
  <c r="AH784" i="1"/>
  <c r="AI784" i="1"/>
  <c r="AJ784" i="1"/>
  <c r="CQ784" i="1"/>
  <c r="CR784" i="1"/>
  <c r="CS784" i="1"/>
  <c r="CT784" i="1"/>
  <c r="CU784" i="1"/>
  <c r="T784" i="1" s="1"/>
  <c r="CV784" i="1"/>
  <c r="CW784" i="1"/>
  <c r="CX784" i="1"/>
  <c r="W784" i="1" s="1"/>
  <c r="GL784" i="1"/>
  <c r="GN784" i="1"/>
  <c r="GP784" i="1"/>
  <c r="GV784" i="1"/>
  <c r="HC784" i="1" s="1"/>
  <c r="GX784" i="1" s="1"/>
  <c r="C785" i="1"/>
  <c r="D785" i="1"/>
  <c r="T785" i="1"/>
  <c r="U785" i="1"/>
  <c r="V785" i="1"/>
  <c r="W785" i="1"/>
  <c r="AC785" i="1"/>
  <c r="AE785" i="1"/>
  <c r="AD785" i="1" s="1"/>
  <c r="AF785" i="1"/>
  <c r="AG785" i="1"/>
  <c r="AH785" i="1"/>
  <c r="AI785" i="1"/>
  <c r="AJ785" i="1"/>
  <c r="CQ785" i="1"/>
  <c r="CR785" i="1"/>
  <c r="CS785" i="1"/>
  <c r="CT785" i="1"/>
  <c r="CU785" i="1"/>
  <c r="CV785" i="1"/>
  <c r="CW785" i="1"/>
  <c r="CX785" i="1"/>
  <c r="GL785" i="1"/>
  <c r="GN785" i="1"/>
  <c r="GP785" i="1"/>
  <c r="GV785" i="1"/>
  <c r="HC785" i="1"/>
  <c r="GX785" i="1" s="1"/>
  <c r="I786" i="1"/>
  <c r="P786" i="1"/>
  <c r="O786" i="1" s="1"/>
  <c r="R786" i="1"/>
  <c r="S786" i="1"/>
  <c r="U786" i="1"/>
  <c r="Y786" i="1"/>
  <c r="AB786" i="1"/>
  <c r="AC786" i="1"/>
  <c r="AD786" i="1"/>
  <c r="AE786" i="1"/>
  <c r="AF786" i="1"/>
  <c r="AG786" i="1"/>
  <c r="AH786" i="1"/>
  <c r="AI786" i="1"/>
  <c r="AJ786" i="1"/>
  <c r="CP786" i="1"/>
  <c r="CQ786" i="1"/>
  <c r="CR786" i="1"/>
  <c r="Q786" i="1" s="1"/>
  <c r="CS786" i="1"/>
  <c r="CT786" i="1"/>
  <c r="CU786" i="1"/>
  <c r="T786" i="1" s="1"/>
  <c r="CV786" i="1"/>
  <c r="CW786" i="1"/>
  <c r="V786" i="1" s="1"/>
  <c r="CX786" i="1"/>
  <c r="W786" i="1" s="1"/>
  <c r="CY786" i="1"/>
  <c r="X786" i="1" s="1"/>
  <c r="CZ786" i="1"/>
  <c r="GL786" i="1"/>
  <c r="GN786" i="1"/>
  <c r="GP786" i="1"/>
  <c r="GV786" i="1"/>
  <c r="GX786" i="1"/>
  <c r="HC786" i="1"/>
  <c r="C787" i="1"/>
  <c r="D787" i="1"/>
  <c r="U787" i="1"/>
  <c r="V787" i="1"/>
  <c r="AC787" i="1"/>
  <c r="AE787" i="1"/>
  <c r="AD787" i="1" s="1"/>
  <c r="AF787" i="1"/>
  <c r="AG787" i="1"/>
  <c r="CU787" i="1" s="1"/>
  <c r="T787" i="1" s="1"/>
  <c r="AH787" i="1"/>
  <c r="AI787" i="1"/>
  <c r="AJ787" i="1"/>
  <c r="CX787" i="1" s="1"/>
  <c r="W787" i="1" s="1"/>
  <c r="CQ787" i="1"/>
  <c r="CR787" i="1"/>
  <c r="CS787" i="1"/>
  <c r="CT787" i="1"/>
  <c r="CV787" i="1"/>
  <c r="CW787" i="1"/>
  <c r="GL787" i="1"/>
  <c r="GN787" i="1"/>
  <c r="GP787" i="1"/>
  <c r="GV787" i="1"/>
  <c r="HC787" i="1"/>
  <c r="GX787" i="1" s="1"/>
  <c r="I788" i="1"/>
  <c r="P788" i="1"/>
  <c r="O788" i="1" s="1"/>
  <c r="Q788" i="1"/>
  <c r="S788" i="1"/>
  <c r="V788" i="1"/>
  <c r="Y788" i="1"/>
  <c r="AC788" i="1"/>
  <c r="AB788" i="1" s="1"/>
  <c r="AD788" i="1"/>
  <c r="AE788" i="1"/>
  <c r="AF788" i="1"/>
  <c r="AG788" i="1"/>
  <c r="AH788" i="1"/>
  <c r="AI788" i="1"/>
  <c r="AJ788" i="1"/>
  <c r="CP788" i="1"/>
  <c r="CQ788" i="1"/>
  <c r="CR788" i="1"/>
  <c r="CS788" i="1"/>
  <c r="R788" i="1" s="1"/>
  <c r="CT788" i="1"/>
  <c r="CU788" i="1"/>
  <c r="T788" i="1" s="1"/>
  <c r="CV788" i="1"/>
  <c r="U788" i="1" s="1"/>
  <c r="CW788" i="1"/>
  <c r="CX788" i="1"/>
  <c r="W788" i="1" s="1"/>
  <c r="CY788" i="1"/>
  <c r="X788" i="1" s="1"/>
  <c r="CZ788" i="1"/>
  <c r="GL788" i="1"/>
  <c r="GN788" i="1"/>
  <c r="GP788" i="1"/>
  <c r="GV788" i="1"/>
  <c r="HC788" i="1"/>
  <c r="GX788" i="1" s="1"/>
  <c r="C789" i="1"/>
  <c r="D789" i="1"/>
  <c r="P789" i="1"/>
  <c r="T789" i="1"/>
  <c r="U789" i="1"/>
  <c r="G1931" i="7" s="1"/>
  <c r="V789" i="1"/>
  <c r="G1934" i="7" s="1"/>
  <c r="W789" i="1"/>
  <c r="AC789" i="1"/>
  <c r="AE789" i="1"/>
  <c r="AD789" i="1" s="1"/>
  <c r="AF789" i="1"/>
  <c r="AG789" i="1"/>
  <c r="AH789" i="1"/>
  <c r="AI789" i="1"/>
  <c r="AJ789" i="1"/>
  <c r="CQ789" i="1"/>
  <c r="CR789" i="1"/>
  <c r="CS789" i="1"/>
  <c r="CT789" i="1"/>
  <c r="CU789" i="1"/>
  <c r="CV789" i="1"/>
  <c r="CW789" i="1"/>
  <c r="CX789" i="1"/>
  <c r="GL789" i="1"/>
  <c r="GN789" i="1"/>
  <c r="GP789" i="1"/>
  <c r="GV789" i="1"/>
  <c r="HC789" i="1"/>
  <c r="GX789" i="1" s="1"/>
  <c r="C790" i="1"/>
  <c r="D790" i="1"/>
  <c r="T790" i="1"/>
  <c r="U790" i="1"/>
  <c r="G1943" i="7" s="1"/>
  <c r="V790" i="1"/>
  <c r="G1946" i="7" s="1"/>
  <c r="W790" i="1"/>
  <c r="AC790" i="1"/>
  <c r="AE790" i="1"/>
  <c r="AD790" i="1" s="1"/>
  <c r="AF790" i="1"/>
  <c r="AG790" i="1"/>
  <c r="AH790" i="1"/>
  <c r="AI790" i="1"/>
  <c r="AJ790" i="1"/>
  <c r="CQ790" i="1"/>
  <c r="CR790" i="1"/>
  <c r="CS790" i="1"/>
  <c r="CT790" i="1"/>
  <c r="CU790" i="1"/>
  <c r="CV790" i="1"/>
  <c r="CW790" i="1"/>
  <c r="CX790" i="1"/>
  <c r="GL790" i="1"/>
  <c r="GN790" i="1"/>
  <c r="GP790" i="1"/>
  <c r="GV790" i="1"/>
  <c r="HC790" i="1" s="1"/>
  <c r="GX790" i="1" s="1"/>
  <c r="C791" i="1"/>
  <c r="D791" i="1"/>
  <c r="T791" i="1"/>
  <c r="U791" i="1"/>
  <c r="G1956" i="7" s="1"/>
  <c r="V791" i="1"/>
  <c r="G1959" i="7" s="1"/>
  <c r="AC791" i="1"/>
  <c r="AE791" i="1"/>
  <c r="AD791" i="1" s="1"/>
  <c r="AF791" i="1"/>
  <c r="AG791" i="1"/>
  <c r="CU791" i="1" s="1"/>
  <c r="AH791" i="1"/>
  <c r="AI791" i="1"/>
  <c r="AJ791" i="1"/>
  <c r="CQ791" i="1"/>
  <c r="CR791" i="1"/>
  <c r="CS791" i="1"/>
  <c r="CT791" i="1"/>
  <c r="CV791" i="1"/>
  <c r="CW791" i="1"/>
  <c r="CX791" i="1"/>
  <c r="W791" i="1" s="1"/>
  <c r="GL791" i="1"/>
  <c r="GN791" i="1"/>
  <c r="GP791" i="1"/>
  <c r="GV791" i="1"/>
  <c r="HC791" i="1" s="1"/>
  <c r="GX791" i="1" s="1"/>
  <c r="C792" i="1"/>
  <c r="D792" i="1"/>
  <c r="P792" i="1"/>
  <c r="U792" i="1"/>
  <c r="G1968" i="7" s="1"/>
  <c r="V792" i="1"/>
  <c r="G1971" i="7" s="1"/>
  <c r="W792" i="1"/>
  <c r="AC792" i="1"/>
  <c r="AE792" i="1"/>
  <c r="AD792" i="1" s="1"/>
  <c r="AF792" i="1"/>
  <c r="AG792" i="1"/>
  <c r="CU792" i="1" s="1"/>
  <c r="T792" i="1" s="1"/>
  <c r="AH792" i="1"/>
  <c r="AI792" i="1"/>
  <c r="AJ792" i="1"/>
  <c r="CQ792" i="1"/>
  <c r="CR792" i="1"/>
  <c r="CS792" i="1"/>
  <c r="CT792" i="1"/>
  <c r="CV792" i="1"/>
  <c r="CW792" i="1"/>
  <c r="CX792" i="1"/>
  <c r="GL792" i="1"/>
  <c r="GN792" i="1"/>
  <c r="GP792" i="1"/>
  <c r="GV792" i="1"/>
  <c r="HC792" i="1" s="1"/>
  <c r="GX792" i="1" s="1"/>
  <c r="C793" i="1"/>
  <c r="D793" i="1"/>
  <c r="T793" i="1"/>
  <c r="U793" i="1"/>
  <c r="V793" i="1"/>
  <c r="W793" i="1"/>
  <c r="AC793" i="1"/>
  <c r="AE793" i="1"/>
  <c r="AD793" i="1" s="1"/>
  <c r="AF793" i="1"/>
  <c r="AG793" i="1"/>
  <c r="AH793" i="1"/>
  <c r="AI793" i="1"/>
  <c r="AJ793" i="1"/>
  <c r="CQ793" i="1"/>
  <c r="CR793" i="1"/>
  <c r="CS793" i="1"/>
  <c r="CT793" i="1"/>
  <c r="CU793" i="1"/>
  <c r="CV793" i="1"/>
  <c r="CW793" i="1"/>
  <c r="CX793" i="1"/>
  <c r="GL793" i="1"/>
  <c r="GN793" i="1"/>
  <c r="GP793" i="1"/>
  <c r="GV793" i="1"/>
  <c r="HC793" i="1" s="1"/>
  <c r="GX793" i="1" s="1"/>
  <c r="I794" i="1"/>
  <c r="P794" i="1" s="1"/>
  <c r="O794" i="1" s="1"/>
  <c r="GM794" i="1" s="1"/>
  <c r="GO794" i="1" s="1"/>
  <c r="Q794" i="1"/>
  <c r="V794" i="1"/>
  <c r="X794" i="1"/>
  <c r="AC794" i="1"/>
  <c r="AE794" i="1"/>
  <c r="AD794" i="1" s="1"/>
  <c r="AB794" i="1" s="1"/>
  <c r="AF794" i="1"/>
  <c r="AG794" i="1"/>
  <c r="AH794" i="1"/>
  <c r="AI794" i="1"/>
  <c r="AJ794" i="1"/>
  <c r="CP794" i="1"/>
  <c r="CQ794" i="1"/>
  <c r="CR794" i="1"/>
  <c r="CS794" i="1"/>
  <c r="R794" i="1" s="1"/>
  <c r="CT794" i="1"/>
  <c r="CU794" i="1"/>
  <c r="T794" i="1" s="1"/>
  <c r="CV794" i="1"/>
  <c r="U794" i="1" s="1"/>
  <c r="CW794" i="1"/>
  <c r="CX794" i="1"/>
  <c r="CY794" i="1"/>
  <c r="CZ794" i="1"/>
  <c r="Y794" i="1" s="1"/>
  <c r="GL794" i="1"/>
  <c r="GN794" i="1"/>
  <c r="GP794" i="1"/>
  <c r="GV794" i="1"/>
  <c r="HC794" i="1"/>
  <c r="GX794" i="1" s="1"/>
  <c r="C795" i="1"/>
  <c r="D795" i="1"/>
  <c r="U795" i="1"/>
  <c r="W795" i="1"/>
  <c r="AC795" i="1"/>
  <c r="AE795" i="1"/>
  <c r="AD795" i="1" s="1"/>
  <c r="AF795" i="1"/>
  <c r="AG795" i="1"/>
  <c r="CU795" i="1" s="1"/>
  <c r="T795" i="1" s="1"/>
  <c r="AH795" i="1"/>
  <c r="AI795" i="1"/>
  <c r="AJ795" i="1"/>
  <c r="CQ795" i="1"/>
  <c r="CR795" i="1"/>
  <c r="CS795" i="1"/>
  <c r="CT795" i="1"/>
  <c r="CV795" i="1"/>
  <c r="CW795" i="1"/>
  <c r="CX795" i="1"/>
  <c r="GL795" i="1"/>
  <c r="GN795" i="1"/>
  <c r="GP795" i="1"/>
  <c r="GV795" i="1"/>
  <c r="HC795" i="1"/>
  <c r="GX795" i="1" s="1"/>
  <c r="I796" i="1"/>
  <c r="P796" i="1" s="1"/>
  <c r="O796" i="1" s="1"/>
  <c r="GM796" i="1" s="1"/>
  <c r="GO796" i="1" s="1"/>
  <c r="Q796" i="1"/>
  <c r="T796" i="1"/>
  <c r="W796" i="1"/>
  <c r="Y796" i="1"/>
  <c r="AC796" i="1"/>
  <c r="AE796" i="1"/>
  <c r="AD796" i="1" s="1"/>
  <c r="AB796" i="1" s="1"/>
  <c r="AF796" i="1"/>
  <c r="AG796" i="1"/>
  <c r="AH796" i="1"/>
  <c r="AI796" i="1"/>
  <c r="AJ796" i="1"/>
  <c r="CP796" i="1"/>
  <c r="CQ796" i="1"/>
  <c r="CR796" i="1"/>
  <c r="CS796" i="1"/>
  <c r="R796" i="1" s="1"/>
  <c r="CT796" i="1"/>
  <c r="CU796" i="1"/>
  <c r="CV796" i="1"/>
  <c r="U796" i="1" s="1"/>
  <c r="CW796" i="1"/>
  <c r="V796" i="1" s="1"/>
  <c r="CX796" i="1"/>
  <c r="CY796" i="1"/>
  <c r="X796" i="1" s="1"/>
  <c r="CZ796" i="1"/>
  <c r="GL796" i="1"/>
  <c r="GN796" i="1"/>
  <c r="GP796" i="1"/>
  <c r="GV796" i="1"/>
  <c r="HC796" i="1"/>
  <c r="GX796" i="1" s="1"/>
  <c r="B798" i="1"/>
  <c r="B768" i="1" s="1"/>
  <c r="C798" i="1"/>
  <c r="C768" i="1" s="1"/>
  <c r="D798" i="1"/>
  <c r="D768" i="1" s="1"/>
  <c r="F798" i="1"/>
  <c r="F768" i="1" s="1"/>
  <c r="G798" i="1"/>
  <c r="G768" i="1" s="1"/>
  <c r="BC798" i="1"/>
  <c r="F814" i="1" s="1"/>
  <c r="BD798" i="1"/>
  <c r="BD768" i="1" s="1"/>
  <c r="BX798" i="1"/>
  <c r="BY798" i="1"/>
  <c r="CK798" i="1"/>
  <c r="BB798" i="1" s="1"/>
  <c r="CL798" i="1"/>
  <c r="CL768" i="1" s="1"/>
  <c r="CM798" i="1"/>
  <c r="CM768" i="1" s="1"/>
  <c r="F823" i="1"/>
  <c r="D828" i="1"/>
  <c r="B830" i="1"/>
  <c r="E830" i="1"/>
  <c r="Z830" i="1"/>
  <c r="AA830" i="1"/>
  <c r="AM830" i="1"/>
  <c r="AN830" i="1"/>
  <c r="BE830" i="1"/>
  <c r="BF830" i="1"/>
  <c r="BG830" i="1"/>
  <c r="BH830" i="1"/>
  <c r="BI830" i="1"/>
  <c r="BJ830" i="1"/>
  <c r="BK830" i="1"/>
  <c r="BL830" i="1"/>
  <c r="BM830" i="1"/>
  <c r="BN830" i="1"/>
  <c r="BO830" i="1"/>
  <c r="BP830" i="1"/>
  <c r="BQ830" i="1"/>
  <c r="BR830" i="1"/>
  <c r="BS830" i="1"/>
  <c r="BT830" i="1"/>
  <c r="BU830" i="1"/>
  <c r="BV830" i="1"/>
  <c r="BW830" i="1"/>
  <c r="CN830" i="1"/>
  <c r="CO830" i="1"/>
  <c r="CP830" i="1"/>
  <c r="CQ830" i="1"/>
  <c r="CR830" i="1"/>
  <c r="CS830" i="1"/>
  <c r="CT830" i="1"/>
  <c r="CU830" i="1"/>
  <c r="CV830" i="1"/>
  <c r="CW830" i="1"/>
  <c r="CX830" i="1"/>
  <c r="CY830" i="1"/>
  <c r="CZ830" i="1"/>
  <c r="DA830" i="1"/>
  <c r="DB830" i="1"/>
  <c r="DC830" i="1"/>
  <c r="DD830" i="1"/>
  <c r="DE830" i="1"/>
  <c r="DF830" i="1"/>
  <c r="DG830" i="1"/>
  <c r="DH830" i="1"/>
  <c r="DI830" i="1"/>
  <c r="DJ830" i="1"/>
  <c r="DK830" i="1"/>
  <c r="DL830" i="1"/>
  <c r="DM830" i="1"/>
  <c r="DN830" i="1"/>
  <c r="DO830" i="1"/>
  <c r="DP830" i="1"/>
  <c r="DQ830" i="1"/>
  <c r="DR830" i="1"/>
  <c r="DS830" i="1"/>
  <c r="DT830" i="1"/>
  <c r="DU830" i="1"/>
  <c r="DV830" i="1"/>
  <c r="DW830" i="1"/>
  <c r="DX830" i="1"/>
  <c r="DY830" i="1"/>
  <c r="DZ830" i="1"/>
  <c r="EA830" i="1"/>
  <c r="EB830" i="1"/>
  <c r="EC830" i="1"/>
  <c r="ED830" i="1"/>
  <c r="EE830" i="1"/>
  <c r="EF830" i="1"/>
  <c r="EG830" i="1"/>
  <c r="EH830" i="1"/>
  <c r="EI830" i="1"/>
  <c r="EJ830" i="1"/>
  <c r="EK830" i="1"/>
  <c r="EL830" i="1"/>
  <c r="EM830" i="1"/>
  <c r="EN830" i="1"/>
  <c r="EO830" i="1"/>
  <c r="EP830" i="1"/>
  <c r="EQ830" i="1"/>
  <c r="ER830" i="1"/>
  <c r="ES830" i="1"/>
  <c r="ET830" i="1"/>
  <c r="EU830" i="1"/>
  <c r="EV830" i="1"/>
  <c r="EW830" i="1"/>
  <c r="EX830" i="1"/>
  <c r="EY830" i="1"/>
  <c r="EZ830" i="1"/>
  <c r="FA830" i="1"/>
  <c r="FB830" i="1"/>
  <c r="FC830" i="1"/>
  <c r="FD830" i="1"/>
  <c r="FE830" i="1"/>
  <c r="FF830" i="1"/>
  <c r="FG830" i="1"/>
  <c r="FH830" i="1"/>
  <c r="FI830" i="1"/>
  <c r="FJ830" i="1"/>
  <c r="FK830" i="1"/>
  <c r="FL830" i="1"/>
  <c r="FM830" i="1"/>
  <c r="FN830" i="1"/>
  <c r="FO830" i="1"/>
  <c r="FP830" i="1"/>
  <c r="FQ830" i="1"/>
  <c r="FR830" i="1"/>
  <c r="FS830" i="1"/>
  <c r="FT830" i="1"/>
  <c r="FU830" i="1"/>
  <c r="FV830" i="1"/>
  <c r="FW830" i="1"/>
  <c r="FX830" i="1"/>
  <c r="FY830" i="1"/>
  <c r="FZ830" i="1"/>
  <c r="GA830" i="1"/>
  <c r="GB830" i="1"/>
  <c r="GC830" i="1"/>
  <c r="GD830" i="1"/>
  <c r="GE830" i="1"/>
  <c r="GF830" i="1"/>
  <c r="GG830" i="1"/>
  <c r="GH830" i="1"/>
  <c r="GI830" i="1"/>
  <c r="GJ830" i="1"/>
  <c r="GK830" i="1"/>
  <c r="GL830" i="1"/>
  <c r="GM830" i="1"/>
  <c r="GN830" i="1"/>
  <c r="GO830" i="1"/>
  <c r="GP830" i="1"/>
  <c r="GQ830" i="1"/>
  <c r="GR830" i="1"/>
  <c r="GS830" i="1"/>
  <c r="GT830" i="1"/>
  <c r="GU830" i="1"/>
  <c r="GV830" i="1"/>
  <c r="GW830" i="1"/>
  <c r="GX830" i="1"/>
  <c r="C832" i="1"/>
  <c r="D832" i="1"/>
  <c r="U832" i="1"/>
  <c r="G1984" i="7" s="1"/>
  <c r="V832" i="1"/>
  <c r="G1987" i="7" s="1"/>
  <c r="W832" i="1"/>
  <c r="AC832" i="1"/>
  <c r="AE832" i="1"/>
  <c r="AD832" i="1" s="1"/>
  <c r="AF832" i="1"/>
  <c r="AG832" i="1"/>
  <c r="CU832" i="1" s="1"/>
  <c r="T832" i="1" s="1"/>
  <c r="AG858" i="1" s="1"/>
  <c r="AH832" i="1"/>
  <c r="AI832" i="1"/>
  <c r="AJ832" i="1"/>
  <c r="CQ832" i="1"/>
  <c r="CR832" i="1"/>
  <c r="CS832" i="1"/>
  <c r="CT832" i="1"/>
  <c r="CV832" i="1"/>
  <c r="CW832" i="1"/>
  <c r="CX832" i="1"/>
  <c r="GL832" i="1"/>
  <c r="GN832" i="1"/>
  <c r="GP832" i="1"/>
  <c r="GV832" i="1"/>
  <c r="HC832" i="1" s="1"/>
  <c r="GX832" i="1" s="1"/>
  <c r="C833" i="1"/>
  <c r="D833" i="1"/>
  <c r="U833" i="1"/>
  <c r="G2006" i="7" s="1"/>
  <c r="V833" i="1"/>
  <c r="G2009" i="7" s="1"/>
  <c r="AC833" i="1"/>
  <c r="AE833" i="1"/>
  <c r="AD833" i="1" s="1"/>
  <c r="AF833" i="1"/>
  <c r="AG833" i="1"/>
  <c r="CU833" i="1" s="1"/>
  <c r="T833" i="1" s="1"/>
  <c r="AH833" i="1"/>
  <c r="AI833" i="1"/>
  <c r="AJ833" i="1"/>
  <c r="CX833" i="1" s="1"/>
  <c r="W833" i="1" s="1"/>
  <c r="CQ833" i="1"/>
  <c r="CR833" i="1"/>
  <c r="CS833" i="1"/>
  <c r="CT833" i="1"/>
  <c r="CV833" i="1"/>
  <c r="CW833" i="1"/>
  <c r="GL833" i="1"/>
  <c r="GN833" i="1"/>
  <c r="GP833" i="1"/>
  <c r="GV833" i="1"/>
  <c r="GX833" i="1"/>
  <c r="HC833" i="1"/>
  <c r="C834" i="1"/>
  <c r="D834" i="1"/>
  <c r="I834" i="1"/>
  <c r="K834" i="1"/>
  <c r="AC834" i="1"/>
  <c r="AE834" i="1"/>
  <c r="AD834" i="1" s="1"/>
  <c r="AF834" i="1"/>
  <c r="AG834" i="1"/>
  <c r="CU834" i="1" s="1"/>
  <c r="T834" i="1" s="1"/>
  <c r="AH834" i="1"/>
  <c r="AI834" i="1"/>
  <c r="AJ834" i="1"/>
  <c r="CQ834" i="1"/>
  <c r="CR834" i="1"/>
  <c r="CS834" i="1"/>
  <c r="CT834" i="1"/>
  <c r="CV834" i="1"/>
  <c r="CW834" i="1"/>
  <c r="CX834" i="1"/>
  <c r="W834" i="1" s="1"/>
  <c r="GL834" i="1"/>
  <c r="GO834" i="1"/>
  <c r="GP834" i="1"/>
  <c r="GV834" i="1"/>
  <c r="HC834" i="1"/>
  <c r="GX834" i="1" s="1"/>
  <c r="C835" i="1"/>
  <c r="D835" i="1"/>
  <c r="I835" i="1"/>
  <c r="K835" i="1"/>
  <c r="W835" i="1"/>
  <c r="AC835" i="1"/>
  <c r="AE835" i="1"/>
  <c r="AD835" i="1" s="1"/>
  <c r="AF835" i="1"/>
  <c r="AG835" i="1"/>
  <c r="AH835" i="1"/>
  <c r="AI835" i="1"/>
  <c r="AJ835" i="1"/>
  <c r="CQ835" i="1"/>
  <c r="CR835" i="1"/>
  <c r="CS835" i="1"/>
  <c r="CT835" i="1"/>
  <c r="CU835" i="1"/>
  <c r="T835" i="1" s="1"/>
  <c r="CV835" i="1"/>
  <c r="CW835" i="1"/>
  <c r="CX835" i="1"/>
  <c r="GL835" i="1"/>
  <c r="GN835" i="1"/>
  <c r="GP835" i="1"/>
  <c r="GV835" i="1"/>
  <c r="HC835" i="1"/>
  <c r="GX835" i="1" s="1"/>
  <c r="I836" i="1"/>
  <c r="T836" i="1" s="1"/>
  <c r="R836" i="1"/>
  <c r="S836" i="1"/>
  <c r="Y836" i="1"/>
  <c r="AB836" i="1"/>
  <c r="AC836" i="1"/>
  <c r="AD836" i="1"/>
  <c r="AE836" i="1"/>
  <c r="AF836" i="1"/>
  <c r="AG836" i="1"/>
  <c r="AH836" i="1"/>
  <c r="AI836" i="1"/>
  <c r="AJ836" i="1"/>
  <c r="CP836" i="1"/>
  <c r="CQ836" i="1"/>
  <c r="CR836" i="1"/>
  <c r="Q836" i="1" s="1"/>
  <c r="CS836" i="1"/>
  <c r="CT836" i="1"/>
  <c r="CU836" i="1"/>
  <c r="CV836" i="1"/>
  <c r="CW836" i="1"/>
  <c r="V836" i="1" s="1"/>
  <c r="CX836" i="1"/>
  <c r="W836" i="1" s="1"/>
  <c r="CY836" i="1"/>
  <c r="X836" i="1" s="1"/>
  <c r="CZ836" i="1"/>
  <c r="GL836" i="1"/>
  <c r="GN836" i="1"/>
  <c r="GP836" i="1"/>
  <c r="GV836" i="1"/>
  <c r="GX836" i="1"/>
  <c r="HC836" i="1"/>
  <c r="C837" i="1"/>
  <c r="D837" i="1"/>
  <c r="I837" i="1"/>
  <c r="K837" i="1"/>
  <c r="AC837" i="1"/>
  <c r="AE837" i="1"/>
  <c r="AD837" i="1" s="1"/>
  <c r="AF837" i="1"/>
  <c r="AG837" i="1"/>
  <c r="CU837" i="1" s="1"/>
  <c r="T837" i="1" s="1"/>
  <c r="AH837" i="1"/>
  <c r="AI837" i="1"/>
  <c r="AJ837" i="1"/>
  <c r="CQ837" i="1"/>
  <c r="CR837" i="1"/>
  <c r="CS837" i="1"/>
  <c r="CT837" i="1"/>
  <c r="CV837" i="1"/>
  <c r="CW837" i="1"/>
  <c r="CX837" i="1"/>
  <c r="W837" i="1" s="1"/>
  <c r="GL837" i="1"/>
  <c r="GN837" i="1"/>
  <c r="GP837" i="1"/>
  <c r="GV837" i="1"/>
  <c r="HC837" i="1"/>
  <c r="GX837" i="1" s="1"/>
  <c r="C838" i="1"/>
  <c r="D838" i="1"/>
  <c r="I838" i="1"/>
  <c r="K838" i="1"/>
  <c r="AC838" i="1"/>
  <c r="AE838" i="1"/>
  <c r="AD838" i="1" s="1"/>
  <c r="AF838" i="1"/>
  <c r="AG838" i="1"/>
  <c r="AH838" i="1"/>
  <c r="AI838" i="1"/>
  <c r="AJ838" i="1"/>
  <c r="CX838" i="1" s="1"/>
  <c r="W838" i="1" s="1"/>
  <c r="CQ838" i="1"/>
  <c r="CR838" i="1"/>
  <c r="CS838" i="1"/>
  <c r="CT838" i="1"/>
  <c r="CU838" i="1"/>
  <c r="T838" i="1" s="1"/>
  <c r="CV838" i="1"/>
  <c r="CW838" i="1"/>
  <c r="GL838" i="1"/>
  <c r="GN838" i="1"/>
  <c r="GP838" i="1"/>
  <c r="GV838" i="1"/>
  <c r="HC838" i="1"/>
  <c r="GX838" i="1" s="1"/>
  <c r="I839" i="1"/>
  <c r="T839" i="1" s="1"/>
  <c r="R839" i="1"/>
  <c r="S839" i="1"/>
  <c r="Y839" i="1"/>
  <c r="AB839" i="1"/>
  <c r="AC839" i="1"/>
  <c r="AD839" i="1"/>
  <c r="AE839" i="1"/>
  <c r="AF839" i="1"/>
  <c r="AG839" i="1"/>
  <c r="AH839" i="1"/>
  <c r="AI839" i="1"/>
  <c r="AJ839" i="1"/>
  <c r="CP839" i="1"/>
  <c r="CQ839" i="1"/>
  <c r="CR839" i="1"/>
  <c r="Q839" i="1" s="1"/>
  <c r="CS839" i="1"/>
  <c r="CT839" i="1"/>
  <c r="CU839" i="1"/>
  <c r="CV839" i="1"/>
  <c r="CW839" i="1"/>
  <c r="V839" i="1" s="1"/>
  <c r="CX839" i="1"/>
  <c r="W839" i="1" s="1"/>
  <c r="CY839" i="1"/>
  <c r="X839" i="1" s="1"/>
  <c r="CZ839" i="1"/>
  <c r="GL839" i="1"/>
  <c r="GN839" i="1"/>
  <c r="GP839" i="1"/>
  <c r="GV839" i="1"/>
  <c r="GX839" i="1"/>
  <c r="HC839" i="1"/>
  <c r="C840" i="1"/>
  <c r="D840" i="1"/>
  <c r="U840" i="1"/>
  <c r="V840" i="1"/>
  <c r="W840" i="1"/>
  <c r="AC840" i="1"/>
  <c r="AE840" i="1"/>
  <c r="AD840" i="1" s="1"/>
  <c r="AF840" i="1"/>
  <c r="AG840" i="1"/>
  <c r="CU840" i="1" s="1"/>
  <c r="T840" i="1" s="1"/>
  <c r="AH840" i="1"/>
  <c r="AI840" i="1"/>
  <c r="AJ840" i="1"/>
  <c r="CQ840" i="1"/>
  <c r="CR840" i="1"/>
  <c r="CS840" i="1"/>
  <c r="CT840" i="1"/>
  <c r="CV840" i="1"/>
  <c r="CW840" i="1"/>
  <c r="CX840" i="1"/>
  <c r="GL840" i="1"/>
  <c r="GN840" i="1"/>
  <c r="GP840" i="1"/>
  <c r="GV840" i="1"/>
  <c r="HC840" i="1" s="1"/>
  <c r="GX840" i="1" s="1"/>
  <c r="I841" i="1"/>
  <c r="P841" i="1" s="1"/>
  <c r="O841" i="1" s="1"/>
  <c r="GM841" i="1" s="1"/>
  <c r="GO841" i="1" s="1"/>
  <c r="Q841" i="1"/>
  <c r="S841" i="1"/>
  <c r="V841" i="1"/>
  <c r="AC841" i="1"/>
  <c r="AB841" i="1" s="1"/>
  <c r="AD841" i="1"/>
  <c r="AE841" i="1"/>
  <c r="AF841" i="1"/>
  <c r="AG841" i="1"/>
  <c r="AH841" i="1"/>
  <c r="AI841" i="1"/>
  <c r="AJ841" i="1"/>
  <c r="CP841" i="1"/>
  <c r="CQ841" i="1"/>
  <c r="CR841" i="1"/>
  <c r="CS841" i="1"/>
  <c r="R841" i="1" s="1"/>
  <c r="CT841" i="1"/>
  <c r="CU841" i="1"/>
  <c r="T841" i="1" s="1"/>
  <c r="CV841" i="1"/>
  <c r="U841" i="1" s="1"/>
  <c r="CW841" i="1"/>
  <c r="CX841" i="1"/>
  <c r="W841" i="1" s="1"/>
  <c r="CY841" i="1"/>
  <c r="X841" i="1" s="1"/>
  <c r="CZ841" i="1"/>
  <c r="Y841" i="1" s="1"/>
  <c r="GL841" i="1"/>
  <c r="GN841" i="1"/>
  <c r="GP841" i="1"/>
  <c r="GV841" i="1"/>
  <c r="HC841" i="1"/>
  <c r="GX841" i="1" s="1"/>
  <c r="I842" i="1"/>
  <c r="R842" i="1"/>
  <c r="W842" i="1"/>
  <c r="AC842" i="1"/>
  <c r="AE842" i="1"/>
  <c r="AD842" i="1" s="1"/>
  <c r="AB842" i="1" s="1"/>
  <c r="AF842" i="1"/>
  <c r="AG842" i="1"/>
  <c r="CU842" i="1" s="1"/>
  <c r="T842" i="1" s="1"/>
  <c r="AH842" i="1"/>
  <c r="AI842" i="1"/>
  <c r="AJ842" i="1"/>
  <c r="CQ842" i="1"/>
  <c r="P842" i="1" s="1"/>
  <c r="CR842" i="1"/>
  <c r="Q842" i="1" s="1"/>
  <c r="CS842" i="1"/>
  <c r="CT842" i="1"/>
  <c r="S842" i="1" s="1"/>
  <c r="CV842" i="1"/>
  <c r="U842" i="1" s="1"/>
  <c r="CW842" i="1"/>
  <c r="V842" i="1" s="1"/>
  <c r="CX842" i="1"/>
  <c r="GL842" i="1"/>
  <c r="GN842" i="1"/>
  <c r="GP842" i="1"/>
  <c r="GV842" i="1"/>
  <c r="HC842" i="1" s="1"/>
  <c r="GX842" i="1" s="1"/>
  <c r="C843" i="1"/>
  <c r="D843" i="1"/>
  <c r="Q843" i="1"/>
  <c r="U843" i="1"/>
  <c r="G2060" i="7" s="1"/>
  <c r="V843" i="1"/>
  <c r="AC843" i="1"/>
  <c r="AD843" i="1"/>
  <c r="AE843" i="1"/>
  <c r="AF843" i="1"/>
  <c r="AB843" i="1" s="1"/>
  <c r="AG843" i="1"/>
  <c r="CU843" i="1" s="1"/>
  <c r="T843" i="1" s="1"/>
  <c r="AH843" i="1"/>
  <c r="AI843" i="1"/>
  <c r="AJ843" i="1"/>
  <c r="CX843" i="1" s="1"/>
  <c r="W843" i="1" s="1"/>
  <c r="CQ843" i="1"/>
  <c r="CR843" i="1"/>
  <c r="CS843" i="1"/>
  <c r="CT843" i="1"/>
  <c r="CV843" i="1"/>
  <c r="CW843" i="1"/>
  <c r="GL843" i="1"/>
  <c r="GN843" i="1"/>
  <c r="GP843" i="1"/>
  <c r="GV843" i="1"/>
  <c r="GX843" i="1"/>
  <c r="HC843" i="1"/>
  <c r="C844" i="1"/>
  <c r="D844" i="1"/>
  <c r="U844" i="1"/>
  <c r="G2070" i="7" s="1"/>
  <c r="V844" i="1"/>
  <c r="W844" i="1"/>
  <c r="AC844" i="1"/>
  <c r="AE844" i="1"/>
  <c r="AD844" i="1" s="1"/>
  <c r="AF844" i="1"/>
  <c r="AG844" i="1"/>
  <c r="CU844" i="1" s="1"/>
  <c r="T844" i="1" s="1"/>
  <c r="AH844" i="1"/>
  <c r="AI844" i="1"/>
  <c r="AJ844" i="1"/>
  <c r="CQ844" i="1"/>
  <c r="CR844" i="1"/>
  <c r="CS844" i="1"/>
  <c r="CT844" i="1"/>
  <c r="CV844" i="1"/>
  <c r="CW844" i="1"/>
  <c r="CX844" i="1"/>
  <c r="GL844" i="1"/>
  <c r="GN844" i="1"/>
  <c r="GP844" i="1"/>
  <c r="GV844" i="1"/>
  <c r="HC844" i="1"/>
  <c r="GX844" i="1" s="1"/>
  <c r="C845" i="1"/>
  <c r="D845" i="1"/>
  <c r="U845" i="1"/>
  <c r="G2081" i="7" s="1"/>
  <c r="V845" i="1"/>
  <c r="AC845" i="1"/>
  <c r="AE845" i="1"/>
  <c r="AD845" i="1" s="1"/>
  <c r="AF845" i="1"/>
  <c r="AG845" i="1"/>
  <c r="AH845" i="1"/>
  <c r="AI845" i="1"/>
  <c r="AJ845" i="1"/>
  <c r="CX845" i="1" s="1"/>
  <c r="W845" i="1" s="1"/>
  <c r="CQ845" i="1"/>
  <c r="CR845" i="1"/>
  <c r="CS845" i="1"/>
  <c r="CT845" i="1"/>
  <c r="CU845" i="1"/>
  <c r="T845" i="1" s="1"/>
  <c r="CV845" i="1"/>
  <c r="CW845" i="1"/>
  <c r="GL845" i="1"/>
  <c r="GN845" i="1"/>
  <c r="GP845" i="1"/>
  <c r="GV845" i="1"/>
  <c r="HC845" i="1" s="1"/>
  <c r="GX845" i="1"/>
  <c r="C846" i="1"/>
  <c r="D846" i="1"/>
  <c r="P846" i="1"/>
  <c r="Q846" i="1"/>
  <c r="U846" i="1"/>
  <c r="G2091" i="7" s="1"/>
  <c r="V846" i="1"/>
  <c r="AC846" i="1"/>
  <c r="AE846" i="1"/>
  <c r="AD846" i="1" s="1"/>
  <c r="AF846" i="1"/>
  <c r="AG846" i="1"/>
  <c r="AH846" i="1"/>
  <c r="AI846" i="1"/>
  <c r="AJ846" i="1"/>
  <c r="CX846" i="1" s="1"/>
  <c r="W846" i="1" s="1"/>
  <c r="CQ846" i="1"/>
  <c r="CR846" i="1"/>
  <c r="CS846" i="1"/>
  <c r="CT846" i="1"/>
  <c r="CU846" i="1"/>
  <c r="T846" i="1" s="1"/>
  <c r="CV846" i="1"/>
  <c r="CW846" i="1"/>
  <c r="GL846" i="1"/>
  <c r="GN846" i="1"/>
  <c r="GP846" i="1"/>
  <c r="GV846" i="1"/>
  <c r="GX846" i="1"/>
  <c r="HC846" i="1"/>
  <c r="C847" i="1"/>
  <c r="D847" i="1"/>
  <c r="R847" i="1"/>
  <c r="U847" i="1"/>
  <c r="V847" i="1"/>
  <c r="AC847" i="1"/>
  <c r="AE847" i="1"/>
  <c r="AD847" i="1" s="1"/>
  <c r="AF847" i="1"/>
  <c r="AG847" i="1"/>
  <c r="AH847" i="1"/>
  <c r="AI847" i="1"/>
  <c r="AJ847" i="1"/>
  <c r="CX847" i="1" s="1"/>
  <c r="W847" i="1" s="1"/>
  <c r="CQ847" i="1"/>
  <c r="CR847" i="1"/>
  <c r="CS847" i="1"/>
  <c r="CT847" i="1"/>
  <c r="CU847" i="1"/>
  <c r="T847" i="1" s="1"/>
  <c r="CV847" i="1"/>
  <c r="CW847" i="1"/>
  <c r="GL847" i="1"/>
  <c r="GN847" i="1"/>
  <c r="GP847" i="1"/>
  <c r="GV847" i="1"/>
  <c r="HC847" i="1"/>
  <c r="GX847" i="1" s="1"/>
  <c r="I848" i="1"/>
  <c r="S848" i="1" s="1"/>
  <c r="P848" i="1"/>
  <c r="O848" i="1" s="1"/>
  <c r="Q848" i="1"/>
  <c r="T848" i="1"/>
  <c r="V848" i="1"/>
  <c r="Y848" i="1"/>
  <c r="AC848" i="1"/>
  <c r="AD848" i="1"/>
  <c r="AB848" i="1" s="1"/>
  <c r="AE848" i="1"/>
  <c r="AF848" i="1"/>
  <c r="AG848" i="1"/>
  <c r="AH848" i="1"/>
  <c r="AI848" i="1"/>
  <c r="AJ848" i="1"/>
  <c r="CP848" i="1"/>
  <c r="CQ848" i="1"/>
  <c r="CR848" i="1"/>
  <c r="CS848" i="1"/>
  <c r="R848" i="1" s="1"/>
  <c r="CT848" i="1"/>
  <c r="CU848" i="1"/>
  <c r="CV848" i="1"/>
  <c r="U848" i="1" s="1"/>
  <c r="CW848" i="1"/>
  <c r="CX848" i="1"/>
  <c r="W848" i="1" s="1"/>
  <c r="CY848" i="1"/>
  <c r="X848" i="1" s="1"/>
  <c r="CZ848" i="1"/>
  <c r="GL848" i="1"/>
  <c r="GN848" i="1"/>
  <c r="GP848" i="1"/>
  <c r="GV848" i="1"/>
  <c r="GX848" i="1"/>
  <c r="HC848" i="1"/>
  <c r="I849" i="1"/>
  <c r="R849" i="1" s="1"/>
  <c r="AC849" i="1"/>
  <c r="AB849" i="1" s="1"/>
  <c r="AE849" i="1"/>
  <c r="AD849" i="1" s="1"/>
  <c r="AF849" i="1"/>
  <c r="AG849" i="1"/>
  <c r="AH849" i="1"/>
  <c r="CV849" i="1" s="1"/>
  <c r="U849" i="1" s="1"/>
  <c r="AI849" i="1"/>
  <c r="AJ849" i="1"/>
  <c r="CX849" i="1" s="1"/>
  <c r="CQ849" i="1"/>
  <c r="CR849" i="1"/>
  <c r="Q849" i="1" s="1"/>
  <c r="CS849" i="1"/>
  <c r="CT849" i="1"/>
  <c r="S849" i="1" s="1"/>
  <c r="CU849" i="1"/>
  <c r="CW849" i="1"/>
  <c r="GL849" i="1"/>
  <c r="GN849" i="1"/>
  <c r="GP849" i="1"/>
  <c r="GV849" i="1"/>
  <c r="HC849" i="1" s="1"/>
  <c r="GX849" i="1" s="1"/>
  <c r="C850" i="1"/>
  <c r="D850" i="1"/>
  <c r="P850" i="1"/>
  <c r="S850" i="1"/>
  <c r="U850" i="1"/>
  <c r="V850" i="1"/>
  <c r="AC850" i="1"/>
  <c r="AE850" i="1"/>
  <c r="AD850" i="1" s="1"/>
  <c r="AF850" i="1"/>
  <c r="AG850" i="1"/>
  <c r="AH850" i="1"/>
  <c r="AI850" i="1"/>
  <c r="AJ850" i="1"/>
  <c r="CX850" i="1" s="1"/>
  <c r="W850" i="1" s="1"/>
  <c r="CQ850" i="1"/>
  <c r="CR850" i="1"/>
  <c r="CS850" i="1"/>
  <c r="CT850" i="1"/>
  <c r="CU850" i="1"/>
  <c r="T850" i="1" s="1"/>
  <c r="CV850" i="1"/>
  <c r="CW850" i="1"/>
  <c r="GL850" i="1"/>
  <c r="GN850" i="1"/>
  <c r="GP850" i="1"/>
  <c r="GV850" i="1"/>
  <c r="GX850" i="1"/>
  <c r="HC850" i="1"/>
  <c r="I851" i="1"/>
  <c r="P851" i="1"/>
  <c r="O851" i="1" s="1"/>
  <c r="Q851" i="1"/>
  <c r="R851" i="1"/>
  <c r="V851" i="1"/>
  <c r="X851" i="1"/>
  <c r="Y851" i="1"/>
  <c r="AC851" i="1"/>
  <c r="AE851" i="1"/>
  <c r="AD851" i="1" s="1"/>
  <c r="AF851" i="1"/>
  <c r="AG851" i="1"/>
  <c r="AH851" i="1"/>
  <c r="AI851" i="1"/>
  <c r="AJ851" i="1"/>
  <c r="CP851" i="1"/>
  <c r="CQ851" i="1"/>
  <c r="CR851" i="1"/>
  <c r="CS851" i="1"/>
  <c r="CT851" i="1"/>
  <c r="S851" i="1" s="1"/>
  <c r="CU851" i="1"/>
  <c r="T851" i="1" s="1"/>
  <c r="CV851" i="1"/>
  <c r="U851" i="1" s="1"/>
  <c r="CW851" i="1"/>
  <c r="CX851" i="1"/>
  <c r="W851" i="1" s="1"/>
  <c r="CY851" i="1"/>
  <c r="CZ851" i="1"/>
  <c r="GL851" i="1"/>
  <c r="GN851" i="1"/>
  <c r="GP851" i="1"/>
  <c r="GV851" i="1"/>
  <c r="HC851" i="1"/>
  <c r="GX851" i="1" s="1"/>
  <c r="I852" i="1"/>
  <c r="R852" i="1" s="1"/>
  <c r="S852" i="1"/>
  <c r="AC852" i="1"/>
  <c r="AE852" i="1"/>
  <c r="AD852" i="1" s="1"/>
  <c r="AB852" i="1" s="1"/>
  <c r="AF852" i="1"/>
  <c r="AG852" i="1"/>
  <c r="CU852" i="1" s="1"/>
  <c r="T852" i="1" s="1"/>
  <c r="AH852" i="1"/>
  <c r="CV852" i="1" s="1"/>
  <c r="U852" i="1" s="1"/>
  <c r="AI852" i="1"/>
  <c r="CW852" i="1" s="1"/>
  <c r="V852" i="1" s="1"/>
  <c r="AJ852" i="1"/>
  <c r="CX852" i="1" s="1"/>
  <c r="W852" i="1" s="1"/>
  <c r="CQ852" i="1"/>
  <c r="P852" i="1" s="1"/>
  <c r="CR852" i="1"/>
  <c r="Q852" i="1" s="1"/>
  <c r="CS852" i="1"/>
  <c r="CT852" i="1"/>
  <c r="GL852" i="1"/>
  <c r="GN852" i="1"/>
  <c r="GP852" i="1"/>
  <c r="GV852" i="1"/>
  <c r="HC852" i="1"/>
  <c r="GX852" i="1" s="1"/>
  <c r="C853" i="1"/>
  <c r="D853" i="1"/>
  <c r="U853" i="1"/>
  <c r="V853" i="1"/>
  <c r="AC853" i="1"/>
  <c r="AE853" i="1"/>
  <c r="AD853" i="1" s="1"/>
  <c r="AF853" i="1"/>
  <c r="AG853" i="1"/>
  <c r="AH853" i="1"/>
  <c r="AI853" i="1"/>
  <c r="AJ853" i="1"/>
  <c r="CX853" i="1" s="1"/>
  <c r="W853" i="1" s="1"/>
  <c r="CQ853" i="1"/>
  <c r="CR853" i="1"/>
  <c r="CS853" i="1"/>
  <c r="CT853" i="1"/>
  <c r="CU853" i="1"/>
  <c r="T853" i="1" s="1"/>
  <c r="CV853" i="1"/>
  <c r="CW853" i="1"/>
  <c r="GL853" i="1"/>
  <c r="GN853" i="1"/>
  <c r="GP853" i="1"/>
  <c r="GV853" i="1"/>
  <c r="HC853" i="1" s="1"/>
  <c r="GX853" i="1"/>
  <c r="I854" i="1"/>
  <c r="P854" i="1" s="1"/>
  <c r="O854" i="1" s="1"/>
  <c r="Q854" i="1"/>
  <c r="T854" i="1"/>
  <c r="W854" i="1"/>
  <c r="AC854" i="1"/>
  <c r="AD854" i="1"/>
  <c r="AE854" i="1"/>
  <c r="AF854" i="1"/>
  <c r="AG854" i="1"/>
  <c r="AH854" i="1"/>
  <c r="AI854" i="1"/>
  <c r="AJ854" i="1"/>
  <c r="CP854" i="1"/>
  <c r="CQ854" i="1"/>
  <c r="CR854" i="1"/>
  <c r="CS854" i="1"/>
  <c r="R854" i="1" s="1"/>
  <c r="CT854" i="1"/>
  <c r="S854" i="1" s="1"/>
  <c r="CU854" i="1"/>
  <c r="CV854" i="1"/>
  <c r="U854" i="1" s="1"/>
  <c r="CW854" i="1"/>
  <c r="CX854" i="1"/>
  <c r="CY854" i="1"/>
  <c r="X854" i="1" s="1"/>
  <c r="CZ854" i="1"/>
  <c r="Y854" i="1" s="1"/>
  <c r="GL854" i="1"/>
  <c r="GN854" i="1"/>
  <c r="GP854" i="1"/>
  <c r="GV854" i="1"/>
  <c r="HC854" i="1"/>
  <c r="GX854" i="1" s="1"/>
  <c r="C855" i="1"/>
  <c r="D855" i="1"/>
  <c r="U855" i="1"/>
  <c r="V855" i="1"/>
  <c r="W855" i="1"/>
  <c r="AC855" i="1"/>
  <c r="AE855" i="1"/>
  <c r="AD855" i="1" s="1"/>
  <c r="AF855" i="1"/>
  <c r="AG855" i="1"/>
  <c r="AH855" i="1"/>
  <c r="AI855" i="1"/>
  <c r="AJ855" i="1"/>
  <c r="CQ855" i="1"/>
  <c r="CR855" i="1"/>
  <c r="CS855" i="1"/>
  <c r="CT855" i="1"/>
  <c r="CU855" i="1"/>
  <c r="T855" i="1" s="1"/>
  <c r="CV855" i="1"/>
  <c r="CW855" i="1"/>
  <c r="CX855" i="1"/>
  <c r="GL855" i="1"/>
  <c r="GN855" i="1"/>
  <c r="GP855" i="1"/>
  <c r="GV855" i="1"/>
  <c r="HC855" i="1" s="1"/>
  <c r="GX855" i="1" s="1"/>
  <c r="I856" i="1"/>
  <c r="U856" i="1"/>
  <c r="Y856" i="1"/>
  <c r="AC856" i="1"/>
  <c r="AE856" i="1"/>
  <c r="AD856" i="1" s="1"/>
  <c r="AB856" i="1" s="1"/>
  <c r="AF856" i="1"/>
  <c r="AG856" i="1"/>
  <c r="AH856" i="1"/>
  <c r="AI856" i="1"/>
  <c r="AJ856" i="1"/>
  <c r="CP856" i="1"/>
  <c r="CQ856" i="1"/>
  <c r="CR856" i="1"/>
  <c r="Q856" i="1" s="1"/>
  <c r="CS856" i="1"/>
  <c r="CT856" i="1"/>
  <c r="S856" i="1" s="1"/>
  <c r="CU856" i="1"/>
  <c r="CV856" i="1"/>
  <c r="CW856" i="1"/>
  <c r="V856" i="1" s="1"/>
  <c r="CX856" i="1"/>
  <c r="CY856" i="1"/>
  <c r="X856" i="1" s="1"/>
  <c r="CZ856" i="1"/>
  <c r="GL856" i="1"/>
  <c r="GN856" i="1"/>
  <c r="GP856" i="1"/>
  <c r="GV856" i="1"/>
  <c r="HC856" i="1"/>
  <c r="GX856" i="1" s="1"/>
  <c r="B858" i="1"/>
  <c r="C858" i="1"/>
  <c r="C830" i="1" s="1"/>
  <c r="D858" i="1"/>
  <c r="D830" i="1" s="1"/>
  <c r="F858" i="1"/>
  <c r="F830" i="1" s="1"/>
  <c r="G858" i="1"/>
  <c r="G830" i="1" s="1"/>
  <c r="BD858" i="1"/>
  <c r="F883" i="1" s="1"/>
  <c r="BX858" i="1"/>
  <c r="AO858" i="1" s="1"/>
  <c r="BY858" i="1"/>
  <c r="AP858" i="1" s="1"/>
  <c r="CJ858" i="1"/>
  <c r="CJ830" i="1" s="1"/>
  <c r="CK858" i="1"/>
  <c r="BB858" i="1" s="1"/>
  <c r="CL858" i="1"/>
  <c r="CM858" i="1"/>
  <c r="CM830" i="1" s="1"/>
  <c r="B888" i="1"/>
  <c r="B509" i="1" s="1"/>
  <c r="C888" i="1"/>
  <c r="C509" i="1" s="1"/>
  <c r="D888" i="1"/>
  <c r="D509" i="1" s="1"/>
  <c r="F888" i="1"/>
  <c r="F509" i="1" s="1"/>
  <c r="G888" i="1"/>
  <c r="G509" i="1" s="1"/>
  <c r="BD888" i="1"/>
  <c r="BD509" i="1" s="1"/>
  <c r="D918" i="1"/>
  <c r="E920" i="1"/>
  <c r="Z920" i="1"/>
  <c r="AA920" i="1"/>
  <c r="AM920" i="1"/>
  <c r="AN920" i="1"/>
  <c r="BE920" i="1"/>
  <c r="BF920" i="1"/>
  <c r="BG920" i="1"/>
  <c r="BH920" i="1"/>
  <c r="BI920" i="1"/>
  <c r="BJ920" i="1"/>
  <c r="BK920" i="1"/>
  <c r="BL920" i="1"/>
  <c r="BM920" i="1"/>
  <c r="BN920" i="1"/>
  <c r="BO920" i="1"/>
  <c r="BP920" i="1"/>
  <c r="BQ920" i="1"/>
  <c r="BR920" i="1"/>
  <c r="BS920" i="1"/>
  <c r="BT920" i="1"/>
  <c r="BU920" i="1"/>
  <c r="BV920" i="1"/>
  <c r="BW920" i="1"/>
  <c r="CN920" i="1"/>
  <c r="CO920" i="1"/>
  <c r="CP920" i="1"/>
  <c r="CQ920" i="1"/>
  <c r="CR920" i="1"/>
  <c r="CS920" i="1"/>
  <c r="CT920" i="1"/>
  <c r="CU920" i="1"/>
  <c r="CV920" i="1"/>
  <c r="CW920" i="1"/>
  <c r="CX920" i="1"/>
  <c r="CY920" i="1"/>
  <c r="CZ920" i="1"/>
  <c r="DA920" i="1"/>
  <c r="DB920" i="1"/>
  <c r="DC920" i="1"/>
  <c r="DD920" i="1"/>
  <c r="DE920" i="1"/>
  <c r="DF920" i="1"/>
  <c r="DG920" i="1"/>
  <c r="DH920" i="1"/>
  <c r="DI920" i="1"/>
  <c r="DJ920" i="1"/>
  <c r="DK920" i="1"/>
  <c r="DL920" i="1"/>
  <c r="DM920" i="1"/>
  <c r="DN920" i="1"/>
  <c r="DO920" i="1"/>
  <c r="DP920" i="1"/>
  <c r="DQ920" i="1"/>
  <c r="DR920" i="1"/>
  <c r="DS920" i="1"/>
  <c r="DT920" i="1"/>
  <c r="DU920" i="1"/>
  <c r="DV920" i="1"/>
  <c r="DW920" i="1"/>
  <c r="DX920" i="1"/>
  <c r="DY920" i="1"/>
  <c r="DZ920" i="1"/>
  <c r="EA920" i="1"/>
  <c r="EB920" i="1"/>
  <c r="EC920" i="1"/>
  <c r="ED920" i="1"/>
  <c r="EE920" i="1"/>
  <c r="EF920" i="1"/>
  <c r="EG920" i="1"/>
  <c r="EH920" i="1"/>
  <c r="EI920" i="1"/>
  <c r="EJ920" i="1"/>
  <c r="EK920" i="1"/>
  <c r="EL920" i="1"/>
  <c r="EM920" i="1"/>
  <c r="EN920" i="1"/>
  <c r="EO920" i="1"/>
  <c r="EP920" i="1"/>
  <c r="EQ920" i="1"/>
  <c r="ER920" i="1"/>
  <c r="ES920" i="1"/>
  <c r="ET920" i="1"/>
  <c r="EU920" i="1"/>
  <c r="EV920" i="1"/>
  <c r="EW920" i="1"/>
  <c r="EX920" i="1"/>
  <c r="EY920" i="1"/>
  <c r="EZ920" i="1"/>
  <c r="FA920" i="1"/>
  <c r="FB920" i="1"/>
  <c r="FC920" i="1"/>
  <c r="FD920" i="1"/>
  <c r="FE920" i="1"/>
  <c r="FF920" i="1"/>
  <c r="FG920" i="1"/>
  <c r="FH920" i="1"/>
  <c r="FI920" i="1"/>
  <c r="FJ920" i="1"/>
  <c r="FK920" i="1"/>
  <c r="FL920" i="1"/>
  <c r="FM920" i="1"/>
  <c r="FN920" i="1"/>
  <c r="FO920" i="1"/>
  <c r="FP920" i="1"/>
  <c r="FQ920" i="1"/>
  <c r="FR920" i="1"/>
  <c r="FS920" i="1"/>
  <c r="FT920" i="1"/>
  <c r="FU920" i="1"/>
  <c r="FV920" i="1"/>
  <c r="FW920" i="1"/>
  <c r="FX920" i="1"/>
  <c r="FY920" i="1"/>
  <c r="FZ920" i="1"/>
  <c r="GA920" i="1"/>
  <c r="GB920" i="1"/>
  <c r="GC920" i="1"/>
  <c r="GD920" i="1"/>
  <c r="GE920" i="1"/>
  <c r="GF920" i="1"/>
  <c r="GG920" i="1"/>
  <c r="GH920" i="1"/>
  <c r="GI920" i="1"/>
  <c r="GJ920" i="1"/>
  <c r="GK920" i="1"/>
  <c r="GL920" i="1"/>
  <c r="GM920" i="1"/>
  <c r="GN920" i="1"/>
  <c r="GO920" i="1"/>
  <c r="GP920" i="1"/>
  <c r="GQ920" i="1"/>
  <c r="GR920" i="1"/>
  <c r="GS920" i="1"/>
  <c r="GT920" i="1"/>
  <c r="GU920" i="1"/>
  <c r="GV920" i="1"/>
  <c r="GW920" i="1"/>
  <c r="GX920" i="1"/>
  <c r="C922" i="1"/>
  <c r="D922" i="1"/>
  <c r="U922" i="1"/>
  <c r="G2105" i="7" s="1"/>
  <c r="V922" i="1"/>
  <c r="G2108" i="7" s="1"/>
  <c r="AC922" i="1"/>
  <c r="AE922" i="1"/>
  <c r="AD922" i="1" s="1"/>
  <c r="AF922" i="1"/>
  <c r="AG922" i="1"/>
  <c r="AH922" i="1"/>
  <c r="AI922" i="1"/>
  <c r="AJ922" i="1"/>
  <c r="CQ922" i="1"/>
  <c r="CR922" i="1"/>
  <c r="CS922" i="1"/>
  <c r="CT922" i="1"/>
  <c r="CU922" i="1"/>
  <c r="T922" i="1" s="1"/>
  <c r="CV922" i="1"/>
  <c r="CW922" i="1"/>
  <c r="CX922" i="1"/>
  <c r="W922" i="1" s="1"/>
  <c r="GL922" i="1"/>
  <c r="GN922" i="1"/>
  <c r="GP922" i="1"/>
  <c r="GV922" i="1"/>
  <c r="GX922" i="1"/>
  <c r="HC922" i="1"/>
  <c r="C923" i="1"/>
  <c r="D923" i="1"/>
  <c r="T923" i="1"/>
  <c r="U923" i="1"/>
  <c r="G2124" i="7" s="1"/>
  <c r="V923" i="1"/>
  <c r="G2127" i="7" s="1"/>
  <c r="AC923" i="1"/>
  <c r="AE923" i="1"/>
  <c r="AD923" i="1" s="1"/>
  <c r="AF923" i="1"/>
  <c r="AG923" i="1"/>
  <c r="CU923" i="1" s="1"/>
  <c r="AH923" i="1"/>
  <c r="AI923" i="1"/>
  <c r="AJ923" i="1"/>
  <c r="CQ923" i="1"/>
  <c r="CR923" i="1"/>
  <c r="CS923" i="1"/>
  <c r="CT923" i="1"/>
  <c r="CV923" i="1"/>
  <c r="CW923" i="1"/>
  <c r="CX923" i="1"/>
  <c r="W923" i="1" s="1"/>
  <c r="GL923" i="1"/>
  <c r="GN923" i="1"/>
  <c r="GP923" i="1"/>
  <c r="GV923" i="1"/>
  <c r="HC923" i="1"/>
  <c r="GX923" i="1" s="1"/>
  <c r="C924" i="1"/>
  <c r="D924" i="1"/>
  <c r="T924" i="1"/>
  <c r="U924" i="1"/>
  <c r="G2142" i="7" s="1"/>
  <c r="V924" i="1"/>
  <c r="G2145" i="7" s="1"/>
  <c r="AC924" i="1"/>
  <c r="AE924" i="1"/>
  <c r="AD924" i="1" s="1"/>
  <c r="AF924" i="1"/>
  <c r="AG924" i="1"/>
  <c r="AH924" i="1"/>
  <c r="AI924" i="1"/>
  <c r="AJ924" i="1"/>
  <c r="CX924" i="1" s="1"/>
  <c r="W924" i="1" s="1"/>
  <c r="CQ924" i="1"/>
  <c r="CR924" i="1"/>
  <c r="CS924" i="1"/>
  <c r="CT924" i="1"/>
  <c r="CU924" i="1"/>
  <c r="CV924" i="1"/>
  <c r="CW924" i="1"/>
  <c r="GL924" i="1"/>
  <c r="GN924" i="1"/>
  <c r="GP924" i="1"/>
  <c r="GV924" i="1"/>
  <c r="HC924" i="1" s="1"/>
  <c r="GX924" i="1" s="1"/>
  <c r="C925" i="1"/>
  <c r="D925" i="1"/>
  <c r="I925" i="1"/>
  <c r="K925" i="1"/>
  <c r="T925" i="1"/>
  <c r="AC925" i="1"/>
  <c r="AE925" i="1"/>
  <c r="AD925" i="1" s="1"/>
  <c r="AF925" i="1"/>
  <c r="AG925" i="1"/>
  <c r="CU925" i="1" s="1"/>
  <c r="AH925" i="1"/>
  <c r="AI925" i="1"/>
  <c r="AJ925" i="1"/>
  <c r="CQ925" i="1"/>
  <c r="CR925" i="1"/>
  <c r="CS925" i="1"/>
  <c r="CT925" i="1"/>
  <c r="CV925" i="1"/>
  <c r="CW925" i="1"/>
  <c r="CX925" i="1"/>
  <c r="W925" i="1" s="1"/>
  <c r="GL925" i="1"/>
  <c r="GN925" i="1"/>
  <c r="GP925" i="1"/>
  <c r="GV925" i="1"/>
  <c r="HC925" i="1"/>
  <c r="GX925" i="1" s="1"/>
  <c r="I926" i="1"/>
  <c r="Q926" i="1"/>
  <c r="U926" i="1"/>
  <c r="V926" i="1"/>
  <c r="AB926" i="1"/>
  <c r="AC926" i="1"/>
  <c r="AE926" i="1"/>
  <c r="AD926" i="1" s="1"/>
  <c r="AF926" i="1"/>
  <c r="AG926" i="1"/>
  <c r="AH926" i="1"/>
  <c r="AI926" i="1"/>
  <c r="AJ926" i="1"/>
  <c r="CP926" i="1"/>
  <c r="CQ926" i="1"/>
  <c r="CR926" i="1"/>
  <c r="CS926" i="1"/>
  <c r="R926" i="1" s="1"/>
  <c r="CT926" i="1"/>
  <c r="S926" i="1" s="1"/>
  <c r="CU926" i="1"/>
  <c r="T926" i="1" s="1"/>
  <c r="CV926" i="1"/>
  <c r="CW926" i="1"/>
  <c r="CX926" i="1"/>
  <c r="W926" i="1" s="1"/>
  <c r="CY926" i="1"/>
  <c r="X926" i="1" s="1"/>
  <c r="CZ926" i="1"/>
  <c r="Y926" i="1" s="1"/>
  <c r="GL926" i="1"/>
  <c r="GN926" i="1"/>
  <c r="GP926" i="1"/>
  <c r="GV926" i="1"/>
  <c r="HC926" i="1"/>
  <c r="GX926" i="1" s="1"/>
  <c r="C927" i="1"/>
  <c r="D927" i="1"/>
  <c r="I927" i="1"/>
  <c r="K927" i="1"/>
  <c r="T927" i="1"/>
  <c r="AC927" i="1"/>
  <c r="AE927" i="1"/>
  <c r="AD927" i="1" s="1"/>
  <c r="AF927" i="1"/>
  <c r="AG927" i="1"/>
  <c r="AH927" i="1"/>
  <c r="AI927" i="1"/>
  <c r="AJ927" i="1"/>
  <c r="CX927" i="1" s="1"/>
  <c r="W927" i="1" s="1"/>
  <c r="CQ927" i="1"/>
  <c r="CR927" i="1"/>
  <c r="CS927" i="1"/>
  <c r="CT927" i="1"/>
  <c r="CU927" i="1"/>
  <c r="CV927" i="1"/>
  <c r="CW927" i="1"/>
  <c r="GL927" i="1"/>
  <c r="GN927" i="1"/>
  <c r="GP927" i="1"/>
  <c r="GV927" i="1"/>
  <c r="HC927" i="1"/>
  <c r="GX927" i="1" s="1"/>
  <c r="I928" i="1"/>
  <c r="W928" i="1" s="1"/>
  <c r="R928" i="1"/>
  <c r="V928" i="1"/>
  <c r="AC928" i="1"/>
  <c r="AD928" i="1"/>
  <c r="AB928" i="1" s="1"/>
  <c r="AE928" i="1"/>
  <c r="AF928" i="1"/>
  <c r="AG928" i="1"/>
  <c r="AH928" i="1"/>
  <c r="AI928" i="1"/>
  <c r="AJ928" i="1"/>
  <c r="CP928" i="1"/>
  <c r="CQ928" i="1"/>
  <c r="CR928" i="1"/>
  <c r="CS928" i="1"/>
  <c r="CT928" i="1"/>
  <c r="S928" i="1" s="1"/>
  <c r="CU928" i="1"/>
  <c r="T928" i="1" s="1"/>
  <c r="CV928" i="1"/>
  <c r="U928" i="1" s="1"/>
  <c r="CW928" i="1"/>
  <c r="CX928" i="1"/>
  <c r="CY928" i="1"/>
  <c r="X928" i="1" s="1"/>
  <c r="CZ928" i="1"/>
  <c r="Y928" i="1" s="1"/>
  <c r="GL928" i="1"/>
  <c r="GN928" i="1"/>
  <c r="GP928" i="1"/>
  <c r="GV928" i="1"/>
  <c r="GX928" i="1"/>
  <c r="HC928" i="1"/>
  <c r="C929" i="1"/>
  <c r="D929" i="1"/>
  <c r="I929" i="1"/>
  <c r="K929" i="1"/>
  <c r="AC929" i="1"/>
  <c r="AE929" i="1"/>
  <c r="AD929" i="1" s="1"/>
  <c r="AF929" i="1"/>
  <c r="AG929" i="1"/>
  <c r="AH929" i="1"/>
  <c r="AI929" i="1"/>
  <c r="AJ929" i="1"/>
  <c r="CQ929" i="1"/>
  <c r="CR929" i="1"/>
  <c r="CS929" i="1"/>
  <c r="CT929" i="1"/>
  <c r="CU929" i="1"/>
  <c r="T929" i="1" s="1"/>
  <c r="CV929" i="1"/>
  <c r="CW929" i="1"/>
  <c r="CX929" i="1"/>
  <c r="W929" i="1" s="1"/>
  <c r="GL929" i="1"/>
  <c r="GN929" i="1"/>
  <c r="GP929" i="1"/>
  <c r="GV929" i="1"/>
  <c r="HC929" i="1"/>
  <c r="GX929" i="1" s="1"/>
  <c r="I930" i="1"/>
  <c r="S930" i="1"/>
  <c r="U930" i="1"/>
  <c r="V930" i="1"/>
  <c r="X930" i="1"/>
  <c r="Y930" i="1"/>
  <c r="AC930" i="1"/>
  <c r="AD930" i="1"/>
  <c r="AE930" i="1"/>
  <c r="AF930" i="1"/>
  <c r="AG930" i="1"/>
  <c r="AH930" i="1"/>
  <c r="AI930" i="1"/>
  <c r="AJ930" i="1"/>
  <c r="CP930" i="1"/>
  <c r="CQ930" i="1"/>
  <c r="CR930" i="1"/>
  <c r="Q930" i="1" s="1"/>
  <c r="CS930" i="1"/>
  <c r="R930" i="1" s="1"/>
  <c r="CT930" i="1"/>
  <c r="CU930" i="1"/>
  <c r="T930" i="1" s="1"/>
  <c r="CV930" i="1"/>
  <c r="CW930" i="1"/>
  <c r="CX930" i="1"/>
  <c r="W930" i="1" s="1"/>
  <c r="CY930" i="1"/>
  <c r="CZ930" i="1"/>
  <c r="GL930" i="1"/>
  <c r="GN930" i="1"/>
  <c r="GP930" i="1"/>
  <c r="GV930" i="1"/>
  <c r="HC930" i="1"/>
  <c r="GX930" i="1" s="1"/>
  <c r="C931" i="1"/>
  <c r="D931" i="1"/>
  <c r="I931" i="1"/>
  <c r="K931" i="1"/>
  <c r="T931" i="1"/>
  <c r="AC931" i="1"/>
  <c r="AE931" i="1"/>
  <c r="AD931" i="1" s="1"/>
  <c r="AF931" i="1"/>
  <c r="AG931" i="1"/>
  <c r="AH931" i="1"/>
  <c r="AI931" i="1"/>
  <c r="AJ931" i="1"/>
  <c r="CX931" i="1" s="1"/>
  <c r="W931" i="1" s="1"/>
  <c r="CQ931" i="1"/>
  <c r="CR931" i="1"/>
  <c r="CS931" i="1"/>
  <c r="CT931" i="1"/>
  <c r="CU931" i="1"/>
  <c r="CV931" i="1"/>
  <c r="CW931" i="1"/>
  <c r="GL931" i="1"/>
  <c r="GN931" i="1"/>
  <c r="GP931" i="1"/>
  <c r="GV931" i="1"/>
  <c r="GX931" i="1"/>
  <c r="HC931" i="1"/>
  <c r="I932" i="1"/>
  <c r="X932" i="1"/>
  <c r="AC932" i="1"/>
  <c r="AB932" i="1" s="1"/>
  <c r="AE932" i="1"/>
  <c r="AD932" i="1" s="1"/>
  <c r="AF932" i="1"/>
  <c r="AG932" i="1"/>
  <c r="AH932" i="1"/>
  <c r="AI932" i="1"/>
  <c r="AJ932" i="1"/>
  <c r="CP932" i="1"/>
  <c r="CQ932" i="1"/>
  <c r="CR932" i="1"/>
  <c r="Q932" i="1" s="1"/>
  <c r="CS932" i="1"/>
  <c r="R932" i="1" s="1"/>
  <c r="CT932" i="1"/>
  <c r="CU932" i="1"/>
  <c r="T932" i="1" s="1"/>
  <c r="CV932" i="1"/>
  <c r="CW932" i="1"/>
  <c r="CX932" i="1"/>
  <c r="W932" i="1" s="1"/>
  <c r="CY932" i="1"/>
  <c r="CZ932" i="1"/>
  <c r="Y932" i="1" s="1"/>
  <c r="GL932" i="1"/>
  <c r="GN932" i="1"/>
  <c r="GP932" i="1"/>
  <c r="GV932" i="1"/>
  <c r="GX932" i="1"/>
  <c r="HC932" i="1"/>
  <c r="C933" i="1"/>
  <c r="D933" i="1"/>
  <c r="I933" i="1"/>
  <c r="I934" i="1" s="1"/>
  <c r="T934" i="1" s="1"/>
  <c r="K933" i="1"/>
  <c r="T933" i="1"/>
  <c r="AC933" i="1"/>
  <c r="AE933" i="1"/>
  <c r="AD933" i="1" s="1"/>
  <c r="AF933" i="1"/>
  <c r="AG933" i="1"/>
  <c r="AH933" i="1"/>
  <c r="AI933" i="1"/>
  <c r="AJ933" i="1"/>
  <c r="CX933" i="1" s="1"/>
  <c r="W933" i="1" s="1"/>
  <c r="CQ933" i="1"/>
  <c r="CR933" i="1"/>
  <c r="CS933" i="1"/>
  <c r="CT933" i="1"/>
  <c r="CU933" i="1"/>
  <c r="CV933" i="1"/>
  <c r="CW933" i="1"/>
  <c r="GL933" i="1"/>
  <c r="GO933" i="1"/>
  <c r="GP933" i="1"/>
  <c r="GV933" i="1"/>
  <c r="HC933" i="1"/>
  <c r="GX933" i="1" s="1"/>
  <c r="AB934" i="1"/>
  <c r="AC934" i="1"/>
  <c r="AE934" i="1"/>
  <c r="AD934" i="1" s="1"/>
  <c r="AF934" i="1"/>
  <c r="AG934" i="1"/>
  <c r="CU934" i="1" s="1"/>
  <c r="AH934" i="1"/>
  <c r="AI934" i="1"/>
  <c r="CW934" i="1" s="1"/>
  <c r="AJ934" i="1"/>
  <c r="CX934" i="1" s="1"/>
  <c r="W934" i="1" s="1"/>
  <c r="CQ934" i="1"/>
  <c r="P934" i="1" s="1"/>
  <c r="CR934" i="1"/>
  <c r="Q934" i="1" s="1"/>
  <c r="CS934" i="1"/>
  <c r="CT934" i="1"/>
  <c r="CV934" i="1"/>
  <c r="GL934" i="1"/>
  <c r="GO934" i="1"/>
  <c r="GP934" i="1"/>
  <c r="GV934" i="1"/>
  <c r="HC934" i="1" s="1"/>
  <c r="AC935" i="1"/>
  <c r="AE935" i="1"/>
  <c r="AD935" i="1" s="1"/>
  <c r="AB935" i="1" s="1"/>
  <c r="AF935" i="1"/>
  <c r="AG935" i="1"/>
  <c r="CU935" i="1" s="1"/>
  <c r="AH935" i="1"/>
  <c r="CV935" i="1" s="1"/>
  <c r="AI935" i="1"/>
  <c r="CW935" i="1" s="1"/>
  <c r="AJ935" i="1"/>
  <c r="CQ935" i="1"/>
  <c r="CR935" i="1"/>
  <c r="CS935" i="1"/>
  <c r="CT935" i="1"/>
  <c r="CX935" i="1"/>
  <c r="GL935" i="1"/>
  <c r="GO935" i="1"/>
  <c r="GP935" i="1"/>
  <c r="GV935" i="1"/>
  <c r="HC935" i="1" s="1"/>
  <c r="C936" i="1"/>
  <c r="D936" i="1"/>
  <c r="I936" i="1"/>
  <c r="K936" i="1"/>
  <c r="AC936" i="1"/>
  <c r="AE936" i="1"/>
  <c r="AD936" i="1" s="1"/>
  <c r="AF936" i="1"/>
  <c r="AG936" i="1"/>
  <c r="CU936" i="1" s="1"/>
  <c r="T936" i="1" s="1"/>
  <c r="AH936" i="1"/>
  <c r="AI936" i="1"/>
  <c r="AJ936" i="1"/>
  <c r="CQ936" i="1"/>
  <c r="CR936" i="1"/>
  <c r="CS936" i="1"/>
  <c r="CT936" i="1"/>
  <c r="CV936" i="1"/>
  <c r="CW936" i="1"/>
  <c r="CX936" i="1"/>
  <c r="W936" i="1" s="1"/>
  <c r="GL936" i="1"/>
  <c r="GO936" i="1"/>
  <c r="GP936" i="1"/>
  <c r="GV936" i="1"/>
  <c r="HC936" i="1" s="1"/>
  <c r="GX936" i="1" s="1"/>
  <c r="AC937" i="1"/>
  <c r="AE937" i="1"/>
  <c r="AD937" i="1" s="1"/>
  <c r="AF937" i="1"/>
  <c r="AG937" i="1"/>
  <c r="AH937" i="1"/>
  <c r="CV937" i="1" s="1"/>
  <c r="AI937" i="1"/>
  <c r="CW937" i="1" s="1"/>
  <c r="AJ937" i="1"/>
  <c r="CX937" i="1" s="1"/>
  <c r="CQ937" i="1"/>
  <c r="CR937" i="1"/>
  <c r="CS937" i="1"/>
  <c r="CT937" i="1"/>
  <c r="CU937" i="1"/>
  <c r="GL937" i="1"/>
  <c r="GO937" i="1"/>
  <c r="GP937" i="1"/>
  <c r="GV937" i="1"/>
  <c r="HC937" i="1"/>
  <c r="AC938" i="1"/>
  <c r="AB938" i="1" s="1"/>
  <c r="AD938" i="1"/>
  <c r="AE938" i="1"/>
  <c r="AF938" i="1"/>
  <c r="AG938" i="1"/>
  <c r="CU938" i="1" s="1"/>
  <c r="AH938" i="1"/>
  <c r="AI938" i="1"/>
  <c r="AJ938" i="1"/>
  <c r="CQ938" i="1"/>
  <c r="CR938" i="1"/>
  <c r="CS938" i="1"/>
  <c r="CT938" i="1"/>
  <c r="CV938" i="1"/>
  <c r="CW938" i="1"/>
  <c r="CX938" i="1"/>
  <c r="GL938" i="1"/>
  <c r="GO938" i="1"/>
  <c r="GP938" i="1"/>
  <c r="GV938" i="1"/>
  <c r="HC938" i="1"/>
  <c r="C939" i="1"/>
  <c r="D939" i="1"/>
  <c r="I939" i="1"/>
  <c r="K939" i="1"/>
  <c r="AC939" i="1"/>
  <c r="AE939" i="1"/>
  <c r="AD939" i="1" s="1"/>
  <c r="AF939" i="1"/>
  <c r="AG939" i="1"/>
  <c r="AH939" i="1"/>
  <c r="AI939" i="1"/>
  <c r="AJ939" i="1"/>
  <c r="CX939" i="1" s="1"/>
  <c r="W939" i="1" s="1"/>
  <c r="CQ939" i="1"/>
  <c r="CR939" i="1"/>
  <c r="CS939" i="1"/>
  <c r="CT939" i="1"/>
  <c r="CU939" i="1"/>
  <c r="T939" i="1" s="1"/>
  <c r="CV939" i="1"/>
  <c r="CW939" i="1"/>
  <c r="GL939" i="1"/>
  <c r="GO939" i="1"/>
  <c r="GP939" i="1"/>
  <c r="GV939" i="1"/>
  <c r="HC939" i="1" s="1"/>
  <c r="GX939" i="1" s="1"/>
  <c r="I940" i="1"/>
  <c r="S940" i="1" s="1"/>
  <c r="AC940" i="1"/>
  <c r="AB940" i="1" s="1"/>
  <c r="AD940" i="1"/>
  <c r="AE940" i="1"/>
  <c r="AF940" i="1"/>
  <c r="AG940" i="1"/>
  <c r="CU940" i="1" s="1"/>
  <c r="T940" i="1" s="1"/>
  <c r="AH940" i="1"/>
  <c r="CV940" i="1" s="1"/>
  <c r="U940" i="1" s="1"/>
  <c r="AI940" i="1"/>
  <c r="AJ940" i="1"/>
  <c r="CQ940" i="1"/>
  <c r="P940" i="1" s="1"/>
  <c r="CP940" i="1" s="1"/>
  <c r="O940" i="1" s="1"/>
  <c r="CR940" i="1"/>
  <c r="Q940" i="1" s="1"/>
  <c r="CS940" i="1"/>
  <c r="R940" i="1" s="1"/>
  <c r="CT940" i="1"/>
  <c r="CW940" i="1"/>
  <c r="V940" i="1" s="1"/>
  <c r="CX940" i="1"/>
  <c r="W940" i="1" s="1"/>
  <c r="GL940" i="1"/>
  <c r="GO940" i="1"/>
  <c r="GP940" i="1"/>
  <c r="GV940" i="1"/>
  <c r="HC940" i="1"/>
  <c r="GX940" i="1" s="1"/>
  <c r="C941" i="1"/>
  <c r="D941" i="1"/>
  <c r="I941" i="1"/>
  <c r="K941" i="1"/>
  <c r="AC941" i="1"/>
  <c r="AE941" i="1"/>
  <c r="AD941" i="1" s="1"/>
  <c r="AF941" i="1"/>
  <c r="AG941" i="1"/>
  <c r="CU941" i="1" s="1"/>
  <c r="T941" i="1" s="1"/>
  <c r="AH941" i="1"/>
  <c r="AI941" i="1"/>
  <c r="AJ941" i="1"/>
  <c r="CQ941" i="1"/>
  <c r="CR941" i="1"/>
  <c r="CS941" i="1"/>
  <c r="CT941" i="1"/>
  <c r="CV941" i="1"/>
  <c r="CW941" i="1"/>
  <c r="CX941" i="1"/>
  <c r="W941" i="1" s="1"/>
  <c r="GL941" i="1"/>
  <c r="GN941" i="1"/>
  <c r="GP941" i="1"/>
  <c r="GV941" i="1"/>
  <c r="GX941" i="1"/>
  <c r="HC941" i="1"/>
  <c r="C942" i="1"/>
  <c r="D942" i="1"/>
  <c r="I942" i="1"/>
  <c r="K942" i="1"/>
  <c r="AC942" i="1"/>
  <c r="AE942" i="1"/>
  <c r="AD942" i="1" s="1"/>
  <c r="AF942" i="1"/>
  <c r="AG942" i="1"/>
  <c r="AH942" i="1"/>
  <c r="AI942" i="1"/>
  <c r="AJ942" i="1"/>
  <c r="CX942" i="1" s="1"/>
  <c r="W942" i="1" s="1"/>
  <c r="CQ942" i="1"/>
  <c r="CR942" i="1"/>
  <c r="CS942" i="1"/>
  <c r="CT942" i="1"/>
  <c r="CU942" i="1"/>
  <c r="T942" i="1" s="1"/>
  <c r="CV942" i="1"/>
  <c r="CW942" i="1"/>
  <c r="GL942" i="1"/>
  <c r="GN942" i="1"/>
  <c r="GP942" i="1"/>
  <c r="GV942" i="1"/>
  <c r="HC942" i="1" s="1"/>
  <c r="GX942" i="1" s="1"/>
  <c r="C943" i="1"/>
  <c r="D943" i="1"/>
  <c r="I943" i="1"/>
  <c r="K943" i="1"/>
  <c r="AC943" i="1"/>
  <c r="AE943" i="1"/>
  <c r="AD943" i="1" s="1"/>
  <c r="AF943" i="1"/>
  <c r="AG943" i="1"/>
  <c r="AH943" i="1"/>
  <c r="AI943" i="1"/>
  <c r="AJ943" i="1"/>
  <c r="CX943" i="1" s="1"/>
  <c r="W943" i="1" s="1"/>
  <c r="CQ943" i="1"/>
  <c r="CR943" i="1"/>
  <c r="CS943" i="1"/>
  <c r="CT943" i="1"/>
  <c r="CU943" i="1"/>
  <c r="T943" i="1" s="1"/>
  <c r="CV943" i="1"/>
  <c r="CW943" i="1"/>
  <c r="GL943" i="1"/>
  <c r="GN943" i="1"/>
  <c r="GP943" i="1"/>
  <c r="GV943" i="1"/>
  <c r="GX943" i="1"/>
  <c r="HC943" i="1"/>
  <c r="C944" i="1"/>
  <c r="D944" i="1"/>
  <c r="I944" i="1"/>
  <c r="K944" i="1"/>
  <c r="AC944" i="1"/>
  <c r="AE944" i="1"/>
  <c r="AD944" i="1" s="1"/>
  <c r="AF944" i="1"/>
  <c r="AG944" i="1"/>
  <c r="AH944" i="1"/>
  <c r="AI944" i="1"/>
  <c r="AJ944" i="1"/>
  <c r="CQ944" i="1"/>
  <c r="CR944" i="1"/>
  <c r="CS944" i="1"/>
  <c r="CT944" i="1"/>
  <c r="CU944" i="1"/>
  <c r="T944" i="1" s="1"/>
  <c r="CV944" i="1"/>
  <c r="CW944" i="1"/>
  <c r="CX944" i="1"/>
  <c r="W944" i="1" s="1"/>
  <c r="GL944" i="1"/>
  <c r="GN944" i="1"/>
  <c r="GP944" i="1"/>
  <c r="GV944" i="1"/>
  <c r="HC944" i="1" s="1"/>
  <c r="GX944" i="1" s="1"/>
  <c r="C945" i="1"/>
  <c r="D945" i="1"/>
  <c r="I945" i="1"/>
  <c r="CU1707" i="3" s="1"/>
  <c r="K945" i="1"/>
  <c r="V945" i="1"/>
  <c r="AC945" i="1"/>
  <c r="AE945" i="1"/>
  <c r="AD945" i="1" s="1"/>
  <c r="AF945" i="1"/>
  <c r="AG945" i="1"/>
  <c r="CU945" i="1" s="1"/>
  <c r="T945" i="1" s="1"/>
  <c r="AH945" i="1"/>
  <c r="AI945" i="1"/>
  <c r="AJ945" i="1"/>
  <c r="CQ945" i="1"/>
  <c r="CR945" i="1"/>
  <c r="CS945" i="1"/>
  <c r="CT945" i="1"/>
  <c r="CV945" i="1"/>
  <c r="CW945" i="1"/>
  <c r="CX945" i="1"/>
  <c r="W945" i="1" s="1"/>
  <c r="GL945" i="1"/>
  <c r="GO945" i="1"/>
  <c r="GP945" i="1"/>
  <c r="GV945" i="1"/>
  <c r="HC945" i="1" s="1"/>
  <c r="GX945" i="1" s="1"/>
  <c r="C946" i="1"/>
  <c r="D946" i="1"/>
  <c r="I946" i="1"/>
  <c r="W946" i="1" s="1"/>
  <c r="K946" i="1"/>
  <c r="V946" i="1"/>
  <c r="AC946" i="1"/>
  <c r="AE946" i="1"/>
  <c r="AD946" i="1" s="1"/>
  <c r="AF946" i="1"/>
  <c r="AG946" i="1"/>
  <c r="CU946" i="1" s="1"/>
  <c r="T946" i="1" s="1"/>
  <c r="AH946" i="1"/>
  <c r="AI946" i="1"/>
  <c r="AJ946" i="1"/>
  <c r="CQ946" i="1"/>
  <c r="CR946" i="1"/>
  <c r="CS946" i="1"/>
  <c r="CT946" i="1"/>
  <c r="CV946" i="1"/>
  <c r="CW946" i="1"/>
  <c r="CX946" i="1"/>
  <c r="GL946" i="1"/>
  <c r="GN946" i="1"/>
  <c r="GP946" i="1"/>
  <c r="GV946" i="1"/>
  <c r="HC946" i="1"/>
  <c r="GX946" i="1" s="1"/>
  <c r="C947" i="1"/>
  <c r="D947" i="1"/>
  <c r="I947" i="1"/>
  <c r="K947" i="1"/>
  <c r="V947" i="1"/>
  <c r="AC947" i="1"/>
  <c r="AD947" i="1"/>
  <c r="AE947" i="1"/>
  <c r="AF947" i="1"/>
  <c r="AG947" i="1"/>
  <c r="AH947" i="1"/>
  <c r="AI947" i="1"/>
  <c r="AJ947" i="1"/>
  <c r="CQ947" i="1"/>
  <c r="CR947" i="1"/>
  <c r="CS947" i="1"/>
  <c r="CT947" i="1"/>
  <c r="CU947" i="1"/>
  <c r="T947" i="1" s="1"/>
  <c r="CV947" i="1"/>
  <c r="CW947" i="1"/>
  <c r="CX947" i="1"/>
  <c r="W947" i="1" s="1"/>
  <c r="GL947" i="1"/>
  <c r="GN947" i="1"/>
  <c r="GP947" i="1"/>
  <c r="GV947" i="1"/>
  <c r="HC947" i="1"/>
  <c r="GX947" i="1" s="1"/>
  <c r="C948" i="1"/>
  <c r="D948" i="1"/>
  <c r="I948" i="1"/>
  <c r="K948" i="1"/>
  <c r="W948" i="1"/>
  <c r="AC948" i="1"/>
  <c r="AE948" i="1"/>
  <c r="AD948" i="1" s="1"/>
  <c r="AF948" i="1"/>
  <c r="AG948" i="1"/>
  <c r="AH948" i="1"/>
  <c r="AI948" i="1"/>
  <c r="AJ948" i="1"/>
  <c r="CQ948" i="1"/>
  <c r="CR948" i="1"/>
  <c r="CS948" i="1"/>
  <c r="CT948" i="1"/>
  <c r="CU948" i="1"/>
  <c r="T948" i="1" s="1"/>
  <c r="CV948" i="1"/>
  <c r="CW948" i="1"/>
  <c r="CX948" i="1"/>
  <c r="GL948" i="1"/>
  <c r="GN948" i="1"/>
  <c r="GP948" i="1"/>
  <c r="GV948" i="1"/>
  <c r="HC948" i="1"/>
  <c r="GX948" i="1" s="1"/>
  <c r="C949" i="1"/>
  <c r="D949" i="1"/>
  <c r="I949" i="1"/>
  <c r="K949" i="1"/>
  <c r="T949" i="1"/>
  <c r="AC949" i="1"/>
  <c r="AE949" i="1"/>
  <c r="AD949" i="1" s="1"/>
  <c r="AB949" i="1" s="1"/>
  <c r="AF949" i="1"/>
  <c r="AG949" i="1"/>
  <c r="AH949" i="1"/>
  <c r="AI949" i="1"/>
  <c r="AJ949" i="1"/>
  <c r="CX949" i="1" s="1"/>
  <c r="W949" i="1" s="1"/>
  <c r="CQ949" i="1"/>
  <c r="CR949" i="1"/>
  <c r="CS949" i="1"/>
  <c r="CT949" i="1"/>
  <c r="CU949" i="1"/>
  <c r="CV949" i="1"/>
  <c r="CW949" i="1"/>
  <c r="GL949" i="1"/>
  <c r="GN949" i="1"/>
  <c r="GP949" i="1"/>
  <c r="GV949" i="1"/>
  <c r="HC949" i="1" s="1"/>
  <c r="GX949" i="1" s="1"/>
  <c r="C950" i="1"/>
  <c r="D950" i="1"/>
  <c r="I950" i="1"/>
  <c r="K950" i="1"/>
  <c r="AC950" i="1"/>
  <c r="AE950" i="1"/>
  <c r="AD950" i="1" s="1"/>
  <c r="AF950" i="1"/>
  <c r="AG950" i="1"/>
  <c r="AH950" i="1"/>
  <c r="AI950" i="1"/>
  <c r="AJ950" i="1"/>
  <c r="CX950" i="1" s="1"/>
  <c r="W950" i="1" s="1"/>
  <c r="CQ950" i="1"/>
  <c r="CR950" i="1"/>
  <c r="CS950" i="1"/>
  <c r="CT950" i="1"/>
  <c r="CU950" i="1"/>
  <c r="T950" i="1" s="1"/>
  <c r="CV950" i="1"/>
  <c r="CW950" i="1"/>
  <c r="GL950" i="1"/>
  <c r="GN950" i="1"/>
  <c r="GP950" i="1"/>
  <c r="GV950" i="1"/>
  <c r="HC950" i="1" s="1"/>
  <c r="GX950" i="1" s="1"/>
  <c r="C951" i="1"/>
  <c r="D951" i="1"/>
  <c r="I951" i="1"/>
  <c r="K951" i="1"/>
  <c r="T951" i="1"/>
  <c r="AC951" i="1"/>
  <c r="AE951" i="1"/>
  <c r="AD951" i="1" s="1"/>
  <c r="AF951" i="1"/>
  <c r="AG951" i="1"/>
  <c r="AH951" i="1"/>
  <c r="AI951" i="1"/>
  <c r="AJ951" i="1"/>
  <c r="CQ951" i="1"/>
  <c r="CR951" i="1"/>
  <c r="CS951" i="1"/>
  <c r="CT951" i="1"/>
  <c r="CU951" i="1"/>
  <c r="CV951" i="1"/>
  <c r="CW951" i="1"/>
  <c r="CX951" i="1"/>
  <c r="W951" i="1" s="1"/>
  <c r="GL951" i="1"/>
  <c r="GN951" i="1"/>
  <c r="GP951" i="1"/>
  <c r="GV951" i="1"/>
  <c r="HC951" i="1" s="1"/>
  <c r="GX951" i="1" s="1"/>
  <c r="C952" i="1"/>
  <c r="D952" i="1"/>
  <c r="I952" i="1"/>
  <c r="K952" i="1"/>
  <c r="AC952" i="1"/>
  <c r="AE952" i="1"/>
  <c r="AD952" i="1" s="1"/>
  <c r="AF952" i="1"/>
  <c r="AG952" i="1"/>
  <c r="CU952" i="1" s="1"/>
  <c r="T952" i="1" s="1"/>
  <c r="AH952" i="1"/>
  <c r="AI952" i="1"/>
  <c r="AJ952" i="1"/>
  <c r="CQ952" i="1"/>
  <c r="CR952" i="1"/>
  <c r="CS952" i="1"/>
  <c r="CT952" i="1"/>
  <c r="CV952" i="1"/>
  <c r="CW952" i="1"/>
  <c r="CX952" i="1"/>
  <c r="W952" i="1" s="1"/>
  <c r="GL952" i="1"/>
  <c r="GN952" i="1"/>
  <c r="GP952" i="1"/>
  <c r="GV952" i="1"/>
  <c r="HC952" i="1" s="1"/>
  <c r="GX952" i="1" s="1"/>
  <c r="C953" i="1"/>
  <c r="D953" i="1"/>
  <c r="I953" i="1"/>
  <c r="K953" i="1"/>
  <c r="AC953" i="1"/>
  <c r="AE953" i="1"/>
  <c r="AD953" i="1" s="1"/>
  <c r="AF953" i="1"/>
  <c r="AG953" i="1"/>
  <c r="CU953" i="1" s="1"/>
  <c r="T953" i="1" s="1"/>
  <c r="AH953" i="1"/>
  <c r="AI953" i="1"/>
  <c r="AJ953" i="1"/>
  <c r="CX953" i="1" s="1"/>
  <c r="W953" i="1" s="1"/>
  <c r="CQ953" i="1"/>
  <c r="CR953" i="1"/>
  <c r="CS953" i="1"/>
  <c r="CT953" i="1"/>
  <c r="CV953" i="1"/>
  <c r="CW953" i="1"/>
  <c r="GL953" i="1"/>
  <c r="GN953" i="1"/>
  <c r="GP953" i="1"/>
  <c r="GV953" i="1"/>
  <c r="HC953" i="1"/>
  <c r="C954" i="1"/>
  <c r="D954" i="1"/>
  <c r="I954" i="1"/>
  <c r="K954" i="1"/>
  <c r="AC954" i="1"/>
  <c r="AE954" i="1"/>
  <c r="AD954" i="1" s="1"/>
  <c r="AF954" i="1"/>
  <c r="AG954" i="1"/>
  <c r="AH954" i="1"/>
  <c r="AI954" i="1"/>
  <c r="AJ954" i="1"/>
  <c r="CX954" i="1" s="1"/>
  <c r="W954" i="1" s="1"/>
  <c r="CQ954" i="1"/>
  <c r="CR954" i="1"/>
  <c r="CS954" i="1"/>
  <c r="CT954" i="1"/>
  <c r="CU954" i="1"/>
  <c r="T954" i="1" s="1"/>
  <c r="CV954" i="1"/>
  <c r="CW954" i="1"/>
  <c r="GL954" i="1"/>
  <c r="GN954" i="1"/>
  <c r="GP954" i="1"/>
  <c r="GV954" i="1"/>
  <c r="HC954" i="1"/>
  <c r="GX954" i="1" s="1"/>
  <c r="C955" i="1"/>
  <c r="D955" i="1"/>
  <c r="I955" i="1"/>
  <c r="K955" i="1"/>
  <c r="AC955" i="1"/>
  <c r="AE955" i="1"/>
  <c r="AD955" i="1" s="1"/>
  <c r="AF955" i="1"/>
  <c r="AG955" i="1"/>
  <c r="AH955" i="1"/>
  <c r="AI955" i="1"/>
  <c r="AJ955" i="1"/>
  <c r="CX955" i="1" s="1"/>
  <c r="W955" i="1" s="1"/>
  <c r="CQ955" i="1"/>
  <c r="CR955" i="1"/>
  <c r="CS955" i="1"/>
  <c r="CT955" i="1"/>
  <c r="CU955" i="1"/>
  <c r="T955" i="1" s="1"/>
  <c r="CV955" i="1"/>
  <c r="CW955" i="1"/>
  <c r="GL955" i="1"/>
  <c r="GN955" i="1"/>
  <c r="GP955" i="1"/>
  <c r="GV955" i="1"/>
  <c r="HC955" i="1"/>
  <c r="GX955" i="1" s="1"/>
  <c r="B957" i="1"/>
  <c r="B920" i="1" s="1"/>
  <c r="C957" i="1"/>
  <c r="C920" i="1" s="1"/>
  <c r="D957" i="1"/>
  <c r="D920" i="1" s="1"/>
  <c r="F957" i="1"/>
  <c r="F920" i="1" s="1"/>
  <c r="G957" i="1"/>
  <c r="G920" i="1" s="1"/>
  <c r="AO957" i="1"/>
  <c r="AO920" i="1" s="1"/>
  <c r="AP957" i="1"/>
  <c r="AP920" i="1" s="1"/>
  <c r="BB957" i="1"/>
  <c r="BB920" i="1" s="1"/>
  <c r="BC957" i="1"/>
  <c r="BC920" i="1" s="1"/>
  <c r="BX957" i="1"/>
  <c r="BX920" i="1" s="1"/>
  <c r="BY957" i="1"/>
  <c r="BY920" i="1" s="1"/>
  <c r="CK957" i="1"/>
  <c r="CK920" i="1" s="1"/>
  <c r="CL957" i="1"/>
  <c r="CL920" i="1" s="1"/>
  <c r="CM957" i="1"/>
  <c r="CM920" i="1" s="1"/>
  <c r="D987" i="1"/>
  <c r="B989" i="1"/>
  <c r="D989" i="1"/>
  <c r="E989" i="1"/>
  <c r="G989" i="1"/>
  <c r="Z989" i="1"/>
  <c r="AA989" i="1"/>
  <c r="AM989" i="1"/>
  <c r="AN989" i="1"/>
  <c r="BE989" i="1"/>
  <c r="BF989" i="1"/>
  <c r="BG989" i="1"/>
  <c r="BH989" i="1"/>
  <c r="BI989" i="1"/>
  <c r="BJ989" i="1"/>
  <c r="BK989" i="1"/>
  <c r="BL989" i="1"/>
  <c r="BM989" i="1"/>
  <c r="BN989" i="1"/>
  <c r="BO989" i="1"/>
  <c r="BP989" i="1"/>
  <c r="BQ989" i="1"/>
  <c r="BR989" i="1"/>
  <c r="BS989" i="1"/>
  <c r="BT989" i="1"/>
  <c r="BU989" i="1"/>
  <c r="BV989" i="1"/>
  <c r="BW989" i="1"/>
  <c r="BX989" i="1"/>
  <c r="CK989" i="1"/>
  <c r="CN989" i="1"/>
  <c r="CO989" i="1"/>
  <c r="CP989" i="1"/>
  <c r="CQ989" i="1"/>
  <c r="CR989" i="1"/>
  <c r="CS989" i="1"/>
  <c r="CT989" i="1"/>
  <c r="CU989" i="1"/>
  <c r="CV989" i="1"/>
  <c r="CW989" i="1"/>
  <c r="CX989" i="1"/>
  <c r="CY989" i="1"/>
  <c r="CZ989" i="1"/>
  <c r="DA989" i="1"/>
  <c r="DB989" i="1"/>
  <c r="DC989" i="1"/>
  <c r="DD989" i="1"/>
  <c r="DE989" i="1"/>
  <c r="DF989" i="1"/>
  <c r="DG989" i="1"/>
  <c r="DH989" i="1"/>
  <c r="DI989" i="1"/>
  <c r="DJ989" i="1"/>
  <c r="DK989" i="1"/>
  <c r="DL989" i="1"/>
  <c r="DM989" i="1"/>
  <c r="DN989" i="1"/>
  <c r="DO989" i="1"/>
  <c r="DP989" i="1"/>
  <c r="DQ989" i="1"/>
  <c r="DR989" i="1"/>
  <c r="DS989" i="1"/>
  <c r="DT989" i="1"/>
  <c r="DU989" i="1"/>
  <c r="DV989" i="1"/>
  <c r="DW989" i="1"/>
  <c r="DX989" i="1"/>
  <c r="DY989" i="1"/>
  <c r="DZ989" i="1"/>
  <c r="EA989" i="1"/>
  <c r="EB989" i="1"/>
  <c r="EC989" i="1"/>
  <c r="ED989" i="1"/>
  <c r="EE989" i="1"/>
  <c r="EF989" i="1"/>
  <c r="EG989" i="1"/>
  <c r="EH989" i="1"/>
  <c r="EI989" i="1"/>
  <c r="EJ989" i="1"/>
  <c r="EK989" i="1"/>
  <c r="EL989" i="1"/>
  <c r="EM989" i="1"/>
  <c r="EN989" i="1"/>
  <c r="EO989" i="1"/>
  <c r="EP989" i="1"/>
  <c r="EQ989" i="1"/>
  <c r="ER989" i="1"/>
  <c r="ES989" i="1"/>
  <c r="ET989" i="1"/>
  <c r="EU989" i="1"/>
  <c r="EV989" i="1"/>
  <c r="EW989" i="1"/>
  <c r="EX989" i="1"/>
  <c r="EY989" i="1"/>
  <c r="EZ989" i="1"/>
  <c r="FA989" i="1"/>
  <c r="FB989" i="1"/>
  <c r="FC989" i="1"/>
  <c r="FD989" i="1"/>
  <c r="FE989" i="1"/>
  <c r="FF989" i="1"/>
  <c r="FG989" i="1"/>
  <c r="FH989" i="1"/>
  <c r="FI989" i="1"/>
  <c r="FJ989" i="1"/>
  <c r="FK989" i="1"/>
  <c r="FL989" i="1"/>
  <c r="FM989" i="1"/>
  <c r="FN989" i="1"/>
  <c r="FO989" i="1"/>
  <c r="FP989" i="1"/>
  <c r="FQ989" i="1"/>
  <c r="FR989" i="1"/>
  <c r="FS989" i="1"/>
  <c r="FT989" i="1"/>
  <c r="FU989" i="1"/>
  <c r="FV989" i="1"/>
  <c r="FW989" i="1"/>
  <c r="FX989" i="1"/>
  <c r="FY989" i="1"/>
  <c r="FZ989" i="1"/>
  <c r="GA989" i="1"/>
  <c r="GB989" i="1"/>
  <c r="GC989" i="1"/>
  <c r="GD989" i="1"/>
  <c r="GE989" i="1"/>
  <c r="GF989" i="1"/>
  <c r="GG989" i="1"/>
  <c r="GH989" i="1"/>
  <c r="GI989" i="1"/>
  <c r="GJ989" i="1"/>
  <c r="GK989" i="1"/>
  <c r="GL989" i="1"/>
  <c r="GM989" i="1"/>
  <c r="GN989" i="1"/>
  <c r="GO989" i="1"/>
  <c r="GP989" i="1"/>
  <c r="GQ989" i="1"/>
  <c r="GR989" i="1"/>
  <c r="GS989" i="1"/>
  <c r="GT989" i="1"/>
  <c r="GU989" i="1"/>
  <c r="GV989" i="1"/>
  <c r="GW989" i="1"/>
  <c r="GX989" i="1"/>
  <c r="C991" i="1"/>
  <c r="D991" i="1"/>
  <c r="I991" i="1"/>
  <c r="K991" i="1"/>
  <c r="V991" i="1"/>
  <c r="AC991" i="1"/>
  <c r="AE991" i="1"/>
  <c r="AD991" i="1" s="1"/>
  <c r="AF991" i="1"/>
  <c r="AG991" i="1"/>
  <c r="CU991" i="1" s="1"/>
  <c r="T991" i="1" s="1"/>
  <c r="AH991" i="1"/>
  <c r="AI991" i="1"/>
  <c r="AJ991" i="1"/>
  <c r="CX991" i="1" s="1"/>
  <c r="W991" i="1" s="1"/>
  <c r="CQ991" i="1"/>
  <c r="CR991" i="1"/>
  <c r="CS991" i="1"/>
  <c r="CT991" i="1"/>
  <c r="CV991" i="1"/>
  <c r="CW991" i="1"/>
  <c r="GL991" i="1"/>
  <c r="GO991" i="1"/>
  <c r="GP991" i="1"/>
  <c r="GV991" i="1"/>
  <c r="HC991" i="1"/>
  <c r="C992" i="1"/>
  <c r="D992" i="1"/>
  <c r="I992" i="1"/>
  <c r="CU1775" i="3" s="1"/>
  <c r="K992" i="1"/>
  <c r="V992" i="1"/>
  <c r="AC992" i="1"/>
  <c r="AE992" i="1"/>
  <c r="AD992" i="1" s="1"/>
  <c r="AF992" i="1"/>
  <c r="AG992" i="1"/>
  <c r="AH992" i="1"/>
  <c r="AI992" i="1"/>
  <c r="AJ992" i="1"/>
  <c r="CX992" i="1" s="1"/>
  <c r="W992" i="1" s="1"/>
  <c r="CQ992" i="1"/>
  <c r="CR992" i="1"/>
  <c r="CS992" i="1"/>
  <c r="CT992" i="1"/>
  <c r="CU992" i="1"/>
  <c r="T992" i="1" s="1"/>
  <c r="CV992" i="1"/>
  <c r="CW992" i="1"/>
  <c r="GL992" i="1"/>
  <c r="GO992" i="1"/>
  <c r="GP992" i="1"/>
  <c r="GV992" i="1"/>
  <c r="HC992" i="1"/>
  <c r="GX992" i="1" s="1"/>
  <c r="C993" i="1"/>
  <c r="D993" i="1"/>
  <c r="I993" i="1"/>
  <c r="K993" i="1"/>
  <c r="AC993" i="1"/>
  <c r="AE993" i="1"/>
  <c r="AD993" i="1" s="1"/>
  <c r="AF993" i="1"/>
  <c r="AG993" i="1"/>
  <c r="AH993" i="1"/>
  <c r="AI993" i="1"/>
  <c r="AJ993" i="1"/>
  <c r="CX993" i="1" s="1"/>
  <c r="W993" i="1" s="1"/>
  <c r="CQ993" i="1"/>
  <c r="CR993" i="1"/>
  <c r="CS993" i="1"/>
  <c r="CT993" i="1"/>
  <c r="CU993" i="1"/>
  <c r="T993" i="1" s="1"/>
  <c r="CV993" i="1"/>
  <c r="CW993" i="1"/>
  <c r="GL993" i="1"/>
  <c r="GO993" i="1"/>
  <c r="GP993" i="1"/>
  <c r="GV993" i="1"/>
  <c r="HC993" i="1"/>
  <c r="GX993" i="1" s="1"/>
  <c r="C994" i="1"/>
  <c r="D994" i="1"/>
  <c r="I994" i="1"/>
  <c r="CW1780" i="3" s="1"/>
  <c r="V994" i="1" s="1"/>
  <c r="K994" i="1"/>
  <c r="U994" i="1"/>
  <c r="AC994" i="1"/>
  <c r="AE994" i="1"/>
  <c r="AD994" i="1" s="1"/>
  <c r="AB994" i="1" s="1"/>
  <c r="AF994" i="1"/>
  <c r="AG994" i="1"/>
  <c r="CU994" i="1" s="1"/>
  <c r="T994" i="1" s="1"/>
  <c r="AH994" i="1"/>
  <c r="AI994" i="1"/>
  <c r="AJ994" i="1"/>
  <c r="CX994" i="1" s="1"/>
  <c r="W994" i="1" s="1"/>
  <c r="CQ994" i="1"/>
  <c r="CR994" i="1"/>
  <c r="CS994" i="1"/>
  <c r="CT994" i="1"/>
  <c r="CV994" i="1"/>
  <c r="CW994" i="1"/>
  <c r="GL994" i="1"/>
  <c r="GO994" i="1"/>
  <c r="GP994" i="1"/>
  <c r="GV994" i="1"/>
  <c r="HC994" i="1" s="1"/>
  <c r="GX994" i="1" s="1"/>
  <c r="C995" i="1"/>
  <c r="D995" i="1"/>
  <c r="I995" i="1"/>
  <c r="K995" i="1"/>
  <c r="AC995" i="1"/>
  <c r="AE995" i="1"/>
  <c r="AD995" i="1" s="1"/>
  <c r="AF995" i="1"/>
  <c r="AG995" i="1"/>
  <c r="CU995" i="1" s="1"/>
  <c r="T995" i="1" s="1"/>
  <c r="AH995" i="1"/>
  <c r="AI995" i="1"/>
  <c r="AJ995" i="1"/>
  <c r="CQ995" i="1"/>
  <c r="CR995" i="1"/>
  <c r="CS995" i="1"/>
  <c r="CT995" i="1"/>
  <c r="CV995" i="1"/>
  <c r="CW995" i="1"/>
  <c r="CX995" i="1"/>
  <c r="W995" i="1" s="1"/>
  <c r="GL995" i="1"/>
  <c r="GO995" i="1"/>
  <c r="GP995" i="1"/>
  <c r="CD1001" i="1" s="1"/>
  <c r="GV995" i="1"/>
  <c r="HC995" i="1"/>
  <c r="GX995" i="1" s="1"/>
  <c r="C996" i="1"/>
  <c r="D996" i="1"/>
  <c r="U996" i="1"/>
  <c r="V996" i="1"/>
  <c r="AC996" i="1"/>
  <c r="AE996" i="1"/>
  <c r="AD996" i="1" s="1"/>
  <c r="AF996" i="1"/>
  <c r="AG996" i="1"/>
  <c r="AH996" i="1"/>
  <c r="AI996" i="1"/>
  <c r="AJ996" i="1"/>
  <c r="CX996" i="1" s="1"/>
  <c r="W996" i="1" s="1"/>
  <c r="CQ996" i="1"/>
  <c r="CR996" i="1"/>
  <c r="CS996" i="1"/>
  <c r="CT996" i="1"/>
  <c r="CU996" i="1"/>
  <c r="T996" i="1" s="1"/>
  <c r="CV996" i="1"/>
  <c r="CW996" i="1"/>
  <c r="GL996" i="1"/>
  <c r="GO996" i="1"/>
  <c r="GP996" i="1"/>
  <c r="GV996" i="1"/>
  <c r="HC996" i="1" s="1"/>
  <c r="GX996" i="1" s="1"/>
  <c r="I997" i="1"/>
  <c r="Q997" i="1"/>
  <c r="R997" i="1"/>
  <c r="AC997" i="1"/>
  <c r="AB997" i="1" s="1"/>
  <c r="AD997" i="1"/>
  <c r="AE997" i="1"/>
  <c r="AF997" i="1"/>
  <c r="AG997" i="1"/>
  <c r="AH997" i="1"/>
  <c r="AI997" i="1"/>
  <c r="CW997" i="1" s="1"/>
  <c r="V997" i="1" s="1"/>
  <c r="AJ997" i="1"/>
  <c r="CX997" i="1" s="1"/>
  <c r="W997" i="1" s="1"/>
  <c r="CQ997" i="1"/>
  <c r="P997" i="1" s="1"/>
  <c r="CR997" i="1"/>
  <c r="CS997" i="1"/>
  <c r="CT997" i="1"/>
  <c r="S997" i="1" s="1"/>
  <c r="CU997" i="1"/>
  <c r="T997" i="1" s="1"/>
  <c r="CV997" i="1"/>
  <c r="U997" i="1" s="1"/>
  <c r="GL997" i="1"/>
  <c r="GO997" i="1"/>
  <c r="GP997" i="1"/>
  <c r="GV997" i="1"/>
  <c r="HC997" i="1"/>
  <c r="GX997" i="1" s="1"/>
  <c r="C998" i="1"/>
  <c r="D998" i="1"/>
  <c r="U998" i="1"/>
  <c r="V998" i="1"/>
  <c r="AC998" i="1"/>
  <c r="AE998" i="1"/>
  <c r="AD998" i="1" s="1"/>
  <c r="AF998" i="1"/>
  <c r="AG998" i="1"/>
  <c r="CU998" i="1" s="1"/>
  <c r="T998" i="1" s="1"/>
  <c r="AH998" i="1"/>
  <c r="AI998" i="1"/>
  <c r="AJ998" i="1"/>
  <c r="CQ998" i="1"/>
  <c r="CR998" i="1"/>
  <c r="CS998" i="1"/>
  <c r="CT998" i="1"/>
  <c r="CV998" i="1"/>
  <c r="CW998" i="1"/>
  <c r="CX998" i="1"/>
  <c r="W998" i="1" s="1"/>
  <c r="GL998" i="1"/>
  <c r="GO998" i="1"/>
  <c r="GP998" i="1"/>
  <c r="GV998" i="1"/>
  <c r="GX998" i="1"/>
  <c r="HC998" i="1"/>
  <c r="I999" i="1"/>
  <c r="R999" i="1" s="1"/>
  <c r="AC999" i="1"/>
  <c r="AE999" i="1"/>
  <c r="AD999" i="1" s="1"/>
  <c r="AB999" i="1" s="1"/>
  <c r="AF999" i="1"/>
  <c r="AG999" i="1"/>
  <c r="CU999" i="1" s="1"/>
  <c r="T999" i="1" s="1"/>
  <c r="AH999" i="1"/>
  <c r="CV999" i="1" s="1"/>
  <c r="U999" i="1" s="1"/>
  <c r="AI999" i="1"/>
  <c r="AJ999" i="1"/>
  <c r="CQ999" i="1"/>
  <c r="P999" i="1" s="1"/>
  <c r="CP999" i="1" s="1"/>
  <c r="O999" i="1" s="1"/>
  <c r="CR999" i="1"/>
  <c r="Q999" i="1" s="1"/>
  <c r="CS999" i="1"/>
  <c r="CT999" i="1"/>
  <c r="S999" i="1" s="1"/>
  <c r="CW999" i="1"/>
  <c r="V999" i="1" s="1"/>
  <c r="CX999" i="1"/>
  <c r="W999" i="1" s="1"/>
  <c r="GL999" i="1"/>
  <c r="GO999" i="1"/>
  <c r="GP999" i="1"/>
  <c r="GV999" i="1"/>
  <c r="HC999" i="1"/>
  <c r="GX999" i="1" s="1"/>
  <c r="B1001" i="1"/>
  <c r="C1001" i="1"/>
  <c r="C989" i="1" s="1"/>
  <c r="D1001" i="1"/>
  <c r="F1001" i="1"/>
  <c r="F989" i="1" s="1"/>
  <c r="G1001" i="1"/>
  <c r="AO1001" i="1"/>
  <c r="F1005" i="1" s="1"/>
  <c r="BD1001" i="1"/>
  <c r="F1026" i="1" s="1"/>
  <c r="BX1001" i="1"/>
  <c r="BY1001" i="1"/>
  <c r="AP1001" i="1" s="1"/>
  <c r="CK1001" i="1"/>
  <c r="BB1001" i="1" s="1"/>
  <c r="CL1001" i="1"/>
  <c r="BC1001" i="1" s="1"/>
  <c r="CM1001" i="1"/>
  <c r="CM989" i="1" s="1"/>
  <c r="D1031" i="1"/>
  <c r="E1033" i="1"/>
  <c r="F1033" i="1"/>
  <c r="Z1033" i="1"/>
  <c r="AA1033" i="1"/>
  <c r="AM1033" i="1"/>
  <c r="AN1033" i="1"/>
  <c r="BE1033" i="1"/>
  <c r="BF1033" i="1"/>
  <c r="BG1033" i="1"/>
  <c r="BH1033" i="1"/>
  <c r="BI1033" i="1"/>
  <c r="BJ1033" i="1"/>
  <c r="BK1033" i="1"/>
  <c r="BL1033" i="1"/>
  <c r="BM1033" i="1"/>
  <c r="BN1033" i="1"/>
  <c r="BO1033" i="1"/>
  <c r="BP1033" i="1"/>
  <c r="BQ1033" i="1"/>
  <c r="BR1033" i="1"/>
  <c r="BS1033" i="1"/>
  <c r="BT1033" i="1"/>
  <c r="BU1033" i="1"/>
  <c r="BV1033" i="1"/>
  <c r="BW1033" i="1"/>
  <c r="CN1033" i="1"/>
  <c r="CO1033" i="1"/>
  <c r="CP1033" i="1"/>
  <c r="CQ1033" i="1"/>
  <c r="CR1033" i="1"/>
  <c r="CS1033" i="1"/>
  <c r="CT1033" i="1"/>
  <c r="CU1033" i="1"/>
  <c r="CV1033" i="1"/>
  <c r="CW1033" i="1"/>
  <c r="CX1033" i="1"/>
  <c r="CY1033" i="1"/>
  <c r="CZ1033" i="1"/>
  <c r="DA1033" i="1"/>
  <c r="DB1033" i="1"/>
  <c r="DC1033" i="1"/>
  <c r="DD1033" i="1"/>
  <c r="DE1033" i="1"/>
  <c r="DF1033" i="1"/>
  <c r="DG1033" i="1"/>
  <c r="DH1033" i="1"/>
  <c r="DI1033" i="1"/>
  <c r="DJ1033" i="1"/>
  <c r="DK1033" i="1"/>
  <c r="DL1033" i="1"/>
  <c r="DM1033" i="1"/>
  <c r="DN1033" i="1"/>
  <c r="DO1033" i="1"/>
  <c r="DP1033" i="1"/>
  <c r="DQ1033" i="1"/>
  <c r="DR1033" i="1"/>
  <c r="DS1033" i="1"/>
  <c r="DT1033" i="1"/>
  <c r="DU1033" i="1"/>
  <c r="DV1033" i="1"/>
  <c r="DW1033" i="1"/>
  <c r="DX1033" i="1"/>
  <c r="DY1033" i="1"/>
  <c r="DZ1033" i="1"/>
  <c r="EA1033" i="1"/>
  <c r="EB1033" i="1"/>
  <c r="EC1033" i="1"/>
  <c r="ED1033" i="1"/>
  <c r="EE1033" i="1"/>
  <c r="EF1033" i="1"/>
  <c r="EG1033" i="1"/>
  <c r="EH1033" i="1"/>
  <c r="EI1033" i="1"/>
  <c r="EJ1033" i="1"/>
  <c r="EK1033" i="1"/>
  <c r="EL1033" i="1"/>
  <c r="EM1033" i="1"/>
  <c r="EN1033" i="1"/>
  <c r="EO1033" i="1"/>
  <c r="EP1033" i="1"/>
  <c r="EQ1033" i="1"/>
  <c r="ER1033" i="1"/>
  <c r="ES1033" i="1"/>
  <c r="ET1033" i="1"/>
  <c r="EU1033" i="1"/>
  <c r="EV1033" i="1"/>
  <c r="EW1033" i="1"/>
  <c r="EX1033" i="1"/>
  <c r="EY1033" i="1"/>
  <c r="EZ1033" i="1"/>
  <c r="FA1033" i="1"/>
  <c r="FB1033" i="1"/>
  <c r="FC1033" i="1"/>
  <c r="FD1033" i="1"/>
  <c r="FE1033" i="1"/>
  <c r="FF1033" i="1"/>
  <c r="FG1033" i="1"/>
  <c r="FH1033" i="1"/>
  <c r="FI1033" i="1"/>
  <c r="FJ1033" i="1"/>
  <c r="FK1033" i="1"/>
  <c r="FL1033" i="1"/>
  <c r="FM1033" i="1"/>
  <c r="FN1033" i="1"/>
  <c r="FO1033" i="1"/>
  <c r="FP1033" i="1"/>
  <c r="FQ1033" i="1"/>
  <c r="FR1033" i="1"/>
  <c r="FS1033" i="1"/>
  <c r="FT1033" i="1"/>
  <c r="FU1033" i="1"/>
  <c r="FV1033" i="1"/>
  <c r="FW1033" i="1"/>
  <c r="FX1033" i="1"/>
  <c r="FY1033" i="1"/>
  <c r="FZ1033" i="1"/>
  <c r="GA1033" i="1"/>
  <c r="GB1033" i="1"/>
  <c r="GC1033" i="1"/>
  <c r="GD1033" i="1"/>
  <c r="GE1033" i="1"/>
  <c r="GF1033" i="1"/>
  <c r="GG1033" i="1"/>
  <c r="GH1033" i="1"/>
  <c r="GI1033" i="1"/>
  <c r="GJ1033" i="1"/>
  <c r="GK1033" i="1"/>
  <c r="GL1033" i="1"/>
  <c r="GM1033" i="1"/>
  <c r="GN1033" i="1"/>
  <c r="GO1033" i="1"/>
  <c r="GP1033" i="1"/>
  <c r="GQ1033" i="1"/>
  <c r="GR1033" i="1"/>
  <c r="GS1033" i="1"/>
  <c r="GT1033" i="1"/>
  <c r="GU1033" i="1"/>
  <c r="GV1033" i="1"/>
  <c r="GW1033" i="1"/>
  <c r="GX1033" i="1"/>
  <c r="O1035" i="1"/>
  <c r="P1035" i="1"/>
  <c r="Q1035" i="1"/>
  <c r="R1035" i="1"/>
  <c r="S1035" i="1"/>
  <c r="AF1050" i="1" s="1"/>
  <c r="T1035" i="1"/>
  <c r="U1035" i="1"/>
  <c r="V1035" i="1"/>
  <c r="W1035" i="1"/>
  <c r="X1035" i="1"/>
  <c r="Y1035" i="1"/>
  <c r="AB1035" i="1"/>
  <c r="CP1035" i="1" s="1"/>
  <c r="GM1035" i="1" s="1"/>
  <c r="AC1035" i="1"/>
  <c r="AD1035" i="1"/>
  <c r="AE1035" i="1"/>
  <c r="AF1035" i="1"/>
  <c r="AG1035" i="1"/>
  <c r="AH1035" i="1"/>
  <c r="AI1035" i="1"/>
  <c r="AJ1035" i="1"/>
  <c r="GL1035" i="1"/>
  <c r="GO1035" i="1"/>
  <c r="CC1050" i="1" s="1"/>
  <c r="GP1035" i="1"/>
  <c r="GV1035" i="1"/>
  <c r="GX1035" i="1"/>
  <c r="O1036" i="1"/>
  <c r="P1036" i="1"/>
  <c r="Q1036" i="1"/>
  <c r="R1036" i="1"/>
  <c r="S1036" i="1"/>
  <c r="T1036" i="1"/>
  <c r="U1036" i="1"/>
  <c r="V1036" i="1"/>
  <c r="W1036" i="1"/>
  <c r="X1036" i="1"/>
  <c r="Y1036" i="1"/>
  <c r="AB1036" i="1"/>
  <c r="CP1036" i="1" s="1"/>
  <c r="GM1036" i="1" s="1"/>
  <c r="AC1036" i="1"/>
  <c r="AD1036" i="1"/>
  <c r="AE1036" i="1"/>
  <c r="AF1036" i="1"/>
  <c r="AG1036" i="1"/>
  <c r="AH1036" i="1"/>
  <c r="AI1036" i="1"/>
  <c r="AJ1036" i="1"/>
  <c r="GL1036" i="1"/>
  <c r="GO1036" i="1"/>
  <c r="GP1036" i="1"/>
  <c r="GV1036" i="1"/>
  <c r="GX1036" i="1"/>
  <c r="O1037" i="1"/>
  <c r="P1037" i="1"/>
  <c r="Q1037" i="1"/>
  <c r="AD1050" i="1" s="1"/>
  <c r="R1037" i="1"/>
  <c r="S1037" i="1"/>
  <c r="T1037" i="1"/>
  <c r="U1037" i="1"/>
  <c r="V1037" i="1"/>
  <c r="W1037" i="1"/>
  <c r="X1037" i="1"/>
  <c r="Y1037" i="1"/>
  <c r="AB1037" i="1"/>
  <c r="AC1037" i="1"/>
  <c r="AD1037" i="1"/>
  <c r="AE1037" i="1"/>
  <c r="AF1037" i="1"/>
  <c r="AG1037" i="1"/>
  <c r="AH1037" i="1"/>
  <c r="AI1037" i="1"/>
  <c r="AJ1037" i="1"/>
  <c r="CP1037" i="1"/>
  <c r="GM1037" i="1" s="1"/>
  <c r="GL1037" i="1"/>
  <c r="GO1037" i="1"/>
  <c r="GP1037" i="1"/>
  <c r="CD1050" i="1" s="1"/>
  <c r="GV1037" i="1"/>
  <c r="GX1037" i="1"/>
  <c r="O1038" i="1"/>
  <c r="P1038" i="1"/>
  <c r="Q1038" i="1"/>
  <c r="R1038" i="1"/>
  <c r="S1038" i="1"/>
  <c r="T1038" i="1"/>
  <c r="U1038" i="1"/>
  <c r="V1038" i="1"/>
  <c r="W1038" i="1"/>
  <c r="X1038" i="1"/>
  <c r="Y1038" i="1"/>
  <c r="AB1038" i="1"/>
  <c r="AC1038" i="1"/>
  <c r="AD1038" i="1"/>
  <c r="AE1038" i="1"/>
  <c r="AF1038" i="1"/>
  <c r="AG1038" i="1"/>
  <c r="AH1038" i="1"/>
  <c r="AI1038" i="1"/>
  <c r="AJ1038" i="1"/>
  <c r="CP1038" i="1"/>
  <c r="GM1038" i="1" s="1"/>
  <c r="GL1038" i="1"/>
  <c r="GO1038" i="1"/>
  <c r="GP1038" i="1"/>
  <c r="GV1038" i="1"/>
  <c r="GX1038" i="1"/>
  <c r="CJ1050" i="1" s="1"/>
  <c r="O1039" i="1"/>
  <c r="P1039" i="1"/>
  <c r="Q1039" i="1"/>
  <c r="R1039" i="1"/>
  <c r="S1039" i="1"/>
  <c r="T1039" i="1"/>
  <c r="U1039" i="1"/>
  <c r="V1039" i="1"/>
  <c r="W1039" i="1"/>
  <c r="X1039" i="1"/>
  <c r="Y1039" i="1"/>
  <c r="AB1039" i="1"/>
  <c r="AC1039" i="1"/>
  <c r="AD1039" i="1"/>
  <c r="AE1039" i="1"/>
  <c r="AF1039" i="1"/>
  <c r="AG1039" i="1"/>
  <c r="AH1039" i="1"/>
  <c r="AI1039" i="1"/>
  <c r="AJ1039" i="1"/>
  <c r="CP1039" i="1"/>
  <c r="GL1039" i="1"/>
  <c r="BZ1050" i="1" s="1"/>
  <c r="GM1039" i="1"/>
  <c r="GN1039" i="1" s="1"/>
  <c r="GO1039" i="1"/>
  <c r="GP1039" i="1"/>
  <c r="GV1039" i="1"/>
  <c r="GX1039" i="1"/>
  <c r="O1040" i="1"/>
  <c r="P1040" i="1"/>
  <c r="Q1040" i="1"/>
  <c r="R1040" i="1"/>
  <c r="S1040" i="1"/>
  <c r="T1040" i="1"/>
  <c r="U1040" i="1"/>
  <c r="V1040" i="1"/>
  <c r="W1040" i="1"/>
  <c r="X1040" i="1"/>
  <c r="Y1040" i="1"/>
  <c r="AB1040" i="1"/>
  <c r="CP1040" i="1" s="1"/>
  <c r="GM1040" i="1" s="1"/>
  <c r="AC1040" i="1"/>
  <c r="AD1040" i="1"/>
  <c r="AE1040" i="1"/>
  <c r="AF1040" i="1"/>
  <c r="AG1040" i="1"/>
  <c r="AH1040" i="1"/>
  <c r="AI1040" i="1"/>
  <c r="AJ1040" i="1"/>
  <c r="GL1040" i="1"/>
  <c r="GO1040" i="1"/>
  <c r="GP1040" i="1"/>
  <c r="GV1040" i="1"/>
  <c r="GX1040" i="1"/>
  <c r="O1041" i="1"/>
  <c r="P1041" i="1"/>
  <c r="Q1041" i="1"/>
  <c r="R1041" i="1"/>
  <c r="S1041" i="1"/>
  <c r="T1041" i="1"/>
  <c r="U1041" i="1"/>
  <c r="V1041" i="1"/>
  <c r="W1041" i="1"/>
  <c r="X1041" i="1"/>
  <c r="Y1041" i="1"/>
  <c r="AB1041" i="1"/>
  <c r="CP1041" i="1" s="1"/>
  <c r="GM1041" i="1" s="1"/>
  <c r="AC1041" i="1"/>
  <c r="AD1041" i="1"/>
  <c r="AE1041" i="1"/>
  <c r="AF1041" i="1"/>
  <c r="AG1041" i="1"/>
  <c r="AH1041" i="1"/>
  <c r="AI1041" i="1"/>
  <c r="AJ1041" i="1"/>
  <c r="GL1041" i="1"/>
  <c r="GO1041" i="1"/>
  <c r="GP1041" i="1"/>
  <c r="GV1041" i="1"/>
  <c r="GX1041" i="1"/>
  <c r="O1042" i="1"/>
  <c r="P1042" i="1"/>
  <c r="Q1042" i="1"/>
  <c r="R1042" i="1"/>
  <c r="S1042" i="1"/>
  <c r="T1042" i="1"/>
  <c r="U1042" i="1"/>
  <c r="V1042" i="1"/>
  <c r="W1042" i="1"/>
  <c r="X1042" i="1"/>
  <c r="Y1042" i="1"/>
  <c r="AB1042" i="1"/>
  <c r="CP1042" i="1" s="1"/>
  <c r="GM1042" i="1" s="1"/>
  <c r="AC1042" i="1"/>
  <c r="AD1042" i="1"/>
  <c r="AE1042" i="1"/>
  <c r="AF1042" i="1"/>
  <c r="AG1042" i="1"/>
  <c r="AH1042" i="1"/>
  <c r="AI1042" i="1"/>
  <c r="AJ1042" i="1"/>
  <c r="GL1042" i="1"/>
  <c r="GO1042" i="1"/>
  <c r="GP1042" i="1"/>
  <c r="GV1042" i="1"/>
  <c r="GX1042" i="1"/>
  <c r="P1043" i="1"/>
  <c r="CP1043" i="1" s="1"/>
  <c r="O1043" i="1" s="1"/>
  <c r="T1043" i="1"/>
  <c r="AC1043" i="1"/>
  <c r="AD1043" i="1"/>
  <c r="AB1043" i="1" s="1"/>
  <c r="AE1043" i="1"/>
  <c r="AF1043" i="1"/>
  <c r="AG1043" i="1"/>
  <c r="AH1043" i="1"/>
  <c r="AI1043" i="1"/>
  <c r="CW1043" i="1" s="1"/>
  <c r="V1043" i="1" s="1"/>
  <c r="AJ1043" i="1"/>
  <c r="CX1043" i="1" s="1"/>
  <c r="W1043" i="1" s="1"/>
  <c r="CQ1043" i="1"/>
  <c r="CR1043" i="1"/>
  <c r="Q1043" i="1" s="1"/>
  <c r="CS1043" i="1"/>
  <c r="R1043" i="1" s="1"/>
  <c r="CT1043" i="1"/>
  <c r="S1043" i="1" s="1"/>
  <c r="CU1043" i="1"/>
  <c r="CV1043" i="1"/>
  <c r="U1043" i="1" s="1"/>
  <c r="GL1043" i="1"/>
  <c r="GO1043" i="1"/>
  <c r="GP1043" i="1"/>
  <c r="GV1043" i="1"/>
  <c r="HC1043" i="1" s="1"/>
  <c r="GX1043" i="1" s="1"/>
  <c r="Q1044" i="1"/>
  <c r="S1044" i="1"/>
  <c r="CZ1044" i="1" s="1"/>
  <c r="Y1044" i="1" s="1"/>
  <c r="AC1044" i="1"/>
  <c r="AE1044" i="1"/>
  <c r="AD1044" i="1" s="1"/>
  <c r="AB1044" i="1" s="1"/>
  <c r="AF1044" i="1"/>
  <c r="AG1044" i="1"/>
  <c r="CU1044" i="1" s="1"/>
  <c r="T1044" i="1" s="1"/>
  <c r="AH1044" i="1"/>
  <c r="AI1044" i="1"/>
  <c r="AJ1044" i="1"/>
  <c r="CQ1044" i="1"/>
  <c r="P1044" i="1" s="1"/>
  <c r="CP1044" i="1" s="1"/>
  <c r="O1044" i="1" s="1"/>
  <c r="CR1044" i="1"/>
  <c r="CS1044" i="1"/>
  <c r="R1044" i="1" s="1"/>
  <c r="CY1044" i="1" s="1"/>
  <c r="X1044" i="1" s="1"/>
  <c r="CT1044" i="1"/>
  <c r="CV1044" i="1"/>
  <c r="U1044" i="1" s="1"/>
  <c r="CW1044" i="1"/>
  <c r="V1044" i="1" s="1"/>
  <c r="CX1044" i="1"/>
  <c r="W1044" i="1" s="1"/>
  <c r="GL1044" i="1"/>
  <c r="GO1044" i="1"/>
  <c r="GP1044" i="1"/>
  <c r="GV1044" i="1"/>
  <c r="HC1044" i="1"/>
  <c r="GX1044" i="1" s="1"/>
  <c r="P1045" i="1"/>
  <c r="Q1045" i="1"/>
  <c r="AC1045" i="1"/>
  <c r="AD1045" i="1"/>
  <c r="AB1045" i="1" s="1"/>
  <c r="AE1045" i="1"/>
  <c r="AF1045" i="1"/>
  <c r="AG1045" i="1"/>
  <c r="AH1045" i="1"/>
  <c r="AI1045" i="1"/>
  <c r="CW1045" i="1" s="1"/>
  <c r="V1045" i="1" s="1"/>
  <c r="AJ1045" i="1"/>
  <c r="CX1045" i="1" s="1"/>
  <c r="W1045" i="1" s="1"/>
  <c r="CQ1045" i="1"/>
  <c r="CR1045" i="1"/>
  <c r="CS1045" i="1"/>
  <c r="R1045" i="1" s="1"/>
  <c r="CT1045" i="1"/>
  <c r="S1045" i="1" s="1"/>
  <c r="CU1045" i="1"/>
  <c r="T1045" i="1" s="1"/>
  <c r="CV1045" i="1"/>
  <c r="U1045" i="1" s="1"/>
  <c r="GL1045" i="1"/>
  <c r="GO1045" i="1"/>
  <c r="GP1045" i="1"/>
  <c r="GV1045" i="1"/>
  <c r="HC1045" i="1"/>
  <c r="GX1045" i="1" s="1"/>
  <c r="S1046" i="1"/>
  <c r="AC1046" i="1"/>
  <c r="AE1046" i="1"/>
  <c r="AD1046" i="1" s="1"/>
  <c r="AF1046" i="1"/>
  <c r="AG1046" i="1"/>
  <c r="CU1046" i="1" s="1"/>
  <c r="T1046" i="1" s="1"/>
  <c r="AH1046" i="1"/>
  <c r="CV1046" i="1" s="1"/>
  <c r="U1046" i="1" s="1"/>
  <c r="AI1046" i="1"/>
  <c r="AJ1046" i="1"/>
  <c r="CQ1046" i="1"/>
  <c r="P1046" i="1" s="1"/>
  <c r="CP1046" i="1" s="1"/>
  <c r="O1046" i="1" s="1"/>
  <c r="CR1046" i="1"/>
  <c r="Q1046" i="1" s="1"/>
  <c r="CS1046" i="1"/>
  <c r="R1046" i="1" s="1"/>
  <c r="CT1046" i="1"/>
  <c r="CW1046" i="1"/>
  <c r="V1046" i="1" s="1"/>
  <c r="CX1046" i="1"/>
  <c r="W1046" i="1" s="1"/>
  <c r="GL1046" i="1"/>
  <c r="GO1046" i="1"/>
  <c r="GP1046" i="1"/>
  <c r="GV1046" i="1"/>
  <c r="HC1046" i="1"/>
  <c r="GX1046" i="1" s="1"/>
  <c r="P1047" i="1"/>
  <c r="Q1047" i="1"/>
  <c r="AC1047" i="1"/>
  <c r="AB1047" i="1" s="1"/>
  <c r="AE1047" i="1"/>
  <c r="AD1047" i="1" s="1"/>
  <c r="AF1047" i="1"/>
  <c r="AG1047" i="1"/>
  <c r="AH1047" i="1"/>
  <c r="CV1047" i="1" s="1"/>
  <c r="U1047" i="1" s="1"/>
  <c r="AI1047" i="1"/>
  <c r="CW1047" i="1" s="1"/>
  <c r="V1047" i="1" s="1"/>
  <c r="AJ1047" i="1"/>
  <c r="CX1047" i="1" s="1"/>
  <c r="W1047" i="1" s="1"/>
  <c r="CQ1047" i="1"/>
  <c r="CR1047" i="1"/>
  <c r="CS1047" i="1"/>
  <c r="R1047" i="1" s="1"/>
  <c r="CT1047" i="1"/>
  <c r="S1047" i="1" s="1"/>
  <c r="CU1047" i="1"/>
  <c r="T1047" i="1" s="1"/>
  <c r="GL1047" i="1"/>
  <c r="GO1047" i="1"/>
  <c r="GP1047" i="1"/>
  <c r="GV1047" i="1"/>
  <c r="GX1047" i="1"/>
  <c r="HC1047" i="1"/>
  <c r="C1048" i="1"/>
  <c r="D1048" i="1"/>
  <c r="P1048" i="1"/>
  <c r="Q1048" i="1"/>
  <c r="U1048" i="1"/>
  <c r="AC1048" i="1"/>
  <c r="AB1048" i="1" s="1"/>
  <c r="AE1048" i="1"/>
  <c r="AD1048" i="1" s="1"/>
  <c r="AF1048" i="1"/>
  <c r="AG1048" i="1"/>
  <c r="AH1048" i="1"/>
  <c r="AI1048" i="1"/>
  <c r="AJ1048" i="1"/>
  <c r="CX1048" i="1" s="1"/>
  <c r="W1048" i="1" s="1"/>
  <c r="CQ1048" i="1"/>
  <c r="CR1048" i="1"/>
  <c r="CS1048" i="1"/>
  <c r="R1048" i="1" s="1"/>
  <c r="CT1048" i="1"/>
  <c r="S1048" i="1" s="1"/>
  <c r="CU1048" i="1"/>
  <c r="T1048" i="1" s="1"/>
  <c r="CV1048" i="1"/>
  <c r="CW1048" i="1"/>
  <c r="V1048" i="1" s="1"/>
  <c r="GL1048" i="1"/>
  <c r="GO1048" i="1"/>
  <c r="GP1048" i="1"/>
  <c r="GV1048" i="1"/>
  <c r="HC1048" i="1"/>
  <c r="GX1048" i="1" s="1"/>
  <c r="B1050" i="1"/>
  <c r="B1033" i="1" s="1"/>
  <c r="C1050" i="1"/>
  <c r="C1033" i="1" s="1"/>
  <c r="D1050" i="1"/>
  <c r="D1033" i="1" s="1"/>
  <c r="F1050" i="1"/>
  <c r="G1050" i="1"/>
  <c r="G1033" i="1" s="1"/>
  <c r="AO1050" i="1"/>
  <c r="F1054" i="1" s="1"/>
  <c r="AP1050" i="1"/>
  <c r="AP1033" i="1" s="1"/>
  <c r="BB1050" i="1"/>
  <c r="BB1033" i="1" s="1"/>
  <c r="BX1050" i="1"/>
  <c r="BX1033" i="1" s="1"/>
  <c r="BY1050" i="1"/>
  <c r="BY1033" i="1" s="1"/>
  <c r="CK1050" i="1"/>
  <c r="CK1033" i="1" s="1"/>
  <c r="CL1050" i="1"/>
  <c r="CL1033" i="1" s="1"/>
  <c r="F1059" i="1"/>
  <c r="B1080" i="1"/>
  <c r="B22" i="1" s="1"/>
  <c r="C1080" i="1"/>
  <c r="C22" i="1" s="1"/>
  <c r="D1080" i="1"/>
  <c r="D22" i="1" s="1"/>
  <c r="F1080" i="1"/>
  <c r="F22" i="1" s="1"/>
  <c r="G1080" i="1"/>
  <c r="G22" i="1" s="1"/>
  <c r="B1110" i="1"/>
  <c r="B18" i="1" s="1"/>
  <c r="C1110" i="1"/>
  <c r="C18" i="1" s="1"/>
  <c r="D1110" i="1"/>
  <c r="D18" i="1" s="1"/>
  <c r="F1110" i="1"/>
  <c r="F18" i="1" s="1"/>
  <c r="G1110" i="1"/>
  <c r="G18" i="1" s="1"/>
  <c r="F12" i="6"/>
  <c r="G12" i="6"/>
  <c r="AB991" i="1" l="1"/>
  <c r="AB833" i="1"/>
  <c r="AB728" i="1"/>
  <c r="AB666" i="1"/>
  <c r="AB516" i="1"/>
  <c r="BZ241" i="1"/>
  <c r="AB946" i="1"/>
  <c r="AB702" i="1"/>
  <c r="AB687" i="1"/>
  <c r="AB606" i="1"/>
  <c r="CC465" i="1"/>
  <c r="CD241" i="1"/>
  <c r="AB81" i="1"/>
  <c r="AB34" i="1"/>
  <c r="AB791" i="1"/>
  <c r="AB716" i="1"/>
  <c r="AB160" i="1"/>
  <c r="AB931" i="1"/>
  <c r="AB837" i="1"/>
  <c r="AB569" i="1"/>
  <c r="AB364" i="1"/>
  <c r="AB227" i="1"/>
  <c r="AB214" i="1"/>
  <c r="AB212" i="1"/>
  <c r="I2434" i="7"/>
  <c r="M2434" i="7"/>
  <c r="I2450" i="7"/>
  <c r="M2450" i="7"/>
  <c r="I2446" i="7"/>
  <c r="I2442" i="7"/>
  <c r="AO1384" i="7"/>
  <c r="L1380" i="7"/>
  <c r="L876" i="7"/>
  <c r="AO890" i="7" s="1"/>
  <c r="I2440" i="7"/>
  <c r="AT258" i="7"/>
  <c r="L1328" i="7"/>
  <c r="AT2158" i="7"/>
  <c r="L2155" i="7" s="1"/>
  <c r="L283" i="7"/>
  <c r="AO302" i="7" s="1"/>
  <c r="L1163" i="7"/>
  <c r="L1476" i="7"/>
  <c r="L1250" i="7"/>
  <c r="AT572" i="7"/>
  <c r="L569" i="7" s="1"/>
  <c r="AT1074" i="7"/>
  <c r="L1071" i="7" s="1"/>
  <c r="L2189" i="7"/>
  <c r="AT929" i="7"/>
  <c r="L926" i="7" s="1"/>
  <c r="L2107" i="7"/>
  <c r="AO2121" i="7" s="1"/>
  <c r="AT1158" i="7"/>
  <c r="L2223" i="7"/>
  <c r="L2289" i="7"/>
  <c r="AO2305" i="7" s="1"/>
  <c r="L1106" i="7"/>
  <c r="AO1117" i="7" s="1"/>
  <c r="AT2284" i="7"/>
  <c r="L2281" i="7" s="1"/>
  <c r="L677" i="7"/>
  <c r="AO689" i="7" s="1"/>
  <c r="L2302" i="7"/>
  <c r="L1249" i="7"/>
  <c r="AT409" i="7"/>
  <c r="L406" i="7" s="1"/>
  <c r="AW1858" i="7"/>
  <c r="L1570" i="7"/>
  <c r="L1026" i="7"/>
  <c r="AT624" i="7"/>
  <c r="L621" i="7" s="1"/>
  <c r="L1531" i="7"/>
  <c r="L1879" i="7"/>
  <c r="AT1727" i="7"/>
  <c r="L1724" i="7" s="1"/>
  <c r="L1393" i="7"/>
  <c r="L488" i="7"/>
  <c r="AO508" i="7" s="1"/>
  <c r="L1937" i="7"/>
  <c r="AT852" i="7"/>
  <c r="L849" i="7" s="1"/>
  <c r="AO2057" i="7"/>
  <c r="L2053" i="7"/>
  <c r="AT2057" i="7"/>
  <c r="L2054" i="7" s="1"/>
  <c r="L2313" i="7"/>
  <c r="AO2327" i="7" s="1"/>
  <c r="L1271" i="7"/>
  <c r="AW1827" i="7"/>
  <c r="L1079" i="7"/>
  <c r="AO1101" i="7" s="1"/>
  <c r="AO2140" i="7"/>
  <c r="L2136" i="7"/>
  <c r="L1547" i="7"/>
  <c r="L2332" i="7"/>
  <c r="L1650" i="7"/>
  <c r="L806" i="7"/>
  <c r="AO821" i="7" s="1"/>
  <c r="L315" i="7"/>
  <c r="L1688" i="7"/>
  <c r="L2324" i="7"/>
  <c r="L1456" i="7"/>
  <c r="AT426" i="7"/>
  <c r="L423" i="7" s="1"/>
  <c r="L747" i="7"/>
  <c r="L1809" i="7"/>
  <c r="L857" i="7"/>
  <c r="L1530" i="7"/>
  <c r="L1122" i="7"/>
  <c r="AO1133" i="7" s="1"/>
  <c r="L163" i="7"/>
  <c r="L1770" i="7"/>
  <c r="L147" i="7"/>
  <c r="AO166" i="7" s="1"/>
  <c r="L324" i="7"/>
  <c r="AO345" i="7" s="1"/>
  <c r="AT949" i="7"/>
  <c r="L946" i="7" s="1"/>
  <c r="L1618" i="7"/>
  <c r="AO1629" i="7" s="1"/>
  <c r="L1494" i="7"/>
  <c r="L780" i="7"/>
  <c r="L231" i="7"/>
  <c r="L1155" i="7"/>
  <c r="L1327" i="7"/>
  <c r="L263" i="7"/>
  <c r="AO278" i="7" s="1"/>
  <c r="L1626" i="7"/>
  <c r="L1731" i="7"/>
  <c r="L1745" i="7" s="1"/>
  <c r="AR1236" i="7"/>
  <c r="L1233" i="7" s="1"/>
  <c r="L1098" i="7"/>
  <c r="L577" i="7"/>
  <c r="AO594" i="7" s="1"/>
  <c r="L96" i="7"/>
  <c r="L114" i="7" s="1"/>
  <c r="L1664" i="7"/>
  <c r="L1025" i="7"/>
  <c r="L2426" i="7"/>
  <c r="AO929" i="7"/>
  <c r="L620" i="7"/>
  <c r="L1902" i="7"/>
  <c r="L974" i="7"/>
  <c r="L2381" i="7"/>
  <c r="L525" i="7"/>
  <c r="L887" i="7"/>
  <c r="L1475" i="7"/>
  <c r="L1663" i="7"/>
  <c r="AT141" i="7"/>
  <c r="L138" i="7" s="1"/>
  <c r="L1925" i="7"/>
  <c r="L828" i="7"/>
  <c r="L60" i="7"/>
  <c r="L2370" i="7"/>
  <c r="L1513" i="7"/>
  <c r="L661" i="7"/>
  <c r="AO673" i="7" s="1"/>
  <c r="L1070" i="7"/>
  <c r="L1723" i="7"/>
  <c r="L1603" i="7"/>
  <c r="AO1614" i="7" s="1"/>
  <c r="L342" i="7"/>
  <c r="L746" i="7"/>
  <c r="L505" i="7"/>
  <c r="L633" i="7"/>
  <c r="AO654" i="7" s="1"/>
  <c r="AR1560" i="7"/>
  <c r="L1557" i="7" s="1"/>
  <c r="L1556" i="7"/>
  <c r="L376" i="7"/>
  <c r="AO392" i="7" s="1"/>
  <c r="L1569" i="7"/>
  <c r="L1595" i="7"/>
  <c r="L87" i="7"/>
  <c r="L70" i="7"/>
  <c r="AO90" i="7" s="1"/>
  <c r="L1651" i="7"/>
  <c r="L1512" i="7"/>
  <c r="L1611" i="7"/>
  <c r="L1154" i="7"/>
  <c r="L299" i="7"/>
  <c r="L2000" i="7"/>
  <c r="L906" i="7"/>
  <c r="L389" i="7"/>
  <c r="L1232" i="7"/>
  <c r="L1008" i="7"/>
  <c r="L1594" i="7"/>
  <c r="L829" i="7"/>
  <c r="L1839" i="7"/>
  <c r="L2022" i="7"/>
  <c r="L1435" i="7"/>
  <c r="L183" i="7"/>
  <c r="L137" i="7"/>
  <c r="L182" i="7"/>
  <c r="L2036" i="7"/>
  <c r="L905" i="7"/>
  <c r="L925" i="7"/>
  <c r="AT213" i="7"/>
  <c r="L210" i="7" s="1"/>
  <c r="L2035" i="7"/>
  <c r="L422" i="7"/>
  <c r="L797" i="7"/>
  <c r="L1949" i="7"/>
  <c r="L350" i="7"/>
  <c r="L546" i="7"/>
  <c r="L729" i="7"/>
  <c r="L275" i="7"/>
  <c r="L1700" i="7"/>
  <c r="L368" i="7"/>
  <c r="L1187" i="7"/>
  <c r="L316" i="7"/>
  <c r="L1036" i="7"/>
  <c r="L1048" i="7" s="1"/>
  <c r="L1416" i="7"/>
  <c r="L2301" i="7"/>
  <c r="L686" i="7"/>
  <c r="AO483" i="7"/>
  <c r="L1272" i="7"/>
  <c r="L1903" i="7"/>
  <c r="AO2193" i="7"/>
  <c r="L818" i="7"/>
  <c r="L2362" i="7"/>
  <c r="L1455" i="7"/>
  <c r="L1638" i="7"/>
  <c r="AO1762" i="7"/>
  <c r="L2361" i="7"/>
  <c r="L2280" i="7"/>
  <c r="AO2284" i="7"/>
  <c r="L2172" i="7"/>
  <c r="AO1293" i="7"/>
  <c r="L1289" i="7"/>
  <c r="L2118" i="7"/>
  <c r="L988" i="7"/>
  <c r="AO624" i="7"/>
  <c r="L945" i="7"/>
  <c r="L2001" i="7"/>
  <c r="AO2026" i="7"/>
  <c r="L1810" i="7"/>
  <c r="L670" i="7"/>
  <c r="AO1011" i="7"/>
  <c r="AO572" i="7"/>
  <c r="AO1966" i="7"/>
  <c r="L1962" i="7"/>
  <c r="L1205" i="7"/>
  <c r="L651" i="7"/>
  <c r="AO767" i="7"/>
  <c r="L763" i="7"/>
  <c r="L209" i="7"/>
  <c r="AO1928" i="7"/>
  <c r="L1924" i="7"/>
  <c r="L298" i="7"/>
  <c r="L2393" i="7"/>
  <c r="AO1906" i="7"/>
  <c r="L2343" i="7"/>
  <c r="AO1586" i="7"/>
  <c r="L1582" i="7"/>
  <c r="AO141" i="7"/>
  <c r="AT2218" i="7"/>
  <c r="L2199" i="7"/>
  <c r="L1938" i="7"/>
  <c r="L2154" i="7"/>
  <c r="L568" i="7"/>
  <c r="L848" i="7"/>
  <c r="L232" i="7"/>
  <c r="L255" i="7"/>
  <c r="L1049" i="7"/>
  <c r="L1689" i="7"/>
  <c r="L1675" i="7"/>
  <c r="AO1679" i="7"/>
  <c r="L2415" i="7"/>
  <c r="L480" i="7"/>
  <c r="L886" i="7"/>
  <c r="L1343" i="7"/>
  <c r="L254" i="7"/>
  <c r="L1974" i="7"/>
  <c r="L2414" i="7"/>
  <c r="AO2004" i="7"/>
  <c r="L479" i="7"/>
  <c r="L504" i="7"/>
  <c r="L430" i="7"/>
  <c r="AT448" i="7"/>
  <c r="AO64" i="7"/>
  <c r="AO1479" i="7"/>
  <c r="L2137" i="7"/>
  <c r="L2238" i="7"/>
  <c r="AO2242" i="7"/>
  <c r="L1417" i="7"/>
  <c r="L61" i="7"/>
  <c r="L730" i="7"/>
  <c r="BZ736" i="1"/>
  <c r="AB664" i="1"/>
  <c r="AB661" i="1"/>
  <c r="AB597" i="1"/>
  <c r="AB218" i="1"/>
  <c r="AB111" i="1"/>
  <c r="AB58" i="1"/>
  <c r="AB39" i="1"/>
  <c r="AB995" i="1"/>
  <c r="AB669" i="1"/>
  <c r="AB275" i="1"/>
  <c r="AB773" i="1"/>
  <c r="AB838" i="1"/>
  <c r="AB787" i="1"/>
  <c r="AB705" i="1"/>
  <c r="CD736" i="1"/>
  <c r="CD652" i="1" s="1"/>
  <c r="AB515" i="1"/>
  <c r="AB278" i="1"/>
  <c r="AB73" i="1"/>
  <c r="CD281" i="1"/>
  <c r="AU281" i="1" s="1"/>
  <c r="AB936" i="1"/>
  <c r="AB578" i="1"/>
  <c r="CC281" i="1"/>
  <c r="AB230" i="1"/>
  <c r="AB169" i="1"/>
  <c r="BZ119" i="1"/>
  <c r="AB663" i="1"/>
  <c r="AB472" i="1"/>
  <c r="BZ369" i="1"/>
  <c r="AB221" i="1"/>
  <c r="AB730" i="1"/>
  <c r="AB696" i="1"/>
  <c r="AB693" i="1"/>
  <c r="AB683" i="1"/>
  <c r="AB659" i="1"/>
  <c r="AB613" i="1"/>
  <c r="AB656" i="1"/>
  <c r="AB611" i="1"/>
  <c r="AB582" i="1"/>
  <c r="AB572" i="1"/>
  <c r="AB568" i="1"/>
  <c r="AB277" i="1"/>
  <c r="CB736" i="1"/>
  <c r="CB652" i="1" s="1"/>
  <c r="AB847" i="1"/>
  <c r="AB793" i="1"/>
  <c r="AB165" i="1"/>
  <c r="AB844" i="1"/>
  <c r="BZ858" i="1"/>
  <c r="AQ858" i="1" s="1"/>
  <c r="CZ727" i="1"/>
  <c r="Y727" i="1" s="1"/>
  <c r="BA1795" i="7" s="1"/>
  <c r="L1794" i="7" s="1"/>
  <c r="AB593" i="1"/>
  <c r="AB566" i="1"/>
  <c r="AB525" i="1"/>
  <c r="CH477" i="1"/>
  <c r="P477" i="1"/>
  <c r="AB365" i="1"/>
  <c r="CD369" i="1"/>
  <c r="CD313" i="1" s="1"/>
  <c r="AB216" i="1"/>
  <c r="AB720" i="1"/>
  <c r="CC241" i="1"/>
  <c r="CC204" i="1" s="1"/>
  <c r="AB600" i="1"/>
  <c r="AB950" i="1"/>
  <c r="AB678" i="1"/>
  <c r="AB672" i="1"/>
  <c r="AB468" i="1"/>
  <c r="AB276" i="1"/>
  <c r="AB94" i="1"/>
  <c r="BZ652" i="1"/>
  <c r="CI736" i="1"/>
  <c r="CI652" i="1" s="1"/>
  <c r="AQ736" i="1"/>
  <c r="AQ652" i="1" s="1"/>
  <c r="AT465" i="1"/>
  <c r="F495" i="1"/>
  <c r="BZ830" i="1"/>
  <c r="AB943" i="1"/>
  <c r="AB845" i="1"/>
  <c r="AB694" i="1"/>
  <c r="AB590" i="1"/>
  <c r="AB367" i="1"/>
  <c r="AB318" i="1"/>
  <c r="AB92" i="1"/>
  <c r="CD957" i="1"/>
  <c r="CD920" i="1" s="1"/>
  <c r="AB708" i="1"/>
  <c r="BZ172" i="1"/>
  <c r="AQ172" i="1" s="1"/>
  <c r="AB952" i="1"/>
  <c r="CD858" i="1"/>
  <c r="CD830" i="1" s="1"/>
  <c r="AB778" i="1"/>
  <c r="AB713" i="1"/>
  <c r="AB699" i="1"/>
  <c r="AB587" i="1"/>
  <c r="AB470" i="1"/>
  <c r="CA465" i="1"/>
  <c r="AB48" i="1"/>
  <c r="AB783" i="1"/>
  <c r="AB219" i="1"/>
  <c r="CD172" i="1"/>
  <c r="AB231" i="1"/>
  <c r="AB228" i="1"/>
  <c r="AB210" i="1"/>
  <c r="AB153" i="1"/>
  <c r="CY727" i="1"/>
  <c r="X727" i="1" s="1"/>
  <c r="AZ1795" i="7" s="1"/>
  <c r="L1793" i="7" s="1"/>
  <c r="AB677" i="1"/>
  <c r="AB562" i="1"/>
  <c r="AB321" i="1"/>
  <c r="CD798" i="1"/>
  <c r="CD768" i="1" s="1"/>
  <c r="AB723" i="1"/>
  <c r="AB998" i="1"/>
  <c r="AB927" i="1"/>
  <c r="AB925" i="1"/>
  <c r="AH798" i="1"/>
  <c r="AB690" i="1"/>
  <c r="AB671" i="1"/>
  <c r="AB667" i="1"/>
  <c r="AB236" i="1"/>
  <c r="AB223" i="1"/>
  <c r="AB32" i="1"/>
  <c r="AB955" i="1"/>
  <c r="AB948" i="1"/>
  <c r="AB570" i="1"/>
  <c r="AB517" i="1"/>
  <c r="CC1001" i="1"/>
  <c r="AT1001" i="1" s="1"/>
  <c r="AB945" i="1"/>
  <c r="AB834" i="1"/>
  <c r="AB712" i="1"/>
  <c r="AB579" i="1"/>
  <c r="U477" i="1"/>
  <c r="AE465" i="1"/>
  <c r="AB315" i="1"/>
  <c r="AB67" i="1"/>
  <c r="BZ957" i="1"/>
  <c r="CI957" i="1" s="1"/>
  <c r="S477" i="1"/>
  <c r="AB333" i="1"/>
  <c r="CI241" i="1"/>
  <c r="AB163" i="1"/>
  <c r="AB104" i="1"/>
  <c r="AB71" i="1"/>
  <c r="AB929" i="1"/>
  <c r="AB846" i="1"/>
  <c r="AB772" i="1"/>
  <c r="AB840" i="1"/>
  <c r="AB795" i="1"/>
  <c r="AB790" i="1"/>
  <c r="AB695" i="1"/>
  <c r="AB616" i="1"/>
  <c r="AB609" i="1"/>
  <c r="Q477" i="1"/>
  <c r="Q465" i="1" s="1"/>
  <c r="BZ281" i="1"/>
  <c r="CI281" i="1" s="1"/>
  <c r="AB217" i="1"/>
  <c r="AB208" i="1"/>
  <c r="AB993" i="1"/>
  <c r="AB954" i="1"/>
  <c r="AB924" i="1"/>
  <c r="AB234" i="1"/>
  <c r="O477" i="1"/>
  <c r="BZ1001" i="1"/>
  <c r="CI1001" i="1" s="1"/>
  <c r="AB941" i="1"/>
  <c r="AB792" i="1"/>
  <c r="AB781" i="1"/>
  <c r="AB774" i="1"/>
  <c r="AB523" i="1"/>
  <c r="BZ528" i="1"/>
  <c r="AQ528" i="1" s="1"/>
  <c r="AB358" i="1"/>
  <c r="AB348" i="1"/>
  <c r="AB229" i="1"/>
  <c r="AB101" i="1"/>
  <c r="AB947" i="1"/>
  <c r="AB944" i="1"/>
  <c r="AB784" i="1"/>
  <c r="AB682" i="1"/>
  <c r="AB662" i="1"/>
  <c r="AB159" i="1"/>
  <c r="CC119" i="1"/>
  <c r="CC30" i="1" s="1"/>
  <c r="AI798" i="1"/>
  <c r="AI768" i="1" s="1"/>
  <c r="AB732" i="1"/>
  <c r="AB727" i="1"/>
  <c r="AB691" i="1"/>
  <c r="AB341" i="1"/>
  <c r="AB323" i="1"/>
  <c r="AB162" i="1"/>
  <c r="AB84" i="1"/>
  <c r="AB65" i="1"/>
  <c r="CJ1033" i="1"/>
  <c r="BA1050" i="1"/>
  <c r="HD1035" i="1"/>
  <c r="GN1035" i="1"/>
  <c r="CY997" i="1"/>
  <c r="X997" i="1" s="1"/>
  <c r="CZ997" i="1"/>
  <c r="Y997" i="1" s="1"/>
  <c r="GN1042" i="1"/>
  <c r="HD1042" i="1"/>
  <c r="AG1001" i="1"/>
  <c r="AU957" i="1"/>
  <c r="CP934" i="1"/>
  <c r="O934" i="1" s="1"/>
  <c r="AG1050" i="1"/>
  <c r="CP997" i="1"/>
  <c r="O997" i="1" s="1"/>
  <c r="AU1001" i="1"/>
  <c r="CD989" i="1"/>
  <c r="CY940" i="1"/>
  <c r="X940" i="1" s="1"/>
  <c r="CZ940" i="1"/>
  <c r="Y940" i="1" s="1"/>
  <c r="AB939" i="1"/>
  <c r="V934" i="1"/>
  <c r="AG957" i="1"/>
  <c r="AH1050" i="1"/>
  <c r="CY1045" i="1"/>
  <c r="X1045" i="1" s="1"/>
  <c r="CZ1045" i="1"/>
  <c r="Y1045" i="1" s="1"/>
  <c r="CP1045" i="1"/>
  <c r="O1045" i="1" s="1"/>
  <c r="GM1045" i="1" s="1"/>
  <c r="GN1045" i="1" s="1"/>
  <c r="HD1038" i="1"/>
  <c r="GN1038" i="1"/>
  <c r="AT1050" i="1"/>
  <c r="CC1033" i="1"/>
  <c r="AB951" i="1"/>
  <c r="AB942" i="1"/>
  <c r="AB937" i="1"/>
  <c r="HD1041" i="1"/>
  <c r="GN1041" i="1"/>
  <c r="AI1050" i="1"/>
  <c r="BZ920" i="1"/>
  <c r="S1050" i="1"/>
  <c r="AF1033" i="1"/>
  <c r="CY1043" i="1"/>
  <c r="X1043" i="1" s="1"/>
  <c r="AK1050" i="1" s="1"/>
  <c r="CZ1043" i="1"/>
  <c r="Y1043" i="1" s="1"/>
  <c r="AL1050" i="1" s="1"/>
  <c r="AU1050" i="1"/>
  <c r="CD1033" i="1"/>
  <c r="F1017" i="1"/>
  <c r="BC989" i="1"/>
  <c r="CY999" i="1"/>
  <c r="X999" i="1" s="1"/>
  <c r="CZ999" i="1"/>
  <c r="Y999" i="1" s="1"/>
  <c r="GM999" i="1" s="1"/>
  <c r="GN999" i="1" s="1"/>
  <c r="AC1050" i="1"/>
  <c r="GN1036" i="1"/>
  <c r="HD1036" i="1"/>
  <c r="BB989" i="1"/>
  <c r="F1014" i="1"/>
  <c r="GX934" i="1"/>
  <c r="GM1044" i="1"/>
  <c r="GN1044" i="1" s="1"/>
  <c r="F1010" i="1"/>
  <c r="AP989" i="1"/>
  <c r="GM940" i="1"/>
  <c r="GN940" i="1" s="1"/>
  <c r="GM1046" i="1"/>
  <c r="GN1046" i="1" s="1"/>
  <c r="AJ957" i="1"/>
  <c r="CZ1047" i="1"/>
  <c r="Y1047" i="1" s="1"/>
  <c r="CY1047" i="1"/>
  <c r="X1047" i="1" s="1"/>
  <c r="AJ1050" i="1"/>
  <c r="AE1050" i="1"/>
  <c r="AB996" i="1"/>
  <c r="Q1050" i="1"/>
  <c r="AD1033" i="1"/>
  <c r="AB1046" i="1"/>
  <c r="CY1046" i="1"/>
  <c r="X1046" i="1" s="1"/>
  <c r="U934" i="1"/>
  <c r="GN1037" i="1"/>
  <c r="HD1037" i="1"/>
  <c r="CP1047" i="1"/>
  <c r="O1047" i="1" s="1"/>
  <c r="GM1047" i="1" s="1"/>
  <c r="GN1047" i="1" s="1"/>
  <c r="HD1040" i="1"/>
  <c r="GN1040" i="1"/>
  <c r="S938" i="1"/>
  <c r="S937" i="1"/>
  <c r="S934" i="1"/>
  <c r="AG830" i="1"/>
  <c r="T858" i="1"/>
  <c r="AQ1050" i="1"/>
  <c r="BZ1033" i="1"/>
  <c r="CG1050" i="1"/>
  <c r="CI1050" i="1"/>
  <c r="CY1048" i="1"/>
  <c r="X1048" i="1" s="1"/>
  <c r="CZ1048" i="1"/>
  <c r="Y1048" i="1" s="1"/>
  <c r="CP1048" i="1"/>
  <c r="O1048" i="1" s="1"/>
  <c r="AJ1001" i="1"/>
  <c r="AB992" i="1"/>
  <c r="AB953" i="1"/>
  <c r="R934" i="1"/>
  <c r="BC858" i="1"/>
  <c r="CL830" i="1"/>
  <c r="BZ313" i="1"/>
  <c r="AQ369" i="1"/>
  <c r="CY342" i="1"/>
  <c r="X342" i="1" s="1"/>
  <c r="CZ342" i="1"/>
  <c r="Y342" i="1" s="1"/>
  <c r="BC1050" i="1"/>
  <c r="F970" i="1"/>
  <c r="BB830" i="1"/>
  <c r="F871" i="1"/>
  <c r="GM848" i="1"/>
  <c r="GO848" i="1" s="1"/>
  <c r="CP842" i="1"/>
  <c r="O842" i="1" s="1"/>
  <c r="F811" i="1"/>
  <c r="BB888" i="1"/>
  <c r="BB768" i="1"/>
  <c r="CY776" i="1"/>
  <c r="X776" i="1" s="1"/>
  <c r="GM776" i="1" s="1"/>
  <c r="GO776" i="1" s="1"/>
  <c r="CZ776" i="1"/>
  <c r="Y776" i="1" s="1"/>
  <c r="AS736" i="1"/>
  <c r="CY704" i="1"/>
  <c r="X704" i="1" s="1"/>
  <c r="CZ704" i="1"/>
  <c r="Y704" i="1" s="1"/>
  <c r="CU1774" i="3"/>
  <c r="CX1774" i="3"/>
  <c r="CX1757" i="3"/>
  <c r="CX1754" i="3"/>
  <c r="CU1753" i="3"/>
  <c r="CW1755" i="3"/>
  <c r="CU1732" i="3"/>
  <c r="CV1732" i="3"/>
  <c r="U950" i="1" s="1"/>
  <c r="G2311" i="7" s="1"/>
  <c r="CW1735" i="3"/>
  <c r="CX1735" i="3"/>
  <c r="CX1737" i="3"/>
  <c r="CX1733" i="3"/>
  <c r="CX1736" i="3"/>
  <c r="CX1732" i="3"/>
  <c r="CX1616" i="3"/>
  <c r="CX1615" i="3"/>
  <c r="CX1623" i="3"/>
  <c r="CU1614" i="3"/>
  <c r="P930" i="1" s="1"/>
  <c r="O930" i="1" s="1"/>
  <c r="GM930" i="1" s="1"/>
  <c r="GO930" i="1" s="1"/>
  <c r="CV1614" i="3"/>
  <c r="U929" i="1" s="1"/>
  <c r="CX1614" i="3"/>
  <c r="CW1617" i="3"/>
  <c r="Q928" i="1"/>
  <c r="AB851" i="1"/>
  <c r="AG798" i="1"/>
  <c r="CU1776" i="3"/>
  <c r="CX1776" i="3"/>
  <c r="CX1778" i="3"/>
  <c r="CX1777" i="3"/>
  <c r="CW1769" i="3"/>
  <c r="CX1769" i="3"/>
  <c r="CX1771" i="3"/>
  <c r="CU1767" i="3"/>
  <c r="CV1767" i="3"/>
  <c r="U955" i="1" s="1"/>
  <c r="G2368" i="7" s="1"/>
  <c r="CX1767" i="3"/>
  <c r="CW1770" i="3"/>
  <c r="CX1770" i="3"/>
  <c r="CX1773" i="3"/>
  <c r="AB854" i="1"/>
  <c r="CX1657" i="3"/>
  <c r="CW1652" i="3"/>
  <c r="V936" i="1" s="1"/>
  <c r="CX1652" i="3"/>
  <c r="CX1656" i="3"/>
  <c r="CX1651" i="3"/>
  <c r="CX1655" i="3"/>
  <c r="CU1650" i="3"/>
  <c r="CW1654" i="3"/>
  <c r="CX1665" i="3"/>
  <c r="CZ1046" i="1"/>
  <c r="Y1046" i="1" s="1"/>
  <c r="F966" i="1"/>
  <c r="CX1679" i="3"/>
  <c r="CU1677" i="3"/>
  <c r="CV1677" i="3"/>
  <c r="U942" i="1" s="1"/>
  <c r="G2179" i="7" s="1"/>
  <c r="CX1681" i="3"/>
  <c r="CX1680" i="3"/>
  <c r="CX1668" i="3"/>
  <c r="CU1666" i="3"/>
  <c r="CV1666" i="3"/>
  <c r="U939" i="1" s="1"/>
  <c r="CX1666" i="3"/>
  <c r="CX1669" i="3"/>
  <c r="I935" i="1"/>
  <c r="P935" i="1" s="1"/>
  <c r="AB922" i="1"/>
  <c r="F867" i="1"/>
  <c r="AP830" i="1"/>
  <c r="P849" i="1"/>
  <c r="CP849" i="1" s="1"/>
  <c r="O849" i="1" s="1"/>
  <c r="AB832" i="1"/>
  <c r="CJ798" i="1"/>
  <c r="AB771" i="1"/>
  <c r="GM731" i="1"/>
  <c r="GO731" i="1" s="1"/>
  <c r="AB726" i="1"/>
  <c r="HD1039" i="1"/>
  <c r="BY989" i="1"/>
  <c r="AO989" i="1"/>
  <c r="CU1711" i="3"/>
  <c r="CV1711" i="3"/>
  <c r="U947" i="1" s="1"/>
  <c r="G2254" i="7" s="1"/>
  <c r="CX1711" i="3"/>
  <c r="CX1713" i="3"/>
  <c r="CX1712" i="3"/>
  <c r="U932" i="1"/>
  <c r="F862" i="1"/>
  <c r="AO830" i="1"/>
  <c r="CP852" i="1"/>
  <c r="O852" i="1" s="1"/>
  <c r="GM724" i="1"/>
  <c r="GO724" i="1" s="1"/>
  <c r="CX1748" i="3"/>
  <c r="CX1751" i="3"/>
  <c r="CU1746" i="3"/>
  <c r="CX1746" i="3"/>
  <c r="CW1748" i="3"/>
  <c r="CX1750" i="3"/>
  <c r="CX1752" i="3"/>
  <c r="V932" i="1"/>
  <c r="GM719" i="1"/>
  <c r="GO719" i="1" s="1"/>
  <c r="F1063" i="1"/>
  <c r="CW1782" i="3"/>
  <c r="V995" i="1" s="1"/>
  <c r="G2424" i="7" s="1"/>
  <c r="CX1782" i="3"/>
  <c r="CU1781" i="3"/>
  <c r="CX1781" i="3"/>
  <c r="AB930" i="1"/>
  <c r="BA858" i="1"/>
  <c r="AJ858" i="1"/>
  <c r="AB782" i="1"/>
  <c r="AJ798" i="1"/>
  <c r="AB725" i="1"/>
  <c r="GM605" i="1"/>
  <c r="GO605" i="1" s="1"/>
  <c r="BD989" i="1"/>
  <c r="CX1704" i="3"/>
  <c r="CU1695" i="3"/>
  <c r="CV1695" i="3"/>
  <c r="U944" i="1" s="1"/>
  <c r="G2221" i="7" s="1"/>
  <c r="CX1703" i="3"/>
  <c r="CX1695" i="3"/>
  <c r="CX1699" i="3"/>
  <c r="CW1697" i="3"/>
  <c r="CX1697" i="3"/>
  <c r="CX1701" i="3"/>
  <c r="CX1700" i="3"/>
  <c r="CW1637" i="3"/>
  <c r="CX1645" i="3"/>
  <c r="CX1637" i="3"/>
  <c r="CX1648" i="3"/>
  <c r="CW1640" i="3"/>
  <c r="CX1640" i="3"/>
  <c r="CX1647" i="3"/>
  <c r="CW1639" i="3"/>
  <c r="CX1643" i="3"/>
  <c r="CX1639" i="3"/>
  <c r="CU1634" i="3"/>
  <c r="CV1634" i="3"/>
  <c r="U933" i="1" s="1"/>
  <c r="CX1646" i="3"/>
  <c r="CX1642" i="3"/>
  <c r="CX1649" i="3"/>
  <c r="S932" i="1"/>
  <c r="GM854" i="1"/>
  <c r="GO854" i="1" s="1"/>
  <c r="AB789" i="1"/>
  <c r="GM780" i="1"/>
  <c r="GO780" i="1" s="1"/>
  <c r="AO1033" i="1"/>
  <c r="F961" i="1"/>
  <c r="CU1723" i="3"/>
  <c r="CX1731" i="3"/>
  <c r="CV1723" i="3"/>
  <c r="U949" i="1" s="1"/>
  <c r="G2287" i="7" s="1"/>
  <c r="CX1723" i="3"/>
  <c r="CX1727" i="3"/>
  <c r="CW1725" i="3"/>
  <c r="V949" i="1" s="1"/>
  <c r="G2290" i="7" s="1"/>
  <c r="CX1726" i="3"/>
  <c r="CX1724" i="3"/>
  <c r="CX1729" i="3"/>
  <c r="CX1728" i="3"/>
  <c r="W856" i="1"/>
  <c r="P856" i="1"/>
  <c r="O856" i="1" s="1"/>
  <c r="GM856" i="1" s="1"/>
  <c r="GO856" i="1" s="1"/>
  <c r="R856" i="1"/>
  <c r="T856" i="1"/>
  <c r="AB853" i="1"/>
  <c r="V849" i="1"/>
  <c r="BZ798" i="1"/>
  <c r="CI798" i="1" s="1"/>
  <c r="CB798" i="1"/>
  <c r="CL989" i="1"/>
  <c r="BD957" i="1"/>
  <c r="CW1762" i="3"/>
  <c r="V954" i="1" s="1"/>
  <c r="G2352" i="7" s="1"/>
  <c r="CX1765" i="3"/>
  <c r="CX1762" i="3"/>
  <c r="CX1761" i="3"/>
  <c r="CU1760" i="3"/>
  <c r="CV1760" i="3"/>
  <c r="U954" i="1" s="1"/>
  <c r="G2349" i="7" s="1"/>
  <c r="CW1763" i="3"/>
  <c r="CX1763" i="3"/>
  <c r="CX1766" i="3"/>
  <c r="I938" i="1"/>
  <c r="U938" i="1" s="1"/>
  <c r="AB855" i="1"/>
  <c r="GM851" i="1"/>
  <c r="GO851" i="1" s="1"/>
  <c r="T849" i="1"/>
  <c r="GM788" i="1"/>
  <c r="GO788" i="1" s="1"/>
  <c r="AB777" i="1"/>
  <c r="GM711" i="1"/>
  <c r="GO711" i="1" s="1"/>
  <c r="CU1671" i="3"/>
  <c r="CV1671" i="3"/>
  <c r="U941" i="1" s="1"/>
  <c r="G2162" i="7" s="1"/>
  <c r="CX1675" i="3"/>
  <c r="CX1671" i="3"/>
  <c r="CW1673" i="3"/>
  <c r="V941" i="1" s="1"/>
  <c r="G2165" i="7" s="1"/>
  <c r="CX1672" i="3"/>
  <c r="CY849" i="1"/>
  <c r="X849" i="1" s="1"/>
  <c r="CZ849" i="1"/>
  <c r="Y849" i="1" s="1"/>
  <c r="GM782" i="1"/>
  <c r="GO782" i="1" s="1"/>
  <c r="CU1708" i="3"/>
  <c r="CX1709" i="3"/>
  <c r="CX1708" i="3"/>
  <c r="AH768" i="1"/>
  <c r="U798" i="1"/>
  <c r="GM786" i="1"/>
  <c r="GO786" i="1" s="1"/>
  <c r="CU1739" i="3"/>
  <c r="CV1739" i="3"/>
  <c r="U951" i="1" s="1"/>
  <c r="CX1739" i="3"/>
  <c r="CX1740" i="3"/>
  <c r="CX1744" i="3"/>
  <c r="CX1742" i="3"/>
  <c r="CW1741" i="3"/>
  <c r="V951" i="1" s="1"/>
  <c r="CX1745" i="3"/>
  <c r="AB933" i="1"/>
  <c r="AB923" i="1"/>
  <c r="AB770" i="1"/>
  <c r="GM704" i="1"/>
  <c r="GO704" i="1" s="1"/>
  <c r="GX991" i="1"/>
  <c r="CJ1001" i="1" s="1"/>
  <c r="GX953" i="1"/>
  <c r="CJ957" i="1" s="1"/>
  <c r="I937" i="1"/>
  <c r="U937" i="1" s="1"/>
  <c r="CW1629" i="3"/>
  <c r="CX1629" i="3"/>
  <c r="CU1624" i="3"/>
  <c r="P932" i="1" s="1"/>
  <c r="O932" i="1" s="1"/>
  <c r="GM932" i="1" s="1"/>
  <c r="GO932" i="1" s="1"/>
  <c r="CV1624" i="3"/>
  <c r="U931" i="1" s="1"/>
  <c r="CW1627" i="3"/>
  <c r="CX1626" i="3"/>
  <c r="CY852" i="1"/>
  <c r="X852" i="1" s="1"/>
  <c r="CZ852" i="1"/>
  <c r="Y852" i="1" s="1"/>
  <c r="F973" i="1"/>
  <c r="CU1683" i="3"/>
  <c r="CV1683" i="3"/>
  <c r="U943" i="1" s="1"/>
  <c r="G2197" i="7" s="1"/>
  <c r="CX1683" i="3"/>
  <c r="CW1687" i="3"/>
  <c r="CX1694" i="3"/>
  <c r="CX1686" i="3"/>
  <c r="CX1693" i="3"/>
  <c r="CW1685" i="3"/>
  <c r="CX1684" i="3"/>
  <c r="AB850" i="1"/>
  <c r="W849" i="1"/>
  <c r="CY842" i="1"/>
  <c r="X842" i="1" s="1"/>
  <c r="CZ842" i="1"/>
  <c r="Y842" i="1" s="1"/>
  <c r="AB835" i="1"/>
  <c r="AB785" i="1"/>
  <c r="CY725" i="1"/>
  <c r="X725" i="1" s="1"/>
  <c r="GM725" i="1" s="1"/>
  <c r="GO725" i="1" s="1"/>
  <c r="CZ725" i="1"/>
  <c r="Y725" i="1" s="1"/>
  <c r="CX1716" i="3"/>
  <c r="CX1715" i="3"/>
  <c r="CX1719" i="3"/>
  <c r="CU1714" i="3"/>
  <c r="CX1718" i="3"/>
  <c r="CX1721" i="3"/>
  <c r="CW1716" i="3"/>
  <c r="CX1720" i="3"/>
  <c r="CW1596" i="3"/>
  <c r="CX1596" i="3"/>
  <c r="CW1599" i="3"/>
  <c r="CX1599" i="3"/>
  <c r="CU1594" i="3"/>
  <c r="P926" i="1" s="1"/>
  <c r="O926" i="1" s="1"/>
  <c r="GM926" i="1" s="1"/>
  <c r="GO926" i="1" s="1"/>
  <c r="CX1594" i="3"/>
  <c r="CW1598" i="3"/>
  <c r="CX1602" i="3"/>
  <c r="CX1598" i="3"/>
  <c r="CX1601" i="3"/>
  <c r="W794" i="1"/>
  <c r="Q780" i="1"/>
  <c r="V775" i="1"/>
  <c r="P733" i="1"/>
  <c r="O733" i="1" s="1"/>
  <c r="GM733" i="1" s="1"/>
  <c r="GO733" i="1" s="1"/>
  <c r="P729" i="1"/>
  <c r="O729" i="1" s="1"/>
  <c r="GM729" i="1" s="1"/>
  <c r="GO729" i="1" s="1"/>
  <c r="U724" i="1"/>
  <c r="AB698" i="1"/>
  <c r="GM679" i="1"/>
  <c r="GO679" i="1" s="1"/>
  <c r="BX768" i="1"/>
  <c r="F761" i="1"/>
  <c r="AP736" i="1"/>
  <c r="W731" i="1"/>
  <c r="S724" i="1"/>
  <c r="W719" i="1"/>
  <c r="CY686" i="1"/>
  <c r="X686" i="1" s="1"/>
  <c r="CZ686" i="1"/>
  <c r="Y686" i="1" s="1"/>
  <c r="BY830" i="1"/>
  <c r="AO736" i="1"/>
  <c r="CZ734" i="1"/>
  <c r="Y734" i="1" s="1"/>
  <c r="GM734" i="1" s="1"/>
  <c r="GO734" i="1" s="1"/>
  <c r="Q698" i="1"/>
  <c r="W698" i="1"/>
  <c r="CP689" i="1"/>
  <c r="O689" i="1" s="1"/>
  <c r="GM689" i="1" s="1"/>
  <c r="GO689" i="1" s="1"/>
  <c r="U839" i="1"/>
  <c r="U836" i="1"/>
  <c r="BX830" i="1"/>
  <c r="AP798" i="1"/>
  <c r="S794" i="1"/>
  <c r="V782" i="1"/>
  <c r="Q724" i="1"/>
  <c r="AB715" i="1"/>
  <c r="CZ689" i="1"/>
  <c r="Y689" i="1" s="1"/>
  <c r="CY605" i="1"/>
  <c r="X605" i="1" s="1"/>
  <c r="CZ605" i="1"/>
  <c r="Y605" i="1" s="1"/>
  <c r="AB565" i="1"/>
  <c r="F913" i="1"/>
  <c r="CU1518" i="3"/>
  <c r="CX1521" i="3"/>
  <c r="CW1521" i="3"/>
  <c r="CW1510" i="3"/>
  <c r="V834" i="1" s="1"/>
  <c r="G2032" i="7" s="1"/>
  <c r="CX1510" i="3"/>
  <c r="CX1509" i="3"/>
  <c r="CU1508" i="3"/>
  <c r="AO798" i="1"/>
  <c r="BC768" i="1"/>
  <c r="T701" i="1"/>
  <c r="AB692" i="1"/>
  <c r="CY586" i="1"/>
  <c r="X586" i="1" s="1"/>
  <c r="CZ586" i="1"/>
  <c r="Y586" i="1" s="1"/>
  <c r="BD830" i="1"/>
  <c r="V854" i="1"/>
  <c r="S782" i="1"/>
  <c r="CK768" i="1"/>
  <c r="BC736" i="1"/>
  <c r="CU1604" i="3"/>
  <c r="P928" i="1" s="1"/>
  <c r="O928" i="1" s="1"/>
  <c r="GM928" i="1" s="1"/>
  <c r="GO928" i="1" s="1"/>
  <c r="CV1604" i="3"/>
  <c r="U927" i="1" s="1"/>
  <c r="CX1604" i="3"/>
  <c r="CX1608" i="3"/>
  <c r="CW1607" i="3"/>
  <c r="CX1607" i="3"/>
  <c r="CX1611" i="3"/>
  <c r="CW1606" i="3"/>
  <c r="CX1606" i="3"/>
  <c r="CX1605" i="3"/>
  <c r="CX1613" i="3"/>
  <c r="CW1609" i="3"/>
  <c r="CP727" i="1"/>
  <c r="O727" i="1" s="1"/>
  <c r="CY698" i="1"/>
  <c r="X698" i="1" s="1"/>
  <c r="CK830" i="1"/>
  <c r="Q782" i="1"/>
  <c r="CY707" i="1"/>
  <c r="X707" i="1" s="1"/>
  <c r="GM707" i="1" s="1"/>
  <c r="GO707" i="1" s="1"/>
  <c r="GM685" i="1"/>
  <c r="GO685" i="1" s="1"/>
  <c r="GM670" i="1"/>
  <c r="GO670" i="1" s="1"/>
  <c r="AJ620" i="1"/>
  <c r="AZ736" i="1"/>
  <c r="AB684" i="1"/>
  <c r="AB679" i="1"/>
  <c r="S670" i="1"/>
  <c r="T670" i="1"/>
  <c r="AQ465" i="1"/>
  <c r="F487" i="1"/>
  <c r="W729" i="1"/>
  <c r="CY701" i="1"/>
  <c r="X701" i="1" s="1"/>
  <c r="CZ701" i="1"/>
  <c r="Y701" i="1" s="1"/>
  <c r="CP698" i="1"/>
  <c r="O698" i="1" s="1"/>
  <c r="F541" i="1"/>
  <c r="BB513" i="1"/>
  <c r="CP701" i="1"/>
  <c r="O701" i="1" s="1"/>
  <c r="S796" i="1"/>
  <c r="Q703" i="1"/>
  <c r="S703" i="1"/>
  <c r="T703" i="1"/>
  <c r="V703" i="1"/>
  <c r="GM681" i="1"/>
  <c r="GO681" i="1" s="1"/>
  <c r="GM668" i="1"/>
  <c r="GO668" i="1" s="1"/>
  <c r="CG736" i="1"/>
  <c r="AB665" i="1"/>
  <c r="AB714" i="1"/>
  <c r="AB710" i="1"/>
  <c r="AB704" i="1"/>
  <c r="CP686" i="1"/>
  <c r="O686" i="1" s="1"/>
  <c r="GM686" i="1" s="1"/>
  <c r="GO686" i="1" s="1"/>
  <c r="CU1524" i="3"/>
  <c r="P839" i="1" s="1"/>
  <c r="O839" i="1" s="1"/>
  <c r="GM839" i="1" s="1"/>
  <c r="GO839" i="1" s="1"/>
  <c r="CX1528" i="3"/>
  <c r="CX1526" i="3"/>
  <c r="CU1511" i="3"/>
  <c r="P836" i="1" s="1"/>
  <c r="O836" i="1" s="1"/>
  <c r="GM836" i="1" s="1"/>
  <c r="GO836" i="1" s="1"/>
  <c r="CX1511" i="3"/>
  <c r="CX1517" i="3"/>
  <c r="CX1513" i="3"/>
  <c r="CV1511" i="3"/>
  <c r="U835" i="1" s="1"/>
  <c r="AB706" i="1"/>
  <c r="R703" i="1"/>
  <c r="GX698" i="1"/>
  <c r="GM618" i="1"/>
  <c r="GO618" i="1" s="1"/>
  <c r="W528" i="1"/>
  <c r="AJ513" i="1"/>
  <c r="S688" i="1"/>
  <c r="Q673" i="1"/>
  <c r="CU970" i="3"/>
  <c r="CX976" i="3"/>
  <c r="CU972" i="3"/>
  <c r="CV972" i="3"/>
  <c r="CU971" i="3"/>
  <c r="AB603" i="1"/>
  <c r="AB599" i="1"/>
  <c r="CJ620" i="1"/>
  <c r="AB471" i="1"/>
  <c r="CU1002" i="3"/>
  <c r="CX1007" i="3"/>
  <c r="CU1001" i="3"/>
  <c r="CV1001" i="3"/>
  <c r="CX1001" i="3"/>
  <c r="CX1005" i="3"/>
  <c r="CU1004" i="3"/>
  <c r="CV1004" i="3"/>
  <c r="CX1008" i="3"/>
  <c r="CX1004" i="3"/>
  <c r="CU1003" i="3"/>
  <c r="CV1003" i="3"/>
  <c r="CY595" i="1"/>
  <c r="X595" i="1" s="1"/>
  <c r="CZ595" i="1"/>
  <c r="Y595" i="1" s="1"/>
  <c r="GM595" i="1" s="1"/>
  <c r="GO595" i="1" s="1"/>
  <c r="BZ620" i="1"/>
  <c r="CI620" i="1" s="1"/>
  <c r="CU737" i="3"/>
  <c r="CX741" i="3"/>
  <c r="CU739" i="3"/>
  <c r="CV739" i="3"/>
  <c r="CU738" i="3"/>
  <c r="CV738" i="3"/>
  <c r="CX738" i="3"/>
  <c r="CX742" i="3"/>
  <c r="CP349" i="1"/>
  <c r="O349" i="1" s="1"/>
  <c r="GX347" i="1"/>
  <c r="CY337" i="1"/>
  <c r="X337" i="1" s="1"/>
  <c r="CZ337" i="1"/>
  <c r="Y337" i="1" s="1"/>
  <c r="CP325" i="1"/>
  <c r="O325" i="1" s="1"/>
  <c r="AB279" i="1"/>
  <c r="Q688" i="1"/>
  <c r="P657" i="1"/>
  <c r="O657" i="1" s="1"/>
  <c r="GX657" i="1"/>
  <c r="S657" i="1"/>
  <c r="W657" i="1"/>
  <c r="GM601" i="1"/>
  <c r="GO601" i="1" s="1"/>
  <c r="CP592" i="1"/>
  <c r="O592" i="1" s="1"/>
  <c r="BC560" i="1"/>
  <c r="AL465" i="1"/>
  <c r="Y477" i="1"/>
  <c r="AB467" i="1"/>
  <c r="CP350" i="1"/>
  <c r="O350" i="1" s="1"/>
  <c r="T711" i="1"/>
  <c r="W610" i="1"/>
  <c r="GM591" i="1"/>
  <c r="GO591" i="1" s="1"/>
  <c r="CY571" i="1"/>
  <c r="X571" i="1" s="1"/>
  <c r="GM571" i="1" s="1"/>
  <c r="GN571" i="1" s="1"/>
  <c r="CZ571" i="1"/>
  <c r="Y571" i="1" s="1"/>
  <c r="BB560" i="1"/>
  <c r="BZ513" i="1"/>
  <c r="CY473" i="1"/>
  <c r="X473" i="1" s="1"/>
  <c r="CZ473" i="1"/>
  <c r="Y473" i="1" s="1"/>
  <c r="CY615" i="1"/>
  <c r="X615" i="1" s="1"/>
  <c r="V610" i="1"/>
  <c r="GM473" i="1"/>
  <c r="GN473" i="1" s="1"/>
  <c r="Q610" i="1"/>
  <c r="T610" i="1"/>
  <c r="U610" i="1"/>
  <c r="GM589" i="1"/>
  <c r="GO589" i="1" s="1"/>
  <c r="GM585" i="1"/>
  <c r="GO585" i="1" s="1"/>
  <c r="GM567" i="1"/>
  <c r="GO567" i="1" s="1"/>
  <c r="AG620" i="1"/>
  <c r="AB564" i="1"/>
  <c r="AB522" i="1"/>
  <c r="CP615" i="1"/>
  <c r="O615" i="1" s="1"/>
  <c r="S610" i="1"/>
  <c r="AB588" i="1"/>
  <c r="GM583" i="1"/>
  <c r="GO583" i="1" s="1"/>
  <c r="CD620" i="1"/>
  <c r="CP658" i="1"/>
  <c r="O658" i="1" s="1"/>
  <c r="GM658" i="1" s="1"/>
  <c r="GO658" i="1" s="1"/>
  <c r="R610" i="1"/>
  <c r="AB592" i="1"/>
  <c r="AB575" i="1"/>
  <c r="GM526" i="1"/>
  <c r="GO526" i="1" s="1"/>
  <c r="AS465" i="1"/>
  <c r="F494" i="1"/>
  <c r="W709" i="1"/>
  <c r="W660" i="1"/>
  <c r="AJ736" i="1" s="1"/>
  <c r="W614" i="1"/>
  <c r="P614" i="1"/>
  <c r="O614" i="1" s="1"/>
  <c r="GM614" i="1" s="1"/>
  <c r="GO614" i="1" s="1"/>
  <c r="CP586" i="1"/>
  <c r="O586" i="1" s="1"/>
  <c r="CD528" i="1"/>
  <c r="AR465" i="1"/>
  <c r="F505" i="1"/>
  <c r="GX654" i="1"/>
  <c r="CJ736" i="1" s="1"/>
  <c r="T654" i="1"/>
  <c r="AG736" i="1" s="1"/>
  <c r="T618" i="1"/>
  <c r="V614" i="1"/>
  <c r="CY592" i="1"/>
  <c r="X592" i="1" s="1"/>
  <c r="CZ592" i="1"/>
  <c r="Y592" i="1" s="1"/>
  <c r="T583" i="1"/>
  <c r="GM581" i="1"/>
  <c r="GO581" i="1" s="1"/>
  <c r="CP565" i="1"/>
  <c r="O565" i="1" s="1"/>
  <c r="GM565" i="1" s="1"/>
  <c r="GN565" i="1" s="1"/>
  <c r="W524" i="1"/>
  <c r="CB528" i="1"/>
  <c r="CG477" i="1"/>
  <c r="BZ465" i="1"/>
  <c r="CP471" i="1"/>
  <c r="O471" i="1" s="1"/>
  <c r="CU1012" i="3"/>
  <c r="CX1016" i="3"/>
  <c r="CU1011" i="3"/>
  <c r="CV1011" i="3"/>
  <c r="CX1011" i="3"/>
  <c r="CU1010" i="3"/>
  <c r="CU1009" i="3"/>
  <c r="CV1009" i="3"/>
  <c r="CW1014" i="3"/>
  <c r="V661" i="1" s="1"/>
  <c r="G1488" i="7" s="1"/>
  <c r="CX1009" i="3"/>
  <c r="CX1014" i="3"/>
  <c r="CY618" i="1"/>
  <c r="X618" i="1" s="1"/>
  <c r="CZ618" i="1"/>
  <c r="Y618" i="1" s="1"/>
  <c r="CX869" i="3"/>
  <c r="CU868" i="3"/>
  <c r="CV868" i="3"/>
  <c r="CX872" i="3"/>
  <c r="CX868" i="3"/>
  <c r="CU867" i="3"/>
  <c r="CV867" i="3"/>
  <c r="CX867" i="3"/>
  <c r="CU866" i="3"/>
  <c r="P599" i="1" s="1"/>
  <c r="O599" i="1" s="1"/>
  <c r="GM599" i="1" s="1"/>
  <c r="GO599" i="1" s="1"/>
  <c r="CV866" i="3"/>
  <c r="U598" i="1" s="1"/>
  <c r="CX866" i="3"/>
  <c r="CW870" i="3"/>
  <c r="V598" i="1" s="1"/>
  <c r="AB596" i="1"/>
  <c r="AB584" i="1"/>
  <c r="T524" i="1"/>
  <c r="U524" i="1"/>
  <c r="CI477" i="1"/>
  <c r="BY465" i="1"/>
  <c r="CE465" i="1"/>
  <c r="AV477" i="1"/>
  <c r="BD560" i="1"/>
  <c r="F645" i="1"/>
  <c r="GM604" i="1"/>
  <c r="GO604" i="1" s="1"/>
  <c r="AG528" i="1"/>
  <c r="CH465" i="1"/>
  <c r="AY477" i="1"/>
  <c r="S685" i="1"/>
  <c r="S614" i="1"/>
  <c r="GX610" i="1"/>
  <c r="CP608" i="1"/>
  <c r="O608" i="1" s="1"/>
  <c r="GM608" i="1" s="1"/>
  <c r="GO608" i="1" s="1"/>
  <c r="R602" i="1"/>
  <c r="CY602" i="1" s="1"/>
  <c r="X602" i="1" s="1"/>
  <c r="CY563" i="1"/>
  <c r="X563" i="1" s="1"/>
  <c r="GM563" i="1" s="1"/>
  <c r="GN563" i="1" s="1"/>
  <c r="CZ563" i="1"/>
  <c r="Y563" i="1" s="1"/>
  <c r="GM520" i="1"/>
  <c r="GO520" i="1" s="1"/>
  <c r="U465" i="1"/>
  <c r="F499" i="1"/>
  <c r="G1191" i="7" s="1"/>
  <c r="AB474" i="1"/>
  <c r="AB654" i="1"/>
  <c r="R614" i="1"/>
  <c r="AB574" i="1"/>
  <c r="AO528" i="1"/>
  <c r="CG528" i="1"/>
  <c r="S524" i="1"/>
  <c r="T521" i="1"/>
  <c r="CJ528" i="1"/>
  <c r="T465" i="1"/>
  <c r="F498" i="1"/>
  <c r="CB465" i="1"/>
  <c r="AB615" i="1"/>
  <c r="AB580" i="1"/>
  <c r="CM560" i="1"/>
  <c r="S465" i="1"/>
  <c r="F492" i="1"/>
  <c r="AB657" i="1"/>
  <c r="W618" i="1"/>
  <c r="GM594" i="1"/>
  <c r="GO594" i="1" s="1"/>
  <c r="AB576" i="1"/>
  <c r="CP573" i="1"/>
  <c r="O573" i="1" s="1"/>
  <c r="GM573" i="1" s="1"/>
  <c r="GN573" i="1" s="1"/>
  <c r="AB571" i="1"/>
  <c r="Q524" i="1"/>
  <c r="AB521" i="1"/>
  <c r="AB519" i="1"/>
  <c r="R465" i="1"/>
  <c r="F491" i="1"/>
  <c r="U475" i="1"/>
  <c r="CU710" i="3"/>
  <c r="CW713" i="3"/>
  <c r="CX713" i="3"/>
  <c r="CW712" i="3"/>
  <c r="CX712" i="3"/>
  <c r="CX711" i="3"/>
  <c r="I475" i="1"/>
  <c r="T475" i="1" s="1"/>
  <c r="CP342" i="1"/>
  <c r="O342" i="1" s="1"/>
  <c r="GM342" i="1" s="1"/>
  <c r="GN342" i="1" s="1"/>
  <c r="AB340" i="1"/>
  <c r="CY279" i="1"/>
  <c r="X279" i="1" s="1"/>
  <c r="CZ279" i="1"/>
  <c r="Y279" i="1" s="1"/>
  <c r="CZ471" i="1"/>
  <c r="Y471" i="1" s="1"/>
  <c r="AK465" i="1"/>
  <c r="CP363" i="1"/>
  <c r="O363" i="1" s="1"/>
  <c r="AB352" i="1"/>
  <c r="GX327" i="1"/>
  <c r="AT281" i="1"/>
  <c r="CC273" i="1"/>
  <c r="AG273" i="1"/>
  <c r="T281" i="1"/>
  <c r="BD477" i="1"/>
  <c r="BX465" i="1"/>
  <c r="CY353" i="1"/>
  <c r="X353" i="1" s="1"/>
  <c r="CZ353" i="1"/>
  <c r="Y353" i="1" s="1"/>
  <c r="CY330" i="1"/>
  <c r="X330" i="1" s="1"/>
  <c r="CZ330" i="1"/>
  <c r="Y330" i="1" s="1"/>
  <c r="CY324" i="1"/>
  <c r="X324" i="1" s="1"/>
  <c r="CZ324" i="1"/>
  <c r="Y324" i="1" s="1"/>
  <c r="GX317" i="1"/>
  <c r="AB316" i="1"/>
  <c r="U577" i="1"/>
  <c r="T361" i="1"/>
  <c r="CY357" i="1"/>
  <c r="X357" i="1" s="1"/>
  <c r="GM357" i="1" s="1"/>
  <c r="GN357" i="1" s="1"/>
  <c r="CZ357" i="1"/>
  <c r="Y357" i="1" s="1"/>
  <c r="AJ281" i="1"/>
  <c r="AP620" i="1"/>
  <c r="CU926" i="3"/>
  <c r="P610" i="1" s="1"/>
  <c r="O610" i="1" s="1"/>
  <c r="GM610" i="1" s="1"/>
  <c r="GO610" i="1" s="1"/>
  <c r="CW928" i="3"/>
  <c r="CX928" i="3"/>
  <c r="CX933" i="3"/>
  <c r="CW930" i="3"/>
  <c r="CX930" i="3"/>
  <c r="CX927" i="3"/>
  <c r="T577" i="1"/>
  <c r="AC465" i="1"/>
  <c r="AB344" i="1"/>
  <c r="CP334" i="1"/>
  <c r="O334" i="1" s="1"/>
  <c r="S331" i="1"/>
  <c r="CP319" i="1"/>
  <c r="O319" i="1" s="1"/>
  <c r="AO620" i="1"/>
  <c r="BC465" i="1"/>
  <c r="CP354" i="1"/>
  <c r="O354" i="1" s="1"/>
  <c r="GM354" i="1" s="1"/>
  <c r="GN354" i="1" s="1"/>
  <c r="CP353" i="1"/>
  <c r="O353" i="1" s="1"/>
  <c r="GM353" i="1" s="1"/>
  <c r="GN353" i="1" s="1"/>
  <c r="AB338" i="1"/>
  <c r="CP330" i="1"/>
  <c r="O330" i="1" s="1"/>
  <c r="GM330" i="1" s="1"/>
  <c r="GN330" i="1" s="1"/>
  <c r="CP324" i="1"/>
  <c r="O324" i="1" s="1"/>
  <c r="CU996" i="3"/>
  <c r="CV996" i="3"/>
  <c r="CX1000" i="3"/>
  <c r="CX996" i="3"/>
  <c r="CU995" i="3"/>
  <c r="CV995" i="3"/>
  <c r="CU994" i="3"/>
  <c r="CX999" i="3"/>
  <c r="CV994" i="3"/>
  <c r="CX994" i="3"/>
  <c r="CU993" i="3"/>
  <c r="CZ336" i="1"/>
  <c r="Y336" i="1" s="1"/>
  <c r="CY336" i="1"/>
  <c r="X336" i="1" s="1"/>
  <c r="AB320" i="1"/>
  <c r="CX864" i="3"/>
  <c r="CU863" i="3"/>
  <c r="CV863" i="3"/>
  <c r="U597" i="1" s="1"/>
  <c r="G1387" i="7" s="1"/>
  <c r="CX863" i="3"/>
  <c r="CW865" i="3"/>
  <c r="V597" i="1" s="1"/>
  <c r="G1390" i="7" s="1"/>
  <c r="AW401" i="1"/>
  <c r="F409" i="1"/>
  <c r="P401" i="1"/>
  <c r="F406" i="1"/>
  <c r="CZ356" i="1"/>
  <c r="Y356" i="1" s="1"/>
  <c r="CP356" i="1"/>
  <c r="O356" i="1" s="1"/>
  <c r="GM356" i="1" s="1"/>
  <c r="GN356" i="1" s="1"/>
  <c r="CP351" i="1"/>
  <c r="O351" i="1" s="1"/>
  <c r="GM351" i="1" s="1"/>
  <c r="GN351" i="1" s="1"/>
  <c r="V330" i="1"/>
  <c r="U317" i="1"/>
  <c r="CX985" i="3"/>
  <c r="CU980" i="3"/>
  <c r="CX980" i="3"/>
  <c r="CU979" i="3"/>
  <c r="CV979" i="3"/>
  <c r="CX979" i="3"/>
  <c r="CU978" i="3"/>
  <c r="GX577" i="1"/>
  <c r="GM577" i="1" s="1"/>
  <c r="GO577" i="1" s="1"/>
  <c r="AV401" i="1"/>
  <c r="F408" i="1"/>
  <c r="O401" i="1"/>
  <c r="F405" i="1"/>
  <c r="CK313" i="1"/>
  <c r="BB369" i="1"/>
  <c r="CP366" i="1"/>
  <c r="O366" i="1" s="1"/>
  <c r="GX361" i="1"/>
  <c r="CY345" i="1"/>
  <c r="X345" i="1" s="1"/>
  <c r="CZ345" i="1"/>
  <c r="Y345" i="1" s="1"/>
  <c r="CY343" i="1"/>
  <c r="X343" i="1" s="1"/>
  <c r="CY340" i="1"/>
  <c r="X340" i="1" s="1"/>
  <c r="CZ340" i="1"/>
  <c r="Y340" i="1" s="1"/>
  <c r="U330" i="1"/>
  <c r="CU744" i="3"/>
  <c r="CX746" i="3"/>
  <c r="CU745" i="3"/>
  <c r="CV745" i="3"/>
  <c r="CV744" i="3"/>
  <c r="CU743" i="3"/>
  <c r="CV743" i="3"/>
  <c r="CX747" i="3"/>
  <c r="AB355" i="1"/>
  <c r="CP343" i="1"/>
  <c r="O343" i="1" s="1"/>
  <c r="GM343" i="1" s="1"/>
  <c r="GN343" i="1" s="1"/>
  <c r="CP336" i="1"/>
  <c r="O336" i="1" s="1"/>
  <c r="P328" i="1"/>
  <c r="F300" i="1"/>
  <c r="AU273" i="1"/>
  <c r="AQ281" i="1"/>
  <c r="BZ273" i="1"/>
  <c r="CG281" i="1"/>
  <c r="CI369" i="1"/>
  <c r="CY334" i="1"/>
  <c r="X334" i="1" s="1"/>
  <c r="CZ334" i="1"/>
  <c r="Y334" i="1" s="1"/>
  <c r="CY325" i="1"/>
  <c r="X325" i="1" s="1"/>
  <c r="R317" i="1"/>
  <c r="CY316" i="1"/>
  <c r="X316" i="1" s="1"/>
  <c r="CZ316" i="1"/>
  <c r="Y316" i="1" s="1"/>
  <c r="BY560" i="1"/>
  <c r="F489" i="1"/>
  <c r="CF477" i="1"/>
  <c r="AU477" i="1"/>
  <c r="CG369" i="1"/>
  <c r="AB360" i="1"/>
  <c r="CP359" i="1"/>
  <c r="O359" i="1" s="1"/>
  <c r="CP345" i="1"/>
  <c r="O345" i="1" s="1"/>
  <c r="CP340" i="1"/>
  <c r="O340" i="1" s="1"/>
  <c r="CP339" i="1"/>
  <c r="O339" i="1" s="1"/>
  <c r="CY335" i="1"/>
  <c r="X335" i="1" s="1"/>
  <c r="CZ335" i="1"/>
  <c r="Y335" i="1" s="1"/>
  <c r="AB329" i="1"/>
  <c r="CJ281" i="1"/>
  <c r="F415" i="1"/>
  <c r="W361" i="1"/>
  <c r="AB330" i="1"/>
  <c r="AB324" i="1"/>
  <c r="AI281" i="1"/>
  <c r="W477" i="1"/>
  <c r="CY354" i="1"/>
  <c r="X354" i="1" s="1"/>
  <c r="CZ354" i="1"/>
  <c r="Y354" i="1" s="1"/>
  <c r="CP337" i="1"/>
  <c r="O337" i="1" s="1"/>
  <c r="W317" i="1"/>
  <c r="CP316" i="1"/>
  <c r="O316" i="1" s="1"/>
  <c r="GM316" i="1" s="1"/>
  <c r="GN316" i="1" s="1"/>
  <c r="CU860" i="3"/>
  <c r="CV860" i="3"/>
  <c r="U596" i="1" s="1"/>
  <c r="CX860" i="3"/>
  <c r="CW862" i="3"/>
  <c r="V596" i="1" s="1"/>
  <c r="V477" i="1"/>
  <c r="CY351" i="1"/>
  <c r="X351" i="1" s="1"/>
  <c r="CZ351" i="1"/>
  <c r="Y351" i="1" s="1"/>
  <c r="CY350" i="1"/>
  <c r="X350" i="1" s="1"/>
  <c r="CZ350" i="1"/>
  <c r="Y350" i="1" s="1"/>
  <c r="CP335" i="1"/>
  <c r="O335" i="1" s="1"/>
  <c r="AB332" i="1"/>
  <c r="CY319" i="1"/>
  <c r="X319" i="1" s="1"/>
  <c r="V317" i="1"/>
  <c r="F427" i="1"/>
  <c r="AU369" i="1"/>
  <c r="CW668" i="3"/>
  <c r="CX672" i="3"/>
  <c r="CX668" i="3"/>
  <c r="CX667" i="3"/>
  <c r="CX671" i="3"/>
  <c r="CX662" i="3"/>
  <c r="CW666" i="3"/>
  <c r="CU661" i="3"/>
  <c r="CX670" i="3"/>
  <c r="CV661" i="3"/>
  <c r="U364" i="1" s="1"/>
  <c r="CX661" i="3"/>
  <c r="R322" i="1"/>
  <c r="CP322" i="1" s="1"/>
  <c r="O322" i="1" s="1"/>
  <c r="CU472" i="3"/>
  <c r="CX472" i="3"/>
  <c r="CW476" i="3"/>
  <c r="CX476" i="3"/>
  <c r="CX480" i="3"/>
  <c r="CW475" i="3"/>
  <c r="CX475" i="3"/>
  <c r="CX479" i="3"/>
  <c r="CW474" i="3"/>
  <c r="CX474" i="3"/>
  <c r="Q279" i="1"/>
  <c r="CP235" i="1"/>
  <c r="O235" i="1" s="1"/>
  <c r="CY157" i="1"/>
  <c r="X157" i="1" s="1"/>
  <c r="CZ157" i="1"/>
  <c r="Y157" i="1" s="1"/>
  <c r="GM157" i="1" s="1"/>
  <c r="GN157" i="1" s="1"/>
  <c r="F426" i="1"/>
  <c r="S363" i="1"/>
  <c r="CU602" i="3"/>
  <c r="CW605" i="3"/>
  <c r="F294" i="1"/>
  <c r="P279" i="1"/>
  <c r="CD273" i="1"/>
  <c r="CP164" i="1"/>
  <c r="O164" i="1" s="1"/>
  <c r="CY155" i="1"/>
  <c r="X155" i="1" s="1"/>
  <c r="CZ155" i="1"/>
  <c r="Y155" i="1" s="1"/>
  <c r="BD241" i="1"/>
  <c r="CM204" i="1"/>
  <c r="CY222" i="1"/>
  <c r="X222" i="1" s="1"/>
  <c r="CZ222" i="1"/>
  <c r="Y222" i="1" s="1"/>
  <c r="CX538" i="3"/>
  <c r="CX533" i="3"/>
  <c r="CU532" i="3"/>
  <c r="CV532" i="3"/>
  <c r="U326" i="1" s="1"/>
  <c r="G1077" i="7" s="1"/>
  <c r="CX532" i="3"/>
  <c r="CW536" i="3"/>
  <c r="CX540" i="3"/>
  <c r="CX536" i="3"/>
  <c r="CX542" i="3"/>
  <c r="CX541" i="3"/>
  <c r="CX543" i="3"/>
  <c r="CX539" i="3"/>
  <c r="CP226" i="1"/>
  <c r="O226" i="1" s="1"/>
  <c r="CY213" i="1"/>
  <c r="X213" i="1" s="1"/>
  <c r="CZ213" i="1"/>
  <c r="Y213" i="1" s="1"/>
  <c r="CY166" i="1"/>
  <c r="X166" i="1" s="1"/>
  <c r="CZ166" i="1"/>
  <c r="Y166" i="1" s="1"/>
  <c r="CW647" i="3"/>
  <c r="CU645" i="3"/>
  <c r="CV645" i="3"/>
  <c r="U360" i="1" s="1"/>
  <c r="CX645" i="3"/>
  <c r="CW649" i="3"/>
  <c r="CZ339" i="1"/>
  <c r="Y339" i="1" s="1"/>
  <c r="W324" i="1"/>
  <c r="W316" i="1"/>
  <c r="GX207" i="1"/>
  <c r="CJ241" i="1" s="1"/>
  <c r="R207" i="1"/>
  <c r="S207" i="1"/>
  <c r="V207" i="1"/>
  <c r="AP369" i="1"/>
  <c r="CZ343" i="1"/>
  <c r="Y343" i="1" s="1"/>
  <c r="CZ319" i="1"/>
  <c r="Y319" i="1" s="1"/>
  <c r="CD204" i="1"/>
  <c r="AU241" i="1"/>
  <c r="S239" i="1"/>
  <c r="P239" i="1"/>
  <c r="Q239" i="1"/>
  <c r="T207" i="1"/>
  <c r="AG241" i="1" s="1"/>
  <c r="F421" i="1"/>
  <c r="AO369" i="1"/>
  <c r="CU545" i="3"/>
  <c r="CW548" i="3"/>
  <c r="CX551" i="3"/>
  <c r="CX546" i="3"/>
  <c r="CX548" i="3"/>
  <c r="CX545" i="3"/>
  <c r="CW549" i="3"/>
  <c r="CX549" i="3"/>
  <c r="BY313" i="1"/>
  <c r="CP224" i="1"/>
  <c r="O224" i="1" s="1"/>
  <c r="CZ220" i="1"/>
  <c r="Y220" i="1" s="1"/>
  <c r="BD401" i="1"/>
  <c r="BX313" i="1"/>
  <c r="AP281" i="1"/>
  <c r="AQ241" i="1"/>
  <c r="CG241" i="1"/>
  <c r="BZ204" i="1"/>
  <c r="CP215" i="1"/>
  <c r="O215" i="1" s="1"/>
  <c r="CY168" i="1"/>
  <c r="X168" i="1" s="1"/>
  <c r="AB161" i="1"/>
  <c r="F419" i="1"/>
  <c r="AZ241" i="1"/>
  <c r="CI204" i="1"/>
  <c r="Q207" i="1"/>
  <c r="BD369" i="1"/>
  <c r="CW623" i="3"/>
  <c r="CU621" i="3"/>
  <c r="CV621" i="3"/>
  <c r="U352" i="1" s="1"/>
  <c r="CX621" i="3"/>
  <c r="CW625" i="3"/>
  <c r="I317" i="1"/>
  <c r="P317" i="1" s="1"/>
  <c r="R239" i="1"/>
  <c r="P207" i="1"/>
  <c r="BC369" i="1"/>
  <c r="CZ349" i="1"/>
  <c r="Y349" i="1" s="1"/>
  <c r="F285" i="1"/>
  <c r="CY233" i="1"/>
  <c r="X233" i="1" s="1"/>
  <c r="CZ233" i="1"/>
  <c r="Y233" i="1" s="1"/>
  <c r="W207" i="1"/>
  <c r="AB167" i="1"/>
  <c r="CZ366" i="1"/>
  <c r="Y366" i="1" s="1"/>
  <c r="CW677" i="3"/>
  <c r="CX677" i="3"/>
  <c r="CW675" i="3"/>
  <c r="V365" i="1" s="1"/>
  <c r="CX675" i="3"/>
  <c r="CX679" i="3"/>
  <c r="CX674" i="3"/>
  <c r="CU673" i="3"/>
  <c r="CX678" i="3"/>
  <c r="CW655" i="3"/>
  <c r="CX655" i="3"/>
  <c r="CX654" i="3"/>
  <c r="CW658" i="3"/>
  <c r="CX658" i="3"/>
  <c r="CW657" i="3"/>
  <c r="CX657" i="3"/>
  <c r="CU652" i="3"/>
  <c r="I332" i="1"/>
  <c r="BD281" i="1"/>
  <c r="BB204" i="1"/>
  <c r="F254" i="1"/>
  <c r="CP233" i="1"/>
  <c r="O233" i="1" s="1"/>
  <c r="GM233" i="1" s="1"/>
  <c r="GN233" i="1" s="1"/>
  <c r="GX222" i="1"/>
  <c r="CP209" i="1"/>
  <c r="O209" i="1" s="1"/>
  <c r="GM209" i="1" s="1"/>
  <c r="GN209" i="1" s="1"/>
  <c r="CX631" i="3"/>
  <c r="CX630" i="3"/>
  <c r="CU629" i="3"/>
  <c r="CV629" i="3"/>
  <c r="U355" i="1" s="1"/>
  <c r="CX633" i="3"/>
  <c r="CX632" i="3"/>
  <c r="CW599" i="3"/>
  <c r="V344" i="1" s="1"/>
  <c r="G1107" i="7" s="1"/>
  <c r="CX599" i="3"/>
  <c r="CU597" i="3"/>
  <c r="CV597" i="3"/>
  <c r="U344" i="1" s="1"/>
  <c r="G1104" i="7" s="1"/>
  <c r="CX597" i="3"/>
  <c r="CX601" i="3"/>
  <c r="CW600" i="3"/>
  <c r="I328" i="1"/>
  <c r="BC281" i="1"/>
  <c r="W239" i="1"/>
  <c r="U207" i="1"/>
  <c r="CZ158" i="1"/>
  <c r="Y158" i="1" s="1"/>
  <c r="CY158" i="1"/>
  <c r="X158" i="1" s="1"/>
  <c r="I347" i="1"/>
  <c r="P347" i="1" s="1"/>
  <c r="CZ325" i="1"/>
  <c r="Y325" i="1" s="1"/>
  <c r="U239" i="1"/>
  <c r="CP168" i="1"/>
  <c r="O168" i="1" s="1"/>
  <c r="GM168" i="1" s="1"/>
  <c r="GN168" i="1" s="1"/>
  <c r="CZ359" i="1"/>
  <c r="Y359" i="1" s="1"/>
  <c r="CX643" i="3"/>
  <c r="CX635" i="3"/>
  <c r="CX639" i="3"/>
  <c r="CU634" i="3"/>
  <c r="CX642" i="3"/>
  <c r="CX634" i="3"/>
  <c r="CX638" i="3"/>
  <c r="CX641" i="3"/>
  <c r="CX637" i="3"/>
  <c r="CX644" i="3"/>
  <c r="CW636" i="3"/>
  <c r="CX640" i="3"/>
  <c r="I331" i="1"/>
  <c r="V331" i="1" s="1"/>
  <c r="CP158" i="1"/>
  <c r="O158" i="1" s="1"/>
  <c r="GM158" i="1" s="1"/>
  <c r="GN158" i="1" s="1"/>
  <c r="GX343" i="1"/>
  <c r="I327" i="1"/>
  <c r="Q327" i="1" s="1"/>
  <c r="P222" i="1"/>
  <c r="CP222" i="1" s="1"/>
  <c r="O222" i="1" s="1"/>
  <c r="GM222" i="1" s="1"/>
  <c r="GN222" i="1" s="1"/>
  <c r="Q222" i="1"/>
  <c r="U222" i="1"/>
  <c r="V222" i="1"/>
  <c r="CP166" i="1"/>
  <c r="O166" i="1" s="1"/>
  <c r="GM166" i="1" s="1"/>
  <c r="GN166" i="1" s="1"/>
  <c r="CY164" i="1"/>
  <c r="X164" i="1" s="1"/>
  <c r="CZ164" i="1"/>
  <c r="Y164" i="1" s="1"/>
  <c r="I361" i="1"/>
  <c r="R361" i="1" s="1"/>
  <c r="CY226" i="1"/>
  <c r="X226" i="1" s="1"/>
  <c r="AB225" i="1"/>
  <c r="P213" i="1"/>
  <c r="CP213" i="1" s="1"/>
  <c r="O213" i="1" s="1"/>
  <c r="GM213" i="1" s="1"/>
  <c r="GN213" i="1" s="1"/>
  <c r="Q213" i="1"/>
  <c r="U213" i="1"/>
  <c r="V213" i="1"/>
  <c r="CY209" i="1"/>
  <c r="X209" i="1" s="1"/>
  <c r="CZ209" i="1"/>
  <c r="Y209" i="1" s="1"/>
  <c r="CY156" i="1"/>
  <c r="X156" i="1" s="1"/>
  <c r="CZ156" i="1"/>
  <c r="Y156" i="1" s="1"/>
  <c r="R232" i="1"/>
  <c r="CY232" i="1" s="1"/>
  <c r="X232" i="1" s="1"/>
  <c r="R220" i="1"/>
  <c r="CP220" i="1" s="1"/>
  <c r="O220" i="1" s="1"/>
  <c r="R211" i="1"/>
  <c r="CY211" i="1" s="1"/>
  <c r="X211" i="1" s="1"/>
  <c r="CU312" i="3"/>
  <c r="CX312" i="3"/>
  <c r="S102" i="1"/>
  <c r="P102" i="1"/>
  <c r="Q102" i="1"/>
  <c r="CY70" i="1"/>
  <c r="X70" i="1" s="1"/>
  <c r="CZ70" i="1"/>
  <c r="Y70" i="1" s="1"/>
  <c r="CU443" i="3"/>
  <c r="CX445" i="3"/>
  <c r="CX444" i="3"/>
  <c r="CX448" i="3"/>
  <c r="CW404" i="3"/>
  <c r="CW403" i="3"/>
  <c r="V227" i="1" s="1"/>
  <c r="CX403" i="3"/>
  <c r="CU401" i="3"/>
  <c r="CV401" i="3"/>
  <c r="U227" i="1" s="1"/>
  <c r="CX401" i="3"/>
  <c r="CW406" i="3"/>
  <c r="CX406" i="3"/>
  <c r="CW405" i="3"/>
  <c r="CX405" i="3"/>
  <c r="CX402" i="3"/>
  <c r="CX408" i="3"/>
  <c r="CX404" i="3"/>
  <c r="BY204" i="1"/>
  <c r="AO204" i="1"/>
  <c r="AB115" i="1"/>
  <c r="P113" i="1"/>
  <c r="U97" i="1"/>
  <c r="CY75" i="1"/>
  <c r="X75" i="1" s="1"/>
  <c r="CZ75" i="1"/>
  <c r="Y75" i="1" s="1"/>
  <c r="S235" i="1"/>
  <c r="CU330" i="3"/>
  <c r="CV330" i="3"/>
  <c r="U208" i="1" s="1"/>
  <c r="G736" i="7" s="1"/>
  <c r="CX334" i="3"/>
  <c r="CX330" i="3"/>
  <c r="CW332" i="3"/>
  <c r="V208" i="1" s="1"/>
  <c r="G739" i="7" s="1"/>
  <c r="AP172" i="1"/>
  <c r="CY109" i="1"/>
  <c r="X109" i="1" s="1"/>
  <c r="P85" i="1"/>
  <c r="CP85" i="1" s="1"/>
  <c r="O85" i="1" s="1"/>
  <c r="S85" i="1"/>
  <c r="T85" i="1"/>
  <c r="GM78" i="1"/>
  <c r="GN78" i="1" s="1"/>
  <c r="GX76" i="1"/>
  <c r="CY74" i="1"/>
  <c r="X74" i="1" s="1"/>
  <c r="CZ74" i="1"/>
  <c r="Y74" i="1" s="1"/>
  <c r="AT241" i="1"/>
  <c r="W206" i="1"/>
  <c r="CX322" i="3"/>
  <c r="CU321" i="3"/>
  <c r="CY154" i="1"/>
  <c r="X154" i="1" s="1"/>
  <c r="GM154" i="1" s="1"/>
  <c r="GN154" i="1" s="1"/>
  <c r="CY116" i="1"/>
  <c r="X116" i="1" s="1"/>
  <c r="CY86" i="1"/>
  <c r="X86" i="1" s="1"/>
  <c r="CZ86" i="1"/>
  <c r="Y86" i="1" s="1"/>
  <c r="W164" i="1"/>
  <c r="BB30" i="1"/>
  <c r="F132" i="1"/>
  <c r="V88" i="1"/>
  <c r="CX419" i="3"/>
  <c r="CW422" i="3"/>
  <c r="CU418" i="3"/>
  <c r="CX422" i="3"/>
  <c r="CX425" i="3"/>
  <c r="CX421" i="3"/>
  <c r="CX420" i="3"/>
  <c r="CZ224" i="1"/>
  <c r="Y224" i="1" s="1"/>
  <c r="CW389" i="3"/>
  <c r="CX389" i="3"/>
  <c r="CU386" i="3"/>
  <c r="CV386" i="3"/>
  <c r="U223" i="1" s="1"/>
  <c r="G893" i="7" s="1"/>
  <c r="CX386" i="3"/>
  <c r="CX390" i="3"/>
  <c r="CX362" i="3"/>
  <c r="CU362" i="3"/>
  <c r="CV362" i="3"/>
  <c r="U217" i="1" s="1"/>
  <c r="G823" i="7" s="1"/>
  <c r="CZ215" i="1"/>
  <c r="Y215" i="1" s="1"/>
  <c r="CW350" i="3"/>
  <c r="V214" i="1" s="1"/>
  <c r="G790" i="7" s="1"/>
  <c r="CX350" i="3"/>
  <c r="CX349" i="3"/>
  <c r="CU348" i="3"/>
  <c r="CX352" i="3"/>
  <c r="CV348" i="3"/>
  <c r="U214" i="1" s="1"/>
  <c r="G787" i="7" s="1"/>
  <c r="BC204" i="1"/>
  <c r="F176" i="1"/>
  <c r="T113" i="1"/>
  <c r="AB107" i="1"/>
  <c r="W102" i="1"/>
  <c r="AB90" i="1"/>
  <c r="GX83" i="1"/>
  <c r="BD172" i="1"/>
  <c r="CY91" i="1"/>
  <c r="X91" i="1" s="1"/>
  <c r="CZ91" i="1"/>
  <c r="Y91" i="1" s="1"/>
  <c r="AP241" i="1"/>
  <c r="BC172" i="1"/>
  <c r="CU315" i="3"/>
  <c r="CX315" i="3"/>
  <c r="CV315" i="3"/>
  <c r="U165" i="1" s="1"/>
  <c r="G692" i="7" s="1"/>
  <c r="CU311" i="3"/>
  <c r="CX311" i="3"/>
  <c r="AB89" i="1"/>
  <c r="Q85" i="1"/>
  <c r="CX455" i="3"/>
  <c r="CU450" i="3"/>
  <c r="CW454" i="3"/>
  <c r="CX454" i="3"/>
  <c r="CW453" i="3"/>
  <c r="CX457" i="3"/>
  <c r="CX453" i="3"/>
  <c r="CW452" i="3"/>
  <c r="P103" i="1"/>
  <c r="R102" i="1"/>
  <c r="CU427" i="3"/>
  <c r="CX431" i="3"/>
  <c r="CX430" i="3"/>
  <c r="CU429" i="3"/>
  <c r="CX433" i="3"/>
  <c r="CV429" i="3"/>
  <c r="CX429" i="3"/>
  <c r="CU428" i="3"/>
  <c r="CX432" i="3"/>
  <c r="CX374" i="3"/>
  <c r="CX373" i="3"/>
  <c r="CX377" i="3"/>
  <c r="CU372" i="3"/>
  <c r="CW374" i="3"/>
  <c r="CX378" i="3"/>
  <c r="CW338" i="3"/>
  <c r="V210" i="1" s="1"/>
  <c r="G756" i="7" s="1"/>
  <c r="CX338" i="3"/>
  <c r="CX337" i="3"/>
  <c r="CU336" i="3"/>
  <c r="CV336" i="3"/>
  <c r="U210" i="1" s="1"/>
  <c r="G753" i="7" s="1"/>
  <c r="CX340" i="3"/>
  <c r="CY89" i="1"/>
  <c r="X89" i="1" s="1"/>
  <c r="GM89" i="1" s="1"/>
  <c r="GN89" i="1" s="1"/>
  <c r="CZ89" i="1"/>
  <c r="Y89" i="1" s="1"/>
  <c r="AB79" i="1"/>
  <c r="CY69" i="1"/>
  <c r="X69" i="1" s="1"/>
  <c r="CZ69" i="1"/>
  <c r="Y69" i="1" s="1"/>
  <c r="CP69" i="1"/>
  <c r="O69" i="1" s="1"/>
  <c r="CP106" i="1"/>
  <c r="O106" i="1" s="1"/>
  <c r="GM106" i="1" s="1"/>
  <c r="GN106" i="1" s="1"/>
  <c r="CP75" i="1"/>
  <c r="O75" i="1" s="1"/>
  <c r="CP109" i="1"/>
  <c r="O109" i="1" s="1"/>
  <c r="GM109" i="1" s="1"/>
  <c r="GN109" i="1" s="1"/>
  <c r="CP105" i="1"/>
  <c r="O105" i="1" s="1"/>
  <c r="S83" i="1"/>
  <c r="CP74" i="1"/>
  <c r="O74" i="1" s="1"/>
  <c r="CX435" i="3"/>
  <c r="CU434" i="3"/>
  <c r="CV434" i="3"/>
  <c r="U234" i="1" s="1"/>
  <c r="G961" i="7" s="1"/>
  <c r="CX434" i="3"/>
  <c r="CW437" i="3"/>
  <c r="CX437" i="3"/>
  <c r="CX440" i="3"/>
  <c r="CX411" i="3"/>
  <c r="CU410" i="3"/>
  <c r="CX413" i="3"/>
  <c r="CW412" i="3"/>
  <c r="CX412" i="3"/>
  <c r="CX416" i="3"/>
  <c r="CX399" i="3"/>
  <c r="CU393" i="3"/>
  <c r="CV393" i="3"/>
  <c r="U225" i="1" s="1"/>
  <c r="G912" i="7" s="1"/>
  <c r="CX393" i="3"/>
  <c r="CU354" i="3"/>
  <c r="CV354" i="3"/>
  <c r="U216" i="1" s="1"/>
  <c r="G804" i="7" s="1"/>
  <c r="CX354" i="3"/>
  <c r="CW358" i="3"/>
  <c r="CW357" i="3"/>
  <c r="CX360" i="3"/>
  <c r="CX358" i="3"/>
  <c r="CW356" i="3"/>
  <c r="CX361" i="3"/>
  <c r="CX357" i="3"/>
  <c r="V102" i="1"/>
  <c r="CW326" i="3"/>
  <c r="V206" i="1" s="1"/>
  <c r="G722" i="7" s="1"/>
  <c r="CX326" i="3"/>
  <c r="CU324" i="3"/>
  <c r="CV324" i="3"/>
  <c r="U206" i="1" s="1"/>
  <c r="G719" i="7" s="1"/>
  <c r="CX328" i="3"/>
  <c r="CP155" i="1"/>
  <c r="O155" i="1" s="1"/>
  <c r="U114" i="1"/>
  <c r="S97" i="1"/>
  <c r="I237" i="1"/>
  <c r="W237" i="1" s="1"/>
  <c r="F185" i="1"/>
  <c r="CZ168" i="1"/>
  <c r="Y168" i="1" s="1"/>
  <c r="P156" i="1"/>
  <c r="CP156" i="1" s="1"/>
  <c r="O156" i="1" s="1"/>
  <c r="CP91" i="1"/>
  <c r="O91" i="1" s="1"/>
  <c r="CP86" i="1"/>
  <c r="O86" i="1" s="1"/>
  <c r="CM30" i="1"/>
  <c r="BD119" i="1"/>
  <c r="U113" i="1"/>
  <c r="W83" i="1"/>
  <c r="CY80" i="1"/>
  <c r="X80" i="1" s="1"/>
  <c r="GM80" i="1" s="1"/>
  <c r="GN80" i="1" s="1"/>
  <c r="CZ80" i="1"/>
  <c r="Y80" i="1" s="1"/>
  <c r="GX236" i="1"/>
  <c r="GX233" i="1"/>
  <c r="CU426" i="3"/>
  <c r="CV426" i="3"/>
  <c r="U230" i="1" s="1"/>
  <c r="G952" i="7" s="1"/>
  <c r="CX426" i="3"/>
  <c r="GX227" i="1"/>
  <c r="GX224" i="1"/>
  <c r="CX379" i="3"/>
  <c r="CW382" i="3"/>
  <c r="CX382" i="3"/>
  <c r="CU379" i="3"/>
  <c r="CV379" i="3"/>
  <c r="U221" i="1" s="1"/>
  <c r="G874" i="7" s="1"/>
  <c r="CW381" i="3"/>
  <c r="CX381" i="3"/>
  <c r="CX385" i="3"/>
  <c r="CW367" i="3"/>
  <c r="CX367" i="3"/>
  <c r="CX371" i="3"/>
  <c r="CU364" i="3"/>
  <c r="CV364" i="3"/>
  <c r="U218" i="1" s="1"/>
  <c r="G835" i="7" s="1"/>
  <c r="CX364" i="3"/>
  <c r="CW368" i="3"/>
  <c r="CX370" i="3"/>
  <c r="CX365" i="3"/>
  <c r="GX215" i="1"/>
  <c r="CU342" i="3"/>
  <c r="CV342" i="3"/>
  <c r="U212" i="1" s="1"/>
  <c r="G770" i="7" s="1"/>
  <c r="CX346" i="3"/>
  <c r="CX342" i="3"/>
  <c r="CX345" i="3"/>
  <c r="CW344" i="3"/>
  <c r="V212" i="1" s="1"/>
  <c r="G773" i="7" s="1"/>
  <c r="I170" i="1"/>
  <c r="Q170" i="1" s="1"/>
  <c r="CL30" i="1"/>
  <c r="BC119" i="1"/>
  <c r="CY117" i="1"/>
  <c r="X117" i="1" s="1"/>
  <c r="CZ117" i="1"/>
  <c r="Y117" i="1" s="1"/>
  <c r="CP117" i="1"/>
  <c r="O117" i="1" s="1"/>
  <c r="S113" i="1"/>
  <c r="AT119" i="1"/>
  <c r="CY106" i="1"/>
  <c r="X106" i="1" s="1"/>
  <c r="CZ106" i="1"/>
  <c r="Y106" i="1" s="1"/>
  <c r="T88" i="1"/>
  <c r="GX85" i="1"/>
  <c r="V83" i="1"/>
  <c r="CP116" i="1"/>
  <c r="O116" i="1" s="1"/>
  <c r="GM116" i="1" s="1"/>
  <c r="GN116" i="1" s="1"/>
  <c r="Q114" i="1"/>
  <c r="GX103" i="1"/>
  <c r="U99" i="1"/>
  <c r="CY78" i="1"/>
  <c r="X78" i="1" s="1"/>
  <c r="CZ78" i="1"/>
  <c r="Y78" i="1" s="1"/>
  <c r="CP70" i="1"/>
  <c r="O70" i="1" s="1"/>
  <c r="GM70" i="1" s="1"/>
  <c r="GN70" i="1" s="1"/>
  <c r="CU287" i="3"/>
  <c r="CW290" i="3"/>
  <c r="CX294" i="3"/>
  <c r="CW289" i="3"/>
  <c r="CX289" i="3"/>
  <c r="CX296" i="3"/>
  <c r="CX288" i="3"/>
  <c r="CW292" i="3"/>
  <c r="CX292" i="3"/>
  <c r="I114" i="1"/>
  <c r="I99" i="1"/>
  <c r="S79" i="1"/>
  <c r="R64" i="1"/>
  <c r="S60" i="1"/>
  <c r="CV1776" i="3"/>
  <c r="U993" i="1" s="1"/>
  <c r="G2408" i="7" s="1"/>
  <c r="CG119" i="1"/>
  <c r="S105" i="1"/>
  <c r="CX161" i="3"/>
  <c r="CU160" i="3"/>
  <c r="CX164" i="3"/>
  <c r="CX160" i="3"/>
  <c r="CW163" i="3"/>
  <c r="CX163" i="3"/>
  <c r="CX162" i="3"/>
  <c r="CV160" i="3"/>
  <c r="U87" i="1" s="1"/>
  <c r="G412" i="7" s="1"/>
  <c r="R79" i="1"/>
  <c r="P68" i="1"/>
  <c r="Q64" i="1"/>
  <c r="R60" i="1"/>
  <c r="T56" i="1"/>
  <c r="CX1743" i="3"/>
  <c r="AU119" i="1"/>
  <c r="I76" i="1"/>
  <c r="P76" i="1" s="1"/>
  <c r="CP62" i="1"/>
  <c r="O62" i="1" s="1"/>
  <c r="Q60" i="1"/>
  <c r="CY53" i="1"/>
  <c r="X53" i="1" s="1"/>
  <c r="GM53" i="1" s="1"/>
  <c r="GN53" i="1" s="1"/>
  <c r="CZ53" i="1"/>
  <c r="Y53" i="1" s="1"/>
  <c r="AB49" i="1"/>
  <c r="CP40" i="1"/>
  <c r="O40" i="1" s="1"/>
  <c r="GM40" i="1" s="1"/>
  <c r="GN40" i="1" s="1"/>
  <c r="W73" i="1"/>
  <c r="CY45" i="1"/>
  <c r="X45" i="1" s="1"/>
  <c r="CZ45" i="1"/>
  <c r="Y45" i="1" s="1"/>
  <c r="AB42" i="1"/>
  <c r="I113" i="1"/>
  <c r="V113" i="1" s="1"/>
  <c r="S108" i="1"/>
  <c r="I98" i="1"/>
  <c r="U98" i="1" s="1"/>
  <c r="T93" i="1"/>
  <c r="I83" i="1"/>
  <c r="U83" i="1" s="1"/>
  <c r="CP59" i="1"/>
  <c r="O59" i="1" s="1"/>
  <c r="CY55" i="1"/>
  <c r="X55" i="1" s="1"/>
  <c r="CZ55" i="1"/>
  <c r="Y55" i="1" s="1"/>
  <c r="GX49" i="1"/>
  <c r="CP35" i="1"/>
  <c r="O35" i="1" s="1"/>
  <c r="CX1759" i="3"/>
  <c r="R108" i="1"/>
  <c r="CP108" i="1" s="1"/>
  <c r="O108" i="1" s="1"/>
  <c r="S93" i="1"/>
  <c r="W72" i="1"/>
  <c r="V60" i="1"/>
  <c r="CY33" i="1"/>
  <c r="X33" i="1" s="1"/>
  <c r="GM33" i="1" s="1"/>
  <c r="GN33" i="1" s="1"/>
  <c r="CZ33" i="1"/>
  <c r="Y33" i="1" s="1"/>
  <c r="CW1756" i="3"/>
  <c r="CU84" i="3"/>
  <c r="CX90" i="3"/>
  <c r="CW87" i="3"/>
  <c r="CX87" i="3"/>
  <c r="CX89" i="3"/>
  <c r="CV84" i="3"/>
  <c r="U63" i="1" s="1"/>
  <c r="G241" i="7" s="1"/>
  <c r="CW86" i="3"/>
  <c r="W63" i="1"/>
  <c r="U60" i="1"/>
  <c r="AP119" i="1"/>
  <c r="S66" i="1"/>
  <c r="CP66" i="1" s="1"/>
  <c r="O66" i="1" s="1"/>
  <c r="AB54" i="1"/>
  <c r="CV1775" i="3"/>
  <c r="U992" i="1" s="1"/>
  <c r="G2399" i="7" s="1"/>
  <c r="AO119" i="1"/>
  <c r="I112" i="1"/>
  <c r="GX112" i="1" s="1"/>
  <c r="CX235" i="3"/>
  <c r="CX234" i="3"/>
  <c r="CW236" i="3"/>
  <c r="CX236" i="3"/>
  <c r="CU233" i="3"/>
  <c r="CV233" i="3"/>
  <c r="U101" i="1" s="1"/>
  <c r="G511" i="7" s="1"/>
  <c r="CW235" i="3"/>
  <c r="CX238" i="3"/>
  <c r="I97" i="1"/>
  <c r="I82" i="1"/>
  <c r="T82" i="1" s="1"/>
  <c r="R72" i="1"/>
  <c r="W87" i="1"/>
  <c r="S72" i="1"/>
  <c r="W67" i="1"/>
  <c r="U61" i="1"/>
  <c r="R51" i="1"/>
  <c r="T50" i="1"/>
  <c r="V49" i="1"/>
  <c r="U42" i="1"/>
  <c r="DF1795" i="3"/>
  <c r="DG1795" i="3"/>
  <c r="DH1795" i="3"/>
  <c r="DI1795" i="3"/>
  <c r="DJ1795" i="3" s="1"/>
  <c r="CW122" i="3"/>
  <c r="CX126" i="3"/>
  <c r="CW121" i="3"/>
  <c r="CX129" i="3"/>
  <c r="CU118" i="3"/>
  <c r="CX122" i="3"/>
  <c r="CX130" i="3"/>
  <c r="CX119" i="3"/>
  <c r="CX127" i="3"/>
  <c r="CX124" i="3"/>
  <c r="CX125" i="3"/>
  <c r="CX123" i="3"/>
  <c r="Q72" i="1"/>
  <c r="CP72" i="1" s="1"/>
  <c r="O72" i="1" s="1"/>
  <c r="CU112" i="3"/>
  <c r="CX113" i="3"/>
  <c r="CW114" i="3"/>
  <c r="CX115" i="3"/>
  <c r="CV112" i="3"/>
  <c r="U71" i="1" s="1"/>
  <c r="G305" i="7" s="1"/>
  <c r="CW115" i="3"/>
  <c r="GX60" i="1"/>
  <c r="S49" i="1"/>
  <c r="T42" i="1"/>
  <c r="CP36" i="1"/>
  <c r="O36" i="1" s="1"/>
  <c r="GM36" i="1" s="1"/>
  <c r="GN36" i="1" s="1"/>
  <c r="DF1788" i="3"/>
  <c r="DJ1788" i="3" s="1"/>
  <c r="DG1788" i="3"/>
  <c r="DH1788" i="3"/>
  <c r="DI1788" i="3"/>
  <c r="CX1780" i="3"/>
  <c r="CX1758" i="3"/>
  <c r="CU242" i="3"/>
  <c r="CW245" i="3"/>
  <c r="CW244" i="3"/>
  <c r="CX250" i="3"/>
  <c r="V70" i="1"/>
  <c r="S61" i="1"/>
  <c r="AB59" i="1"/>
  <c r="P51" i="1"/>
  <c r="R49" i="1"/>
  <c r="CX1747" i="3"/>
  <c r="CX277" i="3"/>
  <c r="CW273" i="3"/>
  <c r="V115" i="1" s="1"/>
  <c r="G600" i="7" s="1"/>
  <c r="CX276" i="3"/>
  <c r="CX283" i="3"/>
  <c r="CX272" i="3"/>
  <c r="CW275" i="3"/>
  <c r="CX279" i="3"/>
  <c r="CX275" i="3"/>
  <c r="CX282" i="3"/>
  <c r="CX285" i="3"/>
  <c r="CU271" i="3"/>
  <c r="CV271" i="3"/>
  <c r="U115" i="1" s="1"/>
  <c r="G597" i="7" s="1"/>
  <c r="CX271" i="3"/>
  <c r="CW274" i="3"/>
  <c r="CX274" i="3"/>
  <c r="CW277" i="3"/>
  <c r="U70" i="1"/>
  <c r="U57" i="1"/>
  <c r="GM55" i="1"/>
  <c r="GN55" i="1" s="1"/>
  <c r="Q49" i="1"/>
  <c r="CP49" i="1" s="1"/>
  <c r="O49" i="1" s="1"/>
  <c r="CX266" i="3"/>
  <c r="CX262" i="3"/>
  <c r="CX268" i="3"/>
  <c r="CX265" i="3"/>
  <c r="CU261" i="3"/>
  <c r="CX223" i="3"/>
  <c r="CX227" i="3"/>
  <c r="CX232" i="3"/>
  <c r="CX222" i="3"/>
  <c r="CX231" i="3"/>
  <c r="CW224" i="3"/>
  <c r="CX224" i="3"/>
  <c r="CX228" i="3"/>
  <c r="CU221" i="3"/>
  <c r="CV221" i="3"/>
  <c r="U96" i="1" s="1"/>
  <c r="G486" i="7" s="1"/>
  <c r="CX230" i="3"/>
  <c r="CW223" i="3"/>
  <c r="CU146" i="3"/>
  <c r="CW150" i="3"/>
  <c r="CX146" i="3"/>
  <c r="CX149" i="3"/>
  <c r="CX152" i="3"/>
  <c r="CX151" i="3"/>
  <c r="CV146" i="3"/>
  <c r="U81" i="1" s="1"/>
  <c r="G374" i="7" s="1"/>
  <c r="CW149" i="3"/>
  <c r="Q61" i="1"/>
  <c r="P60" i="1"/>
  <c r="CP60" i="1" s="1"/>
  <c r="O60" i="1" s="1"/>
  <c r="T60" i="1"/>
  <c r="CY59" i="1"/>
  <c r="X59" i="1" s="1"/>
  <c r="CZ59" i="1"/>
  <c r="Y59" i="1" s="1"/>
  <c r="T57" i="1"/>
  <c r="P50" i="1"/>
  <c r="S110" i="1"/>
  <c r="CX260" i="3"/>
  <c r="CU251" i="3"/>
  <c r="CV251" i="3"/>
  <c r="U107" i="1" s="1"/>
  <c r="G553" i="7" s="1"/>
  <c r="CX251" i="3"/>
  <c r="I100" i="1"/>
  <c r="P100" i="1" s="1"/>
  <c r="S95" i="1"/>
  <c r="CP95" i="1" s="1"/>
  <c r="O95" i="1" s="1"/>
  <c r="I88" i="1"/>
  <c r="U88" i="1" s="1"/>
  <c r="CV132" i="3"/>
  <c r="U77" i="1" s="1"/>
  <c r="G348" i="7" s="1"/>
  <c r="CW135" i="3"/>
  <c r="CX135" i="3"/>
  <c r="CX138" i="3"/>
  <c r="CX141" i="3"/>
  <c r="CX144" i="3"/>
  <c r="CX137" i="3"/>
  <c r="CX133" i="3"/>
  <c r="CW136" i="3"/>
  <c r="CU132" i="3"/>
  <c r="CW137" i="3"/>
  <c r="CX142" i="3"/>
  <c r="CX145" i="3"/>
  <c r="CX136" i="3"/>
  <c r="CW134" i="3"/>
  <c r="GX71" i="1"/>
  <c r="CX106" i="3"/>
  <c r="CU100" i="3"/>
  <c r="CW103" i="3"/>
  <c r="CX103" i="3"/>
  <c r="CX110" i="3"/>
  <c r="CV100" i="3"/>
  <c r="U67" i="1" s="1"/>
  <c r="G281" i="7" s="1"/>
  <c r="CW102" i="3"/>
  <c r="CX109" i="3"/>
  <c r="I68" i="1"/>
  <c r="R68" i="1" s="1"/>
  <c r="I64" i="1"/>
  <c r="S64" i="1" s="1"/>
  <c r="AB52" i="1"/>
  <c r="CY44" i="1"/>
  <c r="X44" i="1" s="1"/>
  <c r="CZ44" i="1"/>
  <c r="Y44" i="1" s="1"/>
  <c r="GM44" i="1" s="1"/>
  <c r="GN44" i="1" s="1"/>
  <c r="P42" i="1"/>
  <c r="CY38" i="1"/>
  <c r="X38" i="1" s="1"/>
  <c r="CZ38" i="1"/>
  <c r="Y38" i="1" s="1"/>
  <c r="CY35" i="1"/>
  <c r="X35" i="1" s="1"/>
  <c r="DF1790" i="3"/>
  <c r="DG1790" i="3"/>
  <c r="DH1790" i="3"/>
  <c r="DI1790" i="3"/>
  <c r="DJ1790" i="3" s="1"/>
  <c r="CV1774" i="3"/>
  <c r="U991" i="1" s="1"/>
  <c r="G2390" i="7" s="1"/>
  <c r="W64" i="1"/>
  <c r="T63" i="1"/>
  <c r="CY62" i="1"/>
  <c r="X62" i="1" s="1"/>
  <c r="CZ62" i="1"/>
  <c r="Y62" i="1" s="1"/>
  <c r="AB43" i="1"/>
  <c r="DF1794" i="3"/>
  <c r="DJ1794" i="3" s="1"/>
  <c r="DG1794" i="3"/>
  <c r="DH1794" i="3"/>
  <c r="DI1794" i="3"/>
  <c r="CU154" i="3"/>
  <c r="CW157" i="3"/>
  <c r="CX157" i="3"/>
  <c r="CX155" i="3"/>
  <c r="S68" i="1"/>
  <c r="V64" i="1"/>
  <c r="W60" i="1"/>
  <c r="W56" i="1"/>
  <c r="U49" i="1"/>
  <c r="CY36" i="1"/>
  <c r="X36" i="1" s="1"/>
  <c r="CZ36" i="1"/>
  <c r="Y36" i="1" s="1"/>
  <c r="CX1779" i="3"/>
  <c r="I103" i="1"/>
  <c r="W103" i="1" s="1"/>
  <c r="W53" i="1"/>
  <c r="T49" i="1"/>
  <c r="CP38" i="1"/>
  <c r="O38" i="1" s="1"/>
  <c r="GM38" i="1" s="1"/>
  <c r="GN38" i="1" s="1"/>
  <c r="CV1746" i="3"/>
  <c r="U952" i="1" s="1"/>
  <c r="DF1789" i="3"/>
  <c r="CW1726" i="3"/>
  <c r="CX1662" i="3"/>
  <c r="CW1626" i="3"/>
  <c r="V931" i="1" s="1"/>
  <c r="CW1618" i="3"/>
  <c r="CV1708" i="3"/>
  <c r="U946" i="1" s="1"/>
  <c r="CX1685" i="3"/>
  <c r="CX1667" i="3"/>
  <c r="DG1532" i="3"/>
  <c r="DH1532" i="3"/>
  <c r="DF1532" i="3"/>
  <c r="DI1532" i="3"/>
  <c r="DJ1532" i="3" s="1"/>
  <c r="CX1690" i="3"/>
  <c r="CX1634" i="3"/>
  <c r="CX1610" i="3"/>
  <c r="CX2" i="3"/>
  <c r="CU1" i="3"/>
  <c r="CV1" i="3"/>
  <c r="U32" i="1" s="1"/>
  <c r="G51" i="7" s="1"/>
  <c r="CX5" i="3"/>
  <c r="CX1" i="3"/>
  <c r="CX1741" i="3"/>
  <c r="CX1659" i="3"/>
  <c r="CU74" i="3"/>
  <c r="CW76" i="3"/>
  <c r="CX76" i="3"/>
  <c r="CX75" i="3"/>
  <c r="CW77" i="3"/>
  <c r="CV74" i="3"/>
  <c r="U58" i="1" s="1"/>
  <c r="G216" i="7" s="1"/>
  <c r="CX82" i="3"/>
  <c r="I51" i="1"/>
  <c r="U51" i="1" s="1"/>
  <c r="CW34" i="3"/>
  <c r="CX41" i="3"/>
  <c r="CX33" i="3"/>
  <c r="CU32" i="3"/>
  <c r="CX32" i="3"/>
  <c r="CW36" i="3"/>
  <c r="CX36" i="3"/>
  <c r="CX34" i="3"/>
  <c r="CX37" i="3"/>
  <c r="CX35" i="3"/>
  <c r="CX38" i="3"/>
  <c r="CX1760" i="3"/>
  <c r="CX1730" i="3"/>
  <c r="CX1710" i="3"/>
  <c r="CX1705" i="3"/>
  <c r="CX1682" i="3"/>
  <c r="CX1677" i="3"/>
  <c r="CX1664" i="3"/>
  <c r="CW1656" i="3"/>
  <c r="DF1587" i="3"/>
  <c r="DG1587" i="3"/>
  <c r="DH1587" i="3"/>
  <c r="DI1587" i="3"/>
  <c r="CW66" i="3"/>
  <c r="CX66" i="3"/>
  <c r="CU60" i="3"/>
  <c r="CX72" i="3"/>
  <c r="CX64" i="3"/>
  <c r="CX63" i="3"/>
  <c r="CW62" i="3"/>
  <c r="CX71" i="3"/>
  <c r="CX73" i="3"/>
  <c r="CW63" i="3"/>
  <c r="CX61" i="3"/>
  <c r="CX68" i="3"/>
  <c r="CZ40" i="1"/>
  <c r="Y40" i="1" s="1"/>
  <c r="CX30" i="3"/>
  <c r="CW21" i="3"/>
  <c r="CX29" i="3"/>
  <c r="CX28" i="3"/>
  <c r="CX24" i="3"/>
  <c r="CX23" i="3"/>
  <c r="CU18" i="3"/>
  <c r="CW22" i="3"/>
  <c r="CX27" i="3"/>
  <c r="CX18" i="3"/>
  <c r="CW23" i="3"/>
  <c r="CX21" i="3"/>
  <c r="CX1755" i="3"/>
  <c r="CX1692" i="3"/>
  <c r="CX1687" i="3"/>
  <c r="CW1653" i="3"/>
  <c r="CX1631" i="3"/>
  <c r="CW1628" i="3"/>
  <c r="CU92" i="3"/>
  <c r="CW94" i="3"/>
  <c r="CX98" i="3"/>
  <c r="CX93" i="3"/>
  <c r="CX95" i="3"/>
  <c r="CX97" i="3"/>
  <c r="CW95" i="3"/>
  <c r="CV1781" i="3"/>
  <c r="U995" i="1" s="1"/>
  <c r="G2421" i="7" s="1"/>
  <c r="CW1734" i="3"/>
  <c r="V950" i="1" s="1"/>
  <c r="G2314" i="7" s="1"/>
  <c r="CX1734" i="3"/>
  <c r="CX1702" i="3"/>
  <c r="CV1650" i="3"/>
  <c r="U936" i="1" s="1"/>
  <c r="CX1620" i="3"/>
  <c r="CX1612" i="3"/>
  <c r="DF1581" i="3"/>
  <c r="DG1581" i="3"/>
  <c r="DH1581" i="3"/>
  <c r="DI1581" i="3"/>
  <c r="DJ1581" i="3" s="1"/>
  <c r="CW1778" i="3"/>
  <c r="V993" i="1" s="1"/>
  <c r="G2411" i="7" s="1"/>
  <c r="CV1753" i="3"/>
  <c r="U953" i="1" s="1"/>
  <c r="G2330" i="7" s="1"/>
  <c r="CX1753" i="3"/>
  <c r="CX1725" i="3"/>
  <c r="CW1679" i="3"/>
  <c r="V942" i="1" s="1"/>
  <c r="G2182" i="7" s="1"/>
  <c r="CX1661" i="3"/>
  <c r="CW1636" i="3"/>
  <c r="V933" i="1" s="1"/>
  <c r="CX1625" i="3"/>
  <c r="CX1617" i="3"/>
  <c r="I50" i="1"/>
  <c r="CX1764" i="3"/>
  <c r="CV1707" i="3"/>
  <c r="U945" i="1" s="1"/>
  <c r="G2245" i="7" s="1"/>
  <c r="CX1707" i="3"/>
  <c r="CX1674" i="3"/>
  <c r="I61" i="1"/>
  <c r="T61" i="1" s="1"/>
  <c r="I46" i="1"/>
  <c r="T46" i="1" s="1"/>
  <c r="DI1784" i="3"/>
  <c r="CX1738" i="3"/>
  <c r="CW1717" i="3"/>
  <c r="CW1699" i="3"/>
  <c r="CX1689" i="3"/>
  <c r="CX1658" i="3"/>
  <c r="CX1644" i="3"/>
  <c r="CX1633" i="3"/>
  <c r="CX1609" i="3"/>
  <c r="DF1565" i="3"/>
  <c r="DJ1565" i="3" s="1"/>
  <c r="DG1565" i="3"/>
  <c r="DH1565" i="3"/>
  <c r="DI1565" i="3"/>
  <c r="DH1561" i="3"/>
  <c r="DF1561" i="3"/>
  <c r="DJ1561" i="3" s="1"/>
  <c r="DG1561" i="3"/>
  <c r="DI1561" i="3"/>
  <c r="I57" i="1"/>
  <c r="S57" i="1" s="1"/>
  <c r="CZ47" i="1"/>
  <c r="Y47" i="1" s="1"/>
  <c r="GM47" i="1" s="1"/>
  <c r="GN47" i="1" s="1"/>
  <c r="Q45" i="1"/>
  <c r="CP45" i="1" s="1"/>
  <c r="O45" i="1" s="1"/>
  <c r="GM45" i="1" s="1"/>
  <c r="GN45" i="1" s="1"/>
  <c r="I42" i="1"/>
  <c r="S42" i="1" s="1"/>
  <c r="S37" i="1"/>
  <c r="CP37" i="1" s="1"/>
  <c r="O37" i="1" s="1"/>
  <c r="CZ35" i="1"/>
  <c r="Y35" i="1" s="1"/>
  <c r="CX17" i="3"/>
  <c r="CW9" i="3"/>
  <c r="CX11" i="3"/>
  <c r="CU6" i="3"/>
  <c r="CX6" i="3"/>
  <c r="CX13" i="3"/>
  <c r="CW11" i="3"/>
  <c r="CX9" i="3"/>
  <c r="CX14" i="3"/>
  <c r="CW10" i="3"/>
  <c r="DH1784" i="3"/>
  <c r="CX1775" i="3"/>
  <c r="CX1722" i="3"/>
  <c r="CW1655" i="3"/>
  <c r="CX1622" i="3"/>
  <c r="DG1784" i="3"/>
  <c r="CW1742" i="3"/>
  <c r="CX1676" i="3"/>
  <c r="CX1663" i="3"/>
  <c r="CX1641" i="3"/>
  <c r="CX1630" i="3"/>
  <c r="CX1595" i="3"/>
  <c r="CX1768" i="3"/>
  <c r="CX1756" i="3"/>
  <c r="CW1749" i="3"/>
  <c r="CX1749" i="3"/>
  <c r="CV1714" i="3"/>
  <c r="U948" i="1" s="1"/>
  <c r="G2266" i="7" s="1"/>
  <c r="CX1691" i="3"/>
  <c r="CW1686" i="3"/>
  <c r="CW1668" i="3"/>
  <c r="V939" i="1" s="1"/>
  <c r="CX1627" i="3"/>
  <c r="CW1619" i="3"/>
  <c r="CX1696" i="3"/>
  <c r="CW1638" i="3"/>
  <c r="CX1603" i="3"/>
  <c r="DF1588" i="3"/>
  <c r="DG1588" i="3"/>
  <c r="DH1588" i="3"/>
  <c r="DI1588" i="3"/>
  <c r="DJ1588" i="3" s="1"/>
  <c r="I56" i="1"/>
  <c r="S56" i="1" s="1"/>
  <c r="I41" i="1"/>
  <c r="DG1792" i="3"/>
  <c r="DJ1792" i="3" s="1"/>
  <c r="DH1785" i="3"/>
  <c r="CX1660" i="3"/>
  <c r="CX1635" i="3"/>
  <c r="CX1624" i="3"/>
  <c r="CW1616" i="3"/>
  <c r="DF1574" i="3"/>
  <c r="DG1574" i="3"/>
  <c r="DH1574" i="3"/>
  <c r="DI1574" i="3"/>
  <c r="DJ1574" i="3" s="1"/>
  <c r="DF1792" i="3"/>
  <c r="DG1785" i="3"/>
  <c r="DJ1785" i="3" s="1"/>
  <c r="CX1706" i="3"/>
  <c r="CX1678" i="3"/>
  <c r="CX1673" i="3"/>
  <c r="CX1600" i="3"/>
  <c r="DH1590" i="3"/>
  <c r="DI1590" i="3"/>
  <c r="DF1590" i="3"/>
  <c r="DG1590" i="3"/>
  <c r="DF1584" i="3"/>
  <c r="DG1584" i="3"/>
  <c r="DJ1584" i="3" s="1"/>
  <c r="DH1584" i="3"/>
  <c r="DI1584" i="3"/>
  <c r="DG1548" i="3"/>
  <c r="DF1548" i="3"/>
  <c r="DH1548" i="3"/>
  <c r="DI1548" i="3"/>
  <c r="DG1537" i="3"/>
  <c r="DF1537" i="3"/>
  <c r="DJ1537" i="3" s="1"/>
  <c r="DH1537" i="3"/>
  <c r="DI1537" i="3"/>
  <c r="CW57" i="3"/>
  <c r="CU54" i="3"/>
  <c r="CX58" i="3"/>
  <c r="CX54" i="3"/>
  <c r="CX57" i="3"/>
  <c r="DI1789" i="3"/>
  <c r="DF1785" i="3"/>
  <c r="P996" i="1" s="1"/>
  <c r="CX1772" i="3"/>
  <c r="CX1688" i="3"/>
  <c r="CX1654" i="3"/>
  <c r="CX1632" i="3"/>
  <c r="CW1608" i="3"/>
  <c r="DH1560" i="3"/>
  <c r="DI1560" i="3"/>
  <c r="DF1560" i="3"/>
  <c r="DJ1560" i="3" s="1"/>
  <c r="DG1560" i="3"/>
  <c r="DG1554" i="3"/>
  <c r="DF1554" i="3"/>
  <c r="DJ1554" i="3" s="1"/>
  <c r="DH1554" i="3"/>
  <c r="DI1554" i="3"/>
  <c r="CX53" i="3"/>
  <c r="CW45" i="3"/>
  <c r="CX47" i="3"/>
  <c r="CU42" i="3"/>
  <c r="CX50" i="3"/>
  <c r="CW46" i="3"/>
  <c r="CX42" i="3"/>
  <c r="CX49" i="3"/>
  <c r="CW47" i="3"/>
  <c r="CX45" i="3"/>
  <c r="CX1791" i="3"/>
  <c r="DG1789" i="3"/>
  <c r="CW1698" i="3"/>
  <c r="CX1670" i="3"/>
  <c r="CX1621" i="3"/>
  <c r="CW1597" i="3"/>
  <c r="CV1594" i="3"/>
  <c r="U925" i="1" s="1"/>
  <c r="CX1580" i="3"/>
  <c r="DF1573" i="3"/>
  <c r="CX1549" i="3"/>
  <c r="DG1547" i="3"/>
  <c r="Q844" i="1" s="1"/>
  <c r="DG1543" i="3"/>
  <c r="DH1543" i="3"/>
  <c r="DF1531" i="3"/>
  <c r="DF1491" i="3"/>
  <c r="DJ1491" i="3" s="1"/>
  <c r="DG1491" i="3"/>
  <c r="DH1491" i="3"/>
  <c r="DI1491" i="3"/>
  <c r="DF1467" i="3"/>
  <c r="DG1467" i="3"/>
  <c r="DH1467" i="3"/>
  <c r="DI1467" i="3"/>
  <c r="DF1443" i="3"/>
  <c r="DG1443" i="3"/>
  <c r="DJ1443" i="3" s="1"/>
  <c r="DH1443" i="3"/>
  <c r="DI1443" i="3"/>
  <c r="DF1427" i="3"/>
  <c r="DJ1427" i="3" s="1"/>
  <c r="DG1427" i="3"/>
  <c r="DH1427" i="3"/>
  <c r="DI1427" i="3"/>
  <c r="DF1388" i="3"/>
  <c r="DJ1388" i="3" s="1"/>
  <c r="DG1388" i="3"/>
  <c r="DH1388" i="3"/>
  <c r="DI1388" i="3"/>
  <c r="DF1371" i="3"/>
  <c r="DJ1371" i="3" s="1"/>
  <c r="DG1371" i="3"/>
  <c r="DH1371" i="3"/>
  <c r="DI1371" i="3"/>
  <c r="CX1638" i="3"/>
  <c r="CX1597" i="3"/>
  <c r="CX1576" i="3"/>
  <c r="CX1559" i="3"/>
  <c r="CX1533" i="3"/>
  <c r="CX1530" i="3"/>
  <c r="CX1515" i="3"/>
  <c r="DF1507" i="3"/>
  <c r="DJ1507" i="3" s="1"/>
  <c r="DG1507" i="3"/>
  <c r="DH1507" i="3"/>
  <c r="DI1507" i="3"/>
  <c r="DF1461" i="3"/>
  <c r="DJ1461" i="3" s="1"/>
  <c r="DG1461" i="3"/>
  <c r="DH1461" i="3"/>
  <c r="DI1461" i="3"/>
  <c r="DF1422" i="3"/>
  <c r="DG1422" i="3"/>
  <c r="DJ1422" i="3" s="1"/>
  <c r="DH1422" i="3"/>
  <c r="DI1422" i="3"/>
  <c r="DG1557" i="3"/>
  <c r="DI1445" i="3"/>
  <c r="DF1445" i="3"/>
  <c r="DJ1445" i="3" s="1"/>
  <c r="DG1445" i="3"/>
  <c r="DH1445" i="3"/>
  <c r="DF1436" i="3"/>
  <c r="DG1436" i="3"/>
  <c r="DH1436" i="3"/>
  <c r="DI1436" i="3"/>
  <c r="DF1429" i="3"/>
  <c r="DJ1429" i="3" s="1"/>
  <c r="DG1429" i="3"/>
  <c r="DH1429" i="3"/>
  <c r="DI1429" i="3"/>
  <c r="DF1392" i="3"/>
  <c r="DG1392" i="3"/>
  <c r="DH1392" i="3"/>
  <c r="DI1392" i="3"/>
  <c r="DF1385" i="3"/>
  <c r="DJ1385" i="3" s="1"/>
  <c r="DG1385" i="3"/>
  <c r="DH1385" i="3"/>
  <c r="DI1385" i="3"/>
  <c r="CX1714" i="3"/>
  <c r="CX1650" i="3"/>
  <c r="CX1618" i="3"/>
  <c r="CX1525" i="3"/>
  <c r="CW1520" i="3"/>
  <c r="V837" i="1" s="1"/>
  <c r="G2045" i="7" s="1"/>
  <c r="DI1502" i="3"/>
  <c r="DF1502" i="3"/>
  <c r="DJ1502" i="3" s="1"/>
  <c r="DG1502" i="3"/>
  <c r="DH1502" i="3"/>
  <c r="DF1479" i="3"/>
  <c r="DJ1479" i="3" s="1"/>
  <c r="DG1479" i="3"/>
  <c r="DH1479" i="3"/>
  <c r="DI1479" i="3"/>
  <c r="DF1456" i="3"/>
  <c r="DJ1456" i="3" s="1"/>
  <c r="DG1456" i="3"/>
  <c r="DH1456" i="3"/>
  <c r="DI1456" i="3"/>
  <c r="DF1405" i="3"/>
  <c r="DJ1405" i="3" s="1"/>
  <c r="DG1405" i="3"/>
  <c r="DH1405" i="3"/>
  <c r="DI1405" i="3"/>
  <c r="DF1375" i="3"/>
  <c r="DJ1375" i="3" s="1"/>
  <c r="DG1375" i="3"/>
  <c r="DH1375" i="3"/>
  <c r="DI1375" i="3"/>
  <c r="DF1364" i="3"/>
  <c r="DJ1364" i="3" s="1"/>
  <c r="DG1364" i="3"/>
  <c r="DH1364" i="3"/>
  <c r="DI1364" i="3"/>
  <c r="DF1355" i="3"/>
  <c r="DJ1355" i="3" s="1"/>
  <c r="DG1355" i="3"/>
  <c r="DH1355" i="3"/>
  <c r="DI1355" i="3"/>
  <c r="CX1698" i="3"/>
  <c r="DI1583" i="3"/>
  <c r="DI1542" i="3"/>
  <c r="DH1536" i="3"/>
  <c r="DI1536" i="3"/>
  <c r="CX1512" i="3"/>
  <c r="DF1495" i="3"/>
  <c r="DJ1495" i="3" s="1"/>
  <c r="DG1495" i="3"/>
  <c r="DH1495" i="3"/>
  <c r="DI1495" i="3"/>
  <c r="DH1583" i="3"/>
  <c r="DH1542" i="3"/>
  <c r="DF1438" i="3"/>
  <c r="DJ1438" i="3" s="1"/>
  <c r="DG1438" i="3"/>
  <c r="DH1438" i="3"/>
  <c r="DI1438" i="3"/>
  <c r="DF1409" i="3"/>
  <c r="P777" i="1" s="1"/>
  <c r="DG1409" i="3"/>
  <c r="DH1409" i="3"/>
  <c r="R777" i="1" s="1"/>
  <c r="DI1409" i="3"/>
  <c r="DF1377" i="3"/>
  <c r="DJ1377" i="3" s="1"/>
  <c r="DG1377" i="3"/>
  <c r="DH1377" i="3"/>
  <c r="DI1377" i="3"/>
  <c r="DF1332" i="3"/>
  <c r="DG1332" i="3"/>
  <c r="DJ1332" i="3" s="1"/>
  <c r="DH1332" i="3"/>
  <c r="DI1332" i="3"/>
  <c r="DG1583" i="3"/>
  <c r="DJ1583" i="3" s="1"/>
  <c r="DH1545" i="3"/>
  <c r="DG1542" i="3"/>
  <c r="DF1541" i="3"/>
  <c r="DJ1541" i="3" s="1"/>
  <c r="DI1541" i="3"/>
  <c r="CW1527" i="3"/>
  <c r="CX1522" i="3"/>
  <c r="DF1382" i="3"/>
  <c r="DJ1382" i="3" s="1"/>
  <c r="DG1382" i="3"/>
  <c r="DH1382" i="3"/>
  <c r="DI1382" i="3"/>
  <c r="DF1370" i="3"/>
  <c r="DJ1370" i="3" s="1"/>
  <c r="DG1370" i="3"/>
  <c r="DH1370" i="3"/>
  <c r="DI1370" i="3"/>
  <c r="DF1368" i="3"/>
  <c r="DG1368" i="3"/>
  <c r="DH1368" i="3"/>
  <c r="DI1368" i="3"/>
  <c r="DI1361" i="3"/>
  <c r="DF1361" i="3"/>
  <c r="DJ1361" i="3" s="1"/>
  <c r="DG1361" i="3"/>
  <c r="DH1361" i="3"/>
  <c r="CX1619" i="3"/>
  <c r="DH1579" i="3"/>
  <c r="DI1558" i="3"/>
  <c r="DF1458" i="3"/>
  <c r="DJ1458" i="3" s="1"/>
  <c r="DG1458" i="3"/>
  <c r="DH1458" i="3"/>
  <c r="DI1458" i="3"/>
  <c r="DF1431" i="3"/>
  <c r="DG1431" i="3"/>
  <c r="DH1431" i="3"/>
  <c r="DI1431" i="3"/>
  <c r="DJ1431" i="3" s="1"/>
  <c r="DF1426" i="3"/>
  <c r="DG1426" i="3"/>
  <c r="DJ1426" i="3" s="1"/>
  <c r="DH1426" i="3"/>
  <c r="DI1426" i="3"/>
  <c r="DF1415" i="3"/>
  <c r="DJ1415" i="3" s="1"/>
  <c r="DG1415" i="3"/>
  <c r="DH1415" i="3"/>
  <c r="DI1415" i="3"/>
  <c r="DF1407" i="3"/>
  <c r="DJ1407" i="3" s="1"/>
  <c r="DG1407" i="3"/>
  <c r="DH1407" i="3"/>
  <c r="DI1407" i="3"/>
  <c r="DF1402" i="3"/>
  <c r="DJ1402" i="3" s="1"/>
  <c r="DG1402" i="3"/>
  <c r="DH1402" i="3"/>
  <c r="DI1402" i="3"/>
  <c r="DF1396" i="3"/>
  <c r="DJ1396" i="3" s="1"/>
  <c r="DG1396" i="3"/>
  <c r="DH1396" i="3"/>
  <c r="DI1396" i="3"/>
  <c r="DF1387" i="3"/>
  <c r="DJ1387" i="3" s="1"/>
  <c r="DG1387" i="3"/>
  <c r="DH1387" i="3"/>
  <c r="DI1387" i="3"/>
  <c r="DF1544" i="3"/>
  <c r="DJ1544" i="3" s="1"/>
  <c r="DI1544" i="3"/>
  <c r="DF1539" i="3"/>
  <c r="DJ1539" i="3" s="1"/>
  <c r="DH1539" i="3"/>
  <c r="CW1514" i="3"/>
  <c r="DF1476" i="3"/>
  <c r="DG1476" i="3"/>
  <c r="DH1476" i="3"/>
  <c r="DI1476" i="3"/>
  <c r="DF1352" i="3"/>
  <c r="DJ1352" i="3" s="1"/>
  <c r="DG1352" i="3"/>
  <c r="DH1352" i="3"/>
  <c r="DI1352" i="3"/>
  <c r="DF1341" i="3"/>
  <c r="DJ1341" i="3" s="1"/>
  <c r="DG1341" i="3"/>
  <c r="DH1341" i="3"/>
  <c r="DI1341" i="3"/>
  <c r="CX1529" i="3"/>
  <c r="CV1524" i="3"/>
  <c r="U838" i="1" s="1"/>
  <c r="CX1524" i="3"/>
  <c r="CX1519" i="3"/>
  <c r="CW1483" i="3"/>
  <c r="V795" i="1" s="1"/>
  <c r="CX1483" i="3"/>
  <c r="DF1419" i="3"/>
  <c r="DJ1419" i="3" s="1"/>
  <c r="DG1419" i="3"/>
  <c r="DH1419" i="3"/>
  <c r="DI1419" i="3"/>
  <c r="DF1404" i="3"/>
  <c r="DJ1404" i="3" s="1"/>
  <c r="DG1404" i="3"/>
  <c r="DH1404" i="3"/>
  <c r="DI1404" i="3"/>
  <c r="DF1374" i="3"/>
  <c r="DG1374" i="3"/>
  <c r="DH1374" i="3"/>
  <c r="DI1374" i="3"/>
  <c r="DI1562" i="3"/>
  <c r="DI1555" i="3"/>
  <c r="DI1478" i="3"/>
  <c r="DF1478" i="3"/>
  <c r="DJ1478" i="3" s="1"/>
  <c r="DG1478" i="3"/>
  <c r="DH1478" i="3"/>
  <c r="DF1468" i="3"/>
  <c r="DG1468" i="3"/>
  <c r="DH1468" i="3"/>
  <c r="DI1468" i="3"/>
  <c r="DF1379" i="3"/>
  <c r="DJ1379" i="3" s="1"/>
  <c r="DG1379" i="3"/>
  <c r="DH1379" i="3"/>
  <c r="DI1379" i="3"/>
  <c r="DF1354" i="3"/>
  <c r="DJ1354" i="3" s="1"/>
  <c r="DG1354" i="3"/>
  <c r="DH1354" i="3"/>
  <c r="DI1354" i="3"/>
  <c r="CX1636" i="3"/>
  <c r="CX1628" i="3"/>
  <c r="CX1591" i="3"/>
  <c r="DH1562" i="3"/>
  <c r="DH1555" i="3"/>
  <c r="DI1552" i="3"/>
  <c r="S846" i="1" s="1"/>
  <c r="DI1546" i="3"/>
  <c r="DI1494" i="3"/>
  <c r="DF1494" i="3"/>
  <c r="DJ1494" i="3" s="1"/>
  <c r="DG1494" i="3"/>
  <c r="DH1494" i="3"/>
  <c r="DF1455" i="3"/>
  <c r="P787" i="1" s="1"/>
  <c r="DG1455" i="3"/>
  <c r="DH1455" i="3"/>
  <c r="DI1455" i="3"/>
  <c r="DF1389" i="3"/>
  <c r="DJ1389" i="3" s="1"/>
  <c r="DG1389" i="3"/>
  <c r="DH1389" i="3"/>
  <c r="DI1389" i="3"/>
  <c r="DF1336" i="3"/>
  <c r="DJ1336" i="3" s="1"/>
  <c r="DG1336" i="3"/>
  <c r="DH1336" i="3"/>
  <c r="DI1336" i="3"/>
  <c r="DI1593" i="3"/>
  <c r="DI1589" i="3"/>
  <c r="DI1572" i="3"/>
  <c r="DF1562" i="3"/>
  <c r="DJ1562" i="3" s="1"/>
  <c r="DH1552" i="3"/>
  <c r="R846" i="1" s="1"/>
  <c r="DH1546" i="3"/>
  <c r="DI1543" i="3"/>
  <c r="DH1538" i="3"/>
  <c r="DF1437" i="3"/>
  <c r="DJ1437" i="3" s="1"/>
  <c r="DG1437" i="3"/>
  <c r="DH1437" i="3"/>
  <c r="DI1437" i="3"/>
  <c r="DF1381" i="3"/>
  <c r="DJ1381" i="3" s="1"/>
  <c r="DG1381" i="3"/>
  <c r="DH1381" i="3"/>
  <c r="DI1381" i="3"/>
  <c r="DF1347" i="3"/>
  <c r="DG1347" i="3"/>
  <c r="DH1347" i="3"/>
  <c r="DI1347" i="3"/>
  <c r="DF1545" i="3"/>
  <c r="P843" i="1" s="1"/>
  <c r="DI1545" i="3"/>
  <c r="CX1516" i="3"/>
  <c r="CV1508" i="3"/>
  <c r="U834" i="1" s="1"/>
  <c r="G2029" i="7" s="1"/>
  <c r="DF1401" i="3"/>
  <c r="DG1401" i="3"/>
  <c r="DH1401" i="3"/>
  <c r="DI1401" i="3"/>
  <c r="DF1393" i="3"/>
  <c r="DJ1393" i="3" s="1"/>
  <c r="DG1393" i="3"/>
  <c r="DH1393" i="3"/>
  <c r="DI1393" i="3"/>
  <c r="DI1298" i="3"/>
  <c r="DF1298" i="3"/>
  <c r="DJ1298" i="3" s="1"/>
  <c r="DG1298" i="3"/>
  <c r="DH1298" i="3"/>
  <c r="DG1593" i="3"/>
  <c r="DG1589" i="3"/>
  <c r="DJ1589" i="3" s="1"/>
  <c r="DH1585" i="3"/>
  <c r="DI1577" i="3"/>
  <c r="DG1572" i="3"/>
  <c r="DH1569" i="3"/>
  <c r="DI1566" i="3"/>
  <c r="DH1556" i="3"/>
  <c r="R850" i="1" s="1"/>
  <c r="CZ850" i="1" s="1"/>
  <c r="Y850" i="1" s="1"/>
  <c r="DF1538" i="3"/>
  <c r="DJ1538" i="3" s="1"/>
  <c r="CW1526" i="3"/>
  <c r="DF1503" i="3"/>
  <c r="DJ1503" i="3" s="1"/>
  <c r="DG1503" i="3"/>
  <c r="DH1503" i="3"/>
  <c r="DI1503" i="3"/>
  <c r="DF1487" i="3"/>
  <c r="DG1487" i="3"/>
  <c r="DH1487" i="3"/>
  <c r="DI1487" i="3"/>
  <c r="DJ1487" i="3" s="1"/>
  <c r="DF1457" i="3"/>
  <c r="DJ1457" i="3" s="1"/>
  <c r="DG1457" i="3"/>
  <c r="DH1457" i="3"/>
  <c r="DI1457" i="3"/>
  <c r="DF1406" i="3"/>
  <c r="DJ1406" i="3" s="1"/>
  <c r="DG1406" i="3"/>
  <c r="DH1406" i="3"/>
  <c r="DI1406" i="3"/>
  <c r="DF1386" i="3"/>
  <c r="DJ1386" i="3" s="1"/>
  <c r="DG1386" i="3"/>
  <c r="DH1386" i="3"/>
  <c r="DI1386" i="3"/>
  <c r="DF1319" i="3"/>
  <c r="DJ1319" i="3" s="1"/>
  <c r="DI1319" i="3"/>
  <c r="DG1319" i="3"/>
  <c r="DH1319" i="3"/>
  <c r="DG1585" i="3"/>
  <c r="DH1577" i="3"/>
  <c r="DI1573" i="3"/>
  <c r="DG1569" i="3"/>
  <c r="Q855" i="1" s="1"/>
  <c r="DH1566" i="3"/>
  <c r="R855" i="1" s="1"/>
  <c r="DG1556" i="3"/>
  <c r="Q850" i="1" s="1"/>
  <c r="DI1553" i="3"/>
  <c r="DG1536" i="3"/>
  <c r="DI1531" i="3"/>
  <c r="CW1513" i="3"/>
  <c r="V835" i="1" s="1"/>
  <c r="DF1475" i="3"/>
  <c r="DG1475" i="3"/>
  <c r="DH1475" i="3"/>
  <c r="DI1475" i="3"/>
  <c r="DF1441" i="3"/>
  <c r="DG1441" i="3"/>
  <c r="DH1441" i="3"/>
  <c r="DI1441" i="3"/>
  <c r="DF1358" i="3"/>
  <c r="DJ1358" i="3" s="1"/>
  <c r="DG1358" i="3"/>
  <c r="DH1358" i="3"/>
  <c r="DI1358" i="3"/>
  <c r="CX1717" i="3"/>
  <c r="CX1653" i="3"/>
  <c r="DG1577" i="3"/>
  <c r="DJ1577" i="3" s="1"/>
  <c r="DH1573" i="3"/>
  <c r="DF1566" i="3"/>
  <c r="P855" i="1" s="1"/>
  <c r="DI1563" i="3"/>
  <c r="DG1553" i="3"/>
  <c r="Q847" i="1" s="1"/>
  <c r="DI1547" i="3"/>
  <c r="DF1536" i="3"/>
  <c r="DJ1536" i="3" s="1"/>
  <c r="DH1531" i="3"/>
  <c r="CX1523" i="3"/>
  <c r="CV1518" i="3"/>
  <c r="U837" i="1" s="1"/>
  <c r="G2042" i="7" s="1"/>
  <c r="DF1450" i="3"/>
  <c r="DJ1450" i="3" s="1"/>
  <c r="DG1450" i="3"/>
  <c r="DH1450" i="3"/>
  <c r="DI1450" i="3"/>
  <c r="DF1412" i="3"/>
  <c r="P778" i="1" s="1"/>
  <c r="DG1412" i="3"/>
  <c r="Q778" i="1" s="1"/>
  <c r="DH1412" i="3"/>
  <c r="DI1412" i="3"/>
  <c r="DJ1412" i="3" s="1"/>
  <c r="DJ1400" i="3"/>
  <c r="DI1333" i="3"/>
  <c r="DF1333" i="3"/>
  <c r="DJ1333" i="3" s="1"/>
  <c r="DG1333" i="3"/>
  <c r="DH1333" i="3"/>
  <c r="DF1300" i="3"/>
  <c r="DJ1300" i="3" s="1"/>
  <c r="DG1300" i="3"/>
  <c r="DH1300" i="3"/>
  <c r="DI1300" i="3"/>
  <c r="DF1553" i="3"/>
  <c r="P847" i="1" s="1"/>
  <c r="DH1547" i="3"/>
  <c r="R844" i="1" s="1"/>
  <c r="DH1541" i="3"/>
  <c r="DI1534" i="3"/>
  <c r="DI1498" i="3"/>
  <c r="DJ1498" i="3" s="1"/>
  <c r="DF1498" i="3"/>
  <c r="DG1498" i="3"/>
  <c r="DH1498" i="3"/>
  <c r="DF1383" i="3"/>
  <c r="DJ1383" i="3" s="1"/>
  <c r="DG1383" i="3"/>
  <c r="DH1383" i="3"/>
  <c r="DI1383" i="3"/>
  <c r="DF1323" i="3"/>
  <c r="P726" i="1" s="1"/>
  <c r="DI1323" i="3"/>
  <c r="DG1323" i="3"/>
  <c r="Q726" i="1" s="1"/>
  <c r="DH1323" i="3"/>
  <c r="CX1508" i="3"/>
  <c r="CX1414" i="3"/>
  <c r="DF1202" i="3"/>
  <c r="DJ1202" i="3" s="1"/>
  <c r="DG1202" i="3"/>
  <c r="DH1202" i="3"/>
  <c r="DI1202" i="3"/>
  <c r="DF1181" i="3"/>
  <c r="DG1181" i="3"/>
  <c r="DH1181" i="3"/>
  <c r="DI1181" i="3"/>
  <c r="DJ1181" i="3" s="1"/>
  <c r="DF1167" i="3"/>
  <c r="DJ1167" i="3" s="1"/>
  <c r="DG1167" i="3"/>
  <c r="DH1167" i="3"/>
  <c r="DI1167" i="3"/>
  <c r="DG1122" i="3"/>
  <c r="DH1122" i="3"/>
  <c r="DF1122" i="3"/>
  <c r="DJ1122" i="3" s="1"/>
  <c r="DI1122" i="3"/>
  <c r="CX1489" i="3"/>
  <c r="DF1297" i="3"/>
  <c r="DJ1297" i="3" s="1"/>
  <c r="DG1297" i="3"/>
  <c r="DI1297" i="3"/>
  <c r="DG1295" i="3"/>
  <c r="DI1295" i="3"/>
  <c r="DF1273" i="3"/>
  <c r="DJ1273" i="3" s="1"/>
  <c r="DG1273" i="3"/>
  <c r="DH1273" i="3"/>
  <c r="DI1273" i="3"/>
  <c r="CW1263" i="3"/>
  <c r="V714" i="1" s="1"/>
  <c r="G1755" i="7" s="1"/>
  <c r="CX1263" i="3"/>
  <c r="DF1188" i="3"/>
  <c r="DJ1188" i="3" s="1"/>
  <c r="DG1188" i="3"/>
  <c r="DH1188" i="3"/>
  <c r="DI1188" i="3"/>
  <c r="DF1177" i="3"/>
  <c r="DJ1177" i="3" s="1"/>
  <c r="DG1177" i="3"/>
  <c r="DH1177" i="3"/>
  <c r="DI1177" i="3"/>
  <c r="DH1506" i="3"/>
  <c r="DF1474" i="3"/>
  <c r="DF1465" i="3"/>
  <c r="P790" i="1" s="1"/>
  <c r="DI1338" i="3"/>
  <c r="DI1314" i="3"/>
  <c r="CX1306" i="3"/>
  <c r="DF1299" i="3"/>
  <c r="DJ1299" i="3" s="1"/>
  <c r="DI1299" i="3"/>
  <c r="DG1291" i="3"/>
  <c r="DJ1291" i="3" s="1"/>
  <c r="DH1291" i="3"/>
  <c r="DF1281" i="3"/>
  <c r="DG1281" i="3"/>
  <c r="DH1281" i="3"/>
  <c r="DI1281" i="3"/>
  <c r="DH1258" i="3"/>
  <c r="DI1258" i="3"/>
  <c r="DF1258" i="3"/>
  <c r="DJ1258" i="3" s="1"/>
  <c r="DG1258" i="3"/>
  <c r="DF1163" i="3"/>
  <c r="DG1163" i="3"/>
  <c r="DH1163" i="3"/>
  <c r="DI1163" i="3"/>
  <c r="DF1304" i="3"/>
  <c r="DJ1304" i="3" s="1"/>
  <c r="DH1304" i="3"/>
  <c r="DI1304" i="3"/>
  <c r="DF1289" i="3"/>
  <c r="DG1289" i="3"/>
  <c r="DH1289" i="3"/>
  <c r="DJ1233" i="3"/>
  <c r="DF1213" i="3"/>
  <c r="DJ1213" i="3" s="1"/>
  <c r="DG1213" i="3"/>
  <c r="DH1213" i="3"/>
  <c r="DI1213" i="3"/>
  <c r="DF1172" i="3"/>
  <c r="DJ1172" i="3" s="1"/>
  <c r="DG1172" i="3"/>
  <c r="DH1172" i="3"/>
  <c r="DI1172" i="3"/>
  <c r="DI1466" i="3"/>
  <c r="DI1454" i="3"/>
  <c r="DI1446" i="3"/>
  <c r="DI1442" i="3"/>
  <c r="DI1421" i="3"/>
  <c r="DI1417" i="3"/>
  <c r="DI1366" i="3"/>
  <c r="S732" i="1" s="1"/>
  <c r="DI1362" i="3"/>
  <c r="CX1349" i="3"/>
  <c r="DI1317" i="3"/>
  <c r="DF1316" i="3"/>
  <c r="DJ1316" i="3" s="1"/>
  <c r="DG1316" i="3"/>
  <c r="DH1316" i="3"/>
  <c r="DI1316" i="3"/>
  <c r="DI1283" i="3"/>
  <c r="DF1283" i="3"/>
  <c r="DJ1283" i="3" s="1"/>
  <c r="DG1283" i="3"/>
  <c r="DF1222" i="3"/>
  <c r="DJ1222" i="3" s="1"/>
  <c r="DG1222" i="3"/>
  <c r="DH1222" i="3"/>
  <c r="DI1222" i="3"/>
  <c r="DF1204" i="3"/>
  <c r="DJ1204" i="3" s="1"/>
  <c r="DG1204" i="3"/>
  <c r="DH1204" i="3"/>
  <c r="DI1204" i="3"/>
  <c r="DF1185" i="3"/>
  <c r="DJ1185" i="3" s="1"/>
  <c r="DG1185" i="3"/>
  <c r="DH1185" i="3"/>
  <c r="DI1185" i="3"/>
  <c r="DF1154" i="3"/>
  <c r="P693" i="1" s="1"/>
  <c r="DG1154" i="3"/>
  <c r="DH1154" i="3"/>
  <c r="DI1154" i="3"/>
  <c r="DH1466" i="3"/>
  <c r="R790" i="1" s="1"/>
  <c r="DH1454" i="3"/>
  <c r="DH1446" i="3"/>
  <c r="DH1442" i="3"/>
  <c r="DH1421" i="3"/>
  <c r="DH1417" i="3"/>
  <c r="DH1366" i="3"/>
  <c r="DH1362" i="3"/>
  <c r="DH1317" i="3"/>
  <c r="DF1285" i="3"/>
  <c r="DJ1285" i="3" s="1"/>
  <c r="DG1285" i="3"/>
  <c r="DH1285" i="3"/>
  <c r="DF1268" i="3"/>
  <c r="DG1268" i="3"/>
  <c r="DH1268" i="3"/>
  <c r="DI1268" i="3"/>
  <c r="DF1192" i="3"/>
  <c r="DJ1192" i="3" s="1"/>
  <c r="DG1192" i="3"/>
  <c r="DH1192" i="3"/>
  <c r="DI1192" i="3"/>
  <c r="DF1160" i="3"/>
  <c r="DG1160" i="3"/>
  <c r="DH1160" i="3"/>
  <c r="DI1160" i="3"/>
  <c r="DG1466" i="3"/>
  <c r="Q790" i="1" s="1"/>
  <c r="DG1454" i="3"/>
  <c r="DG1446" i="3"/>
  <c r="DG1442" i="3"/>
  <c r="DJ1442" i="3" s="1"/>
  <c r="DG1421" i="3"/>
  <c r="DG1417" i="3"/>
  <c r="DG1366" i="3"/>
  <c r="DG1362" i="3"/>
  <c r="DG1317" i="3"/>
  <c r="DG1309" i="3"/>
  <c r="DH1309" i="3"/>
  <c r="DI1309" i="3"/>
  <c r="DG1305" i="3"/>
  <c r="DF1270" i="3"/>
  <c r="DG1270" i="3"/>
  <c r="DJ1270" i="3" s="1"/>
  <c r="DI1270" i="3"/>
  <c r="DF1260" i="3"/>
  <c r="DJ1260" i="3" s="1"/>
  <c r="DG1260" i="3"/>
  <c r="DH1260" i="3"/>
  <c r="DI1260" i="3"/>
  <c r="DI1237" i="3"/>
  <c r="DJ1237" i="3" s="1"/>
  <c r="DF1237" i="3"/>
  <c r="DG1237" i="3"/>
  <c r="DH1237" i="3"/>
  <c r="DF1217" i="3"/>
  <c r="DJ1217" i="3" s="1"/>
  <c r="DG1217" i="3"/>
  <c r="DH1217" i="3"/>
  <c r="DI1217" i="3"/>
  <c r="DH1169" i="3"/>
  <c r="DI1169" i="3"/>
  <c r="DF1169" i="3"/>
  <c r="DJ1169" i="3" s="1"/>
  <c r="DG1169" i="3"/>
  <c r="DF1145" i="3"/>
  <c r="P690" i="1" s="1"/>
  <c r="DG1145" i="3"/>
  <c r="DH1145" i="3"/>
  <c r="DI1145" i="3"/>
  <c r="DG1138" i="3"/>
  <c r="DF1138" i="3"/>
  <c r="DJ1138" i="3" s="1"/>
  <c r="DH1138" i="3"/>
  <c r="DI1138" i="3"/>
  <c r="CX1518" i="3"/>
  <c r="CX1514" i="3"/>
  <c r="DI1492" i="3"/>
  <c r="DH1488" i="3"/>
  <c r="DJ1488" i="3" s="1"/>
  <c r="DI1484" i="3"/>
  <c r="CX1482" i="3"/>
  <c r="CX1424" i="3"/>
  <c r="CX1384" i="3"/>
  <c r="DH1340" i="3"/>
  <c r="DI1340" i="3"/>
  <c r="DH1331" i="3"/>
  <c r="DJ1331" i="3" s="1"/>
  <c r="CX1327" i="3"/>
  <c r="DF1302" i="3"/>
  <c r="DJ1302" i="3" s="1"/>
  <c r="DH1302" i="3"/>
  <c r="DF1247" i="3"/>
  <c r="DG1247" i="3"/>
  <c r="DJ1247" i="3" s="1"/>
  <c r="DH1247" i="3"/>
  <c r="DI1247" i="3"/>
  <c r="DF1201" i="3"/>
  <c r="DJ1201" i="3" s="1"/>
  <c r="DG1201" i="3"/>
  <c r="DH1201" i="3"/>
  <c r="DI1201" i="3"/>
  <c r="DF1174" i="3"/>
  <c r="DJ1174" i="3" s="1"/>
  <c r="DG1174" i="3"/>
  <c r="DH1174" i="3"/>
  <c r="DI1174" i="3"/>
  <c r="DF1151" i="3"/>
  <c r="DG1151" i="3"/>
  <c r="DH1151" i="3"/>
  <c r="DI1151" i="3"/>
  <c r="DH1484" i="3"/>
  <c r="CX1350" i="3"/>
  <c r="DH1324" i="3"/>
  <c r="DI1324" i="3"/>
  <c r="DH1262" i="3"/>
  <c r="DI1262" i="3"/>
  <c r="DJ1262" i="3" s="1"/>
  <c r="DF1262" i="3"/>
  <c r="DG1262" i="3"/>
  <c r="DF1187" i="3"/>
  <c r="DJ1187" i="3" s="1"/>
  <c r="DG1187" i="3"/>
  <c r="DH1187" i="3"/>
  <c r="DI1187" i="3"/>
  <c r="DI1504" i="3"/>
  <c r="DI1496" i="3"/>
  <c r="DG1484" i="3"/>
  <c r="DI1451" i="3"/>
  <c r="DI1447" i="3"/>
  <c r="DI1435" i="3"/>
  <c r="DI1418" i="3"/>
  <c r="DI1367" i="3"/>
  <c r="DI1363" i="3"/>
  <c r="DI1348" i="3"/>
  <c r="DI1344" i="3"/>
  <c r="DF1272" i="3"/>
  <c r="DJ1272" i="3" s="1"/>
  <c r="DG1272" i="3"/>
  <c r="DH1272" i="3"/>
  <c r="DF1251" i="3"/>
  <c r="DG1251" i="3"/>
  <c r="DH1251" i="3"/>
  <c r="DI1251" i="3"/>
  <c r="CX1527" i="3"/>
  <c r="DH1504" i="3"/>
  <c r="DH1496" i="3"/>
  <c r="DI1472" i="3"/>
  <c r="DI1463" i="3"/>
  <c r="DI1459" i="3"/>
  <c r="DH1451" i="3"/>
  <c r="DH1447" i="3"/>
  <c r="DI1439" i="3"/>
  <c r="DH1435" i="3"/>
  <c r="DH1418" i="3"/>
  <c r="DI1398" i="3"/>
  <c r="DI1394" i="3"/>
  <c r="DI1390" i="3"/>
  <c r="DH1367" i="3"/>
  <c r="DH1363" i="3"/>
  <c r="DI1356" i="3"/>
  <c r="DH1348" i="3"/>
  <c r="DH1344" i="3"/>
  <c r="DF1343" i="3"/>
  <c r="DJ1343" i="3" s="1"/>
  <c r="DG1343" i="3"/>
  <c r="DH1343" i="3"/>
  <c r="DI1334" i="3"/>
  <c r="DF1280" i="3"/>
  <c r="DG1280" i="3"/>
  <c r="DJ1280" i="3" s="1"/>
  <c r="DH1280" i="3"/>
  <c r="DI1280" i="3"/>
  <c r="DF1219" i="3"/>
  <c r="DJ1219" i="3" s="1"/>
  <c r="DG1219" i="3"/>
  <c r="DH1219" i="3"/>
  <c r="DI1219" i="3"/>
  <c r="DF1171" i="3"/>
  <c r="DJ1171" i="3" s="1"/>
  <c r="DG1171" i="3"/>
  <c r="DH1171" i="3"/>
  <c r="DI1171" i="3"/>
  <c r="DG1504" i="3"/>
  <c r="DG1496" i="3"/>
  <c r="DH1472" i="3"/>
  <c r="CX1470" i="3"/>
  <c r="DH1463" i="3"/>
  <c r="DH1459" i="3"/>
  <c r="DG1451" i="3"/>
  <c r="DG1447" i="3"/>
  <c r="DH1439" i="3"/>
  <c r="DG1435" i="3"/>
  <c r="DJ1435" i="3" s="1"/>
  <c r="CX1425" i="3"/>
  <c r="DG1418" i="3"/>
  <c r="DH1398" i="3"/>
  <c r="DH1394" i="3"/>
  <c r="DH1390" i="3"/>
  <c r="DG1367" i="3"/>
  <c r="DG1363" i="3"/>
  <c r="DH1356" i="3"/>
  <c r="DG1348" i="3"/>
  <c r="DJ1348" i="3" s="1"/>
  <c r="DG1344" i="3"/>
  <c r="DH1334" i="3"/>
  <c r="DF1296" i="3"/>
  <c r="DJ1296" i="3" s="1"/>
  <c r="DI1296" i="3"/>
  <c r="DG1292" i="3"/>
  <c r="DH1292" i="3"/>
  <c r="DF1290" i="3"/>
  <c r="DG1290" i="3"/>
  <c r="DH1290" i="3"/>
  <c r="DI1290" i="3"/>
  <c r="DJ1290" i="3" s="1"/>
  <c r="DF1282" i="3"/>
  <c r="DG1282" i="3"/>
  <c r="DJ1282" i="3" s="1"/>
  <c r="DI1282" i="3"/>
  <c r="DF1234" i="3"/>
  <c r="DG1234" i="3"/>
  <c r="DH1234" i="3"/>
  <c r="DI1234" i="3"/>
  <c r="DF1228" i="3"/>
  <c r="DJ1228" i="3" s="1"/>
  <c r="DG1228" i="3"/>
  <c r="DH1228" i="3"/>
  <c r="DI1228" i="3"/>
  <c r="DF1203" i="3"/>
  <c r="DJ1203" i="3" s="1"/>
  <c r="DG1203" i="3"/>
  <c r="DH1203" i="3"/>
  <c r="DI1203" i="3"/>
  <c r="DH1184" i="3"/>
  <c r="DI1184" i="3"/>
  <c r="DF1184" i="3"/>
  <c r="DJ1184" i="3" s="1"/>
  <c r="DG1184" i="3"/>
  <c r="DG1123" i="3"/>
  <c r="DI1123" i="3"/>
  <c r="DF1123" i="3"/>
  <c r="DJ1123" i="3" s="1"/>
  <c r="DH1123" i="3"/>
  <c r="DI1501" i="3"/>
  <c r="DI1497" i="3"/>
  <c r="DI1493" i="3"/>
  <c r="DI1485" i="3"/>
  <c r="DI1481" i="3"/>
  <c r="DJ1481" i="3" s="1"/>
  <c r="DI1477" i="3"/>
  <c r="DI1444" i="3"/>
  <c r="DI1423" i="3"/>
  <c r="DI1410" i="3"/>
  <c r="DI1360" i="3"/>
  <c r="DI1337" i="3"/>
  <c r="DG1334" i="3"/>
  <c r="DI1329" i="3"/>
  <c r="DF1312" i="3"/>
  <c r="DJ1312" i="3" s="1"/>
  <c r="DG1312" i="3"/>
  <c r="DF1276" i="3"/>
  <c r="DJ1276" i="3" s="1"/>
  <c r="DG1276" i="3"/>
  <c r="DH1276" i="3"/>
  <c r="DI1276" i="3"/>
  <c r="DF1274" i="3"/>
  <c r="DJ1274" i="3" s="1"/>
  <c r="DG1274" i="3"/>
  <c r="DH1274" i="3"/>
  <c r="DF1232" i="3"/>
  <c r="DG1232" i="3"/>
  <c r="DH1232" i="3"/>
  <c r="DI1232" i="3"/>
  <c r="DJ1232" i="3" s="1"/>
  <c r="DF1189" i="3"/>
  <c r="DJ1189" i="3" s="1"/>
  <c r="DG1189" i="3"/>
  <c r="DH1189" i="3"/>
  <c r="DI1189" i="3"/>
  <c r="DF1168" i="3"/>
  <c r="DJ1168" i="3" s="1"/>
  <c r="DG1168" i="3"/>
  <c r="DH1168" i="3"/>
  <c r="DI1168" i="3"/>
  <c r="DF1144" i="3"/>
  <c r="DJ1144" i="3" s="1"/>
  <c r="DG1144" i="3"/>
  <c r="DH1144" i="3"/>
  <c r="DI1144" i="3"/>
  <c r="DI1342" i="3"/>
  <c r="DH1329" i="3"/>
  <c r="DF1328" i="3"/>
  <c r="DG1328" i="3"/>
  <c r="DH1328" i="3"/>
  <c r="DI1328" i="3"/>
  <c r="DJ1328" i="3" s="1"/>
  <c r="DH1313" i="3"/>
  <c r="DH1305" i="3"/>
  <c r="DI1305" i="3"/>
  <c r="DF1259" i="3"/>
  <c r="DJ1259" i="3" s="1"/>
  <c r="DG1259" i="3"/>
  <c r="DH1259" i="3"/>
  <c r="DI1259" i="3"/>
  <c r="DF1253" i="3"/>
  <c r="DG1253" i="3"/>
  <c r="DJ1253" i="3" s="1"/>
  <c r="DH1253" i="3"/>
  <c r="DF1200" i="3"/>
  <c r="DJ1200" i="3" s="1"/>
  <c r="DG1200" i="3"/>
  <c r="DH1200" i="3"/>
  <c r="DI1200" i="3"/>
  <c r="DF1159" i="3"/>
  <c r="P694" i="1" s="1"/>
  <c r="DG1159" i="3"/>
  <c r="DJ1159" i="3" s="1"/>
  <c r="DH1159" i="3"/>
  <c r="DI1159" i="3"/>
  <c r="DG1137" i="3"/>
  <c r="DF1137" i="3"/>
  <c r="DJ1137" i="3" s="1"/>
  <c r="DH1137" i="3"/>
  <c r="DI1137" i="3"/>
  <c r="DI1505" i="3"/>
  <c r="DG1501" i="3"/>
  <c r="DG1497" i="3"/>
  <c r="DG1493" i="3"/>
  <c r="DG1485" i="3"/>
  <c r="DG1481" i="3"/>
  <c r="DG1477" i="3"/>
  <c r="DJ1477" i="3" s="1"/>
  <c r="DI1473" i="3"/>
  <c r="DI1464" i="3"/>
  <c r="DI1452" i="3"/>
  <c r="DJ1452" i="3" s="1"/>
  <c r="DI1448" i="3"/>
  <c r="DG1444" i="3"/>
  <c r="DJ1444" i="3" s="1"/>
  <c r="DH1440" i="3"/>
  <c r="CX1434" i="3"/>
  <c r="DG1423" i="3"/>
  <c r="DJ1423" i="3" s="1"/>
  <c r="DG1410" i="3"/>
  <c r="DJ1410" i="3" s="1"/>
  <c r="DH1391" i="3"/>
  <c r="DI1372" i="3"/>
  <c r="DG1360" i="3"/>
  <c r="DH1353" i="3"/>
  <c r="DH1342" i="3"/>
  <c r="DG1337" i="3"/>
  <c r="CW1331" i="3"/>
  <c r="V728" i="1" s="1"/>
  <c r="DG1329" i="3"/>
  <c r="DJ1329" i="3" s="1"/>
  <c r="DG1313" i="3"/>
  <c r="DG1299" i="3"/>
  <c r="DH1297" i="3"/>
  <c r="DF1295" i="3"/>
  <c r="DJ1295" i="3" s="1"/>
  <c r="DF1291" i="3"/>
  <c r="DF1284" i="3"/>
  <c r="DJ1284" i="3" s="1"/>
  <c r="DG1284" i="3"/>
  <c r="DH1284" i="3"/>
  <c r="DI1284" i="3"/>
  <c r="DI1225" i="3"/>
  <c r="DF1225" i="3"/>
  <c r="DJ1225" i="3" s="1"/>
  <c r="DG1225" i="3"/>
  <c r="DH1225" i="3"/>
  <c r="DF1216" i="3"/>
  <c r="DG1216" i="3"/>
  <c r="DJ1216" i="3" s="1"/>
  <c r="DH1216" i="3"/>
  <c r="DI1216" i="3"/>
  <c r="DI1195" i="3"/>
  <c r="DF1195" i="3"/>
  <c r="DJ1195" i="3" s="1"/>
  <c r="DG1195" i="3"/>
  <c r="DH1195" i="3"/>
  <c r="DF1173" i="3"/>
  <c r="DJ1173" i="3" s="1"/>
  <c r="DG1173" i="3"/>
  <c r="DH1173" i="3"/>
  <c r="DI1173" i="3"/>
  <c r="DH1505" i="3"/>
  <c r="DI1490" i="3"/>
  <c r="DI1486" i="3"/>
  <c r="DH1473" i="3"/>
  <c r="DH1464" i="3"/>
  <c r="DI1460" i="3"/>
  <c r="DH1452" i="3"/>
  <c r="DH1448" i="3"/>
  <c r="DG1440" i="3"/>
  <c r="DI1432" i="3"/>
  <c r="CX1430" i="3"/>
  <c r="DI1411" i="3"/>
  <c r="DI1399" i="3"/>
  <c r="DJ1399" i="3" s="1"/>
  <c r="DI1395" i="3"/>
  <c r="DG1391" i="3"/>
  <c r="CX1378" i="3"/>
  <c r="DH1372" i="3"/>
  <c r="R770" i="1" s="1"/>
  <c r="DI1357" i="3"/>
  <c r="DG1353" i="3"/>
  <c r="DI1345" i="3"/>
  <c r="DG1342" i="3"/>
  <c r="DI1321" i="3"/>
  <c r="DF1313" i="3"/>
  <c r="DJ1313" i="3" s="1"/>
  <c r="DI1289" i="3"/>
  <c r="DF1269" i="3"/>
  <c r="DG1269" i="3"/>
  <c r="DJ1269" i="3" s="1"/>
  <c r="DH1269" i="3"/>
  <c r="DI1269" i="3"/>
  <c r="DF1186" i="3"/>
  <c r="DJ1186" i="3" s="1"/>
  <c r="DG1186" i="3"/>
  <c r="DH1186" i="3"/>
  <c r="DI1186" i="3"/>
  <c r="DH1161" i="3"/>
  <c r="DI1161" i="3"/>
  <c r="DJ1161" i="3" s="1"/>
  <c r="DF1161" i="3"/>
  <c r="DG1161" i="3"/>
  <c r="DF1150" i="3"/>
  <c r="P691" i="1" s="1"/>
  <c r="DG1150" i="3"/>
  <c r="DH1150" i="3"/>
  <c r="DI1150" i="3"/>
  <c r="CX1520" i="3"/>
  <c r="DG1505" i="3"/>
  <c r="CX1500" i="3"/>
  <c r="DH1490" i="3"/>
  <c r="DH1486" i="3"/>
  <c r="CX1480" i="3"/>
  <c r="DG1473" i="3"/>
  <c r="DI1469" i="3"/>
  <c r="DJ1469" i="3" s="1"/>
  <c r="DG1464" i="3"/>
  <c r="DH1460" i="3"/>
  <c r="DG1452" i="3"/>
  <c r="DG1448" i="3"/>
  <c r="DH1432" i="3"/>
  <c r="DJ1432" i="3" s="1"/>
  <c r="DI1428" i="3"/>
  <c r="DH1411" i="3"/>
  <c r="R778" i="1" s="1"/>
  <c r="DI1403" i="3"/>
  <c r="DH1399" i="3"/>
  <c r="DH1395" i="3"/>
  <c r="DI1380" i="3"/>
  <c r="DI1376" i="3"/>
  <c r="DG1372" i="3"/>
  <c r="DH1357" i="3"/>
  <c r="DH1345" i="3"/>
  <c r="DF1339" i="3"/>
  <c r="DJ1339" i="3" s="1"/>
  <c r="DI1339" i="3"/>
  <c r="DI1335" i="3"/>
  <c r="DH1321" i="3"/>
  <c r="DH1320" i="3"/>
  <c r="DI1320" i="3"/>
  <c r="DG1304" i="3"/>
  <c r="DF1301" i="3"/>
  <c r="DJ1301" i="3" s="1"/>
  <c r="DG1301" i="3"/>
  <c r="DH1301" i="3"/>
  <c r="DI1301" i="3"/>
  <c r="DH1335" i="3"/>
  <c r="DG1310" i="3"/>
  <c r="DI1310" i="3"/>
  <c r="CX1308" i="3"/>
  <c r="DH1283" i="3"/>
  <c r="DF1261" i="3"/>
  <c r="DH1261" i="3"/>
  <c r="DI1261" i="3"/>
  <c r="DJ1246" i="3"/>
  <c r="DF1242" i="3"/>
  <c r="DG1242" i="3"/>
  <c r="DH1242" i="3"/>
  <c r="DI1242" i="3"/>
  <c r="DJ1242" i="3" s="1"/>
  <c r="DF1218" i="3"/>
  <c r="DJ1218" i="3" s="1"/>
  <c r="DG1218" i="3"/>
  <c r="DH1218" i="3"/>
  <c r="DI1218" i="3"/>
  <c r="DF1207" i="3"/>
  <c r="DJ1207" i="3" s="1"/>
  <c r="DG1207" i="3"/>
  <c r="DH1207" i="3"/>
  <c r="DI1207" i="3"/>
  <c r="DF1183" i="3"/>
  <c r="DJ1183" i="3" s="1"/>
  <c r="DG1183" i="3"/>
  <c r="DH1183" i="3"/>
  <c r="DI1183" i="3"/>
  <c r="DF1170" i="3"/>
  <c r="DJ1170" i="3" s="1"/>
  <c r="DG1170" i="3"/>
  <c r="DH1170" i="3"/>
  <c r="DI1170" i="3"/>
  <c r="DH1152" i="3"/>
  <c r="DI1152" i="3"/>
  <c r="DJ1152" i="3" s="1"/>
  <c r="DF1152" i="3"/>
  <c r="DG1152" i="3"/>
  <c r="DF1141" i="3"/>
  <c r="DJ1141" i="3" s="1"/>
  <c r="DG1141" i="3"/>
  <c r="DH1141" i="3"/>
  <c r="DI1141" i="3"/>
  <c r="DF1063" i="3"/>
  <c r="DJ1063" i="3" s="1"/>
  <c r="DG1063" i="3"/>
  <c r="DH1063" i="3"/>
  <c r="DI1063" i="3"/>
  <c r="DF1053" i="3"/>
  <c r="DJ1053" i="3" s="1"/>
  <c r="DG1053" i="3"/>
  <c r="DH1053" i="3"/>
  <c r="DI1053" i="3"/>
  <c r="DF1048" i="3"/>
  <c r="DG1048" i="3"/>
  <c r="DH1048" i="3"/>
  <c r="DI1048" i="3"/>
  <c r="DJ1048" i="3" s="1"/>
  <c r="DH1279" i="3"/>
  <c r="DH1275" i="3"/>
  <c r="DG1267" i="3"/>
  <c r="DG1254" i="3"/>
  <c r="DJ1254" i="3" s="1"/>
  <c r="DH1246" i="3"/>
  <c r="CX1244" i="3"/>
  <c r="DH1233" i="3"/>
  <c r="DF1133" i="3"/>
  <c r="DJ1133" i="3" s="1"/>
  <c r="DH1133" i="3"/>
  <c r="DJ1113" i="3"/>
  <c r="DF1085" i="3"/>
  <c r="DJ1085" i="3" s="1"/>
  <c r="DG1085" i="3"/>
  <c r="DH1085" i="3"/>
  <c r="DI1085" i="3"/>
  <c r="DF1018" i="3"/>
  <c r="DG1018" i="3"/>
  <c r="DH1018" i="3"/>
  <c r="DI1018" i="3"/>
  <c r="DJ1018" i="3" s="1"/>
  <c r="CX997" i="3"/>
  <c r="CV978" i="3"/>
  <c r="U655" i="1" s="1"/>
  <c r="G1423" i="7" s="1"/>
  <c r="CV970" i="3"/>
  <c r="DH1287" i="3"/>
  <c r="DF1267" i="3"/>
  <c r="DF1254" i="3"/>
  <c r="DH1250" i="3"/>
  <c r="DH1229" i="3"/>
  <c r="DF1214" i="3"/>
  <c r="DF1210" i="3"/>
  <c r="DJ1210" i="3" s="1"/>
  <c r="DF1109" i="3"/>
  <c r="DG1109" i="3"/>
  <c r="DJ1109" i="3" s="1"/>
  <c r="DH1109" i="3"/>
  <c r="DI1109" i="3"/>
  <c r="DF1100" i="3"/>
  <c r="DJ1100" i="3" s="1"/>
  <c r="DG1100" i="3"/>
  <c r="DH1100" i="3"/>
  <c r="DI1100" i="3"/>
  <c r="CX1013" i="3"/>
  <c r="CX983" i="3"/>
  <c r="DF967" i="3"/>
  <c r="DJ967" i="3" s="1"/>
  <c r="DG967" i="3"/>
  <c r="DH967" i="3"/>
  <c r="DI967" i="3"/>
  <c r="DI1226" i="3"/>
  <c r="DI1215" i="3"/>
  <c r="DI1211" i="3"/>
  <c r="DI1196" i="3"/>
  <c r="DI1158" i="3"/>
  <c r="DI1149" i="3"/>
  <c r="DI1132" i="3"/>
  <c r="DF1045" i="3"/>
  <c r="DJ1045" i="3" s="1"/>
  <c r="DG1045" i="3"/>
  <c r="DH1045" i="3"/>
  <c r="DI1045" i="3"/>
  <c r="CV1002" i="3"/>
  <c r="CX975" i="3"/>
  <c r="DF964" i="3"/>
  <c r="DJ964" i="3" s="1"/>
  <c r="DG964" i="3"/>
  <c r="DH964" i="3"/>
  <c r="DI964" i="3"/>
  <c r="DH1226" i="3"/>
  <c r="DH1215" i="3"/>
  <c r="DH1211" i="3"/>
  <c r="DH1196" i="3"/>
  <c r="DH1158" i="3"/>
  <c r="R694" i="1" s="1"/>
  <c r="DH1149" i="3"/>
  <c r="R691" i="1" s="1"/>
  <c r="DH1132" i="3"/>
  <c r="DI1116" i="3"/>
  <c r="DF1065" i="3"/>
  <c r="DJ1065" i="3" s="1"/>
  <c r="DG1065" i="3"/>
  <c r="DH1065" i="3"/>
  <c r="DI1065" i="3"/>
  <c r="DF1055" i="3"/>
  <c r="DJ1055" i="3" s="1"/>
  <c r="DG1055" i="3"/>
  <c r="DH1055" i="3"/>
  <c r="DI1055" i="3"/>
  <c r="CV1010" i="3"/>
  <c r="DI935" i="3"/>
  <c r="DF935" i="3"/>
  <c r="DG935" i="3"/>
  <c r="DH935" i="3"/>
  <c r="DG1226" i="3"/>
  <c r="DG1215" i="3"/>
  <c r="DG1211" i="3"/>
  <c r="DG1196" i="3"/>
  <c r="DG1158" i="3"/>
  <c r="DG1149" i="3"/>
  <c r="Q691" i="1" s="1"/>
  <c r="DG1132" i="3"/>
  <c r="CV1128" i="3"/>
  <c r="U687" i="1" s="1"/>
  <c r="CX1128" i="3"/>
  <c r="DG1116" i="3"/>
  <c r="DH1115" i="3"/>
  <c r="DI1115" i="3"/>
  <c r="DF1062" i="3"/>
  <c r="DJ1062" i="3" s="1"/>
  <c r="DG1062" i="3"/>
  <c r="DH1062" i="3"/>
  <c r="DI1062" i="3"/>
  <c r="CX972" i="3"/>
  <c r="DF956" i="3"/>
  <c r="DJ956" i="3" s="1"/>
  <c r="DG956" i="3"/>
  <c r="DH956" i="3"/>
  <c r="DI956" i="3"/>
  <c r="DG943" i="3"/>
  <c r="DF943" i="3"/>
  <c r="DJ943" i="3" s="1"/>
  <c r="DH943" i="3"/>
  <c r="DI943" i="3"/>
  <c r="CX1271" i="3"/>
  <c r="CX1199" i="3"/>
  <c r="DF1116" i="3"/>
  <c r="DJ1116" i="3" s="1"/>
  <c r="DH1102" i="3"/>
  <c r="DI1102" i="3"/>
  <c r="DJ1102" i="3" s="1"/>
  <c r="DF1102" i="3"/>
  <c r="DG1102" i="3"/>
  <c r="DF1097" i="3"/>
  <c r="DJ1097" i="3" s="1"/>
  <c r="DG1097" i="3"/>
  <c r="DH1097" i="3"/>
  <c r="DI1097" i="3"/>
  <c r="DF1026" i="3"/>
  <c r="DG1026" i="3"/>
  <c r="DH1026" i="3"/>
  <c r="DI1026" i="3"/>
  <c r="DJ1026" i="3" s="1"/>
  <c r="CX932" i="3"/>
  <c r="DI1126" i="3"/>
  <c r="DF1126" i="3"/>
  <c r="DJ1126" i="3" s="1"/>
  <c r="DF1095" i="3"/>
  <c r="DG1095" i="3"/>
  <c r="DH1095" i="3"/>
  <c r="DI1095" i="3"/>
  <c r="DJ1095" i="3" s="1"/>
  <c r="DG1082" i="3"/>
  <c r="DH1082" i="3"/>
  <c r="DI1082" i="3"/>
  <c r="DJ1082" i="3" s="1"/>
  <c r="DF1082" i="3"/>
  <c r="DG1073" i="3"/>
  <c r="Q674" i="1" s="1"/>
  <c r="DH1073" i="3"/>
  <c r="DI1073" i="3"/>
  <c r="DJ1073" i="3" s="1"/>
  <c r="DF1073" i="3"/>
  <c r="P674" i="1" s="1"/>
  <c r="DF1057" i="3"/>
  <c r="P667" i="1" s="1"/>
  <c r="DG1057" i="3"/>
  <c r="DH1057" i="3"/>
  <c r="DI1057" i="3"/>
  <c r="DJ1057" i="3" s="1"/>
  <c r="CX1015" i="3"/>
  <c r="CX977" i="3"/>
  <c r="DF969" i="3"/>
  <c r="DJ969" i="3" s="1"/>
  <c r="DG969" i="3"/>
  <c r="DH969" i="3"/>
  <c r="DI969" i="3"/>
  <c r="DI947" i="3"/>
  <c r="DF947" i="3"/>
  <c r="DJ947" i="3" s="1"/>
  <c r="DG947" i="3"/>
  <c r="DH947" i="3"/>
  <c r="DF939" i="3"/>
  <c r="DJ939" i="3" s="1"/>
  <c r="DG939" i="3"/>
  <c r="DH939" i="3"/>
  <c r="DI939" i="3"/>
  <c r="DF937" i="3"/>
  <c r="DJ937" i="3" s="1"/>
  <c r="DG937" i="3"/>
  <c r="DH937" i="3"/>
  <c r="DI937" i="3"/>
  <c r="DI1252" i="3"/>
  <c r="DJ1252" i="3" s="1"/>
  <c r="DI1248" i="3"/>
  <c r="DI1235" i="3"/>
  <c r="DI1231" i="3"/>
  <c r="DI1227" i="3"/>
  <c r="DI1212" i="3"/>
  <c r="DF1118" i="3"/>
  <c r="DJ1118" i="3" s="1"/>
  <c r="DH1118" i="3"/>
  <c r="DF1091" i="3"/>
  <c r="DJ1091" i="3" s="1"/>
  <c r="DG1091" i="3"/>
  <c r="DH1091" i="3"/>
  <c r="DI1091" i="3"/>
  <c r="DF1067" i="3"/>
  <c r="DJ1067" i="3" s="1"/>
  <c r="DG1067" i="3"/>
  <c r="DH1067" i="3"/>
  <c r="DI1067" i="3"/>
  <c r="DF1037" i="3"/>
  <c r="DJ1037" i="3" s="1"/>
  <c r="DG1037" i="3"/>
  <c r="DH1037" i="3"/>
  <c r="DI1037" i="3"/>
  <c r="CV1012" i="3"/>
  <c r="DG958" i="3"/>
  <c r="DF958" i="3"/>
  <c r="DJ958" i="3" s="1"/>
  <c r="DH958" i="3"/>
  <c r="DI958" i="3"/>
  <c r="DI951" i="3"/>
  <c r="DJ951" i="3" s="1"/>
  <c r="DF951" i="3"/>
  <c r="DG951" i="3"/>
  <c r="DH951" i="3"/>
  <c r="DI1277" i="3"/>
  <c r="DI1265" i="3"/>
  <c r="DH1252" i="3"/>
  <c r="DH1248" i="3"/>
  <c r="DH1235" i="3"/>
  <c r="DH1231" i="3"/>
  <c r="DH1227" i="3"/>
  <c r="DI1220" i="3"/>
  <c r="DH1212" i="3"/>
  <c r="DI1205" i="3"/>
  <c r="DI1190" i="3"/>
  <c r="DI1175" i="3"/>
  <c r="DI1164" i="3"/>
  <c r="DJ1164" i="3" s="1"/>
  <c r="DI1155" i="3"/>
  <c r="DJ1155" i="3" s="1"/>
  <c r="DI1146" i="3"/>
  <c r="DJ1146" i="3" s="1"/>
  <c r="DI1142" i="3"/>
  <c r="DF1044" i="3"/>
  <c r="DJ1044" i="3" s="1"/>
  <c r="DG1044" i="3"/>
  <c r="DH1044" i="3"/>
  <c r="DI1044" i="3"/>
  <c r="CW982" i="3"/>
  <c r="V655" i="1" s="1"/>
  <c r="G1428" i="7" s="1"/>
  <c r="CW974" i="3"/>
  <c r="V654" i="1" s="1"/>
  <c r="G1409" i="7" s="1"/>
  <c r="DH966" i="3"/>
  <c r="DF966" i="3"/>
  <c r="DJ966" i="3" s="1"/>
  <c r="DG966" i="3"/>
  <c r="DI966" i="3"/>
  <c r="DH1293" i="3"/>
  <c r="DH1277" i="3"/>
  <c r="DH1265" i="3"/>
  <c r="DI1257" i="3"/>
  <c r="DG1252" i="3"/>
  <c r="DG1248" i="3"/>
  <c r="DG1235" i="3"/>
  <c r="DG1231" i="3"/>
  <c r="DG1227" i="3"/>
  <c r="DH1220" i="3"/>
  <c r="DG1212" i="3"/>
  <c r="DH1205" i="3"/>
  <c r="DH1190" i="3"/>
  <c r="DH1175" i="3"/>
  <c r="DH1164" i="3"/>
  <c r="CX1162" i="3"/>
  <c r="DH1155" i="3"/>
  <c r="CX1153" i="3"/>
  <c r="DH1146" i="3"/>
  <c r="DH1142" i="3"/>
  <c r="DF1127" i="3"/>
  <c r="DJ1127" i="3" s="1"/>
  <c r="DF1054" i="3"/>
  <c r="DJ1054" i="3" s="1"/>
  <c r="DG1054" i="3"/>
  <c r="DH1054" i="3"/>
  <c r="DI1054" i="3"/>
  <c r="CV993" i="3"/>
  <c r="U659" i="1" s="1"/>
  <c r="G1443" i="7" s="1"/>
  <c r="DI1240" i="3"/>
  <c r="DI1236" i="3"/>
  <c r="DI1224" i="3"/>
  <c r="DI1209" i="3"/>
  <c r="DI1198" i="3"/>
  <c r="DJ1198" i="3" s="1"/>
  <c r="DI1194" i="3"/>
  <c r="DI1179" i="3"/>
  <c r="DI1139" i="3"/>
  <c r="DI1133" i="3"/>
  <c r="DI1125" i="3"/>
  <c r="DI1117" i="3"/>
  <c r="DF1079" i="3"/>
  <c r="DG1079" i="3"/>
  <c r="DH1079" i="3"/>
  <c r="DI1079" i="3"/>
  <c r="DJ1079" i="3" s="1"/>
  <c r="DH1064" i="3"/>
  <c r="DI1064" i="3"/>
  <c r="DF1064" i="3"/>
  <c r="DJ1064" i="3" s="1"/>
  <c r="DG1064" i="3"/>
  <c r="CW998" i="3"/>
  <c r="V659" i="1" s="1"/>
  <c r="G1449" i="7" s="1"/>
  <c r="DF955" i="3"/>
  <c r="DJ955" i="3" s="1"/>
  <c r="DG955" i="3"/>
  <c r="DH955" i="3"/>
  <c r="DI955" i="3"/>
  <c r="DH1086" i="3"/>
  <c r="DI1086" i="3"/>
  <c r="DF1086" i="3"/>
  <c r="DJ1086" i="3" s="1"/>
  <c r="DG1086" i="3"/>
  <c r="DF1061" i="3"/>
  <c r="DJ1061" i="3" s="1"/>
  <c r="DG1061" i="3"/>
  <c r="DH1061" i="3"/>
  <c r="DI1061" i="3"/>
  <c r="CX971" i="3"/>
  <c r="DI1286" i="3"/>
  <c r="DH1278" i="3"/>
  <c r="DI1266" i="3"/>
  <c r="DI1249" i="3"/>
  <c r="DI1245" i="3"/>
  <c r="DG1240" i="3"/>
  <c r="DG1236" i="3"/>
  <c r="DG1224" i="3"/>
  <c r="DG1209" i="3"/>
  <c r="DG1198" i="3"/>
  <c r="DG1194" i="3"/>
  <c r="DG1179" i="3"/>
  <c r="DI1165" i="3"/>
  <c r="DI1156" i="3"/>
  <c r="DI1147" i="3"/>
  <c r="DG1139" i="3"/>
  <c r="DH1136" i="3"/>
  <c r="DF1125" i="3"/>
  <c r="DJ1125" i="3" s="1"/>
  <c r="DG1117" i="3"/>
  <c r="CW1006" i="3"/>
  <c r="V660" i="1" s="1"/>
  <c r="G1469" i="7" s="1"/>
  <c r="DH961" i="3"/>
  <c r="DF961" i="3"/>
  <c r="DG961" i="3"/>
  <c r="DI961" i="3"/>
  <c r="DH936" i="3"/>
  <c r="DF936" i="3"/>
  <c r="DJ936" i="3" s="1"/>
  <c r="DG936" i="3"/>
  <c r="DI936" i="3"/>
  <c r="CX931" i="3"/>
  <c r="DI1294" i="3"/>
  <c r="DH1286" i="3"/>
  <c r="DG1278" i="3"/>
  <c r="DH1266" i="3"/>
  <c r="DH1249" i="3"/>
  <c r="DH1245" i="3"/>
  <c r="DI1241" i="3"/>
  <c r="DI1221" i="3"/>
  <c r="DI1206" i="3"/>
  <c r="DI1191" i="3"/>
  <c r="DI1180" i="3"/>
  <c r="DI1176" i="3"/>
  <c r="DH1165" i="3"/>
  <c r="DH1156" i="3"/>
  <c r="DH1147" i="3"/>
  <c r="DI1143" i="3"/>
  <c r="DG1136" i="3"/>
  <c r="DI1131" i="3"/>
  <c r="DI1120" i="3"/>
  <c r="DF1114" i="3"/>
  <c r="DJ1114" i="3" s="1"/>
  <c r="DH1114" i="3"/>
  <c r="DF1046" i="3"/>
  <c r="DJ1046" i="3" s="1"/>
  <c r="DG1046" i="3"/>
  <c r="DH1046" i="3"/>
  <c r="DI1046" i="3"/>
  <c r="DI1041" i="3"/>
  <c r="DF1041" i="3"/>
  <c r="DG1041" i="3"/>
  <c r="DH1041" i="3"/>
  <c r="DF1036" i="3"/>
  <c r="DJ1036" i="3" s="1"/>
  <c r="DG1036" i="3"/>
  <c r="DH1036" i="3"/>
  <c r="DI1036" i="3"/>
  <c r="DI1023" i="3"/>
  <c r="DF1023" i="3"/>
  <c r="DJ1023" i="3" s="1"/>
  <c r="DG1023" i="3"/>
  <c r="DH1023" i="3"/>
  <c r="CX995" i="3"/>
  <c r="DH1294" i="3"/>
  <c r="DG1286" i="3"/>
  <c r="DG1266" i="3"/>
  <c r="CX1256" i="3"/>
  <c r="DG1249" i="3"/>
  <c r="DG1245" i="3"/>
  <c r="DJ1245" i="3" s="1"/>
  <c r="DH1241" i="3"/>
  <c r="CX1239" i="3"/>
  <c r="DH1221" i="3"/>
  <c r="DH1206" i="3"/>
  <c r="CX1197" i="3"/>
  <c r="DH1191" i="3"/>
  <c r="DH1180" i="3"/>
  <c r="DH1176" i="3"/>
  <c r="DG1165" i="3"/>
  <c r="DG1156" i="3"/>
  <c r="DJ1156" i="3" s="1"/>
  <c r="DG1147" i="3"/>
  <c r="DH1143" i="3"/>
  <c r="DG1131" i="3"/>
  <c r="CX1130" i="3"/>
  <c r="DH1120" i="3"/>
  <c r="DF1027" i="3"/>
  <c r="DG1027" i="3"/>
  <c r="DH1027" i="3"/>
  <c r="DI1027" i="3"/>
  <c r="DJ1027" i="3" s="1"/>
  <c r="CX1003" i="3"/>
  <c r="DF988" i="3"/>
  <c r="DG988" i="3"/>
  <c r="DH988" i="3"/>
  <c r="DI988" i="3"/>
  <c r="CX981" i="3"/>
  <c r="DI965" i="3"/>
  <c r="DF965" i="3"/>
  <c r="DJ965" i="3" s="1"/>
  <c r="DG965" i="3"/>
  <c r="DH965" i="3"/>
  <c r="DF1131" i="3"/>
  <c r="DJ1131" i="3" s="1"/>
  <c r="DG1115" i="3"/>
  <c r="DF1020" i="3"/>
  <c r="DG1020" i="3"/>
  <c r="DH1020" i="3"/>
  <c r="DI1020" i="3"/>
  <c r="DJ1020" i="3" s="1"/>
  <c r="CX973" i="3"/>
  <c r="CW1109" i="3"/>
  <c r="V683" i="1" s="1"/>
  <c r="G1619" i="7" s="1"/>
  <c r="DG1098" i="3"/>
  <c r="DF1094" i="3"/>
  <c r="DI924" i="3"/>
  <c r="DG924" i="3"/>
  <c r="DF903" i="3"/>
  <c r="DJ903" i="3" s="1"/>
  <c r="DG903" i="3"/>
  <c r="DH903" i="3"/>
  <c r="DI903" i="3"/>
  <c r="DF850" i="3"/>
  <c r="DJ850" i="3" s="1"/>
  <c r="DG850" i="3"/>
  <c r="DH850" i="3"/>
  <c r="DI850" i="3"/>
  <c r="DF836" i="3"/>
  <c r="DJ836" i="3" s="1"/>
  <c r="DG836" i="3"/>
  <c r="DH836" i="3"/>
  <c r="DI836" i="3"/>
  <c r="CX745" i="3"/>
  <c r="CV737" i="3"/>
  <c r="U521" i="1" s="1"/>
  <c r="G1222" i="7" s="1"/>
  <c r="CX1105" i="3"/>
  <c r="DF1098" i="3"/>
  <c r="DJ1098" i="3" s="1"/>
  <c r="CX1089" i="3"/>
  <c r="CX1081" i="3"/>
  <c r="DF1078" i="3"/>
  <c r="DI1074" i="3"/>
  <c r="DG1069" i="3"/>
  <c r="CW929" i="3"/>
  <c r="CX929" i="3"/>
  <c r="DF855" i="3"/>
  <c r="DJ855" i="3" s="1"/>
  <c r="DG855" i="3"/>
  <c r="DH855" i="3"/>
  <c r="DI855" i="3"/>
  <c r="DI756" i="3"/>
  <c r="DF756" i="3"/>
  <c r="DJ756" i="3" s="1"/>
  <c r="DG756" i="3"/>
  <c r="DH756" i="3"/>
  <c r="DI732" i="3"/>
  <c r="DF732" i="3"/>
  <c r="DG732" i="3"/>
  <c r="DH732" i="3"/>
  <c r="DI722" i="3"/>
  <c r="DJ722" i="3" s="1"/>
  <c r="DF722" i="3"/>
  <c r="DG722" i="3"/>
  <c r="DH722" i="3"/>
  <c r="DI1112" i="3"/>
  <c r="DJ1112" i="3" s="1"/>
  <c r="DG1107" i="3"/>
  <c r="CX1101" i="3"/>
  <c r="DH1074" i="3"/>
  <c r="DJ1074" i="3" s="1"/>
  <c r="DF1069" i="3"/>
  <c r="P671" i="1" s="1"/>
  <c r="DF916" i="3"/>
  <c r="DJ916" i="3" s="1"/>
  <c r="DG916" i="3"/>
  <c r="DH916" i="3"/>
  <c r="DF888" i="3"/>
  <c r="DJ888" i="3" s="1"/>
  <c r="DG888" i="3"/>
  <c r="DH888" i="3"/>
  <c r="DI888" i="3"/>
  <c r="CX874" i="3"/>
  <c r="DF833" i="3"/>
  <c r="DJ833" i="3" s="1"/>
  <c r="DG833" i="3"/>
  <c r="DH833" i="3"/>
  <c r="DI833" i="3"/>
  <c r="DF810" i="3"/>
  <c r="DJ810" i="3" s="1"/>
  <c r="DG810" i="3"/>
  <c r="DH810" i="3"/>
  <c r="DI810" i="3"/>
  <c r="DF782" i="3"/>
  <c r="DJ782" i="3" s="1"/>
  <c r="DG782" i="3"/>
  <c r="DH782" i="3"/>
  <c r="DI782" i="3"/>
  <c r="DH728" i="3"/>
  <c r="DF728" i="3"/>
  <c r="DJ728" i="3" s="1"/>
  <c r="DG728" i="3"/>
  <c r="DI728" i="3"/>
  <c r="DH1112" i="3"/>
  <c r="CX1110" i="3"/>
  <c r="CV971" i="3"/>
  <c r="DG920" i="3"/>
  <c r="DH920" i="3"/>
  <c r="DF920" i="3"/>
  <c r="DJ920" i="3" s="1"/>
  <c r="CX871" i="3"/>
  <c r="DF762" i="3"/>
  <c r="DJ762" i="3" s="1"/>
  <c r="DG762" i="3"/>
  <c r="DH762" i="3"/>
  <c r="DI762" i="3"/>
  <c r="CX716" i="3"/>
  <c r="DG1112" i="3"/>
  <c r="DI1108" i="3"/>
  <c r="CX1106" i="3"/>
  <c r="DH1099" i="3"/>
  <c r="DI1075" i="3"/>
  <c r="DI1050" i="3"/>
  <c r="DI1042" i="3"/>
  <c r="CX1040" i="3"/>
  <c r="DI1038" i="3"/>
  <c r="DI1029" i="3"/>
  <c r="DI992" i="3"/>
  <c r="DI953" i="3"/>
  <c r="DI950" i="3"/>
  <c r="DF885" i="3"/>
  <c r="DJ885" i="3" s="1"/>
  <c r="DG885" i="3"/>
  <c r="DH885" i="3"/>
  <c r="DI885" i="3"/>
  <c r="DF799" i="3"/>
  <c r="DG799" i="3"/>
  <c r="DH799" i="3"/>
  <c r="DI799" i="3"/>
  <c r="CW747" i="3"/>
  <c r="V522" i="1" s="1"/>
  <c r="G1244" i="7" s="1"/>
  <c r="DF734" i="3"/>
  <c r="DJ734" i="3" s="1"/>
  <c r="DG734" i="3"/>
  <c r="DH734" i="3"/>
  <c r="DI734" i="3"/>
  <c r="CV710" i="3"/>
  <c r="U474" i="1" s="1"/>
  <c r="DH1108" i="3"/>
  <c r="DG1099" i="3"/>
  <c r="DH1075" i="3"/>
  <c r="DH1050" i="3"/>
  <c r="DH1042" i="3"/>
  <c r="DH1038" i="3"/>
  <c r="DH1029" i="3"/>
  <c r="DH992" i="3"/>
  <c r="DF852" i="3"/>
  <c r="DJ852" i="3" s="1"/>
  <c r="DG852" i="3"/>
  <c r="DH852" i="3"/>
  <c r="DI852" i="3"/>
  <c r="DF824" i="3"/>
  <c r="DJ824" i="3" s="1"/>
  <c r="DG824" i="3"/>
  <c r="DH824" i="3"/>
  <c r="DI824" i="3"/>
  <c r="DF793" i="3"/>
  <c r="DG793" i="3"/>
  <c r="DH793" i="3"/>
  <c r="DI793" i="3"/>
  <c r="DJ793" i="3" s="1"/>
  <c r="DF766" i="3"/>
  <c r="DG766" i="3"/>
  <c r="DH766" i="3"/>
  <c r="DI766" i="3"/>
  <c r="CX739" i="3"/>
  <c r="CX1111" i="3"/>
  <c r="DG1108" i="3"/>
  <c r="DG1075" i="3"/>
  <c r="DG1050" i="3"/>
  <c r="DG1042" i="3"/>
  <c r="DG1038" i="3"/>
  <c r="DG1029" i="3"/>
  <c r="DG992" i="3"/>
  <c r="DI921" i="3"/>
  <c r="CX865" i="3"/>
  <c r="DF838" i="3"/>
  <c r="DJ838" i="3" s="1"/>
  <c r="DG838" i="3"/>
  <c r="DH838" i="3"/>
  <c r="DI838" i="3"/>
  <c r="DF797" i="3"/>
  <c r="DJ797" i="3" s="1"/>
  <c r="DG797" i="3"/>
  <c r="DH797" i="3"/>
  <c r="DI797" i="3"/>
  <c r="DF789" i="3"/>
  <c r="DJ789" i="3" s="1"/>
  <c r="DG789" i="3"/>
  <c r="DH789" i="3"/>
  <c r="DI789" i="3"/>
  <c r="DF771" i="3"/>
  <c r="DJ771" i="3" s="1"/>
  <c r="DG771" i="3"/>
  <c r="DH771" i="3"/>
  <c r="DI771" i="3"/>
  <c r="CX744" i="3"/>
  <c r="DF736" i="3"/>
  <c r="DJ736" i="3" s="1"/>
  <c r="DG736" i="3"/>
  <c r="DH736" i="3"/>
  <c r="DI736" i="3"/>
  <c r="DH1088" i="3"/>
  <c r="DG1058" i="3"/>
  <c r="DJ1058" i="3" s="1"/>
  <c r="DF894" i="3"/>
  <c r="DG894" i="3"/>
  <c r="DJ894" i="3" s="1"/>
  <c r="DH894" i="3"/>
  <c r="DI894" i="3"/>
  <c r="CX862" i="3"/>
  <c r="DF857" i="3"/>
  <c r="DJ857" i="3" s="1"/>
  <c r="DG857" i="3"/>
  <c r="DH857" i="3"/>
  <c r="DI857" i="3"/>
  <c r="DF849" i="3"/>
  <c r="DJ849" i="3" s="1"/>
  <c r="DG849" i="3"/>
  <c r="DH849" i="3"/>
  <c r="DI849" i="3"/>
  <c r="DF835" i="3"/>
  <c r="DJ835" i="3" s="1"/>
  <c r="DG835" i="3"/>
  <c r="DH835" i="3"/>
  <c r="DI835" i="3"/>
  <c r="DF812" i="3"/>
  <c r="DJ812" i="3" s="1"/>
  <c r="DG812" i="3"/>
  <c r="DH812" i="3"/>
  <c r="DI812" i="3"/>
  <c r="DF775" i="3"/>
  <c r="DJ775" i="3" s="1"/>
  <c r="DG775" i="3"/>
  <c r="DH775" i="3"/>
  <c r="DI775" i="3"/>
  <c r="DF764" i="3"/>
  <c r="DJ764" i="3" s="1"/>
  <c r="DG764" i="3"/>
  <c r="DH764" i="3"/>
  <c r="DI764" i="3"/>
  <c r="CX1028" i="3"/>
  <c r="DH989" i="3"/>
  <c r="CV980" i="3"/>
  <c r="DI957" i="3"/>
  <c r="DF887" i="3"/>
  <c r="DJ887" i="3" s="1"/>
  <c r="DG887" i="3"/>
  <c r="DH887" i="3"/>
  <c r="DI887" i="3"/>
  <c r="DF882" i="3"/>
  <c r="DJ882" i="3" s="1"/>
  <c r="DG882" i="3"/>
  <c r="DH882" i="3"/>
  <c r="DI882" i="3"/>
  <c r="CX873" i="3"/>
  <c r="DF854" i="3"/>
  <c r="DJ854" i="3" s="1"/>
  <c r="DG854" i="3"/>
  <c r="DH854" i="3"/>
  <c r="DI854" i="3"/>
  <c r="DF840" i="3"/>
  <c r="DJ840" i="3" s="1"/>
  <c r="DG840" i="3"/>
  <c r="DH840" i="3"/>
  <c r="DI840" i="3"/>
  <c r="DI821" i="3"/>
  <c r="DF821" i="3"/>
  <c r="DJ821" i="3" s="1"/>
  <c r="DG821" i="3"/>
  <c r="DH821" i="3"/>
  <c r="DF803" i="3"/>
  <c r="DJ803" i="3" s="1"/>
  <c r="DG803" i="3"/>
  <c r="DH803" i="3"/>
  <c r="DI803" i="3"/>
  <c r="DI1076" i="3"/>
  <c r="DJ1076" i="3" s="1"/>
  <c r="DI1059" i="3"/>
  <c r="DI1051" i="3"/>
  <c r="CX1049" i="3"/>
  <c r="DI1047" i="3"/>
  <c r="DI1043" i="3"/>
  <c r="DI1039" i="3"/>
  <c r="DJ1039" i="3" s="1"/>
  <c r="DI1035" i="3"/>
  <c r="CX1033" i="3"/>
  <c r="DI1030" i="3"/>
  <c r="CX1010" i="3"/>
  <c r="DG989" i="3"/>
  <c r="DG957" i="3"/>
  <c r="DI954" i="3"/>
  <c r="DG944" i="3"/>
  <c r="DH925" i="3"/>
  <c r="DI925" i="3"/>
  <c r="DG923" i="3"/>
  <c r="DI923" i="3"/>
  <c r="DF915" i="3"/>
  <c r="DJ915" i="3" s="1"/>
  <c r="DG915" i="3"/>
  <c r="DH915" i="3"/>
  <c r="DI915" i="3"/>
  <c r="DF859" i="3"/>
  <c r="DJ859" i="3" s="1"/>
  <c r="DG859" i="3"/>
  <c r="DH859" i="3"/>
  <c r="DI859" i="3"/>
  <c r="DF844" i="3"/>
  <c r="DG844" i="3"/>
  <c r="DH844" i="3"/>
  <c r="DI844" i="3"/>
  <c r="DJ844" i="3" s="1"/>
  <c r="DI768" i="3"/>
  <c r="DF768" i="3"/>
  <c r="DJ768" i="3" s="1"/>
  <c r="DG768" i="3"/>
  <c r="DH768" i="3"/>
  <c r="DF761" i="3"/>
  <c r="DJ761" i="3" s="1"/>
  <c r="DG761" i="3"/>
  <c r="DH761" i="3"/>
  <c r="DI761" i="3"/>
  <c r="CW741" i="3"/>
  <c r="V521" i="1" s="1"/>
  <c r="G1227" i="7" s="1"/>
  <c r="DF721" i="3"/>
  <c r="DH721" i="3"/>
  <c r="DG721" i="3"/>
  <c r="DI721" i="3"/>
  <c r="CX1087" i="3"/>
  <c r="CX1083" i="3"/>
  <c r="DH1076" i="3"/>
  <c r="DI1072" i="3"/>
  <c r="DH1059" i="3"/>
  <c r="DH1051" i="3"/>
  <c r="DH1047" i="3"/>
  <c r="DH1043" i="3"/>
  <c r="DH1039" i="3"/>
  <c r="DH1035" i="3"/>
  <c r="DH1030" i="3"/>
  <c r="DI1017" i="3"/>
  <c r="DI986" i="3"/>
  <c r="DF957" i="3"/>
  <c r="DJ957" i="3" s="1"/>
  <c r="DH954" i="3"/>
  <c r="DF900" i="3"/>
  <c r="DJ900" i="3" s="1"/>
  <c r="DG900" i="3"/>
  <c r="DH900" i="3"/>
  <c r="DI900" i="3"/>
  <c r="CX870" i="3"/>
  <c r="DF846" i="3"/>
  <c r="DJ846" i="3" s="1"/>
  <c r="DG846" i="3"/>
  <c r="DH846" i="3"/>
  <c r="DI846" i="3"/>
  <c r="DF830" i="3"/>
  <c r="DJ830" i="3" s="1"/>
  <c r="DG830" i="3"/>
  <c r="DH830" i="3"/>
  <c r="DI830" i="3"/>
  <c r="DF807" i="3"/>
  <c r="DG807" i="3"/>
  <c r="Q579" i="1" s="1"/>
  <c r="DH807" i="3"/>
  <c r="R579" i="1" s="1"/>
  <c r="DI807" i="3"/>
  <c r="S579" i="1" s="1"/>
  <c r="DF749" i="3"/>
  <c r="P523" i="1" s="1"/>
  <c r="DG749" i="3"/>
  <c r="DH749" i="3"/>
  <c r="DI749" i="3"/>
  <c r="DH709" i="3"/>
  <c r="DI709" i="3"/>
  <c r="DF709" i="3"/>
  <c r="DJ709" i="3" s="1"/>
  <c r="DG709" i="3"/>
  <c r="CX1103" i="3"/>
  <c r="DG1076" i="3"/>
  <c r="DH1072" i="3"/>
  <c r="R674" i="1" s="1"/>
  <c r="CX1070" i="3"/>
  <c r="DG1059" i="3"/>
  <c r="DG1051" i="3"/>
  <c r="DG1047" i="3"/>
  <c r="DG1043" i="3"/>
  <c r="DG1039" i="3"/>
  <c r="DG1035" i="3"/>
  <c r="DJ1035" i="3" s="1"/>
  <c r="DG1030" i="3"/>
  <c r="DH1017" i="3"/>
  <c r="CX1006" i="3"/>
  <c r="DH986" i="3"/>
  <c r="CX984" i="3"/>
  <c r="DG954" i="3"/>
  <c r="DF910" i="3"/>
  <c r="DG910" i="3"/>
  <c r="DH910" i="3"/>
  <c r="DI910" i="3"/>
  <c r="DF884" i="3"/>
  <c r="DJ884" i="3" s="1"/>
  <c r="DG884" i="3"/>
  <c r="DH884" i="3"/>
  <c r="DI884" i="3"/>
  <c r="DF851" i="3"/>
  <c r="DJ851" i="3" s="1"/>
  <c r="DG851" i="3"/>
  <c r="DH851" i="3"/>
  <c r="DI851" i="3"/>
  <c r="DF805" i="3"/>
  <c r="DJ805" i="3" s="1"/>
  <c r="DG805" i="3"/>
  <c r="DH805" i="3"/>
  <c r="DI805" i="3"/>
  <c r="DF753" i="3"/>
  <c r="P525" i="1" s="1"/>
  <c r="DG753" i="3"/>
  <c r="DH753" i="3"/>
  <c r="DI753" i="3"/>
  <c r="DI1031" i="3"/>
  <c r="DI1022" i="3"/>
  <c r="DI990" i="3"/>
  <c r="DI948" i="3"/>
  <c r="DI945" i="3"/>
  <c r="DH924" i="3"/>
  <c r="DG919" i="3"/>
  <c r="DH919" i="3"/>
  <c r="DI919" i="3"/>
  <c r="DF904" i="3"/>
  <c r="DJ904" i="3" s="1"/>
  <c r="DG904" i="3"/>
  <c r="DH904" i="3"/>
  <c r="DI904" i="3"/>
  <c r="DF837" i="3"/>
  <c r="DJ837" i="3" s="1"/>
  <c r="DG837" i="3"/>
  <c r="DH837" i="3"/>
  <c r="DI837" i="3"/>
  <c r="DH1031" i="3"/>
  <c r="DH1022" i="3"/>
  <c r="DH990" i="3"/>
  <c r="DH948" i="3"/>
  <c r="DH945" i="3"/>
  <c r="DI942" i="3"/>
  <c r="CX934" i="3"/>
  <c r="DF924" i="3"/>
  <c r="DJ924" i="3" s="1"/>
  <c r="DF921" i="3"/>
  <c r="DJ921" i="3" s="1"/>
  <c r="DG921" i="3"/>
  <c r="DF906" i="3"/>
  <c r="DJ906" i="3" s="1"/>
  <c r="DG906" i="3"/>
  <c r="DH906" i="3"/>
  <c r="DI906" i="3"/>
  <c r="DF856" i="3"/>
  <c r="DJ856" i="3" s="1"/>
  <c r="DG856" i="3"/>
  <c r="DH856" i="3"/>
  <c r="DI856" i="3"/>
  <c r="DF848" i="3"/>
  <c r="DJ848" i="3" s="1"/>
  <c r="DG848" i="3"/>
  <c r="DH848" i="3"/>
  <c r="DI848" i="3"/>
  <c r="DF827" i="3"/>
  <c r="DJ827" i="3" s="1"/>
  <c r="DG827" i="3"/>
  <c r="DH827" i="3"/>
  <c r="DI827" i="3"/>
  <c r="DF818" i="3"/>
  <c r="DJ818" i="3" s="1"/>
  <c r="DG818" i="3"/>
  <c r="DH818" i="3"/>
  <c r="DI818" i="3"/>
  <c r="DF757" i="3"/>
  <c r="DG757" i="3"/>
  <c r="Q562" i="1" s="1"/>
  <c r="DH757" i="3"/>
  <c r="DI757" i="3"/>
  <c r="CX743" i="3"/>
  <c r="DH1077" i="3"/>
  <c r="DI1068" i="3"/>
  <c r="DI1060" i="3"/>
  <c r="DI1056" i="3"/>
  <c r="DI1052" i="3"/>
  <c r="DG1031" i="3"/>
  <c r="CX1025" i="3"/>
  <c r="DG1022" i="3"/>
  <c r="CX1002" i="3"/>
  <c r="DG990" i="3"/>
  <c r="CX974" i="3"/>
  <c r="CX970" i="3"/>
  <c r="DG948" i="3"/>
  <c r="DG945" i="3"/>
  <c r="DG942" i="3"/>
  <c r="DH918" i="3"/>
  <c r="DF893" i="3"/>
  <c r="P603" i="1" s="1"/>
  <c r="DG893" i="3"/>
  <c r="DH893" i="3"/>
  <c r="DI893" i="3"/>
  <c r="DF889" i="3"/>
  <c r="DJ889" i="3" s="1"/>
  <c r="DG889" i="3"/>
  <c r="DH889" i="3"/>
  <c r="DI889" i="3"/>
  <c r="DF881" i="3"/>
  <c r="DJ881" i="3" s="1"/>
  <c r="DG881" i="3"/>
  <c r="DH881" i="3"/>
  <c r="DI881" i="3"/>
  <c r="CX861" i="3"/>
  <c r="DF834" i="3"/>
  <c r="DJ834" i="3" s="1"/>
  <c r="DG834" i="3"/>
  <c r="DH834" i="3"/>
  <c r="DI834" i="3"/>
  <c r="DF802" i="3"/>
  <c r="DJ802" i="3" s="1"/>
  <c r="DG802" i="3"/>
  <c r="DH802" i="3"/>
  <c r="DI802" i="3"/>
  <c r="DF783" i="3"/>
  <c r="DJ783" i="3" s="1"/>
  <c r="DG783" i="3"/>
  <c r="DH783" i="3"/>
  <c r="DI783" i="3"/>
  <c r="DF763" i="3"/>
  <c r="DJ763" i="3" s="1"/>
  <c r="DG763" i="3"/>
  <c r="DH763" i="3"/>
  <c r="DI763" i="3"/>
  <c r="DI1094" i="3"/>
  <c r="DG1077" i="3"/>
  <c r="DJ1077" i="3" s="1"/>
  <c r="DH1068" i="3"/>
  <c r="R671" i="1" s="1"/>
  <c r="CX1066" i="3"/>
  <c r="DH1060" i="3"/>
  <c r="DH1056" i="3"/>
  <c r="DH1052" i="3"/>
  <c r="DI1032" i="3"/>
  <c r="DJ1032" i="3" s="1"/>
  <c r="CX1012" i="3"/>
  <c r="DI987" i="3"/>
  <c r="DI968" i="3"/>
  <c r="DI952" i="3"/>
  <c r="DF942" i="3"/>
  <c r="DJ942" i="3" s="1"/>
  <c r="DI920" i="3"/>
  <c r="DG918" i="3"/>
  <c r="DI916" i="3"/>
  <c r="DF897" i="3"/>
  <c r="DJ897" i="3" s="1"/>
  <c r="DG897" i="3"/>
  <c r="DH897" i="3"/>
  <c r="DI897" i="3"/>
  <c r="DF886" i="3"/>
  <c r="DJ886" i="3" s="1"/>
  <c r="DG886" i="3"/>
  <c r="DH886" i="3"/>
  <c r="DI886" i="3"/>
  <c r="DF879" i="3"/>
  <c r="DJ879" i="3" s="1"/>
  <c r="DG879" i="3"/>
  <c r="DH879" i="3"/>
  <c r="DI879" i="3"/>
  <c r="DF800" i="3"/>
  <c r="DG800" i="3"/>
  <c r="DH800" i="3"/>
  <c r="DI800" i="3"/>
  <c r="DI1098" i="3"/>
  <c r="DH1094" i="3"/>
  <c r="R680" i="1" s="1"/>
  <c r="DH1090" i="3"/>
  <c r="CX1080" i="3"/>
  <c r="DI1078" i="3"/>
  <c r="DG1068" i="3"/>
  <c r="Q671" i="1" s="1"/>
  <c r="DG1060" i="3"/>
  <c r="DG1056" i="3"/>
  <c r="DG1052" i="3"/>
  <c r="DH1032" i="3"/>
  <c r="CX1021" i="3"/>
  <c r="DI1019" i="3"/>
  <c r="DJ1019" i="3" s="1"/>
  <c r="CX998" i="3"/>
  <c r="CX993" i="3"/>
  <c r="DH987" i="3"/>
  <c r="CX982" i="3"/>
  <c r="CX978" i="3"/>
  <c r="DH968" i="3"/>
  <c r="DI962" i="3"/>
  <c r="DH952" i="3"/>
  <c r="DJ952" i="3" s="1"/>
  <c r="DF918" i="3"/>
  <c r="DJ918" i="3" s="1"/>
  <c r="DF914" i="3"/>
  <c r="DJ914" i="3" s="1"/>
  <c r="DG914" i="3"/>
  <c r="DH914" i="3"/>
  <c r="DI914" i="3"/>
  <c r="DF891" i="3"/>
  <c r="DJ891" i="3" s="1"/>
  <c r="DG891" i="3"/>
  <c r="DH891" i="3"/>
  <c r="DI891" i="3"/>
  <c r="DF829" i="3"/>
  <c r="DJ829" i="3" s="1"/>
  <c r="DG829" i="3"/>
  <c r="DH829" i="3"/>
  <c r="DI829" i="3"/>
  <c r="CX748" i="3"/>
  <c r="CX740" i="3"/>
  <c r="DF704" i="3"/>
  <c r="DH704" i="3"/>
  <c r="DI704" i="3"/>
  <c r="DG704" i="3"/>
  <c r="DG968" i="3"/>
  <c r="DH962" i="3"/>
  <c r="DJ962" i="3" s="1"/>
  <c r="CV926" i="3"/>
  <c r="U609" i="1" s="1"/>
  <c r="DF899" i="3"/>
  <c r="DJ899" i="3" s="1"/>
  <c r="DG899" i="3"/>
  <c r="DH899" i="3"/>
  <c r="DI899" i="3"/>
  <c r="DF853" i="3"/>
  <c r="DG853" i="3"/>
  <c r="DH853" i="3"/>
  <c r="R593" i="1" s="1"/>
  <c r="DI853" i="3"/>
  <c r="DF785" i="3"/>
  <c r="DJ785" i="3" s="1"/>
  <c r="DG785" i="3"/>
  <c r="DH785" i="3"/>
  <c r="DI785" i="3"/>
  <c r="DI752" i="3"/>
  <c r="DF752" i="3"/>
  <c r="DJ752" i="3" s="1"/>
  <c r="DG752" i="3"/>
  <c r="DH752" i="3"/>
  <c r="DG913" i="3"/>
  <c r="DF909" i="3"/>
  <c r="P606" i="1" s="1"/>
  <c r="CW706" i="3"/>
  <c r="V472" i="1" s="1"/>
  <c r="CX706" i="3"/>
  <c r="DF612" i="3"/>
  <c r="DJ612" i="3" s="1"/>
  <c r="DG612" i="3"/>
  <c r="DH612" i="3"/>
  <c r="DI612" i="3"/>
  <c r="CX606" i="3"/>
  <c r="CX603" i="3"/>
  <c r="DF591" i="3"/>
  <c r="DJ591" i="3" s="1"/>
  <c r="DG591" i="3"/>
  <c r="DH591" i="3"/>
  <c r="DI591" i="3"/>
  <c r="DF913" i="3"/>
  <c r="DJ913" i="3" s="1"/>
  <c r="DF883" i="3"/>
  <c r="DJ883" i="3" s="1"/>
  <c r="DF847" i="3"/>
  <c r="DJ847" i="3" s="1"/>
  <c r="DF832" i="3"/>
  <c r="DF828" i="3"/>
  <c r="DJ828" i="3" s="1"/>
  <c r="CX816" i="3"/>
  <c r="DF813" i="3"/>
  <c r="DJ813" i="3" s="1"/>
  <c r="DF809" i="3"/>
  <c r="CX795" i="3"/>
  <c r="CX787" i="3"/>
  <c r="DF784" i="3"/>
  <c r="DJ784" i="3" s="1"/>
  <c r="CW667" i="3"/>
  <c r="CW664" i="3"/>
  <c r="CW656" i="3"/>
  <c r="CX636" i="3"/>
  <c r="CW630" i="3"/>
  <c r="V355" i="1" s="1"/>
  <c r="DF589" i="3"/>
  <c r="DJ589" i="3" s="1"/>
  <c r="DG589" i="3"/>
  <c r="DH589" i="3"/>
  <c r="DI589" i="3"/>
  <c r="CX700" i="3"/>
  <c r="CX653" i="3"/>
  <c r="CX627" i="3"/>
  <c r="DF576" i="3"/>
  <c r="DJ576" i="3" s="1"/>
  <c r="DG576" i="3"/>
  <c r="DH576" i="3"/>
  <c r="DI576" i="3"/>
  <c r="CW714" i="3"/>
  <c r="CX714" i="3"/>
  <c r="CW624" i="3"/>
  <c r="CX600" i="3"/>
  <c r="DI877" i="3"/>
  <c r="CX875" i="3"/>
  <c r="DI822" i="3"/>
  <c r="CX804" i="3"/>
  <c r="DI777" i="3"/>
  <c r="S568" i="1" s="1"/>
  <c r="DI773" i="3"/>
  <c r="DI769" i="3"/>
  <c r="DG682" i="3"/>
  <c r="DH682" i="3"/>
  <c r="DI682" i="3"/>
  <c r="CW669" i="3"/>
  <c r="CX650" i="3"/>
  <c r="CX647" i="3"/>
  <c r="DH877" i="3"/>
  <c r="DH822" i="3"/>
  <c r="DH777" i="3"/>
  <c r="R568" i="1" s="1"/>
  <c r="DH773" i="3"/>
  <c r="DH769" i="3"/>
  <c r="DI733" i="3"/>
  <c r="DF692" i="3"/>
  <c r="DG692" i="3"/>
  <c r="DH692" i="3"/>
  <c r="DI692" i="3"/>
  <c r="DJ692" i="3" s="1"/>
  <c r="DF584" i="3"/>
  <c r="DG584" i="3"/>
  <c r="DH584" i="3"/>
  <c r="DI584" i="3"/>
  <c r="DJ584" i="3" s="1"/>
  <c r="DF567" i="3"/>
  <c r="DJ567" i="3" s="1"/>
  <c r="DG567" i="3"/>
  <c r="DH567" i="3"/>
  <c r="DI567" i="3"/>
  <c r="DI911" i="3"/>
  <c r="DG877" i="3"/>
  <c r="DJ877" i="3" s="1"/>
  <c r="DG822" i="3"/>
  <c r="DG777" i="3"/>
  <c r="Q568" i="1" s="1"/>
  <c r="DG773" i="3"/>
  <c r="DG769" i="3"/>
  <c r="DG720" i="3"/>
  <c r="DH720" i="3"/>
  <c r="R516" i="1" s="1"/>
  <c r="DF696" i="3"/>
  <c r="DJ696" i="3" s="1"/>
  <c r="DG696" i="3"/>
  <c r="DH696" i="3"/>
  <c r="CX605" i="3"/>
  <c r="DF580" i="3"/>
  <c r="DJ580" i="3" s="1"/>
  <c r="DG580" i="3"/>
  <c r="DH580" i="3"/>
  <c r="DI580" i="3"/>
  <c r="DF518" i="3"/>
  <c r="DJ518" i="3" s="1"/>
  <c r="DG518" i="3"/>
  <c r="DH518" i="3"/>
  <c r="DI518" i="3"/>
  <c r="DH911" i="3"/>
  <c r="DH896" i="3"/>
  <c r="DF733" i="3"/>
  <c r="DJ733" i="3" s="1"/>
  <c r="CX666" i="3"/>
  <c r="CX629" i="3"/>
  <c r="CV602" i="3"/>
  <c r="U346" i="1" s="1"/>
  <c r="G1120" i="7" s="1"/>
  <c r="DG911" i="3"/>
  <c r="DJ911" i="3" s="1"/>
  <c r="DG896" i="3"/>
  <c r="DG845" i="3"/>
  <c r="DJ845" i="3" s="1"/>
  <c r="DH841" i="3"/>
  <c r="DG826" i="3"/>
  <c r="DH819" i="3"/>
  <c r="DG815" i="3"/>
  <c r="CX723" i="3"/>
  <c r="DF717" i="3"/>
  <c r="P515" i="1" s="1"/>
  <c r="DH717" i="3"/>
  <c r="R515" i="1" s="1"/>
  <c r="CW663" i="3"/>
  <c r="DI878" i="3"/>
  <c r="DG841" i="3"/>
  <c r="DI823" i="3"/>
  <c r="DG819" i="3"/>
  <c r="DI774" i="3"/>
  <c r="DI770" i="3"/>
  <c r="DH705" i="3"/>
  <c r="DI705" i="3"/>
  <c r="DJ705" i="3" s="1"/>
  <c r="CX652" i="3"/>
  <c r="CX626" i="3"/>
  <c r="CX623" i="3"/>
  <c r="DF618" i="3"/>
  <c r="DJ618" i="3" s="1"/>
  <c r="DG618" i="3"/>
  <c r="DH618" i="3"/>
  <c r="DI618" i="3"/>
  <c r="DF588" i="3"/>
  <c r="DG588" i="3"/>
  <c r="DJ588" i="3" s="1"/>
  <c r="DH588" i="3"/>
  <c r="DI588" i="3"/>
  <c r="DF575" i="3"/>
  <c r="DJ575" i="3" s="1"/>
  <c r="DG575" i="3"/>
  <c r="DH575" i="3"/>
  <c r="DI575" i="3"/>
  <c r="DF564" i="3"/>
  <c r="DJ564" i="3" s="1"/>
  <c r="DG564" i="3"/>
  <c r="DH564" i="3"/>
  <c r="DI564" i="3"/>
  <c r="DH878" i="3"/>
  <c r="DH823" i="3"/>
  <c r="CX814" i="3"/>
  <c r="CX781" i="3"/>
  <c r="DH774" i="3"/>
  <c r="DH770" i="3"/>
  <c r="DI719" i="3"/>
  <c r="CX715" i="3"/>
  <c r="DF703" i="3"/>
  <c r="DJ703" i="3" s="1"/>
  <c r="DG703" i="3"/>
  <c r="DH703" i="3"/>
  <c r="DI703" i="3"/>
  <c r="CX660" i="3"/>
  <c r="CX649" i="3"/>
  <c r="DF620" i="3"/>
  <c r="DJ620" i="3" s="1"/>
  <c r="DG620" i="3"/>
  <c r="DH620" i="3"/>
  <c r="DI620" i="3"/>
  <c r="DH560" i="3"/>
  <c r="DF560" i="3"/>
  <c r="DJ560" i="3" s="1"/>
  <c r="DG560" i="3"/>
  <c r="DI560" i="3"/>
  <c r="DI912" i="3"/>
  <c r="DG878" i="3"/>
  <c r="DI831" i="3"/>
  <c r="DG823" i="3"/>
  <c r="DI808" i="3"/>
  <c r="DG774" i="3"/>
  <c r="DG770" i="3"/>
  <c r="DI759" i="3"/>
  <c r="DG719" i="3"/>
  <c r="DH701" i="3"/>
  <c r="DJ701" i="3" s="1"/>
  <c r="DI701" i="3"/>
  <c r="DF701" i="3"/>
  <c r="DF699" i="3"/>
  <c r="DG699" i="3"/>
  <c r="DH699" i="3"/>
  <c r="DI699" i="3"/>
  <c r="DJ699" i="3" s="1"/>
  <c r="DF683" i="3"/>
  <c r="DG683" i="3"/>
  <c r="DJ683" i="3" s="1"/>
  <c r="DH683" i="3"/>
  <c r="DI683" i="3"/>
  <c r="DF681" i="3"/>
  <c r="DG681" i="3"/>
  <c r="DH681" i="3"/>
  <c r="DI681" i="3"/>
  <c r="DJ681" i="3" s="1"/>
  <c r="CX646" i="3"/>
  <c r="DJ574" i="3"/>
  <c r="DF531" i="3"/>
  <c r="DJ531" i="3" s="1"/>
  <c r="DG531" i="3"/>
  <c r="DH531" i="3"/>
  <c r="DI531" i="3"/>
  <c r="DH912" i="3"/>
  <c r="DI908" i="3"/>
  <c r="DI842" i="3"/>
  <c r="DH831" i="3"/>
  <c r="DI820" i="3"/>
  <c r="DH808" i="3"/>
  <c r="R580" i="1" s="1"/>
  <c r="DI791" i="3"/>
  <c r="DI779" i="3"/>
  <c r="DI767" i="3"/>
  <c r="DH759" i="3"/>
  <c r="DJ759" i="3" s="1"/>
  <c r="DI755" i="3"/>
  <c r="DI751" i="3"/>
  <c r="DI731" i="3"/>
  <c r="DF719" i="3"/>
  <c r="P516" i="1" s="1"/>
  <c r="DF691" i="3"/>
  <c r="DG691" i="3"/>
  <c r="DH691" i="3"/>
  <c r="DI691" i="3"/>
  <c r="CW637" i="3"/>
  <c r="CW604" i="3"/>
  <c r="V346" i="1" s="1"/>
  <c r="G1123" i="7" s="1"/>
  <c r="DF592" i="3"/>
  <c r="DJ592" i="3" s="1"/>
  <c r="DG592" i="3"/>
  <c r="DH592" i="3"/>
  <c r="DI592" i="3"/>
  <c r="DF579" i="3"/>
  <c r="DJ579" i="3" s="1"/>
  <c r="DG579" i="3"/>
  <c r="DH579" i="3"/>
  <c r="DI579" i="3"/>
  <c r="DH820" i="3"/>
  <c r="DH791" i="3"/>
  <c r="DH779" i="3"/>
  <c r="DH767" i="3"/>
  <c r="DH755" i="3"/>
  <c r="DH751" i="3"/>
  <c r="DH731" i="3"/>
  <c r="R519" i="1" s="1"/>
  <c r="DI725" i="3"/>
  <c r="CX710" i="3"/>
  <c r="DF708" i="3"/>
  <c r="DJ708" i="3" s="1"/>
  <c r="DH708" i="3"/>
  <c r="DI708" i="3"/>
  <c r="DI702" i="3"/>
  <c r="DF685" i="3"/>
  <c r="DG685" i="3"/>
  <c r="DJ685" i="3" s="1"/>
  <c r="DI685" i="3"/>
  <c r="CW676" i="3"/>
  <c r="CW665" i="3"/>
  <c r="CV634" i="3"/>
  <c r="U358" i="1" s="1"/>
  <c r="DF583" i="3"/>
  <c r="DG583" i="3"/>
  <c r="DH583" i="3"/>
  <c r="DI583" i="3"/>
  <c r="DF577" i="3"/>
  <c r="DJ577" i="3" s="1"/>
  <c r="DG577" i="3"/>
  <c r="DH577" i="3"/>
  <c r="DI577" i="3"/>
  <c r="DF555" i="3"/>
  <c r="DG555" i="3"/>
  <c r="DH555" i="3"/>
  <c r="DI555" i="3"/>
  <c r="DJ555" i="3" s="1"/>
  <c r="DH901" i="3"/>
  <c r="DG842" i="3"/>
  <c r="DG820" i="3"/>
  <c r="DG791" i="3"/>
  <c r="DG779" i="3"/>
  <c r="DG767" i="3"/>
  <c r="DG755" i="3"/>
  <c r="DG751" i="3"/>
  <c r="DG731" i="3"/>
  <c r="DH725" i="3"/>
  <c r="DG702" i="3"/>
  <c r="DI698" i="3"/>
  <c r="CV673" i="3"/>
  <c r="U365" i="1" s="1"/>
  <c r="CW654" i="3"/>
  <c r="V362" i="1" s="1"/>
  <c r="CX628" i="3"/>
  <c r="DF608" i="3"/>
  <c r="DG608" i="3"/>
  <c r="DH608" i="3"/>
  <c r="DI608" i="3"/>
  <c r="DF594" i="3"/>
  <c r="DJ594" i="3" s="1"/>
  <c r="DG594" i="3"/>
  <c r="DH594" i="3"/>
  <c r="DI594" i="3"/>
  <c r="DI890" i="3"/>
  <c r="DI858" i="3"/>
  <c r="DI843" i="3"/>
  <c r="DI839" i="3"/>
  <c r="DI817" i="3"/>
  <c r="CX811" i="3"/>
  <c r="DI796" i="3"/>
  <c r="DI792" i="3"/>
  <c r="DI788" i="3"/>
  <c r="CX786" i="3"/>
  <c r="DI780" i="3"/>
  <c r="CX737" i="3"/>
  <c r="DF725" i="3"/>
  <c r="DJ725" i="3" s="1"/>
  <c r="DF702" i="3"/>
  <c r="DJ702" i="3" s="1"/>
  <c r="DG698" i="3"/>
  <c r="DF695" i="3"/>
  <c r="DG695" i="3"/>
  <c r="DH695" i="3"/>
  <c r="DI695" i="3"/>
  <c r="DF682" i="3"/>
  <c r="CX651" i="3"/>
  <c r="CX625" i="3"/>
  <c r="DJ557" i="3"/>
  <c r="CW547" i="3"/>
  <c r="V329" i="1" s="1"/>
  <c r="CX926" i="3"/>
  <c r="DI913" i="3"/>
  <c r="DH909" i="3"/>
  <c r="R606" i="1" s="1"/>
  <c r="DH905" i="3"/>
  <c r="DI898" i="3"/>
  <c r="DH890" i="3"/>
  <c r="DI883" i="3"/>
  <c r="DH858" i="3"/>
  <c r="DI847" i="3"/>
  <c r="DH843" i="3"/>
  <c r="DH839" i="3"/>
  <c r="DI832" i="3"/>
  <c r="DI828" i="3"/>
  <c r="DH817" i="3"/>
  <c r="DI813" i="3"/>
  <c r="DI809" i="3"/>
  <c r="DH796" i="3"/>
  <c r="DH792" i="3"/>
  <c r="DH788" i="3"/>
  <c r="DI784" i="3"/>
  <c r="DH780" i="3"/>
  <c r="CX778" i="3"/>
  <c r="DI760" i="3"/>
  <c r="DI735" i="3"/>
  <c r="DF698" i="3"/>
  <c r="CW648" i="3"/>
  <c r="CX622" i="3"/>
  <c r="CX598" i="3"/>
  <c r="DF568" i="3"/>
  <c r="DJ568" i="3" s="1"/>
  <c r="DG568" i="3"/>
  <c r="DH568" i="3"/>
  <c r="DI568" i="3"/>
  <c r="DI720" i="3"/>
  <c r="DI717" i="3"/>
  <c r="DH694" i="3"/>
  <c r="DJ694" i="3" s="1"/>
  <c r="CW689" i="3"/>
  <c r="V467" i="1" s="1"/>
  <c r="CX689" i="3"/>
  <c r="CX659" i="3"/>
  <c r="DF572" i="3"/>
  <c r="P338" i="1" s="1"/>
  <c r="DG572" i="3"/>
  <c r="DH572" i="3"/>
  <c r="DI572" i="3"/>
  <c r="CX665" i="3"/>
  <c r="CV652" i="3"/>
  <c r="U362" i="1" s="1"/>
  <c r="CX648" i="3"/>
  <c r="CX624" i="3"/>
  <c r="CX604" i="3"/>
  <c r="CX544" i="3"/>
  <c r="DF522" i="3"/>
  <c r="DG522" i="3"/>
  <c r="DH522" i="3"/>
  <c r="DI522" i="3"/>
  <c r="CX514" i="3"/>
  <c r="CW514" i="3"/>
  <c r="V321" i="1" s="1"/>
  <c r="DH503" i="3"/>
  <c r="DI503" i="3"/>
  <c r="DF503" i="3"/>
  <c r="DJ503" i="3" s="1"/>
  <c r="DG503" i="3"/>
  <c r="DF471" i="3"/>
  <c r="DJ471" i="3" s="1"/>
  <c r="DG471" i="3"/>
  <c r="DH471" i="3"/>
  <c r="DI471" i="3"/>
  <c r="DF465" i="3"/>
  <c r="DG465" i="3"/>
  <c r="DH465" i="3"/>
  <c r="DI465" i="3"/>
  <c r="CW423" i="3"/>
  <c r="DF688" i="3"/>
  <c r="DF559" i="3"/>
  <c r="DI559" i="3"/>
  <c r="DF492" i="3"/>
  <c r="DJ492" i="3" s="1"/>
  <c r="DG492" i="3"/>
  <c r="DH492" i="3"/>
  <c r="DI492" i="3"/>
  <c r="CW445" i="3"/>
  <c r="V236" i="1" s="1"/>
  <c r="CW420" i="3"/>
  <c r="CX398" i="3"/>
  <c r="CX456" i="3"/>
  <c r="CX442" i="3"/>
  <c r="CW431" i="3"/>
  <c r="V231" i="1" s="1"/>
  <c r="CX409" i="3"/>
  <c r="DF554" i="3"/>
  <c r="DG554" i="3"/>
  <c r="DH554" i="3"/>
  <c r="DF496" i="3"/>
  <c r="DG496" i="3"/>
  <c r="DH496" i="3"/>
  <c r="DI496" i="3"/>
  <c r="DJ496" i="3" s="1"/>
  <c r="CW439" i="3"/>
  <c r="CV428" i="3"/>
  <c r="CX417" i="3"/>
  <c r="DI615" i="3"/>
  <c r="DI587" i="3"/>
  <c r="DI571" i="3"/>
  <c r="CV569" i="3"/>
  <c r="U338" i="1" s="1"/>
  <c r="CW535" i="3"/>
  <c r="CX535" i="3"/>
  <c r="CW526" i="3"/>
  <c r="V323" i="1" s="1"/>
  <c r="CV450" i="3"/>
  <c r="U238" i="1" s="1"/>
  <c r="CW436" i="3"/>
  <c r="CW414" i="3"/>
  <c r="DH615" i="3"/>
  <c r="CX547" i="3"/>
  <c r="DF526" i="3"/>
  <c r="DG526" i="3"/>
  <c r="DH526" i="3"/>
  <c r="DI526" i="3"/>
  <c r="DF516" i="3"/>
  <c r="DJ516" i="3" s="1"/>
  <c r="DI516" i="3"/>
  <c r="DF505" i="3"/>
  <c r="DJ505" i="3" s="1"/>
  <c r="DG505" i="3"/>
  <c r="DH505" i="3"/>
  <c r="DI505" i="3"/>
  <c r="CX473" i="3"/>
  <c r="DF460" i="3"/>
  <c r="P276" i="1" s="1"/>
  <c r="DG460" i="3"/>
  <c r="Q276" i="1" s="1"/>
  <c r="DH460" i="3"/>
  <c r="R276" i="1" s="1"/>
  <c r="DI460" i="3"/>
  <c r="CX447" i="3"/>
  <c r="DG615" i="3"/>
  <c r="CX552" i="3"/>
  <c r="CX550" i="3"/>
  <c r="DF530" i="3"/>
  <c r="DJ530" i="3" s="1"/>
  <c r="DG530" i="3"/>
  <c r="DH530" i="3"/>
  <c r="DI530" i="3"/>
  <c r="DG520" i="3"/>
  <c r="DH520" i="3"/>
  <c r="CV545" i="3"/>
  <c r="U329" i="1" s="1"/>
  <c r="CW478" i="3"/>
  <c r="DH462" i="3"/>
  <c r="DI462" i="3"/>
  <c r="DJ462" i="3" s="1"/>
  <c r="DF462" i="3"/>
  <c r="DG462" i="3"/>
  <c r="CW397" i="3"/>
  <c r="CW537" i="3"/>
  <c r="CX537" i="3"/>
  <c r="DH507" i="3"/>
  <c r="DI507" i="3"/>
  <c r="DJ507" i="3" s="1"/>
  <c r="DF507" i="3"/>
  <c r="DG507" i="3"/>
  <c r="CX394" i="3"/>
  <c r="CW375" i="3"/>
  <c r="CX693" i="3"/>
  <c r="CX684" i="3"/>
  <c r="DI616" i="3"/>
  <c r="CX602" i="3"/>
  <c r="CX586" i="3"/>
  <c r="CX452" i="3"/>
  <c r="CX441" i="3"/>
  <c r="CV427" i="3"/>
  <c r="CX680" i="3"/>
  <c r="CX663" i="3"/>
  <c r="DH616" i="3"/>
  <c r="DH556" i="3"/>
  <c r="DF485" i="3"/>
  <c r="DG485" i="3"/>
  <c r="DH485" i="3"/>
  <c r="DI485" i="3"/>
  <c r="CW438" i="3"/>
  <c r="CX676" i="3"/>
  <c r="DG616" i="3"/>
  <c r="CX611" i="3"/>
  <c r="DI565" i="3"/>
  <c r="DG556" i="3"/>
  <c r="DJ556" i="3" s="1"/>
  <c r="CX534" i="3"/>
  <c r="CW534" i="3"/>
  <c r="V326" i="1" s="1"/>
  <c r="G1080" i="7" s="1"/>
  <c r="DG523" i="3"/>
  <c r="DH523" i="3"/>
  <c r="DI523" i="3"/>
  <c r="DJ523" i="3" s="1"/>
  <c r="DF523" i="3"/>
  <c r="DF515" i="3"/>
  <c r="DJ515" i="3" s="1"/>
  <c r="DG515" i="3"/>
  <c r="DH515" i="3"/>
  <c r="DI515" i="3"/>
  <c r="CV472" i="3"/>
  <c r="U315" i="1" s="1"/>
  <c r="G1034" i="7" s="1"/>
  <c r="CX449" i="3"/>
  <c r="CX424" i="3"/>
  <c r="CW413" i="3"/>
  <c r="DI687" i="3"/>
  <c r="DJ687" i="3" s="1"/>
  <c r="DI613" i="3"/>
  <c r="DI609" i="3"/>
  <c r="DI596" i="3"/>
  <c r="DI573" i="3"/>
  <c r="DH565" i="3"/>
  <c r="DI562" i="3"/>
  <c r="DH559" i="3"/>
  <c r="CW558" i="3"/>
  <c r="V333" i="1" s="1"/>
  <c r="CX558" i="3"/>
  <c r="DF556" i="3"/>
  <c r="DF509" i="3"/>
  <c r="DG509" i="3"/>
  <c r="DJ509" i="3" s="1"/>
  <c r="DH509" i="3"/>
  <c r="DI509" i="3"/>
  <c r="DF504" i="3"/>
  <c r="DJ504" i="3" s="1"/>
  <c r="DG504" i="3"/>
  <c r="DH504" i="3"/>
  <c r="DI504" i="3"/>
  <c r="CW446" i="3"/>
  <c r="DH613" i="3"/>
  <c r="DH609" i="3"/>
  <c r="DH596" i="3"/>
  <c r="DH573" i="3"/>
  <c r="DI569" i="3"/>
  <c r="DG565" i="3"/>
  <c r="DH562" i="3"/>
  <c r="DG559" i="3"/>
  <c r="DJ559" i="3" s="1"/>
  <c r="DI554" i="3"/>
  <c r="CX553" i="3"/>
  <c r="DG519" i="3"/>
  <c r="DH519" i="3"/>
  <c r="DI519" i="3"/>
  <c r="DF519" i="3"/>
  <c r="DJ519" i="3" s="1"/>
  <c r="DF501" i="3"/>
  <c r="DJ501" i="3" s="1"/>
  <c r="DG501" i="3"/>
  <c r="DH501" i="3"/>
  <c r="DI501" i="3"/>
  <c r="CV443" i="3"/>
  <c r="U236" i="1" s="1"/>
  <c r="CV410" i="3"/>
  <c r="U228" i="1" s="1"/>
  <c r="DG687" i="3"/>
  <c r="CX664" i="3"/>
  <c r="DI617" i="3"/>
  <c r="DG613" i="3"/>
  <c r="DG609" i="3"/>
  <c r="DG596" i="3"/>
  <c r="DI585" i="3"/>
  <c r="DG573" i="3"/>
  <c r="DH569" i="3"/>
  <c r="R338" i="1" s="1"/>
  <c r="DG562" i="3"/>
  <c r="DF497" i="3"/>
  <c r="DG497" i="3"/>
  <c r="DH497" i="3"/>
  <c r="DI497" i="3"/>
  <c r="CX477" i="3"/>
  <c r="DF469" i="3"/>
  <c r="DJ469" i="3" s="1"/>
  <c r="DG469" i="3"/>
  <c r="DH469" i="3"/>
  <c r="DI469" i="3"/>
  <c r="CV418" i="3"/>
  <c r="U229" i="1" s="1"/>
  <c r="G932" i="7" s="1"/>
  <c r="CX407" i="3"/>
  <c r="DH617" i="3"/>
  <c r="DI593" i="3"/>
  <c r="DH585" i="3"/>
  <c r="DI581" i="3"/>
  <c r="DG569" i="3"/>
  <c r="DI557" i="3"/>
  <c r="DF490" i="3"/>
  <c r="DJ490" i="3" s="1"/>
  <c r="DG490" i="3"/>
  <c r="DH490" i="3"/>
  <c r="DI490" i="3"/>
  <c r="CX451" i="3"/>
  <c r="CW415" i="3"/>
  <c r="DI688" i="3"/>
  <c r="CX686" i="3"/>
  <c r="CX673" i="3"/>
  <c r="CX669" i="3"/>
  <c r="CX656" i="3"/>
  <c r="DG617" i="3"/>
  <c r="DI610" i="3"/>
  <c r="DH593" i="3"/>
  <c r="DG585" i="3"/>
  <c r="DJ585" i="3" s="1"/>
  <c r="DH581" i="3"/>
  <c r="DI574" i="3"/>
  <c r="DI566" i="3"/>
  <c r="DH557" i="3"/>
  <c r="DF527" i="3"/>
  <c r="DG527" i="3"/>
  <c r="DH527" i="3"/>
  <c r="DI527" i="3"/>
  <c r="DH516" i="3"/>
  <c r="DI520" i="3"/>
  <c r="DG516" i="3"/>
  <c r="DF495" i="3"/>
  <c r="P320" i="1" s="1"/>
  <c r="DF491" i="3"/>
  <c r="DJ491" i="3" s="1"/>
  <c r="CW477" i="3"/>
  <c r="DF470" i="3"/>
  <c r="DJ470" i="3" s="1"/>
  <c r="CV460" i="3"/>
  <c r="U276" i="1" s="1"/>
  <c r="CX436" i="3"/>
  <c r="CX428" i="3"/>
  <c r="CX397" i="3"/>
  <c r="CW369" i="3"/>
  <c r="CX341" i="3"/>
  <c r="CX333" i="3"/>
  <c r="CX325" i="3"/>
  <c r="CX290" i="3"/>
  <c r="CV287" i="3"/>
  <c r="U153" i="1" s="1"/>
  <c r="G631" i="7" s="1"/>
  <c r="CX270" i="3"/>
  <c r="CX259" i="3"/>
  <c r="CX240" i="3"/>
  <c r="CW226" i="3"/>
  <c r="CX392" i="3"/>
  <c r="CX353" i="3"/>
  <c r="CX248" i="3"/>
  <c r="CX314" i="3"/>
  <c r="CX284" i="3"/>
  <c r="CX267" i="3"/>
  <c r="CX478" i="3"/>
  <c r="CX319" i="3"/>
  <c r="DH307" i="3"/>
  <c r="DF307" i="3"/>
  <c r="DG307" i="3"/>
  <c r="DI307" i="3"/>
  <c r="CX298" i="3"/>
  <c r="CX278" i="3"/>
  <c r="CW264" i="3"/>
  <c r="CW253" i="3"/>
  <c r="V107" i="1" s="1"/>
  <c r="G556" i="7" s="1"/>
  <c r="DI529" i="3"/>
  <c r="DI513" i="3"/>
  <c r="CX383" i="3"/>
  <c r="CX376" i="3"/>
  <c r="CW363" i="3"/>
  <c r="V217" i="1" s="1"/>
  <c r="G826" i="7" s="1"/>
  <c r="CX355" i="3"/>
  <c r="CX348" i="3"/>
  <c r="CX335" i="3"/>
  <c r="CX327" i="3"/>
  <c r="CV242" i="3"/>
  <c r="U104" i="1" s="1"/>
  <c r="G532" i="7" s="1"/>
  <c r="DF216" i="3"/>
  <c r="DJ216" i="3" s="1"/>
  <c r="DG216" i="3"/>
  <c r="DH216" i="3"/>
  <c r="DI216" i="3"/>
  <c r="CW359" i="3"/>
  <c r="CX343" i="3"/>
  <c r="CX295" i="3"/>
  <c r="CW388" i="3"/>
  <c r="V223" i="1" s="1"/>
  <c r="G896" i="7" s="1"/>
  <c r="CX332" i="3"/>
  <c r="CX324" i="3"/>
  <c r="CX316" i="3"/>
  <c r="CV311" i="3"/>
  <c r="U162" i="1" s="1"/>
  <c r="CX269" i="3"/>
  <c r="CX258" i="3"/>
  <c r="CX239" i="3"/>
  <c r="CX400" i="3"/>
  <c r="CW395" i="3"/>
  <c r="V225" i="1" s="1"/>
  <c r="G915" i="7" s="1"/>
  <c r="CX395" i="3"/>
  <c r="CX286" i="3"/>
  <c r="CX247" i="3"/>
  <c r="CV372" i="3"/>
  <c r="U219" i="1" s="1"/>
  <c r="G855" i="7" s="1"/>
  <c r="CX372" i="3"/>
  <c r="CX329" i="3"/>
  <c r="CV321" i="3"/>
  <c r="U169" i="1" s="1"/>
  <c r="G704" i="7" s="1"/>
  <c r="CX280" i="3"/>
  <c r="DG521" i="3"/>
  <c r="DG493" i="3"/>
  <c r="CX458" i="3"/>
  <c r="CW421" i="3"/>
  <c r="CX368" i="3"/>
  <c r="CV318" i="3"/>
  <c r="U167" i="1" s="1"/>
  <c r="DF306" i="3"/>
  <c r="DG306" i="3"/>
  <c r="DH306" i="3"/>
  <c r="DI306" i="3"/>
  <c r="DJ306" i="3" s="1"/>
  <c r="CW263" i="3"/>
  <c r="CW255" i="3"/>
  <c r="CX244" i="3"/>
  <c r="CX524" i="3"/>
  <c r="DI510" i="3"/>
  <c r="DI498" i="3"/>
  <c r="DI486" i="3"/>
  <c r="CX450" i="3"/>
  <c r="CX446" i="3"/>
  <c r="CX438" i="3"/>
  <c r="CX418" i="3"/>
  <c r="CX414" i="3"/>
  <c r="CX410" i="3"/>
  <c r="CX313" i="3"/>
  <c r="CX297" i="3"/>
  <c r="CX252" i="3"/>
  <c r="DH510" i="3"/>
  <c r="CX508" i="3"/>
  <c r="DI506" i="3"/>
  <c r="DI502" i="3"/>
  <c r="DH498" i="3"/>
  <c r="DH486" i="3"/>
  <c r="CX484" i="3"/>
  <c r="CX463" i="3"/>
  <c r="DI461" i="3"/>
  <c r="CX384" i="3"/>
  <c r="CW366" i="3"/>
  <c r="CX347" i="3"/>
  <c r="CW291" i="3"/>
  <c r="CX241" i="3"/>
  <c r="DG510" i="3"/>
  <c r="DH506" i="3"/>
  <c r="DH502" i="3"/>
  <c r="DG498" i="3"/>
  <c r="DI494" i="3"/>
  <c r="DG486" i="3"/>
  <c r="DJ486" i="3" s="1"/>
  <c r="DI482" i="3"/>
  <c r="DJ482" i="3" s="1"/>
  <c r="DH461" i="3"/>
  <c r="CX323" i="3"/>
  <c r="CX249" i="3"/>
  <c r="CX153" i="3"/>
  <c r="DG506" i="3"/>
  <c r="DG502" i="3"/>
  <c r="DH494" i="3"/>
  <c r="DH482" i="3"/>
  <c r="DG461" i="3"/>
  <c r="CW396" i="3"/>
  <c r="CX391" i="3"/>
  <c r="CX331" i="3"/>
  <c r="CX310" i="3"/>
  <c r="CV310" i="3"/>
  <c r="U161" i="1" s="1"/>
  <c r="CW246" i="3"/>
  <c r="CX525" i="3"/>
  <c r="DI511" i="3"/>
  <c r="DI499" i="3"/>
  <c r="DG494" i="3"/>
  <c r="DI487" i="3"/>
  <c r="DG482" i="3"/>
  <c r="DI466" i="3"/>
  <c r="CX415" i="3"/>
  <c r="CX356" i="3"/>
  <c r="CX339" i="3"/>
  <c r="CX299" i="3"/>
  <c r="DH511" i="3"/>
  <c r="DH499" i="3"/>
  <c r="DI495" i="3"/>
  <c r="DI491" i="3"/>
  <c r="DH487" i="3"/>
  <c r="DI470" i="3"/>
  <c r="DH466" i="3"/>
  <c r="CX443" i="3"/>
  <c r="CX427" i="3"/>
  <c r="CX344" i="3"/>
  <c r="CX320" i="3"/>
  <c r="CW254" i="3"/>
  <c r="DG511" i="3"/>
  <c r="DG499" i="3"/>
  <c r="DJ499" i="3" s="1"/>
  <c r="DH495" i="3"/>
  <c r="DH491" i="3"/>
  <c r="DG487" i="3"/>
  <c r="DJ487" i="3" s="1"/>
  <c r="DI483" i="3"/>
  <c r="CX481" i="3"/>
  <c r="DH470" i="3"/>
  <c r="DG466" i="3"/>
  <c r="DJ466" i="3" s="1"/>
  <c r="CX439" i="3"/>
  <c r="CX423" i="3"/>
  <c r="CX380" i="3"/>
  <c r="CX375" i="3"/>
  <c r="CX336" i="3"/>
  <c r="CW276" i="3"/>
  <c r="CX243" i="3"/>
  <c r="DF209" i="3"/>
  <c r="DJ209" i="3" s="1"/>
  <c r="DG209" i="3"/>
  <c r="DH209" i="3"/>
  <c r="DI209" i="3"/>
  <c r="CX387" i="3"/>
  <c r="CX369" i="3"/>
  <c r="CX351" i="3"/>
  <c r="CX317" i="3"/>
  <c r="CV312" i="3"/>
  <c r="U163" i="1" s="1"/>
  <c r="CX293" i="3"/>
  <c r="DF190" i="3"/>
  <c r="DJ190" i="3" s="1"/>
  <c r="DH190" i="3"/>
  <c r="DI190" i="3"/>
  <c r="CX261" i="3"/>
  <c r="DF196" i="3"/>
  <c r="DJ196" i="3" s="1"/>
  <c r="DH196" i="3"/>
  <c r="DI196" i="3"/>
  <c r="DG194" i="3"/>
  <c r="DH194" i="3"/>
  <c r="DI192" i="3"/>
  <c r="DF192" i="3"/>
  <c r="DJ192" i="3" s="1"/>
  <c r="DG192" i="3"/>
  <c r="CX139" i="3"/>
  <c r="CX132" i="3"/>
  <c r="CW120" i="3"/>
  <c r="V73" i="1" s="1"/>
  <c r="G325" i="7" s="1"/>
  <c r="CX120" i="3"/>
  <c r="CX108" i="3"/>
  <c r="DI305" i="3"/>
  <c r="DI301" i="3"/>
  <c r="DJ301" i="3" s="1"/>
  <c r="CX281" i="3"/>
  <c r="DJ204" i="3"/>
  <c r="DJ179" i="3"/>
  <c r="DG170" i="3"/>
  <c r="DH170" i="3"/>
  <c r="DH305" i="3"/>
  <c r="DH301" i="3"/>
  <c r="CW265" i="3"/>
  <c r="CW168" i="3"/>
  <c r="V90" i="1" s="1"/>
  <c r="G431" i="7" s="1"/>
  <c r="CX168" i="3"/>
  <c r="CX159" i="3"/>
  <c r="CW148" i="3"/>
  <c r="V81" i="1" s="1"/>
  <c r="G377" i="7" s="1"/>
  <c r="CX148" i="3"/>
  <c r="DG305" i="3"/>
  <c r="DG301" i="3"/>
  <c r="CX253" i="3"/>
  <c r="CX221" i="3"/>
  <c r="DG185" i="3"/>
  <c r="DH185" i="3"/>
  <c r="DF173" i="3"/>
  <c r="DG173" i="3"/>
  <c r="DH173" i="3"/>
  <c r="CX117" i="3"/>
  <c r="CW105" i="3"/>
  <c r="CX105" i="3"/>
  <c r="CX85" i="3"/>
  <c r="CX256" i="3"/>
  <c r="DF175" i="3"/>
  <c r="DJ175" i="3" s="1"/>
  <c r="DG175" i="3"/>
  <c r="CX143" i="3"/>
  <c r="CX134" i="3"/>
  <c r="CX233" i="3"/>
  <c r="DG210" i="3"/>
  <c r="DH210" i="3"/>
  <c r="DI208" i="3"/>
  <c r="DF208" i="3"/>
  <c r="DJ208" i="3" s="1"/>
  <c r="DG208" i="3"/>
  <c r="CW206" i="3"/>
  <c r="V94" i="1" s="1"/>
  <c r="G453" i="7" s="1"/>
  <c r="CX206" i="3"/>
  <c r="DF189" i="3"/>
  <c r="DJ189" i="3" s="1"/>
  <c r="DG189" i="3"/>
  <c r="DI189" i="3"/>
  <c r="CV92" i="3"/>
  <c r="U65" i="1" s="1"/>
  <c r="G261" i="7" s="1"/>
  <c r="CW293" i="3"/>
  <c r="CX226" i="3"/>
  <c r="DF217" i="3"/>
  <c r="DJ217" i="3" s="1"/>
  <c r="DG217" i="3"/>
  <c r="DI217" i="3"/>
  <c r="DG183" i="3"/>
  <c r="DH183" i="3"/>
  <c r="DF177" i="3"/>
  <c r="DG177" i="3"/>
  <c r="DI177" i="3"/>
  <c r="CX107" i="3"/>
  <c r="CX79" i="3"/>
  <c r="CX366" i="3"/>
  <c r="CX321" i="3"/>
  <c r="CX308" i="3"/>
  <c r="CX254" i="3"/>
  <c r="CX242" i="3"/>
  <c r="DF191" i="3"/>
  <c r="DJ191" i="3" s="1"/>
  <c r="DG191" i="3"/>
  <c r="CW181" i="3"/>
  <c r="V92" i="1" s="1"/>
  <c r="CX181" i="3"/>
  <c r="DF179" i="3"/>
  <c r="DI179" i="3"/>
  <c r="CX131" i="3"/>
  <c r="CW24" i="3"/>
  <c r="CX263" i="3"/>
  <c r="CX245" i="3"/>
  <c r="DF193" i="3"/>
  <c r="DJ193" i="3" s="1"/>
  <c r="DG193" i="3"/>
  <c r="DH193" i="3"/>
  <c r="DI193" i="3"/>
  <c r="DJ172" i="3"/>
  <c r="CV154" i="3"/>
  <c r="U84" i="1" s="1"/>
  <c r="G395" i="7" s="1"/>
  <c r="CX140" i="3"/>
  <c r="CX10" i="3"/>
  <c r="DH303" i="3"/>
  <c r="CX257" i="3"/>
  <c r="CX229" i="3"/>
  <c r="DH214" i="3"/>
  <c r="DI194" i="3"/>
  <c r="DG190" i="3"/>
  <c r="CW156" i="3"/>
  <c r="V84" i="1" s="1"/>
  <c r="G398" i="7" s="1"/>
  <c r="CX156" i="3"/>
  <c r="CX121" i="3"/>
  <c r="CX104" i="3"/>
  <c r="DG303" i="3"/>
  <c r="DJ303" i="3" s="1"/>
  <c r="DF220" i="3"/>
  <c r="DJ220" i="3" s="1"/>
  <c r="DG220" i="3"/>
  <c r="DH220" i="3"/>
  <c r="DG214" i="3"/>
  <c r="DG196" i="3"/>
  <c r="DF194" i="3"/>
  <c r="DJ194" i="3" s="1"/>
  <c r="DH192" i="3"/>
  <c r="CX165" i="3"/>
  <c r="CX128" i="3"/>
  <c r="CX81" i="3"/>
  <c r="CX396" i="3"/>
  <c r="CX318" i="3"/>
  <c r="DF303" i="3"/>
  <c r="CX246" i="3"/>
  <c r="CW237" i="3"/>
  <c r="CX237" i="3"/>
  <c r="DF214" i="3"/>
  <c r="DJ214" i="3" s="1"/>
  <c r="DI170" i="3"/>
  <c r="CX388" i="3"/>
  <c r="CX363" i="3"/>
  <c r="CX291" i="3"/>
  <c r="CX287" i="3"/>
  <c r="CX273" i="3"/>
  <c r="DF205" i="3"/>
  <c r="DG205" i="3"/>
  <c r="DJ205" i="3" s="1"/>
  <c r="DH205" i="3"/>
  <c r="DG202" i="3"/>
  <c r="DH202" i="3"/>
  <c r="CW174" i="3"/>
  <c r="CX174" i="3"/>
  <c r="DF170" i="3"/>
  <c r="CX359" i="3"/>
  <c r="CX302" i="3"/>
  <c r="DI300" i="3"/>
  <c r="CX255" i="3"/>
  <c r="CW225" i="3"/>
  <c r="CX225" i="3"/>
  <c r="DI219" i="3"/>
  <c r="DF200" i="3"/>
  <c r="DH200" i="3"/>
  <c r="DI200" i="3"/>
  <c r="DI185" i="3"/>
  <c r="DJ180" i="3"/>
  <c r="DI176" i="3"/>
  <c r="DF176" i="3"/>
  <c r="DJ176" i="3" s="1"/>
  <c r="DG176" i="3"/>
  <c r="CX101" i="3"/>
  <c r="CX31" i="3"/>
  <c r="CX264" i="3"/>
  <c r="CV261" i="3"/>
  <c r="U111" i="1" s="1"/>
  <c r="G575" i="7" s="1"/>
  <c r="DH219" i="3"/>
  <c r="DF218" i="3"/>
  <c r="DJ218" i="3" s="1"/>
  <c r="DG218" i="3"/>
  <c r="DF198" i="3"/>
  <c r="DJ198" i="3" s="1"/>
  <c r="DI198" i="3"/>
  <c r="DF185" i="3"/>
  <c r="DJ185" i="3" s="1"/>
  <c r="DF178" i="3"/>
  <c r="DH178" i="3"/>
  <c r="DI178" i="3"/>
  <c r="DJ178" i="3" s="1"/>
  <c r="DI173" i="3"/>
  <c r="CX88" i="3"/>
  <c r="CX43" i="3"/>
  <c r="CX22" i="3"/>
  <c r="CW3" i="3"/>
  <c r="V32" i="1" s="1"/>
  <c r="G54" i="7" s="1"/>
  <c r="CW162" i="3"/>
  <c r="V87" i="1" s="1"/>
  <c r="G415" i="7" s="1"/>
  <c r="CX116" i="3"/>
  <c r="CW64" i="3"/>
  <c r="CX52" i="3"/>
  <c r="DI201" i="3"/>
  <c r="DI186" i="3"/>
  <c r="DI182" i="3"/>
  <c r="DI169" i="3"/>
  <c r="CX102" i="3"/>
  <c r="CX59" i="3"/>
  <c r="CX26" i="3"/>
  <c r="CX19" i="3"/>
  <c r="CX12" i="3"/>
  <c r="DH201" i="3"/>
  <c r="DH186" i="3"/>
  <c r="DH182" i="3"/>
  <c r="DH169" i="3"/>
  <c r="CX86" i="3"/>
  <c r="CW78" i="3"/>
  <c r="CX78" i="3"/>
  <c r="CX40" i="3"/>
  <c r="DG201" i="3"/>
  <c r="DJ201" i="3" s="1"/>
  <c r="DG186" i="3"/>
  <c r="DG182" i="3"/>
  <c r="DJ182" i="3" s="1"/>
  <c r="DG169" i="3"/>
  <c r="DJ169" i="3" s="1"/>
  <c r="CX114" i="3"/>
  <c r="CX91" i="3"/>
  <c r="CX80" i="3"/>
  <c r="CX70" i="3"/>
  <c r="CV54" i="3"/>
  <c r="U52" i="1" s="1"/>
  <c r="G172" i="7" s="1"/>
  <c r="CX7" i="3"/>
  <c r="CX100" i="3"/>
  <c r="CX84" i="3"/>
  <c r="CX74" i="3"/>
  <c r="CV42" i="3"/>
  <c r="U48" i="1" s="1"/>
  <c r="G145" i="7" s="1"/>
  <c r="DI187" i="3"/>
  <c r="DI166" i="3"/>
  <c r="CX112" i="3"/>
  <c r="CX96" i="3"/>
  <c r="CW56" i="3"/>
  <c r="V52" i="1" s="1"/>
  <c r="G175" i="7" s="1"/>
  <c r="CW35" i="3"/>
  <c r="CX16" i="3"/>
  <c r="CX51" i="3"/>
  <c r="CW65" i="3"/>
  <c r="CX65" i="3"/>
  <c r="CW44" i="3"/>
  <c r="V48" i="1" s="1"/>
  <c r="G148" i="7" s="1"/>
  <c r="CX4" i="3"/>
  <c r="CX39" i="3"/>
  <c r="CX25" i="3"/>
  <c r="CV18" i="3"/>
  <c r="U39" i="1" s="1"/>
  <c r="G94" i="7" s="1"/>
  <c r="CX147" i="3"/>
  <c r="CW123" i="3"/>
  <c r="CX67" i="3"/>
  <c r="CV32" i="3"/>
  <c r="U43" i="1" s="1"/>
  <c r="G122" i="7" s="1"/>
  <c r="DH211" i="3"/>
  <c r="DG203" i="3"/>
  <c r="DJ203" i="3" s="1"/>
  <c r="DH199" i="3"/>
  <c r="DH195" i="3"/>
  <c r="DI188" i="3"/>
  <c r="DG184" i="3"/>
  <c r="DJ184" i="3" s="1"/>
  <c r="DI180" i="3"/>
  <c r="DG171" i="3"/>
  <c r="DJ171" i="3" s="1"/>
  <c r="DI167" i="3"/>
  <c r="DJ167" i="3" s="1"/>
  <c r="CX150" i="3"/>
  <c r="CX94" i="3"/>
  <c r="CX46" i="3"/>
  <c r="CV6" i="3"/>
  <c r="U34" i="1" s="1"/>
  <c r="G68" i="7" s="1"/>
  <c r="DI215" i="3"/>
  <c r="DG211" i="3"/>
  <c r="DG199" i="3"/>
  <c r="DG195" i="3"/>
  <c r="DH188" i="3"/>
  <c r="DH180" i="3"/>
  <c r="DH167" i="3"/>
  <c r="CX99" i="3"/>
  <c r="CX83" i="3"/>
  <c r="CX77" i="3"/>
  <c r="CX69" i="3"/>
  <c r="CV60" i="3"/>
  <c r="U54" i="1" s="1"/>
  <c r="G189" i="7" s="1"/>
  <c r="CW20" i="3"/>
  <c r="CX92" i="3"/>
  <c r="CX55" i="3"/>
  <c r="CX48" i="3"/>
  <c r="CX15" i="3"/>
  <c r="CX158" i="3"/>
  <c r="CX154" i="3"/>
  <c r="CV118" i="3"/>
  <c r="U73" i="1" s="1"/>
  <c r="G322" i="7" s="1"/>
  <c r="CX111" i="3"/>
  <c r="CW104" i="3"/>
  <c r="CX62" i="3"/>
  <c r="CW8" i="3"/>
  <c r="V34" i="1" s="1"/>
  <c r="G71" i="7" s="1"/>
  <c r="CX3" i="3"/>
  <c r="CX60" i="3"/>
  <c r="CX56" i="3"/>
  <c r="CX44" i="3"/>
  <c r="CX20" i="3"/>
  <c r="CX8" i="3"/>
  <c r="CX118" i="3"/>
  <c r="CD151" i="1" l="1"/>
  <c r="AU172" i="1"/>
  <c r="BZ151" i="1"/>
  <c r="CI172" i="1"/>
  <c r="CI151" i="1" s="1"/>
  <c r="CG172" i="1"/>
  <c r="BZ30" i="1"/>
  <c r="AQ119" i="1"/>
  <c r="CI119" i="1"/>
  <c r="CI30" i="1" s="1"/>
  <c r="CI273" i="1"/>
  <c r="AZ281" i="1"/>
  <c r="AI620" i="1"/>
  <c r="G1377" i="7"/>
  <c r="AH281" i="1"/>
  <c r="U281" i="1" s="1"/>
  <c r="G993" i="7"/>
  <c r="AH620" i="1"/>
  <c r="G1374" i="7"/>
  <c r="AN1795" i="7"/>
  <c r="K1795" i="7"/>
  <c r="L817" i="7"/>
  <c r="L2117" i="7"/>
  <c r="L685" i="7"/>
  <c r="L1113" i="7"/>
  <c r="L2323" i="7"/>
  <c r="L2342" i="7"/>
  <c r="AO2346" i="7"/>
  <c r="AO118" i="7"/>
  <c r="AO1749" i="7"/>
  <c r="L590" i="7"/>
  <c r="L1097" i="7"/>
  <c r="L669" i="7"/>
  <c r="L1129" i="7"/>
  <c r="AO871" i="7"/>
  <c r="L867" i="7"/>
  <c r="L341" i="7"/>
  <c r="AO1052" i="7"/>
  <c r="L274" i="7"/>
  <c r="L162" i="7"/>
  <c r="L650" i="7"/>
  <c r="L1625" i="7"/>
  <c r="L388" i="7"/>
  <c r="AO2384" i="7"/>
  <c r="L2380" i="7"/>
  <c r="L1610" i="7"/>
  <c r="L86" i="7"/>
  <c r="AO371" i="7"/>
  <c r="L367" i="7"/>
  <c r="L2215" i="7"/>
  <c r="AO2218" i="7"/>
  <c r="L2214" i="7"/>
  <c r="AO448" i="7"/>
  <c r="L444" i="7"/>
  <c r="L445" i="7"/>
  <c r="P465" i="1"/>
  <c r="F480" i="1"/>
  <c r="CI858" i="1"/>
  <c r="AU736" i="1"/>
  <c r="AU652" i="1" s="1"/>
  <c r="CG858" i="1"/>
  <c r="AU858" i="1"/>
  <c r="AU798" i="1"/>
  <c r="F817" i="1" s="1"/>
  <c r="AI1001" i="1"/>
  <c r="CG1001" i="1"/>
  <c r="CG957" i="1"/>
  <c r="CI528" i="1"/>
  <c r="GM727" i="1"/>
  <c r="GO727" i="1" s="1"/>
  <c r="F746" i="1"/>
  <c r="AQ1001" i="1"/>
  <c r="O465" i="1"/>
  <c r="F479" i="1"/>
  <c r="AI528" i="1"/>
  <c r="BZ989" i="1"/>
  <c r="AQ957" i="1"/>
  <c r="CP850" i="1"/>
  <c r="O850" i="1" s="1"/>
  <c r="V798" i="1"/>
  <c r="F868" i="1"/>
  <c r="AQ830" i="1"/>
  <c r="CC989" i="1"/>
  <c r="BA241" i="1"/>
  <c r="CJ204" i="1"/>
  <c r="AG204" i="1"/>
  <c r="T241" i="1"/>
  <c r="AZ620" i="1"/>
  <c r="CI560" i="1"/>
  <c r="AL1033" i="1"/>
  <c r="Y1050" i="1"/>
  <c r="V620" i="1"/>
  <c r="AI560" i="1"/>
  <c r="AK1033" i="1"/>
  <c r="X1050" i="1"/>
  <c r="U620" i="1"/>
  <c r="AH560" i="1"/>
  <c r="AZ798" i="1"/>
  <c r="CI768" i="1"/>
  <c r="CJ920" i="1"/>
  <c r="BA957" i="1"/>
  <c r="CY56" i="1"/>
  <c r="X56" i="1" s="1"/>
  <c r="CZ56" i="1"/>
  <c r="Y56" i="1" s="1"/>
  <c r="AJ652" i="1"/>
  <c r="W736" i="1"/>
  <c r="DG92" i="3"/>
  <c r="DI92" i="3"/>
  <c r="DF92" i="3"/>
  <c r="DH92" i="3"/>
  <c r="DF38" i="3"/>
  <c r="DJ38" i="3" s="1"/>
  <c r="DG38" i="3"/>
  <c r="DH38" i="3"/>
  <c r="DI38" i="3"/>
  <c r="CG151" i="1"/>
  <c r="AX172" i="1"/>
  <c r="DF399" i="3"/>
  <c r="DJ399" i="3" s="1"/>
  <c r="DG399" i="3"/>
  <c r="DH399" i="3"/>
  <c r="DI399" i="3"/>
  <c r="DF454" i="3"/>
  <c r="DG454" i="3"/>
  <c r="DJ454" i="3" s="1"/>
  <c r="DH454" i="3"/>
  <c r="DI454" i="3"/>
  <c r="DH312" i="3"/>
  <c r="DF312" i="3"/>
  <c r="DG312" i="3"/>
  <c r="DI312" i="3"/>
  <c r="DF641" i="3"/>
  <c r="DJ641" i="3" s="1"/>
  <c r="DG641" i="3"/>
  <c r="DH641" i="3"/>
  <c r="DI641" i="3"/>
  <c r="AX241" i="1"/>
  <c r="CG204" i="1"/>
  <c r="DF539" i="3"/>
  <c r="DJ539" i="3" s="1"/>
  <c r="DG539" i="3"/>
  <c r="DI539" i="3"/>
  <c r="DH539" i="3"/>
  <c r="V465" i="1"/>
  <c r="F500" i="1"/>
  <c r="G1192" i="7" s="1"/>
  <c r="DI1000" i="3"/>
  <c r="DF1000" i="3"/>
  <c r="DJ1000" i="3" s="1"/>
  <c r="DG1000" i="3"/>
  <c r="DH1000" i="3"/>
  <c r="DF1004" i="3"/>
  <c r="DG1004" i="3"/>
  <c r="DH1004" i="3"/>
  <c r="DI1004" i="3"/>
  <c r="DJ1004" i="3" s="1"/>
  <c r="DH976" i="3"/>
  <c r="DI976" i="3"/>
  <c r="DF976" i="3"/>
  <c r="DJ976" i="3" s="1"/>
  <c r="DG976" i="3"/>
  <c r="DF1601" i="3"/>
  <c r="DJ1601" i="3" s="1"/>
  <c r="DG1601" i="3"/>
  <c r="DH1601" i="3"/>
  <c r="DI1601" i="3"/>
  <c r="AZ957" i="1"/>
  <c r="CI920" i="1"/>
  <c r="DF1724" i="3"/>
  <c r="DG1724" i="3"/>
  <c r="DH1724" i="3"/>
  <c r="DI1724" i="3"/>
  <c r="DJ1724" i="3" s="1"/>
  <c r="DF1703" i="3"/>
  <c r="DJ1703" i="3" s="1"/>
  <c r="DG1703" i="3"/>
  <c r="DH1703" i="3"/>
  <c r="DI1703" i="3"/>
  <c r="DF1712" i="3"/>
  <c r="DJ1712" i="3" s="1"/>
  <c r="DG1712" i="3"/>
  <c r="DH1712" i="3"/>
  <c r="DI1712" i="3"/>
  <c r="CP935" i="1"/>
  <c r="O935" i="1" s="1"/>
  <c r="DF1656" i="3"/>
  <c r="DG1656" i="3"/>
  <c r="DJ1656" i="3" s="1"/>
  <c r="DH1656" i="3"/>
  <c r="DI1656" i="3"/>
  <c r="DG1778" i="3"/>
  <c r="DH1778" i="3"/>
  <c r="DI1778" i="3"/>
  <c r="DF1778" i="3"/>
  <c r="DI1735" i="3"/>
  <c r="DF1735" i="3"/>
  <c r="DG1735" i="3"/>
  <c r="DH1735" i="3"/>
  <c r="W935" i="1"/>
  <c r="CZ937" i="1"/>
  <c r="Y937" i="1" s="1"/>
  <c r="Q1033" i="1"/>
  <c r="F1062" i="1"/>
  <c r="AU768" i="1"/>
  <c r="T1050" i="1"/>
  <c r="AG1033" i="1"/>
  <c r="DF118" i="3"/>
  <c r="DG118" i="3"/>
  <c r="DH118" i="3"/>
  <c r="DI118" i="3"/>
  <c r="V39" i="1"/>
  <c r="G97" i="7" s="1"/>
  <c r="DG114" i="3"/>
  <c r="DI114" i="3"/>
  <c r="DF114" i="3"/>
  <c r="DH114" i="3"/>
  <c r="DJ177" i="3"/>
  <c r="DF221" i="3"/>
  <c r="P96" i="1" s="1"/>
  <c r="DG221" i="3"/>
  <c r="DI221" i="3"/>
  <c r="DH221" i="3"/>
  <c r="DJ305" i="3"/>
  <c r="DH293" i="3"/>
  <c r="DI293" i="3"/>
  <c r="DF293" i="3"/>
  <c r="DG293" i="3"/>
  <c r="DJ293" i="3" s="1"/>
  <c r="DF418" i="3"/>
  <c r="DG418" i="3"/>
  <c r="DH418" i="3"/>
  <c r="DI418" i="3"/>
  <c r="DF458" i="3"/>
  <c r="P275" i="1" s="1"/>
  <c r="DG458" i="3"/>
  <c r="Q275" i="1" s="1"/>
  <c r="DH458" i="3"/>
  <c r="R275" i="1" s="1"/>
  <c r="DI458" i="3"/>
  <c r="DF324" i="3"/>
  <c r="P206" i="1" s="1"/>
  <c r="DG324" i="3"/>
  <c r="Q206" i="1" s="1"/>
  <c r="DH324" i="3"/>
  <c r="DI324" i="3"/>
  <c r="DF686" i="3"/>
  <c r="DG686" i="3"/>
  <c r="DH686" i="3"/>
  <c r="DI686" i="3"/>
  <c r="DF659" i="3"/>
  <c r="DJ659" i="3" s="1"/>
  <c r="DG659" i="3"/>
  <c r="DH659" i="3"/>
  <c r="DI659" i="3"/>
  <c r="DJ792" i="3"/>
  <c r="DJ691" i="3"/>
  <c r="DF804" i="3"/>
  <c r="P578" i="1" s="1"/>
  <c r="DG804" i="3"/>
  <c r="Q578" i="1" s="1"/>
  <c r="DH804" i="3"/>
  <c r="R578" i="1" s="1"/>
  <c r="DI804" i="3"/>
  <c r="R666" i="1"/>
  <c r="R564" i="1"/>
  <c r="DF929" i="3"/>
  <c r="DG929" i="3"/>
  <c r="DH929" i="3"/>
  <c r="DI929" i="3"/>
  <c r="DJ1147" i="3"/>
  <c r="DH932" i="3"/>
  <c r="DF932" i="3"/>
  <c r="DJ932" i="3" s="1"/>
  <c r="DG932" i="3"/>
  <c r="DI932" i="3"/>
  <c r="Q694" i="1"/>
  <c r="CP694" i="1" s="1"/>
  <c r="O694" i="1" s="1"/>
  <c r="DJ1473" i="3"/>
  <c r="Q792" i="1"/>
  <c r="DF1430" i="3"/>
  <c r="DG1430" i="3"/>
  <c r="Q784" i="1" s="1"/>
  <c r="DH1430" i="3"/>
  <c r="R784" i="1" s="1"/>
  <c r="DI1430" i="3"/>
  <c r="DJ1234" i="3"/>
  <c r="DJ1281" i="3"/>
  <c r="Q774" i="1"/>
  <c r="DJ1455" i="3"/>
  <c r="DJ1368" i="3"/>
  <c r="P732" i="1"/>
  <c r="DJ1789" i="3"/>
  <c r="DJ1590" i="3"/>
  <c r="W50" i="1"/>
  <c r="Q50" i="1"/>
  <c r="DF1734" i="3"/>
  <c r="DG1734" i="3"/>
  <c r="DH1734" i="3"/>
  <c r="DI1734" i="3"/>
  <c r="DF18" i="3"/>
  <c r="P39" i="1" s="1"/>
  <c r="DG18" i="3"/>
  <c r="DH18" i="3"/>
  <c r="DI18" i="3"/>
  <c r="DF64" i="3"/>
  <c r="DH64" i="3"/>
  <c r="DI64" i="3"/>
  <c r="DG64" i="3"/>
  <c r="DJ64" i="3" s="1"/>
  <c r="DF35" i="3"/>
  <c r="DG35" i="3"/>
  <c r="DJ35" i="3" s="1"/>
  <c r="DH35" i="3"/>
  <c r="DI35" i="3"/>
  <c r="DH1659" i="3"/>
  <c r="DI1659" i="3"/>
  <c r="DF1659" i="3"/>
  <c r="DJ1659" i="3" s="1"/>
  <c r="DG1659" i="3"/>
  <c r="Q57" i="1"/>
  <c r="V67" i="1"/>
  <c r="G284" i="7" s="1"/>
  <c r="DH141" i="3"/>
  <c r="DG141" i="3"/>
  <c r="DI141" i="3"/>
  <c r="DF141" i="3"/>
  <c r="DJ141" i="3" s="1"/>
  <c r="R56" i="1"/>
  <c r="DF277" i="3"/>
  <c r="DG277" i="3"/>
  <c r="DJ277" i="3" s="1"/>
  <c r="DH277" i="3"/>
  <c r="DI277" i="3"/>
  <c r="DI123" i="3"/>
  <c r="DF123" i="3"/>
  <c r="DG123" i="3"/>
  <c r="DH123" i="3"/>
  <c r="DI236" i="3"/>
  <c r="DF236" i="3"/>
  <c r="DG236" i="3"/>
  <c r="DH236" i="3"/>
  <c r="V63" i="1"/>
  <c r="G244" i="7" s="1"/>
  <c r="CY93" i="1"/>
  <c r="X93" i="1" s="1"/>
  <c r="CZ93" i="1"/>
  <c r="Y93" i="1" s="1"/>
  <c r="S46" i="1"/>
  <c r="CY79" i="1"/>
  <c r="X79" i="1" s="1"/>
  <c r="CZ79" i="1"/>
  <c r="Y79" i="1" s="1"/>
  <c r="DF385" i="3"/>
  <c r="DJ385" i="3" s="1"/>
  <c r="DG385" i="3"/>
  <c r="DH385" i="3"/>
  <c r="DI385" i="3"/>
  <c r="W82" i="1"/>
  <c r="T103" i="1"/>
  <c r="DF416" i="3"/>
  <c r="DJ416" i="3" s="1"/>
  <c r="DG416" i="3"/>
  <c r="DH416" i="3"/>
  <c r="DI416" i="3"/>
  <c r="S98" i="1"/>
  <c r="R76" i="1"/>
  <c r="BD151" i="1"/>
  <c r="F197" i="1"/>
  <c r="Q88" i="1"/>
  <c r="DF403" i="3"/>
  <c r="DG403" i="3"/>
  <c r="DJ403" i="3" s="1"/>
  <c r="DH403" i="3"/>
  <c r="DI403" i="3"/>
  <c r="DI638" i="3"/>
  <c r="DF638" i="3"/>
  <c r="DJ638" i="3" s="1"/>
  <c r="DG638" i="3"/>
  <c r="DH638" i="3"/>
  <c r="F297" i="1"/>
  <c r="BC273" i="1"/>
  <c r="DH675" i="3"/>
  <c r="DI675" i="3"/>
  <c r="DF675" i="3"/>
  <c r="DG675" i="3"/>
  <c r="DJ675" i="3" s="1"/>
  <c r="DF621" i="3"/>
  <c r="DG621" i="3"/>
  <c r="DH621" i="3"/>
  <c r="DI621" i="3"/>
  <c r="AQ204" i="1"/>
  <c r="F251" i="1"/>
  <c r="F373" i="1"/>
  <c r="AO313" i="1"/>
  <c r="DF543" i="3"/>
  <c r="DJ543" i="3" s="1"/>
  <c r="DG543" i="3"/>
  <c r="DH543" i="3"/>
  <c r="DI543" i="3"/>
  <c r="DG662" i="3"/>
  <c r="DH662" i="3"/>
  <c r="DI662" i="3"/>
  <c r="DJ662" i="3" s="1"/>
  <c r="DF662" i="3"/>
  <c r="AZ273" i="1"/>
  <c r="F292" i="1"/>
  <c r="GM336" i="1"/>
  <c r="GN336" i="1" s="1"/>
  <c r="GM334" i="1"/>
  <c r="GN334" i="1" s="1"/>
  <c r="DG1009" i="3"/>
  <c r="Q661" i="1" s="1"/>
  <c r="DH1009" i="3"/>
  <c r="DI1009" i="3"/>
  <c r="DF1009" i="3"/>
  <c r="DF1008" i="3"/>
  <c r="DJ1008" i="3" s="1"/>
  <c r="DG1008" i="3"/>
  <c r="DH1008" i="3"/>
  <c r="DI1008" i="3"/>
  <c r="DF1613" i="3"/>
  <c r="DJ1613" i="3" s="1"/>
  <c r="DG1613" i="3"/>
  <c r="DH1613" i="3"/>
  <c r="DI1613" i="3"/>
  <c r="DF1598" i="3"/>
  <c r="DG1598" i="3"/>
  <c r="DH1598" i="3"/>
  <c r="DI1598" i="3"/>
  <c r="DF1742" i="3"/>
  <c r="DG1742" i="3"/>
  <c r="DJ1742" i="3" s="1"/>
  <c r="DI1742" i="3"/>
  <c r="DH1742" i="3"/>
  <c r="DF1672" i="3"/>
  <c r="DG1672" i="3"/>
  <c r="DH1672" i="3"/>
  <c r="DI1672" i="3"/>
  <c r="DJ1672" i="3" s="1"/>
  <c r="DF1726" i="3"/>
  <c r="DG1726" i="3"/>
  <c r="DI1726" i="3"/>
  <c r="DH1726" i="3"/>
  <c r="F821" i="1"/>
  <c r="V768" i="1"/>
  <c r="DF1713" i="3"/>
  <c r="DJ1713" i="3" s="1"/>
  <c r="DG1713" i="3"/>
  <c r="DH1713" i="3"/>
  <c r="DI1713" i="3"/>
  <c r="DF1669" i="3"/>
  <c r="DJ1669" i="3" s="1"/>
  <c r="DG1669" i="3"/>
  <c r="DH1669" i="3"/>
  <c r="DI1669" i="3"/>
  <c r="DF1652" i="3"/>
  <c r="DG1652" i="3"/>
  <c r="DJ1652" i="3" s="1"/>
  <c r="DH1652" i="3"/>
  <c r="DI1652" i="3"/>
  <c r="DH1776" i="3"/>
  <c r="DF1776" i="3"/>
  <c r="DG1776" i="3"/>
  <c r="DI1776" i="3"/>
  <c r="GM842" i="1"/>
  <c r="GO842" i="1" s="1"/>
  <c r="R937" i="1"/>
  <c r="CY937" i="1" s="1"/>
  <c r="X937" i="1" s="1"/>
  <c r="DF391" i="3"/>
  <c r="DJ391" i="3" s="1"/>
  <c r="DG391" i="3"/>
  <c r="DH391" i="3"/>
  <c r="DI391" i="3"/>
  <c r="DJ766" i="3"/>
  <c r="S564" i="1"/>
  <c r="DF1660" i="3"/>
  <c r="DJ1660" i="3" s="1"/>
  <c r="DG1660" i="3"/>
  <c r="DH1660" i="3"/>
  <c r="DI1660" i="3"/>
  <c r="DJ300" i="3"/>
  <c r="DF237" i="3"/>
  <c r="DG237" i="3"/>
  <c r="DH237" i="3"/>
  <c r="DI237" i="3"/>
  <c r="DF121" i="3"/>
  <c r="DI121" i="3"/>
  <c r="DG121" i="3"/>
  <c r="DH121" i="3"/>
  <c r="DI263" i="3"/>
  <c r="DF263" i="3"/>
  <c r="DG263" i="3"/>
  <c r="DJ263" i="3" s="1"/>
  <c r="DH263" i="3"/>
  <c r="DF120" i="3"/>
  <c r="DH120" i="3"/>
  <c r="DI120" i="3"/>
  <c r="DG120" i="3"/>
  <c r="DJ120" i="3" s="1"/>
  <c r="DF317" i="3"/>
  <c r="DJ317" i="3" s="1"/>
  <c r="DG317" i="3"/>
  <c r="DH317" i="3"/>
  <c r="DI317" i="3"/>
  <c r="DF299" i="3"/>
  <c r="DJ299" i="3" s="1"/>
  <c r="DG299" i="3"/>
  <c r="DH299" i="3"/>
  <c r="DI299" i="3"/>
  <c r="V218" i="1"/>
  <c r="G838" i="7" s="1"/>
  <c r="DF446" i="3"/>
  <c r="DG446" i="3"/>
  <c r="DJ446" i="3" s="1"/>
  <c r="DH446" i="3"/>
  <c r="DI446" i="3"/>
  <c r="DH259" i="3"/>
  <c r="DI259" i="3"/>
  <c r="DF259" i="3"/>
  <c r="DJ259" i="3" s="1"/>
  <c r="DG259" i="3"/>
  <c r="DF477" i="3"/>
  <c r="DG477" i="3"/>
  <c r="DJ477" i="3" s="1"/>
  <c r="DH477" i="3"/>
  <c r="DI477" i="3"/>
  <c r="DF693" i="3"/>
  <c r="DH693" i="3"/>
  <c r="DG693" i="3"/>
  <c r="DJ693" i="3" s="1"/>
  <c r="DI693" i="3"/>
  <c r="S468" i="1" s="1"/>
  <c r="DF811" i="3"/>
  <c r="P582" i="1" s="1"/>
  <c r="DG811" i="3"/>
  <c r="Q582" i="1" s="1"/>
  <c r="DH811" i="3"/>
  <c r="R582" i="1" s="1"/>
  <c r="DI811" i="3"/>
  <c r="DF649" i="3"/>
  <c r="DG649" i="3"/>
  <c r="DH649" i="3"/>
  <c r="DI649" i="3"/>
  <c r="DF666" i="3"/>
  <c r="DG666" i="3"/>
  <c r="DJ666" i="3" s="1"/>
  <c r="DH666" i="3"/>
  <c r="DI666" i="3"/>
  <c r="DF875" i="3"/>
  <c r="P600" i="1" s="1"/>
  <c r="DG875" i="3"/>
  <c r="Q600" i="1" s="1"/>
  <c r="DH875" i="3"/>
  <c r="R600" i="1" s="1"/>
  <c r="DI875" i="3"/>
  <c r="DF636" i="3"/>
  <c r="DG636" i="3"/>
  <c r="DH636" i="3"/>
  <c r="DI636" i="3"/>
  <c r="DI748" i="3"/>
  <c r="DF748" i="3"/>
  <c r="DJ748" i="3" s="1"/>
  <c r="DG748" i="3"/>
  <c r="DH748" i="3"/>
  <c r="DH982" i="3"/>
  <c r="DF982" i="3"/>
  <c r="DG982" i="3"/>
  <c r="DJ982" i="3" s="1"/>
  <c r="DI982" i="3"/>
  <c r="DJ800" i="3"/>
  <c r="DJ1031" i="3"/>
  <c r="DF1103" i="3"/>
  <c r="DG1103" i="3"/>
  <c r="DH1103" i="3"/>
  <c r="DI1103" i="3"/>
  <c r="P564" i="1"/>
  <c r="R675" i="1"/>
  <c r="DF871" i="3"/>
  <c r="DJ871" i="3" s="1"/>
  <c r="DG871" i="3"/>
  <c r="DH871" i="3"/>
  <c r="DI871" i="3"/>
  <c r="DJ1165" i="3"/>
  <c r="DJ1158" i="3"/>
  <c r="S694" i="1"/>
  <c r="Q785" i="1"/>
  <c r="DH1514" i="3"/>
  <c r="DI1514" i="3"/>
  <c r="DF1514" i="3"/>
  <c r="DG1514" i="3"/>
  <c r="DJ1514" i="3" s="1"/>
  <c r="R710" i="1"/>
  <c r="Q781" i="1"/>
  <c r="DF1349" i="3"/>
  <c r="DG1349" i="3"/>
  <c r="DJ1349" i="3" s="1"/>
  <c r="DH1349" i="3"/>
  <c r="DI1349" i="3"/>
  <c r="R720" i="1"/>
  <c r="DF1263" i="3"/>
  <c r="DG1263" i="3"/>
  <c r="DI1263" i="3"/>
  <c r="DH1263" i="3"/>
  <c r="R714" i="1" s="1"/>
  <c r="AH858" i="1"/>
  <c r="DF1525" i="3"/>
  <c r="DH1525" i="3"/>
  <c r="DI1525" i="3"/>
  <c r="DJ1525" i="3" s="1"/>
  <c r="DG1525" i="3"/>
  <c r="DJ1436" i="3"/>
  <c r="DG1549" i="3"/>
  <c r="Q845" i="1" s="1"/>
  <c r="DF1549" i="3"/>
  <c r="P845" i="1" s="1"/>
  <c r="DH1549" i="3"/>
  <c r="R845" i="1" s="1"/>
  <c r="DI1549" i="3"/>
  <c r="DF54" i="3"/>
  <c r="DG54" i="3"/>
  <c r="DH54" i="3"/>
  <c r="DI54" i="3"/>
  <c r="P41" i="1"/>
  <c r="Q41" i="1"/>
  <c r="R41" i="1"/>
  <c r="DF1768" i="3"/>
  <c r="DG1768" i="3"/>
  <c r="DH1768" i="3"/>
  <c r="DI1768" i="3"/>
  <c r="DJ1768" i="3" s="1"/>
  <c r="DF6" i="3"/>
  <c r="DG6" i="3"/>
  <c r="DH6" i="3"/>
  <c r="DI6" i="3"/>
  <c r="DF1625" i="3"/>
  <c r="DG1625" i="3"/>
  <c r="DH1625" i="3"/>
  <c r="DI1625" i="3"/>
  <c r="DJ1625" i="3" s="1"/>
  <c r="DF34" i="3"/>
  <c r="DG34" i="3"/>
  <c r="DJ34" i="3" s="1"/>
  <c r="DH34" i="3"/>
  <c r="DI34" i="3"/>
  <c r="DF1" i="3"/>
  <c r="DG1" i="3"/>
  <c r="DH1" i="3"/>
  <c r="DI1" i="3"/>
  <c r="AH1001" i="1"/>
  <c r="DH110" i="3"/>
  <c r="DF110" i="3"/>
  <c r="DJ110" i="3" s="1"/>
  <c r="DI110" i="3"/>
  <c r="DG110" i="3"/>
  <c r="DF135" i="3"/>
  <c r="DG135" i="3"/>
  <c r="DJ135" i="3" s="1"/>
  <c r="DI135" i="3"/>
  <c r="DH135" i="3"/>
  <c r="DF224" i="3"/>
  <c r="DG224" i="3"/>
  <c r="DH224" i="3"/>
  <c r="DI224" i="3"/>
  <c r="DG124" i="3"/>
  <c r="DH124" i="3"/>
  <c r="DF124" i="3"/>
  <c r="DJ124" i="3" s="1"/>
  <c r="DI124" i="3"/>
  <c r="DF234" i="3"/>
  <c r="DG234" i="3"/>
  <c r="DH234" i="3"/>
  <c r="DI234" i="3"/>
  <c r="DJ234" i="3" s="1"/>
  <c r="DG89" i="3"/>
  <c r="DH89" i="3"/>
  <c r="DF89" i="3"/>
  <c r="DJ89" i="3" s="1"/>
  <c r="DI89" i="3"/>
  <c r="DI1759" i="3"/>
  <c r="DF1759" i="3"/>
  <c r="DJ1759" i="3" s="1"/>
  <c r="DG1759" i="3"/>
  <c r="DH1759" i="3"/>
  <c r="P114" i="1"/>
  <c r="GX114" i="1"/>
  <c r="S114" i="1"/>
  <c r="V221" i="1"/>
  <c r="G877" i="7" s="1"/>
  <c r="T68" i="1"/>
  <c r="V114" i="1"/>
  <c r="V228" i="1"/>
  <c r="DF455" i="3"/>
  <c r="DJ455" i="3" s="1"/>
  <c r="DG455" i="3"/>
  <c r="DH455" i="3"/>
  <c r="DI455" i="3"/>
  <c r="DG362" i="3"/>
  <c r="Q217" i="1" s="1"/>
  <c r="DF362" i="3"/>
  <c r="P217" i="1" s="1"/>
  <c r="DH362" i="3"/>
  <c r="DI362" i="3"/>
  <c r="S112" i="1"/>
  <c r="DF642" i="3"/>
  <c r="DJ642" i="3" s="1"/>
  <c r="DG642" i="3"/>
  <c r="DH642" i="3"/>
  <c r="DI642" i="3"/>
  <c r="DF677" i="3"/>
  <c r="DG677" i="3"/>
  <c r="DJ677" i="3" s="1"/>
  <c r="DH677" i="3"/>
  <c r="DI677" i="3"/>
  <c r="S170" i="1"/>
  <c r="DF542" i="3"/>
  <c r="DJ542" i="3" s="1"/>
  <c r="DG542" i="3"/>
  <c r="DH542" i="3"/>
  <c r="DI542" i="3"/>
  <c r="DF474" i="3"/>
  <c r="DG474" i="3"/>
  <c r="DJ474" i="3" s="1"/>
  <c r="DH474" i="3"/>
  <c r="DI474" i="3"/>
  <c r="DI667" i="3"/>
  <c r="DG667" i="3"/>
  <c r="DH667" i="3"/>
  <c r="DF667" i="3"/>
  <c r="CJ273" i="1"/>
  <c r="BA281" i="1"/>
  <c r="CZ322" i="1"/>
  <c r="Y322" i="1" s="1"/>
  <c r="U347" i="1"/>
  <c r="U661" i="1"/>
  <c r="G1482" i="7" s="1"/>
  <c r="GM350" i="1"/>
  <c r="GN350" i="1" s="1"/>
  <c r="GM349" i="1"/>
  <c r="GN349" i="1" s="1"/>
  <c r="DF1606" i="3"/>
  <c r="DG1606" i="3"/>
  <c r="DH1606" i="3"/>
  <c r="DI1606" i="3"/>
  <c r="DF1740" i="3"/>
  <c r="DH1740" i="3"/>
  <c r="DI1740" i="3"/>
  <c r="DJ1740" i="3" s="1"/>
  <c r="DG1740" i="3"/>
  <c r="DI1671" i="3"/>
  <c r="DF1671" i="3"/>
  <c r="DG1671" i="3"/>
  <c r="DH1671" i="3"/>
  <c r="DF1762" i="3"/>
  <c r="DI1762" i="3"/>
  <c r="DG1762" i="3"/>
  <c r="DJ1762" i="3" s="1"/>
  <c r="DH1762" i="3"/>
  <c r="DI1727" i="3"/>
  <c r="DF1727" i="3"/>
  <c r="DJ1727" i="3" s="1"/>
  <c r="DG1727" i="3"/>
  <c r="DH1727" i="3"/>
  <c r="DG1643" i="3"/>
  <c r="DH1643" i="3"/>
  <c r="DI1643" i="3"/>
  <c r="DF1643" i="3"/>
  <c r="DJ1643" i="3" s="1"/>
  <c r="DF1704" i="3"/>
  <c r="DJ1704" i="3" s="1"/>
  <c r="DG1704" i="3"/>
  <c r="DH1704" i="3"/>
  <c r="DI1704" i="3"/>
  <c r="DF1657" i="3"/>
  <c r="DJ1657" i="3" s="1"/>
  <c r="DG1657" i="3"/>
  <c r="DH1657" i="3"/>
  <c r="DI1657" i="3"/>
  <c r="CY850" i="1"/>
  <c r="X850" i="1" s="1"/>
  <c r="AJ1033" i="1"/>
  <c r="W1050" i="1"/>
  <c r="F1019" i="1"/>
  <c r="AT989" i="1"/>
  <c r="T938" i="1"/>
  <c r="P938" i="1"/>
  <c r="DF225" i="3"/>
  <c r="DH225" i="3"/>
  <c r="DI225" i="3"/>
  <c r="DG225" i="3"/>
  <c r="DF414" i="3"/>
  <c r="DG414" i="3"/>
  <c r="DH414" i="3"/>
  <c r="DI414" i="3"/>
  <c r="DF995" i="3"/>
  <c r="DG995" i="3"/>
  <c r="DH995" i="3"/>
  <c r="DI995" i="3"/>
  <c r="DJ995" i="3" s="1"/>
  <c r="DH109" i="3"/>
  <c r="DF109" i="3"/>
  <c r="DJ109" i="3" s="1"/>
  <c r="DG109" i="3"/>
  <c r="DI109" i="3"/>
  <c r="DF332" i="3"/>
  <c r="DG332" i="3"/>
  <c r="DH332" i="3"/>
  <c r="DI332" i="3"/>
  <c r="DJ698" i="3"/>
  <c r="S470" i="1"/>
  <c r="Q564" i="1"/>
  <c r="DJ1401" i="3"/>
  <c r="P774" i="1"/>
  <c r="DF1741" i="3"/>
  <c r="DG1741" i="3"/>
  <c r="DH1741" i="3"/>
  <c r="DI1741" i="3"/>
  <c r="DI1747" i="3"/>
  <c r="DJ1747" i="3" s="1"/>
  <c r="DF1747" i="3"/>
  <c r="DG1747" i="3"/>
  <c r="DH1747" i="3"/>
  <c r="DF125" i="3"/>
  <c r="DJ125" i="3" s="1"/>
  <c r="DI125" i="3"/>
  <c r="DH125" i="3"/>
  <c r="DG125" i="3"/>
  <c r="P237" i="1"/>
  <c r="CP237" i="1" s="1"/>
  <c r="O237" i="1" s="1"/>
  <c r="T237" i="1"/>
  <c r="DI671" i="3"/>
  <c r="DG671" i="3"/>
  <c r="DH671" i="3"/>
  <c r="DF671" i="3"/>
  <c r="DJ671" i="3" s="1"/>
  <c r="DI1711" i="3"/>
  <c r="DF1711" i="3"/>
  <c r="P947" i="1" s="1"/>
  <c r="DG1711" i="3"/>
  <c r="DH1711" i="3"/>
  <c r="DG351" i="3"/>
  <c r="DH351" i="3"/>
  <c r="DI351" i="3"/>
  <c r="DF351" i="3"/>
  <c r="DJ351" i="3" s="1"/>
  <c r="DF339" i="3"/>
  <c r="DJ339" i="3" s="1"/>
  <c r="DG339" i="3"/>
  <c r="DH339" i="3"/>
  <c r="DI339" i="3"/>
  <c r="DF384" i="3"/>
  <c r="DJ384" i="3" s="1"/>
  <c r="DG384" i="3"/>
  <c r="DH384" i="3"/>
  <c r="DI384" i="3"/>
  <c r="DF450" i="3"/>
  <c r="DG450" i="3"/>
  <c r="DH450" i="3"/>
  <c r="DI450" i="3"/>
  <c r="DF280" i="3"/>
  <c r="DJ280" i="3" s="1"/>
  <c r="DG280" i="3"/>
  <c r="DH280" i="3"/>
  <c r="DI280" i="3"/>
  <c r="DI295" i="3"/>
  <c r="DF295" i="3"/>
  <c r="DJ295" i="3" s="1"/>
  <c r="DG295" i="3"/>
  <c r="DH295" i="3"/>
  <c r="DF270" i="3"/>
  <c r="DJ270" i="3" s="1"/>
  <c r="DG270" i="3"/>
  <c r="DH270" i="3"/>
  <c r="DI270" i="3"/>
  <c r="DF451" i="3"/>
  <c r="DG451" i="3"/>
  <c r="DH451" i="3"/>
  <c r="DI451" i="3"/>
  <c r="DJ451" i="3" s="1"/>
  <c r="DG676" i="3"/>
  <c r="DH676" i="3"/>
  <c r="DF676" i="3"/>
  <c r="DI676" i="3"/>
  <c r="DF514" i="3"/>
  <c r="DG514" i="3"/>
  <c r="DH514" i="3"/>
  <c r="DI514" i="3"/>
  <c r="DJ583" i="3"/>
  <c r="P468" i="1"/>
  <c r="Q516" i="1"/>
  <c r="DF660" i="3"/>
  <c r="DJ660" i="3" s="1"/>
  <c r="DG660" i="3"/>
  <c r="DH660" i="3"/>
  <c r="DI660" i="3"/>
  <c r="Q566" i="1"/>
  <c r="DF603" i="3"/>
  <c r="DG603" i="3"/>
  <c r="DH603" i="3"/>
  <c r="DI603" i="3"/>
  <c r="DJ603" i="3" s="1"/>
  <c r="DJ893" i="3"/>
  <c r="S603" i="1"/>
  <c r="DJ1068" i="3"/>
  <c r="S671" i="1"/>
  <c r="DJ753" i="3"/>
  <c r="S525" i="1"/>
  <c r="Q606" i="1"/>
  <c r="DJ1072" i="3"/>
  <c r="S674" i="1"/>
  <c r="CP674" i="1" s="1"/>
  <c r="O674" i="1" s="1"/>
  <c r="AI736" i="1"/>
  <c r="Q705" i="1"/>
  <c r="P714" i="1"/>
  <c r="R774" i="1"/>
  <c r="DJ1398" i="3"/>
  <c r="S774" i="1"/>
  <c r="DH1518" i="3"/>
  <c r="DI1518" i="3"/>
  <c r="DF1518" i="3"/>
  <c r="DG1518" i="3"/>
  <c r="Q720" i="1"/>
  <c r="DJ1553" i="3"/>
  <c r="S847" i="1"/>
  <c r="DF1516" i="3"/>
  <c r="DJ1516" i="3" s="1"/>
  <c r="DG1516" i="3"/>
  <c r="DH1516" i="3"/>
  <c r="DI1516" i="3"/>
  <c r="DJ1468" i="3"/>
  <c r="DF1512" i="3"/>
  <c r="DG1512" i="3"/>
  <c r="DH1512" i="3"/>
  <c r="DI1512" i="3"/>
  <c r="DJ1512" i="3" s="1"/>
  <c r="DF1618" i="3"/>
  <c r="DG1618" i="3"/>
  <c r="DJ1618" i="3" s="1"/>
  <c r="DH1618" i="3"/>
  <c r="DI1618" i="3"/>
  <c r="DF1515" i="3"/>
  <c r="DJ1515" i="3" s="1"/>
  <c r="DG1515" i="3"/>
  <c r="DH1515" i="3"/>
  <c r="DI1515" i="3"/>
  <c r="P922" i="1"/>
  <c r="DF53" i="3"/>
  <c r="DJ53" i="3" s="1"/>
  <c r="DG53" i="3"/>
  <c r="DH53" i="3"/>
  <c r="DI53" i="3"/>
  <c r="DF58" i="3"/>
  <c r="DJ58" i="3" s="1"/>
  <c r="DG58" i="3"/>
  <c r="DH58" i="3"/>
  <c r="DI58" i="3"/>
  <c r="P56" i="1"/>
  <c r="CP56" i="1" s="1"/>
  <c r="O56" i="1" s="1"/>
  <c r="Q56" i="1"/>
  <c r="DF1595" i="3"/>
  <c r="DG1595" i="3"/>
  <c r="DH1595" i="3"/>
  <c r="DI1595" i="3"/>
  <c r="DJ1595" i="3" s="1"/>
  <c r="DF1609" i="3"/>
  <c r="DG1609" i="3"/>
  <c r="DH1609" i="3"/>
  <c r="DI1609" i="3"/>
  <c r="DF66" i="3"/>
  <c r="DG66" i="3"/>
  <c r="DJ66" i="3" s="1"/>
  <c r="DI66" i="3"/>
  <c r="DH66" i="3"/>
  <c r="DG36" i="3"/>
  <c r="DI36" i="3"/>
  <c r="DF36" i="3"/>
  <c r="DH36" i="3"/>
  <c r="DF5" i="3"/>
  <c r="DJ5" i="3" s="1"/>
  <c r="DG5" i="3"/>
  <c r="DH5" i="3"/>
  <c r="DI5" i="3"/>
  <c r="CY68" i="1"/>
  <c r="X68" i="1" s="1"/>
  <c r="CZ68" i="1"/>
  <c r="Y68" i="1" s="1"/>
  <c r="DF103" i="3"/>
  <c r="DG103" i="3"/>
  <c r="DH103" i="3"/>
  <c r="DI103" i="3"/>
  <c r="R50" i="1"/>
  <c r="DF127" i="3"/>
  <c r="DJ127" i="3" s="1"/>
  <c r="DG127" i="3"/>
  <c r="DH127" i="3"/>
  <c r="DI127" i="3"/>
  <c r="DI235" i="3"/>
  <c r="DF235" i="3"/>
  <c r="DG235" i="3"/>
  <c r="DJ235" i="3" s="1"/>
  <c r="DH235" i="3"/>
  <c r="DF87" i="3"/>
  <c r="DG87" i="3"/>
  <c r="DH87" i="3"/>
  <c r="DI87" i="3"/>
  <c r="GM35" i="1"/>
  <c r="GN35" i="1" s="1"/>
  <c r="GX42" i="1"/>
  <c r="DF292" i="3"/>
  <c r="DG292" i="3"/>
  <c r="DJ292" i="3" s="1"/>
  <c r="DH292" i="3"/>
  <c r="DI292" i="3"/>
  <c r="V82" i="1"/>
  <c r="DF345" i="3"/>
  <c r="DJ345" i="3" s="1"/>
  <c r="DH345" i="3"/>
  <c r="DI345" i="3"/>
  <c r="DG345" i="3"/>
  <c r="W98" i="1"/>
  <c r="AZ172" i="1"/>
  <c r="DG413" i="3"/>
  <c r="DH413" i="3"/>
  <c r="DI413" i="3"/>
  <c r="DF413" i="3"/>
  <c r="DG433" i="3"/>
  <c r="DH433" i="3"/>
  <c r="DI433" i="3"/>
  <c r="DF433" i="3"/>
  <c r="DJ433" i="3" s="1"/>
  <c r="T76" i="1"/>
  <c r="GX98" i="1"/>
  <c r="DG390" i="3"/>
  <c r="DH390" i="3"/>
  <c r="DI390" i="3"/>
  <c r="DF390" i="3"/>
  <c r="DJ390" i="3" s="1"/>
  <c r="CP79" i="1"/>
  <c r="O79" i="1" s="1"/>
  <c r="GM79" i="1" s="1"/>
  <c r="GN79" i="1" s="1"/>
  <c r="DF448" i="3"/>
  <c r="DJ448" i="3" s="1"/>
  <c r="DG448" i="3"/>
  <c r="DH448" i="3"/>
  <c r="DI448" i="3"/>
  <c r="DG601" i="3"/>
  <c r="DH601" i="3"/>
  <c r="DI601" i="3"/>
  <c r="DF601" i="3"/>
  <c r="DJ601" i="3" s="1"/>
  <c r="V352" i="1"/>
  <c r="DF645" i="3"/>
  <c r="DG645" i="3"/>
  <c r="DH645" i="3"/>
  <c r="DI645" i="3"/>
  <c r="DH536" i="3"/>
  <c r="DI536" i="3"/>
  <c r="DG536" i="3"/>
  <c r="DJ536" i="3" s="1"/>
  <c r="DF536" i="3"/>
  <c r="F182" i="1"/>
  <c r="AQ151" i="1"/>
  <c r="V315" i="1"/>
  <c r="G1037" i="7" s="1"/>
  <c r="DF668" i="3"/>
  <c r="DG668" i="3"/>
  <c r="DJ668" i="3" s="1"/>
  <c r="DH668" i="3"/>
  <c r="DI668" i="3"/>
  <c r="DF747" i="3"/>
  <c r="DG747" i="3"/>
  <c r="DJ747" i="3" s="1"/>
  <c r="DH747" i="3"/>
  <c r="DI747" i="3"/>
  <c r="Q347" i="1"/>
  <c r="V327" i="1"/>
  <c r="W327" i="1"/>
  <c r="AJ369" i="1" s="1"/>
  <c r="CY322" i="1"/>
  <c r="X322" i="1" s="1"/>
  <c r="GM322" i="1" s="1"/>
  <c r="GN322" i="1" s="1"/>
  <c r="V361" i="1"/>
  <c r="CJ513" i="1"/>
  <c r="BA528" i="1"/>
  <c r="R475" i="1"/>
  <c r="DH1005" i="3"/>
  <c r="DI1005" i="3"/>
  <c r="DJ1005" i="3" s="1"/>
  <c r="DF1005" i="3"/>
  <c r="DG1005" i="3"/>
  <c r="V927" i="1"/>
  <c r="F807" i="1"/>
  <c r="AP768" i="1"/>
  <c r="AP652" i="1"/>
  <c r="F745" i="1"/>
  <c r="DG1594" i="3"/>
  <c r="Q925" i="1" s="1"/>
  <c r="DH1594" i="3"/>
  <c r="DI1594" i="3"/>
  <c r="DF1594" i="3"/>
  <c r="DF1626" i="3"/>
  <c r="DG1626" i="3"/>
  <c r="DH1626" i="3"/>
  <c r="DI1626" i="3"/>
  <c r="DI1739" i="3"/>
  <c r="DF1739" i="3"/>
  <c r="DG1739" i="3"/>
  <c r="DH1739" i="3"/>
  <c r="DF1675" i="3"/>
  <c r="DJ1675" i="3" s="1"/>
  <c r="DG1675" i="3"/>
  <c r="DH1675" i="3"/>
  <c r="DI1675" i="3"/>
  <c r="DF1765" i="3"/>
  <c r="DJ1765" i="3" s="1"/>
  <c r="DG1765" i="3"/>
  <c r="DH1765" i="3"/>
  <c r="DI1765" i="3"/>
  <c r="DI1723" i="3"/>
  <c r="DF1723" i="3"/>
  <c r="DG1723" i="3"/>
  <c r="DH1723" i="3"/>
  <c r="DF1752" i="3"/>
  <c r="DJ1752" i="3" s="1"/>
  <c r="DG1752" i="3"/>
  <c r="DH1752" i="3"/>
  <c r="DI1752" i="3"/>
  <c r="AG768" i="1"/>
  <c r="T798" i="1"/>
  <c r="CI989" i="1"/>
  <c r="AZ1001" i="1"/>
  <c r="DG316" i="3"/>
  <c r="DH316" i="3"/>
  <c r="DI316" i="3"/>
  <c r="DF316" i="3"/>
  <c r="DJ316" i="3" s="1"/>
  <c r="DG980" i="3"/>
  <c r="DH980" i="3"/>
  <c r="DI980" i="3"/>
  <c r="DJ980" i="3" s="1"/>
  <c r="DF980" i="3"/>
  <c r="DF978" i="3"/>
  <c r="DG978" i="3"/>
  <c r="DH978" i="3"/>
  <c r="DI978" i="3"/>
  <c r="R708" i="1"/>
  <c r="DJ1566" i="3"/>
  <c r="S855" i="1"/>
  <c r="DF1617" i="3"/>
  <c r="DG1617" i="3"/>
  <c r="DH1617" i="3"/>
  <c r="DI1617" i="3"/>
  <c r="DF37" i="3"/>
  <c r="DJ37" i="3" s="1"/>
  <c r="DG37" i="3"/>
  <c r="DH37" i="3"/>
  <c r="DI37" i="3"/>
  <c r="DG228" i="3"/>
  <c r="DH228" i="3"/>
  <c r="DI228" i="3"/>
  <c r="DF228" i="3"/>
  <c r="DJ228" i="3" s="1"/>
  <c r="P99" i="1"/>
  <c r="GX99" i="1"/>
  <c r="R99" i="1"/>
  <c r="S99" i="1"/>
  <c r="V99" i="1"/>
  <c r="DI634" i="3"/>
  <c r="DF634" i="3"/>
  <c r="DG634" i="3"/>
  <c r="DH634" i="3"/>
  <c r="GX328" i="1"/>
  <c r="CJ369" i="1" s="1"/>
  <c r="V328" i="1"/>
  <c r="W328" i="1"/>
  <c r="AP273" i="1"/>
  <c r="F290" i="1"/>
  <c r="DF134" i="3"/>
  <c r="DG134" i="3"/>
  <c r="DJ134" i="3" s="1"/>
  <c r="DH134" i="3"/>
  <c r="DI134" i="3"/>
  <c r="DF369" i="3"/>
  <c r="DG369" i="3"/>
  <c r="DJ369" i="3" s="1"/>
  <c r="DH369" i="3"/>
  <c r="DI369" i="3"/>
  <c r="DJ461" i="3"/>
  <c r="DG343" i="3"/>
  <c r="DH343" i="3"/>
  <c r="DI343" i="3"/>
  <c r="DJ343" i="3" s="1"/>
  <c r="DF343" i="3"/>
  <c r="DF278" i="3"/>
  <c r="DJ278" i="3" s="1"/>
  <c r="DG278" i="3"/>
  <c r="DH278" i="3"/>
  <c r="DI278" i="3"/>
  <c r="DF424" i="3"/>
  <c r="DJ424" i="3" s="1"/>
  <c r="DG424" i="3"/>
  <c r="DH424" i="3"/>
  <c r="DI424" i="3"/>
  <c r="DG394" i="3"/>
  <c r="DH394" i="3"/>
  <c r="DI394" i="3"/>
  <c r="DJ394" i="3" s="1"/>
  <c r="DF394" i="3"/>
  <c r="DJ522" i="3"/>
  <c r="DJ717" i="3"/>
  <c r="S515" i="1"/>
  <c r="CP515" i="1" s="1"/>
  <c r="O515" i="1" s="1"/>
  <c r="DF625" i="3"/>
  <c r="DG625" i="3"/>
  <c r="DJ625" i="3" s="1"/>
  <c r="DH625" i="3"/>
  <c r="DI625" i="3"/>
  <c r="DJ731" i="3"/>
  <c r="Q519" i="1"/>
  <c r="CP568" i="1"/>
  <c r="O568" i="1" s="1"/>
  <c r="DF600" i="3"/>
  <c r="DG600" i="3"/>
  <c r="DJ600" i="3" s="1"/>
  <c r="DH600" i="3"/>
  <c r="DI600" i="3"/>
  <c r="DF606" i="3"/>
  <c r="DJ606" i="3" s="1"/>
  <c r="DG606" i="3"/>
  <c r="DH606" i="3"/>
  <c r="DI606" i="3"/>
  <c r="DJ853" i="3"/>
  <c r="S593" i="1"/>
  <c r="DF993" i="3"/>
  <c r="P659" i="1" s="1"/>
  <c r="DG993" i="3"/>
  <c r="DH993" i="3"/>
  <c r="R659" i="1" s="1"/>
  <c r="DI993" i="3"/>
  <c r="R603" i="1"/>
  <c r="R525" i="1"/>
  <c r="Q590" i="1"/>
  <c r="DF1010" i="3"/>
  <c r="DG1010" i="3"/>
  <c r="DH1010" i="3"/>
  <c r="DI1010" i="3"/>
  <c r="DJ1010" i="3" s="1"/>
  <c r="DF981" i="3"/>
  <c r="DG981" i="3"/>
  <c r="DH981" i="3"/>
  <c r="DI981" i="3"/>
  <c r="DJ981" i="3" s="1"/>
  <c r="R699" i="1"/>
  <c r="P705" i="1"/>
  <c r="Q770" i="1"/>
  <c r="DF1500" i="3"/>
  <c r="P833" i="1" s="1"/>
  <c r="DG1500" i="3"/>
  <c r="DJ1500" i="3" s="1"/>
  <c r="DH1500" i="3"/>
  <c r="DI1500" i="3"/>
  <c r="P720" i="1"/>
  <c r="DF1653" i="3"/>
  <c r="DG1653" i="3"/>
  <c r="DJ1653" i="3" s="1"/>
  <c r="DH1653" i="3"/>
  <c r="DI1653" i="3"/>
  <c r="DJ1545" i="3"/>
  <c r="S843" i="1"/>
  <c r="DF1650" i="3"/>
  <c r="DG1650" i="3"/>
  <c r="DH1650" i="3"/>
  <c r="DI1650" i="3"/>
  <c r="DH1530" i="3"/>
  <c r="DF1530" i="3"/>
  <c r="DJ1530" i="3" s="1"/>
  <c r="DG1530" i="3"/>
  <c r="DI1530" i="3"/>
  <c r="DF1580" i="3"/>
  <c r="P923" i="1" s="1"/>
  <c r="DG1580" i="3"/>
  <c r="Q923" i="1" s="1"/>
  <c r="DH1580" i="3"/>
  <c r="R923" i="1" s="1"/>
  <c r="DI1580" i="3"/>
  <c r="DF1600" i="3"/>
  <c r="DJ1600" i="3" s="1"/>
  <c r="DG1600" i="3"/>
  <c r="DH1600" i="3"/>
  <c r="DI1600" i="3"/>
  <c r="DF1630" i="3"/>
  <c r="DJ1630" i="3" s="1"/>
  <c r="DG1630" i="3"/>
  <c r="DH1630" i="3"/>
  <c r="DI1630" i="3"/>
  <c r="DF11" i="3"/>
  <c r="DG11" i="3"/>
  <c r="DJ11" i="3" s="1"/>
  <c r="DI11" i="3"/>
  <c r="DH11" i="3"/>
  <c r="DF1633" i="3"/>
  <c r="DJ1633" i="3" s="1"/>
  <c r="DG1633" i="3"/>
  <c r="DH1633" i="3"/>
  <c r="DI1633" i="3"/>
  <c r="DF1661" i="3"/>
  <c r="DJ1661" i="3" s="1"/>
  <c r="DG1661" i="3"/>
  <c r="DH1661" i="3"/>
  <c r="DI1661" i="3"/>
  <c r="DG97" i="3"/>
  <c r="DH97" i="3"/>
  <c r="DI97" i="3"/>
  <c r="DF97" i="3"/>
  <c r="DJ97" i="3" s="1"/>
  <c r="DF23" i="3"/>
  <c r="DG23" i="3"/>
  <c r="DJ23" i="3" s="1"/>
  <c r="DI23" i="3"/>
  <c r="DH23" i="3"/>
  <c r="DF155" i="3"/>
  <c r="DG155" i="3"/>
  <c r="DH155" i="3"/>
  <c r="DI155" i="3"/>
  <c r="DJ155" i="3" s="1"/>
  <c r="DF231" i="3"/>
  <c r="DJ231" i="3" s="1"/>
  <c r="DG231" i="3"/>
  <c r="DH231" i="3"/>
  <c r="DI231" i="3"/>
  <c r="DI274" i="3"/>
  <c r="DF274" i="3"/>
  <c r="DG274" i="3"/>
  <c r="DH274" i="3"/>
  <c r="CP51" i="1"/>
  <c r="O51" i="1" s="1"/>
  <c r="DF119" i="3"/>
  <c r="DG119" i="3"/>
  <c r="DH119" i="3"/>
  <c r="DI119" i="3"/>
  <c r="DJ119" i="3" s="1"/>
  <c r="P112" i="1"/>
  <c r="Q112" i="1"/>
  <c r="R112" i="1"/>
  <c r="V112" i="1"/>
  <c r="GX41" i="1"/>
  <c r="DF342" i="3"/>
  <c r="DG342" i="3"/>
  <c r="DH342" i="3"/>
  <c r="DI342" i="3"/>
  <c r="W99" i="1"/>
  <c r="Q99" i="1"/>
  <c r="DI357" i="3"/>
  <c r="DH357" i="3"/>
  <c r="DG357" i="3"/>
  <c r="DJ357" i="3" s="1"/>
  <c r="DF357" i="3"/>
  <c r="GM75" i="1"/>
  <c r="GN75" i="1" s="1"/>
  <c r="T100" i="1"/>
  <c r="DG386" i="3"/>
  <c r="DH386" i="3"/>
  <c r="DI386" i="3"/>
  <c r="DF386" i="3"/>
  <c r="V61" i="1"/>
  <c r="W114" i="1"/>
  <c r="DF444" i="3"/>
  <c r="DG444" i="3"/>
  <c r="DH444" i="3"/>
  <c r="DI444" i="3"/>
  <c r="DJ444" i="3" s="1"/>
  <c r="DF639" i="3"/>
  <c r="DJ639" i="3" s="1"/>
  <c r="DG639" i="3"/>
  <c r="DH639" i="3"/>
  <c r="DI639" i="3"/>
  <c r="DG597" i="3"/>
  <c r="Q344" i="1" s="1"/>
  <c r="DH597" i="3"/>
  <c r="R344" i="1" s="1"/>
  <c r="DI597" i="3"/>
  <c r="DF597" i="3"/>
  <c r="P344" i="1" s="1"/>
  <c r="BD273" i="1"/>
  <c r="F306" i="1"/>
  <c r="BD313" i="1"/>
  <c r="F394" i="1"/>
  <c r="DI540" i="3"/>
  <c r="DF540" i="3"/>
  <c r="DJ540" i="3" s="1"/>
  <c r="DG540" i="3"/>
  <c r="DH540" i="3"/>
  <c r="V237" i="1"/>
  <c r="DI479" i="3"/>
  <c r="DF479" i="3"/>
  <c r="DJ479" i="3" s="1"/>
  <c r="DG479" i="3"/>
  <c r="DH479" i="3"/>
  <c r="DF672" i="3"/>
  <c r="DJ672" i="3" s="1"/>
  <c r="DG672" i="3"/>
  <c r="DH672" i="3"/>
  <c r="DI672" i="3"/>
  <c r="T331" i="1"/>
  <c r="U522" i="1"/>
  <c r="G1239" i="7" s="1"/>
  <c r="R328" i="1"/>
  <c r="S328" i="1"/>
  <c r="GM324" i="1"/>
  <c r="GN324" i="1" s="1"/>
  <c r="AY465" i="1"/>
  <c r="F485" i="1"/>
  <c r="DF866" i="3"/>
  <c r="DG866" i="3"/>
  <c r="DH866" i="3"/>
  <c r="DI866" i="3"/>
  <c r="F504" i="1"/>
  <c r="Y465" i="1"/>
  <c r="DF742" i="3"/>
  <c r="DJ742" i="3" s="1"/>
  <c r="DG742" i="3"/>
  <c r="DH742" i="3"/>
  <c r="DI742" i="3"/>
  <c r="DF1001" i="3"/>
  <c r="P660" i="1" s="1"/>
  <c r="DG1001" i="3"/>
  <c r="DH1001" i="3"/>
  <c r="DI1001" i="3"/>
  <c r="W513" i="1"/>
  <c r="F552" i="1"/>
  <c r="CG652" i="1"/>
  <c r="AX736" i="1"/>
  <c r="DF1611" i="3"/>
  <c r="DJ1611" i="3" s="1"/>
  <c r="DG1611" i="3"/>
  <c r="DH1611" i="3"/>
  <c r="DI1611" i="3"/>
  <c r="F802" i="1"/>
  <c r="AO768" i="1"/>
  <c r="AH957" i="1"/>
  <c r="DI1647" i="3"/>
  <c r="DF1647" i="3"/>
  <c r="DJ1647" i="3" s="1"/>
  <c r="DG1647" i="3"/>
  <c r="DH1647" i="3"/>
  <c r="DG1750" i="3"/>
  <c r="DI1750" i="3"/>
  <c r="DF1750" i="3"/>
  <c r="DJ1750" i="3" s="1"/>
  <c r="DH1750" i="3"/>
  <c r="DF1668" i="3"/>
  <c r="DG1668" i="3"/>
  <c r="DJ1668" i="3" s="1"/>
  <c r="DH1668" i="3"/>
  <c r="DI1668" i="3"/>
  <c r="F877" i="1"/>
  <c r="AU830" i="1"/>
  <c r="V953" i="1"/>
  <c r="G2333" i="7" s="1"/>
  <c r="AJ989" i="1"/>
  <c r="W1001" i="1"/>
  <c r="GX935" i="1"/>
  <c r="F1069" i="1"/>
  <c r="AU1033" i="1"/>
  <c r="AT1033" i="1"/>
  <c r="F1068" i="1"/>
  <c r="AH1033" i="1"/>
  <c r="U1050" i="1"/>
  <c r="AU920" i="1"/>
  <c r="F976" i="1"/>
  <c r="DG241" i="3"/>
  <c r="DH241" i="3"/>
  <c r="DF241" i="3"/>
  <c r="DJ241" i="3" s="1"/>
  <c r="DI241" i="3"/>
  <c r="DH255" i="3"/>
  <c r="DI255" i="3"/>
  <c r="DF255" i="3"/>
  <c r="DG255" i="3"/>
  <c r="DJ255" i="3" s="1"/>
  <c r="Q714" i="1"/>
  <c r="V935" i="1"/>
  <c r="DF302" i="3"/>
  <c r="P159" i="1" s="1"/>
  <c r="DG302" i="3"/>
  <c r="DH302" i="3"/>
  <c r="R159" i="1" s="1"/>
  <c r="DI302" i="3"/>
  <c r="S159" i="1" s="1"/>
  <c r="DH56" i="3"/>
  <c r="DF56" i="3"/>
  <c r="DG56" i="3"/>
  <c r="DJ56" i="3" s="1"/>
  <c r="DI56" i="3"/>
  <c r="DI52" i="3"/>
  <c r="DG52" i="3"/>
  <c r="DH52" i="3"/>
  <c r="DF52" i="3"/>
  <c r="DJ52" i="3" s="1"/>
  <c r="DG148" i="3"/>
  <c r="DF148" i="3"/>
  <c r="DH148" i="3"/>
  <c r="DI148" i="3"/>
  <c r="DI40" i="3"/>
  <c r="DG40" i="3"/>
  <c r="DH40" i="3"/>
  <c r="DF40" i="3"/>
  <c r="DJ40" i="3" s="1"/>
  <c r="DF264" i="3"/>
  <c r="DG264" i="3"/>
  <c r="DJ264" i="3" s="1"/>
  <c r="DH264" i="3"/>
  <c r="DI264" i="3"/>
  <c r="DF143" i="3"/>
  <c r="DJ143" i="3" s="1"/>
  <c r="DH143" i="3"/>
  <c r="DI143" i="3"/>
  <c r="DG143" i="3"/>
  <c r="DF139" i="3"/>
  <c r="DJ139" i="3" s="1"/>
  <c r="DG139" i="3"/>
  <c r="DH139" i="3"/>
  <c r="DI139" i="3"/>
  <c r="DG387" i="3"/>
  <c r="DF387" i="3"/>
  <c r="DH387" i="3"/>
  <c r="DI387" i="3"/>
  <c r="DJ387" i="3" s="1"/>
  <c r="R320" i="1"/>
  <c r="DI415" i="3"/>
  <c r="DF415" i="3"/>
  <c r="DG415" i="3"/>
  <c r="DJ415" i="3" s="1"/>
  <c r="DH415" i="3"/>
  <c r="DF463" i="3"/>
  <c r="DG463" i="3"/>
  <c r="DH463" i="3"/>
  <c r="DI463" i="3"/>
  <c r="S277" i="1" s="1"/>
  <c r="DF329" i="3"/>
  <c r="DJ329" i="3" s="1"/>
  <c r="DG329" i="3"/>
  <c r="DI329" i="3"/>
  <c r="DH329" i="3"/>
  <c r="DF298" i="3"/>
  <c r="DJ298" i="3" s="1"/>
  <c r="DG298" i="3"/>
  <c r="DH298" i="3"/>
  <c r="DI298" i="3"/>
  <c r="DF290" i="3"/>
  <c r="DG290" i="3"/>
  <c r="DH290" i="3"/>
  <c r="DI290" i="3"/>
  <c r="DJ527" i="3"/>
  <c r="DJ497" i="3"/>
  <c r="DH449" i="3"/>
  <c r="DI449" i="3"/>
  <c r="DF449" i="3"/>
  <c r="DJ449" i="3" s="1"/>
  <c r="DG449" i="3"/>
  <c r="DJ526" i="3"/>
  <c r="DF651" i="3"/>
  <c r="DJ651" i="3" s="1"/>
  <c r="DG651" i="3"/>
  <c r="DH651" i="3"/>
  <c r="DI651" i="3"/>
  <c r="DJ843" i="3"/>
  <c r="S590" i="1"/>
  <c r="S519" i="1"/>
  <c r="DF646" i="3"/>
  <c r="DG646" i="3"/>
  <c r="DH646" i="3"/>
  <c r="DI646" i="3"/>
  <c r="DJ646" i="3" s="1"/>
  <c r="R566" i="1"/>
  <c r="DF998" i="3"/>
  <c r="DG998" i="3"/>
  <c r="DH998" i="3"/>
  <c r="DI998" i="3"/>
  <c r="DF1012" i="3"/>
  <c r="DG1012" i="3"/>
  <c r="DH1012" i="3"/>
  <c r="DI1012" i="3"/>
  <c r="DJ1012" i="3" s="1"/>
  <c r="Q603" i="1"/>
  <c r="DF743" i="3"/>
  <c r="DG743" i="3"/>
  <c r="DH743" i="3"/>
  <c r="R522" i="1" s="1"/>
  <c r="DI743" i="3"/>
  <c r="Q525" i="1"/>
  <c r="DF870" i="3"/>
  <c r="DG870" i="3"/>
  <c r="DH870" i="3"/>
  <c r="DI870" i="3"/>
  <c r="DF1083" i="3"/>
  <c r="DG1083" i="3"/>
  <c r="DH1083" i="3"/>
  <c r="DI1083" i="3"/>
  <c r="P590" i="1"/>
  <c r="DJ1038" i="3"/>
  <c r="Q587" i="1"/>
  <c r="DF1081" i="3"/>
  <c r="P677" i="1" s="1"/>
  <c r="DG1081" i="3"/>
  <c r="Q677" i="1" s="1"/>
  <c r="DH1081" i="3"/>
  <c r="R677" i="1" s="1"/>
  <c r="DI1081" i="3"/>
  <c r="Q710" i="1"/>
  <c r="DJ1265" i="3"/>
  <c r="S715" i="1"/>
  <c r="R611" i="1"/>
  <c r="DJ1215" i="3"/>
  <c r="S705" i="1"/>
  <c r="DG1308" i="3"/>
  <c r="DH1308" i="3"/>
  <c r="DF1308" i="3"/>
  <c r="DI1308" i="3"/>
  <c r="DJ1289" i="3"/>
  <c r="S720" i="1"/>
  <c r="DF1425" i="3"/>
  <c r="DG1425" i="3"/>
  <c r="DH1425" i="3"/>
  <c r="DI1425" i="3"/>
  <c r="DJ1417" i="3"/>
  <c r="S781" i="1"/>
  <c r="R833" i="1"/>
  <c r="DF1717" i="3"/>
  <c r="DG1717" i="3"/>
  <c r="DH1717" i="3"/>
  <c r="DI1717" i="3"/>
  <c r="DJ1476" i="3"/>
  <c r="DF1714" i="3"/>
  <c r="DG1714" i="3"/>
  <c r="DI1714" i="3"/>
  <c r="DH1714" i="3"/>
  <c r="DH1533" i="3"/>
  <c r="DF1533" i="3"/>
  <c r="DG1533" i="3"/>
  <c r="DJ1533" i="3" s="1"/>
  <c r="DI1533" i="3"/>
  <c r="S840" i="1" s="1"/>
  <c r="DF1673" i="3"/>
  <c r="DG1673" i="3"/>
  <c r="DH1673" i="3"/>
  <c r="DI1673" i="3"/>
  <c r="DF1641" i="3"/>
  <c r="DJ1641" i="3" s="1"/>
  <c r="DG1641" i="3"/>
  <c r="DH1641" i="3"/>
  <c r="DI1641" i="3"/>
  <c r="DF1644" i="3"/>
  <c r="DJ1644" i="3" s="1"/>
  <c r="DG1644" i="3"/>
  <c r="DH1644" i="3"/>
  <c r="DI1644" i="3"/>
  <c r="DF95" i="3"/>
  <c r="DG95" i="3"/>
  <c r="DJ95" i="3" s="1"/>
  <c r="DH95" i="3"/>
  <c r="DI95" i="3"/>
  <c r="DF24" i="3"/>
  <c r="DH24" i="3"/>
  <c r="DI24" i="3"/>
  <c r="DG24" i="3"/>
  <c r="DJ1587" i="3"/>
  <c r="DH32" i="3"/>
  <c r="DF32" i="3"/>
  <c r="DG32" i="3"/>
  <c r="DI32" i="3"/>
  <c r="DF157" i="3"/>
  <c r="DG157" i="3"/>
  <c r="DJ157" i="3" s="1"/>
  <c r="DH157" i="3"/>
  <c r="DI157" i="3"/>
  <c r="R88" i="1"/>
  <c r="S88" i="1"/>
  <c r="W88" i="1"/>
  <c r="DF222" i="3"/>
  <c r="DG222" i="3"/>
  <c r="DH222" i="3"/>
  <c r="DI222" i="3"/>
  <c r="DJ222" i="3" s="1"/>
  <c r="U56" i="1"/>
  <c r="CZ49" i="1"/>
  <c r="Y49" i="1" s="1"/>
  <c r="CY49" i="1"/>
  <c r="X49" i="1" s="1"/>
  <c r="GM49" i="1" s="1"/>
  <c r="GN49" i="1" s="1"/>
  <c r="DH130" i="3"/>
  <c r="DF130" i="3"/>
  <c r="DJ130" i="3" s="1"/>
  <c r="DG130" i="3"/>
  <c r="DI130" i="3"/>
  <c r="CY72" i="1"/>
  <c r="X72" i="1" s="1"/>
  <c r="GM72" i="1" s="1"/>
  <c r="GN72" i="1" s="1"/>
  <c r="CZ72" i="1"/>
  <c r="Y72" i="1" s="1"/>
  <c r="AO30" i="1"/>
  <c r="F123" i="1"/>
  <c r="AO433" i="1"/>
  <c r="DH90" i="3"/>
  <c r="DF90" i="3"/>
  <c r="DJ90" i="3" s="1"/>
  <c r="DG90" i="3"/>
  <c r="DI90" i="3"/>
  <c r="DH162" i="3"/>
  <c r="DI162" i="3"/>
  <c r="DF162" i="3"/>
  <c r="DG162" i="3"/>
  <c r="DF288" i="3"/>
  <c r="DG288" i="3"/>
  <c r="DH288" i="3"/>
  <c r="DI288" i="3"/>
  <c r="DJ288" i="3" s="1"/>
  <c r="DF346" i="3"/>
  <c r="DJ346" i="3" s="1"/>
  <c r="DG346" i="3"/>
  <c r="DH346" i="3"/>
  <c r="DI346" i="3"/>
  <c r="DG382" i="3"/>
  <c r="DH382" i="3"/>
  <c r="DI382" i="3"/>
  <c r="DF382" i="3"/>
  <c r="V100" i="1"/>
  <c r="DI361" i="3"/>
  <c r="DH361" i="3"/>
  <c r="DF361" i="3"/>
  <c r="DJ361" i="3" s="1"/>
  <c r="DG361" i="3"/>
  <c r="DF411" i="3"/>
  <c r="DG411" i="3"/>
  <c r="DH411" i="3"/>
  <c r="DI411" i="3"/>
  <c r="DJ411" i="3" s="1"/>
  <c r="Q76" i="1"/>
  <c r="DF340" i="3"/>
  <c r="DJ340" i="3" s="1"/>
  <c r="DG340" i="3"/>
  <c r="DH340" i="3"/>
  <c r="DI340" i="3"/>
  <c r="DF430" i="3"/>
  <c r="DG430" i="3"/>
  <c r="DH430" i="3"/>
  <c r="DI430" i="3"/>
  <c r="DJ430" i="3" s="1"/>
  <c r="S103" i="1"/>
  <c r="CY85" i="1"/>
  <c r="X85" i="1" s="1"/>
  <c r="GM85" i="1" s="1"/>
  <c r="GN85" i="1" s="1"/>
  <c r="CZ85" i="1"/>
  <c r="Y85" i="1" s="1"/>
  <c r="DG445" i="3"/>
  <c r="DH445" i="3"/>
  <c r="DI445" i="3"/>
  <c r="DF445" i="3"/>
  <c r="Q237" i="1"/>
  <c r="DF635" i="3"/>
  <c r="DG635" i="3"/>
  <c r="DH635" i="3"/>
  <c r="DI635" i="3"/>
  <c r="DJ635" i="3" s="1"/>
  <c r="S332" i="1"/>
  <c r="U332" i="1"/>
  <c r="V332" i="1"/>
  <c r="P170" i="1"/>
  <c r="CP170" i="1" s="1"/>
  <c r="O170" i="1" s="1"/>
  <c r="R170" i="1"/>
  <c r="CP239" i="1"/>
  <c r="O239" i="1" s="1"/>
  <c r="DF475" i="3"/>
  <c r="DG475" i="3"/>
  <c r="DH475" i="3"/>
  <c r="DI475" i="3"/>
  <c r="GM366" i="1"/>
  <c r="GN366" i="1" s="1"/>
  <c r="Q332" i="1"/>
  <c r="U328" i="1"/>
  <c r="DG927" i="3"/>
  <c r="DI927" i="3"/>
  <c r="DJ927" i="3" s="1"/>
  <c r="DF927" i="3"/>
  <c r="DH927" i="3"/>
  <c r="DF1011" i="3"/>
  <c r="DG1011" i="3"/>
  <c r="DH1011" i="3"/>
  <c r="DI1011" i="3"/>
  <c r="DJ1011" i="3" s="1"/>
  <c r="AG652" i="1"/>
  <c r="T736" i="1"/>
  <c r="W475" i="1"/>
  <c r="DF738" i="3"/>
  <c r="DG738" i="3"/>
  <c r="DH738" i="3"/>
  <c r="DI738" i="3"/>
  <c r="DJ738" i="3" s="1"/>
  <c r="U660" i="1"/>
  <c r="G1463" i="7" s="1"/>
  <c r="DF1607" i="3"/>
  <c r="DG1607" i="3"/>
  <c r="DH1607" i="3"/>
  <c r="DI1607" i="3"/>
  <c r="DF1599" i="3"/>
  <c r="DG1599" i="3"/>
  <c r="DH1599" i="3"/>
  <c r="DI1599" i="3"/>
  <c r="BD920" i="1"/>
  <c r="F982" i="1"/>
  <c r="DF1731" i="3"/>
  <c r="DJ1731" i="3" s="1"/>
  <c r="DH1731" i="3"/>
  <c r="DI1731" i="3"/>
  <c r="DG1731" i="3"/>
  <c r="DF1640" i="3"/>
  <c r="DG1640" i="3"/>
  <c r="DJ1640" i="3" s="1"/>
  <c r="DH1640" i="3"/>
  <c r="DI1640" i="3"/>
  <c r="V952" i="1"/>
  <c r="DF1680" i="3"/>
  <c r="DJ1680" i="3" s="1"/>
  <c r="DG1680" i="3"/>
  <c r="DH1680" i="3"/>
  <c r="DI1680" i="3"/>
  <c r="R935" i="1"/>
  <c r="W938" i="1"/>
  <c r="AJ920" i="1"/>
  <c r="W957" i="1"/>
  <c r="W937" i="1"/>
  <c r="GM1043" i="1"/>
  <c r="AG989" i="1"/>
  <c r="T1001" i="1"/>
  <c r="DG383" i="3"/>
  <c r="DF383" i="3"/>
  <c r="DJ383" i="3" s="1"/>
  <c r="DH383" i="3"/>
  <c r="DI383" i="3"/>
  <c r="DF50" i="3"/>
  <c r="DJ50" i="3" s="1"/>
  <c r="DG50" i="3"/>
  <c r="DH50" i="3"/>
  <c r="DI50" i="3"/>
  <c r="DF1702" i="3"/>
  <c r="DJ1702" i="3" s="1"/>
  <c r="DG1702" i="3"/>
  <c r="DH1702" i="3"/>
  <c r="DI1702" i="3"/>
  <c r="F299" i="1"/>
  <c r="AT273" i="1"/>
  <c r="DF931" i="3"/>
  <c r="DJ931" i="3" s="1"/>
  <c r="DI931" i="3"/>
  <c r="DG931" i="3"/>
  <c r="DH931" i="3"/>
  <c r="DF1162" i="3"/>
  <c r="DG1162" i="3"/>
  <c r="DH1162" i="3"/>
  <c r="DI1162" i="3"/>
  <c r="DJ1261" i="3"/>
  <c r="S714" i="1"/>
  <c r="DF47" i="3"/>
  <c r="DG47" i="3"/>
  <c r="DJ47" i="3" s="1"/>
  <c r="DI47" i="3"/>
  <c r="DH47" i="3"/>
  <c r="DF1756" i="3"/>
  <c r="DG1756" i="3"/>
  <c r="DJ1756" i="3" s="1"/>
  <c r="DH1756" i="3"/>
  <c r="DI1756" i="3"/>
  <c r="DH72" i="3"/>
  <c r="DG72" i="3"/>
  <c r="DF72" i="3"/>
  <c r="DJ72" i="3" s="1"/>
  <c r="DI72" i="3"/>
  <c r="DG138" i="3"/>
  <c r="DH138" i="3"/>
  <c r="DI138" i="3"/>
  <c r="DF138" i="3"/>
  <c r="DJ138" i="3" s="1"/>
  <c r="DF381" i="3"/>
  <c r="DI381" i="3"/>
  <c r="DG381" i="3"/>
  <c r="DJ381" i="3" s="1"/>
  <c r="DH381" i="3"/>
  <c r="DF412" i="3"/>
  <c r="DG412" i="3"/>
  <c r="DH412" i="3"/>
  <c r="DI412" i="3"/>
  <c r="DF429" i="3"/>
  <c r="DG429" i="3"/>
  <c r="DH429" i="3"/>
  <c r="DI429" i="3"/>
  <c r="DJ429" i="3" s="1"/>
  <c r="GM164" i="1"/>
  <c r="GN164" i="1" s="1"/>
  <c r="DF860" i="3"/>
  <c r="P596" i="1" s="1"/>
  <c r="DG860" i="3"/>
  <c r="DH860" i="3"/>
  <c r="DI860" i="3"/>
  <c r="DF864" i="3"/>
  <c r="DG864" i="3"/>
  <c r="DH864" i="3"/>
  <c r="DI864" i="3"/>
  <c r="DJ864" i="3" s="1"/>
  <c r="DF1605" i="3"/>
  <c r="DG1605" i="3"/>
  <c r="DH1605" i="3"/>
  <c r="DI1605" i="3"/>
  <c r="DJ1605" i="3" s="1"/>
  <c r="DG1602" i="3"/>
  <c r="DH1602" i="3"/>
  <c r="DI1602" i="3"/>
  <c r="DF1602" i="3"/>
  <c r="DJ1602" i="3" s="1"/>
  <c r="DF1744" i="3"/>
  <c r="DJ1744" i="3" s="1"/>
  <c r="DI1744" i="3"/>
  <c r="DG1744" i="3"/>
  <c r="DH1744" i="3"/>
  <c r="DI1761" i="3"/>
  <c r="DJ1761" i="3" s="1"/>
  <c r="DF1761" i="3"/>
  <c r="DG1761" i="3"/>
  <c r="DH1761" i="3"/>
  <c r="DF1666" i="3"/>
  <c r="DG1666" i="3"/>
  <c r="DH1666" i="3"/>
  <c r="DI1666" i="3"/>
  <c r="DG116" i="3"/>
  <c r="DI116" i="3"/>
  <c r="DF116" i="3"/>
  <c r="DJ116" i="3" s="1"/>
  <c r="DH116" i="3"/>
  <c r="DF153" i="3"/>
  <c r="DJ153" i="3" s="1"/>
  <c r="DG153" i="3"/>
  <c r="DH153" i="3"/>
  <c r="DI153" i="3"/>
  <c r="DF372" i="3"/>
  <c r="P219" i="1" s="1"/>
  <c r="DG372" i="3"/>
  <c r="DI372" i="3"/>
  <c r="DH372" i="3"/>
  <c r="DF325" i="3"/>
  <c r="DH325" i="3"/>
  <c r="DI325" i="3"/>
  <c r="DJ325" i="3" s="1"/>
  <c r="DG325" i="3"/>
  <c r="DF550" i="3"/>
  <c r="DJ550" i="3" s="1"/>
  <c r="DG550" i="3"/>
  <c r="DH550" i="3"/>
  <c r="DI550" i="3"/>
  <c r="Q320" i="1"/>
  <c r="P341" i="1"/>
  <c r="DF714" i="3"/>
  <c r="DG714" i="3"/>
  <c r="DH714" i="3"/>
  <c r="DI714" i="3"/>
  <c r="Q593" i="1"/>
  <c r="CP603" i="1"/>
  <c r="O603" i="1" s="1"/>
  <c r="DJ757" i="3"/>
  <c r="S562" i="1"/>
  <c r="DF984" i="3"/>
  <c r="DJ984" i="3" s="1"/>
  <c r="DG984" i="3"/>
  <c r="DH984" i="3"/>
  <c r="DI984" i="3"/>
  <c r="DF1087" i="3"/>
  <c r="P678" i="1" s="1"/>
  <c r="DG1087" i="3"/>
  <c r="DH1087" i="3"/>
  <c r="DI1087" i="3"/>
  <c r="DF1033" i="3"/>
  <c r="P664" i="1" s="1"/>
  <c r="DG1033" i="3"/>
  <c r="DH1033" i="3"/>
  <c r="R664" i="1" s="1"/>
  <c r="DI1033" i="3"/>
  <c r="DJ1033" i="3" s="1"/>
  <c r="DF865" i="3"/>
  <c r="DG865" i="3"/>
  <c r="DH865" i="3"/>
  <c r="DI865" i="3"/>
  <c r="DF1040" i="3"/>
  <c r="P665" i="1" s="1"/>
  <c r="DG1040" i="3"/>
  <c r="DJ1040" i="3" s="1"/>
  <c r="DH1040" i="3"/>
  <c r="DI1040" i="3"/>
  <c r="S665" i="1" s="1"/>
  <c r="DF1089" i="3"/>
  <c r="DG1089" i="3"/>
  <c r="DJ1089" i="3" s="1"/>
  <c r="DH1089" i="3"/>
  <c r="DI1089" i="3"/>
  <c r="DF1197" i="3"/>
  <c r="DG1197" i="3"/>
  <c r="Q702" i="1" s="1"/>
  <c r="DH1197" i="3"/>
  <c r="R702" i="1" s="1"/>
  <c r="DI1197" i="3"/>
  <c r="DJ961" i="3"/>
  <c r="S616" i="1"/>
  <c r="DF972" i="3"/>
  <c r="DG972" i="3"/>
  <c r="DH972" i="3"/>
  <c r="DI972" i="3"/>
  <c r="DJ972" i="3" s="1"/>
  <c r="Q611" i="1"/>
  <c r="R705" i="1"/>
  <c r="DF1520" i="3"/>
  <c r="DG1520" i="3"/>
  <c r="DJ1520" i="3" s="1"/>
  <c r="DH1520" i="3"/>
  <c r="DI1520" i="3"/>
  <c r="DJ1372" i="3"/>
  <c r="S770" i="1"/>
  <c r="S718" i="1"/>
  <c r="DJ1454" i="3"/>
  <c r="DJ1421" i="3"/>
  <c r="DF1306" i="3"/>
  <c r="P723" i="1" s="1"/>
  <c r="DH1306" i="3"/>
  <c r="R723" i="1" s="1"/>
  <c r="DG1306" i="3"/>
  <c r="Q723" i="1" s="1"/>
  <c r="DI1306" i="3"/>
  <c r="Q699" i="1"/>
  <c r="DJ1347" i="3"/>
  <c r="DF1559" i="3"/>
  <c r="P853" i="1" s="1"/>
  <c r="DG1559" i="3"/>
  <c r="Q853" i="1" s="1"/>
  <c r="DH1559" i="3"/>
  <c r="R853" i="1" s="1"/>
  <c r="DI1559" i="3"/>
  <c r="DF1678" i="3"/>
  <c r="DG1678" i="3"/>
  <c r="DH1678" i="3"/>
  <c r="DI1678" i="3"/>
  <c r="DJ1678" i="3" s="1"/>
  <c r="DF1663" i="3"/>
  <c r="DJ1663" i="3" s="1"/>
  <c r="DG1663" i="3"/>
  <c r="DH1663" i="3"/>
  <c r="DI1663" i="3"/>
  <c r="DF17" i="3"/>
  <c r="DJ17" i="3" s="1"/>
  <c r="DG17" i="3"/>
  <c r="DH17" i="3"/>
  <c r="DI17" i="3"/>
  <c r="DF1658" i="3"/>
  <c r="DJ1658" i="3" s="1"/>
  <c r="DG1658" i="3"/>
  <c r="DH1658" i="3"/>
  <c r="DI1658" i="3"/>
  <c r="DF1725" i="3"/>
  <c r="DG1725" i="3"/>
  <c r="DJ1725" i="3" s="1"/>
  <c r="DH1725" i="3"/>
  <c r="DI1725" i="3"/>
  <c r="DG93" i="3"/>
  <c r="DH93" i="3"/>
  <c r="DI93" i="3"/>
  <c r="DJ93" i="3" s="1"/>
  <c r="DF93" i="3"/>
  <c r="DH28" i="3"/>
  <c r="DF28" i="3"/>
  <c r="DJ28" i="3" s="1"/>
  <c r="DG28" i="3"/>
  <c r="DI28" i="3"/>
  <c r="DG2" i="3"/>
  <c r="DH2" i="3"/>
  <c r="DI2" i="3"/>
  <c r="DJ2" i="3" s="1"/>
  <c r="DF2" i="3"/>
  <c r="DF106" i="3"/>
  <c r="DJ106" i="3" s="1"/>
  <c r="DH106" i="3"/>
  <c r="DG106" i="3"/>
  <c r="DI106" i="3"/>
  <c r="CY95" i="1"/>
  <c r="X95" i="1" s="1"/>
  <c r="GM95" i="1" s="1"/>
  <c r="GN95" i="1" s="1"/>
  <c r="CZ95" i="1"/>
  <c r="Y95" i="1" s="1"/>
  <c r="DF232" i="3"/>
  <c r="DJ232" i="3" s="1"/>
  <c r="DG232" i="3"/>
  <c r="DH232" i="3"/>
  <c r="DI232" i="3"/>
  <c r="DI271" i="3"/>
  <c r="DF271" i="3"/>
  <c r="DG271" i="3"/>
  <c r="DH271" i="3"/>
  <c r="V57" i="1"/>
  <c r="S50" i="1"/>
  <c r="CP50" i="1" s="1"/>
  <c r="O50" i="1" s="1"/>
  <c r="DG122" i="3"/>
  <c r="DJ122" i="3" s="1"/>
  <c r="DH122" i="3"/>
  <c r="DI122" i="3"/>
  <c r="DF122" i="3"/>
  <c r="DF163" i="3"/>
  <c r="DG163" i="3"/>
  <c r="DJ163" i="3" s="1"/>
  <c r="DH163" i="3"/>
  <c r="DI163" i="3"/>
  <c r="DG296" i="3"/>
  <c r="DH296" i="3"/>
  <c r="DI296" i="3"/>
  <c r="DF296" i="3"/>
  <c r="DJ296" i="3" s="1"/>
  <c r="V216" i="1"/>
  <c r="G807" i="7" s="1"/>
  <c r="DF440" i="3"/>
  <c r="DJ440" i="3" s="1"/>
  <c r="DG440" i="3"/>
  <c r="DH440" i="3"/>
  <c r="DI440" i="3"/>
  <c r="DF431" i="3"/>
  <c r="DG431" i="3"/>
  <c r="DJ431" i="3" s="1"/>
  <c r="DH431" i="3"/>
  <c r="DI431" i="3"/>
  <c r="U112" i="1"/>
  <c r="DF643" i="3"/>
  <c r="DJ643" i="3" s="1"/>
  <c r="DG643" i="3"/>
  <c r="DH643" i="3"/>
  <c r="DI643" i="3"/>
  <c r="CY239" i="1"/>
  <c r="X239" i="1" s="1"/>
  <c r="CZ239" i="1"/>
  <c r="Y239" i="1" s="1"/>
  <c r="V360" i="1"/>
  <c r="DI532" i="3"/>
  <c r="DH532" i="3"/>
  <c r="DF532" i="3"/>
  <c r="DG532" i="3"/>
  <c r="CP279" i="1"/>
  <c r="O279" i="1" s="1"/>
  <c r="GM279" i="1" s="1"/>
  <c r="GN279" i="1" s="1"/>
  <c r="F388" i="1"/>
  <c r="AU313" i="1"/>
  <c r="T328" i="1"/>
  <c r="R327" i="1"/>
  <c r="F382" i="1"/>
  <c r="BB313" i="1"/>
  <c r="BB433" i="1"/>
  <c r="P332" i="1"/>
  <c r="DG930" i="3"/>
  <c r="DH930" i="3"/>
  <c r="DI930" i="3"/>
  <c r="DF930" i="3"/>
  <c r="CG513" i="1"/>
  <c r="AX528" i="1"/>
  <c r="T528" i="1"/>
  <c r="AG513" i="1"/>
  <c r="CJ652" i="1"/>
  <c r="BA736" i="1"/>
  <c r="CD560" i="1"/>
  <c r="AU620" i="1"/>
  <c r="DF1509" i="3"/>
  <c r="DG1509" i="3"/>
  <c r="DH1509" i="3"/>
  <c r="DI1509" i="3"/>
  <c r="DJ1509" i="3" s="1"/>
  <c r="CI830" i="1"/>
  <c r="AZ858" i="1"/>
  <c r="DG1746" i="3"/>
  <c r="DI1746" i="3"/>
  <c r="DF1746" i="3"/>
  <c r="DH1746" i="3"/>
  <c r="DF1681" i="3"/>
  <c r="DJ1681" i="3" s="1"/>
  <c r="DG1681" i="3"/>
  <c r="DH1681" i="3"/>
  <c r="DI1681" i="3"/>
  <c r="DG1754" i="3"/>
  <c r="DI1754" i="3"/>
  <c r="DJ1754" i="3" s="1"/>
  <c r="DF1754" i="3"/>
  <c r="DH1754" i="3"/>
  <c r="F1011" i="1"/>
  <c r="AQ989" i="1"/>
  <c r="AG920" i="1"/>
  <c r="T957" i="1"/>
  <c r="DG102" i="3"/>
  <c r="DI102" i="3"/>
  <c r="DF102" i="3"/>
  <c r="DH102" i="3"/>
  <c r="DJ495" i="3"/>
  <c r="S320" i="1"/>
  <c r="DF1070" i="3"/>
  <c r="P672" i="1" s="1"/>
  <c r="DG1070" i="3"/>
  <c r="Q672" i="1" s="1"/>
  <c r="DH1070" i="3"/>
  <c r="R672" i="1" s="1"/>
  <c r="DI1070" i="3"/>
  <c r="DJ1411" i="3"/>
  <c r="S778" i="1"/>
  <c r="CP778" i="1" s="1"/>
  <c r="O778" i="1" s="1"/>
  <c r="DF1749" i="3"/>
  <c r="DI1749" i="3"/>
  <c r="DG1749" i="3"/>
  <c r="DJ1749" i="3" s="1"/>
  <c r="DH1749" i="3"/>
  <c r="DF63" i="3"/>
  <c r="DG63" i="3"/>
  <c r="DJ63" i="3" s="1"/>
  <c r="DI63" i="3"/>
  <c r="DH63" i="3"/>
  <c r="DH144" i="3"/>
  <c r="DG144" i="3"/>
  <c r="DI144" i="3"/>
  <c r="DF144" i="3"/>
  <c r="DJ144" i="3" s="1"/>
  <c r="BC30" i="1"/>
  <c r="F135" i="1"/>
  <c r="BC433" i="1"/>
  <c r="DG432" i="3"/>
  <c r="DF432" i="3"/>
  <c r="DJ432" i="3" s="1"/>
  <c r="DH432" i="3"/>
  <c r="DI432" i="3"/>
  <c r="DF51" i="3"/>
  <c r="DJ51" i="3" s="1"/>
  <c r="DG51" i="3"/>
  <c r="DH51" i="3"/>
  <c r="DI51" i="3"/>
  <c r="DF245" i="3"/>
  <c r="DG245" i="3"/>
  <c r="DJ245" i="3" s="1"/>
  <c r="DH245" i="3"/>
  <c r="DI245" i="3"/>
  <c r="DF347" i="3"/>
  <c r="DJ347" i="3" s="1"/>
  <c r="DH347" i="3"/>
  <c r="DI347" i="3"/>
  <c r="DG347" i="3"/>
  <c r="DJ1056" i="3"/>
  <c r="S667" i="1"/>
  <c r="DH20" i="3"/>
  <c r="DF20" i="3"/>
  <c r="DG20" i="3"/>
  <c r="DI20" i="3"/>
  <c r="DI156" i="3"/>
  <c r="DG156" i="3"/>
  <c r="DJ156" i="3" s="1"/>
  <c r="DH156" i="3"/>
  <c r="DF156" i="3"/>
  <c r="DJ183" i="3"/>
  <c r="DG31" i="3"/>
  <c r="DH31" i="3"/>
  <c r="DI31" i="3"/>
  <c r="DF31" i="3"/>
  <c r="DJ31" i="3" s="1"/>
  <c r="AH369" i="1"/>
  <c r="DJ166" i="3"/>
  <c r="S90" i="1"/>
  <c r="DH101" i="3"/>
  <c r="DF101" i="3"/>
  <c r="DI101" i="3"/>
  <c r="DJ101" i="3" s="1"/>
  <c r="DG101" i="3"/>
  <c r="DF396" i="3"/>
  <c r="DG396" i="3"/>
  <c r="DH396" i="3"/>
  <c r="DI396" i="3"/>
  <c r="DF181" i="3"/>
  <c r="P92" i="1" s="1"/>
  <c r="DH181" i="3"/>
  <c r="DI181" i="3"/>
  <c r="S92" i="1" s="1"/>
  <c r="DG181" i="3"/>
  <c r="DJ181" i="3" s="1"/>
  <c r="DF168" i="3"/>
  <c r="DH168" i="3"/>
  <c r="DI168" i="3"/>
  <c r="DG168" i="3"/>
  <c r="DJ511" i="3"/>
  <c r="DF249" i="3"/>
  <c r="DJ249" i="3" s="1"/>
  <c r="DG249" i="3"/>
  <c r="DH249" i="3"/>
  <c r="DI249" i="3"/>
  <c r="DF524" i="3"/>
  <c r="DG524" i="3"/>
  <c r="DH524" i="3"/>
  <c r="R323" i="1" s="1"/>
  <c r="DI524" i="3"/>
  <c r="S323" i="1" s="1"/>
  <c r="DJ307" i="3"/>
  <c r="DF333" i="3"/>
  <c r="DJ333" i="3" s="1"/>
  <c r="DH333" i="3"/>
  <c r="DI333" i="3"/>
  <c r="DG333" i="3"/>
  <c r="DJ485" i="3"/>
  <c r="DG552" i="3"/>
  <c r="DH552" i="3"/>
  <c r="DI552" i="3"/>
  <c r="DF552" i="3"/>
  <c r="DJ552" i="3" s="1"/>
  <c r="DF547" i="3"/>
  <c r="DG547" i="3"/>
  <c r="DJ547" i="3" s="1"/>
  <c r="DH547" i="3"/>
  <c r="DI547" i="3"/>
  <c r="DJ767" i="3"/>
  <c r="DJ808" i="3"/>
  <c r="S580" i="1"/>
  <c r="V364" i="1"/>
  <c r="DF787" i="3"/>
  <c r="DG787" i="3"/>
  <c r="DH787" i="3"/>
  <c r="DI787" i="3"/>
  <c r="P593" i="1"/>
  <c r="DF1021" i="3"/>
  <c r="DG1021" i="3"/>
  <c r="DH1021" i="3"/>
  <c r="DI1021" i="3"/>
  <c r="R562" i="1"/>
  <c r="R656" i="1"/>
  <c r="DJ749" i="3"/>
  <c r="S523" i="1"/>
  <c r="DJ721" i="3"/>
  <c r="DI1028" i="3"/>
  <c r="DF1028" i="3"/>
  <c r="DG1028" i="3"/>
  <c r="DJ1028" i="3" s="1"/>
  <c r="DH1028" i="3"/>
  <c r="DI744" i="3"/>
  <c r="DJ744" i="3" s="1"/>
  <c r="DF744" i="3"/>
  <c r="DG744" i="3"/>
  <c r="DH744" i="3"/>
  <c r="DF1110" i="3"/>
  <c r="DG1110" i="3"/>
  <c r="DH1110" i="3"/>
  <c r="DI1110" i="3"/>
  <c r="DF874" i="3"/>
  <c r="DJ874" i="3" s="1"/>
  <c r="DG874" i="3"/>
  <c r="DH874" i="3"/>
  <c r="DI874" i="3"/>
  <c r="P680" i="1"/>
  <c r="Q656" i="1"/>
  <c r="Q616" i="1"/>
  <c r="DJ1236" i="3"/>
  <c r="R613" i="1"/>
  <c r="P611" i="1"/>
  <c r="R773" i="1"/>
  <c r="R732" i="1"/>
  <c r="CY732" i="1" s="1"/>
  <c r="X732" i="1" s="1"/>
  <c r="P699" i="1"/>
  <c r="DJ1573" i="3"/>
  <c r="S922" i="1"/>
  <c r="R730" i="1"/>
  <c r="CY846" i="1"/>
  <c r="X846" i="1" s="1"/>
  <c r="AZ2099" i="7" s="1"/>
  <c r="L2097" i="7" s="1"/>
  <c r="CZ846" i="1"/>
  <c r="Y846" i="1" s="1"/>
  <c r="BA2099" i="7" s="1"/>
  <c r="L2098" i="7" s="1"/>
  <c r="DF1483" i="3"/>
  <c r="DG1483" i="3"/>
  <c r="DJ1483" i="3" s="1"/>
  <c r="DH1483" i="3"/>
  <c r="DI1483" i="3"/>
  <c r="DJ1409" i="3"/>
  <c r="S777" i="1"/>
  <c r="CP777" i="1" s="1"/>
  <c r="O777" i="1" s="1"/>
  <c r="DF1576" i="3"/>
  <c r="DG1576" i="3"/>
  <c r="DH1576" i="3"/>
  <c r="R922" i="1" s="1"/>
  <c r="DI1576" i="3"/>
  <c r="DF1621" i="3"/>
  <c r="DJ1621" i="3" s="1"/>
  <c r="DG1621" i="3"/>
  <c r="DH1621" i="3"/>
  <c r="DI1621" i="3"/>
  <c r="DH1706" i="3"/>
  <c r="DI1706" i="3"/>
  <c r="DF1706" i="3"/>
  <c r="DJ1706" i="3" s="1"/>
  <c r="DG1706" i="3"/>
  <c r="DF1676" i="3"/>
  <c r="DJ1676" i="3" s="1"/>
  <c r="DG1676" i="3"/>
  <c r="DH1676" i="3"/>
  <c r="DI1676" i="3"/>
  <c r="DF1689" i="3"/>
  <c r="DJ1689" i="3" s="1"/>
  <c r="DG1689" i="3"/>
  <c r="DH1689" i="3"/>
  <c r="DI1689" i="3"/>
  <c r="DF1753" i="3"/>
  <c r="DI1753" i="3"/>
  <c r="DH1753" i="3"/>
  <c r="DG1753" i="3"/>
  <c r="DH98" i="3"/>
  <c r="DI98" i="3"/>
  <c r="DF98" i="3"/>
  <c r="DJ98" i="3" s="1"/>
  <c r="DG98" i="3"/>
  <c r="DF29" i="3"/>
  <c r="DJ29" i="3" s="1"/>
  <c r="DG29" i="3"/>
  <c r="DH29" i="3"/>
  <c r="DI29" i="3"/>
  <c r="DF33" i="3"/>
  <c r="DG33" i="3"/>
  <c r="DH33" i="3"/>
  <c r="DI33" i="3"/>
  <c r="DJ33" i="3" s="1"/>
  <c r="DF1610" i="3"/>
  <c r="DJ1610" i="3" s="1"/>
  <c r="DG1610" i="3"/>
  <c r="DH1610" i="3"/>
  <c r="DI1610" i="3"/>
  <c r="R100" i="1"/>
  <c r="S100" i="1"/>
  <c r="W100" i="1"/>
  <c r="DH227" i="3"/>
  <c r="DI227" i="3"/>
  <c r="DF227" i="3"/>
  <c r="DJ227" i="3" s="1"/>
  <c r="DG227" i="3"/>
  <c r="Q51" i="1"/>
  <c r="U41" i="1"/>
  <c r="AH119" i="1" s="1"/>
  <c r="W42" i="1"/>
  <c r="T64" i="1"/>
  <c r="DH289" i="3"/>
  <c r="DI289" i="3"/>
  <c r="DF289" i="3"/>
  <c r="DG289" i="3"/>
  <c r="V98" i="1"/>
  <c r="DG379" i="3"/>
  <c r="DF379" i="3"/>
  <c r="DH379" i="3"/>
  <c r="DI379" i="3"/>
  <c r="BD30" i="1"/>
  <c r="F144" i="1"/>
  <c r="BD433" i="1"/>
  <c r="GM155" i="1"/>
  <c r="GN155" i="1" s="1"/>
  <c r="DF358" i="3"/>
  <c r="DH358" i="3"/>
  <c r="DI358" i="3"/>
  <c r="DG358" i="3"/>
  <c r="DJ358" i="3" s="1"/>
  <c r="DF437" i="3"/>
  <c r="DG437" i="3"/>
  <c r="DJ437" i="3" s="1"/>
  <c r="DH437" i="3"/>
  <c r="DI437" i="3"/>
  <c r="DF311" i="3"/>
  <c r="P162" i="1" s="1"/>
  <c r="DG311" i="3"/>
  <c r="Q162" i="1" s="1"/>
  <c r="DH311" i="3"/>
  <c r="R162" i="1" s="1"/>
  <c r="DI311" i="3"/>
  <c r="W112" i="1"/>
  <c r="DH389" i="3"/>
  <c r="DI389" i="3"/>
  <c r="DF389" i="3"/>
  <c r="DG389" i="3"/>
  <c r="DJ389" i="3" s="1"/>
  <c r="P88" i="1"/>
  <c r="CP88" i="1" s="1"/>
  <c r="O88" i="1" s="1"/>
  <c r="DF599" i="3"/>
  <c r="DG599" i="3"/>
  <c r="DH599" i="3"/>
  <c r="DI599" i="3"/>
  <c r="DF657" i="3"/>
  <c r="DG657" i="3"/>
  <c r="DJ657" i="3" s="1"/>
  <c r="DH657" i="3"/>
  <c r="DI657" i="3"/>
  <c r="CP211" i="1"/>
  <c r="O211" i="1" s="1"/>
  <c r="GX237" i="1"/>
  <c r="CY220" i="1"/>
  <c r="X220" i="1" s="1"/>
  <c r="GM220" i="1" s="1"/>
  <c r="GN220" i="1" s="1"/>
  <c r="AU204" i="1"/>
  <c r="F260" i="1"/>
  <c r="DF480" i="3"/>
  <c r="DJ480" i="3" s="1"/>
  <c r="DG480" i="3"/>
  <c r="DH480" i="3"/>
  <c r="DI480" i="3"/>
  <c r="GX332" i="1"/>
  <c r="GM339" i="1"/>
  <c r="GN339" i="1" s="1"/>
  <c r="R347" i="1"/>
  <c r="R331" i="1"/>
  <c r="AO513" i="1"/>
  <c r="F532" i="1"/>
  <c r="AO888" i="1"/>
  <c r="DF867" i="3"/>
  <c r="DG867" i="3"/>
  <c r="DH867" i="3"/>
  <c r="DI867" i="3"/>
  <c r="DJ867" i="3" s="1"/>
  <c r="Q361" i="1"/>
  <c r="GM592" i="1"/>
  <c r="GO592" i="1" s="1"/>
  <c r="DF1007" i="3"/>
  <c r="DJ1007" i="3" s="1"/>
  <c r="DG1007" i="3"/>
  <c r="DH1007" i="3"/>
  <c r="DI1007" i="3"/>
  <c r="AZ652" i="1"/>
  <c r="F747" i="1"/>
  <c r="DF1608" i="3"/>
  <c r="DG1608" i="3"/>
  <c r="DH1608" i="3"/>
  <c r="DI1608" i="3"/>
  <c r="DF1510" i="3"/>
  <c r="DG1510" i="3"/>
  <c r="DJ1510" i="3" s="1"/>
  <c r="DH1510" i="3"/>
  <c r="DI1510" i="3"/>
  <c r="CG830" i="1"/>
  <c r="AX858" i="1"/>
  <c r="CP602" i="1"/>
  <c r="O602" i="1" s="1"/>
  <c r="DF1596" i="3"/>
  <c r="DG1596" i="3"/>
  <c r="DH1596" i="3"/>
  <c r="DI1596" i="3"/>
  <c r="DF1629" i="3"/>
  <c r="DG1629" i="3"/>
  <c r="DJ1629" i="3" s="1"/>
  <c r="DH1629" i="3"/>
  <c r="DI1629" i="3"/>
  <c r="F820" i="1"/>
  <c r="U768" i="1"/>
  <c r="CB768" i="1"/>
  <c r="AS798" i="1"/>
  <c r="DF1648" i="3"/>
  <c r="DJ1648" i="3" s="1"/>
  <c r="DG1648" i="3"/>
  <c r="DH1648" i="3"/>
  <c r="DI1648" i="3"/>
  <c r="AJ768" i="1"/>
  <c r="W798" i="1"/>
  <c r="DF1773" i="3"/>
  <c r="DJ1773" i="3" s="1"/>
  <c r="DG1773" i="3"/>
  <c r="DH1773" i="3"/>
  <c r="DI1773" i="3"/>
  <c r="DF1614" i="3"/>
  <c r="DG1614" i="3"/>
  <c r="Q929" i="1" s="1"/>
  <c r="DH1614" i="3"/>
  <c r="DI1614" i="3"/>
  <c r="DF1757" i="3"/>
  <c r="DJ1757" i="3" s="1"/>
  <c r="DI1757" i="3"/>
  <c r="DG1757" i="3"/>
  <c r="DH1757" i="3"/>
  <c r="BC1033" i="1"/>
  <c r="F1066" i="1"/>
  <c r="GM1048" i="1"/>
  <c r="GN1048" i="1" s="1"/>
  <c r="T935" i="1"/>
  <c r="DF65" i="3"/>
  <c r="DI65" i="3"/>
  <c r="DG65" i="3"/>
  <c r="DH65" i="3"/>
  <c r="DF392" i="3"/>
  <c r="DJ392" i="3" s="1"/>
  <c r="DG392" i="3"/>
  <c r="DH392" i="3"/>
  <c r="DI392" i="3"/>
  <c r="CY568" i="1"/>
  <c r="X568" i="1" s="1"/>
  <c r="AZ1304" i="7" s="1"/>
  <c r="L1302" i="7" s="1"/>
  <c r="CZ568" i="1"/>
  <c r="Y568" i="1" s="1"/>
  <c r="BA1304" i="7" s="1"/>
  <c r="L1303" i="7" s="1"/>
  <c r="DI1764" i="3"/>
  <c r="DF1764" i="3"/>
  <c r="DJ1764" i="3" s="1"/>
  <c r="DG1764" i="3"/>
  <c r="DH1764" i="3"/>
  <c r="DH8" i="3"/>
  <c r="DF8" i="3"/>
  <c r="DG8" i="3"/>
  <c r="DI8" i="3"/>
  <c r="DG108" i="3"/>
  <c r="DI108" i="3"/>
  <c r="DF108" i="3"/>
  <c r="DJ108" i="3" s="1"/>
  <c r="DH108" i="3"/>
  <c r="R468" i="1"/>
  <c r="DF629" i="3"/>
  <c r="P355" i="1" s="1"/>
  <c r="DG629" i="3"/>
  <c r="DH629" i="3"/>
  <c r="R355" i="1" s="1"/>
  <c r="DI629" i="3"/>
  <c r="DF740" i="3"/>
  <c r="DG740" i="3"/>
  <c r="DH740" i="3"/>
  <c r="DI740" i="3"/>
  <c r="DJ740" i="3" s="1"/>
  <c r="DJ910" i="3"/>
  <c r="S606" i="1"/>
  <c r="Q732" i="1"/>
  <c r="DJ1531" i="3"/>
  <c r="DF57" i="3"/>
  <c r="DG57" i="3"/>
  <c r="DH57" i="3"/>
  <c r="DI57" i="3"/>
  <c r="DF13" i="3"/>
  <c r="DJ13" i="3" s="1"/>
  <c r="DG13" i="3"/>
  <c r="DH13" i="3"/>
  <c r="DI13" i="3"/>
  <c r="DF27" i="3"/>
  <c r="DJ27" i="3" s="1"/>
  <c r="DG27" i="3"/>
  <c r="DH27" i="3"/>
  <c r="DI27" i="3"/>
  <c r="DI16" i="3"/>
  <c r="DG16" i="3"/>
  <c r="DH16" i="3"/>
  <c r="DF16" i="3"/>
  <c r="DJ16" i="3" s="1"/>
  <c r="DF233" i="3"/>
  <c r="DG233" i="3"/>
  <c r="DI233" i="3"/>
  <c r="DH233" i="3"/>
  <c r="DI246" i="3"/>
  <c r="DF246" i="3"/>
  <c r="DG246" i="3"/>
  <c r="DH246" i="3"/>
  <c r="DF131" i="3"/>
  <c r="DJ131" i="3" s="1"/>
  <c r="DG131" i="3"/>
  <c r="DH131" i="3"/>
  <c r="DI131" i="3"/>
  <c r="DG60" i="3"/>
  <c r="DI60" i="3"/>
  <c r="DF60" i="3"/>
  <c r="DH60" i="3"/>
  <c r="DG96" i="3"/>
  <c r="DI96" i="3"/>
  <c r="DF96" i="3"/>
  <c r="DJ96" i="3" s="1"/>
  <c r="DH96" i="3"/>
  <c r="DF78" i="3"/>
  <c r="DG78" i="3"/>
  <c r="DH78" i="3"/>
  <c r="DI78" i="3"/>
  <c r="DF318" i="3"/>
  <c r="P167" i="1" s="1"/>
  <c r="DG318" i="3"/>
  <c r="DH318" i="3"/>
  <c r="R167" i="1" s="1"/>
  <c r="DI318" i="3"/>
  <c r="DF62" i="3"/>
  <c r="DG62" i="3"/>
  <c r="DJ62" i="3" s="1"/>
  <c r="DH62" i="3"/>
  <c r="DI62" i="3"/>
  <c r="DG86" i="3"/>
  <c r="DJ86" i="3" s="1"/>
  <c r="DI86" i="3"/>
  <c r="DF86" i="3"/>
  <c r="DH86" i="3"/>
  <c r="DF229" i="3"/>
  <c r="DJ229" i="3" s="1"/>
  <c r="DG229" i="3"/>
  <c r="DI229" i="3"/>
  <c r="DH229" i="3"/>
  <c r="DI226" i="3"/>
  <c r="DF226" i="3"/>
  <c r="DG226" i="3"/>
  <c r="DJ226" i="3" s="1"/>
  <c r="DH226" i="3"/>
  <c r="DG256" i="3"/>
  <c r="DH256" i="3"/>
  <c r="DI256" i="3"/>
  <c r="DF256" i="3"/>
  <c r="DJ256" i="3" s="1"/>
  <c r="DF323" i="3"/>
  <c r="DJ323" i="3" s="1"/>
  <c r="DG323" i="3"/>
  <c r="DH323" i="3"/>
  <c r="DI323" i="3"/>
  <c r="DF244" i="3"/>
  <c r="DG244" i="3"/>
  <c r="DJ244" i="3" s="1"/>
  <c r="DH244" i="3"/>
  <c r="DI244" i="3"/>
  <c r="DI247" i="3"/>
  <c r="DF247" i="3"/>
  <c r="DJ247" i="3" s="1"/>
  <c r="DG247" i="3"/>
  <c r="DH247" i="3"/>
  <c r="DF341" i="3"/>
  <c r="DJ341" i="3" s="1"/>
  <c r="DG341" i="3"/>
  <c r="DI341" i="3"/>
  <c r="DH341" i="3"/>
  <c r="DJ465" i="3"/>
  <c r="S278" i="1"/>
  <c r="DF544" i="3"/>
  <c r="DJ544" i="3" s="1"/>
  <c r="DG544" i="3"/>
  <c r="DH544" i="3"/>
  <c r="DI544" i="3"/>
  <c r="DF715" i="3"/>
  <c r="DJ715" i="3" s="1"/>
  <c r="DG715" i="3"/>
  <c r="DH715" i="3"/>
  <c r="DI715" i="3"/>
  <c r="DF795" i="3"/>
  <c r="P574" i="1" s="1"/>
  <c r="DG795" i="3"/>
  <c r="Q574" i="1" s="1"/>
  <c r="DH795" i="3"/>
  <c r="R574" i="1" s="1"/>
  <c r="DI795" i="3"/>
  <c r="S574" i="1" s="1"/>
  <c r="R667" i="1"/>
  <c r="DF1006" i="3"/>
  <c r="DG1006" i="3"/>
  <c r="DJ1006" i="3" s="1"/>
  <c r="DH1006" i="3"/>
  <c r="DI1006" i="3"/>
  <c r="R523" i="1"/>
  <c r="DJ732" i="3"/>
  <c r="P519" i="1"/>
  <c r="CP519" i="1" s="1"/>
  <c r="O519" i="1" s="1"/>
  <c r="DF1105" i="3"/>
  <c r="DG1105" i="3"/>
  <c r="DJ1105" i="3" s="1"/>
  <c r="DH1105" i="3"/>
  <c r="DI1105" i="3"/>
  <c r="DJ988" i="3"/>
  <c r="P656" i="1"/>
  <c r="DJ1180" i="3"/>
  <c r="S699" i="1"/>
  <c r="P616" i="1"/>
  <c r="Q613" i="1"/>
  <c r="DJ935" i="3"/>
  <c r="S611" i="1"/>
  <c r="DG1244" i="3"/>
  <c r="DH1244" i="3"/>
  <c r="DI1244" i="3"/>
  <c r="DF1244" i="3"/>
  <c r="P712" i="1" s="1"/>
  <c r="DJ1486" i="3"/>
  <c r="R787" i="1"/>
  <c r="DI1350" i="3"/>
  <c r="S730" i="1" s="1"/>
  <c r="DF1350" i="3"/>
  <c r="P730" i="1" s="1"/>
  <c r="DG1350" i="3"/>
  <c r="DH1350" i="3"/>
  <c r="DJ1145" i="3"/>
  <c r="S690" i="1"/>
  <c r="DJ1160" i="3"/>
  <c r="S695" i="1"/>
  <c r="R781" i="1"/>
  <c r="DJ1163" i="3"/>
  <c r="S696" i="1"/>
  <c r="DF1698" i="3"/>
  <c r="DG1698" i="3"/>
  <c r="DJ1698" i="3" s="1"/>
  <c r="DH1698" i="3"/>
  <c r="DI1698" i="3"/>
  <c r="DF1597" i="3"/>
  <c r="DG1597" i="3"/>
  <c r="DJ1597" i="3" s="1"/>
  <c r="DH1597" i="3"/>
  <c r="DI1597" i="3"/>
  <c r="DF1670" i="3"/>
  <c r="DJ1670" i="3" s="1"/>
  <c r="DG1670" i="3"/>
  <c r="DH1670" i="3"/>
  <c r="DI1670" i="3"/>
  <c r="DF1603" i="3"/>
  <c r="DJ1603" i="3" s="1"/>
  <c r="DG1603" i="3"/>
  <c r="DH1603" i="3"/>
  <c r="DI1603" i="3"/>
  <c r="CY37" i="1"/>
  <c r="X37" i="1" s="1"/>
  <c r="GM37" i="1" s="1"/>
  <c r="GN37" i="1" s="1"/>
  <c r="CZ37" i="1"/>
  <c r="Y37" i="1" s="1"/>
  <c r="V65" i="1"/>
  <c r="G264" i="7" s="1"/>
  <c r="P924" i="1"/>
  <c r="DF41" i="3"/>
  <c r="DJ41" i="3" s="1"/>
  <c r="DG41" i="3"/>
  <c r="DH41" i="3"/>
  <c r="DI41" i="3"/>
  <c r="DF1634" i="3"/>
  <c r="DG1634" i="3"/>
  <c r="DH1634" i="3"/>
  <c r="DI1634" i="3"/>
  <c r="V56" i="1"/>
  <c r="V77" i="1"/>
  <c r="G351" i="7" s="1"/>
  <c r="DI251" i="3"/>
  <c r="DF251" i="3"/>
  <c r="DG251" i="3"/>
  <c r="DH251" i="3"/>
  <c r="DI223" i="3"/>
  <c r="DF223" i="3"/>
  <c r="DG223" i="3"/>
  <c r="DH223" i="3"/>
  <c r="W57" i="1"/>
  <c r="DH129" i="3"/>
  <c r="DG129" i="3"/>
  <c r="DI129" i="3"/>
  <c r="DF129" i="3"/>
  <c r="DJ129" i="3" s="1"/>
  <c r="V42" i="1"/>
  <c r="V50" i="1"/>
  <c r="AQ30" i="1"/>
  <c r="F129" i="1"/>
  <c r="AQ433" i="1"/>
  <c r="GX57" i="1"/>
  <c r="DH160" i="3"/>
  <c r="DI160" i="3"/>
  <c r="DF160" i="3"/>
  <c r="DG160" i="3"/>
  <c r="V153" i="1"/>
  <c r="G634" i="7" s="1"/>
  <c r="DF328" i="3"/>
  <c r="DJ328" i="3" s="1"/>
  <c r="DG328" i="3"/>
  <c r="DH328" i="3"/>
  <c r="DI328" i="3"/>
  <c r="DF360" i="3"/>
  <c r="DJ360" i="3" s="1"/>
  <c r="DG360" i="3"/>
  <c r="DH360" i="3"/>
  <c r="DI360" i="3"/>
  <c r="GX88" i="1"/>
  <c r="DF337" i="3"/>
  <c r="DH337" i="3"/>
  <c r="DI337" i="3"/>
  <c r="DJ337" i="3" s="1"/>
  <c r="DG337" i="3"/>
  <c r="S76" i="1"/>
  <c r="GX100" i="1"/>
  <c r="DF404" i="3"/>
  <c r="DG404" i="3"/>
  <c r="DH404" i="3"/>
  <c r="DI404" i="3"/>
  <c r="GM224" i="1"/>
  <c r="GN224" i="1" s="1"/>
  <c r="AU151" i="1"/>
  <c r="F191" i="1"/>
  <c r="DF476" i="3"/>
  <c r="DG476" i="3"/>
  <c r="DJ476" i="3" s="1"/>
  <c r="DH476" i="3"/>
  <c r="DI476" i="3"/>
  <c r="GM337" i="1"/>
  <c r="GN337" i="1" s="1"/>
  <c r="GM340" i="1"/>
  <c r="GN340" i="1" s="1"/>
  <c r="S347" i="1"/>
  <c r="CP347" i="1" s="1"/>
  <c r="O347" i="1" s="1"/>
  <c r="R332" i="1"/>
  <c r="DH933" i="3"/>
  <c r="DI933" i="3"/>
  <c r="DF933" i="3"/>
  <c r="DJ933" i="3" s="1"/>
  <c r="DG933" i="3"/>
  <c r="CZ602" i="1"/>
  <c r="Y602" i="1" s="1"/>
  <c r="DF1016" i="3"/>
  <c r="DJ1016" i="3" s="1"/>
  <c r="DG1016" i="3"/>
  <c r="DH1016" i="3"/>
  <c r="DI1016" i="3"/>
  <c r="W620" i="1"/>
  <c r="AJ560" i="1"/>
  <c r="DF1604" i="3"/>
  <c r="DG1604" i="3"/>
  <c r="DH1604" i="3"/>
  <c r="R927" i="1" s="1"/>
  <c r="DI1604" i="3"/>
  <c r="AI858" i="1"/>
  <c r="V925" i="1"/>
  <c r="AQ798" i="1"/>
  <c r="BZ768" i="1"/>
  <c r="DF1637" i="3"/>
  <c r="DG1637" i="3"/>
  <c r="DH1637" i="3"/>
  <c r="DI1637" i="3"/>
  <c r="DI1751" i="3"/>
  <c r="DF1751" i="3"/>
  <c r="DJ1751" i="3" s="1"/>
  <c r="DG1751" i="3"/>
  <c r="DH1751" i="3"/>
  <c r="DH1770" i="3"/>
  <c r="DF1770" i="3"/>
  <c r="DG1770" i="3"/>
  <c r="DI1770" i="3"/>
  <c r="DH1774" i="3"/>
  <c r="R991" i="1" s="1"/>
  <c r="DG1774" i="3"/>
  <c r="Q991" i="1" s="1"/>
  <c r="DI1774" i="3"/>
  <c r="DF1774" i="3"/>
  <c r="P991" i="1" s="1"/>
  <c r="U327" i="1"/>
  <c r="S1033" i="1"/>
  <c r="F1065" i="1"/>
  <c r="AB1050" i="1"/>
  <c r="DF611" i="3"/>
  <c r="DG611" i="3"/>
  <c r="DH611" i="3"/>
  <c r="DI611" i="3"/>
  <c r="R1050" i="1"/>
  <c r="AE1033" i="1"/>
  <c r="DF69" i="3"/>
  <c r="DJ69" i="3" s="1"/>
  <c r="DG69" i="3"/>
  <c r="DH69" i="3"/>
  <c r="DI69" i="3"/>
  <c r="DH44" i="3"/>
  <c r="DF44" i="3"/>
  <c r="DG44" i="3"/>
  <c r="DI44" i="3"/>
  <c r="DF356" i="3"/>
  <c r="DG356" i="3"/>
  <c r="DJ356" i="3" s="1"/>
  <c r="DH356" i="3"/>
  <c r="DI356" i="3"/>
  <c r="DF99" i="3"/>
  <c r="DJ99" i="3" s="1"/>
  <c r="DG99" i="3"/>
  <c r="DH99" i="3"/>
  <c r="DI99" i="3"/>
  <c r="DF3" i="3"/>
  <c r="DG3" i="3"/>
  <c r="DH3" i="3"/>
  <c r="DI3" i="3"/>
  <c r="DF174" i="3"/>
  <c r="DH174" i="3"/>
  <c r="R90" i="1" s="1"/>
  <c r="DI174" i="3"/>
  <c r="DG174" i="3"/>
  <c r="DJ174" i="3" s="1"/>
  <c r="DF159" i="3"/>
  <c r="DJ159" i="3" s="1"/>
  <c r="DG159" i="3"/>
  <c r="DH159" i="3"/>
  <c r="DI159" i="3"/>
  <c r="DF484" i="3"/>
  <c r="DG484" i="3"/>
  <c r="DJ484" i="3" s="1"/>
  <c r="DH484" i="3"/>
  <c r="DI484" i="3"/>
  <c r="DF67" i="3"/>
  <c r="DJ67" i="3" s="1"/>
  <c r="DH67" i="3"/>
  <c r="DI67" i="3"/>
  <c r="DG67" i="3"/>
  <c r="DF22" i="3"/>
  <c r="DG22" i="3"/>
  <c r="DJ22" i="3" s="1"/>
  <c r="DH22" i="3"/>
  <c r="DI22" i="3"/>
  <c r="DJ202" i="3"/>
  <c r="DI128" i="3"/>
  <c r="DF128" i="3"/>
  <c r="DJ128" i="3" s="1"/>
  <c r="DG128" i="3"/>
  <c r="DH128" i="3"/>
  <c r="DF257" i="3"/>
  <c r="DJ257" i="3" s="1"/>
  <c r="DG257" i="3"/>
  <c r="DH257" i="3"/>
  <c r="DI257" i="3"/>
  <c r="DG85" i="3"/>
  <c r="DH85" i="3"/>
  <c r="DF85" i="3"/>
  <c r="DI85" i="3"/>
  <c r="DJ85" i="3" s="1"/>
  <c r="DG320" i="3"/>
  <c r="DH320" i="3"/>
  <c r="DI320" i="3"/>
  <c r="DF320" i="3"/>
  <c r="DJ320" i="3" s="1"/>
  <c r="R277" i="1"/>
  <c r="DG286" i="3"/>
  <c r="DF286" i="3"/>
  <c r="DJ286" i="3" s="1"/>
  <c r="DH286" i="3"/>
  <c r="DI286" i="3"/>
  <c r="Q338" i="1"/>
  <c r="DJ573" i="3"/>
  <c r="DG553" i="3"/>
  <c r="DF553" i="3"/>
  <c r="DJ553" i="3" s="1"/>
  <c r="DH553" i="3"/>
  <c r="DI553" i="3"/>
  <c r="DG537" i="3"/>
  <c r="DH537" i="3"/>
  <c r="DF537" i="3"/>
  <c r="DI537" i="3"/>
  <c r="DF447" i="3"/>
  <c r="DJ447" i="3" s="1"/>
  <c r="DG447" i="3"/>
  <c r="DH447" i="3"/>
  <c r="DI447" i="3"/>
  <c r="R278" i="1"/>
  <c r="DF604" i="3"/>
  <c r="DG604" i="3"/>
  <c r="DJ604" i="3" s="1"/>
  <c r="DH604" i="3"/>
  <c r="DI604" i="3"/>
  <c r="DJ695" i="3"/>
  <c r="DJ831" i="3"/>
  <c r="S587" i="1"/>
  <c r="DJ719" i="3"/>
  <c r="S516" i="1"/>
  <c r="DF647" i="3"/>
  <c r="DG647" i="3"/>
  <c r="DH647" i="3"/>
  <c r="DI647" i="3"/>
  <c r="DJ809" i="3"/>
  <c r="P580" i="1"/>
  <c r="P562" i="1"/>
  <c r="R662" i="1"/>
  <c r="Q523" i="1"/>
  <c r="CP523" i="1" s="1"/>
  <c r="O523" i="1" s="1"/>
  <c r="DJ1075" i="3"/>
  <c r="S675" i="1"/>
  <c r="AH528" i="1"/>
  <c r="DF1003" i="3"/>
  <c r="DG1003" i="3"/>
  <c r="DH1003" i="3"/>
  <c r="DI1003" i="3"/>
  <c r="DJ1003" i="3" s="1"/>
  <c r="DF1239" i="3"/>
  <c r="P710" i="1" s="1"/>
  <c r="DG1239" i="3"/>
  <c r="DJ1239" i="3" s="1"/>
  <c r="DH1239" i="3"/>
  <c r="DI1239" i="3"/>
  <c r="S710" i="1" s="1"/>
  <c r="DJ1041" i="3"/>
  <c r="R616" i="1"/>
  <c r="Q708" i="1"/>
  <c r="P613" i="1"/>
  <c r="DJ1150" i="3"/>
  <c r="Q787" i="1"/>
  <c r="P718" i="1"/>
  <c r="R690" i="1"/>
  <c r="R695" i="1"/>
  <c r="R696" i="1"/>
  <c r="DF1519" i="3"/>
  <c r="DG1519" i="3"/>
  <c r="DH1519" i="3"/>
  <c r="DI1519" i="3"/>
  <c r="DJ1519" i="3" s="1"/>
  <c r="Q777" i="1"/>
  <c r="DF1638" i="3"/>
  <c r="DG1638" i="3"/>
  <c r="DH1638" i="3"/>
  <c r="DI1638" i="3"/>
  <c r="Q996" i="1"/>
  <c r="DG30" i="3"/>
  <c r="DH30" i="3"/>
  <c r="DI30" i="3"/>
  <c r="DF30" i="3"/>
  <c r="DJ30" i="3" s="1"/>
  <c r="V43" i="1"/>
  <c r="G125" i="7" s="1"/>
  <c r="DF1690" i="3"/>
  <c r="DJ1690" i="3" s="1"/>
  <c r="DG1690" i="3"/>
  <c r="DH1690" i="3"/>
  <c r="DI1690" i="3"/>
  <c r="P57" i="1"/>
  <c r="DH136" i="3"/>
  <c r="DF136" i="3"/>
  <c r="DG136" i="3"/>
  <c r="DJ136" i="3" s="1"/>
  <c r="DI136" i="3"/>
  <c r="DH151" i="3"/>
  <c r="DI151" i="3"/>
  <c r="DF151" i="3"/>
  <c r="DJ151" i="3" s="1"/>
  <c r="DG151" i="3"/>
  <c r="DG285" i="3"/>
  <c r="DH285" i="3"/>
  <c r="DI285" i="3"/>
  <c r="DF285" i="3"/>
  <c r="DJ285" i="3" s="1"/>
  <c r="U50" i="1"/>
  <c r="GM59" i="1"/>
  <c r="GN59" i="1" s="1"/>
  <c r="GM62" i="1"/>
  <c r="GN62" i="1" s="1"/>
  <c r="DH164" i="3"/>
  <c r="DF164" i="3"/>
  <c r="DJ164" i="3" s="1"/>
  <c r="DI164" i="3"/>
  <c r="DG164" i="3"/>
  <c r="DF294" i="3"/>
  <c r="DJ294" i="3" s="1"/>
  <c r="DG294" i="3"/>
  <c r="DH294" i="3"/>
  <c r="DI294" i="3"/>
  <c r="DF365" i="3"/>
  <c r="DG365" i="3"/>
  <c r="DH365" i="3"/>
  <c r="DI365" i="3"/>
  <c r="DJ365" i="3" s="1"/>
  <c r="U76" i="1"/>
  <c r="AH241" i="1"/>
  <c r="DF434" i="3"/>
  <c r="DG434" i="3"/>
  <c r="DH434" i="3"/>
  <c r="DI434" i="3"/>
  <c r="DF338" i="3"/>
  <c r="DG338" i="3"/>
  <c r="DJ338" i="3" s="1"/>
  <c r="DH338" i="3"/>
  <c r="DI338" i="3"/>
  <c r="CP93" i="1"/>
  <c r="O93" i="1" s="1"/>
  <c r="AP151" i="1"/>
  <c r="F181" i="1"/>
  <c r="DF408" i="3"/>
  <c r="DJ408" i="3" s="1"/>
  <c r="DG408" i="3"/>
  <c r="DH408" i="3"/>
  <c r="DI408" i="3"/>
  <c r="GX170" i="1"/>
  <c r="CJ172" i="1" s="1"/>
  <c r="S237" i="1"/>
  <c r="DF632" i="3"/>
  <c r="DJ632" i="3" s="1"/>
  <c r="DG632" i="3"/>
  <c r="DH632" i="3"/>
  <c r="DI632" i="3"/>
  <c r="DG658" i="3"/>
  <c r="DJ658" i="3" s="1"/>
  <c r="DH658" i="3"/>
  <c r="DI658" i="3"/>
  <c r="DF658" i="3"/>
  <c r="AZ204" i="1"/>
  <c r="F252" i="1"/>
  <c r="DF533" i="3"/>
  <c r="DI533" i="3"/>
  <c r="DJ533" i="3" s="1"/>
  <c r="DG533" i="3"/>
  <c r="DH533" i="3"/>
  <c r="GM345" i="1"/>
  <c r="GN345" i="1" s="1"/>
  <c r="CI313" i="1"/>
  <c r="AZ369" i="1"/>
  <c r="DF746" i="3"/>
  <c r="DG746" i="3"/>
  <c r="DH746" i="3"/>
  <c r="DI746" i="3"/>
  <c r="DJ746" i="3" s="1"/>
  <c r="DH928" i="3"/>
  <c r="DF928" i="3"/>
  <c r="DG928" i="3"/>
  <c r="DJ928" i="3" s="1"/>
  <c r="DI928" i="3"/>
  <c r="W332" i="1"/>
  <c r="DF1720" i="3"/>
  <c r="DJ1720" i="3" s="1"/>
  <c r="DG1720" i="3"/>
  <c r="DH1720" i="3"/>
  <c r="DI1720" i="3"/>
  <c r="DF1684" i="3"/>
  <c r="DG1684" i="3"/>
  <c r="DH1684" i="3"/>
  <c r="DI1684" i="3"/>
  <c r="DJ1684" i="3" s="1"/>
  <c r="P937" i="1"/>
  <c r="GX937" i="1"/>
  <c r="Q937" i="1"/>
  <c r="DF1708" i="3"/>
  <c r="DG1708" i="3"/>
  <c r="DH1708" i="3"/>
  <c r="DI1708" i="3"/>
  <c r="DF1645" i="3"/>
  <c r="DJ1645" i="3" s="1"/>
  <c r="DG1645" i="3"/>
  <c r="DH1645" i="3"/>
  <c r="DI1645" i="3"/>
  <c r="AJ830" i="1"/>
  <c r="W858" i="1"/>
  <c r="DF1748" i="3"/>
  <c r="DG1748" i="3"/>
  <c r="DH1748" i="3"/>
  <c r="DI1748" i="3"/>
  <c r="DI1679" i="3"/>
  <c r="DF1679" i="3"/>
  <c r="DG1679" i="3"/>
  <c r="DH1679" i="3"/>
  <c r="CG920" i="1"/>
  <c r="AX957" i="1"/>
  <c r="S935" i="1"/>
  <c r="DF388" i="3"/>
  <c r="DI388" i="3"/>
  <c r="DG388" i="3"/>
  <c r="DJ388" i="3" s="1"/>
  <c r="DH388" i="3"/>
  <c r="DH679" i="3"/>
  <c r="DI679" i="3"/>
  <c r="DF679" i="3"/>
  <c r="DJ679" i="3" s="1"/>
  <c r="DG679" i="3"/>
  <c r="DF481" i="3"/>
  <c r="P318" i="1" s="1"/>
  <c r="DG481" i="3"/>
  <c r="Q318" i="1" s="1"/>
  <c r="DH481" i="3"/>
  <c r="R318" i="1" s="1"/>
  <c r="DI481" i="3"/>
  <c r="DF83" i="3"/>
  <c r="DJ83" i="3" s="1"/>
  <c r="DG83" i="3"/>
  <c r="DH83" i="3"/>
  <c r="DI83" i="3"/>
  <c r="DF359" i="3"/>
  <c r="DG359" i="3"/>
  <c r="DI359" i="3"/>
  <c r="DH359" i="3"/>
  <c r="DI132" i="3"/>
  <c r="DF132" i="3"/>
  <c r="DG132" i="3"/>
  <c r="DH132" i="3"/>
  <c r="DG112" i="3"/>
  <c r="DI112" i="3"/>
  <c r="DF112" i="3"/>
  <c r="P71" i="1" s="1"/>
  <c r="DH112" i="3"/>
  <c r="DG81" i="3"/>
  <c r="DH81" i="3"/>
  <c r="DF81" i="3"/>
  <c r="DJ81" i="3" s="1"/>
  <c r="DI81" i="3"/>
  <c r="DF111" i="3"/>
  <c r="DJ111" i="3" s="1"/>
  <c r="DG111" i="3"/>
  <c r="DH111" i="3"/>
  <c r="DI111" i="3"/>
  <c r="DG74" i="3"/>
  <c r="DH74" i="3"/>
  <c r="DI74" i="3"/>
  <c r="DF74" i="3"/>
  <c r="DF43" i="3"/>
  <c r="DG43" i="3"/>
  <c r="DH43" i="3"/>
  <c r="DI43" i="3"/>
  <c r="DJ43" i="3" s="1"/>
  <c r="DF165" i="3"/>
  <c r="DJ165" i="3" s="1"/>
  <c r="DH165" i="3"/>
  <c r="DI165" i="3"/>
  <c r="DG165" i="3"/>
  <c r="DF105" i="3"/>
  <c r="DI105" i="3"/>
  <c r="DH105" i="3"/>
  <c r="DG105" i="3"/>
  <c r="DF243" i="3"/>
  <c r="DG243" i="3"/>
  <c r="DH243" i="3"/>
  <c r="DI243" i="3"/>
  <c r="DJ243" i="3" s="1"/>
  <c r="DF344" i="3"/>
  <c r="DG344" i="3"/>
  <c r="DH344" i="3"/>
  <c r="DI344" i="3"/>
  <c r="DJ506" i="3"/>
  <c r="S321" i="1"/>
  <c r="V111" i="1"/>
  <c r="G578" i="7" s="1"/>
  <c r="DH395" i="3"/>
  <c r="DI395" i="3"/>
  <c r="DF395" i="3"/>
  <c r="DG395" i="3"/>
  <c r="DJ395" i="3" s="1"/>
  <c r="DF319" i="3"/>
  <c r="DJ319" i="3" s="1"/>
  <c r="DG319" i="3"/>
  <c r="DH319" i="3"/>
  <c r="DI319" i="3"/>
  <c r="DG397" i="3"/>
  <c r="DJ397" i="3" s="1"/>
  <c r="DH397" i="3"/>
  <c r="DI397" i="3"/>
  <c r="DF397" i="3"/>
  <c r="DJ554" i="3"/>
  <c r="S333" i="1"/>
  <c r="DJ460" i="3"/>
  <c r="S276" i="1"/>
  <c r="CP276" i="1" s="1"/>
  <c r="O276" i="1" s="1"/>
  <c r="V234" i="1"/>
  <c r="G964" i="7" s="1"/>
  <c r="Q278" i="1"/>
  <c r="DF624" i="3"/>
  <c r="DG624" i="3"/>
  <c r="DH624" i="3"/>
  <c r="DI624" i="3"/>
  <c r="DF598" i="3"/>
  <c r="DG598" i="3"/>
  <c r="DH598" i="3"/>
  <c r="DI598" i="3"/>
  <c r="DJ598" i="3" s="1"/>
  <c r="R590" i="1"/>
  <c r="DG723" i="3"/>
  <c r="DF723" i="3"/>
  <c r="DH723" i="3"/>
  <c r="R517" i="1" s="1"/>
  <c r="DI723" i="3"/>
  <c r="S517" i="1" s="1"/>
  <c r="DF650" i="3"/>
  <c r="DJ650" i="3" s="1"/>
  <c r="DG650" i="3"/>
  <c r="DH650" i="3"/>
  <c r="DI650" i="3"/>
  <c r="DG706" i="3"/>
  <c r="DF706" i="3"/>
  <c r="P472" i="1" s="1"/>
  <c r="DH706" i="3"/>
  <c r="DI706" i="3"/>
  <c r="Q667" i="1"/>
  <c r="DF1066" i="3"/>
  <c r="P669" i="1" s="1"/>
  <c r="DG1066" i="3"/>
  <c r="Q669" i="1" s="1"/>
  <c r="DH1066" i="3"/>
  <c r="R669" i="1" s="1"/>
  <c r="DI1066" i="3"/>
  <c r="P517" i="1"/>
  <c r="DJ1047" i="3"/>
  <c r="Q665" i="1"/>
  <c r="DF745" i="3"/>
  <c r="DG745" i="3"/>
  <c r="DH745" i="3"/>
  <c r="DI745" i="3"/>
  <c r="DJ745" i="3" s="1"/>
  <c r="R712" i="1"/>
  <c r="R718" i="1"/>
  <c r="DF1434" i="3"/>
  <c r="DG1434" i="3"/>
  <c r="DJ1434" i="3" s="1"/>
  <c r="DH1434" i="3"/>
  <c r="DI1434" i="3"/>
  <c r="DJ1463" i="3"/>
  <c r="S789" i="1"/>
  <c r="DJ1151" i="3"/>
  <c r="DG1327" i="3"/>
  <c r="Q728" i="1" s="1"/>
  <c r="DI1327" i="3"/>
  <c r="DF1327" i="3"/>
  <c r="P728" i="1" s="1"/>
  <c r="DH1327" i="3"/>
  <c r="R728" i="1" s="1"/>
  <c r="Q690" i="1"/>
  <c r="Q695" i="1"/>
  <c r="DJ1466" i="3"/>
  <c r="S790" i="1"/>
  <c r="CP790" i="1" s="1"/>
  <c r="O790" i="1" s="1"/>
  <c r="Q696" i="1"/>
  <c r="P793" i="1"/>
  <c r="DJ1441" i="3"/>
  <c r="S785" i="1"/>
  <c r="DF1591" i="3"/>
  <c r="DG1591" i="3"/>
  <c r="DH1591" i="3"/>
  <c r="R924" i="1" s="1"/>
  <c r="DI1591" i="3"/>
  <c r="S924" i="1" s="1"/>
  <c r="DF1524" i="3"/>
  <c r="DG1524" i="3"/>
  <c r="DH1524" i="3"/>
  <c r="R838" i="1" s="1"/>
  <c r="DI1524" i="3"/>
  <c r="DH1619" i="3"/>
  <c r="DI1619" i="3"/>
  <c r="DF1619" i="3"/>
  <c r="DG1619" i="3"/>
  <c r="DH1522" i="3"/>
  <c r="DI1522" i="3"/>
  <c r="DF1522" i="3"/>
  <c r="DJ1522" i="3" s="1"/>
  <c r="DG1522" i="3"/>
  <c r="S773" i="1"/>
  <c r="DJ1467" i="3"/>
  <c r="DF1696" i="3"/>
  <c r="DG1696" i="3"/>
  <c r="DH1696" i="3"/>
  <c r="DI1696" i="3"/>
  <c r="DJ1696" i="3" s="1"/>
  <c r="DF1622" i="3"/>
  <c r="DJ1622" i="3" s="1"/>
  <c r="DG1622" i="3"/>
  <c r="DH1622" i="3"/>
  <c r="DI1622" i="3"/>
  <c r="DF1738" i="3"/>
  <c r="DJ1738" i="3" s="1"/>
  <c r="DG1738" i="3"/>
  <c r="DH1738" i="3"/>
  <c r="DI1738" i="3"/>
  <c r="DF1664" i="3"/>
  <c r="DJ1664" i="3" s="1"/>
  <c r="DG1664" i="3"/>
  <c r="DH1664" i="3"/>
  <c r="DI1664" i="3"/>
  <c r="S51" i="1"/>
  <c r="GX51" i="1"/>
  <c r="Q103" i="1"/>
  <c r="R103" i="1"/>
  <c r="U103" i="1"/>
  <c r="V41" i="1"/>
  <c r="DF145" i="3"/>
  <c r="DJ145" i="3" s="1"/>
  <c r="DG145" i="3"/>
  <c r="DH145" i="3"/>
  <c r="DI145" i="3"/>
  <c r="DF152" i="3"/>
  <c r="DJ152" i="3" s="1"/>
  <c r="DG152" i="3"/>
  <c r="DH152" i="3"/>
  <c r="DI152" i="3"/>
  <c r="DF265" i="3"/>
  <c r="DG265" i="3"/>
  <c r="DH265" i="3"/>
  <c r="DI265" i="3"/>
  <c r="DI282" i="3"/>
  <c r="DF282" i="3"/>
  <c r="DJ282" i="3" s="1"/>
  <c r="DG282" i="3"/>
  <c r="DH282" i="3"/>
  <c r="DF250" i="3"/>
  <c r="DJ250" i="3" s="1"/>
  <c r="DG250" i="3"/>
  <c r="DH250" i="3"/>
  <c r="DI250" i="3"/>
  <c r="DF126" i="3"/>
  <c r="DJ126" i="3" s="1"/>
  <c r="DG126" i="3"/>
  <c r="DH126" i="3"/>
  <c r="DI126" i="3"/>
  <c r="GX64" i="1"/>
  <c r="Q83" i="1"/>
  <c r="R83" i="1"/>
  <c r="CY83" i="1" s="1"/>
  <c r="X83" i="1" s="1"/>
  <c r="P64" i="1"/>
  <c r="CP64" i="1" s="1"/>
  <c r="O64" i="1" s="1"/>
  <c r="AT30" i="1"/>
  <c r="F137" i="1"/>
  <c r="DI370" i="3"/>
  <c r="DF370" i="3"/>
  <c r="DJ370" i="3" s="1"/>
  <c r="DG370" i="3"/>
  <c r="DH370" i="3"/>
  <c r="DF426" i="3"/>
  <c r="P230" i="1" s="1"/>
  <c r="DG426" i="3"/>
  <c r="Q230" i="1" s="1"/>
  <c r="DH426" i="3"/>
  <c r="R230" i="1" s="1"/>
  <c r="DI426" i="3"/>
  <c r="P83" i="1"/>
  <c r="CP83" i="1" s="1"/>
  <c r="O83" i="1" s="1"/>
  <c r="T99" i="1"/>
  <c r="U100" i="1"/>
  <c r="DF315" i="3"/>
  <c r="P165" i="1" s="1"/>
  <c r="DG315" i="3"/>
  <c r="Q165" i="1" s="1"/>
  <c r="DH315" i="3"/>
  <c r="DI315" i="3"/>
  <c r="DF420" i="3"/>
  <c r="DG420" i="3"/>
  <c r="DJ420" i="3" s="1"/>
  <c r="DH420" i="3"/>
  <c r="DI420" i="3"/>
  <c r="DF402" i="3"/>
  <c r="DG402" i="3"/>
  <c r="DH402" i="3"/>
  <c r="DI402" i="3"/>
  <c r="DJ402" i="3" s="1"/>
  <c r="T83" i="1"/>
  <c r="DF633" i="3"/>
  <c r="DJ633" i="3" s="1"/>
  <c r="DG633" i="3"/>
  <c r="DH633" i="3"/>
  <c r="DI633" i="3"/>
  <c r="DF549" i="3"/>
  <c r="DG549" i="3"/>
  <c r="DJ549" i="3" s="1"/>
  <c r="DH549" i="3"/>
  <c r="DI549" i="3"/>
  <c r="DF538" i="3"/>
  <c r="DJ538" i="3" s="1"/>
  <c r="DG538" i="3"/>
  <c r="DH538" i="3"/>
  <c r="DI538" i="3"/>
  <c r="CY363" i="1"/>
  <c r="X363" i="1" s="1"/>
  <c r="GM363" i="1" s="1"/>
  <c r="GN363" i="1" s="1"/>
  <c r="CZ363" i="1"/>
  <c r="Y363" i="1" s="1"/>
  <c r="DF472" i="3"/>
  <c r="DG472" i="3"/>
  <c r="DH472" i="3"/>
  <c r="DI472" i="3"/>
  <c r="V347" i="1"/>
  <c r="CG273" i="1"/>
  <c r="AX281" i="1"/>
  <c r="DF994" i="3"/>
  <c r="DG994" i="3"/>
  <c r="DH994" i="3"/>
  <c r="DI994" i="3"/>
  <c r="DJ994" i="3" s="1"/>
  <c r="T347" i="1"/>
  <c r="V609" i="1"/>
  <c r="DI868" i="3"/>
  <c r="DJ868" i="3" s="1"/>
  <c r="DF868" i="3"/>
  <c r="DG868" i="3"/>
  <c r="DH868" i="3"/>
  <c r="P361" i="1"/>
  <c r="CD513" i="1"/>
  <c r="AU528" i="1"/>
  <c r="GM615" i="1"/>
  <c r="GO615" i="1" s="1"/>
  <c r="CI513" i="1"/>
  <c r="AZ528" i="1"/>
  <c r="DF741" i="3"/>
  <c r="DG741" i="3"/>
  <c r="DJ741" i="3" s="1"/>
  <c r="DH741" i="3"/>
  <c r="DI741" i="3"/>
  <c r="S475" i="1"/>
  <c r="DF1513" i="3"/>
  <c r="DG1513" i="3"/>
  <c r="DI1513" i="3"/>
  <c r="DH1513" i="3"/>
  <c r="DF1521" i="3"/>
  <c r="DH1521" i="3"/>
  <c r="DI1521" i="3"/>
  <c r="DG1521" i="3"/>
  <c r="DJ1521" i="3" s="1"/>
  <c r="V948" i="1"/>
  <c r="G2269" i="7" s="1"/>
  <c r="V943" i="1"/>
  <c r="G2200" i="7" s="1"/>
  <c r="DF1709" i="3"/>
  <c r="DJ1709" i="3" s="1"/>
  <c r="DG1709" i="3"/>
  <c r="DH1709" i="3"/>
  <c r="DI1709" i="3"/>
  <c r="F878" i="1"/>
  <c r="BA830" i="1"/>
  <c r="BA798" i="1"/>
  <c r="CJ768" i="1"/>
  <c r="DG1767" i="3"/>
  <c r="DF1767" i="3"/>
  <c r="DH1767" i="3"/>
  <c r="DI1767" i="3"/>
  <c r="DF1623" i="3"/>
  <c r="DJ1623" i="3" s="1"/>
  <c r="DG1623" i="3"/>
  <c r="DH1623" i="3"/>
  <c r="DI1623" i="3"/>
  <c r="CI1033" i="1"/>
  <c r="AZ1050" i="1"/>
  <c r="T937" i="1"/>
  <c r="AQ920" i="1"/>
  <c r="F967" i="1"/>
  <c r="U935" i="1"/>
  <c r="V937" i="1"/>
  <c r="P662" i="1"/>
  <c r="Q277" i="1"/>
  <c r="DJ1149" i="3"/>
  <c r="S691" i="1"/>
  <c r="DF147" i="3"/>
  <c r="DG147" i="3"/>
  <c r="DH147" i="3"/>
  <c r="DI147" i="3"/>
  <c r="DJ147" i="3" s="1"/>
  <c r="DF242" i="3"/>
  <c r="DG242" i="3"/>
  <c r="DH242" i="3"/>
  <c r="DI242" i="3"/>
  <c r="DF427" i="3"/>
  <c r="P231" i="1" s="1"/>
  <c r="DG427" i="3"/>
  <c r="Q231" i="1" s="1"/>
  <c r="DH427" i="3"/>
  <c r="DI427" i="3"/>
  <c r="DF508" i="3"/>
  <c r="P321" i="1" s="1"/>
  <c r="DG508" i="3"/>
  <c r="DJ508" i="3" s="1"/>
  <c r="DH508" i="3"/>
  <c r="DI508" i="3"/>
  <c r="DF327" i="3"/>
  <c r="DJ327" i="3" s="1"/>
  <c r="DG327" i="3"/>
  <c r="DH327" i="3"/>
  <c r="DI327" i="3"/>
  <c r="DF478" i="3"/>
  <c r="DG478" i="3"/>
  <c r="DH478" i="3"/>
  <c r="DI478" i="3"/>
  <c r="DH428" i="3"/>
  <c r="DF428" i="3"/>
  <c r="DG428" i="3"/>
  <c r="DI428" i="3"/>
  <c r="DJ428" i="3" s="1"/>
  <c r="DF558" i="3"/>
  <c r="P333" i="1" s="1"/>
  <c r="DG558" i="3"/>
  <c r="DJ558" i="3" s="1"/>
  <c r="DI558" i="3"/>
  <c r="DH558" i="3"/>
  <c r="R333" i="1" s="1"/>
  <c r="DF663" i="3"/>
  <c r="DG663" i="3"/>
  <c r="DH663" i="3"/>
  <c r="DI663" i="3"/>
  <c r="DH409" i="3"/>
  <c r="DI409" i="3"/>
  <c r="DF409" i="3"/>
  <c r="DJ409" i="3" s="1"/>
  <c r="DG409" i="3"/>
  <c r="P278" i="1"/>
  <c r="DF648" i="3"/>
  <c r="DG648" i="3"/>
  <c r="DH648" i="3"/>
  <c r="DI648" i="3"/>
  <c r="DF622" i="3"/>
  <c r="DG622" i="3"/>
  <c r="DH622" i="3"/>
  <c r="DI622" i="3"/>
  <c r="DJ622" i="3" s="1"/>
  <c r="DF816" i="3"/>
  <c r="DG816" i="3"/>
  <c r="DH816" i="3"/>
  <c r="DI816" i="3"/>
  <c r="DH970" i="3"/>
  <c r="DF970" i="3"/>
  <c r="DG970" i="3"/>
  <c r="DI970" i="3"/>
  <c r="CY579" i="1"/>
  <c r="X579" i="1" s="1"/>
  <c r="AZ1368" i="7" s="1"/>
  <c r="L1366" i="7" s="1"/>
  <c r="CZ579" i="1"/>
  <c r="Y579" i="1" s="1"/>
  <c r="BA1368" i="7" s="1"/>
  <c r="L1367" i="7" s="1"/>
  <c r="V528" i="1"/>
  <c r="AI513" i="1"/>
  <c r="DF1049" i="3"/>
  <c r="P666" i="1" s="1"/>
  <c r="DG1049" i="3"/>
  <c r="DJ1049" i="3" s="1"/>
  <c r="DH1049" i="3"/>
  <c r="DI1049" i="3"/>
  <c r="S666" i="1" s="1"/>
  <c r="DJ799" i="3"/>
  <c r="S576" i="1"/>
  <c r="DF1106" i="3"/>
  <c r="P683" i="1" s="1"/>
  <c r="DG1106" i="3"/>
  <c r="DH1106" i="3"/>
  <c r="DI1106" i="3"/>
  <c r="DG973" i="3"/>
  <c r="DF973" i="3"/>
  <c r="DH973" i="3"/>
  <c r="DI973" i="3"/>
  <c r="DJ973" i="3" s="1"/>
  <c r="DG983" i="3"/>
  <c r="DF983" i="3"/>
  <c r="DJ983" i="3" s="1"/>
  <c r="DH983" i="3"/>
  <c r="DI983" i="3"/>
  <c r="U654" i="1"/>
  <c r="G1404" i="7" s="1"/>
  <c r="Q716" i="1"/>
  <c r="R785" i="1"/>
  <c r="R789" i="1"/>
  <c r="DJ1472" i="3"/>
  <c r="S792" i="1"/>
  <c r="DJ1451" i="3"/>
  <c r="S787" i="1"/>
  <c r="CP787" i="1" s="1"/>
  <c r="O787" i="1" s="1"/>
  <c r="P695" i="1"/>
  <c r="P696" i="1"/>
  <c r="DF1628" i="3"/>
  <c r="DG1628" i="3"/>
  <c r="DJ1628" i="3" s="1"/>
  <c r="DH1628" i="3"/>
  <c r="DI1628" i="3"/>
  <c r="DF1791" i="3"/>
  <c r="P998" i="1" s="1"/>
  <c r="DG1791" i="3"/>
  <c r="Q998" i="1" s="1"/>
  <c r="DH1791" i="3"/>
  <c r="R998" i="1" s="1"/>
  <c r="DI1791" i="3"/>
  <c r="S998" i="1" s="1"/>
  <c r="DJ1784" i="3"/>
  <c r="S996" i="1"/>
  <c r="DH1631" i="3"/>
  <c r="DI1631" i="3"/>
  <c r="DF1631" i="3"/>
  <c r="DJ1631" i="3" s="1"/>
  <c r="DG1631" i="3"/>
  <c r="DF68" i="3"/>
  <c r="DJ68" i="3" s="1"/>
  <c r="DH68" i="3"/>
  <c r="DI68" i="3"/>
  <c r="DG68" i="3"/>
  <c r="DF1677" i="3"/>
  <c r="DG1677" i="3"/>
  <c r="Q942" i="1" s="1"/>
  <c r="DH1677" i="3"/>
  <c r="R942" i="1" s="1"/>
  <c r="DI1677" i="3"/>
  <c r="DF82" i="3"/>
  <c r="DJ82" i="3" s="1"/>
  <c r="DH82" i="3"/>
  <c r="DI82" i="3"/>
  <c r="DG82" i="3"/>
  <c r="DF142" i="3"/>
  <c r="DJ142" i="3" s="1"/>
  <c r="DG142" i="3"/>
  <c r="DH142" i="3"/>
  <c r="DI142" i="3"/>
  <c r="DF260" i="3"/>
  <c r="DJ260" i="3" s="1"/>
  <c r="DG260" i="3"/>
  <c r="DH260" i="3"/>
  <c r="DI260" i="3"/>
  <c r="DH149" i="3"/>
  <c r="DI149" i="3"/>
  <c r="DF149" i="3"/>
  <c r="DG149" i="3"/>
  <c r="DF268" i="3"/>
  <c r="DJ268" i="3" s="1"/>
  <c r="DG268" i="3"/>
  <c r="DH268" i="3"/>
  <c r="DI268" i="3"/>
  <c r="DH275" i="3"/>
  <c r="DF275" i="3"/>
  <c r="DG275" i="3"/>
  <c r="DI275" i="3"/>
  <c r="V104" i="1"/>
  <c r="G535" i="7" s="1"/>
  <c r="GX56" i="1"/>
  <c r="CP76" i="1"/>
  <c r="O76" i="1" s="1"/>
  <c r="DF161" i="3"/>
  <c r="DG161" i="3"/>
  <c r="DH161" i="3"/>
  <c r="DI161" i="3"/>
  <c r="DJ161" i="3" s="1"/>
  <c r="GM86" i="1"/>
  <c r="GN86" i="1" s="1"/>
  <c r="DF326" i="3"/>
  <c r="DG326" i="3"/>
  <c r="DH326" i="3"/>
  <c r="DI326" i="3"/>
  <c r="DF354" i="3"/>
  <c r="DG354" i="3"/>
  <c r="Q216" i="1" s="1"/>
  <c r="DI354" i="3"/>
  <c r="DH354" i="3"/>
  <c r="V103" i="1"/>
  <c r="DI378" i="3"/>
  <c r="DF378" i="3"/>
  <c r="DJ378" i="3" s="1"/>
  <c r="DG378" i="3"/>
  <c r="DH378" i="3"/>
  <c r="DI421" i="3"/>
  <c r="DF421" i="3"/>
  <c r="DG421" i="3"/>
  <c r="DH421" i="3"/>
  <c r="DF330" i="3"/>
  <c r="DG330" i="3"/>
  <c r="DH330" i="3"/>
  <c r="DI330" i="3"/>
  <c r="DF405" i="3"/>
  <c r="DG405" i="3"/>
  <c r="DH405" i="3"/>
  <c r="DI405" i="3"/>
  <c r="R237" i="1"/>
  <c r="DI654" i="3"/>
  <c r="DF654" i="3"/>
  <c r="DG654" i="3"/>
  <c r="DH654" i="3"/>
  <c r="AP313" i="1"/>
  <c r="F378" i="1"/>
  <c r="GM335" i="1"/>
  <c r="GN335" i="1" s="1"/>
  <c r="U361" i="1"/>
  <c r="GM359" i="1"/>
  <c r="GN359" i="1" s="1"/>
  <c r="DF872" i="3"/>
  <c r="DJ872" i="3" s="1"/>
  <c r="DG872" i="3"/>
  <c r="DH872" i="3"/>
  <c r="DI872" i="3"/>
  <c r="GM471" i="1"/>
  <c r="GN471" i="1" s="1"/>
  <c r="GM586" i="1"/>
  <c r="GO586" i="1" s="1"/>
  <c r="AQ513" i="1"/>
  <c r="F538" i="1"/>
  <c r="BA620" i="1"/>
  <c r="CJ560" i="1"/>
  <c r="DF1517" i="3"/>
  <c r="DJ1517" i="3" s="1"/>
  <c r="DG1517" i="3"/>
  <c r="DH1517" i="3"/>
  <c r="DI1517" i="3"/>
  <c r="DF1721" i="3"/>
  <c r="DJ1721" i="3" s="1"/>
  <c r="DG1721" i="3"/>
  <c r="DH1721" i="3"/>
  <c r="DI1721" i="3"/>
  <c r="DG1693" i="3"/>
  <c r="DH1693" i="3"/>
  <c r="DI1693" i="3"/>
  <c r="DF1693" i="3"/>
  <c r="DJ1693" i="3" s="1"/>
  <c r="CJ989" i="1"/>
  <c r="BA1001" i="1"/>
  <c r="DF1700" i="3"/>
  <c r="DJ1700" i="3" s="1"/>
  <c r="DG1700" i="3"/>
  <c r="DH1700" i="3"/>
  <c r="DI1700" i="3"/>
  <c r="CG798" i="1"/>
  <c r="DF1615" i="3"/>
  <c r="DG1615" i="3"/>
  <c r="DH1615" i="3"/>
  <c r="DI1615" i="3"/>
  <c r="DJ1615" i="3" s="1"/>
  <c r="AQ313" i="1"/>
  <c r="F379" i="1"/>
  <c r="AX1050" i="1"/>
  <c r="CG1033" i="1"/>
  <c r="DF107" i="3"/>
  <c r="DJ107" i="3" s="1"/>
  <c r="DG107" i="3"/>
  <c r="DH107" i="3"/>
  <c r="DI107" i="3"/>
  <c r="Q664" i="1"/>
  <c r="CY331" i="1"/>
  <c r="X331" i="1" s="1"/>
  <c r="CZ331" i="1"/>
  <c r="Y331" i="1" s="1"/>
  <c r="DF240" i="3"/>
  <c r="DJ240" i="3" s="1"/>
  <c r="DG240" i="3"/>
  <c r="DH240" i="3"/>
  <c r="DI240" i="3"/>
  <c r="DF926" i="3"/>
  <c r="DG926" i="3"/>
  <c r="Q609" i="1" s="1"/>
  <c r="DH926" i="3"/>
  <c r="DI926" i="3"/>
  <c r="DF1662" i="3"/>
  <c r="DJ1662" i="3" s="1"/>
  <c r="DG1662" i="3"/>
  <c r="DH1662" i="3"/>
  <c r="DI1662" i="3"/>
  <c r="DF541" i="3"/>
  <c r="DJ541" i="3" s="1"/>
  <c r="DI541" i="3"/>
  <c r="DG541" i="3"/>
  <c r="DH541" i="3"/>
  <c r="DF985" i="3"/>
  <c r="DJ985" i="3" s="1"/>
  <c r="DG985" i="3"/>
  <c r="DH985" i="3"/>
  <c r="DI985" i="3"/>
  <c r="DF1639" i="3"/>
  <c r="DG1639" i="3"/>
  <c r="DJ1639" i="3" s="1"/>
  <c r="DH1639" i="3"/>
  <c r="DI1639" i="3"/>
  <c r="DJ986" i="3"/>
  <c r="S656" i="1"/>
  <c r="DJ1050" i="3"/>
  <c r="R576" i="1"/>
  <c r="DJ1241" i="3"/>
  <c r="S712" i="1"/>
  <c r="DF971" i="3"/>
  <c r="DG971" i="3"/>
  <c r="DH971" i="3"/>
  <c r="DI971" i="3"/>
  <c r="DJ971" i="3" s="1"/>
  <c r="DF975" i="3"/>
  <c r="DJ975" i="3" s="1"/>
  <c r="DG975" i="3"/>
  <c r="DH975" i="3"/>
  <c r="DI975" i="3"/>
  <c r="DF1013" i="3"/>
  <c r="DG1013" i="3"/>
  <c r="DH1013" i="3"/>
  <c r="DI1013" i="3"/>
  <c r="DJ1013" i="3" s="1"/>
  <c r="DF1470" i="3"/>
  <c r="P791" i="1" s="1"/>
  <c r="DG1470" i="3"/>
  <c r="DH1470" i="3"/>
  <c r="R791" i="1" s="1"/>
  <c r="DI1470" i="3"/>
  <c r="S791" i="1" s="1"/>
  <c r="DF1414" i="3"/>
  <c r="P779" i="1" s="1"/>
  <c r="DG1414" i="3"/>
  <c r="Q779" i="1" s="1"/>
  <c r="DH1414" i="3"/>
  <c r="R779" i="1" s="1"/>
  <c r="DI1414" i="3"/>
  <c r="DF1636" i="3"/>
  <c r="DG1636" i="3"/>
  <c r="DH1636" i="3"/>
  <c r="DI1636" i="3"/>
  <c r="DF1529" i="3"/>
  <c r="DJ1529" i="3" s="1"/>
  <c r="DH1529" i="3"/>
  <c r="DI1529" i="3"/>
  <c r="DG1529" i="3"/>
  <c r="DF45" i="3"/>
  <c r="DG45" i="3"/>
  <c r="DH45" i="3"/>
  <c r="DI45" i="3"/>
  <c r="DJ1548" i="3"/>
  <c r="P844" i="1"/>
  <c r="Q922" i="1"/>
  <c r="DH1627" i="3"/>
  <c r="DI1627" i="3"/>
  <c r="DF1627" i="3"/>
  <c r="DG1627" i="3"/>
  <c r="DJ1627" i="3" s="1"/>
  <c r="DF1722" i="3"/>
  <c r="DJ1722" i="3" s="1"/>
  <c r="DG1722" i="3"/>
  <c r="DH1722" i="3"/>
  <c r="DI1722" i="3"/>
  <c r="GX46" i="1"/>
  <c r="R46" i="1"/>
  <c r="W46" i="1"/>
  <c r="DF61" i="3"/>
  <c r="DG61" i="3"/>
  <c r="DH61" i="3"/>
  <c r="DI61" i="3"/>
  <c r="DJ61" i="3" s="1"/>
  <c r="DF1682" i="3"/>
  <c r="DJ1682" i="3" s="1"/>
  <c r="DG1682" i="3"/>
  <c r="DH1682" i="3"/>
  <c r="DI1682" i="3"/>
  <c r="DF1779" i="3"/>
  <c r="DG1779" i="3"/>
  <c r="DH1779" i="3"/>
  <c r="DI1779" i="3"/>
  <c r="CY110" i="1"/>
  <c r="X110" i="1" s="1"/>
  <c r="CZ110" i="1"/>
  <c r="Y110" i="1" s="1"/>
  <c r="DH146" i="3"/>
  <c r="DI146" i="3"/>
  <c r="DF146" i="3"/>
  <c r="DG146" i="3"/>
  <c r="DF262" i="3"/>
  <c r="DG262" i="3"/>
  <c r="DH262" i="3"/>
  <c r="DI262" i="3"/>
  <c r="DJ262" i="3" s="1"/>
  <c r="DH279" i="3"/>
  <c r="DF279" i="3"/>
  <c r="DJ279" i="3" s="1"/>
  <c r="DG279" i="3"/>
  <c r="DI279" i="3"/>
  <c r="P82" i="1"/>
  <c r="GX82" i="1"/>
  <c r="Q82" i="1"/>
  <c r="CZ66" i="1"/>
  <c r="Y66" i="1" s="1"/>
  <c r="CY66" i="1"/>
  <c r="X66" i="1" s="1"/>
  <c r="GM66" i="1" s="1"/>
  <c r="GN66" i="1" s="1"/>
  <c r="Q98" i="1"/>
  <c r="R98" i="1"/>
  <c r="AU30" i="1"/>
  <c r="F138" i="1"/>
  <c r="AU433" i="1"/>
  <c r="CY105" i="1"/>
  <c r="X105" i="1" s="1"/>
  <c r="GM105" i="1" s="1"/>
  <c r="GN105" i="1" s="1"/>
  <c r="CZ105" i="1"/>
  <c r="Y105" i="1" s="1"/>
  <c r="CY113" i="1"/>
  <c r="X113" i="1" s="1"/>
  <c r="DG364" i="3"/>
  <c r="DH364" i="3"/>
  <c r="DI364" i="3"/>
  <c r="DF364" i="3"/>
  <c r="GM91" i="1"/>
  <c r="GN91" i="1" s="1"/>
  <c r="DF435" i="3"/>
  <c r="DG435" i="3"/>
  <c r="DH435" i="3"/>
  <c r="DI435" i="3"/>
  <c r="DJ435" i="3" s="1"/>
  <c r="V219" i="1"/>
  <c r="G858" i="7" s="1"/>
  <c r="CP103" i="1"/>
  <c r="O103" i="1" s="1"/>
  <c r="F188" i="1"/>
  <c r="BC151" i="1"/>
  <c r="DF352" i="3"/>
  <c r="DJ352" i="3" s="1"/>
  <c r="DG352" i="3"/>
  <c r="DH352" i="3"/>
  <c r="DI352" i="3"/>
  <c r="DF425" i="3"/>
  <c r="DJ425" i="3" s="1"/>
  <c r="DG425" i="3"/>
  <c r="DH425" i="3"/>
  <c r="DI425" i="3"/>
  <c r="DF334" i="3"/>
  <c r="DJ334" i="3" s="1"/>
  <c r="DG334" i="3"/>
  <c r="DH334" i="3"/>
  <c r="DI334" i="3"/>
  <c r="T98" i="1"/>
  <c r="P331" i="1"/>
  <c r="CP331" i="1" s="1"/>
  <c r="O331" i="1" s="1"/>
  <c r="GX331" i="1"/>
  <c r="Q331" i="1"/>
  <c r="DF655" i="3"/>
  <c r="DG655" i="3"/>
  <c r="DJ655" i="3" s="1"/>
  <c r="DH655" i="3"/>
  <c r="DI655" i="3"/>
  <c r="F385" i="1"/>
  <c r="BC313" i="1"/>
  <c r="DF545" i="3"/>
  <c r="DI545" i="3"/>
  <c r="DH545" i="3"/>
  <c r="DG545" i="3"/>
  <c r="T170" i="1"/>
  <c r="AG172" i="1" s="1"/>
  <c r="V170" i="1"/>
  <c r="W170" i="1"/>
  <c r="AJ172" i="1" s="1"/>
  <c r="W465" i="1"/>
  <c r="F501" i="1"/>
  <c r="AQ273" i="1"/>
  <c r="F291" i="1"/>
  <c r="T327" i="1"/>
  <c r="DF999" i="3"/>
  <c r="DJ999" i="3" s="1"/>
  <c r="DG999" i="3"/>
  <c r="DH999" i="3"/>
  <c r="DI999" i="3"/>
  <c r="AP560" i="1"/>
  <c r="F629" i="1"/>
  <c r="AP888" i="1"/>
  <c r="P475" i="1"/>
  <c r="GX475" i="1"/>
  <c r="Q475" i="1"/>
  <c r="V475" i="1"/>
  <c r="BZ560" i="1"/>
  <c r="CG620" i="1"/>
  <c r="AQ620" i="1"/>
  <c r="DF1511" i="3"/>
  <c r="DG1511" i="3"/>
  <c r="Q835" i="1" s="1"/>
  <c r="DH1511" i="3"/>
  <c r="DI1511" i="3"/>
  <c r="GM701" i="1"/>
  <c r="GO701" i="1" s="1"/>
  <c r="BC652" i="1"/>
  <c r="BC888" i="1"/>
  <c r="F752" i="1"/>
  <c r="AO652" i="1"/>
  <c r="F740" i="1"/>
  <c r="DF1718" i="3"/>
  <c r="DJ1718" i="3" s="1"/>
  <c r="DG1718" i="3"/>
  <c r="DI1718" i="3"/>
  <c r="DH1718" i="3"/>
  <c r="DF1686" i="3"/>
  <c r="DG1686" i="3"/>
  <c r="DJ1686" i="3" s="1"/>
  <c r="DI1686" i="3"/>
  <c r="DH1686" i="3"/>
  <c r="DF1701" i="3"/>
  <c r="DJ1701" i="3" s="1"/>
  <c r="DG1701" i="3"/>
  <c r="DH1701" i="3"/>
  <c r="DI1701" i="3"/>
  <c r="DF1781" i="3"/>
  <c r="P995" i="1" s="1"/>
  <c r="DG1781" i="3"/>
  <c r="Q995" i="1" s="1"/>
  <c r="DH1781" i="3"/>
  <c r="DI1781" i="3"/>
  <c r="DF1665" i="3"/>
  <c r="DJ1665" i="3" s="1"/>
  <c r="DG1665" i="3"/>
  <c r="DH1665" i="3"/>
  <c r="DI1665" i="3"/>
  <c r="DF1616" i="3"/>
  <c r="DG1616" i="3"/>
  <c r="DH1616" i="3"/>
  <c r="DI1616" i="3"/>
  <c r="AS652" i="1"/>
  <c r="F753" i="1"/>
  <c r="AI1033" i="1"/>
  <c r="V1050" i="1"/>
  <c r="DF91" i="3"/>
  <c r="DJ91" i="3" s="1"/>
  <c r="DG91" i="3"/>
  <c r="DH91" i="3"/>
  <c r="DI91" i="3"/>
  <c r="DF602" i="3"/>
  <c r="P346" i="1" s="1"/>
  <c r="DG602" i="3"/>
  <c r="Q346" i="1" s="1"/>
  <c r="DH602" i="3"/>
  <c r="DI602" i="3"/>
  <c r="DF710" i="3"/>
  <c r="DG710" i="3"/>
  <c r="DH710" i="3"/>
  <c r="DI710" i="3"/>
  <c r="R472" i="1"/>
  <c r="DF1101" i="3"/>
  <c r="P682" i="1" s="1"/>
  <c r="DG1101" i="3"/>
  <c r="Q682" i="1" s="1"/>
  <c r="DH1101" i="3"/>
  <c r="DI1101" i="3"/>
  <c r="DF1153" i="3"/>
  <c r="DG1153" i="3"/>
  <c r="Q692" i="1" s="1"/>
  <c r="DH1153" i="3"/>
  <c r="R692" i="1" s="1"/>
  <c r="DI1153" i="3"/>
  <c r="S692" i="1" s="1"/>
  <c r="DF9" i="3"/>
  <c r="DG9" i="3"/>
  <c r="DJ9" i="3" s="1"/>
  <c r="DH9" i="3"/>
  <c r="DI9" i="3"/>
  <c r="DG1014" i="3"/>
  <c r="DJ1014" i="3" s="1"/>
  <c r="DH1014" i="3"/>
  <c r="DI1014" i="3"/>
  <c r="DF1014" i="3"/>
  <c r="DF253" i="3"/>
  <c r="DG253" i="3"/>
  <c r="DH253" i="3"/>
  <c r="DI253" i="3"/>
  <c r="DF438" i="3"/>
  <c r="DG438" i="3"/>
  <c r="DJ438" i="3" s="1"/>
  <c r="DH438" i="3"/>
  <c r="DI438" i="3"/>
  <c r="DH417" i="3"/>
  <c r="DI417" i="3"/>
  <c r="DF417" i="3"/>
  <c r="DJ417" i="3" s="1"/>
  <c r="DG417" i="3"/>
  <c r="DJ950" i="3"/>
  <c r="S613" i="1"/>
  <c r="DF1480" i="3"/>
  <c r="DG1480" i="3"/>
  <c r="DH1480" i="3"/>
  <c r="DI1480" i="3"/>
  <c r="DF525" i="3"/>
  <c r="P323" i="1" s="1"/>
  <c r="DG525" i="3"/>
  <c r="Q323" i="1" s="1"/>
  <c r="DH525" i="3"/>
  <c r="DI525" i="3"/>
  <c r="DI267" i="3"/>
  <c r="DF267" i="3"/>
  <c r="DJ267" i="3" s="1"/>
  <c r="DG267" i="3"/>
  <c r="DH267" i="3"/>
  <c r="DJ609" i="3"/>
  <c r="DF781" i="3"/>
  <c r="P570" i="1" s="1"/>
  <c r="DG781" i="3"/>
  <c r="DH781" i="3"/>
  <c r="R570" i="1" s="1"/>
  <c r="DI781" i="3"/>
  <c r="DF627" i="3"/>
  <c r="DJ627" i="3" s="1"/>
  <c r="DG627" i="3"/>
  <c r="DH627" i="3"/>
  <c r="DI627" i="3"/>
  <c r="DF861" i="3"/>
  <c r="DG861" i="3"/>
  <c r="DH861" i="3"/>
  <c r="DI861" i="3"/>
  <c r="DJ861" i="3" s="1"/>
  <c r="DG158" i="3"/>
  <c r="DH158" i="3"/>
  <c r="DF158" i="3"/>
  <c r="DJ158" i="3" s="1"/>
  <c r="DI158" i="3"/>
  <c r="DG12" i="3"/>
  <c r="DI12" i="3"/>
  <c r="DF12" i="3"/>
  <c r="DJ12" i="3" s="1"/>
  <c r="DH12" i="3"/>
  <c r="DF308" i="3"/>
  <c r="DH308" i="3"/>
  <c r="R160" i="1" s="1"/>
  <c r="DI308" i="3"/>
  <c r="S160" i="1" s="1"/>
  <c r="DG308" i="3"/>
  <c r="Q160" i="1" s="1"/>
  <c r="DJ170" i="3"/>
  <c r="DG375" i="3"/>
  <c r="DJ375" i="3" s="1"/>
  <c r="DF375" i="3"/>
  <c r="DH375" i="3"/>
  <c r="DI375" i="3"/>
  <c r="DJ498" i="3"/>
  <c r="DF252" i="3"/>
  <c r="DG252" i="3"/>
  <c r="DH252" i="3"/>
  <c r="DI252" i="3"/>
  <c r="DJ252" i="3" s="1"/>
  <c r="DI239" i="3"/>
  <c r="DF239" i="3"/>
  <c r="DJ239" i="3" s="1"/>
  <c r="DG239" i="3"/>
  <c r="DH239" i="3"/>
  <c r="DF348" i="3"/>
  <c r="DG348" i="3"/>
  <c r="DH348" i="3"/>
  <c r="DI348" i="3"/>
  <c r="DF284" i="3"/>
  <c r="DJ284" i="3" s="1"/>
  <c r="DG284" i="3"/>
  <c r="DH284" i="3"/>
  <c r="DI284" i="3"/>
  <c r="AH273" i="1"/>
  <c r="U231" i="1"/>
  <c r="P277" i="1"/>
  <c r="DF535" i="3"/>
  <c r="DG535" i="3"/>
  <c r="DJ535" i="3" s="1"/>
  <c r="DI535" i="3"/>
  <c r="DH535" i="3"/>
  <c r="DF442" i="3"/>
  <c r="DJ442" i="3" s="1"/>
  <c r="DG442" i="3"/>
  <c r="DH442" i="3"/>
  <c r="DI442" i="3"/>
  <c r="DF665" i="3"/>
  <c r="DG665" i="3"/>
  <c r="DH665" i="3"/>
  <c r="DI665" i="3"/>
  <c r="R348" i="1"/>
  <c r="DF814" i="3"/>
  <c r="P584" i="1" s="1"/>
  <c r="DG814" i="3"/>
  <c r="Q584" i="1" s="1"/>
  <c r="DH814" i="3"/>
  <c r="R584" i="1" s="1"/>
  <c r="DI814" i="3"/>
  <c r="DF653" i="3"/>
  <c r="DG653" i="3"/>
  <c r="DH653" i="3"/>
  <c r="DI653" i="3"/>
  <c r="DJ653" i="3" s="1"/>
  <c r="DJ832" i="3"/>
  <c r="P587" i="1"/>
  <c r="DJ1078" i="3"/>
  <c r="DJ1094" i="3"/>
  <c r="S680" i="1"/>
  <c r="DJ1017" i="3"/>
  <c r="S662" i="1"/>
  <c r="DF873" i="3"/>
  <c r="DJ873" i="3" s="1"/>
  <c r="DG873" i="3"/>
  <c r="DH873" i="3"/>
  <c r="DI873" i="3"/>
  <c r="Q675" i="1"/>
  <c r="Q576" i="1"/>
  <c r="DF1256" i="3"/>
  <c r="P713" i="1" s="1"/>
  <c r="DG1256" i="3"/>
  <c r="DH1256" i="3"/>
  <c r="R713" i="1" s="1"/>
  <c r="DI1256" i="3"/>
  <c r="R676" i="1"/>
  <c r="DF997" i="3"/>
  <c r="DG997" i="3"/>
  <c r="DH997" i="3"/>
  <c r="DI997" i="3"/>
  <c r="DJ997" i="3" s="1"/>
  <c r="DF1378" i="3"/>
  <c r="P771" i="1" s="1"/>
  <c r="DG1378" i="3"/>
  <c r="Q771" i="1" s="1"/>
  <c r="DH1378" i="3"/>
  <c r="R771" i="1" s="1"/>
  <c r="DI1378" i="3"/>
  <c r="P708" i="1"/>
  <c r="R792" i="1"/>
  <c r="P692" i="1"/>
  <c r="DG1489" i="3"/>
  <c r="DJ1489" i="3" s="1"/>
  <c r="DH1489" i="3"/>
  <c r="R832" i="1" s="1"/>
  <c r="DI1489" i="3"/>
  <c r="S832" i="1" s="1"/>
  <c r="DF1489" i="3"/>
  <c r="P832" i="1" s="1"/>
  <c r="DF1508" i="3"/>
  <c r="P834" i="1" s="1"/>
  <c r="DG1508" i="3"/>
  <c r="Q834" i="1" s="1"/>
  <c r="DH1508" i="3"/>
  <c r="R834" i="1" s="1"/>
  <c r="DI1508" i="3"/>
  <c r="DF1523" i="3"/>
  <c r="DJ1523" i="3" s="1"/>
  <c r="DG1523" i="3"/>
  <c r="DH1523" i="3"/>
  <c r="DI1523" i="3"/>
  <c r="P785" i="1"/>
  <c r="DJ1392" i="3"/>
  <c r="P773" i="1"/>
  <c r="DF1632" i="3"/>
  <c r="DJ1632" i="3" s="1"/>
  <c r="DG1632" i="3"/>
  <c r="DH1632" i="3"/>
  <c r="DI1632" i="3"/>
  <c r="DF1775" i="3"/>
  <c r="P992" i="1" s="1"/>
  <c r="DG1775" i="3"/>
  <c r="Q992" i="1" s="1"/>
  <c r="DH1775" i="3"/>
  <c r="R992" i="1" s="1"/>
  <c r="DI1775" i="3"/>
  <c r="P61" i="1"/>
  <c r="CP61" i="1" s="1"/>
  <c r="O61" i="1" s="1"/>
  <c r="GX61" i="1"/>
  <c r="R61" i="1"/>
  <c r="CZ61" i="1" s="1"/>
  <c r="Y61" i="1" s="1"/>
  <c r="W61" i="1"/>
  <c r="DH1687" i="3"/>
  <c r="DI1687" i="3"/>
  <c r="DF1687" i="3"/>
  <c r="DG1687" i="3"/>
  <c r="DJ1687" i="3" s="1"/>
  <c r="DF1705" i="3"/>
  <c r="DJ1705" i="3" s="1"/>
  <c r="DH1705" i="3"/>
  <c r="DI1705" i="3"/>
  <c r="DG1705" i="3"/>
  <c r="Q840" i="1"/>
  <c r="DI266" i="3"/>
  <c r="DF266" i="3"/>
  <c r="DJ266" i="3" s="1"/>
  <c r="DG266" i="3"/>
  <c r="DH266" i="3"/>
  <c r="DF115" i="3"/>
  <c r="DG115" i="3"/>
  <c r="DJ115" i="3" s="1"/>
  <c r="DH115" i="3"/>
  <c r="DI115" i="3"/>
  <c r="P97" i="1"/>
  <c r="GX97" i="1"/>
  <c r="Q97" i="1"/>
  <c r="R97" i="1"/>
  <c r="CY97" i="1" s="1"/>
  <c r="X97" i="1" s="1"/>
  <c r="V97" i="1"/>
  <c r="AP30" i="1"/>
  <c r="F128" i="1"/>
  <c r="AP433" i="1"/>
  <c r="Q46" i="1"/>
  <c r="CY108" i="1"/>
  <c r="X108" i="1" s="1"/>
  <c r="GM108" i="1" s="1"/>
  <c r="GN108" i="1" s="1"/>
  <c r="CZ108" i="1"/>
  <c r="Y108" i="1" s="1"/>
  <c r="DI1743" i="3"/>
  <c r="DF1743" i="3"/>
  <c r="DJ1743" i="3" s="1"/>
  <c r="DG1743" i="3"/>
  <c r="DH1743" i="3"/>
  <c r="CG30" i="1"/>
  <c r="AX119" i="1"/>
  <c r="R114" i="1"/>
  <c r="P98" i="1"/>
  <c r="W76" i="1"/>
  <c r="V68" i="1"/>
  <c r="CP110" i="1"/>
  <c r="O110" i="1" s="1"/>
  <c r="GM110" i="1" s="1"/>
  <c r="GN110" i="1" s="1"/>
  <c r="V238" i="1"/>
  <c r="AP204" i="1"/>
  <c r="F250" i="1"/>
  <c r="DF422" i="3"/>
  <c r="DG422" i="3"/>
  <c r="DJ422" i="3" s="1"/>
  <c r="DH422" i="3"/>
  <c r="DI422" i="3"/>
  <c r="DF406" i="3"/>
  <c r="DG406" i="3"/>
  <c r="DH406" i="3"/>
  <c r="DI406" i="3"/>
  <c r="DF640" i="3"/>
  <c r="DJ640" i="3" s="1"/>
  <c r="DG640" i="3"/>
  <c r="DH640" i="3"/>
  <c r="DI640" i="3"/>
  <c r="DI630" i="3"/>
  <c r="DF630" i="3"/>
  <c r="DG630" i="3"/>
  <c r="DH630" i="3"/>
  <c r="CP207" i="1"/>
  <c r="O207" i="1" s="1"/>
  <c r="CZ211" i="1"/>
  <c r="Y211" i="1" s="1"/>
  <c r="DI548" i="3"/>
  <c r="DF548" i="3"/>
  <c r="DG548" i="3"/>
  <c r="DJ548" i="3" s="1"/>
  <c r="DH548" i="3"/>
  <c r="DF661" i="3"/>
  <c r="DG661" i="3"/>
  <c r="Q364" i="1" s="1"/>
  <c r="DH661" i="3"/>
  <c r="DI661" i="3"/>
  <c r="AI273" i="1"/>
  <c r="V281" i="1"/>
  <c r="CG313" i="1"/>
  <c r="AX369" i="1"/>
  <c r="Q328" i="1"/>
  <c r="CP328" i="1" s="1"/>
  <c r="O328" i="1" s="1"/>
  <c r="AJ273" i="1"/>
  <c r="W281" i="1"/>
  <c r="BD465" i="1"/>
  <c r="F502" i="1"/>
  <c r="DF711" i="3"/>
  <c r="DG711" i="3"/>
  <c r="DH711" i="3"/>
  <c r="DI711" i="3"/>
  <c r="DJ711" i="3" s="1"/>
  <c r="AV465" i="1"/>
  <c r="F482" i="1"/>
  <c r="CG465" i="1"/>
  <c r="AX477" i="1"/>
  <c r="GM657" i="1"/>
  <c r="GO657" i="1" s="1"/>
  <c r="DG1694" i="3"/>
  <c r="DH1694" i="3"/>
  <c r="DI1694" i="3"/>
  <c r="DF1694" i="3"/>
  <c r="DJ1694" i="3" s="1"/>
  <c r="F755" i="1"/>
  <c r="GX938" i="1"/>
  <c r="Q938" i="1"/>
  <c r="R938" i="1"/>
  <c r="CY938" i="1" s="1"/>
  <c r="X938" i="1" s="1"/>
  <c r="V938" i="1"/>
  <c r="DF1697" i="3"/>
  <c r="DG1697" i="3"/>
  <c r="DJ1697" i="3" s="1"/>
  <c r="DH1697" i="3"/>
  <c r="DI1697" i="3"/>
  <c r="GM852" i="1"/>
  <c r="GO852" i="1" s="1"/>
  <c r="GM849" i="1"/>
  <c r="GO849" i="1" s="1"/>
  <c r="DG1771" i="3"/>
  <c r="DF1771" i="3"/>
  <c r="DJ1771" i="3" s="1"/>
  <c r="DH1771" i="3"/>
  <c r="DI1771" i="3"/>
  <c r="DF1732" i="3"/>
  <c r="DH1732" i="3"/>
  <c r="DI1732" i="3"/>
  <c r="DG1732" i="3"/>
  <c r="F1060" i="1"/>
  <c r="AQ1033" i="1"/>
  <c r="DF1015" i="3"/>
  <c r="DJ1015" i="3" s="1"/>
  <c r="DG1015" i="3"/>
  <c r="DH1015" i="3"/>
  <c r="DI1015" i="3"/>
  <c r="DF684" i="3"/>
  <c r="DH684" i="3"/>
  <c r="DI684" i="3"/>
  <c r="DG684" i="3"/>
  <c r="DJ684" i="3" s="1"/>
  <c r="DF77" i="3"/>
  <c r="DG77" i="3"/>
  <c r="DJ77" i="3" s="1"/>
  <c r="DH77" i="3"/>
  <c r="DI77" i="3"/>
  <c r="DG88" i="3"/>
  <c r="DI88" i="3"/>
  <c r="DF88" i="3"/>
  <c r="DJ88" i="3" s="1"/>
  <c r="DH88" i="3"/>
  <c r="DI254" i="3"/>
  <c r="DF254" i="3"/>
  <c r="DG254" i="3"/>
  <c r="DH254" i="3"/>
  <c r="DF336" i="3"/>
  <c r="DG336" i="3"/>
  <c r="Q210" i="1" s="1"/>
  <c r="DH336" i="3"/>
  <c r="DI336" i="3"/>
  <c r="DF335" i="3"/>
  <c r="DJ335" i="3" s="1"/>
  <c r="DG335" i="3"/>
  <c r="DH335" i="3"/>
  <c r="DI335" i="3"/>
  <c r="DF680" i="3"/>
  <c r="DG680" i="3"/>
  <c r="DI680" i="3"/>
  <c r="DH680" i="3"/>
  <c r="DJ608" i="3"/>
  <c r="S348" i="1"/>
  <c r="DF974" i="3"/>
  <c r="DG974" i="3"/>
  <c r="DJ974" i="3" s="1"/>
  <c r="DH974" i="3"/>
  <c r="DI974" i="3"/>
  <c r="DF25" i="3"/>
  <c r="DJ25" i="3" s="1"/>
  <c r="DG25" i="3"/>
  <c r="DI25" i="3"/>
  <c r="DH25" i="3"/>
  <c r="DF7" i="3"/>
  <c r="DG7" i="3"/>
  <c r="DH7" i="3"/>
  <c r="DI7" i="3"/>
  <c r="DJ7" i="3" s="1"/>
  <c r="DJ200" i="3"/>
  <c r="DF273" i="3"/>
  <c r="DG273" i="3"/>
  <c r="DH273" i="3"/>
  <c r="DI273" i="3"/>
  <c r="DF15" i="3"/>
  <c r="DJ15" i="3" s="1"/>
  <c r="DG15" i="3"/>
  <c r="DH15" i="3"/>
  <c r="DI15" i="3"/>
  <c r="DF46" i="3"/>
  <c r="DG46" i="3"/>
  <c r="DJ46" i="3" s="1"/>
  <c r="DH46" i="3"/>
  <c r="DI46" i="3"/>
  <c r="DF39" i="3"/>
  <c r="DJ39" i="3" s="1"/>
  <c r="DG39" i="3"/>
  <c r="DH39" i="3"/>
  <c r="DI39" i="3"/>
  <c r="DF19" i="3"/>
  <c r="DG19" i="3"/>
  <c r="DH19" i="3"/>
  <c r="DI19" i="3"/>
  <c r="DJ19" i="3" s="1"/>
  <c r="R92" i="1"/>
  <c r="DF287" i="3"/>
  <c r="DG287" i="3"/>
  <c r="DH287" i="3"/>
  <c r="DI287" i="3"/>
  <c r="DF321" i="3"/>
  <c r="DH321" i="3"/>
  <c r="DI321" i="3"/>
  <c r="DG321" i="3"/>
  <c r="DF206" i="3"/>
  <c r="P94" i="1" s="1"/>
  <c r="DH206" i="3"/>
  <c r="R94" i="1" s="1"/>
  <c r="DI206" i="3"/>
  <c r="S94" i="1" s="1"/>
  <c r="DG206" i="3"/>
  <c r="DJ206" i="3" s="1"/>
  <c r="DJ173" i="3"/>
  <c r="DF261" i="3"/>
  <c r="DG261" i="3"/>
  <c r="DH261" i="3"/>
  <c r="DI261" i="3"/>
  <c r="DF380" i="3"/>
  <c r="DG380" i="3"/>
  <c r="DH380" i="3"/>
  <c r="DI380" i="3"/>
  <c r="DJ380" i="3" s="1"/>
  <c r="DF297" i="3"/>
  <c r="DJ297" i="3" s="1"/>
  <c r="DG297" i="3"/>
  <c r="DH297" i="3"/>
  <c r="DI297" i="3"/>
  <c r="P160" i="1"/>
  <c r="DF258" i="3"/>
  <c r="DJ258" i="3" s="1"/>
  <c r="DG258" i="3"/>
  <c r="DH258" i="3"/>
  <c r="DI258" i="3"/>
  <c r="DG355" i="3"/>
  <c r="DH355" i="3"/>
  <c r="DI355" i="3"/>
  <c r="DJ355" i="3" s="1"/>
  <c r="DF355" i="3"/>
  <c r="DF314" i="3"/>
  <c r="DJ314" i="3" s="1"/>
  <c r="DG314" i="3"/>
  <c r="DH314" i="3"/>
  <c r="DI314" i="3"/>
  <c r="DF407" i="3"/>
  <c r="DJ407" i="3" s="1"/>
  <c r="DG407" i="3"/>
  <c r="DH407" i="3"/>
  <c r="DI407" i="3"/>
  <c r="DJ569" i="3"/>
  <c r="S338" i="1"/>
  <c r="DH441" i="3"/>
  <c r="DI441" i="3"/>
  <c r="DF441" i="3"/>
  <c r="DJ441" i="3" s="1"/>
  <c r="DG441" i="3"/>
  <c r="DF473" i="3"/>
  <c r="DG473" i="3"/>
  <c r="DH473" i="3"/>
  <c r="DI473" i="3"/>
  <c r="DJ473" i="3" s="1"/>
  <c r="DF456" i="3"/>
  <c r="DJ456" i="3" s="1"/>
  <c r="DG456" i="3"/>
  <c r="DH456" i="3"/>
  <c r="DI456" i="3"/>
  <c r="DH737" i="3"/>
  <c r="DF737" i="3"/>
  <c r="DG737" i="3"/>
  <c r="DI737" i="3"/>
  <c r="Q348" i="1"/>
  <c r="R587" i="1"/>
  <c r="DF623" i="3"/>
  <c r="DG623" i="3"/>
  <c r="DJ623" i="3" s="1"/>
  <c r="DH623" i="3"/>
  <c r="DI623" i="3"/>
  <c r="DF605" i="3"/>
  <c r="DG605" i="3"/>
  <c r="DJ605" i="3" s="1"/>
  <c r="DH605" i="3"/>
  <c r="DI605" i="3"/>
  <c r="DJ682" i="3"/>
  <c r="DF700" i="3"/>
  <c r="P470" i="1" s="1"/>
  <c r="DG700" i="3"/>
  <c r="DJ700" i="3" s="1"/>
  <c r="DI700" i="3"/>
  <c r="DH700" i="3"/>
  <c r="DF1080" i="3"/>
  <c r="P676" i="1" s="1"/>
  <c r="DG1080" i="3"/>
  <c r="DJ1080" i="3" s="1"/>
  <c r="DH1080" i="3"/>
  <c r="DI1080" i="3"/>
  <c r="S676" i="1" s="1"/>
  <c r="DF1002" i="3"/>
  <c r="DG1002" i="3"/>
  <c r="DH1002" i="3"/>
  <c r="DI1002" i="3"/>
  <c r="DJ1002" i="3" s="1"/>
  <c r="Q666" i="1"/>
  <c r="DJ807" i="3"/>
  <c r="P579" i="1"/>
  <c r="CP579" i="1" s="1"/>
  <c r="O579" i="1" s="1"/>
  <c r="DF862" i="3"/>
  <c r="DG862" i="3"/>
  <c r="DH862" i="3"/>
  <c r="DI862" i="3"/>
  <c r="DJ1108" i="3"/>
  <c r="P576" i="1"/>
  <c r="DG716" i="3"/>
  <c r="DI716" i="3"/>
  <c r="DF716" i="3"/>
  <c r="DJ716" i="3" s="1"/>
  <c r="DH716" i="3"/>
  <c r="DJ1266" i="3"/>
  <c r="Q715" i="1"/>
  <c r="Q676" i="1"/>
  <c r="R715" i="1"/>
  <c r="DJ1231" i="3"/>
  <c r="S708" i="1"/>
  <c r="Q680" i="1"/>
  <c r="DH1199" i="3"/>
  <c r="DI1199" i="3"/>
  <c r="DF1199" i="3"/>
  <c r="DG1199" i="3"/>
  <c r="DF1128" i="3"/>
  <c r="DG1128" i="3"/>
  <c r="Q687" i="1" s="1"/>
  <c r="DH1128" i="3"/>
  <c r="DI1128" i="3"/>
  <c r="Q773" i="1"/>
  <c r="DF1527" i="3"/>
  <c r="DH1527" i="3"/>
  <c r="DI1527" i="3"/>
  <c r="DG1527" i="3"/>
  <c r="DJ1527" i="3" s="1"/>
  <c r="DH1384" i="3"/>
  <c r="R772" i="1" s="1"/>
  <c r="DI1384" i="3"/>
  <c r="DF1384" i="3"/>
  <c r="P772" i="1" s="1"/>
  <c r="DG1384" i="3"/>
  <c r="Q772" i="1" s="1"/>
  <c r="DJ1154" i="3"/>
  <c r="S693" i="1"/>
  <c r="R726" i="1"/>
  <c r="R840" i="1"/>
  <c r="DJ1475" i="3"/>
  <c r="S793" i="1"/>
  <c r="DF49" i="3"/>
  <c r="DJ49" i="3" s="1"/>
  <c r="DG49" i="3"/>
  <c r="DH49" i="3"/>
  <c r="DI49" i="3"/>
  <c r="DF1654" i="3"/>
  <c r="DG1654" i="3"/>
  <c r="DJ1654" i="3" s="1"/>
  <c r="DH1654" i="3"/>
  <c r="DI1654" i="3"/>
  <c r="V929" i="1"/>
  <c r="R996" i="1"/>
  <c r="DF1674" i="3"/>
  <c r="DJ1674" i="3" s="1"/>
  <c r="DG1674" i="3"/>
  <c r="DH1674" i="3"/>
  <c r="DI1674" i="3"/>
  <c r="DF1612" i="3"/>
  <c r="DJ1612" i="3" s="1"/>
  <c r="DG1612" i="3"/>
  <c r="DH1612" i="3"/>
  <c r="DI1612" i="3"/>
  <c r="DF1692" i="3"/>
  <c r="DJ1692" i="3" s="1"/>
  <c r="DG1692" i="3"/>
  <c r="DH1692" i="3"/>
  <c r="DI1692" i="3"/>
  <c r="DF73" i="3"/>
  <c r="DJ73" i="3" s="1"/>
  <c r="DH73" i="3"/>
  <c r="DI73" i="3"/>
  <c r="DG73" i="3"/>
  <c r="DF1710" i="3"/>
  <c r="DJ1710" i="3" s="1"/>
  <c r="DG1710" i="3"/>
  <c r="DH1710" i="3"/>
  <c r="DI1710" i="3"/>
  <c r="DF75" i="3"/>
  <c r="DG75" i="3"/>
  <c r="DH75" i="3"/>
  <c r="DI75" i="3"/>
  <c r="DJ75" i="3" s="1"/>
  <c r="DF1667" i="3"/>
  <c r="DG1667" i="3"/>
  <c r="DH1667" i="3"/>
  <c r="DI1667" i="3"/>
  <c r="DJ1667" i="3" s="1"/>
  <c r="T51" i="1"/>
  <c r="W41" i="1"/>
  <c r="R42" i="1"/>
  <c r="CY42" i="1" s="1"/>
  <c r="X42" i="1" s="1"/>
  <c r="DF272" i="3"/>
  <c r="DG272" i="3"/>
  <c r="DH272" i="3"/>
  <c r="DI272" i="3"/>
  <c r="DJ272" i="3" s="1"/>
  <c r="DG1758" i="3"/>
  <c r="DF1758" i="3"/>
  <c r="DJ1758" i="3" s="1"/>
  <c r="DH1758" i="3"/>
  <c r="DI1758" i="3"/>
  <c r="V71" i="1"/>
  <c r="G308" i="7" s="1"/>
  <c r="DF238" i="3"/>
  <c r="DJ238" i="3" s="1"/>
  <c r="DG238" i="3"/>
  <c r="DH238" i="3"/>
  <c r="DI238" i="3"/>
  <c r="P46" i="1"/>
  <c r="Q113" i="1"/>
  <c r="CP113" i="1" s="1"/>
  <c r="O113" i="1" s="1"/>
  <c r="R113" i="1"/>
  <c r="CZ113" i="1" s="1"/>
  <c r="Y113" i="1" s="1"/>
  <c r="W113" i="1"/>
  <c r="U46" i="1"/>
  <c r="GM117" i="1"/>
  <c r="GN117" i="1" s="1"/>
  <c r="T114" i="1"/>
  <c r="R82" i="1"/>
  <c r="DH393" i="3"/>
  <c r="R225" i="1" s="1"/>
  <c r="DI393" i="3"/>
  <c r="DF393" i="3"/>
  <c r="DG393" i="3"/>
  <c r="Q225" i="1" s="1"/>
  <c r="GX113" i="1"/>
  <c r="DF377" i="3"/>
  <c r="DJ377" i="3" s="1"/>
  <c r="DG377" i="3"/>
  <c r="DH377" i="3"/>
  <c r="DI377" i="3"/>
  <c r="DF453" i="3"/>
  <c r="DG453" i="3"/>
  <c r="DH453" i="3"/>
  <c r="DI453" i="3"/>
  <c r="GX68" i="1"/>
  <c r="DF349" i="3"/>
  <c r="DH349" i="3"/>
  <c r="DI349" i="3"/>
  <c r="DJ349" i="3" s="1"/>
  <c r="DG349" i="3"/>
  <c r="DF322" i="3"/>
  <c r="DJ322" i="3" s="1"/>
  <c r="DG322" i="3"/>
  <c r="DH322" i="3"/>
  <c r="DI322" i="3"/>
  <c r="CP102" i="1"/>
  <c r="O102" i="1" s="1"/>
  <c r="GM102" i="1" s="1"/>
  <c r="GN102" i="1" s="1"/>
  <c r="V358" i="1"/>
  <c r="DF631" i="3"/>
  <c r="DJ631" i="3" s="1"/>
  <c r="DG631" i="3"/>
  <c r="DH631" i="3"/>
  <c r="DI631" i="3"/>
  <c r="DF678" i="3"/>
  <c r="DJ678" i="3" s="1"/>
  <c r="DG678" i="3"/>
  <c r="DH678" i="3"/>
  <c r="DI678" i="3"/>
  <c r="DG546" i="3"/>
  <c r="DH546" i="3"/>
  <c r="DI546" i="3"/>
  <c r="DJ546" i="3" s="1"/>
  <c r="DF546" i="3"/>
  <c r="CY207" i="1"/>
  <c r="X207" i="1" s="1"/>
  <c r="CZ207" i="1"/>
  <c r="Y207" i="1" s="1"/>
  <c r="AU465" i="1"/>
  <c r="F496" i="1"/>
  <c r="DH979" i="3"/>
  <c r="DF979" i="3"/>
  <c r="DG979" i="3"/>
  <c r="DI979" i="3"/>
  <c r="DJ979" i="3" s="1"/>
  <c r="AO560" i="1"/>
  <c r="F624" i="1"/>
  <c r="U331" i="1"/>
  <c r="T273" i="1"/>
  <c r="F302" i="1"/>
  <c r="DG712" i="3"/>
  <c r="DI712" i="3"/>
  <c r="DF712" i="3"/>
  <c r="DH712" i="3"/>
  <c r="DF869" i="3"/>
  <c r="DG869" i="3"/>
  <c r="DH869" i="3"/>
  <c r="DI869" i="3"/>
  <c r="DJ869" i="3" s="1"/>
  <c r="CB513" i="1"/>
  <c r="AS528" i="1"/>
  <c r="T620" i="1"/>
  <c r="AG560" i="1"/>
  <c r="DG1526" i="3"/>
  <c r="DH1526" i="3"/>
  <c r="DI1526" i="3"/>
  <c r="DF1526" i="3"/>
  <c r="DI1719" i="3"/>
  <c r="DF1719" i="3"/>
  <c r="DJ1719" i="3" s="1"/>
  <c r="DG1719" i="3"/>
  <c r="DH1719" i="3"/>
  <c r="DF1766" i="3"/>
  <c r="DJ1766" i="3" s="1"/>
  <c r="DG1766" i="3"/>
  <c r="DH1766" i="3"/>
  <c r="DI1766" i="3"/>
  <c r="DF1649" i="3"/>
  <c r="DJ1649" i="3" s="1"/>
  <c r="DG1649" i="3"/>
  <c r="DH1649" i="3"/>
  <c r="DI1649" i="3"/>
  <c r="V944" i="1"/>
  <c r="G2224" i="7" s="1"/>
  <c r="DI1782" i="3"/>
  <c r="DF1782" i="3"/>
  <c r="DG1782" i="3"/>
  <c r="DH1782" i="3"/>
  <c r="DF1769" i="3"/>
  <c r="DG1769" i="3"/>
  <c r="DJ1769" i="3" s="1"/>
  <c r="DH1769" i="3"/>
  <c r="DI1769" i="3"/>
  <c r="DF1736" i="3"/>
  <c r="DJ1736" i="3" s="1"/>
  <c r="DH1736" i="3"/>
  <c r="DI1736" i="3"/>
  <c r="DG1736" i="3"/>
  <c r="BC830" i="1"/>
  <c r="F874" i="1"/>
  <c r="F879" i="1"/>
  <c r="T830" i="1"/>
  <c r="CM1050" i="1"/>
  <c r="DG689" i="3"/>
  <c r="DH689" i="3"/>
  <c r="DF689" i="3"/>
  <c r="DI689" i="3"/>
  <c r="DG84" i="3"/>
  <c r="Q63" i="1" s="1"/>
  <c r="DI84" i="3"/>
  <c r="DF84" i="3"/>
  <c r="DH84" i="3"/>
  <c r="DF10" i="3"/>
  <c r="DG10" i="3"/>
  <c r="DH10" i="3"/>
  <c r="DI10" i="3"/>
  <c r="DG100" i="3"/>
  <c r="Q67" i="1" s="1"/>
  <c r="DI100" i="3"/>
  <c r="DF100" i="3"/>
  <c r="DH100" i="3"/>
  <c r="DH117" i="3"/>
  <c r="DF117" i="3"/>
  <c r="DJ117" i="3" s="1"/>
  <c r="DG117" i="3"/>
  <c r="DI117" i="3"/>
  <c r="DF443" i="3"/>
  <c r="DG443" i="3"/>
  <c r="Q236" i="1" s="1"/>
  <c r="DH443" i="3"/>
  <c r="DI443" i="3"/>
  <c r="DF436" i="3"/>
  <c r="DG436" i="3"/>
  <c r="DJ436" i="3" s="1"/>
  <c r="DH436" i="3"/>
  <c r="DI436" i="3"/>
  <c r="DG48" i="3"/>
  <c r="DI48" i="3"/>
  <c r="DF48" i="3"/>
  <c r="DJ48" i="3" s="1"/>
  <c r="DH48" i="3"/>
  <c r="DF70" i="3"/>
  <c r="DJ70" i="3" s="1"/>
  <c r="DG70" i="3"/>
  <c r="DH70" i="3"/>
  <c r="DI70" i="3"/>
  <c r="DI291" i="3"/>
  <c r="DF291" i="3"/>
  <c r="DG291" i="3"/>
  <c r="DH291" i="3"/>
  <c r="DF366" i="3"/>
  <c r="DG366" i="3"/>
  <c r="DH366" i="3"/>
  <c r="DI366" i="3"/>
  <c r="DG423" i="3"/>
  <c r="DF423" i="3"/>
  <c r="DH423" i="3"/>
  <c r="DI423" i="3"/>
  <c r="DF310" i="3"/>
  <c r="P161" i="1" s="1"/>
  <c r="DG310" i="3"/>
  <c r="Q161" i="1" s="1"/>
  <c r="DH310" i="3"/>
  <c r="R161" i="1" s="1"/>
  <c r="DI310" i="3"/>
  <c r="R321" i="1"/>
  <c r="DF313" i="3"/>
  <c r="DJ313" i="3" s="1"/>
  <c r="DG313" i="3"/>
  <c r="DH313" i="3"/>
  <c r="DI313" i="3"/>
  <c r="DF269" i="3"/>
  <c r="DJ269" i="3" s="1"/>
  <c r="DG269" i="3"/>
  <c r="DH269" i="3"/>
  <c r="DI269" i="3"/>
  <c r="DF248" i="3"/>
  <c r="DJ248" i="3" s="1"/>
  <c r="DG248" i="3"/>
  <c r="DH248" i="3"/>
  <c r="DI248" i="3"/>
  <c r="DF656" i="3"/>
  <c r="DG656" i="3"/>
  <c r="DH656" i="3"/>
  <c r="DI656" i="3"/>
  <c r="DF664" i="3"/>
  <c r="DG664" i="3"/>
  <c r="DJ664" i="3" s="1"/>
  <c r="DH664" i="3"/>
  <c r="DI664" i="3"/>
  <c r="DF452" i="3"/>
  <c r="DG452" i="3"/>
  <c r="DH452" i="3"/>
  <c r="DI452" i="3"/>
  <c r="DF398" i="3"/>
  <c r="DJ398" i="3" s="1"/>
  <c r="DG398" i="3"/>
  <c r="DH398" i="3"/>
  <c r="DI398" i="3"/>
  <c r="DJ780" i="3"/>
  <c r="S570" i="1"/>
  <c r="P348" i="1"/>
  <c r="R470" i="1"/>
  <c r="DF626" i="3"/>
  <c r="DJ626" i="3" s="1"/>
  <c r="DG626" i="3"/>
  <c r="DH626" i="3"/>
  <c r="DI626" i="3"/>
  <c r="Q472" i="1"/>
  <c r="DF934" i="3"/>
  <c r="DJ934" i="3" s="1"/>
  <c r="DG934" i="3"/>
  <c r="DH934" i="3"/>
  <c r="DI934" i="3"/>
  <c r="DG1111" i="3"/>
  <c r="Q684" i="1" s="1"/>
  <c r="DH1111" i="3"/>
  <c r="R684" i="1" s="1"/>
  <c r="DI1111" i="3"/>
  <c r="DF1111" i="3"/>
  <c r="P684" i="1" s="1"/>
  <c r="CP671" i="1"/>
  <c r="O671" i="1" s="1"/>
  <c r="DH1130" i="3"/>
  <c r="DI1130" i="3"/>
  <c r="DF1130" i="3"/>
  <c r="DG1130" i="3"/>
  <c r="DJ1130" i="3" s="1"/>
  <c r="DH1271" i="3"/>
  <c r="R716" i="1" s="1"/>
  <c r="DI1271" i="3"/>
  <c r="DF1271" i="3"/>
  <c r="P716" i="1" s="1"/>
  <c r="DG1271" i="3"/>
  <c r="DJ1251" i="3"/>
  <c r="S713" i="1"/>
  <c r="DH1424" i="3"/>
  <c r="R783" i="1" s="1"/>
  <c r="DI1424" i="3"/>
  <c r="S783" i="1" s="1"/>
  <c r="DF1424" i="3"/>
  <c r="P783" i="1" s="1"/>
  <c r="DG1424" i="3"/>
  <c r="Q783" i="1" s="1"/>
  <c r="R693" i="1"/>
  <c r="R793" i="1"/>
  <c r="R843" i="1"/>
  <c r="DF42" i="3"/>
  <c r="DG42" i="3"/>
  <c r="DH42" i="3"/>
  <c r="DI42" i="3"/>
  <c r="DF1688" i="3"/>
  <c r="DJ1688" i="3" s="1"/>
  <c r="DG1688" i="3"/>
  <c r="DH1688" i="3"/>
  <c r="DI1688" i="3"/>
  <c r="DF1624" i="3"/>
  <c r="DG1624" i="3"/>
  <c r="DH1624" i="3"/>
  <c r="DI1624" i="3"/>
  <c r="DF1691" i="3"/>
  <c r="DJ1691" i="3" s="1"/>
  <c r="DG1691" i="3"/>
  <c r="DH1691" i="3"/>
  <c r="DI1691" i="3"/>
  <c r="DF1707" i="3"/>
  <c r="P945" i="1" s="1"/>
  <c r="DG1707" i="3"/>
  <c r="Q945" i="1" s="1"/>
  <c r="DH1707" i="3"/>
  <c r="R945" i="1" s="1"/>
  <c r="DI1707" i="3"/>
  <c r="DF1620" i="3"/>
  <c r="DJ1620" i="3" s="1"/>
  <c r="DG1620" i="3"/>
  <c r="DH1620" i="3"/>
  <c r="DI1620" i="3"/>
  <c r="DH1755" i="3"/>
  <c r="DI1755" i="3"/>
  <c r="DF1755" i="3"/>
  <c r="DG1755" i="3"/>
  <c r="DF71" i="3"/>
  <c r="DJ71" i="3" s="1"/>
  <c r="DG71" i="3"/>
  <c r="DH71" i="3"/>
  <c r="DI71" i="3"/>
  <c r="DF1730" i="3"/>
  <c r="DJ1730" i="3" s="1"/>
  <c r="DG1730" i="3"/>
  <c r="DH1730" i="3"/>
  <c r="DI1730" i="3"/>
  <c r="DG76" i="3"/>
  <c r="DI76" i="3"/>
  <c r="DF76" i="3"/>
  <c r="DH76" i="3"/>
  <c r="DF1685" i="3"/>
  <c r="DG1685" i="3"/>
  <c r="DJ1685" i="3" s="1"/>
  <c r="DH1685" i="3"/>
  <c r="DI1685" i="3"/>
  <c r="T41" i="1"/>
  <c r="R57" i="1"/>
  <c r="CY57" i="1" s="1"/>
  <c r="X57" i="1" s="1"/>
  <c r="CY64" i="1"/>
  <c r="X64" i="1" s="1"/>
  <c r="CZ64" i="1"/>
  <c r="Y64" i="1" s="1"/>
  <c r="DH133" i="3"/>
  <c r="DF133" i="3"/>
  <c r="DG133" i="3"/>
  <c r="DI133" i="3"/>
  <c r="DJ133" i="3" s="1"/>
  <c r="Q42" i="1"/>
  <c r="CP42" i="1" s="1"/>
  <c r="O42" i="1" s="1"/>
  <c r="V96" i="1"/>
  <c r="G489" i="7" s="1"/>
  <c r="DF283" i="3"/>
  <c r="DJ283" i="3" s="1"/>
  <c r="DG283" i="3"/>
  <c r="DH283" i="3"/>
  <c r="DI283" i="3"/>
  <c r="DH1780" i="3"/>
  <c r="DF1780" i="3"/>
  <c r="DG1780" i="3"/>
  <c r="DJ1780" i="3" s="1"/>
  <c r="DI1780" i="3"/>
  <c r="DH113" i="3"/>
  <c r="DG113" i="3"/>
  <c r="DI113" i="3"/>
  <c r="DJ113" i="3" s="1"/>
  <c r="DF113" i="3"/>
  <c r="V101" i="1"/>
  <c r="G514" i="7" s="1"/>
  <c r="V51" i="1"/>
  <c r="V46" i="1"/>
  <c r="U82" i="1"/>
  <c r="DF371" i="3"/>
  <c r="DJ371" i="3" s="1"/>
  <c r="DG371" i="3"/>
  <c r="DI371" i="3"/>
  <c r="DH371" i="3"/>
  <c r="GM156" i="1"/>
  <c r="GN156" i="1" s="1"/>
  <c r="T97" i="1"/>
  <c r="GM74" i="1"/>
  <c r="GN74" i="1" s="1"/>
  <c r="GM69" i="1"/>
  <c r="GN69" i="1" s="1"/>
  <c r="DF373" i="3"/>
  <c r="DG373" i="3"/>
  <c r="DH373" i="3"/>
  <c r="DI373" i="3"/>
  <c r="DJ373" i="3" s="1"/>
  <c r="DG457" i="3"/>
  <c r="DH457" i="3"/>
  <c r="DI457" i="3"/>
  <c r="DF457" i="3"/>
  <c r="DJ457" i="3" s="1"/>
  <c r="V76" i="1"/>
  <c r="DF350" i="3"/>
  <c r="DG350" i="3"/>
  <c r="DJ350" i="3" s="1"/>
  <c r="DI350" i="3"/>
  <c r="DH350" i="3"/>
  <c r="AJ241" i="1"/>
  <c r="CZ235" i="1"/>
  <c r="Y235" i="1" s="1"/>
  <c r="CY235" i="1"/>
  <c r="X235" i="1" s="1"/>
  <c r="GM235" i="1" s="1"/>
  <c r="GN235" i="1" s="1"/>
  <c r="DG401" i="3"/>
  <c r="DH401" i="3"/>
  <c r="R227" i="1" s="1"/>
  <c r="DI401" i="3"/>
  <c r="DF401" i="3"/>
  <c r="CY102" i="1"/>
  <c r="X102" i="1" s="1"/>
  <c r="CZ102" i="1"/>
  <c r="Y102" i="1" s="1"/>
  <c r="DF644" i="3"/>
  <c r="DJ644" i="3" s="1"/>
  <c r="DG644" i="3"/>
  <c r="DH644" i="3"/>
  <c r="DI644" i="3"/>
  <c r="GM215" i="1"/>
  <c r="GN215" i="1" s="1"/>
  <c r="DF551" i="3"/>
  <c r="DJ551" i="3" s="1"/>
  <c r="DG551" i="3"/>
  <c r="DH551" i="3"/>
  <c r="DI551" i="3"/>
  <c r="GM226" i="1"/>
  <c r="GN226" i="1" s="1"/>
  <c r="CZ232" i="1"/>
  <c r="Y232" i="1" s="1"/>
  <c r="DF670" i="3"/>
  <c r="DJ670" i="3" s="1"/>
  <c r="DG670" i="3"/>
  <c r="DH670" i="3"/>
  <c r="DI670" i="3"/>
  <c r="CF465" i="1"/>
  <c r="AW477" i="1"/>
  <c r="W331" i="1"/>
  <c r="T332" i="1"/>
  <c r="V474" i="1"/>
  <c r="DF1528" i="3"/>
  <c r="DJ1528" i="3" s="1"/>
  <c r="DG1528" i="3"/>
  <c r="DH1528" i="3"/>
  <c r="DI1528" i="3"/>
  <c r="GM698" i="1"/>
  <c r="GO698" i="1" s="1"/>
  <c r="DI1715" i="3"/>
  <c r="DJ1715" i="3" s="1"/>
  <c r="DF1715" i="3"/>
  <c r="DG1715" i="3"/>
  <c r="DH1715" i="3"/>
  <c r="DI1683" i="3"/>
  <c r="DF1683" i="3"/>
  <c r="DG1683" i="3"/>
  <c r="Q943" i="1" s="1"/>
  <c r="DH1683" i="3"/>
  <c r="R943" i="1" s="1"/>
  <c r="DG1763" i="3"/>
  <c r="DJ1763" i="3" s="1"/>
  <c r="DF1763" i="3"/>
  <c r="DH1763" i="3"/>
  <c r="DI1763" i="3"/>
  <c r="DF1728" i="3"/>
  <c r="DJ1728" i="3" s="1"/>
  <c r="DH1728" i="3"/>
  <c r="DI1728" i="3"/>
  <c r="DG1728" i="3"/>
  <c r="DF1642" i="3"/>
  <c r="DJ1642" i="3" s="1"/>
  <c r="DG1642" i="3"/>
  <c r="DH1642" i="3"/>
  <c r="DI1642" i="3"/>
  <c r="DI1699" i="3"/>
  <c r="DF1699" i="3"/>
  <c r="DG1699" i="3"/>
  <c r="DJ1699" i="3" s="1"/>
  <c r="DH1699" i="3"/>
  <c r="DG1655" i="3"/>
  <c r="DJ1655" i="3" s="1"/>
  <c r="DH1655" i="3"/>
  <c r="DI1655" i="3"/>
  <c r="DF1655" i="3"/>
  <c r="V955" i="1"/>
  <c r="G2371" i="7" s="1"/>
  <c r="DF1733" i="3"/>
  <c r="DG1733" i="3"/>
  <c r="DH1733" i="3"/>
  <c r="DI1733" i="3"/>
  <c r="DJ1733" i="3" s="1"/>
  <c r="F1020" i="1"/>
  <c r="AU989" i="1"/>
  <c r="BA1033" i="1"/>
  <c r="F1070" i="1"/>
  <c r="DF673" i="3"/>
  <c r="DG673" i="3"/>
  <c r="DH673" i="3"/>
  <c r="R365" i="1" s="1"/>
  <c r="DI673" i="3"/>
  <c r="R665" i="1"/>
  <c r="DF104" i="3"/>
  <c r="DH104" i="3"/>
  <c r="DI104" i="3"/>
  <c r="DG104" i="3"/>
  <c r="DF154" i="3"/>
  <c r="P84" i="1" s="1"/>
  <c r="DH154" i="3"/>
  <c r="R84" i="1" s="1"/>
  <c r="DI154" i="3"/>
  <c r="DG154" i="3"/>
  <c r="Q84" i="1" s="1"/>
  <c r="DI140" i="3"/>
  <c r="DF140" i="3"/>
  <c r="DJ140" i="3" s="1"/>
  <c r="DG140" i="3"/>
  <c r="DH140" i="3"/>
  <c r="DF400" i="3"/>
  <c r="DJ400" i="3" s="1"/>
  <c r="DG400" i="3"/>
  <c r="DH400" i="3"/>
  <c r="DI400" i="3"/>
  <c r="DG94" i="3"/>
  <c r="DJ94" i="3" s="1"/>
  <c r="DI94" i="3"/>
  <c r="DF94" i="3"/>
  <c r="DH94" i="3"/>
  <c r="DI4" i="3"/>
  <c r="DG4" i="3"/>
  <c r="DH4" i="3"/>
  <c r="DF4" i="3"/>
  <c r="DJ4" i="3" s="1"/>
  <c r="DF26" i="3"/>
  <c r="DJ26" i="3" s="1"/>
  <c r="DG26" i="3"/>
  <c r="DH26" i="3"/>
  <c r="DI26" i="3"/>
  <c r="DF55" i="3"/>
  <c r="DG55" i="3"/>
  <c r="DH55" i="3"/>
  <c r="DI55" i="3"/>
  <c r="DJ55" i="3" s="1"/>
  <c r="DF150" i="3"/>
  <c r="DG150" i="3"/>
  <c r="DH150" i="3"/>
  <c r="DI150" i="3"/>
  <c r="DG80" i="3"/>
  <c r="DI80" i="3"/>
  <c r="DF80" i="3"/>
  <c r="DJ80" i="3" s="1"/>
  <c r="DH80" i="3"/>
  <c r="DF59" i="3"/>
  <c r="DJ59" i="3" s="1"/>
  <c r="DG59" i="3"/>
  <c r="DH59" i="3"/>
  <c r="DI59" i="3"/>
  <c r="DF363" i="3"/>
  <c r="DH363" i="3"/>
  <c r="DI363" i="3"/>
  <c r="DG363" i="3"/>
  <c r="DJ363" i="3" s="1"/>
  <c r="DF79" i="3"/>
  <c r="DJ79" i="3" s="1"/>
  <c r="DI79" i="3"/>
  <c r="DG79" i="3"/>
  <c r="DH79" i="3"/>
  <c r="DF281" i="3"/>
  <c r="DJ281" i="3" s="1"/>
  <c r="DG281" i="3"/>
  <c r="DH281" i="3"/>
  <c r="DI281" i="3"/>
  <c r="DF439" i="3"/>
  <c r="DG439" i="3"/>
  <c r="DJ439" i="3" s="1"/>
  <c r="DH439" i="3"/>
  <c r="DI439" i="3"/>
  <c r="DF331" i="3"/>
  <c r="DG331" i="3"/>
  <c r="DH331" i="3"/>
  <c r="DI331" i="3"/>
  <c r="DJ331" i="3" s="1"/>
  <c r="DJ510" i="3"/>
  <c r="DF410" i="3"/>
  <c r="DG410" i="3"/>
  <c r="DH410" i="3"/>
  <c r="DI410" i="3"/>
  <c r="DF368" i="3"/>
  <c r="DG368" i="3"/>
  <c r="DJ368" i="3" s="1"/>
  <c r="DH368" i="3"/>
  <c r="DI368" i="3"/>
  <c r="DF376" i="3"/>
  <c r="DJ376" i="3" s="1"/>
  <c r="DG376" i="3"/>
  <c r="DH376" i="3"/>
  <c r="DI376" i="3"/>
  <c r="DF353" i="3"/>
  <c r="DJ353" i="3" s="1"/>
  <c r="DG353" i="3"/>
  <c r="DH353" i="3"/>
  <c r="DI353" i="3"/>
  <c r="DF669" i="3"/>
  <c r="DG669" i="3"/>
  <c r="DH669" i="3"/>
  <c r="DI669" i="3"/>
  <c r="DF534" i="3"/>
  <c r="DG534" i="3"/>
  <c r="DH534" i="3"/>
  <c r="DI534" i="3"/>
  <c r="DF586" i="3"/>
  <c r="DG586" i="3"/>
  <c r="DJ586" i="3" s="1"/>
  <c r="DH586" i="3"/>
  <c r="R341" i="1" s="1"/>
  <c r="DI586" i="3"/>
  <c r="S341" i="1" s="1"/>
  <c r="V229" i="1"/>
  <c r="G935" i="7" s="1"/>
  <c r="DJ572" i="3"/>
  <c r="DF778" i="3"/>
  <c r="P569" i="1" s="1"/>
  <c r="DG778" i="3"/>
  <c r="Q569" i="1" s="1"/>
  <c r="DH778" i="3"/>
  <c r="R569" i="1" s="1"/>
  <c r="DI778" i="3"/>
  <c r="DF786" i="3"/>
  <c r="P572" i="1" s="1"/>
  <c r="DG786" i="3"/>
  <c r="Q572" i="1" s="1"/>
  <c r="DH786" i="3"/>
  <c r="R572" i="1" s="1"/>
  <c r="DI786" i="3"/>
  <c r="DF628" i="3"/>
  <c r="DJ628" i="3" s="1"/>
  <c r="DG628" i="3"/>
  <c r="DH628" i="3"/>
  <c r="DI628" i="3"/>
  <c r="DF652" i="3"/>
  <c r="DG652" i="3"/>
  <c r="Q362" i="1" s="1"/>
  <c r="DH652" i="3"/>
  <c r="DI652" i="3"/>
  <c r="DJ773" i="3"/>
  <c r="S566" i="1"/>
  <c r="DJ704" i="3"/>
  <c r="S472" i="1"/>
  <c r="DF1025" i="3"/>
  <c r="P663" i="1" s="1"/>
  <c r="DG1025" i="3"/>
  <c r="Q663" i="1" s="1"/>
  <c r="DH1025" i="3"/>
  <c r="R663" i="1" s="1"/>
  <c r="DI1025" i="3"/>
  <c r="DJ1059" i="3"/>
  <c r="DF739" i="3"/>
  <c r="DG739" i="3"/>
  <c r="DH739" i="3"/>
  <c r="DI739" i="3"/>
  <c r="DJ739" i="3" s="1"/>
  <c r="Q718" i="1"/>
  <c r="DH977" i="3"/>
  <c r="DF977" i="3"/>
  <c r="DJ977" i="3" s="1"/>
  <c r="DG977" i="3"/>
  <c r="DI977" i="3"/>
  <c r="Q712" i="1"/>
  <c r="DJ1464" i="3"/>
  <c r="Q789" i="1"/>
  <c r="DJ1497" i="3"/>
  <c r="S833" i="1"/>
  <c r="DH1482" i="3"/>
  <c r="DI1482" i="3"/>
  <c r="DF1482" i="3"/>
  <c r="DG1482" i="3"/>
  <c r="DJ1482" i="3" s="1"/>
  <c r="DJ1268" i="3"/>
  <c r="S716" i="1"/>
  <c r="Q693" i="1"/>
  <c r="DJ1323" i="3"/>
  <c r="S726" i="1"/>
  <c r="DJ1547" i="3"/>
  <c r="S844" i="1"/>
  <c r="Q793" i="1"/>
  <c r="V838" i="1"/>
  <c r="DJ1374" i="3"/>
  <c r="P770" i="1"/>
  <c r="P840" i="1"/>
  <c r="DF1772" i="3"/>
  <c r="DJ1772" i="3" s="1"/>
  <c r="DG1772" i="3"/>
  <c r="DH1772" i="3"/>
  <c r="DI1772" i="3"/>
  <c r="DH1635" i="3"/>
  <c r="DI1635" i="3"/>
  <c r="DJ1635" i="3" s="1"/>
  <c r="DF1635" i="3"/>
  <c r="DG1635" i="3"/>
  <c r="DF14" i="3"/>
  <c r="DJ14" i="3" s="1"/>
  <c r="DG14" i="3"/>
  <c r="DH14" i="3"/>
  <c r="DI14" i="3"/>
  <c r="DF21" i="3"/>
  <c r="DG21" i="3"/>
  <c r="DJ21" i="3" s="1"/>
  <c r="DH21" i="3"/>
  <c r="DI21" i="3"/>
  <c r="V54" i="1"/>
  <c r="G192" i="7" s="1"/>
  <c r="DF1760" i="3"/>
  <c r="DG1760" i="3"/>
  <c r="Q954" i="1" s="1"/>
  <c r="DH1760" i="3"/>
  <c r="DI1760" i="3"/>
  <c r="V58" i="1"/>
  <c r="G219" i="7" s="1"/>
  <c r="U68" i="1"/>
  <c r="W68" i="1"/>
  <c r="Q68" i="1"/>
  <c r="CP68" i="1" s="1"/>
  <c r="O68" i="1" s="1"/>
  <c r="GM68" i="1" s="1"/>
  <c r="GN68" i="1" s="1"/>
  <c r="DF137" i="3"/>
  <c r="DI137" i="3"/>
  <c r="DG137" i="3"/>
  <c r="DH137" i="3"/>
  <c r="DF230" i="3"/>
  <c r="DJ230" i="3" s="1"/>
  <c r="DG230" i="3"/>
  <c r="DH230" i="3"/>
  <c r="DI230" i="3"/>
  <c r="W51" i="1"/>
  <c r="DF276" i="3"/>
  <c r="DG276" i="3"/>
  <c r="DH276" i="3"/>
  <c r="DI276" i="3"/>
  <c r="S41" i="1"/>
  <c r="U64" i="1"/>
  <c r="GX50" i="1"/>
  <c r="CZ60" i="1"/>
  <c r="Y60" i="1" s="1"/>
  <c r="CY60" i="1"/>
  <c r="X60" i="1" s="1"/>
  <c r="GM60" i="1" s="1"/>
  <c r="GN60" i="1" s="1"/>
  <c r="W97" i="1"/>
  <c r="DF367" i="3"/>
  <c r="DG367" i="3"/>
  <c r="DI367" i="3"/>
  <c r="DH367" i="3"/>
  <c r="Q100" i="1"/>
  <c r="CP100" i="1" s="1"/>
  <c r="O100" i="1" s="1"/>
  <c r="S82" i="1"/>
  <c r="DH374" i="3"/>
  <c r="DI374" i="3"/>
  <c r="DF374" i="3"/>
  <c r="DG374" i="3"/>
  <c r="DJ374" i="3" s="1"/>
  <c r="DI419" i="3"/>
  <c r="DJ419" i="3" s="1"/>
  <c r="DF419" i="3"/>
  <c r="DG419" i="3"/>
  <c r="DH419" i="3"/>
  <c r="AT204" i="1"/>
  <c r="F259" i="1"/>
  <c r="T112" i="1"/>
  <c r="DF637" i="3"/>
  <c r="DG637" i="3"/>
  <c r="DJ637" i="3" s="1"/>
  <c r="DH637" i="3"/>
  <c r="DI637" i="3"/>
  <c r="U237" i="1"/>
  <c r="U170" i="1"/>
  <c r="AH172" i="1" s="1"/>
  <c r="DF674" i="3"/>
  <c r="DG674" i="3"/>
  <c r="DH674" i="3"/>
  <c r="DI674" i="3"/>
  <c r="DJ674" i="3" s="1"/>
  <c r="Q317" i="1"/>
  <c r="CP317" i="1" s="1"/>
  <c r="O317" i="1" s="1"/>
  <c r="S317" i="1"/>
  <c r="T317" i="1"/>
  <c r="AG369" i="1" s="1"/>
  <c r="CP232" i="1"/>
  <c r="O232" i="1" s="1"/>
  <c r="F266" i="1"/>
  <c r="BD204" i="1"/>
  <c r="S361" i="1"/>
  <c r="P327" i="1"/>
  <c r="S327" i="1"/>
  <c r="DI863" i="3"/>
  <c r="DF863" i="3"/>
  <c r="P597" i="1" s="1"/>
  <c r="DG863" i="3"/>
  <c r="Q597" i="1" s="1"/>
  <c r="DH863" i="3"/>
  <c r="R597" i="1" s="1"/>
  <c r="DH996" i="3"/>
  <c r="DI996" i="3"/>
  <c r="DJ996" i="3" s="1"/>
  <c r="DF996" i="3"/>
  <c r="DG996" i="3"/>
  <c r="GM319" i="1"/>
  <c r="GN319" i="1" s="1"/>
  <c r="W347" i="1"/>
  <c r="DF713" i="3"/>
  <c r="DG713" i="3"/>
  <c r="DI713" i="3"/>
  <c r="DH713" i="3"/>
  <c r="CI465" i="1"/>
  <c r="AZ477" i="1"/>
  <c r="GM325" i="1"/>
  <c r="GN325" i="1" s="1"/>
  <c r="CP846" i="1"/>
  <c r="O846" i="1" s="1"/>
  <c r="DF1716" i="3"/>
  <c r="DG1716" i="3"/>
  <c r="DH1716" i="3"/>
  <c r="DI1716" i="3"/>
  <c r="DF1745" i="3"/>
  <c r="DJ1745" i="3" s="1"/>
  <c r="DG1745" i="3"/>
  <c r="DH1745" i="3"/>
  <c r="DI1745" i="3"/>
  <c r="DF1729" i="3"/>
  <c r="DJ1729" i="3" s="1"/>
  <c r="DG1729" i="3"/>
  <c r="DH1729" i="3"/>
  <c r="DI1729" i="3"/>
  <c r="DF1646" i="3"/>
  <c r="DJ1646" i="3" s="1"/>
  <c r="DG1646" i="3"/>
  <c r="DH1646" i="3"/>
  <c r="DI1646" i="3"/>
  <c r="DF1695" i="3"/>
  <c r="DG1695" i="3"/>
  <c r="DH1695" i="3"/>
  <c r="R944" i="1" s="1"/>
  <c r="DI1695" i="3"/>
  <c r="DI1651" i="3"/>
  <c r="DJ1651" i="3" s="1"/>
  <c r="DF1651" i="3"/>
  <c r="DG1651" i="3"/>
  <c r="DH1651" i="3"/>
  <c r="DF1777" i="3"/>
  <c r="DG1777" i="3"/>
  <c r="DH1777" i="3"/>
  <c r="DI1777" i="3"/>
  <c r="DJ1777" i="3" s="1"/>
  <c r="DF1737" i="3"/>
  <c r="DJ1737" i="3" s="1"/>
  <c r="DG1737" i="3"/>
  <c r="DH1737" i="3"/>
  <c r="DI1737" i="3"/>
  <c r="BB509" i="1"/>
  <c r="F901" i="1"/>
  <c r="CY934" i="1"/>
  <c r="X934" i="1" s="1"/>
  <c r="GM934" i="1" s="1"/>
  <c r="GN934" i="1" s="1"/>
  <c r="CZ934" i="1"/>
  <c r="Y934" i="1" s="1"/>
  <c r="CF1050" i="1"/>
  <c r="CE1050" i="1"/>
  <c r="CH1050" i="1"/>
  <c r="AC1033" i="1"/>
  <c r="P1050" i="1"/>
  <c r="Q935" i="1"/>
  <c r="GM997" i="1"/>
  <c r="GN997" i="1" s="1"/>
  <c r="GM850" i="1" l="1"/>
  <c r="GO850" i="1" s="1"/>
  <c r="AN2099" i="7"/>
  <c r="K2099" i="7"/>
  <c r="V1001" i="1"/>
  <c r="F1024" i="1" s="1"/>
  <c r="AI989" i="1"/>
  <c r="K1304" i="7"/>
  <c r="AN1304" i="7"/>
  <c r="GM846" i="1"/>
  <c r="GO846" i="1" s="1"/>
  <c r="GM579" i="1"/>
  <c r="GO579" i="1" s="1"/>
  <c r="AZ119" i="1"/>
  <c r="CP696" i="1"/>
  <c r="O696" i="1" s="1"/>
  <c r="K1368" i="7"/>
  <c r="AN1368" i="7"/>
  <c r="CP580" i="1"/>
  <c r="O580" i="1" s="1"/>
  <c r="CP320" i="1"/>
  <c r="O320" i="1" s="1"/>
  <c r="M1795" i="7"/>
  <c r="I1795" i="7"/>
  <c r="AI957" i="1"/>
  <c r="CP616" i="1"/>
  <c r="O616" i="1" s="1"/>
  <c r="CG989" i="1"/>
  <c r="AX1001" i="1"/>
  <c r="AI241" i="1"/>
  <c r="V241" i="1" s="1"/>
  <c r="CP338" i="1"/>
  <c r="O338" i="1" s="1"/>
  <c r="CP785" i="1"/>
  <c r="O785" i="1" s="1"/>
  <c r="CP693" i="1"/>
  <c r="O693" i="1" s="1"/>
  <c r="CP606" i="1"/>
  <c r="O606" i="1" s="1"/>
  <c r="CP690" i="1"/>
  <c r="O690" i="1" s="1"/>
  <c r="CP695" i="1"/>
  <c r="O695" i="1" s="1"/>
  <c r="CP656" i="1"/>
  <c r="O656" i="1" s="1"/>
  <c r="CP525" i="1"/>
  <c r="O525" i="1" s="1"/>
  <c r="AI119" i="1"/>
  <c r="AI30" i="1" s="1"/>
  <c r="CP667" i="1"/>
  <c r="O667" i="1" s="1"/>
  <c r="CP564" i="1"/>
  <c r="O564" i="1" s="1"/>
  <c r="CP996" i="1"/>
  <c r="O996" i="1" s="1"/>
  <c r="CP712" i="1"/>
  <c r="O712" i="1" s="1"/>
  <c r="CP472" i="1"/>
  <c r="O472" i="1" s="1"/>
  <c r="CP781" i="1"/>
  <c r="O781" i="1" s="1"/>
  <c r="CP278" i="1"/>
  <c r="O278" i="1" s="1"/>
  <c r="CP705" i="1"/>
  <c r="O705" i="1" s="1"/>
  <c r="CP348" i="1"/>
  <c r="O348" i="1" s="1"/>
  <c r="CY783" i="1"/>
  <c r="X783" i="1" s="1"/>
  <c r="AZ1906" i="7" s="1"/>
  <c r="L1904" i="7" s="1"/>
  <c r="CZ783" i="1"/>
  <c r="Y783" i="1" s="1"/>
  <c r="BA1906" i="7" s="1"/>
  <c r="L1905" i="7" s="1"/>
  <c r="CY692" i="1"/>
  <c r="X692" i="1" s="1"/>
  <c r="AZ1667" i="7" s="1"/>
  <c r="L1665" i="7" s="1"/>
  <c r="CZ692" i="1"/>
  <c r="Y692" i="1" s="1"/>
  <c r="BA1667" i="7" s="1"/>
  <c r="L1666" i="7" s="1"/>
  <c r="CY666" i="1"/>
  <c r="X666" i="1" s="1"/>
  <c r="CZ666" i="1"/>
  <c r="Y666" i="1" s="1"/>
  <c r="CY730" i="1"/>
  <c r="X730" i="1" s="1"/>
  <c r="CZ730" i="1"/>
  <c r="Y730" i="1" s="1"/>
  <c r="AH30" i="1"/>
  <c r="U119" i="1"/>
  <c r="CJ313" i="1"/>
  <c r="BA369" i="1"/>
  <c r="AI204" i="1"/>
  <c r="CP666" i="1"/>
  <c r="O666" i="1" s="1"/>
  <c r="CY665" i="1"/>
  <c r="X665" i="1" s="1"/>
  <c r="CZ665" i="1"/>
  <c r="Y665" i="1" s="1"/>
  <c r="CY341" i="1"/>
  <c r="X341" i="1" s="1"/>
  <c r="CZ341" i="1"/>
  <c r="Y341" i="1" s="1"/>
  <c r="CP716" i="1"/>
  <c r="O716" i="1" s="1"/>
  <c r="CY998" i="1"/>
  <c r="X998" i="1" s="1"/>
  <c r="CZ998" i="1"/>
  <c r="Y998" i="1" s="1"/>
  <c r="CY832" i="1"/>
  <c r="X832" i="1" s="1"/>
  <c r="AZ2004" i="7" s="1"/>
  <c r="L2002" i="7" s="1"/>
  <c r="CZ832" i="1"/>
  <c r="Y832" i="1" s="1"/>
  <c r="BA2004" i="7" s="1"/>
  <c r="L2003" i="7" s="1"/>
  <c r="CY840" i="1"/>
  <c r="X840" i="1" s="1"/>
  <c r="CZ840" i="1"/>
  <c r="Y840" i="1" s="1"/>
  <c r="CY710" i="1"/>
  <c r="X710" i="1" s="1"/>
  <c r="CZ710" i="1"/>
  <c r="Y710" i="1" s="1"/>
  <c r="CY92" i="1"/>
  <c r="X92" i="1" s="1"/>
  <c r="CZ92" i="1"/>
  <c r="Y92" i="1" s="1"/>
  <c r="CZ468" i="1"/>
  <c r="Y468" i="1" s="1"/>
  <c r="CY468" i="1"/>
  <c r="X468" i="1" s="1"/>
  <c r="CY94" i="1"/>
  <c r="X94" i="1" s="1"/>
  <c r="AZ483" i="7" s="1"/>
  <c r="L481" i="7" s="1"/>
  <c r="CZ94" i="1"/>
  <c r="Y94" i="1" s="1"/>
  <c r="BA483" i="7" s="1"/>
  <c r="L482" i="7" s="1"/>
  <c r="CP998" i="1"/>
  <c r="O998" i="1" s="1"/>
  <c r="CY277" i="1"/>
  <c r="X277" i="1" s="1"/>
  <c r="AZ1011" i="7" s="1"/>
  <c r="L1009" i="7" s="1"/>
  <c r="CZ277" i="1"/>
  <c r="Y277" i="1" s="1"/>
  <c r="BA1011" i="7" s="1"/>
  <c r="L1010" i="7" s="1"/>
  <c r="CY924" i="1"/>
  <c r="X924" i="1" s="1"/>
  <c r="AZ2158" i="7" s="1"/>
  <c r="L2156" i="7" s="1"/>
  <c r="CZ924" i="1"/>
  <c r="Y924" i="1" s="1"/>
  <c r="BA2158" i="7" s="1"/>
  <c r="L2157" i="7" s="1"/>
  <c r="AH151" i="1"/>
  <c r="U172" i="1"/>
  <c r="CP323" i="1"/>
  <c r="O323" i="1" s="1"/>
  <c r="CY791" i="1"/>
  <c r="X791" i="1" s="1"/>
  <c r="AZ1966" i="7" s="1"/>
  <c r="L1964" i="7" s="1"/>
  <c r="CZ791" i="1"/>
  <c r="Y791" i="1" s="1"/>
  <c r="BA1966" i="7" s="1"/>
  <c r="L1965" i="7" s="1"/>
  <c r="CP710" i="1"/>
  <c r="O710" i="1" s="1"/>
  <c r="GM710" i="1" s="1"/>
  <c r="GO710" i="1" s="1"/>
  <c r="CY574" i="1"/>
  <c r="X574" i="1" s="1"/>
  <c r="CZ574" i="1"/>
  <c r="Y574" i="1" s="1"/>
  <c r="CY323" i="1"/>
  <c r="X323" i="1" s="1"/>
  <c r="CZ323" i="1"/>
  <c r="Y323" i="1" s="1"/>
  <c r="GM50" i="1"/>
  <c r="GN50" i="1" s="1"/>
  <c r="CY517" i="1"/>
  <c r="X517" i="1" s="1"/>
  <c r="CZ517" i="1"/>
  <c r="Y517" i="1" s="1"/>
  <c r="CP574" i="1"/>
  <c r="O574" i="1" s="1"/>
  <c r="CY159" i="1"/>
  <c r="X159" i="1" s="1"/>
  <c r="AZ673" i="7" s="1"/>
  <c r="L671" i="7" s="1"/>
  <c r="CZ159" i="1"/>
  <c r="Y159" i="1" s="1"/>
  <c r="BA673" i="7" s="1"/>
  <c r="L672" i="7" s="1"/>
  <c r="CZ676" i="1"/>
  <c r="Y676" i="1" s="1"/>
  <c r="BA1598" i="7" s="1"/>
  <c r="L1597" i="7" s="1"/>
  <c r="CY676" i="1"/>
  <c r="X676" i="1" s="1"/>
  <c r="AZ1598" i="7" s="1"/>
  <c r="L1596" i="7" s="1"/>
  <c r="CP676" i="1"/>
  <c r="O676" i="1" s="1"/>
  <c r="GM676" i="1" s="1"/>
  <c r="GO676" i="1" s="1"/>
  <c r="AE798" i="1"/>
  <c r="AJ313" i="1"/>
  <c r="W369" i="1"/>
  <c r="CY160" i="1"/>
  <c r="X160" i="1" s="1"/>
  <c r="AZ689" i="7" s="1"/>
  <c r="L687" i="7" s="1"/>
  <c r="CZ160" i="1"/>
  <c r="Y160" i="1" s="1"/>
  <c r="BA689" i="7" s="1"/>
  <c r="L688" i="7" s="1"/>
  <c r="GM113" i="1"/>
  <c r="GN113" i="1" s="1"/>
  <c r="CP783" i="1"/>
  <c r="O783" i="1" s="1"/>
  <c r="CY726" i="1"/>
  <c r="X726" i="1" s="1"/>
  <c r="AZ1785" i="7" s="1"/>
  <c r="L1783" i="7" s="1"/>
  <c r="CZ726" i="1"/>
  <c r="Y726" i="1" s="1"/>
  <c r="BA1785" i="7" s="1"/>
  <c r="L1784" i="7" s="1"/>
  <c r="BD26" i="1"/>
  <c r="F458" i="1"/>
  <c r="CY90" i="1"/>
  <c r="X90" i="1" s="1"/>
  <c r="AZ448" i="7" s="1"/>
  <c r="L446" i="7" s="1"/>
  <c r="CZ90" i="1"/>
  <c r="Y90" i="1" s="1"/>
  <c r="BA448" i="7" s="1"/>
  <c r="L447" i="7" s="1"/>
  <c r="DJ1650" i="3"/>
  <c r="S936" i="1"/>
  <c r="P360" i="1"/>
  <c r="AI652" i="1"/>
  <c r="V736" i="1"/>
  <c r="CY470" i="1"/>
  <c r="X470" i="1" s="1"/>
  <c r="CZ470" i="1"/>
  <c r="Y470" i="1" s="1"/>
  <c r="DJ225" i="3"/>
  <c r="DJ362" i="3"/>
  <c r="S217" i="1"/>
  <c r="CP217" i="1" s="1"/>
  <c r="O217" i="1" s="1"/>
  <c r="DJ1549" i="3"/>
  <c r="S845" i="1"/>
  <c r="DJ1009" i="3"/>
  <c r="S661" i="1"/>
  <c r="CY46" i="1"/>
  <c r="X46" i="1" s="1"/>
  <c r="CZ46" i="1"/>
  <c r="Y46" i="1" s="1"/>
  <c r="R39" i="1"/>
  <c r="DJ324" i="3"/>
  <c r="S206" i="1"/>
  <c r="R96" i="1"/>
  <c r="V560" i="1"/>
  <c r="F643" i="1"/>
  <c r="AV1050" i="1"/>
  <c r="CE1033" i="1"/>
  <c r="DJ1695" i="3"/>
  <c r="S944" i="1"/>
  <c r="DJ1716" i="3"/>
  <c r="DJ367" i="3"/>
  <c r="DJ137" i="3"/>
  <c r="P362" i="1"/>
  <c r="P943" i="1"/>
  <c r="Q227" i="1"/>
  <c r="DJ656" i="3"/>
  <c r="DJ100" i="3"/>
  <c r="S67" i="1"/>
  <c r="P225" i="1"/>
  <c r="DJ661" i="3"/>
  <c r="S364" i="1"/>
  <c r="DJ1775" i="3"/>
  <c r="S992" i="1"/>
  <c r="DJ781" i="3"/>
  <c r="Q570" i="1"/>
  <c r="CP570" i="1" s="1"/>
  <c r="O570" i="1" s="1"/>
  <c r="R995" i="1"/>
  <c r="BC509" i="1"/>
  <c r="F904" i="1"/>
  <c r="CY712" i="1"/>
  <c r="X712" i="1" s="1"/>
  <c r="AZ1727" i="7" s="1"/>
  <c r="L1725" i="7" s="1"/>
  <c r="CZ712" i="1"/>
  <c r="Y712" i="1" s="1"/>
  <c r="BA1727" i="7" s="1"/>
  <c r="L1726" i="7" s="1"/>
  <c r="DJ405" i="3"/>
  <c r="P216" i="1"/>
  <c r="R231" i="1"/>
  <c r="CP231" i="1" s="1"/>
  <c r="O231" i="1" s="1"/>
  <c r="DJ426" i="3"/>
  <c r="S230" i="1"/>
  <c r="CP230" i="1" s="1"/>
  <c r="O230" i="1" s="1"/>
  <c r="DJ112" i="3"/>
  <c r="S71" i="1"/>
  <c r="DJ1748" i="3"/>
  <c r="CP613" i="1"/>
  <c r="O613" i="1" s="1"/>
  <c r="CP562" i="1"/>
  <c r="O562" i="1" s="1"/>
  <c r="AC620" i="1"/>
  <c r="DJ44" i="3"/>
  <c r="DJ1774" i="3"/>
  <c r="S991" i="1"/>
  <c r="AI830" i="1"/>
  <c r="V858" i="1"/>
  <c r="V888" i="1" s="1"/>
  <c r="CY690" i="1"/>
  <c r="X690" i="1" s="1"/>
  <c r="AZ1642" i="7" s="1"/>
  <c r="L1640" i="7" s="1"/>
  <c r="CZ690" i="1"/>
  <c r="Y690" i="1" s="1"/>
  <c r="BA1642" i="7" s="1"/>
  <c r="L1641" i="7" s="1"/>
  <c r="CY699" i="1"/>
  <c r="X699" i="1" s="1"/>
  <c r="CZ699" i="1"/>
  <c r="Y699" i="1" s="1"/>
  <c r="Q167" i="1"/>
  <c r="Q355" i="1"/>
  <c r="P929" i="1"/>
  <c r="CY922" i="1"/>
  <c r="X922" i="1" s="1"/>
  <c r="AZ2121" i="7" s="1"/>
  <c r="L2119" i="7" s="1"/>
  <c r="CZ922" i="1"/>
  <c r="Y922" i="1" s="1"/>
  <c r="BA2121" i="7" s="1"/>
  <c r="L2120" i="7" s="1"/>
  <c r="CY320" i="1"/>
  <c r="X320" i="1" s="1"/>
  <c r="AZ1074" i="7" s="1"/>
  <c r="L1072" i="7" s="1"/>
  <c r="CZ320" i="1"/>
  <c r="Y320" i="1" s="1"/>
  <c r="BA1074" i="7" s="1"/>
  <c r="L1073" i="7" s="1"/>
  <c r="R952" i="1"/>
  <c r="DJ1197" i="3"/>
  <c r="S702" i="1"/>
  <c r="DJ714" i="3"/>
  <c r="DJ445" i="3"/>
  <c r="DJ24" i="3"/>
  <c r="DJ1673" i="3"/>
  <c r="CY781" i="1"/>
  <c r="X781" i="1" s="1"/>
  <c r="CZ781" i="1"/>
  <c r="Y781" i="1" s="1"/>
  <c r="DJ1081" i="3"/>
  <c r="S677" i="1"/>
  <c r="DJ743" i="3"/>
  <c r="S522" i="1"/>
  <c r="CY519" i="1"/>
  <c r="X519" i="1" s="1"/>
  <c r="GM519" i="1" s="1"/>
  <c r="GO519" i="1" s="1"/>
  <c r="CZ519" i="1"/>
  <c r="Y519" i="1" s="1"/>
  <c r="DJ290" i="3"/>
  <c r="DJ302" i="3"/>
  <c r="DJ597" i="3"/>
  <c r="S344" i="1"/>
  <c r="R936" i="1"/>
  <c r="Q659" i="1"/>
  <c r="CY674" i="1"/>
  <c r="X674" i="1" s="1"/>
  <c r="AZ1573" i="7" s="1"/>
  <c r="L1571" i="7" s="1"/>
  <c r="CZ674" i="1"/>
  <c r="Y674" i="1" s="1"/>
  <c r="BA1573" i="7" s="1"/>
  <c r="L1572" i="7" s="1"/>
  <c r="R217" i="1"/>
  <c r="DJ636" i="3"/>
  <c r="CY564" i="1"/>
  <c r="X564" i="1" s="1"/>
  <c r="AZ1293" i="7" s="1"/>
  <c r="L1291" i="7" s="1"/>
  <c r="CZ564" i="1"/>
  <c r="Y564" i="1" s="1"/>
  <c r="BA1293" i="7" s="1"/>
  <c r="L1292" i="7" s="1"/>
  <c r="R661" i="1"/>
  <c r="DJ621" i="3"/>
  <c r="S352" i="1"/>
  <c r="Q39" i="1"/>
  <c r="DJ1430" i="3"/>
  <c r="S784" i="1"/>
  <c r="R206" i="1"/>
  <c r="DJ221" i="3"/>
  <c r="S96" i="1"/>
  <c r="P67" i="1"/>
  <c r="DJ863" i="3"/>
  <c r="S597" i="1"/>
  <c r="CP597" i="1" s="1"/>
  <c r="O597" i="1" s="1"/>
  <c r="Q96" i="1"/>
  <c r="Q944" i="1"/>
  <c r="DJ336" i="3"/>
  <c r="S210" i="1"/>
  <c r="AU26" i="1"/>
  <c r="F452" i="1"/>
  <c r="DJ330" i="3"/>
  <c r="S208" i="1"/>
  <c r="DJ344" i="3"/>
  <c r="DJ1638" i="3"/>
  <c r="DJ1021" i="3"/>
  <c r="CY593" i="1"/>
  <c r="X593" i="1" s="1"/>
  <c r="CZ593" i="1"/>
  <c r="Y593" i="1" s="1"/>
  <c r="CY847" i="1"/>
  <c r="X847" i="1" s="1"/>
  <c r="CZ847" i="1"/>
  <c r="Y847" i="1" s="1"/>
  <c r="CP327" i="1"/>
  <c r="O327" i="1" s="1"/>
  <c r="DJ534" i="3"/>
  <c r="DJ410" i="3"/>
  <c r="S228" i="1"/>
  <c r="Q365" i="1"/>
  <c r="AJ204" i="1"/>
  <c r="W241" i="1"/>
  <c r="DJ1707" i="3"/>
  <c r="S945" i="1"/>
  <c r="Q48" i="1"/>
  <c r="CP715" i="1"/>
  <c r="O715" i="1" s="1"/>
  <c r="CY338" i="1"/>
  <c r="X338" i="1" s="1"/>
  <c r="GM338" i="1" s="1"/>
  <c r="GN338" i="1" s="1"/>
  <c r="CZ338" i="1"/>
  <c r="Y338" i="1" s="1"/>
  <c r="CP160" i="1"/>
  <c r="O160" i="1" s="1"/>
  <c r="Q169" i="1"/>
  <c r="R210" i="1"/>
  <c r="P364" i="1"/>
  <c r="DJ1153" i="3"/>
  <c r="DJ1511" i="3"/>
  <c r="S835" i="1"/>
  <c r="P81" i="1"/>
  <c r="DJ1470" i="3"/>
  <c r="R208" i="1"/>
  <c r="DJ326" i="3"/>
  <c r="DJ149" i="3"/>
  <c r="R315" i="1"/>
  <c r="Q838" i="1"/>
  <c r="P58" i="1"/>
  <c r="R77" i="1"/>
  <c r="GM93" i="1"/>
  <c r="GN93" i="1" s="1"/>
  <c r="Q927" i="1"/>
  <c r="R933" i="1"/>
  <c r="DJ1350" i="3"/>
  <c r="DJ1596" i="3"/>
  <c r="R221" i="1"/>
  <c r="Q953" i="1"/>
  <c r="Q952" i="1"/>
  <c r="DJ930" i="3"/>
  <c r="CY718" i="1"/>
  <c r="X718" i="1" s="1"/>
  <c r="CZ718" i="1"/>
  <c r="Y718" i="1" s="1"/>
  <c r="P702" i="1"/>
  <c r="DJ1087" i="3"/>
  <c r="S678" i="1"/>
  <c r="Q92" i="1"/>
  <c r="CP92" i="1" s="1"/>
  <c r="O92" i="1" s="1"/>
  <c r="CY103" i="1"/>
  <c r="X103" i="1" s="1"/>
  <c r="CZ103" i="1"/>
  <c r="Y103" i="1" s="1"/>
  <c r="CP677" i="1"/>
  <c r="O677" i="1" s="1"/>
  <c r="P522" i="1"/>
  <c r="F1025" i="1"/>
  <c r="W989" i="1"/>
  <c r="CZ515" i="1"/>
  <c r="Y515" i="1" s="1"/>
  <c r="BA1208" i="7" s="1"/>
  <c r="L1207" i="7" s="1"/>
  <c r="CY515" i="1"/>
  <c r="X515" i="1" s="1"/>
  <c r="AZ1208" i="7" s="1"/>
  <c r="L1206" i="7" s="1"/>
  <c r="R358" i="1"/>
  <c r="DJ1609" i="3"/>
  <c r="CY525" i="1"/>
  <c r="X525" i="1" s="1"/>
  <c r="CZ525" i="1"/>
  <c r="Y525" i="1" s="1"/>
  <c r="DJ332" i="3"/>
  <c r="CP938" i="1"/>
  <c r="O938" i="1" s="1"/>
  <c r="R34" i="1"/>
  <c r="DJ1103" i="3"/>
  <c r="P352" i="1"/>
  <c r="P784" i="1"/>
  <c r="AC798" i="1" s="1"/>
  <c r="DJ458" i="3"/>
  <c r="S275" i="1"/>
  <c r="CP275" i="1" s="1"/>
  <c r="O275" i="1" s="1"/>
  <c r="AX151" i="1"/>
  <c r="F179" i="1"/>
  <c r="R48" i="1"/>
  <c r="DJ379" i="3"/>
  <c r="S221" i="1"/>
  <c r="DJ1110" i="3"/>
  <c r="DJ475" i="3"/>
  <c r="R228" i="1"/>
  <c r="P365" i="1"/>
  <c r="DJ76" i="3"/>
  <c r="P48" i="1"/>
  <c r="DJ423" i="3"/>
  <c r="DJ10" i="3"/>
  <c r="DJ321" i="3"/>
  <c r="S169" i="1"/>
  <c r="DJ814" i="3"/>
  <c r="S584" i="1"/>
  <c r="R835" i="1"/>
  <c r="GM103" i="1"/>
  <c r="GN103" i="1" s="1"/>
  <c r="DJ146" i="3"/>
  <c r="S81" i="1"/>
  <c r="CY656" i="1"/>
  <c r="X656" i="1" s="1"/>
  <c r="CZ656" i="1"/>
  <c r="Y656" i="1" s="1"/>
  <c r="Q208" i="1"/>
  <c r="DJ1677" i="3"/>
  <c r="S942" i="1"/>
  <c r="F551" i="1"/>
  <c r="V513" i="1"/>
  <c r="DJ648" i="3"/>
  <c r="DJ242" i="3"/>
  <c r="S104" i="1"/>
  <c r="AZ1033" i="1"/>
  <c r="F1061" i="1"/>
  <c r="AU513" i="1"/>
  <c r="F547" i="1"/>
  <c r="AU888" i="1"/>
  <c r="Q315" i="1"/>
  <c r="P838" i="1"/>
  <c r="DJ723" i="3"/>
  <c r="DJ74" i="3"/>
  <c r="S58" i="1"/>
  <c r="Q77" i="1"/>
  <c r="DJ1770" i="3"/>
  <c r="P927" i="1"/>
  <c r="Q933" i="1"/>
  <c r="DJ78" i="3"/>
  <c r="DJ65" i="3"/>
  <c r="DJ311" i="3"/>
  <c r="S162" i="1"/>
  <c r="P221" i="1"/>
  <c r="R953" i="1"/>
  <c r="CP699" i="1"/>
  <c r="O699" i="1" s="1"/>
  <c r="CP593" i="1"/>
  <c r="O593" i="1" s="1"/>
  <c r="GM593" i="1" s="1"/>
  <c r="GO593" i="1" s="1"/>
  <c r="P90" i="1"/>
  <c r="AZ830" i="1"/>
  <c r="F869" i="1"/>
  <c r="CP332" i="1"/>
  <c r="O332" i="1" s="1"/>
  <c r="CY770" i="1"/>
  <c r="X770" i="1" s="1"/>
  <c r="AZ1813" i="7" s="1"/>
  <c r="L1811" i="7" s="1"/>
  <c r="CZ770" i="1"/>
  <c r="Y770" i="1" s="1"/>
  <c r="BA1813" i="7" s="1"/>
  <c r="L1812" i="7" s="1"/>
  <c r="R678" i="1"/>
  <c r="F1022" i="1"/>
  <c r="T989" i="1"/>
  <c r="GM239" i="1"/>
  <c r="GN239" i="1" s="1"/>
  <c r="DJ1425" i="3"/>
  <c r="DJ274" i="3"/>
  <c r="CZ843" i="1"/>
  <c r="Y843" i="1" s="1"/>
  <c r="BA2068" i="7" s="1"/>
  <c r="L2067" i="7" s="1"/>
  <c r="CY843" i="1"/>
  <c r="X843" i="1" s="1"/>
  <c r="AZ2068" i="7" s="1"/>
  <c r="L2066" i="7" s="1"/>
  <c r="Q358" i="1"/>
  <c r="DJ1617" i="3"/>
  <c r="AZ989" i="1"/>
  <c r="F1012" i="1"/>
  <c r="DJ1606" i="3"/>
  <c r="Q34" i="1"/>
  <c r="CY98" i="1"/>
  <c r="X98" i="1" s="1"/>
  <c r="CZ98" i="1"/>
  <c r="Y98" i="1" s="1"/>
  <c r="DJ236" i="3"/>
  <c r="DJ1734" i="3"/>
  <c r="CP792" i="1"/>
  <c r="O792" i="1" s="1"/>
  <c r="AE281" i="1"/>
  <c r="F631" i="1"/>
  <c r="AZ560" i="1"/>
  <c r="GM61" i="1"/>
  <c r="GN61" i="1" s="1"/>
  <c r="DJ1781" i="3"/>
  <c r="S995" i="1"/>
  <c r="CY347" i="1"/>
  <c r="X347" i="1" s="1"/>
  <c r="GM347" i="1" s="1"/>
  <c r="GN347" i="1" s="1"/>
  <c r="CZ347" i="1"/>
  <c r="Y347" i="1" s="1"/>
  <c r="DJ1384" i="3"/>
  <c r="S772" i="1"/>
  <c r="CP772" i="1" s="1"/>
  <c r="O772" i="1" s="1"/>
  <c r="CZ716" i="1"/>
  <c r="Y716" i="1" s="1"/>
  <c r="CY716" i="1"/>
  <c r="X716" i="1" s="1"/>
  <c r="F882" i="1"/>
  <c r="W830" i="1"/>
  <c r="Q522" i="1"/>
  <c r="AX204" i="1"/>
  <c r="F248" i="1"/>
  <c r="DJ786" i="3"/>
  <c r="S572" i="1"/>
  <c r="Q228" i="1"/>
  <c r="DJ737" i="3"/>
  <c r="S521" i="1"/>
  <c r="R169" i="1"/>
  <c r="P210" i="1"/>
  <c r="CP692" i="1"/>
  <c r="O692" i="1" s="1"/>
  <c r="CP675" i="1"/>
  <c r="O675" i="1" s="1"/>
  <c r="CP277" i="1"/>
  <c r="O277" i="1" s="1"/>
  <c r="DJ1101" i="3"/>
  <c r="S682" i="1"/>
  <c r="F1073" i="1"/>
  <c r="V1033" i="1"/>
  <c r="R81" i="1"/>
  <c r="CZ57" i="1"/>
  <c r="Y57" i="1" s="1"/>
  <c r="F1057" i="1"/>
  <c r="AX1033" i="1"/>
  <c r="P208" i="1"/>
  <c r="R104" i="1"/>
  <c r="P315" i="1"/>
  <c r="R58" i="1"/>
  <c r="P77" i="1"/>
  <c r="CP57" i="1"/>
  <c r="O57" i="1" s="1"/>
  <c r="DJ647" i="3"/>
  <c r="P933" i="1"/>
  <c r="R101" i="1"/>
  <c r="DJ57" i="3"/>
  <c r="F822" i="1"/>
  <c r="W768" i="1"/>
  <c r="GM602" i="1"/>
  <c r="GO602" i="1" s="1"/>
  <c r="Q221" i="1"/>
  <c r="DJ1753" i="3"/>
  <c r="S953" i="1"/>
  <c r="DJ102" i="3"/>
  <c r="BB26" i="1"/>
  <c r="F446" i="1"/>
  <c r="BB1080" i="1"/>
  <c r="Q678" i="1"/>
  <c r="T652" i="1"/>
  <c r="F757" i="1"/>
  <c r="P358" i="1"/>
  <c r="P34" i="1"/>
  <c r="S664" i="1"/>
  <c r="AD281" i="1"/>
  <c r="F262" i="1"/>
  <c r="T204" i="1"/>
  <c r="CY327" i="1"/>
  <c r="X327" i="1" s="1"/>
  <c r="CZ327" i="1"/>
  <c r="Y327" i="1" s="1"/>
  <c r="CY570" i="1"/>
  <c r="X570" i="1" s="1"/>
  <c r="AZ1331" i="7" s="1"/>
  <c r="L1329" i="7" s="1"/>
  <c r="CZ570" i="1"/>
  <c r="Y570" i="1" s="1"/>
  <c r="BA1331" i="7" s="1"/>
  <c r="L1330" i="7" s="1"/>
  <c r="DJ246" i="3"/>
  <c r="CY100" i="1"/>
  <c r="X100" i="1" s="1"/>
  <c r="GM100" i="1" s="1"/>
  <c r="GN100" i="1" s="1"/>
  <c r="CZ100" i="1"/>
  <c r="Y100" i="1" s="1"/>
  <c r="P936" i="1"/>
  <c r="DJ6" i="3"/>
  <c r="S34" i="1"/>
  <c r="DJ875" i="3"/>
  <c r="S600" i="1"/>
  <c r="Q352" i="1"/>
  <c r="P944" i="1"/>
  <c r="CP945" i="1"/>
  <c r="O945" i="1" s="1"/>
  <c r="DJ1111" i="3"/>
  <c r="S684" i="1"/>
  <c r="CP684" i="1" s="1"/>
  <c r="O684" i="1" s="1"/>
  <c r="R63" i="1"/>
  <c r="Q521" i="1"/>
  <c r="AD528" i="1" s="1"/>
  <c r="P169" i="1"/>
  <c r="R682" i="1"/>
  <c r="CP682" i="1" s="1"/>
  <c r="O682" i="1" s="1"/>
  <c r="P835" i="1"/>
  <c r="GM331" i="1"/>
  <c r="GN331" i="1" s="1"/>
  <c r="Q104" i="1"/>
  <c r="CP361" i="1"/>
  <c r="O361" i="1" s="1"/>
  <c r="CY789" i="1"/>
  <c r="X789" i="1" s="1"/>
  <c r="AZ1941" i="7" s="1"/>
  <c r="L1939" i="7" s="1"/>
  <c r="CZ789" i="1"/>
  <c r="Y789" i="1" s="1"/>
  <c r="BA1941" i="7" s="1"/>
  <c r="L1940" i="7" s="1"/>
  <c r="DJ1066" i="3"/>
  <c r="S669" i="1"/>
  <c r="Q58" i="1"/>
  <c r="DJ132" i="3"/>
  <c r="S77" i="1"/>
  <c r="W560" i="1"/>
  <c r="F644" i="1"/>
  <c r="DJ233" i="3"/>
  <c r="S101" i="1"/>
  <c r="AX830" i="1"/>
  <c r="F865" i="1"/>
  <c r="P953" i="1"/>
  <c r="T920" i="1"/>
  <c r="F978" i="1"/>
  <c r="DJ1559" i="3"/>
  <c r="S853" i="1"/>
  <c r="CP678" i="1"/>
  <c r="O678" i="1" s="1"/>
  <c r="GN1043" i="1"/>
  <c r="CB1050" i="1" s="1"/>
  <c r="CA1050" i="1"/>
  <c r="AO26" i="1"/>
  <c r="F437" i="1"/>
  <c r="AO1080" i="1"/>
  <c r="CY88" i="1"/>
  <c r="X88" i="1" s="1"/>
  <c r="CZ88" i="1"/>
  <c r="Y88" i="1" s="1"/>
  <c r="R948" i="1"/>
  <c r="CY720" i="1"/>
  <c r="X720" i="1" s="1"/>
  <c r="CZ720" i="1"/>
  <c r="Y720" i="1" s="1"/>
  <c r="DJ866" i="3"/>
  <c r="S598" i="1"/>
  <c r="DJ634" i="3"/>
  <c r="S358" i="1"/>
  <c r="CY855" i="1"/>
  <c r="X855" i="1" s="1"/>
  <c r="CZ855" i="1"/>
  <c r="Y855" i="1" s="1"/>
  <c r="F819" i="1"/>
  <c r="T768" i="1"/>
  <c r="R951" i="1"/>
  <c r="DJ413" i="3"/>
  <c r="Q837" i="1"/>
  <c r="CY671" i="1"/>
  <c r="X671" i="1" s="1"/>
  <c r="CZ671" i="1"/>
  <c r="Y671" i="1" s="1"/>
  <c r="BA1560" i="7" s="1"/>
  <c r="L1559" i="7" s="1"/>
  <c r="CZ938" i="1"/>
  <c r="Y938" i="1" s="1"/>
  <c r="DJ1598" i="3"/>
  <c r="AC281" i="1"/>
  <c r="DJ1735" i="3"/>
  <c r="F1021" i="1"/>
  <c r="BA989" i="1"/>
  <c r="DJ251" i="3"/>
  <c r="S107" i="1"/>
  <c r="DJ393" i="3"/>
  <c r="S225" i="1"/>
  <c r="DJ1524" i="3"/>
  <c r="S838" i="1"/>
  <c r="DJ1604" i="3"/>
  <c r="S927" i="1"/>
  <c r="CP845" i="1"/>
  <c r="O845" i="1" s="1"/>
  <c r="CP995" i="1"/>
  <c r="O995" i="1" s="1"/>
  <c r="AH736" i="1"/>
  <c r="DJ1327" i="3"/>
  <c r="S728" i="1"/>
  <c r="CP728" i="1" s="1"/>
  <c r="O728" i="1" s="1"/>
  <c r="GM656" i="1"/>
  <c r="GO656" i="1" s="1"/>
  <c r="BA920" i="1"/>
  <c r="F977" i="1"/>
  <c r="F488" i="1"/>
  <c r="AZ465" i="1"/>
  <c r="CY361" i="1"/>
  <c r="X361" i="1" s="1"/>
  <c r="CZ361" i="1"/>
  <c r="Y361" i="1" s="1"/>
  <c r="GM232" i="1"/>
  <c r="GN232" i="1" s="1"/>
  <c r="CY41" i="1"/>
  <c r="X41" i="1" s="1"/>
  <c r="CZ41" i="1"/>
  <c r="Y41" i="1" s="1"/>
  <c r="DJ1760" i="3"/>
  <c r="S954" i="1"/>
  <c r="DJ1025" i="3"/>
  <c r="S663" i="1"/>
  <c r="DJ669" i="3"/>
  <c r="DJ366" i="3"/>
  <c r="P63" i="1"/>
  <c r="DJ712" i="3"/>
  <c r="AJ119" i="1"/>
  <c r="P521" i="1"/>
  <c r="DJ287" i="3"/>
  <c r="S153" i="1"/>
  <c r="DJ254" i="3"/>
  <c r="AP26" i="1"/>
  <c r="F442" i="1"/>
  <c r="AP1080" i="1"/>
  <c r="CP708" i="1"/>
  <c r="O708" i="1" s="1"/>
  <c r="AQ560" i="1"/>
  <c r="F630" i="1"/>
  <c r="DJ926" i="3"/>
  <c r="S609" i="1"/>
  <c r="DJ421" i="3"/>
  <c r="P942" i="1"/>
  <c r="CP942" i="1" s="1"/>
  <c r="O942" i="1" s="1"/>
  <c r="DJ970" i="3"/>
  <c r="S654" i="1"/>
  <c r="DJ478" i="3"/>
  <c r="P104" i="1"/>
  <c r="DJ1591" i="3"/>
  <c r="Q94" i="1"/>
  <c r="CP94" i="1" s="1"/>
  <c r="O94" i="1" s="1"/>
  <c r="DJ3" i="3"/>
  <c r="Q101" i="1"/>
  <c r="GM211" i="1"/>
  <c r="GN211" i="1" s="1"/>
  <c r="DJ289" i="3"/>
  <c r="DJ1576" i="3"/>
  <c r="CP611" i="1"/>
  <c r="O611" i="1" s="1"/>
  <c r="DJ787" i="3"/>
  <c r="DJ412" i="3"/>
  <c r="DJ382" i="3"/>
  <c r="DJ1714" i="3"/>
  <c r="S948" i="1"/>
  <c r="DJ148" i="3"/>
  <c r="R598" i="1"/>
  <c r="DJ342" i="3"/>
  <c r="S212" i="1"/>
  <c r="Q951" i="1"/>
  <c r="AI369" i="1"/>
  <c r="F183" i="1"/>
  <c r="AZ151" i="1"/>
  <c r="DJ87" i="3"/>
  <c r="P837" i="1"/>
  <c r="AC858" i="1" s="1"/>
  <c r="DJ514" i="3"/>
  <c r="F1074" i="1"/>
  <c r="W1033" i="1"/>
  <c r="CY170" i="1"/>
  <c r="X170" i="1" s="1"/>
  <c r="GM170" i="1" s="1"/>
  <c r="GN170" i="1" s="1"/>
  <c r="CZ170" i="1"/>
  <c r="Y170" i="1" s="1"/>
  <c r="AH989" i="1"/>
  <c r="U1001" i="1"/>
  <c r="DJ237" i="3"/>
  <c r="DJ418" i="3"/>
  <c r="S229" i="1"/>
  <c r="DJ312" i="3"/>
  <c r="S163" i="1"/>
  <c r="DJ427" i="3"/>
  <c r="S231" i="1"/>
  <c r="AW1050" i="1"/>
  <c r="CF1033" i="1"/>
  <c r="F539" i="1"/>
  <c r="AZ513" i="1"/>
  <c r="AZ888" i="1"/>
  <c r="Q71" i="1"/>
  <c r="DJ168" i="3"/>
  <c r="Q90" i="1"/>
  <c r="R352" i="1"/>
  <c r="DJ406" i="3"/>
  <c r="DJ1256" i="3"/>
  <c r="Q81" i="1"/>
  <c r="DJ472" i="3"/>
  <c r="S315" i="1"/>
  <c r="DJ1634" i="3"/>
  <c r="S933" i="1"/>
  <c r="DJ1746" i="3"/>
  <c r="S952" i="1"/>
  <c r="CY590" i="1"/>
  <c r="X590" i="1" s="1"/>
  <c r="CZ590" i="1"/>
  <c r="Y590" i="1" s="1"/>
  <c r="P228" i="1"/>
  <c r="DJ713" i="3"/>
  <c r="AG313" i="1"/>
  <c r="T369" i="1"/>
  <c r="R954" i="1"/>
  <c r="CP572" i="1"/>
  <c r="O572" i="1" s="1"/>
  <c r="DJ1424" i="3"/>
  <c r="DJ443" i="3"/>
  <c r="S236" i="1"/>
  <c r="DJ84" i="3"/>
  <c r="S63" i="1"/>
  <c r="DJ1128" i="3"/>
  <c r="S687" i="1"/>
  <c r="R521" i="1"/>
  <c r="AE528" i="1" s="1"/>
  <c r="R153" i="1"/>
  <c r="CP773" i="1"/>
  <c r="O773" i="1" s="1"/>
  <c r="F303" i="1"/>
  <c r="U273" i="1"/>
  <c r="AX620" i="1"/>
  <c r="CG560" i="1"/>
  <c r="AJ151" i="1"/>
  <c r="W172" i="1"/>
  <c r="DJ1779" i="3"/>
  <c r="S994" i="1"/>
  <c r="R609" i="1"/>
  <c r="Q654" i="1"/>
  <c r="CY51" i="1"/>
  <c r="X51" i="1" s="1"/>
  <c r="GM51" i="1" s="1"/>
  <c r="GN51" i="1" s="1"/>
  <c r="CZ51" i="1"/>
  <c r="Y51" i="1" s="1"/>
  <c r="DJ1708" i="3"/>
  <c r="S946" i="1"/>
  <c r="DJ434" i="3"/>
  <c r="S234" i="1"/>
  <c r="R1033" i="1"/>
  <c r="F1064" i="1"/>
  <c r="CY61" i="1"/>
  <c r="X61" i="1" s="1"/>
  <c r="P101" i="1"/>
  <c r="DJ8" i="3"/>
  <c r="DJ1666" i="3"/>
  <c r="S939" i="1"/>
  <c r="W920" i="1"/>
  <c r="F981" i="1"/>
  <c r="Q948" i="1"/>
  <c r="CP590" i="1"/>
  <c r="O590" i="1" s="1"/>
  <c r="Q598" i="1"/>
  <c r="R212" i="1"/>
  <c r="CY99" i="1"/>
  <c r="X99" i="1" s="1"/>
  <c r="CZ99" i="1"/>
  <c r="Y99" i="1" s="1"/>
  <c r="P951" i="1"/>
  <c r="DJ1518" i="3"/>
  <c r="S837" i="1"/>
  <c r="CY603" i="1"/>
  <c r="X603" i="1" s="1"/>
  <c r="GM603" i="1" s="1"/>
  <c r="GO603" i="1" s="1"/>
  <c r="CZ603" i="1"/>
  <c r="Y603" i="1" s="1"/>
  <c r="DJ1" i="3"/>
  <c r="S32" i="1"/>
  <c r="AH830" i="1"/>
  <c r="U858" i="1"/>
  <c r="DJ123" i="3"/>
  <c r="R229" i="1"/>
  <c r="DJ114" i="3"/>
  <c r="Q163" i="1"/>
  <c r="AZ768" i="1"/>
  <c r="F809" i="1"/>
  <c r="DJ804" i="3"/>
  <c r="S578" i="1"/>
  <c r="CP578" i="1" s="1"/>
  <c r="O578" i="1" s="1"/>
  <c r="R687" i="1"/>
  <c r="CP576" i="1"/>
  <c r="O576" i="1" s="1"/>
  <c r="Q153" i="1"/>
  <c r="GM207" i="1"/>
  <c r="GN207" i="1" s="1"/>
  <c r="DJ1378" i="3"/>
  <c r="S771" i="1"/>
  <c r="DJ525" i="3"/>
  <c r="DJ253" i="3"/>
  <c r="R994" i="1"/>
  <c r="P654" i="1"/>
  <c r="CY773" i="1"/>
  <c r="X773" i="1" s="1"/>
  <c r="AZ1858" i="7" s="1"/>
  <c r="L1856" i="7" s="1"/>
  <c r="CZ773" i="1"/>
  <c r="Y773" i="1" s="1"/>
  <c r="BA1858" i="7" s="1"/>
  <c r="L1857" i="7" s="1"/>
  <c r="Q832" i="1"/>
  <c r="CP669" i="1"/>
  <c r="O669" i="1" s="1"/>
  <c r="DJ105" i="3"/>
  <c r="DJ359" i="3"/>
  <c r="CY935" i="1"/>
  <c r="X935" i="1" s="1"/>
  <c r="GM935" i="1" s="1"/>
  <c r="GN935" i="1" s="1"/>
  <c r="CZ935" i="1"/>
  <c r="Y935" i="1" s="1"/>
  <c r="R946" i="1"/>
  <c r="R234" i="1"/>
  <c r="CY516" i="1"/>
  <c r="X516" i="1" s="1"/>
  <c r="AZ1218" i="7" s="1"/>
  <c r="L1216" i="7" s="1"/>
  <c r="CZ516" i="1"/>
  <c r="Y516" i="1" s="1"/>
  <c r="BA1218" i="7" s="1"/>
  <c r="L1217" i="7" s="1"/>
  <c r="DJ537" i="3"/>
  <c r="CY777" i="1"/>
  <c r="X777" i="1" s="1"/>
  <c r="AZ1871" i="7" s="1"/>
  <c r="L1869" i="7" s="1"/>
  <c r="CZ777" i="1"/>
  <c r="Y777" i="1" s="1"/>
  <c r="CP853" i="1"/>
  <c r="O853" i="1" s="1"/>
  <c r="R939" i="1"/>
  <c r="CY332" i="1"/>
  <c r="X332" i="1" s="1"/>
  <c r="CZ332" i="1"/>
  <c r="Y332" i="1" s="1"/>
  <c r="P948" i="1"/>
  <c r="AX652" i="1"/>
  <c r="F743" i="1"/>
  <c r="P598" i="1"/>
  <c r="Q212" i="1"/>
  <c r="DJ1580" i="3"/>
  <c r="S923" i="1"/>
  <c r="DJ978" i="3"/>
  <c r="S655" i="1"/>
  <c r="DJ1739" i="3"/>
  <c r="S951" i="1"/>
  <c r="CZ97" i="1"/>
  <c r="Y97" i="1" s="1"/>
  <c r="R837" i="1"/>
  <c r="AE858" i="1" s="1"/>
  <c r="R32" i="1"/>
  <c r="Q229" i="1"/>
  <c r="P163" i="1"/>
  <c r="DJ452" i="3"/>
  <c r="DJ710" i="3"/>
  <c r="S474" i="1"/>
  <c r="AG151" i="1"/>
  <c r="T172" i="1"/>
  <c r="Q994" i="1"/>
  <c r="AI920" i="1"/>
  <c r="V957" i="1"/>
  <c r="P609" i="1"/>
  <c r="R654" i="1"/>
  <c r="DJ1767" i="3"/>
  <c r="S955" i="1"/>
  <c r="CY785" i="1"/>
  <c r="X785" i="1" s="1"/>
  <c r="CZ785" i="1"/>
  <c r="Y785" i="1" s="1"/>
  <c r="GM785" i="1" s="1"/>
  <c r="GO785" i="1" s="1"/>
  <c r="AX920" i="1"/>
  <c r="F964" i="1"/>
  <c r="Q946" i="1"/>
  <c r="Q234" i="1"/>
  <c r="AI172" i="1"/>
  <c r="Q517" i="1"/>
  <c r="CP517" i="1" s="1"/>
  <c r="O517" i="1" s="1"/>
  <c r="CY606" i="1"/>
  <c r="X606" i="1" s="1"/>
  <c r="CZ606" i="1"/>
  <c r="Y606" i="1" s="1"/>
  <c r="AO509" i="1"/>
  <c r="F892" i="1"/>
  <c r="CY580" i="1"/>
  <c r="X580" i="1" s="1"/>
  <c r="CZ580" i="1"/>
  <c r="Y580" i="1" s="1"/>
  <c r="AU560" i="1"/>
  <c r="F639" i="1"/>
  <c r="Q939" i="1"/>
  <c r="P212" i="1"/>
  <c r="CP212" i="1" s="1"/>
  <c r="O212" i="1" s="1"/>
  <c r="CP720" i="1"/>
  <c r="O720" i="1" s="1"/>
  <c r="R655" i="1"/>
  <c r="BA513" i="1"/>
  <c r="F548" i="1"/>
  <c r="BA888" i="1"/>
  <c r="GM56" i="1"/>
  <c r="GN56" i="1" s="1"/>
  <c r="CY774" i="1"/>
  <c r="X774" i="1" s="1"/>
  <c r="CZ774" i="1"/>
  <c r="Y774" i="1" s="1"/>
  <c r="R947" i="1"/>
  <c r="Q32" i="1"/>
  <c r="CY694" i="1"/>
  <c r="X694" i="1" s="1"/>
  <c r="AZ1692" i="7" s="1"/>
  <c r="L1690" i="7" s="1"/>
  <c r="CZ694" i="1"/>
  <c r="Y694" i="1" s="1"/>
  <c r="BA1692" i="7" s="1"/>
  <c r="L1691" i="7" s="1"/>
  <c r="DJ1776" i="3"/>
  <c r="S993" i="1"/>
  <c r="P229" i="1"/>
  <c r="DJ118" i="3"/>
  <c r="S73" i="1"/>
  <c r="R163" i="1"/>
  <c r="CP726" i="1"/>
  <c r="O726" i="1" s="1"/>
  <c r="U560" i="1"/>
  <c r="F642" i="1"/>
  <c r="P952" i="1"/>
  <c r="F1077" i="1"/>
  <c r="Y1033" i="1"/>
  <c r="DJ150" i="3"/>
  <c r="DJ45" i="3"/>
  <c r="DJ795" i="3"/>
  <c r="AH920" i="1"/>
  <c r="U957" i="1"/>
  <c r="DJ103" i="3"/>
  <c r="DJ121" i="3"/>
  <c r="CP840" i="1"/>
  <c r="O840" i="1" s="1"/>
  <c r="GM840" i="1" s="1"/>
  <c r="GO840" i="1" s="1"/>
  <c r="CP46" i="1"/>
  <c r="O46" i="1" s="1"/>
  <c r="GM46" i="1" s="1"/>
  <c r="GN46" i="1" s="1"/>
  <c r="DJ1624" i="3"/>
  <c r="S931" i="1"/>
  <c r="P236" i="1"/>
  <c r="CZ793" i="1"/>
  <c r="Y793" i="1" s="1"/>
  <c r="CY793" i="1"/>
  <c r="X793" i="1" s="1"/>
  <c r="P687" i="1"/>
  <c r="W273" i="1"/>
  <c r="F305" i="1"/>
  <c r="DJ630" i="3"/>
  <c r="DJ1480" i="3"/>
  <c r="S795" i="1"/>
  <c r="R474" i="1"/>
  <c r="DJ1616" i="3"/>
  <c r="Q329" i="1"/>
  <c r="CP82" i="1"/>
  <c r="O82" i="1" s="1"/>
  <c r="P994" i="1"/>
  <c r="DJ1636" i="3"/>
  <c r="DJ1106" i="3"/>
  <c r="S683" i="1"/>
  <c r="R955" i="1"/>
  <c r="DJ315" i="3"/>
  <c r="S165" i="1"/>
  <c r="GM64" i="1"/>
  <c r="GN64" i="1" s="1"/>
  <c r="DJ265" i="3"/>
  <c r="P946" i="1"/>
  <c r="P234" i="1"/>
  <c r="CY587" i="1"/>
  <c r="X587" i="1" s="1"/>
  <c r="CZ587" i="1"/>
  <c r="Y587" i="1" s="1"/>
  <c r="DJ611" i="3"/>
  <c r="DJ404" i="3"/>
  <c r="Q87" i="1"/>
  <c r="DJ223" i="3"/>
  <c r="R54" i="1"/>
  <c r="AS768" i="1"/>
  <c r="F815" i="1"/>
  <c r="DJ396" i="3"/>
  <c r="CY50" i="1"/>
  <c r="X50" i="1" s="1"/>
  <c r="CZ50" i="1"/>
  <c r="Y50" i="1" s="1"/>
  <c r="CP665" i="1"/>
  <c r="O665" i="1" s="1"/>
  <c r="P939" i="1"/>
  <c r="CY714" i="1"/>
  <c r="X714" i="1" s="1"/>
  <c r="AZ1762" i="7" s="1"/>
  <c r="L1760" i="7" s="1"/>
  <c r="CZ714" i="1"/>
  <c r="Y714" i="1" s="1"/>
  <c r="BA1762" i="7" s="1"/>
  <c r="L1761" i="7" s="1"/>
  <c r="DJ1599" i="3"/>
  <c r="Q791" i="1"/>
  <c r="CP791" i="1" s="1"/>
  <c r="O791" i="1" s="1"/>
  <c r="GM791" i="1" s="1"/>
  <c r="GO791" i="1" s="1"/>
  <c r="DJ1308" i="3"/>
  <c r="DJ1083" i="3"/>
  <c r="DJ998" i="3"/>
  <c r="W888" i="1"/>
  <c r="CJ119" i="1"/>
  <c r="CZ732" i="1"/>
  <c r="Y732" i="1" s="1"/>
  <c r="CP99" i="1"/>
  <c r="O99" i="1" s="1"/>
  <c r="GM99" i="1" s="1"/>
  <c r="GN99" i="1" s="1"/>
  <c r="Q655" i="1"/>
  <c r="DJ450" i="3"/>
  <c r="S238" i="1"/>
  <c r="Q947" i="1"/>
  <c r="BA273" i="1"/>
  <c r="F301" i="1"/>
  <c r="CY114" i="1"/>
  <c r="X114" i="1" s="1"/>
  <c r="CZ114" i="1"/>
  <c r="Y114" i="1" s="1"/>
  <c r="P32" i="1"/>
  <c r="CP855" i="1"/>
  <c r="O855" i="1" s="1"/>
  <c r="Q993" i="1"/>
  <c r="AD1001" i="1" s="1"/>
  <c r="CP732" i="1"/>
  <c r="O732" i="1" s="1"/>
  <c r="R73" i="1"/>
  <c r="V989" i="1"/>
  <c r="AY1050" i="1"/>
  <c r="CH1033" i="1"/>
  <c r="AX465" i="1"/>
  <c r="F484" i="1"/>
  <c r="CP206" i="1"/>
  <c r="O206" i="1" s="1"/>
  <c r="DJ778" i="3"/>
  <c r="S569" i="1"/>
  <c r="P954" i="1"/>
  <c r="CY348" i="1"/>
  <c r="X348" i="1" s="1"/>
  <c r="AZ1158" i="7" s="1"/>
  <c r="L1156" i="7" s="1"/>
  <c r="CZ348" i="1"/>
  <c r="Y348" i="1" s="1"/>
  <c r="BA1158" i="7" s="1"/>
  <c r="L1157" i="7" s="1"/>
  <c r="R931" i="1"/>
  <c r="CY713" i="1"/>
  <c r="X713" i="1" s="1"/>
  <c r="AZ1749" i="7" s="1"/>
  <c r="L1747" i="7" s="1"/>
  <c r="CZ713" i="1"/>
  <c r="Y713" i="1" s="1"/>
  <c r="BA1749" i="7" s="1"/>
  <c r="L1748" i="7" s="1"/>
  <c r="DJ1782" i="3"/>
  <c r="DJ1199" i="3"/>
  <c r="DJ261" i="3"/>
  <c r="S111" i="1"/>
  <c r="DJ273" i="3"/>
  <c r="R367" i="1"/>
  <c r="Q950" i="1"/>
  <c r="CP771" i="1"/>
  <c r="O771" i="1" s="1"/>
  <c r="CY680" i="1"/>
  <c r="X680" i="1" s="1"/>
  <c r="CZ680" i="1"/>
  <c r="Y680" i="1" s="1"/>
  <c r="DJ665" i="3"/>
  <c r="R795" i="1"/>
  <c r="Q474" i="1"/>
  <c r="R329" i="1"/>
  <c r="P218" i="1"/>
  <c r="AX798" i="1"/>
  <c r="AX888" i="1" s="1"/>
  <c r="CG768" i="1"/>
  <c r="DJ654" i="3"/>
  <c r="R683" i="1"/>
  <c r="CZ691" i="1"/>
  <c r="Y691" i="1" s="1"/>
  <c r="BA1654" i="7" s="1"/>
  <c r="L1653" i="7" s="1"/>
  <c r="CY691" i="1"/>
  <c r="X691" i="1" s="1"/>
  <c r="AZ1654" i="7" s="1"/>
  <c r="L1652" i="7" s="1"/>
  <c r="P955" i="1"/>
  <c r="DJ1513" i="3"/>
  <c r="R165" i="1"/>
  <c r="CP793" i="1"/>
  <c r="O793" i="1" s="1"/>
  <c r="CP691" i="1"/>
  <c r="O691" i="1" s="1"/>
  <c r="DJ624" i="3"/>
  <c r="AH204" i="1"/>
  <c r="U241" i="1"/>
  <c r="U528" i="1"/>
  <c r="AH513" i="1"/>
  <c r="P87" i="1"/>
  <c r="Q730" i="1"/>
  <c r="CP730" i="1" s="1"/>
  <c r="O730" i="1" s="1"/>
  <c r="GM730" i="1" s="1"/>
  <c r="GO730" i="1" s="1"/>
  <c r="DJ1244" i="3"/>
  <c r="P54" i="1"/>
  <c r="Q924" i="1"/>
  <c r="CP924" i="1" s="1"/>
  <c r="O924" i="1" s="1"/>
  <c r="GM924" i="1" s="1"/>
  <c r="GO924" i="1" s="1"/>
  <c r="DJ524" i="3"/>
  <c r="DJ20" i="3"/>
  <c r="CY778" i="1"/>
  <c r="X778" i="1" s="1"/>
  <c r="AZ1883" i="7" s="1"/>
  <c r="L1881" i="7" s="1"/>
  <c r="CZ778" i="1"/>
  <c r="Y778" i="1" s="1"/>
  <c r="BA1883" i="7" s="1"/>
  <c r="L1882" i="7" s="1"/>
  <c r="BA652" i="1"/>
  <c r="F756" i="1"/>
  <c r="CY562" i="1"/>
  <c r="X562" i="1" s="1"/>
  <c r="AZ1275" i="7" s="1"/>
  <c r="L1273" i="7" s="1"/>
  <c r="CZ562" i="1"/>
  <c r="Y562" i="1" s="1"/>
  <c r="BA1275" i="7" s="1"/>
  <c r="L1274" i="7" s="1"/>
  <c r="DJ32" i="3"/>
  <c r="S43" i="1"/>
  <c r="CP843" i="1"/>
  <c r="O843" i="1" s="1"/>
  <c r="CY705" i="1"/>
  <c r="X705" i="1" s="1"/>
  <c r="CZ705" i="1"/>
  <c r="Y705" i="1" s="1"/>
  <c r="DJ463" i="3"/>
  <c r="GM568" i="1"/>
  <c r="GO568" i="1" s="1"/>
  <c r="P655" i="1"/>
  <c r="R949" i="1"/>
  <c r="DJ1626" i="3"/>
  <c r="DJ676" i="3"/>
  <c r="R238" i="1"/>
  <c r="DJ1741" i="3"/>
  <c r="R941" i="1"/>
  <c r="CP41" i="1"/>
  <c r="O41" i="1" s="1"/>
  <c r="GM41" i="1" s="1"/>
  <c r="GN41" i="1" s="1"/>
  <c r="DJ1263" i="3"/>
  <c r="DJ649" i="3"/>
  <c r="P993" i="1"/>
  <c r="AC1001" i="1" s="1"/>
  <c r="DJ1726" i="3"/>
  <c r="Q73" i="1"/>
  <c r="DJ1778" i="3"/>
  <c r="R65" i="1"/>
  <c r="CY276" i="1"/>
  <c r="X276" i="1" s="1"/>
  <c r="CZ276" i="1"/>
  <c r="Y276" i="1" s="1"/>
  <c r="BA999" i="7" s="1"/>
  <c r="L998" i="7" s="1"/>
  <c r="DJ673" i="3"/>
  <c r="S365" i="1"/>
  <c r="Q333" i="1"/>
  <c r="CP333" i="1" s="1"/>
  <c r="O333" i="1" s="1"/>
  <c r="AH313" i="1"/>
  <c r="U369" i="1"/>
  <c r="Q341" i="1"/>
  <c r="Q936" i="1"/>
  <c r="CP922" i="1"/>
  <c r="O922" i="1" s="1"/>
  <c r="CZ833" i="1"/>
  <c r="Y833" i="1" s="1"/>
  <c r="BA2026" i="7" s="1"/>
  <c r="L2025" i="7" s="1"/>
  <c r="CY833" i="1"/>
  <c r="X833" i="1" s="1"/>
  <c r="AZ2026" i="7" s="1"/>
  <c r="L2024" i="7" s="1"/>
  <c r="DJ276" i="3"/>
  <c r="DJ291" i="3"/>
  <c r="DJ453" i="3"/>
  <c r="CP770" i="1"/>
  <c r="O770" i="1" s="1"/>
  <c r="CZ472" i="1"/>
  <c r="Y472" i="1" s="1"/>
  <c r="CY472" i="1"/>
  <c r="X472" i="1" s="1"/>
  <c r="DJ154" i="3"/>
  <c r="S84" i="1"/>
  <c r="CP84" i="1" s="1"/>
  <c r="O84" i="1" s="1"/>
  <c r="CY566" i="1"/>
  <c r="X566" i="1" s="1"/>
  <c r="CZ566" i="1"/>
  <c r="Y566" i="1" s="1"/>
  <c r="DJ1755" i="3"/>
  <c r="Q931" i="1"/>
  <c r="DJ689" i="3"/>
  <c r="DJ1526" i="3"/>
  <c r="DJ862" i="3"/>
  <c r="R111" i="1"/>
  <c r="DJ680" i="3"/>
  <c r="S367" i="1"/>
  <c r="DJ1732" i="3"/>
  <c r="S950" i="1"/>
  <c r="DJ348" i="3"/>
  <c r="S214" i="1"/>
  <c r="DJ308" i="3"/>
  <c r="Q795" i="1"/>
  <c r="P474" i="1"/>
  <c r="CP475" i="1"/>
  <c r="O475" i="1" s="1"/>
  <c r="DJ545" i="3"/>
  <c r="S329" i="1"/>
  <c r="DJ364" i="3"/>
  <c r="S218" i="1"/>
  <c r="CP847" i="1"/>
  <c r="O847" i="1" s="1"/>
  <c r="CY787" i="1"/>
  <c r="X787" i="1" s="1"/>
  <c r="CZ787" i="1"/>
  <c r="Y787" i="1" s="1"/>
  <c r="Q683" i="1"/>
  <c r="DJ816" i="3"/>
  <c r="DJ663" i="3"/>
  <c r="Q955" i="1"/>
  <c r="DJ1679" i="3"/>
  <c r="CY237" i="1"/>
  <c r="X237" i="1" s="1"/>
  <c r="GM237" i="1" s="1"/>
  <c r="GN237" i="1" s="1"/>
  <c r="CZ237" i="1"/>
  <c r="Y237" i="1" s="1"/>
  <c r="CZ675" i="1"/>
  <c r="Y675" i="1" s="1"/>
  <c r="BA1586" i="7" s="1"/>
  <c r="L1585" i="7" s="1"/>
  <c r="CY675" i="1"/>
  <c r="X675" i="1" s="1"/>
  <c r="AZ1586" i="7" s="1"/>
  <c r="L1584" i="7" s="1"/>
  <c r="AB1033" i="1"/>
  <c r="O1050" i="1"/>
  <c r="DJ1637" i="3"/>
  <c r="DJ160" i="3"/>
  <c r="S87" i="1"/>
  <c r="CZ696" i="1"/>
  <c r="Y696" i="1" s="1"/>
  <c r="CY696" i="1"/>
  <c r="X696" i="1" s="1"/>
  <c r="CY278" i="1"/>
  <c r="X278" i="1" s="1"/>
  <c r="AZ1029" i="7" s="1"/>
  <c r="L1027" i="7" s="1"/>
  <c r="CZ278" i="1"/>
  <c r="Y278" i="1" s="1"/>
  <c r="BA1029" i="7" s="1"/>
  <c r="L1028" i="7" s="1"/>
  <c r="DJ60" i="3"/>
  <c r="S54" i="1"/>
  <c r="CP680" i="1"/>
  <c r="O680" i="1" s="1"/>
  <c r="Q326" i="1"/>
  <c r="R115" i="1"/>
  <c r="Q43" i="1"/>
  <c r="P223" i="1"/>
  <c r="CP516" i="1"/>
  <c r="O516" i="1" s="1"/>
  <c r="Q949" i="1"/>
  <c r="Q833" i="1"/>
  <c r="CP833" i="1" s="1"/>
  <c r="O833" i="1" s="1"/>
  <c r="Q238" i="1"/>
  <c r="DJ1711" i="3"/>
  <c r="S947" i="1"/>
  <c r="Q941" i="1"/>
  <c r="CP114" i="1"/>
  <c r="O114" i="1" s="1"/>
  <c r="DJ54" i="3"/>
  <c r="S52" i="1"/>
  <c r="Q159" i="1"/>
  <c r="CP159" i="1" s="1"/>
  <c r="O159" i="1" s="1"/>
  <c r="GM159" i="1" s="1"/>
  <c r="GO159" i="1" s="1"/>
  <c r="R993" i="1"/>
  <c r="DJ686" i="3"/>
  <c r="S467" i="1"/>
  <c r="P73" i="1"/>
  <c r="AZ920" i="1"/>
  <c r="F968" i="1"/>
  <c r="P65" i="1"/>
  <c r="AX273" i="1"/>
  <c r="F288" i="1"/>
  <c r="DJ1683" i="3"/>
  <c r="S943" i="1"/>
  <c r="CY333" i="1"/>
  <c r="X333" i="1" s="1"/>
  <c r="CZ333" i="1"/>
  <c r="Y333" i="1" s="1"/>
  <c r="CY317" i="1"/>
  <c r="X317" i="1" s="1"/>
  <c r="GM317" i="1" s="1"/>
  <c r="GN317" i="1" s="1"/>
  <c r="CZ317" i="1"/>
  <c r="Y317" i="1" s="1"/>
  <c r="R236" i="1"/>
  <c r="P153" i="1"/>
  <c r="CY662" i="1"/>
  <c r="X662" i="1" s="1"/>
  <c r="AZ1516" i="7" s="1"/>
  <c r="L1514" i="7" s="1"/>
  <c r="CZ662" i="1"/>
  <c r="Y662" i="1" s="1"/>
  <c r="BA1516" i="7" s="1"/>
  <c r="L1515" i="7" s="1"/>
  <c r="CY82" i="1"/>
  <c r="X82" i="1" s="1"/>
  <c r="CZ82" i="1"/>
  <c r="Y82" i="1" s="1"/>
  <c r="Q662" i="1"/>
  <c r="DJ104" i="3"/>
  <c r="AW465" i="1"/>
  <c r="F483" i="1"/>
  <c r="AG119" i="1"/>
  <c r="P931" i="1"/>
  <c r="DJ1271" i="3"/>
  <c r="BD1050" i="1"/>
  <c r="BD1080" i="1" s="1"/>
  <c r="CM1033" i="1"/>
  <c r="Q111" i="1"/>
  <c r="Q367" i="1"/>
  <c r="R950" i="1"/>
  <c r="AX313" i="1"/>
  <c r="F376" i="1"/>
  <c r="CP98" i="1"/>
  <c r="O98" i="1" s="1"/>
  <c r="GM98" i="1" s="1"/>
  <c r="GN98" i="1" s="1"/>
  <c r="CP97" i="1"/>
  <c r="O97" i="1" s="1"/>
  <c r="GM97" i="1" s="1"/>
  <c r="GN97" i="1" s="1"/>
  <c r="R214" i="1"/>
  <c r="P795" i="1"/>
  <c r="DJ602" i="3"/>
  <c r="S346" i="1"/>
  <c r="AP509" i="1"/>
  <c r="F897" i="1"/>
  <c r="P329" i="1"/>
  <c r="R218" i="1"/>
  <c r="DJ1414" i="3"/>
  <c r="S779" i="1"/>
  <c r="CP779" i="1" s="1"/>
  <c r="O779" i="1" s="1"/>
  <c r="F640" i="1"/>
  <c r="BA560" i="1"/>
  <c r="DJ275" i="3"/>
  <c r="CY475" i="1"/>
  <c r="X475" i="1" s="1"/>
  <c r="CZ475" i="1"/>
  <c r="Y475" i="1" s="1"/>
  <c r="CY790" i="1"/>
  <c r="X790" i="1" s="1"/>
  <c r="AZ1953" i="7" s="1"/>
  <c r="L1951" i="7" s="1"/>
  <c r="CZ790" i="1"/>
  <c r="Y790" i="1" s="1"/>
  <c r="BA1953" i="7" s="1"/>
  <c r="L1952" i="7" s="1"/>
  <c r="DJ706" i="3"/>
  <c r="CP937" i="1"/>
  <c r="O937" i="1" s="1"/>
  <c r="GM937" i="1" s="1"/>
  <c r="GN937" i="1" s="1"/>
  <c r="AZ313" i="1"/>
  <c r="F380" i="1"/>
  <c r="CJ151" i="1"/>
  <c r="BA172" i="1"/>
  <c r="CY76" i="1"/>
  <c r="X76" i="1" s="1"/>
  <c r="GM76" i="1" s="1"/>
  <c r="GN76" i="1" s="1"/>
  <c r="CZ76" i="1"/>
  <c r="Y76" i="1" s="1"/>
  <c r="R87" i="1"/>
  <c r="R107" i="1"/>
  <c r="CY611" i="1"/>
  <c r="X611" i="1" s="1"/>
  <c r="CZ611" i="1"/>
  <c r="Y611" i="1" s="1"/>
  <c r="Q54" i="1"/>
  <c r="DJ1608" i="3"/>
  <c r="DJ599" i="3"/>
  <c r="CY523" i="1"/>
  <c r="X523" i="1" s="1"/>
  <c r="CZ523" i="1"/>
  <c r="Y523" i="1" s="1"/>
  <c r="DJ1070" i="3"/>
  <c r="S672" i="1"/>
  <c r="CP672" i="1" s="1"/>
  <c r="O672" i="1" s="1"/>
  <c r="P326" i="1"/>
  <c r="Q115" i="1"/>
  <c r="DJ1306" i="3"/>
  <c r="S723" i="1"/>
  <c r="CP723" i="1" s="1"/>
  <c r="O723" i="1" s="1"/>
  <c r="R219" i="1"/>
  <c r="DJ860" i="3"/>
  <c r="S596" i="1"/>
  <c r="P43" i="1"/>
  <c r="Q321" i="1"/>
  <c r="CP321" i="1" s="1"/>
  <c r="O321" i="1" s="1"/>
  <c r="F1072" i="1"/>
  <c r="U1033" i="1"/>
  <c r="DJ1001" i="3"/>
  <c r="S660" i="1"/>
  <c r="CZ328" i="1"/>
  <c r="Y328" i="1" s="1"/>
  <c r="CY328" i="1"/>
  <c r="X328" i="1" s="1"/>
  <c r="GM328" i="1" s="1"/>
  <c r="GN328" i="1" s="1"/>
  <c r="DJ386" i="3"/>
  <c r="S223" i="1"/>
  <c r="P949" i="1"/>
  <c r="P925" i="1"/>
  <c r="DJ645" i="3"/>
  <c r="S360" i="1"/>
  <c r="DJ36" i="3"/>
  <c r="CP714" i="1"/>
  <c r="O714" i="1" s="1"/>
  <c r="CP566" i="1"/>
  <c r="O566" i="1" s="1"/>
  <c r="P238" i="1"/>
  <c r="CP774" i="1"/>
  <c r="O774" i="1" s="1"/>
  <c r="P941" i="1"/>
  <c r="R52" i="1"/>
  <c r="Q468" i="1"/>
  <c r="CP468" i="1" s="1"/>
  <c r="O468" i="1" s="1"/>
  <c r="GM468" i="1" s="1"/>
  <c r="GO468" i="1" s="1"/>
  <c r="DJ929" i="3"/>
  <c r="R467" i="1"/>
  <c r="DJ92" i="3"/>
  <c r="S65" i="1"/>
  <c r="F1076" i="1"/>
  <c r="X1033" i="1"/>
  <c r="CY708" i="1"/>
  <c r="X708" i="1" s="1"/>
  <c r="CZ708" i="1"/>
  <c r="Y708" i="1" s="1"/>
  <c r="DJ42" i="3"/>
  <c r="S48" i="1"/>
  <c r="R364" i="1"/>
  <c r="CP96" i="1"/>
  <c r="O96" i="1" s="1"/>
  <c r="CP663" i="1"/>
  <c r="O663" i="1" s="1"/>
  <c r="CP789" i="1"/>
  <c r="O789" i="1" s="1"/>
  <c r="P1033" i="1"/>
  <c r="F1053" i="1"/>
  <c r="CY844" i="1"/>
  <c r="X844" i="1" s="1"/>
  <c r="AZ2078" i="7" s="1"/>
  <c r="L2076" i="7" s="1"/>
  <c r="CZ844" i="1"/>
  <c r="Y844" i="1" s="1"/>
  <c r="BA2078" i="7" s="1"/>
  <c r="L2077" i="7" s="1"/>
  <c r="DJ652" i="3"/>
  <c r="S362" i="1"/>
  <c r="P227" i="1"/>
  <c r="DJ310" i="3"/>
  <c r="S161" i="1"/>
  <c r="CP161" i="1" s="1"/>
  <c r="O161" i="1" s="1"/>
  <c r="T560" i="1"/>
  <c r="F641" i="1"/>
  <c r="CY693" i="1"/>
  <c r="X693" i="1" s="1"/>
  <c r="CZ693" i="1"/>
  <c r="Y693" i="1" s="1"/>
  <c r="BA1679" i="7" s="1"/>
  <c r="L1678" i="7" s="1"/>
  <c r="P111" i="1"/>
  <c r="P367" i="1"/>
  <c r="P950" i="1"/>
  <c r="DJ1508" i="3"/>
  <c r="S834" i="1"/>
  <c r="CP834" i="1" s="1"/>
  <c r="O834" i="1" s="1"/>
  <c r="Q214" i="1"/>
  <c r="CY613" i="1"/>
  <c r="X613" i="1" s="1"/>
  <c r="CZ613" i="1"/>
  <c r="Y613" i="1" s="1"/>
  <c r="R346" i="1"/>
  <c r="Q218" i="1"/>
  <c r="AQ888" i="1"/>
  <c r="AQ1080" i="1" s="1"/>
  <c r="R216" i="1"/>
  <c r="CY792" i="1"/>
  <c r="X792" i="1" s="1"/>
  <c r="AZ1978" i="7" s="1"/>
  <c r="L1976" i="7" s="1"/>
  <c r="CZ792" i="1"/>
  <c r="Y792" i="1" s="1"/>
  <c r="BA1978" i="7" s="1"/>
  <c r="L1977" i="7" s="1"/>
  <c r="CY576" i="1"/>
  <c r="X576" i="1" s="1"/>
  <c r="CZ576" i="1"/>
  <c r="Y576" i="1" s="1"/>
  <c r="Q470" i="1"/>
  <c r="CP470" i="1" s="1"/>
  <c r="O470" i="1" s="1"/>
  <c r="GM470" i="1" s="1"/>
  <c r="GN470" i="1" s="1"/>
  <c r="Q713" i="1"/>
  <c r="CP713" i="1" s="1"/>
  <c r="O713" i="1" s="1"/>
  <c r="F818" i="1"/>
  <c r="BA768" i="1"/>
  <c r="DJ1619" i="3"/>
  <c r="DJ481" i="3"/>
  <c r="S318" i="1"/>
  <c r="CZ42" i="1"/>
  <c r="Y42" i="1" s="1"/>
  <c r="GM42" i="1" s="1"/>
  <c r="GN42" i="1" s="1"/>
  <c r="CP718" i="1"/>
  <c r="O718" i="1" s="1"/>
  <c r="GM718" i="1" s="1"/>
  <c r="GO718" i="1" s="1"/>
  <c r="Q107" i="1"/>
  <c r="DJ1614" i="3"/>
  <c r="S929" i="1"/>
  <c r="CY667" i="1"/>
  <c r="X667" i="1" s="1"/>
  <c r="CZ667" i="1"/>
  <c r="Y667" i="1" s="1"/>
  <c r="BC26" i="1"/>
  <c r="F449" i="1"/>
  <c r="BC1080" i="1"/>
  <c r="T513" i="1"/>
  <c r="F549" i="1"/>
  <c r="T888" i="1"/>
  <c r="R326" i="1"/>
  <c r="P115" i="1"/>
  <c r="DJ865" i="3"/>
  <c r="DJ372" i="3"/>
  <c r="S219" i="1"/>
  <c r="R596" i="1"/>
  <c r="AE620" i="1" s="1"/>
  <c r="DJ1162" i="3"/>
  <c r="DJ1607" i="3"/>
  <c r="R43" i="1"/>
  <c r="DJ1717" i="3"/>
  <c r="CY715" i="1"/>
  <c r="X715" i="1" s="1"/>
  <c r="AZ1774" i="7" s="1"/>
  <c r="L1772" i="7" s="1"/>
  <c r="CZ715" i="1"/>
  <c r="Y715" i="1" s="1"/>
  <c r="BA1774" i="7" s="1"/>
  <c r="L1773" i="7" s="1"/>
  <c r="DJ870" i="3"/>
  <c r="R660" i="1"/>
  <c r="R223" i="1"/>
  <c r="CP112" i="1"/>
  <c r="O112" i="1" s="1"/>
  <c r="DJ1723" i="3"/>
  <c r="S949" i="1"/>
  <c r="DJ1594" i="3"/>
  <c r="S925" i="1"/>
  <c r="R360" i="1"/>
  <c r="DJ414" i="3"/>
  <c r="DJ1671" i="3"/>
  <c r="S941" i="1"/>
  <c r="DJ667" i="3"/>
  <c r="DJ224" i="3"/>
  <c r="Q52" i="1"/>
  <c r="DJ811" i="3"/>
  <c r="S582" i="1"/>
  <c r="CP582" i="1" s="1"/>
  <c r="O582" i="1" s="1"/>
  <c r="Q467" i="1"/>
  <c r="T1033" i="1"/>
  <c r="F1071" i="1"/>
  <c r="CZ83" i="1"/>
  <c r="Y83" i="1" s="1"/>
  <c r="GM83" i="1" s="1"/>
  <c r="GN83" i="1" s="1"/>
  <c r="Q65" i="1"/>
  <c r="F261" i="1"/>
  <c r="BA204" i="1"/>
  <c r="CP991" i="1"/>
  <c r="O991" i="1" s="1"/>
  <c r="DJ1791" i="3"/>
  <c r="CP341" i="1"/>
  <c r="O341" i="1" s="1"/>
  <c r="R362" i="1"/>
  <c r="DJ401" i="3"/>
  <c r="S227" i="1"/>
  <c r="R67" i="1"/>
  <c r="AS513" i="1"/>
  <c r="F545" i="1"/>
  <c r="V273" i="1"/>
  <c r="F304" i="1"/>
  <c r="AX30" i="1"/>
  <c r="F126" i="1"/>
  <c r="AX433" i="1"/>
  <c r="CP587" i="1"/>
  <c r="O587" i="1" s="1"/>
  <c r="P214" i="1"/>
  <c r="CP844" i="1"/>
  <c r="O844" i="1" s="1"/>
  <c r="DJ354" i="3"/>
  <c r="S216" i="1"/>
  <c r="AZ30" i="1"/>
  <c r="F130" i="1"/>
  <c r="AZ433" i="1"/>
  <c r="CY996" i="1"/>
  <c r="X996" i="1" s="1"/>
  <c r="CZ996" i="1"/>
  <c r="Y996" i="1" s="1"/>
  <c r="CP662" i="1"/>
  <c r="O662" i="1" s="1"/>
  <c r="GM662" i="1" s="1"/>
  <c r="GO662" i="1" s="1"/>
  <c r="CY321" i="1"/>
  <c r="X321" i="1" s="1"/>
  <c r="CZ321" i="1"/>
  <c r="Y321" i="1" s="1"/>
  <c r="R71" i="1"/>
  <c r="F808" i="1"/>
  <c r="AQ768" i="1"/>
  <c r="AQ26" i="1"/>
  <c r="F443" i="1"/>
  <c r="P107" i="1"/>
  <c r="CY695" i="1"/>
  <c r="X695" i="1" s="1"/>
  <c r="CZ695" i="1"/>
  <c r="Y695" i="1" s="1"/>
  <c r="BA1704" i="7" s="1"/>
  <c r="L1703" i="7" s="1"/>
  <c r="DJ318" i="3"/>
  <c r="S167" i="1"/>
  <c r="DJ629" i="3"/>
  <c r="S355" i="1"/>
  <c r="R929" i="1"/>
  <c r="GM88" i="1"/>
  <c r="GN88" i="1" s="1"/>
  <c r="F535" i="1"/>
  <c r="AX513" i="1"/>
  <c r="DJ532" i="3"/>
  <c r="S326" i="1"/>
  <c r="DJ271" i="3"/>
  <c r="S115" i="1"/>
  <c r="CY616" i="1"/>
  <c r="X616" i="1" s="1"/>
  <c r="CZ616" i="1"/>
  <c r="Y616" i="1" s="1"/>
  <c r="Q219" i="1"/>
  <c r="Q596" i="1"/>
  <c r="DJ162" i="3"/>
  <c r="Q660" i="1"/>
  <c r="Q223" i="1"/>
  <c r="DJ993" i="3"/>
  <c r="S659" i="1"/>
  <c r="R925" i="1"/>
  <c r="Q360" i="1"/>
  <c r="CY112" i="1"/>
  <c r="X112" i="1" s="1"/>
  <c r="CZ112" i="1"/>
  <c r="Y112" i="1" s="1"/>
  <c r="P52" i="1"/>
  <c r="P661" i="1"/>
  <c r="DJ18" i="3"/>
  <c r="S39" i="1"/>
  <c r="CP39" i="1" s="1"/>
  <c r="O39" i="1" s="1"/>
  <c r="P467" i="1"/>
  <c r="W652" i="1"/>
  <c r="F760" i="1"/>
  <c r="K1813" i="7" l="1"/>
  <c r="AN1813" i="7"/>
  <c r="K2121" i="7"/>
  <c r="AN2121" i="7"/>
  <c r="AN448" i="7"/>
  <c r="K448" i="7"/>
  <c r="AN1785" i="7"/>
  <c r="K1785" i="7"/>
  <c r="AN689" i="7"/>
  <c r="K689" i="7"/>
  <c r="AN673" i="7"/>
  <c r="K673" i="7"/>
  <c r="AN2158" i="7"/>
  <c r="K2158" i="7"/>
  <c r="AN1906" i="7"/>
  <c r="K1906" i="7"/>
  <c r="I1368" i="7"/>
  <c r="M1368" i="7"/>
  <c r="K1158" i="7"/>
  <c r="AN1158" i="7"/>
  <c r="K1883" i="7"/>
  <c r="AN1883" i="7"/>
  <c r="AN1692" i="7"/>
  <c r="K1692" i="7"/>
  <c r="AN1331" i="7"/>
  <c r="K1331" i="7"/>
  <c r="AN1727" i="7"/>
  <c r="K1727" i="7"/>
  <c r="K1598" i="7"/>
  <c r="AN1598" i="7"/>
  <c r="K483" i="7"/>
  <c r="AN483" i="7"/>
  <c r="I2099" i="7"/>
  <c r="M2099" i="7"/>
  <c r="K1978" i="7"/>
  <c r="AN1978" i="7"/>
  <c r="K1516" i="7"/>
  <c r="AN1516" i="7"/>
  <c r="GM843" i="1"/>
  <c r="GO843" i="1" s="1"/>
  <c r="AN1275" i="7"/>
  <c r="K1275" i="7"/>
  <c r="K1749" i="7"/>
  <c r="AN1749" i="7"/>
  <c r="GM580" i="1"/>
  <c r="GO580" i="1" s="1"/>
  <c r="GM781" i="1"/>
  <c r="GO781" i="1" s="1"/>
  <c r="GM587" i="1"/>
  <c r="GO587" i="1" s="1"/>
  <c r="GM341" i="1"/>
  <c r="GN341" i="1" s="1"/>
  <c r="AN1774" i="7"/>
  <c r="K1774" i="7"/>
  <c r="GM693" i="1"/>
  <c r="GO693" i="1" s="1"/>
  <c r="AZ1679" i="7"/>
  <c r="L1677" i="7" s="1"/>
  <c r="GM789" i="1"/>
  <c r="GO789" i="1" s="1"/>
  <c r="K1953" i="7"/>
  <c r="AN1953" i="7"/>
  <c r="CP346" i="1"/>
  <c r="O346" i="1" s="1"/>
  <c r="AN2026" i="7"/>
  <c r="K2026" i="7"/>
  <c r="GM855" i="1"/>
  <c r="GO855" i="1" s="1"/>
  <c r="K1762" i="7"/>
  <c r="AN1762" i="7"/>
  <c r="GM777" i="1"/>
  <c r="GO777" i="1" s="1"/>
  <c r="BA1871" i="7"/>
  <c r="L1870" i="7" s="1"/>
  <c r="AN1218" i="7"/>
  <c r="K1218" i="7"/>
  <c r="CP228" i="1"/>
  <c r="O228" i="1" s="1"/>
  <c r="GM671" i="1"/>
  <c r="GO671" i="1" s="1"/>
  <c r="AZ1560" i="7"/>
  <c r="L1558" i="7" s="1"/>
  <c r="K1941" i="7"/>
  <c r="AN1941" i="7"/>
  <c r="CP944" i="1"/>
  <c r="O944" i="1" s="1"/>
  <c r="GM699" i="1"/>
  <c r="GO699" i="1" s="1"/>
  <c r="AN1074" i="7"/>
  <c r="K1074" i="7"/>
  <c r="K1011" i="7"/>
  <c r="AN1011" i="7"/>
  <c r="K1667" i="7"/>
  <c r="AN1667" i="7"/>
  <c r="I1304" i="7"/>
  <c r="M1304" i="7"/>
  <c r="K1858" i="7"/>
  <c r="AN1858" i="7"/>
  <c r="GM276" i="1"/>
  <c r="GN276" i="1" s="1"/>
  <c r="AZ999" i="7"/>
  <c r="L997" i="7" s="1"/>
  <c r="GM695" i="1"/>
  <c r="GO695" i="1" s="1"/>
  <c r="AZ1704" i="7"/>
  <c r="L1702" i="7" s="1"/>
  <c r="AN2078" i="7"/>
  <c r="K2078" i="7"/>
  <c r="AE1001" i="1"/>
  <c r="AN1029" i="7"/>
  <c r="K1029" i="7"/>
  <c r="AN1586" i="7"/>
  <c r="K1586" i="7"/>
  <c r="GM472" i="1"/>
  <c r="GN472" i="1" s="1"/>
  <c r="K1654" i="7"/>
  <c r="AN1654" i="7"/>
  <c r="K1871" i="7"/>
  <c r="AN1871" i="7"/>
  <c r="GM692" i="1"/>
  <c r="GO692" i="1" s="1"/>
  <c r="K2068" i="7"/>
  <c r="AN2068" i="7"/>
  <c r="K1208" i="7"/>
  <c r="AN1208" i="7"/>
  <c r="GM92" i="1"/>
  <c r="GN92" i="1" s="1"/>
  <c r="AN1293" i="7"/>
  <c r="K1293" i="7"/>
  <c r="K1573" i="7"/>
  <c r="AN1573" i="7"/>
  <c r="K1642" i="7"/>
  <c r="AN1642" i="7"/>
  <c r="AN1966" i="7"/>
  <c r="K1966" i="7"/>
  <c r="K2004" i="7"/>
  <c r="AN2004" i="7"/>
  <c r="CP238" i="1"/>
  <c r="O238" i="1" s="1"/>
  <c r="GM726" i="1"/>
  <c r="GO726" i="1" s="1"/>
  <c r="GM714" i="1"/>
  <c r="GO714" i="1" s="1"/>
  <c r="CP947" i="1"/>
  <c r="O947" i="1" s="1"/>
  <c r="CP221" i="1"/>
  <c r="O221" i="1" s="1"/>
  <c r="GM705" i="1"/>
  <c r="GO705" i="1" s="1"/>
  <c r="GM713" i="1"/>
  <c r="GO713" i="1" s="1"/>
  <c r="GM674" i="1"/>
  <c r="GO674" i="1" s="1"/>
  <c r="AD241" i="1"/>
  <c r="AD204" i="1" s="1"/>
  <c r="CP219" i="1"/>
  <c r="O219" i="1" s="1"/>
  <c r="GM525" i="1"/>
  <c r="GO525" i="1" s="1"/>
  <c r="GM566" i="1"/>
  <c r="GO566" i="1" s="1"/>
  <c r="CP596" i="1"/>
  <c r="O596" i="1" s="1"/>
  <c r="CP73" i="1"/>
  <c r="O73" i="1" s="1"/>
  <c r="GM616" i="1"/>
  <c r="GO616" i="1" s="1"/>
  <c r="GM790" i="1"/>
  <c r="GO790" i="1" s="1"/>
  <c r="CP683" i="1"/>
  <c r="O683" i="1" s="1"/>
  <c r="CP208" i="1"/>
  <c r="O208" i="1" s="1"/>
  <c r="GM523" i="1"/>
  <c r="GO523" i="1" s="1"/>
  <c r="GM998" i="1"/>
  <c r="GN998" i="1" s="1"/>
  <c r="F1008" i="1"/>
  <c r="AX989" i="1"/>
  <c r="GM696" i="1"/>
  <c r="GO696" i="1" s="1"/>
  <c r="CP71" i="1"/>
  <c r="O71" i="1" s="1"/>
  <c r="GM94" i="1"/>
  <c r="GN94" i="1" s="1"/>
  <c r="CP58" i="1"/>
  <c r="O58" i="1" s="1"/>
  <c r="GM667" i="1"/>
  <c r="GO667" i="1" s="1"/>
  <c r="GM680" i="1"/>
  <c r="GO680" i="1" s="1"/>
  <c r="AD957" i="1"/>
  <c r="AF957" i="1"/>
  <c r="GM564" i="1"/>
  <c r="GN564" i="1" s="1"/>
  <c r="GM690" i="1"/>
  <c r="GO690" i="1" s="1"/>
  <c r="GM712" i="1"/>
  <c r="GO712" i="1" s="1"/>
  <c r="GM783" i="1"/>
  <c r="GO783" i="1" s="1"/>
  <c r="GM278" i="1"/>
  <c r="GN278" i="1" s="1"/>
  <c r="GM787" i="1"/>
  <c r="GO787" i="1" s="1"/>
  <c r="AE957" i="1"/>
  <c r="AE920" i="1" s="1"/>
  <c r="GM694" i="1"/>
  <c r="GO694" i="1" s="1"/>
  <c r="GM590" i="1"/>
  <c r="GO590" i="1" s="1"/>
  <c r="GM996" i="1"/>
  <c r="GN996" i="1" s="1"/>
  <c r="GM778" i="1"/>
  <c r="GO778" i="1" s="1"/>
  <c r="GM606" i="1"/>
  <c r="GO606" i="1" s="1"/>
  <c r="AD858" i="1"/>
  <c r="GM517" i="1"/>
  <c r="GO517" i="1" s="1"/>
  <c r="GM570" i="1"/>
  <c r="GN570" i="1" s="1"/>
  <c r="AC957" i="1"/>
  <c r="P957" i="1" s="1"/>
  <c r="CP167" i="1"/>
  <c r="O167" i="1" s="1"/>
  <c r="CP660" i="1"/>
  <c r="O660" i="1" s="1"/>
  <c r="GM321" i="1"/>
  <c r="GN321" i="1" s="1"/>
  <c r="GM774" i="1"/>
  <c r="GO774" i="1" s="1"/>
  <c r="GM333" i="1"/>
  <c r="GN333" i="1" s="1"/>
  <c r="V119" i="1"/>
  <c r="CP367" i="1"/>
  <c r="O367" i="1" s="1"/>
  <c r="CP687" i="1"/>
  <c r="O687" i="1" s="1"/>
  <c r="CP952" i="1"/>
  <c r="O952" i="1" s="1"/>
  <c r="CP364" i="1"/>
  <c r="O364" i="1" s="1"/>
  <c r="GM833" i="1"/>
  <c r="GO833" i="1" s="1"/>
  <c r="CP835" i="1"/>
  <c r="O835" i="1" s="1"/>
  <c r="AC241" i="1"/>
  <c r="AC204" i="1" s="1"/>
  <c r="CP923" i="1"/>
  <c r="O923" i="1" s="1"/>
  <c r="CP939" i="1"/>
  <c r="O939" i="1" s="1"/>
  <c r="GM320" i="1"/>
  <c r="GO320" i="1" s="1"/>
  <c r="CC369" i="1" s="1"/>
  <c r="AT369" i="1" s="1"/>
  <c r="CP169" i="1"/>
  <c r="O169" i="1" s="1"/>
  <c r="CP87" i="1"/>
  <c r="O87" i="1" s="1"/>
  <c r="GM348" i="1"/>
  <c r="GN348" i="1" s="1"/>
  <c r="GM665" i="1"/>
  <c r="GO665" i="1" s="1"/>
  <c r="CP954" i="1"/>
  <c r="O954" i="1" s="1"/>
  <c r="GM720" i="1"/>
  <c r="GO720" i="1" s="1"/>
  <c r="CP522" i="1"/>
  <c r="O522" i="1" s="1"/>
  <c r="AF920" i="1"/>
  <c r="S957" i="1"/>
  <c r="AE989" i="1"/>
  <c r="R1001" i="1"/>
  <c r="BD22" i="1"/>
  <c r="BD1110" i="1"/>
  <c r="F1105" i="1"/>
  <c r="AC830" i="1"/>
  <c r="P858" i="1"/>
  <c r="CF858" i="1"/>
  <c r="CH858" i="1"/>
  <c r="CE858" i="1"/>
  <c r="CC313" i="1"/>
  <c r="AE830" i="1"/>
  <c r="R858" i="1"/>
  <c r="R620" i="1"/>
  <c r="AE560" i="1"/>
  <c r="CY165" i="1"/>
  <c r="X165" i="1" s="1"/>
  <c r="AZ701" i="7" s="1"/>
  <c r="L699" i="7" s="1"/>
  <c r="CZ165" i="1"/>
  <c r="Y165" i="1" s="1"/>
  <c r="BA701" i="7" s="1"/>
  <c r="L700" i="7" s="1"/>
  <c r="CY65" i="1"/>
  <c r="X65" i="1" s="1"/>
  <c r="AZ278" i="7" s="1"/>
  <c r="L276" i="7" s="1"/>
  <c r="CZ65" i="1"/>
  <c r="Y65" i="1" s="1"/>
  <c r="BA278" i="7" s="1"/>
  <c r="L277" i="7" s="1"/>
  <c r="CY467" i="1"/>
  <c r="X467" i="1" s="1"/>
  <c r="CZ467" i="1"/>
  <c r="Y467" i="1" s="1"/>
  <c r="CY367" i="1"/>
  <c r="X367" i="1" s="1"/>
  <c r="CZ367" i="1"/>
  <c r="Y367" i="1" s="1"/>
  <c r="CP236" i="1"/>
  <c r="O236" i="1" s="1"/>
  <c r="CY474" i="1"/>
  <c r="X474" i="1" s="1"/>
  <c r="CZ474" i="1"/>
  <c r="Y474" i="1" s="1"/>
  <c r="CP948" i="1"/>
  <c r="O948" i="1" s="1"/>
  <c r="AD736" i="1"/>
  <c r="CY229" i="1"/>
  <c r="X229" i="1" s="1"/>
  <c r="AZ949" i="7" s="1"/>
  <c r="L947" i="7" s="1"/>
  <c r="CZ229" i="1"/>
  <c r="Y229" i="1" s="1"/>
  <c r="BA949" i="7" s="1"/>
  <c r="L948" i="7" s="1"/>
  <c r="CY654" i="1"/>
  <c r="X654" i="1" s="1"/>
  <c r="AZ1420" i="7" s="1"/>
  <c r="L1418" i="7" s="1"/>
  <c r="CZ654" i="1"/>
  <c r="Y654" i="1" s="1"/>
  <c r="BA1420" i="7" s="1"/>
  <c r="L1419" i="7" s="1"/>
  <c r="AF736" i="1"/>
  <c r="CY728" i="1"/>
  <c r="X728" i="1" s="1"/>
  <c r="CZ728" i="1"/>
  <c r="Y728" i="1" s="1"/>
  <c r="CP67" i="1"/>
  <c r="O67" i="1" s="1"/>
  <c r="CY991" i="1"/>
  <c r="X991" i="1" s="1"/>
  <c r="AZ2396" i="7" s="1"/>
  <c r="L2394" i="7" s="1"/>
  <c r="CZ991" i="1"/>
  <c r="Y991" i="1" s="1"/>
  <c r="BA2396" i="7" s="1"/>
  <c r="L2395" i="7" s="1"/>
  <c r="AF1001" i="1"/>
  <c r="AF858" i="1"/>
  <c r="CY929" i="1"/>
  <c r="X929" i="1" s="1"/>
  <c r="CZ929" i="1"/>
  <c r="Y929" i="1" s="1"/>
  <c r="BA509" i="1"/>
  <c r="F908" i="1"/>
  <c r="CY54" i="1"/>
  <c r="X54" i="1" s="1"/>
  <c r="AZ213" i="7" s="1"/>
  <c r="L211" i="7" s="1"/>
  <c r="CZ54" i="1"/>
  <c r="Y54" i="1" s="1"/>
  <c r="BA213" i="7" s="1"/>
  <c r="L212" i="7" s="1"/>
  <c r="U513" i="1"/>
  <c r="F550" i="1"/>
  <c r="CY569" i="1"/>
  <c r="X569" i="1" s="1"/>
  <c r="AZ1314" i="7" s="1"/>
  <c r="L1312" i="7" s="1"/>
  <c r="CZ569" i="1"/>
  <c r="Y569" i="1" s="1"/>
  <c r="BA1314" i="7" s="1"/>
  <c r="L1313" i="7" s="1"/>
  <c r="CY931" i="1"/>
  <c r="X931" i="1" s="1"/>
  <c r="CZ931" i="1"/>
  <c r="Y931" i="1" s="1"/>
  <c r="CY236" i="1"/>
  <c r="X236" i="1" s="1"/>
  <c r="CZ236" i="1"/>
  <c r="Y236" i="1" s="1"/>
  <c r="CP63" i="1"/>
  <c r="O63" i="1" s="1"/>
  <c r="P281" i="1"/>
  <c r="AC273" i="1"/>
  <c r="CE281" i="1"/>
  <c r="CF281" i="1"/>
  <c r="CH281" i="1"/>
  <c r="CY101" i="1"/>
  <c r="X101" i="1" s="1"/>
  <c r="AZ529" i="7" s="1"/>
  <c r="L527" i="7" s="1"/>
  <c r="CZ101" i="1"/>
  <c r="Y101" i="1" s="1"/>
  <c r="BA529" i="7" s="1"/>
  <c r="L528" i="7" s="1"/>
  <c r="CY572" i="1"/>
  <c r="X572" i="1" s="1"/>
  <c r="AZ1347" i="7" s="1"/>
  <c r="L1345" i="7" s="1"/>
  <c r="CZ572" i="1"/>
  <c r="Y572" i="1" s="1"/>
  <c r="BA1347" i="7" s="1"/>
  <c r="L1346" i="7" s="1"/>
  <c r="CY584" i="1"/>
  <c r="X584" i="1" s="1"/>
  <c r="CZ584" i="1"/>
  <c r="Y584" i="1" s="1"/>
  <c r="CZ96" i="1"/>
  <c r="Y96" i="1" s="1"/>
  <c r="BA508" i="7" s="1"/>
  <c r="L507" i="7" s="1"/>
  <c r="CY96" i="1"/>
  <c r="X96" i="1" s="1"/>
  <c r="AZ508" i="7" s="1"/>
  <c r="L506" i="7" s="1"/>
  <c r="AD798" i="1"/>
  <c r="CY702" i="1"/>
  <c r="X702" i="1" s="1"/>
  <c r="CZ702" i="1"/>
  <c r="Y702" i="1" s="1"/>
  <c r="CY845" i="1"/>
  <c r="X845" i="1" s="1"/>
  <c r="AZ2089" i="7" s="1"/>
  <c r="L2087" i="7" s="1"/>
  <c r="CZ845" i="1"/>
  <c r="Y845" i="1" s="1"/>
  <c r="BA2089" i="7" s="1"/>
  <c r="L2088" i="7" s="1"/>
  <c r="W313" i="1"/>
  <c r="F393" i="1"/>
  <c r="U30" i="1"/>
  <c r="F141" i="1"/>
  <c r="U433" i="1"/>
  <c r="BA313" i="1"/>
  <c r="F389" i="1"/>
  <c r="AC172" i="1"/>
  <c r="CP153" i="1"/>
  <c r="O153" i="1" s="1"/>
  <c r="CP993" i="1"/>
  <c r="O993" i="1" s="1"/>
  <c r="CY43" i="1"/>
  <c r="X43" i="1" s="1"/>
  <c r="AZ141" i="7" s="1"/>
  <c r="L139" i="7" s="1"/>
  <c r="CZ43" i="1"/>
  <c r="Y43" i="1" s="1"/>
  <c r="BA141" i="7" s="1"/>
  <c r="L140" i="7" s="1"/>
  <c r="F263" i="1"/>
  <c r="U204" i="1"/>
  <c r="CZ683" i="1"/>
  <c r="Y683" i="1" s="1"/>
  <c r="BA1629" i="7" s="1"/>
  <c r="L1628" i="7" s="1"/>
  <c r="CY683" i="1"/>
  <c r="X683" i="1" s="1"/>
  <c r="AZ1629" i="7" s="1"/>
  <c r="L1627" i="7" s="1"/>
  <c r="CP654" i="1"/>
  <c r="O654" i="1" s="1"/>
  <c r="AC736" i="1"/>
  <c r="CY939" i="1"/>
  <c r="X939" i="1" s="1"/>
  <c r="CZ939" i="1"/>
  <c r="Y939" i="1" s="1"/>
  <c r="CY994" i="1"/>
  <c r="X994" i="1" s="1"/>
  <c r="CZ994" i="1"/>
  <c r="Y994" i="1" s="1"/>
  <c r="CY948" i="1"/>
  <c r="X948" i="1" s="1"/>
  <c r="AZ2284" i="7" s="1"/>
  <c r="L2282" i="7" s="1"/>
  <c r="CZ948" i="1"/>
  <c r="Y948" i="1" s="1"/>
  <c r="BA2284" i="7" s="1"/>
  <c r="L2283" i="7" s="1"/>
  <c r="AH652" i="1"/>
  <c r="U736" i="1"/>
  <c r="AB281" i="1"/>
  <c r="CY995" i="1"/>
  <c r="X995" i="1" s="1"/>
  <c r="AZ2430" i="7" s="1"/>
  <c r="L2428" i="7" s="1"/>
  <c r="CZ995" i="1"/>
  <c r="Y995" i="1" s="1"/>
  <c r="BA2430" i="7" s="1"/>
  <c r="L2429" i="7" s="1"/>
  <c r="GM160" i="1"/>
  <c r="GO160" i="1" s="1"/>
  <c r="CC172" i="1" s="1"/>
  <c r="CY362" i="1"/>
  <c r="X362" i="1" s="1"/>
  <c r="CZ362" i="1"/>
  <c r="Y362" i="1" s="1"/>
  <c r="CZ661" i="1"/>
  <c r="Y661" i="1" s="1"/>
  <c r="BA1498" i="7" s="1"/>
  <c r="L1497" i="7" s="1"/>
  <c r="CY661" i="1"/>
  <c r="X661" i="1" s="1"/>
  <c r="AZ1498" i="7" s="1"/>
  <c r="L1496" i="7" s="1"/>
  <c r="CY941" i="1"/>
  <c r="X941" i="1" s="1"/>
  <c r="AZ2176" i="7" s="1"/>
  <c r="L2174" i="7" s="1"/>
  <c r="CZ941" i="1"/>
  <c r="Y941" i="1" s="1"/>
  <c r="BA2176" i="7" s="1"/>
  <c r="L2175" i="7" s="1"/>
  <c r="CZ238" i="1"/>
  <c r="Y238" i="1" s="1"/>
  <c r="CY238" i="1"/>
  <c r="X238" i="1" s="1"/>
  <c r="CP163" i="1"/>
  <c r="O163" i="1" s="1"/>
  <c r="F880" i="1"/>
  <c r="U830" i="1"/>
  <c r="F1023" i="1"/>
  <c r="U989" i="1"/>
  <c r="CY953" i="1"/>
  <c r="X953" i="1" s="1"/>
  <c r="AZ2346" i="7" s="1"/>
  <c r="L2344" i="7" s="1"/>
  <c r="CZ953" i="1"/>
  <c r="Y953" i="1" s="1"/>
  <c r="BA2346" i="7" s="1"/>
  <c r="L2345" i="7" s="1"/>
  <c r="CY162" i="1"/>
  <c r="X162" i="1" s="1"/>
  <c r="CZ162" i="1"/>
  <c r="Y162" i="1" s="1"/>
  <c r="CY169" i="1"/>
  <c r="X169" i="1" s="1"/>
  <c r="AZ713" i="7" s="1"/>
  <c r="L711" i="7" s="1"/>
  <c r="CZ169" i="1"/>
  <c r="Y169" i="1" s="1"/>
  <c r="BA713" i="7" s="1"/>
  <c r="L712" i="7" s="1"/>
  <c r="CZ275" i="1"/>
  <c r="Y275" i="1" s="1"/>
  <c r="AF281" i="1"/>
  <c r="CY275" i="1"/>
  <c r="X275" i="1" s="1"/>
  <c r="AE241" i="1"/>
  <c r="CY344" i="1"/>
  <c r="X344" i="1" s="1"/>
  <c r="AZ1117" i="7" s="1"/>
  <c r="L1115" i="7" s="1"/>
  <c r="CZ344" i="1"/>
  <c r="Y344" i="1" s="1"/>
  <c r="BA1117" i="7" s="1"/>
  <c r="L1116" i="7" s="1"/>
  <c r="P620" i="1"/>
  <c r="AC560" i="1"/>
  <c r="CH620" i="1"/>
  <c r="CE620" i="1"/>
  <c r="CF620" i="1"/>
  <c r="CY217" i="1"/>
  <c r="X217" i="1" s="1"/>
  <c r="AZ832" i="7" s="1"/>
  <c r="L830" i="7" s="1"/>
  <c r="CZ217" i="1"/>
  <c r="Y217" i="1" s="1"/>
  <c r="BA832" i="7" s="1"/>
  <c r="L831" i="7" s="1"/>
  <c r="AE768" i="1"/>
  <c r="R798" i="1"/>
  <c r="AC369" i="1"/>
  <c r="CP315" i="1"/>
  <c r="O315" i="1" s="1"/>
  <c r="AU509" i="1"/>
  <c r="F907" i="1"/>
  <c r="AD989" i="1"/>
  <c r="Q1001" i="1"/>
  <c r="CY52" i="1"/>
  <c r="X52" i="1" s="1"/>
  <c r="AZ186" i="7" s="1"/>
  <c r="L184" i="7" s="1"/>
  <c r="CZ52" i="1"/>
  <c r="Y52" i="1" s="1"/>
  <c r="BA186" i="7" s="1"/>
  <c r="L185" i="7" s="1"/>
  <c r="W151" i="1"/>
  <c r="F196" i="1"/>
  <c r="AD513" i="1"/>
  <c r="Q528" i="1"/>
  <c r="CY609" i="1"/>
  <c r="X609" i="1" s="1"/>
  <c r="CZ609" i="1"/>
  <c r="Y609" i="1" s="1"/>
  <c r="CY663" i="1"/>
  <c r="X663" i="1" s="1"/>
  <c r="AZ1534" i="7" s="1"/>
  <c r="L1532" i="7" s="1"/>
  <c r="CZ663" i="1"/>
  <c r="Y663" i="1" s="1"/>
  <c r="BA1534" i="7" s="1"/>
  <c r="L1533" i="7" s="1"/>
  <c r="CY684" i="1"/>
  <c r="X684" i="1" s="1"/>
  <c r="CZ684" i="1"/>
  <c r="Y684" i="1" s="1"/>
  <c r="CY104" i="1"/>
  <c r="X104" i="1" s="1"/>
  <c r="AZ550" i="7" s="1"/>
  <c r="L548" i="7" s="1"/>
  <c r="CZ104" i="1"/>
  <c r="Y104" i="1" s="1"/>
  <c r="BA550" i="7" s="1"/>
  <c r="L549" i="7" s="1"/>
  <c r="CY784" i="1"/>
  <c r="X784" i="1" s="1"/>
  <c r="AZ1928" i="7" s="1"/>
  <c r="L1926" i="7" s="1"/>
  <c r="CZ784" i="1"/>
  <c r="Y784" i="1" s="1"/>
  <c r="BA1928" i="7" s="1"/>
  <c r="L1927" i="7" s="1"/>
  <c r="GM562" i="1"/>
  <c r="CY944" i="1"/>
  <c r="X944" i="1" s="1"/>
  <c r="AZ2242" i="7" s="1"/>
  <c r="L2240" i="7" s="1"/>
  <c r="CZ944" i="1"/>
  <c r="Y944" i="1" s="1"/>
  <c r="BA2242" i="7" s="1"/>
  <c r="L2241" i="7" s="1"/>
  <c r="CY216" i="1"/>
  <c r="X216" i="1" s="1"/>
  <c r="AZ821" i="7" s="1"/>
  <c r="L819" i="7" s="1"/>
  <c r="CZ216" i="1"/>
  <c r="Y216" i="1" s="1"/>
  <c r="BA821" i="7" s="1"/>
  <c r="L820" i="7" s="1"/>
  <c r="CY834" i="1"/>
  <c r="X834" i="1" s="1"/>
  <c r="AZ2039" i="7" s="1"/>
  <c r="L2037" i="7" s="1"/>
  <c r="CZ834" i="1"/>
  <c r="Y834" i="1" s="1"/>
  <c r="GM847" i="1"/>
  <c r="GO847" i="1" s="1"/>
  <c r="AF620" i="1"/>
  <c r="GM691" i="1"/>
  <c r="GO691" i="1" s="1"/>
  <c r="CP994" i="1"/>
  <c r="O994" i="1" s="1"/>
  <c r="CY73" i="1"/>
  <c r="X73" i="1" s="1"/>
  <c r="AZ345" i="7" s="1"/>
  <c r="L343" i="7" s="1"/>
  <c r="CZ73" i="1"/>
  <c r="Y73" i="1" s="1"/>
  <c r="BA345" i="7" s="1"/>
  <c r="L344" i="7" s="1"/>
  <c r="AE119" i="1"/>
  <c r="CY32" i="1"/>
  <c r="X32" i="1" s="1"/>
  <c r="AZ64" i="7" s="1"/>
  <c r="L62" i="7" s="1"/>
  <c r="CZ32" i="1"/>
  <c r="Y32" i="1" s="1"/>
  <c r="BA64" i="7" s="1"/>
  <c r="L63" i="7" s="1"/>
  <c r="AF119" i="1"/>
  <c r="CP101" i="1"/>
  <c r="O101" i="1" s="1"/>
  <c r="AO22" i="1"/>
  <c r="F1084" i="1"/>
  <c r="AO1110" i="1"/>
  <c r="CY77" i="1"/>
  <c r="X77" i="1" s="1"/>
  <c r="AZ371" i="7" s="1"/>
  <c r="L369" i="7" s="1"/>
  <c r="CZ77" i="1"/>
  <c r="Y77" i="1" s="1"/>
  <c r="BA371" i="7" s="1"/>
  <c r="L370" i="7" s="1"/>
  <c r="CP784" i="1"/>
  <c r="O784" i="1" s="1"/>
  <c r="AB798" i="1" s="1"/>
  <c r="GM715" i="1"/>
  <c r="GO715" i="1" s="1"/>
  <c r="CY208" i="1"/>
  <c r="X208" i="1" s="1"/>
  <c r="AZ750" i="7" s="1"/>
  <c r="L748" i="7" s="1"/>
  <c r="CZ208" i="1"/>
  <c r="Y208" i="1" s="1"/>
  <c r="BA750" i="7" s="1"/>
  <c r="L749" i="7" s="1"/>
  <c r="GM613" i="1"/>
  <c r="GO613" i="1" s="1"/>
  <c r="CY992" i="1"/>
  <c r="X992" i="1" s="1"/>
  <c r="AZ2405" i="7" s="1"/>
  <c r="L2403" i="7" s="1"/>
  <c r="CZ992" i="1"/>
  <c r="Y992" i="1" s="1"/>
  <c r="BA2405" i="7" s="1"/>
  <c r="L2404" i="7" s="1"/>
  <c r="V30" i="1"/>
  <c r="F142" i="1"/>
  <c r="CY218" i="1"/>
  <c r="X218" i="1" s="1"/>
  <c r="AZ852" i="7" s="1"/>
  <c r="L850" i="7" s="1"/>
  <c r="CZ218" i="1"/>
  <c r="Y218" i="1" s="1"/>
  <c r="BA852" i="7" s="1"/>
  <c r="L851" i="7" s="1"/>
  <c r="GM922" i="1"/>
  <c r="GM793" i="1"/>
  <c r="GO793" i="1" s="1"/>
  <c r="GM82" i="1"/>
  <c r="GN82" i="1" s="1"/>
  <c r="T313" i="1"/>
  <c r="F390" i="1"/>
  <c r="CY954" i="1"/>
  <c r="X954" i="1" s="1"/>
  <c r="CZ954" i="1"/>
  <c r="Y954" i="1" s="1"/>
  <c r="BA2365" i="7" s="1"/>
  <c r="L2364" i="7" s="1"/>
  <c r="CP352" i="1"/>
  <c r="O352" i="1" s="1"/>
  <c r="CP832" i="1"/>
  <c r="O832" i="1" s="1"/>
  <c r="CY227" i="1"/>
  <c r="X227" i="1" s="1"/>
  <c r="CZ227" i="1"/>
  <c r="Y227" i="1" s="1"/>
  <c r="CY355" i="1"/>
  <c r="X355" i="1" s="1"/>
  <c r="CZ355" i="1"/>
  <c r="Y355" i="1" s="1"/>
  <c r="CY318" i="1"/>
  <c r="X318" i="1" s="1"/>
  <c r="CZ318" i="1"/>
  <c r="Y318" i="1" s="1"/>
  <c r="CP941" i="1"/>
  <c r="O941" i="1" s="1"/>
  <c r="GM114" i="1"/>
  <c r="GN114" i="1" s="1"/>
  <c r="GM844" i="1"/>
  <c r="GO844" i="1" s="1"/>
  <c r="CZ925" i="1"/>
  <c r="Y925" i="1" s="1"/>
  <c r="CY925" i="1"/>
  <c r="X925" i="1" s="1"/>
  <c r="CP115" i="1"/>
  <c r="O115" i="1" s="1"/>
  <c r="CP950" i="1"/>
  <c r="O950" i="1" s="1"/>
  <c r="GM96" i="1"/>
  <c r="GN96" i="1" s="1"/>
  <c r="CP43" i="1"/>
  <c r="O43" i="1" s="1"/>
  <c r="CY87" i="1"/>
  <c r="X87" i="1" s="1"/>
  <c r="AZ426" i="7" s="1"/>
  <c r="L424" i="7" s="1"/>
  <c r="CZ87" i="1"/>
  <c r="Y87" i="1" s="1"/>
  <c r="BA426" i="7" s="1"/>
  <c r="L425" i="7" s="1"/>
  <c r="CP229" i="1"/>
  <c r="O229" i="1" s="1"/>
  <c r="CY955" i="1"/>
  <c r="X955" i="1" s="1"/>
  <c r="AZ2384" i="7" s="1"/>
  <c r="L2382" i="7" s="1"/>
  <c r="CZ955" i="1"/>
  <c r="Y955" i="1" s="1"/>
  <c r="BA2384" i="7" s="1"/>
  <c r="L2383" i="7" s="1"/>
  <c r="CY771" i="1"/>
  <c r="X771" i="1" s="1"/>
  <c r="AZ1827" i="7" s="1"/>
  <c r="L1825" i="7" s="1"/>
  <c r="CZ771" i="1"/>
  <c r="Y771" i="1" s="1"/>
  <c r="BA1827" i="7" s="1"/>
  <c r="L1826" i="7" s="1"/>
  <c r="F627" i="1"/>
  <c r="AX560" i="1"/>
  <c r="CP355" i="1"/>
  <c r="O355" i="1" s="1"/>
  <c r="GM611" i="1"/>
  <c r="GO611" i="1" s="1"/>
  <c r="AE273" i="1"/>
  <c r="R281" i="1"/>
  <c r="V509" i="1"/>
  <c r="F911" i="1"/>
  <c r="CY678" i="1"/>
  <c r="X678" i="1" s="1"/>
  <c r="CZ678" i="1"/>
  <c r="Y678" i="1" s="1"/>
  <c r="AE369" i="1"/>
  <c r="CY945" i="1"/>
  <c r="X945" i="1" s="1"/>
  <c r="CZ945" i="1"/>
  <c r="Y945" i="1" s="1"/>
  <c r="BA2251" i="7" s="1"/>
  <c r="L2250" i="7" s="1"/>
  <c r="AU1080" i="1"/>
  <c r="CY352" i="1"/>
  <c r="X352" i="1" s="1"/>
  <c r="CZ352" i="1"/>
  <c r="Y352" i="1" s="1"/>
  <c r="CP318" i="1"/>
  <c r="O318" i="1" s="1"/>
  <c r="CY364" i="1"/>
  <c r="X364" i="1" s="1"/>
  <c r="CZ364" i="1"/>
  <c r="Y364" i="1" s="1"/>
  <c r="F1055" i="1"/>
  <c r="AV1033" i="1"/>
  <c r="GM716" i="1"/>
  <c r="GO716" i="1" s="1"/>
  <c r="CY219" i="1"/>
  <c r="X219" i="1" s="1"/>
  <c r="AZ871" i="7" s="1"/>
  <c r="L869" i="7" s="1"/>
  <c r="CZ219" i="1"/>
  <c r="Y219" i="1" s="1"/>
  <c r="BA871" i="7" s="1"/>
  <c r="L870" i="7" s="1"/>
  <c r="CP214" i="1"/>
  <c r="O214" i="1" s="1"/>
  <c r="CY596" i="1"/>
  <c r="X596" i="1" s="1"/>
  <c r="AZ1384" i="7" s="1"/>
  <c r="L1382" i="7" s="1"/>
  <c r="CZ596" i="1"/>
  <c r="Y596" i="1" s="1"/>
  <c r="BA1384" i="7" s="1"/>
  <c r="L1383" i="7" s="1"/>
  <c r="CY779" i="1"/>
  <c r="X779" i="1" s="1"/>
  <c r="CZ779" i="1"/>
  <c r="Y779" i="1" s="1"/>
  <c r="BD1033" i="1"/>
  <c r="F1075" i="1"/>
  <c r="CY947" i="1"/>
  <c r="X947" i="1" s="1"/>
  <c r="AZ2263" i="7" s="1"/>
  <c r="L2261" i="7" s="1"/>
  <c r="CZ947" i="1"/>
  <c r="Y947" i="1" s="1"/>
  <c r="BA2263" i="7" s="1"/>
  <c r="L2262" i="7" s="1"/>
  <c r="CY329" i="1"/>
  <c r="X329" i="1" s="1"/>
  <c r="CZ329" i="1"/>
  <c r="Y329" i="1" s="1"/>
  <c r="F1058" i="1"/>
  <c r="AY1033" i="1"/>
  <c r="CJ30" i="1"/>
  <c r="BA119" i="1"/>
  <c r="CY993" i="1"/>
  <c r="X993" i="1" s="1"/>
  <c r="AZ2418" i="7" s="1"/>
  <c r="L2416" i="7" s="1"/>
  <c r="CZ993" i="1"/>
  <c r="Y993" i="1" s="1"/>
  <c r="BA2418" i="7" s="1"/>
  <c r="L2417" i="7" s="1"/>
  <c r="CZ951" i="1"/>
  <c r="Y951" i="1" s="1"/>
  <c r="CY951" i="1"/>
  <c r="X951" i="1" s="1"/>
  <c r="CP584" i="1"/>
  <c r="O584" i="1" s="1"/>
  <c r="CY927" i="1"/>
  <c r="X927" i="1" s="1"/>
  <c r="CZ927" i="1"/>
  <c r="Y927" i="1" s="1"/>
  <c r="CY669" i="1"/>
  <c r="X669" i="1" s="1"/>
  <c r="CZ669" i="1"/>
  <c r="Y669" i="1" s="1"/>
  <c r="CY682" i="1"/>
  <c r="X682" i="1" s="1"/>
  <c r="AZ1614" i="7" s="1"/>
  <c r="L1612" i="7" s="1"/>
  <c r="CZ682" i="1"/>
  <c r="Y682" i="1" s="1"/>
  <c r="BA1614" i="7" s="1"/>
  <c r="L1613" i="7" s="1"/>
  <c r="CP927" i="1"/>
  <c r="O927" i="1" s="1"/>
  <c r="CP48" i="1"/>
  <c r="O48" i="1" s="1"/>
  <c r="CY71" i="1"/>
  <c r="X71" i="1" s="1"/>
  <c r="AZ319" i="7" s="1"/>
  <c r="L317" i="7" s="1"/>
  <c r="CZ71" i="1"/>
  <c r="Y71" i="1" s="1"/>
  <c r="V652" i="1"/>
  <c r="F759" i="1"/>
  <c r="GM323" i="1"/>
  <c r="GN323" i="1" s="1"/>
  <c r="AJ30" i="1"/>
  <c r="W119" i="1"/>
  <c r="T509" i="1"/>
  <c r="F909" i="1"/>
  <c r="CP111" i="1"/>
  <c r="O111" i="1" s="1"/>
  <c r="CZ943" i="1"/>
  <c r="Y943" i="1" s="1"/>
  <c r="BA2218" i="7" s="1"/>
  <c r="L2217" i="7" s="1"/>
  <c r="CY943" i="1"/>
  <c r="X943" i="1" s="1"/>
  <c r="AZ2218" i="7" s="1"/>
  <c r="L2216" i="7" s="1"/>
  <c r="U313" i="1"/>
  <c r="F391" i="1"/>
  <c r="CP955" i="1"/>
  <c r="O955" i="1" s="1"/>
  <c r="CZ111" i="1"/>
  <c r="Y111" i="1" s="1"/>
  <c r="BA594" i="7" s="1"/>
  <c r="L593" i="7" s="1"/>
  <c r="CY111" i="1"/>
  <c r="X111" i="1" s="1"/>
  <c r="AZ594" i="7" s="1"/>
  <c r="L592" i="7" s="1"/>
  <c r="W509" i="1"/>
  <c r="F912" i="1"/>
  <c r="U920" i="1"/>
  <c r="F979" i="1"/>
  <c r="AE736" i="1"/>
  <c r="CY837" i="1"/>
  <c r="X837" i="1" s="1"/>
  <c r="AZ2057" i="7" s="1"/>
  <c r="L2055" i="7" s="1"/>
  <c r="CZ837" i="1"/>
  <c r="Y837" i="1" s="1"/>
  <c r="BA2057" i="7" s="1"/>
  <c r="L2056" i="7" s="1"/>
  <c r="AZ509" i="1"/>
  <c r="F899" i="1"/>
  <c r="GM708" i="1"/>
  <c r="GO708" i="1" s="1"/>
  <c r="AR1050" i="1"/>
  <c r="CA1033" i="1"/>
  <c r="CY600" i="1"/>
  <c r="X600" i="1" s="1"/>
  <c r="CZ600" i="1"/>
  <c r="Y600" i="1" s="1"/>
  <c r="AD273" i="1"/>
  <c r="Q281" i="1"/>
  <c r="GM792" i="1"/>
  <c r="GO792" i="1" s="1"/>
  <c r="GM938" i="1"/>
  <c r="GN938" i="1" s="1"/>
  <c r="CP702" i="1"/>
  <c r="O702" i="1" s="1"/>
  <c r="GM702" i="1" s="1"/>
  <c r="GO702" i="1" s="1"/>
  <c r="W204" i="1"/>
  <c r="F265" i="1"/>
  <c r="CY522" i="1"/>
  <c r="X522" i="1" s="1"/>
  <c r="AZ1253" i="7" s="1"/>
  <c r="L1251" i="7" s="1"/>
  <c r="CZ522" i="1"/>
  <c r="Y522" i="1" s="1"/>
  <c r="BA1253" i="7" s="1"/>
  <c r="L1252" i="7" s="1"/>
  <c r="CP929" i="1"/>
  <c r="O929" i="1" s="1"/>
  <c r="CH798" i="1"/>
  <c r="AC768" i="1"/>
  <c r="P798" i="1"/>
  <c r="CE798" i="1"/>
  <c r="CF798" i="1"/>
  <c r="CY660" i="1"/>
  <c r="X660" i="1" s="1"/>
  <c r="AZ1479" i="7" s="1"/>
  <c r="L1477" i="7" s="1"/>
  <c r="CZ660" i="1"/>
  <c r="Y660" i="1" s="1"/>
  <c r="BA1479" i="7" s="1"/>
  <c r="L1478" i="7" s="1"/>
  <c r="AX26" i="1"/>
  <c r="F440" i="1"/>
  <c r="AX1080" i="1"/>
  <c r="CP931" i="1"/>
  <c r="O931" i="1" s="1"/>
  <c r="GM931" i="1" s="1"/>
  <c r="GO931" i="1" s="1"/>
  <c r="O1033" i="1"/>
  <c r="F1052" i="1"/>
  <c r="GM475" i="1"/>
  <c r="GN475" i="1" s="1"/>
  <c r="CY795" i="1"/>
  <c r="X795" i="1" s="1"/>
  <c r="CZ795" i="1"/>
  <c r="Y795" i="1" s="1"/>
  <c r="CY655" i="1"/>
  <c r="X655" i="1" s="1"/>
  <c r="AZ1439" i="7" s="1"/>
  <c r="L1437" i="7" s="1"/>
  <c r="CZ655" i="1"/>
  <c r="Y655" i="1" s="1"/>
  <c r="BA1439" i="7" s="1"/>
  <c r="L1438" i="7" s="1"/>
  <c r="AD172" i="1"/>
  <c r="CP837" i="1"/>
  <c r="O837" i="1" s="1"/>
  <c r="CP162" i="1"/>
  <c r="O162" i="1" s="1"/>
  <c r="AP22" i="1"/>
  <c r="F1089" i="1"/>
  <c r="G16" i="2" s="1"/>
  <c r="AP1110" i="1"/>
  <c r="CY838" i="1"/>
  <c r="X838" i="1" s="1"/>
  <c r="CZ838" i="1"/>
  <c r="Y838" i="1" s="1"/>
  <c r="AS1050" i="1"/>
  <c r="CB1033" i="1"/>
  <c r="CP600" i="1"/>
  <c r="O600" i="1" s="1"/>
  <c r="GM277" i="1"/>
  <c r="GN277" i="1" s="1"/>
  <c r="CY942" i="1"/>
  <c r="X942" i="1" s="1"/>
  <c r="AZ2193" i="7" s="1"/>
  <c r="L2191" i="7" s="1"/>
  <c r="CZ942" i="1"/>
  <c r="Y942" i="1" s="1"/>
  <c r="BA2193" i="7" s="1"/>
  <c r="L2192" i="7" s="1"/>
  <c r="CP365" i="1"/>
  <c r="O365" i="1" s="1"/>
  <c r="CY210" i="1"/>
  <c r="X210" i="1" s="1"/>
  <c r="AZ767" i="7" s="1"/>
  <c r="L765" i="7" s="1"/>
  <c r="CZ210" i="1"/>
  <c r="Y210" i="1" s="1"/>
  <c r="BA767" i="7" s="1"/>
  <c r="L766" i="7" s="1"/>
  <c r="CY230" i="1"/>
  <c r="X230" i="1" s="1"/>
  <c r="CZ230" i="1"/>
  <c r="Y230" i="1" s="1"/>
  <c r="BA958" i="7" s="1"/>
  <c r="L957" i="7" s="1"/>
  <c r="CP225" i="1"/>
  <c r="O225" i="1" s="1"/>
  <c r="CP360" i="1"/>
  <c r="O360" i="1" s="1"/>
  <c r="GM574" i="1"/>
  <c r="GO574" i="1" s="1"/>
  <c r="AD830" i="1"/>
  <c r="Q858" i="1"/>
  <c r="BB22" i="1"/>
  <c r="BB1110" i="1"/>
  <c r="F1093" i="1"/>
  <c r="BA151" i="1"/>
  <c r="F192" i="1"/>
  <c r="CP329" i="1"/>
  <c r="O329" i="1" s="1"/>
  <c r="CP474" i="1"/>
  <c r="O474" i="1" s="1"/>
  <c r="CP569" i="1"/>
  <c r="O569" i="1" s="1"/>
  <c r="GM569" i="1" s="1"/>
  <c r="GO569" i="1" s="1"/>
  <c r="GM576" i="1"/>
  <c r="GO576" i="1" s="1"/>
  <c r="CP951" i="1"/>
  <c r="O951" i="1" s="1"/>
  <c r="GM515" i="1"/>
  <c r="CY34" i="1"/>
  <c r="X34" i="1" s="1"/>
  <c r="AZ90" i="7" s="1"/>
  <c r="L88" i="7" s="1"/>
  <c r="CZ34" i="1"/>
  <c r="Y34" i="1" s="1"/>
  <c r="BA90" i="7" s="1"/>
  <c r="L89" i="7" s="1"/>
  <c r="CZ664" i="1"/>
  <c r="Y664" i="1" s="1"/>
  <c r="BA1551" i="7" s="1"/>
  <c r="L1550" i="7" s="1"/>
  <c r="CY664" i="1"/>
  <c r="X664" i="1" s="1"/>
  <c r="AZ1551" i="7" s="1"/>
  <c r="L1549" i="7" s="1"/>
  <c r="CP933" i="1"/>
  <c r="O933" i="1" s="1"/>
  <c r="GM675" i="1"/>
  <c r="GO675" i="1" s="1"/>
  <c r="CY58" i="1"/>
  <c r="X58" i="1" s="1"/>
  <c r="AZ235" i="7" s="1"/>
  <c r="L233" i="7" s="1"/>
  <c r="CZ58" i="1"/>
  <c r="Y58" i="1" s="1"/>
  <c r="BA235" i="7" s="1"/>
  <c r="L234" i="7" s="1"/>
  <c r="CY677" i="1"/>
  <c r="X677" i="1" s="1"/>
  <c r="CZ677" i="1"/>
  <c r="Y677" i="1" s="1"/>
  <c r="CY67" i="1"/>
  <c r="X67" i="1" s="1"/>
  <c r="AZ302" i="7" s="1"/>
  <c r="L300" i="7" s="1"/>
  <c r="CZ67" i="1"/>
  <c r="Y67" i="1" s="1"/>
  <c r="BA302" i="7" s="1"/>
  <c r="L301" i="7" s="1"/>
  <c r="CY936" i="1"/>
  <c r="X936" i="1" s="1"/>
  <c r="CZ936" i="1"/>
  <c r="Y936" i="1" s="1"/>
  <c r="GM87" i="1"/>
  <c r="GN87" i="1" s="1"/>
  <c r="CP107" i="1"/>
  <c r="O107" i="1" s="1"/>
  <c r="CY115" i="1"/>
  <c r="X115" i="1" s="1"/>
  <c r="AZ624" i="7" s="1"/>
  <c r="L622" i="7" s="1"/>
  <c r="CZ115" i="1"/>
  <c r="Y115" i="1" s="1"/>
  <c r="BA624" i="7" s="1"/>
  <c r="L623" i="7" s="1"/>
  <c r="GM112" i="1"/>
  <c r="GN112" i="1" s="1"/>
  <c r="CY48" i="1"/>
  <c r="X48" i="1" s="1"/>
  <c r="AZ166" i="7" s="1"/>
  <c r="L164" i="7" s="1"/>
  <c r="CZ48" i="1"/>
  <c r="Y48" i="1" s="1"/>
  <c r="BA166" i="7" s="1"/>
  <c r="L165" i="7" s="1"/>
  <c r="CZ723" i="1"/>
  <c r="Y723" i="1" s="1"/>
  <c r="CY723" i="1"/>
  <c r="X723" i="1" s="1"/>
  <c r="CY84" i="1"/>
  <c r="X84" i="1" s="1"/>
  <c r="AZ409" i="7" s="1"/>
  <c r="L407" i="7" s="1"/>
  <c r="CZ84" i="1"/>
  <c r="Y84" i="1" s="1"/>
  <c r="CY365" i="1"/>
  <c r="X365" i="1" s="1"/>
  <c r="CZ365" i="1"/>
  <c r="Y365" i="1" s="1"/>
  <c r="GM732" i="1"/>
  <c r="GO732" i="1" s="1"/>
  <c r="AD119" i="1"/>
  <c r="CP609" i="1"/>
  <c r="O609" i="1" s="1"/>
  <c r="GM609" i="1" s="1"/>
  <c r="GO609" i="1" s="1"/>
  <c r="CY923" i="1"/>
  <c r="X923" i="1" s="1"/>
  <c r="AZ2140" i="7" s="1"/>
  <c r="L2138" i="7" s="1"/>
  <c r="CZ923" i="1"/>
  <c r="Y923" i="1" s="1"/>
  <c r="BA2140" i="7" s="1"/>
  <c r="L2139" i="7" s="1"/>
  <c r="CY234" i="1"/>
  <c r="X234" i="1" s="1"/>
  <c r="AZ978" i="7" s="1"/>
  <c r="L976" i="7" s="1"/>
  <c r="CZ234" i="1"/>
  <c r="Y234" i="1" s="1"/>
  <c r="BA978" i="7" s="1"/>
  <c r="L977" i="7" s="1"/>
  <c r="GM773" i="1"/>
  <c r="GO773" i="1" s="1"/>
  <c r="CY952" i="1"/>
  <c r="X952" i="1" s="1"/>
  <c r="CZ952" i="1"/>
  <c r="Y952" i="1" s="1"/>
  <c r="CY225" i="1"/>
  <c r="X225" i="1" s="1"/>
  <c r="AZ929" i="7" s="1"/>
  <c r="L927" i="7" s="1"/>
  <c r="CZ225" i="1"/>
  <c r="Y225" i="1" s="1"/>
  <c r="BA929" i="7" s="1"/>
  <c r="L928" i="7" s="1"/>
  <c r="CY853" i="1"/>
  <c r="X853" i="1" s="1"/>
  <c r="CZ853" i="1"/>
  <c r="Y853" i="1" s="1"/>
  <c r="GM361" i="1"/>
  <c r="GN361" i="1" s="1"/>
  <c r="CP34" i="1"/>
  <c r="O34" i="1" s="1"/>
  <c r="AF798" i="1"/>
  <c r="CP81" i="1"/>
  <c r="O81" i="1" s="1"/>
  <c r="CY228" i="1"/>
  <c r="X228" i="1" s="1"/>
  <c r="CZ228" i="1"/>
  <c r="Y228" i="1" s="1"/>
  <c r="CZ206" i="1"/>
  <c r="Y206" i="1" s="1"/>
  <c r="BA733" i="7" s="1"/>
  <c r="L732" i="7" s="1"/>
  <c r="AF241" i="1"/>
  <c r="CY206" i="1"/>
  <c r="X206" i="1" s="1"/>
  <c r="AZ733" i="7" s="1"/>
  <c r="L731" i="7" s="1"/>
  <c r="AD620" i="1"/>
  <c r="AD920" i="1"/>
  <c r="Q957" i="1"/>
  <c r="CP362" i="1"/>
  <c r="O362" i="1" s="1"/>
  <c r="GM362" i="1" s="1"/>
  <c r="GN362" i="1" s="1"/>
  <c r="CY659" i="1"/>
  <c r="X659" i="1" s="1"/>
  <c r="AZ1459" i="7" s="1"/>
  <c r="L1457" i="7" s="1"/>
  <c r="CZ659" i="1"/>
  <c r="Y659" i="1" s="1"/>
  <c r="BA1459" i="7" s="1"/>
  <c r="L1458" i="7" s="1"/>
  <c r="GM683" i="1"/>
  <c r="GO683" i="1" s="1"/>
  <c r="CY949" i="1"/>
  <c r="X949" i="1" s="1"/>
  <c r="AZ2305" i="7" s="1"/>
  <c r="L2303" i="7" s="1"/>
  <c r="CZ949" i="1"/>
  <c r="Y949" i="1" s="1"/>
  <c r="BA2305" i="7" s="1"/>
  <c r="L2304" i="7" s="1"/>
  <c r="CP467" i="1"/>
  <c r="O467" i="1" s="1"/>
  <c r="AG30" i="1"/>
  <c r="T119" i="1"/>
  <c r="CY39" i="1"/>
  <c r="X39" i="1" s="1"/>
  <c r="AZ118" i="7" s="1"/>
  <c r="L116" i="7" s="1"/>
  <c r="CZ39" i="1"/>
  <c r="Y39" i="1" s="1"/>
  <c r="BA118" i="7" s="1"/>
  <c r="L117" i="7" s="1"/>
  <c r="BC22" i="1"/>
  <c r="BC1110" i="1"/>
  <c r="F1096" i="1"/>
  <c r="CY360" i="1"/>
  <c r="X360" i="1" s="1"/>
  <c r="CZ360" i="1"/>
  <c r="Y360" i="1" s="1"/>
  <c r="CY326" i="1"/>
  <c r="X326" i="1" s="1"/>
  <c r="AZ1101" i="7" s="1"/>
  <c r="L1099" i="7" s="1"/>
  <c r="CZ326" i="1"/>
  <c r="Y326" i="1" s="1"/>
  <c r="BA1101" i="7" s="1"/>
  <c r="L1100" i="7" s="1"/>
  <c r="GM516" i="1"/>
  <c r="GO516" i="1" s="1"/>
  <c r="CP655" i="1"/>
  <c r="O655" i="1" s="1"/>
  <c r="CP234" i="1"/>
  <c r="O234" i="1" s="1"/>
  <c r="V920" i="1"/>
  <c r="F980" i="1"/>
  <c r="CY578" i="1"/>
  <c r="X578" i="1" s="1"/>
  <c r="AZ1358" i="7" s="1"/>
  <c r="L1356" i="7" s="1"/>
  <c r="CZ578" i="1"/>
  <c r="Y578" i="1" s="1"/>
  <c r="BA1358" i="7" s="1"/>
  <c r="L1357" i="7" s="1"/>
  <c r="AE172" i="1"/>
  <c r="F1056" i="1"/>
  <c r="AW1033" i="1"/>
  <c r="CP936" i="1"/>
  <c r="O936" i="1" s="1"/>
  <c r="CP358" i="1"/>
  <c r="O358" i="1" s="1"/>
  <c r="GM57" i="1"/>
  <c r="GN57" i="1" s="1"/>
  <c r="CP210" i="1"/>
  <c r="O210" i="1" s="1"/>
  <c r="GM332" i="1"/>
  <c r="GN332" i="1" s="1"/>
  <c r="CY835" i="1"/>
  <c r="X835" i="1" s="1"/>
  <c r="CZ835" i="1"/>
  <c r="Y835" i="1" s="1"/>
  <c r="CP216" i="1"/>
  <c r="O216" i="1" s="1"/>
  <c r="GM216" i="1" s="1"/>
  <c r="GN216" i="1" s="1"/>
  <c r="CP344" i="1"/>
  <c r="O344" i="1" s="1"/>
  <c r="F194" i="1"/>
  <c r="U151" i="1"/>
  <c r="AZ26" i="1"/>
  <c r="F444" i="1"/>
  <c r="AZ1080" i="1"/>
  <c r="CY167" i="1"/>
  <c r="X167" i="1" s="1"/>
  <c r="CZ167" i="1"/>
  <c r="Y167" i="1" s="1"/>
  <c r="P1001" i="1"/>
  <c r="AC989" i="1"/>
  <c r="CE1001" i="1"/>
  <c r="CF1001" i="1"/>
  <c r="CH1001" i="1"/>
  <c r="GM779" i="1"/>
  <c r="GO779" i="1" s="1"/>
  <c r="CP661" i="1"/>
  <c r="O661" i="1" s="1"/>
  <c r="GM661" i="1" s="1"/>
  <c r="GO661" i="1" s="1"/>
  <c r="CY161" i="1"/>
  <c r="X161" i="1" s="1"/>
  <c r="CZ161" i="1"/>
  <c r="Y161" i="1" s="1"/>
  <c r="CP925" i="1"/>
  <c r="O925" i="1" s="1"/>
  <c r="CY346" i="1"/>
  <c r="X346" i="1" s="1"/>
  <c r="CZ346" i="1"/>
  <c r="Y346" i="1" s="1"/>
  <c r="BA1133" i="7" s="1"/>
  <c r="L1132" i="7" s="1"/>
  <c r="CP65" i="1"/>
  <c r="O65" i="1" s="1"/>
  <c r="GM65" i="1" s="1"/>
  <c r="GN65" i="1" s="1"/>
  <c r="CP223" i="1"/>
  <c r="O223" i="1" s="1"/>
  <c r="CY214" i="1"/>
  <c r="X214" i="1" s="1"/>
  <c r="AZ801" i="7" s="1"/>
  <c r="L799" i="7" s="1"/>
  <c r="CZ214" i="1"/>
  <c r="Y214" i="1" s="1"/>
  <c r="BA801" i="7" s="1"/>
  <c r="L800" i="7" s="1"/>
  <c r="CP54" i="1"/>
  <c r="O54" i="1" s="1"/>
  <c r="CP946" i="1"/>
  <c r="O946" i="1" s="1"/>
  <c r="CZ946" i="1"/>
  <c r="Y946" i="1" s="1"/>
  <c r="CY946" i="1"/>
  <c r="X946" i="1" s="1"/>
  <c r="R528" i="1"/>
  <c r="AE513" i="1"/>
  <c r="CY933" i="1"/>
  <c r="X933" i="1" s="1"/>
  <c r="CZ933" i="1"/>
  <c r="Y933" i="1" s="1"/>
  <c r="CY231" i="1"/>
  <c r="X231" i="1" s="1"/>
  <c r="CZ231" i="1"/>
  <c r="Y231" i="1" s="1"/>
  <c r="AI313" i="1"/>
  <c r="V369" i="1"/>
  <c r="CY153" i="1"/>
  <c r="X153" i="1" s="1"/>
  <c r="CZ153" i="1"/>
  <c r="Y153" i="1" s="1"/>
  <c r="AF172" i="1"/>
  <c r="CY107" i="1"/>
  <c r="X107" i="1" s="1"/>
  <c r="AZ572" i="7" s="1"/>
  <c r="L570" i="7" s="1"/>
  <c r="CZ107" i="1"/>
  <c r="Y107" i="1" s="1"/>
  <c r="BA572" i="7" s="1"/>
  <c r="L571" i="7" s="1"/>
  <c r="CY358" i="1"/>
  <c r="X358" i="1" s="1"/>
  <c r="CZ358" i="1"/>
  <c r="Y358" i="1" s="1"/>
  <c r="CP664" i="1"/>
  <c r="O664" i="1" s="1"/>
  <c r="CP77" i="1"/>
  <c r="O77" i="1" s="1"/>
  <c r="GM77" i="1" s="1"/>
  <c r="GN77" i="1" s="1"/>
  <c r="CY221" i="1"/>
  <c r="X221" i="1" s="1"/>
  <c r="AZ890" i="7" s="1"/>
  <c r="L888" i="7" s="1"/>
  <c r="CZ221" i="1"/>
  <c r="Y221" i="1" s="1"/>
  <c r="BA890" i="7" s="1"/>
  <c r="L889" i="7" s="1"/>
  <c r="GM666" i="1"/>
  <c r="GO666" i="1" s="1"/>
  <c r="AQ22" i="1"/>
  <c r="F1090" i="1"/>
  <c r="AQ1110" i="1"/>
  <c r="CP52" i="1"/>
  <c r="O52" i="1" s="1"/>
  <c r="AX509" i="1"/>
  <c r="F895" i="1"/>
  <c r="CP949" i="1"/>
  <c r="O949" i="1" s="1"/>
  <c r="GM949" i="1" s="1"/>
  <c r="GO949" i="1" s="1"/>
  <c r="CP326" i="1"/>
  <c r="O326" i="1" s="1"/>
  <c r="AX768" i="1"/>
  <c r="F805" i="1"/>
  <c r="CP32" i="1"/>
  <c r="O32" i="1" s="1"/>
  <c r="AC119" i="1"/>
  <c r="CP598" i="1"/>
  <c r="O598" i="1" s="1"/>
  <c r="CZ687" i="1"/>
  <c r="Y687" i="1" s="1"/>
  <c r="CY687" i="1"/>
  <c r="X687" i="1" s="1"/>
  <c r="CY521" i="1"/>
  <c r="X521" i="1" s="1"/>
  <c r="AZ1236" i="7" s="1"/>
  <c r="L1234" i="7" s="1"/>
  <c r="CZ521" i="1"/>
  <c r="Y521" i="1" s="1"/>
  <c r="BA1236" i="7" s="1"/>
  <c r="L1235" i="7" s="1"/>
  <c r="CP838" i="1"/>
  <c r="O838" i="1" s="1"/>
  <c r="GM838" i="1" s="1"/>
  <c r="GO838" i="1" s="1"/>
  <c r="CZ81" i="1"/>
  <c r="Y81" i="1" s="1"/>
  <c r="BA392" i="7" s="1"/>
  <c r="L391" i="7" s="1"/>
  <c r="CY81" i="1"/>
  <c r="X81" i="1" s="1"/>
  <c r="AZ392" i="7" s="1"/>
  <c r="L390" i="7" s="1"/>
  <c r="GM327" i="1"/>
  <c r="GN327" i="1" s="1"/>
  <c r="CY597" i="1"/>
  <c r="X597" i="1" s="1"/>
  <c r="AZ1397" i="7" s="1"/>
  <c r="L1395" i="7" s="1"/>
  <c r="CZ597" i="1"/>
  <c r="Y597" i="1" s="1"/>
  <c r="BA1397" i="7" s="1"/>
  <c r="L1396" i="7" s="1"/>
  <c r="F264" i="1"/>
  <c r="V204" i="1"/>
  <c r="CY63" i="1"/>
  <c r="X63" i="1" s="1"/>
  <c r="AZ258" i="7" s="1"/>
  <c r="L256" i="7" s="1"/>
  <c r="CZ63" i="1"/>
  <c r="Y63" i="1" s="1"/>
  <c r="BA258" i="7" s="1"/>
  <c r="L257" i="7" s="1"/>
  <c r="CP165" i="1"/>
  <c r="O165" i="1" s="1"/>
  <c r="GM165" i="1" s="1"/>
  <c r="GN165" i="1" s="1"/>
  <c r="CY582" i="1"/>
  <c r="X582" i="1" s="1"/>
  <c r="CZ582" i="1"/>
  <c r="Y582" i="1" s="1"/>
  <c r="AQ509" i="1"/>
  <c r="F898" i="1"/>
  <c r="CP227" i="1"/>
  <c r="O227" i="1" s="1"/>
  <c r="GM227" i="1" s="1"/>
  <c r="GN227" i="1" s="1"/>
  <c r="CY223" i="1"/>
  <c r="X223" i="1" s="1"/>
  <c r="AZ909" i="7" s="1"/>
  <c r="L907" i="7" s="1"/>
  <c r="CZ223" i="1"/>
  <c r="Y223" i="1" s="1"/>
  <c r="BA909" i="7" s="1"/>
  <c r="L908" i="7" s="1"/>
  <c r="CY672" i="1"/>
  <c r="X672" i="1" s="1"/>
  <c r="CZ672" i="1"/>
  <c r="Y672" i="1" s="1"/>
  <c r="CP795" i="1"/>
  <c r="O795" i="1" s="1"/>
  <c r="CY950" i="1"/>
  <c r="X950" i="1" s="1"/>
  <c r="AZ2327" i="7" s="1"/>
  <c r="L2325" i="7" s="1"/>
  <c r="CZ950" i="1"/>
  <c r="Y950" i="1" s="1"/>
  <c r="BA2327" i="7" s="1"/>
  <c r="L2326" i="7" s="1"/>
  <c r="GM770" i="1"/>
  <c r="CP218" i="1"/>
  <c r="O218" i="1" s="1"/>
  <c r="GM218" i="1" s="1"/>
  <c r="GN218" i="1" s="1"/>
  <c r="CP659" i="1"/>
  <c r="O659" i="1" s="1"/>
  <c r="GM659" i="1" s="1"/>
  <c r="GO659" i="1" s="1"/>
  <c r="AI151" i="1"/>
  <c r="V172" i="1"/>
  <c r="F193" i="1"/>
  <c r="T151" i="1"/>
  <c r="CY315" i="1"/>
  <c r="X315" i="1" s="1"/>
  <c r="AZ1052" i="7" s="1"/>
  <c r="L1050" i="7" s="1"/>
  <c r="CZ315" i="1"/>
  <c r="Y315" i="1" s="1"/>
  <c r="BA1052" i="7" s="1"/>
  <c r="L1051" i="7" s="1"/>
  <c r="AF369" i="1"/>
  <c r="CY163" i="1"/>
  <c r="X163" i="1" s="1"/>
  <c r="CZ163" i="1"/>
  <c r="Y163" i="1" s="1"/>
  <c r="CY212" i="1"/>
  <c r="X212" i="1" s="1"/>
  <c r="CZ212" i="1"/>
  <c r="Y212" i="1" s="1"/>
  <c r="BA784" i="7" s="1"/>
  <c r="L783" i="7" s="1"/>
  <c r="CP104" i="1"/>
  <c r="O104" i="1" s="1"/>
  <c r="GM104" i="1" s="1"/>
  <c r="GN104" i="1" s="1"/>
  <c r="CP521" i="1"/>
  <c r="O521" i="1" s="1"/>
  <c r="AB528" i="1" s="1"/>
  <c r="AC528" i="1"/>
  <c r="CY598" i="1"/>
  <c r="X598" i="1" s="1"/>
  <c r="CZ598" i="1"/>
  <c r="Y598" i="1" s="1"/>
  <c r="CP953" i="1"/>
  <c r="O953" i="1" s="1"/>
  <c r="GM953" i="1" s="1"/>
  <c r="GO953" i="1" s="1"/>
  <c r="CY772" i="1"/>
  <c r="X772" i="1" s="1"/>
  <c r="AZ1843" i="7" s="1"/>
  <c r="L1841" i="7" s="1"/>
  <c r="CZ772" i="1"/>
  <c r="Y772" i="1" s="1"/>
  <c r="BA1843" i="7" s="1"/>
  <c r="L1842" i="7" s="1"/>
  <c r="CP90" i="1"/>
  <c r="O90" i="1" s="1"/>
  <c r="GM90" i="1" s="1"/>
  <c r="GN90" i="1" s="1"/>
  <c r="AD369" i="1"/>
  <c r="AF528" i="1"/>
  <c r="CP992" i="1"/>
  <c r="O992" i="1" s="1"/>
  <c r="F881" i="1"/>
  <c r="V830" i="1"/>
  <c r="CP943" i="1"/>
  <c r="O943" i="1" s="1"/>
  <c r="GM943" i="1" s="1"/>
  <c r="GO943" i="1" s="1"/>
  <c r="K1052" i="7" l="1"/>
  <c r="AN1052" i="7"/>
  <c r="AN392" i="7"/>
  <c r="K392" i="7"/>
  <c r="AN1236" i="7"/>
  <c r="K1236" i="7"/>
  <c r="K572" i="7"/>
  <c r="AN572" i="7"/>
  <c r="AN1358" i="7"/>
  <c r="K1358" i="7"/>
  <c r="AN978" i="7"/>
  <c r="K978" i="7"/>
  <c r="GM84" i="1"/>
  <c r="GN84" i="1" s="1"/>
  <c r="BA409" i="7"/>
  <c r="L408" i="7" s="1"/>
  <c r="K624" i="7"/>
  <c r="AN624" i="7"/>
  <c r="GM677" i="1"/>
  <c r="GO677" i="1" s="1"/>
  <c r="AN90" i="7"/>
  <c r="K90" i="7"/>
  <c r="K767" i="7"/>
  <c r="AN767" i="7"/>
  <c r="AN1479" i="7"/>
  <c r="K1479" i="7"/>
  <c r="AN1253" i="7"/>
  <c r="K1253" i="7"/>
  <c r="AN2057" i="7"/>
  <c r="K2057" i="7"/>
  <c r="GM669" i="1"/>
  <c r="GO669" i="1" s="1"/>
  <c r="K871" i="7"/>
  <c r="AN871" i="7"/>
  <c r="AN1827" i="7"/>
  <c r="K1827" i="7"/>
  <c r="GM954" i="1"/>
  <c r="GO954" i="1" s="1"/>
  <c r="AZ2365" i="7"/>
  <c r="L2363" i="7" s="1"/>
  <c r="AN345" i="7"/>
  <c r="K345" i="7"/>
  <c r="AN821" i="7"/>
  <c r="K821" i="7"/>
  <c r="AN1117" i="7"/>
  <c r="K1117" i="7"/>
  <c r="AL281" i="1"/>
  <c r="BA991" i="7"/>
  <c r="L990" i="7" s="1"/>
  <c r="AN1498" i="7"/>
  <c r="K1498" i="7"/>
  <c r="AN1347" i="7"/>
  <c r="K1347" i="7"/>
  <c r="K1420" i="7"/>
  <c r="AN1420" i="7"/>
  <c r="I2004" i="7"/>
  <c r="M2004" i="7"/>
  <c r="I1642" i="7"/>
  <c r="M1642" i="7"/>
  <c r="I1871" i="7"/>
  <c r="M1871" i="7"/>
  <c r="I1586" i="7"/>
  <c r="M1586" i="7"/>
  <c r="I1858" i="7"/>
  <c r="M1858" i="7"/>
  <c r="I1667" i="7"/>
  <c r="M1667" i="7"/>
  <c r="I1941" i="7"/>
  <c r="M1941" i="7"/>
  <c r="I1218" i="7"/>
  <c r="M1218" i="7"/>
  <c r="M1727" i="7"/>
  <c r="I1727" i="7"/>
  <c r="I1692" i="7"/>
  <c r="M1692" i="7"/>
  <c r="I1906" i="7"/>
  <c r="M1906" i="7"/>
  <c r="I673" i="7"/>
  <c r="M673" i="7"/>
  <c r="I1785" i="7"/>
  <c r="M1785" i="7"/>
  <c r="K2327" i="7"/>
  <c r="AN2327" i="7"/>
  <c r="K801" i="7"/>
  <c r="AN801" i="7"/>
  <c r="GM346" i="1"/>
  <c r="GN346" i="1" s="1"/>
  <c r="AZ1133" i="7"/>
  <c r="L1131" i="7" s="1"/>
  <c r="AN409" i="7"/>
  <c r="K409" i="7"/>
  <c r="AN166" i="7"/>
  <c r="K166" i="7"/>
  <c r="AN1551" i="7"/>
  <c r="K1551" i="7"/>
  <c r="GM365" i="1"/>
  <c r="GN365" i="1" s="1"/>
  <c r="AN1439" i="7"/>
  <c r="K1439" i="7"/>
  <c r="GM71" i="1"/>
  <c r="GN71" i="1" s="1"/>
  <c r="BA319" i="7"/>
  <c r="L318" i="7" s="1"/>
  <c r="K1384" i="7"/>
  <c r="AN1384" i="7"/>
  <c r="K426" i="7"/>
  <c r="AN426" i="7"/>
  <c r="AN64" i="7"/>
  <c r="K64" i="7"/>
  <c r="AL858" i="1"/>
  <c r="BA2039" i="7"/>
  <c r="L2038" i="7" s="1"/>
  <c r="AN1928" i="7"/>
  <c r="K1928" i="7"/>
  <c r="K832" i="7"/>
  <c r="AN832" i="7"/>
  <c r="AN278" i="7"/>
  <c r="K278" i="7"/>
  <c r="I1966" i="7"/>
  <c r="M1966" i="7"/>
  <c r="I2068" i="7"/>
  <c r="M2068" i="7"/>
  <c r="I2078" i="7"/>
  <c r="M2078" i="7"/>
  <c r="K999" i="7"/>
  <c r="AN999" i="7"/>
  <c r="K1560" i="7"/>
  <c r="AN1560" i="7"/>
  <c r="M1762" i="7"/>
  <c r="I1762" i="7"/>
  <c r="K1679" i="7"/>
  <c r="AN1679" i="7"/>
  <c r="M1978" i="7"/>
  <c r="I1978" i="7"/>
  <c r="I483" i="7"/>
  <c r="M483" i="7"/>
  <c r="M1158" i="7"/>
  <c r="I1158" i="7"/>
  <c r="I2121" i="7"/>
  <c r="M2121" i="7"/>
  <c r="K909" i="7"/>
  <c r="AN909" i="7"/>
  <c r="K258" i="7"/>
  <c r="AN258" i="7"/>
  <c r="AN1397" i="7"/>
  <c r="K1397" i="7"/>
  <c r="K890" i="7"/>
  <c r="AN890" i="7"/>
  <c r="AL172" i="1"/>
  <c r="BA654" i="7"/>
  <c r="L653" i="7" s="1"/>
  <c r="K118" i="7"/>
  <c r="AN118" i="7"/>
  <c r="K1459" i="7"/>
  <c r="AN1459" i="7"/>
  <c r="K2140" i="7"/>
  <c r="AN2140" i="7"/>
  <c r="AN302" i="7"/>
  <c r="K302" i="7"/>
  <c r="K235" i="7"/>
  <c r="AN235" i="7"/>
  <c r="GM230" i="1"/>
  <c r="GN230" i="1" s="1"/>
  <c r="AZ958" i="7"/>
  <c r="L956" i="7" s="1"/>
  <c r="AN594" i="7"/>
  <c r="K594" i="7"/>
  <c r="K319" i="7"/>
  <c r="AN319" i="7"/>
  <c r="AN1614" i="7"/>
  <c r="K1614" i="7"/>
  <c r="K2384" i="7"/>
  <c r="AN2384" i="7"/>
  <c r="K750" i="7"/>
  <c r="AN750" i="7"/>
  <c r="K371" i="7"/>
  <c r="AN371" i="7"/>
  <c r="K2039" i="7"/>
  <c r="AN2039" i="7"/>
  <c r="AN2242" i="7"/>
  <c r="K2242" i="7"/>
  <c r="AK281" i="1"/>
  <c r="AZ991" i="7"/>
  <c r="L989" i="7" s="1"/>
  <c r="K713" i="7"/>
  <c r="AN713" i="7"/>
  <c r="AN2346" i="7"/>
  <c r="K2346" i="7"/>
  <c r="AN2430" i="7"/>
  <c r="K2430" i="7"/>
  <c r="K1629" i="7"/>
  <c r="AN1629" i="7"/>
  <c r="AN529" i="7"/>
  <c r="K529" i="7"/>
  <c r="AN1314" i="7"/>
  <c r="K1314" i="7"/>
  <c r="K213" i="7"/>
  <c r="AN213" i="7"/>
  <c r="K2396" i="7"/>
  <c r="AN2396" i="7"/>
  <c r="AN949" i="7"/>
  <c r="K949" i="7"/>
  <c r="M1573" i="7"/>
  <c r="I1573" i="7"/>
  <c r="M1654" i="7"/>
  <c r="I1654" i="7"/>
  <c r="I1029" i="7"/>
  <c r="M1029" i="7"/>
  <c r="M1011" i="7"/>
  <c r="I1011" i="7"/>
  <c r="I1749" i="7"/>
  <c r="M1749" i="7"/>
  <c r="I1331" i="7"/>
  <c r="M1331" i="7"/>
  <c r="I2158" i="7"/>
  <c r="M2158" i="7"/>
  <c r="I689" i="7"/>
  <c r="M689" i="7"/>
  <c r="I448" i="7"/>
  <c r="M448" i="7"/>
  <c r="K1843" i="7"/>
  <c r="AN1843" i="7"/>
  <c r="GM212" i="1"/>
  <c r="GN212" i="1" s="1"/>
  <c r="AZ784" i="7"/>
  <c r="L782" i="7" s="1"/>
  <c r="AK172" i="1"/>
  <c r="AZ654" i="7"/>
  <c r="L652" i="7" s="1"/>
  <c r="AN1101" i="7"/>
  <c r="K1101" i="7"/>
  <c r="K2305" i="7"/>
  <c r="AN2305" i="7"/>
  <c r="K733" i="7"/>
  <c r="AN733" i="7"/>
  <c r="K929" i="7"/>
  <c r="AN929" i="7"/>
  <c r="AN2193" i="7"/>
  <c r="K2193" i="7"/>
  <c r="AN2218" i="7"/>
  <c r="K2218" i="7"/>
  <c r="K2418" i="7"/>
  <c r="AN2418" i="7"/>
  <c r="K2263" i="7"/>
  <c r="AN2263" i="7"/>
  <c r="GM945" i="1"/>
  <c r="GN945" i="1" s="1"/>
  <c r="CB957" i="1" s="1"/>
  <c r="AZ2251" i="7"/>
  <c r="L2249" i="7" s="1"/>
  <c r="K852" i="7"/>
  <c r="AN852" i="7"/>
  <c r="AN2405" i="7"/>
  <c r="K2405" i="7"/>
  <c r="K550" i="7"/>
  <c r="AN550" i="7"/>
  <c r="K1534" i="7"/>
  <c r="AN1534" i="7"/>
  <c r="K186" i="7"/>
  <c r="AN186" i="7"/>
  <c r="K2176" i="7"/>
  <c r="AN2176" i="7"/>
  <c r="AN2284" i="7"/>
  <c r="K2284" i="7"/>
  <c r="GM939" i="1"/>
  <c r="GN939" i="1" s="1"/>
  <c r="K141" i="7"/>
  <c r="AN141" i="7"/>
  <c r="AN2089" i="7"/>
  <c r="K2089" i="7"/>
  <c r="K508" i="7"/>
  <c r="AN508" i="7"/>
  <c r="K701" i="7"/>
  <c r="AN701" i="7"/>
  <c r="M1293" i="7"/>
  <c r="I1293" i="7"/>
  <c r="M1208" i="7"/>
  <c r="I1208" i="7"/>
  <c r="AN1704" i="7"/>
  <c r="K1704" i="7"/>
  <c r="M1074" i="7"/>
  <c r="I1074" i="7"/>
  <c r="M2026" i="7"/>
  <c r="I2026" i="7"/>
  <c r="I1953" i="7"/>
  <c r="M1953" i="7"/>
  <c r="I1774" i="7"/>
  <c r="M1774" i="7"/>
  <c r="I1275" i="7"/>
  <c r="M1275" i="7"/>
  <c r="I1516" i="7"/>
  <c r="M1516" i="7"/>
  <c r="I1598" i="7"/>
  <c r="M1598" i="7"/>
  <c r="I1883" i="7"/>
  <c r="M1883" i="7"/>
  <c r="M1813" i="7"/>
  <c r="I1813" i="7"/>
  <c r="GM684" i="1"/>
  <c r="GO684" i="1" s="1"/>
  <c r="GM73" i="1"/>
  <c r="GN73" i="1" s="1"/>
  <c r="GM572" i="1"/>
  <c r="GN572" i="1" s="1"/>
  <c r="GM771" i="1"/>
  <c r="GO771" i="1" s="1"/>
  <c r="GM217" i="1"/>
  <c r="GN217" i="1" s="1"/>
  <c r="GM600" i="1"/>
  <c r="GO600" i="1" s="1"/>
  <c r="GM947" i="1"/>
  <c r="GO947" i="1" s="1"/>
  <c r="GM208" i="1"/>
  <c r="GN208" i="1" s="1"/>
  <c r="GM367" i="1"/>
  <c r="GN367" i="1" s="1"/>
  <c r="GM238" i="1"/>
  <c r="GN238" i="1" s="1"/>
  <c r="GM597" i="1"/>
  <c r="GO597" i="1" s="1"/>
  <c r="GM58" i="1"/>
  <c r="GN58" i="1" s="1"/>
  <c r="GM678" i="1"/>
  <c r="GO678" i="1" s="1"/>
  <c r="GM845" i="1"/>
  <c r="GO845" i="1" s="1"/>
  <c r="GM687" i="1"/>
  <c r="GO687" i="1" s="1"/>
  <c r="GM992" i="1"/>
  <c r="GN992" i="1" s="1"/>
  <c r="GM54" i="1"/>
  <c r="GN54" i="1" s="1"/>
  <c r="GM167" i="1"/>
  <c r="GN167" i="1" s="1"/>
  <c r="GM115" i="1"/>
  <c r="GN115" i="1" s="1"/>
  <c r="GM944" i="1"/>
  <c r="GO944" i="1" s="1"/>
  <c r="GM723" i="1"/>
  <c r="GO723" i="1" s="1"/>
  <c r="GM214" i="1"/>
  <c r="GN214" i="1" s="1"/>
  <c r="GM728" i="1"/>
  <c r="GO728" i="1" s="1"/>
  <c r="GM162" i="1"/>
  <c r="GN162" i="1" s="1"/>
  <c r="CE957" i="1"/>
  <c r="GM169" i="1"/>
  <c r="GN169" i="1" s="1"/>
  <c r="CH957" i="1"/>
  <c r="Q241" i="1"/>
  <c r="Q204" i="1" s="1"/>
  <c r="GM231" i="1"/>
  <c r="GN231" i="1" s="1"/>
  <c r="AK528" i="1"/>
  <c r="X528" i="1" s="1"/>
  <c r="V433" i="1"/>
  <c r="V26" i="1" s="1"/>
  <c r="GM234" i="1"/>
  <c r="GN234" i="1" s="1"/>
  <c r="CF957" i="1"/>
  <c r="CF920" i="1" s="1"/>
  <c r="GM326" i="1"/>
  <c r="GN326" i="1" s="1"/>
  <c r="GM929" i="1"/>
  <c r="GO929" i="1" s="1"/>
  <c r="GM355" i="1"/>
  <c r="GN355" i="1" s="1"/>
  <c r="AC920" i="1"/>
  <c r="AK858" i="1"/>
  <c r="R957" i="1"/>
  <c r="GM219" i="1"/>
  <c r="GN219" i="1" s="1"/>
  <c r="GM952" i="1"/>
  <c r="GO952" i="1" s="1"/>
  <c r="GM835" i="1"/>
  <c r="GO835" i="1" s="1"/>
  <c r="GM522" i="1"/>
  <c r="GO522" i="1" s="1"/>
  <c r="GM941" i="1"/>
  <c r="GO941" i="1" s="1"/>
  <c r="AK1001" i="1"/>
  <c r="GM210" i="1"/>
  <c r="GN210" i="1" s="1"/>
  <c r="AK241" i="1"/>
  <c r="AK204" i="1" s="1"/>
  <c r="AL957" i="1"/>
  <c r="GM474" i="1"/>
  <c r="GN474" i="1" s="1"/>
  <c r="GM364" i="1"/>
  <c r="GN364" i="1" s="1"/>
  <c r="AL798" i="1"/>
  <c r="AL768" i="1" s="1"/>
  <c r="GM672" i="1"/>
  <c r="GO672" i="1" s="1"/>
  <c r="GM923" i="1"/>
  <c r="GO923" i="1" s="1"/>
  <c r="GM329" i="1"/>
  <c r="GN329" i="1" s="1"/>
  <c r="GM942" i="1"/>
  <c r="GO942" i="1" s="1"/>
  <c r="GM48" i="1"/>
  <c r="GN48" i="1" s="1"/>
  <c r="GM318" i="1"/>
  <c r="GN318" i="1" s="1"/>
  <c r="GM161" i="1"/>
  <c r="GN161" i="1" s="1"/>
  <c r="AL528" i="1"/>
  <c r="Y528" i="1" s="1"/>
  <c r="GM358" i="1"/>
  <c r="GN358" i="1" s="1"/>
  <c r="GM927" i="1"/>
  <c r="GO927" i="1" s="1"/>
  <c r="AK119" i="1"/>
  <c r="AK30" i="1" s="1"/>
  <c r="CH241" i="1"/>
  <c r="CF241" i="1"/>
  <c r="AL369" i="1"/>
  <c r="AL313" i="1" s="1"/>
  <c r="GM221" i="1"/>
  <c r="GN221" i="1" s="1"/>
  <c r="GM39" i="1"/>
  <c r="GN39" i="1" s="1"/>
  <c r="GM228" i="1"/>
  <c r="GN228" i="1" s="1"/>
  <c r="GM955" i="1"/>
  <c r="GO955" i="1" s="1"/>
  <c r="GM682" i="1"/>
  <c r="GO682" i="1" s="1"/>
  <c r="CE241" i="1"/>
  <c r="CE204" i="1" s="1"/>
  <c r="AK369" i="1"/>
  <c r="AK313" i="1" s="1"/>
  <c r="GM81" i="1"/>
  <c r="GN81" i="1" s="1"/>
  <c r="AK620" i="1"/>
  <c r="X620" i="1" s="1"/>
  <c r="P241" i="1"/>
  <c r="GM598" i="1"/>
  <c r="GO598" i="1" s="1"/>
  <c r="GM664" i="1"/>
  <c r="GO664" i="1" s="1"/>
  <c r="GM994" i="1"/>
  <c r="GN994" i="1" s="1"/>
  <c r="GM995" i="1"/>
  <c r="GN995" i="1" s="1"/>
  <c r="AL620" i="1"/>
  <c r="GM34" i="1"/>
  <c r="GN34" i="1" s="1"/>
  <c r="GM578" i="1"/>
  <c r="GO578" i="1" s="1"/>
  <c r="CC620" i="1" s="1"/>
  <c r="GM660" i="1"/>
  <c r="GO660" i="1" s="1"/>
  <c r="GM596" i="1"/>
  <c r="GO596" i="1" s="1"/>
  <c r="GM352" i="1"/>
  <c r="GN352" i="1" s="1"/>
  <c r="GM663" i="1"/>
  <c r="GO663" i="1" s="1"/>
  <c r="GM275" i="1"/>
  <c r="GN275" i="1" s="1"/>
  <c r="CB281" i="1" s="1"/>
  <c r="GM834" i="1"/>
  <c r="GN834" i="1" s="1"/>
  <c r="CB858" i="1" s="1"/>
  <c r="CB830" i="1" s="1"/>
  <c r="GM582" i="1"/>
  <c r="GO582" i="1" s="1"/>
  <c r="GM772" i="1"/>
  <c r="GO772" i="1" s="1"/>
  <c r="GM853" i="1"/>
  <c r="GO853" i="1" s="1"/>
  <c r="GM950" i="1"/>
  <c r="GO950" i="1" s="1"/>
  <c r="AL830" i="1"/>
  <c r="Y858" i="1"/>
  <c r="AK830" i="1"/>
  <c r="X858" i="1"/>
  <c r="AB513" i="1"/>
  <c r="O528" i="1"/>
  <c r="AL560" i="1"/>
  <c r="Y620" i="1"/>
  <c r="AL920" i="1"/>
  <c r="Y957" i="1"/>
  <c r="AE652" i="1"/>
  <c r="R736" i="1"/>
  <c r="R888" i="1" s="1"/>
  <c r="AB858" i="1"/>
  <c r="GM832" i="1"/>
  <c r="AE30" i="1"/>
  <c r="R119" i="1"/>
  <c r="AB241" i="1"/>
  <c r="AY620" i="1"/>
  <c r="CH560" i="1"/>
  <c r="GM67" i="1"/>
  <c r="GN67" i="1" s="1"/>
  <c r="Y369" i="1"/>
  <c r="F542" i="1"/>
  <c r="R513" i="1"/>
  <c r="CF989" i="1"/>
  <c r="AW1001" i="1"/>
  <c r="AL241" i="1"/>
  <c r="GM206" i="1"/>
  <c r="AB273" i="1"/>
  <c r="O281" i="1"/>
  <c r="R560" i="1"/>
  <c r="F634" i="1"/>
  <c r="AD30" i="1"/>
  <c r="Q119" i="1"/>
  <c r="BA30" i="1"/>
  <c r="F139" i="1"/>
  <c r="BA433" i="1"/>
  <c r="R273" i="1"/>
  <c r="F295" i="1"/>
  <c r="F623" i="1"/>
  <c r="P560" i="1"/>
  <c r="GM993" i="1"/>
  <c r="GN993" i="1" s="1"/>
  <c r="R830" i="1"/>
  <c r="F872" i="1"/>
  <c r="BD18" i="1"/>
  <c r="F1135" i="1"/>
  <c r="AS957" i="1"/>
  <c r="CB920" i="1"/>
  <c r="GM163" i="1"/>
  <c r="GN163" i="1" s="1"/>
  <c r="U652" i="1"/>
  <c r="F758" i="1"/>
  <c r="GM153" i="1"/>
  <c r="AB172" i="1"/>
  <c r="AF652" i="1"/>
  <c r="S736" i="1"/>
  <c r="S528" i="1"/>
  <c r="AF513" i="1"/>
  <c r="AB1001" i="1"/>
  <c r="AC151" i="1"/>
  <c r="CE172" i="1"/>
  <c r="CF172" i="1"/>
  <c r="CH172" i="1"/>
  <c r="P172" i="1"/>
  <c r="U888" i="1"/>
  <c r="AL736" i="1"/>
  <c r="CE560" i="1"/>
  <c r="AV620" i="1"/>
  <c r="GM936" i="1"/>
  <c r="GN936" i="1" s="1"/>
  <c r="AF768" i="1"/>
  <c r="S798" i="1"/>
  <c r="AK957" i="1"/>
  <c r="GM991" i="1"/>
  <c r="Q989" i="1"/>
  <c r="F1013" i="1"/>
  <c r="AE204" i="1"/>
  <c r="R241" i="1"/>
  <c r="AK736" i="1"/>
  <c r="F387" i="1"/>
  <c r="AT313" i="1"/>
  <c r="CC151" i="1"/>
  <c r="AT172" i="1"/>
  <c r="AX22" i="1"/>
  <c r="AX1110" i="1"/>
  <c r="F1087" i="1"/>
  <c r="Q273" i="1"/>
  <c r="F293" i="1"/>
  <c r="S620" i="1"/>
  <c r="AF560" i="1"/>
  <c r="R920" i="1"/>
  <c r="F971" i="1"/>
  <c r="GM946" i="1"/>
  <c r="GO946" i="1" s="1"/>
  <c r="AZ22" i="1"/>
  <c r="AZ1110" i="1"/>
  <c r="F1091" i="1"/>
  <c r="AK798" i="1"/>
  <c r="BB18" i="1"/>
  <c r="F1123" i="1"/>
  <c r="AS1033" i="1"/>
  <c r="F1067" i="1"/>
  <c r="AK273" i="1"/>
  <c r="X281" i="1"/>
  <c r="U26" i="1"/>
  <c r="F455" i="1"/>
  <c r="U1080" i="1"/>
  <c r="CE830" i="1"/>
  <c r="AV858" i="1"/>
  <c r="AD768" i="1"/>
  <c r="Q798" i="1"/>
  <c r="CE989" i="1"/>
  <c r="AV1001" i="1"/>
  <c r="GM32" i="1"/>
  <c r="AB119" i="1"/>
  <c r="GM784" i="1"/>
  <c r="GO784" i="1" s="1"/>
  <c r="AF273" i="1"/>
  <c r="S281" i="1"/>
  <c r="AD652" i="1"/>
  <c r="Q736" i="1"/>
  <c r="CH830" i="1"/>
  <c r="AY858" i="1"/>
  <c r="AE151" i="1"/>
  <c r="R172" i="1"/>
  <c r="AF151" i="1"/>
  <c r="S172" i="1"/>
  <c r="GM223" i="1"/>
  <c r="GN223" i="1" s="1"/>
  <c r="GM933" i="1"/>
  <c r="GN933" i="1" s="1"/>
  <c r="Q830" i="1"/>
  <c r="F870" i="1"/>
  <c r="AB369" i="1"/>
  <c r="GM315" i="1"/>
  <c r="AL273" i="1"/>
  <c r="Y281" i="1"/>
  <c r="GM948" i="1"/>
  <c r="GO948" i="1" s="1"/>
  <c r="CF830" i="1"/>
  <c r="AW858" i="1"/>
  <c r="AC513" i="1"/>
  <c r="CE528" i="1"/>
  <c r="CF528" i="1"/>
  <c r="CH528" i="1"/>
  <c r="P528" i="1"/>
  <c r="AP18" i="1"/>
  <c r="F1119" i="1"/>
  <c r="CH369" i="1"/>
  <c r="P369" i="1"/>
  <c r="CE369" i="1"/>
  <c r="AC313" i="1"/>
  <c r="CF369" i="1"/>
  <c r="CH273" i="1"/>
  <c r="AY281" i="1"/>
  <c r="F861" i="1"/>
  <c r="P830" i="1"/>
  <c r="R989" i="1"/>
  <c r="F1015" i="1"/>
  <c r="X119" i="1"/>
  <c r="AB768" i="1"/>
  <c r="O798" i="1"/>
  <c r="GM521" i="1"/>
  <c r="GO521" i="1" s="1"/>
  <c r="GM655" i="1"/>
  <c r="GO655" i="1" s="1"/>
  <c r="AW798" i="1"/>
  <c r="CF768" i="1"/>
  <c r="F1078" i="1"/>
  <c r="AR1033" i="1"/>
  <c r="AB957" i="1"/>
  <c r="AO18" i="1"/>
  <c r="F1114" i="1"/>
  <c r="F540" i="1"/>
  <c r="Q513" i="1"/>
  <c r="CF273" i="1"/>
  <c r="AW281" i="1"/>
  <c r="CE920" i="1"/>
  <c r="AV957" i="1"/>
  <c r="Y172" i="1"/>
  <c r="AL151" i="1"/>
  <c r="GM344" i="1"/>
  <c r="GN344" i="1" s="1"/>
  <c r="GM360" i="1"/>
  <c r="GN360" i="1" s="1"/>
  <c r="AV798" i="1"/>
  <c r="CE768" i="1"/>
  <c r="AU22" i="1"/>
  <c r="F1099" i="1"/>
  <c r="AU1110" i="1"/>
  <c r="GO922" i="1"/>
  <c r="F812" i="1"/>
  <c r="R768" i="1"/>
  <c r="AC652" i="1"/>
  <c r="CE736" i="1"/>
  <c r="CF736" i="1"/>
  <c r="CH736" i="1"/>
  <c r="P736" i="1"/>
  <c r="AV281" i="1"/>
  <c r="CE273" i="1"/>
  <c r="CH920" i="1"/>
  <c r="AY957" i="1"/>
  <c r="AY241" i="1"/>
  <c r="CH204" i="1"/>
  <c r="AF204" i="1"/>
  <c r="S241" i="1"/>
  <c r="T30" i="1"/>
  <c r="F140" i="1"/>
  <c r="T433" i="1"/>
  <c r="GM467" i="1"/>
  <c r="GN467" i="1" s="1"/>
  <c r="GM795" i="1"/>
  <c r="GO795" i="1" s="1"/>
  <c r="GM52" i="1"/>
  <c r="GN52" i="1" s="1"/>
  <c r="GM925" i="1"/>
  <c r="GO925" i="1" s="1"/>
  <c r="GM225" i="1"/>
  <c r="GN225" i="1" s="1"/>
  <c r="P768" i="1"/>
  <c r="F801" i="1"/>
  <c r="GM111" i="1"/>
  <c r="GN111" i="1" s="1"/>
  <c r="GM229" i="1"/>
  <c r="GN229" i="1" s="1"/>
  <c r="GM654" i="1"/>
  <c r="AB736" i="1"/>
  <c r="GM236" i="1"/>
  <c r="GN236" i="1" s="1"/>
  <c r="AW957" i="1"/>
  <c r="CF204" i="1"/>
  <c r="AW241" i="1"/>
  <c r="S920" i="1"/>
  <c r="F972" i="1"/>
  <c r="AD313" i="1"/>
  <c r="Q369" i="1"/>
  <c r="V151" i="1"/>
  <c r="F195" i="1"/>
  <c r="F1004" i="1"/>
  <c r="P989" i="1"/>
  <c r="GO770" i="1"/>
  <c r="X172" i="1"/>
  <c r="AK151" i="1"/>
  <c r="V313" i="1"/>
  <c r="F392" i="1"/>
  <c r="AQ18" i="1"/>
  <c r="F1120" i="1"/>
  <c r="Q920" i="1"/>
  <c r="F969" i="1"/>
  <c r="GM837" i="1"/>
  <c r="GO837" i="1" s="1"/>
  <c r="GM584" i="1"/>
  <c r="GO584" i="1" s="1"/>
  <c r="GM101" i="1"/>
  <c r="GN101" i="1" s="1"/>
  <c r="F284" i="1"/>
  <c r="P273" i="1"/>
  <c r="AF830" i="1"/>
  <c r="S858" i="1"/>
  <c r="P920" i="1"/>
  <c r="F960" i="1"/>
  <c r="BC18" i="1"/>
  <c r="F1126" i="1"/>
  <c r="AC30" i="1"/>
  <c r="P119" i="1"/>
  <c r="CE119" i="1"/>
  <c r="CF119" i="1"/>
  <c r="CH119" i="1"/>
  <c r="GM107" i="1"/>
  <c r="GN107" i="1" s="1"/>
  <c r="GO515" i="1"/>
  <c r="AD151" i="1"/>
  <c r="Q172" i="1"/>
  <c r="AY798" i="1"/>
  <c r="CH768" i="1"/>
  <c r="AE313" i="1"/>
  <c r="R369" i="1"/>
  <c r="AF30" i="1"/>
  <c r="S119" i="1"/>
  <c r="AB620" i="1"/>
  <c r="GM63" i="1"/>
  <c r="GN63" i="1" s="1"/>
  <c r="AF989" i="1"/>
  <c r="S1001" i="1"/>
  <c r="F244" i="1"/>
  <c r="P204" i="1"/>
  <c r="AK989" i="1"/>
  <c r="X1001" i="1"/>
  <c r="CH989" i="1"/>
  <c r="AY1001" i="1"/>
  <c r="AF313" i="1"/>
  <c r="S369" i="1"/>
  <c r="Q620" i="1"/>
  <c r="AD560" i="1"/>
  <c r="GM951" i="1"/>
  <c r="GO951" i="1" s="1"/>
  <c r="W30" i="1"/>
  <c r="F143" i="1"/>
  <c r="W433" i="1"/>
  <c r="GM43" i="1"/>
  <c r="GN43" i="1" s="1"/>
  <c r="AL119" i="1"/>
  <c r="GN562" i="1"/>
  <c r="CB620" i="1" s="1"/>
  <c r="CA620" i="1"/>
  <c r="CF560" i="1"/>
  <c r="AW620" i="1"/>
  <c r="AL1001" i="1"/>
  <c r="I1704" i="7" l="1"/>
  <c r="M1704" i="7"/>
  <c r="I186" i="7"/>
  <c r="M186" i="7"/>
  <c r="I550" i="7"/>
  <c r="M550" i="7"/>
  <c r="I852" i="7"/>
  <c r="M852" i="7"/>
  <c r="I2263" i="7"/>
  <c r="M2263" i="7"/>
  <c r="I929" i="7"/>
  <c r="M929" i="7"/>
  <c r="I2305" i="7"/>
  <c r="M2305" i="7"/>
  <c r="I1843" i="7"/>
  <c r="M1843" i="7"/>
  <c r="I213" i="7"/>
  <c r="M213" i="7"/>
  <c r="M713" i="7"/>
  <c r="I713" i="7"/>
  <c r="I371" i="7"/>
  <c r="M371" i="7"/>
  <c r="I2384" i="7"/>
  <c r="M2384" i="7"/>
  <c r="I319" i="7"/>
  <c r="M319" i="7"/>
  <c r="I1459" i="7"/>
  <c r="M1459" i="7"/>
  <c r="I909" i="7"/>
  <c r="M909" i="7"/>
  <c r="M999" i="7"/>
  <c r="I999" i="7"/>
  <c r="I1384" i="7"/>
  <c r="M1384" i="7"/>
  <c r="I166" i="7"/>
  <c r="M166" i="7"/>
  <c r="K1133" i="7"/>
  <c r="AN1133" i="7"/>
  <c r="M1498" i="7"/>
  <c r="I1498" i="7"/>
  <c r="I1117" i="7"/>
  <c r="M1117" i="7"/>
  <c r="I345" i="7"/>
  <c r="M345" i="7"/>
  <c r="I1827" i="7"/>
  <c r="M1827" i="7"/>
  <c r="I767" i="7"/>
  <c r="M767" i="7"/>
  <c r="I978" i="7"/>
  <c r="M978" i="7"/>
  <c r="I392" i="7"/>
  <c r="M392" i="7"/>
  <c r="I508" i="7"/>
  <c r="M508" i="7"/>
  <c r="M141" i="7"/>
  <c r="I141" i="7"/>
  <c r="M2405" i="7"/>
  <c r="I2405" i="7"/>
  <c r="AN2251" i="7"/>
  <c r="K2251" i="7"/>
  <c r="I2193" i="7"/>
  <c r="M2193" i="7"/>
  <c r="I1101" i="7"/>
  <c r="M1101" i="7"/>
  <c r="K784" i="7"/>
  <c r="AN784" i="7"/>
  <c r="I1314" i="7"/>
  <c r="M1314" i="7"/>
  <c r="I2346" i="7"/>
  <c r="M2346" i="7"/>
  <c r="AN991" i="7"/>
  <c r="K991" i="7"/>
  <c r="M1614" i="7"/>
  <c r="I1614" i="7"/>
  <c r="M594" i="7"/>
  <c r="I594" i="7"/>
  <c r="M2327" i="7"/>
  <c r="I2327" i="7"/>
  <c r="M1420" i="7"/>
  <c r="I1420" i="7"/>
  <c r="I2057" i="7"/>
  <c r="M2057" i="7"/>
  <c r="I1479" i="7"/>
  <c r="M1479" i="7"/>
  <c r="I90" i="7"/>
  <c r="M90" i="7"/>
  <c r="I624" i="7"/>
  <c r="M624" i="7"/>
  <c r="I572" i="7"/>
  <c r="M572" i="7"/>
  <c r="I2089" i="7"/>
  <c r="M2089" i="7"/>
  <c r="I2176" i="7"/>
  <c r="M2176" i="7"/>
  <c r="M1534" i="7"/>
  <c r="I1534" i="7"/>
  <c r="I2418" i="7"/>
  <c r="M2418" i="7"/>
  <c r="M733" i="7"/>
  <c r="I733" i="7"/>
  <c r="M2396" i="7"/>
  <c r="I2396" i="7"/>
  <c r="M1629" i="7"/>
  <c r="I1629" i="7"/>
  <c r="M2039" i="7"/>
  <c r="I2039" i="7"/>
  <c r="M750" i="7"/>
  <c r="I750" i="7"/>
  <c r="I235" i="7"/>
  <c r="M235" i="7"/>
  <c r="I2140" i="7"/>
  <c r="M2140" i="7"/>
  <c r="I118" i="7"/>
  <c r="M118" i="7"/>
  <c r="M890" i="7"/>
  <c r="I890" i="7"/>
  <c r="M258" i="7"/>
  <c r="I258" i="7"/>
  <c r="I1679" i="7"/>
  <c r="M1679" i="7"/>
  <c r="M1560" i="7"/>
  <c r="I1560" i="7"/>
  <c r="I832" i="7"/>
  <c r="M832" i="7"/>
  <c r="I426" i="7"/>
  <c r="M426" i="7"/>
  <c r="M1551" i="7"/>
  <c r="I1551" i="7"/>
  <c r="M409" i="7"/>
  <c r="I409" i="7"/>
  <c r="M1347" i="7"/>
  <c r="I1347" i="7"/>
  <c r="I821" i="7"/>
  <c r="M821" i="7"/>
  <c r="AN2365" i="7"/>
  <c r="K2365" i="7"/>
  <c r="I1358" i="7"/>
  <c r="M1358" i="7"/>
  <c r="M1236" i="7"/>
  <c r="I1236" i="7"/>
  <c r="I701" i="7"/>
  <c r="M701" i="7"/>
  <c r="I2284" i="7"/>
  <c r="M2284" i="7"/>
  <c r="M2218" i="7"/>
  <c r="I2218" i="7"/>
  <c r="K654" i="7"/>
  <c r="AN654" i="7"/>
  <c r="I949" i="7"/>
  <c r="M949" i="7"/>
  <c r="I529" i="7"/>
  <c r="M529" i="7"/>
  <c r="M2430" i="7"/>
  <c r="I2430" i="7"/>
  <c r="M2242" i="7"/>
  <c r="I2242" i="7"/>
  <c r="K958" i="7"/>
  <c r="AN958" i="7"/>
  <c r="M302" i="7"/>
  <c r="I302" i="7"/>
  <c r="M1397" i="7"/>
  <c r="I1397" i="7"/>
  <c r="M278" i="7"/>
  <c r="I278" i="7"/>
  <c r="I1928" i="7"/>
  <c r="M1928" i="7"/>
  <c r="M64" i="7"/>
  <c r="I64" i="7"/>
  <c r="I1439" i="7"/>
  <c r="M1439" i="7"/>
  <c r="M801" i="7"/>
  <c r="I801" i="7"/>
  <c r="M871" i="7"/>
  <c r="I871" i="7"/>
  <c r="I1253" i="7"/>
  <c r="M1253" i="7"/>
  <c r="I1052" i="7"/>
  <c r="M1052" i="7"/>
  <c r="AK513" i="1"/>
  <c r="AV241" i="1"/>
  <c r="V1080" i="1"/>
  <c r="F253" i="1"/>
  <c r="F456" i="1"/>
  <c r="CA798" i="1"/>
  <c r="CC798" i="1"/>
  <c r="X369" i="1"/>
  <c r="AL513" i="1"/>
  <c r="AS858" i="1"/>
  <c r="F875" i="1" s="1"/>
  <c r="CA281" i="1"/>
  <c r="X241" i="1"/>
  <c r="AK560" i="1"/>
  <c r="Y798" i="1"/>
  <c r="CH513" i="1"/>
  <c r="AY528" i="1"/>
  <c r="AV830" i="1"/>
  <c r="F863" i="1"/>
  <c r="CA1001" i="1"/>
  <c r="GN991" i="1"/>
  <c r="CB1001" i="1" s="1"/>
  <c r="Y920" i="1"/>
  <c r="F984" i="1"/>
  <c r="AB151" i="1"/>
  <c r="O172" i="1"/>
  <c r="BA26" i="1"/>
  <c r="F453" i="1"/>
  <c r="BA1080" i="1"/>
  <c r="CC560" i="1"/>
  <c r="AT620" i="1"/>
  <c r="F635" i="1"/>
  <c r="S560" i="1"/>
  <c r="CH652" i="1"/>
  <c r="AY736" i="1"/>
  <c r="Y560" i="1"/>
  <c r="F647" i="1"/>
  <c r="W26" i="1"/>
  <c r="F457" i="1"/>
  <c r="W1080" i="1"/>
  <c r="AW273" i="1"/>
  <c r="F287" i="1"/>
  <c r="Q30" i="1"/>
  <c r="F131" i="1"/>
  <c r="Q433" i="1"/>
  <c r="Y151" i="1"/>
  <c r="F199" i="1"/>
  <c r="Q560" i="1"/>
  <c r="F632" i="1"/>
  <c r="CE652" i="1"/>
  <c r="AV736" i="1"/>
  <c r="AY830" i="1"/>
  <c r="F866" i="1"/>
  <c r="X273" i="1"/>
  <c r="F307" i="1"/>
  <c r="AX18" i="1"/>
  <c r="F1117" i="1"/>
  <c r="F625" i="1"/>
  <c r="AV560" i="1"/>
  <c r="O513" i="1"/>
  <c r="F530" i="1"/>
  <c r="O620" i="1"/>
  <c r="AB560" i="1"/>
  <c r="P513" i="1"/>
  <c r="F531" i="1"/>
  <c r="P888" i="1"/>
  <c r="X151" i="1"/>
  <c r="F198" i="1"/>
  <c r="F813" i="1"/>
  <c r="S768" i="1"/>
  <c r="F384" i="1"/>
  <c r="S313" i="1"/>
  <c r="Q151" i="1"/>
  <c r="F184" i="1"/>
  <c r="Q888" i="1"/>
  <c r="AW830" i="1"/>
  <c r="F864" i="1"/>
  <c r="V22" i="1"/>
  <c r="F1103" i="1"/>
  <c r="V1110" i="1"/>
  <c r="AY560" i="1"/>
  <c r="F628" i="1"/>
  <c r="AR798" i="1"/>
  <c r="CA768" i="1"/>
  <c r="AL652" i="1"/>
  <c r="Y736" i="1"/>
  <c r="AS920" i="1"/>
  <c r="F974" i="1"/>
  <c r="AB204" i="1"/>
  <c r="O241" i="1"/>
  <c r="S652" i="1"/>
  <c r="F751" i="1"/>
  <c r="CF513" i="1"/>
  <c r="AW528" i="1"/>
  <c r="P652" i="1"/>
  <c r="F739" i="1"/>
  <c r="CC528" i="1"/>
  <c r="AY273" i="1"/>
  <c r="F289" i="1"/>
  <c r="AS830" i="1"/>
  <c r="U509" i="1"/>
  <c r="F910" i="1"/>
  <c r="R30" i="1"/>
  <c r="F133" i="1"/>
  <c r="R433" i="1"/>
  <c r="X513" i="1"/>
  <c r="F554" i="1"/>
  <c r="AV204" i="1"/>
  <c r="F246" i="1"/>
  <c r="AV273" i="1"/>
  <c r="F286" i="1"/>
  <c r="U22" i="1"/>
  <c r="F1102" i="1"/>
  <c r="U1110" i="1"/>
  <c r="CF652" i="1"/>
  <c r="AW736" i="1"/>
  <c r="T26" i="1"/>
  <c r="F454" i="1"/>
  <c r="T1080" i="1"/>
  <c r="CA957" i="1"/>
  <c r="Y273" i="1"/>
  <c r="F308" i="1"/>
  <c r="S273" i="1"/>
  <c r="F296" i="1"/>
  <c r="AT151" i="1"/>
  <c r="F190" i="1"/>
  <c r="AT433" i="1"/>
  <c r="F175" i="1"/>
  <c r="P151" i="1"/>
  <c r="F884" i="1"/>
  <c r="X830" i="1"/>
  <c r="S30" i="1"/>
  <c r="F134" i="1"/>
  <c r="S433" i="1"/>
  <c r="GN153" i="1"/>
  <c r="CB172" i="1" s="1"/>
  <c r="CA172" i="1"/>
  <c r="CA528" i="1"/>
  <c r="F1027" i="1"/>
  <c r="X989" i="1"/>
  <c r="CC957" i="1"/>
  <c r="CF313" i="1"/>
  <c r="AW369" i="1"/>
  <c r="CH151" i="1"/>
  <c r="AY172" i="1"/>
  <c r="CA858" i="1"/>
  <c r="GO832" i="1"/>
  <c r="CC858" i="1" s="1"/>
  <c r="R509" i="1"/>
  <c r="F902" i="1"/>
  <c r="R151" i="1"/>
  <c r="F186" i="1"/>
  <c r="F383" i="1"/>
  <c r="R313" i="1"/>
  <c r="AV920" i="1"/>
  <c r="F962" i="1"/>
  <c r="O957" i="1"/>
  <c r="AB920" i="1"/>
  <c r="CA369" i="1"/>
  <c r="GN315" i="1"/>
  <c r="CB369" i="1" s="1"/>
  <c r="AK768" i="1"/>
  <c r="X798" i="1"/>
  <c r="CF151" i="1"/>
  <c r="AW172" i="1"/>
  <c r="O273" i="1"/>
  <c r="F283" i="1"/>
  <c r="AB830" i="1"/>
  <c r="O858" i="1"/>
  <c r="F885" i="1"/>
  <c r="Y830" i="1"/>
  <c r="F187" i="1"/>
  <c r="S151" i="1"/>
  <c r="O768" i="1"/>
  <c r="F800" i="1"/>
  <c r="Q313" i="1"/>
  <c r="F381" i="1"/>
  <c r="Q652" i="1"/>
  <c r="F748" i="1"/>
  <c r="AY989" i="1"/>
  <c r="F1009" i="1"/>
  <c r="AV369" i="1"/>
  <c r="CE313" i="1"/>
  <c r="AB30" i="1"/>
  <c r="O119" i="1"/>
  <c r="CE151" i="1"/>
  <c r="AV172" i="1"/>
  <c r="R652" i="1"/>
  <c r="F750" i="1"/>
  <c r="AK920" i="1"/>
  <c r="X957" i="1"/>
  <c r="X30" i="1"/>
  <c r="F145" i="1"/>
  <c r="X433" i="1"/>
  <c r="S830" i="1"/>
  <c r="F873" i="1"/>
  <c r="AY768" i="1"/>
  <c r="F806" i="1"/>
  <c r="O369" i="1"/>
  <c r="AB313" i="1"/>
  <c r="CE30" i="1"/>
  <c r="AV119" i="1"/>
  <c r="AW920" i="1"/>
  <c r="F963" i="1"/>
  <c r="P313" i="1"/>
  <c r="F372" i="1"/>
  <c r="GN32" i="1"/>
  <c r="CB119" i="1" s="1"/>
  <c r="CA119" i="1"/>
  <c r="AZ18" i="1"/>
  <c r="F1121" i="1"/>
  <c r="AK652" i="1"/>
  <c r="X736" i="1"/>
  <c r="AR281" i="1"/>
  <c r="CA273" i="1"/>
  <c r="GN206" i="1"/>
  <c r="CB241" i="1" s="1"/>
  <c r="CA241" i="1"/>
  <c r="CC768" i="1"/>
  <c r="AT798" i="1"/>
  <c r="CE513" i="1"/>
  <c r="AV528" i="1"/>
  <c r="CH30" i="1"/>
  <c r="AY119" i="1"/>
  <c r="AU18" i="1"/>
  <c r="F1129" i="1"/>
  <c r="F626" i="1"/>
  <c r="AW560" i="1"/>
  <c r="CF30" i="1"/>
  <c r="AW119" i="1"/>
  <c r="F256" i="1"/>
  <c r="S204" i="1"/>
  <c r="CA560" i="1"/>
  <c r="AR620" i="1"/>
  <c r="S989" i="1"/>
  <c r="F1016" i="1"/>
  <c r="P30" i="1"/>
  <c r="F122" i="1"/>
  <c r="P433" i="1"/>
  <c r="CH313" i="1"/>
  <c r="AY369" i="1"/>
  <c r="AV989" i="1"/>
  <c r="F1006" i="1"/>
  <c r="R204" i="1"/>
  <c r="F255" i="1"/>
  <c r="O1001" i="1"/>
  <c r="AB989" i="1"/>
  <c r="AS281" i="1"/>
  <c r="CB273" i="1"/>
  <c r="AL204" i="1"/>
  <c r="Y241" i="1"/>
  <c r="F267" i="1"/>
  <c r="X204" i="1"/>
  <c r="Y513" i="1"/>
  <c r="F555" i="1"/>
  <c r="Y313" i="1"/>
  <c r="F396" i="1"/>
  <c r="X313" i="1"/>
  <c r="F395" i="1"/>
  <c r="AL989" i="1"/>
  <c r="Y1001" i="1"/>
  <c r="AW204" i="1"/>
  <c r="F247" i="1"/>
  <c r="CB560" i="1"/>
  <c r="AS620" i="1"/>
  <c r="AY204" i="1"/>
  <c r="F249" i="1"/>
  <c r="AV768" i="1"/>
  <c r="F803" i="1"/>
  <c r="AW768" i="1"/>
  <c r="F804" i="1"/>
  <c r="AW989" i="1"/>
  <c r="F1007" i="1"/>
  <c r="GO654" i="1"/>
  <c r="CC736" i="1" s="1"/>
  <c r="CA736" i="1"/>
  <c r="AL30" i="1"/>
  <c r="Y119" i="1"/>
  <c r="AB652" i="1"/>
  <c r="O736" i="1"/>
  <c r="AY920" i="1"/>
  <c r="F965" i="1"/>
  <c r="Q768" i="1"/>
  <c r="F810" i="1"/>
  <c r="F543" i="1"/>
  <c r="S513" i="1"/>
  <c r="S888" i="1"/>
  <c r="F825" i="1"/>
  <c r="Y768" i="1"/>
  <c r="X560" i="1"/>
  <c r="F646" i="1"/>
  <c r="M2365" i="7" l="1"/>
  <c r="I2365" i="7"/>
  <c r="I991" i="7"/>
  <c r="M991" i="7"/>
  <c r="I2251" i="7"/>
  <c r="M2251" i="7"/>
  <c r="I654" i="7"/>
  <c r="M654" i="7"/>
  <c r="I958" i="7"/>
  <c r="M958" i="7"/>
  <c r="M784" i="7"/>
  <c r="I784" i="7"/>
  <c r="I1133" i="7"/>
  <c r="M1133" i="7"/>
  <c r="X888" i="1"/>
  <c r="F914" i="1" s="1"/>
  <c r="AV652" i="1"/>
  <c r="F741" i="1"/>
  <c r="AW30" i="1"/>
  <c r="F125" i="1"/>
  <c r="AW433" i="1"/>
  <c r="F638" i="1"/>
  <c r="AT560" i="1"/>
  <c r="CA920" i="1"/>
  <c r="AR957" i="1"/>
  <c r="BA22" i="1"/>
  <c r="BA1110" i="1"/>
  <c r="F1100" i="1"/>
  <c r="H16" i="2" s="1"/>
  <c r="CA513" i="1"/>
  <c r="AR528" i="1"/>
  <c r="V18" i="1"/>
  <c r="F1133" i="1"/>
  <c r="F622" i="1"/>
  <c r="O560" i="1"/>
  <c r="Q26" i="1"/>
  <c r="F445" i="1"/>
  <c r="Q1080" i="1"/>
  <c r="AR273" i="1"/>
  <c r="F309" i="1"/>
  <c r="CA151" i="1"/>
  <c r="AR172" i="1"/>
  <c r="AR768" i="1"/>
  <c r="F826" i="1"/>
  <c r="CC513" i="1"/>
  <c r="AT528" i="1"/>
  <c r="O888" i="1"/>
  <c r="F174" i="1"/>
  <c r="O151" i="1"/>
  <c r="CA30" i="1"/>
  <c r="AR119" i="1"/>
  <c r="O652" i="1"/>
  <c r="F738" i="1"/>
  <c r="U18" i="1"/>
  <c r="F1132" i="1"/>
  <c r="AY30" i="1"/>
  <c r="F127" i="1"/>
  <c r="AY433" i="1"/>
  <c r="F860" i="1"/>
  <c r="O830" i="1"/>
  <c r="Y204" i="1"/>
  <c r="F268" i="1"/>
  <c r="Y652" i="1"/>
  <c r="F763" i="1"/>
  <c r="O30" i="1"/>
  <c r="F121" i="1"/>
  <c r="O433" i="1"/>
  <c r="X920" i="1"/>
  <c r="F983" i="1"/>
  <c r="F1003" i="1"/>
  <c r="O989" i="1"/>
  <c r="AW652" i="1"/>
  <c r="F742" i="1"/>
  <c r="F533" i="1"/>
  <c r="AV513" i="1"/>
  <c r="AV888" i="1"/>
  <c r="AT858" i="1"/>
  <c r="CC830" i="1"/>
  <c r="F534" i="1"/>
  <c r="AW513" i="1"/>
  <c r="AW888" i="1"/>
  <c r="CB30" i="1"/>
  <c r="AS119" i="1"/>
  <c r="F1028" i="1"/>
  <c r="Y989" i="1"/>
  <c r="Y30" i="1"/>
  <c r="F146" i="1"/>
  <c r="Y433" i="1"/>
  <c r="AY313" i="1"/>
  <c r="F377" i="1"/>
  <c r="Q509" i="1"/>
  <c r="F900" i="1"/>
  <c r="W22" i="1"/>
  <c r="F1104" i="1"/>
  <c r="W1110" i="1"/>
  <c r="AS1001" i="1"/>
  <c r="CB989" i="1"/>
  <c r="O920" i="1"/>
  <c r="F959" i="1"/>
  <c r="CB151" i="1"/>
  <c r="AS172" i="1"/>
  <c r="CC652" i="1"/>
  <c r="AT736" i="1"/>
  <c r="AT768" i="1"/>
  <c r="F816" i="1"/>
  <c r="AV313" i="1"/>
  <c r="F374" i="1"/>
  <c r="AW151" i="1"/>
  <c r="F178" i="1"/>
  <c r="AY151" i="1"/>
  <c r="F180" i="1"/>
  <c r="AR1001" i="1"/>
  <c r="CA989" i="1"/>
  <c r="CA313" i="1"/>
  <c r="AR369" i="1"/>
  <c r="P509" i="1"/>
  <c r="F891" i="1"/>
  <c r="AV151" i="1"/>
  <c r="F177" i="1"/>
  <c r="AR858" i="1"/>
  <c r="CA830" i="1"/>
  <c r="Y888" i="1"/>
  <c r="O313" i="1"/>
  <c r="F371" i="1"/>
  <c r="X652" i="1"/>
  <c r="F762" i="1"/>
  <c r="F298" i="1"/>
  <c r="AS273" i="1"/>
  <c r="CA652" i="1"/>
  <c r="AR736" i="1"/>
  <c r="AV30" i="1"/>
  <c r="F124" i="1"/>
  <c r="AV433" i="1"/>
  <c r="AT26" i="1"/>
  <c r="F451" i="1"/>
  <c r="CA204" i="1"/>
  <c r="AR241" i="1"/>
  <c r="F824" i="1"/>
  <c r="X768" i="1"/>
  <c r="AW313" i="1"/>
  <c r="F375" i="1"/>
  <c r="F243" i="1"/>
  <c r="O204" i="1"/>
  <c r="F637" i="1"/>
  <c r="AS560" i="1"/>
  <c r="AS888" i="1"/>
  <c r="P26" i="1"/>
  <c r="F436" i="1"/>
  <c r="P1080" i="1"/>
  <c r="CB204" i="1"/>
  <c r="AS241" i="1"/>
  <c r="F536" i="1"/>
  <c r="AY513" i="1"/>
  <c r="AY888" i="1"/>
  <c r="S509" i="1"/>
  <c r="F903" i="1"/>
  <c r="X26" i="1"/>
  <c r="F459" i="1"/>
  <c r="X1080" i="1"/>
  <c r="T22" i="1"/>
  <c r="F1101" i="1"/>
  <c r="T1110" i="1"/>
  <c r="S26" i="1"/>
  <c r="F448" i="1"/>
  <c r="S1080" i="1"/>
  <c r="AR560" i="1"/>
  <c r="F648" i="1"/>
  <c r="CB313" i="1"/>
  <c r="AS369" i="1"/>
  <c r="CC920" i="1"/>
  <c r="AT957" i="1"/>
  <c r="R26" i="1"/>
  <c r="F447" i="1"/>
  <c r="R1080" i="1"/>
  <c r="AY652" i="1"/>
  <c r="F744" i="1"/>
  <c r="X509" i="1" l="1"/>
  <c r="AR30" i="1"/>
  <c r="F147" i="1"/>
  <c r="AR433" i="1"/>
  <c r="F886" i="1"/>
  <c r="AR830" i="1"/>
  <c r="BA18" i="1"/>
  <c r="F1130" i="1"/>
  <c r="O26" i="1"/>
  <c r="F435" i="1"/>
  <c r="O1080" i="1"/>
  <c r="AT513" i="1"/>
  <c r="F546" i="1"/>
  <c r="AT888" i="1"/>
  <c r="Y509" i="1"/>
  <c r="F915" i="1"/>
  <c r="AS30" i="1"/>
  <c r="F136" i="1"/>
  <c r="AS433" i="1"/>
  <c r="AR204" i="1"/>
  <c r="F269" i="1"/>
  <c r="AY509" i="1"/>
  <c r="F896" i="1"/>
  <c r="AR313" i="1"/>
  <c r="F397" i="1"/>
  <c r="AS989" i="1"/>
  <c r="F1018" i="1"/>
  <c r="AR513" i="1"/>
  <c r="F556" i="1"/>
  <c r="AR888" i="1"/>
  <c r="O509" i="1"/>
  <c r="F890" i="1"/>
  <c r="AW509" i="1"/>
  <c r="F894" i="1"/>
  <c r="AS313" i="1"/>
  <c r="F386" i="1"/>
  <c r="AV26" i="1"/>
  <c r="F438" i="1"/>
  <c r="AV1080" i="1"/>
  <c r="AT830" i="1"/>
  <c r="F876" i="1"/>
  <c r="AY26" i="1"/>
  <c r="F441" i="1"/>
  <c r="AY1080" i="1"/>
  <c r="Q22" i="1"/>
  <c r="Q1110" i="1"/>
  <c r="F1092" i="1"/>
  <c r="R22" i="1"/>
  <c r="R1110" i="1"/>
  <c r="F1094" i="1"/>
  <c r="AS204" i="1"/>
  <c r="F258" i="1"/>
  <c r="AR920" i="1"/>
  <c r="F985" i="1"/>
  <c r="P22" i="1"/>
  <c r="P1110" i="1"/>
  <c r="F1083" i="1"/>
  <c r="S22" i="1"/>
  <c r="S1110" i="1"/>
  <c r="F1095" i="1"/>
  <c r="F1029" i="1"/>
  <c r="AR989" i="1"/>
  <c r="AW26" i="1"/>
  <c r="F439" i="1"/>
  <c r="AW1080" i="1"/>
  <c r="T18" i="1"/>
  <c r="F1131" i="1"/>
  <c r="AS151" i="1"/>
  <c r="F189" i="1"/>
  <c r="F975" i="1"/>
  <c r="AT920" i="1"/>
  <c r="W18" i="1"/>
  <c r="F1134" i="1"/>
  <c r="AR652" i="1"/>
  <c r="F764" i="1"/>
  <c r="AS509" i="1"/>
  <c r="F905" i="1"/>
  <c r="AT652" i="1"/>
  <c r="F754" i="1"/>
  <c r="AR151" i="1"/>
  <c r="F200" i="1"/>
  <c r="AV509" i="1"/>
  <c r="F893" i="1"/>
  <c r="X22" i="1"/>
  <c r="X1110" i="1"/>
  <c r="F1106" i="1"/>
  <c r="Y26" i="1"/>
  <c r="F460" i="1"/>
  <c r="Y1080" i="1"/>
  <c r="AT509" i="1" l="1"/>
  <c r="F906" i="1"/>
  <c r="AT1080" i="1"/>
  <c r="R18" i="1"/>
  <c r="F1124" i="1"/>
  <c r="X18" i="1"/>
  <c r="F1136" i="1"/>
  <c r="O22" i="1"/>
  <c r="F1082" i="1"/>
  <c r="O1110" i="1"/>
  <c r="J16" i="2"/>
  <c r="S18" i="1"/>
  <c r="F1125" i="1"/>
  <c r="AR26" i="1"/>
  <c r="F461" i="1"/>
  <c r="AR1080" i="1"/>
  <c r="Y22" i="1"/>
  <c r="F1107" i="1"/>
  <c r="Y1110" i="1"/>
  <c r="AR509" i="1"/>
  <c r="F916" i="1"/>
  <c r="Q18" i="1"/>
  <c r="F1122" i="1"/>
  <c r="AY22" i="1"/>
  <c r="AY1110" i="1"/>
  <c r="F1088" i="1"/>
  <c r="AV22" i="1"/>
  <c r="F1085" i="1"/>
  <c r="AV1110" i="1"/>
  <c r="AS26" i="1"/>
  <c r="F450" i="1"/>
  <c r="AS1080" i="1"/>
  <c r="AW22" i="1"/>
  <c r="AW1110" i="1"/>
  <c r="F1086" i="1"/>
  <c r="P18" i="1"/>
  <c r="F1113" i="1"/>
  <c r="AS22" i="1" l="1"/>
  <c r="F1097" i="1"/>
  <c r="E16" i="2" s="1"/>
  <c r="AS1110" i="1"/>
  <c r="AV18" i="1"/>
  <c r="F1115" i="1"/>
  <c r="AW18" i="1"/>
  <c r="F1116" i="1"/>
  <c r="AY18" i="1"/>
  <c r="F1118" i="1"/>
  <c r="AR22" i="1"/>
  <c r="F1108" i="1"/>
  <c r="AR1110" i="1"/>
  <c r="O18" i="1"/>
  <c r="F1112" i="1"/>
  <c r="AT22" i="1"/>
  <c r="AT1110" i="1"/>
  <c r="F1098" i="1"/>
  <c r="F16" i="2" s="1"/>
  <c r="Y18" i="1"/>
  <c r="F1137" i="1"/>
  <c r="AT18" i="1" l="1"/>
  <c r="F1128" i="1"/>
  <c r="AR18" i="1"/>
  <c r="F1138" i="1"/>
  <c r="AS18" i="1"/>
  <c r="F1127" i="1"/>
  <c r="I16" i="2"/>
  <c r="N16" i="2" s="1"/>
</calcChain>
</file>

<file path=xl/sharedStrings.xml><?xml version="1.0" encoding="utf-8"?>
<sst xmlns="http://schemas.openxmlformats.org/spreadsheetml/2006/main" count="60640" uniqueCount="2237">
  <si>
    <t>Smeta.RU (Terminal)  (495) 974-1589</t>
  </si>
  <si>
    <t>_PS_</t>
  </si>
  <si>
    <t>Smeta.RU (Terminal)</t>
  </si>
  <si>
    <t/>
  </si>
  <si>
    <t>оказание услуг по организации на ПС "низкой" категории опасности ИТСО (СКУД, КПП, "запретная зона" и т.д.) в 2026</t>
  </si>
  <si>
    <t>Сметные нормы списания</t>
  </si>
  <si>
    <t>Коды ценников</t>
  </si>
  <si>
    <t>МО (Общестрой) 1-й квартал 2026 ФСНБ-2022_И17 капитальный ремонт</t>
  </si>
  <si>
    <t>Версия 1.17.0 для ФСНБ-2022 И17</t>
  </si>
  <si>
    <t>ФСНБ-2022 - Изменения И17</t>
  </si>
  <si>
    <t>Поправки для ФСНБ-2022 от 25.02.2026 г И17 (55/пр) Капитальный ремонт производственных зданий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</si>
  <si>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</si>
  <si>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</si>
  <si>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Новая локальная смета</t>
  </si>
  <si>
    <t>Новый раздел</t>
  </si>
  <si>
    <t>Раздел 1. Ограждения и ворота, въездные группы</t>
  </si>
  <si>
    <t>Новый подраздел</t>
  </si>
  <si>
    <t>1.1. Ограждения и ворота</t>
  </si>
  <si>
    <t>1</t>
  </si>
  <si>
    <t>68-03-004-01</t>
  </si>
  <si>
    <t>Демонтаж металлических ограждений высотой до 1 м (прим.демонтажа металлических ограждений (дефектных участков) с извлечением столбов)</t>
  </si>
  <si>
    <t>100 м</t>
  </si>
  <si>
    <t>ГЭСНр-2022, 68-03-004-01, приказ Минстроя России от 18.05.2022 г. № 378/пр</t>
  </si>
  <si>
    <t>)*0</t>
  </si>
  <si>
    <t>Ремонтно-строительные работы</t>
  </si>
  <si>
    <t>Благоустройство</t>
  </si>
  <si>
    <t>рФЕР-68</t>
  </si>
  <si>
    <t>Пр/812-102.0-1</t>
  </si>
  <si>
    <t>Пр/774-102.0</t>
  </si>
  <si>
    <t>1,1</t>
  </si>
  <si>
    <t>01.7.17.06</t>
  </si>
  <si>
    <t>Диски отрезные</t>
  </si>
  <si>
    <t>ШТ</t>
  </si>
  <si>
    <t>2</t>
  </si>
  <si>
    <t>07-01-054-02</t>
  </si>
  <si>
    <t>Установка железобетонных оград из панелей длиной: 3 м(применительно Разборка железобетонных оград из панелей длиной: 3 м )</t>
  </si>
  <si>
    <t>ГЭСН-2022 доп.4, 07-01-054-02, приказ Минстроя России от 27.12.2022 г. № 1133/пр</t>
  </si>
  <si>
    <t>Поправка: МР 571/пр Табл.2, п.1  Наименование: При демонтаже (разборке) сборных бетонных и железобетонных конструкций</t>
  </si>
  <si>
    <t>)*0)*0</t>
  </si>
  <si>
    <t>)*0,8</t>
  </si>
  <si>
    <t>Общестроительные работы</t>
  </si>
  <si>
    <t>Бетонные и железобетонные сборные конструкции и работы в строительстве</t>
  </si>
  <si>
    <t>ФЕР-07</t>
  </si>
  <si>
    <t>Поправка: МР 571/пр Табл.2, п.1</t>
  </si>
  <si>
    <t>Пр/812-007.0-1</t>
  </si>
  <si>
    <t>Пр/774-007.0</t>
  </si>
  <si>
    <t>2,1</t>
  </si>
  <si>
    <t>04.1.02.05</t>
  </si>
  <si>
    <t>Смеси бетонные тяжелого бетона</t>
  </si>
  <si>
    <t>м3</t>
  </si>
  <si>
    <t>2,2</t>
  </si>
  <si>
    <t>05.1.05.15</t>
  </si>
  <si>
    <t>Фундаменты железобетонные</t>
  </si>
  <si>
    <t>2,3</t>
  </si>
  <si>
    <t>05.1.07.13</t>
  </si>
  <si>
    <t>Панели</t>
  </si>
  <si>
    <t>2,4</t>
  </si>
  <si>
    <t>05.1.07.27</t>
  </si>
  <si>
    <t>Столбы бетонные</t>
  </si>
  <si>
    <t>3</t>
  </si>
  <si>
    <t>07-01-055-01</t>
  </si>
  <si>
    <t>Устройство ворот распашных с установкой столбов: металлических(применительно  к демонтажу ворот распашных с демонтажем столбов)</t>
  </si>
  <si>
    <t>100 ШТ</t>
  </si>
  <si>
    <t>ГЭСН-2022 доп.4, 07-01-055-01, приказ Минстроя России от 27.12.2022 г. № 1133/пр</t>
  </si>
  <si>
    <t>Поправка: МР 571/пр Табл.2, п.4  Наименование: При демонтаже (разборке) металлических конструкций</t>
  </si>
  <si>
    <t>)*0,7</t>
  </si>
  <si>
    <t>Поправка: МР 571/пр Табл.2, п.4</t>
  </si>
  <si>
    <t>3,1</t>
  </si>
  <si>
    <t>3,2</t>
  </si>
  <si>
    <t>07.2.07.11</t>
  </si>
  <si>
    <t>Стойки металлические опорные</t>
  </si>
  <si>
    <t>3,3</t>
  </si>
  <si>
    <t>11.2.05.05</t>
  </si>
  <si>
    <t>Полотна ворот</t>
  </si>
  <si>
    <t>4</t>
  </si>
  <si>
    <t>07-01-055-12</t>
  </si>
  <si>
    <t>Устройство откатных ворот с ручным управлением (прим.Демонтаж откатных ворот с ручным управлением )</t>
  </si>
  <si>
    <t>ГЭСН-2022 доп.4, 07-01-055-12, приказ Минстроя России от 27.12.2022 г. № 1133/пр</t>
  </si>
  <si>
    <t>4,1</t>
  </si>
  <si>
    <t>4,2</t>
  </si>
  <si>
    <t>4,3</t>
  </si>
  <si>
    <t>08.4.01.02</t>
  </si>
  <si>
    <t>Детали закладные</t>
  </si>
  <si>
    <t>т</t>
  </si>
  <si>
    <t>4,4</t>
  </si>
  <si>
    <t>5</t>
  </si>
  <si>
    <t>07-01-055-08</t>
  </si>
  <si>
    <t>Устройство калиток: с установкой столбов металлических(применительно к демонтажу дефектной калитки со столбами)</t>
  </si>
  <si>
    <t>ГЭСН-2022 доп.4, 07-01-055-08, приказ Минстроя России от 27.12.2022 г. № 1133/пр</t>
  </si>
  <si>
    <t>5,1</t>
  </si>
  <si>
    <t>5,2</t>
  </si>
  <si>
    <t>5,3</t>
  </si>
  <si>
    <t>08.1.06.05</t>
  </si>
  <si>
    <t>Полотна калиток</t>
  </si>
  <si>
    <t>6</t>
  </si>
  <si>
    <t>07-01-055-09</t>
  </si>
  <si>
    <t>Устройство калиток: без установки столбов при металлических оградах и оградах из панелей( применительно Демонтаж калиток: без демонтажа столбов при металлических оградах и оградах из панелей )</t>
  </si>
  <si>
    <t>ГЭСН-2022 доп.4, 07-01-055-09, приказ Минстроя России от 27.12.2022 г. № 1133/пр</t>
  </si>
  <si>
    <t>*0)*0</t>
  </si>
  <si>
    <t>*0,7</t>
  </si>
  <si>
    <t>Поправка: Поправка: 571/пр_2022_п.83_т.2_стр.4_стб.3</t>
  </si>
  <si>
    <t>6,1</t>
  </si>
  <si>
    <t>7</t>
  </si>
  <si>
    <t>Устройство ворот распашных с установкой столбов: металлических</t>
  </si>
  <si>
    <t>7,1</t>
  </si>
  <si>
    <t>7,2</t>
  </si>
  <si>
    <t>7,3</t>
  </si>
  <si>
    <t>8</t>
  </si>
  <si>
    <t>Устройство откатных ворот с ручным управлением</t>
  </si>
  <si>
    <t>8,1</t>
  </si>
  <si>
    <t>8,2</t>
  </si>
  <si>
    <t>8,3</t>
  </si>
  <si>
    <t>8,4</t>
  </si>
  <si>
    <t>9</t>
  </si>
  <si>
    <t>09-05-001-01</t>
  </si>
  <si>
    <t>Облицовка ворот стальным профилированным листом( применительно Демонтаж поврежденной облицовки профилированным листом ворот  )</t>
  </si>
  <si>
    <t>100 м2</t>
  </si>
  <si>
    <t>ГЭСН-2022, 09-05-001-01, приказ Минстроя России от 18.05.2022 г. № 378/пр</t>
  </si>
  <si>
    <t>Строительные металлические конструкции</t>
  </si>
  <si>
    <t>ФЕР-09</t>
  </si>
  <si>
    <t>Пр/812-009.0-1</t>
  </si>
  <si>
    <t>Пр/774-009.0</t>
  </si>
  <si>
    <t>9,1</t>
  </si>
  <si>
    <t>08.3.09.05</t>
  </si>
  <si>
    <t>Стальной гнутый профиль (профилированный настил)</t>
  </si>
  <si>
    <t>10</t>
  </si>
  <si>
    <t>Облицовка ворот стальным профилированным листом</t>
  </si>
  <si>
    <t>10,1</t>
  </si>
  <si>
    <t>11</t>
  </si>
  <si>
    <t>Устройство калиток: с установкой столбов металлических</t>
  </si>
  <si>
    <t>11,1</t>
  </si>
  <si>
    <t>11,2</t>
  </si>
  <si>
    <t>11,3</t>
  </si>
  <si>
    <t>12</t>
  </si>
  <si>
    <t>Устройство калиток: без установки столбов при металлических оградах и оградах из панелей</t>
  </si>
  <si>
    <t>*0</t>
  </si>
  <si>
    <t>12,1</t>
  </si>
  <si>
    <t>13</t>
  </si>
  <si>
    <t>07-01-054-11</t>
  </si>
  <si>
    <t>Установка металлических оград по железобетонным столбам: без цоколя из сетчатых панелей высотой до 1,7 м</t>
  </si>
  <si>
    <t>ГЭСН-2022 доп.4, 07-01-054-11, приказ Минстроя России от 27.12.2022 г. № 1133/пр</t>
  </si>
  <si>
    <t>13,1</t>
  </si>
  <si>
    <t>13,2</t>
  </si>
  <si>
    <t>13,3</t>
  </si>
  <si>
    <t>08.1.06.03</t>
  </si>
  <si>
    <t>Панели металлические сетчатые</t>
  </si>
  <si>
    <t>м2</t>
  </si>
  <si>
    <t>14</t>
  </si>
  <si>
    <t>07-01-054-12</t>
  </si>
  <si>
    <t>Установка металлических оград по железобетонным столбам: без цоколя из сетчатых панелей высотой до 2,2 м (применительно к установке оград из настила профилированного по металлическим столбам)</t>
  </si>
  <si>
    <t>ГЭСН-2022 доп.4, 07-01-054-12, приказ Минстроя России от 27.12.2022 г. № 1133/пр</t>
  </si>
  <si>
    <t>14,1</t>
  </si>
  <si>
    <t>14,2</t>
  </si>
  <si>
    <t>14,3</t>
  </si>
  <si>
    <t>15</t>
  </si>
  <si>
    <t>09-08-001-01</t>
  </si>
  <si>
    <t>Установка металлических столбов высотой до 4 м: с погружением в бетонное основание</t>
  </si>
  <si>
    <t>ГЭСН-2022 доп.11, 09-08-001-01, приказ Минстроя России от 09.08.2024 г. № 524/пр</t>
  </si>
  <si>
    <t>15,1</t>
  </si>
  <si>
    <t>15,2</t>
  </si>
  <si>
    <t>16</t>
  </si>
  <si>
    <t>09-08-002-05</t>
  </si>
  <si>
    <t>Устройство заграждений из готовых металлических решетчатых панелей: высотой до 2 м</t>
  </si>
  <si>
    <t>10 ШТ</t>
  </si>
  <si>
    <t>ГЭСН-2022 доп.4, 09-08-002-05, приказ Минстроя России от 27.12.2022 г. № 1133/пр</t>
  </si>
  <si>
    <t>16,1</t>
  </si>
  <si>
    <t>01.5.02.01</t>
  </si>
  <si>
    <t>Детали крепления барьерных ограждений</t>
  </si>
  <si>
    <t>КОМПЛ</t>
  </si>
  <si>
    <t>16,2</t>
  </si>
  <si>
    <t>01.5.02.02</t>
  </si>
  <si>
    <t>Панель металлическая решетчатая для барьерных ограждений</t>
  </si>
  <si>
    <t>17</t>
  </si>
  <si>
    <t>09-08-002-06</t>
  </si>
  <si>
    <t>Устройство заграждений из готовых металлических решетчатых панелей: высотой более 2 м</t>
  </si>
  <si>
    <t>ГЭСН-2022 доп.4, 09-08-002-06, приказ Минстроя России от 27.12.2022 г. № 1133/пр</t>
  </si>
  <si>
    <t>17,1</t>
  </si>
  <si>
    <t>17,2</t>
  </si>
  <si>
    <t>18</t>
  </si>
  <si>
    <t>06-03-010-06</t>
  </si>
  <si>
    <t>ГЭСН-2022, 06-03-010-06, приказ Минстроя России от 18.05.2022 г. № 378/пр</t>
  </si>
  <si>
    <t>Изготовление в построечных условиях материалов, полуфабрикатов, металлических и трубопроводных заготовок</t>
  </si>
  <si>
    <t>приг_ФЕР-06</t>
  </si>
  <si>
    <t>Пр/812-108.0-1</t>
  </si>
  <si>
    <t>Пр/774-108.0</t>
  </si>
  <si>
    <t>Изготовление в построечных условиях материалов, полуфабрикатов, металлических заготовок</t>
  </si>
  <si>
    <t>18,1</t>
  </si>
  <si>
    <t>08.4.03.03</t>
  </si>
  <si>
    <t>Арматура</t>
  </si>
  <si>
    <t>09-03-015-01</t>
  </si>
  <si>
    <t>Монтаж прогонов при шаге ферм до 12 м при высоте здания: до 25 м(применительно Изготовление противоподкопного устройства размером:  3 м x 0,5 м, ячейка 0,15 x 0,15 м, диаметром 16 мм из арматуры стальной класс А-III. Весом 0,03555 т за 1 шт. )</t>
  </si>
  <si>
    <t>ГЭСН-2022, 09-03-015-01, приказ Минстроя России от 18.05.2022 г. № 378/пр</t>
  </si>
  <si>
    <t>07.2.07.12</t>
  </si>
  <si>
    <t>Конструкции стальные</t>
  </si>
  <si>
    <t>19</t>
  </si>
  <si>
    <t>Монтаж прогонов при шаге ферм до 12 м при высоте здания: до 25 м(применительно к монтажу прогонов из профильной трубы)</t>
  </si>
  <si>
    <t>19,1</t>
  </si>
  <si>
    <t>20</t>
  </si>
  <si>
    <t>Установка железобетонных оград из панелей длиной: 3 м</t>
  </si>
  <si>
    <t>20,1</t>
  </si>
  <si>
    <t>20,2</t>
  </si>
  <si>
    <t>20,3</t>
  </si>
  <si>
    <t>20,4</t>
  </si>
  <si>
    <t>21</t>
  </si>
  <si>
    <t>09-08-002-01</t>
  </si>
  <si>
    <t>Устройство барьеров безопасности: плоских</t>
  </si>
  <si>
    <t>ГЭСН-2022 доп.4, 09-08-002-01, приказ Минстроя России от 27.12.2022 г. № 1133/пр</t>
  </si>
  <si>
    <t>21,1</t>
  </si>
  <si>
    <t>21,2</t>
  </si>
  <si>
    <t>08.3.03.06</t>
  </si>
  <si>
    <t>Спираль плоская</t>
  </si>
  <si>
    <t>м</t>
  </si>
  <si>
    <t>22</t>
  </si>
  <si>
    <t>09-08-002-02</t>
  </si>
  <si>
    <t>Устройство барьеров безопасности: спиральных</t>
  </si>
  <si>
    <t>ГЭСН-2022 доп.4, 09-08-002-02, приказ Минстроя России от 27.12.2022 г. № 1133/пр</t>
  </si>
  <si>
    <t>22,1</t>
  </si>
  <si>
    <t>22,2</t>
  </si>
  <si>
    <t>Спираль объемная</t>
  </si>
  <si>
    <t>23</t>
  </si>
  <si>
    <t>09-08-002-03</t>
  </si>
  <si>
    <t>Устройство барьеров безопасности: плоских с креплением на кронштейнах</t>
  </si>
  <si>
    <t>ГЭСН-2022 доп.4, 09-08-002-03, приказ Минстроя России от 27.12.2022 г. № 1133/пр</t>
  </si>
  <si>
    <t>23,1</t>
  </si>
  <si>
    <t>23,2</t>
  </si>
  <si>
    <t>23,3</t>
  </si>
  <si>
    <t>08.3.08.02</t>
  </si>
  <si>
    <t>Сталь угловая</t>
  </si>
  <si>
    <t>24</t>
  </si>
  <si>
    <t>09-08-002-04</t>
  </si>
  <si>
    <t>Устройство барьеров безопасности: спиральных с креплением на кронштейнах</t>
  </si>
  <si>
    <t>ГЭСН-2022 доп.4, 09-08-002-04, приказ Минстроя России от 27.12.2022 г. № 1133/пр</t>
  </si>
  <si>
    <t>24,1</t>
  </si>
  <si>
    <t>24,2</t>
  </si>
  <si>
    <t>24,3</t>
  </si>
  <si>
    <t>25</t>
  </si>
  <si>
    <t>06-01-001-20</t>
  </si>
  <si>
    <t>Устройство ленточных фундаментов: бетонных (применительно к устройству бетонных фундаментов и антивандальных поясов для ограждения с армированием)</t>
  </si>
  <si>
    <t>100 м3</t>
  </si>
  <si>
    <t>ГЭСН-2022 доп.5, 06-01-001-20, приказ Минстроя России от 10.02.2023 г. № 84/пр</t>
  </si>
  <si>
    <t>Бетонные и железобетонные монолитные конструкции и работы в строительстве</t>
  </si>
  <si>
    <t>ФЕР-06</t>
  </si>
  <si>
    <t>Пр/812-006.0-1</t>
  </si>
  <si>
    <t>Пр/774-006.0</t>
  </si>
  <si>
    <t>25,1</t>
  </si>
  <si>
    <t>25,2</t>
  </si>
  <si>
    <t>11.1.03.06</t>
  </si>
  <si>
    <t>Щиты из досок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</si>
  <si>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</si>
  <si>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</si>
  <si>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</si>
  <si>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</si>
  <si>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</si>
  <si>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</si>
  <si>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</si>
  <si>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</si>
  <si>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</si>
  <si>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</si>
  <si>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</si>
  <si>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</si>
  <si>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</si>
  <si>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</si>
  <si>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</si>
  <si>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</si>
  <si>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</si>
  <si>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</si>
  <si>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</si>
  <si>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</si>
  <si>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</si>
  <si>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</si>
  <si>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</si>
  <si>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</si>
  <si>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</si>
  <si>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</si>
  <si>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</si>
  <si>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</si>
  <si>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</si>
  <si>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</si>
  <si>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</si>
  <si>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</si>
  <si>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</si>
  <si>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</si>
  <si>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</si>
  <si>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</si>
  <si>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</si>
  <si>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</si>
  <si>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</si>
  <si>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</si>
  <si>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</si>
  <si>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</si>
  <si>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</si>
  <si>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</si>
  <si>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</si>
  <si>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</si>
  <si>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</si>
  <si>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</si>
  <si>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</si>
  <si>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</si>
  <si>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</si>
  <si>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</si>
  <si>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</si>
  <si>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</si>
  <si>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1.2. Прочие работы при ремонте ограждений и ворот</t>
  </si>
  <si>
    <t>26</t>
  </si>
  <si>
    <t>07-01-055-06</t>
  </si>
  <si>
    <t>Устройство ворот распашных: с установкой железобетонных столбов с фундаментами и ложными калитками</t>
  </si>
  <si>
    <t>ГЭСН-2022 доп.4, 07-01-055-06, приказ Минстроя России от 27.12.2022 г. № 1133/пр</t>
  </si>
  <si>
    <t>Поправка:  Наименование:</t>
  </si>
  <si>
    <t>Поправка:</t>
  </si>
  <si>
    <t>26,1</t>
  </si>
  <si>
    <t>26,2</t>
  </si>
  <si>
    <t>26,3</t>
  </si>
  <si>
    <t>Конструкции сборные железобетонные</t>
  </si>
  <si>
    <t>26,4</t>
  </si>
  <si>
    <t>Полотна ложных калиток</t>
  </si>
  <si>
    <t>26,5</t>
  </si>
  <si>
    <t>27</t>
  </si>
  <si>
    <t>м11-05-001-01</t>
  </si>
  <si>
    <t>Механизм исполнительный, масса: до 20 кг (демонтаж приводы ворот, шлагбаумов)</t>
  </si>
  <si>
    <t>ГЭСНм-2022, м11-05-001-01, приказ Минстроя России от 18.05.2022 г. № 378/пр</t>
  </si>
  <si>
    <t>Поправка:  Наименование: Поправка: 571/пр_2022_п.84_т.3_стр.4_стб.3 Наименование: Демонтаж оборудования, не пригодного для дальнейшего использования (предназначено в лом), без разборки и резки</t>
  </si>
  <si>
    <t>*0,3</t>
  </si>
  <si>
    <t>Монтажные работы</t>
  </si>
  <si>
    <t>Приборы, средства автоматизации и вычислительной техники</t>
  </si>
  <si>
    <t>мФЕР-11</t>
  </si>
  <si>
    <t>Поправка: Поправка: 571/пр_2022_п.84_т.3_стр.4_стб.3</t>
  </si>
  <si>
    <t>Пр/812-053.0-1</t>
  </si>
  <si>
    <t>Пр/774-053.0</t>
  </si>
  <si>
    <t>28</t>
  </si>
  <si>
    <t>Механизм исполнительный, масса: до 20 кг (монтаж приводы ворот, шлагбаумов)</t>
  </si>
  <si>
    <t>01-02-057-02</t>
  </si>
  <si>
    <t>Разработка грунта вручную в траншеях глубиной до 2 м без креплений с откосами, группа грунтов: 2</t>
  </si>
  <si>
    <t>ГЭСН-2022, 01-02-057-02, приказ Минстроя России от 18.05.2022 г. № 378/пр</t>
  </si>
  <si>
    <t>Земляные работы</t>
  </si>
  <si>
    <t>Земляные работы, выполняемые: ручным способом</t>
  </si>
  <si>
    <t>ФЕР-01</t>
  </si>
  <si>
    <t>Пр/812-001.2-1</t>
  </si>
  <si>
    <t>Пр/774-001.2</t>
  </si>
  <si>
    <t>01-02-061-01</t>
  </si>
  <si>
    <t>Засыпка вручную траншей, пазух котлованов и ям, группа грунтов: 1</t>
  </si>
  <si>
    <t>ГЭСН-2022, 01-02-061-01, приказ Минстроя России от 18.05.2022 г. № 378/пр</t>
  </si>
  <si>
    <t>46-03-013-45</t>
  </si>
  <si>
    <t>Сверление горизонтальных отверстий в бетонных конструкциях стен перфоратором глубиной 200 мм диаметром: до 20 мм</t>
  </si>
  <si>
    <t>100 отверстий</t>
  </si>
  <si>
    <t>ГЭСН-2022, 46-03-013-45, приказ Минстроя России от 18.05.2022 г. № 378/пр</t>
  </si>
  <si>
    <t>Работы по реконструкции зданий и сооружений</t>
  </si>
  <si>
    <t>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</si>
  <si>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ФЕР-46</t>
  </si>
  <si>
    <t>Пр/812-040.1-1</t>
  </si>
  <si>
    <t>Пр/774-040.1</t>
  </si>
  <si>
    <t>01.7.17.09</t>
  </si>
  <si>
    <t>Сверла, буры</t>
  </si>
  <si>
    <t>29</t>
  </si>
  <si>
    <t>46-03-014-45</t>
  </si>
  <si>
    <t>Сверление горизонтальных отверстий в железобетонных конструкциях стен перфоратором глубиной 200 мм диаметром: до 20 мм</t>
  </si>
  <si>
    <t>ГЭСН-2022, 46-03-014-45, приказ Минстроя России от 18.05.2022 г. № 378/пр</t>
  </si>
  <si>
    <t>29,1</t>
  </si>
  <si>
    <t>46-03-013-58</t>
  </si>
  <si>
    <t>На каждые 10 мм изменения глубины сверления добавлять или исключать: к норме 46-03-013-45</t>
  </si>
  <si>
    <t>ГЭСН-2022, 46-03-013-58, приказ Минстроя России от 18.05.2022 г. № 378/пр</t>
  </si>
  <si>
    <t>30</t>
  </si>
  <si>
    <t>46-03-014-58</t>
  </si>
  <si>
    <t>На каждые 10 мм изменения глубины сверления добавлять или исключать: к норме 46-03-014-45</t>
  </si>
  <si>
    <t>ГЭСН-2022, 46-03-014-58, приказ Минстроя России от 18.05.2022 г. № 378/пр</t>
  </si>
  <si>
    <t>30,1</t>
  </si>
  <si>
    <t>1.3. Окраска металлических поверхностей, металлических и ж/б поверхностей ограждения</t>
  </si>
  <si>
    <t>31</t>
  </si>
  <si>
    <t>62-03-005-01</t>
  </si>
  <si>
    <t>Окраска масляными составами ранее окрашенных поверхностей труб: стальных за 1 раз</t>
  </si>
  <si>
    <t>ГЭСНр-2022, 62-03-005-01, приказ Минстроя России от 18.05.2022 г. № 378/пр</t>
  </si>
  <si>
    <t>Малярные работы</t>
  </si>
  <si>
    <t>рФЕР-62</t>
  </si>
  <si>
    <t>Пр/812-096.0-1</t>
  </si>
  <si>
    <t>Пр/774-096.0</t>
  </si>
  <si>
    <t>31,1</t>
  </si>
  <si>
    <t>14.4.02.04</t>
  </si>
  <si>
    <t>Краски для внутренних работ масляные готовые к применению</t>
  </si>
  <si>
    <t>32</t>
  </si>
  <si>
    <t>62-03-005-02</t>
  </si>
  <si>
    <t>Окраска масляными составами ранее окрашенных поверхностей труб: стальных за 2 раза</t>
  </si>
  <si>
    <t>ГЭСНр-2022, 62-03-005-02, приказ Минстроя России от 18.05.2022 г. № 378/пр</t>
  </si>
  <si>
    <t>32,1</t>
  </si>
  <si>
    <t>33</t>
  </si>
  <si>
    <t>62-03-008-01</t>
  </si>
  <si>
    <t>Окраска масляными составами ранее окрашенных металлических решеток и оград: без рельефа за 1 раз</t>
  </si>
  <si>
    <t>ГЭСНр-2022 доп.4, 62-03-008-01, приказ Минстроя России от 27.12.2022 г. № 1133/пр</t>
  </si>
  <si>
    <t>33,1</t>
  </si>
  <si>
    <t>Краски масляные готовые к применению для наружных работ</t>
  </si>
  <si>
    <t>34</t>
  </si>
  <si>
    <t>62-03-008-02</t>
  </si>
  <si>
    <t>Окраска масляными составами ранее окрашенных металлических решеток и оград: без рельефа за 2 раза</t>
  </si>
  <si>
    <t>ГЭСНр-2022 доп.4, 62-03-008-02, приказ Минстроя России от 27.12.2022 г. № 1133/пр</t>
  </si>
  <si>
    <t>34,1</t>
  </si>
  <si>
    <t>35</t>
  </si>
  <si>
    <t>62-03-002-02</t>
  </si>
  <si>
    <t>Окраска масляными составами ранее окрашенных больших металлических поверхностей (кроме крыш): за два раза</t>
  </si>
  <si>
    <t>ГЭСНр-2022, 62-03-002-02, приказ Минстроя России от 18.05.2022 г. № 378/пр</t>
  </si>
  <si>
    <t>35,1</t>
  </si>
  <si>
    <t>36</t>
  </si>
  <si>
    <t>13-03-002-04</t>
  </si>
  <si>
    <t>Огрунтовка металлических поверхностей за один раз: грунтовкой ГФ-021</t>
  </si>
  <si>
    <t>ГЭСН-2022, 13-03-002-04, приказ Минстроя России от 18.05.2022 г. № 378/пр</t>
  </si>
  <si>
    <t>Защита строительных конструкций и оборудования от коррозии</t>
  </si>
  <si>
    <t>Защита строительных конструкций</t>
  </si>
  <si>
    <t>ФЕР-13</t>
  </si>
  <si>
    <t>Пр/812-013.0-1</t>
  </si>
  <si>
    <t>Пр/774-013.0</t>
  </si>
  <si>
    <t>37</t>
  </si>
  <si>
    <t>13-06-004-01</t>
  </si>
  <si>
    <t>Обеспыливание поверхности</t>
  </si>
  <si>
    <t>ГЭСН-2022 доп.2, 13-06-004-01, приказ Минстроя России от 26.08.2022 г. № 703/пр</t>
  </si>
  <si>
    <t>38</t>
  </si>
  <si>
    <t>13-03-004-26</t>
  </si>
  <si>
    <t>Окраска металлических огрунтованных поверхностей: эмалью ПФ-115</t>
  </si>
  <si>
    <t>ГЭСН-2022 доп.9, 13-03-004-26, приказ Минстроя России от 16.02.2024 г. № 102/пр</t>
  </si>
  <si>
    <t>39</t>
  </si>
  <si>
    <t>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</si>
  <si>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</si>
  <si>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ГЭСН-2022, 15-04-030-04, приказ Минстроя России от 18.05.2022 г. № 378/пр</t>
  </si>
  <si>
    <t>Отделочные работы</t>
  </si>
  <si>
    <t>ФЕР-15</t>
  </si>
  <si>
    <t>Пр/812-015.0-1</t>
  </si>
  <si>
    <t>Пр/774-015.0</t>
  </si>
  <si>
    <t>39,1</t>
  </si>
  <si>
    <t>40</t>
  </si>
  <si>
    <t>15-04-030-02</t>
  </si>
  <si>
    <t>Масляная окраска металлических поверхностей: больших (кроме кровель), количество окрасок 2</t>
  </si>
  <si>
    <t>ГЭСН-2022, 15-04-030-02, приказ Минстроя России от 18.05.2022 г. № 378/пр</t>
  </si>
  <si>
    <t>40,1</t>
  </si>
  <si>
    <t>41</t>
  </si>
  <si>
    <t>15-04-030-01</t>
  </si>
  <si>
    <t>Масляная окраска металлических поверхностей: больших (кроме кровель), количество окрасок 1</t>
  </si>
  <si>
    <t>ГЭСН-2022, 15-04-030-01, приказ Минстроя России от 18.05.2022 г. № 378/пр</t>
  </si>
  <si>
    <t>41,1</t>
  </si>
  <si>
    <t>42</t>
  </si>
  <si>
    <t>15-07-003-02</t>
  </si>
  <si>
    <t>Нанесение водно-дисперсионной грунтовки на поверхности: пористые (камень, кирпич, бетон и т.д.)  (применительно к огрунтовке бетонного ограждения)</t>
  </si>
  <si>
    <t>ГЭСН-2022, 15-07-003-02, приказ Минстроя России от 18.05.2022 г. № 378/пр</t>
  </si>
  <si>
    <t>42,1</t>
  </si>
  <si>
    <t>14.4.01.02</t>
  </si>
  <si>
    <t>Грунтовки на акриловой основе</t>
  </si>
  <si>
    <t>кг</t>
  </si>
  <si>
    <t>13-03-001-11</t>
  </si>
  <si>
    <t>Огрунтовка бетонных и оштукатуренных поверхностей: грунт-шпатлевкой ЭП-0010, первый слой (применительно к огрунтовке поверхности фундаментов пенетрирующим материалов в 1 слой)</t>
  </si>
  <si>
    <t>ГЭСН-2022, 13-03-001-11, приказ Минстроя России от 18.05.2022 г. № 378/пр</t>
  </si>
  <si>
    <t>13-03-003-01</t>
  </si>
  <si>
    <t>Окраска огрунтованных бетонных и оштукатуренных поверхностей: лаком ХВ-784</t>
  </si>
  <si>
    <t>ГЭСН-2022 доп.9, 13-03-003-01, приказ Минстроя России от 16.02.2024 г. № 102/пр</t>
  </si>
  <si>
    <t>43</t>
  </si>
  <si>
    <t>13-03-003-21</t>
  </si>
  <si>
    <t>Окраска огрунтованных бетонных и оштукатуренных поверхностей: эмалью ПФ-133 ( применительно окраска поверхности бетонного ограждения)</t>
  </si>
  <si>
    <t>ГЭСН-2022 доп.9, 13-03-003-21, приказ Минстроя России от 16.02.2024 г. № 102/пр</t>
  </si>
  <si>
    <t>44</t>
  </si>
  <si>
    <t>62-04-005-05</t>
  </si>
  <si>
    <t>Очистка вручную поверхности фасадов простых от перхлорвиниловых и масляных красок: с земли и лесов</t>
  </si>
  <si>
    <t>ГЭСНр-2022, 62-04-005-05, приказ Минстроя России от 18.05.2022 г. № 378/пр</t>
  </si>
  <si>
    <t>15-04-019-07</t>
  </si>
  <si>
    <t>Окраска фасадов акриловыми составами в один тон: с лесов вручную по подготовленной поверхности</t>
  </si>
  <si>
    <t>ГЭСН-2022 доп.5, 15-04-019-07, приказ Минстроя России от 10.02.2023 г. № 84/пр</t>
  </si>
  <si>
    <t>14.3.02.01</t>
  </si>
  <si>
    <t>Краска акриловая</t>
  </si>
  <si>
    <t>Грунтовка</t>
  </si>
  <si>
    <t>45</t>
  </si>
  <si>
    <t>62-02-008-01</t>
  </si>
  <si>
    <t>Окраска перхлорвиниловыми красками по подготовленной поверхности фасадов: простых за 1 раз с земли и лесов</t>
  </si>
  <si>
    <t>ГЭСНр-2022 доп.3, 62-02-008-01, приказ Минстроя России от 26.10.2022 г. № 905/пр</t>
  </si>
  <si>
    <t>45,1</t>
  </si>
  <si>
    <t>14.4.02.07</t>
  </si>
  <si>
    <t>Краски перхлорвиниловые</t>
  </si>
  <si>
    <t>15-04-014-01</t>
  </si>
  <si>
    <t>Окраска фасадов с лесов по подготовленной поверхности: перхлорвиниловая</t>
  </si>
  <si>
    <t>ГЭСН-2022 доп.3, 15-04-014-01, приказ Минстроя России от 26.10.2022 г. № 905/пр</t>
  </si>
  <si>
    <t>Нанесение водно-дисперсионной грунтовки на поверхности: пористые (камень, кирпич, бетон и т.д.)</t>
  </si>
  <si>
    <t>1.4. Вспомогательные работы</t>
  </si>
  <si>
    <t>46</t>
  </si>
  <si>
    <t>09-05-006-01</t>
  </si>
  <si>
    <t>Резка стального профилированного настила</t>
  </si>
  <si>
    <t>м реза</t>
  </si>
  <si>
    <t>ГЭСН-2022, 09-05-006-01, приказ Минстроя России от 18.05.2022 г. № 378/пр</t>
  </si>
  <si>
    <t>47</t>
  </si>
  <si>
    <t>69-01-012-01</t>
  </si>
  <si>
    <t>Приготовление растворов вручную: цементных</t>
  </si>
  <si>
    <t>ГЭСНр-2022, 69-01-012-01, приказ Минстроя России от 18.05.2022 г. № 378/пр</t>
  </si>
  <si>
    <t>приг_ФЕРр-69</t>
  </si>
  <si>
    <t>48</t>
  </si>
  <si>
    <t>69-01-011-01</t>
  </si>
  <si>
    <t>Механизированное приготовление растворов в построечных условиях: цементных</t>
  </si>
  <si>
    <t>ГЭСНр-2022, 69-01-011-01, приказ Минстроя России от 18.05.2022 г. № 378/пр</t>
  </si>
  <si>
    <t>49</t>
  </si>
  <si>
    <t>46-05-008-03</t>
  </si>
  <si>
    <t>Монтаж мелких металлоконструкций массой до 10 кг (1. Приварка мелких металлических конструкций массой до 10 кг, срезка их и зачистка.)</t>
  </si>
  <si>
    <t>т металлоконструкций</t>
  </si>
  <si>
    <t>ГЭСН-2022, 46-05-008-03, приказ Минстроя России от 18.05.2022 г. № 378/пр</t>
  </si>
  <si>
    <t>49,1</t>
  </si>
  <si>
    <t>07.2.07.13</t>
  </si>
  <si>
    <t>Конструкции металлические мелкие</t>
  </si>
  <si>
    <t>1.5. Установка защиты въездов на объекты (доржный блокиратор, противотаранные блоки, отбойники, «ежи»)</t>
  </si>
  <si>
    <t>50</t>
  </si>
  <si>
    <t>07-01-001-01</t>
  </si>
  <si>
    <t>Укладка блоков и плит ленточных фундаментов при глубине котлована до 4 м, масса конструкций: до 0,5 т(Устройство защита въездов на объекты противотаранными блоками)</t>
  </si>
  <si>
    <t>ГЭСН-2022 доп.5, 07-01-001-01, приказ Минстроя России от 10.02.2023 г. № 84/пр</t>
  </si>
  <si>
    <t>50,1</t>
  </si>
  <si>
    <t>02.3.01.02</t>
  </si>
  <si>
    <t>Песок для строительных работ природный</t>
  </si>
  <si>
    <t>50,2</t>
  </si>
  <si>
    <t>05.1.05.04</t>
  </si>
  <si>
    <t>46-01-003-01</t>
  </si>
  <si>
    <t>Усиление существующих железобетонных подкрановых балок металлическими стяжками(Установка защита въездов на объекты "ежами")</t>
  </si>
  <si>
    <t>ГЭСН-2022 доп.3, 46-01-003-01, приказ Минстроя России от 26.10.2022 г. № 905/пр</t>
  </si>
  <si>
    <t>51</t>
  </si>
  <si>
    <t>м08-01-087-03</t>
  </si>
  <si>
    <t>Металлические конструкции ( применительно (Установка защита въездов на объекты "ежами")</t>
  </si>
  <si>
    <t>ГЭСНм-2022, м08-01-087-03, приказ Минстроя России от 18.05.2022 г. № 378/пр</t>
  </si>
  <si>
    <t>Электротехнические установки: на других объектах</t>
  </si>
  <si>
    <t>мФЕР-08</t>
  </si>
  <si>
    <t>Пр/812-049.3-1</t>
  </si>
  <si>
    <t>Пр/774-049.3</t>
  </si>
  <si>
    <t>27-09-007-01</t>
  </si>
  <si>
    <t>Устройство удерживающих металлических барьерных ограждений: дорожной группы(Установка защита въездов на объекты "ежами")</t>
  </si>
  <si>
    <t>ГЭСН-2022, 27-09-007-01, приказ Минстроя России от 18.05.2022 г. № 378/пр</t>
  </si>
  <si>
    <t>Автомобильные дороги</t>
  </si>
  <si>
    <t>ФЕР-27</t>
  </si>
  <si>
    <t>Пр/812-021.0-1</t>
  </si>
  <si>
    <t>Пр/774-021.0</t>
  </si>
  <si>
    <t>Металлоконструкции балок ограждения</t>
  </si>
  <si>
    <t>27-02-004-01</t>
  </si>
  <si>
    <t>Устройство водосбросных сооружений с проезжей части из лотков в откосах насыпи</t>
  </si>
  <si>
    <t>ГЭСН-2022 доп.9, 27-02-004-01, приказ Минстроя России от 16.02.2024 г. № 102/пр</t>
  </si>
  <si>
    <t>04.3.01.09</t>
  </si>
  <si>
    <t>Раствор готовый отделочный</t>
  </si>
  <si>
    <t>05.1.01.10</t>
  </si>
  <si>
    <t>Лотки</t>
  </si>
  <si>
    <t>52</t>
  </si>
  <si>
    <t>27-09-002-01</t>
  </si>
  <si>
    <t>Устройство барьерных ограждений из стали на железобетонных стойках ( применительно Установка отбойников на ж/б или металлических стойках с копанием ям и обратной засыпкой грунта)</t>
  </si>
  <si>
    <t>ГЭСН-2022 доп.3, 27-09-002-01, приказ Минстроя России от 26.10.2022 г. № 905/пр</t>
  </si>
  <si>
    <t>52,1</t>
  </si>
  <si>
    <t>52,2</t>
  </si>
  <si>
    <t>05.1.02.07</t>
  </si>
  <si>
    <t>Стойка железобетонная</t>
  </si>
  <si>
    <t>27-02-001-02</t>
  </si>
  <si>
    <t>Устройство дренажей продольных по краям проезжей части или вдоль укрепительных полос: из трубофильтров(Установка отбойников на ж/б или металлических стойках с копанием ям и обратной засыпкой грунта)</t>
  </si>
  <si>
    <t>ГЭСН-2022 доп.9, 27-02-001-02, приказ Минстроя России от 16.02.2024 г. № 102/пр</t>
  </si>
  <si>
    <t>05.1.02.08</t>
  </si>
  <si>
    <t>Трубофильтры керамзитобетонные диаметром 100 мм</t>
  </si>
  <si>
    <t>27-09-001-38</t>
  </si>
  <si>
    <t>Установка парапетных ограждений из стали, стойки металлические</t>
  </si>
  <si>
    <t>ГЭСН-2022 доп.8, 27-09-001-38, приказ Минстроя России от 14.11.2023 г. № 817/пр</t>
  </si>
  <si>
    <t>01.5.03.03</t>
  </si>
  <si>
    <t>Знаки дорожные</t>
  </si>
  <si>
    <t>02.2.05.04</t>
  </si>
  <si>
    <t>Щебень из природного камня для строительных работ, фракция 5-10 мм</t>
  </si>
  <si>
    <t>04.3.02.04</t>
  </si>
  <si>
    <t>Смеси бетонные (тяжелого бетона для инженерных коммуникаций и дорог)</t>
  </si>
  <si>
    <t>Элементы конструктивные зданий и сооружений</t>
  </si>
  <si>
    <t>27-09-002-02</t>
  </si>
  <si>
    <t>Устройство барьерных ограждений из стали на металлических стойках, шаг стоек: 4 м</t>
  </si>
  <si>
    <t>ГЭСН-2022 доп.3, 27-09-002-02, приказ Минстроя России от 26.10.2022 г. № 905/пр</t>
  </si>
  <si>
    <t>01.5.03.05</t>
  </si>
  <si>
    <t>Стойки для дорожных знаков</t>
  </si>
  <si>
    <t>27-09-002-04</t>
  </si>
  <si>
    <t>Устройство барьерных ограждений из стали на металлических стойках, шаг стоек: 2 м</t>
  </si>
  <si>
    <t>ГЭСН-2022 доп.3, 27-09-002-04, приказ Минстроя России от 26.10.2022 г. № 905/пр</t>
  </si>
  <si>
    <t>53</t>
  </si>
  <si>
    <t>27-09-002-07</t>
  </si>
  <si>
    <t>Устройство металлических барьерных ограждений типа 21 ДО высотой 0,75 м механизированным способом, шаг стоек: 2 м</t>
  </si>
  <si>
    <t>ГЭСН-2022 доп.3, 27-09-002-07, приказ Минстроя России от 26.10.2022 г. № 905/пр</t>
  </si>
  <si>
    <t>53,1</t>
  </si>
  <si>
    <t>Металлоконструкции барьерного ограждения высотой 750 мм, шаг стоек 2000 мм</t>
  </si>
  <si>
    <t>54</t>
  </si>
  <si>
    <t>27-09-002-08</t>
  </si>
  <si>
    <t>Устройство металлических барьерных ограждений типа 21 ДО высотой 0,75 м механизированным способом, шаг стоек: 4 м</t>
  </si>
  <si>
    <t>ГЭСН-2022 доп.3, 27-09-002-08, приказ Минстроя России от 26.10.2022 г. № 905/пр</t>
  </si>
  <si>
    <t>54,1</t>
  </si>
  <si>
    <t>Металлоконструкции барьерного ограждения высотой 750 мм, шаг стоек 4000 мм</t>
  </si>
  <si>
    <t>55</t>
  </si>
  <si>
    <t>09-08-005-01</t>
  </si>
  <si>
    <t>Установка и настройка средств принудительной остановки автотранспорта с автоматическим управлением, подъемная часть шириной: 2,5 м  ( пост остановки колесного транспорта Покат-5000У)</t>
  </si>
  <si>
    <t>ГЭСН-2022, 09-08-005-01, приказ Минстроя России от 18.05.2022 г. № 378/пр</t>
  </si>
  <si>
    <t>55,1</t>
  </si>
  <si>
    <t>02.2.04.03</t>
  </si>
  <si>
    <t>Песчано-гравийная смесь или щебеночно-песчаная смесь оптимального гранулометрического состава</t>
  </si>
  <si>
    <t>55,2</t>
  </si>
  <si>
    <t>55,3</t>
  </si>
  <si>
    <t>24.2.01.01</t>
  </si>
  <si>
    <t>Трубы дренажные</t>
  </si>
  <si>
    <t>27-09-003-01</t>
  </si>
  <si>
    <t>Установка на подходах к мостам и путепроводам барьерных ограждений: железобетонных(Установка и настройка средств принудительной остановки автотранспорта с автоматическим управлением, подъемная часть шириной 2,5 м)</t>
  </si>
  <si>
    <t>10 м</t>
  </si>
  <si>
    <t>ГЭСН-2022 доп.7, 27-09-003-01, приказ Минстроя России от 02.08.2023 г. № 551/пр</t>
  </si>
  <si>
    <t>Столбы железобетонные</t>
  </si>
  <si>
    <t>05.1.08.14</t>
  </si>
  <si>
    <t>46-08-012-05</t>
  </si>
  <si>
    <t>Установка анкеров в отверстия глубиной 100 мм с применением составов на цементно-эпоксидной основе, диаметр анкера: 20 мм и более</t>
  </si>
  <si>
    <t>ГЭСН-2022 доп.3, 46-08-012-05, приказ Минстроя России от 26.10.2022 г. № 905/пр</t>
  </si>
  <si>
    <t>01.7.15.02</t>
  </si>
  <si>
    <t>Болты анкерные</t>
  </si>
  <si>
    <t>14.2.05.05</t>
  </si>
  <si>
    <t>Составы на цементно-эпоксидной основе</t>
  </si>
  <si>
    <t>09-05-003-02</t>
  </si>
  <si>
    <t>Постановка болтов: высокопрочныхУстановка анкерных болтов в готовые гнезда с заделкой длиной до 1 м / Арматура 20-АIII-900 мм L=900 мм, вес 2,466 кг/м</t>
  </si>
  <si>
    <t>ГЭСН-2022, 09-05-003-02, приказ Минстроя России от 18.05.2022 г. № 378/пр</t>
  </si>
  <si>
    <t>Болты высокопрочные</t>
  </si>
  <si>
    <t>27-12-010-01</t>
  </si>
  <si>
    <t>Устройство дорог из сборных железобетонных плит площадью: до 3 м2</t>
  </si>
  <si>
    <t>ГЭСН-2022 доп.6, 27-12-010-01, приказ Минстроя России от 11.05.2023 г. № 335/пр</t>
  </si>
  <si>
    <t>05.1.01.13</t>
  </si>
  <si>
    <t>Плиты сборные железобетонные</t>
  </si>
  <si>
    <t>27-04-001-04</t>
  </si>
  <si>
    <t>Устройство подстилающих и выравнивающих слоев оснований: из щебня</t>
  </si>
  <si>
    <t>ГЭСН-2022 доп.2, 27-04-001-04, приказ Минстроя России от 26.08.2022 г. № 703/пр</t>
  </si>
  <si>
    <t>Щебень из плотных горных пород</t>
  </si>
  <si>
    <t>27-04-006-01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</si>
  <si>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</si>
  <si>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>1000 м2</t>
  </si>
  <si>
    <t>ГЭСН-2022, 27-04-006-01, приказ Минстроя России от 18.05.2022 г. № 378/пр</t>
  </si>
  <si>
    <t>27-12-010-02</t>
  </si>
  <si>
    <t>Устройство дорог из сборных железобетонных плит площадью: свыше 3 м2</t>
  </si>
  <si>
    <t>ГЭСН-2022 доп.6, 27-12-010-02, приказ Минстроя России от 11.05.2023 г. № 335/пр</t>
  </si>
  <si>
    <t>27-12-010-03</t>
  </si>
  <si>
    <t>Разборка дорог из сборных железобетонных плит площадью: до 3 м2</t>
  </si>
  <si>
    <t>ГЭСН-2022 доп.6, 27-12-010-03, приказ Минстроя России от 11.05.2023 г. № 335/пр</t>
  </si>
  <si>
    <t>Демонтаж и разборка на автомобильных дорогах</t>
  </si>
  <si>
    <t>2. КПП</t>
  </si>
  <si>
    <t>46-06-008-01</t>
  </si>
  <si>
    <t>Разборка индивидуальных металлических гаражей с вывозкой</t>
  </si>
  <si>
    <t>ГЭСН-2022, 46-06-008-01, приказ Минстроя России от 18.05.2022 г. № 378/пр</t>
  </si>
  <si>
    <t>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</si>
  <si>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Пр/812-040.2-1</t>
  </si>
  <si>
    <t>Пр/774-040.2</t>
  </si>
  <si>
    <t>м11-05-001-05</t>
  </si>
  <si>
    <t>Механизм исполнительный, масса: до 300 кг(Монтаж оборудования без механизмов на открытой площадке, масса оборудования 3 т/ прим. Модульное здание КПП 3,0х6,0 м H=2,98 м)</t>
  </si>
  <si>
    <t>ГЭСНм-2022, м11-05-001-05, приказ Минстроя России от 18.05.2022 г. № 378/пр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</si>
  <si>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</si>
  <si>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</si>
  <si>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</si>
  <si>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08-01-002-01</t>
  </si>
  <si>
    <t>Устройство основания под фундаменты: песчаного</t>
  </si>
  <si>
    <t>ГЭСН-2022, 08-01-002-01, приказ Минстроя России от 18.05.2022 г. № 378/пр</t>
  </si>
  <si>
    <t>Конструкции из кирпича и блоков</t>
  </si>
  <si>
    <t>ФЕР-08</t>
  </si>
  <si>
    <t>Пр/812-008.0-1</t>
  </si>
  <si>
    <t>Пр/774-008.0</t>
  </si>
  <si>
    <t>08-01-002-02</t>
  </si>
  <si>
    <t>Устройство основания под фундаменты: щебеночного</t>
  </si>
  <si>
    <t>ГЭСН-2022, 08-01-002-02, приказ Минстроя России от 18.05.2022 г. № 378/пр</t>
  </si>
  <si>
    <t>Щебень</t>
  </si>
  <si>
    <t>2. Установка защиты ПС (инженерно-технические системы охраны (ИТСО))</t>
  </si>
  <si>
    <t>2.1. Оборудование охранно-пропускной сигнализации</t>
  </si>
  <si>
    <t>56</t>
  </si>
  <si>
    <t>м10-10-004-01</t>
  </si>
  <si>
    <t>Стационарные металлодетекторы арочного типа( Демонтаж рамки металлодетектора входного контроля (арочного типа), без дальнейшего использования)</t>
  </si>
  <si>
    <t>ГЭСНм-2022, м10-10-004-01, приказ Минстроя России от 18.05.2022 г. № 378/пр</t>
  </si>
  <si>
    <t>Поправка: 571/пр_2022_п.84_т.3_стр.4_стб.3 Наименование: Демонтаж оборудования, не пригодного для дальнейшего использования (предназначено в лом), без разборки и резки</t>
  </si>
  <si>
    <t>Оборудование связи: прокладка и монтаж сетей связи</t>
  </si>
  <si>
    <t>мФЕР-10</t>
  </si>
  <si>
    <t>Поправка: 571/пр_2022_п.84_т.3_стр.4_стб.3</t>
  </si>
  <si>
    <t>Пр/812-051.1-1</t>
  </si>
  <si>
    <t>Пр/774-051.1</t>
  </si>
  <si>
    <t>57</t>
  </si>
  <si>
    <t>Стационарные металлодетекторы арочного типа( применительно монтаж рамки металлодетектора входного контроля (арочного типа), без дальнейшего использования)</t>
  </si>
  <si>
    <t>м10-01-001-07</t>
  </si>
  <si>
    <t>Рама подпорная( Демонтаж рамки металлодетектора входного контроля (арочного типа), без дальнейшего использования)</t>
  </si>
  <si>
    <t>ГЭСНм-2022, м10-01-001-07, приказ Минстроя России от 18.05.2022 г. № 378/пр</t>
  </si>
  <si>
    <t>Рама подпорная(монтаж рамки металлодетектора входного контроля (арочного типа), без дальнейшего использования)</t>
  </si>
  <si>
    <t>58</t>
  </si>
  <si>
    <t>м10-10-007-03</t>
  </si>
  <si>
    <t>Монтаж блока вызова( применительно Демонтаж кнопки тревожной сигнализации, без дальнейшего использования)</t>
  </si>
  <si>
    <t>ГЭСНм-2022 доп.6, м10-10-007-03, приказ Минстроя России от 11.05.2023 г. № 335/пр</t>
  </si>
  <si>
    <t>59</t>
  </si>
  <si>
    <t>Монтаж блока вызова( применительно монтаж кнопки тревожной сигнализации, без дальнейшего использования)</t>
  </si>
  <si>
    <t>м10-04-101-10</t>
  </si>
  <si>
    <t>Ключ или кнопка на панели( демонтаж)</t>
  </si>
  <si>
    <t>ГЭСНм-2022, м10-04-101-10, приказ Минстроя России от 18.05.2022 г. № 378/пр</t>
  </si>
  <si>
    <t>Оборудование связи: монтаж радиотелевизионного и электронного оборудования</t>
  </si>
  <si>
    <t>Пр/812-051.2-1</t>
  </si>
  <si>
    <t>Пр/774-051.2</t>
  </si>
  <si>
    <t>Ключ или кнопка на панели</t>
  </si>
  <si>
    <t>2.2. СКУД</t>
  </si>
  <si>
    <t>60</t>
  </si>
  <si>
    <t>09-08-003-01</t>
  </si>
  <si>
    <t>Монтаж автоматического дорожного шлагбаума для контроля проезда шириной до: 4 м (прим. демонтаж)</t>
  </si>
  <si>
    <t>ГЭСН-2022, 09-08-003-01, приказ Минстроя России от 18.05.2022 г. № 378/пр</t>
  </si>
  <si>
    <t>Поправка: МР 571/пр Табл.2, п.3  Наименование: При демонтаже (разборке) систем инженерно-технического обеспечения</t>
  </si>
  <si>
    <t>)*0,4</t>
  </si>
  <si>
    <t>Поправка: МР 571/пр Табл.2, п.3</t>
  </si>
  <si>
    <t>60,1</t>
  </si>
  <si>
    <t>61</t>
  </si>
  <si>
    <t>Монтаж автоматического дорожного шлагбаума для контроля проезда шириной до: 4 м</t>
  </si>
  <si>
    <t>61,1</t>
  </si>
  <si>
    <t>м11-03-001-01</t>
  </si>
  <si>
    <t>Приборы, устанавливаемые на металлоконструкциях, щитах и пультах, масса: до 5 кг</t>
  </si>
  <si>
    <t>ГЭСНм-2022, м11-03-001-01, приказ Минстроя России от 18.05.2022 г. № 378/пр</t>
  </si>
  <si>
    <t>62</t>
  </si>
  <si>
    <t>Приборы, устанавливаемые на металлоконструкциях, щитах и пультах, масса: до 5 кг(прим.Демонтаж электромагнитного замка калиткит)</t>
  </si>
  <si>
    <t>Поправка: МР 571/пр Табл.3, п.4  Наименование: Демонтаж: Оборудование, не пригодное для дальнейшего использования, (предназначено в лом) без разборки и резки</t>
  </si>
  <si>
    <t>)*0,3</t>
  </si>
  <si>
    <t>Поправка: МР 571/пр Табл.3, п.4</t>
  </si>
  <si>
    <t>63</t>
  </si>
  <si>
    <t>Приборы, устанавливаемые на металлоконструкциях, щитах и пультах, масса: до 5 кг(прим. Установка электромагнитного замка на калитку)</t>
  </si>
  <si>
    <t>64</t>
  </si>
  <si>
    <t>09-04-012-02</t>
  </si>
  <si>
    <t>Установка дверного доводчика к металлическим дверям(Демонтаж дверного доводчика калитки)</t>
  </si>
  <si>
    <t>ГЭСН-2022 доп.3, 09-04-012-02, приказ Минстроя России от 26.10.2022 г. № 905/пр</t>
  </si>
  <si>
    <t>Поправка: 571/пр_2022_п.83_т.2_стр.4_стб.3 Наименование: Разборка и (или) демонтаж строительных конструкций, систем и сетей инженерно-технического обеспечения, в том числе их элементов: металлических, металлокомпозитных, композитных конструкций</t>
  </si>
  <si>
    <t>Поправка: 571/пр_2022_п.83_т.2_стр.4_стб.3</t>
  </si>
  <si>
    <t>64,1</t>
  </si>
  <si>
    <t>01.7.04.01</t>
  </si>
  <si>
    <t>Доводчики дверные</t>
  </si>
  <si>
    <t>65</t>
  </si>
  <si>
    <t>Установка дверного доводчика к металлическим дверям</t>
  </si>
  <si>
    <t>65,1</t>
  </si>
  <si>
    <t>Механизм исполнительный, масса: до 20 кг (прим.Демонтаж электромагнитного замка калитки)</t>
  </si>
  <si>
    <t>Механизм исполнительный, масса: до 20 кг (прим. установка  электромагнитного замка калитки)</t>
  </si>
  <si>
    <t>66</t>
  </si>
  <si>
    <t>Приборы, устанавливаемые на металлоконструкциях, щитах и пультах, масса: до 5 кг(прим.Демотнаж считывателя брелоков)</t>
  </si>
  <si>
    <t>67</t>
  </si>
  <si>
    <t>Приборы, устанавливаемые на металлоконструкциях, щитах и пультах, масса: до 5 кг(прим.мотнаж считывателя брелоков)</t>
  </si>
  <si>
    <t>м08-03-575-01</t>
  </si>
  <si>
    <t>Прибор или аппарат(Демотнаж считывателя брелоков)</t>
  </si>
  <si>
    <t>ГЭСНм-2022, м08-03-575-01, приказ Минстроя России от 18.05.2022 г. № 378/пр</t>
  </si>
  <si>
    <t>Прибор или аппарат(мотнаж считывателя брелоков)</t>
  </si>
  <si>
    <t>м10-04-016-01</t>
  </si>
  <si>
    <t>Радиостанция УКВ ЧМ двухпрограммного вещания мощностью 2х4 кВт</t>
  </si>
  <si>
    <t>ГЭСНм-2022, м10-04-016-01, приказ Минстроя России от 18.05.2022 г. № 378/пр</t>
  </si>
  <si>
    <t>999-0005</t>
  </si>
  <si>
    <t>Масса оборудования</t>
  </si>
  <si>
    <t>м10-04-088-01</t>
  </si>
  <si>
    <t>Радиостанция УКВ связи, абонентская мощность до 15 Вт: стационарная</t>
  </si>
  <si>
    <t>ГЭСНм-2022, м10-04-088-01, приказ Минстроя России от 18.05.2022 г. № 378/пр</t>
  </si>
  <si>
    <t>м10-04-077-18</t>
  </si>
  <si>
    <t>Радиорелейная станция: выносное устройство служебной связи</t>
  </si>
  <si>
    <t>ГЭСНм-2022, м10-04-077-18, приказ Минстроя России от 18.05.2022 г. № 378/пр</t>
  </si>
  <si>
    <t>м10-04-087-14</t>
  </si>
  <si>
    <t>Устройство цифровой регистрации</t>
  </si>
  <si>
    <t>устройство</t>
  </si>
  <si>
    <t>ГЭСНм-2022, м10-04-087-14, приказ Минстроя России от 18.05.2022 г. № 378/пр</t>
  </si>
  <si>
    <t>68</t>
  </si>
  <si>
    <t>м10-10-007-02</t>
  </si>
  <si>
    <t>Монтаж видеодомофона( применительно демонтаж)</t>
  </si>
  <si>
    <t>ГЭСНм-2022 доп.6, м10-10-007-02, приказ Минстроя России от 11.05.2023 г. № 335/пр</t>
  </si>
  <si>
    <t>69</t>
  </si>
  <si>
    <t>Монтаж видеодомофона</t>
  </si>
  <si>
    <t>м10-10-001-02</t>
  </si>
  <si>
    <t>Камеры видеонаблюдения: наружная</t>
  </si>
  <si>
    <t>ГЭСНм-2022 доп.7, м10-10-001-02, приказ Минстроя России от 02.08.2023 г. № 551/пр</t>
  </si>
  <si>
    <t>м10-02-016-06</t>
  </si>
  <si>
    <t>Отдельно устанавливаемый: преобразователь или блок питания</t>
  </si>
  <si>
    <t>ГЭСНм-2022, м10-02-016-06, приказ Минстроя России от 18.05.2022 г. № 378/пр</t>
  </si>
  <si>
    <t>м08-01-082-01</t>
  </si>
  <si>
    <t>Зажим наборный без кожуха</t>
  </si>
  <si>
    <t>ГЭСНм-2022, м08-01-082-01, приказ Минстроя России от 18.05.2022 г. № 378/пр</t>
  </si>
  <si>
    <t>м11-04-022-01</t>
  </si>
  <si>
    <t>Разъемы штепсельные с разделкой кабеля с экранированными жилами, сечение жилы до 1 мм2, количество подключаемых жил: 14 шт.</t>
  </si>
  <si>
    <t>ГЭСНм-2022 доп.7, м11-04-022-01, приказ Минстроя России от 02.08.2023 г. № 551/пр</t>
  </si>
  <si>
    <t>м10-04-077-07</t>
  </si>
  <si>
    <t>Стойка комплекса унифицированных радиорелейных систем связи: оконечная (СО)</t>
  </si>
  <si>
    <t>ГЭСНм-2022, м10-04-077-07, приказ Минстроя России от 18.05.2022 г. № 378/пр</t>
  </si>
  <si>
    <t>м10-04-077-12</t>
  </si>
  <si>
    <t>Стойка комплекса унифицированных радиорелейных систем связи: оконечная и резервирования (ОР)</t>
  </si>
  <si>
    <t>ГЭСНм-2022, м10-04-077-12, приказ Минстроя России от 18.05.2022 г. № 378/пр</t>
  </si>
  <si>
    <t>2.3. Система видеонаблюдения</t>
  </si>
  <si>
    <t>70</t>
  </si>
  <si>
    <t>Камеры видеонаблюдения: наружная( демонтаж)</t>
  </si>
  <si>
    <t>71</t>
  </si>
  <si>
    <t>Камеры видеонаблюдения: наружная( монтаж)</t>
  </si>
  <si>
    <t>Устройство цифровой регистрации( демонтаж)</t>
  </si>
  <si>
    <t>72</t>
  </si>
  <si>
    <t>м10-10-011-02</t>
  </si>
  <si>
    <t>Установка: регистратора домового( демонтаж Демонтаж цифрового видеорегистратора на 48/24/16/8 портов из серверной стойки телекоммуникационного шкафа )</t>
  </si>
  <si>
    <t>ГЭСНм-2022 доп.6, м10-10-011-02, приказ Минстроя России от 11.05.2023 г. № 335/пр</t>
  </si>
  <si>
    <t>Поправка: 571/пр_2022_п.84_т.3_стр.2_стб.3 Наименование: 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</t>
  </si>
  <si>
    <t>*0,6</t>
  </si>
  <si>
    <t>Поправка: 571/пр_2022_п.84_т.3_стр.2_стб.3</t>
  </si>
  <si>
    <t>73</t>
  </si>
  <si>
    <t>74</t>
  </si>
  <si>
    <t>Установка: регистратора домового( монтаж)</t>
  </si>
  <si>
    <t>75</t>
  </si>
  <si>
    <t>м10-10-010-01</t>
  </si>
  <si>
    <t>Монтаж объектового оборудования аппаратно-программного комплекса системы передачи извещений ( применительно Демонтаж аппаратно-программного комплекса из шкафа. Специализированный сервер объектового видеонаблюдения )</t>
  </si>
  <si>
    <t>ГЭСНм-2022 доп.4, м10-10-010-01, приказ Минстроя России от 27.12.2022 г. № 1133/пр</t>
  </si>
  <si>
    <t>76</t>
  </si>
  <si>
    <t>Монтаж объектового оборудования аппаратно-программного комплекса системы передачи извещений(  применительно  Демонтаж аппаратно-программного комплекса из шкафа. Специализированный сервер объектового видеонаблюдения)</t>
  </si>
  <si>
    <t>77</t>
  </si>
  <si>
    <t>Монтаж объектового оборудования аппаратно-программного комплекса системы передачи извещений(  применительно Монтаж аппаратно-программного комплекса  в шкаф. Специализированный сервер объектового видеонаблюдения  (вес 40 кг)</t>
  </si>
  <si>
    <t>м08-01-102-01</t>
  </si>
  <si>
    <t>Шкаф управления и регулирования( применительно Демонтаж аппаратно-программного комплекса из шкафа. Специализированный сервер объектового видеонаблюдения )</t>
  </si>
  <si>
    <t>шкаф</t>
  </si>
  <si>
    <t>ГЭСНм-2022, м08-01-102-01, приказ Минстроя России от 18.05.2022 г. № 378/пр</t>
  </si>
  <si>
    <t>Шкаф управления и регулирования(  применительно  Демонтаж аппаратно-программного комплекса из шкафа. Специализированный сервер объектового видеонаблюдения)</t>
  </si>
  <si>
    <t>Шкаф управления и регулирования( монтаж)</t>
  </si>
  <si>
    <t>м10-01-027-01</t>
  </si>
  <si>
    <t>Настройка линейного тракта: на одну систему</t>
  </si>
  <si>
    <t>система</t>
  </si>
  <si>
    <t>ГЭСНм-2022, м10-01-027-01, приказ Минстроя России от 18.05.2022 г. № 378/пр</t>
  </si>
  <si>
    <t>78</t>
  </si>
  <si>
    <t>м10-10-010-02</t>
  </si>
  <si>
    <t>Настройка объектового оборудования аппаратно-программного комплекса системы передачи извещений на совместную работу с ПЦН подразделения пожарной охраны и АПС</t>
  </si>
  <si>
    <t>ГЭСНм-2022 доп.4, м10-10-010-02, приказ Минстроя России от 27.12.2022 г. № 1133/пр</t>
  </si>
  <si>
    <t>м10-02-041-03</t>
  </si>
  <si>
    <t>Электрическая проверка и настройка: канала ввода-вывода информации</t>
  </si>
  <si>
    <t>канал</t>
  </si>
  <si>
    <t>ГЭСНм-2022, м10-02-041-03, приказ Минстроя России от 18.05.2022 г. № 378/пр</t>
  </si>
  <si>
    <t>79</t>
  </si>
  <si>
    <t>м11-04-008-01</t>
  </si>
  <si>
    <t>Съемные и выдвижные блоки (модули, ячейки, ТЭЗ), масса: до 5 кг (применительно Демонтаж коммутатора локальной сети из шкафа, вес 1,16 кг)</t>
  </si>
  <si>
    <t>ГЭСНм-2022, м11-04-008-01, приказ Минстроя России от 18.05.2022 г. № 378/пр</t>
  </si>
  <si>
    <t>80</t>
  </si>
  <si>
    <t>81</t>
  </si>
  <si>
    <t>Съемные и выдвижные блоки (модули, ячейки, ТЭЗ), масса: до 5 кг (применительно монтаж коммутатора локальной сети из шкафа, вес 1,16 кг)</t>
  </si>
  <si>
    <t>м10-03-013-05</t>
  </si>
  <si>
    <t>Коммутатор служебной связи(демонтаж)</t>
  </si>
  <si>
    <t>ГЭСНм-2022, м10-03-013-05, приказ Минстроя России от 18.05.2022 г. № 378/пр</t>
  </si>
  <si>
    <t>Коммутатор служебной связи(монтаж)</t>
  </si>
  <si>
    <t>82</t>
  </si>
  <si>
    <t>м11-04-008-06</t>
  </si>
  <si>
    <t>Съемные и выдвижные блоки (модули, ячейки, ТЭЗ), масса: до 75 кг(применительно Демонтаж источника бесперебойного питания из шкафа, масса 65 кг)</t>
  </si>
  <si>
    <t>ГЭСНм-2022, м11-04-008-06, приказ Минстроя России от 18.05.2022 г. № 378/пр</t>
  </si>
  <si>
    <t>83</t>
  </si>
  <si>
    <t>Съемные и выдвижные блоки (модули, ячейки, ТЭЗ), масса: до 75 кг(применительно монтаж источника бесперебойного питания из шкафа, масса 65 кг)</t>
  </si>
  <si>
    <t>Отдельно устанавливаемый: преобразователь или блок питания(демонтаж)</t>
  </si>
  <si>
    <t>Отдельно устанавливаемый: преобразователь или блок питания(монтаж)</t>
  </si>
  <si>
    <t>84</t>
  </si>
  <si>
    <t>м11-04-002-01</t>
  </si>
  <si>
    <t>Аппарат настольный, масса: до 0,015 т(применительно Демонтаж источника бесперебойного питания 5.35 кг отдельностоящего на АРМ посту видеонаблюдения)</t>
  </si>
  <si>
    <t>ГЭСНм-2022, м11-04-002-01, приказ Минстроя России от 18.05.2022 г. № 378/пр</t>
  </si>
  <si>
    <t>85</t>
  </si>
  <si>
    <t>Аппарат настольный, масса: до 0,015 т(применительно монтаж источника бесперебойного питания 5.35 кг отдельностоящего на АРМ посту видеонаблюдения)</t>
  </si>
  <si>
    <t>86</t>
  </si>
  <si>
    <t>Аппарат настольный, масса: до 0,015 т(применительно Демонтаж отдельно устанавливаемых (источников бесперебойного питания) блоков питания "Скат-1200Б" со стены помещения,  корпус пластик вес 0,7кг)</t>
  </si>
  <si>
    <t>87</t>
  </si>
  <si>
    <t>Аппарат настольный, масса: до 0,015 т(применительно  Установка отдельно устанавливаемых (ИБП) блоков питания "Скат-1200Б" на стену помещения,  корпус пластик вес 0,7кг.)</t>
  </si>
  <si>
    <t>88</t>
  </si>
  <si>
    <t>Аппарат настольный, масса: до 0,015 т(применительно Демонтаж комплекта АРМ поста видеонаблюдения: в т.ч. рабочей станции (вес 8 кг), монитора (3,63 кг))</t>
  </si>
  <si>
    <t>89</t>
  </si>
  <si>
    <t>Аппарат настольный, масса: до 0,015 т(применительно  Установка комплекта АРМ поста видеонаблюдения: в т.ч. рабочей станции (вес 8 кг), монитора (3,63 кг)</t>
  </si>
  <si>
    <t>м10-03-026-07</t>
  </si>
  <si>
    <t>Оборудование станций АРМ-20, АРЕ-13, устройство сигнально-вызывное BKL( демонтаж)</t>
  </si>
  <si>
    <t>ГЭСНм-2022, м10-03-026-07, приказ Минстроя России от 18.05.2022 г. № 378/пр</t>
  </si>
  <si>
    <t>Оборудование станций АРМ-20, АРЕ-13, устройство сигнально-вызывное BKL( монтаж)</t>
  </si>
  <si>
    <t>90</t>
  </si>
  <si>
    <t>м08-03-573-04</t>
  </si>
  <si>
    <t>Шкаф (пульт) управления навесной, высота, ширина и глубина: до 600х600х350 мм(применительно Демонтаж навесного термо-шкафа управления (пульт) с внешней стены ограждения периметра ПС, в лом (без резки и разборки*)  (В*Ш*Г) 600мм*600мм*350мм (вес 30кг)</t>
  </si>
  <si>
    <t>ГЭСНм-2022 доп.4, м08-03-573-04, приказ Минстроя России от 27.12.2022 г. № 1133/пр</t>
  </si>
  <si>
    <t>91</t>
  </si>
  <si>
    <t>Шкаф (пульт) управления навесной, высота, ширина и глубина: до 600х600х350 мм(применительно монтаж навесного термо-шкафа управления (пульт) с внешней стены ограждения периметра ПС, в лом (без резки и разборки*)  (В*Ш*Г) 600мм*600мм*350мм (вес 30кг)</t>
  </si>
  <si>
    <t>92</t>
  </si>
  <si>
    <t>Съемные и выдвижные блоки (модули, ячейки, ТЭЗ), масса: до 5 кг(применительно Демонтаж модуля преобразовательного и усилительного оборудования многоканальных систем из термо-шкафа (SFP модуль (трансивер) (вес 1 шт = 0,017кг))</t>
  </si>
  <si>
    <t>93</t>
  </si>
  <si>
    <t>Съемные и выдвижные блоки (модули, ячейки, ТЭЗ), масса: до 5 кг(применительно монтаж модуля преобразовательного и усилительного оборудования многоканальных систем из термо-шкафа (SFP модуль (трансивер) (вес 1 шт = 0,017кг))</t>
  </si>
  <si>
    <t>м08-03-571-04</t>
  </si>
  <si>
    <t>Щит заводского изготовления однорядный или двухрядный: шкафного исполнения, глубина до 600 мм( демонтаж)</t>
  </si>
  <si>
    <t>ГЭСНм-2022, м08-03-571-04, приказ Минстроя России от 18.05.2022 г. № 378/пр</t>
  </si>
  <si>
    <t>Щит заводского изготовления однорядный или двухрядный: шкафного исполнения, глубина до 600 мм</t>
  </si>
  <si>
    <t>Отдельно устанавливаемый: преобразователь или блок питания(демонтаж )</t>
  </si>
  <si>
    <t>Отдельно устанавливаемый: преобразователь или блок питания(монтаж )</t>
  </si>
  <si>
    <t>94</t>
  </si>
  <si>
    <t>Прибор или аппарат(применительно Снятие автоматических выключателей однополюсных  на ток 3А, 10А, 32А с Din-рейки из шкафа )</t>
  </si>
  <si>
    <t>95</t>
  </si>
  <si>
    <t>Прибор или аппарат(применительно установка автоматических выключателей однополюсных  на ток 3А, 10А, 32А с Din-рейки из шкафа )</t>
  </si>
  <si>
    <t>м08-03-526-02</t>
  </si>
  <si>
    <t>Автомат одно-, двух-, трехполюсный, устанавливаемый на конструкции: на стене или колонне, на ток до 100 А( демонтаж)</t>
  </si>
  <si>
    <t>ГЭСНм-2022, м08-03-526-02, приказ Минстроя России от 18.05.2022 г. № 378/пр</t>
  </si>
  <si>
    <t>Автомат одно-, двух-, трехполюсный, устанавливаемый на конструкции: на стене или колонне, на ток до 100 А</t>
  </si>
  <si>
    <t>2.4. Система охранной сигнализцаии</t>
  </si>
  <si>
    <t>96</t>
  </si>
  <si>
    <t>м10-08-002-02</t>
  </si>
  <si>
    <t>Извещатель ПС автоматический: дымовой, фотоэлектрический, радиоизотопный, световой в нормальном исполнении( демонтаж)</t>
  </si>
  <si>
    <t>ГЭСНм-2022, м10-08-002-02, приказ Минстроя России от 18.05.2022 г. № 378/пр</t>
  </si>
  <si>
    <t>97</t>
  </si>
  <si>
    <t>Извещатель ПС автоматический: дымовой, фотоэлектрический, радиоизотопный, световой в нормальном исполнении( монтаж)</t>
  </si>
  <si>
    <t>98</t>
  </si>
  <si>
    <t>м10-08-002-01</t>
  </si>
  <si>
    <t>Извещатель ПС автоматический: тепловой электро-контактный, магнитоконтактный в нормальном исполнении ( демонтаж)</t>
  </si>
  <si>
    <t>ГЭСНм-2022, м10-08-002-01, приказ Минстроя России от 18.05.2022 г. № 378/пр</t>
  </si>
  <si>
    <t>99</t>
  </si>
  <si>
    <t>Извещатель ПС автоматический: тепловой электро-контактный, магнитоконтактный в нормальном исполнении</t>
  </si>
  <si>
    <t>м10-04-077-15</t>
  </si>
  <si>
    <t>Пульт служебной связи и контроля( демонтаж)</t>
  </si>
  <si>
    <t>ГЭСНм-2022, м10-04-077-15, приказ Минстроя России от 18.05.2022 г. № 378/пр</t>
  </si>
  <si>
    <t>100</t>
  </si>
  <si>
    <t>Съемные и выдвижные блоки (модули, ячейки, ТЭЗ), масса: до 5 кг(применительно Демонтаж пульта контроля и управления, блока контроля и индикации из шкафа, в лом (вес 0,3кг)</t>
  </si>
  <si>
    <t>101</t>
  </si>
  <si>
    <t>Съемные и выдвижные блоки (модули, ячейки, ТЭЗ), масса: до 5 кг(применительно монтаж пульта контроля и управления, блока контроля и индикации из шкафа, в лом (вес 0,3кг)</t>
  </si>
  <si>
    <t>м10-08-006-01</t>
  </si>
  <si>
    <t>Пульт или табло с количеством сигналов: до 5( демонтаж)</t>
  </si>
  <si>
    <t>ГЭСНм-2022, м10-08-006-01, приказ Минстроя России от 18.05.2022 г. № 378/пр</t>
  </si>
  <si>
    <t>Пульт или табло с количеством сигналов: до 5</t>
  </si>
  <si>
    <t>102</t>
  </si>
  <si>
    <t>Шкаф (пульт) управления навесной, высота, ширина и глубина: до 600х600х350 мм(применительноДемонтаж навесного шкафа (пульт) управления с внутренней стены помещения поста охраны, (В*Ш*Г) 600мм*600мм*350мм)</t>
  </si>
  <si>
    <t>103</t>
  </si>
  <si>
    <t>Шкаф (пульт) управления навесной, высота, ширина и глубина: до 600х600х350 мм(применительно  монтаж навесного шкафа (пульт) управления с внутренней стены помещения поста охраны, (В*Ш*Г) 600мм*600мм*350мм)</t>
  </si>
  <si>
    <t>104</t>
  </si>
  <si>
    <t>Съемные и выдвижные блоки (модули, ячейки, ТЭЗ), масса: до 5 кг( применительно Демонтаж аккумуляторной батареи 12В (вес от 0 - 5 кг) из навесного шкафа (пульт) управления)</t>
  </si>
  <si>
    <t>105</t>
  </si>
  <si>
    <t>Съемные и выдвижные блоки (модули, ячейки, ТЭЗ), масса: до 5 кг( применительно монтаж аккумуляторной батареи 12В (вес от 0 - 5 кг) из навесного шкафа (пульт) управления)</t>
  </si>
  <si>
    <t>106</t>
  </si>
  <si>
    <t>Съемные и выдвижные блоки (модули, ячейки, ТЭЗ), масса: до 5 кг( применительно Демонтаж аккумуляторной батареи 24В (вес от 5,1 - 10 кг) из навесного шкафа (пульт) управления)</t>
  </si>
  <si>
    <t>107</t>
  </si>
  <si>
    <t>Съемные и выдвижные блоки (модули, ячейки, ТЭЗ), масса: до 5 кг( применительно Монтаж аккумуляторной батареи 24В (вес от 5,1 - 10 кг) в навесной шкаф (пульт) управления)</t>
  </si>
  <si>
    <t>м08-01-125-01</t>
  </si>
  <si>
    <t>Система бесперебойного электропитания с литий-ионной аккумуляторной батареей, номинальная мощность до: 80 кВт, общим весом до 1000 кг( демонтаж)</t>
  </si>
  <si>
    <t>ГЭСНм-2022 доп.5, м08-01-125-01, приказ Минстроя России от 10.02.2023 г. № 84/пр</t>
  </si>
  <si>
    <t>Система бесперебойного электропитания с литий-ионной аккумуляторной батареей, номинальная мощность до: 80 кВт, общим весом до 1000 кг( монтаж)</t>
  </si>
  <si>
    <t>2.5. Система охранного освещения</t>
  </si>
  <si>
    <t>108</t>
  </si>
  <si>
    <t>м08-03-599-01</t>
  </si>
  <si>
    <t>Щитки осветительные, устанавливаемые в нише: распорными дюбелями, масса щитка до 6 кг ( демонтаж)</t>
  </si>
  <si>
    <t>ГЭСНм-2022 доп.7, м08-03-599-01, приказ Минстроя России от 02.08.2023 г. № 551/пр</t>
  </si>
  <si>
    <t>109</t>
  </si>
  <si>
    <t>Щитки осветительные, устанавливаемые в нише: распорными дюбелями, масса щитка до 6 кг ( монтаж)</t>
  </si>
  <si>
    <t>110</t>
  </si>
  <si>
    <t>67-01-004-03</t>
  </si>
  <si>
    <t>Демонтаж: светильников с лампами накаливания</t>
  </si>
  <si>
    <t>ГЭСНр-2022, 67-01-004-03, приказ Минстроя России от 18.05.2022 г. № 378/пр</t>
  </si>
  <si>
    <t>Электромонтажные работы</t>
  </si>
  <si>
    <t>рФЕР-67</t>
  </si>
  <si>
    <t>Пр/812-101.0-1</t>
  </si>
  <si>
    <t>Пр/774-101.0</t>
  </si>
  <si>
    <t>м08-03-594-01</t>
  </si>
  <si>
    <t>Светильник отдельно устанавливаемый: на штырях с количеством ламп в светильнике 1( демонтаж)</t>
  </si>
  <si>
    <t>ГЭСНм-2022 доп.8, м08-03-594-01, приказ Минстроя России от 14.11.2023 г. № 817/пр</t>
  </si>
  <si>
    <t>111</t>
  </si>
  <si>
    <t>м08-03-593-18</t>
  </si>
  <si>
    <t>Кронштейны со светильниками по: колоннам, фермам, балкам на мостиках</t>
  </si>
  <si>
    <t>ГЭСНм-2022 доп.10, м08-03-593-18, приказ Минстроя России от 13.05.2024 г. № 323/пр</t>
  </si>
  <si>
    <t>Светильник отдельно устанавливаемый: на штырях с количеством ламп в светильнике 1( монтаж)</t>
  </si>
  <si>
    <t>м10-02-015-01</t>
  </si>
  <si>
    <t>Станция, пульт и установка оперативной телефонной связи с усилительным устройством, емкость 10 номеров</t>
  </si>
  <si>
    <t>номер</t>
  </si>
  <si>
    <t>ГЭСНм-2022, м10-02-015-01, приказ Минстроя России от 18.05.2022 г. № 378/пр</t>
  </si>
  <si>
    <t>112</t>
  </si>
  <si>
    <t>Прибор или аппарат(применительно Демонтаж модульного переключателя установленного на Din-рейку в щите освещения)</t>
  </si>
  <si>
    <t>113</t>
  </si>
  <si>
    <t>Прибор или аппарат(применительно монтаж модульного переключателя установленного на Din-рейку в щите освещения)</t>
  </si>
  <si>
    <t>114</t>
  </si>
  <si>
    <t>Прибор или аппарат(применительно Демонтаж фотореле с датчиком из щита освещения )</t>
  </si>
  <si>
    <t>115</t>
  </si>
  <si>
    <t>Прибор или аппарат(применительноМонтаж фотореле с датчиком в щит освещения)</t>
  </si>
  <si>
    <t>м10-04-030-01</t>
  </si>
  <si>
    <t>Дополнительная установка на пультах и панелях: переключателя( демонтаж)</t>
  </si>
  <si>
    <t>ГЭСНм-2022, м10-04-030-01, приказ Минстроя России от 18.05.2022 г. № 378/пр</t>
  </si>
  <si>
    <t>Дополнительная установка на пультах и панелях: переключателя( монтаж)</t>
  </si>
  <si>
    <t>3. Электромонтажные работы</t>
  </si>
  <si>
    <t>116</t>
  </si>
  <si>
    <t>м08-02-395-01</t>
  </si>
  <si>
    <t>Лоток металлический штампованный по установленным конструкциям, ширина лотка: до 200 мм( демонтаж)</t>
  </si>
  <si>
    <t>ГЭСНм-2022, м08-02-395-01, приказ Минстроя России от 18.05.2022 г. № 378/пр</t>
  </si>
  <si>
    <t>117</t>
  </si>
  <si>
    <t>118</t>
  </si>
  <si>
    <t>Лоток металлический штампованный по установленным конструкциям, ширина лотка: до 200 мм( монтаж)</t>
  </si>
  <si>
    <t>м08-02-145-01</t>
  </si>
  <si>
    <t>Кабель до 35 кВ, прокладываемый по дну канала без креплений, масса 1 м кабеля: до 1 кг( демонтаж)</t>
  </si>
  <si>
    <t>ГЭСНм-2022, м08-02-145-01, приказ Минстроя России от 18.05.2022 г. № 378/пр</t>
  </si>
  <si>
    <t>Кабель до 35 кВ, прокладываемый по дну канала без креплений, масса 1 м кабеля: до 1 кг</t>
  </si>
  <si>
    <t>м08-02-148-01</t>
  </si>
  <si>
    <t>Кабель до 35 кВ в проложенных трубах, блоках и коробах, масса 1 м кабеля: до 1 кг( демонтаж)</t>
  </si>
  <si>
    <t>ГЭСНм-2022, м08-02-148-01, приказ Минстроя России от 18.05.2022 г. № 378/пр</t>
  </si>
  <si>
    <t>Кабель до 35 кВ в проложенных трубах, блоках и коробах, масса 1 м кабеля: до 1 кг( монтаж)</t>
  </si>
  <si>
    <t>07-06-001-02</t>
  </si>
  <si>
    <t>Устройство непроходных каналов: одноячейковых, собираемых из верхних и нижних лотковых элементов( демонтаж)</t>
  </si>
  <si>
    <t>ГЭСН-2022 доп.7, 07-06-001-02, приказ Минстроя России от 02.08.2023 г. № 551/пр</t>
  </si>
  <si>
    <t>Раствор цементный</t>
  </si>
  <si>
    <t>05.1.01.07</t>
  </si>
  <si>
    <t>Устройство непроходных каналов: одноячейковых, собираемых из верхних и нижних лотковых элементов( монтаж)</t>
  </si>
  <si>
    <t>07-06-002-05</t>
  </si>
  <si>
    <t>Устройство плит перекрытий каналов площадью: до 0,5 м2</t>
  </si>
  <si>
    <t>ГЭСН-2022 доп.8, 07-06-002-05, приказ Минстроя России от 14.11.2023 г. № 817/пр</t>
  </si>
  <si>
    <t>05.1.01.12</t>
  </si>
  <si>
    <t>119</t>
  </si>
  <si>
    <t>м08-02-390-01</t>
  </si>
  <si>
    <t>Короба пластмассовые: шириной до 40 мм( демонтаж)</t>
  </si>
  <si>
    <t>ГЭСНм-2022, м08-02-390-01, приказ Минстроя России от 18.05.2022 г. № 378/пр</t>
  </si>
  <si>
    <t>120</t>
  </si>
  <si>
    <t>Короба пластмассовые: шириной до 40 мм</t>
  </si>
  <si>
    <t>121</t>
  </si>
  <si>
    <t>м08-02-411-01</t>
  </si>
  <si>
    <t>Рукав металлический наружным диаметром: до 48 мм( демонтаж)</t>
  </si>
  <si>
    <t>ГЭСНм-2022, м08-02-411-01, приказ Минстроя России от 18.05.2022 г. № 378/пр</t>
  </si>
  <si>
    <t>122</t>
  </si>
  <si>
    <t>Рукав металлический наружным диаметром: до 48 мм</t>
  </si>
  <si>
    <t>123</t>
  </si>
  <si>
    <t>67-01-002-11</t>
  </si>
  <si>
    <t>Демонтаж винипластовых труб, проложенных на скобах диаметром: до 25 мм</t>
  </si>
  <si>
    <t>100 м труб</t>
  </si>
  <si>
    <t>ГЭСНр-2022 доп.2, 67-01-002-11, приказ Минстроя России от 26.08.2022 г. № 703/пр</t>
  </si>
  <si>
    <t>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</si>
  <si>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пола( демонтаж)</t>
  </si>
  <si>
    <t>ГЭСНм-2022, м08-02-409-09, приказ Минстроя России от 18.05.2022 г. № 378/пр</t>
  </si>
  <si>
    <t>124</t>
  </si>
  <si>
    <t>Труба гофрированная ПВХ для защиты проводов и кабелей по установленным конструкциям, по стенам, колоннам, потолкам, основанию пола( монтаж)</t>
  </si>
  <si>
    <t>125</t>
  </si>
  <si>
    <t>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</si>
  <si>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</si>
  <si>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ГЭСНм-2022 доп.9, м08-02-412-02, приказ Минстроя России от 16.02.2024 г. № 102/пр</t>
  </si>
  <si>
    <t>126</t>
  </si>
  <si>
    <t>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</si>
  <si>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</si>
  <si>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ГЭСНм-2022 доп.9, м08-02-412-03, приказ Минстроя России от 16.02.2024 г. № 102/пр</t>
  </si>
  <si>
    <t>127</t>
  </si>
  <si>
    <t>м08-02-398-01</t>
  </si>
  <si>
    <t>Провод в лотках, сечением: до 6 мм2 ( применительно демонтаж)</t>
  </si>
  <si>
    <t>ГЭСНм-2022, м08-02-398-01, приказ Минстроя России от 18.05.2022 г. № 378/пр</t>
  </si>
  <si>
    <t>128</t>
  </si>
  <si>
    <t>м08-02-398-02</t>
  </si>
  <si>
    <t>Провод в лотках, сечением: до 35 мм2 ( применительно демонтаж)</t>
  </si>
  <si>
    <t>ГЭСНм-2022, м08-02-398-02, приказ Минстроя России от 18.05.2022 г. № 378/пр</t>
  </si>
  <si>
    <t>129</t>
  </si>
  <si>
    <t>м08-02-398-03</t>
  </si>
  <si>
    <t>Провод в лотках, сечением: до 70 мм2( применительно демонтаж)</t>
  </si>
  <si>
    <t>ГЭСНм-2022, м08-02-398-03, приказ Минстроя России от 18.05.2022 г. № 378/пр</t>
  </si>
  <si>
    <t>130</t>
  </si>
  <si>
    <t>Провод в лотках, сечением: до 6 мм2 ( применительно монтаж)</t>
  </si>
  <si>
    <t>131</t>
  </si>
  <si>
    <t>Провод в лотках, сечением: до 35 мм2 ( применительно монтаж)</t>
  </si>
  <si>
    <t>132</t>
  </si>
  <si>
    <t>Провод в лотках, сечением: до 70 мм2( применительно монтаж)</t>
  </si>
  <si>
    <t>4. Земляные работы</t>
  </si>
  <si>
    <t>133</t>
  </si>
  <si>
    <t>134</t>
  </si>
  <si>
    <t>135</t>
  </si>
  <si>
    <t>01-01-010-38</t>
  </si>
  <si>
    <t>Разработка грунта в отвал экскаваторами, вместимость ковша 0,4 (0,3-0,45) м3, группа грунтов: 2</t>
  </si>
  <si>
    <t>1000 м3</t>
  </si>
  <si>
    <t>ГЭСН-2022, 01-01-010-38, приказ Минстроя России от 18.05.2022 г. № 378/пр</t>
  </si>
  <si>
    <t>Земляные работы, выполняемые: механизированным способом</t>
  </si>
  <si>
    <t>Пр/812-001.1-1</t>
  </si>
  <si>
    <t>Пр/774-001.1</t>
  </si>
  <si>
    <t>01-01-009-20</t>
  </si>
  <si>
    <t>Разработка траншей экскаватором «обратная лопата» с ковшом вместимостью 0,4 м3, группа грунтов: 2</t>
  </si>
  <si>
    <t>ГЭСН-2022, 01-01-009-20, приказ Минстроя России от 18.05.2022 г. № 378/пр</t>
  </si>
  <si>
    <t>136</t>
  </si>
  <si>
    <t>52-01-011-03</t>
  </si>
  <si>
    <t>Водоотлив из подвала: электрическими (механическими) насосами (1. Установка и передвижка насоса с прокладкой шлангов и устройством водостоков.2. Откачка воды насосом.</t>
  </si>
  <si>
    <t>ГЭСНр-2022, 52-01-011-03, приказ Минстроя России от 18.05.2022 г. № 378/пр</t>
  </si>
  <si>
    <t>Фундаменты</t>
  </si>
  <si>
    <t>рФЕР-52</t>
  </si>
  <si>
    <t>Пр/812-086.0-1</t>
  </si>
  <si>
    <t>Пр/774-086.0</t>
  </si>
  <si>
    <t>137</t>
  </si>
  <si>
    <t>137,1</t>
  </si>
  <si>
    <t>138</t>
  </si>
  <si>
    <t>138,1</t>
  </si>
  <si>
    <t>5. Строительный мусор, доставка бригады</t>
  </si>
  <si>
    <t>139</t>
  </si>
  <si>
    <t>47-1</t>
  </si>
  <si>
    <t>Погрузка в автотранспортное средство: мусор строительный с погрузкой вручную</t>
  </si>
  <si>
    <t>1т груза</t>
  </si>
  <si>
    <t>Погрузочно-разгрузочные работы</t>
  </si>
  <si>
    <t>812/пр и 774/пр п.106</t>
  </si>
  <si>
    <t>Пр/812-106.0-1</t>
  </si>
  <si>
    <t>Пр/774-106.0</t>
  </si>
  <si>
    <t>140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</si>
  <si>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</si>
  <si>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</si>
  <si>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141</t>
  </si>
  <si>
    <t>02-15-1-01-0005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</si>
  <si>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 км</t>
  </si>
  <si>
    <t>Автомобили бортовые</t>
  </si>
  <si>
    <t>Перевозка строительных грузов автомобильным транспортом</t>
  </si>
  <si>
    <t>Перевозка строительных грузов автомобильным транспортом, тракторами и прицепами</t>
  </si>
  <si>
    <t>812/пр и 774/пр п.107</t>
  </si>
  <si>
    <t>Пр/812-107.0-1</t>
  </si>
  <si>
    <t>Пр/774-107.0</t>
  </si>
  <si>
    <t>142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</si>
  <si>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</si>
  <si>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</si>
  <si>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143</t>
  </si>
  <si>
    <t>02-15-1-01-0020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</si>
  <si>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</si>
  <si>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144</t>
  </si>
  <si>
    <t>02-15-1-01-0030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</si>
  <si>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</si>
  <si>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145</t>
  </si>
  <si>
    <t>02-15-1-01-0040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</si>
  <si>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40 км</t>
  </si>
  <si>
    <t>146</t>
  </si>
  <si>
    <t>02-15-1-01-0050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</si>
  <si>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</t>
  </si>
  <si>
    <t>147</t>
  </si>
  <si>
    <t>Тариф Регионального оператора на 2026 г.</t>
  </si>
  <si>
    <t>Вывоз и утилизация строительного мусора контейнерами вместимостью 8 м3 (ГО Домодедово) с 01.01.2026-30.06.2026-1024,37*8м3=8194,96</t>
  </si>
  <si>
    <t>1 контейнер</t>
  </si>
  <si>
    <t>цена по прайсу (занесена вручную)</t>
  </si>
  <si>
    <t>Материалы строительные</t>
  </si>
  <si>
    <t>Материалы, изделия и конструкции</t>
  </si>
  <si>
    <t>материалы (03)</t>
  </si>
  <si>
    <t>148</t>
  </si>
  <si>
    <t>Вывоз и утилизация строительного мусора контейнерами вместимостью 8 м3 (ГО Домодедово)  с 01.07.2026-31.12.2026- 1249,73*8м3=9997,84</t>
  </si>
  <si>
    <t>занесена вручную</t>
  </si>
  <si>
    <t>149</t>
  </si>
  <si>
    <t>Вывоз и утилизация строительного мусора контейнерами вместимостью 27 м3 (ГО Домодедово) с 01.01.2026-30.06.2026-1024,37*27м3=27657,99</t>
  </si>
  <si>
    <t>150</t>
  </si>
  <si>
    <t>Тариф  Регионального оператора  на 2026 год</t>
  </si>
  <si>
    <t>Вывоз и утилизация строительного мусора контейнерами вместимостью 27  (ГО Домодедово) с 01.07.2026-31.12.2026-1249,73*27м3=33742,71</t>
  </si>
  <si>
    <t>Средняя цена Регионального оператора по МО на 2025 год</t>
  </si>
  <si>
    <t>Вывоз и утилизация мусора контейнерами вместимостью 8 м3 (872,06 * 8 = 6 976,48)</t>
  </si>
  <si>
    <t>151</t>
  </si>
  <si>
    <t>91.13.03-508</t>
  </si>
  <si>
    <t>Автомобили полупассажирские, грузоподъемность до 2 т</t>
  </si>
  <si>
    <t>маш.-ч</t>
  </si>
  <si>
    <t>ФСЭМ-2022, 91.13.03-508, приказ Минстроя России от 18.05.2022 г. № 378/пр</t>
  </si>
  <si>
    <t>Машины и механизмы</t>
  </si>
  <si>
    <t>Эксплуатация машин и механизмов ( ценники на ЭММ )</t>
  </si>
  <si>
    <t>b1</t>
  </si>
  <si>
    <t>ширина</t>
  </si>
  <si>
    <t>p1</t>
  </si>
  <si>
    <t>плотность мусора в рыхлом теле</t>
  </si>
  <si>
    <t>p2</t>
  </si>
  <si>
    <t>а</t>
  </si>
  <si>
    <t>длина</t>
  </si>
  <si>
    <t>дл</t>
  </si>
  <si>
    <t>м14</t>
  </si>
  <si>
    <t>масса мусора по смете №1</t>
  </si>
  <si>
    <t>мус1</t>
  </si>
  <si>
    <t>мусор слежавшийся</t>
  </si>
  <si>
    <t>Переменная</t>
  </si>
  <si>
    <t>Новая переменная</t>
  </si>
  <si>
    <t>Переменная1</t>
  </si>
  <si>
    <t>Переменная_1</t>
  </si>
  <si>
    <t>Переменная_2</t>
  </si>
  <si>
    <t>ч</t>
  </si>
  <si>
    <t>ш</t>
  </si>
  <si>
    <t>шир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</si>
  <si>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</si>
  <si>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</si>
  <si>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</si>
  <si>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</si>
  <si>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</si>
  <si>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</si>
  <si>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</si>
  <si>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</si>
  <si>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</si>
  <si>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</si>
  <si>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</si>
  <si>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</si>
  <si>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</si>
  <si>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</si>
  <si>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</si>
  <si>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</si>
  <si>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</si>
  <si>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</si>
  <si>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</si>
  <si>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</si>
  <si>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</si>
  <si>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</si>
  <si>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</si>
  <si>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</si>
  <si>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</si>
  <si>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</si>
  <si>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</si>
  <si>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</si>
  <si>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</si>
  <si>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</si>
  <si>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</si>
  <si>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</si>
  <si>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</si>
  <si>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</si>
  <si>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</si>
  <si>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</si>
  <si>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</si>
  <si>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</si>
  <si>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</si>
  <si>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</si>
  <si>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</si>
  <si>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</si>
  <si>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</si>
  <si>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</si>
  <si>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</si>
  <si>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</si>
  <si>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</si>
  <si>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</si>
  <si>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</si>
  <si>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</si>
  <si>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</si>
  <si>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</si>
  <si>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</si>
  <si>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</si>
  <si>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</si>
  <si>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</si>
  <si>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</si>
  <si>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</si>
  <si>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</si>
  <si>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</si>
  <si>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</si>
  <si>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</si>
  <si>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</si>
  <si>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</si>
  <si>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</si>
  <si>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</si>
  <si>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</si>
  <si>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</si>
  <si>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Московская область, КТЦ к ФСНБ-2022, 1 квартал 2026 г</t>
  </si>
  <si>
    <t>Сборник индексов</t>
  </si>
  <si>
    <t>Московская область к ФСНБ-2022 ФГИС ЦС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</si>
  <si>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 квартал 2026 года»</t>
  </si>
  <si>
    <t>Справочная информация</t>
  </si>
  <si>
    <t>Письмо Минстроя России от 25.02.2026 № 9859-ИФ/09</t>
  </si>
  <si>
    <t>Распоряжение Министерства экономики и финансов Московской области</t>
  </si>
  <si>
    <t>Распоряжение Министерства экономики и финансов Московской области от 04.03.2025 г. № 24РВ-20</t>
  </si>
  <si>
    <t>_OBSM_</t>
  </si>
  <si>
    <t>1-100-30</t>
  </si>
  <si>
    <t>Затраты труда рабочих (Средний разряд - 3)</t>
  </si>
  <si>
    <t>чел.-ч.</t>
  </si>
  <si>
    <t>4-100-00</t>
  </si>
  <si>
    <t>Затраты труда машинистов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</si>
  <si>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</si>
  <si>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</si>
  <si>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</si>
  <si>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4-100-040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</si>
  <si>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</si>
  <si>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</si>
  <si>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</si>
  <si>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</si>
  <si>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1-100-33</t>
  </si>
  <si>
    <t>Затраты труда рабочих (Средний разряд - 3,3)</t>
  </si>
  <si>
    <t>91.01.05-106</t>
  </si>
  <si>
    <t>ФСЭМ-2022, 91.01.05-106, приказ Минстроя России от 18.05.2022 г. № 378/пр</t>
  </si>
  <si>
    <t>Экскаваторы одноковшовые дизельные на пневмоколесном ходу, объем ковша 0,25 м3</t>
  </si>
  <si>
    <t>4-100-050</t>
  </si>
  <si>
    <t>91.05.05-015</t>
  </si>
  <si>
    <t>ФСЭМ-2022, 91.05.05-015, приказ Минстроя России от 18.05.2022 г. № 378/пр</t>
  </si>
  <si>
    <t>Краны на автомобильном ходу, грузоподъемность 16 т</t>
  </si>
  <si>
    <t>4-100-060</t>
  </si>
  <si>
    <t>91.17.04-034</t>
  </si>
  <si>
    <t>ФСЭМ-2022, 91.17.04-034, приказ Минстроя России от 18.05.2022 г. № 378/пр</t>
  </si>
  <si>
    <t>Агрегаты сварочные с двигателем внутреннего сгорания для ручной дуговой сварки, сварочный ток до 400 А, количество постов 1</t>
  </si>
  <si>
    <t>01.7.11.07-0054</t>
  </si>
  <si>
    <t>ФСБЦ-2022, 01.7.11.07-0054, приказ Минстроя России от 18.05.2022 г. № 378/пр</t>
  </si>
  <si>
    <t>Электроды сварочные для сварки низколегированных и углеродистых сталей АНО-6, Э42, диаметр 6 мм</t>
  </si>
  <si>
    <t>07.2.07.12-0001</t>
  </si>
  <si>
    <t>ФСБЦ-2022, 07.2.07.12-0001, приказ Минстроя России от 18.05.2022 г. № 378/пр</t>
  </si>
  <si>
    <t>Металлоконструкции вспомогательного назначения с преобладанием толстолистовой стали или профильного проката, с отверстиями и без</t>
  </si>
  <si>
    <t>1-100-41</t>
  </si>
  <si>
    <t>Затраты труда рабочих (Средний разряд - 4,1)</t>
  </si>
  <si>
    <t>91.07.04-001</t>
  </si>
  <si>
    <t>ФСЭМ-2022 доп.4, 91.07.04-001, приказ Минстроя России от 27.12.2022 г. № 1133/пр</t>
  </si>
  <si>
    <t>Вибраторы глубинные</t>
  </si>
  <si>
    <t>91.17.04-233</t>
  </si>
  <si>
    <t>ФСЭМ-2022, 91.17.04-233, приказ Минстроя России от 18.05.2022 г. № 378/пр</t>
  </si>
  <si>
    <t>Аппараты сварочные для ручной дуговой сварки, сварочный ток до 350 А</t>
  </si>
  <si>
    <t>01.7.15.03-0042</t>
  </si>
  <si>
    <t>ФСБЦ-2022, 01.7.15.03-0042, приказ Минстроя России от 18.05.2022 г. № 378/пр</t>
  </si>
  <si>
    <t>Болты с гайками и шайбами строительные</t>
  </si>
  <si>
    <t>04.3.01.09-0011</t>
  </si>
  <si>
    <t>ФСБЦ-2022, 04.3.01.09-0011, приказ Минстроя России от 18.05.2022 г. № 378/пр</t>
  </si>
  <si>
    <t>Раствор готовый кладочный, цементный, М25</t>
  </si>
  <si>
    <t>06.1.01.05-0035</t>
  </si>
  <si>
    <t>ФСБЦ-2022 доп.3, 06.1.01.05-0035, приказ Минстроя России от 26.10.2022 г. № 905/пр</t>
  </si>
  <si>
    <t>Кирпич керамический полнотелый одинарный, размеры 250х120х65 мм, марка 100</t>
  </si>
  <si>
    <t>1000 ШТ</t>
  </si>
  <si>
    <t>1-100-42</t>
  </si>
  <si>
    <t>Затраты труда рабочих (Средний разряд - 4,2)</t>
  </si>
  <si>
    <t>01.7.15.08-0011</t>
  </si>
  <si>
    <t>ФСБЦ-2022, 01.7.15.08-0011, приказ Минстроя России от 18.05.2022 г. № 378/пр</t>
  </si>
  <si>
    <t>Заклепки комбинированные для соединения профилированного стального настила и разнообразных листовых деталей</t>
  </si>
  <si>
    <t>01.7.15.14-0083</t>
  </si>
  <si>
    <t>ФСБЦ-2022 доп.2, 01.7.15.14-0083, приказ Минстроя России от 26.08.2022 г. № 703/пр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</si>
  <si>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</si>
  <si>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1-100-39</t>
  </si>
  <si>
    <t>Средний разряд работы 3,9</t>
  </si>
  <si>
    <t>91.12.08-161</t>
  </si>
  <si>
    <t>ФСЭМ-2022 доп.4, 91.12.08-161, приказ Минстроя России от 27.12.2022 г. № 1133/пр</t>
  </si>
  <si>
    <t>Ямокопатели навесные</t>
  </si>
  <si>
    <t>04.3.01.09-0012</t>
  </si>
  <si>
    <t>ФСБЦ-2022, 04.3.01.09-0012, приказ Минстроя России от 18.05.2022 г. № 378/пр</t>
  </si>
  <si>
    <t>Раствор готовый кладочный, цементный, М50</t>
  </si>
  <si>
    <t>08.3.03.04-0012</t>
  </si>
  <si>
    <t>ФСБЦ-2022, 08.3.03.04-0012, приказ Минстроя России от 18.05.2022 г. № 378/пр</t>
  </si>
  <si>
    <t>Проволока светлая, диаметр 1,1 мм</t>
  </si>
  <si>
    <t>Затраты труда рабочих (Средний разряд - 3,9)</t>
  </si>
  <si>
    <t>Средний разряд работы 3,0</t>
  </si>
  <si>
    <t>91.04.01-031</t>
  </si>
  <si>
    <t>ФСЭМ-2022 доп.11, 91.04.01-031, приказ Минстроя России от 07.11.2024 г. № 747/пр</t>
  </si>
  <si>
    <t>Машины бурильно-крановые на автомобильном ходу, диаметр бурения до 800 мм, глубина бурения до 5 м</t>
  </si>
  <si>
    <t>91.14.01-003</t>
  </si>
  <si>
    <t>ФСЭМ-2022, 91.14.01-003, приказ Минстроя России от 18.05.2022 г. № 378/пр</t>
  </si>
  <si>
    <t>Автобетоносмесители, объем барабана 6 м3</t>
  </si>
  <si>
    <t>11.1.03.01-0001</t>
  </si>
  <si>
    <t>ФСБЦ-2022, 11.1.03.01-0001, приказ Минстроя России от 18.05.2022 г. № 378/пр</t>
  </si>
  <si>
    <t>Бруски строганные хвойных пород (сосна, ель), размеры 50х50 мм, сорт АВ</t>
  </si>
  <si>
    <t>91.16.01-001</t>
  </si>
  <si>
    <t>ФСЭМ-2022, 91.16.01-001, приказ Минстроя России от 18.05.2022 г. № 378/пр</t>
  </si>
  <si>
    <t>Электростанции передвижные, мощность 2 кВт</t>
  </si>
  <si>
    <t>91.06.08-003</t>
  </si>
  <si>
    <t>ФСЭМ-2022, 91.06.08-003, приказ Минстроя России от 18.05.2022 г. № 378/пр</t>
  </si>
  <si>
    <t>Тельферы электрические, грузоподъемность 2 т</t>
  </si>
  <si>
    <t>91.14.04-001</t>
  </si>
  <si>
    <t>ФСЭМ-2022, 91.14.04-001, приказ Минстроя России от 18.05.2022 г. № 378/пр</t>
  </si>
  <si>
    <t>Тягачи седельные, нагрузка на седельно-сцепное устройство до 12 т</t>
  </si>
  <si>
    <t>91.14.05-012</t>
  </si>
  <si>
    <t>ФСЭМ-2022, 91.14.05-012, приказ Минстроя России от 18.05.2022 г. № 378/пр</t>
  </si>
  <si>
    <t>Полуприцепы общего назначения, грузоподъемность до 15 т</t>
  </si>
  <si>
    <t>91.21.19-021</t>
  </si>
  <si>
    <t>ФСЭМ-2022, 91.21.19-021, приказ Минстроя России от 18.05.2022 г. № 378/пр</t>
  </si>
  <si>
    <t>Станки для гибки арматуры</t>
  </si>
  <si>
    <t>91.21.19-026</t>
  </si>
  <si>
    <t>ФСЭМ-2022, 91.21.19-026, приказ Минстроя России от 18.05.2022 г. № 378/пр</t>
  </si>
  <si>
    <t>Станки для рубки арматуры гидравлические с электродвигателем, мощность 4 кВт</t>
  </si>
  <si>
    <t>1-100-32</t>
  </si>
  <si>
    <t>Затраты труда рабочих (Средний разряд - 3,2)</t>
  </si>
  <si>
    <t>91.05.02-005</t>
  </si>
  <si>
    <t>ФСЭМ-2022, 91.05.02-005, приказ Минстроя России от 18.05.2022 г. № 378/пр</t>
  </si>
  <si>
    <t>Краны козловые, грузоподъемность 32 т</t>
  </si>
  <si>
    <t>91.05.06-008</t>
  </si>
  <si>
    <t>ФСЭМ-2022, 91.05.06-008, приказ Минстроя России от 18.05.2022 г. № 378/пр</t>
  </si>
  <si>
    <t>Краны на гусеничном ходу, грузоподъемность 40 т</t>
  </si>
  <si>
    <t>4-100-070</t>
  </si>
  <si>
    <t>91.17.04-042</t>
  </si>
  <si>
    <t>ФСЭМ-2022, 91.17.04-042, приказ Минстроя России от 18.05.2022 г. № 378/пр</t>
  </si>
  <si>
    <t>Аппараты для газовой сварки и резки</t>
  </si>
  <si>
    <t>91.17.04-171</t>
  </si>
  <si>
    <t>ФСЭМ-2022, 91.17.04-171, приказ Минстроя России от 18.05.2022 г. № 378/пр</t>
  </si>
  <si>
    <t>Аппараты сварочные для ручной дуговой сварки, сварочный ток до 500 А</t>
  </si>
  <si>
    <t>01.3.02.08-0001</t>
  </si>
  <si>
    <t>ФСБЦ-2022 доп.3, 01.3.02.08-0001, приказ Минстроя России от 26.10.2022 г. № 905/пр</t>
  </si>
  <si>
    <t>Кислород газообразный технический</t>
  </si>
  <si>
    <t>01.3.02.09-0022</t>
  </si>
  <si>
    <t>ФСБЦ-2022 доп.3, 01.3.02.09-0022, приказ Минстроя России от 26.10.2022 г. № 905/пр</t>
  </si>
  <si>
    <t>Пропан-бутан смесь техническая</t>
  </si>
  <si>
    <t>01.7.11.07-0227</t>
  </si>
  <si>
    <t>ФСБЦ-2022, 01.7.11.07-0227, приказ Минстроя России от 18.05.2022 г. № 378/пр</t>
  </si>
  <si>
    <t>Электроды сварочные для сварки низколегированных и углеродистых сталей УОНИ 13/45, Э42А, диаметр 4-5 мм</t>
  </si>
  <si>
    <t>01.7.15.06-0111</t>
  </si>
  <si>
    <t>ФСБЦ-2022, 01.7.15.06-0111, приказ Минстроя России от 18.05.2022 г. № 378/пр</t>
  </si>
  <si>
    <t>Гвозди строительные</t>
  </si>
  <si>
    <t>01.7.20.08-0071</t>
  </si>
  <si>
    <t>ФСБЦ-2022, 01.7.20.08-0071, приказ Минстроя России от 18.05.2022 г. № 378/пр</t>
  </si>
  <si>
    <t>Канат пеньковый тросовой свивки, пропитанный, диаметр 26 мм</t>
  </si>
  <si>
    <t>07.2.07.12-0011</t>
  </si>
  <si>
    <t>ФСБЦ-2022, 07.2.07.12-0011, приказ Минстроя России от 18.05.2022 г. № 378/пр</t>
  </si>
  <si>
    <t>Металлоконструкции зданий и сооружений с преобладанием гнутых профилей и круглых труб</t>
  </si>
  <si>
    <t>08.2.02.11-0007</t>
  </si>
  <si>
    <t>ФСБЦ-2022, 08.2.02.11-0007, приказ Минстроя России от 18.05.2022 г. № 378/пр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</si>
  <si>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</si>
  <si>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08.3.03.06-0002</t>
  </si>
  <si>
    <t>ФСБЦ-2022, 08.3.03.06-0002, приказ Минстроя России от 18.05.2022 г. № 378/пр</t>
  </si>
  <si>
    <t>Проволока горячекатаная в мотках, диаметр 6,3-6,5 мм</t>
  </si>
  <si>
    <t>08.3.11.01-1106</t>
  </si>
  <si>
    <t>ФСБЦ-2022, 08.3.11.01-1106, приказ Минстроя России от 18.05.2022 г. № 378/пр</t>
  </si>
  <si>
    <t>Швеллеры стальные горячекатаные, марки стали Ст3пс, Ст3сп, № 40У, № 40П</t>
  </si>
  <si>
    <t>11.1.03.01-0061</t>
  </si>
  <si>
    <t>ФСБЦ-2022 доп.2, 11.1.03.01-0061, приказ Минстроя России от 26.08.2022 г. № 703/пр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</si>
  <si>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</si>
  <si>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</si>
  <si>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ФСБЦ-2022, 14.4.01.01-0003, приказ Минстроя России от 18.05.2022 г. № 378/пр</t>
  </si>
  <si>
    <t>Грунтовка ГФ-021</t>
  </si>
  <si>
    <t>14.5.09.07-0030</t>
  </si>
  <si>
    <t>ФСБЦ-2022, 14.5.09.07-0030, приказ Минстроя России от 18.05.2022 г. № 378/пр</t>
  </si>
  <si>
    <t>Растворитель Р-4</t>
  </si>
  <si>
    <t>91.06.03-049</t>
  </si>
  <si>
    <t>ФСЭМ-2022, 91.06.03-049, приказ Минстроя России от 18.05.2022 г. № 378/пр</t>
  </si>
  <si>
    <t>Лебедки ручные и рычажные тяговым усилием до 9,81 кН (1 т)</t>
  </si>
  <si>
    <t>08.3.03.05-0013</t>
  </si>
  <si>
    <t>ФСБЦ-2022, 08.3.03.05-0013, приказ Минстроя России от 18.05.2022 г. № 378/пр</t>
  </si>
  <si>
    <t>Проволока стальная низкоуглеродистая оцинкованная разного назначения, диаметр 1,6 мм</t>
  </si>
  <si>
    <t>08.3.03.05-0016</t>
  </si>
  <si>
    <t>ФСБЦ-2022, 08.3.03.05-0016, приказ Минстроя России от 18.05.2022 г. № 378/пр</t>
  </si>
  <si>
    <t>Проволока стальная низкоуглеродистая оцинкованная разного назначения, диаметр 2,5 мм</t>
  </si>
  <si>
    <t>1-100-31</t>
  </si>
  <si>
    <t>Затраты труда рабочих (Средний разряд - 3,1)</t>
  </si>
  <si>
    <t>91.05.01-017</t>
  </si>
  <si>
    <t>ФСЭМ-2022 доп.3, 91.05.01-017, приказ Минстроя России от 26.10.2022 г. № 905/пр</t>
  </si>
  <si>
    <t>Краны башенные, грузоподъемность 8 т</t>
  </si>
  <si>
    <t>91.06.05-011</t>
  </si>
  <si>
    <t>ФСЭМ-2022, 91.06.05-011, приказ Минстроя России от 18.05.2022 г. № 378/пр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</si>
  <si>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</si>
  <si>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01.7.03.01-0001</t>
  </si>
  <si>
    <t>ФСБЦ-2022, 01.7.03.01-0001, приказ Минстроя России от 18.05.2022 г. № 378/пр</t>
  </si>
  <si>
    <t>Вода</t>
  </si>
  <si>
    <t>01.7.07.12-0024</t>
  </si>
  <si>
    <t>ФСБЦ-2022, 01.7.07.12-0024, приказ Минстроя России от 18.05.2022 г. № 378/пр</t>
  </si>
  <si>
    <t>Пленка полиэтиленовая, толщина 0,15 мм</t>
  </si>
  <si>
    <t>03.1.02.03-0011</t>
  </si>
  <si>
    <t>ФСБЦ-2022, 03.1.02.03-0011, приказ Минстроя России от 18.05.2022 г. № 378/пр</t>
  </si>
  <si>
    <t>Известь строительная негашеная комовая, сорт I</t>
  </si>
  <si>
    <t>11.1.03.06-0079</t>
  </si>
  <si>
    <t>ФСБЦ-2022 доп.4, 11.1.03.06-0079, приказ Минстроя России от 27.12.2022 г. № 1133/пр</t>
  </si>
  <si>
    <t>Доска обрезная хвойных пород, естественной влажности, длина 2-6,5 м, ширина 100-250 мм, толщина 44-50 мм, сорт III</t>
  </si>
  <si>
    <t>1-100-36</t>
  </si>
  <si>
    <t>Затраты труда рабочих (Средний разряд - 3,6)</t>
  </si>
  <si>
    <t>91.06.09-001</t>
  </si>
  <si>
    <t>ФСЭМ-2022, 91.06.09-001, приказ Минстроя России от 18.05.2022 г. № 378/пр</t>
  </si>
  <si>
    <t>Подъемники телескопические самоходные, рабочая высота 26 м, грузоподъемность 250 кг</t>
  </si>
  <si>
    <t>01.7.15.03-0034</t>
  </si>
  <si>
    <t>ФСБЦ-2022, 01.7.15.03-0034, приказ Минстроя России от 18.05.2022 г. № 378/пр</t>
  </si>
  <si>
    <t>Болты стальные оцинкованные с шестигранной головкой и оцинкованной шестигранной гайкой, диаметр резьбы болта и гайки М12, длина болта 20-160 мм</t>
  </si>
  <si>
    <t>1-100-20</t>
  </si>
  <si>
    <t>Затраты труда рабочих (Средний разряд - 2)</t>
  </si>
  <si>
    <t>1-100-15</t>
  </si>
  <si>
    <t>Затраты труда рабочих (Средний разряд - 1,5)</t>
  </si>
  <si>
    <t>1-100-24</t>
  </si>
  <si>
    <t>Затраты труда рабочих (Средний разряд - 2,4)</t>
  </si>
  <si>
    <t>01.7.20.08-0051</t>
  </si>
  <si>
    <t>ФСБЦ-2022 доп.8, 01.7.20.08-0051, приказ Минстроя России от 14.11.2023 г. № 817/пр</t>
  </si>
  <si>
    <t>Ветошь хлопчатобумажная цветная</t>
  </si>
  <si>
    <t>14.5.05.01-0012</t>
  </si>
  <si>
    <t>ФСБЦ-2022, 14.5.05.01-0012, приказ Минстроя России от 18.05.2022 г. № 378/пр</t>
  </si>
  <si>
    <t>Олифа комбинированная для разведения масляных густотертых красок и для внешних работ по деревянным поверхностям</t>
  </si>
  <si>
    <t>1-100-47</t>
  </si>
  <si>
    <t>Затраты труда рабочих (Средний разряд - 4,7)</t>
  </si>
  <si>
    <t>91.06.03-060</t>
  </si>
  <si>
    <t>ФСЭМ-2022, 91.06.03-060, приказ Минстроя России от 18.05.2022 г. № 378/пр</t>
  </si>
  <si>
    <t>Лебедки электрические тяговым усилием до 5,79 кН (0,59 т)</t>
  </si>
  <si>
    <t>91.21.01-012</t>
  </si>
  <si>
    <t>ФСЭМ-2022, 91.21.01-012, приказ Минстроя России от 18.05.2022 г. № 378/пр</t>
  </si>
  <si>
    <t>Агрегаты окрасочные высокого давления для окраски поверхностей конструкций, мощность 1 кВт</t>
  </si>
  <si>
    <t>14.5.09.02-0002</t>
  </si>
  <si>
    <t>ФСБЦ-2022, 14.5.09.02-0002, приказ Минстроя России от 18.05.2022 г. № 378/пр</t>
  </si>
  <si>
    <t>Ксилол нефтяной, марка А</t>
  </si>
  <si>
    <t>91.21.22-638</t>
  </si>
  <si>
    <t>ФСЭМ-2022, 91.21.22-638, приказ Минстроя России от 18.05.2022 г. № 378/пр</t>
  </si>
  <si>
    <t>Пылесосы промышленные, мощность до 2000 Вт</t>
  </si>
  <si>
    <t>1-100-35</t>
  </si>
  <si>
    <t>Затраты труда рабочих (Средний разряд - 3,5)</t>
  </si>
  <si>
    <t>14.4.04.08-0001</t>
  </si>
  <si>
    <t>ФСБЦ-2022, 14.4.04.08-0001, приказ Минстроя России от 18.05.2022 г. № 378/пр</t>
  </si>
  <si>
    <t>Эмаль ПФ-115, цветная, белый</t>
  </si>
  <si>
    <t>14.5.09.11-0102</t>
  </si>
  <si>
    <t>ФСБЦ-2022, 14.5.09.11-0102, приказ Минстроя России от 18.05.2022 г. № 378/пр</t>
  </si>
  <si>
    <t>Уайт-спирит</t>
  </si>
  <si>
    <t>91.06.06-048</t>
  </si>
  <si>
    <t>ФСЭМ-2022, 91.06.06-048, приказ Минстроя России от 18.05.2022 г. № 378/пр</t>
  </si>
  <si>
    <t>Подъемники одномачтовые, грузоподъемность до 500 кг, высота подъема 45 м</t>
  </si>
  <si>
    <t>4-100-030</t>
  </si>
  <si>
    <t>14.5.05.02-0001</t>
  </si>
  <si>
    <t>ФСБЦ-2022, 14.5.05.02-0001, приказ Минстроя России от 18.05.2022 г. № 378/пр</t>
  </si>
  <si>
    <t>Олифа натуральная</t>
  </si>
  <si>
    <t>Средний разряд работы 3,6</t>
  </si>
  <si>
    <t>91.06.06-046</t>
  </si>
  <si>
    <t>ФСЭМ-2022, 91.06.06-046, приказ Минстроя России от 18.05.2022 г. № 378/пр</t>
  </si>
  <si>
    <t>Подъемники одномачтовые, грузоподъемность до 500 кг, высота подъема 25 м</t>
  </si>
  <si>
    <t>ФСЭМ-2022 доп.11, 91.21.01-012, приказ Минстроя России от 09.08.2024 г. № 524/пр</t>
  </si>
  <si>
    <t>1-100-50</t>
  </si>
  <si>
    <t>Затраты труда рабочих (Средний разряд - 5)</t>
  </si>
  <si>
    <t>14.5.09.04-0111</t>
  </si>
  <si>
    <t>ФСБЦ-2022 доп.9, 14.5.09.04-0111, приказ Минстроя России от 16.02.2024 г. № 102/пр</t>
  </si>
  <si>
    <t>Отвердитель № 1</t>
  </si>
  <si>
    <t>14.5.11.09-0105</t>
  </si>
  <si>
    <t>ФСБЦ-2022, 14.5.11.09-0105, приказ Минстроя России от 18.05.2022 г. № 378/пр</t>
  </si>
  <si>
    <t>Шпатлевка ЭП-0010</t>
  </si>
  <si>
    <t>14.4.03.13-0002</t>
  </si>
  <si>
    <t>ФСБЦ-2022, 14.4.03.13-0002, приказ Минстроя России от 18.05.2022 г. № 378/пр</t>
  </si>
  <si>
    <t>Лак ХВ-784</t>
  </si>
  <si>
    <t>Средний разряд работы 3,5</t>
  </si>
  <si>
    <t>14.4.04.08-0006</t>
  </si>
  <si>
    <t>ФСБЦ-2022, 14.4.04.08-0006, приказ Минстроя России от 18.05.2022 г. № 378/пр</t>
  </si>
  <si>
    <t>Эмаль ПФ-133, цветная, белый</t>
  </si>
  <si>
    <t>2-100-01</t>
  </si>
  <si>
    <t>Рабочий 1 разряда</t>
  </si>
  <si>
    <t>чел.-ч</t>
  </si>
  <si>
    <t>2-100-03</t>
  </si>
  <si>
    <t>Рабочий 3 разряда</t>
  </si>
  <si>
    <t>2-100-04</t>
  </si>
  <si>
    <t>Рабочий 4 разряда</t>
  </si>
  <si>
    <t>Средний разряд работы 3,1</t>
  </si>
  <si>
    <t>91.18.01-011</t>
  </si>
  <si>
    <t>ФСЭМ-2022 доп.3, 91.18.01-011, приказ Минстроя России от 26.10.2022 г. № 905/пр</t>
  </si>
  <si>
    <t>Компрессоры поршневые передвижные с электродвигателем, давление до 0,6 МПа (6 атм), производительность до 0,83 м3/мин</t>
  </si>
  <si>
    <t>1-100-37</t>
  </si>
  <si>
    <t>Затраты труда рабочих (Средний разряд - 3,7)</t>
  </si>
  <si>
    <t>14.4.01.19-0001</t>
  </si>
  <si>
    <t>ФСБЦ-2022, 14.4.01.19-0001, приказ Минстроя России от 18.05.2022 г. № 378/пр</t>
  </si>
  <si>
    <t>Грунтовка ХС-04</t>
  </si>
  <si>
    <t>1-100-34</t>
  </si>
  <si>
    <t>Затраты труда рабочих (Средний разряд - 3,4)</t>
  </si>
  <si>
    <t>91.07.08-024</t>
  </si>
  <si>
    <t>ФСЭМ-2022, 91.07.08-024, приказ Минстроя России от 18.05.2022 г. № 378/пр</t>
  </si>
  <si>
    <t>Растворосмесители передвижные, объем барабана 65 л</t>
  </si>
  <si>
    <t>91.05.06-007</t>
  </si>
  <si>
    <t>ФСЭМ-2022, 91.05.06-007, приказ Минстроя России от 18.05.2022 г. № 378/пр</t>
  </si>
  <si>
    <t>Краны на гусеничном ходу, грузоподъемность 25 т</t>
  </si>
  <si>
    <t>91.08.09-023</t>
  </si>
  <si>
    <t>ФСЭМ-2022 доп.4, 91.08.09-023, приказ Минстроя России от 27.12.2022 г. № 1133/пр</t>
  </si>
  <si>
    <t>Трамбовки пневматические при работе от передвижных компрессорных установок</t>
  </si>
  <si>
    <t>91.18.01-508</t>
  </si>
  <si>
    <t>ФСЭМ-2022 доп.3, 91.18.01-508, приказ Минстроя России от 26.10.2022 г. № 905/пр</t>
  </si>
  <si>
    <t>Компрессоры винтовые передвижные с электродвигателем, давление до 1 МПа (10 атм), производительность до 5 м3/мин</t>
  </si>
  <si>
    <t>91.05.04-005</t>
  </si>
  <si>
    <t>ФСЭМ-2022, 91.05.04-005, приказ Минстроя России от 18.05.2022 г. № 378/пр</t>
  </si>
  <si>
    <t>Краны мостовые электрические, грузоподъемность 5 т</t>
  </si>
  <si>
    <t>91.06.03-061</t>
  </si>
  <si>
    <t>ФСЭМ-2022, 91.06.03-061, приказ Минстроя России от 18.05.2022 г. № 378/пр</t>
  </si>
  <si>
    <t>Лебедки электрические тяговым усилием до 12,26 кН (1,25 т)</t>
  </si>
  <si>
    <t>01.3.02.03-0001</t>
  </si>
  <si>
    <t>ФСБЦ-2022, 01.3.02.03-0001, приказ Минстроя России от 18.05.2022 г. № 378/пр</t>
  </si>
  <si>
    <t>Ацетилен газообразный технический</t>
  </si>
  <si>
    <t>11.2.13.06-0013</t>
  </si>
  <si>
    <t>ФСБЦ-2022, 11.2.13.06-0013, приказ Минстроя России от 18.05.2022 г. № 378/пр</t>
  </si>
  <si>
    <t>Щиты настила, толщина 40 мм</t>
  </si>
  <si>
    <t>23.5.02.02-0034</t>
  </si>
  <si>
    <t>ФСБЦ-2022, 23.5.02.02-0034, приказ Минстроя России от 18.05.2022 г. № 378/пр</t>
  </si>
  <si>
    <t>Трубы стальные электросварные прямошовные из стали марок Ст2, 10, наружный диаметр 57 мм, толщина стенки 3,5 мм</t>
  </si>
  <si>
    <t>1-100-40</t>
  </si>
  <si>
    <t>Средний разряд работы 4,0</t>
  </si>
  <si>
    <t>01.7.15.07-0031</t>
  </si>
  <si>
    <t>ФСБЦ-2022, 01.7.15.07-0031, приказ Минстроя России от 18.05.2022 г. № 378/пр</t>
  </si>
  <si>
    <t>Дюбели стальные распорные с гайкой</t>
  </si>
  <si>
    <t>02.3.01.02-1118</t>
  </si>
  <si>
    <t>ФСБЦ-2022, 02.3.01.02-1118, приказ Минстроя России от 18.05.2022 г. № 378/пр</t>
  </si>
  <si>
    <t>Песок природный для строительных работ II класс, средний</t>
  </si>
  <si>
    <t>03.2.01.01-0003</t>
  </si>
  <si>
    <t>ФСБЦ-2022, 03.2.01.01-0003, приказ Минстроя России от 18.05.2022 г. № 378/пр</t>
  </si>
  <si>
    <t>Портландцемент общестроительного назначения бездобавочный М500 Д0 (ЦЕМ I 42,5Н)</t>
  </si>
  <si>
    <t>07.2.07.04-0007</t>
  </si>
  <si>
    <t>ФСБЦ-2022, 07.2.07.04-0007, приказ Минстроя России от 18.05.2022 г. № 378/пр</t>
  </si>
  <si>
    <t>Конструкции стальные индивидуального изготовления из сортового проката</t>
  </si>
  <si>
    <t>ФСЭМ-2022, 91.04.01-031, приказ Минстроя России от 18.05.2022 г. № 378/пр</t>
  </si>
  <si>
    <t>91.07.03-010</t>
  </si>
  <si>
    <t>ФСЭМ-2022, 91.07.03-010, приказ Минстроя России от 18.05.2022 г. № 378/пр</t>
  </si>
  <si>
    <t>Бетоносмесители принудительного действия передвижные, объем бункера 250 л</t>
  </si>
  <si>
    <t>02.2.05.04-2012</t>
  </si>
  <si>
    <t>ФСБЦ-2022, 02.2.05.04-2012, приказ Минстроя России от 18.05.2022 г. № 378/пр</t>
  </si>
  <si>
    <t>Щебень из плотных горных пород для строительных работ М 1000, фракция 5(3)-10 мм</t>
  </si>
  <si>
    <t>02.2.05.04-2096</t>
  </si>
  <si>
    <t>ФСБЦ-2022, 02.2.05.04-2096, приказ Минстроя России от 18.05.2022 г. № 378/пр</t>
  </si>
  <si>
    <t>Щебень из плотных горных пород для строительных работ М 1400, фракция 20-40 мм</t>
  </si>
  <si>
    <t>02.3.01.05-0460</t>
  </si>
  <si>
    <t>ФСБЦ-2022, 02.3.01.05-0460, приказ Минстроя России от 18.05.2022 г. № 378/пр</t>
  </si>
  <si>
    <t>Песок из отсевов дробления для строительных работ II класс, М 1000, повышенной крупности</t>
  </si>
  <si>
    <t>03.2.01.02-0001</t>
  </si>
  <si>
    <t>ФСБЦ-2022, 03.2.01.02-0001, приказ Минстроя России от 18.05.2022 г. № 378/пр</t>
  </si>
  <si>
    <t>Портландцемент с минеральными добавками М400 Д5 (ЦЕМ II 32,5Н)</t>
  </si>
  <si>
    <t>1-100-28</t>
  </si>
  <si>
    <t>Затраты труда рабочих (Средний разряд - 2,8)</t>
  </si>
  <si>
    <t>91.18.01-007</t>
  </si>
  <si>
    <t>ФСЭМ-2022, 91.18.01-007, приказ Минстроя России от 18.05.2022 г. № 378/пр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</si>
  <si>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</si>
  <si>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02.2.05.04-2090</t>
  </si>
  <si>
    <t>ФСБЦ-2022, 02.2.05.04-2090, приказ Минстроя России от 18.05.2022 г. № 378/пр</t>
  </si>
  <si>
    <t>Щебень из плотных горных пород для строительных работ М 800, фракция 20-40 мм</t>
  </si>
  <si>
    <t>01.5.02.01-0102</t>
  </si>
  <si>
    <t>ФСБЦ-2022, 01.5.02.01-0102, приказ Минстроя России от 18.05.2022 г. № 378/пр</t>
  </si>
  <si>
    <t>Элемент стальной, оцинкованный светоотражающий дорожный, толщина 1,5 мм</t>
  </si>
  <si>
    <t>01.7.15.02-0085</t>
  </si>
  <si>
    <t>ФСБЦ-2022, 01.7.15.02-0085, приказ Минстроя России от 18.05.2022 г. № 378/пр</t>
  </si>
  <si>
    <t>Болты стальные с шестигранной головкой, диаметр резьбы М16 (М18), длина 25-200 мм</t>
  </si>
  <si>
    <t>02.2.05.04-2010</t>
  </si>
  <si>
    <t>ФСБЦ-2022, 02.2.05.04-2010, приказ Минстроя России от 18.05.2022 г. № 378/пр</t>
  </si>
  <si>
    <t>Щебень из плотных горных пород для строительных работ М 800, фракция 5(3)-10 мм</t>
  </si>
  <si>
    <t>04.1.02.03-0004</t>
  </si>
  <si>
    <t>ФСБЦ-2022, 04.1.02.03-0004, приказ Минстроя России от 18.05.2022 г. № 378/пр</t>
  </si>
  <si>
    <t>Смеси бетонные тяжелого бетона (БСТ) для дорожных и аэродромных покрытий и оснований, класс В10 (М150)</t>
  </si>
  <si>
    <t>14.4.02.04-0162</t>
  </si>
  <si>
    <t>ФСБЦ-2022, 14.4.02.04-0162, приказ Минстроя России от 18.05.2022 г. № 378/пр</t>
  </si>
  <si>
    <t>Краска масляная МА-011-0, МА-011-1, МА-011-1Н, МА-011-2, МА-011-2Н</t>
  </si>
  <si>
    <t>91.01.02-004</t>
  </si>
  <si>
    <t>ФСЭМ-2022, 91.01.02-004, приказ Минстроя России от 18.05.2022 г. № 378/пр</t>
  </si>
  <si>
    <t>Автогрейдеры среднего типа, мощность 99 кВт (135 л.с.)</t>
  </si>
  <si>
    <t>12.1.02.06-0042</t>
  </si>
  <si>
    <t>ФСБЦ-2022, 12.1.02.06-0042, приказ Минстроя России от 18.05.2022 г. № 378/пр</t>
  </si>
  <si>
    <t>Рубероид кровельный РПП-300</t>
  </si>
  <si>
    <t>01.7.15.02-0082</t>
  </si>
  <si>
    <t>ФСБЦ-2022, 01.7.15.02-0082, приказ Минстроя России от 18.05.2022 г. № 378/пр</t>
  </si>
  <si>
    <t>Болты стальные с шестигранной головкой, диаметр резьбы М8 (М10, М12, М14), длина 16-160 мм</t>
  </si>
  <si>
    <t>01.7.15.02-0086</t>
  </si>
  <si>
    <t>ФСБЦ-2022, 01.7.15.02-0086, приказ Минстроя России от 18.05.2022 г. № 378/пр</t>
  </si>
  <si>
    <t>Болты стальные с шестигранной головкой, диаметр резьбы М20 (М22), длина 40-220 мм</t>
  </si>
  <si>
    <t>14.4.02.04-0175</t>
  </si>
  <si>
    <t>ФСБЦ-2022, 14.4.02.04-0175, приказ Минстроя России от 18.05.2022 г. № 378/пр</t>
  </si>
  <si>
    <t>Краска масляная МА-15, сурик железный</t>
  </si>
  <si>
    <t>14.5.05.01-0003</t>
  </si>
  <si>
    <t>ФСБЦ-2022, 14.5.05.01-0003, приказ Минстроя России от 18.05.2022 г. № 378/пр</t>
  </si>
  <si>
    <t>Олифа комбинированная ОКСОЛЬ</t>
  </si>
  <si>
    <t>04.1.02.05-0005</t>
  </si>
  <si>
    <t>ФСБЦ-2022, 04.1.02.05-0005, приказ Минстроя России от 18.05.2022 г. № 378/пр</t>
  </si>
  <si>
    <t>Смеси бетонные тяжелого бетона (БСТ), класс В12,5 (М150)</t>
  </si>
  <si>
    <t>91.05.13-001</t>
  </si>
  <si>
    <t>ФСЭМ-2022, 91.05.13-001, приказ Минстроя России от 18.05.2022 г. № 378/пр</t>
  </si>
  <si>
    <t>Автомобили бортовые, грузоподъемность до 6 т, с краном-манипулятором, грузоподъемность 4 т</t>
  </si>
  <si>
    <t>91.08.11-120</t>
  </si>
  <si>
    <t>ФСЭМ-2022, 91.08.11-120, приказ Минстроя России от 18.05.2022 г. № 378/пр</t>
  </si>
  <si>
    <t>Установки сваебойные самоходные для устройства барьерных ограждений, мощность молота до 1200 Дж</t>
  </si>
  <si>
    <t>1-100-26</t>
  </si>
  <si>
    <t>Средний разряд работы 2,6</t>
  </si>
  <si>
    <t>91.07.03-003</t>
  </si>
  <si>
    <t>ФСЭМ-2022, 91.07.03-003, приказ Минстроя России от 18.05.2022 г. № 378/пр</t>
  </si>
  <si>
    <t>Бетоносмесители гравитационные передвижные, объем барабана 350 л</t>
  </si>
  <si>
    <t>01.7.15.02-0051</t>
  </si>
  <si>
    <t>ФСБЦ-2022, 01.7.15.02-0051, приказ Минстроя России от 18.05.2022 г. № 378/пр</t>
  </si>
  <si>
    <t>11.1.03.06-0071</t>
  </si>
  <si>
    <t>ФСБЦ-2022 доп.4, 11.1.03.06-0071, приказ Минстроя России от 27.12.2022 г. № 1133/пр</t>
  </si>
  <si>
    <t>Доска обрезная хвойных пород, естественной влажности, длина 2-6,5 м, ширина 100-250 мм, толщина 25 мм, сорт III</t>
  </si>
  <si>
    <t>14.4.03.03-0002</t>
  </si>
  <si>
    <t>ФСБЦ-2022 доп.4, 14.4.03.03-0002, приказ Минстроя России от 27.12.2022 г. № 1133/пр</t>
  </si>
  <si>
    <t>Лак битумный БТ-123</t>
  </si>
  <si>
    <t>14.3.02.05-0104</t>
  </si>
  <si>
    <t>ФСБЦ-2022, 14.3.02.05-0104, приказ Минстроя России от 18.05.2022 г. № 378/пр</t>
  </si>
  <si>
    <t>Краска силикатная двухкомпонентная на основе жидкого калиевого стекла с сухими цинковыми белилами, компонент A (основа), цветная</t>
  </si>
  <si>
    <t>91.18.01-012</t>
  </si>
  <si>
    <t>ФСЭМ-2022 доп.3, 91.18.01-012, приказ Минстроя России от 26.10.2022 г. № 905/пр</t>
  </si>
  <si>
    <t>Компрессоры поршневые передвижные с электродвигателем, давление до 0,6 МПа (6 атм), производительность до 3,5 м3/мин</t>
  </si>
  <si>
    <t>Затраты труда рабочих (Средний разряд - 4)</t>
  </si>
  <si>
    <t>01.3.01.01-0001</t>
  </si>
  <si>
    <t>ФСБЦ-2022 доп.6, 01.3.01.01-0001, приказ Минстроя России от 11.05.2023 г. № 335/пр</t>
  </si>
  <si>
    <t>Бензин авиационный Б-70</t>
  </si>
  <si>
    <t>01.3.02.03-0012</t>
  </si>
  <si>
    <t>ФСБЦ-2022 доп.3, 01.3.02.03-0012, приказ Минстроя России от 26.10.2022 г. № 905/пр</t>
  </si>
  <si>
    <t>Ацетилен растворенный технический, марка Б</t>
  </si>
  <si>
    <t>14.5.11.03-0002</t>
  </si>
  <si>
    <t>ФСБЦ-2022, 14.5.11.03-0002, приказ Минстроя России от 18.05.2022 г. № 378/пр</t>
  </si>
  <si>
    <t>Смеси сухие шпатлевочные влагостойкие на основе гипса с полимерными и гидрофобными добавками, крупность заполнителя не более 0,2 мм, прочность на изгиб не менее 1,5 МПа</t>
  </si>
  <si>
    <t>1-100-23</t>
  </si>
  <si>
    <t>Затраты труда рабочих (Средний разряд - 2,3)</t>
  </si>
  <si>
    <t>91.01.01-035</t>
  </si>
  <si>
    <t>ФСЭМ-2022, 91.01.01-035, приказ Минстроя России от 18.05.2022 г. № 378/пр</t>
  </si>
  <si>
    <t>Бульдозеры, мощность 79 кВт (108 л.с.)</t>
  </si>
  <si>
    <t>91.08.03-030</t>
  </si>
  <si>
    <t>ФСЭМ-2022, 91.08.03-030, приказ Минстроя России от 18.05.2022 г. № 378/пр</t>
  </si>
  <si>
    <t>Катки самоходные пневмоколесные статические, масса 30 т</t>
  </si>
  <si>
    <t>91.13.01-038</t>
  </si>
  <si>
    <t>ФСЭМ-2022, 91.13.01-038, приказ Минстроя России от 18.05.2022 г. № 378/пр</t>
  </si>
  <si>
    <t>Машины поливомоечные, вместимость цистерны 6 м3</t>
  </si>
  <si>
    <t>1-100-25</t>
  </si>
  <si>
    <t>Затраты труда рабочих (Средний разряд - 2,5)</t>
  </si>
  <si>
    <t>91.01.01-034</t>
  </si>
  <si>
    <t>ФСЭМ-2022, 91.01.01-034, приказ Минстроя России от 18.05.2022 г. № 378/пр</t>
  </si>
  <si>
    <t>Бульдозеры, мощность 59 кВт (80 л.с.)</t>
  </si>
  <si>
    <t>91.08.03-013</t>
  </si>
  <si>
    <t>ФСЭМ-2022, 91.08.03-013, приказ Минстроя России от 18.05.2022 г. № 378/пр</t>
  </si>
  <si>
    <t>Катки самоходные гладкие вибрационные, масса 9 т</t>
  </si>
  <si>
    <t>91.08.03-016</t>
  </si>
  <si>
    <t>ФСЭМ-2022, 91.08.03-016, приказ Минстроя России от 18.05.2022 г. № 378/пр</t>
  </si>
  <si>
    <t>Катки самоходные гладкие вибрационные, масса 8 т</t>
  </si>
  <si>
    <t>91.08.07-015</t>
  </si>
  <si>
    <t>ФСЭМ-2022, 91.08.07-015, приказ Минстроя России от 18.05.2022 г. № 378/пр</t>
  </si>
  <si>
    <t>Распределители щебня и гравия навесные на базе самосвала, ширина распределения 3000 мм</t>
  </si>
  <si>
    <t>02.2.05.04-2058</t>
  </si>
  <si>
    <t>ФСБЦ-2022, 02.2.05.04-2058, приказ Минстроя России от 18.05.2022 г. № 378/пр</t>
  </si>
  <si>
    <t>Щебень из плотных горных пород для строительных работ М 800, фракция 10-20 мм</t>
  </si>
  <si>
    <t>02.2.05.04-2106</t>
  </si>
  <si>
    <t>ФСБЦ-2022, 02.2.05.04-2106, приказ Минстроя России от 18.05.2022 г. № 378/пр</t>
  </si>
  <si>
    <t>Щебень из плотных горных пород для строительных работ М 800, фракция 40-80(70) мм</t>
  </si>
  <si>
    <t>Затраты труда рабочих (Средний разряд - 2,6)</t>
  </si>
  <si>
    <t>91.01.05-105</t>
  </si>
  <si>
    <t>ФСЭМ-2022, 91.01.05-105, приказ Минстроя России от 18.05.2022 г. № 378/пр</t>
  </si>
  <si>
    <t>Экскаваторы одноковшовые дизельные на пневмоколесном ходу, объем ковша 0,5 м3</t>
  </si>
  <si>
    <t>1-100-22</t>
  </si>
  <si>
    <t>Затраты труда рабочих (Средний разряд - 2,2)</t>
  </si>
  <si>
    <t>91.06.05-057</t>
  </si>
  <si>
    <t>ФСЭМ-2022, 91.06.05-057, приказ Минстроя России от 18.05.2022 г. № 378/пр</t>
  </si>
  <si>
    <t>Погрузчики одноковшовые универсальные фронтальные пневмоколесные, номинальная вместимость основного ковша 1,5 м3, грузоподъемность 3 т</t>
  </si>
  <si>
    <t>91.08.09-024</t>
  </si>
  <si>
    <t>ФСЭМ-2022 доп.4, 91.08.09-024, приказ Минстроя России от 27.12.2022 г. № 1133/пр</t>
  </si>
  <si>
    <t>Трамбовки пневматические при работе от стационарного компрессора</t>
  </si>
  <si>
    <t>Средний разряд работы 4,7</t>
  </si>
  <si>
    <t>03.1.01.01-0002</t>
  </si>
  <si>
    <t>ФСБЦ-2022, 03.1.01.01-0002, приказ Минстроя России от 18.05.2022 г. № 378/пр</t>
  </si>
  <si>
    <t>Гипс строительный Г-3</t>
  </si>
  <si>
    <t>11.2.11.04-0101</t>
  </si>
  <si>
    <t>ФСБЦ-2022 доп.7, 11.2.11.04-0101, приказ Минстроя России от 02.08.2023 г. № 551/пр</t>
  </si>
  <si>
    <t>Фанера с наружными слоями из шпона березы, марка ФСФ, сорт I/II, шлифованная, толщина 4 мм</t>
  </si>
  <si>
    <t>14.4.02.04-0221</t>
  </si>
  <si>
    <t>ФСБЦ-2022, 14.4.02.04-0221, приказ Минстроя России от 18.05.2022 г. № 378/пр</t>
  </si>
  <si>
    <t>Краска масляная МА-15, белила цинковые</t>
  </si>
  <si>
    <t>2-100-02</t>
  </si>
  <si>
    <t>Рабочий 2 разряда</t>
  </si>
  <si>
    <t>2-100-05</t>
  </si>
  <si>
    <t>Рабочий 5 разряда</t>
  </si>
  <si>
    <t>2-100-06</t>
  </si>
  <si>
    <t>Рабочий 6 разряда</t>
  </si>
  <si>
    <t>10.3.02.03-0012</t>
  </si>
  <si>
    <t>ФСБЦ-2022, 10.3.02.03-0012, приказ Минстроя России от 18.05.2022 г. № 378/пр</t>
  </si>
  <si>
    <t>Припои оловянно-свинцовые бессурьмянистые, марка ПОС40</t>
  </si>
  <si>
    <t>21.2.03.02-0001</t>
  </si>
  <si>
    <t>ФСБЦ-2022, 21.2.03.02-0001, приказ Минстроя России от 18.05.2022 г. № 378/пр</t>
  </si>
  <si>
    <t>Провод монтажный ПМВГ 0,35</t>
  </si>
  <si>
    <t>1000 м</t>
  </si>
  <si>
    <t>1000 М</t>
  </si>
  <si>
    <t>08.4.03.03-0021</t>
  </si>
  <si>
    <t>ФСБЦ-2022, 08.4.03.03-0021, приказ Минстроя России от 18.05.2022 г. № 378/пр</t>
  </si>
  <si>
    <t>Сталь арматурная горячекатаная периодического профиля, класс A-II, диаметр 10 мм</t>
  </si>
  <si>
    <t>Средний разряд работы 4,2</t>
  </si>
  <si>
    <t>01.7.15.03-0031</t>
  </si>
  <si>
    <t>ФСБЦ-2022 доп.11, 01.7.15.03-0031, приказ Минстроя России от 09.08.2024 г. № 524/пр</t>
  </si>
  <si>
    <t>Болты стальные оцинкованные с шестигранной головкой и оцинкованной шестигранной гайкой, диаметр резьбы болта и гайки М6, длина болта 12-60 мм</t>
  </si>
  <si>
    <t>ФСБЦ-2022, 01.7.15.03-0031, приказ Минстроя России от 18.05.2022 г. № 378/пр</t>
  </si>
  <si>
    <t>01.7.15.14-1046</t>
  </si>
  <si>
    <t>ФСБЦ-2022, 01.7.15.14-1046, приказ Минстроя России от 18.05.2022 г. № 378/пр</t>
  </si>
  <si>
    <t>Шурупы самонарезающие стальные оцинкованные кровельные с шестигранной головкой и шайбой, наконечник сверло, диаметр 4,8 мм, длина 35 мм</t>
  </si>
  <si>
    <t>01.7.02.07-0011</t>
  </si>
  <si>
    <t>ФСБЦ-2022, 01.7.02.07-0011, приказ Минстроя России от 18.05.2022 г. № 378/пр</t>
  </si>
  <si>
    <t>Прессшпан листовой, марка А</t>
  </si>
  <si>
    <t>01.7.06.05-0042</t>
  </si>
  <si>
    <t>ФСБЦ-2022, 01.7.06.05-0042, приказ Минстроя России от 18.05.2022 г. № 378/пр</t>
  </si>
  <si>
    <t>Ленты изоляционные из ПВХ для электромонтажных и ремонтных работ, цвет черный, ширина 19 мм, толщина 0,18 мм</t>
  </si>
  <si>
    <t>01.7.15.04-0011</t>
  </si>
  <si>
    <t>ФСБЦ-2022, 01.7.15.04-0011, приказ Минстроя России от 18.05.2022 г. № 378/пр</t>
  </si>
  <si>
    <t>Винты стальные с полукруглой головкой, длина 50 мм</t>
  </si>
  <si>
    <t>01.7.20.04-0003</t>
  </si>
  <si>
    <t>ФСБЦ-2022, 01.7.20.04-0003, приказ Минстроя России от 18.05.2022 г. № 378/пр</t>
  </si>
  <si>
    <t>Нить мешкозашивочная прошивочная полиэфирная из штапельного лавсана (суровая)</t>
  </si>
  <si>
    <t>08.3.07.01-0060</t>
  </si>
  <si>
    <t>ФСБЦ-2022 доп.4, 08.3.07.01-0060, приказ Минстроя России от 27.12.2022 г. № 1133/пр</t>
  </si>
  <si>
    <t>Прокат стальной горячекатаный полосовой, марки стали Ст3сп, Ст3пс, размеры 100х10 мм</t>
  </si>
  <si>
    <t>10.3.02.03-0011</t>
  </si>
  <si>
    <t>ФСБЦ-2022, 10.3.02.03-0011, приказ Минстроя России от 18.05.2022 г. № 378/пр</t>
  </si>
  <si>
    <t>Припои оловянно-свинцовые бессурьмянистые, марка ПОС30</t>
  </si>
  <si>
    <t>11.1.02.04-0031</t>
  </si>
  <si>
    <t>ФСБЦ-2022, 11.1.02.04-0031, приказ Минстроя России от 18.05.2022 г. № 378/пр</t>
  </si>
  <si>
    <t>Лесоматериалы круглые хвойных пород неокоренные, длина 3-6,5 м, диаметр 14-24 см, сорт II-III</t>
  </si>
  <si>
    <t>14.4.03.06-0001</t>
  </si>
  <si>
    <t>ФСБЦ-2022 доп.9, 14.4.03.06-0001, приказ Минстроя России от 16.02.2024 г. № 102/пр</t>
  </si>
  <si>
    <t>Лак электроизоляционный МЛ-92</t>
  </si>
  <si>
    <t>20.2.10.03-0020</t>
  </si>
  <si>
    <t>ФСБЦ-2022, 20.2.10.03-0020, приказ Минстроя России от 18.05.2022 г. № 378/пр</t>
  </si>
  <si>
    <t>Наконечники кабельные медные П 2,5-4</t>
  </si>
  <si>
    <t>24.3.01.01-0004</t>
  </si>
  <si>
    <t>ФСБЦ-2022, 24.3.01.01-0004, приказ Минстроя России от 18.05.2022 г. № 378/пр</t>
  </si>
  <si>
    <t>Трубка ПВХ-305 электроизоляционная, диаметр 6-10 мм</t>
  </si>
  <si>
    <t>01.3.03.06-0003</t>
  </si>
  <si>
    <t>ФСБЦ-2022, 01.3.03.06-0003, приказ Минстроя России от 18.05.2022 г. № 378/пр</t>
  </si>
  <si>
    <t>Кислота соляная техническая</t>
  </si>
  <si>
    <t>01.3.05.17-0002</t>
  </si>
  <si>
    <t>ФСБЦ-2022, 01.3.05.17-0002, приказ Минстроя России от 18.05.2022 г. № 378/пр</t>
  </si>
  <si>
    <t>Канифоль сосновая</t>
  </si>
  <si>
    <t>08.1.02.04-0001</t>
  </si>
  <si>
    <t>ФСБЦ-2022, 08.1.02.04-0001, приказ Минстроя России от 18.05.2022 г. № 378/пр</t>
  </si>
  <si>
    <t>Жесть белая электролитического лужения, толщина 0,22-0,25 мм</t>
  </si>
  <si>
    <t>14.4.03.08-0001</t>
  </si>
  <si>
    <t>ФСБЦ-2022, 14.4.03.08-0001, приказ Минстроя России от 18.05.2022 г. № 378/пр</t>
  </si>
  <si>
    <t>Лак АС-9115</t>
  </si>
  <si>
    <t>14.4.04.01-0001</t>
  </si>
  <si>
    <t>ФСБЦ-2022, 14.4.04.01-0001, приказ Минстроя России от 18.05.2022 г. № 378/пр</t>
  </si>
  <si>
    <t>Нитроэмаль НЦ-132К</t>
  </si>
  <si>
    <t>01.7.19.11-0012</t>
  </si>
  <si>
    <t>ФСБЦ-2022, 01.7.19.11-0012, приказ Минстроя России от 18.05.2022 г. № 378/пр</t>
  </si>
  <si>
    <t>Трубки резиновые технические</t>
  </si>
  <si>
    <t>20.2.10.03-0021</t>
  </si>
  <si>
    <t>ФСБЦ-2022, 20.2.10.03-0021, приказ Минстроя России от 18.05.2022 г. № 378/пр</t>
  </si>
  <si>
    <t>Наконечники кабельные медные П 6-5</t>
  </si>
  <si>
    <t>25.2.01.01-0014</t>
  </si>
  <si>
    <t>ФСБЦ-2022, 25.2.01.01-0014, приказ Минстроя России от 18.05.2022 г. № 378/пр</t>
  </si>
  <si>
    <t>Бирки кабельные маркировочные пластмассовые У136</t>
  </si>
  <si>
    <t>01.7.15.07-0007</t>
  </si>
  <si>
    <t>ФСБЦ-2022, 01.7.15.07-0007, приказ Минстроя России от 18.05.2022 г. № 378/пр</t>
  </si>
  <si>
    <t>Дюбели пластмассовые, диаметр 14 мм, длина 70 мм</t>
  </si>
  <si>
    <t>01.7.15.14-1054</t>
  </si>
  <si>
    <t>ФСБЦ-2022, 01.7.15.14-1054, приказ Минстроя России от 18.05.2022 г. № 378/пр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</si>
  <si>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</si>
  <si>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01.7.15.07-0012</t>
  </si>
  <si>
    <t>ФСБЦ-2022, 01.7.15.07-0012, приказ Минстроя России от 18.05.2022 г. № 378/пр</t>
  </si>
  <si>
    <t>Дюбели пластмассовые с шурупами, диаметр 12 мм, длина 70 мм, диаметр шурупа 8 мм, длина шурупа 70 мм</t>
  </si>
  <si>
    <t>10.2.02.08-0001</t>
  </si>
  <si>
    <t>ФСБЦ-2022, 10.2.02.08-0001, приказ Минстроя России от 18.05.2022 г. № 378/пр</t>
  </si>
  <si>
    <t>Проволока медная круглая мягкая электротехническая, диаметр 1,0-3,0 мм и выше</t>
  </si>
  <si>
    <t>14.3.02.01-0371</t>
  </si>
  <si>
    <t>ФСБЦ-2022, 14.3.02.01-0371, приказ Минстроя России от 18.05.2022 г. № 378/пр</t>
  </si>
  <si>
    <t>Краска водно-дисперсионная акрилатная ВД-АК-111</t>
  </si>
  <si>
    <t>22.2.02.15-0001</t>
  </si>
  <si>
    <t>ФСБЦ-2022, 22.2.02.15-0001, приказ Минстроя России от 18.05.2022 г. № 378/пр</t>
  </si>
  <si>
    <t>Скрепы фигурные СкФ-10</t>
  </si>
  <si>
    <t>08.3.07.01-0052</t>
  </si>
  <si>
    <t>ФСБЦ-2022 доп.4, 08.3.07.01-0052, приказ Минстроя России от 27.12.2022 г. № 1133/пр</t>
  </si>
  <si>
    <t>Прокат стальной горячекатаный полосовой, марки стали Ст3сп, Ст3пс, размеры 50х5 мм</t>
  </si>
  <si>
    <t>14.4.02.04-0142</t>
  </si>
  <si>
    <t>ФСБЦ-2022, 14.4.02.04-0142, приказ Минстроя России от 18.05.2022 г. № 378/пр</t>
  </si>
  <si>
    <t>Краска масляная МА-0115, мумия, сурик железный</t>
  </si>
  <si>
    <t>20.5.04.03-0002</t>
  </si>
  <si>
    <t>ФСБЦ-2022, 20.5.04.03-0002, приказ Минстроя России от 18.05.2022 г. № 378/пр</t>
  </si>
  <si>
    <t>Зажимы наборные проходные ЗН24-4П25</t>
  </si>
  <si>
    <t>1-100-49</t>
  </si>
  <si>
    <t>Затраты труда рабочих (Средний разряд - 4,9)</t>
  </si>
  <si>
    <t>01.7.11.06-0028</t>
  </si>
  <si>
    <t>ФСБЦ-2022, 01.7.11.06-0028, приказ Минстроя России от 18.05.2022 г. № 378/пр</t>
  </si>
  <si>
    <t>Флюс ФКДТ</t>
  </si>
  <si>
    <t>01.7.11.06-0029</t>
  </si>
  <si>
    <t>ФСБЦ-2022, 01.7.11.06-0029, приказ Минстроя России от 18.05.2022 г. № 378/пр</t>
  </si>
  <si>
    <t>Флюс ФКСП</t>
  </si>
  <si>
    <t>01.7.19.04-0002</t>
  </si>
  <si>
    <t>ФСБЦ-2022, 01.7.19.04-0002, приказ Минстроя России от 18.05.2022 г. № 378/пр</t>
  </si>
  <si>
    <t>Пластины резиновые рулонная вулканизированная</t>
  </si>
  <si>
    <t>01.7.20.04-0004</t>
  </si>
  <si>
    <t>ФСБЦ-2022, 01.7.20.04-0004, приказ Минстроя России от 18.05.2022 г. № 378/пр</t>
  </si>
  <si>
    <t>Нитки хлопчатобумажные швейные, диаметр 1,7 мм</t>
  </si>
  <si>
    <t>10.3.02.03-0013</t>
  </si>
  <si>
    <t>ФСБЦ-2022, 10.3.02.03-0013, приказ Минстроя России от 18.05.2022 г. № 378/пр</t>
  </si>
  <si>
    <t>Припои оловянно-свинцовые бессурьмянистые, марка ПОС61</t>
  </si>
  <si>
    <t>10.3.02.03-0028</t>
  </si>
  <si>
    <t>ФСБЦ-2022, 10.3.02.03-0028, приказ Минстроя России от 18.05.2022 г. № 378/пр</t>
  </si>
  <si>
    <t>Припои оловянно-свинцовые малосурьмянистые, марка ПОССу 61-0,5</t>
  </si>
  <si>
    <t>14.4.02.09-0402</t>
  </si>
  <si>
    <t>ФСБЦ-2022, 14.4.02.09-0402, приказ Минстроя России от 18.05.2022 г. № 378/пр</t>
  </si>
  <si>
    <t>Краска маркировочная для электротехнических изделий</t>
  </si>
  <si>
    <t>14.4.03.11-0005</t>
  </si>
  <si>
    <t>ФСБЦ-2022, 14.4.03.11-0005, приказ Минстроя России от 18.05.2022 г. № 378/пр</t>
  </si>
  <si>
    <t>Лак НЦ-62</t>
  </si>
  <si>
    <t>20.2.10.03-0006</t>
  </si>
  <si>
    <t>ФСБЦ-2022, 20.2.10.03-0006, приказ Минстроя России от 18.05.2022 г. № 378/пр</t>
  </si>
  <si>
    <t>Наконечники кольцевые изолированные</t>
  </si>
  <si>
    <t>24.3.01.01-0005</t>
  </si>
  <si>
    <t>ФСБЦ-2022, 24.3.01.01-0005, приказ Минстроя России от 18.05.2022 г. № 378/пр</t>
  </si>
  <si>
    <t>Трубка полихлорвиниловая электромонтажная, толщина стенки 0,6 мм</t>
  </si>
  <si>
    <t>01.7.15.04-0001</t>
  </si>
  <si>
    <t>ФСБЦ-2022, 01.7.15.04-0001, приказ Минстроя России от 18.05.2022 г. № 378/пр</t>
  </si>
  <si>
    <t>Винты латунные с полукруглой головкой и прямым шлицем, диаметр резьбы М3, длина 12 мм</t>
  </si>
  <si>
    <t>01.7.17.09-1090</t>
  </si>
  <si>
    <t>ФСБЦ-2022, 01.7.17.09-1090, приказ Минстроя России от 18.05.2022 г. № 378/пр</t>
  </si>
  <si>
    <t>Сверло спиральное с цилиндрическим хвостовиком, оснащенное пластинами из твердого сплава карбида вольфрама, диаметр 8 мм, длина 120 мм</t>
  </si>
  <si>
    <t>01.7.06.07-0002</t>
  </si>
  <si>
    <t>ФСБЦ-2022, 01.7.06.07-0002, приказ Минстроя России от 18.05.2022 г. № 378/пр</t>
  </si>
  <si>
    <t>Ленты монтажные из пластмассы для бандажирования проводов, скрепляются пластмассовыми кнопками, ширина 10 мм</t>
  </si>
  <si>
    <t>20.1.02.23-0082</t>
  </si>
  <si>
    <t>ФСБЦ-2022, 20.1.02.23-0082, приказ Минстроя России от 18.05.2022 г. № 378/пр</t>
  </si>
  <si>
    <t>Перемычки гибкие, тип ПГС-50</t>
  </si>
  <si>
    <t>20.2.10.03-0002</t>
  </si>
  <si>
    <t>ФСБЦ-2022, 20.2.10.03-0002, приказ Минстроя России от 18.05.2022 г. № 378/пр</t>
  </si>
  <si>
    <t>Наконечники кабельные медные для электротехнических установок</t>
  </si>
  <si>
    <t>24.3.01.01-0001</t>
  </si>
  <si>
    <t>ФСБЦ-2022, 24.3.01.01-0001, приказ Минстроя России от 18.05.2022 г. № 378/пр</t>
  </si>
  <si>
    <t>Трубка ХВТ</t>
  </si>
  <si>
    <t>1-100-60</t>
  </si>
  <si>
    <t>Затраты труда рабочих (Средний разряд - 6)</t>
  </si>
  <si>
    <t>01.7.15.14-0165</t>
  </si>
  <si>
    <t>ФСБЦ-2022 доп.2, 01.7.15.14-0165, приказ Минстроя России от 26.08.2022 г. № 703/пр</t>
  </si>
  <si>
    <t>Шурупы самонарезающие стальные с полукруглой головкой и прямым шлицем, остроконечные, диаметр 4 мм, длина 40 мм</t>
  </si>
  <si>
    <t>21.2.03.09-0101</t>
  </si>
  <si>
    <t>ФСБЦ-2022, 21.2.03.09-0101, приказ Минстроя России от 18.05.2022 г. № 378/пр</t>
  </si>
  <si>
    <t>Провод силовой АПРН 1х35-660</t>
  </si>
  <si>
    <t>91.04.01-041</t>
  </si>
  <si>
    <t>ФСЭМ-2022 доп.11, 91.04.01-041, приказ Минстроя России от 07.11.2024 г. № 747/пр</t>
  </si>
  <si>
    <t>Молотки бурильные легкие при работе от передвижных компрессорных установок</t>
  </si>
  <si>
    <t>91.21.16-012</t>
  </si>
  <si>
    <t>ФСЭМ-2022, 91.21.16-012, приказ Минстроя России от 18.05.2022 г. № 378/пр</t>
  </si>
  <si>
    <t>Прессы гидравлические с электроприводом</t>
  </si>
  <si>
    <t>01.3.01.02-0002</t>
  </si>
  <si>
    <t>ФСБЦ-2022 доп.8, 01.3.01.02-0002, приказ Минстроя России от 14.11.2023 г. № 817/пр</t>
  </si>
  <si>
    <t>Вазелин технический</t>
  </si>
  <si>
    <t>01.7.02.09-0002</t>
  </si>
  <si>
    <t>ФСБЦ-2022, 01.7.02.09-0002, приказ Минстроя России от 18.05.2022 г. № 378/пр</t>
  </si>
  <si>
    <t>Шпагат бумажный, диаметр 2,5 мм</t>
  </si>
  <si>
    <t>01.7.06.05-0041</t>
  </si>
  <si>
    <t>ФСБЦ-2022, 01.7.06.05-0041, приказ Минстроя России от 18.05.2022 г. № 378/пр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</si>
  <si>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</si>
  <si>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01.7.15.07-0014</t>
  </si>
  <si>
    <t>ФСБЦ-2022, 01.7.15.07-0014, приказ Минстроя России от 18.05.2022 г. № 378/пр</t>
  </si>
  <si>
    <t>Дюбели распорные полипропиленовые</t>
  </si>
  <si>
    <t>01.7.20.04-0005</t>
  </si>
  <si>
    <t>ФСБЦ-2022, 01.7.20.04-0005, приказ Минстроя России от 18.05.2022 г. № 378/пр</t>
  </si>
  <si>
    <t>Нитки швейные армированные</t>
  </si>
  <si>
    <t>14.1.04.02-0002</t>
  </si>
  <si>
    <t>ФСБЦ-2022, 14.1.04.02-0002, приказ Минстроя России от 18.05.2022 г. № 378/пр</t>
  </si>
  <si>
    <t>Клей, марка 88-СА</t>
  </si>
  <si>
    <t>1-100-38</t>
  </si>
  <si>
    <t>Затраты труда рабочих (Средний разряд - 3,8)</t>
  </si>
  <si>
    <t>91.05.02-769</t>
  </si>
  <si>
    <t>ФСЭМ-2022, 91.05.02-769, приказ Минстроя России от 18.05.2022 г. № 378/пр</t>
  </si>
  <si>
    <t>Краны козловые передвижные, грузоподъемность до 3 т, высота подъема 3 м, пролет 3 м</t>
  </si>
  <si>
    <t>20.5.04.09-0002</t>
  </si>
  <si>
    <t>ФСБЦ-2022, 20.5.04.09-0002, приказ Минстроя России от 18.05.2022 г. № 378/пр</t>
  </si>
  <si>
    <t>Сжимы типа У731М для магистральных и ответвительных проводов и кабелей</t>
  </si>
  <si>
    <t>Средний разряд работы 2,0</t>
  </si>
  <si>
    <t>01.3.01.07-0009</t>
  </si>
  <si>
    <t>ФСБЦ-2022, 01.3.01.07-0009, приказ Минстроя России от 18.05.2022 г. № 378/пр</t>
  </si>
  <si>
    <t>Спирт этиловый ректификованный технический, сорт I</t>
  </si>
  <si>
    <t>24.3.04.11-0002</t>
  </si>
  <si>
    <t>ФСБЦ-2022, 24.3.04.11-0002, приказ Минстроя России от 18.05.2022 г. № 378/пр</t>
  </si>
  <si>
    <t>Трубка изоляционная ТПВ</t>
  </si>
  <si>
    <t>91.06.01-003</t>
  </si>
  <si>
    <t>ФСЭМ-2022, 91.06.01-003, приказ Минстроя России от 18.05.2022 г. № 378/пр</t>
  </si>
  <si>
    <t>Домкраты гидравлические, грузоподъемность 63-100 т</t>
  </si>
  <si>
    <t>91.08.04-021</t>
  </si>
  <si>
    <t>ФСЭМ-2022, 91.08.04-021, приказ Минстроя России от 18.05.2022 г. № 378/пр</t>
  </si>
  <si>
    <t>Котлы битумные передвижные электрические с центробежной мешалкой, объем загрузочной емкости 400 л</t>
  </si>
  <si>
    <t>01.2.01.02-0042</t>
  </si>
  <si>
    <t>ФСБЦ-2022, 01.2.01.02-0042, приказ Минстроя России от 18.05.2022 г. № 378/пр</t>
  </si>
  <si>
    <t>Битум нефтяной строительный кровельный БНК-90/30</t>
  </si>
  <si>
    <t>01.3.01.08-0001</t>
  </si>
  <si>
    <t>ФСБЦ-2022 доп.6, 01.3.01.08-0001, приказ Минстроя России от 11.05.2023 г. № 335/пр</t>
  </si>
  <si>
    <t>Топливо дизельное</t>
  </si>
  <si>
    <t>01.7.11.07-0039</t>
  </si>
  <si>
    <t>ФСБЦ-2022, 01.7.11.07-0039, приказ Минстроя России от 18.05.2022 г. № 378/пр</t>
  </si>
  <si>
    <t>Электроды сварочные для сварки низколегированных и углеродистых сталей Э50, диаметр 4 мм</t>
  </si>
  <si>
    <t>11.1.03.06-0075</t>
  </si>
  <si>
    <t>ФСБЦ-2022 доп.4, 11.1.03.06-0075, приказ Минстроя России от 27.12.2022 г. № 1133/пр</t>
  </si>
  <si>
    <t>Доска обрезная хвойных пород, естественной влажности, длина 2-6,5 м, ширина 100-250 мм, толщина 30-40 мм, сорт III</t>
  </si>
  <si>
    <t>14.4.03.14-0011</t>
  </si>
  <si>
    <t>ФСБЦ-2022, 14.4.03.14-0011, приказ Минстроя России от 18.05.2022 г. № 378/пр</t>
  </si>
  <si>
    <t>Раствор крезольно-формальдегидной смолы, поливинилбутираля и моноглицерида льняного масла в смеси спирта этилового и циклогексанона, для покрытия металлических изделий с целью защиты их от коррозии</t>
  </si>
  <si>
    <t>01.7.15.07-0022</t>
  </si>
  <si>
    <t>ФСБЦ-2022, 01.7.15.07-0022, приказ Минстроя России от 18.05.2022 г. № 378/пр</t>
  </si>
  <si>
    <t>Дюбели полиэтиленовые распорные, диаметр 6 мм, длина 40 мм</t>
  </si>
  <si>
    <t>18.5.08.09-0002</t>
  </si>
  <si>
    <t>ФСБЦ-2022, 18.5.08.09-0002, приказ Минстроя России от 18.05.2022 г. № 378/пр</t>
  </si>
  <si>
    <t>Патрубки стальные</t>
  </si>
  <si>
    <t>20.2.02.01-0019</t>
  </si>
  <si>
    <t>ФСБЦ-2022, 20.2.02.01-0019, приказ Минстроя России от 18.05.2022 г. № 378/пр</t>
  </si>
  <si>
    <t>Втулки изолирующие, размеры 65х50х18 мм</t>
  </si>
  <si>
    <t>Средний разряд работы 2,5</t>
  </si>
  <si>
    <t>01.7.15.07-0152</t>
  </si>
  <si>
    <t>ФСБЦ-2022, 01.7.15.07-0152, приказ Минстроя России от 18.05.2022 г. № 378/пр</t>
  </si>
  <si>
    <t>Дюбели пластмассовые с шурупами, диаметр 6 мм, длина 35 мм, диаметр шурупа 3,5 мм, длина шурупа 50 мм</t>
  </si>
  <si>
    <t>01.7.07.20-0002</t>
  </si>
  <si>
    <t>ФСБЦ-2022, 01.7.07.20-0002, приказ Минстроя России от 18.05.2022 г. № 378/пр</t>
  </si>
  <si>
    <t>Тальк молотый, сорт I</t>
  </si>
  <si>
    <t>20.2.01.05-0003</t>
  </si>
  <si>
    <t>ФСБЦ-2022, 20.2.01.05-0003, приказ Минстроя России от 18.05.2022 г. № 378/пр</t>
  </si>
  <si>
    <t>Гильзы кабельные медные 6 мм</t>
  </si>
  <si>
    <t>20.2.02.01-0012</t>
  </si>
  <si>
    <t>ФСБЦ-2022 доп.9, 20.2.02.01-0012, приказ Минстроя России от 16.02.2024 г. № 102/пр</t>
  </si>
  <si>
    <t>Втулки полипропиленовые, диаметр 22 мм</t>
  </si>
  <si>
    <t>20.2.01.05-0005</t>
  </si>
  <si>
    <t>ФСБЦ-2022, 20.2.01.05-0005, приказ Минстроя России от 18.05.2022 г. № 378/пр</t>
  </si>
  <si>
    <t>Гильзы кабельные медные 16 мм</t>
  </si>
  <si>
    <t>20.2.02.01-0013</t>
  </si>
  <si>
    <t>ФСБЦ-2022 доп.9, 20.2.02.01-0013, приказ Минстроя России от 16.02.2024 г. № 102/пр</t>
  </si>
  <si>
    <t>Втулки полипропиленовые, диаметр 28 мм</t>
  </si>
  <si>
    <t>91.01.05-084</t>
  </si>
  <si>
    <t>ФСЭМ-2022, 91.01.05-084, приказ Минстроя России от 18.05.2022 г. № 378/пр</t>
  </si>
  <si>
    <t>Экскаваторы одноковшовые дизельные на гусеничном ходу, объем ковша 0,4 м3</t>
  </si>
  <si>
    <t>91.19.08-004</t>
  </si>
  <si>
    <t>ФСЭМ-2022, 91.19.08-004, приказ Минстроя России от 18.05.2022 г. № 378/пр</t>
  </si>
  <si>
    <t>Насосы, производительность 53 м3/ч, напор 10 м, мощность 4 кВт</t>
  </si>
  <si>
    <t>Средний разряд работы 2,2</t>
  </si>
  <si>
    <t>Машинист 4 разряда</t>
  </si>
  <si>
    <t>571/пр_2022_п.83_т.2_стр.4_стб.3</t>
  </si>
  <si>
    <t>Разборка и (или) демонтаж строительных конструкций, систем и сетей инженерно-технического обеспечения, в том числе их элементов: металлических, металлокомпозитных, композитных конструкций</t>
  </si>
  <si>
    <t>Методика применения сметных норм 571/пр (О.П.)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</si>
  <si>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</si>
  <si>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</t>
  </si>
  <si>
    <t>571/пр_2022_п.84_т.3_стр.2_стб.3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</si>
  <si>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</si>
  <si>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</si>
  <si>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Поправка:  Наименование: Поправка: 571/пр_2022_п.83_т.2_стр.4_стб.3 Наименование: Разборка и (или) демонтаж строительных конструкций, систем и сетей инженерно-технического обеспечения, в том числе их элементов: металлических, металлокомпозитных, композитных конструкций</t>
  </si>
  <si>
    <t>Изготовление арматурных пространственных каркасов в построечных условиях, диаметром: 16 мм (применительно Изготовление противоподкопного устройства размером:  3 м x 0,5 м, ячейка 0,15 x 0,15 м, диаметром 16 мм из арматуры стальной класс А-III. Весом 0,03555 т за 1 шт.)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</si>
  <si>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</si>
  <si>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</si>
  <si>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</si>
  <si>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</si>
  <si>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</si>
  <si>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</si>
  <si>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</si>
  <si>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</si>
  <si>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</si>
  <si>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</si>
  <si>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</si>
  <si>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</si>
  <si>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</si>
  <si>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</si>
  <si>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</si>
  <si>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</si>
  <si>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</si>
  <si>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</si>
  <si>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</si>
  <si>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</si>
  <si>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</si>
  <si>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</si>
  <si>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</si>
  <si>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</si>
  <si>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</si>
  <si>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</si>
  <si>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</si>
  <si>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</si>
  <si>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 (Terminal)» версия 12»</t>
  </si>
  <si>
    <t>ФГИС ЦС, конъюнктурный анализ</t>
  </si>
  <si>
    <t>Ресурсно-индексным</t>
  </si>
  <si>
    <t>Составлен(а) в текущем уровне цен на март 2026 года</t>
  </si>
  <si>
    <t>Раздел: Раздел 1. Ограждения и ворота, въездные группы</t>
  </si>
  <si>
    <t>Подраздел: 1.1. Ограждения и ворота</t>
  </si>
  <si>
    <t>ГЭСНр 68-03-004-01</t>
  </si>
  <si>
    <r>
      <t>Демонтаж металлических ограждений высотой до 1 м (прим.демонтажа металлических ограждений (дефектных участков) с извлечением столбов)</t>
    </r>
    <r>
      <rPr>
        <i/>
        <sz val="10"/>
        <rFont val="Arial"/>
        <family val="2"/>
        <charset val="204"/>
      </rPr>
      <t xml:space="preserve">
Поправки к: 
М )*0</t>
    </r>
  </si>
  <si>
    <t>ОТ (ЗТ)</t>
  </si>
  <si>
    <t>ЭМ</t>
  </si>
  <si>
    <t>ОТм(ЗТм) Средний разряд машинистов 4</t>
  </si>
  <si>
    <t>ОТм(ЗТм)</t>
  </si>
  <si>
    <t>М</t>
  </si>
  <si>
    <t>Итого прямые затраты</t>
  </si>
  <si>
    <t>ФОТ</t>
  </si>
  <si>
    <t>НР Благоустройство</t>
  </si>
  <si>
    <t>СП Благоустройство</t>
  </si>
  <si>
    <t>Всего по позиции</t>
  </si>
  <si>
    <t>=</t>
  </si>
  <si>
    <t>ГЭСН 07-01-054-02</t>
  </si>
  <si>
    <r>
      <t>Установка железобетонных оград из панелей длиной: 3 м(применительно Разборка железобетонных оград из панелей длиной: 3 м )</t>
    </r>
    <r>
      <rPr>
        <i/>
        <sz val="10"/>
        <rFont val="Arial"/>
        <family val="2"/>
        <charset val="204"/>
      </rPr>
      <t xml:space="preserve">
Поправки к: 
М )*0)*0;   
ЭМ )*0,8;   
ЗТ )*0,8;   
ЗТм )*0,8</t>
    </r>
  </si>
  <si>
    <t>ОТм(ЗТм) Средний разряд машинистов 5</t>
  </si>
  <si>
    <t>ОТм(ЗТм) Средний разряд машинистов 6</t>
  </si>
  <si>
    <t>НР Бетонные и железобетонные сборные конструкции и работы в строительстве</t>
  </si>
  <si>
    <t>СП Бетонные и железобетонные сборные конструкции и работы в строительстве</t>
  </si>
  <si>
    <t>ГЭСН 07-01-055-01</t>
  </si>
  <si>
    <r>
      <t>Устройство ворот распашных с установкой столбов: металлических(применительно  к демонтажу ворот распашных с демонтажем столбов)</t>
    </r>
    <r>
      <rPr>
        <i/>
        <sz val="10"/>
        <rFont val="Arial"/>
        <family val="2"/>
        <charset val="204"/>
      </rPr>
      <t xml:space="preserve">
Поправки к: 
М )*0)*0;   
ЭМ )*0,7;   
ЗТ )*0,7;   
ЗТм )*0,7</t>
    </r>
  </si>
  <si>
    <t>ГЭСН 07-01-055-12</t>
  </si>
  <si>
    <r>
      <t>Устройство откатных ворот с ручным управлением (прим.Демонтаж откатных ворот с ручным управлением )</t>
    </r>
    <r>
      <rPr>
        <i/>
        <sz val="10"/>
        <rFont val="Arial"/>
        <family val="2"/>
        <charset val="204"/>
      </rPr>
      <t xml:space="preserve">
Поправки к: 
М )*0)*0;   
ЭМ )*0,7;   
ЗТ )*0,7;   
ЗТм )*0,7</t>
    </r>
  </si>
  <si>
    <t>ГЭСН 07-01-055-08</t>
  </si>
  <si>
    <r>
      <t>Устройство калиток: с установкой столбов металлических(применительно к демонтажу дефектной калитки со столбами)</t>
    </r>
    <r>
      <rPr>
        <i/>
        <sz val="10"/>
        <rFont val="Arial"/>
        <family val="2"/>
        <charset val="204"/>
      </rPr>
      <t xml:space="preserve">
Поправки к: 
М )*0)*0;   
ЭМ )*0,7;   
ЗТ )*0,7;   
ЗТм )*0,7</t>
    </r>
  </si>
  <si>
    <t>ГЭСН 07-01-055-09</t>
  </si>
  <si>
    <t xml:space="preserve">
М *0</t>
  </si>
  <si>
    <t>Разборка и (или) демонтаж строительных конструкций, систем и сетей инженерно-технического обеспечения, в том числе их элементов: металлических, металлокомпозитных, композитных конструкций
ЭМ *0,7; М *0; ЗТ *0,7; ЗТм *0,7</t>
  </si>
  <si>
    <t>Результирующие коэффициенты: 
ЭМ 0,7;
М 0)*0;
ЗТ 0,7;
ЗТм 0,7</t>
  </si>
  <si>
    <r>
      <t>Устройство ворот распашных с установкой столбов: металлических</t>
    </r>
    <r>
      <rPr>
        <i/>
        <sz val="10"/>
        <rFont val="Arial"/>
        <family val="2"/>
        <charset val="204"/>
      </rPr>
      <t xml:space="preserve">
Поправки к: 
М )*0</t>
    </r>
  </si>
  <si>
    <r>
      <t>Устройство откатных ворот с ручным управлением</t>
    </r>
    <r>
      <rPr>
        <i/>
        <sz val="10"/>
        <rFont val="Arial"/>
        <family val="2"/>
        <charset val="204"/>
      </rPr>
      <t xml:space="preserve">
Поправки к: 
М )*0</t>
    </r>
  </si>
  <si>
    <t>ГЭСН 09-05-001-01</t>
  </si>
  <si>
    <t xml:space="preserve">
М )*0</t>
  </si>
  <si>
    <t>НР Строительные металлические конструкции</t>
  </si>
  <si>
    <t>СП Строительные металлические конструкции</t>
  </si>
  <si>
    <r>
      <t>Облицовка ворот стальным профилированным листом</t>
    </r>
    <r>
      <rPr>
        <i/>
        <sz val="10"/>
        <rFont val="Arial"/>
        <family val="2"/>
        <charset val="204"/>
      </rPr>
      <t xml:space="preserve">
Поправки к: 
М )*0</t>
    </r>
  </si>
  <si>
    <r>
      <t>Устройство калиток: с установкой столбов металлических</t>
    </r>
    <r>
      <rPr>
        <i/>
        <sz val="10"/>
        <rFont val="Arial"/>
        <family val="2"/>
        <charset val="204"/>
      </rPr>
      <t xml:space="preserve">
Поправки к: 
М )*0</t>
    </r>
  </si>
  <si>
    <r>
      <t>Устройство калиток: без установки столбов при металлических оградах и оградах из панелей</t>
    </r>
    <r>
      <rPr>
        <i/>
        <sz val="10"/>
        <rFont val="Arial"/>
        <family val="2"/>
        <charset val="204"/>
      </rPr>
      <t xml:space="preserve">
Поправки к: 
М *0</t>
    </r>
  </si>
  <si>
    <t>ГЭСН 07-01-054-11</t>
  </si>
  <si>
    <r>
      <t>Установка металлических оград по железобетонным столбам: без цоколя из сетчатых панелей высотой до 1,7 м</t>
    </r>
    <r>
      <rPr>
        <i/>
        <sz val="10"/>
        <rFont val="Arial"/>
        <family val="2"/>
        <charset val="204"/>
      </rPr>
      <t xml:space="preserve">
Поправки к: 
М *0</t>
    </r>
  </si>
  <si>
    <t>ГЭСН 07-01-054-12</t>
  </si>
  <si>
    <r>
      <t>Установка металлических оград по железобетонным столбам: без цоколя из сетчатых панелей высотой до 2,2 м (применительно к установке оград из настила профилированного по металлическим столбам)</t>
    </r>
    <r>
      <rPr>
        <i/>
        <sz val="10"/>
        <rFont val="Arial"/>
        <family val="2"/>
        <charset val="204"/>
      </rPr>
      <t xml:space="preserve">
Поправки к: 
М )*0</t>
    </r>
  </si>
  <si>
    <t>ГЭСН 09-08-001-01</t>
  </si>
  <si>
    <r>
      <t>Установка металлических столбов высотой до 4 м: с погружением в бетонное основание</t>
    </r>
    <r>
      <rPr>
        <i/>
        <sz val="10"/>
        <rFont val="Arial"/>
        <family val="2"/>
        <charset val="204"/>
      </rPr>
      <t xml:space="preserve">
Поправки к: 
М *0</t>
    </r>
  </si>
  <si>
    <t>ГЭСН 09-08-002-05</t>
  </si>
  <si>
    <r>
      <t>Устройство заграждений из готовых металлических решетчатых панелей: высотой до 2 м</t>
    </r>
    <r>
      <rPr>
        <i/>
        <sz val="10"/>
        <rFont val="Arial"/>
        <family val="2"/>
        <charset val="204"/>
      </rPr>
      <t xml:space="preserve">
Поправки к: 
М )*0</t>
    </r>
  </si>
  <si>
    <t>ГЭСН 09-08-002-06</t>
  </si>
  <si>
    <r>
      <t>Устройство заграждений из готовых металлических решетчатых панелей: высотой более 2 м</t>
    </r>
    <r>
      <rPr>
        <i/>
        <sz val="10"/>
        <rFont val="Arial"/>
        <family val="2"/>
        <charset val="204"/>
      </rPr>
      <t xml:space="preserve">
Поправки к: 
М )*0</t>
    </r>
  </si>
  <si>
    <t>ГЭСН 06-03-010-06</t>
  </si>
  <si>
    <r>
      <t>Изготовление арматурных пространственных каркасов в построечных условиях, диаметром: 16 мм (применительно Изготовление противоподкопного устройства размером:  3 м x 0,5 м, ячейка 0,15 x 0,15 м, диаметром 16 мм из арматуры стальной класс А-III. Весом 0,03555 т за 1 шт.)</t>
    </r>
    <r>
      <rPr>
        <i/>
        <sz val="10"/>
        <rFont val="Arial"/>
        <family val="2"/>
        <charset val="204"/>
      </rPr>
      <t xml:space="preserve">
Поправки к: 
М *0</t>
    </r>
  </si>
  <si>
    <t>НР Изготовление в построечных условиях материалов, полуфабрикатов, металлических заготовок</t>
  </si>
  <si>
    <t>СП Изготовление в построечных условиях материалов, полуфабрикатов, металлических заготовок</t>
  </si>
  <si>
    <t>ГЭСН 09-03-015-01</t>
  </si>
  <si>
    <r>
      <t>Монтаж прогонов при шаге ферм до 12 м при высоте здания: до 25 м(применительно к монтажу прогонов из профильной трубы)</t>
    </r>
    <r>
      <rPr>
        <i/>
        <sz val="10"/>
        <rFont val="Arial"/>
        <family val="2"/>
        <charset val="204"/>
      </rPr>
      <t xml:space="preserve">
Поправки к: 
М )*0</t>
    </r>
  </si>
  <si>
    <t>ОТм(ЗТм) Средний разряд машинистов 7</t>
  </si>
  <si>
    <r>
      <t>Установка железобетонных оград из панелей длиной: 3 м</t>
    </r>
    <r>
      <rPr>
        <i/>
        <sz val="10"/>
        <rFont val="Arial"/>
        <family val="2"/>
        <charset val="204"/>
      </rPr>
      <t xml:space="preserve">
Поправки к: 
М )*0</t>
    </r>
  </si>
  <si>
    <t>ГЭСН 09-08-002-01</t>
  </si>
  <si>
    <r>
      <t>Устройство барьеров безопасности: плоских</t>
    </r>
    <r>
      <rPr>
        <i/>
        <sz val="10"/>
        <rFont val="Arial"/>
        <family val="2"/>
        <charset val="204"/>
      </rPr>
      <t xml:space="preserve">
Поправки к: 
М *0</t>
    </r>
  </si>
  <si>
    <t>ГЭСН 09-08-002-02</t>
  </si>
  <si>
    <r>
      <t>Устройство барьеров безопасности: спиральных</t>
    </r>
    <r>
      <rPr>
        <i/>
        <sz val="10"/>
        <rFont val="Arial"/>
        <family val="2"/>
        <charset val="204"/>
      </rPr>
      <t xml:space="preserve">
Поправки к: 
М )*0</t>
    </r>
  </si>
  <si>
    <t>ГЭСН 09-08-002-03</t>
  </si>
  <si>
    <r>
      <t>Устройство барьеров безопасности: плоских с креплением на кронштейнах</t>
    </r>
    <r>
      <rPr>
        <i/>
        <sz val="10"/>
        <rFont val="Arial"/>
        <family val="2"/>
        <charset val="204"/>
      </rPr>
      <t xml:space="preserve">
Поправки к: 
М )*0</t>
    </r>
  </si>
  <si>
    <t>ГЭСН 09-08-002-04</t>
  </si>
  <si>
    <r>
      <t>Устройство барьеров безопасности: спиральных с креплением на кронштейнах</t>
    </r>
    <r>
      <rPr>
        <i/>
        <sz val="10"/>
        <rFont val="Arial"/>
        <family val="2"/>
        <charset val="204"/>
      </rPr>
      <t xml:space="preserve">
Поправки к: 
М )*0</t>
    </r>
  </si>
  <si>
    <t>ГЭСН 06-01-001-20</t>
  </si>
  <si>
    <r>
      <t>Устройство ленточных фундаментов: бетонных (применительно к устройству бетонных фундаментов и антивандальных поясов для ограждения с армированием)</t>
    </r>
    <r>
      <rPr>
        <i/>
        <sz val="10"/>
        <rFont val="Arial"/>
        <family val="2"/>
        <charset val="204"/>
      </rPr>
      <t xml:space="preserve">
Поправки к: 
М )*0</t>
    </r>
  </si>
  <si>
    <t>НР Бетонные и железобетонные монолитные конструкции и работы в строительстве</t>
  </si>
  <si>
    <t>СП Бетонные и железобетонные монолитные конструкции и работы в строительстве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</si>
  <si>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</si>
  <si>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</si>
  <si>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</si>
  <si>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</si>
  <si>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</si>
  <si>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</si>
  <si>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</si>
  <si>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</si>
  <si>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</si>
  <si>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</si>
  <si>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</si>
  <si>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</si>
  <si>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</si>
  <si>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</si>
  <si>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</si>
  <si>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</si>
  <si>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</si>
  <si>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</si>
  <si>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</si>
  <si>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</si>
  <si>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</si>
  <si>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</si>
  <si>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</si>
  <si>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</si>
  <si>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  оплата труда машинистов (ОТм)</t>
  </si>
  <si>
    <t>Подраздел: 1.2. Прочие работы при ремонте ограждений и ворот</t>
  </si>
  <si>
    <t>ГЭСН 07-01-055-06</t>
  </si>
  <si>
    <t>ГЭСНм 11-05-001-01</t>
  </si>
  <si>
    <t>Демонтаж оборудования, не пригодного для дальнейшего использования (предназначено в лом), без разборки и резки
ЭМ *0,3; М *0; ЗТ *0,3; ЗТм *0,3</t>
  </si>
  <si>
    <t>Результирующие коэффициенты: 
ЭМ 0,3;
М 0)*0;
ЗТ 0,3;
ЗТм 0,3</t>
  </si>
  <si>
    <t>НР Приборы, средства автоматизации и вычислительной техники</t>
  </si>
  <si>
    <t>СП Приборы, средства автоматизации и вычислительной техники</t>
  </si>
  <si>
    <r>
      <t>Механизм исполнительный, масса: до 20 кг (монтаж приводы ворот, шлагбаумов)</t>
    </r>
    <r>
      <rPr>
        <i/>
        <sz val="10"/>
        <rFont val="Arial"/>
        <family val="2"/>
        <charset val="204"/>
      </rPr>
      <t xml:space="preserve">
Поправки к: 
М *0</t>
    </r>
  </si>
  <si>
    <t>ГЭСН 46-03-014-45</t>
  </si>
  <si>
    <r>
      <t>Сверление горизонтальных отверстий в железобетонных конструкциях стен перфоратором глубиной 200 мм диаметром: до 20 мм</t>
    </r>
    <r>
      <rPr>
        <i/>
        <sz val="10"/>
        <rFont val="Arial"/>
        <family val="2"/>
        <charset val="204"/>
      </rPr>
      <t xml:space="preserve">
Поправки к: 
М *0</t>
    </r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</si>
  <si>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</si>
  <si>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</si>
  <si>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ГЭСН 46-03-014-58</t>
  </si>
  <si>
    <r>
      <t>На каждые 10 мм изменения глубины сверления добавлять или исключать: к норме 46-03-014-45</t>
    </r>
    <r>
      <rPr>
        <i/>
        <sz val="10"/>
        <rFont val="Arial"/>
        <family val="2"/>
        <charset val="204"/>
      </rPr>
      <t xml:space="preserve">
Поправки к: 
М *0</t>
    </r>
  </si>
  <si>
    <t>Подраздел: 1.3. Окраска металлических поверхностей, металлических и ж/б поверхностей ограждения</t>
  </si>
  <si>
    <t>ГЭСНр 62-03-005-01</t>
  </si>
  <si>
    <r>
      <t>Окраска масляными составами ранее окрашенных поверхностей труб: стальных за 1 раз</t>
    </r>
    <r>
      <rPr>
        <i/>
        <sz val="10"/>
        <rFont val="Arial"/>
        <family val="2"/>
        <charset val="204"/>
      </rPr>
      <t xml:space="preserve">
Поправки к: 
М )*0</t>
    </r>
  </si>
  <si>
    <t>НР Малярные работы</t>
  </si>
  <si>
    <t>СП Малярные работы</t>
  </si>
  <si>
    <t>ГЭСНр 62-03-005-02</t>
  </si>
  <si>
    <r>
      <t>Окраска масляными составами ранее окрашенных поверхностей труб: стальных за 2 раза</t>
    </r>
    <r>
      <rPr>
        <i/>
        <sz val="10"/>
        <rFont val="Arial"/>
        <family val="2"/>
        <charset val="204"/>
      </rPr>
      <t xml:space="preserve">
Поправки к: 
М )*0</t>
    </r>
  </si>
  <si>
    <t>ГЭСНр 62-03-008-01</t>
  </si>
  <si>
    <r>
      <t>Окраска масляными составами ранее окрашенных металлических решеток и оград: без рельефа за 1 раз</t>
    </r>
    <r>
      <rPr>
        <i/>
        <sz val="10"/>
        <rFont val="Arial"/>
        <family val="2"/>
        <charset val="204"/>
      </rPr>
      <t xml:space="preserve">
Поправки к: 
М )*0</t>
    </r>
  </si>
  <si>
    <t>ГЭСНр 62-03-008-02</t>
  </si>
  <si>
    <r>
      <t>Окраска масляными составами ранее окрашенных металлических решеток и оград: без рельефа за 2 раза</t>
    </r>
    <r>
      <rPr>
        <i/>
        <sz val="10"/>
        <rFont val="Arial"/>
        <family val="2"/>
        <charset val="204"/>
      </rPr>
      <t xml:space="preserve">
Поправки к: 
М )*0</t>
    </r>
  </si>
  <si>
    <t>ГЭСНр 62-03-002-02</t>
  </si>
  <si>
    <r>
      <t>Окраска масляными составами ранее окрашенных больших металлических поверхностей (кроме крыш): за два раза</t>
    </r>
    <r>
      <rPr>
        <i/>
        <sz val="10"/>
        <rFont val="Arial"/>
        <family val="2"/>
        <charset val="204"/>
      </rPr>
      <t xml:space="preserve">
Поправки к: 
М )*0</t>
    </r>
  </si>
  <si>
    <t>ГЭСН 13-03-002-04</t>
  </si>
  <si>
    <r>
      <t>Огрунтовка металлических поверхностей за один раз: грунтовкой ГФ-021</t>
    </r>
    <r>
      <rPr>
        <i/>
        <sz val="10"/>
        <rFont val="Arial"/>
        <family val="2"/>
        <charset val="204"/>
      </rPr>
      <t xml:space="preserve">
Поправки к: 
М )*0</t>
    </r>
  </si>
  <si>
    <t>НР Защита строительных конструкций и оборудования от коррозии</t>
  </si>
  <si>
    <t>СП Защита строительных конструкций и оборудования от коррозии</t>
  </si>
  <si>
    <t>ГЭСН 13-06-004-01</t>
  </si>
  <si>
    <r>
      <t>Обеспыливание поверхности</t>
    </r>
    <r>
      <rPr>
        <i/>
        <sz val="10"/>
        <rFont val="Arial"/>
        <family val="2"/>
        <charset val="204"/>
      </rPr>
      <t xml:space="preserve">
Поправки к: 
М )*0</t>
    </r>
  </si>
  <si>
    <t>ГЭСН 13-03-004-26</t>
  </si>
  <si>
    <r>
      <t>Окраска металлических огрунтованных поверхностей: эмалью ПФ-115</t>
    </r>
    <r>
      <rPr>
        <i/>
        <sz val="10"/>
        <rFont val="Arial"/>
        <family val="2"/>
        <charset val="204"/>
      </rPr>
      <t xml:space="preserve">
Поправки к: 
М )*0</t>
    </r>
  </si>
  <si>
    <t>ГЭСН 15-04-030-04</t>
  </si>
  <si>
    <r>
      <t>Масляная окраска металлических поверхностей: решеток, переплетов, труб диаметром менее 50 мм и т.п., количество окрасок 2</t>
    </r>
    <r>
      <rPr>
        <i/>
        <sz val="10"/>
        <rFont val="Arial"/>
        <family val="2"/>
        <charset val="204"/>
      </rPr>
      <t xml:space="preserve">
Поправки к: 
М )*0</t>
    </r>
  </si>
  <si>
    <t>ОТм(ЗТм) Средний разряд машинистов 3</t>
  </si>
  <si>
    <t>НР Отделочные работы</t>
  </si>
  <si>
    <t>СП Отделочные работы</t>
  </si>
  <si>
    <t>ГЭСН 15-04-030-02</t>
  </si>
  <si>
    <r>
      <t>Масляная окраска металлических поверхностей: больших (кроме кровель), количество окрасок 2</t>
    </r>
    <r>
      <rPr>
        <i/>
        <sz val="10"/>
        <rFont val="Arial"/>
        <family val="2"/>
        <charset val="204"/>
      </rPr>
      <t xml:space="preserve">
Поправки к: 
М )*0</t>
    </r>
  </si>
  <si>
    <t>ГЭСН 15-04-030-01</t>
  </si>
  <si>
    <r>
      <t>Масляная окраска металлических поверхностей: больших (кроме кровель), количество окрасок 1</t>
    </r>
    <r>
      <rPr>
        <i/>
        <sz val="10"/>
        <rFont val="Arial"/>
        <family val="2"/>
        <charset val="204"/>
      </rPr>
      <t xml:space="preserve">
Поправки к: 
М )*0</t>
    </r>
  </si>
  <si>
    <t>ГЭСН 15-07-003-02</t>
  </si>
  <si>
    <r>
      <t>Нанесение водно-дисперсионной грунтовки на поверхности: пористые (камень, кирпич, бетон и т.д.)  (применительно к огрунтовке бетонного ограждения)</t>
    </r>
    <r>
      <rPr>
        <i/>
        <sz val="10"/>
        <rFont val="Arial"/>
        <family val="2"/>
        <charset val="204"/>
      </rPr>
      <t xml:space="preserve">
Поправки к: 
М *0</t>
    </r>
  </si>
  <si>
    <t>ГЭСН 13-03-003-21</t>
  </si>
  <si>
    <r>
      <t>Окраска огрунтованных бетонных и оштукатуренных поверхностей: эмалью ПФ-133 ( применительно окраска поверхности бетонного ограждения)</t>
    </r>
    <r>
      <rPr>
        <i/>
        <sz val="10"/>
        <rFont val="Arial"/>
        <family val="2"/>
        <charset val="204"/>
      </rPr>
      <t xml:space="preserve">
Поправки к: 
М *0</t>
    </r>
  </si>
  <si>
    <t>ГЭСНр 62-04-005-05</t>
  </si>
  <si>
    <r>
      <t>Очистка вручную поверхности фасадов простых от перхлорвиниловых и масляных красок: с земли и лесов</t>
    </r>
    <r>
      <rPr>
        <i/>
        <sz val="10"/>
        <rFont val="Arial"/>
        <family val="2"/>
        <charset val="204"/>
      </rPr>
      <t xml:space="preserve">
Поправки к: 
М )*0</t>
    </r>
  </si>
  <si>
    <t>ГЭСНр 62-02-008-01</t>
  </si>
  <si>
    <r>
      <t>Окраска перхлорвиниловыми красками по подготовленной поверхности фасадов: простых за 1 раз с земли и лесов</t>
    </r>
    <r>
      <rPr>
        <i/>
        <sz val="10"/>
        <rFont val="Arial"/>
        <family val="2"/>
        <charset val="204"/>
      </rPr>
      <t xml:space="preserve">
Поправки к: 
М *0</t>
    </r>
  </si>
  <si>
    <t>Подраздел: 1.4. Вспомогательные работы</t>
  </si>
  <si>
    <t>ГЭСН 09-05-006-01</t>
  </si>
  <si>
    <r>
      <t>Резка стального профилированного настила</t>
    </r>
    <r>
      <rPr>
        <i/>
        <sz val="10"/>
        <rFont val="Arial"/>
        <family val="2"/>
        <charset val="204"/>
      </rPr>
      <t xml:space="preserve">
Поправки к: 
М *0</t>
    </r>
  </si>
  <si>
    <t>ГЭСНр 69-01-012-01</t>
  </si>
  <si>
    <r>
      <t>Приготовление растворов вручную: цементных</t>
    </r>
    <r>
      <rPr>
        <i/>
        <sz val="10"/>
        <rFont val="Arial"/>
        <family val="2"/>
        <charset val="204"/>
      </rPr>
      <t xml:space="preserve">
Поправки к: 
М )*0</t>
    </r>
  </si>
  <si>
    <t>ГЭСНр 69-01-011-01</t>
  </si>
  <si>
    <r>
      <t>Механизированное приготовление растворов в построечных условиях: цементных</t>
    </r>
    <r>
      <rPr>
        <i/>
        <sz val="10"/>
        <rFont val="Arial"/>
        <family val="2"/>
        <charset val="204"/>
      </rPr>
      <t xml:space="preserve">
Поправки к: 
М )*0</t>
    </r>
  </si>
  <si>
    <t>ГЭСН 46-05-008-03</t>
  </si>
  <si>
    <r>
      <t>Монтаж мелких металлоконструкций массой до 10 кг (1. Приварка мелких металлических конструкций массой до 10 кг, срезка их и зачистка.)</t>
    </r>
    <r>
      <rPr>
        <i/>
        <sz val="10"/>
        <rFont val="Arial"/>
        <family val="2"/>
        <charset val="204"/>
      </rPr>
      <t xml:space="preserve">
Поправки к: 
М )*0</t>
    </r>
  </si>
  <si>
    <t>Подраздел: 1.5. Установка защиты въездов на объекты (доржный блокиратор, противотаранные блоки, отбойники, «ежи»)</t>
  </si>
  <si>
    <t>ГЭСН 07-01-001-01</t>
  </si>
  <si>
    <r>
      <t>Укладка блоков и плит ленточных фундаментов при глубине котлована до 4 м, масса конструкций: до 0,5 т(Устройство защита въездов на объекты противотаранными блоками)</t>
    </r>
    <r>
      <rPr>
        <i/>
        <sz val="10"/>
        <rFont val="Arial"/>
        <family val="2"/>
        <charset val="204"/>
      </rPr>
      <t xml:space="preserve">
Поправки к: 
М *0</t>
    </r>
  </si>
  <si>
    <t>ГЭСНм 08-01-087-03</t>
  </si>
  <si>
    <r>
      <t>Металлические конструкции ( применительно (Установка защита въездов на объекты "ежами")</t>
    </r>
    <r>
      <rPr>
        <i/>
        <sz val="10"/>
        <rFont val="Arial"/>
        <family val="2"/>
        <charset val="204"/>
      </rPr>
      <t xml:space="preserve">
Поправки к: 
М *0</t>
    </r>
  </si>
  <si>
    <t>НР Электротехнические установки: на других объектах</t>
  </si>
  <si>
    <t>СП Электротехнические установки: на других объектах</t>
  </si>
  <si>
    <t>ГЭСН 27-09-002-01</t>
  </si>
  <si>
    <r>
      <t>Устройство барьерных ограждений из стали на железобетонных стойках ( применительно Установка отбойников на ж/б или металлических стойках с копанием ям и обратной засыпкой грунта)</t>
    </r>
    <r>
      <rPr>
        <i/>
        <sz val="10"/>
        <rFont val="Arial"/>
        <family val="2"/>
        <charset val="204"/>
      </rPr>
      <t xml:space="preserve">
Поправки к: 
М *0</t>
    </r>
  </si>
  <si>
    <t>НР Автомобильные дороги</t>
  </si>
  <si>
    <t>СП Автомобильные дороги</t>
  </si>
  <si>
    <t>ГЭСН 27-09-002-07</t>
  </si>
  <si>
    <r>
      <t>Устройство металлических барьерных ограждений типа 21 ДО высотой 0,75 м механизированным способом, шаг стоек: 2 м</t>
    </r>
    <r>
      <rPr>
        <i/>
        <sz val="10"/>
        <rFont val="Arial"/>
        <family val="2"/>
        <charset val="204"/>
      </rPr>
      <t xml:space="preserve">
Поправки к: 
М *0</t>
    </r>
  </si>
  <si>
    <t>ГЭСН 27-09-002-08</t>
  </si>
  <si>
    <r>
      <t>Устройство металлических барьерных ограждений типа 21 ДО высотой 0,75 м механизированным способом, шаг стоек: 4 м</t>
    </r>
    <r>
      <rPr>
        <i/>
        <sz val="10"/>
        <rFont val="Arial"/>
        <family val="2"/>
        <charset val="204"/>
      </rPr>
      <t xml:space="preserve">
Поправки к: 
М *0</t>
    </r>
  </si>
  <si>
    <t>ГЭСН 09-08-005-01</t>
  </si>
  <si>
    <r>
      <t>Установка и настройка средств принудительной остановки автотранспорта с автоматическим управлением, подъемная часть шириной: 2,5 м  ( пост остановки колесного транспорта Покат-5000У)</t>
    </r>
    <r>
      <rPr>
        <i/>
        <sz val="10"/>
        <rFont val="Arial"/>
        <family val="2"/>
        <charset val="204"/>
      </rPr>
      <t xml:space="preserve">
Поправки к: 
М *0</t>
    </r>
  </si>
  <si>
    <t>Итого прямые затраты по разделу</t>
  </si>
  <si>
    <t>Раздел: 2. КПП</t>
  </si>
  <si>
    <t>Раздел: 2. Установка защиты ПС (инженерно-технические системы охраны (ИТСО))</t>
  </si>
  <si>
    <t>Подраздел: 2.1. Оборудование охранно-пропускной сигнализации</t>
  </si>
  <si>
    <t>ГЭСНм 10-10-004-01</t>
  </si>
  <si>
    <t>НР Оборудование связи: прокладка и монтаж сетей связи</t>
  </si>
  <si>
    <t>СП Оборудование связи: прокладка и монтаж сетей связи</t>
  </si>
  <si>
    <r>
      <t>Стационарные металлодетекторы арочного типа( применительно монтаж рамки металлодетектора входного контроля (арочного типа), без дальнейшего использования)</t>
    </r>
    <r>
      <rPr>
        <i/>
        <sz val="10"/>
        <rFont val="Arial"/>
        <family val="2"/>
        <charset val="204"/>
      </rPr>
      <t xml:space="preserve">
Поправки к: 
М *0</t>
    </r>
  </si>
  <si>
    <t>ГЭСНм 10-10-007-03</t>
  </si>
  <si>
    <r>
      <t>Монтаж блока вызова( применительно монтаж кнопки тревожной сигнализации, без дальнейшего использования)</t>
    </r>
    <r>
      <rPr>
        <i/>
        <sz val="10"/>
        <rFont val="Arial"/>
        <family val="2"/>
        <charset val="204"/>
      </rPr>
      <t xml:space="preserve">
Поправки к: 
М *0</t>
    </r>
  </si>
  <si>
    <t>Подраздел: 2.2. СКУД</t>
  </si>
  <si>
    <t>ГЭСН 09-08-003-01</t>
  </si>
  <si>
    <r>
      <t>Монтаж автоматического дорожного шлагбаума для контроля проезда шириной до: 4 м (прим. демонтаж)</t>
    </r>
    <r>
      <rPr>
        <i/>
        <sz val="10"/>
        <rFont val="Arial"/>
        <family val="2"/>
        <charset val="204"/>
      </rPr>
      <t xml:space="preserve">
Поправки к: 
М )*0)*0;   
ЭМ )*0,4;   
ЗТ )*0,4;   
ЗТм )*0,4</t>
    </r>
  </si>
  <si>
    <r>
      <t>Монтаж автоматического дорожного шлагбаума для контроля проезда шириной до: 4 м</t>
    </r>
    <r>
      <rPr>
        <i/>
        <sz val="10"/>
        <rFont val="Arial"/>
        <family val="2"/>
        <charset val="204"/>
      </rPr>
      <t xml:space="preserve">
Поправки к: 
М )*0</t>
    </r>
  </si>
  <si>
    <t>ГЭСНм 11-03-001-01</t>
  </si>
  <si>
    <r>
      <t>Приборы, устанавливаемые на металлоконструкциях, щитах и пультах, масса: до 5 кг(прим.Демонтаж электромагнитного замка калиткит)</t>
    </r>
    <r>
      <rPr>
        <i/>
        <sz val="10"/>
        <rFont val="Arial"/>
        <family val="2"/>
        <charset val="204"/>
      </rPr>
      <t xml:space="preserve">
Поправки к: 
М )*0)*0;   
ЭМ )*0,3;   
ЗТ )*0,3;   
ЗТм )*0,3</t>
    </r>
  </si>
  <si>
    <r>
      <t>Приборы, устанавливаемые на металлоконструкциях, щитах и пультах, масса: до 5 кг(прим. Установка электромагнитного замка на калитку)</t>
    </r>
    <r>
      <rPr>
        <i/>
        <sz val="10"/>
        <rFont val="Arial"/>
        <family val="2"/>
        <charset val="204"/>
      </rPr>
      <t xml:space="preserve">
Поправки к: 
М )*0</t>
    </r>
  </si>
  <si>
    <t>ГЭСН 09-04-012-02</t>
  </si>
  <si>
    <r>
      <t>Установка дверного доводчика к металлическим дверям</t>
    </r>
    <r>
      <rPr>
        <i/>
        <sz val="10"/>
        <rFont val="Arial"/>
        <family val="2"/>
        <charset val="204"/>
      </rPr>
      <t xml:space="preserve">
Поправки к: 
М *0</t>
    </r>
  </si>
  <si>
    <r>
      <t>Приборы, устанавливаемые на металлоконструкциях, щитах и пультах, масса: до 5 кг(прим.Демотнаж считывателя брелоков)</t>
    </r>
    <r>
      <rPr>
        <i/>
        <sz val="10"/>
        <rFont val="Arial"/>
        <family val="2"/>
        <charset val="204"/>
      </rPr>
      <t xml:space="preserve">
Поправки к: 
М )*0)*0;   
ЭМ )*0,3;   
ЗТ )*0,3;   
ЗТм )*0,3</t>
    </r>
  </si>
  <si>
    <r>
      <t>Приборы, устанавливаемые на металлоконструкциях, щитах и пультах, масса: до 5 кг(прим.мотнаж считывателя брелоков)</t>
    </r>
    <r>
      <rPr>
        <i/>
        <sz val="10"/>
        <rFont val="Arial"/>
        <family val="2"/>
        <charset val="204"/>
      </rPr>
      <t xml:space="preserve">
Поправки к: 
М *0</t>
    </r>
  </si>
  <si>
    <t>ГЭСНм 10-10-007-02</t>
  </si>
  <si>
    <r>
      <t>Монтаж видеодомофона</t>
    </r>
    <r>
      <rPr>
        <i/>
        <sz val="10"/>
        <rFont val="Arial"/>
        <family val="2"/>
        <charset val="204"/>
      </rPr>
      <t xml:space="preserve">
Поправки к: 
М *0</t>
    </r>
  </si>
  <si>
    <t>Подраздел: 2.3. Система видеонаблюдения</t>
  </si>
  <si>
    <t>ГЭСНм 10-10-001-02</t>
  </si>
  <si>
    <r>
      <t>Камеры видеонаблюдения: наружная( монтаж)</t>
    </r>
    <r>
      <rPr>
        <i/>
        <sz val="10"/>
        <rFont val="Arial"/>
        <family val="2"/>
        <charset val="204"/>
      </rPr>
      <t xml:space="preserve">
Поправки к: 
М *0</t>
    </r>
  </si>
  <si>
    <t>ГЭСНм 10-10-011-02</t>
  </si>
  <si>
    <t>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
ЭМ *0,6; М *0; ЗТ *0,6; ЗТм *0,6</t>
  </si>
  <si>
    <r>
      <t>Установка: регистратора домового( монтаж)</t>
    </r>
    <r>
      <rPr>
        <i/>
        <sz val="10"/>
        <rFont val="Arial"/>
        <family val="2"/>
        <charset val="204"/>
      </rPr>
      <t xml:space="preserve">
Поправки к: 
М *0</t>
    </r>
  </si>
  <si>
    <t>ГЭСНм 10-10-010-01</t>
  </si>
  <si>
    <r>
      <t>Монтаж объектового оборудования аппаратно-программного комплекса системы передачи извещений(  применительно Монтаж аппаратно-программного комплекса  в шкаф. Специализированный сервер объектового видеонаблюдения  (вес 40 кг)</t>
    </r>
    <r>
      <rPr>
        <i/>
        <sz val="10"/>
        <rFont val="Arial"/>
        <family val="2"/>
        <charset val="204"/>
      </rPr>
      <t xml:space="preserve">
Поправки к: 
М *0</t>
    </r>
  </si>
  <si>
    <t>ГЭСНм 10-10-010-02</t>
  </si>
  <si>
    <r>
      <t>Настройка объектового оборудования аппаратно-программного комплекса системы передачи извещений на совместную работу с ПЦН подразделения пожарной охраны и АПС</t>
    </r>
    <r>
      <rPr>
        <i/>
        <sz val="10"/>
        <rFont val="Arial"/>
        <family val="2"/>
        <charset val="204"/>
      </rPr>
      <t xml:space="preserve">
Поправки к: 
М *0</t>
    </r>
  </si>
  <si>
    <t>ГЭСНм 11-04-008-01</t>
  </si>
  <si>
    <r>
      <t>Съемные и выдвижные блоки (модули, ячейки, ТЭЗ), масса: до 5 кг (применительно монтаж коммутатора локальной сети из шкафа, вес 1,16 кг)</t>
    </r>
    <r>
      <rPr>
        <i/>
        <sz val="10"/>
        <rFont val="Arial"/>
        <family val="2"/>
        <charset val="204"/>
      </rPr>
      <t xml:space="preserve">
Поправки к: 
М *0</t>
    </r>
  </si>
  <si>
    <t>ГЭСНм 11-04-008-06</t>
  </si>
  <si>
    <r>
      <t>Съемные и выдвижные блоки (модули, ячейки, ТЭЗ), масса: до 75 кг(применительно монтаж источника бесперебойного питания из шкафа, масса 65 кг)</t>
    </r>
    <r>
      <rPr>
        <i/>
        <sz val="10"/>
        <rFont val="Arial"/>
        <family val="2"/>
        <charset val="204"/>
      </rPr>
      <t xml:space="preserve">
Поправки к: 
М *0</t>
    </r>
  </si>
  <si>
    <t>ГЭСНм 11-04-002-01</t>
  </si>
  <si>
    <r>
      <t>Аппарат настольный, масса: до 0,015 т(применительно монтаж источника бесперебойного питания 5.35 кг отдельностоящего на АРМ посту видеонаблюдения)</t>
    </r>
    <r>
      <rPr>
        <i/>
        <sz val="10"/>
        <rFont val="Arial"/>
        <family val="2"/>
        <charset val="204"/>
      </rPr>
      <t xml:space="preserve">
Поправки к: 
М *0</t>
    </r>
  </si>
  <si>
    <r>
      <t>Аппарат настольный, масса: до 0,015 т(применительно  Установка отдельно устанавливаемых (ИБП) блоков питания "Скат-1200Б" на стену помещения,  корпус пластик вес 0,7кг.)</t>
    </r>
    <r>
      <rPr>
        <i/>
        <sz val="10"/>
        <rFont val="Arial"/>
        <family val="2"/>
        <charset val="204"/>
      </rPr>
      <t xml:space="preserve">
Поправки к: 
М *0</t>
    </r>
  </si>
  <si>
    <r>
      <t>Аппарат настольный, масса: до 0,015 т(применительно  Установка комплекта АРМ поста видеонаблюдения: в т.ч. рабочей станции (вес 8 кг), монитора (3,63 кг)</t>
    </r>
    <r>
      <rPr>
        <i/>
        <sz val="10"/>
        <rFont val="Arial"/>
        <family val="2"/>
        <charset val="204"/>
      </rPr>
      <t xml:space="preserve">
Поправки к: 
М *0</t>
    </r>
  </si>
  <si>
    <t>ГЭСНм 08-03-573-04</t>
  </si>
  <si>
    <r>
      <t>Шкаф (пульт) управления навесной, высота, ширина и глубина: до 600х600х350 мм(применительно монтаж навесного термо-шкафа управления (пульт) с внешней стены ограждения периметра ПС, в лом (без резки и разборки*)  (В*Ш*Г) 600мм*600мм*350мм (вес 30кг)</t>
    </r>
    <r>
      <rPr>
        <i/>
        <sz val="10"/>
        <rFont val="Arial"/>
        <family val="2"/>
        <charset val="204"/>
      </rPr>
      <t xml:space="preserve">
Поправки к: 
М *0</t>
    </r>
  </si>
  <si>
    <r>
      <t>Съемные и выдвижные блоки (модули, ячейки, ТЭЗ), масса: до 5 кг(применительно монтаж модуля преобразовательного и усилительного оборудования многоканальных систем из термо-шкафа (SFP модуль (трансивер) (вес 1 шт = 0,017кг))</t>
    </r>
    <r>
      <rPr>
        <i/>
        <sz val="10"/>
        <rFont val="Arial"/>
        <family val="2"/>
        <charset val="204"/>
      </rPr>
      <t xml:space="preserve">
Поправки к: 
М *0</t>
    </r>
  </si>
  <si>
    <t>ГЭСНм 08-03-575-01</t>
  </si>
  <si>
    <r>
      <t>Прибор или аппарат(применительно установка автоматических выключателей однополюсных  на ток 3А, 10А, 32А с Din-рейки из шкафа )</t>
    </r>
    <r>
      <rPr>
        <i/>
        <sz val="10"/>
        <rFont val="Arial"/>
        <family val="2"/>
        <charset val="204"/>
      </rPr>
      <t xml:space="preserve">
Поправки к: 
М *0</t>
    </r>
  </si>
  <si>
    <t>Подраздел: 2.4. Система охранной сигнализцаии</t>
  </si>
  <si>
    <t>ГЭСНм 10-08-002-02</t>
  </si>
  <si>
    <r>
      <t>Извещатель ПС автоматический: дымовой, фотоэлектрический, радиоизотопный, световой в нормальном исполнении( монтаж)</t>
    </r>
    <r>
      <rPr>
        <i/>
        <sz val="10"/>
        <rFont val="Arial"/>
        <family val="2"/>
        <charset val="204"/>
      </rPr>
      <t xml:space="preserve">
Поправки к: 
М *0</t>
    </r>
  </si>
  <si>
    <t>ГЭСНм 10-08-002-01</t>
  </si>
  <si>
    <r>
      <t>Извещатель ПС автоматический: тепловой электро-контактный, магнитоконтактный в нормальном исполнении</t>
    </r>
    <r>
      <rPr>
        <i/>
        <sz val="10"/>
        <rFont val="Arial"/>
        <family val="2"/>
        <charset val="204"/>
      </rPr>
      <t xml:space="preserve">
Поправки к: 
М *0</t>
    </r>
  </si>
  <si>
    <r>
      <t>Съемные и выдвижные блоки (модули, ячейки, ТЭЗ), масса: до 5 кг(применительно монтаж пульта контроля и управления, блока контроля и индикации из шкафа, в лом (вес 0,3кг)</t>
    </r>
    <r>
      <rPr>
        <i/>
        <sz val="10"/>
        <rFont val="Arial"/>
        <family val="2"/>
        <charset val="204"/>
      </rPr>
      <t xml:space="preserve">
Поправки к: 
М *0</t>
    </r>
  </si>
  <si>
    <r>
      <t>Шкаф (пульт) управления навесной, высота, ширина и глубина: до 600х600х350 мм(применительно  монтаж навесного шкафа (пульт) управления с внутренней стены помещения поста охраны, (В*Ш*Г) 600мм*600мм*350мм)</t>
    </r>
    <r>
      <rPr>
        <i/>
        <sz val="10"/>
        <rFont val="Arial"/>
        <family val="2"/>
        <charset val="204"/>
      </rPr>
      <t xml:space="preserve">
Поправки к: 
М *0</t>
    </r>
  </si>
  <si>
    <r>
      <t>Съемные и выдвижные блоки (модули, ячейки, ТЭЗ), масса: до 5 кг( применительно монтаж аккумуляторной батареи 12В (вес от 0 - 5 кг) из навесного шкафа (пульт) управления)</t>
    </r>
    <r>
      <rPr>
        <i/>
        <sz val="10"/>
        <rFont val="Arial"/>
        <family val="2"/>
        <charset val="204"/>
      </rPr>
      <t xml:space="preserve">
Поправки к: 
М *0</t>
    </r>
  </si>
  <si>
    <r>
      <t>Съемные и выдвижные блоки (модули, ячейки, ТЭЗ), масса: до 5 кг( применительно Монтаж аккумуляторной батареи 24В (вес от 5,1 - 10 кг) в навесной шкаф (пульт) управления)</t>
    </r>
    <r>
      <rPr>
        <i/>
        <sz val="10"/>
        <rFont val="Arial"/>
        <family val="2"/>
        <charset val="204"/>
      </rPr>
      <t xml:space="preserve">
Поправки к: 
М *0</t>
    </r>
  </si>
  <si>
    <t>Подраздел: 2.5. Система охранного освещения</t>
  </si>
  <si>
    <t>ГЭСНм 08-03-599-01</t>
  </si>
  <si>
    <r>
      <t>Щитки осветительные, устанавливаемые в нише: распорными дюбелями, масса щитка до 6 кг ( монтаж)</t>
    </r>
    <r>
      <rPr>
        <i/>
        <sz val="10"/>
        <rFont val="Arial"/>
        <family val="2"/>
        <charset val="204"/>
      </rPr>
      <t xml:space="preserve">
Поправки к: 
М *0</t>
    </r>
  </si>
  <si>
    <t>ГЭСНр 67-01-004-03</t>
  </si>
  <si>
    <t>НР Электромонтажные работы</t>
  </si>
  <si>
    <t>СП Электромонтажные работы</t>
  </si>
  <si>
    <t>ГЭСНм 08-03-593-18</t>
  </si>
  <si>
    <r>
      <t>Кронштейны со светильниками по: колоннам, фермам, балкам на мостиках</t>
    </r>
    <r>
      <rPr>
        <i/>
        <sz val="10"/>
        <rFont val="Arial"/>
        <family val="2"/>
        <charset val="204"/>
      </rPr>
      <t xml:space="preserve">
Поправки к: 
М *0</t>
    </r>
  </si>
  <si>
    <r>
      <t>Прибор или аппарат(применительно монтаж модульного переключателя установленного на Din-рейку в щите освещения)</t>
    </r>
    <r>
      <rPr>
        <i/>
        <sz val="10"/>
        <rFont val="Arial"/>
        <family val="2"/>
        <charset val="204"/>
      </rPr>
      <t xml:space="preserve">
Поправки к: 
М *0</t>
    </r>
  </si>
  <si>
    <r>
      <t>Прибор или аппарат(применительноМонтаж фотореле с датчиком в щит освещения)</t>
    </r>
    <r>
      <rPr>
        <i/>
        <sz val="10"/>
        <rFont val="Arial"/>
        <family val="2"/>
        <charset val="204"/>
      </rPr>
      <t xml:space="preserve">
Поправки к: 
М *0</t>
    </r>
  </si>
  <si>
    <t>Раздел: 3. Электромонтажные работы</t>
  </si>
  <si>
    <t>ГЭСНм 08-02-395-01</t>
  </si>
  <si>
    <r>
      <t>Лоток металлический штампованный по установленным конструкциям, ширина лотка: до 200 мм( монтаж)</t>
    </r>
    <r>
      <rPr>
        <i/>
        <sz val="10"/>
        <rFont val="Arial"/>
        <family val="2"/>
        <charset val="204"/>
      </rPr>
      <t xml:space="preserve">
Поправки к: 
М *0</t>
    </r>
  </si>
  <si>
    <t>ГЭСНм 08-02-390-01</t>
  </si>
  <si>
    <r>
      <t>Короба пластмассовые: шириной до 40 мм</t>
    </r>
    <r>
      <rPr>
        <i/>
        <sz val="10"/>
        <rFont val="Arial"/>
        <family val="2"/>
        <charset val="204"/>
      </rPr>
      <t xml:space="preserve">
Поправки к: 
М *0</t>
    </r>
  </si>
  <si>
    <t>ГЭСНм 08-02-411-01</t>
  </si>
  <si>
    <r>
      <t>Рукав металлический наружным диаметром: до 48 мм</t>
    </r>
    <r>
      <rPr>
        <i/>
        <sz val="10"/>
        <rFont val="Arial"/>
        <family val="2"/>
        <charset val="204"/>
      </rPr>
      <t xml:space="preserve">
Поправки к: 
М *0</t>
    </r>
  </si>
  <si>
    <t>ГЭСНр 67-01-002-11</t>
  </si>
  <si>
    <t>ГЭСНм 08-02-409-09</t>
  </si>
  <si>
    <r>
      <t>Труба гофрированная ПВХ для защиты проводов и кабелей по установленным конструкциям, по стенам, колоннам, потолкам, основанию пола( монтаж)</t>
    </r>
    <r>
      <rPr>
        <i/>
        <sz val="10"/>
        <rFont val="Arial"/>
        <family val="2"/>
        <charset val="204"/>
      </rPr>
      <t xml:space="preserve">
Поправки к: 
М *0</t>
    </r>
  </si>
  <si>
    <t>ГЭСНм 08-02-412-02</t>
  </si>
  <si>
    <r>
  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  </r>
    <r>
      <rPr>
        <i/>
        <sz val="10"/>
        <rFont val="Arial"/>
        <family val="2"/>
        <charset val="204"/>
      </rPr>
      <t xml:space="preserve">
Поправки к: 
М *0</t>
    </r>
  </si>
  <si>
    <t>ГЭСНм 08-02-412-03</t>
  </si>
  <si>
    <r>
  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  </r>
    <r>
      <rPr>
        <i/>
        <sz val="10"/>
        <rFont val="Arial"/>
        <family val="2"/>
        <charset val="204"/>
      </rPr>
      <t xml:space="preserve">
Поправки к: 
М *0</t>
    </r>
  </si>
  <si>
    <t>ГЭСНм 08-02-398-01</t>
  </si>
  <si>
    <t>ГЭСНм 08-02-398-02</t>
  </si>
  <si>
    <t>ГЭСНм 08-02-398-03</t>
  </si>
  <si>
    <r>
      <t>Провод в лотках, сечением: до 6 мм2 ( применительно монтаж)</t>
    </r>
    <r>
      <rPr>
        <i/>
        <sz val="10"/>
        <rFont val="Arial"/>
        <family val="2"/>
        <charset val="204"/>
      </rPr>
      <t xml:space="preserve">
Поправки к: 
М *0</t>
    </r>
  </si>
  <si>
    <r>
      <t>Провод в лотках, сечением: до 35 мм2 ( применительно монтаж)</t>
    </r>
    <r>
      <rPr>
        <i/>
        <sz val="10"/>
        <rFont val="Arial"/>
        <family val="2"/>
        <charset val="204"/>
      </rPr>
      <t xml:space="preserve">
Поправки к: 
М *0</t>
    </r>
  </si>
  <si>
    <r>
      <t>Провод в лотках, сечением: до 70 мм2( применительно монтаж)</t>
    </r>
    <r>
      <rPr>
        <i/>
        <sz val="10"/>
        <rFont val="Arial"/>
        <family val="2"/>
        <charset val="204"/>
      </rPr>
      <t xml:space="preserve">
Поправки к: 
М *0</t>
    </r>
  </si>
  <si>
    <t>Раздел: 4. Земляные работы</t>
  </si>
  <si>
    <t>ГЭСН 01-02-057-02</t>
  </si>
  <si>
    <r>
      <t>Разработка грунта вручную в траншеях глубиной до 2 м без креплений с откосами, группа грунтов: 2</t>
    </r>
    <r>
      <rPr>
        <i/>
        <sz val="10"/>
        <rFont val="Arial"/>
        <family val="2"/>
        <charset val="204"/>
      </rPr>
      <t xml:space="preserve">
Поправки к: 
М )*0</t>
    </r>
  </si>
  <si>
    <t>НР Земляные работы, выполняемые: ручным способом</t>
  </si>
  <si>
    <t>СП Земляные работы, выполняемые: ручным способом</t>
  </si>
  <si>
    <t>ГЭСН 01-02-061-01</t>
  </si>
  <si>
    <r>
      <t>Засыпка вручную траншей, пазух котлованов и ям, группа грунтов: 1</t>
    </r>
    <r>
      <rPr>
        <i/>
        <sz val="10"/>
        <rFont val="Arial"/>
        <family val="2"/>
        <charset val="204"/>
      </rPr>
      <t xml:space="preserve">
Поправки к: 
М )*0</t>
    </r>
  </si>
  <si>
    <t>ГЭСН 01-01-010-38</t>
  </si>
  <si>
    <t>НР Земляные работы, выполняемые: механизированным способом</t>
  </si>
  <si>
    <t>СП Земляные работы, выполняемые: механизированным способом</t>
  </si>
  <si>
    <t>ГЭСНр 52-01-011-03</t>
  </si>
  <si>
    <r>
      <t>Водоотлив из подвала: электрическими (механическими) насосами (1. Установка и передвижка насоса с прокладкой шлангов и устройством водостоков.2. Откачка воды насосом.</t>
    </r>
    <r>
      <rPr>
        <i/>
        <sz val="10"/>
        <rFont val="Arial"/>
        <family val="2"/>
        <charset val="204"/>
      </rPr>
      <t xml:space="preserve">
Поправки к: 
М )*0</t>
    </r>
  </si>
  <si>
    <t>НР Фундаменты</t>
  </si>
  <si>
    <t>СП Фундаменты</t>
  </si>
  <si>
    <t>Раздел: 5. Строительный мусор, доставка бригады</t>
  </si>
  <si>
    <t xml:space="preserve">Составил   </t>
  </si>
  <si>
    <t>[должность,подпись(инициалы,фамилия)]</t>
  </si>
  <si>
    <t xml:space="preserve">Проверил   </t>
  </si>
  <si>
    <t>Перечень единичных видов работ</t>
  </si>
  <si>
    <t xml:space="preserve">Предельная стоимость единичных видов работ без учёта стоимости МР и усложняющих условий, руб. без НДС </t>
  </si>
  <si>
    <t>на 2026г.
 с учётом расчётного  индекса-К=1,038</t>
  </si>
  <si>
    <t>оказание услуг по организации на ПС "низкой" категории опасности ИТСО в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</si>
</sst>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\ #,##0.00"/>
    <numFmt numFmtId="165" formatCode="#,##0.00#####;[Red]\-\ #,##0.00#####"/>
  </numFmts>
  <fonts count="28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b/>
      <sz val="10"/>
      <color indexed="14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NumberFormat="1" applyFont="1" applyAlignment="1"/>
    <xf numFmtId="0" fontId="11" fillId="0" borderId="0" xfId="0" applyNumberFormat="1" applyFont="1" applyAlignment="1">
      <alignment vertical="top" wrapText="1"/>
    </xf>
    <xf numFmtId="0" fontId="11" fillId="0" borderId="2" xfId="0" applyNumberFormat="1" applyFont="1" applyBorder="1" applyAlignment="1">
      <alignment vertical="top"/>
    </xf>
    <xf numFmtId="0" fontId="11" fillId="0" borderId="0" xfId="0" applyNumberFormat="1" applyFont="1" applyAlignment="1">
      <alignment horizontal="left" vertical="top" wrapText="1"/>
    </xf>
    <xf numFmtId="0" fontId="11" fillId="0" borderId="2" xfId="0" applyNumberFormat="1" applyFont="1" applyBorder="1" applyAlignment="1">
      <alignment horizontal="left" vertical="top" wrapText="1"/>
    </xf>
    <xf numFmtId="0" fontId="12" fillId="0" borderId="0" xfId="0" applyNumberFormat="1" applyFont="1" applyAlignment="1"/>
    <xf numFmtId="0" fontId="12" fillId="0" borderId="2" xfId="0" applyNumberFormat="1" applyFont="1" applyBorder="1" applyAlignment="1"/>
    <xf numFmtId="0" fontId="17" fillId="0" borderId="0" xfId="0" applyNumberFormat="1" applyFont="1" applyAlignment="1"/>
    <xf numFmtId="0" fontId="17" fillId="0" borderId="0" xfId="0" applyNumberFormat="1" applyFont="1" applyAlignment="1">
      <alignment wrapText="1"/>
    </xf>
    <xf numFmtId="0" fontId="18" fillId="0" borderId="0" xfId="0" applyNumberFormat="1" applyFont="1" applyAlignment="1">
      <alignment vertical="center" wrapText="1"/>
    </xf>
    <xf numFmtId="0" fontId="18" fillId="0" borderId="0" xfId="0" applyNumberFormat="1" applyFont="1" applyAlignment="1">
      <alignment horizontal="center" wrapText="1"/>
    </xf>
    <xf numFmtId="0" fontId="11" fillId="0" borderId="0" xfId="0" applyNumberFormat="1" applyFont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1" fillId="0" borderId="2" xfId="0" applyNumberFormat="1" applyFont="1" applyBorder="1" applyAlignment="1"/>
    <xf numFmtId="0" fontId="11" fillId="0" borderId="0" xfId="0" applyNumberFormat="1" applyFont="1" applyAlignment="1">
      <alignment horizontal="left" wrapText="1"/>
    </xf>
    <xf numFmtId="0" fontId="11" fillId="0" borderId="0" xfId="0" applyNumberFormat="1" applyFont="1" applyAlignment="1">
      <alignment wrapText="1"/>
    </xf>
    <xf numFmtId="0" fontId="14" fillId="0" borderId="0" xfId="0" applyNumberFormat="1" applyFont="1" applyAlignment="1"/>
    <xf numFmtId="14" fontId="17" fillId="0" borderId="0" xfId="0" applyNumberFormat="1" applyFont="1" applyAlignment="1"/>
    <xf numFmtId="0" fontId="17" fillId="0" borderId="1" xfId="0" applyNumberFormat="1" applyFont="1" applyBorder="1" applyAlignment="1"/>
    <xf numFmtId="0" fontId="11" fillId="0" borderId="7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/>
    </xf>
    <xf numFmtId="0" fontId="17" fillId="0" borderId="0" xfId="0" applyNumberFormat="1" applyFont="1" applyAlignment="1">
      <alignment horizontal="center"/>
    </xf>
    <xf numFmtId="0" fontId="17" fillId="0" borderId="7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left" vertical="top" wrapText="1"/>
    </xf>
    <xf numFmtId="0" fontId="15" fillId="0" borderId="1" xfId="0" applyNumberFormat="1" applyFont="1" applyBorder="1" applyAlignment="1">
      <alignment horizontal="center" wrapText="1"/>
    </xf>
    <xf numFmtId="0" fontId="21" fillId="0" borderId="0" xfId="0" quotePrefix="1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right" vertical="top" wrapText="1"/>
    </xf>
    <xf numFmtId="164" fontId="21" fillId="0" borderId="0" xfId="0" applyNumberFormat="1" applyFont="1" applyAlignment="1">
      <alignment horizontal="right" vertical="top"/>
    </xf>
    <xf numFmtId="0" fontId="9" fillId="0" borderId="0" xfId="0" applyFont="1" applyAlignment="1">
      <alignment vertical="top" wrapText="1"/>
    </xf>
    <xf numFmtId="165" fontId="21" fillId="0" borderId="0" xfId="0" applyNumberFormat="1" applyFont="1" applyAlignment="1">
      <alignment horizontal="right" vertical="top"/>
    </xf>
    <xf numFmtId="164" fontId="24" fillId="0" borderId="0" xfId="0" applyNumberFormat="1" applyFont="1" applyAlignment="1">
      <alignment horizontal="right" vertical="top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vertical="top"/>
    </xf>
    <xf numFmtId="164" fontId="21" fillId="0" borderId="1" xfId="0" applyNumberFormat="1" applyFont="1" applyBorder="1" applyAlignment="1">
      <alignment horizontal="right" vertical="top"/>
    </xf>
    <xf numFmtId="0" fontId="21" fillId="0" borderId="1" xfId="0" applyFont="1" applyBorder="1" applyAlignment="1">
      <alignment horizontal="right" vertical="top" wrapText="1"/>
    </xf>
    <xf numFmtId="164" fontId="0" fillId="0" borderId="0" xfId="0" applyNumberFormat="1"/>
    <xf numFmtId="0" fontId="24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0" fontId="23" fillId="0" borderId="0" xfId="0" quotePrefix="1" applyFont="1" applyAlignment="1">
      <alignment vertical="top" wrapText="1"/>
    </xf>
    <xf numFmtId="0" fontId="25" fillId="0" borderId="0" xfId="0" quotePrefix="1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0" fontId="13" fillId="0" borderId="0" xfId="0" applyFont="1" applyAlignment="1">
      <alignment horizontal="left" vertical="top" wrapText="1"/>
    </xf>
    <xf numFmtId="0" fontId="24" fillId="0" borderId="0" xfId="0" applyFont="1" applyAlignment="1">
      <alignment horizontal="right" vertical="top"/>
    </xf>
    <xf numFmtId="0" fontId="26" fillId="0" borderId="0" xfId="0" applyNumberFormat="1" applyFont="1" applyAlignment="1">
      <alignment horizontal="left" vertical="top" wrapText="1"/>
    </xf>
    <xf numFmtId="0" fontId="21" fillId="0" borderId="1" xfId="0" quotePrefix="1" applyFont="1" applyBorder="1" applyAlignment="1">
      <alignment horizontal="left" vertical="top" wrapText="1"/>
    </xf>
    <xf numFmtId="0" fontId="12" fillId="0" borderId="0" xfId="0" applyNumberFormat="1" applyFont="1" applyAlignment="1">
      <alignment horizontal="right"/>
    </xf>
    <xf numFmtId="0" fontId="11" fillId="0" borderId="0" xfId="0" applyNumberFormat="1" applyFont="1" applyAlignment="1">
      <alignment horizontal="right" vertical="center"/>
    </xf>
    <xf numFmtId="0" fontId="17" fillId="0" borderId="0" xfId="0" applyNumberFormat="1" applyFont="1" applyAlignment="1">
      <alignment horizontal="left"/>
    </xf>
    <xf numFmtId="0" fontId="17" fillId="0" borderId="1" xfId="0" applyNumberFormat="1" applyFont="1" applyBorder="1" applyAlignment="1">
      <alignment horizontal="left"/>
    </xf>
    <xf numFmtId="0" fontId="17" fillId="0" borderId="0" xfId="0" applyNumberFormat="1" applyFont="1" applyAlignment="1">
      <alignment horizontal="right"/>
    </xf>
    <xf numFmtId="0" fontId="9" fillId="2" borderId="7" xfId="1" applyFont="1" applyFill="1" applyBorder="1" applyAlignment="1">
      <alignment horizontal="center" vertical="center" wrapText="1"/>
    </xf>
    <xf numFmtId="0" fontId="9" fillId="2" borderId="7" xfId="1" applyFill="1" applyBorder="1" applyAlignment="1">
      <alignment horizontal="center"/>
    </xf>
    <xf numFmtId="164" fontId="24" fillId="2" borderId="2" xfId="0" applyNumberFormat="1" applyFont="1" applyFill="1" applyBorder="1" applyAlignment="1">
      <alignment horizontal="right" vertical="top"/>
    </xf>
    <xf numFmtId="0" fontId="27" fillId="0" borderId="2" xfId="0" applyNumberFormat="1" applyFont="1" applyBorder="1" applyAlignment="1">
      <alignment horizontal="center"/>
    </xf>
    <xf numFmtId="0" fontId="9" fillId="3" borderId="7" xfId="1" applyFont="1" applyFill="1" applyBorder="1" applyAlignment="1">
      <alignment horizontal="center" vertical="center" wrapText="1"/>
    </xf>
    <xf numFmtId="0" fontId="9" fillId="3" borderId="7" xfId="1" applyFill="1" applyBorder="1" applyAlignment="1">
      <alignment horizontal="center" vertical="center" wrapText="1"/>
    </xf>
    <xf numFmtId="164" fontId="24" fillId="0" borderId="0" xfId="0" applyNumberFormat="1" applyFont="1" applyAlignment="1">
      <alignment horizontal="left" vertical="top"/>
    </xf>
    <xf numFmtId="164" fontId="24" fillId="0" borderId="2" xfId="0" applyNumberFormat="1" applyFont="1" applyBorder="1" applyAlignment="1">
      <alignment horizontal="right" vertical="top"/>
    </xf>
    <xf numFmtId="0" fontId="20" fillId="0" borderId="0" xfId="0" applyFont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4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top" wrapText="1"/>
    </xf>
    <xf numFmtId="0" fontId="15" fillId="0" borderId="1" xfId="0" applyNumberFormat="1" applyFont="1" applyBorder="1" applyAlignment="1">
      <alignment horizontal="center" wrapText="1"/>
    </xf>
    <xf numFmtId="0" fontId="15" fillId="0" borderId="0" xfId="0" applyNumberFormat="1" applyFont="1" applyAlignment="1">
      <alignment horizontal="center" wrapText="1"/>
    </xf>
    <xf numFmtId="0" fontId="19" fillId="0" borderId="1" xfId="0" applyNumberFormat="1" applyFont="1" applyBorder="1" applyAlignment="1">
      <alignment horizontal="center" wrapText="1"/>
    </xf>
    <xf numFmtId="0" fontId="11" fillId="0" borderId="1" xfId="0" applyNumberFormat="1" applyFont="1" applyBorder="1" applyAlignment="1">
      <alignment horizontal="left" wrapText="1"/>
    </xf>
    <xf numFmtId="0" fontId="11" fillId="0" borderId="0" xfId="0" applyNumberFormat="1" applyFont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2458"/>
  <sheetViews>
    <sheetView tabSelected="1" view="pageBreakPreview" topLeftCell="B8" zoomScale="69" zoomScaleNormal="69" zoomScaleSheetLayoutView="69" workbookViewId="0">
      <selection activeCell="A27" sqref="A27:L27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3" max="13" width="22.7109375" customWidth="1"/>
    <col min="15" max="91" width="0" hidden="1" customWidth="1"/>
    <col min="92" max="92" width="198.7109375" hidden="1" customWidth="1"/>
    <col min="93" max="93" width="108.7109375" hidden="1" customWidth="1"/>
    <col min="94" max="94" width="0" hidden="1" customWidth="1"/>
    <col min="95" max="95" width="198.7109375" hidden="1" customWidth="1"/>
    <col min="96" max="100" width="0" hidden="1" customWidth="1"/>
    <col min="101" max="101" width="83.7109375" hidden="1" customWidth="1"/>
  </cols>
  <sheetData>
    <row r="1" spans="1:93" x14ac:dyDescent="0.2">
      <c r="A1" s="9" t="str">
        <f>Source!B1</f>
        <v>Smeta.RU (Terminal)  (495) 974-1589</v>
      </c>
    </row>
    <row r="2" spans="1:93" ht="12.75" customHeight="1" x14ac:dyDescent="0.2">
      <c r="A2" s="100" t="s">
        <v>1925</v>
      </c>
      <c r="B2" s="100"/>
      <c r="C2" s="100"/>
      <c r="D2" s="100"/>
      <c r="E2" s="100"/>
      <c r="F2" s="101" t="s">
        <v>1953</v>
      </c>
      <c r="G2" s="101"/>
      <c r="H2" s="101"/>
      <c r="I2" s="101"/>
      <c r="J2" s="101"/>
      <c r="K2" s="101"/>
      <c r="L2" s="101"/>
    </row>
    <row r="3" spans="1:93" ht="12.75" customHeight="1" x14ac:dyDescent="0.2">
      <c r="A3" s="11"/>
      <c r="B3" s="11"/>
      <c r="C3" s="11"/>
      <c r="D3" s="11"/>
      <c r="E3" s="11"/>
      <c r="F3" s="12"/>
      <c r="G3" s="12"/>
      <c r="H3" s="12"/>
      <c r="I3" s="12"/>
      <c r="J3" s="12"/>
      <c r="K3" s="12"/>
      <c r="L3" s="12"/>
    </row>
    <row r="4" spans="1:93" ht="25.5" x14ac:dyDescent="0.2">
      <c r="A4" s="100" t="s">
        <v>1926</v>
      </c>
      <c r="B4" s="100"/>
      <c r="C4" s="100"/>
      <c r="D4" s="100"/>
      <c r="E4" s="100"/>
      <c r="F4" s="101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4" s="101"/>
      <c r="H4" s="101"/>
      <c r="I4" s="101"/>
      <c r="J4" s="101"/>
      <c r="K4" s="101"/>
      <c r="L4" s="101"/>
      <c r="CO4" s="34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5" spans="1:93" ht="12.75" customHeight="1" x14ac:dyDescent="0.2">
      <c r="A5" s="11"/>
      <c r="B5" s="11"/>
      <c r="C5" s="11"/>
      <c r="D5" s="11"/>
      <c r="E5" s="11"/>
      <c r="F5" s="12"/>
      <c r="G5" s="12"/>
      <c r="H5" s="12"/>
      <c r="I5" s="12"/>
      <c r="J5" s="12"/>
      <c r="K5" s="12"/>
      <c r="L5" s="12"/>
    </row>
    <row r="6" spans="1:93" ht="140.25" x14ac:dyDescent="0.2">
      <c r="A6" s="100" t="s">
        <v>1927</v>
      </c>
      <c r="B6" s="100"/>
      <c r="C6" s="100"/>
      <c r="D6" s="100"/>
      <c r="E6" s="100"/>
      <c r="F6" s="101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6" s="101"/>
      <c r="H6" s="101"/>
      <c r="I6" s="101"/>
      <c r="J6" s="101"/>
      <c r="K6" s="101"/>
      <c r="L6" s="101"/>
      <c r="CO6" s="34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7" spans="1:93" ht="12.75" customHeight="1" x14ac:dyDescent="0.2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</row>
    <row r="8" spans="1:93" ht="76.5" customHeight="1" x14ac:dyDescent="0.2">
      <c r="A8" s="100" t="s">
        <v>1928</v>
      </c>
      <c r="B8" s="100"/>
      <c r="C8" s="100"/>
      <c r="D8" s="100"/>
      <c r="E8" s="100"/>
      <c r="F8" s="101" t="s">
        <v>1197</v>
      </c>
      <c r="G8" s="101"/>
      <c r="H8" s="101"/>
      <c r="I8" s="101"/>
      <c r="J8" s="101"/>
      <c r="K8" s="101"/>
      <c r="L8" s="101"/>
    </row>
    <row r="9" spans="1:93" ht="12.75" customHeight="1" x14ac:dyDescent="0.2">
      <c r="A9" s="11"/>
      <c r="B9" s="11"/>
      <c r="C9" s="11"/>
      <c r="D9" s="11"/>
      <c r="E9" s="11"/>
      <c r="F9" s="12"/>
      <c r="G9" s="12"/>
      <c r="H9" s="12"/>
      <c r="I9" s="12"/>
      <c r="J9" s="12"/>
      <c r="K9" s="12"/>
      <c r="L9" s="12"/>
    </row>
    <row r="10" spans="1:93" ht="38.25" customHeight="1" x14ac:dyDescent="0.2">
      <c r="A10" s="100" t="s">
        <v>1929</v>
      </c>
      <c r="B10" s="100"/>
      <c r="C10" s="100"/>
      <c r="D10" s="100"/>
      <c r="E10" s="100"/>
      <c r="F10" s="101" t="s">
        <v>1199</v>
      </c>
      <c r="G10" s="101"/>
      <c r="H10" s="101"/>
      <c r="I10" s="101"/>
      <c r="J10" s="101"/>
      <c r="K10" s="101"/>
      <c r="L10" s="101"/>
    </row>
    <row r="11" spans="1:93" ht="12.75" customHeight="1" x14ac:dyDescent="0.2">
      <c r="A11" s="13"/>
      <c r="B11" s="13"/>
      <c r="C11" s="13"/>
      <c r="D11" s="13"/>
      <c r="E11" s="13"/>
      <c r="F11" s="14"/>
      <c r="G11" s="14"/>
      <c r="H11" s="14"/>
      <c r="I11" s="14"/>
      <c r="J11" s="14"/>
      <c r="K11" s="14"/>
      <c r="L11" s="14"/>
    </row>
    <row r="12" spans="1:93" ht="12.75" customHeight="1" x14ac:dyDescent="0.2">
      <c r="A12" s="100" t="s">
        <v>1930</v>
      </c>
      <c r="B12" s="100"/>
      <c r="C12" s="100"/>
      <c r="D12" s="100"/>
      <c r="E12" s="100"/>
      <c r="F12" s="101" t="s">
        <v>1954</v>
      </c>
      <c r="G12" s="101"/>
      <c r="H12" s="101"/>
      <c r="I12" s="101"/>
      <c r="J12" s="101"/>
      <c r="K12" s="101"/>
      <c r="L12" s="101"/>
    </row>
    <row r="13" spans="1:93" ht="12.75" customHeight="1" x14ac:dyDescent="0.2">
      <c r="A13" s="13"/>
      <c r="B13" s="13"/>
      <c r="C13" s="13"/>
      <c r="D13" s="13"/>
      <c r="E13" s="13"/>
      <c r="F13" s="14"/>
      <c r="G13" s="14"/>
      <c r="H13" s="14"/>
      <c r="I13" s="14"/>
      <c r="J13" s="14"/>
      <c r="K13" s="14"/>
      <c r="L13" s="14"/>
    </row>
    <row r="14" spans="1:93" ht="12.75" customHeight="1" x14ac:dyDescent="0.2">
      <c r="A14" s="100" t="s">
        <v>1931</v>
      </c>
      <c r="B14" s="100"/>
      <c r="C14" s="100"/>
      <c r="D14" s="100"/>
      <c r="E14" s="100"/>
      <c r="F14" s="101" t="str">
        <f>IF(Source!CZ12 &lt;&gt; "", Source!CZ12, "")</f>
        <v/>
      </c>
      <c r="G14" s="101"/>
      <c r="H14" s="101"/>
      <c r="I14" s="101"/>
      <c r="J14" s="101"/>
      <c r="K14" s="101"/>
      <c r="L14" s="101"/>
    </row>
    <row r="15" spans="1:93" ht="12.75" customHeight="1" x14ac:dyDescent="0.2">
      <c r="A15" s="13"/>
      <c r="B15" s="13"/>
      <c r="C15" s="13"/>
      <c r="D15" s="13"/>
      <c r="E15" s="13"/>
      <c r="F15" s="14"/>
      <c r="G15" s="14"/>
      <c r="H15" s="14"/>
      <c r="I15" s="14"/>
      <c r="J15" s="14"/>
      <c r="K15" s="14"/>
      <c r="L15" s="12"/>
    </row>
    <row r="16" spans="1:93" ht="12.75" customHeight="1" x14ac:dyDescent="0.2">
      <c r="A16" s="100" t="s">
        <v>1932</v>
      </c>
      <c r="B16" s="100"/>
      <c r="C16" s="100"/>
      <c r="D16" s="100"/>
      <c r="E16" s="100"/>
      <c r="F16" s="101" t="str">
        <f>IF(Source!DA12 &lt;&gt; "", Source!DA12, "")</f>
        <v/>
      </c>
      <c r="G16" s="101"/>
      <c r="H16" s="101"/>
      <c r="I16" s="101"/>
      <c r="J16" s="101"/>
      <c r="K16" s="101"/>
      <c r="L16" s="101"/>
    </row>
    <row r="17" spans="1:92" ht="12.75" customHeight="1" x14ac:dyDescent="0.2">
      <c r="A17" s="15"/>
      <c r="B17" s="15"/>
      <c r="C17" s="15"/>
      <c r="D17" s="15"/>
      <c r="E17" s="15"/>
      <c r="F17" s="16"/>
      <c r="G17" s="16"/>
      <c r="H17" s="16"/>
      <c r="I17" s="16"/>
      <c r="J17" s="16"/>
      <c r="K17" s="16"/>
      <c r="L17" s="16"/>
    </row>
    <row r="18" spans="1:92" ht="12.75" customHeight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92" ht="15.75" customHeight="1" x14ac:dyDescent="0.2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</row>
    <row r="20" spans="1:92" ht="14.25" customHeight="1" x14ac:dyDescent="0.2">
      <c r="A20" s="95" t="s">
        <v>1933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</row>
    <row r="21" spans="1:92" ht="14.2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92" ht="15.75" x14ac:dyDescent="0.25">
      <c r="A22" s="96" t="str">
        <f>IF(Source!G12&lt;&gt;"Новый объект", Source!G12, "")</f>
        <v>оказание услуг по организации на ПС "низкой" категории опасности ИТСО в 2026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CN22" s="35" t="str">
        <f>IF(Source!G12&lt;&gt;"Новый объект", Source!G12, "")</f>
        <v>оказание услуг по организации на ПС "низкой" категории опасности ИТСО в 2026</v>
      </c>
    </row>
    <row r="23" spans="1:92" ht="14.25" customHeight="1" x14ac:dyDescent="0.2">
      <c r="A23" s="95" t="s">
        <v>1934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</row>
    <row r="24" spans="1:92" ht="14.25" customHeight="1" x14ac:dyDescent="0.2">
      <c r="A24" s="17"/>
      <c r="B24" s="17"/>
      <c r="C24" s="17"/>
      <c r="D24" s="17"/>
      <c r="E24" s="17"/>
      <c r="F24" s="18"/>
      <c r="G24" s="18"/>
      <c r="H24" s="18"/>
      <c r="I24" s="18"/>
      <c r="J24" s="18"/>
      <c r="K24" s="18"/>
      <c r="L24" s="18"/>
    </row>
    <row r="25" spans="1:92" ht="15.75" customHeight="1" x14ac:dyDescent="0.25">
      <c r="A25" s="97" t="str">
        <f>CONCATENATE( "ЛОКАЛЬНЫЙ СМЕТНЫЙ РАСЧЕТ ", Source!L20, " ",Source!CM20)</f>
        <v xml:space="preserve">ЛОКАЛЬНЫЙ СМЕТНЫЙ РАСЧЕТ  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</row>
    <row r="26" spans="1:92" ht="15" customHeight="1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19"/>
    </row>
    <row r="27" spans="1:92" ht="18" customHeight="1" x14ac:dyDescent="0.25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</row>
    <row r="28" spans="1:92" ht="14.25" customHeight="1" x14ac:dyDescent="0.2">
      <c r="A28" s="95" t="s">
        <v>1935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</row>
    <row r="29" spans="1:92" ht="14.2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92" ht="14.2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92" ht="12.75" customHeight="1" x14ac:dyDescent="0.2">
      <c r="A31" s="10" t="s">
        <v>1936</v>
      </c>
      <c r="B31" s="10"/>
      <c r="C31" s="22" t="s">
        <v>1955</v>
      </c>
      <c r="D31" s="10" t="s">
        <v>1937</v>
      </c>
      <c r="E31" s="10"/>
      <c r="F31" s="10"/>
      <c r="G31" s="10"/>
      <c r="H31" s="10"/>
      <c r="I31" s="10"/>
      <c r="J31" s="10"/>
      <c r="K31" s="10"/>
      <c r="L31" s="10"/>
    </row>
    <row r="32" spans="1:92" ht="12.75" customHeight="1" x14ac:dyDescent="0.2">
      <c r="A32" s="10"/>
      <c r="B32" s="10"/>
      <c r="C32" s="23"/>
      <c r="D32" s="10"/>
      <c r="E32" s="10"/>
      <c r="F32" s="10"/>
      <c r="G32" s="10"/>
      <c r="H32" s="10"/>
      <c r="I32" s="10"/>
      <c r="J32" s="10"/>
      <c r="K32" s="10"/>
      <c r="L32" s="10"/>
    </row>
    <row r="33" spans="1:13" ht="12.75" customHeight="1" x14ac:dyDescent="0.2">
      <c r="A33" s="10" t="s">
        <v>1938</v>
      </c>
      <c r="B33" s="10"/>
      <c r="C33" s="99" t="s">
        <v>2233</v>
      </c>
      <c r="D33" s="99"/>
      <c r="E33" s="99"/>
      <c r="F33" s="99"/>
      <c r="G33" s="99"/>
      <c r="H33" s="99"/>
      <c r="I33" s="99"/>
      <c r="J33" s="99"/>
      <c r="K33" s="99"/>
      <c r="L33" s="99"/>
    </row>
    <row r="34" spans="1:13" ht="12.75" customHeight="1" x14ac:dyDescent="0.2">
      <c r="A34" s="24"/>
      <c r="B34" s="25"/>
      <c r="C34" s="95" t="s">
        <v>1939</v>
      </c>
      <c r="D34" s="95"/>
      <c r="E34" s="95"/>
      <c r="F34" s="95"/>
      <c r="G34" s="95"/>
      <c r="H34" s="95"/>
      <c r="I34" s="95"/>
      <c r="J34" s="95"/>
      <c r="K34" s="95"/>
      <c r="L34" s="95"/>
    </row>
    <row r="35" spans="1:13" ht="14.2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3" ht="14.25" customHeight="1" x14ac:dyDescent="0.2">
      <c r="A36" s="26" t="s">
        <v>1956</v>
      </c>
      <c r="B36" s="17"/>
      <c r="C36" s="17"/>
      <c r="D36" s="27"/>
      <c r="E36" s="17"/>
      <c r="F36" s="17"/>
      <c r="G36" s="17"/>
      <c r="H36" s="17"/>
      <c r="I36" s="17"/>
      <c r="J36" s="17"/>
      <c r="K36" s="17"/>
      <c r="L36" s="17"/>
    </row>
    <row r="37" spans="1:13" ht="14.2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3" ht="14.25" customHeight="1" x14ac:dyDescent="0.2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2.75" customHeight="1" x14ac:dyDescent="0.2">
      <c r="A39" s="83" t="s">
        <v>1940</v>
      </c>
      <c r="B39" s="83" t="s">
        <v>1941</v>
      </c>
      <c r="C39" s="83" t="s">
        <v>1942</v>
      </c>
      <c r="D39" s="83" t="s">
        <v>1943</v>
      </c>
      <c r="E39" s="86" t="s">
        <v>1944</v>
      </c>
      <c r="F39" s="87"/>
      <c r="G39" s="88"/>
      <c r="H39" s="86" t="s">
        <v>1945</v>
      </c>
      <c r="I39" s="87"/>
      <c r="J39" s="87"/>
      <c r="K39" s="87"/>
      <c r="L39" s="88"/>
      <c r="M39" s="72" t="s">
        <v>2234</v>
      </c>
    </row>
    <row r="40" spans="1:13" ht="12.75" customHeight="1" x14ac:dyDescent="0.2">
      <c r="A40" s="84"/>
      <c r="B40" s="84"/>
      <c r="C40" s="84"/>
      <c r="D40" s="84"/>
      <c r="E40" s="89"/>
      <c r="F40" s="90"/>
      <c r="G40" s="91"/>
      <c r="H40" s="89"/>
      <c r="I40" s="90"/>
      <c r="J40" s="90"/>
      <c r="K40" s="90"/>
      <c r="L40" s="91"/>
      <c r="M40" s="73"/>
    </row>
    <row r="41" spans="1:13" ht="12.75" customHeight="1" x14ac:dyDescent="0.2">
      <c r="A41" s="84"/>
      <c r="B41" s="84"/>
      <c r="C41" s="84"/>
      <c r="D41" s="84"/>
      <c r="E41" s="89"/>
      <c r="F41" s="90"/>
      <c r="G41" s="91"/>
      <c r="H41" s="89"/>
      <c r="I41" s="90"/>
      <c r="J41" s="90"/>
      <c r="K41" s="90"/>
      <c r="L41" s="91"/>
      <c r="M41" s="73"/>
    </row>
    <row r="42" spans="1:13" ht="39" customHeight="1" x14ac:dyDescent="0.2">
      <c r="A42" s="84"/>
      <c r="B42" s="84"/>
      <c r="C42" s="84"/>
      <c r="D42" s="84"/>
      <c r="E42" s="92"/>
      <c r="F42" s="93"/>
      <c r="G42" s="94"/>
      <c r="H42" s="92"/>
      <c r="I42" s="93"/>
      <c r="J42" s="93"/>
      <c r="K42" s="93"/>
      <c r="L42" s="94"/>
      <c r="M42" s="73"/>
    </row>
    <row r="43" spans="1:13" ht="51" customHeight="1" x14ac:dyDescent="0.2">
      <c r="A43" s="85"/>
      <c r="B43" s="85"/>
      <c r="C43" s="85"/>
      <c r="D43" s="85"/>
      <c r="E43" s="29" t="s">
        <v>1946</v>
      </c>
      <c r="F43" s="29" t="s">
        <v>1947</v>
      </c>
      <c r="G43" s="30" t="s">
        <v>1948</v>
      </c>
      <c r="H43" s="29" t="s">
        <v>1949</v>
      </c>
      <c r="I43" s="29" t="s">
        <v>1950</v>
      </c>
      <c r="J43" s="29" t="s">
        <v>1951</v>
      </c>
      <c r="K43" s="29" t="s">
        <v>1947</v>
      </c>
      <c r="L43" s="29" t="s">
        <v>1952</v>
      </c>
      <c r="M43" s="68" t="s">
        <v>2235</v>
      </c>
    </row>
    <row r="44" spans="1:13" ht="14.25" customHeight="1" x14ac:dyDescent="0.2">
      <c r="A44" s="31">
        <v>1</v>
      </c>
      <c r="B44" s="31">
        <v>2</v>
      </c>
      <c r="C44" s="31">
        <v>3</v>
      </c>
      <c r="D44" s="31">
        <v>4</v>
      </c>
      <c r="E44" s="31">
        <v>5</v>
      </c>
      <c r="F44" s="31">
        <v>6</v>
      </c>
      <c r="G44" s="31">
        <v>7</v>
      </c>
      <c r="H44" s="31">
        <v>8</v>
      </c>
      <c r="I44" s="31">
        <v>9</v>
      </c>
      <c r="J44" s="31">
        <v>10</v>
      </c>
      <c r="K44" s="33">
        <v>11</v>
      </c>
      <c r="L44" s="33">
        <v>12</v>
      </c>
      <c r="M44" s="69">
        <v>13</v>
      </c>
    </row>
    <row r="46" spans="1:13" ht="16.5" x14ac:dyDescent="0.2">
      <c r="A46" s="76" t="s">
        <v>1957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</row>
    <row r="48" spans="1:13" ht="16.5" x14ac:dyDescent="0.2">
      <c r="A48" s="76" t="s">
        <v>1958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</row>
    <row r="49" spans="1:83" ht="96.75" x14ac:dyDescent="0.2">
      <c r="A49" s="36" t="s">
        <v>18</v>
      </c>
      <c r="B49" s="38" t="s">
        <v>1959</v>
      </c>
      <c r="C49" s="38" t="s">
        <v>1960</v>
      </c>
      <c r="D49" s="39" t="str">
        <f>Source!H32</f>
        <v>100 м</v>
      </c>
      <c r="E49" s="40">
        <f>Source!K32</f>
        <v>0.01</v>
      </c>
      <c r="F49" s="40"/>
      <c r="G49" s="40">
        <f>Source!I32</f>
        <v>0.01</v>
      </c>
      <c r="H49" s="42"/>
      <c r="I49" s="41"/>
      <c r="J49" s="42"/>
      <c r="K49" s="41"/>
      <c r="L49" s="42"/>
    </row>
    <row r="50" spans="1:83" x14ac:dyDescent="0.2">
      <c r="C50" s="43" t="str">
        <f>"Объем: "&amp;Source!I32&amp;"=1/"&amp;"100"</f>
        <v>Объем: 0,01=1/100</v>
      </c>
    </row>
    <row r="51" spans="1:83" ht="15" x14ac:dyDescent="0.2">
      <c r="A51" s="37"/>
      <c r="B51" s="40">
        <v>1</v>
      </c>
      <c r="C51" s="37" t="s">
        <v>1961</v>
      </c>
      <c r="D51" s="39" t="s">
        <v>1203</v>
      </c>
      <c r="E51" s="44"/>
      <c r="F51" s="40"/>
      <c r="G51" s="40">
        <f>Source!U32</f>
        <v>0.29530000000000001</v>
      </c>
      <c r="H51" s="40"/>
      <c r="I51" s="40"/>
      <c r="J51" s="40"/>
      <c r="K51" s="40"/>
      <c r="L51" s="45">
        <f>SUM(L52:L52)-SUMIF(CE52:CE52, 1, L52:L52)</f>
        <v>141.53</v>
      </c>
    </row>
    <row r="52" spans="1:83" ht="28.5" x14ac:dyDescent="0.2">
      <c r="A52" s="38"/>
      <c r="B52" s="38" t="s">
        <v>1201</v>
      </c>
      <c r="C52" s="38" t="s">
        <v>1202</v>
      </c>
      <c r="D52" s="39" t="s">
        <v>1203</v>
      </c>
      <c r="E52" s="40">
        <v>29.53</v>
      </c>
      <c r="F52" s="40"/>
      <c r="G52" s="40">
        <f>SmtRes!CX1</f>
        <v>0.29530000000000001</v>
      </c>
      <c r="H52" s="42"/>
      <c r="I52" s="41"/>
      <c r="J52" s="42">
        <f>SmtRes!CZ1</f>
        <v>479.27</v>
      </c>
      <c r="K52" s="41"/>
      <c r="L52" s="42">
        <f>SmtRes!DI1</f>
        <v>141.53</v>
      </c>
    </row>
    <row r="53" spans="1:83" ht="15" x14ac:dyDescent="0.2">
      <c r="A53" s="37"/>
      <c r="B53" s="40">
        <v>2</v>
      </c>
      <c r="C53" s="37" t="s">
        <v>1962</v>
      </c>
      <c r="D53" s="39"/>
      <c r="E53" s="44"/>
      <c r="F53" s="40"/>
      <c r="G53" s="40"/>
      <c r="H53" s="40"/>
      <c r="I53" s="40"/>
      <c r="J53" s="40"/>
      <c r="K53" s="40"/>
      <c r="L53" s="45">
        <f>SUM(L54:L56)-SUMIF(CE54:CE56, 1, L54:L56)</f>
        <v>1.9299999999999997</v>
      </c>
    </row>
    <row r="54" spans="1:83" ht="15" x14ac:dyDescent="0.2">
      <c r="A54" s="37"/>
      <c r="B54" s="40"/>
      <c r="C54" s="37" t="s">
        <v>1964</v>
      </c>
      <c r="D54" s="39" t="s">
        <v>1203</v>
      </c>
      <c r="E54" s="44"/>
      <c r="F54" s="40"/>
      <c r="G54" s="40">
        <f>Source!V32</f>
        <v>3.0000000000000001E-3</v>
      </c>
      <c r="H54" s="40"/>
      <c r="I54" s="40"/>
      <c r="J54" s="40"/>
      <c r="K54" s="40"/>
      <c r="L54" s="45">
        <f>SUMIF(CE55:CE56, 1, L55:L56)</f>
        <v>1.62</v>
      </c>
      <c r="CE54">
        <v>1</v>
      </c>
    </row>
    <row r="55" spans="1:83" ht="28.5" x14ac:dyDescent="0.2">
      <c r="A55" s="38"/>
      <c r="B55" s="38" t="s">
        <v>1206</v>
      </c>
      <c r="C55" s="38" t="s">
        <v>1208</v>
      </c>
      <c r="D55" s="39" t="s">
        <v>1100</v>
      </c>
      <c r="E55" s="40">
        <v>0.3</v>
      </c>
      <c r="F55" s="40"/>
      <c r="G55" s="40">
        <f>SmtRes!CX3</f>
        <v>3.0000000000000001E-3</v>
      </c>
      <c r="H55" s="42"/>
      <c r="I55" s="41"/>
      <c r="J55" s="42">
        <f>SmtRes!CZ3</f>
        <v>641.70000000000005</v>
      </c>
      <c r="K55" s="41"/>
      <c r="L55" s="42">
        <f>SmtRes!DG3</f>
        <v>1.93</v>
      </c>
    </row>
    <row r="56" spans="1:83" ht="28.5" x14ac:dyDescent="0.2">
      <c r="A56" s="38"/>
      <c r="B56" s="38" t="s">
        <v>1209</v>
      </c>
      <c r="C56" s="38" t="s">
        <v>1963</v>
      </c>
      <c r="D56" s="39" t="s">
        <v>1203</v>
      </c>
      <c r="E56" s="40">
        <f>SmtRes!DO3*SmtRes!AT3</f>
        <v>0.3</v>
      </c>
      <c r="F56" s="40"/>
      <c r="G56" s="40">
        <f>ROUND(E56*G49, 7)</f>
        <v>3.0000000000000001E-3</v>
      </c>
      <c r="H56" s="42"/>
      <c r="I56" s="41"/>
      <c r="J56" s="42">
        <f>ROUND(SmtRes!AG3/SmtRes!DO3, 2)</f>
        <v>539.69000000000005</v>
      </c>
      <c r="K56" s="41"/>
      <c r="L56" s="42">
        <f>SmtRes!DH3</f>
        <v>1.62</v>
      </c>
      <c r="CE56">
        <v>1</v>
      </c>
    </row>
    <row r="57" spans="1:83" ht="15" hidden="1" x14ac:dyDescent="0.2">
      <c r="A57" s="37"/>
      <c r="B57" s="40">
        <v>4</v>
      </c>
      <c r="C57" s="37" t="s">
        <v>1965</v>
      </c>
      <c r="D57" s="39"/>
      <c r="E57" s="44"/>
      <c r="F57" s="40"/>
      <c r="G57" s="40"/>
      <c r="H57" s="40"/>
      <c r="I57" s="40"/>
      <c r="J57" s="40"/>
      <c r="K57" s="40"/>
      <c r="L57" s="45">
        <f>SUM(L58:L58)-SUMIF(CE58:CE58, 1, L58:L58)</f>
        <v>0</v>
      </c>
    </row>
    <row r="58" spans="1:83" ht="14.25" x14ac:dyDescent="0.2">
      <c r="A58" s="38"/>
      <c r="B58" s="38" t="s">
        <v>1210</v>
      </c>
      <c r="C58" s="38" t="s">
        <v>1212</v>
      </c>
      <c r="D58" s="39" t="s">
        <v>1213</v>
      </c>
      <c r="E58" s="40">
        <v>3.63</v>
      </c>
      <c r="F58" s="40">
        <f>ROUND(0,7)</f>
        <v>0</v>
      </c>
      <c r="G58" s="40">
        <f>SmtRes!CX4</f>
        <v>0</v>
      </c>
      <c r="H58" s="42"/>
      <c r="I58" s="41"/>
      <c r="J58" s="42">
        <f>SmtRes!CZ4</f>
        <v>7.32</v>
      </c>
      <c r="K58" s="41"/>
      <c r="L58" s="42">
        <f>SmtRes!DF4</f>
        <v>0</v>
      </c>
    </row>
    <row r="59" spans="1:83" ht="14.25" x14ac:dyDescent="0.2">
      <c r="A59" s="38"/>
      <c r="B59" s="38" t="str">
        <f>EtalonRes!I5</f>
        <v>01.7.17.06</v>
      </c>
      <c r="C59" s="46" t="str">
        <f>EtalonRes!K5</f>
        <v>Диски отрезные</v>
      </c>
      <c r="D59" s="47" t="str">
        <f>EtalonRes!O5</f>
        <v>ШТ</v>
      </c>
      <c r="E59" s="48">
        <f>EtalonRes!X5</f>
        <v>0</v>
      </c>
      <c r="F59" s="48">
        <f>ROUND(0,7)</f>
        <v>0</v>
      </c>
      <c r="G59" s="48">
        <f>ROUND(EtalonRes!AG5*Source!I32, 7)</f>
        <v>0</v>
      </c>
      <c r="H59" s="49"/>
      <c r="I59" s="50"/>
      <c r="J59" s="49"/>
      <c r="K59" s="50"/>
      <c r="L59" s="49"/>
    </row>
    <row r="60" spans="1:83" ht="15" x14ac:dyDescent="0.2">
      <c r="A60" s="38"/>
      <c r="B60" s="38"/>
      <c r="C60" s="52" t="s">
        <v>1966</v>
      </c>
      <c r="D60" s="39"/>
      <c r="E60" s="40"/>
      <c r="F60" s="40"/>
      <c r="G60" s="40"/>
      <c r="H60" s="42"/>
      <c r="I60" s="41"/>
      <c r="J60" s="42"/>
      <c r="K60" s="41"/>
      <c r="L60" s="42">
        <f>L51+L53+L54+L57</f>
        <v>145.08000000000001</v>
      </c>
    </row>
    <row r="61" spans="1:83" ht="14.25" x14ac:dyDescent="0.2">
      <c r="A61" s="38"/>
      <c r="B61" s="38"/>
      <c r="C61" s="38" t="s">
        <v>1967</v>
      </c>
      <c r="D61" s="39"/>
      <c r="E61" s="40"/>
      <c r="F61" s="40"/>
      <c r="G61" s="40"/>
      <c r="H61" s="42"/>
      <c r="I61" s="41"/>
      <c r="J61" s="42"/>
      <c r="K61" s="41"/>
      <c r="L61" s="42">
        <f>SUM(AR49:AR64)+SUM(AS49:AS64)+SUM(AT49:AT64)+SUM(AU49:AU64)+SUM(AV49:AV64)</f>
        <v>143.15</v>
      </c>
    </row>
    <row r="62" spans="1:83" ht="14.25" x14ac:dyDescent="0.2">
      <c r="A62" s="38"/>
      <c r="B62" s="38" t="s">
        <v>27</v>
      </c>
      <c r="C62" s="38" t="s">
        <v>1968</v>
      </c>
      <c r="D62" s="39" t="s">
        <v>635</v>
      </c>
      <c r="E62" s="40">
        <f>Source!BZ32</f>
        <v>102</v>
      </c>
      <c r="F62" s="40"/>
      <c r="G62" s="40">
        <f>Source!AT32</f>
        <v>102</v>
      </c>
      <c r="H62" s="42"/>
      <c r="I62" s="41"/>
      <c r="J62" s="42"/>
      <c r="K62" s="41"/>
      <c r="L62" s="42">
        <f>SUM(AZ49:AZ64)</f>
        <v>146.01</v>
      </c>
    </row>
    <row r="63" spans="1:83" ht="14.25" x14ac:dyDescent="0.2">
      <c r="A63" s="46"/>
      <c r="B63" s="46" t="s">
        <v>28</v>
      </c>
      <c r="C63" s="46" t="s">
        <v>1969</v>
      </c>
      <c r="D63" s="47" t="s">
        <v>635</v>
      </c>
      <c r="E63" s="48">
        <f>Source!CA32</f>
        <v>54</v>
      </c>
      <c r="F63" s="48"/>
      <c r="G63" s="48">
        <f>Source!AU32</f>
        <v>54</v>
      </c>
      <c r="H63" s="49"/>
      <c r="I63" s="50"/>
      <c r="J63" s="49"/>
      <c r="K63" s="50"/>
      <c r="L63" s="49">
        <f>SUM(BA49:BA64)</f>
        <v>77.3</v>
      </c>
    </row>
    <row r="64" spans="1:83" ht="15" x14ac:dyDescent="0.2">
      <c r="C64" s="74" t="s">
        <v>1970</v>
      </c>
      <c r="D64" s="74"/>
      <c r="E64" s="74"/>
      <c r="F64" s="74"/>
      <c r="G64" s="74"/>
      <c r="H64" s="74"/>
      <c r="I64" s="75">
        <f>IF(E49&lt;&gt;0,K64/E49, 0)</f>
        <v>36839</v>
      </c>
      <c r="J64" s="75"/>
      <c r="K64" s="75">
        <f>L51+L53+L57+L62+L63+L54</f>
        <v>368.39000000000004</v>
      </c>
      <c r="L64" s="75"/>
      <c r="M64" s="70">
        <f>K64*1.038</f>
        <v>382.38882000000007</v>
      </c>
      <c r="AD64">
        <f>ROUND((Source!AT32/100)*((ROUND(SUMIF(SmtRes!AQ1:'SmtRes'!AQ5,"=1",SmtRes!AD1:'SmtRes'!AD5)*Source!I32, 2)+ROUND(SUMIF(SmtRes!AQ1:'SmtRes'!AQ5,"=1",SmtRes!AC1:'SmtRes'!AC5)*Source!I32, 2))), 2)</f>
        <v>10.39</v>
      </c>
      <c r="AE64">
        <f>ROUND((Source!AU32/100)*((ROUND(SUMIF(SmtRes!AQ1:'SmtRes'!AQ5,"=1",SmtRes!AD1:'SmtRes'!AD5)*Source!I32, 2)+ROUND(SUMIF(SmtRes!AQ1:'SmtRes'!AQ5,"=1",SmtRes!AC1:'SmtRes'!AC5)*Source!I32, 2))), 2)</f>
        <v>5.5</v>
      </c>
      <c r="AN64" s="51">
        <f>L51+L53+L57+L62+L63+L54</f>
        <v>368.39000000000004</v>
      </c>
      <c r="AO64" s="51">
        <f>L53</f>
        <v>1.9299999999999997</v>
      </c>
      <c r="AQ64" t="s">
        <v>1971</v>
      </c>
      <c r="AR64" s="51">
        <f>L51</f>
        <v>141.53</v>
      </c>
      <c r="AT64" s="51">
        <f>L54</f>
        <v>1.62</v>
      </c>
      <c r="AV64" t="s">
        <v>1971</v>
      </c>
      <c r="AW64" s="51">
        <f>L57</f>
        <v>0</v>
      </c>
      <c r="AZ64">
        <f>Source!X32</f>
        <v>146.01</v>
      </c>
      <c r="BA64">
        <f>Source!Y32</f>
        <v>77.3</v>
      </c>
      <c r="CD64">
        <v>1</v>
      </c>
    </row>
    <row r="65" spans="1:83" ht="120.75" x14ac:dyDescent="0.2">
      <c r="A65" s="36" t="s">
        <v>33</v>
      </c>
      <c r="B65" s="38" t="s">
        <v>1972</v>
      </c>
      <c r="C65" s="38" t="s">
        <v>1973</v>
      </c>
      <c r="D65" s="39" t="str">
        <f>Source!H34</f>
        <v>100 м</v>
      </c>
      <c r="E65" s="40">
        <f>Source!K34</f>
        <v>0.01</v>
      </c>
      <c r="F65" s="40"/>
      <c r="G65" s="40">
        <f>Source!I34</f>
        <v>0.01</v>
      </c>
      <c r="H65" s="42"/>
      <c r="I65" s="41"/>
      <c r="J65" s="42"/>
      <c r="K65" s="41"/>
      <c r="L65" s="42"/>
    </row>
    <row r="66" spans="1:83" ht="51" x14ac:dyDescent="0.2">
      <c r="B66" s="54" t="str">
        <f>Source!EO34</f>
        <v>Поправка: МР 571/пр Табл.2, п.1</v>
      </c>
      <c r="C66" s="54" t="str">
        <f>Source!CN34</f>
        <v>Поправка: МР 571/пр Табл.2, п.1  Наименование: При демонтаже (разборке) сборных бетонных и железобетонных конструкций</v>
      </c>
    </row>
    <row r="67" spans="1:83" x14ac:dyDescent="0.2">
      <c r="C67" s="43" t="str">
        <f>"Объем: "&amp;Source!I34&amp;"=1/"&amp;"100"</f>
        <v>Объем: 0,01=1/100</v>
      </c>
    </row>
    <row r="68" spans="1:83" ht="15" x14ac:dyDescent="0.2">
      <c r="A68" s="37"/>
      <c r="B68" s="40">
        <v>1</v>
      </c>
      <c r="C68" s="37" t="s">
        <v>1961</v>
      </c>
      <c r="D68" s="39" t="s">
        <v>1203</v>
      </c>
      <c r="E68" s="44"/>
      <c r="F68" s="40"/>
      <c r="G68" s="40">
        <f>Source!U34</f>
        <v>0.72799999999999998</v>
      </c>
      <c r="H68" s="40"/>
      <c r="I68" s="40"/>
      <c r="J68" s="40"/>
      <c r="K68" s="40"/>
      <c r="L68" s="45">
        <f>SUM(L69:L69)-SUMIF(CE69:CE69, 1, L69:L69)</f>
        <v>362.11</v>
      </c>
    </row>
    <row r="69" spans="1:83" ht="28.5" x14ac:dyDescent="0.2">
      <c r="A69" s="38"/>
      <c r="B69" s="38" t="s">
        <v>1214</v>
      </c>
      <c r="C69" s="38" t="s">
        <v>1215</v>
      </c>
      <c r="D69" s="39" t="s">
        <v>1203</v>
      </c>
      <c r="E69" s="40">
        <v>91</v>
      </c>
      <c r="F69" s="40">
        <f>ROUND(0.8,7)</f>
        <v>0.8</v>
      </c>
      <c r="G69" s="40">
        <f>SmtRes!CX6</f>
        <v>0.72799999999999998</v>
      </c>
      <c r="H69" s="42"/>
      <c r="I69" s="41"/>
      <c r="J69" s="42">
        <f>SmtRes!CZ6</f>
        <v>497.4</v>
      </c>
      <c r="K69" s="41"/>
      <c r="L69" s="42">
        <f>SmtRes!DI6</f>
        <v>362.11</v>
      </c>
    </row>
    <row r="70" spans="1:83" ht="15" x14ac:dyDescent="0.2">
      <c r="A70" s="37"/>
      <c r="B70" s="40">
        <v>2</v>
      </c>
      <c r="C70" s="37" t="s">
        <v>1962</v>
      </c>
      <c r="D70" s="39"/>
      <c r="E70" s="44"/>
      <c r="F70" s="40"/>
      <c r="G70" s="40"/>
      <c r="H70" s="40"/>
      <c r="I70" s="40"/>
      <c r="J70" s="40"/>
      <c r="K70" s="40"/>
      <c r="L70" s="45">
        <f>SUM(L71:L78)-SUMIF(CE71:CE78, 1, L71:L78)</f>
        <v>443.20000000000005</v>
      </c>
    </row>
    <row r="71" spans="1:83" ht="15" x14ac:dyDescent="0.2">
      <c r="A71" s="37"/>
      <c r="B71" s="40"/>
      <c r="C71" s="37" t="s">
        <v>1964</v>
      </c>
      <c r="D71" s="39" t="s">
        <v>1203</v>
      </c>
      <c r="E71" s="44"/>
      <c r="F71" s="40"/>
      <c r="G71" s="40">
        <f>Source!V34</f>
        <v>0.28496000000000005</v>
      </c>
      <c r="H71" s="40"/>
      <c r="I71" s="40"/>
      <c r="J71" s="40"/>
      <c r="K71" s="40"/>
      <c r="L71" s="45">
        <f>SUMIF(CE72:CE78, 1, L72:L78)</f>
        <v>202.22</v>
      </c>
      <c r="CE71">
        <v>1</v>
      </c>
    </row>
    <row r="72" spans="1:83" ht="42.75" x14ac:dyDescent="0.2">
      <c r="A72" s="38"/>
      <c r="B72" s="38" t="s">
        <v>1216</v>
      </c>
      <c r="C72" s="38" t="s">
        <v>1218</v>
      </c>
      <c r="D72" s="39" t="s">
        <v>1100</v>
      </c>
      <c r="E72" s="40">
        <v>0.71</v>
      </c>
      <c r="F72" s="40">
        <f t="shared" ref="F72:F78" si="0">ROUND(0.8,7)</f>
        <v>0.8</v>
      </c>
      <c r="G72" s="40">
        <f>SmtRes!CX8</f>
        <v>5.6800000000000002E-3</v>
      </c>
      <c r="H72" s="42">
        <f>SmtRes!CZ8</f>
        <v>800.37</v>
      </c>
      <c r="I72" s="41">
        <f>SmtRes!AJ8</f>
        <v>1.22</v>
      </c>
      <c r="J72" s="42">
        <f>ROUND(H72*I72, 2)</f>
        <v>976.45</v>
      </c>
      <c r="K72" s="41"/>
      <c r="L72" s="42">
        <f>SmtRes!DG8</f>
        <v>5.55</v>
      </c>
    </row>
    <row r="73" spans="1:83" ht="28.5" x14ac:dyDescent="0.2">
      <c r="A73" s="38"/>
      <c r="B73" s="38" t="s">
        <v>1219</v>
      </c>
      <c r="C73" s="38" t="s">
        <v>1974</v>
      </c>
      <c r="D73" s="39" t="s">
        <v>1203</v>
      </c>
      <c r="E73" s="40">
        <f>SmtRes!DO8*SmtRes!AT8</f>
        <v>0.71</v>
      </c>
      <c r="F73" s="40">
        <f t="shared" si="0"/>
        <v>0.8</v>
      </c>
      <c r="G73" s="40">
        <f>ROUND(E73*F73*G65, 7)</f>
        <v>5.6800000000000002E-3</v>
      </c>
      <c r="H73" s="42"/>
      <c r="I73" s="41"/>
      <c r="J73" s="42">
        <f>ROUND(SmtRes!AG8/SmtRes!DO8, 2)</f>
        <v>620.24</v>
      </c>
      <c r="K73" s="41"/>
      <c r="L73" s="42">
        <f>SmtRes!DH8</f>
        <v>3.52</v>
      </c>
      <c r="CE73">
        <v>1</v>
      </c>
    </row>
    <row r="74" spans="1:83" ht="28.5" x14ac:dyDescent="0.2">
      <c r="A74" s="38"/>
      <c r="B74" s="38" t="s">
        <v>1220</v>
      </c>
      <c r="C74" s="38" t="s">
        <v>1222</v>
      </c>
      <c r="D74" s="39" t="s">
        <v>1100</v>
      </c>
      <c r="E74" s="40">
        <v>32.369999999999997</v>
      </c>
      <c r="F74" s="40">
        <f t="shared" si="0"/>
        <v>0.8</v>
      </c>
      <c r="G74" s="40">
        <f>SmtRes!CX9</f>
        <v>0.25896000000000002</v>
      </c>
      <c r="H74" s="42"/>
      <c r="I74" s="41"/>
      <c r="J74" s="42">
        <f>SmtRes!CZ9</f>
        <v>1626.29</v>
      </c>
      <c r="K74" s="41"/>
      <c r="L74" s="42">
        <f>SmtRes!DG9</f>
        <v>421.14</v>
      </c>
    </row>
    <row r="75" spans="1:83" ht="28.5" x14ac:dyDescent="0.2">
      <c r="A75" s="38"/>
      <c r="B75" s="38" t="s">
        <v>1223</v>
      </c>
      <c r="C75" s="38" t="s">
        <v>1975</v>
      </c>
      <c r="D75" s="39" t="s">
        <v>1203</v>
      </c>
      <c r="E75" s="40">
        <f>SmtRes!DO9*SmtRes!AT9</f>
        <v>32.369999999999997</v>
      </c>
      <c r="F75" s="40">
        <f t="shared" si="0"/>
        <v>0.8</v>
      </c>
      <c r="G75" s="40">
        <f>ROUND(E75*F75*G65, 7)</f>
        <v>0.25896000000000002</v>
      </c>
      <c r="H75" s="42"/>
      <c r="I75" s="41"/>
      <c r="J75" s="42">
        <f>ROUND(SmtRes!AG9/SmtRes!DO9, 2)</f>
        <v>724.95</v>
      </c>
      <c r="K75" s="41"/>
      <c r="L75" s="42">
        <f>SmtRes!DH9</f>
        <v>187.73</v>
      </c>
      <c r="CE75">
        <v>1</v>
      </c>
    </row>
    <row r="76" spans="1:83" ht="28.5" x14ac:dyDescent="0.2">
      <c r="A76" s="38"/>
      <c r="B76" s="38" t="s">
        <v>1206</v>
      </c>
      <c r="C76" s="38" t="s">
        <v>1208</v>
      </c>
      <c r="D76" s="39" t="s">
        <v>1100</v>
      </c>
      <c r="E76" s="40">
        <v>2.54</v>
      </c>
      <c r="F76" s="40">
        <f t="shared" si="0"/>
        <v>0.8</v>
      </c>
      <c r="G76" s="40">
        <f>SmtRes!CX10</f>
        <v>2.0320000000000001E-2</v>
      </c>
      <c r="H76" s="42"/>
      <c r="I76" s="41"/>
      <c r="J76" s="42">
        <f>SmtRes!CZ10</f>
        <v>641.70000000000005</v>
      </c>
      <c r="K76" s="41"/>
      <c r="L76" s="42">
        <f>SmtRes!DG10</f>
        <v>13.04</v>
      </c>
    </row>
    <row r="77" spans="1:83" ht="28.5" x14ac:dyDescent="0.2">
      <c r="A77" s="38"/>
      <c r="B77" s="38" t="s">
        <v>1209</v>
      </c>
      <c r="C77" s="38" t="s">
        <v>1963</v>
      </c>
      <c r="D77" s="39" t="s">
        <v>1203</v>
      </c>
      <c r="E77" s="40">
        <f>SmtRes!DO10*SmtRes!AT10</f>
        <v>2.54</v>
      </c>
      <c r="F77" s="40">
        <f t="shared" si="0"/>
        <v>0.8</v>
      </c>
      <c r="G77" s="40">
        <f>ROUND(E77*F77*G65, 7)</f>
        <v>2.0320000000000001E-2</v>
      </c>
      <c r="H77" s="42"/>
      <c r="I77" s="41"/>
      <c r="J77" s="42">
        <f>ROUND(SmtRes!AG10/SmtRes!DO10, 2)</f>
        <v>539.69000000000005</v>
      </c>
      <c r="K77" s="41"/>
      <c r="L77" s="42">
        <f>SmtRes!DH10</f>
        <v>10.97</v>
      </c>
      <c r="CE77">
        <v>1</v>
      </c>
    </row>
    <row r="78" spans="1:83" ht="57" x14ac:dyDescent="0.2">
      <c r="A78" s="38"/>
      <c r="B78" s="38" t="s">
        <v>1224</v>
      </c>
      <c r="C78" s="38" t="s">
        <v>1226</v>
      </c>
      <c r="D78" s="39" t="s">
        <v>1100</v>
      </c>
      <c r="E78" s="40">
        <v>4</v>
      </c>
      <c r="F78" s="40">
        <f t="shared" si="0"/>
        <v>0.8</v>
      </c>
      <c r="G78" s="40">
        <f>SmtRes!CX11</f>
        <v>3.2000000000000001E-2</v>
      </c>
      <c r="H78" s="42"/>
      <c r="I78" s="41"/>
      <c r="J78" s="42">
        <f>SmtRes!CZ11</f>
        <v>108.47</v>
      </c>
      <c r="K78" s="41"/>
      <c r="L78" s="42">
        <f>SmtRes!DG11</f>
        <v>3.47</v>
      </c>
    </row>
    <row r="79" spans="1:83" ht="15" hidden="1" x14ac:dyDescent="0.2">
      <c r="A79" s="37"/>
      <c r="B79" s="40">
        <v>4</v>
      </c>
      <c r="C79" s="37" t="s">
        <v>1965</v>
      </c>
      <c r="D79" s="39"/>
      <c r="E79" s="44"/>
      <c r="F79" s="40"/>
      <c r="G79" s="40"/>
      <c r="H79" s="40"/>
      <c r="I79" s="40"/>
      <c r="J79" s="40"/>
      <c r="K79" s="40"/>
      <c r="L79" s="45">
        <f>SUM(L80:L81)-SUMIF(CE80:CE81, 1, L80:L81)</f>
        <v>0</v>
      </c>
    </row>
    <row r="80" spans="1:83" ht="42.75" x14ac:dyDescent="0.2">
      <c r="A80" s="38"/>
      <c r="B80" s="38" t="s">
        <v>1227</v>
      </c>
      <c r="C80" s="38" t="s">
        <v>1229</v>
      </c>
      <c r="D80" s="39" t="s">
        <v>83</v>
      </c>
      <c r="E80" s="40">
        <v>4.4999999999999997E-3</v>
      </c>
      <c r="F80" s="40">
        <f t="shared" ref="F80:F85" si="1">ROUND((0)*0,7)</f>
        <v>0</v>
      </c>
      <c r="G80" s="40">
        <f>SmtRes!CX12</f>
        <v>0</v>
      </c>
      <c r="H80" s="42">
        <f>SmtRes!CZ12</f>
        <v>148198.01999999999</v>
      </c>
      <c r="I80" s="41">
        <f>SmtRes!AI12</f>
        <v>0.78</v>
      </c>
      <c r="J80" s="42">
        <f>ROUND(H80*I80, 2)</f>
        <v>115594.46</v>
      </c>
      <c r="K80" s="41"/>
      <c r="L80" s="42">
        <f>SmtRes!DF12</f>
        <v>0</v>
      </c>
    </row>
    <row r="81" spans="1:82" ht="71.25" x14ac:dyDescent="0.2">
      <c r="A81" s="38"/>
      <c r="B81" s="38" t="s">
        <v>1230</v>
      </c>
      <c r="C81" s="38" t="s">
        <v>1232</v>
      </c>
      <c r="D81" s="39" t="s">
        <v>83</v>
      </c>
      <c r="E81" s="40">
        <v>2E-3</v>
      </c>
      <c r="F81" s="40">
        <f t="shared" si="1"/>
        <v>0</v>
      </c>
      <c r="G81" s="40">
        <f>SmtRes!CX17</f>
        <v>0</v>
      </c>
      <c r="H81" s="42">
        <f>SmtRes!CZ17</f>
        <v>105278.81</v>
      </c>
      <c r="I81" s="41">
        <f>SmtRes!AI17</f>
        <v>1.29</v>
      </c>
      <c r="J81" s="42">
        <f>ROUND(H81*I81, 2)</f>
        <v>135809.66</v>
      </c>
      <c r="K81" s="41"/>
      <c r="L81" s="42">
        <f>SmtRes!DF17</f>
        <v>0</v>
      </c>
    </row>
    <row r="82" spans="1:82" ht="14.25" x14ac:dyDescent="0.2">
      <c r="A82" s="38"/>
      <c r="B82" s="38" t="str">
        <f>EtalonRes!I13</f>
        <v>04.1.02.05</v>
      </c>
      <c r="C82" s="38" t="str">
        <f>EtalonRes!K13</f>
        <v>Смеси бетонные тяжелого бетона</v>
      </c>
      <c r="D82" s="39" t="str">
        <f>EtalonRes!O13</f>
        <v>м3</v>
      </c>
      <c r="E82" s="40">
        <f>EtalonRes!X13</f>
        <v>0.45</v>
      </c>
      <c r="F82" s="40">
        <f t="shared" si="1"/>
        <v>0</v>
      </c>
      <c r="G82" s="40">
        <f>ROUND(EtalonRes!AG13*Source!I34, 7)</f>
        <v>0</v>
      </c>
      <c r="H82" s="42"/>
      <c r="I82" s="41"/>
      <c r="J82" s="42"/>
      <c r="K82" s="41"/>
      <c r="L82" s="42"/>
    </row>
    <row r="83" spans="1:82" ht="14.25" x14ac:dyDescent="0.2">
      <c r="A83" s="38"/>
      <c r="B83" s="38" t="str">
        <f>EtalonRes!I14</f>
        <v>05.1.05.15</v>
      </c>
      <c r="C83" s="38" t="str">
        <f>EtalonRes!K14</f>
        <v>Фундаменты железобетонные</v>
      </c>
      <c r="D83" s="39" t="str">
        <f>EtalonRes!O14</f>
        <v>ШТ</v>
      </c>
      <c r="E83" s="40">
        <f>EtalonRes!X14</f>
        <v>33.299999999999997</v>
      </c>
      <c r="F83" s="40">
        <f t="shared" si="1"/>
        <v>0</v>
      </c>
      <c r="G83" s="40">
        <f>ROUND(EtalonRes!AG14*Source!I34, 7)</f>
        <v>0</v>
      </c>
      <c r="H83" s="42"/>
      <c r="I83" s="41"/>
      <c r="J83" s="42"/>
      <c r="K83" s="41"/>
      <c r="L83" s="42"/>
    </row>
    <row r="84" spans="1:82" ht="14.25" x14ac:dyDescent="0.2">
      <c r="A84" s="38"/>
      <c r="B84" s="38" t="str">
        <f>EtalonRes!I15</f>
        <v>05.1.07.13</v>
      </c>
      <c r="C84" s="38" t="str">
        <f>EtalonRes!K15</f>
        <v>Панели</v>
      </c>
      <c r="D84" s="39" t="str">
        <f>EtalonRes!O15</f>
        <v>ШТ</v>
      </c>
      <c r="E84" s="40">
        <f>EtalonRes!X15</f>
        <v>33.299999999999997</v>
      </c>
      <c r="F84" s="40">
        <f t="shared" si="1"/>
        <v>0</v>
      </c>
      <c r="G84" s="40">
        <f>ROUND(EtalonRes!AG15*Source!I34, 7)</f>
        <v>0</v>
      </c>
      <c r="H84" s="42"/>
      <c r="I84" s="41"/>
      <c r="J84" s="42"/>
      <c r="K84" s="41"/>
      <c r="L84" s="42"/>
    </row>
    <row r="85" spans="1:82" ht="14.25" x14ac:dyDescent="0.2">
      <c r="A85" s="38"/>
      <c r="B85" s="38" t="str">
        <f>EtalonRes!I16</f>
        <v>05.1.07.27</v>
      </c>
      <c r="C85" s="46" t="str">
        <f>EtalonRes!K16</f>
        <v>Столбы бетонные</v>
      </c>
      <c r="D85" s="47" t="str">
        <f>EtalonRes!O16</f>
        <v>ШТ</v>
      </c>
      <c r="E85" s="48">
        <f>EtalonRes!X16</f>
        <v>33.299999999999997</v>
      </c>
      <c r="F85" s="48">
        <f t="shared" si="1"/>
        <v>0</v>
      </c>
      <c r="G85" s="48">
        <f>ROUND(EtalonRes!AG16*Source!I34, 7)</f>
        <v>0</v>
      </c>
      <c r="H85" s="49"/>
      <c r="I85" s="50"/>
      <c r="J85" s="49"/>
      <c r="K85" s="50"/>
      <c r="L85" s="49"/>
    </row>
    <row r="86" spans="1:82" ht="15" x14ac:dyDescent="0.2">
      <c r="A86" s="38"/>
      <c r="B86" s="38"/>
      <c r="C86" s="52" t="s">
        <v>1966</v>
      </c>
      <c r="D86" s="39"/>
      <c r="E86" s="40"/>
      <c r="F86" s="40"/>
      <c r="G86" s="40"/>
      <c r="H86" s="42"/>
      <c r="I86" s="41"/>
      <c r="J86" s="42"/>
      <c r="K86" s="41"/>
      <c r="L86" s="42">
        <f>L68+L70+L71+L79</f>
        <v>1007.5300000000001</v>
      </c>
    </row>
    <row r="87" spans="1:82" ht="14.25" x14ac:dyDescent="0.2">
      <c r="A87" s="38"/>
      <c r="B87" s="38"/>
      <c r="C87" s="38" t="s">
        <v>1967</v>
      </c>
      <c r="D87" s="39"/>
      <c r="E87" s="40"/>
      <c r="F87" s="40"/>
      <c r="G87" s="40"/>
      <c r="H87" s="42"/>
      <c r="I87" s="41"/>
      <c r="J87" s="42"/>
      <c r="K87" s="41"/>
      <c r="L87" s="42">
        <f>SUM(AR65:AR90)+SUM(AS65:AS90)+SUM(AT65:AT90)+SUM(AU65:AU90)+SUM(AV65:AV90)</f>
        <v>564.33000000000004</v>
      </c>
    </row>
    <row r="88" spans="1:82" ht="42.75" x14ac:dyDescent="0.2">
      <c r="A88" s="38"/>
      <c r="B88" s="38" t="s">
        <v>44</v>
      </c>
      <c r="C88" s="38" t="s">
        <v>1976</v>
      </c>
      <c r="D88" s="39" t="s">
        <v>635</v>
      </c>
      <c r="E88" s="40">
        <f>Source!BZ34</f>
        <v>110</v>
      </c>
      <c r="F88" s="40"/>
      <c r="G88" s="40">
        <f>Source!AT34</f>
        <v>110</v>
      </c>
      <c r="H88" s="42"/>
      <c r="I88" s="41"/>
      <c r="J88" s="42"/>
      <c r="K88" s="41"/>
      <c r="L88" s="42">
        <f>SUM(AZ65:AZ90)</f>
        <v>620.76</v>
      </c>
    </row>
    <row r="89" spans="1:82" ht="42.75" x14ac:dyDescent="0.2">
      <c r="A89" s="46"/>
      <c r="B89" s="46" t="s">
        <v>45</v>
      </c>
      <c r="C89" s="46" t="s">
        <v>1977</v>
      </c>
      <c r="D89" s="47" t="s">
        <v>635</v>
      </c>
      <c r="E89" s="48">
        <f>Source!CA34</f>
        <v>73</v>
      </c>
      <c r="F89" s="48"/>
      <c r="G89" s="48">
        <f>Source!AU34</f>
        <v>73</v>
      </c>
      <c r="H89" s="49"/>
      <c r="I89" s="50"/>
      <c r="J89" s="49"/>
      <c r="K89" s="50"/>
      <c r="L89" s="49">
        <f>SUM(BA65:BA90)</f>
        <v>411.96</v>
      </c>
    </row>
    <row r="90" spans="1:82" ht="15" x14ac:dyDescent="0.2">
      <c r="C90" s="74" t="s">
        <v>1970</v>
      </c>
      <c r="D90" s="74"/>
      <c r="E90" s="74"/>
      <c r="F90" s="74"/>
      <c r="G90" s="74"/>
      <c r="H90" s="74"/>
      <c r="I90" s="75">
        <f>IF(E65&lt;&gt;0,K90/E65, 0)</f>
        <v>204025.00000000003</v>
      </c>
      <c r="J90" s="75"/>
      <c r="K90" s="75">
        <f>L68+L70+L79+L88+L89+L71</f>
        <v>2040.2500000000002</v>
      </c>
      <c r="L90" s="75"/>
      <c r="M90" s="70">
        <f>K90*1.038</f>
        <v>2117.7795000000001</v>
      </c>
      <c r="AD90">
        <f>ROUND((Source!AT34/100)*((ROUND(SUMIF(SmtRes!AQ6:'SmtRes'!AQ17,"=1",SmtRes!AD6:'SmtRes'!AD17)*Source!I34, 2)+ROUND(SUMIF(SmtRes!AQ6:'SmtRes'!AQ17,"=1",SmtRes!AC6:'SmtRes'!AC17)*Source!I34, 2))), 2)</f>
        <v>26.2</v>
      </c>
      <c r="AE90">
        <f>ROUND((Source!AU34/100)*((ROUND(SUMIF(SmtRes!AQ6:'SmtRes'!AQ17,"=1",SmtRes!AD6:'SmtRes'!AD17)*Source!I34, 2)+ROUND(SUMIF(SmtRes!AQ6:'SmtRes'!AQ17,"=1",SmtRes!AC6:'SmtRes'!AC17)*Source!I34, 2))), 2)</f>
        <v>17.39</v>
      </c>
      <c r="AN90" s="51">
        <f>L68+L70+L79+L88+L89+L71</f>
        <v>2040.2500000000002</v>
      </c>
      <c r="AO90" s="51">
        <f>L70</f>
        <v>443.20000000000005</v>
      </c>
      <c r="AQ90" t="s">
        <v>1971</v>
      </c>
      <c r="AR90" s="51">
        <f>L68</f>
        <v>362.11</v>
      </c>
      <c r="AT90" s="51">
        <f>L71</f>
        <v>202.22</v>
      </c>
      <c r="AV90" t="s">
        <v>1971</v>
      </c>
      <c r="AW90" s="51">
        <f>L79</f>
        <v>0</v>
      </c>
      <c r="AZ90">
        <f>Source!X34</f>
        <v>620.76</v>
      </c>
      <c r="BA90">
        <f>Source!Y34</f>
        <v>411.96</v>
      </c>
      <c r="CD90">
        <v>1</v>
      </c>
    </row>
    <row r="91" spans="1:82" ht="135" x14ac:dyDescent="0.2">
      <c r="A91" s="36" t="s">
        <v>59</v>
      </c>
      <c r="B91" s="38" t="s">
        <v>1978</v>
      </c>
      <c r="C91" s="38" t="s">
        <v>1979</v>
      </c>
      <c r="D91" s="39" t="str">
        <f>Source!H39</f>
        <v>100 ШТ</v>
      </c>
      <c r="E91" s="40">
        <f>Source!K39</f>
        <v>0.01</v>
      </c>
      <c r="F91" s="40"/>
      <c r="G91" s="40">
        <f>Source!I39</f>
        <v>0.01</v>
      </c>
      <c r="H91" s="42"/>
      <c r="I91" s="41"/>
      <c r="J91" s="42"/>
      <c r="K91" s="41"/>
      <c r="L91" s="42"/>
    </row>
    <row r="92" spans="1:82" ht="38.25" x14ac:dyDescent="0.2">
      <c r="B92" s="54" t="str">
        <f>Source!EO39</f>
        <v>Поправка: МР 571/пр Табл.2, п.4</v>
      </c>
      <c r="C92" s="54" t="str">
        <f>Source!CN39</f>
        <v>Поправка: МР 571/пр Табл.2, п.4  Наименование: При демонтаже (разборке) металлических конструкций</v>
      </c>
    </row>
    <row r="93" spans="1:82" x14ac:dyDescent="0.2">
      <c r="C93" s="43" t="str">
        <f>"Объем: "&amp;Source!I39&amp;"=1/"&amp;"100"</f>
        <v>Объем: 0,01=1/100</v>
      </c>
    </row>
    <row r="94" spans="1:82" ht="15" x14ac:dyDescent="0.2">
      <c r="A94" s="37"/>
      <c r="B94" s="40">
        <v>1</v>
      </c>
      <c r="C94" s="37" t="s">
        <v>1961</v>
      </c>
      <c r="D94" s="39" t="s">
        <v>1203</v>
      </c>
      <c r="E94" s="44"/>
      <c r="F94" s="40"/>
      <c r="G94" s="40">
        <f>Source!U39</f>
        <v>12.46</v>
      </c>
      <c r="H94" s="40"/>
      <c r="I94" s="40"/>
      <c r="J94" s="40"/>
      <c r="K94" s="40"/>
      <c r="L94" s="45">
        <f>SUM(L95:L95)-SUMIF(CE95:CE95, 1, L95:L95)</f>
        <v>6824.84</v>
      </c>
    </row>
    <row r="95" spans="1:82" ht="28.5" x14ac:dyDescent="0.2">
      <c r="A95" s="38"/>
      <c r="B95" s="38" t="s">
        <v>1233</v>
      </c>
      <c r="C95" s="38" t="s">
        <v>1234</v>
      </c>
      <c r="D95" s="39" t="s">
        <v>1203</v>
      </c>
      <c r="E95" s="40">
        <v>1780</v>
      </c>
      <c r="F95" s="40">
        <f>ROUND(0.7,7)</f>
        <v>0.7</v>
      </c>
      <c r="G95" s="40">
        <f>SmtRes!CX18</f>
        <v>12.46</v>
      </c>
      <c r="H95" s="42"/>
      <c r="I95" s="41"/>
      <c r="J95" s="42">
        <f>SmtRes!CZ18</f>
        <v>547.74</v>
      </c>
      <c r="K95" s="41"/>
      <c r="L95" s="42">
        <f>SmtRes!DI18</f>
        <v>6824.84</v>
      </c>
    </row>
    <row r="96" spans="1:82" ht="15" x14ac:dyDescent="0.2">
      <c r="A96" s="37"/>
      <c r="B96" s="40">
        <v>2</v>
      </c>
      <c r="C96" s="37" t="s">
        <v>1962</v>
      </c>
      <c r="D96" s="39"/>
      <c r="E96" s="44"/>
      <c r="F96" s="40"/>
      <c r="G96" s="40"/>
      <c r="H96" s="40"/>
      <c r="I96" s="40"/>
      <c r="J96" s="40"/>
      <c r="K96" s="40"/>
      <c r="L96" s="45">
        <f>SUM(L97:L105)-SUMIF(CE97:CE105, 1, L97:L105)</f>
        <v>1261.5799999999997</v>
      </c>
    </row>
    <row r="97" spans="1:83" ht="15" x14ac:dyDescent="0.2">
      <c r="A97" s="37"/>
      <c r="B97" s="40"/>
      <c r="C97" s="37" t="s">
        <v>1964</v>
      </c>
      <c r="D97" s="39" t="s">
        <v>1203</v>
      </c>
      <c r="E97" s="44"/>
      <c r="F97" s="40"/>
      <c r="G97" s="40">
        <f>Source!V39</f>
        <v>0.82515999999999989</v>
      </c>
      <c r="H97" s="40"/>
      <c r="I97" s="40"/>
      <c r="J97" s="40"/>
      <c r="K97" s="40"/>
      <c r="L97" s="45">
        <f>SUMIF(CE98:CE105, 1, L98:L105)</f>
        <v>581.66</v>
      </c>
      <c r="CE97">
        <v>1</v>
      </c>
    </row>
    <row r="98" spans="1:83" ht="42.75" x14ac:dyDescent="0.2">
      <c r="A98" s="38"/>
      <c r="B98" s="38" t="s">
        <v>1216</v>
      </c>
      <c r="C98" s="38" t="s">
        <v>1218</v>
      </c>
      <c r="D98" s="39" t="s">
        <v>1100</v>
      </c>
      <c r="E98" s="40">
        <v>6.63</v>
      </c>
      <c r="F98" s="40">
        <f t="shared" ref="F98:F105" si="2">ROUND(0.7,7)</f>
        <v>0.7</v>
      </c>
      <c r="G98" s="40">
        <f>SmtRes!CX20</f>
        <v>4.641E-2</v>
      </c>
      <c r="H98" s="42">
        <f>SmtRes!CZ20</f>
        <v>800.37</v>
      </c>
      <c r="I98" s="41">
        <f>SmtRes!AJ20</f>
        <v>1.22</v>
      </c>
      <c r="J98" s="42">
        <f>ROUND(H98*I98, 2)</f>
        <v>976.45</v>
      </c>
      <c r="K98" s="41"/>
      <c r="L98" s="42">
        <f>SmtRes!DG20</f>
        <v>45.32</v>
      </c>
    </row>
    <row r="99" spans="1:83" ht="28.5" x14ac:dyDescent="0.2">
      <c r="A99" s="38"/>
      <c r="B99" s="38" t="s">
        <v>1219</v>
      </c>
      <c r="C99" s="38" t="s">
        <v>1974</v>
      </c>
      <c r="D99" s="39" t="s">
        <v>1203</v>
      </c>
      <c r="E99" s="40">
        <f>SmtRes!DO20*SmtRes!AT20</f>
        <v>6.63</v>
      </c>
      <c r="F99" s="40">
        <f t="shared" si="2"/>
        <v>0.7</v>
      </c>
      <c r="G99" s="40">
        <f>ROUND(E99*F99*G91, 7)</f>
        <v>4.641E-2</v>
      </c>
      <c r="H99" s="42"/>
      <c r="I99" s="41"/>
      <c r="J99" s="42">
        <f>ROUND(SmtRes!AG20/SmtRes!DO20, 2)</f>
        <v>620.24</v>
      </c>
      <c r="K99" s="41"/>
      <c r="L99" s="42">
        <f>SmtRes!DH20</f>
        <v>28.79</v>
      </c>
      <c r="CE99">
        <v>1</v>
      </c>
    </row>
    <row r="100" spans="1:83" ht="28.5" x14ac:dyDescent="0.2">
      <c r="A100" s="38"/>
      <c r="B100" s="38" t="s">
        <v>1220</v>
      </c>
      <c r="C100" s="38" t="s">
        <v>1222</v>
      </c>
      <c r="D100" s="39" t="s">
        <v>1100</v>
      </c>
      <c r="E100" s="40">
        <v>102.24</v>
      </c>
      <c r="F100" s="40">
        <f t="shared" si="2"/>
        <v>0.7</v>
      </c>
      <c r="G100" s="40">
        <f>SmtRes!CX21</f>
        <v>0.71567999999999998</v>
      </c>
      <c r="H100" s="42"/>
      <c r="I100" s="41"/>
      <c r="J100" s="42">
        <f>SmtRes!CZ21</f>
        <v>1626.29</v>
      </c>
      <c r="K100" s="41"/>
      <c r="L100" s="42">
        <f>SmtRes!DG21</f>
        <v>1163.9000000000001</v>
      </c>
    </row>
    <row r="101" spans="1:83" ht="28.5" x14ac:dyDescent="0.2">
      <c r="A101" s="38"/>
      <c r="B101" s="38" t="s">
        <v>1223</v>
      </c>
      <c r="C101" s="38" t="s">
        <v>1975</v>
      </c>
      <c r="D101" s="39" t="s">
        <v>1203</v>
      </c>
      <c r="E101" s="40">
        <f>SmtRes!DO21*SmtRes!AT21</f>
        <v>102.24</v>
      </c>
      <c r="F101" s="40">
        <f t="shared" si="2"/>
        <v>0.7</v>
      </c>
      <c r="G101" s="40">
        <f>ROUND(E101*F101*G91, 7)</f>
        <v>0.71567999999999998</v>
      </c>
      <c r="H101" s="42"/>
      <c r="I101" s="41"/>
      <c r="J101" s="42">
        <f>ROUND(SmtRes!AG21/SmtRes!DO21, 2)</f>
        <v>724.95</v>
      </c>
      <c r="K101" s="41"/>
      <c r="L101" s="42">
        <f>SmtRes!DH21</f>
        <v>518.83000000000004</v>
      </c>
      <c r="CE101">
        <v>1</v>
      </c>
    </row>
    <row r="102" spans="1:83" ht="14.25" x14ac:dyDescent="0.2">
      <c r="A102" s="38"/>
      <c r="B102" s="38" t="s">
        <v>1235</v>
      </c>
      <c r="C102" s="38" t="s">
        <v>1237</v>
      </c>
      <c r="D102" s="39" t="s">
        <v>1100</v>
      </c>
      <c r="E102" s="40">
        <v>23.79</v>
      </c>
      <c r="F102" s="40">
        <f t="shared" si="2"/>
        <v>0.7</v>
      </c>
      <c r="G102" s="40">
        <f>SmtRes!CX22</f>
        <v>0.16653000000000001</v>
      </c>
      <c r="H102" s="42">
        <f>SmtRes!CZ22</f>
        <v>10.37</v>
      </c>
      <c r="I102" s="41">
        <f>SmtRes!AJ22</f>
        <v>1.23</v>
      </c>
      <c r="J102" s="42">
        <f>ROUND(H102*I102, 2)</f>
        <v>12.76</v>
      </c>
      <c r="K102" s="41"/>
      <c r="L102" s="42">
        <f>SmtRes!DG22</f>
        <v>2.12</v>
      </c>
    </row>
    <row r="103" spans="1:83" ht="28.5" x14ac:dyDescent="0.2">
      <c r="A103" s="38"/>
      <c r="B103" s="38" t="s">
        <v>1206</v>
      </c>
      <c r="C103" s="38" t="s">
        <v>1208</v>
      </c>
      <c r="D103" s="39" t="s">
        <v>1100</v>
      </c>
      <c r="E103" s="40">
        <v>9.01</v>
      </c>
      <c r="F103" s="40">
        <f t="shared" si="2"/>
        <v>0.7</v>
      </c>
      <c r="G103" s="40">
        <f>SmtRes!CX23</f>
        <v>6.3070000000000001E-2</v>
      </c>
      <c r="H103" s="42"/>
      <c r="I103" s="41"/>
      <c r="J103" s="42">
        <f>SmtRes!CZ23</f>
        <v>641.70000000000005</v>
      </c>
      <c r="K103" s="41"/>
      <c r="L103" s="42">
        <f>SmtRes!DG23</f>
        <v>40.47</v>
      </c>
    </row>
    <row r="104" spans="1:83" ht="28.5" x14ac:dyDescent="0.2">
      <c r="A104" s="38"/>
      <c r="B104" s="38" t="s">
        <v>1209</v>
      </c>
      <c r="C104" s="38" t="s">
        <v>1963</v>
      </c>
      <c r="D104" s="39" t="s">
        <v>1203</v>
      </c>
      <c r="E104" s="40">
        <f>SmtRes!DO23*SmtRes!AT23</f>
        <v>9.01</v>
      </c>
      <c r="F104" s="40">
        <f t="shared" si="2"/>
        <v>0.7</v>
      </c>
      <c r="G104" s="40">
        <f>ROUND(E104*F104*G91, 7)</f>
        <v>6.3070000000000001E-2</v>
      </c>
      <c r="H104" s="42"/>
      <c r="I104" s="41"/>
      <c r="J104" s="42">
        <f>ROUND(SmtRes!AG23/SmtRes!DO23, 2)</f>
        <v>539.69000000000005</v>
      </c>
      <c r="K104" s="41"/>
      <c r="L104" s="42">
        <f>SmtRes!DH23</f>
        <v>34.04</v>
      </c>
      <c r="CE104">
        <v>1</v>
      </c>
    </row>
    <row r="105" spans="1:83" ht="42.75" x14ac:dyDescent="0.2">
      <c r="A105" s="38"/>
      <c r="B105" s="38" t="s">
        <v>1238</v>
      </c>
      <c r="C105" s="38" t="s">
        <v>1240</v>
      </c>
      <c r="D105" s="39" t="s">
        <v>1100</v>
      </c>
      <c r="E105" s="40">
        <v>40.33</v>
      </c>
      <c r="F105" s="40">
        <f t="shared" si="2"/>
        <v>0.7</v>
      </c>
      <c r="G105" s="40">
        <f>SmtRes!CX24</f>
        <v>0.28231000000000001</v>
      </c>
      <c r="H105" s="42"/>
      <c r="I105" s="41"/>
      <c r="J105" s="42">
        <f>SmtRes!CZ24</f>
        <v>34.61</v>
      </c>
      <c r="K105" s="41"/>
      <c r="L105" s="42">
        <f>SmtRes!DG24</f>
        <v>9.77</v>
      </c>
    </row>
    <row r="106" spans="1:83" ht="15" hidden="1" x14ac:dyDescent="0.2">
      <c r="A106" s="37"/>
      <c r="B106" s="40">
        <v>4</v>
      </c>
      <c r="C106" s="37" t="s">
        <v>1965</v>
      </c>
      <c r="D106" s="39"/>
      <c r="E106" s="44"/>
      <c r="F106" s="40"/>
      <c r="G106" s="40"/>
      <c r="H106" s="40"/>
      <c r="I106" s="40"/>
      <c r="J106" s="40"/>
      <c r="K106" s="40"/>
      <c r="L106" s="45">
        <f>SUM(L107:L110)-SUMIF(CE107:CE110, 1, L107:L110)</f>
        <v>0</v>
      </c>
    </row>
    <row r="107" spans="1:83" ht="42.75" x14ac:dyDescent="0.2">
      <c r="A107" s="38"/>
      <c r="B107" s="38" t="s">
        <v>1227</v>
      </c>
      <c r="C107" s="38" t="s">
        <v>1229</v>
      </c>
      <c r="D107" s="39" t="s">
        <v>83</v>
      </c>
      <c r="E107" s="40">
        <v>0.03</v>
      </c>
      <c r="F107" s="40">
        <f t="shared" ref="F107:F113" si="3">ROUND((0)*0,7)</f>
        <v>0</v>
      </c>
      <c r="G107" s="40">
        <f>SmtRes!CX25</f>
        <v>0</v>
      </c>
      <c r="H107" s="42">
        <f>SmtRes!CZ25</f>
        <v>148198.01999999999</v>
      </c>
      <c r="I107" s="41">
        <f>SmtRes!AI25</f>
        <v>0.78</v>
      </c>
      <c r="J107" s="42">
        <f>ROUND(H107*I107, 2)</f>
        <v>115594.46</v>
      </c>
      <c r="K107" s="41"/>
      <c r="L107" s="42">
        <f>SmtRes!DF25</f>
        <v>0</v>
      </c>
    </row>
    <row r="108" spans="1:83" ht="28.5" x14ac:dyDescent="0.2">
      <c r="A108" s="38"/>
      <c r="B108" s="38" t="s">
        <v>1241</v>
      </c>
      <c r="C108" s="38" t="s">
        <v>1243</v>
      </c>
      <c r="D108" s="39" t="s">
        <v>441</v>
      </c>
      <c r="E108" s="40">
        <v>160</v>
      </c>
      <c r="F108" s="40">
        <f t="shared" si="3"/>
        <v>0</v>
      </c>
      <c r="G108" s="40">
        <f>SmtRes!CX26</f>
        <v>0</v>
      </c>
      <c r="H108" s="42">
        <f>SmtRes!CZ26</f>
        <v>174.93</v>
      </c>
      <c r="I108" s="41">
        <f>SmtRes!AI26</f>
        <v>1.08</v>
      </c>
      <c r="J108" s="42">
        <f>ROUND(H108*I108, 2)</f>
        <v>188.92</v>
      </c>
      <c r="K108" s="41"/>
      <c r="L108" s="42">
        <f>SmtRes!DF26</f>
        <v>0</v>
      </c>
    </row>
    <row r="109" spans="1:83" ht="28.5" x14ac:dyDescent="0.2">
      <c r="A109" s="38"/>
      <c r="B109" s="38" t="s">
        <v>1244</v>
      </c>
      <c r="C109" s="38" t="s">
        <v>1246</v>
      </c>
      <c r="D109" s="39" t="s">
        <v>49</v>
      </c>
      <c r="E109" s="40">
        <v>3.1E-2</v>
      </c>
      <c r="F109" s="40">
        <f t="shared" si="3"/>
        <v>0</v>
      </c>
      <c r="G109" s="40">
        <f>SmtRes!CX28</f>
        <v>0</v>
      </c>
      <c r="H109" s="42">
        <f>SmtRes!CZ28</f>
        <v>3338.25</v>
      </c>
      <c r="I109" s="41">
        <f>SmtRes!AI28</f>
        <v>1.31</v>
      </c>
      <c r="J109" s="42">
        <f>ROUND(H109*I109, 2)</f>
        <v>4373.1099999999997</v>
      </c>
      <c r="K109" s="41"/>
      <c r="L109" s="42">
        <f>SmtRes!DF28</f>
        <v>0</v>
      </c>
    </row>
    <row r="110" spans="1:83" ht="42.75" x14ac:dyDescent="0.2">
      <c r="A110" s="38"/>
      <c r="B110" s="38" t="s">
        <v>1247</v>
      </c>
      <c r="C110" s="38" t="s">
        <v>1249</v>
      </c>
      <c r="D110" s="39" t="s">
        <v>1250</v>
      </c>
      <c r="E110" s="40">
        <v>0.106</v>
      </c>
      <c r="F110" s="40">
        <f t="shared" si="3"/>
        <v>0</v>
      </c>
      <c r="G110" s="40">
        <f>SmtRes!CX29</f>
        <v>0</v>
      </c>
      <c r="H110" s="42">
        <f>SmtRes!CZ29</f>
        <v>14803.89</v>
      </c>
      <c r="I110" s="41">
        <f>SmtRes!AI29</f>
        <v>0.92</v>
      </c>
      <c r="J110" s="42">
        <f>ROUND(H110*I110, 2)</f>
        <v>13619.58</v>
      </c>
      <c r="K110" s="41"/>
      <c r="L110" s="42">
        <f>SmtRes!DF29</f>
        <v>0</v>
      </c>
    </row>
    <row r="111" spans="1:83" ht="14.25" x14ac:dyDescent="0.2">
      <c r="A111" s="38"/>
      <c r="B111" s="38" t="str">
        <f>EtalonRes!I27</f>
        <v>04.1.02.05</v>
      </c>
      <c r="C111" s="38" t="str">
        <f>EtalonRes!K27</f>
        <v>Смеси бетонные тяжелого бетона</v>
      </c>
      <c r="D111" s="39" t="str">
        <f>EtalonRes!O27</f>
        <v>м3</v>
      </c>
      <c r="E111" s="40">
        <f>EtalonRes!X27</f>
        <v>29.1</v>
      </c>
      <c r="F111" s="40">
        <f t="shared" si="3"/>
        <v>0</v>
      </c>
      <c r="G111" s="40">
        <f>ROUND(EtalonRes!AG27*Source!I39, 7)</f>
        <v>0</v>
      </c>
      <c r="H111" s="42"/>
      <c r="I111" s="41"/>
      <c r="J111" s="42"/>
      <c r="K111" s="41"/>
      <c r="L111" s="42"/>
    </row>
    <row r="112" spans="1:83" ht="14.25" x14ac:dyDescent="0.2">
      <c r="A112" s="38"/>
      <c r="B112" s="38" t="str">
        <f>EtalonRes!I30</f>
        <v>07.2.07.11</v>
      </c>
      <c r="C112" s="38" t="str">
        <f>EtalonRes!K30</f>
        <v>Стойки металлические опорные</v>
      </c>
      <c r="D112" s="39" t="str">
        <f>EtalonRes!O30</f>
        <v>ШТ</v>
      </c>
      <c r="E112" s="40">
        <f>EtalonRes!X30</f>
        <v>200</v>
      </c>
      <c r="F112" s="40">
        <f t="shared" si="3"/>
        <v>0</v>
      </c>
      <c r="G112" s="40">
        <f>ROUND(EtalonRes!AG30*Source!I39, 7)</f>
        <v>0</v>
      </c>
      <c r="H112" s="42"/>
      <c r="I112" s="41"/>
      <c r="J112" s="42"/>
      <c r="K112" s="41"/>
      <c r="L112" s="42"/>
    </row>
    <row r="113" spans="1:83" ht="14.25" x14ac:dyDescent="0.2">
      <c r="A113" s="38"/>
      <c r="B113" s="38" t="str">
        <f>EtalonRes!I31</f>
        <v>11.2.05.05</v>
      </c>
      <c r="C113" s="46" t="str">
        <f>EtalonRes!K31</f>
        <v>Полотна ворот</v>
      </c>
      <c r="D113" s="47" t="str">
        <f>EtalonRes!O31</f>
        <v>ШТ</v>
      </c>
      <c r="E113" s="48">
        <f>EtalonRes!X31</f>
        <v>200</v>
      </c>
      <c r="F113" s="48">
        <f t="shared" si="3"/>
        <v>0</v>
      </c>
      <c r="G113" s="48">
        <f>ROUND(EtalonRes!AG31*Source!I39, 7)</f>
        <v>0</v>
      </c>
      <c r="H113" s="49"/>
      <c r="I113" s="50"/>
      <c r="J113" s="49"/>
      <c r="K113" s="50"/>
      <c r="L113" s="49"/>
    </row>
    <row r="114" spans="1:83" ht="15" x14ac:dyDescent="0.2">
      <c r="A114" s="38"/>
      <c r="B114" s="38"/>
      <c r="C114" s="52" t="s">
        <v>1966</v>
      </c>
      <c r="D114" s="39"/>
      <c r="E114" s="40"/>
      <c r="F114" s="40"/>
      <c r="G114" s="40"/>
      <c r="H114" s="42"/>
      <c r="I114" s="41"/>
      <c r="J114" s="42"/>
      <c r="K114" s="41"/>
      <c r="L114" s="42">
        <f>L94+L96+L97+L106</f>
        <v>8668.08</v>
      </c>
    </row>
    <row r="115" spans="1:83" ht="14.25" x14ac:dyDescent="0.2">
      <c r="A115" s="38"/>
      <c r="B115" s="38"/>
      <c r="C115" s="38" t="s">
        <v>1967</v>
      </c>
      <c r="D115" s="39"/>
      <c r="E115" s="40"/>
      <c r="F115" s="40"/>
      <c r="G115" s="40"/>
      <c r="H115" s="42"/>
      <c r="I115" s="41"/>
      <c r="J115" s="42"/>
      <c r="K115" s="41"/>
      <c r="L115" s="42">
        <f>SUM(AR91:AR118)+SUM(AS91:AS118)+SUM(AT91:AT118)+SUM(AU91:AU118)+SUM(AV91:AV118)</f>
        <v>7406.5</v>
      </c>
    </row>
    <row r="116" spans="1:83" ht="42.75" x14ac:dyDescent="0.2">
      <c r="A116" s="38"/>
      <c r="B116" s="38" t="s">
        <v>44</v>
      </c>
      <c r="C116" s="38" t="s">
        <v>1976</v>
      </c>
      <c r="D116" s="39" t="s">
        <v>635</v>
      </c>
      <c r="E116" s="40">
        <f>Source!BZ39</f>
        <v>110</v>
      </c>
      <c r="F116" s="40"/>
      <c r="G116" s="40">
        <f>Source!AT39</f>
        <v>110</v>
      </c>
      <c r="H116" s="42"/>
      <c r="I116" s="41"/>
      <c r="J116" s="42"/>
      <c r="K116" s="41"/>
      <c r="L116" s="42">
        <f>SUM(AZ91:AZ118)</f>
        <v>8147.15</v>
      </c>
    </row>
    <row r="117" spans="1:83" ht="42.75" x14ac:dyDescent="0.2">
      <c r="A117" s="46"/>
      <c r="B117" s="46" t="s">
        <v>45</v>
      </c>
      <c r="C117" s="46" t="s">
        <v>1977</v>
      </c>
      <c r="D117" s="47" t="s">
        <v>635</v>
      </c>
      <c r="E117" s="48">
        <f>Source!CA39</f>
        <v>73</v>
      </c>
      <c r="F117" s="48"/>
      <c r="G117" s="48">
        <f>Source!AU39</f>
        <v>73</v>
      </c>
      <c r="H117" s="49"/>
      <c r="I117" s="50"/>
      <c r="J117" s="49"/>
      <c r="K117" s="50"/>
      <c r="L117" s="49">
        <f>SUM(BA91:BA118)</f>
        <v>5406.75</v>
      </c>
    </row>
    <row r="118" spans="1:83" ht="15" x14ac:dyDescent="0.2">
      <c r="C118" s="74" t="s">
        <v>1970</v>
      </c>
      <c r="D118" s="74"/>
      <c r="E118" s="74"/>
      <c r="F118" s="74"/>
      <c r="G118" s="74"/>
      <c r="H118" s="74"/>
      <c r="I118" s="75">
        <f>IF(E91&lt;&gt;0,K118/E91, 0)</f>
        <v>2222198</v>
      </c>
      <c r="J118" s="75"/>
      <c r="K118" s="75">
        <f>L94+L96+L106+L116+L117+L97</f>
        <v>22221.98</v>
      </c>
      <c r="L118" s="75"/>
      <c r="M118" s="70">
        <f>K118*1.038</f>
        <v>23066.415240000002</v>
      </c>
      <c r="AD118">
        <f>ROUND((Source!AT39/100)*((ROUND(SUMIF(SmtRes!AQ18:'SmtRes'!AQ31,"=1",SmtRes!AD18:'SmtRes'!AD31)*Source!I39, 2)+ROUND(SUMIF(SmtRes!AQ18:'SmtRes'!AQ31,"=1",SmtRes!AC18:'SmtRes'!AC31)*Source!I39, 2))), 2)</f>
        <v>26.76</v>
      </c>
      <c r="AE118">
        <f>ROUND((Source!AU39/100)*((ROUND(SUMIF(SmtRes!AQ18:'SmtRes'!AQ31,"=1",SmtRes!AD18:'SmtRes'!AD31)*Source!I39, 2)+ROUND(SUMIF(SmtRes!AQ18:'SmtRes'!AQ31,"=1",SmtRes!AC18:'SmtRes'!AC31)*Source!I39, 2))), 2)</f>
        <v>17.760000000000002</v>
      </c>
      <c r="AN118" s="51">
        <f>L94+L96+L106+L116+L117+L97</f>
        <v>22221.98</v>
      </c>
      <c r="AO118" s="51">
        <f>L96</f>
        <v>1261.5799999999997</v>
      </c>
      <c r="AQ118" t="s">
        <v>1971</v>
      </c>
      <c r="AR118" s="51">
        <f>L94</f>
        <v>6824.84</v>
      </c>
      <c r="AT118" s="51">
        <f>L97</f>
        <v>581.66</v>
      </c>
      <c r="AV118" t="s">
        <v>1971</v>
      </c>
      <c r="AW118" s="51">
        <f>L106</f>
        <v>0</v>
      </c>
      <c r="AZ118">
        <f>Source!X39</f>
        <v>8147.15</v>
      </c>
      <c r="BA118">
        <f>Source!Y39</f>
        <v>5406.75</v>
      </c>
      <c r="CD118">
        <v>1</v>
      </c>
    </row>
    <row r="119" spans="1:83" ht="120.75" x14ac:dyDescent="0.2">
      <c r="A119" s="36" t="s">
        <v>74</v>
      </c>
      <c r="B119" s="38" t="s">
        <v>1980</v>
      </c>
      <c r="C119" s="38" t="s">
        <v>1981</v>
      </c>
      <c r="D119" s="39" t="str">
        <f>Source!H43</f>
        <v>100 ШТ</v>
      </c>
      <c r="E119" s="40">
        <f>Source!K43</f>
        <v>0.01</v>
      </c>
      <c r="F119" s="40"/>
      <c r="G119" s="40">
        <f>Source!I43</f>
        <v>0.01</v>
      </c>
      <c r="H119" s="42"/>
      <c r="I119" s="41"/>
      <c r="J119" s="42"/>
      <c r="K119" s="41"/>
      <c r="L119" s="42"/>
    </row>
    <row r="120" spans="1:83" ht="38.25" x14ac:dyDescent="0.2">
      <c r="B120" s="54" t="str">
        <f>Source!EO43</f>
        <v>Поправка: МР 571/пр Табл.2, п.4</v>
      </c>
      <c r="C120" s="54" t="str">
        <f>Source!CN43</f>
        <v>Поправка: МР 571/пр Табл.2, п.4  Наименование: При демонтаже (разборке) металлических конструкций</v>
      </c>
    </row>
    <row r="121" spans="1:83" x14ac:dyDescent="0.2">
      <c r="C121" s="43" t="str">
        <f>"Объем: "&amp;Source!I43&amp;"=1/"&amp;"100"</f>
        <v>Объем: 0,01=1/100</v>
      </c>
    </row>
    <row r="122" spans="1:83" ht="15" x14ac:dyDescent="0.2">
      <c r="A122" s="37"/>
      <c r="B122" s="40">
        <v>1</v>
      </c>
      <c r="C122" s="37" t="s">
        <v>1961</v>
      </c>
      <c r="D122" s="39" t="s">
        <v>1203</v>
      </c>
      <c r="E122" s="44"/>
      <c r="F122" s="40"/>
      <c r="G122" s="40">
        <f>Source!U43</f>
        <v>7.3978799999999998</v>
      </c>
      <c r="H122" s="40"/>
      <c r="I122" s="40"/>
      <c r="J122" s="40"/>
      <c r="K122" s="40"/>
      <c r="L122" s="45">
        <f>SUM(L123:L123)-SUMIF(CE123:CE123, 1, L123:L123)</f>
        <v>3679.71</v>
      </c>
    </row>
    <row r="123" spans="1:83" ht="28.5" x14ac:dyDescent="0.2">
      <c r="A123" s="38"/>
      <c r="B123" s="38" t="s">
        <v>1214</v>
      </c>
      <c r="C123" s="38" t="s">
        <v>1215</v>
      </c>
      <c r="D123" s="39" t="s">
        <v>1203</v>
      </c>
      <c r="E123" s="40">
        <v>1056.8399999999999</v>
      </c>
      <c r="F123" s="40">
        <f>ROUND(0.7,7)</f>
        <v>0.7</v>
      </c>
      <c r="G123" s="40">
        <f>SmtRes!CX32</f>
        <v>7.3978799999999998</v>
      </c>
      <c r="H123" s="42"/>
      <c r="I123" s="41"/>
      <c r="J123" s="42">
        <f>SmtRes!CZ32</f>
        <v>497.4</v>
      </c>
      <c r="K123" s="41"/>
      <c r="L123" s="42">
        <f>SmtRes!DI32</f>
        <v>3679.71</v>
      </c>
    </row>
    <row r="124" spans="1:83" ht="15" x14ac:dyDescent="0.2">
      <c r="A124" s="37"/>
      <c r="B124" s="40">
        <v>2</v>
      </c>
      <c r="C124" s="37" t="s">
        <v>1962</v>
      </c>
      <c r="D124" s="39"/>
      <c r="E124" s="44"/>
      <c r="F124" s="40"/>
      <c r="G124" s="40"/>
      <c r="H124" s="40"/>
      <c r="I124" s="40"/>
      <c r="J124" s="40"/>
      <c r="K124" s="40"/>
      <c r="L124" s="45">
        <f>SUM(L125:L130)-SUMIF(CE125:CE130, 1, L125:L130)</f>
        <v>90.95</v>
      </c>
    </row>
    <row r="125" spans="1:83" ht="15" x14ac:dyDescent="0.2">
      <c r="A125" s="37"/>
      <c r="B125" s="40"/>
      <c r="C125" s="37" t="s">
        <v>1964</v>
      </c>
      <c r="D125" s="39" t="s">
        <v>1203</v>
      </c>
      <c r="E125" s="44"/>
      <c r="F125" s="40"/>
      <c r="G125" s="40">
        <f>Source!V43</f>
        <v>7.3429999999999995E-2</v>
      </c>
      <c r="H125" s="40"/>
      <c r="I125" s="40"/>
      <c r="J125" s="40"/>
      <c r="K125" s="40"/>
      <c r="L125" s="45">
        <f>SUMIF(CE126:CE130, 1, L126:L130)</f>
        <v>45.660000000000004</v>
      </c>
      <c r="CE125">
        <v>1</v>
      </c>
    </row>
    <row r="126" spans="1:83" ht="42.75" x14ac:dyDescent="0.2">
      <c r="A126" s="38"/>
      <c r="B126" s="38" t="s">
        <v>1216</v>
      </c>
      <c r="C126" s="38" t="s">
        <v>1218</v>
      </c>
      <c r="D126" s="39" t="s">
        <v>1100</v>
      </c>
      <c r="E126" s="40">
        <v>10.33</v>
      </c>
      <c r="F126" s="40">
        <f>ROUND(0.7,7)</f>
        <v>0.7</v>
      </c>
      <c r="G126" s="40">
        <f>SmtRes!CX34</f>
        <v>7.2309999999999999E-2</v>
      </c>
      <c r="H126" s="42">
        <f>SmtRes!CZ34</f>
        <v>800.37</v>
      </c>
      <c r="I126" s="41">
        <f>SmtRes!AJ34</f>
        <v>1.22</v>
      </c>
      <c r="J126" s="42">
        <f>ROUND(H126*I126, 2)</f>
        <v>976.45</v>
      </c>
      <c r="K126" s="41"/>
      <c r="L126" s="42">
        <f>SmtRes!DG34</f>
        <v>70.61</v>
      </c>
    </row>
    <row r="127" spans="1:83" ht="28.5" x14ac:dyDescent="0.2">
      <c r="A127" s="38"/>
      <c r="B127" s="38" t="s">
        <v>1219</v>
      </c>
      <c r="C127" s="38" t="s">
        <v>1974</v>
      </c>
      <c r="D127" s="39" t="s">
        <v>1203</v>
      </c>
      <c r="E127" s="40">
        <f>SmtRes!DO34*SmtRes!AT34</f>
        <v>10.33</v>
      </c>
      <c r="F127" s="40">
        <f>ROUND(0.7,7)</f>
        <v>0.7</v>
      </c>
      <c r="G127" s="40">
        <f>ROUND(E127*F127*G119, 7)</f>
        <v>7.2309999999999999E-2</v>
      </c>
      <c r="H127" s="42"/>
      <c r="I127" s="41"/>
      <c r="J127" s="42">
        <f>ROUND(SmtRes!AG34/SmtRes!DO34, 2)</f>
        <v>620.24</v>
      </c>
      <c r="K127" s="41"/>
      <c r="L127" s="42">
        <f>SmtRes!DH34</f>
        <v>44.85</v>
      </c>
      <c r="CE127">
        <v>1</v>
      </c>
    </row>
    <row r="128" spans="1:83" ht="28.5" x14ac:dyDescent="0.2">
      <c r="A128" s="38"/>
      <c r="B128" s="38" t="s">
        <v>1220</v>
      </c>
      <c r="C128" s="38" t="s">
        <v>1222</v>
      </c>
      <c r="D128" s="39" t="s">
        <v>1100</v>
      </c>
      <c r="E128" s="40">
        <v>0.16</v>
      </c>
      <c r="F128" s="40">
        <f>ROUND(0.7,7)</f>
        <v>0.7</v>
      </c>
      <c r="G128" s="40">
        <f>SmtRes!CX35</f>
        <v>1.1199999999999999E-3</v>
      </c>
      <c r="H128" s="42"/>
      <c r="I128" s="41"/>
      <c r="J128" s="42">
        <f>SmtRes!CZ35</f>
        <v>1626.29</v>
      </c>
      <c r="K128" s="41"/>
      <c r="L128" s="42">
        <f>SmtRes!DG35</f>
        <v>1.82</v>
      </c>
    </row>
    <row r="129" spans="1:83" ht="28.5" x14ac:dyDescent="0.2">
      <c r="A129" s="38"/>
      <c r="B129" s="38" t="s">
        <v>1223</v>
      </c>
      <c r="C129" s="38" t="s">
        <v>1975</v>
      </c>
      <c r="D129" s="39" t="s">
        <v>1203</v>
      </c>
      <c r="E129" s="40">
        <f>SmtRes!DO35*SmtRes!AT35</f>
        <v>0.16</v>
      </c>
      <c r="F129" s="40">
        <f>ROUND(0.7,7)</f>
        <v>0.7</v>
      </c>
      <c r="G129" s="40">
        <f>ROUND(E129*F129*G119, 7)</f>
        <v>1.1199999999999999E-3</v>
      </c>
      <c r="H129" s="42"/>
      <c r="I129" s="41"/>
      <c r="J129" s="42">
        <f>ROUND(SmtRes!AG35/SmtRes!DO35, 2)</f>
        <v>724.95</v>
      </c>
      <c r="K129" s="41"/>
      <c r="L129" s="42">
        <f>SmtRes!DH35</f>
        <v>0.81</v>
      </c>
      <c r="CE129">
        <v>1</v>
      </c>
    </row>
    <row r="130" spans="1:83" ht="42.75" x14ac:dyDescent="0.2">
      <c r="A130" s="38"/>
      <c r="B130" s="38" t="s">
        <v>1238</v>
      </c>
      <c r="C130" s="38" t="s">
        <v>1240</v>
      </c>
      <c r="D130" s="39" t="s">
        <v>1100</v>
      </c>
      <c r="E130" s="40">
        <v>76.44</v>
      </c>
      <c r="F130" s="40">
        <f>ROUND(0.7,7)</f>
        <v>0.7</v>
      </c>
      <c r="G130" s="40">
        <f>SmtRes!CX36</f>
        <v>0.53508</v>
      </c>
      <c r="H130" s="42"/>
      <c r="I130" s="41"/>
      <c r="J130" s="42">
        <f>SmtRes!CZ36</f>
        <v>34.61</v>
      </c>
      <c r="K130" s="41"/>
      <c r="L130" s="42">
        <f>SmtRes!DG36</f>
        <v>18.52</v>
      </c>
    </row>
    <row r="131" spans="1:83" ht="15" hidden="1" x14ac:dyDescent="0.2">
      <c r="A131" s="37"/>
      <c r="B131" s="40">
        <v>4</v>
      </c>
      <c r="C131" s="37" t="s">
        <v>1965</v>
      </c>
      <c r="D131" s="39"/>
      <c r="E131" s="44"/>
      <c r="F131" s="40"/>
      <c r="G131" s="40"/>
      <c r="H131" s="40"/>
      <c r="I131" s="40"/>
      <c r="J131" s="40"/>
      <c r="K131" s="40"/>
      <c r="L131" s="45">
        <f>SUM(L132:L132)-SUMIF(CE132:CE132, 1, L132:L132)</f>
        <v>0</v>
      </c>
    </row>
    <row r="132" spans="1:83" ht="42.75" x14ac:dyDescent="0.2">
      <c r="A132" s="38"/>
      <c r="B132" s="38" t="s">
        <v>1227</v>
      </c>
      <c r="C132" s="38" t="s">
        <v>1229</v>
      </c>
      <c r="D132" s="39" t="s">
        <v>83</v>
      </c>
      <c r="E132" s="40">
        <v>0.03</v>
      </c>
      <c r="F132" s="40">
        <f>ROUND((0)*0,7)</f>
        <v>0</v>
      </c>
      <c r="G132" s="40">
        <f>SmtRes!CX37</f>
        <v>0</v>
      </c>
      <c r="H132" s="42">
        <f>SmtRes!CZ37</f>
        <v>148198.01999999999</v>
      </c>
      <c r="I132" s="41">
        <f>SmtRes!AI37</f>
        <v>0.78</v>
      </c>
      <c r="J132" s="42">
        <f>ROUND(H132*I132, 2)</f>
        <v>115594.46</v>
      </c>
      <c r="K132" s="41"/>
      <c r="L132" s="42">
        <f>SmtRes!DF37</f>
        <v>0</v>
      </c>
    </row>
    <row r="133" spans="1:83" ht="14.25" x14ac:dyDescent="0.2">
      <c r="A133" s="38"/>
      <c r="B133" s="38" t="str">
        <f>EtalonRes!I38</f>
        <v>04.1.02.05</v>
      </c>
      <c r="C133" s="38" t="str">
        <f>EtalonRes!K38</f>
        <v>Смеси бетонные тяжелого бетона</v>
      </c>
      <c r="D133" s="39" t="str">
        <f>EtalonRes!O38</f>
        <v>м3</v>
      </c>
      <c r="E133" s="40">
        <f>EtalonRes!X38</f>
        <v>249.57</v>
      </c>
      <c r="F133" s="40">
        <f>ROUND((0)*0,7)</f>
        <v>0</v>
      </c>
      <c r="G133" s="40">
        <f>ROUND(EtalonRes!AG38*Source!I43, 7)</f>
        <v>0</v>
      </c>
      <c r="H133" s="42"/>
      <c r="I133" s="41"/>
      <c r="J133" s="42"/>
      <c r="K133" s="41"/>
      <c r="L133" s="42"/>
    </row>
    <row r="134" spans="1:83" ht="14.25" x14ac:dyDescent="0.2">
      <c r="A134" s="38"/>
      <c r="B134" s="38" t="str">
        <f>EtalonRes!I39</f>
        <v>07.2.07.11</v>
      </c>
      <c r="C134" s="38" t="str">
        <f>EtalonRes!K39</f>
        <v>Стойки металлические опорные</v>
      </c>
      <c r="D134" s="39" t="str">
        <f>EtalonRes!O39</f>
        <v>ШТ</v>
      </c>
      <c r="E134" s="40">
        <f>EtalonRes!X39</f>
        <v>200</v>
      </c>
      <c r="F134" s="40">
        <f>ROUND((0)*0,7)</f>
        <v>0</v>
      </c>
      <c r="G134" s="40">
        <f>ROUND(EtalonRes!AG39*Source!I43, 7)</f>
        <v>0</v>
      </c>
      <c r="H134" s="42"/>
      <c r="I134" s="41"/>
      <c r="J134" s="42"/>
      <c r="K134" s="41"/>
      <c r="L134" s="42"/>
    </row>
    <row r="135" spans="1:83" ht="14.25" x14ac:dyDescent="0.2">
      <c r="A135" s="38"/>
      <c r="B135" s="38" t="str">
        <f>EtalonRes!I40</f>
        <v>08.4.01.02</v>
      </c>
      <c r="C135" s="38" t="str">
        <f>EtalonRes!K40</f>
        <v>Детали закладные</v>
      </c>
      <c r="D135" s="39" t="str">
        <f>EtalonRes!O40</f>
        <v>т</v>
      </c>
      <c r="E135" s="40">
        <f>EtalonRes!X40</f>
        <v>9.6999999999999993</v>
      </c>
      <c r="F135" s="40">
        <f>ROUND((0)*0,7)</f>
        <v>0</v>
      </c>
      <c r="G135" s="40">
        <f>ROUND(EtalonRes!AG40*Source!I43, 7)</f>
        <v>0</v>
      </c>
      <c r="H135" s="42"/>
      <c r="I135" s="41"/>
      <c r="J135" s="42"/>
      <c r="K135" s="41"/>
      <c r="L135" s="42"/>
    </row>
    <row r="136" spans="1:83" ht="14.25" x14ac:dyDescent="0.2">
      <c r="A136" s="38"/>
      <c r="B136" s="38" t="str">
        <f>EtalonRes!I41</f>
        <v>11.2.05.05</v>
      </c>
      <c r="C136" s="46" t="str">
        <f>EtalonRes!K41</f>
        <v>Полотна ворот</v>
      </c>
      <c r="D136" s="47" t="str">
        <f>EtalonRes!O41</f>
        <v>ШТ</v>
      </c>
      <c r="E136" s="48">
        <f>EtalonRes!X41</f>
        <v>100</v>
      </c>
      <c r="F136" s="48">
        <f>ROUND((0)*0,7)</f>
        <v>0</v>
      </c>
      <c r="G136" s="48">
        <f>ROUND(EtalonRes!AG41*Source!I43, 7)</f>
        <v>0</v>
      </c>
      <c r="H136" s="49"/>
      <c r="I136" s="50"/>
      <c r="J136" s="49"/>
      <c r="K136" s="50"/>
      <c r="L136" s="49"/>
    </row>
    <row r="137" spans="1:83" ht="15" x14ac:dyDescent="0.2">
      <c r="A137" s="38"/>
      <c r="B137" s="38"/>
      <c r="C137" s="52" t="s">
        <v>1966</v>
      </c>
      <c r="D137" s="39"/>
      <c r="E137" s="40"/>
      <c r="F137" s="40"/>
      <c r="G137" s="40"/>
      <c r="H137" s="42"/>
      <c r="I137" s="41"/>
      <c r="J137" s="42"/>
      <c r="K137" s="41"/>
      <c r="L137" s="42">
        <f>L122+L124+L125+L131</f>
        <v>3816.3199999999997</v>
      </c>
    </row>
    <row r="138" spans="1:83" ht="14.25" x14ac:dyDescent="0.2">
      <c r="A138" s="38"/>
      <c r="B138" s="38"/>
      <c r="C138" s="38" t="s">
        <v>1967</v>
      </c>
      <c r="D138" s="39"/>
      <c r="E138" s="40"/>
      <c r="F138" s="40"/>
      <c r="G138" s="40"/>
      <c r="H138" s="42"/>
      <c r="I138" s="41"/>
      <c r="J138" s="42"/>
      <c r="K138" s="41"/>
      <c r="L138" s="42">
        <f>SUM(AR119:AR141)+SUM(AS119:AS141)+SUM(AT119:AT141)+SUM(AU119:AU141)+SUM(AV119:AV141)</f>
        <v>3725.37</v>
      </c>
    </row>
    <row r="139" spans="1:83" ht="42.75" x14ac:dyDescent="0.2">
      <c r="A139" s="38"/>
      <c r="B139" s="38" t="s">
        <v>44</v>
      </c>
      <c r="C139" s="38" t="s">
        <v>1976</v>
      </c>
      <c r="D139" s="39" t="s">
        <v>635</v>
      </c>
      <c r="E139" s="40">
        <f>Source!BZ43</f>
        <v>110</v>
      </c>
      <c r="F139" s="40"/>
      <c r="G139" s="40">
        <f>Source!AT43</f>
        <v>110</v>
      </c>
      <c r="H139" s="42"/>
      <c r="I139" s="41"/>
      <c r="J139" s="42"/>
      <c r="K139" s="41"/>
      <c r="L139" s="42">
        <f>SUM(AZ119:AZ141)</f>
        <v>4097.91</v>
      </c>
    </row>
    <row r="140" spans="1:83" ht="42.75" x14ac:dyDescent="0.2">
      <c r="A140" s="46"/>
      <c r="B140" s="46" t="s">
        <v>45</v>
      </c>
      <c r="C140" s="46" t="s">
        <v>1977</v>
      </c>
      <c r="D140" s="47" t="s">
        <v>635</v>
      </c>
      <c r="E140" s="48">
        <f>Source!CA43</f>
        <v>73</v>
      </c>
      <c r="F140" s="48"/>
      <c r="G140" s="48">
        <f>Source!AU43</f>
        <v>73</v>
      </c>
      <c r="H140" s="49"/>
      <c r="I140" s="50"/>
      <c r="J140" s="49"/>
      <c r="K140" s="50"/>
      <c r="L140" s="49">
        <f>SUM(BA119:BA141)</f>
        <v>2719.52</v>
      </c>
    </row>
    <row r="141" spans="1:83" ht="15" x14ac:dyDescent="0.2">
      <c r="C141" s="74" t="s">
        <v>1970</v>
      </c>
      <c r="D141" s="74"/>
      <c r="E141" s="74"/>
      <c r="F141" s="74"/>
      <c r="G141" s="74"/>
      <c r="H141" s="74"/>
      <c r="I141" s="75">
        <f>IF(E119&lt;&gt;0,K141/E119, 0)</f>
        <v>1063375</v>
      </c>
      <c r="J141" s="75"/>
      <c r="K141" s="75">
        <f>L122+L124+L131+L139+L140+L125</f>
        <v>10633.75</v>
      </c>
      <c r="L141" s="75"/>
      <c r="M141" s="70">
        <f>K141*1.038</f>
        <v>11037.8325</v>
      </c>
      <c r="AD141">
        <f>ROUND((Source!AT43/100)*((ROUND(SUMIF(SmtRes!AQ32:'SmtRes'!AQ41,"=1",SmtRes!AD32:'SmtRes'!AD41)*Source!I43, 2)+ROUND(SUMIF(SmtRes!AQ32:'SmtRes'!AQ41,"=1",SmtRes!AC32:'SmtRes'!AC41)*Source!I43, 2))), 2)</f>
        <v>20.260000000000002</v>
      </c>
      <c r="AE141">
        <f>ROUND((Source!AU43/100)*((ROUND(SUMIF(SmtRes!AQ32:'SmtRes'!AQ41,"=1",SmtRes!AD32:'SmtRes'!AD41)*Source!I43, 2)+ROUND(SUMIF(SmtRes!AQ32:'SmtRes'!AQ41,"=1",SmtRes!AC32:'SmtRes'!AC41)*Source!I43, 2))), 2)</f>
        <v>13.45</v>
      </c>
      <c r="AN141" s="51">
        <f>L122+L124+L131+L139+L140+L125</f>
        <v>10633.75</v>
      </c>
      <c r="AO141" s="51">
        <f>L124</f>
        <v>90.95</v>
      </c>
      <c r="AQ141" t="s">
        <v>1971</v>
      </c>
      <c r="AR141" s="51">
        <f>L122</f>
        <v>3679.71</v>
      </c>
      <c r="AT141" s="51">
        <f>L125</f>
        <v>45.660000000000004</v>
      </c>
      <c r="AV141" t="s">
        <v>1971</v>
      </c>
      <c r="AW141" s="51">
        <f>L131</f>
        <v>0</v>
      </c>
      <c r="AZ141">
        <f>Source!X43</f>
        <v>4097.91</v>
      </c>
      <c r="BA141">
        <f>Source!Y43</f>
        <v>2719.52</v>
      </c>
      <c r="CD141">
        <v>1</v>
      </c>
    </row>
    <row r="142" spans="1:83" ht="135" x14ac:dyDescent="0.2">
      <c r="A142" s="36" t="s">
        <v>85</v>
      </c>
      <c r="B142" s="38" t="s">
        <v>1982</v>
      </c>
      <c r="C142" s="38" t="s">
        <v>1983</v>
      </c>
      <c r="D142" s="39" t="str">
        <f>Source!H48</f>
        <v>100 ШТ</v>
      </c>
      <c r="E142" s="40">
        <f>Source!K48</f>
        <v>0.01</v>
      </c>
      <c r="F142" s="40"/>
      <c r="G142" s="40">
        <f>Source!I48</f>
        <v>0.01</v>
      </c>
      <c r="H142" s="42"/>
      <c r="I142" s="41"/>
      <c r="J142" s="42"/>
      <c r="K142" s="41"/>
      <c r="L142" s="42"/>
    </row>
    <row r="143" spans="1:83" ht="38.25" x14ac:dyDescent="0.2">
      <c r="B143" s="54" t="str">
        <f>Source!EO48</f>
        <v>Поправка: МР 571/пр Табл.2, п.4</v>
      </c>
      <c r="C143" s="54" t="str">
        <f>Source!CN48</f>
        <v>Поправка: МР 571/пр Табл.2, п.4  Наименование: При демонтаже (разборке) металлических конструкций</v>
      </c>
    </row>
    <row r="144" spans="1:83" x14ac:dyDescent="0.2">
      <c r="C144" s="43" t="str">
        <f>"Объем: "&amp;Source!I48&amp;"=1/"&amp;"100"</f>
        <v>Объем: 0,01=1/100</v>
      </c>
    </row>
    <row r="145" spans="1:83" ht="15" x14ac:dyDescent="0.2">
      <c r="A145" s="37"/>
      <c r="B145" s="40">
        <v>1</v>
      </c>
      <c r="C145" s="37" t="s">
        <v>1961</v>
      </c>
      <c r="D145" s="39" t="s">
        <v>1203</v>
      </c>
      <c r="E145" s="44"/>
      <c r="F145" s="40"/>
      <c r="G145" s="40">
        <f>Source!U48</f>
        <v>5.4950000000000001</v>
      </c>
      <c r="H145" s="40"/>
      <c r="I145" s="40"/>
      <c r="J145" s="40"/>
      <c r="K145" s="40"/>
      <c r="L145" s="45">
        <f>SUM(L146:L146)-SUMIF(CE146:CE146, 1, L146:L146)</f>
        <v>3054.12</v>
      </c>
    </row>
    <row r="146" spans="1:83" ht="28.5" x14ac:dyDescent="0.2">
      <c r="A146" s="38"/>
      <c r="B146" s="38" t="s">
        <v>1251</v>
      </c>
      <c r="C146" s="38" t="s">
        <v>1252</v>
      </c>
      <c r="D146" s="39" t="s">
        <v>1203</v>
      </c>
      <c r="E146" s="40">
        <v>785</v>
      </c>
      <c r="F146" s="40">
        <f>ROUND(0.7,7)</f>
        <v>0.7</v>
      </c>
      <c r="G146" s="40">
        <f>SmtRes!CX42</f>
        <v>5.4950000000000001</v>
      </c>
      <c r="H146" s="42"/>
      <c r="I146" s="41"/>
      <c r="J146" s="42">
        <f>SmtRes!CZ42</f>
        <v>555.79999999999995</v>
      </c>
      <c r="K146" s="41"/>
      <c r="L146" s="42">
        <f>SmtRes!DI42</f>
        <v>3054.12</v>
      </c>
    </row>
    <row r="147" spans="1:83" ht="15" x14ac:dyDescent="0.2">
      <c r="A147" s="37"/>
      <c r="B147" s="40">
        <v>2</v>
      </c>
      <c r="C147" s="37" t="s">
        <v>1962</v>
      </c>
      <c r="D147" s="39"/>
      <c r="E147" s="44"/>
      <c r="F147" s="40"/>
      <c r="G147" s="40"/>
      <c r="H147" s="40"/>
      <c r="I147" s="40"/>
      <c r="J147" s="40"/>
      <c r="K147" s="40"/>
      <c r="L147" s="45">
        <f>SUM(L148:L154)-SUMIF(CE148:CE154, 1, L148:L154)</f>
        <v>16.960000000000004</v>
      </c>
    </row>
    <row r="148" spans="1:83" ht="15" x14ac:dyDescent="0.2">
      <c r="A148" s="37"/>
      <c r="B148" s="40"/>
      <c r="C148" s="37" t="s">
        <v>1964</v>
      </c>
      <c r="D148" s="39" t="s">
        <v>1203</v>
      </c>
      <c r="E148" s="44"/>
      <c r="F148" s="40"/>
      <c r="G148" s="40">
        <f>Source!V48</f>
        <v>2.1140000000000003E-2</v>
      </c>
      <c r="H148" s="40"/>
      <c r="I148" s="40"/>
      <c r="J148" s="40"/>
      <c r="K148" s="40"/>
      <c r="L148" s="45">
        <f>SUMIF(CE149:CE154, 1, L149:L154)</f>
        <v>11.459999999999999</v>
      </c>
      <c r="CE148">
        <v>1</v>
      </c>
    </row>
    <row r="149" spans="1:83" ht="42.75" x14ac:dyDescent="0.2">
      <c r="A149" s="38"/>
      <c r="B149" s="38" t="s">
        <v>1216</v>
      </c>
      <c r="C149" s="38" t="s">
        <v>1218</v>
      </c>
      <c r="D149" s="39" t="s">
        <v>1100</v>
      </c>
      <c r="E149" s="40">
        <v>0.08</v>
      </c>
      <c r="F149" s="40">
        <f t="shared" ref="F149:F154" si="4">ROUND(0.7,7)</f>
        <v>0.7</v>
      </c>
      <c r="G149" s="40">
        <f>SmtRes!CX44</f>
        <v>5.5999999999999995E-4</v>
      </c>
      <c r="H149" s="42">
        <f>SmtRes!CZ44</f>
        <v>800.37</v>
      </c>
      <c r="I149" s="41">
        <f>SmtRes!AJ44</f>
        <v>1.22</v>
      </c>
      <c r="J149" s="42">
        <f>ROUND(H149*I149, 2)</f>
        <v>976.45</v>
      </c>
      <c r="K149" s="41"/>
      <c r="L149" s="42">
        <f>SmtRes!DG44</f>
        <v>0.55000000000000004</v>
      </c>
    </row>
    <row r="150" spans="1:83" ht="28.5" x14ac:dyDescent="0.2">
      <c r="A150" s="38"/>
      <c r="B150" s="38" t="s">
        <v>1219</v>
      </c>
      <c r="C150" s="38" t="s">
        <v>1974</v>
      </c>
      <c r="D150" s="39" t="s">
        <v>1203</v>
      </c>
      <c r="E150" s="40">
        <f>SmtRes!DO44*SmtRes!AT44</f>
        <v>0.08</v>
      </c>
      <c r="F150" s="40">
        <f t="shared" si="4"/>
        <v>0.7</v>
      </c>
      <c r="G150" s="40">
        <f>ROUND(E150*F150*G142, 7)</f>
        <v>5.5999999999999995E-4</v>
      </c>
      <c r="H150" s="42"/>
      <c r="I150" s="41"/>
      <c r="J150" s="42">
        <f>ROUND(SmtRes!AG44/SmtRes!DO44, 2)</f>
        <v>620.24</v>
      </c>
      <c r="K150" s="41"/>
      <c r="L150" s="42">
        <f>SmtRes!DH44</f>
        <v>0.35</v>
      </c>
      <c r="CE150">
        <v>1</v>
      </c>
    </row>
    <row r="151" spans="1:83" ht="14.25" x14ac:dyDescent="0.2">
      <c r="A151" s="38"/>
      <c r="B151" s="38" t="s">
        <v>1235</v>
      </c>
      <c r="C151" s="38" t="s">
        <v>1237</v>
      </c>
      <c r="D151" s="39" t="s">
        <v>1100</v>
      </c>
      <c r="E151" s="40">
        <v>4.3499999999999996</v>
      </c>
      <c r="F151" s="40">
        <f t="shared" si="4"/>
        <v>0.7</v>
      </c>
      <c r="G151" s="40">
        <f>SmtRes!CX45</f>
        <v>3.0450000000000001E-2</v>
      </c>
      <c r="H151" s="42">
        <f>SmtRes!CZ45</f>
        <v>10.37</v>
      </c>
      <c r="I151" s="41">
        <f>SmtRes!AJ45</f>
        <v>1.23</v>
      </c>
      <c r="J151" s="42">
        <f>ROUND(H151*I151, 2)</f>
        <v>12.76</v>
      </c>
      <c r="K151" s="41"/>
      <c r="L151" s="42">
        <f>SmtRes!DG45</f>
        <v>0.39</v>
      </c>
    </row>
    <row r="152" spans="1:83" ht="28.5" x14ac:dyDescent="0.2">
      <c r="A152" s="38"/>
      <c r="B152" s="38" t="s">
        <v>1206</v>
      </c>
      <c r="C152" s="38" t="s">
        <v>1208</v>
      </c>
      <c r="D152" s="39" t="s">
        <v>1100</v>
      </c>
      <c r="E152" s="40">
        <v>2.94</v>
      </c>
      <c r="F152" s="40">
        <f t="shared" si="4"/>
        <v>0.7</v>
      </c>
      <c r="G152" s="40">
        <f>SmtRes!CX46</f>
        <v>2.0580000000000001E-2</v>
      </c>
      <c r="H152" s="42"/>
      <c r="I152" s="41"/>
      <c r="J152" s="42">
        <f>SmtRes!CZ46</f>
        <v>641.70000000000005</v>
      </c>
      <c r="K152" s="41"/>
      <c r="L152" s="42">
        <f>SmtRes!DG46</f>
        <v>13.21</v>
      </c>
    </row>
    <row r="153" spans="1:83" ht="28.5" x14ac:dyDescent="0.2">
      <c r="A153" s="38"/>
      <c r="B153" s="38" t="s">
        <v>1209</v>
      </c>
      <c r="C153" s="38" t="s">
        <v>1963</v>
      </c>
      <c r="D153" s="39" t="s">
        <v>1203</v>
      </c>
      <c r="E153" s="40">
        <f>SmtRes!DO46*SmtRes!AT46</f>
        <v>2.94</v>
      </c>
      <c r="F153" s="40">
        <f t="shared" si="4"/>
        <v>0.7</v>
      </c>
      <c r="G153" s="40">
        <f>ROUND(E153*F153*G142, 7)</f>
        <v>2.0580000000000001E-2</v>
      </c>
      <c r="H153" s="42"/>
      <c r="I153" s="41"/>
      <c r="J153" s="42">
        <f>ROUND(SmtRes!AG46/SmtRes!DO46, 2)</f>
        <v>539.69000000000005</v>
      </c>
      <c r="K153" s="41"/>
      <c r="L153" s="42">
        <f>SmtRes!DH46</f>
        <v>11.11</v>
      </c>
      <c r="CE153">
        <v>1</v>
      </c>
    </row>
    <row r="154" spans="1:83" ht="42.75" x14ac:dyDescent="0.2">
      <c r="A154" s="38"/>
      <c r="B154" s="38" t="s">
        <v>1238</v>
      </c>
      <c r="C154" s="38" t="s">
        <v>1240</v>
      </c>
      <c r="D154" s="39" t="s">
        <v>1100</v>
      </c>
      <c r="E154" s="40">
        <v>11.6</v>
      </c>
      <c r="F154" s="40">
        <f t="shared" si="4"/>
        <v>0.7</v>
      </c>
      <c r="G154" s="40">
        <f>SmtRes!CX47</f>
        <v>8.1199999999999994E-2</v>
      </c>
      <c r="H154" s="42"/>
      <c r="I154" s="41"/>
      <c r="J154" s="42">
        <f>SmtRes!CZ47</f>
        <v>34.61</v>
      </c>
      <c r="K154" s="41"/>
      <c r="L154" s="42">
        <f>SmtRes!DG47</f>
        <v>2.81</v>
      </c>
    </row>
    <row r="155" spans="1:83" ht="15" hidden="1" x14ac:dyDescent="0.2">
      <c r="A155" s="37"/>
      <c r="B155" s="40">
        <v>4</v>
      </c>
      <c r="C155" s="37" t="s">
        <v>1965</v>
      </c>
      <c r="D155" s="39"/>
      <c r="E155" s="44"/>
      <c r="F155" s="40"/>
      <c r="G155" s="40"/>
      <c r="H155" s="40"/>
      <c r="I155" s="40"/>
      <c r="J155" s="40"/>
      <c r="K155" s="40"/>
      <c r="L155" s="45">
        <f>SUM(L156:L158)-SUMIF(CE156:CE158, 1, L156:L158)</f>
        <v>0</v>
      </c>
    </row>
    <row r="156" spans="1:83" ht="42.75" x14ac:dyDescent="0.2">
      <c r="A156" s="38"/>
      <c r="B156" s="38" t="s">
        <v>1227</v>
      </c>
      <c r="C156" s="38" t="s">
        <v>1229</v>
      </c>
      <c r="D156" s="39" t="s">
        <v>83</v>
      </c>
      <c r="E156" s="40">
        <v>0.02</v>
      </c>
      <c r="F156" s="40">
        <f t="shared" ref="F156:F161" si="5">ROUND((0)*0,7)</f>
        <v>0</v>
      </c>
      <c r="G156" s="40">
        <f>SmtRes!CX48</f>
        <v>0</v>
      </c>
      <c r="H156" s="42">
        <f>SmtRes!CZ48</f>
        <v>148198.01999999999</v>
      </c>
      <c r="I156" s="41">
        <f>SmtRes!AI48</f>
        <v>0.78</v>
      </c>
      <c r="J156" s="42">
        <f>ROUND(H156*I156, 2)</f>
        <v>115594.46</v>
      </c>
      <c r="K156" s="41"/>
      <c r="L156" s="42">
        <f>SmtRes!DF48</f>
        <v>0</v>
      </c>
    </row>
    <row r="157" spans="1:83" ht="28.5" x14ac:dyDescent="0.2">
      <c r="A157" s="38"/>
      <c r="B157" s="38" t="s">
        <v>1244</v>
      </c>
      <c r="C157" s="38" t="s">
        <v>1246</v>
      </c>
      <c r="D157" s="39" t="s">
        <v>49</v>
      </c>
      <c r="E157" s="40">
        <v>1.4999999999999999E-2</v>
      </c>
      <c r="F157" s="40">
        <f t="shared" si="5"/>
        <v>0</v>
      </c>
      <c r="G157" s="40">
        <f>SmtRes!CX50</f>
        <v>0</v>
      </c>
      <c r="H157" s="42">
        <f>SmtRes!CZ50</f>
        <v>3338.25</v>
      </c>
      <c r="I157" s="41">
        <f>SmtRes!AI50</f>
        <v>1.31</v>
      </c>
      <c r="J157" s="42">
        <f>ROUND(H157*I157, 2)</f>
        <v>4373.1099999999997</v>
      </c>
      <c r="K157" s="41"/>
      <c r="L157" s="42">
        <f>SmtRes!DF50</f>
        <v>0</v>
      </c>
    </row>
    <row r="158" spans="1:83" ht="42.75" x14ac:dyDescent="0.2">
      <c r="A158" s="38"/>
      <c r="B158" s="38" t="s">
        <v>1247</v>
      </c>
      <c r="C158" s="38" t="s">
        <v>1249</v>
      </c>
      <c r="D158" s="39" t="s">
        <v>1250</v>
      </c>
      <c r="E158" s="40">
        <v>3.6999999999999998E-2</v>
      </c>
      <c r="F158" s="40">
        <f t="shared" si="5"/>
        <v>0</v>
      </c>
      <c r="G158" s="40">
        <f>SmtRes!CX51</f>
        <v>0</v>
      </c>
      <c r="H158" s="42">
        <f>SmtRes!CZ51</f>
        <v>14803.89</v>
      </c>
      <c r="I158" s="41">
        <f>SmtRes!AI51</f>
        <v>0.92</v>
      </c>
      <c r="J158" s="42">
        <f>ROUND(H158*I158, 2)</f>
        <v>13619.58</v>
      </c>
      <c r="K158" s="41"/>
      <c r="L158" s="42">
        <f>SmtRes!DF51</f>
        <v>0</v>
      </c>
    </row>
    <row r="159" spans="1:83" ht="14.25" x14ac:dyDescent="0.2">
      <c r="A159" s="38"/>
      <c r="B159" s="38" t="str">
        <f>EtalonRes!I49</f>
        <v>04.1.02.05</v>
      </c>
      <c r="C159" s="38" t="str">
        <f>EtalonRes!K49</f>
        <v>Смеси бетонные тяжелого бетона</v>
      </c>
      <c r="D159" s="39" t="str">
        <f>EtalonRes!O49</f>
        <v>м3</v>
      </c>
      <c r="E159" s="40">
        <f>EtalonRes!X49</f>
        <v>5</v>
      </c>
      <c r="F159" s="40">
        <f t="shared" si="5"/>
        <v>0</v>
      </c>
      <c r="G159" s="40">
        <f>ROUND(EtalonRes!AG49*Source!I48, 7)</f>
        <v>0</v>
      </c>
      <c r="H159" s="42"/>
      <c r="I159" s="41"/>
      <c r="J159" s="42"/>
      <c r="K159" s="41"/>
      <c r="L159" s="42"/>
    </row>
    <row r="160" spans="1:83" ht="14.25" x14ac:dyDescent="0.2">
      <c r="A160" s="38"/>
      <c r="B160" s="38" t="str">
        <f>EtalonRes!I52</f>
        <v>07.2.07.11</v>
      </c>
      <c r="C160" s="38" t="str">
        <f>EtalonRes!K52</f>
        <v>Стойки металлические опорные</v>
      </c>
      <c r="D160" s="39" t="str">
        <f>EtalonRes!O52</f>
        <v>ШТ</v>
      </c>
      <c r="E160" s="40">
        <f>EtalonRes!X52</f>
        <v>100</v>
      </c>
      <c r="F160" s="40">
        <f t="shared" si="5"/>
        <v>0</v>
      </c>
      <c r="G160" s="40">
        <f>ROUND(EtalonRes!AG52*Source!I48, 7)</f>
        <v>0</v>
      </c>
      <c r="H160" s="42"/>
      <c r="I160" s="41"/>
      <c r="J160" s="42"/>
      <c r="K160" s="41"/>
      <c r="L160" s="42"/>
    </row>
    <row r="161" spans="1:101" ht="14.25" x14ac:dyDescent="0.2">
      <c r="A161" s="38"/>
      <c r="B161" s="38" t="str">
        <f>EtalonRes!I53</f>
        <v>08.1.06.05</v>
      </c>
      <c r="C161" s="46" t="str">
        <f>EtalonRes!K53</f>
        <v>Полотна калиток</v>
      </c>
      <c r="D161" s="47" t="str">
        <f>EtalonRes!O53</f>
        <v>ШТ</v>
      </c>
      <c r="E161" s="48">
        <f>EtalonRes!X53</f>
        <v>100</v>
      </c>
      <c r="F161" s="48">
        <f t="shared" si="5"/>
        <v>0</v>
      </c>
      <c r="G161" s="48">
        <f>ROUND(EtalonRes!AG53*Source!I48, 7)</f>
        <v>0</v>
      </c>
      <c r="H161" s="49"/>
      <c r="I161" s="50"/>
      <c r="J161" s="49"/>
      <c r="K161" s="50"/>
      <c r="L161" s="49"/>
    </row>
    <row r="162" spans="1:101" ht="15" x14ac:dyDescent="0.2">
      <c r="A162" s="38"/>
      <c r="B162" s="38"/>
      <c r="C162" s="52" t="s">
        <v>1966</v>
      </c>
      <c r="D162" s="39"/>
      <c r="E162" s="40"/>
      <c r="F162" s="40"/>
      <c r="G162" s="40"/>
      <c r="H162" s="42"/>
      <c r="I162" s="41"/>
      <c r="J162" s="42"/>
      <c r="K162" s="41"/>
      <c r="L162" s="42">
        <f>L145+L147+L148+L155</f>
        <v>3082.54</v>
      </c>
    </row>
    <row r="163" spans="1:101" ht="14.25" x14ac:dyDescent="0.2">
      <c r="A163" s="38"/>
      <c r="B163" s="38"/>
      <c r="C163" s="38" t="s">
        <v>1967</v>
      </c>
      <c r="D163" s="39"/>
      <c r="E163" s="40"/>
      <c r="F163" s="40"/>
      <c r="G163" s="40"/>
      <c r="H163" s="42"/>
      <c r="I163" s="41"/>
      <c r="J163" s="42"/>
      <c r="K163" s="41"/>
      <c r="L163" s="42">
        <f>SUM(AR142:AR166)+SUM(AS142:AS166)+SUM(AT142:AT166)+SUM(AU142:AU166)+SUM(AV142:AV166)</f>
        <v>3065.58</v>
      </c>
    </row>
    <row r="164" spans="1:101" ht="42.75" x14ac:dyDescent="0.2">
      <c r="A164" s="38"/>
      <c r="B164" s="38" t="s">
        <v>44</v>
      </c>
      <c r="C164" s="38" t="s">
        <v>1976</v>
      </c>
      <c r="D164" s="39" t="s">
        <v>635</v>
      </c>
      <c r="E164" s="40">
        <f>Source!BZ48</f>
        <v>110</v>
      </c>
      <c r="F164" s="40"/>
      <c r="G164" s="40">
        <f>Source!AT48</f>
        <v>110</v>
      </c>
      <c r="H164" s="42"/>
      <c r="I164" s="41"/>
      <c r="J164" s="42"/>
      <c r="K164" s="41"/>
      <c r="L164" s="42">
        <f>SUM(AZ142:AZ166)</f>
        <v>3372.14</v>
      </c>
    </row>
    <row r="165" spans="1:101" ht="42.75" x14ac:dyDescent="0.2">
      <c r="A165" s="46"/>
      <c r="B165" s="46" t="s">
        <v>45</v>
      </c>
      <c r="C165" s="46" t="s">
        <v>1977</v>
      </c>
      <c r="D165" s="47" t="s">
        <v>635</v>
      </c>
      <c r="E165" s="48">
        <f>Source!CA48</f>
        <v>73</v>
      </c>
      <c r="F165" s="48"/>
      <c r="G165" s="48">
        <f>Source!AU48</f>
        <v>73</v>
      </c>
      <c r="H165" s="49"/>
      <c r="I165" s="50"/>
      <c r="J165" s="49"/>
      <c r="K165" s="50"/>
      <c r="L165" s="49">
        <f>SUM(BA142:BA166)</f>
        <v>2237.87</v>
      </c>
    </row>
    <row r="166" spans="1:101" ht="15" x14ac:dyDescent="0.2">
      <c r="C166" s="74" t="s">
        <v>1970</v>
      </c>
      <c r="D166" s="74"/>
      <c r="E166" s="74"/>
      <c r="F166" s="74"/>
      <c r="G166" s="74"/>
      <c r="H166" s="74"/>
      <c r="I166" s="75">
        <f>IF(E142&lt;&gt;0,K166/E142, 0)</f>
        <v>869254.99999999988</v>
      </c>
      <c r="J166" s="75"/>
      <c r="K166" s="75">
        <f>L145+L147+L155+L164+L165+L148</f>
        <v>8692.5499999999993</v>
      </c>
      <c r="L166" s="75"/>
      <c r="M166" s="70">
        <f>K166*1.038</f>
        <v>9022.8668999999991</v>
      </c>
      <c r="AD166">
        <f>ROUND((Source!AT48/100)*((ROUND(SUMIF(SmtRes!AQ42:'SmtRes'!AQ53,"=1",SmtRes!AD42:'SmtRes'!AD53)*Source!I48, 2)+ROUND(SUMIF(SmtRes!AQ42:'SmtRes'!AQ53,"=1",SmtRes!AC42:'SmtRes'!AC53)*Source!I48, 2))), 2)</f>
        <v>18.88</v>
      </c>
      <c r="AE166">
        <f>ROUND((Source!AU48/100)*((ROUND(SUMIF(SmtRes!AQ42:'SmtRes'!AQ53,"=1",SmtRes!AD42:'SmtRes'!AD53)*Source!I48, 2)+ROUND(SUMIF(SmtRes!AQ42:'SmtRes'!AQ53,"=1",SmtRes!AC42:'SmtRes'!AC53)*Source!I48, 2))), 2)</f>
        <v>12.53</v>
      </c>
      <c r="AN166" s="51">
        <f>L145+L147+L155+L164+L165+L148</f>
        <v>8692.5499999999993</v>
      </c>
      <c r="AO166" s="51">
        <f>L147</f>
        <v>16.960000000000004</v>
      </c>
      <c r="AQ166" t="s">
        <v>1971</v>
      </c>
      <c r="AR166" s="51">
        <f>L145</f>
        <v>3054.12</v>
      </c>
      <c r="AT166" s="51">
        <f>L148</f>
        <v>11.459999999999999</v>
      </c>
      <c r="AV166" t="s">
        <v>1971</v>
      </c>
      <c r="AW166" s="51">
        <f>L155</f>
        <v>0</v>
      </c>
      <c r="AZ166">
        <f>Source!X48</f>
        <v>3372.14</v>
      </c>
      <c r="BA166">
        <f>Source!Y48</f>
        <v>2237.87</v>
      </c>
      <c r="CD166">
        <v>1</v>
      </c>
    </row>
    <row r="167" spans="1:101" ht="85.5" x14ac:dyDescent="0.2">
      <c r="A167" s="36" t="s">
        <v>94</v>
      </c>
      <c r="B167" s="38" t="s">
        <v>1984</v>
      </c>
      <c r="C167" s="38" t="str">
        <f>Source!G52</f>
        <v>Устройство калиток: без установки столбов при металлических оградах и оградах из панелей( применительно Демонтаж калиток: без демонтажа столбов при металлических оградах и оградах из панелей )</v>
      </c>
      <c r="D167" s="39" t="str">
        <f>Source!H52</f>
        <v>100 ШТ</v>
      </c>
      <c r="E167" s="40">
        <f>Source!K52</f>
        <v>0.01</v>
      </c>
      <c r="F167" s="40"/>
      <c r="G167" s="40">
        <f>Source!I52</f>
        <v>0.01</v>
      </c>
      <c r="H167" s="42"/>
      <c r="I167" s="41"/>
      <c r="J167" s="42"/>
      <c r="K167" s="41"/>
      <c r="L167" s="42"/>
    </row>
    <row r="168" spans="1:101" x14ac:dyDescent="0.2">
      <c r="B168" s="54"/>
      <c r="C168" s="77" t="s">
        <v>1985</v>
      </c>
      <c r="D168" s="77"/>
      <c r="E168" s="77"/>
      <c r="F168" s="77"/>
      <c r="G168" s="77"/>
      <c r="H168" s="77"/>
      <c r="I168" s="77"/>
      <c r="J168" s="77"/>
      <c r="K168" s="77"/>
      <c r="L168" s="77"/>
    </row>
    <row r="169" spans="1:101" ht="51" x14ac:dyDescent="0.2">
      <c r="B169" s="54" t="s">
        <v>1915</v>
      </c>
      <c r="C169" s="77" t="s">
        <v>1986</v>
      </c>
      <c r="D169" s="77"/>
      <c r="E169" s="77"/>
      <c r="F169" s="77"/>
      <c r="G169" s="77"/>
      <c r="H169" s="77"/>
      <c r="I169" s="77"/>
      <c r="J169" s="77"/>
      <c r="K169" s="77"/>
      <c r="L169" s="77"/>
      <c r="CW169" s="55" t="s">
        <v>1986</v>
      </c>
    </row>
    <row r="170" spans="1:101" ht="63.75" x14ac:dyDescent="0.2">
      <c r="C170" s="78" t="s">
        <v>1987</v>
      </c>
      <c r="D170" s="78"/>
      <c r="E170" s="78"/>
      <c r="F170" s="78"/>
      <c r="CW170" s="56" t="s">
        <v>1987</v>
      </c>
    </row>
    <row r="171" spans="1:101" x14ac:dyDescent="0.2">
      <c r="C171" s="43" t="str">
        <f>"Объем: "&amp;Source!I52&amp;"=1/"&amp;"100"</f>
        <v>Объем: 0,01=1/100</v>
      </c>
    </row>
    <row r="172" spans="1:101" ht="15" x14ac:dyDescent="0.2">
      <c r="A172" s="37"/>
      <c r="B172" s="40">
        <v>1</v>
      </c>
      <c r="C172" s="37" t="s">
        <v>1961</v>
      </c>
      <c r="D172" s="39" t="s">
        <v>1203</v>
      </c>
      <c r="E172" s="44"/>
      <c r="F172" s="40"/>
      <c r="G172" s="40">
        <f>Source!U52</f>
        <v>0.497</v>
      </c>
      <c r="H172" s="40"/>
      <c r="I172" s="40"/>
      <c r="J172" s="40"/>
      <c r="K172" s="40"/>
      <c r="L172" s="45">
        <f>SUM(L173:L173)-SUMIF(CE173:CE173, 1, L173:L173)</f>
        <v>238.2</v>
      </c>
    </row>
    <row r="173" spans="1:101" ht="28.5" x14ac:dyDescent="0.2">
      <c r="A173" s="38"/>
      <c r="B173" s="38" t="s">
        <v>1201</v>
      </c>
      <c r="C173" s="38" t="s">
        <v>1202</v>
      </c>
      <c r="D173" s="39" t="s">
        <v>1203</v>
      </c>
      <c r="E173" s="40">
        <v>71</v>
      </c>
      <c r="F173" s="40">
        <f>ROUND(0.7,7)</f>
        <v>0.7</v>
      </c>
      <c r="G173" s="40">
        <f>SmtRes!CX54</f>
        <v>0.497</v>
      </c>
      <c r="H173" s="42"/>
      <c r="I173" s="41"/>
      <c r="J173" s="42">
        <f>SmtRes!CZ54</f>
        <v>479.27</v>
      </c>
      <c r="K173" s="41"/>
      <c r="L173" s="42">
        <f>SmtRes!DI54</f>
        <v>238.2</v>
      </c>
    </row>
    <row r="174" spans="1:101" ht="15" x14ac:dyDescent="0.2">
      <c r="A174" s="37"/>
      <c r="B174" s="40">
        <v>2</v>
      </c>
      <c r="C174" s="37" t="s">
        <v>1962</v>
      </c>
      <c r="D174" s="39"/>
      <c r="E174" s="44"/>
      <c r="F174" s="40"/>
      <c r="G174" s="40"/>
      <c r="H174" s="40"/>
      <c r="I174" s="40"/>
      <c r="J174" s="40"/>
      <c r="K174" s="40"/>
      <c r="L174" s="45">
        <f>SUM(L175:L178)-SUMIF(CE175:CE178, 1, L175:L178)</f>
        <v>4.34</v>
      </c>
    </row>
    <row r="175" spans="1:101" ht="15" x14ac:dyDescent="0.2">
      <c r="A175" s="37"/>
      <c r="B175" s="40"/>
      <c r="C175" s="37" t="s">
        <v>1964</v>
      </c>
      <c r="D175" s="39" t="s">
        <v>1203</v>
      </c>
      <c r="E175" s="44"/>
      <c r="F175" s="40"/>
      <c r="G175" s="40">
        <f>Source!V52</f>
        <v>2.3800000000000002E-3</v>
      </c>
      <c r="H175" s="40"/>
      <c r="I175" s="40"/>
      <c r="J175" s="40"/>
      <c r="K175" s="40"/>
      <c r="L175" s="45">
        <f>SUMIF(CE176:CE178, 1, L176:L178)</f>
        <v>1.28</v>
      </c>
      <c r="CE175">
        <v>1</v>
      </c>
    </row>
    <row r="176" spans="1:101" ht="28.5" x14ac:dyDescent="0.2">
      <c r="A176" s="38"/>
      <c r="B176" s="38" t="s">
        <v>1206</v>
      </c>
      <c r="C176" s="38" t="s">
        <v>1208</v>
      </c>
      <c r="D176" s="39" t="s">
        <v>1100</v>
      </c>
      <c r="E176" s="40">
        <v>0.34</v>
      </c>
      <c r="F176" s="40">
        <f>ROUND(0.7,7)</f>
        <v>0.7</v>
      </c>
      <c r="G176" s="40">
        <f>SmtRes!CX56</f>
        <v>2.3800000000000002E-3</v>
      </c>
      <c r="H176" s="42"/>
      <c r="I176" s="41"/>
      <c r="J176" s="42">
        <f>SmtRes!CZ56</f>
        <v>641.70000000000005</v>
      </c>
      <c r="K176" s="41"/>
      <c r="L176" s="42">
        <f>SmtRes!DG56</f>
        <v>1.53</v>
      </c>
    </row>
    <row r="177" spans="1:83" ht="28.5" x14ac:dyDescent="0.2">
      <c r="A177" s="38"/>
      <c r="B177" s="38" t="s">
        <v>1209</v>
      </c>
      <c r="C177" s="38" t="s">
        <v>1963</v>
      </c>
      <c r="D177" s="39" t="s">
        <v>1203</v>
      </c>
      <c r="E177" s="40">
        <f>SmtRes!DO56*SmtRes!AT56</f>
        <v>0.34</v>
      </c>
      <c r="F177" s="40">
        <f>ROUND(0.7,7)</f>
        <v>0.7</v>
      </c>
      <c r="G177" s="40">
        <f>ROUND(E177*F177*G167, 7)</f>
        <v>2.3800000000000002E-3</v>
      </c>
      <c r="H177" s="42"/>
      <c r="I177" s="41"/>
      <c r="J177" s="42">
        <f>ROUND(SmtRes!AG56/SmtRes!DO56, 2)</f>
        <v>539.69000000000005</v>
      </c>
      <c r="K177" s="41"/>
      <c r="L177" s="42">
        <f>SmtRes!DH56</f>
        <v>1.28</v>
      </c>
      <c r="CE177">
        <v>1</v>
      </c>
    </row>
    <row r="178" spans="1:83" ht="42.75" x14ac:dyDescent="0.2">
      <c r="A178" s="38"/>
      <c r="B178" s="38" t="s">
        <v>1238</v>
      </c>
      <c r="C178" s="38" t="s">
        <v>1240</v>
      </c>
      <c r="D178" s="39" t="s">
        <v>1100</v>
      </c>
      <c r="E178" s="40">
        <v>11.6</v>
      </c>
      <c r="F178" s="40">
        <f>ROUND(0.7,7)</f>
        <v>0.7</v>
      </c>
      <c r="G178" s="40">
        <f>SmtRes!CX57</f>
        <v>8.1199999999999994E-2</v>
      </c>
      <c r="H178" s="42"/>
      <c r="I178" s="41"/>
      <c r="J178" s="42">
        <f>SmtRes!CZ57</f>
        <v>34.61</v>
      </c>
      <c r="K178" s="41"/>
      <c r="L178" s="42">
        <f>SmtRes!DG57</f>
        <v>2.81</v>
      </c>
    </row>
    <row r="179" spans="1:83" ht="15" hidden="1" x14ac:dyDescent="0.2">
      <c r="A179" s="37"/>
      <c r="B179" s="40">
        <v>4</v>
      </c>
      <c r="C179" s="37" t="s">
        <v>1965</v>
      </c>
      <c r="D179" s="39"/>
      <c r="E179" s="44"/>
      <c r="F179" s="40"/>
      <c r="G179" s="40"/>
      <c r="H179" s="40"/>
      <c r="I179" s="40"/>
      <c r="J179" s="40"/>
      <c r="K179" s="40"/>
      <c r="L179" s="45">
        <f>SUM(L180:L180)-SUMIF(CE180:CE180, 1, L180:L180)</f>
        <v>0</v>
      </c>
    </row>
    <row r="180" spans="1:83" ht="42.75" x14ac:dyDescent="0.2">
      <c r="A180" s="38"/>
      <c r="B180" s="38" t="s">
        <v>1227</v>
      </c>
      <c r="C180" s="38" t="s">
        <v>1229</v>
      </c>
      <c r="D180" s="39" t="s">
        <v>83</v>
      </c>
      <c r="E180" s="40">
        <v>0.02</v>
      </c>
      <c r="F180" s="40">
        <f>ROUND((0)*0,7)</f>
        <v>0</v>
      </c>
      <c r="G180" s="40">
        <f>SmtRes!CX58</f>
        <v>0</v>
      </c>
      <c r="H180" s="42">
        <f>SmtRes!CZ58</f>
        <v>148198.01999999999</v>
      </c>
      <c r="I180" s="41">
        <f>SmtRes!AI58</f>
        <v>0.78</v>
      </c>
      <c r="J180" s="42">
        <f>ROUND(H180*I180, 2)</f>
        <v>115594.46</v>
      </c>
      <c r="K180" s="41"/>
      <c r="L180" s="42">
        <f>SmtRes!DF58</f>
        <v>0</v>
      </c>
    </row>
    <row r="181" spans="1:83" ht="14.25" x14ac:dyDescent="0.2">
      <c r="A181" s="38"/>
      <c r="B181" s="38" t="str">
        <f>EtalonRes!I59</f>
        <v>08.1.06.05</v>
      </c>
      <c r="C181" s="46" t="str">
        <f>EtalonRes!K59</f>
        <v>Полотна калиток</v>
      </c>
      <c r="D181" s="47" t="str">
        <f>EtalonRes!O59</f>
        <v>ШТ</v>
      </c>
      <c r="E181" s="48">
        <f>EtalonRes!X59</f>
        <v>100</v>
      </c>
      <c r="F181" s="48">
        <f>ROUND((0)*0,7)</f>
        <v>0</v>
      </c>
      <c r="G181" s="48">
        <f>ROUND(EtalonRes!AG59*Source!I52, 7)</f>
        <v>0</v>
      </c>
      <c r="H181" s="49"/>
      <c r="I181" s="50"/>
      <c r="J181" s="49"/>
      <c r="K181" s="50"/>
      <c r="L181" s="49"/>
    </row>
    <row r="182" spans="1:83" ht="15" x14ac:dyDescent="0.2">
      <c r="A182" s="38"/>
      <c r="B182" s="38"/>
      <c r="C182" s="52" t="s">
        <v>1966</v>
      </c>
      <c r="D182" s="39"/>
      <c r="E182" s="40"/>
      <c r="F182" s="40"/>
      <c r="G182" s="40"/>
      <c r="H182" s="42"/>
      <c r="I182" s="41"/>
      <c r="J182" s="42"/>
      <c r="K182" s="41"/>
      <c r="L182" s="42">
        <f>L172+L174+L175+L179</f>
        <v>243.82</v>
      </c>
    </row>
    <row r="183" spans="1:83" ht="14.25" x14ac:dyDescent="0.2">
      <c r="A183" s="38"/>
      <c r="B183" s="38"/>
      <c r="C183" s="38" t="s">
        <v>1967</v>
      </c>
      <c r="D183" s="39"/>
      <c r="E183" s="40"/>
      <c r="F183" s="40"/>
      <c r="G183" s="40"/>
      <c r="H183" s="42"/>
      <c r="I183" s="41"/>
      <c r="J183" s="42"/>
      <c r="K183" s="41"/>
      <c r="L183" s="42">
        <f>SUM(AR167:AR186)+SUM(AS167:AS186)+SUM(AT167:AT186)+SUM(AU167:AU186)+SUM(AV167:AV186)</f>
        <v>239.48</v>
      </c>
    </row>
    <row r="184" spans="1:83" ht="42.75" x14ac:dyDescent="0.2">
      <c r="A184" s="38"/>
      <c r="B184" s="38" t="s">
        <v>44</v>
      </c>
      <c r="C184" s="38" t="s">
        <v>1976</v>
      </c>
      <c r="D184" s="39" t="s">
        <v>635</v>
      </c>
      <c r="E184" s="40">
        <f>Source!BZ52</f>
        <v>110</v>
      </c>
      <c r="F184" s="40"/>
      <c r="G184" s="40">
        <f>Source!AT52</f>
        <v>110</v>
      </c>
      <c r="H184" s="42"/>
      <c r="I184" s="41"/>
      <c r="J184" s="42"/>
      <c r="K184" s="41"/>
      <c r="L184" s="42">
        <f>SUM(AZ167:AZ186)</f>
        <v>263.43</v>
      </c>
    </row>
    <row r="185" spans="1:83" ht="42.75" x14ac:dyDescent="0.2">
      <c r="A185" s="46"/>
      <c r="B185" s="46" t="s">
        <v>45</v>
      </c>
      <c r="C185" s="46" t="s">
        <v>1977</v>
      </c>
      <c r="D185" s="47" t="s">
        <v>635</v>
      </c>
      <c r="E185" s="48">
        <f>Source!CA52</f>
        <v>73</v>
      </c>
      <c r="F185" s="48"/>
      <c r="G185" s="48">
        <f>Source!AU52</f>
        <v>73</v>
      </c>
      <c r="H185" s="49"/>
      <c r="I185" s="50"/>
      <c r="J185" s="49"/>
      <c r="K185" s="50"/>
      <c r="L185" s="49">
        <f>SUM(BA167:BA186)</f>
        <v>174.82</v>
      </c>
    </row>
    <row r="186" spans="1:83" ht="15" x14ac:dyDescent="0.2">
      <c r="C186" s="74" t="s">
        <v>1970</v>
      </c>
      <c r="D186" s="74"/>
      <c r="E186" s="74"/>
      <c r="F186" s="74"/>
      <c r="G186" s="74"/>
      <c r="H186" s="74"/>
      <c r="I186" s="75">
        <f>IF(E167&lt;&gt;0,K186/E167, 0)</f>
        <v>68206.999999999985</v>
      </c>
      <c r="J186" s="75"/>
      <c r="K186" s="75">
        <f>L172+L174+L179+L184+L185+L175</f>
        <v>682.06999999999994</v>
      </c>
      <c r="L186" s="75"/>
      <c r="M186" s="70">
        <f>K186*1.038</f>
        <v>707.98865999999998</v>
      </c>
      <c r="AD186">
        <f>ROUND((Source!AT52/100)*((ROUND(SUMIF(SmtRes!AQ54:'SmtRes'!AQ59,"=1",SmtRes!AD54:'SmtRes'!AD59)*Source!I52, 2)+ROUND(SUMIF(SmtRes!AQ54:'SmtRes'!AQ59,"=1",SmtRes!AC54:'SmtRes'!AC59)*Source!I52, 2))), 2)</f>
        <v>11.21</v>
      </c>
      <c r="AE186">
        <f>ROUND((Source!AU52/100)*((ROUND(SUMIF(SmtRes!AQ54:'SmtRes'!AQ59,"=1",SmtRes!AD54:'SmtRes'!AD59)*Source!I52, 2)+ROUND(SUMIF(SmtRes!AQ54:'SmtRes'!AQ59,"=1",SmtRes!AC54:'SmtRes'!AC59)*Source!I52, 2))), 2)</f>
        <v>7.44</v>
      </c>
      <c r="AN186" s="51">
        <f>L172+L174+L179+L184+L185+L175</f>
        <v>682.06999999999994</v>
      </c>
      <c r="AO186" s="51">
        <f>L174</f>
        <v>4.34</v>
      </c>
      <c r="AQ186" t="s">
        <v>1971</v>
      </c>
      <c r="AR186" s="51">
        <f>L172</f>
        <v>238.2</v>
      </c>
      <c r="AT186" s="51">
        <f>L175</f>
        <v>1.28</v>
      </c>
      <c r="AV186" t="s">
        <v>1971</v>
      </c>
      <c r="AW186" s="51">
        <f>L179</f>
        <v>0</v>
      </c>
      <c r="AZ186">
        <f>Source!X52</f>
        <v>263.43</v>
      </c>
      <c r="BA186">
        <f>Source!Y52</f>
        <v>174.82</v>
      </c>
      <c r="CD186">
        <v>1</v>
      </c>
    </row>
    <row r="187" spans="1:83" ht="54" x14ac:dyDescent="0.2">
      <c r="A187" s="36" t="s">
        <v>102</v>
      </c>
      <c r="B187" s="38" t="s">
        <v>1978</v>
      </c>
      <c r="C187" s="38" t="s">
        <v>1988</v>
      </c>
      <c r="D187" s="39" t="str">
        <f>Source!H54</f>
        <v>100 ШТ</v>
      </c>
      <c r="E187" s="40">
        <f>Source!K54</f>
        <v>0.01</v>
      </c>
      <c r="F187" s="40"/>
      <c r="G187" s="40">
        <f>Source!I54</f>
        <v>0.01</v>
      </c>
      <c r="H187" s="42"/>
      <c r="I187" s="41"/>
      <c r="J187" s="42"/>
      <c r="K187" s="41"/>
      <c r="L187" s="42"/>
    </row>
    <row r="188" spans="1:83" x14ac:dyDescent="0.2">
      <c r="C188" s="43" t="str">
        <f>"Объем: "&amp;Source!I54&amp;"=1/"&amp;"100"</f>
        <v>Объем: 0,01=1/100</v>
      </c>
    </row>
    <row r="189" spans="1:83" ht="15" x14ac:dyDescent="0.2">
      <c r="A189" s="37"/>
      <c r="B189" s="40">
        <v>1</v>
      </c>
      <c r="C189" s="37" t="s">
        <v>1961</v>
      </c>
      <c r="D189" s="39" t="s">
        <v>1203</v>
      </c>
      <c r="E189" s="44"/>
      <c r="F189" s="40"/>
      <c r="G189" s="40">
        <f>Source!U54</f>
        <v>17.8</v>
      </c>
      <c r="H189" s="40"/>
      <c r="I189" s="40"/>
      <c r="J189" s="40"/>
      <c r="K189" s="40"/>
      <c r="L189" s="45">
        <f>SUM(L190:L190)-SUMIF(CE190:CE190, 1, L190:L190)</f>
        <v>9749.77</v>
      </c>
    </row>
    <row r="190" spans="1:83" ht="28.5" x14ac:dyDescent="0.2">
      <c r="A190" s="38"/>
      <c r="B190" s="38" t="s">
        <v>1233</v>
      </c>
      <c r="C190" s="38" t="s">
        <v>1234</v>
      </c>
      <c r="D190" s="39" t="s">
        <v>1203</v>
      </c>
      <c r="E190" s="40">
        <v>1780</v>
      </c>
      <c r="F190" s="40"/>
      <c r="G190" s="40">
        <f>SmtRes!CX60</f>
        <v>17.8</v>
      </c>
      <c r="H190" s="42"/>
      <c r="I190" s="41"/>
      <c r="J190" s="42">
        <f>SmtRes!CZ60</f>
        <v>547.74</v>
      </c>
      <c r="K190" s="41"/>
      <c r="L190" s="42">
        <f>SmtRes!DI60</f>
        <v>9749.77</v>
      </c>
    </row>
    <row r="191" spans="1:83" ht="15" x14ac:dyDescent="0.2">
      <c r="A191" s="37"/>
      <c r="B191" s="40">
        <v>2</v>
      </c>
      <c r="C191" s="37" t="s">
        <v>1962</v>
      </c>
      <c r="D191" s="39"/>
      <c r="E191" s="44"/>
      <c r="F191" s="40"/>
      <c r="G191" s="40"/>
      <c r="H191" s="40"/>
      <c r="I191" s="40"/>
      <c r="J191" s="40"/>
      <c r="K191" s="40"/>
      <c r="L191" s="45">
        <f>SUM(L192:L200)-SUMIF(CE192:CE200, 1, L192:L200)</f>
        <v>1802.2800000000002</v>
      </c>
    </row>
    <row r="192" spans="1:83" ht="15" x14ac:dyDescent="0.2">
      <c r="A192" s="37"/>
      <c r="B192" s="40"/>
      <c r="C192" s="37" t="s">
        <v>1964</v>
      </c>
      <c r="D192" s="39" t="s">
        <v>1203</v>
      </c>
      <c r="E192" s="44"/>
      <c r="F192" s="40"/>
      <c r="G192" s="40">
        <f>Source!V54</f>
        <v>1.1788000000000001</v>
      </c>
      <c r="H192" s="40"/>
      <c r="I192" s="40"/>
      <c r="J192" s="40"/>
      <c r="K192" s="40"/>
      <c r="L192" s="45">
        <f>SUMIF(CE193:CE200, 1, L193:L200)</f>
        <v>830.94</v>
      </c>
      <c r="CE192">
        <v>1</v>
      </c>
    </row>
    <row r="193" spans="1:83" ht="42.75" x14ac:dyDescent="0.2">
      <c r="A193" s="38"/>
      <c r="B193" s="38" t="s">
        <v>1216</v>
      </c>
      <c r="C193" s="38" t="s">
        <v>1218</v>
      </c>
      <c r="D193" s="39" t="s">
        <v>1100</v>
      </c>
      <c r="E193" s="40">
        <v>6.63</v>
      </c>
      <c r="F193" s="40"/>
      <c r="G193" s="40">
        <f>SmtRes!CX62</f>
        <v>6.6299999999999998E-2</v>
      </c>
      <c r="H193" s="42">
        <f>SmtRes!CZ62</f>
        <v>800.37</v>
      </c>
      <c r="I193" s="41">
        <f>SmtRes!AJ62</f>
        <v>1.22</v>
      </c>
      <c r="J193" s="42">
        <f>ROUND(H193*I193, 2)</f>
        <v>976.45</v>
      </c>
      <c r="K193" s="41"/>
      <c r="L193" s="42">
        <f>SmtRes!DG62</f>
        <v>64.739999999999995</v>
      </c>
    </row>
    <row r="194" spans="1:83" ht="28.5" x14ac:dyDescent="0.2">
      <c r="A194" s="38"/>
      <c r="B194" s="38" t="s">
        <v>1219</v>
      </c>
      <c r="C194" s="38" t="s">
        <v>1974</v>
      </c>
      <c r="D194" s="39" t="s">
        <v>1203</v>
      </c>
      <c r="E194" s="40">
        <f>SmtRes!DO62*SmtRes!AT62</f>
        <v>6.63</v>
      </c>
      <c r="F194" s="40"/>
      <c r="G194" s="40">
        <f>ROUND(E194*G187, 7)</f>
        <v>6.6299999999999998E-2</v>
      </c>
      <c r="H194" s="42"/>
      <c r="I194" s="41"/>
      <c r="J194" s="42">
        <f>ROUND(SmtRes!AG62/SmtRes!DO62, 2)</f>
        <v>620.24</v>
      </c>
      <c r="K194" s="41"/>
      <c r="L194" s="42">
        <f>SmtRes!DH62</f>
        <v>41.12</v>
      </c>
      <c r="CE194">
        <v>1</v>
      </c>
    </row>
    <row r="195" spans="1:83" ht="28.5" x14ac:dyDescent="0.2">
      <c r="A195" s="38"/>
      <c r="B195" s="38" t="s">
        <v>1220</v>
      </c>
      <c r="C195" s="38" t="s">
        <v>1222</v>
      </c>
      <c r="D195" s="39" t="s">
        <v>1100</v>
      </c>
      <c r="E195" s="40">
        <v>102.24</v>
      </c>
      <c r="F195" s="40"/>
      <c r="G195" s="40">
        <f>SmtRes!CX63</f>
        <v>1.0224</v>
      </c>
      <c r="H195" s="42"/>
      <c r="I195" s="41"/>
      <c r="J195" s="42">
        <f>SmtRes!CZ63</f>
        <v>1626.29</v>
      </c>
      <c r="K195" s="41"/>
      <c r="L195" s="42">
        <f>SmtRes!DG63</f>
        <v>1662.72</v>
      </c>
    </row>
    <row r="196" spans="1:83" ht="28.5" x14ac:dyDescent="0.2">
      <c r="A196" s="38"/>
      <c r="B196" s="38" t="s">
        <v>1223</v>
      </c>
      <c r="C196" s="38" t="s">
        <v>1975</v>
      </c>
      <c r="D196" s="39" t="s">
        <v>1203</v>
      </c>
      <c r="E196" s="40">
        <f>SmtRes!DO63*SmtRes!AT63</f>
        <v>102.24</v>
      </c>
      <c r="F196" s="40"/>
      <c r="G196" s="40">
        <f>ROUND(E196*G187, 7)</f>
        <v>1.0224</v>
      </c>
      <c r="H196" s="42"/>
      <c r="I196" s="41"/>
      <c r="J196" s="42">
        <f>ROUND(SmtRes!AG63/SmtRes!DO63, 2)</f>
        <v>724.95</v>
      </c>
      <c r="K196" s="41"/>
      <c r="L196" s="42">
        <f>SmtRes!DH63</f>
        <v>741.19</v>
      </c>
      <c r="CE196">
        <v>1</v>
      </c>
    </row>
    <row r="197" spans="1:83" ht="14.25" x14ac:dyDescent="0.2">
      <c r="A197" s="38"/>
      <c r="B197" s="38" t="s">
        <v>1235</v>
      </c>
      <c r="C197" s="38" t="s">
        <v>1237</v>
      </c>
      <c r="D197" s="39" t="s">
        <v>1100</v>
      </c>
      <c r="E197" s="40">
        <v>23.79</v>
      </c>
      <c r="F197" s="40"/>
      <c r="G197" s="40">
        <f>SmtRes!CX64</f>
        <v>0.2379</v>
      </c>
      <c r="H197" s="42">
        <f>SmtRes!CZ64</f>
        <v>10.37</v>
      </c>
      <c r="I197" s="41">
        <f>SmtRes!AJ64</f>
        <v>1.23</v>
      </c>
      <c r="J197" s="42">
        <f>ROUND(H197*I197, 2)</f>
        <v>12.76</v>
      </c>
      <c r="K197" s="41"/>
      <c r="L197" s="42">
        <f>SmtRes!DG64</f>
        <v>3.04</v>
      </c>
    </row>
    <row r="198" spans="1:83" ht="28.5" x14ac:dyDescent="0.2">
      <c r="A198" s="38"/>
      <c r="B198" s="38" t="s">
        <v>1206</v>
      </c>
      <c r="C198" s="38" t="s">
        <v>1208</v>
      </c>
      <c r="D198" s="39" t="s">
        <v>1100</v>
      </c>
      <c r="E198" s="40">
        <v>9.01</v>
      </c>
      <c r="F198" s="40"/>
      <c r="G198" s="40">
        <f>SmtRes!CX65</f>
        <v>9.01E-2</v>
      </c>
      <c r="H198" s="42"/>
      <c r="I198" s="41"/>
      <c r="J198" s="42">
        <f>SmtRes!CZ65</f>
        <v>641.70000000000005</v>
      </c>
      <c r="K198" s="41"/>
      <c r="L198" s="42">
        <f>SmtRes!DG65</f>
        <v>57.82</v>
      </c>
    </row>
    <row r="199" spans="1:83" ht="28.5" x14ac:dyDescent="0.2">
      <c r="A199" s="38"/>
      <c r="B199" s="38" t="s">
        <v>1209</v>
      </c>
      <c r="C199" s="38" t="s">
        <v>1963</v>
      </c>
      <c r="D199" s="39" t="s">
        <v>1203</v>
      </c>
      <c r="E199" s="40">
        <f>SmtRes!DO65*SmtRes!AT65</f>
        <v>9.01</v>
      </c>
      <c r="F199" s="40"/>
      <c r="G199" s="40">
        <f>ROUND(E199*G187, 7)</f>
        <v>9.01E-2</v>
      </c>
      <c r="H199" s="42"/>
      <c r="I199" s="41"/>
      <c r="J199" s="42">
        <f>ROUND(SmtRes!AG65/SmtRes!DO65, 2)</f>
        <v>539.69000000000005</v>
      </c>
      <c r="K199" s="41"/>
      <c r="L199" s="42">
        <f>SmtRes!DH65</f>
        <v>48.63</v>
      </c>
      <c r="CE199">
        <v>1</v>
      </c>
    </row>
    <row r="200" spans="1:83" ht="42.75" x14ac:dyDescent="0.2">
      <c r="A200" s="38"/>
      <c r="B200" s="38" t="s">
        <v>1238</v>
      </c>
      <c r="C200" s="38" t="s">
        <v>1240</v>
      </c>
      <c r="D200" s="39" t="s">
        <v>1100</v>
      </c>
      <c r="E200" s="40">
        <v>40.33</v>
      </c>
      <c r="F200" s="40"/>
      <c r="G200" s="40">
        <f>SmtRes!CX66</f>
        <v>0.40329999999999999</v>
      </c>
      <c r="H200" s="42"/>
      <c r="I200" s="41"/>
      <c r="J200" s="42">
        <f>SmtRes!CZ66</f>
        <v>34.61</v>
      </c>
      <c r="K200" s="41"/>
      <c r="L200" s="42">
        <f>SmtRes!DG66</f>
        <v>13.96</v>
      </c>
    </row>
    <row r="201" spans="1:83" ht="15" hidden="1" x14ac:dyDescent="0.2">
      <c r="A201" s="37"/>
      <c r="B201" s="40">
        <v>4</v>
      </c>
      <c r="C201" s="37" t="s">
        <v>1965</v>
      </c>
      <c r="D201" s="39"/>
      <c r="E201" s="44"/>
      <c r="F201" s="40"/>
      <c r="G201" s="40"/>
      <c r="H201" s="40"/>
      <c r="I201" s="40"/>
      <c r="J201" s="40"/>
      <c r="K201" s="40"/>
      <c r="L201" s="45">
        <f>SUM(L202:L205)-SUMIF(CE202:CE205, 1, L202:L205)</f>
        <v>0</v>
      </c>
    </row>
    <row r="202" spans="1:83" ht="42.75" x14ac:dyDescent="0.2">
      <c r="A202" s="38"/>
      <c r="B202" s="38" t="s">
        <v>1227</v>
      </c>
      <c r="C202" s="38" t="s">
        <v>1229</v>
      </c>
      <c r="D202" s="39" t="s">
        <v>83</v>
      </c>
      <c r="E202" s="40">
        <v>0.03</v>
      </c>
      <c r="F202" s="40">
        <f t="shared" ref="F202:F208" si="6">ROUND(0,7)</f>
        <v>0</v>
      </c>
      <c r="G202" s="40">
        <f>SmtRes!CX67</f>
        <v>0</v>
      </c>
      <c r="H202" s="42">
        <f>SmtRes!CZ67</f>
        <v>148198.01999999999</v>
      </c>
      <c r="I202" s="41">
        <f>SmtRes!AI67</f>
        <v>0.78</v>
      </c>
      <c r="J202" s="42">
        <f>ROUND(H202*I202, 2)</f>
        <v>115594.46</v>
      </c>
      <c r="K202" s="41"/>
      <c r="L202" s="42">
        <f>SmtRes!DF67</f>
        <v>0</v>
      </c>
    </row>
    <row r="203" spans="1:83" ht="28.5" x14ac:dyDescent="0.2">
      <c r="A203" s="38"/>
      <c r="B203" s="38" t="s">
        <v>1241</v>
      </c>
      <c r="C203" s="38" t="s">
        <v>1243</v>
      </c>
      <c r="D203" s="39" t="s">
        <v>441</v>
      </c>
      <c r="E203" s="40">
        <v>160</v>
      </c>
      <c r="F203" s="40">
        <f t="shared" si="6"/>
        <v>0</v>
      </c>
      <c r="G203" s="40">
        <f>SmtRes!CX68</f>
        <v>0</v>
      </c>
      <c r="H203" s="42">
        <f>SmtRes!CZ68</f>
        <v>174.93</v>
      </c>
      <c r="I203" s="41">
        <f>SmtRes!AI68</f>
        <v>1.08</v>
      </c>
      <c r="J203" s="42">
        <f>ROUND(H203*I203, 2)</f>
        <v>188.92</v>
      </c>
      <c r="K203" s="41"/>
      <c r="L203" s="42">
        <f>SmtRes!DF68</f>
        <v>0</v>
      </c>
    </row>
    <row r="204" spans="1:83" ht="28.5" x14ac:dyDescent="0.2">
      <c r="A204" s="38"/>
      <c r="B204" s="38" t="s">
        <v>1244</v>
      </c>
      <c r="C204" s="38" t="s">
        <v>1246</v>
      </c>
      <c r="D204" s="39" t="s">
        <v>49</v>
      </c>
      <c r="E204" s="40">
        <v>3.1E-2</v>
      </c>
      <c r="F204" s="40">
        <f t="shared" si="6"/>
        <v>0</v>
      </c>
      <c r="G204" s="40">
        <f>SmtRes!CX70</f>
        <v>0</v>
      </c>
      <c r="H204" s="42">
        <f>SmtRes!CZ70</f>
        <v>3338.25</v>
      </c>
      <c r="I204" s="41">
        <f>SmtRes!AI70</f>
        <v>1.31</v>
      </c>
      <c r="J204" s="42">
        <f>ROUND(H204*I204, 2)</f>
        <v>4373.1099999999997</v>
      </c>
      <c r="K204" s="41"/>
      <c r="L204" s="42">
        <f>SmtRes!DF70</f>
        <v>0</v>
      </c>
    </row>
    <row r="205" spans="1:83" ht="42.75" x14ac:dyDescent="0.2">
      <c r="A205" s="38"/>
      <c r="B205" s="38" t="s">
        <v>1247</v>
      </c>
      <c r="C205" s="38" t="s">
        <v>1249</v>
      </c>
      <c r="D205" s="39" t="s">
        <v>1250</v>
      </c>
      <c r="E205" s="40">
        <v>0.106</v>
      </c>
      <c r="F205" s="40">
        <f t="shared" si="6"/>
        <v>0</v>
      </c>
      <c r="G205" s="40">
        <f>SmtRes!CX71</f>
        <v>0</v>
      </c>
      <c r="H205" s="42">
        <f>SmtRes!CZ71</f>
        <v>14803.89</v>
      </c>
      <c r="I205" s="41">
        <f>SmtRes!AI71</f>
        <v>0.92</v>
      </c>
      <c r="J205" s="42">
        <f>ROUND(H205*I205, 2)</f>
        <v>13619.58</v>
      </c>
      <c r="K205" s="41"/>
      <c r="L205" s="42">
        <f>SmtRes!DF71</f>
        <v>0</v>
      </c>
    </row>
    <row r="206" spans="1:83" ht="14.25" x14ac:dyDescent="0.2">
      <c r="A206" s="38"/>
      <c r="B206" s="38" t="str">
        <f>EtalonRes!I69</f>
        <v>04.1.02.05</v>
      </c>
      <c r="C206" s="38" t="str">
        <f>EtalonRes!K69</f>
        <v>Смеси бетонные тяжелого бетона</v>
      </c>
      <c r="D206" s="39" t="str">
        <f>EtalonRes!O69</f>
        <v>м3</v>
      </c>
      <c r="E206" s="40">
        <f>EtalonRes!X69</f>
        <v>29.1</v>
      </c>
      <c r="F206" s="40">
        <f t="shared" si="6"/>
        <v>0</v>
      </c>
      <c r="G206" s="40">
        <f>ROUND(EtalonRes!AG69*Source!I54, 7)</f>
        <v>0</v>
      </c>
      <c r="H206" s="42"/>
      <c r="I206" s="41"/>
      <c r="J206" s="42"/>
      <c r="K206" s="41"/>
      <c r="L206" s="42"/>
    </row>
    <row r="207" spans="1:83" ht="14.25" x14ac:dyDescent="0.2">
      <c r="A207" s="38"/>
      <c r="B207" s="38" t="str">
        <f>EtalonRes!I72</f>
        <v>07.2.07.11</v>
      </c>
      <c r="C207" s="38" t="str">
        <f>EtalonRes!K72</f>
        <v>Стойки металлические опорные</v>
      </c>
      <c r="D207" s="39" t="str">
        <f>EtalonRes!O72</f>
        <v>ШТ</v>
      </c>
      <c r="E207" s="40">
        <f>EtalonRes!X72</f>
        <v>200</v>
      </c>
      <c r="F207" s="40">
        <f t="shared" si="6"/>
        <v>0</v>
      </c>
      <c r="G207" s="40">
        <f>ROUND(EtalonRes!AG72*Source!I54, 7)</f>
        <v>0</v>
      </c>
      <c r="H207" s="42"/>
      <c r="I207" s="41"/>
      <c r="J207" s="42"/>
      <c r="K207" s="41"/>
      <c r="L207" s="42"/>
    </row>
    <row r="208" spans="1:83" ht="14.25" x14ac:dyDescent="0.2">
      <c r="A208" s="38"/>
      <c r="B208" s="38" t="str">
        <f>EtalonRes!I73</f>
        <v>11.2.05.05</v>
      </c>
      <c r="C208" s="46" t="str">
        <f>EtalonRes!K73</f>
        <v>Полотна ворот</v>
      </c>
      <c r="D208" s="47" t="str">
        <f>EtalonRes!O73</f>
        <v>ШТ</v>
      </c>
      <c r="E208" s="48">
        <f>EtalonRes!X73</f>
        <v>200</v>
      </c>
      <c r="F208" s="48">
        <f t="shared" si="6"/>
        <v>0</v>
      </c>
      <c r="G208" s="48">
        <f>ROUND(EtalonRes!AG73*Source!I54, 7)</f>
        <v>0</v>
      </c>
      <c r="H208" s="49"/>
      <c r="I208" s="50"/>
      <c r="J208" s="49"/>
      <c r="K208" s="50"/>
      <c r="L208" s="49"/>
    </row>
    <row r="209" spans="1:83" ht="15" x14ac:dyDescent="0.2">
      <c r="A209" s="38"/>
      <c r="B209" s="38"/>
      <c r="C209" s="52" t="s">
        <v>1966</v>
      </c>
      <c r="D209" s="39"/>
      <c r="E209" s="40"/>
      <c r="F209" s="40"/>
      <c r="G209" s="40"/>
      <c r="H209" s="42"/>
      <c r="I209" s="41"/>
      <c r="J209" s="42"/>
      <c r="K209" s="41"/>
      <c r="L209" s="42">
        <f>L189+L191+L192+L201</f>
        <v>12382.990000000002</v>
      </c>
    </row>
    <row r="210" spans="1:83" ht="14.25" x14ac:dyDescent="0.2">
      <c r="A210" s="38"/>
      <c r="B210" s="38"/>
      <c r="C210" s="38" t="s">
        <v>1967</v>
      </c>
      <c r="D210" s="39"/>
      <c r="E210" s="40"/>
      <c r="F210" s="40"/>
      <c r="G210" s="40"/>
      <c r="H210" s="42"/>
      <c r="I210" s="41"/>
      <c r="J210" s="42"/>
      <c r="K210" s="41"/>
      <c r="L210" s="42">
        <f>SUM(AR187:AR213)+SUM(AS187:AS213)+SUM(AT187:AT213)+SUM(AU187:AU213)+SUM(AV187:AV213)</f>
        <v>10580.710000000001</v>
      </c>
    </row>
    <row r="211" spans="1:83" ht="42.75" x14ac:dyDescent="0.2">
      <c r="A211" s="38"/>
      <c r="B211" s="38" t="s">
        <v>44</v>
      </c>
      <c r="C211" s="38" t="s">
        <v>1976</v>
      </c>
      <c r="D211" s="39" t="s">
        <v>635</v>
      </c>
      <c r="E211" s="40">
        <f>Source!BZ54</f>
        <v>110</v>
      </c>
      <c r="F211" s="40"/>
      <c r="G211" s="40">
        <f>Source!AT54</f>
        <v>110</v>
      </c>
      <c r="H211" s="42"/>
      <c r="I211" s="41"/>
      <c r="J211" s="42"/>
      <c r="K211" s="41"/>
      <c r="L211" s="42">
        <f>SUM(AZ187:AZ213)</f>
        <v>11638.78</v>
      </c>
    </row>
    <row r="212" spans="1:83" ht="42.75" x14ac:dyDescent="0.2">
      <c r="A212" s="46"/>
      <c r="B212" s="46" t="s">
        <v>45</v>
      </c>
      <c r="C212" s="46" t="s">
        <v>1977</v>
      </c>
      <c r="D212" s="47" t="s">
        <v>635</v>
      </c>
      <c r="E212" s="48">
        <f>Source!CA54</f>
        <v>73</v>
      </c>
      <c r="F212" s="48"/>
      <c r="G212" s="48">
        <f>Source!AU54</f>
        <v>73</v>
      </c>
      <c r="H212" s="49"/>
      <c r="I212" s="50"/>
      <c r="J212" s="49"/>
      <c r="K212" s="50"/>
      <c r="L212" s="49">
        <f>SUM(BA187:BA213)</f>
        <v>7723.92</v>
      </c>
    </row>
    <row r="213" spans="1:83" ht="15" x14ac:dyDescent="0.2">
      <c r="C213" s="74" t="s">
        <v>1970</v>
      </c>
      <c r="D213" s="74"/>
      <c r="E213" s="74"/>
      <c r="F213" s="74"/>
      <c r="G213" s="74"/>
      <c r="H213" s="74"/>
      <c r="I213" s="75">
        <f>IF(E187&lt;&gt;0,K213/E187, 0)</f>
        <v>3174569</v>
      </c>
      <c r="J213" s="75"/>
      <c r="K213" s="75">
        <f>L189+L191+L201+L211+L212+L192</f>
        <v>31745.69</v>
      </c>
      <c r="L213" s="75"/>
      <c r="M213" s="70">
        <f>K213*1.038</f>
        <v>32952.02622</v>
      </c>
      <c r="AD213">
        <f>ROUND((Source!AT54/100)*((ROUND(SUMIF(SmtRes!AQ60:'SmtRes'!AQ73,"=1",SmtRes!AD60:'SmtRes'!AD73)*Source!I54, 2)+ROUND(SUMIF(SmtRes!AQ60:'SmtRes'!AQ73,"=1",SmtRes!AC60:'SmtRes'!AC73)*Source!I54, 2))), 2)</f>
        <v>26.76</v>
      </c>
      <c r="AE213">
        <f>ROUND((Source!AU54/100)*((ROUND(SUMIF(SmtRes!AQ60:'SmtRes'!AQ73,"=1",SmtRes!AD60:'SmtRes'!AD73)*Source!I54, 2)+ROUND(SUMIF(SmtRes!AQ60:'SmtRes'!AQ73,"=1",SmtRes!AC60:'SmtRes'!AC73)*Source!I54, 2))), 2)</f>
        <v>17.760000000000002</v>
      </c>
      <c r="AN213" s="51">
        <f>L189+L191+L201+L211+L212+L192</f>
        <v>31745.69</v>
      </c>
      <c r="AO213" s="51">
        <f>L191</f>
        <v>1802.2800000000002</v>
      </c>
      <c r="AQ213" t="s">
        <v>1971</v>
      </c>
      <c r="AR213" s="51">
        <f>L189</f>
        <v>9749.77</v>
      </c>
      <c r="AT213" s="51">
        <f>L192</f>
        <v>830.94</v>
      </c>
      <c r="AV213" t="s">
        <v>1971</v>
      </c>
      <c r="AW213" s="51">
        <f>L201</f>
        <v>0</v>
      </c>
      <c r="AZ213">
        <f>Source!X54</f>
        <v>11638.78</v>
      </c>
      <c r="BA213">
        <f>Source!Y54</f>
        <v>7723.92</v>
      </c>
      <c r="CD213">
        <v>1</v>
      </c>
    </row>
    <row r="214" spans="1:83" ht="54" x14ac:dyDescent="0.2">
      <c r="A214" s="36" t="s">
        <v>107</v>
      </c>
      <c r="B214" s="38" t="s">
        <v>1980</v>
      </c>
      <c r="C214" s="38" t="s">
        <v>1989</v>
      </c>
      <c r="D214" s="39" t="str">
        <f>Source!H58</f>
        <v>100 ШТ</v>
      </c>
      <c r="E214" s="40">
        <f>Source!K58</f>
        <v>0.01</v>
      </c>
      <c r="F214" s="40"/>
      <c r="G214" s="40">
        <f>Source!I58</f>
        <v>0.01</v>
      </c>
      <c r="H214" s="42"/>
      <c r="I214" s="41"/>
      <c r="J214" s="42"/>
      <c r="K214" s="41"/>
      <c r="L214" s="42"/>
    </row>
    <row r="215" spans="1:83" x14ac:dyDescent="0.2">
      <c r="C215" s="43" t="str">
        <f>"Объем: "&amp;Source!I58&amp;"=1/"&amp;"100"</f>
        <v>Объем: 0,01=1/100</v>
      </c>
    </row>
    <row r="216" spans="1:83" ht="15" x14ac:dyDescent="0.2">
      <c r="A216" s="37"/>
      <c r="B216" s="40">
        <v>1</v>
      </c>
      <c r="C216" s="37" t="s">
        <v>1961</v>
      </c>
      <c r="D216" s="39" t="s">
        <v>1203</v>
      </c>
      <c r="E216" s="44"/>
      <c r="F216" s="40"/>
      <c r="G216" s="40">
        <f>Source!U58</f>
        <v>10.5684</v>
      </c>
      <c r="H216" s="40"/>
      <c r="I216" s="40"/>
      <c r="J216" s="40"/>
      <c r="K216" s="40"/>
      <c r="L216" s="45">
        <f>SUM(L217:L217)-SUMIF(CE217:CE217, 1, L217:L217)</f>
        <v>5256.72</v>
      </c>
    </row>
    <row r="217" spans="1:83" ht="28.5" x14ac:dyDescent="0.2">
      <c r="A217" s="38"/>
      <c r="B217" s="38" t="s">
        <v>1214</v>
      </c>
      <c r="C217" s="38" t="s">
        <v>1215</v>
      </c>
      <c r="D217" s="39" t="s">
        <v>1203</v>
      </c>
      <c r="E217" s="40">
        <v>1056.8399999999999</v>
      </c>
      <c r="F217" s="40"/>
      <c r="G217" s="40">
        <f>SmtRes!CX74</f>
        <v>10.5684</v>
      </c>
      <c r="H217" s="42"/>
      <c r="I217" s="41"/>
      <c r="J217" s="42">
        <f>SmtRes!CZ74</f>
        <v>497.4</v>
      </c>
      <c r="K217" s="41"/>
      <c r="L217" s="42">
        <f>SmtRes!DI74</f>
        <v>5256.72</v>
      </c>
    </row>
    <row r="218" spans="1:83" ht="15" x14ac:dyDescent="0.2">
      <c r="A218" s="37"/>
      <c r="B218" s="40">
        <v>2</v>
      </c>
      <c r="C218" s="37" t="s">
        <v>1962</v>
      </c>
      <c r="D218" s="39"/>
      <c r="E218" s="44"/>
      <c r="F218" s="40"/>
      <c r="G218" s="40"/>
      <c r="H218" s="40"/>
      <c r="I218" s="40"/>
      <c r="J218" s="40"/>
      <c r="K218" s="40"/>
      <c r="L218" s="45">
        <f>SUM(L219:L224)-SUMIF(CE219:CE224, 1, L219:L224)</f>
        <v>129.93</v>
      </c>
    </row>
    <row r="219" spans="1:83" ht="15" x14ac:dyDescent="0.2">
      <c r="A219" s="37"/>
      <c r="B219" s="40"/>
      <c r="C219" s="37" t="s">
        <v>1964</v>
      </c>
      <c r="D219" s="39" t="s">
        <v>1203</v>
      </c>
      <c r="E219" s="44"/>
      <c r="F219" s="40"/>
      <c r="G219" s="40">
        <f>Source!V58</f>
        <v>0.10490000000000001</v>
      </c>
      <c r="H219" s="40"/>
      <c r="I219" s="40"/>
      <c r="J219" s="40"/>
      <c r="K219" s="40"/>
      <c r="L219" s="45">
        <f>SUMIF(CE220:CE224, 1, L220:L224)</f>
        <v>65.22999999999999</v>
      </c>
      <c r="CE219">
        <v>1</v>
      </c>
    </row>
    <row r="220" spans="1:83" ht="42.75" x14ac:dyDescent="0.2">
      <c r="A220" s="38"/>
      <c r="B220" s="38" t="s">
        <v>1216</v>
      </c>
      <c r="C220" s="38" t="s">
        <v>1218</v>
      </c>
      <c r="D220" s="39" t="s">
        <v>1100</v>
      </c>
      <c r="E220" s="40">
        <v>10.33</v>
      </c>
      <c r="F220" s="40"/>
      <c r="G220" s="40">
        <f>SmtRes!CX76</f>
        <v>0.1033</v>
      </c>
      <c r="H220" s="42">
        <f>SmtRes!CZ76</f>
        <v>800.37</v>
      </c>
      <c r="I220" s="41">
        <f>SmtRes!AJ76</f>
        <v>1.22</v>
      </c>
      <c r="J220" s="42">
        <f>ROUND(H220*I220, 2)</f>
        <v>976.45</v>
      </c>
      <c r="K220" s="41"/>
      <c r="L220" s="42">
        <f>SmtRes!DG76</f>
        <v>100.87</v>
      </c>
    </row>
    <row r="221" spans="1:83" ht="28.5" x14ac:dyDescent="0.2">
      <c r="A221" s="38"/>
      <c r="B221" s="38" t="s">
        <v>1219</v>
      </c>
      <c r="C221" s="38" t="s">
        <v>1974</v>
      </c>
      <c r="D221" s="39" t="s">
        <v>1203</v>
      </c>
      <c r="E221" s="40">
        <f>SmtRes!DO76*SmtRes!AT76</f>
        <v>10.33</v>
      </c>
      <c r="F221" s="40"/>
      <c r="G221" s="40">
        <f>ROUND(E221*G214, 7)</f>
        <v>0.1033</v>
      </c>
      <c r="H221" s="42"/>
      <c r="I221" s="41"/>
      <c r="J221" s="42">
        <f>ROUND(SmtRes!AG76/SmtRes!DO76, 2)</f>
        <v>620.24</v>
      </c>
      <c r="K221" s="41"/>
      <c r="L221" s="42">
        <f>SmtRes!DH76</f>
        <v>64.069999999999993</v>
      </c>
      <c r="CE221">
        <v>1</v>
      </c>
    </row>
    <row r="222" spans="1:83" ht="28.5" x14ac:dyDescent="0.2">
      <c r="A222" s="38"/>
      <c r="B222" s="38" t="s">
        <v>1220</v>
      </c>
      <c r="C222" s="38" t="s">
        <v>1222</v>
      </c>
      <c r="D222" s="39" t="s">
        <v>1100</v>
      </c>
      <c r="E222" s="40">
        <v>0.16</v>
      </c>
      <c r="F222" s="40"/>
      <c r="G222" s="40">
        <f>SmtRes!CX77</f>
        <v>1.6000000000000001E-3</v>
      </c>
      <c r="H222" s="42"/>
      <c r="I222" s="41"/>
      <c r="J222" s="42">
        <f>SmtRes!CZ77</f>
        <v>1626.29</v>
      </c>
      <c r="K222" s="41"/>
      <c r="L222" s="42">
        <f>SmtRes!DG77</f>
        <v>2.6</v>
      </c>
    </row>
    <row r="223" spans="1:83" ht="28.5" x14ac:dyDescent="0.2">
      <c r="A223" s="38"/>
      <c r="B223" s="38" t="s">
        <v>1223</v>
      </c>
      <c r="C223" s="38" t="s">
        <v>1975</v>
      </c>
      <c r="D223" s="39" t="s">
        <v>1203</v>
      </c>
      <c r="E223" s="40">
        <f>SmtRes!DO77*SmtRes!AT77</f>
        <v>0.16</v>
      </c>
      <c r="F223" s="40"/>
      <c r="G223" s="40">
        <f>ROUND(E223*G214, 7)</f>
        <v>1.6000000000000001E-3</v>
      </c>
      <c r="H223" s="42"/>
      <c r="I223" s="41"/>
      <c r="J223" s="42">
        <f>ROUND(SmtRes!AG77/SmtRes!DO77, 2)</f>
        <v>724.95</v>
      </c>
      <c r="K223" s="41"/>
      <c r="L223" s="42">
        <f>SmtRes!DH77</f>
        <v>1.1599999999999999</v>
      </c>
      <c r="CE223">
        <v>1</v>
      </c>
    </row>
    <row r="224" spans="1:83" ht="42.75" x14ac:dyDescent="0.2">
      <c r="A224" s="38"/>
      <c r="B224" s="38" t="s">
        <v>1238</v>
      </c>
      <c r="C224" s="38" t="s">
        <v>1240</v>
      </c>
      <c r="D224" s="39" t="s">
        <v>1100</v>
      </c>
      <c r="E224" s="40">
        <v>76.44</v>
      </c>
      <c r="F224" s="40"/>
      <c r="G224" s="40">
        <f>SmtRes!CX78</f>
        <v>0.76439999999999997</v>
      </c>
      <c r="H224" s="42"/>
      <c r="I224" s="41"/>
      <c r="J224" s="42">
        <f>SmtRes!CZ78</f>
        <v>34.61</v>
      </c>
      <c r="K224" s="41"/>
      <c r="L224" s="42">
        <f>SmtRes!DG78</f>
        <v>26.46</v>
      </c>
    </row>
    <row r="225" spans="1:101" ht="15" hidden="1" x14ac:dyDescent="0.2">
      <c r="A225" s="37"/>
      <c r="B225" s="40">
        <v>4</v>
      </c>
      <c r="C225" s="37" t="s">
        <v>1965</v>
      </c>
      <c r="D225" s="39"/>
      <c r="E225" s="44"/>
      <c r="F225" s="40"/>
      <c r="G225" s="40"/>
      <c r="H225" s="40"/>
      <c r="I225" s="40"/>
      <c r="J225" s="40"/>
      <c r="K225" s="40"/>
      <c r="L225" s="45">
        <f>SUM(L226:L226)-SUMIF(CE226:CE226, 1, L226:L226)</f>
        <v>0</v>
      </c>
    </row>
    <row r="226" spans="1:101" ht="42.75" x14ac:dyDescent="0.2">
      <c r="A226" s="38"/>
      <c r="B226" s="38" t="s">
        <v>1227</v>
      </c>
      <c r="C226" s="38" t="s">
        <v>1229</v>
      </c>
      <c r="D226" s="39" t="s">
        <v>83</v>
      </c>
      <c r="E226" s="40">
        <v>0.03</v>
      </c>
      <c r="F226" s="40">
        <f>ROUND(0,7)</f>
        <v>0</v>
      </c>
      <c r="G226" s="40">
        <f>SmtRes!CX79</f>
        <v>0</v>
      </c>
      <c r="H226" s="42">
        <f>SmtRes!CZ79</f>
        <v>148198.01999999999</v>
      </c>
      <c r="I226" s="41">
        <f>SmtRes!AI79</f>
        <v>0.78</v>
      </c>
      <c r="J226" s="42">
        <f>ROUND(H226*I226, 2)</f>
        <v>115594.46</v>
      </c>
      <c r="K226" s="41"/>
      <c r="L226" s="42">
        <f>SmtRes!DF79</f>
        <v>0</v>
      </c>
    </row>
    <row r="227" spans="1:101" ht="14.25" x14ac:dyDescent="0.2">
      <c r="A227" s="38"/>
      <c r="B227" s="38" t="str">
        <f>EtalonRes!I80</f>
        <v>04.1.02.05</v>
      </c>
      <c r="C227" s="38" t="str">
        <f>EtalonRes!K80</f>
        <v>Смеси бетонные тяжелого бетона</v>
      </c>
      <c r="D227" s="39" t="str">
        <f>EtalonRes!O80</f>
        <v>м3</v>
      </c>
      <c r="E227" s="40">
        <f>EtalonRes!X80</f>
        <v>249.57</v>
      </c>
      <c r="F227" s="40">
        <f>ROUND(0,7)</f>
        <v>0</v>
      </c>
      <c r="G227" s="40">
        <f>ROUND(EtalonRes!AG80*Source!I58, 7)</f>
        <v>0</v>
      </c>
      <c r="H227" s="42"/>
      <c r="I227" s="41"/>
      <c r="J227" s="42"/>
      <c r="K227" s="41"/>
      <c r="L227" s="42"/>
    </row>
    <row r="228" spans="1:101" ht="14.25" x14ac:dyDescent="0.2">
      <c r="A228" s="38"/>
      <c r="B228" s="38" t="str">
        <f>EtalonRes!I81</f>
        <v>07.2.07.11</v>
      </c>
      <c r="C228" s="38" t="str">
        <f>EtalonRes!K81</f>
        <v>Стойки металлические опорные</v>
      </c>
      <c r="D228" s="39" t="str">
        <f>EtalonRes!O81</f>
        <v>ШТ</v>
      </c>
      <c r="E228" s="40">
        <f>EtalonRes!X81</f>
        <v>200</v>
      </c>
      <c r="F228" s="40">
        <f>ROUND(0,7)</f>
        <v>0</v>
      </c>
      <c r="G228" s="40">
        <f>ROUND(EtalonRes!AG81*Source!I58, 7)</f>
        <v>0</v>
      </c>
      <c r="H228" s="42"/>
      <c r="I228" s="41"/>
      <c r="J228" s="42"/>
      <c r="K228" s="41"/>
      <c r="L228" s="42"/>
    </row>
    <row r="229" spans="1:101" ht="14.25" x14ac:dyDescent="0.2">
      <c r="A229" s="38"/>
      <c r="B229" s="38" t="str">
        <f>EtalonRes!I82</f>
        <v>08.4.01.02</v>
      </c>
      <c r="C229" s="38" t="str">
        <f>EtalonRes!K82</f>
        <v>Детали закладные</v>
      </c>
      <c r="D229" s="39" t="str">
        <f>EtalonRes!O82</f>
        <v>т</v>
      </c>
      <c r="E229" s="40">
        <f>EtalonRes!X82</f>
        <v>9.6999999999999993</v>
      </c>
      <c r="F229" s="40">
        <f>ROUND(0,7)</f>
        <v>0</v>
      </c>
      <c r="G229" s="40">
        <f>ROUND(EtalonRes!AG82*Source!I58, 7)</f>
        <v>0</v>
      </c>
      <c r="H229" s="42"/>
      <c r="I229" s="41"/>
      <c r="J229" s="42"/>
      <c r="K229" s="41"/>
      <c r="L229" s="42"/>
    </row>
    <row r="230" spans="1:101" ht="14.25" x14ac:dyDescent="0.2">
      <c r="A230" s="38"/>
      <c r="B230" s="38" t="str">
        <f>EtalonRes!I83</f>
        <v>11.2.05.05</v>
      </c>
      <c r="C230" s="46" t="str">
        <f>EtalonRes!K83</f>
        <v>Полотна ворот</v>
      </c>
      <c r="D230" s="47" t="str">
        <f>EtalonRes!O83</f>
        <v>ШТ</v>
      </c>
      <c r="E230" s="48">
        <f>EtalonRes!X83</f>
        <v>100</v>
      </c>
      <c r="F230" s="48">
        <f>ROUND(0,7)</f>
        <v>0</v>
      </c>
      <c r="G230" s="48">
        <f>ROUND(EtalonRes!AG83*Source!I58, 7)</f>
        <v>0</v>
      </c>
      <c r="H230" s="49"/>
      <c r="I230" s="50"/>
      <c r="J230" s="49"/>
      <c r="K230" s="50"/>
      <c r="L230" s="49"/>
    </row>
    <row r="231" spans="1:101" ht="15" x14ac:dyDescent="0.2">
      <c r="A231" s="38"/>
      <c r="B231" s="38"/>
      <c r="C231" s="52" t="s">
        <v>1966</v>
      </c>
      <c r="D231" s="39"/>
      <c r="E231" s="40"/>
      <c r="F231" s="40"/>
      <c r="G231" s="40"/>
      <c r="H231" s="42"/>
      <c r="I231" s="41"/>
      <c r="J231" s="42"/>
      <c r="K231" s="41"/>
      <c r="L231" s="42">
        <f>L216+L218+L219+L225</f>
        <v>5451.88</v>
      </c>
    </row>
    <row r="232" spans="1:101" ht="14.25" x14ac:dyDescent="0.2">
      <c r="A232" s="38"/>
      <c r="B232" s="38"/>
      <c r="C232" s="38" t="s">
        <v>1967</v>
      </c>
      <c r="D232" s="39"/>
      <c r="E232" s="40"/>
      <c r="F232" s="40"/>
      <c r="G232" s="40"/>
      <c r="H232" s="42"/>
      <c r="I232" s="41"/>
      <c r="J232" s="42"/>
      <c r="K232" s="41"/>
      <c r="L232" s="42">
        <f>SUM(AR214:AR235)+SUM(AS214:AS235)+SUM(AT214:AT235)+SUM(AU214:AU235)+SUM(AV214:AV235)</f>
        <v>5321.95</v>
      </c>
    </row>
    <row r="233" spans="1:101" ht="42.75" x14ac:dyDescent="0.2">
      <c r="A233" s="38"/>
      <c r="B233" s="38" t="s">
        <v>44</v>
      </c>
      <c r="C233" s="38" t="s">
        <v>1976</v>
      </c>
      <c r="D233" s="39" t="s">
        <v>635</v>
      </c>
      <c r="E233" s="40">
        <f>Source!BZ58</f>
        <v>110</v>
      </c>
      <c r="F233" s="40"/>
      <c r="G233" s="40">
        <f>Source!AT58</f>
        <v>110</v>
      </c>
      <c r="H233" s="42"/>
      <c r="I233" s="41"/>
      <c r="J233" s="42"/>
      <c r="K233" s="41"/>
      <c r="L233" s="42">
        <f>SUM(AZ214:AZ235)</f>
        <v>5854.15</v>
      </c>
    </row>
    <row r="234" spans="1:101" ht="42.75" x14ac:dyDescent="0.2">
      <c r="A234" s="46"/>
      <c r="B234" s="46" t="s">
        <v>45</v>
      </c>
      <c r="C234" s="46" t="s">
        <v>1977</v>
      </c>
      <c r="D234" s="47" t="s">
        <v>635</v>
      </c>
      <c r="E234" s="48">
        <f>Source!CA58</f>
        <v>73</v>
      </c>
      <c r="F234" s="48"/>
      <c r="G234" s="48">
        <f>Source!AU58</f>
        <v>73</v>
      </c>
      <c r="H234" s="49"/>
      <c r="I234" s="50"/>
      <c r="J234" s="49"/>
      <c r="K234" s="50"/>
      <c r="L234" s="49">
        <f>SUM(BA214:BA235)</f>
        <v>3885.02</v>
      </c>
    </row>
    <row r="235" spans="1:101" ht="15" x14ac:dyDescent="0.2">
      <c r="C235" s="74" t="s">
        <v>1970</v>
      </c>
      <c r="D235" s="74"/>
      <c r="E235" s="74"/>
      <c r="F235" s="74"/>
      <c r="G235" s="74"/>
      <c r="H235" s="74"/>
      <c r="I235" s="75">
        <f>IF(E214&lt;&gt;0,K235/E214, 0)</f>
        <v>1519105</v>
      </c>
      <c r="J235" s="75"/>
      <c r="K235" s="75">
        <f>L216+L218+L225+L233+L234+L219</f>
        <v>15191.05</v>
      </c>
      <c r="L235" s="75"/>
      <c r="M235" s="70">
        <f>K235*1.038</f>
        <v>15768.3099</v>
      </c>
      <c r="AD235">
        <f>ROUND((Source!AT58/100)*((ROUND(SUMIF(SmtRes!AQ74:'SmtRes'!AQ83,"=1",SmtRes!AD74:'SmtRes'!AD83)*Source!I58, 2)+ROUND(SUMIF(SmtRes!AQ74:'SmtRes'!AQ83,"=1",SmtRes!AC74:'SmtRes'!AC83)*Source!I58, 2))), 2)</f>
        <v>20.260000000000002</v>
      </c>
      <c r="AE235">
        <f>ROUND((Source!AU58/100)*((ROUND(SUMIF(SmtRes!AQ74:'SmtRes'!AQ83,"=1",SmtRes!AD74:'SmtRes'!AD83)*Source!I58, 2)+ROUND(SUMIF(SmtRes!AQ74:'SmtRes'!AQ83,"=1",SmtRes!AC74:'SmtRes'!AC83)*Source!I58, 2))), 2)</f>
        <v>13.45</v>
      </c>
      <c r="AN235" s="51">
        <f>L216+L218+L225+L233+L234+L219</f>
        <v>15191.05</v>
      </c>
      <c r="AO235" s="51">
        <f>L218</f>
        <v>129.93</v>
      </c>
      <c r="AQ235" t="s">
        <v>1971</v>
      </c>
      <c r="AR235" s="51">
        <f>L216</f>
        <v>5256.72</v>
      </c>
      <c r="AT235" s="51">
        <f>L219</f>
        <v>65.22999999999999</v>
      </c>
      <c r="AV235" t="s">
        <v>1971</v>
      </c>
      <c r="AW235" s="51">
        <f>L225</f>
        <v>0</v>
      </c>
      <c r="AZ235">
        <f>Source!X58</f>
        <v>5854.15</v>
      </c>
      <c r="BA235">
        <f>Source!Y58</f>
        <v>3885.02</v>
      </c>
      <c r="CD235">
        <v>1</v>
      </c>
    </row>
    <row r="236" spans="1:101" ht="71.25" x14ac:dyDescent="0.2">
      <c r="A236" s="36" t="s">
        <v>113</v>
      </c>
      <c r="B236" s="38" t="s">
        <v>1990</v>
      </c>
      <c r="C236" s="38" t="str">
        <f>Source!G63</f>
        <v>Облицовка ворот стальным профилированным листом( применительно Демонтаж поврежденной облицовки профилированным листом ворот  )</v>
      </c>
      <c r="D236" s="39" t="str">
        <f>Source!H63</f>
        <v>100 м2</v>
      </c>
      <c r="E236" s="40">
        <f>Source!K63</f>
        <v>0.01</v>
      </c>
      <c r="F236" s="40"/>
      <c r="G236" s="40">
        <f>Source!I63</f>
        <v>0.01</v>
      </c>
      <c r="H236" s="42"/>
      <c r="I236" s="41"/>
      <c r="J236" s="42"/>
      <c r="K236" s="41"/>
      <c r="L236" s="42"/>
    </row>
    <row r="237" spans="1:101" x14ac:dyDescent="0.2">
      <c r="B237" s="54"/>
      <c r="C237" s="77" t="s">
        <v>1991</v>
      </c>
      <c r="D237" s="77"/>
      <c r="E237" s="77"/>
      <c r="F237" s="77"/>
      <c r="G237" s="77"/>
      <c r="H237" s="77"/>
      <c r="I237" s="77"/>
      <c r="J237" s="77"/>
      <c r="K237" s="77"/>
      <c r="L237" s="77"/>
    </row>
    <row r="238" spans="1:101" ht="51" x14ac:dyDescent="0.2">
      <c r="B238" s="54" t="s">
        <v>1915</v>
      </c>
      <c r="C238" s="77" t="s">
        <v>1986</v>
      </c>
      <c r="D238" s="77"/>
      <c r="E238" s="77"/>
      <c r="F238" s="77"/>
      <c r="G238" s="77"/>
      <c r="H238" s="77"/>
      <c r="I238" s="77"/>
      <c r="J238" s="77"/>
      <c r="K238" s="77"/>
      <c r="L238" s="77"/>
      <c r="CW238" s="55" t="s">
        <v>1986</v>
      </c>
    </row>
    <row r="239" spans="1:101" ht="63.75" x14ac:dyDescent="0.2">
      <c r="C239" s="78" t="s">
        <v>1987</v>
      </c>
      <c r="D239" s="78"/>
      <c r="E239" s="78"/>
      <c r="F239" s="78"/>
      <c r="CW239" s="56" t="s">
        <v>1987</v>
      </c>
    </row>
    <row r="240" spans="1:101" x14ac:dyDescent="0.2">
      <c r="C240" s="43" t="str">
        <f>"Объем: "&amp;Source!I63&amp;"=1/"&amp;"100"</f>
        <v>Объем: 0,01=1/100</v>
      </c>
    </row>
    <row r="241" spans="1:83" ht="15" x14ac:dyDescent="0.2">
      <c r="A241" s="37"/>
      <c r="B241" s="40">
        <v>1</v>
      </c>
      <c r="C241" s="37" t="s">
        <v>1961</v>
      </c>
      <c r="D241" s="39" t="s">
        <v>1203</v>
      </c>
      <c r="E241" s="44"/>
      <c r="F241" s="40"/>
      <c r="G241" s="40">
        <f>Source!U63</f>
        <v>0.20930000000000001</v>
      </c>
      <c r="H241" s="40"/>
      <c r="I241" s="40"/>
      <c r="J241" s="40"/>
      <c r="K241" s="40"/>
      <c r="L241" s="45">
        <f>SUM(L242:L242)-SUMIF(CE242:CE242, 1, L242:L242)</f>
        <v>104.11</v>
      </c>
    </row>
    <row r="242" spans="1:83" ht="28.5" x14ac:dyDescent="0.2">
      <c r="A242" s="38"/>
      <c r="B242" s="38" t="s">
        <v>1214</v>
      </c>
      <c r="C242" s="38" t="s">
        <v>1215</v>
      </c>
      <c r="D242" s="39" t="s">
        <v>1203</v>
      </c>
      <c r="E242" s="40">
        <v>29.9</v>
      </c>
      <c r="F242" s="40">
        <f>ROUND(0.7,7)</f>
        <v>0.7</v>
      </c>
      <c r="G242" s="40">
        <f>SmtRes!CX84</f>
        <v>0.20930000000000001</v>
      </c>
      <c r="H242" s="42"/>
      <c r="I242" s="41"/>
      <c r="J242" s="42">
        <f>SmtRes!CZ84</f>
        <v>497.4</v>
      </c>
      <c r="K242" s="41"/>
      <c r="L242" s="42">
        <f>SmtRes!DI84</f>
        <v>104.11</v>
      </c>
    </row>
    <row r="243" spans="1:83" ht="15" x14ac:dyDescent="0.2">
      <c r="A243" s="37"/>
      <c r="B243" s="40">
        <v>2</v>
      </c>
      <c r="C243" s="37" t="s">
        <v>1962</v>
      </c>
      <c r="D243" s="39"/>
      <c r="E243" s="44"/>
      <c r="F243" s="40"/>
      <c r="G243" s="40"/>
      <c r="H243" s="40"/>
      <c r="I243" s="40"/>
      <c r="J243" s="40"/>
      <c r="K243" s="40"/>
      <c r="L243" s="45">
        <f>SUM(L244:L248)-SUMIF(CE244:CE248, 1, L244:L248)</f>
        <v>2.2199999999999998</v>
      </c>
    </row>
    <row r="244" spans="1:83" ht="15" x14ac:dyDescent="0.2">
      <c r="A244" s="37"/>
      <c r="B244" s="40"/>
      <c r="C244" s="37" t="s">
        <v>1964</v>
      </c>
      <c r="D244" s="39" t="s">
        <v>1203</v>
      </c>
      <c r="E244" s="44"/>
      <c r="F244" s="40"/>
      <c r="G244" s="40">
        <f>Source!V63</f>
        <v>2.1700000000000001E-3</v>
      </c>
      <c r="H244" s="40"/>
      <c r="I244" s="40"/>
      <c r="J244" s="40"/>
      <c r="K244" s="40"/>
      <c r="L244" s="45">
        <f>SUMIF(CE245:CE248, 1, L245:L248)</f>
        <v>1.33</v>
      </c>
      <c r="CE244">
        <v>1</v>
      </c>
    </row>
    <row r="245" spans="1:83" ht="28.5" x14ac:dyDescent="0.2">
      <c r="A245" s="38"/>
      <c r="B245" s="38" t="s">
        <v>1220</v>
      </c>
      <c r="C245" s="38" t="s">
        <v>1222</v>
      </c>
      <c r="D245" s="39" t="s">
        <v>1100</v>
      </c>
      <c r="E245" s="40">
        <v>0.12</v>
      </c>
      <c r="F245" s="40">
        <f>ROUND(0.7,7)</f>
        <v>0.7</v>
      </c>
      <c r="G245" s="40">
        <f>SmtRes!CX86</f>
        <v>8.4000000000000003E-4</v>
      </c>
      <c r="H245" s="42"/>
      <c r="I245" s="41"/>
      <c r="J245" s="42">
        <f>SmtRes!CZ86</f>
        <v>1626.29</v>
      </c>
      <c r="K245" s="41"/>
      <c r="L245" s="42">
        <f>SmtRes!DG86</f>
        <v>1.37</v>
      </c>
    </row>
    <row r="246" spans="1:83" ht="28.5" x14ac:dyDescent="0.2">
      <c r="A246" s="38"/>
      <c r="B246" s="38" t="s">
        <v>1223</v>
      </c>
      <c r="C246" s="38" t="s">
        <v>1975</v>
      </c>
      <c r="D246" s="39" t="s">
        <v>1203</v>
      </c>
      <c r="E246" s="40">
        <f>SmtRes!DO86*SmtRes!AT86</f>
        <v>0.12</v>
      </c>
      <c r="F246" s="40">
        <f>ROUND(0.7,7)</f>
        <v>0.7</v>
      </c>
      <c r="G246" s="40">
        <f>ROUND(E246*F246*G236, 7)</f>
        <v>8.4000000000000003E-4</v>
      </c>
      <c r="H246" s="42"/>
      <c r="I246" s="41"/>
      <c r="J246" s="42">
        <f>ROUND(SmtRes!AG86/SmtRes!DO86, 2)</f>
        <v>724.95</v>
      </c>
      <c r="K246" s="41"/>
      <c r="L246" s="42">
        <f>SmtRes!DH86</f>
        <v>0.61</v>
      </c>
      <c r="CE246">
        <v>1</v>
      </c>
    </row>
    <row r="247" spans="1:83" ht="28.5" x14ac:dyDescent="0.2">
      <c r="A247" s="38"/>
      <c r="B247" s="38" t="s">
        <v>1206</v>
      </c>
      <c r="C247" s="38" t="s">
        <v>1208</v>
      </c>
      <c r="D247" s="39" t="s">
        <v>1100</v>
      </c>
      <c r="E247" s="40">
        <v>0.19</v>
      </c>
      <c r="F247" s="40">
        <f>ROUND(0.7,7)</f>
        <v>0.7</v>
      </c>
      <c r="G247" s="40">
        <f>SmtRes!CX87</f>
        <v>1.33E-3</v>
      </c>
      <c r="H247" s="42"/>
      <c r="I247" s="41"/>
      <c r="J247" s="42">
        <f>SmtRes!CZ87</f>
        <v>641.70000000000005</v>
      </c>
      <c r="K247" s="41"/>
      <c r="L247" s="42">
        <f>SmtRes!DG87</f>
        <v>0.85</v>
      </c>
    </row>
    <row r="248" spans="1:83" ht="28.5" x14ac:dyDescent="0.2">
      <c r="A248" s="38"/>
      <c r="B248" s="38" t="s">
        <v>1209</v>
      </c>
      <c r="C248" s="38" t="s">
        <v>1963</v>
      </c>
      <c r="D248" s="39" t="s">
        <v>1203</v>
      </c>
      <c r="E248" s="40">
        <f>SmtRes!DO87*SmtRes!AT87</f>
        <v>0.19</v>
      </c>
      <c r="F248" s="40">
        <f>ROUND(0.7,7)</f>
        <v>0.7</v>
      </c>
      <c r="G248" s="40">
        <f>ROUND(E248*F248*G236, 7)</f>
        <v>1.33E-3</v>
      </c>
      <c r="H248" s="42"/>
      <c r="I248" s="41"/>
      <c r="J248" s="42">
        <f>ROUND(SmtRes!AG87/SmtRes!DO87, 2)</f>
        <v>539.69000000000005</v>
      </c>
      <c r="K248" s="41"/>
      <c r="L248" s="42">
        <f>SmtRes!DH87</f>
        <v>0.72</v>
      </c>
      <c r="CE248">
        <v>1</v>
      </c>
    </row>
    <row r="249" spans="1:83" ht="15" hidden="1" x14ac:dyDescent="0.2">
      <c r="A249" s="37"/>
      <c r="B249" s="40">
        <v>4</v>
      </c>
      <c r="C249" s="37" t="s">
        <v>1965</v>
      </c>
      <c r="D249" s="39"/>
      <c r="E249" s="44"/>
      <c r="F249" s="40"/>
      <c r="G249" s="40"/>
      <c r="H249" s="40"/>
      <c r="I249" s="40"/>
      <c r="J249" s="40"/>
      <c r="K249" s="40"/>
      <c r="L249" s="45">
        <f>SUM(L250:L252)-SUMIF(CE250:CE252, 1, L250:L252)</f>
        <v>0</v>
      </c>
    </row>
    <row r="250" spans="1:83" ht="14.25" x14ac:dyDescent="0.2">
      <c r="A250" s="38"/>
      <c r="B250" s="38" t="s">
        <v>1210</v>
      </c>
      <c r="C250" s="38" t="s">
        <v>1212</v>
      </c>
      <c r="D250" s="39" t="s">
        <v>1213</v>
      </c>
      <c r="E250" s="40">
        <v>2.1892</v>
      </c>
      <c r="F250" s="40">
        <f>ROUND((0)*0,7)</f>
        <v>0</v>
      </c>
      <c r="G250" s="40">
        <f>SmtRes!CX88</f>
        <v>0</v>
      </c>
      <c r="H250" s="42"/>
      <c r="I250" s="41"/>
      <c r="J250" s="42">
        <f>SmtRes!CZ88</f>
        <v>7.32</v>
      </c>
      <c r="K250" s="41"/>
      <c r="L250" s="42">
        <f>SmtRes!DF88</f>
        <v>0</v>
      </c>
    </row>
    <row r="251" spans="1:83" ht="57" x14ac:dyDescent="0.2">
      <c r="A251" s="38"/>
      <c r="B251" s="38" t="s">
        <v>1253</v>
      </c>
      <c r="C251" s="38" t="s">
        <v>1255</v>
      </c>
      <c r="D251" s="39" t="s">
        <v>83</v>
      </c>
      <c r="E251" s="40">
        <v>2.9999999999999997E-4</v>
      </c>
      <c r="F251" s="40">
        <f>ROUND((0)*0,7)</f>
        <v>0</v>
      </c>
      <c r="G251" s="40">
        <f>SmtRes!CX89</f>
        <v>0</v>
      </c>
      <c r="H251" s="42">
        <f>SmtRes!CZ89</f>
        <v>199827.16</v>
      </c>
      <c r="I251" s="41">
        <f>SmtRes!AI89</f>
        <v>1.29</v>
      </c>
      <c r="J251" s="42">
        <f>ROUND(H251*I251, 2)</f>
        <v>257777.04</v>
      </c>
      <c r="K251" s="41"/>
      <c r="L251" s="42">
        <f>SmtRes!DF89</f>
        <v>0</v>
      </c>
    </row>
    <row r="252" spans="1:83" ht="71.25" x14ac:dyDescent="0.2">
      <c r="A252" s="38"/>
      <c r="B252" s="38" t="s">
        <v>1256</v>
      </c>
      <c r="C252" s="38" t="s">
        <v>1258</v>
      </c>
      <c r="D252" s="39" t="s">
        <v>83</v>
      </c>
      <c r="E252" s="40">
        <v>2.9999999999999997E-4</v>
      </c>
      <c r="F252" s="40">
        <f>ROUND((0)*0,7)</f>
        <v>0</v>
      </c>
      <c r="G252" s="40">
        <f>SmtRes!CX90</f>
        <v>0</v>
      </c>
      <c r="H252" s="42">
        <f>SmtRes!CZ90</f>
        <v>239032.39</v>
      </c>
      <c r="I252" s="41">
        <f>SmtRes!AI90</f>
        <v>1.29</v>
      </c>
      <c r="J252" s="42">
        <f>ROUND(H252*I252, 2)</f>
        <v>308351.78000000003</v>
      </c>
      <c r="K252" s="41"/>
      <c r="L252" s="42">
        <f>SmtRes!DF90</f>
        <v>0</v>
      </c>
    </row>
    <row r="253" spans="1:83" ht="28.5" x14ac:dyDescent="0.2">
      <c r="A253" s="38"/>
      <c r="B253" s="38" t="str">
        <f>EtalonRes!I91</f>
        <v>08.3.09.05</v>
      </c>
      <c r="C253" s="46" t="str">
        <f>EtalonRes!K91</f>
        <v>Стальной гнутый профиль (профилированный настил)</v>
      </c>
      <c r="D253" s="47" t="str">
        <f>EtalonRes!O91</f>
        <v>т</v>
      </c>
      <c r="E253" s="48">
        <f>EtalonRes!X91</f>
        <v>0</v>
      </c>
      <c r="F253" s="48">
        <f>ROUND((0)*0,7)</f>
        <v>0</v>
      </c>
      <c r="G253" s="48">
        <f>ROUND(EtalonRes!AG91*Source!I63, 7)</f>
        <v>0</v>
      </c>
      <c r="H253" s="49"/>
      <c r="I253" s="50"/>
      <c r="J253" s="49"/>
      <c r="K253" s="50"/>
      <c r="L253" s="49"/>
    </row>
    <row r="254" spans="1:83" ht="15" x14ac:dyDescent="0.2">
      <c r="A254" s="38"/>
      <c r="B254" s="38"/>
      <c r="C254" s="52" t="s">
        <v>1966</v>
      </c>
      <c r="D254" s="39"/>
      <c r="E254" s="40"/>
      <c r="F254" s="40"/>
      <c r="G254" s="40"/>
      <c r="H254" s="42"/>
      <c r="I254" s="41"/>
      <c r="J254" s="42"/>
      <c r="K254" s="41"/>
      <c r="L254" s="42">
        <f>L241+L243+L244+L249</f>
        <v>107.66</v>
      </c>
    </row>
    <row r="255" spans="1:83" ht="14.25" x14ac:dyDescent="0.2">
      <c r="A255" s="38"/>
      <c r="B255" s="38"/>
      <c r="C255" s="38" t="s">
        <v>1967</v>
      </c>
      <c r="D255" s="39"/>
      <c r="E255" s="40"/>
      <c r="F255" s="40"/>
      <c r="G255" s="40"/>
      <c r="H255" s="42"/>
      <c r="I255" s="41"/>
      <c r="J255" s="42"/>
      <c r="K255" s="41"/>
      <c r="L255" s="42">
        <f>SUM(AR236:AR258)+SUM(AS236:AS258)+SUM(AT236:AT258)+SUM(AU236:AU258)+SUM(AV236:AV258)</f>
        <v>105.44</v>
      </c>
    </row>
    <row r="256" spans="1:83" ht="28.5" x14ac:dyDescent="0.2">
      <c r="A256" s="38"/>
      <c r="B256" s="38" t="s">
        <v>120</v>
      </c>
      <c r="C256" s="38" t="s">
        <v>1992</v>
      </c>
      <c r="D256" s="39" t="s">
        <v>635</v>
      </c>
      <c r="E256" s="40">
        <f>Source!BZ63</f>
        <v>93</v>
      </c>
      <c r="F256" s="40"/>
      <c r="G256" s="40">
        <f>Source!AT63</f>
        <v>93</v>
      </c>
      <c r="H256" s="42"/>
      <c r="I256" s="41"/>
      <c r="J256" s="42"/>
      <c r="K256" s="41"/>
      <c r="L256" s="42">
        <f>SUM(AZ236:AZ258)</f>
        <v>98.06</v>
      </c>
    </row>
    <row r="257" spans="1:83" ht="28.5" x14ac:dyDescent="0.2">
      <c r="A257" s="46"/>
      <c r="B257" s="46" t="s">
        <v>121</v>
      </c>
      <c r="C257" s="46" t="s">
        <v>1993</v>
      </c>
      <c r="D257" s="47" t="s">
        <v>635</v>
      </c>
      <c r="E257" s="48">
        <f>Source!CA63</f>
        <v>62</v>
      </c>
      <c r="F257" s="48"/>
      <c r="G257" s="48">
        <f>Source!AU63</f>
        <v>62</v>
      </c>
      <c r="H257" s="49"/>
      <c r="I257" s="50"/>
      <c r="J257" s="49"/>
      <c r="K257" s="50"/>
      <c r="L257" s="49">
        <f>SUM(BA236:BA258)</f>
        <v>65.37</v>
      </c>
    </row>
    <row r="258" spans="1:83" ht="15" x14ac:dyDescent="0.2">
      <c r="C258" s="74" t="s">
        <v>1970</v>
      </c>
      <c r="D258" s="74"/>
      <c r="E258" s="74"/>
      <c r="F258" s="74"/>
      <c r="G258" s="74"/>
      <c r="H258" s="74"/>
      <c r="I258" s="75">
        <f>IF(E236&lt;&gt;0,K258/E236, 0)</f>
        <v>27108.999999999996</v>
      </c>
      <c r="J258" s="75"/>
      <c r="K258" s="75">
        <f>L241+L243+L249+L256+L257+L244</f>
        <v>271.08999999999997</v>
      </c>
      <c r="L258" s="75"/>
      <c r="M258" s="70">
        <f>K258*1.038</f>
        <v>281.39141999999998</v>
      </c>
      <c r="AD258">
        <f>ROUND((Source!AT63/100)*((ROUND(SUMIF(SmtRes!AQ84:'SmtRes'!AQ91,"=1",SmtRes!AD84:'SmtRes'!AD91)*Source!I63, 2)+ROUND(SUMIF(SmtRes!AQ84:'SmtRes'!AQ91,"=1",SmtRes!AC84:'SmtRes'!AC91)*Source!I63, 2))), 2)</f>
        <v>16.39</v>
      </c>
      <c r="AE258">
        <f>ROUND((Source!AU63/100)*((ROUND(SUMIF(SmtRes!AQ84:'SmtRes'!AQ91,"=1",SmtRes!AD84:'SmtRes'!AD91)*Source!I63, 2)+ROUND(SUMIF(SmtRes!AQ84:'SmtRes'!AQ91,"=1",SmtRes!AC84:'SmtRes'!AC91)*Source!I63, 2))), 2)</f>
        <v>10.92</v>
      </c>
      <c r="AN258" s="51">
        <f>L241+L243+L249+L256+L257+L244</f>
        <v>271.08999999999997</v>
      </c>
      <c r="AO258" s="51">
        <f>L243</f>
        <v>2.2199999999999998</v>
      </c>
      <c r="AQ258" t="s">
        <v>1971</v>
      </c>
      <c r="AR258" s="51">
        <f>L241</f>
        <v>104.11</v>
      </c>
      <c r="AT258" s="51">
        <f>L244</f>
        <v>1.33</v>
      </c>
      <c r="AV258" t="s">
        <v>1971</v>
      </c>
      <c r="AW258" s="51">
        <f>L249</f>
        <v>0</v>
      </c>
      <c r="AZ258">
        <f>Source!X63</f>
        <v>98.06</v>
      </c>
      <c r="BA258">
        <f>Source!Y63</f>
        <v>65.37</v>
      </c>
      <c r="CD258">
        <v>1</v>
      </c>
    </row>
    <row r="259" spans="1:83" ht="54" x14ac:dyDescent="0.2">
      <c r="A259" s="36" t="s">
        <v>125</v>
      </c>
      <c r="B259" s="38" t="s">
        <v>1990</v>
      </c>
      <c r="C259" s="38" t="s">
        <v>1994</v>
      </c>
      <c r="D259" s="39" t="str">
        <f>Source!H65</f>
        <v>100 м2</v>
      </c>
      <c r="E259" s="40">
        <f>Source!K65</f>
        <v>0.01</v>
      </c>
      <c r="F259" s="40"/>
      <c r="G259" s="40">
        <f>Source!I65</f>
        <v>0.01</v>
      </c>
      <c r="H259" s="42"/>
      <c r="I259" s="41"/>
      <c r="J259" s="42"/>
      <c r="K259" s="41"/>
      <c r="L259" s="42"/>
    </row>
    <row r="260" spans="1:83" x14ac:dyDescent="0.2">
      <c r="C260" s="43" t="str">
        <f>"Объем: "&amp;Source!I65&amp;"=1/"&amp;"100"</f>
        <v>Объем: 0,01=1/100</v>
      </c>
    </row>
    <row r="261" spans="1:83" ht="15" x14ac:dyDescent="0.2">
      <c r="A261" s="37"/>
      <c r="B261" s="40">
        <v>1</v>
      </c>
      <c r="C261" s="37" t="s">
        <v>1961</v>
      </c>
      <c r="D261" s="39" t="s">
        <v>1203</v>
      </c>
      <c r="E261" s="44"/>
      <c r="F261" s="40"/>
      <c r="G261" s="40">
        <f>Source!U65</f>
        <v>0.29899999999999999</v>
      </c>
      <c r="H261" s="40"/>
      <c r="I261" s="40"/>
      <c r="J261" s="40"/>
      <c r="K261" s="40"/>
      <c r="L261" s="45">
        <f>SUM(L262:L262)-SUMIF(CE262:CE262, 1, L262:L262)</f>
        <v>148.72</v>
      </c>
    </row>
    <row r="262" spans="1:83" ht="28.5" x14ac:dyDescent="0.2">
      <c r="A262" s="38"/>
      <c r="B262" s="38" t="s">
        <v>1214</v>
      </c>
      <c r="C262" s="38" t="s">
        <v>1215</v>
      </c>
      <c r="D262" s="39" t="s">
        <v>1203</v>
      </c>
      <c r="E262" s="40">
        <v>29.9</v>
      </c>
      <c r="F262" s="40"/>
      <c r="G262" s="40">
        <f>SmtRes!CX92</f>
        <v>0.29899999999999999</v>
      </c>
      <c r="H262" s="42"/>
      <c r="I262" s="41"/>
      <c r="J262" s="42">
        <f>SmtRes!CZ92</f>
        <v>497.4</v>
      </c>
      <c r="K262" s="41"/>
      <c r="L262" s="42">
        <f>SmtRes!DI92</f>
        <v>148.72</v>
      </c>
    </row>
    <row r="263" spans="1:83" ht="15" x14ac:dyDescent="0.2">
      <c r="A263" s="37"/>
      <c r="B263" s="40">
        <v>2</v>
      </c>
      <c r="C263" s="37" t="s">
        <v>1962</v>
      </c>
      <c r="D263" s="39"/>
      <c r="E263" s="44"/>
      <c r="F263" s="40"/>
      <c r="G263" s="40"/>
      <c r="H263" s="40"/>
      <c r="I263" s="40"/>
      <c r="J263" s="40"/>
      <c r="K263" s="40"/>
      <c r="L263" s="45">
        <f>SUM(L264:L268)-SUMIF(CE264:CE268, 1, L264:L268)</f>
        <v>3.17</v>
      </c>
    </row>
    <row r="264" spans="1:83" ht="15" x14ac:dyDescent="0.2">
      <c r="A264" s="37"/>
      <c r="B264" s="40"/>
      <c r="C264" s="37" t="s">
        <v>1964</v>
      </c>
      <c r="D264" s="39" t="s">
        <v>1203</v>
      </c>
      <c r="E264" s="44"/>
      <c r="F264" s="40"/>
      <c r="G264" s="40">
        <f>Source!V65</f>
        <v>3.0999999999999999E-3</v>
      </c>
      <c r="H264" s="40"/>
      <c r="I264" s="40"/>
      <c r="J264" s="40"/>
      <c r="K264" s="40"/>
      <c r="L264" s="45">
        <f>SUMIF(CE265:CE268, 1, L265:L268)</f>
        <v>1.9</v>
      </c>
      <c r="CE264">
        <v>1</v>
      </c>
    </row>
    <row r="265" spans="1:83" ht="28.5" x14ac:dyDescent="0.2">
      <c r="A265" s="38"/>
      <c r="B265" s="38" t="s">
        <v>1220</v>
      </c>
      <c r="C265" s="38" t="s">
        <v>1222</v>
      </c>
      <c r="D265" s="39" t="s">
        <v>1100</v>
      </c>
      <c r="E265" s="40">
        <v>0.12</v>
      </c>
      <c r="F265" s="40"/>
      <c r="G265" s="40">
        <f>SmtRes!CX94</f>
        <v>1.1999999999999999E-3</v>
      </c>
      <c r="H265" s="42"/>
      <c r="I265" s="41"/>
      <c r="J265" s="42">
        <f>SmtRes!CZ94</f>
        <v>1626.29</v>
      </c>
      <c r="K265" s="41"/>
      <c r="L265" s="42">
        <f>SmtRes!DG94</f>
        <v>1.95</v>
      </c>
    </row>
    <row r="266" spans="1:83" ht="28.5" x14ac:dyDescent="0.2">
      <c r="A266" s="38"/>
      <c r="B266" s="38" t="s">
        <v>1223</v>
      </c>
      <c r="C266" s="38" t="s">
        <v>1975</v>
      </c>
      <c r="D266" s="39" t="s">
        <v>1203</v>
      </c>
      <c r="E266" s="40">
        <f>SmtRes!DO94*SmtRes!AT94</f>
        <v>0.12</v>
      </c>
      <c r="F266" s="40"/>
      <c r="G266" s="40">
        <f>ROUND(E266*G259, 7)</f>
        <v>1.1999999999999999E-3</v>
      </c>
      <c r="H266" s="42"/>
      <c r="I266" s="41"/>
      <c r="J266" s="42">
        <f>ROUND(SmtRes!AG94/SmtRes!DO94, 2)</f>
        <v>724.95</v>
      </c>
      <c r="K266" s="41"/>
      <c r="L266" s="42">
        <f>SmtRes!DH94</f>
        <v>0.87</v>
      </c>
      <c r="CE266">
        <v>1</v>
      </c>
    </row>
    <row r="267" spans="1:83" ht="28.5" x14ac:dyDescent="0.2">
      <c r="A267" s="38"/>
      <c r="B267" s="38" t="s">
        <v>1206</v>
      </c>
      <c r="C267" s="38" t="s">
        <v>1208</v>
      </c>
      <c r="D267" s="39" t="s">
        <v>1100</v>
      </c>
      <c r="E267" s="40">
        <v>0.19</v>
      </c>
      <c r="F267" s="40"/>
      <c r="G267" s="40">
        <f>SmtRes!CX95</f>
        <v>1.9E-3</v>
      </c>
      <c r="H267" s="42"/>
      <c r="I267" s="41"/>
      <c r="J267" s="42">
        <f>SmtRes!CZ95</f>
        <v>641.70000000000005</v>
      </c>
      <c r="K267" s="41"/>
      <c r="L267" s="42">
        <f>SmtRes!DG95</f>
        <v>1.22</v>
      </c>
    </row>
    <row r="268" spans="1:83" ht="28.5" x14ac:dyDescent="0.2">
      <c r="A268" s="38"/>
      <c r="B268" s="38" t="s">
        <v>1209</v>
      </c>
      <c r="C268" s="38" t="s">
        <v>1963</v>
      </c>
      <c r="D268" s="39" t="s">
        <v>1203</v>
      </c>
      <c r="E268" s="40">
        <f>SmtRes!DO95*SmtRes!AT95</f>
        <v>0.19</v>
      </c>
      <c r="F268" s="40"/>
      <c r="G268" s="40">
        <f>ROUND(E268*G259, 7)</f>
        <v>1.9E-3</v>
      </c>
      <c r="H268" s="42"/>
      <c r="I268" s="41"/>
      <c r="J268" s="42">
        <f>ROUND(SmtRes!AG95/SmtRes!DO95, 2)</f>
        <v>539.69000000000005</v>
      </c>
      <c r="K268" s="41"/>
      <c r="L268" s="42">
        <f>SmtRes!DH95</f>
        <v>1.03</v>
      </c>
      <c r="CE268">
        <v>1</v>
      </c>
    </row>
    <row r="269" spans="1:83" ht="15" hidden="1" x14ac:dyDescent="0.2">
      <c r="A269" s="37"/>
      <c r="B269" s="40">
        <v>4</v>
      </c>
      <c r="C269" s="37" t="s">
        <v>1965</v>
      </c>
      <c r="D269" s="39"/>
      <c r="E269" s="44"/>
      <c r="F269" s="40"/>
      <c r="G269" s="40"/>
      <c r="H269" s="40"/>
      <c r="I269" s="40"/>
      <c r="J269" s="40"/>
      <c r="K269" s="40"/>
      <c r="L269" s="45">
        <f>SUM(L270:L272)-SUMIF(CE270:CE272, 1, L270:L272)</f>
        <v>0</v>
      </c>
    </row>
    <row r="270" spans="1:83" ht="14.25" x14ac:dyDescent="0.2">
      <c r="A270" s="38"/>
      <c r="B270" s="38" t="s">
        <v>1210</v>
      </c>
      <c r="C270" s="38" t="s">
        <v>1212</v>
      </c>
      <c r="D270" s="39" t="s">
        <v>1213</v>
      </c>
      <c r="E270" s="40">
        <v>2.1892</v>
      </c>
      <c r="F270" s="40">
        <f>ROUND(0,7)</f>
        <v>0</v>
      </c>
      <c r="G270" s="40">
        <f>SmtRes!CX96</f>
        <v>0</v>
      </c>
      <c r="H270" s="42"/>
      <c r="I270" s="41"/>
      <c r="J270" s="42">
        <f>SmtRes!CZ96</f>
        <v>7.32</v>
      </c>
      <c r="K270" s="41"/>
      <c r="L270" s="42">
        <f>SmtRes!DF96</f>
        <v>0</v>
      </c>
    </row>
    <row r="271" spans="1:83" ht="57" x14ac:dyDescent="0.2">
      <c r="A271" s="38"/>
      <c r="B271" s="38" t="s">
        <v>1253</v>
      </c>
      <c r="C271" s="38" t="s">
        <v>1255</v>
      </c>
      <c r="D271" s="39" t="s">
        <v>83</v>
      </c>
      <c r="E271" s="40">
        <v>2.9999999999999997E-4</v>
      </c>
      <c r="F271" s="40">
        <f>ROUND(0,7)</f>
        <v>0</v>
      </c>
      <c r="G271" s="40">
        <f>SmtRes!CX97</f>
        <v>0</v>
      </c>
      <c r="H271" s="42">
        <f>SmtRes!CZ97</f>
        <v>199827.16</v>
      </c>
      <c r="I271" s="41">
        <f>SmtRes!AI97</f>
        <v>1.29</v>
      </c>
      <c r="J271" s="42">
        <f>ROUND(H271*I271, 2)</f>
        <v>257777.04</v>
      </c>
      <c r="K271" s="41"/>
      <c r="L271" s="42">
        <f>SmtRes!DF97</f>
        <v>0</v>
      </c>
    </row>
    <row r="272" spans="1:83" ht="71.25" x14ac:dyDescent="0.2">
      <c r="A272" s="38"/>
      <c r="B272" s="38" t="s">
        <v>1256</v>
      </c>
      <c r="C272" s="38" t="s">
        <v>1258</v>
      </c>
      <c r="D272" s="39" t="s">
        <v>83</v>
      </c>
      <c r="E272" s="40">
        <v>2.9999999999999997E-4</v>
      </c>
      <c r="F272" s="40">
        <f>ROUND(0,7)</f>
        <v>0</v>
      </c>
      <c r="G272" s="40">
        <f>SmtRes!CX98</f>
        <v>0</v>
      </c>
      <c r="H272" s="42">
        <f>SmtRes!CZ98</f>
        <v>239032.39</v>
      </c>
      <c r="I272" s="41">
        <f>SmtRes!AI98</f>
        <v>1.29</v>
      </c>
      <c r="J272" s="42">
        <f>ROUND(H272*I272, 2)</f>
        <v>308351.78000000003</v>
      </c>
      <c r="K272" s="41"/>
      <c r="L272" s="42">
        <f>SmtRes!DF98</f>
        <v>0</v>
      </c>
    </row>
    <row r="273" spans="1:83" ht="28.5" x14ac:dyDescent="0.2">
      <c r="A273" s="38"/>
      <c r="B273" s="38" t="str">
        <f>EtalonRes!I99</f>
        <v>08.3.09.05</v>
      </c>
      <c r="C273" s="46" t="str">
        <f>EtalonRes!K99</f>
        <v>Стальной гнутый профиль (профилированный настил)</v>
      </c>
      <c r="D273" s="47" t="str">
        <f>EtalonRes!O99</f>
        <v>т</v>
      </c>
      <c r="E273" s="48">
        <f>EtalonRes!X99</f>
        <v>0</v>
      </c>
      <c r="F273" s="48">
        <f>ROUND(0,7)</f>
        <v>0</v>
      </c>
      <c r="G273" s="48">
        <f>ROUND(EtalonRes!AG99*Source!I65, 7)</f>
        <v>0</v>
      </c>
      <c r="H273" s="49"/>
      <c r="I273" s="50"/>
      <c r="J273" s="49"/>
      <c r="K273" s="50"/>
      <c r="L273" s="49"/>
    </row>
    <row r="274" spans="1:83" ht="15" x14ac:dyDescent="0.2">
      <c r="A274" s="38"/>
      <c r="B274" s="38"/>
      <c r="C274" s="52" t="s">
        <v>1966</v>
      </c>
      <c r="D274" s="39"/>
      <c r="E274" s="40"/>
      <c r="F274" s="40"/>
      <c r="G274" s="40"/>
      <c r="H274" s="42"/>
      <c r="I274" s="41"/>
      <c r="J274" s="42"/>
      <c r="K274" s="41"/>
      <c r="L274" s="42">
        <f>L261+L263+L264+L269</f>
        <v>153.79</v>
      </c>
    </row>
    <row r="275" spans="1:83" ht="14.25" x14ac:dyDescent="0.2">
      <c r="A275" s="38"/>
      <c r="B275" s="38"/>
      <c r="C275" s="38" t="s">
        <v>1967</v>
      </c>
      <c r="D275" s="39"/>
      <c r="E275" s="40"/>
      <c r="F275" s="40"/>
      <c r="G275" s="40"/>
      <c r="H275" s="42"/>
      <c r="I275" s="41"/>
      <c r="J275" s="42"/>
      <c r="K275" s="41"/>
      <c r="L275" s="42">
        <f>SUM(AR259:AR278)+SUM(AS259:AS278)+SUM(AT259:AT278)+SUM(AU259:AU278)+SUM(AV259:AV278)</f>
        <v>150.62</v>
      </c>
    </row>
    <row r="276" spans="1:83" ht="28.5" x14ac:dyDescent="0.2">
      <c r="A276" s="38"/>
      <c r="B276" s="38" t="s">
        <v>120</v>
      </c>
      <c r="C276" s="38" t="s">
        <v>1992</v>
      </c>
      <c r="D276" s="39" t="s">
        <v>635</v>
      </c>
      <c r="E276" s="40">
        <f>Source!BZ65</f>
        <v>93</v>
      </c>
      <c r="F276" s="40"/>
      <c r="G276" s="40">
        <f>Source!AT65</f>
        <v>93</v>
      </c>
      <c r="H276" s="42"/>
      <c r="I276" s="41"/>
      <c r="J276" s="42"/>
      <c r="K276" s="41"/>
      <c r="L276" s="42">
        <f>SUM(AZ259:AZ278)</f>
        <v>140.08000000000001</v>
      </c>
    </row>
    <row r="277" spans="1:83" ht="28.5" x14ac:dyDescent="0.2">
      <c r="A277" s="46"/>
      <c r="B277" s="46" t="s">
        <v>121</v>
      </c>
      <c r="C277" s="46" t="s">
        <v>1993</v>
      </c>
      <c r="D277" s="47" t="s">
        <v>635</v>
      </c>
      <c r="E277" s="48">
        <f>Source!CA65</f>
        <v>62</v>
      </c>
      <c r="F277" s="48"/>
      <c r="G277" s="48">
        <f>Source!AU65</f>
        <v>62</v>
      </c>
      <c r="H277" s="49"/>
      <c r="I277" s="50"/>
      <c r="J277" s="49"/>
      <c r="K277" s="50"/>
      <c r="L277" s="49">
        <f>SUM(BA259:BA278)</f>
        <v>93.38</v>
      </c>
    </row>
    <row r="278" spans="1:83" ht="15" x14ac:dyDescent="0.2">
      <c r="C278" s="74" t="s">
        <v>1970</v>
      </c>
      <c r="D278" s="74"/>
      <c r="E278" s="74"/>
      <c r="F278" s="74"/>
      <c r="G278" s="74"/>
      <c r="H278" s="74"/>
      <c r="I278" s="75">
        <f>IF(E259&lt;&gt;0,K278/E259, 0)</f>
        <v>38725</v>
      </c>
      <c r="J278" s="75"/>
      <c r="K278" s="75">
        <f>L261+L263+L269+L276+L277+L264</f>
        <v>387.25</v>
      </c>
      <c r="L278" s="75"/>
      <c r="M278" s="70">
        <f>K278*1.038</f>
        <v>401.96550000000002</v>
      </c>
      <c r="AD278">
        <f>ROUND((Source!AT65/100)*((ROUND(SUMIF(SmtRes!AQ92:'SmtRes'!AQ99,"=1",SmtRes!AD92:'SmtRes'!AD99)*Source!I65, 2)+ROUND(SUMIF(SmtRes!AQ92:'SmtRes'!AQ99,"=1",SmtRes!AC92:'SmtRes'!AC99)*Source!I65, 2))), 2)</f>
        <v>16.39</v>
      </c>
      <c r="AE278">
        <f>ROUND((Source!AU65/100)*((ROUND(SUMIF(SmtRes!AQ92:'SmtRes'!AQ99,"=1",SmtRes!AD92:'SmtRes'!AD99)*Source!I65, 2)+ROUND(SUMIF(SmtRes!AQ92:'SmtRes'!AQ99,"=1",SmtRes!AC92:'SmtRes'!AC99)*Source!I65, 2))), 2)</f>
        <v>10.92</v>
      </c>
      <c r="AN278" s="51">
        <f>L261+L263+L269+L276+L277+L264</f>
        <v>387.25</v>
      </c>
      <c r="AO278" s="51">
        <f>L263</f>
        <v>3.17</v>
      </c>
      <c r="AQ278" t="s">
        <v>1971</v>
      </c>
      <c r="AR278" s="51">
        <f>L261</f>
        <v>148.72</v>
      </c>
      <c r="AT278" s="51">
        <f>L264</f>
        <v>1.9</v>
      </c>
      <c r="AV278" t="s">
        <v>1971</v>
      </c>
      <c r="AW278" s="51">
        <f>L269</f>
        <v>0</v>
      </c>
      <c r="AZ278">
        <f>Source!X65</f>
        <v>140.08000000000001</v>
      </c>
      <c r="BA278">
        <f>Source!Y65</f>
        <v>93.38</v>
      </c>
      <c r="CD278">
        <v>1</v>
      </c>
    </row>
    <row r="279" spans="1:83" ht="54" x14ac:dyDescent="0.2">
      <c r="A279" s="36" t="s">
        <v>128</v>
      </c>
      <c r="B279" s="38" t="s">
        <v>1982</v>
      </c>
      <c r="C279" s="38" t="s">
        <v>1995</v>
      </c>
      <c r="D279" s="39" t="str">
        <f>Source!H67</f>
        <v>100 ШТ</v>
      </c>
      <c r="E279" s="40">
        <f>Source!K67</f>
        <v>0.01</v>
      </c>
      <c r="F279" s="40"/>
      <c r="G279" s="40">
        <f>Source!I67</f>
        <v>0.01</v>
      </c>
      <c r="H279" s="42"/>
      <c r="I279" s="41"/>
      <c r="J279" s="42"/>
      <c r="K279" s="41"/>
      <c r="L279" s="42"/>
    </row>
    <row r="280" spans="1:83" x14ac:dyDescent="0.2">
      <c r="C280" s="43" t="str">
        <f>"Объем: "&amp;Source!I67&amp;"=1/"&amp;"100"</f>
        <v>Объем: 0,01=1/100</v>
      </c>
    </row>
    <row r="281" spans="1:83" ht="15" x14ac:dyDescent="0.2">
      <c r="A281" s="37"/>
      <c r="B281" s="40">
        <v>1</v>
      </c>
      <c r="C281" s="37" t="s">
        <v>1961</v>
      </c>
      <c r="D281" s="39" t="s">
        <v>1203</v>
      </c>
      <c r="E281" s="44"/>
      <c r="F281" s="40"/>
      <c r="G281" s="40">
        <f>Source!U67</f>
        <v>7.85</v>
      </c>
      <c r="H281" s="40"/>
      <c r="I281" s="40"/>
      <c r="J281" s="40"/>
      <c r="K281" s="40"/>
      <c r="L281" s="45">
        <f>SUM(L282:L282)-SUMIF(CE282:CE282, 1, L282:L282)</f>
        <v>4363.03</v>
      </c>
    </row>
    <row r="282" spans="1:83" ht="28.5" x14ac:dyDescent="0.2">
      <c r="A282" s="38"/>
      <c r="B282" s="38" t="s">
        <v>1251</v>
      </c>
      <c r="C282" s="38" t="s">
        <v>1252</v>
      </c>
      <c r="D282" s="39" t="s">
        <v>1203</v>
      </c>
      <c r="E282" s="40">
        <v>785</v>
      </c>
      <c r="F282" s="40"/>
      <c r="G282" s="40">
        <f>SmtRes!CX100</f>
        <v>7.85</v>
      </c>
      <c r="H282" s="42"/>
      <c r="I282" s="41"/>
      <c r="J282" s="42">
        <f>SmtRes!CZ100</f>
        <v>555.79999999999995</v>
      </c>
      <c r="K282" s="41"/>
      <c r="L282" s="42">
        <f>SmtRes!DI100</f>
        <v>4363.03</v>
      </c>
    </row>
    <row r="283" spans="1:83" ht="15" x14ac:dyDescent="0.2">
      <c r="A283" s="37"/>
      <c r="B283" s="40">
        <v>2</v>
      </c>
      <c r="C283" s="37" t="s">
        <v>1962</v>
      </c>
      <c r="D283" s="39"/>
      <c r="E283" s="44"/>
      <c r="F283" s="40"/>
      <c r="G283" s="40"/>
      <c r="H283" s="40"/>
      <c r="I283" s="40"/>
      <c r="J283" s="40"/>
      <c r="K283" s="40"/>
      <c r="L283" s="45">
        <f>SUM(L284:L290)-SUMIF(CE284:CE290, 1, L284:L290)</f>
        <v>24.22</v>
      </c>
    </row>
    <row r="284" spans="1:83" ht="15" x14ac:dyDescent="0.2">
      <c r="A284" s="37"/>
      <c r="B284" s="40"/>
      <c r="C284" s="37" t="s">
        <v>1964</v>
      </c>
      <c r="D284" s="39" t="s">
        <v>1203</v>
      </c>
      <c r="E284" s="44"/>
      <c r="F284" s="40"/>
      <c r="G284" s="40">
        <f>Source!V67</f>
        <v>3.0199999999999998E-2</v>
      </c>
      <c r="H284" s="40"/>
      <c r="I284" s="40"/>
      <c r="J284" s="40"/>
      <c r="K284" s="40"/>
      <c r="L284" s="45">
        <f>SUMIF(CE285:CE290, 1, L285:L290)</f>
        <v>16.369999999999997</v>
      </c>
      <c r="CE284">
        <v>1</v>
      </c>
    </row>
    <row r="285" spans="1:83" ht="42.75" x14ac:dyDescent="0.2">
      <c r="A285" s="38"/>
      <c r="B285" s="38" t="s">
        <v>1216</v>
      </c>
      <c r="C285" s="38" t="s">
        <v>1218</v>
      </c>
      <c r="D285" s="39" t="s">
        <v>1100</v>
      </c>
      <c r="E285" s="40">
        <v>0.08</v>
      </c>
      <c r="F285" s="40"/>
      <c r="G285" s="40">
        <f>SmtRes!CX102</f>
        <v>8.0000000000000004E-4</v>
      </c>
      <c r="H285" s="42">
        <f>SmtRes!CZ102</f>
        <v>800.37</v>
      </c>
      <c r="I285" s="41">
        <f>SmtRes!AJ102</f>
        <v>1.22</v>
      </c>
      <c r="J285" s="42">
        <f>ROUND(H285*I285, 2)</f>
        <v>976.45</v>
      </c>
      <c r="K285" s="41"/>
      <c r="L285" s="42">
        <f>SmtRes!DG102</f>
        <v>0.78</v>
      </c>
    </row>
    <row r="286" spans="1:83" ht="28.5" x14ac:dyDescent="0.2">
      <c r="A286" s="38"/>
      <c r="B286" s="38" t="s">
        <v>1219</v>
      </c>
      <c r="C286" s="38" t="s">
        <v>1974</v>
      </c>
      <c r="D286" s="39" t="s">
        <v>1203</v>
      </c>
      <c r="E286" s="40">
        <f>SmtRes!DO102*SmtRes!AT102</f>
        <v>0.08</v>
      </c>
      <c r="F286" s="40"/>
      <c r="G286" s="40">
        <f>ROUND(E286*G279, 7)</f>
        <v>8.0000000000000004E-4</v>
      </c>
      <c r="H286" s="42"/>
      <c r="I286" s="41"/>
      <c r="J286" s="42">
        <f>ROUND(SmtRes!AG102/SmtRes!DO102, 2)</f>
        <v>620.24</v>
      </c>
      <c r="K286" s="41"/>
      <c r="L286" s="42">
        <f>SmtRes!DH102</f>
        <v>0.5</v>
      </c>
      <c r="CE286">
        <v>1</v>
      </c>
    </row>
    <row r="287" spans="1:83" ht="14.25" x14ac:dyDescent="0.2">
      <c r="A287" s="38"/>
      <c r="B287" s="38" t="s">
        <v>1235</v>
      </c>
      <c r="C287" s="38" t="s">
        <v>1237</v>
      </c>
      <c r="D287" s="39" t="s">
        <v>1100</v>
      </c>
      <c r="E287" s="40">
        <v>4.3499999999999996</v>
      </c>
      <c r="F287" s="40"/>
      <c r="G287" s="40">
        <f>SmtRes!CX103</f>
        <v>4.3499999999999997E-2</v>
      </c>
      <c r="H287" s="42">
        <f>SmtRes!CZ103</f>
        <v>10.37</v>
      </c>
      <c r="I287" s="41">
        <f>SmtRes!AJ103</f>
        <v>1.23</v>
      </c>
      <c r="J287" s="42">
        <f>ROUND(H287*I287, 2)</f>
        <v>12.76</v>
      </c>
      <c r="K287" s="41"/>
      <c r="L287" s="42">
        <f>SmtRes!DG103</f>
        <v>0.56000000000000005</v>
      </c>
    </row>
    <row r="288" spans="1:83" ht="28.5" x14ac:dyDescent="0.2">
      <c r="A288" s="38"/>
      <c r="B288" s="38" t="s">
        <v>1206</v>
      </c>
      <c r="C288" s="38" t="s">
        <v>1208</v>
      </c>
      <c r="D288" s="39" t="s">
        <v>1100</v>
      </c>
      <c r="E288" s="40">
        <v>2.94</v>
      </c>
      <c r="F288" s="40"/>
      <c r="G288" s="40">
        <f>SmtRes!CX104</f>
        <v>2.9399999999999999E-2</v>
      </c>
      <c r="H288" s="42"/>
      <c r="I288" s="41"/>
      <c r="J288" s="42">
        <f>SmtRes!CZ104</f>
        <v>641.70000000000005</v>
      </c>
      <c r="K288" s="41"/>
      <c r="L288" s="42">
        <f>SmtRes!DG104</f>
        <v>18.87</v>
      </c>
    </row>
    <row r="289" spans="1:83" ht="28.5" x14ac:dyDescent="0.2">
      <c r="A289" s="38"/>
      <c r="B289" s="38" t="s">
        <v>1209</v>
      </c>
      <c r="C289" s="38" t="s">
        <v>1963</v>
      </c>
      <c r="D289" s="39" t="s">
        <v>1203</v>
      </c>
      <c r="E289" s="40">
        <f>SmtRes!DO104*SmtRes!AT104</f>
        <v>2.94</v>
      </c>
      <c r="F289" s="40"/>
      <c r="G289" s="40">
        <f>ROUND(E289*G279, 7)</f>
        <v>2.9399999999999999E-2</v>
      </c>
      <c r="H289" s="42"/>
      <c r="I289" s="41"/>
      <c r="J289" s="42">
        <f>ROUND(SmtRes!AG104/SmtRes!DO104, 2)</f>
        <v>539.69000000000005</v>
      </c>
      <c r="K289" s="41"/>
      <c r="L289" s="42">
        <f>SmtRes!DH104</f>
        <v>15.87</v>
      </c>
      <c r="CE289">
        <v>1</v>
      </c>
    </row>
    <row r="290" spans="1:83" ht="42.75" x14ac:dyDescent="0.2">
      <c r="A290" s="38"/>
      <c r="B290" s="38" t="s">
        <v>1238</v>
      </c>
      <c r="C290" s="38" t="s">
        <v>1240</v>
      </c>
      <c r="D290" s="39" t="s">
        <v>1100</v>
      </c>
      <c r="E290" s="40">
        <v>11.6</v>
      </c>
      <c r="F290" s="40"/>
      <c r="G290" s="40">
        <f>SmtRes!CX105</f>
        <v>0.11600000000000001</v>
      </c>
      <c r="H290" s="42"/>
      <c r="I290" s="41"/>
      <c r="J290" s="42">
        <f>SmtRes!CZ105</f>
        <v>34.61</v>
      </c>
      <c r="K290" s="41"/>
      <c r="L290" s="42">
        <f>SmtRes!DG105</f>
        <v>4.01</v>
      </c>
    </row>
    <row r="291" spans="1:83" ht="15" hidden="1" x14ac:dyDescent="0.2">
      <c r="A291" s="37"/>
      <c r="B291" s="40">
        <v>4</v>
      </c>
      <c r="C291" s="37" t="s">
        <v>1965</v>
      </c>
      <c r="D291" s="39"/>
      <c r="E291" s="44"/>
      <c r="F291" s="40"/>
      <c r="G291" s="40"/>
      <c r="H291" s="40"/>
      <c r="I291" s="40"/>
      <c r="J291" s="40"/>
      <c r="K291" s="40"/>
      <c r="L291" s="45">
        <f>SUM(L292:L294)-SUMIF(CE292:CE294, 1, L292:L294)</f>
        <v>0</v>
      </c>
    </row>
    <row r="292" spans="1:83" ht="42.75" x14ac:dyDescent="0.2">
      <c r="A292" s="38"/>
      <c r="B292" s="38" t="s">
        <v>1227</v>
      </c>
      <c r="C292" s="38" t="s">
        <v>1229</v>
      </c>
      <c r="D292" s="39" t="s">
        <v>83</v>
      </c>
      <c r="E292" s="40">
        <v>0.02</v>
      </c>
      <c r="F292" s="40">
        <f t="shared" ref="F292:F297" si="7">ROUND(0,7)</f>
        <v>0</v>
      </c>
      <c r="G292" s="40">
        <f>SmtRes!CX106</f>
        <v>0</v>
      </c>
      <c r="H292" s="42">
        <f>SmtRes!CZ106</f>
        <v>148198.01999999999</v>
      </c>
      <c r="I292" s="41">
        <f>SmtRes!AI106</f>
        <v>0.78</v>
      </c>
      <c r="J292" s="42">
        <f>ROUND(H292*I292, 2)</f>
        <v>115594.46</v>
      </c>
      <c r="K292" s="41"/>
      <c r="L292" s="42">
        <f>SmtRes!DF106</f>
        <v>0</v>
      </c>
    </row>
    <row r="293" spans="1:83" ht="28.5" x14ac:dyDescent="0.2">
      <c r="A293" s="38"/>
      <c r="B293" s="38" t="s">
        <v>1244</v>
      </c>
      <c r="C293" s="38" t="s">
        <v>1246</v>
      </c>
      <c r="D293" s="39" t="s">
        <v>49</v>
      </c>
      <c r="E293" s="40">
        <v>1.4999999999999999E-2</v>
      </c>
      <c r="F293" s="40">
        <f t="shared" si="7"/>
        <v>0</v>
      </c>
      <c r="G293" s="40">
        <f>SmtRes!CX108</f>
        <v>0</v>
      </c>
      <c r="H293" s="42">
        <f>SmtRes!CZ108</f>
        <v>3338.25</v>
      </c>
      <c r="I293" s="41">
        <f>SmtRes!AI108</f>
        <v>1.31</v>
      </c>
      <c r="J293" s="42">
        <f>ROUND(H293*I293, 2)</f>
        <v>4373.1099999999997</v>
      </c>
      <c r="K293" s="41"/>
      <c r="L293" s="42">
        <f>SmtRes!DF108</f>
        <v>0</v>
      </c>
    </row>
    <row r="294" spans="1:83" ht="42.75" x14ac:dyDescent="0.2">
      <c r="A294" s="38"/>
      <c r="B294" s="38" t="s">
        <v>1247</v>
      </c>
      <c r="C294" s="38" t="s">
        <v>1249</v>
      </c>
      <c r="D294" s="39" t="s">
        <v>1250</v>
      </c>
      <c r="E294" s="40">
        <v>3.6999999999999998E-2</v>
      </c>
      <c r="F294" s="40">
        <f t="shared" si="7"/>
        <v>0</v>
      </c>
      <c r="G294" s="40">
        <f>SmtRes!CX109</f>
        <v>0</v>
      </c>
      <c r="H294" s="42">
        <f>SmtRes!CZ109</f>
        <v>14803.89</v>
      </c>
      <c r="I294" s="41">
        <f>SmtRes!AI109</f>
        <v>0.92</v>
      </c>
      <c r="J294" s="42">
        <f>ROUND(H294*I294, 2)</f>
        <v>13619.58</v>
      </c>
      <c r="K294" s="41"/>
      <c r="L294" s="42">
        <f>SmtRes!DF109</f>
        <v>0</v>
      </c>
    </row>
    <row r="295" spans="1:83" ht="14.25" x14ac:dyDescent="0.2">
      <c r="A295" s="38"/>
      <c r="B295" s="38" t="str">
        <f>EtalonRes!I107</f>
        <v>04.1.02.05</v>
      </c>
      <c r="C295" s="38" t="str">
        <f>EtalonRes!K107</f>
        <v>Смеси бетонные тяжелого бетона</v>
      </c>
      <c r="D295" s="39" t="str">
        <f>EtalonRes!O107</f>
        <v>м3</v>
      </c>
      <c r="E295" s="40">
        <f>EtalonRes!X107</f>
        <v>5</v>
      </c>
      <c r="F295" s="40">
        <f t="shared" si="7"/>
        <v>0</v>
      </c>
      <c r="G295" s="40">
        <f>ROUND(EtalonRes!AG107*Source!I67, 7)</f>
        <v>0</v>
      </c>
      <c r="H295" s="42"/>
      <c r="I295" s="41"/>
      <c r="J295" s="42"/>
      <c r="K295" s="41"/>
      <c r="L295" s="42"/>
    </row>
    <row r="296" spans="1:83" ht="14.25" x14ac:dyDescent="0.2">
      <c r="A296" s="38"/>
      <c r="B296" s="38" t="str">
        <f>EtalonRes!I110</f>
        <v>07.2.07.11</v>
      </c>
      <c r="C296" s="38" t="str">
        <f>EtalonRes!K110</f>
        <v>Стойки металлические опорные</v>
      </c>
      <c r="D296" s="39" t="str">
        <f>EtalonRes!O110</f>
        <v>ШТ</v>
      </c>
      <c r="E296" s="40">
        <f>EtalonRes!X110</f>
        <v>100</v>
      </c>
      <c r="F296" s="40">
        <f t="shared" si="7"/>
        <v>0</v>
      </c>
      <c r="G296" s="40">
        <f>ROUND(EtalonRes!AG110*Source!I67, 7)</f>
        <v>0</v>
      </c>
      <c r="H296" s="42"/>
      <c r="I296" s="41"/>
      <c r="J296" s="42"/>
      <c r="K296" s="41"/>
      <c r="L296" s="42"/>
    </row>
    <row r="297" spans="1:83" ht="14.25" x14ac:dyDescent="0.2">
      <c r="A297" s="38"/>
      <c r="B297" s="38" t="str">
        <f>EtalonRes!I111</f>
        <v>08.1.06.05</v>
      </c>
      <c r="C297" s="46" t="str">
        <f>EtalonRes!K111</f>
        <v>Полотна калиток</v>
      </c>
      <c r="D297" s="47" t="str">
        <f>EtalonRes!O111</f>
        <v>ШТ</v>
      </c>
      <c r="E297" s="48">
        <f>EtalonRes!X111</f>
        <v>100</v>
      </c>
      <c r="F297" s="48">
        <f t="shared" si="7"/>
        <v>0</v>
      </c>
      <c r="G297" s="48">
        <f>ROUND(EtalonRes!AG111*Source!I67, 7)</f>
        <v>0</v>
      </c>
      <c r="H297" s="49"/>
      <c r="I297" s="50"/>
      <c r="J297" s="49"/>
      <c r="K297" s="50"/>
      <c r="L297" s="49"/>
    </row>
    <row r="298" spans="1:83" ht="15" x14ac:dyDescent="0.2">
      <c r="A298" s="38"/>
      <c r="B298" s="38"/>
      <c r="C298" s="52" t="s">
        <v>1966</v>
      </c>
      <c r="D298" s="39"/>
      <c r="E298" s="40"/>
      <c r="F298" s="40"/>
      <c r="G298" s="40"/>
      <c r="H298" s="42"/>
      <c r="I298" s="41"/>
      <c r="J298" s="42"/>
      <c r="K298" s="41"/>
      <c r="L298" s="42">
        <f>L281+L283+L284+L291</f>
        <v>4403.62</v>
      </c>
    </row>
    <row r="299" spans="1:83" ht="14.25" x14ac:dyDescent="0.2">
      <c r="A299" s="38"/>
      <c r="B299" s="38"/>
      <c r="C299" s="38" t="s">
        <v>1967</v>
      </c>
      <c r="D299" s="39"/>
      <c r="E299" s="40"/>
      <c r="F299" s="40"/>
      <c r="G299" s="40"/>
      <c r="H299" s="42"/>
      <c r="I299" s="41"/>
      <c r="J299" s="42"/>
      <c r="K299" s="41"/>
      <c r="L299" s="42">
        <f>SUM(AR279:AR302)+SUM(AS279:AS302)+SUM(AT279:AT302)+SUM(AU279:AU302)+SUM(AV279:AV302)</f>
        <v>4379.3999999999996</v>
      </c>
    </row>
    <row r="300" spans="1:83" ht="42.75" x14ac:dyDescent="0.2">
      <c r="A300" s="38"/>
      <c r="B300" s="38" t="s">
        <v>44</v>
      </c>
      <c r="C300" s="38" t="s">
        <v>1976</v>
      </c>
      <c r="D300" s="39" t="s">
        <v>635</v>
      </c>
      <c r="E300" s="40">
        <f>Source!BZ67</f>
        <v>110</v>
      </c>
      <c r="F300" s="40"/>
      <c r="G300" s="40">
        <f>Source!AT67</f>
        <v>110</v>
      </c>
      <c r="H300" s="42"/>
      <c r="I300" s="41"/>
      <c r="J300" s="42"/>
      <c r="K300" s="41"/>
      <c r="L300" s="42">
        <f>SUM(AZ279:AZ302)</f>
        <v>4817.34</v>
      </c>
    </row>
    <row r="301" spans="1:83" ht="42.75" x14ac:dyDescent="0.2">
      <c r="A301" s="46"/>
      <c r="B301" s="46" t="s">
        <v>45</v>
      </c>
      <c r="C301" s="46" t="s">
        <v>1977</v>
      </c>
      <c r="D301" s="47" t="s">
        <v>635</v>
      </c>
      <c r="E301" s="48">
        <f>Source!CA67</f>
        <v>73</v>
      </c>
      <c r="F301" s="48"/>
      <c r="G301" s="48">
        <f>Source!AU67</f>
        <v>73</v>
      </c>
      <c r="H301" s="49"/>
      <c r="I301" s="50"/>
      <c r="J301" s="49"/>
      <c r="K301" s="50"/>
      <c r="L301" s="49">
        <f>SUM(BA279:BA302)</f>
        <v>3196.96</v>
      </c>
    </row>
    <row r="302" spans="1:83" ht="15" x14ac:dyDescent="0.2">
      <c r="C302" s="74" t="s">
        <v>1970</v>
      </c>
      <c r="D302" s="74"/>
      <c r="E302" s="74"/>
      <c r="F302" s="74"/>
      <c r="G302" s="74"/>
      <c r="H302" s="74"/>
      <c r="I302" s="75">
        <f>IF(E279&lt;&gt;0,K302/E279, 0)</f>
        <v>1241792</v>
      </c>
      <c r="J302" s="75"/>
      <c r="K302" s="75">
        <f>L281+L283+L291+L300+L301+L284</f>
        <v>12417.92</v>
      </c>
      <c r="L302" s="75"/>
      <c r="M302" s="70">
        <f>K302*1.038</f>
        <v>12889.80096</v>
      </c>
      <c r="AD302">
        <f>ROUND((Source!AT67/100)*((ROUND(SUMIF(SmtRes!AQ100:'SmtRes'!AQ111,"=1",SmtRes!AD100:'SmtRes'!AD111)*Source!I67, 2)+ROUND(SUMIF(SmtRes!AQ100:'SmtRes'!AQ111,"=1",SmtRes!AC100:'SmtRes'!AC111)*Source!I67, 2))), 2)</f>
        <v>18.88</v>
      </c>
      <c r="AE302">
        <f>ROUND((Source!AU67/100)*((ROUND(SUMIF(SmtRes!AQ100:'SmtRes'!AQ111,"=1",SmtRes!AD100:'SmtRes'!AD111)*Source!I67, 2)+ROUND(SUMIF(SmtRes!AQ100:'SmtRes'!AQ111,"=1",SmtRes!AC100:'SmtRes'!AC111)*Source!I67, 2))), 2)</f>
        <v>12.53</v>
      </c>
      <c r="AN302" s="51">
        <f>L281+L283+L291+L300+L301+L284</f>
        <v>12417.92</v>
      </c>
      <c r="AO302" s="51">
        <f>L283</f>
        <v>24.22</v>
      </c>
      <c r="AQ302" t="s">
        <v>1971</v>
      </c>
      <c r="AR302" s="51">
        <f>L281</f>
        <v>4363.03</v>
      </c>
      <c r="AT302" s="51">
        <f>L284</f>
        <v>16.369999999999997</v>
      </c>
      <c r="AV302" t="s">
        <v>1971</v>
      </c>
      <c r="AW302" s="51">
        <f>L291</f>
        <v>0</v>
      </c>
      <c r="AZ302">
        <f>Source!X67</f>
        <v>4817.34</v>
      </c>
      <c r="BA302">
        <f>Source!Y67</f>
        <v>3196.96</v>
      </c>
      <c r="CD302">
        <v>1</v>
      </c>
    </row>
    <row r="303" spans="1:83" ht="68.25" x14ac:dyDescent="0.2">
      <c r="A303" s="36" t="s">
        <v>133</v>
      </c>
      <c r="B303" s="38" t="s">
        <v>1984</v>
      </c>
      <c r="C303" s="38" t="s">
        <v>1996</v>
      </c>
      <c r="D303" s="39" t="str">
        <f>Source!H71</f>
        <v>100 ШТ</v>
      </c>
      <c r="E303" s="40">
        <f>Source!K71</f>
        <v>0.01</v>
      </c>
      <c r="F303" s="40"/>
      <c r="G303" s="40">
        <f>Source!I71</f>
        <v>0.01</v>
      </c>
      <c r="H303" s="42"/>
      <c r="I303" s="41"/>
      <c r="J303" s="42"/>
      <c r="K303" s="41"/>
      <c r="L303" s="42"/>
    </row>
    <row r="304" spans="1:83" x14ac:dyDescent="0.2">
      <c r="C304" s="43" t="str">
        <f>"Объем: "&amp;Source!I71&amp;"=1/"&amp;"100"</f>
        <v>Объем: 0,01=1/100</v>
      </c>
    </row>
    <row r="305" spans="1:83" ht="15" x14ac:dyDescent="0.2">
      <c r="A305" s="37"/>
      <c r="B305" s="40">
        <v>1</v>
      </c>
      <c r="C305" s="37" t="s">
        <v>1961</v>
      </c>
      <c r="D305" s="39" t="s">
        <v>1203</v>
      </c>
      <c r="E305" s="44"/>
      <c r="F305" s="40"/>
      <c r="G305" s="40">
        <f>Source!U71</f>
        <v>0.71</v>
      </c>
      <c r="H305" s="40"/>
      <c r="I305" s="40"/>
      <c r="J305" s="40"/>
      <c r="K305" s="40"/>
      <c r="L305" s="45">
        <f>SUM(L306:L306)-SUMIF(CE306:CE306, 1, L306:L306)</f>
        <v>340.28</v>
      </c>
    </row>
    <row r="306" spans="1:83" ht="28.5" x14ac:dyDescent="0.2">
      <c r="A306" s="38"/>
      <c r="B306" s="38" t="s">
        <v>1201</v>
      </c>
      <c r="C306" s="38" t="s">
        <v>1202</v>
      </c>
      <c r="D306" s="39" t="s">
        <v>1203</v>
      </c>
      <c r="E306" s="40">
        <v>71</v>
      </c>
      <c r="F306" s="40"/>
      <c r="G306" s="40">
        <f>SmtRes!CX112</f>
        <v>0.71</v>
      </c>
      <c r="H306" s="42"/>
      <c r="I306" s="41"/>
      <c r="J306" s="42">
        <f>SmtRes!CZ112</f>
        <v>479.27</v>
      </c>
      <c r="K306" s="41"/>
      <c r="L306" s="42">
        <f>SmtRes!DI112</f>
        <v>340.28</v>
      </c>
    </row>
    <row r="307" spans="1:83" ht="15" x14ac:dyDescent="0.2">
      <c r="A307" s="37"/>
      <c r="B307" s="40">
        <v>2</v>
      </c>
      <c r="C307" s="37" t="s">
        <v>1962</v>
      </c>
      <c r="D307" s="39"/>
      <c r="E307" s="44"/>
      <c r="F307" s="40"/>
      <c r="G307" s="40"/>
      <c r="H307" s="40"/>
      <c r="I307" s="40"/>
      <c r="J307" s="40"/>
      <c r="K307" s="40"/>
      <c r="L307" s="45">
        <f>SUM(L308:L311)-SUMIF(CE308:CE311, 1, L308:L311)</f>
        <v>6.1899999999999995</v>
      </c>
    </row>
    <row r="308" spans="1:83" ht="15" x14ac:dyDescent="0.2">
      <c r="A308" s="37"/>
      <c r="B308" s="40"/>
      <c r="C308" s="37" t="s">
        <v>1964</v>
      </c>
      <c r="D308" s="39" t="s">
        <v>1203</v>
      </c>
      <c r="E308" s="44"/>
      <c r="F308" s="40"/>
      <c r="G308" s="40">
        <f>Source!V71</f>
        <v>3.3999999999999998E-3</v>
      </c>
      <c r="H308" s="40"/>
      <c r="I308" s="40"/>
      <c r="J308" s="40"/>
      <c r="K308" s="40"/>
      <c r="L308" s="45">
        <f>SUMIF(CE309:CE311, 1, L309:L311)</f>
        <v>1.83</v>
      </c>
      <c r="CE308">
        <v>1</v>
      </c>
    </row>
    <row r="309" spans="1:83" ht="28.5" x14ac:dyDescent="0.2">
      <c r="A309" s="38"/>
      <c r="B309" s="38" t="s">
        <v>1206</v>
      </c>
      <c r="C309" s="38" t="s">
        <v>1208</v>
      </c>
      <c r="D309" s="39" t="s">
        <v>1100</v>
      </c>
      <c r="E309" s="40">
        <v>0.34</v>
      </c>
      <c r="F309" s="40"/>
      <c r="G309" s="40">
        <f>SmtRes!CX114</f>
        <v>3.3999999999999998E-3</v>
      </c>
      <c r="H309" s="42"/>
      <c r="I309" s="41"/>
      <c r="J309" s="42">
        <f>SmtRes!CZ114</f>
        <v>641.70000000000005</v>
      </c>
      <c r="K309" s="41"/>
      <c r="L309" s="42">
        <f>SmtRes!DG114</f>
        <v>2.1800000000000002</v>
      </c>
    </row>
    <row r="310" spans="1:83" ht="28.5" x14ac:dyDescent="0.2">
      <c r="A310" s="38"/>
      <c r="B310" s="38" t="s">
        <v>1209</v>
      </c>
      <c r="C310" s="38" t="s">
        <v>1963</v>
      </c>
      <c r="D310" s="39" t="s">
        <v>1203</v>
      </c>
      <c r="E310" s="40">
        <f>SmtRes!DO114*SmtRes!AT114</f>
        <v>0.34</v>
      </c>
      <c r="F310" s="40"/>
      <c r="G310" s="40">
        <f>ROUND(E310*G303, 7)</f>
        <v>3.3999999999999998E-3</v>
      </c>
      <c r="H310" s="42"/>
      <c r="I310" s="41"/>
      <c r="J310" s="42">
        <f>ROUND(SmtRes!AG114/SmtRes!DO114, 2)</f>
        <v>539.69000000000005</v>
      </c>
      <c r="K310" s="41"/>
      <c r="L310" s="42">
        <f>SmtRes!DH114</f>
        <v>1.83</v>
      </c>
      <c r="CE310">
        <v>1</v>
      </c>
    </row>
    <row r="311" spans="1:83" ht="42.75" x14ac:dyDescent="0.2">
      <c r="A311" s="38"/>
      <c r="B311" s="38" t="s">
        <v>1238</v>
      </c>
      <c r="C311" s="38" t="s">
        <v>1240</v>
      </c>
      <c r="D311" s="39" t="s">
        <v>1100</v>
      </c>
      <c r="E311" s="40">
        <v>11.6</v>
      </c>
      <c r="F311" s="40"/>
      <c r="G311" s="40">
        <f>SmtRes!CX115</f>
        <v>0.11600000000000001</v>
      </c>
      <c r="H311" s="42"/>
      <c r="I311" s="41"/>
      <c r="J311" s="42">
        <f>SmtRes!CZ115</f>
        <v>34.61</v>
      </c>
      <c r="K311" s="41"/>
      <c r="L311" s="42">
        <f>SmtRes!DG115</f>
        <v>4.01</v>
      </c>
    </row>
    <row r="312" spans="1:83" ht="15" hidden="1" x14ac:dyDescent="0.2">
      <c r="A312" s="37"/>
      <c r="B312" s="40">
        <v>4</v>
      </c>
      <c r="C312" s="37" t="s">
        <v>1965</v>
      </c>
      <c r="D312" s="39"/>
      <c r="E312" s="44"/>
      <c r="F312" s="40"/>
      <c r="G312" s="40"/>
      <c r="H312" s="40"/>
      <c r="I312" s="40"/>
      <c r="J312" s="40"/>
      <c r="K312" s="40"/>
      <c r="L312" s="45">
        <f>SUM(L313:L313)-SUMIF(CE313:CE313, 1, L313:L313)</f>
        <v>0</v>
      </c>
    </row>
    <row r="313" spans="1:83" ht="42.75" x14ac:dyDescent="0.2">
      <c r="A313" s="38"/>
      <c r="B313" s="38" t="s">
        <v>1227</v>
      </c>
      <c r="C313" s="38" t="s">
        <v>1229</v>
      </c>
      <c r="D313" s="39" t="s">
        <v>83</v>
      </c>
      <c r="E313" s="40">
        <v>0.02</v>
      </c>
      <c r="F313" s="40">
        <f>ROUND(0,7)</f>
        <v>0</v>
      </c>
      <c r="G313" s="40">
        <f>SmtRes!CX116</f>
        <v>0</v>
      </c>
      <c r="H313" s="42">
        <f>SmtRes!CZ116</f>
        <v>148198.01999999999</v>
      </c>
      <c r="I313" s="41">
        <f>SmtRes!AI116</f>
        <v>0.78</v>
      </c>
      <c r="J313" s="42">
        <f>ROUND(H313*I313, 2)</f>
        <v>115594.46</v>
      </c>
      <c r="K313" s="41"/>
      <c r="L313" s="42">
        <f>SmtRes!DF116</f>
        <v>0</v>
      </c>
    </row>
    <row r="314" spans="1:83" ht="14.25" x14ac:dyDescent="0.2">
      <c r="A314" s="38"/>
      <c r="B314" s="38" t="str">
        <f>EtalonRes!I117</f>
        <v>08.1.06.05</v>
      </c>
      <c r="C314" s="46" t="str">
        <f>EtalonRes!K117</f>
        <v>Полотна калиток</v>
      </c>
      <c r="D314" s="47" t="str">
        <f>EtalonRes!O117</f>
        <v>ШТ</v>
      </c>
      <c r="E314" s="48">
        <f>EtalonRes!X117</f>
        <v>100</v>
      </c>
      <c r="F314" s="48">
        <f>ROUND(0,7)</f>
        <v>0</v>
      </c>
      <c r="G314" s="48">
        <f>ROUND(EtalonRes!AG117*Source!I71, 7)</f>
        <v>0</v>
      </c>
      <c r="H314" s="49"/>
      <c r="I314" s="50"/>
      <c r="J314" s="49"/>
      <c r="K314" s="50"/>
      <c r="L314" s="49"/>
    </row>
    <row r="315" spans="1:83" ht="15" x14ac:dyDescent="0.2">
      <c r="A315" s="38"/>
      <c r="B315" s="38"/>
      <c r="C315" s="52" t="s">
        <v>1966</v>
      </c>
      <c r="D315" s="39"/>
      <c r="E315" s="40"/>
      <c r="F315" s="40"/>
      <c r="G315" s="40"/>
      <c r="H315" s="42"/>
      <c r="I315" s="41"/>
      <c r="J315" s="42"/>
      <c r="K315" s="41"/>
      <c r="L315" s="42">
        <f>L305+L307+L308+L312</f>
        <v>348.29999999999995</v>
      </c>
    </row>
    <row r="316" spans="1:83" ht="14.25" x14ac:dyDescent="0.2">
      <c r="A316" s="38"/>
      <c r="B316" s="38"/>
      <c r="C316" s="38" t="s">
        <v>1967</v>
      </c>
      <c r="D316" s="39"/>
      <c r="E316" s="40"/>
      <c r="F316" s="40"/>
      <c r="G316" s="40"/>
      <c r="H316" s="42"/>
      <c r="I316" s="41"/>
      <c r="J316" s="42"/>
      <c r="K316" s="41"/>
      <c r="L316" s="42">
        <f>SUM(AR303:AR319)+SUM(AS303:AS319)+SUM(AT303:AT319)+SUM(AU303:AU319)+SUM(AV303:AV319)</f>
        <v>342.10999999999996</v>
      </c>
    </row>
    <row r="317" spans="1:83" ht="42.75" x14ac:dyDescent="0.2">
      <c r="A317" s="38"/>
      <c r="B317" s="38" t="s">
        <v>44</v>
      </c>
      <c r="C317" s="38" t="s">
        <v>1976</v>
      </c>
      <c r="D317" s="39" t="s">
        <v>635</v>
      </c>
      <c r="E317" s="40">
        <f>Source!BZ71</f>
        <v>110</v>
      </c>
      <c r="F317" s="40"/>
      <c r="G317" s="40">
        <f>Source!AT71</f>
        <v>110</v>
      </c>
      <c r="H317" s="42"/>
      <c r="I317" s="41"/>
      <c r="J317" s="42"/>
      <c r="K317" s="41"/>
      <c r="L317" s="42">
        <f>SUM(AZ303:AZ319)</f>
        <v>376.32</v>
      </c>
    </row>
    <row r="318" spans="1:83" ht="42.75" x14ac:dyDescent="0.2">
      <c r="A318" s="46"/>
      <c r="B318" s="46" t="s">
        <v>45</v>
      </c>
      <c r="C318" s="46" t="s">
        <v>1977</v>
      </c>
      <c r="D318" s="47" t="s">
        <v>635</v>
      </c>
      <c r="E318" s="48">
        <f>Source!CA71</f>
        <v>73</v>
      </c>
      <c r="F318" s="48"/>
      <c r="G318" s="48">
        <f>Source!AU71</f>
        <v>73</v>
      </c>
      <c r="H318" s="49"/>
      <c r="I318" s="50"/>
      <c r="J318" s="49"/>
      <c r="K318" s="50"/>
      <c r="L318" s="49">
        <f>SUM(BA303:BA319)</f>
        <v>249.74</v>
      </c>
    </row>
    <row r="319" spans="1:83" ht="15" x14ac:dyDescent="0.2">
      <c r="C319" s="74" t="s">
        <v>1970</v>
      </c>
      <c r="D319" s="74"/>
      <c r="E319" s="74"/>
      <c r="F319" s="74"/>
      <c r="G319" s="74"/>
      <c r="H319" s="74"/>
      <c r="I319" s="75">
        <f>IF(E303&lt;&gt;0,K319/E303, 0)</f>
        <v>97436</v>
      </c>
      <c r="J319" s="75"/>
      <c r="K319" s="75">
        <f>L305+L307+L312+L317+L318+L308</f>
        <v>974.36</v>
      </c>
      <c r="L319" s="75"/>
      <c r="M319" s="70">
        <f>K319*1.038</f>
        <v>1011.3856800000001</v>
      </c>
      <c r="AD319">
        <f>ROUND((Source!AT71/100)*((ROUND(SUMIF(SmtRes!AQ112:'SmtRes'!AQ117,"=1",SmtRes!AD112:'SmtRes'!AD117)*Source!I71, 2)+ROUND(SUMIF(SmtRes!AQ112:'SmtRes'!AQ117,"=1",SmtRes!AC112:'SmtRes'!AC117)*Source!I71, 2))), 2)</f>
        <v>11.21</v>
      </c>
      <c r="AE319">
        <f>ROUND((Source!AU71/100)*((ROUND(SUMIF(SmtRes!AQ112:'SmtRes'!AQ117,"=1",SmtRes!AD112:'SmtRes'!AD117)*Source!I71, 2)+ROUND(SUMIF(SmtRes!AQ112:'SmtRes'!AQ117,"=1",SmtRes!AC112:'SmtRes'!AC117)*Source!I71, 2))), 2)</f>
        <v>7.44</v>
      </c>
      <c r="AN319" s="51">
        <f>L305+L307+L312+L317+L318+L308</f>
        <v>974.36</v>
      </c>
      <c r="AO319" s="51">
        <f>L307</f>
        <v>6.1899999999999995</v>
      </c>
      <c r="AQ319" t="s">
        <v>1971</v>
      </c>
      <c r="AR319" s="51">
        <f>L305</f>
        <v>340.28</v>
      </c>
      <c r="AT319" s="51">
        <f>L308</f>
        <v>1.83</v>
      </c>
      <c r="AV319" t="s">
        <v>1971</v>
      </c>
      <c r="AW319" s="51">
        <f>L312</f>
        <v>0</v>
      </c>
      <c r="AZ319">
        <f>Source!X71</f>
        <v>376.32</v>
      </c>
      <c r="BA319">
        <f>Source!Y71</f>
        <v>249.74</v>
      </c>
      <c r="CD319">
        <v>1</v>
      </c>
    </row>
    <row r="320" spans="1:83" ht="68.25" x14ac:dyDescent="0.2">
      <c r="A320" s="36" t="s">
        <v>137</v>
      </c>
      <c r="B320" s="38" t="s">
        <v>1997</v>
      </c>
      <c r="C320" s="38" t="s">
        <v>1998</v>
      </c>
      <c r="D320" s="39" t="str">
        <f>Source!H73</f>
        <v>100 м</v>
      </c>
      <c r="E320" s="40">
        <f>Source!K73</f>
        <v>0.01</v>
      </c>
      <c r="F320" s="40"/>
      <c r="G320" s="40">
        <f>Source!I73</f>
        <v>0.01</v>
      </c>
      <c r="H320" s="42"/>
      <c r="I320" s="41"/>
      <c r="J320" s="42"/>
      <c r="K320" s="41"/>
      <c r="L320" s="42"/>
    </row>
    <row r="321" spans="1:83" x14ac:dyDescent="0.2">
      <c r="C321" s="43" t="str">
        <f>"Объем: "&amp;Source!I73&amp;"=1/"&amp;"100"</f>
        <v>Объем: 0,01=1/100</v>
      </c>
    </row>
    <row r="322" spans="1:83" ht="15" x14ac:dyDescent="0.2">
      <c r="A322" s="37"/>
      <c r="B322" s="40">
        <v>1</v>
      </c>
      <c r="C322" s="37" t="s">
        <v>1961</v>
      </c>
      <c r="D322" s="39" t="s">
        <v>1203</v>
      </c>
      <c r="E322" s="44"/>
      <c r="F322" s="40"/>
      <c r="G322" s="40">
        <f>Source!U73</f>
        <v>1.42</v>
      </c>
      <c r="H322" s="40"/>
      <c r="I322" s="40"/>
      <c r="J322" s="40"/>
      <c r="K322" s="40"/>
      <c r="L322" s="45">
        <f>SUM(L323:L323)-SUMIF(CE323:CE323, 1, L323:L323)</f>
        <v>757.77</v>
      </c>
    </row>
    <row r="323" spans="1:83" ht="14.25" x14ac:dyDescent="0.2">
      <c r="A323" s="38"/>
      <c r="B323" s="38" t="s">
        <v>1259</v>
      </c>
      <c r="C323" s="38" t="s">
        <v>1260</v>
      </c>
      <c r="D323" s="39" t="s">
        <v>1203</v>
      </c>
      <c r="E323" s="40">
        <v>142</v>
      </c>
      <c r="F323" s="40"/>
      <c r="G323" s="40">
        <f>SmtRes!CX118</f>
        <v>1.42</v>
      </c>
      <c r="H323" s="42"/>
      <c r="I323" s="41"/>
      <c r="J323" s="42">
        <f>SmtRes!CZ118</f>
        <v>533.64</v>
      </c>
      <c r="K323" s="41"/>
      <c r="L323" s="42">
        <f>SmtRes!DI118</f>
        <v>757.77</v>
      </c>
    </row>
    <row r="324" spans="1:83" ht="15" x14ac:dyDescent="0.2">
      <c r="A324" s="37"/>
      <c r="B324" s="40">
        <v>2</v>
      </c>
      <c r="C324" s="37" t="s">
        <v>1962</v>
      </c>
      <c r="D324" s="39"/>
      <c r="E324" s="44"/>
      <c r="F324" s="40"/>
      <c r="G324" s="40"/>
      <c r="H324" s="40"/>
      <c r="I324" s="40"/>
      <c r="J324" s="40"/>
      <c r="K324" s="40"/>
      <c r="L324" s="45">
        <f>SUM(L325:L331)-SUMIF(CE325:CE331, 1, L325:L331)</f>
        <v>384.15999999999985</v>
      </c>
    </row>
    <row r="325" spans="1:83" ht="15" x14ac:dyDescent="0.2">
      <c r="A325" s="37"/>
      <c r="B325" s="40"/>
      <c r="C325" s="37" t="s">
        <v>1964</v>
      </c>
      <c r="D325" s="39" t="s">
        <v>1203</v>
      </c>
      <c r="E325" s="44"/>
      <c r="F325" s="40"/>
      <c r="G325" s="40">
        <f>Source!V73</f>
        <v>0.23469999999999999</v>
      </c>
      <c r="H325" s="40"/>
      <c r="I325" s="40"/>
      <c r="J325" s="40"/>
      <c r="K325" s="40"/>
      <c r="L325" s="45">
        <f>SUMIF(CE326:CE331, 1, L326:L331)</f>
        <v>169.16000000000003</v>
      </c>
      <c r="CE325">
        <v>1</v>
      </c>
    </row>
    <row r="326" spans="1:83" ht="28.5" x14ac:dyDescent="0.2">
      <c r="A326" s="38"/>
      <c r="B326" s="38" t="s">
        <v>1220</v>
      </c>
      <c r="C326" s="38" t="s">
        <v>1222</v>
      </c>
      <c r="D326" s="39" t="s">
        <v>1100</v>
      </c>
      <c r="E326" s="40">
        <v>22.94</v>
      </c>
      <c r="F326" s="40"/>
      <c r="G326" s="40">
        <f>SmtRes!CX120</f>
        <v>0.22939999999999999</v>
      </c>
      <c r="H326" s="42"/>
      <c r="I326" s="41"/>
      <c r="J326" s="42">
        <f>SmtRes!CZ120</f>
        <v>1626.29</v>
      </c>
      <c r="K326" s="41"/>
      <c r="L326" s="42">
        <f>SmtRes!DG120</f>
        <v>373.07</v>
      </c>
    </row>
    <row r="327" spans="1:83" ht="28.5" x14ac:dyDescent="0.2">
      <c r="A327" s="38"/>
      <c r="B327" s="38" t="s">
        <v>1223</v>
      </c>
      <c r="C327" s="38" t="s">
        <v>1975</v>
      </c>
      <c r="D327" s="39" t="s">
        <v>1203</v>
      </c>
      <c r="E327" s="40">
        <f>SmtRes!DO120*SmtRes!AT120</f>
        <v>22.94</v>
      </c>
      <c r="F327" s="40"/>
      <c r="G327" s="40">
        <f>ROUND(E327*G320, 7)</f>
        <v>0.22939999999999999</v>
      </c>
      <c r="H327" s="42"/>
      <c r="I327" s="41"/>
      <c r="J327" s="42">
        <f>ROUND(SmtRes!AG120/SmtRes!DO120, 2)</f>
        <v>724.95</v>
      </c>
      <c r="K327" s="41"/>
      <c r="L327" s="42">
        <f>SmtRes!DH120</f>
        <v>166.3</v>
      </c>
      <c r="CE327">
        <v>1</v>
      </c>
    </row>
    <row r="328" spans="1:83" ht="14.25" x14ac:dyDescent="0.2">
      <c r="A328" s="38"/>
      <c r="B328" s="38" t="s">
        <v>1261</v>
      </c>
      <c r="C328" s="38" t="s">
        <v>1263</v>
      </c>
      <c r="D328" s="39" t="s">
        <v>1100</v>
      </c>
      <c r="E328" s="40">
        <v>0.48</v>
      </c>
      <c r="F328" s="40"/>
      <c r="G328" s="40">
        <f>SmtRes!CX121</f>
        <v>4.7999999999999996E-3</v>
      </c>
      <c r="H328" s="42">
        <f>SmtRes!CZ121</f>
        <v>28.97</v>
      </c>
      <c r="I328" s="41">
        <f>SmtRes!AJ121</f>
        <v>1.23</v>
      </c>
      <c r="J328" s="42">
        <f>ROUND(H328*I328, 2)</f>
        <v>35.630000000000003</v>
      </c>
      <c r="K328" s="41"/>
      <c r="L328" s="42">
        <f>SmtRes!DG121</f>
        <v>0.17</v>
      </c>
    </row>
    <row r="329" spans="1:83" ht="28.5" x14ac:dyDescent="0.2">
      <c r="A329" s="38"/>
      <c r="B329" s="38" t="s">
        <v>1206</v>
      </c>
      <c r="C329" s="38" t="s">
        <v>1208</v>
      </c>
      <c r="D329" s="39" t="s">
        <v>1100</v>
      </c>
      <c r="E329" s="40">
        <v>0.53</v>
      </c>
      <c r="F329" s="40"/>
      <c r="G329" s="40">
        <f>SmtRes!CX122</f>
        <v>5.3E-3</v>
      </c>
      <c r="H329" s="42"/>
      <c r="I329" s="41"/>
      <c r="J329" s="42">
        <f>SmtRes!CZ122</f>
        <v>641.70000000000005</v>
      </c>
      <c r="K329" s="41"/>
      <c r="L329" s="42">
        <f>SmtRes!DG122</f>
        <v>3.4</v>
      </c>
    </row>
    <row r="330" spans="1:83" ht="28.5" x14ac:dyDescent="0.2">
      <c r="A330" s="38"/>
      <c r="B330" s="38" t="s">
        <v>1209</v>
      </c>
      <c r="C330" s="38" t="s">
        <v>1963</v>
      </c>
      <c r="D330" s="39" t="s">
        <v>1203</v>
      </c>
      <c r="E330" s="40">
        <f>SmtRes!DO122*SmtRes!AT122</f>
        <v>0.53</v>
      </c>
      <c r="F330" s="40"/>
      <c r="G330" s="40">
        <f>ROUND(E330*G320, 7)</f>
        <v>5.3E-3</v>
      </c>
      <c r="H330" s="42"/>
      <c r="I330" s="41"/>
      <c r="J330" s="42">
        <f>ROUND(SmtRes!AG122/SmtRes!DO122, 2)</f>
        <v>539.69000000000005</v>
      </c>
      <c r="K330" s="41"/>
      <c r="L330" s="42">
        <f>SmtRes!DH122</f>
        <v>2.86</v>
      </c>
      <c r="CE330">
        <v>1</v>
      </c>
    </row>
    <row r="331" spans="1:83" ht="57" x14ac:dyDescent="0.2">
      <c r="A331" s="38"/>
      <c r="B331" s="38" t="s">
        <v>1224</v>
      </c>
      <c r="C331" s="38" t="s">
        <v>1226</v>
      </c>
      <c r="D331" s="39" t="s">
        <v>1100</v>
      </c>
      <c r="E331" s="40">
        <v>6.93</v>
      </c>
      <c r="F331" s="40"/>
      <c r="G331" s="40">
        <f>SmtRes!CX123</f>
        <v>6.93E-2</v>
      </c>
      <c r="H331" s="42"/>
      <c r="I331" s="41"/>
      <c r="J331" s="42">
        <f>SmtRes!CZ123</f>
        <v>108.47</v>
      </c>
      <c r="K331" s="41"/>
      <c r="L331" s="42">
        <f>SmtRes!DG123</f>
        <v>7.52</v>
      </c>
    </row>
    <row r="332" spans="1:83" ht="15" hidden="1" x14ac:dyDescent="0.2">
      <c r="A332" s="37"/>
      <c r="B332" s="40">
        <v>4</v>
      </c>
      <c r="C332" s="37" t="s">
        <v>1965</v>
      </c>
      <c r="D332" s="39"/>
      <c r="E332" s="44"/>
      <c r="F332" s="40"/>
      <c r="G332" s="40"/>
      <c r="H332" s="40"/>
      <c r="I332" s="40"/>
      <c r="J332" s="40"/>
      <c r="K332" s="40"/>
      <c r="L332" s="45">
        <f>SUM(L333:L337)-SUMIF(CE333:CE337, 1, L333:L337)</f>
        <v>0</v>
      </c>
    </row>
    <row r="333" spans="1:83" ht="42.75" x14ac:dyDescent="0.2">
      <c r="A333" s="38"/>
      <c r="B333" s="38" t="s">
        <v>1227</v>
      </c>
      <c r="C333" s="38" t="s">
        <v>1229</v>
      </c>
      <c r="D333" s="39" t="s">
        <v>83</v>
      </c>
      <c r="E333" s="40">
        <v>1.2E-2</v>
      </c>
      <c r="F333" s="40">
        <f t="shared" ref="F333:F340" si="8">ROUND(0,7)</f>
        <v>0</v>
      </c>
      <c r="G333" s="40">
        <f>SmtRes!CX124</f>
        <v>0</v>
      </c>
      <c r="H333" s="42">
        <f>SmtRes!CZ124</f>
        <v>148198.01999999999</v>
      </c>
      <c r="I333" s="41">
        <f>SmtRes!AI124</f>
        <v>0.78</v>
      </c>
      <c r="J333" s="42">
        <f>ROUND(H333*I333, 2)</f>
        <v>115594.46</v>
      </c>
      <c r="K333" s="41"/>
      <c r="L333" s="42">
        <f>SmtRes!DF124</f>
        <v>0</v>
      </c>
    </row>
    <row r="334" spans="1:83" ht="28.5" x14ac:dyDescent="0.2">
      <c r="A334" s="38"/>
      <c r="B334" s="38" t="s">
        <v>1264</v>
      </c>
      <c r="C334" s="38" t="s">
        <v>1266</v>
      </c>
      <c r="D334" s="39" t="s">
        <v>49</v>
      </c>
      <c r="E334" s="40">
        <v>8.9999999999999993E-3</v>
      </c>
      <c r="F334" s="40">
        <f t="shared" si="8"/>
        <v>0</v>
      </c>
      <c r="G334" s="40">
        <f>SmtRes!CX126</f>
        <v>0</v>
      </c>
      <c r="H334" s="42">
        <f>SmtRes!CZ126</f>
        <v>3486.8</v>
      </c>
      <c r="I334" s="41">
        <f>SmtRes!AI126</f>
        <v>1.31</v>
      </c>
      <c r="J334" s="42">
        <f>ROUND(H334*I334, 2)</f>
        <v>4567.71</v>
      </c>
      <c r="K334" s="41"/>
      <c r="L334" s="42">
        <f>SmtRes!DF126</f>
        <v>0</v>
      </c>
    </row>
    <row r="335" spans="1:83" ht="42.75" x14ac:dyDescent="0.2">
      <c r="A335" s="38"/>
      <c r="B335" s="38" t="s">
        <v>1247</v>
      </c>
      <c r="C335" s="38" t="s">
        <v>1249</v>
      </c>
      <c r="D335" s="39" t="s">
        <v>1250</v>
      </c>
      <c r="E335" s="40">
        <v>2.1000000000000001E-2</v>
      </c>
      <c r="F335" s="40">
        <f t="shared" si="8"/>
        <v>0</v>
      </c>
      <c r="G335" s="40">
        <f>SmtRes!CX128</f>
        <v>0</v>
      </c>
      <c r="H335" s="42">
        <f>SmtRes!CZ128</f>
        <v>14803.89</v>
      </c>
      <c r="I335" s="41">
        <f>SmtRes!AI128</f>
        <v>0.92</v>
      </c>
      <c r="J335" s="42">
        <f>ROUND(H335*I335, 2)</f>
        <v>13619.58</v>
      </c>
      <c r="K335" s="41"/>
      <c r="L335" s="42">
        <f>SmtRes!DF128</f>
        <v>0</v>
      </c>
    </row>
    <row r="336" spans="1:83" ht="71.25" x14ac:dyDescent="0.2">
      <c r="A336" s="38"/>
      <c r="B336" s="38" t="s">
        <v>1230</v>
      </c>
      <c r="C336" s="38" t="s">
        <v>1232</v>
      </c>
      <c r="D336" s="39" t="s">
        <v>83</v>
      </c>
      <c r="E336" s="40">
        <v>2E-3</v>
      </c>
      <c r="F336" s="40">
        <f t="shared" si="8"/>
        <v>0</v>
      </c>
      <c r="G336" s="40">
        <f>SmtRes!CX129</f>
        <v>0</v>
      </c>
      <c r="H336" s="42">
        <f>SmtRes!CZ129</f>
        <v>105278.81</v>
      </c>
      <c r="I336" s="41">
        <f>SmtRes!AI129</f>
        <v>1.29</v>
      </c>
      <c r="J336" s="42">
        <f>ROUND(H336*I336, 2)</f>
        <v>135809.66</v>
      </c>
      <c r="K336" s="41"/>
      <c r="L336" s="42">
        <f>SmtRes!DF129</f>
        <v>0</v>
      </c>
    </row>
    <row r="337" spans="1:83" ht="14.25" x14ac:dyDescent="0.2">
      <c r="A337" s="38"/>
      <c r="B337" s="38" t="s">
        <v>1267</v>
      </c>
      <c r="C337" s="38" t="s">
        <v>1269</v>
      </c>
      <c r="D337" s="39" t="s">
        <v>83</v>
      </c>
      <c r="E337" s="40">
        <v>1E-3</v>
      </c>
      <c r="F337" s="40">
        <f t="shared" si="8"/>
        <v>0</v>
      </c>
      <c r="G337" s="40">
        <f>SmtRes!CX131</f>
        <v>0</v>
      </c>
      <c r="H337" s="42">
        <f>SmtRes!CZ131</f>
        <v>88783.86</v>
      </c>
      <c r="I337" s="41">
        <f>SmtRes!AI131</f>
        <v>0.94</v>
      </c>
      <c r="J337" s="42">
        <f>ROUND(H337*I337, 2)</f>
        <v>83456.83</v>
      </c>
      <c r="K337" s="41"/>
      <c r="L337" s="42">
        <f>SmtRes!DF131</f>
        <v>0</v>
      </c>
    </row>
    <row r="338" spans="1:83" ht="14.25" x14ac:dyDescent="0.2">
      <c r="A338" s="38"/>
      <c r="B338" s="38" t="str">
        <f>EtalonRes!I125</f>
        <v>04.1.02.05</v>
      </c>
      <c r="C338" s="38" t="str">
        <f>EtalonRes!K125</f>
        <v>Смеси бетонные тяжелого бетона</v>
      </c>
      <c r="D338" s="39" t="str">
        <f>EtalonRes!O125</f>
        <v>м3</v>
      </c>
      <c r="E338" s="40">
        <f>EtalonRes!X125</f>
        <v>1.38</v>
      </c>
      <c r="F338" s="40">
        <f t="shared" si="8"/>
        <v>0</v>
      </c>
      <c r="G338" s="40">
        <f>ROUND(EtalonRes!AG125*Source!I73, 7)</f>
        <v>0</v>
      </c>
      <c r="H338" s="42"/>
      <c r="I338" s="41"/>
      <c r="J338" s="42"/>
      <c r="K338" s="41"/>
      <c r="L338" s="42"/>
    </row>
    <row r="339" spans="1:83" ht="14.25" x14ac:dyDescent="0.2">
      <c r="A339" s="38"/>
      <c r="B339" s="38" t="str">
        <f>EtalonRes!I127</f>
        <v>05.1.07.27</v>
      </c>
      <c r="C339" s="38" t="str">
        <f>EtalonRes!K127</f>
        <v>Столбы бетонные</v>
      </c>
      <c r="D339" s="39" t="str">
        <f>EtalonRes!O127</f>
        <v>ШТ</v>
      </c>
      <c r="E339" s="40">
        <f>EtalonRes!X127</f>
        <v>33.299999999999997</v>
      </c>
      <c r="F339" s="40">
        <f t="shared" si="8"/>
        <v>0</v>
      </c>
      <c r="G339" s="40">
        <f>ROUND(EtalonRes!AG127*Source!I73, 7)</f>
        <v>0</v>
      </c>
      <c r="H339" s="42"/>
      <c r="I339" s="41"/>
      <c r="J339" s="42"/>
      <c r="K339" s="41"/>
      <c r="L339" s="42"/>
    </row>
    <row r="340" spans="1:83" ht="14.25" x14ac:dyDescent="0.2">
      <c r="A340" s="38"/>
      <c r="B340" s="38" t="str">
        <f>EtalonRes!I130</f>
        <v>08.1.06.03</v>
      </c>
      <c r="C340" s="46" t="str">
        <f>EtalonRes!K130</f>
        <v>Панели металлические сетчатые</v>
      </c>
      <c r="D340" s="47" t="str">
        <f>EtalonRes!O130</f>
        <v>м2</v>
      </c>
      <c r="E340" s="48">
        <f>EtalonRes!X130</f>
        <v>143</v>
      </c>
      <c r="F340" s="48">
        <f t="shared" si="8"/>
        <v>0</v>
      </c>
      <c r="G340" s="48">
        <f>ROUND(EtalonRes!AG130*Source!I73, 7)</f>
        <v>0</v>
      </c>
      <c r="H340" s="49"/>
      <c r="I340" s="50"/>
      <c r="J340" s="49"/>
      <c r="K340" s="50"/>
      <c r="L340" s="49"/>
    </row>
    <row r="341" spans="1:83" ht="15" x14ac:dyDescent="0.2">
      <c r="A341" s="38"/>
      <c r="B341" s="38"/>
      <c r="C341" s="52" t="s">
        <v>1966</v>
      </c>
      <c r="D341" s="39"/>
      <c r="E341" s="40"/>
      <c r="F341" s="40"/>
      <c r="G341" s="40"/>
      <c r="H341" s="42"/>
      <c r="I341" s="41"/>
      <c r="J341" s="42"/>
      <c r="K341" s="41"/>
      <c r="L341" s="42">
        <f>L322+L324+L325+L332</f>
        <v>1311.09</v>
      </c>
    </row>
    <row r="342" spans="1:83" ht="14.25" x14ac:dyDescent="0.2">
      <c r="A342" s="38"/>
      <c r="B342" s="38"/>
      <c r="C342" s="38" t="s">
        <v>1967</v>
      </c>
      <c r="D342" s="39"/>
      <c r="E342" s="40"/>
      <c r="F342" s="40"/>
      <c r="G342" s="40"/>
      <c r="H342" s="42"/>
      <c r="I342" s="41"/>
      <c r="J342" s="42"/>
      <c r="K342" s="41"/>
      <c r="L342" s="42">
        <f>SUM(AR320:AR345)+SUM(AS320:AS345)+SUM(AT320:AT345)+SUM(AU320:AU345)+SUM(AV320:AV345)</f>
        <v>926.93000000000006</v>
      </c>
    </row>
    <row r="343" spans="1:83" ht="42.75" x14ac:dyDescent="0.2">
      <c r="A343" s="38"/>
      <c r="B343" s="38" t="s">
        <v>44</v>
      </c>
      <c r="C343" s="38" t="s">
        <v>1976</v>
      </c>
      <c r="D343" s="39" t="s">
        <v>635</v>
      </c>
      <c r="E343" s="40">
        <f>Source!BZ73</f>
        <v>110</v>
      </c>
      <c r="F343" s="40"/>
      <c r="G343" s="40">
        <f>Source!AT73</f>
        <v>110</v>
      </c>
      <c r="H343" s="42"/>
      <c r="I343" s="41"/>
      <c r="J343" s="42"/>
      <c r="K343" s="41"/>
      <c r="L343" s="42">
        <f>SUM(AZ320:AZ345)</f>
        <v>1019.62</v>
      </c>
    </row>
    <row r="344" spans="1:83" ht="42.75" x14ac:dyDescent="0.2">
      <c r="A344" s="46"/>
      <c r="B344" s="46" t="s">
        <v>45</v>
      </c>
      <c r="C344" s="46" t="s">
        <v>1977</v>
      </c>
      <c r="D344" s="47" t="s">
        <v>635</v>
      </c>
      <c r="E344" s="48">
        <f>Source!CA73</f>
        <v>73</v>
      </c>
      <c r="F344" s="48"/>
      <c r="G344" s="48">
        <f>Source!AU73</f>
        <v>73</v>
      </c>
      <c r="H344" s="49"/>
      <c r="I344" s="50"/>
      <c r="J344" s="49"/>
      <c r="K344" s="50"/>
      <c r="L344" s="49">
        <f>SUM(BA320:BA345)</f>
        <v>676.66</v>
      </c>
    </row>
    <row r="345" spans="1:83" ht="15" x14ac:dyDescent="0.2">
      <c r="C345" s="74" t="s">
        <v>1970</v>
      </c>
      <c r="D345" s="74"/>
      <c r="E345" s="74"/>
      <c r="F345" s="74"/>
      <c r="G345" s="74"/>
      <c r="H345" s="74"/>
      <c r="I345" s="75">
        <f>IF(E320&lt;&gt;0,K345/E320, 0)</f>
        <v>300736.99999999994</v>
      </c>
      <c r="J345" s="75"/>
      <c r="K345" s="75">
        <f>L322+L324+L332+L343+L344+L325</f>
        <v>3007.3699999999994</v>
      </c>
      <c r="L345" s="75"/>
      <c r="M345" s="70">
        <f>K345*1.038</f>
        <v>3121.6500599999995</v>
      </c>
      <c r="AD345">
        <f>ROUND((Source!AT73/100)*((ROUND(SUMIF(SmtRes!AQ118:'SmtRes'!AQ131,"=1",SmtRes!AD118:'SmtRes'!AD131)*Source!I73, 2)+ROUND(SUMIF(SmtRes!AQ118:'SmtRes'!AQ131,"=1",SmtRes!AC118:'SmtRes'!AC131)*Source!I73, 2))), 2)</f>
        <v>19.79</v>
      </c>
      <c r="AE345">
        <f>ROUND((Source!AU73/100)*((ROUND(SUMIF(SmtRes!AQ118:'SmtRes'!AQ131,"=1",SmtRes!AD118:'SmtRes'!AD131)*Source!I73, 2)+ROUND(SUMIF(SmtRes!AQ118:'SmtRes'!AQ131,"=1",SmtRes!AC118:'SmtRes'!AC131)*Source!I73, 2))), 2)</f>
        <v>13.13</v>
      </c>
      <c r="AN345" s="51">
        <f>L322+L324+L332+L343+L344+L325</f>
        <v>3007.3699999999994</v>
      </c>
      <c r="AO345" s="51">
        <f>L324</f>
        <v>384.15999999999985</v>
      </c>
      <c r="AQ345" t="s">
        <v>1971</v>
      </c>
      <c r="AR345" s="51">
        <f>L322</f>
        <v>757.77</v>
      </c>
      <c r="AT345" s="51">
        <f>L325</f>
        <v>169.16000000000003</v>
      </c>
      <c r="AV345" t="s">
        <v>1971</v>
      </c>
      <c r="AW345" s="51">
        <f>L332</f>
        <v>0</v>
      </c>
      <c r="AZ345">
        <f>Source!X73</f>
        <v>1019.62</v>
      </c>
      <c r="BA345">
        <f>Source!Y73</f>
        <v>676.66</v>
      </c>
      <c r="CD345">
        <v>1</v>
      </c>
    </row>
    <row r="346" spans="1:83" ht="111" x14ac:dyDescent="0.2">
      <c r="A346" s="36" t="s">
        <v>147</v>
      </c>
      <c r="B346" s="38" t="s">
        <v>1999</v>
      </c>
      <c r="C346" s="38" t="s">
        <v>2000</v>
      </c>
      <c r="D346" s="39" t="str">
        <f>Source!H77</f>
        <v>100 м</v>
      </c>
      <c r="E346" s="40">
        <f>Source!K77</f>
        <v>0.01</v>
      </c>
      <c r="F346" s="40"/>
      <c r="G346" s="40">
        <f>Source!I77</f>
        <v>0.01</v>
      </c>
      <c r="H346" s="42"/>
      <c r="I346" s="41"/>
      <c r="J346" s="42"/>
      <c r="K346" s="41"/>
      <c r="L346" s="42"/>
    </row>
    <row r="347" spans="1:83" x14ac:dyDescent="0.2">
      <c r="C347" s="43" t="str">
        <f>"Объем: "&amp;Source!I77&amp;"=1/"&amp;"100"</f>
        <v>Объем: 0,01=1/100</v>
      </c>
    </row>
    <row r="348" spans="1:83" ht="15" x14ac:dyDescent="0.2">
      <c r="A348" s="37"/>
      <c r="B348" s="40">
        <v>1</v>
      </c>
      <c r="C348" s="37" t="s">
        <v>1961</v>
      </c>
      <c r="D348" s="39" t="s">
        <v>1203</v>
      </c>
      <c r="E348" s="44"/>
      <c r="F348" s="40"/>
      <c r="G348" s="40">
        <f>Source!U77</f>
        <v>1.49</v>
      </c>
      <c r="H348" s="40"/>
      <c r="I348" s="40"/>
      <c r="J348" s="40"/>
      <c r="K348" s="40"/>
      <c r="L348" s="45">
        <f>SUM(L349:L349)-SUMIF(CE349:CE349, 1, L349:L349)</f>
        <v>795.12</v>
      </c>
    </row>
    <row r="349" spans="1:83" ht="28.5" x14ac:dyDescent="0.2">
      <c r="A349" s="38"/>
      <c r="B349" s="38" t="s">
        <v>1259</v>
      </c>
      <c r="C349" s="38" t="s">
        <v>1270</v>
      </c>
      <c r="D349" s="39" t="s">
        <v>1203</v>
      </c>
      <c r="E349" s="40">
        <v>149</v>
      </c>
      <c r="F349" s="40"/>
      <c r="G349" s="40">
        <f>SmtRes!CX132</f>
        <v>1.49</v>
      </c>
      <c r="H349" s="42"/>
      <c r="I349" s="41"/>
      <c r="J349" s="42">
        <f>SmtRes!CZ132</f>
        <v>533.64</v>
      </c>
      <c r="K349" s="41"/>
      <c r="L349" s="42">
        <f>SmtRes!DI132</f>
        <v>795.12</v>
      </c>
    </row>
    <row r="350" spans="1:83" ht="15" x14ac:dyDescent="0.2">
      <c r="A350" s="37"/>
      <c r="B350" s="40">
        <v>2</v>
      </c>
      <c r="C350" s="37" t="s">
        <v>1962</v>
      </c>
      <c r="D350" s="39"/>
      <c r="E350" s="44"/>
      <c r="F350" s="40"/>
      <c r="G350" s="40"/>
      <c r="H350" s="40"/>
      <c r="I350" s="40"/>
      <c r="J350" s="40"/>
      <c r="K350" s="40"/>
      <c r="L350" s="45">
        <f>SUM(L351:L357)-SUMIF(CE351:CE357, 1, L351:L357)</f>
        <v>387.81999999999994</v>
      </c>
    </row>
    <row r="351" spans="1:83" ht="15" x14ac:dyDescent="0.2">
      <c r="A351" s="37"/>
      <c r="B351" s="40"/>
      <c r="C351" s="37" t="s">
        <v>1964</v>
      </c>
      <c r="D351" s="39" t="s">
        <v>1203</v>
      </c>
      <c r="E351" s="44"/>
      <c r="F351" s="40"/>
      <c r="G351" s="40">
        <f>Source!V77</f>
        <v>0.23810000000000001</v>
      </c>
      <c r="H351" s="40"/>
      <c r="I351" s="40"/>
      <c r="J351" s="40"/>
      <c r="K351" s="40"/>
      <c r="L351" s="45">
        <f>SUMIF(CE352:CE357, 1, L352:L357)</f>
        <v>171.27999999999997</v>
      </c>
      <c r="CE351">
        <v>1</v>
      </c>
    </row>
    <row r="352" spans="1:83" ht="28.5" x14ac:dyDescent="0.2">
      <c r="A352" s="38"/>
      <c r="B352" s="38" t="s">
        <v>1220</v>
      </c>
      <c r="C352" s="38" t="s">
        <v>1222</v>
      </c>
      <c r="D352" s="39" t="s">
        <v>1100</v>
      </c>
      <c r="E352" s="40">
        <v>23.09</v>
      </c>
      <c r="F352" s="40"/>
      <c r="G352" s="40">
        <f>SmtRes!CX134</f>
        <v>0.23089999999999999</v>
      </c>
      <c r="H352" s="42"/>
      <c r="I352" s="41"/>
      <c r="J352" s="42">
        <f>SmtRes!CZ134</f>
        <v>1626.29</v>
      </c>
      <c r="K352" s="41"/>
      <c r="L352" s="42">
        <f>SmtRes!DG134</f>
        <v>375.51</v>
      </c>
    </row>
    <row r="353" spans="1:83" ht="28.5" x14ac:dyDescent="0.2">
      <c r="A353" s="38"/>
      <c r="B353" s="38" t="s">
        <v>1223</v>
      </c>
      <c r="C353" s="38" t="s">
        <v>1975</v>
      </c>
      <c r="D353" s="39" t="s">
        <v>1203</v>
      </c>
      <c r="E353" s="40">
        <f>SmtRes!DO134*SmtRes!AT134</f>
        <v>23.09</v>
      </c>
      <c r="F353" s="40"/>
      <c r="G353" s="40">
        <f>ROUND(E353*G346, 7)</f>
        <v>0.23089999999999999</v>
      </c>
      <c r="H353" s="42"/>
      <c r="I353" s="41"/>
      <c r="J353" s="42">
        <f>ROUND(SmtRes!AG134/SmtRes!DO134, 2)</f>
        <v>724.95</v>
      </c>
      <c r="K353" s="41"/>
      <c r="L353" s="42">
        <f>SmtRes!DH134</f>
        <v>167.39</v>
      </c>
      <c r="CE353">
        <v>1</v>
      </c>
    </row>
    <row r="354" spans="1:83" ht="14.25" x14ac:dyDescent="0.2">
      <c r="A354" s="38"/>
      <c r="B354" s="38" t="s">
        <v>1261</v>
      </c>
      <c r="C354" s="38" t="s">
        <v>1263</v>
      </c>
      <c r="D354" s="39" t="s">
        <v>1100</v>
      </c>
      <c r="E354" s="40">
        <v>0.48</v>
      </c>
      <c r="F354" s="40"/>
      <c r="G354" s="40">
        <f>SmtRes!CX135</f>
        <v>4.7999999999999996E-3</v>
      </c>
      <c r="H354" s="42">
        <f>SmtRes!CZ135</f>
        <v>28.97</v>
      </c>
      <c r="I354" s="41">
        <f>SmtRes!AJ135</f>
        <v>1.23</v>
      </c>
      <c r="J354" s="42">
        <f>ROUND(H354*I354, 2)</f>
        <v>35.630000000000003</v>
      </c>
      <c r="K354" s="41"/>
      <c r="L354" s="42">
        <f>SmtRes!DG135</f>
        <v>0.17</v>
      </c>
    </row>
    <row r="355" spans="1:83" ht="28.5" x14ac:dyDescent="0.2">
      <c r="A355" s="38"/>
      <c r="B355" s="38" t="s">
        <v>1206</v>
      </c>
      <c r="C355" s="38" t="s">
        <v>1208</v>
      </c>
      <c r="D355" s="39" t="s">
        <v>1100</v>
      </c>
      <c r="E355" s="40">
        <v>0.72</v>
      </c>
      <c r="F355" s="40"/>
      <c r="G355" s="40">
        <f>SmtRes!CX136</f>
        <v>7.1999999999999998E-3</v>
      </c>
      <c r="H355" s="42"/>
      <c r="I355" s="41"/>
      <c r="J355" s="42">
        <f>SmtRes!CZ136</f>
        <v>641.70000000000005</v>
      </c>
      <c r="K355" s="41"/>
      <c r="L355" s="42">
        <f>SmtRes!DG136</f>
        <v>4.62</v>
      </c>
    </row>
    <row r="356" spans="1:83" ht="28.5" x14ac:dyDescent="0.2">
      <c r="A356" s="38"/>
      <c r="B356" s="38" t="s">
        <v>1209</v>
      </c>
      <c r="C356" s="38" t="s">
        <v>1963</v>
      </c>
      <c r="D356" s="39" t="s">
        <v>1203</v>
      </c>
      <c r="E356" s="40">
        <f>SmtRes!DO136*SmtRes!AT136</f>
        <v>0.72</v>
      </c>
      <c r="F356" s="40"/>
      <c r="G356" s="40">
        <f>ROUND(E356*G346, 7)</f>
        <v>7.1999999999999998E-3</v>
      </c>
      <c r="H356" s="42"/>
      <c r="I356" s="41"/>
      <c r="J356" s="42">
        <f>ROUND(SmtRes!AG136/SmtRes!DO136, 2)</f>
        <v>539.69000000000005</v>
      </c>
      <c r="K356" s="41"/>
      <c r="L356" s="42">
        <f>SmtRes!DH136</f>
        <v>3.89</v>
      </c>
      <c r="CE356">
        <v>1</v>
      </c>
    </row>
    <row r="357" spans="1:83" ht="57" x14ac:dyDescent="0.2">
      <c r="A357" s="38"/>
      <c r="B357" s="38" t="s">
        <v>1224</v>
      </c>
      <c r="C357" s="38" t="s">
        <v>1226</v>
      </c>
      <c r="D357" s="39" t="s">
        <v>1100</v>
      </c>
      <c r="E357" s="40">
        <v>6.93</v>
      </c>
      <c r="F357" s="40"/>
      <c r="G357" s="40">
        <f>SmtRes!CX137</f>
        <v>6.93E-2</v>
      </c>
      <c r="H357" s="42"/>
      <c r="I357" s="41"/>
      <c r="J357" s="42">
        <f>SmtRes!CZ137</f>
        <v>108.47</v>
      </c>
      <c r="K357" s="41"/>
      <c r="L357" s="42">
        <f>SmtRes!DG137</f>
        <v>7.52</v>
      </c>
    </row>
    <row r="358" spans="1:83" ht="15" hidden="1" x14ac:dyDescent="0.2">
      <c r="A358" s="37"/>
      <c r="B358" s="40">
        <v>4</v>
      </c>
      <c r="C358" s="37" t="s">
        <v>1965</v>
      </c>
      <c r="D358" s="39"/>
      <c r="E358" s="44"/>
      <c r="F358" s="40"/>
      <c r="G358" s="40"/>
      <c r="H358" s="40"/>
      <c r="I358" s="40"/>
      <c r="J358" s="40"/>
      <c r="K358" s="40"/>
      <c r="L358" s="45">
        <f>SUM(L359:L363)-SUMIF(CE359:CE363, 1, L359:L363)</f>
        <v>0</v>
      </c>
    </row>
    <row r="359" spans="1:83" ht="42.75" x14ac:dyDescent="0.2">
      <c r="A359" s="38"/>
      <c r="B359" s="38" t="s">
        <v>1227</v>
      </c>
      <c r="C359" s="38" t="s">
        <v>1229</v>
      </c>
      <c r="D359" s="39" t="s">
        <v>83</v>
      </c>
      <c r="E359" s="40">
        <v>1.2E-2</v>
      </c>
      <c r="F359" s="40">
        <f t="shared" ref="F359:F366" si="9">ROUND(0,7)</f>
        <v>0</v>
      </c>
      <c r="G359" s="40">
        <f>SmtRes!CX138</f>
        <v>0</v>
      </c>
      <c r="H359" s="42">
        <f>SmtRes!CZ138</f>
        <v>148198.01999999999</v>
      </c>
      <c r="I359" s="41">
        <f>SmtRes!AI138</f>
        <v>0.78</v>
      </c>
      <c r="J359" s="42">
        <f>ROUND(H359*I359, 2)</f>
        <v>115594.46</v>
      </c>
      <c r="K359" s="41"/>
      <c r="L359" s="42">
        <f>SmtRes!DF138</f>
        <v>0</v>
      </c>
    </row>
    <row r="360" spans="1:83" ht="28.5" x14ac:dyDescent="0.2">
      <c r="A360" s="38"/>
      <c r="B360" s="38" t="s">
        <v>1264</v>
      </c>
      <c r="C360" s="38" t="s">
        <v>1266</v>
      </c>
      <c r="D360" s="39" t="s">
        <v>49</v>
      </c>
      <c r="E360" s="40">
        <v>8.9999999999999993E-3</v>
      </c>
      <c r="F360" s="40">
        <f t="shared" si="9"/>
        <v>0</v>
      </c>
      <c r="G360" s="40">
        <f>SmtRes!CX140</f>
        <v>0</v>
      </c>
      <c r="H360" s="42">
        <f>SmtRes!CZ140</f>
        <v>3486.8</v>
      </c>
      <c r="I360" s="41">
        <f>SmtRes!AI140</f>
        <v>1.31</v>
      </c>
      <c r="J360" s="42">
        <f>ROUND(H360*I360, 2)</f>
        <v>4567.71</v>
      </c>
      <c r="K360" s="41"/>
      <c r="L360" s="42">
        <f>SmtRes!DF140</f>
        <v>0</v>
      </c>
    </row>
    <row r="361" spans="1:83" ht="42.75" x14ac:dyDescent="0.2">
      <c r="A361" s="38"/>
      <c r="B361" s="38" t="s">
        <v>1247</v>
      </c>
      <c r="C361" s="38" t="s">
        <v>1249</v>
      </c>
      <c r="D361" s="39" t="s">
        <v>1250</v>
      </c>
      <c r="E361" s="40">
        <v>2.1000000000000001E-2</v>
      </c>
      <c r="F361" s="40">
        <f t="shared" si="9"/>
        <v>0</v>
      </c>
      <c r="G361" s="40">
        <f>SmtRes!CX142</f>
        <v>0</v>
      </c>
      <c r="H361" s="42">
        <f>SmtRes!CZ142</f>
        <v>14803.89</v>
      </c>
      <c r="I361" s="41">
        <f>SmtRes!AI142</f>
        <v>0.92</v>
      </c>
      <c r="J361" s="42">
        <f>ROUND(H361*I361, 2)</f>
        <v>13619.58</v>
      </c>
      <c r="K361" s="41"/>
      <c r="L361" s="42">
        <f>SmtRes!DF142</f>
        <v>0</v>
      </c>
    </row>
    <row r="362" spans="1:83" ht="71.25" x14ac:dyDescent="0.2">
      <c r="A362" s="38"/>
      <c r="B362" s="38" t="s">
        <v>1230</v>
      </c>
      <c r="C362" s="38" t="s">
        <v>1232</v>
      </c>
      <c r="D362" s="39" t="s">
        <v>83</v>
      </c>
      <c r="E362" s="40">
        <v>2E-3</v>
      </c>
      <c r="F362" s="40">
        <f t="shared" si="9"/>
        <v>0</v>
      </c>
      <c r="G362" s="40">
        <f>SmtRes!CX143</f>
        <v>0</v>
      </c>
      <c r="H362" s="42">
        <f>SmtRes!CZ143</f>
        <v>105278.81</v>
      </c>
      <c r="I362" s="41">
        <f>SmtRes!AI143</f>
        <v>1.29</v>
      </c>
      <c r="J362" s="42">
        <f>ROUND(H362*I362, 2)</f>
        <v>135809.66</v>
      </c>
      <c r="K362" s="41"/>
      <c r="L362" s="42">
        <f>SmtRes!DF143</f>
        <v>0</v>
      </c>
    </row>
    <row r="363" spans="1:83" ht="14.25" x14ac:dyDescent="0.2">
      <c r="A363" s="38"/>
      <c r="B363" s="38" t="s">
        <v>1267</v>
      </c>
      <c r="C363" s="38" t="s">
        <v>1269</v>
      </c>
      <c r="D363" s="39" t="s">
        <v>83</v>
      </c>
      <c r="E363" s="40">
        <v>2E-3</v>
      </c>
      <c r="F363" s="40">
        <f t="shared" si="9"/>
        <v>0</v>
      </c>
      <c r="G363" s="40">
        <f>SmtRes!CX145</f>
        <v>0</v>
      </c>
      <c r="H363" s="42">
        <f>SmtRes!CZ145</f>
        <v>88783.86</v>
      </c>
      <c r="I363" s="41">
        <f>SmtRes!AI145</f>
        <v>0.94</v>
      </c>
      <c r="J363" s="42">
        <f>ROUND(H363*I363, 2)</f>
        <v>83456.83</v>
      </c>
      <c r="K363" s="41"/>
      <c r="L363" s="42">
        <f>SmtRes!DF145</f>
        <v>0</v>
      </c>
    </row>
    <row r="364" spans="1:83" ht="14.25" x14ac:dyDescent="0.2">
      <c r="A364" s="38"/>
      <c r="B364" s="38" t="str">
        <f>EtalonRes!I139</f>
        <v>04.1.02.05</v>
      </c>
      <c r="C364" s="38" t="str">
        <f>EtalonRes!K139</f>
        <v>Смеси бетонные тяжелого бетона</v>
      </c>
      <c r="D364" s="39" t="str">
        <f>EtalonRes!O139</f>
        <v>м3</v>
      </c>
      <c r="E364" s="40">
        <f>EtalonRes!X139</f>
        <v>1.38</v>
      </c>
      <c r="F364" s="40">
        <f t="shared" si="9"/>
        <v>0</v>
      </c>
      <c r="G364" s="40">
        <f>ROUND(EtalonRes!AG139*Source!I77, 7)</f>
        <v>0</v>
      </c>
      <c r="H364" s="42"/>
      <c r="I364" s="41"/>
      <c r="J364" s="42"/>
      <c r="K364" s="41"/>
      <c r="L364" s="42"/>
    </row>
    <row r="365" spans="1:83" ht="14.25" x14ac:dyDescent="0.2">
      <c r="A365" s="38"/>
      <c r="B365" s="38" t="str">
        <f>EtalonRes!I141</f>
        <v>05.1.07.27</v>
      </c>
      <c r="C365" s="38" t="str">
        <f>EtalonRes!K141</f>
        <v>Столбы бетонные</v>
      </c>
      <c r="D365" s="39" t="str">
        <f>EtalonRes!O141</f>
        <v>ШТ</v>
      </c>
      <c r="E365" s="40">
        <f>EtalonRes!X141</f>
        <v>33.299999999999997</v>
      </c>
      <c r="F365" s="40">
        <f t="shared" si="9"/>
        <v>0</v>
      </c>
      <c r="G365" s="40">
        <f>ROUND(EtalonRes!AG141*Source!I77, 7)</f>
        <v>0</v>
      </c>
      <c r="H365" s="42"/>
      <c r="I365" s="41"/>
      <c r="J365" s="42"/>
      <c r="K365" s="41"/>
      <c r="L365" s="42"/>
    </row>
    <row r="366" spans="1:83" ht="14.25" x14ac:dyDescent="0.2">
      <c r="A366" s="38"/>
      <c r="B366" s="38" t="str">
        <f>EtalonRes!I144</f>
        <v>08.1.06.03</v>
      </c>
      <c r="C366" s="46" t="str">
        <f>EtalonRes!K144</f>
        <v>Панели металлические сетчатые</v>
      </c>
      <c r="D366" s="47" t="str">
        <f>EtalonRes!O144</f>
        <v>м2</v>
      </c>
      <c r="E366" s="48">
        <f>EtalonRes!X144</f>
        <v>189</v>
      </c>
      <c r="F366" s="48">
        <f t="shared" si="9"/>
        <v>0</v>
      </c>
      <c r="G366" s="48">
        <f>ROUND(EtalonRes!AG144*Source!I77, 7)</f>
        <v>0</v>
      </c>
      <c r="H366" s="49"/>
      <c r="I366" s="50"/>
      <c r="J366" s="49"/>
      <c r="K366" s="50"/>
      <c r="L366" s="49"/>
    </row>
    <row r="367" spans="1:83" ht="15" x14ac:dyDescent="0.2">
      <c r="A367" s="38"/>
      <c r="B367" s="38"/>
      <c r="C367" s="52" t="s">
        <v>1966</v>
      </c>
      <c r="D367" s="39"/>
      <c r="E367" s="40"/>
      <c r="F367" s="40"/>
      <c r="G367" s="40"/>
      <c r="H367" s="42"/>
      <c r="I367" s="41"/>
      <c r="J367" s="42"/>
      <c r="K367" s="41"/>
      <c r="L367" s="42">
        <f>L348+L350+L351+L358</f>
        <v>1354.22</v>
      </c>
    </row>
    <row r="368" spans="1:83" ht="14.25" x14ac:dyDescent="0.2">
      <c r="A368" s="38"/>
      <c r="B368" s="38"/>
      <c r="C368" s="38" t="s">
        <v>1967</v>
      </c>
      <c r="D368" s="39"/>
      <c r="E368" s="40"/>
      <c r="F368" s="40"/>
      <c r="G368" s="40"/>
      <c r="H368" s="42"/>
      <c r="I368" s="41"/>
      <c r="J368" s="42"/>
      <c r="K368" s="41"/>
      <c r="L368" s="42">
        <f>SUM(AR346:AR371)+SUM(AS346:AS371)+SUM(AT346:AT371)+SUM(AU346:AU371)+SUM(AV346:AV371)</f>
        <v>966.4</v>
      </c>
    </row>
    <row r="369" spans="1:83" ht="42.75" x14ac:dyDescent="0.2">
      <c r="A369" s="38"/>
      <c r="B369" s="38" t="s">
        <v>44</v>
      </c>
      <c r="C369" s="38" t="s">
        <v>1976</v>
      </c>
      <c r="D369" s="39" t="s">
        <v>635</v>
      </c>
      <c r="E369" s="40">
        <f>Source!BZ77</f>
        <v>110</v>
      </c>
      <c r="F369" s="40"/>
      <c r="G369" s="40">
        <f>Source!AT77</f>
        <v>110</v>
      </c>
      <c r="H369" s="42"/>
      <c r="I369" s="41"/>
      <c r="J369" s="42"/>
      <c r="K369" s="41"/>
      <c r="L369" s="42">
        <f>SUM(AZ346:AZ371)</f>
        <v>1063.04</v>
      </c>
    </row>
    <row r="370" spans="1:83" ht="42.75" x14ac:dyDescent="0.2">
      <c r="A370" s="46"/>
      <c r="B370" s="46" t="s">
        <v>45</v>
      </c>
      <c r="C370" s="46" t="s">
        <v>1977</v>
      </c>
      <c r="D370" s="47" t="s">
        <v>635</v>
      </c>
      <c r="E370" s="48">
        <f>Source!CA77</f>
        <v>73</v>
      </c>
      <c r="F370" s="48"/>
      <c r="G370" s="48">
        <f>Source!AU77</f>
        <v>73</v>
      </c>
      <c r="H370" s="49"/>
      <c r="I370" s="50"/>
      <c r="J370" s="49"/>
      <c r="K370" s="50"/>
      <c r="L370" s="49">
        <f>SUM(BA346:BA371)</f>
        <v>705.47</v>
      </c>
    </row>
    <row r="371" spans="1:83" ht="15" x14ac:dyDescent="0.2">
      <c r="C371" s="74" t="s">
        <v>1970</v>
      </c>
      <c r="D371" s="74"/>
      <c r="E371" s="74"/>
      <c r="F371" s="74"/>
      <c r="G371" s="74"/>
      <c r="H371" s="74"/>
      <c r="I371" s="75">
        <f>IF(E346&lt;&gt;0,K371/E346, 0)</f>
        <v>312272.99999999994</v>
      </c>
      <c r="J371" s="75"/>
      <c r="K371" s="75">
        <f>L348+L350+L358+L369+L370+L351</f>
        <v>3122.7299999999996</v>
      </c>
      <c r="L371" s="75"/>
      <c r="M371" s="70">
        <f>K371*1.038</f>
        <v>3241.3937399999995</v>
      </c>
      <c r="AD371">
        <f>ROUND((Source!AT77/100)*((ROUND(SUMIF(SmtRes!AQ132:'SmtRes'!AQ145,"=1",SmtRes!AD132:'SmtRes'!AD145)*Source!I77, 2)+ROUND(SUMIF(SmtRes!AQ132:'SmtRes'!AQ145,"=1",SmtRes!AC132:'SmtRes'!AC145)*Source!I77, 2))), 2)</f>
        <v>19.79</v>
      </c>
      <c r="AE371">
        <f>ROUND((Source!AU77/100)*((ROUND(SUMIF(SmtRes!AQ132:'SmtRes'!AQ145,"=1",SmtRes!AD132:'SmtRes'!AD145)*Source!I77, 2)+ROUND(SUMIF(SmtRes!AQ132:'SmtRes'!AQ145,"=1",SmtRes!AC132:'SmtRes'!AC145)*Source!I77, 2))), 2)</f>
        <v>13.13</v>
      </c>
      <c r="AN371" s="51">
        <f>L348+L350+L358+L369+L370+L351</f>
        <v>3122.7299999999996</v>
      </c>
      <c r="AO371" s="51">
        <f>L350</f>
        <v>387.81999999999994</v>
      </c>
      <c r="AQ371" t="s">
        <v>1971</v>
      </c>
      <c r="AR371" s="51">
        <f>L348</f>
        <v>795.12</v>
      </c>
      <c r="AT371" s="51">
        <f>L351</f>
        <v>171.27999999999997</v>
      </c>
      <c r="AV371" t="s">
        <v>1971</v>
      </c>
      <c r="AW371" s="51">
        <f>L358</f>
        <v>0</v>
      </c>
      <c r="AZ371">
        <f>Source!X77</f>
        <v>1063.04</v>
      </c>
      <c r="BA371">
        <f>Source!Y77</f>
        <v>705.47</v>
      </c>
      <c r="CD371">
        <v>1</v>
      </c>
    </row>
    <row r="372" spans="1:83" ht="68.25" x14ac:dyDescent="0.2">
      <c r="A372" s="36" t="s">
        <v>154</v>
      </c>
      <c r="B372" s="38" t="s">
        <v>2001</v>
      </c>
      <c r="C372" s="38" t="s">
        <v>2002</v>
      </c>
      <c r="D372" s="39" t="str">
        <f>Source!H81</f>
        <v>100 ШТ</v>
      </c>
      <c r="E372" s="40">
        <f>Source!K81</f>
        <v>0.01</v>
      </c>
      <c r="F372" s="40"/>
      <c r="G372" s="40">
        <f>Source!I81</f>
        <v>0.01</v>
      </c>
      <c r="H372" s="42"/>
      <c r="I372" s="41"/>
      <c r="J372" s="42"/>
      <c r="K372" s="41"/>
      <c r="L372" s="42"/>
    </row>
    <row r="373" spans="1:83" x14ac:dyDescent="0.2">
      <c r="C373" s="43" t="str">
        <f>"Объем: "&amp;Source!I81&amp;"=1/"&amp;"100"</f>
        <v>Объем: 0,01=1/100</v>
      </c>
    </row>
    <row r="374" spans="1:83" ht="15" x14ac:dyDescent="0.2">
      <c r="A374" s="37"/>
      <c r="B374" s="40">
        <v>1</v>
      </c>
      <c r="C374" s="37" t="s">
        <v>1961</v>
      </c>
      <c r="D374" s="39" t="s">
        <v>1203</v>
      </c>
      <c r="E374" s="44"/>
      <c r="F374" s="40"/>
      <c r="G374" s="40">
        <f>Source!U81</f>
        <v>0.35639999999999999</v>
      </c>
      <c r="H374" s="40"/>
      <c r="I374" s="40"/>
      <c r="J374" s="40"/>
      <c r="K374" s="40"/>
      <c r="L374" s="45">
        <f>SUM(L375:L375)-SUMIF(CE375:CE375, 1, L375:L375)</f>
        <v>170.81</v>
      </c>
    </row>
    <row r="375" spans="1:83" ht="14.25" x14ac:dyDescent="0.2">
      <c r="A375" s="38"/>
      <c r="B375" s="38" t="s">
        <v>1201</v>
      </c>
      <c r="C375" s="38" t="s">
        <v>1271</v>
      </c>
      <c r="D375" s="39" t="s">
        <v>1203</v>
      </c>
      <c r="E375" s="40">
        <v>35.64</v>
      </c>
      <c r="F375" s="40"/>
      <c r="G375" s="40">
        <f>SmtRes!CX146</f>
        <v>0.35639999999999999</v>
      </c>
      <c r="H375" s="42"/>
      <c r="I375" s="41"/>
      <c r="J375" s="42">
        <f>SmtRes!CZ146</f>
        <v>479.27</v>
      </c>
      <c r="K375" s="41"/>
      <c r="L375" s="42">
        <f>SmtRes!DI146</f>
        <v>170.81</v>
      </c>
    </row>
    <row r="376" spans="1:83" ht="15" x14ac:dyDescent="0.2">
      <c r="A376" s="37"/>
      <c r="B376" s="40">
        <v>2</v>
      </c>
      <c r="C376" s="37" t="s">
        <v>1962</v>
      </c>
      <c r="D376" s="39"/>
      <c r="E376" s="44"/>
      <c r="F376" s="40"/>
      <c r="G376" s="40"/>
      <c r="H376" s="40"/>
      <c r="I376" s="40"/>
      <c r="J376" s="40"/>
      <c r="K376" s="40"/>
      <c r="L376" s="45">
        <f>SUM(L377:L383)-SUMIF(CE377:CE383, 1, L377:L383)</f>
        <v>421.15000000000003</v>
      </c>
    </row>
    <row r="377" spans="1:83" ht="15" x14ac:dyDescent="0.2">
      <c r="A377" s="37"/>
      <c r="B377" s="40"/>
      <c r="C377" s="37" t="s">
        <v>1964</v>
      </c>
      <c r="D377" s="39" t="s">
        <v>1203</v>
      </c>
      <c r="E377" s="44"/>
      <c r="F377" s="40"/>
      <c r="G377" s="40">
        <f>Source!V81</f>
        <v>0.2248</v>
      </c>
      <c r="H377" s="40"/>
      <c r="I377" s="40"/>
      <c r="J377" s="40"/>
      <c r="K377" s="40"/>
      <c r="L377" s="45">
        <f>SUMIF(CE378:CE383, 1, L378:L383)</f>
        <v>138.77000000000001</v>
      </c>
      <c r="CE377">
        <v>1</v>
      </c>
    </row>
    <row r="378" spans="1:83" ht="57" x14ac:dyDescent="0.2">
      <c r="A378" s="38"/>
      <c r="B378" s="38" t="s">
        <v>1272</v>
      </c>
      <c r="C378" s="38" t="s">
        <v>1274</v>
      </c>
      <c r="D378" s="39" t="s">
        <v>1100</v>
      </c>
      <c r="E378" s="40">
        <v>10.93</v>
      </c>
      <c r="F378" s="40"/>
      <c r="G378" s="40">
        <f>SmtRes!CX148</f>
        <v>0.10929999999999999</v>
      </c>
      <c r="H378" s="42">
        <f>SmtRes!CZ148</f>
        <v>2088.77</v>
      </c>
      <c r="I378" s="41">
        <f>SmtRes!AJ148</f>
        <v>1.31</v>
      </c>
      <c r="J378" s="42">
        <f>ROUND(H378*I378, 2)</f>
        <v>2736.29</v>
      </c>
      <c r="K378" s="41"/>
      <c r="L378" s="42">
        <f>SmtRes!DG148</f>
        <v>299.08</v>
      </c>
    </row>
    <row r="379" spans="1:83" ht="28.5" x14ac:dyDescent="0.2">
      <c r="A379" s="38"/>
      <c r="B379" s="38" t="s">
        <v>1219</v>
      </c>
      <c r="C379" s="38" t="s">
        <v>1974</v>
      </c>
      <c r="D379" s="39" t="s">
        <v>1203</v>
      </c>
      <c r="E379" s="40">
        <f>SmtRes!DO148*SmtRes!AT148</f>
        <v>10.93</v>
      </c>
      <c r="F379" s="40"/>
      <c r="G379" s="40">
        <f>ROUND(E379*G372, 7)</f>
        <v>0.10929999999999999</v>
      </c>
      <c r="H379" s="42"/>
      <c r="I379" s="41"/>
      <c r="J379" s="42">
        <f>ROUND(SmtRes!AG148/SmtRes!DO148, 2)</f>
        <v>620.24</v>
      </c>
      <c r="K379" s="41"/>
      <c r="L379" s="42">
        <f>SmtRes!DH148</f>
        <v>67.790000000000006</v>
      </c>
      <c r="CE379">
        <v>1</v>
      </c>
    </row>
    <row r="380" spans="1:83" ht="28.5" x14ac:dyDescent="0.2">
      <c r="A380" s="38"/>
      <c r="B380" s="38" t="s">
        <v>1275</v>
      </c>
      <c r="C380" s="38" t="s">
        <v>1277</v>
      </c>
      <c r="D380" s="39" t="s">
        <v>1100</v>
      </c>
      <c r="E380" s="40">
        <v>10.74</v>
      </c>
      <c r="F380" s="40"/>
      <c r="G380" s="40">
        <f>SmtRes!CX149</f>
        <v>0.1074</v>
      </c>
      <c r="H380" s="42">
        <f>SmtRes!CZ149</f>
        <v>788.55</v>
      </c>
      <c r="I380" s="41">
        <f>SmtRes!AJ149</f>
        <v>1.38</v>
      </c>
      <c r="J380" s="42">
        <f>ROUND(H380*I380, 2)</f>
        <v>1088.2</v>
      </c>
      <c r="K380" s="41"/>
      <c r="L380" s="42">
        <f>SmtRes!DG149</f>
        <v>116.87</v>
      </c>
    </row>
    <row r="381" spans="1:83" ht="28.5" x14ac:dyDescent="0.2">
      <c r="A381" s="38"/>
      <c r="B381" s="38" t="s">
        <v>1219</v>
      </c>
      <c r="C381" s="38" t="s">
        <v>1974</v>
      </c>
      <c r="D381" s="39" t="s">
        <v>1203</v>
      </c>
      <c r="E381" s="40">
        <f>SmtRes!DO149*SmtRes!AT149</f>
        <v>10.74</v>
      </c>
      <c r="F381" s="40"/>
      <c r="G381" s="40">
        <f>ROUND(E381*G372, 7)</f>
        <v>0.1074</v>
      </c>
      <c r="H381" s="42"/>
      <c r="I381" s="41"/>
      <c r="J381" s="42">
        <f>ROUND(SmtRes!AG149/SmtRes!DO149, 2)</f>
        <v>620.24</v>
      </c>
      <c r="K381" s="41"/>
      <c r="L381" s="42">
        <f>SmtRes!DH149</f>
        <v>66.61</v>
      </c>
      <c r="CE381">
        <v>1</v>
      </c>
    </row>
    <row r="382" spans="1:83" ht="28.5" x14ac:dyDescent="0.2">
      <c r="A382" s="38"/>
      <c r="B382" s="38" t="s">
        <v>1206</v>
      </c>
      <c r="C382" s="38" t="s">
        <v>1208</v>
      </c>
      <c r="D382" s="39" t="s">
        <v>1100</v>
      </c>
      <c r="E382" s="40">
        <v>0.81</v>
      </c>
      <c r="F382" s="40"/>
      <c r="G382" s="40">
        <f>SmtRes!CX150</f>
        <v>8.0999999999999996E-3</v>
      </c>
      <c r="H382" s="42"/>
      <c r="I382" s="41"/>
      <c r="J382" s="42">
        <f>SmtRes!CZ150</f>
        <v>641.70000000000005</v>
      </c>
      <c r="K382" s="41"/>
      <c r="L382" s="42">
        <f>SmtRes!DG150</f>
        <v>5.2</v>
      </c>
    </row>
    <row r="383" spans="1:83" ht="28.5" x14ac:dyDescent="0.2">
      <c r="A383" s="38"/>
      <c r="B383" s="38" t="s">
        <v>1209</v>
      </c>
      <c r="C383" s="38" t="s">
        <v>1963</v>
      </c>
      <c r="D383" s="39" t="s">
        <v>1203</v>
      </c>
      <c r="E383" s="40">
        <f>SmtRes!DO150*SmtRes!AT150</f>
        <v>0.81</v>
      </c>
      <c r="F383" s="40"/>
      <c r="G383" s="40">
        <f>ROUND(E383*G372, 7)</f>
        <v>8.0999999999999996E-3</v>
      </c>
      <c r="H383" s="42"/>
      <c r="I383" s="41"/>
      <c r="J383" s="42">
        <f>ROUND(SmtRes!AG150/SmtRes!DO150, 2)</f>
        <v>539.69000000000005</v>
      </c>
      <c r="K383" s="41"/>
      <c r="L383" s="42">
        <f>SmtRes!DH150</f>
        <v>4.37</v>
      </c>
      <c r="CE383">
        <v>1</v>
      </c>
    </row>
    <row r="384" spans="1:83" ht="15" hidden="1" x14ac:dyDescent="0.2">
      <c r="A384" s="37"/>
      <c r="B384" s="40">
        <v>4</v>
      </c>
      <c r="C384" s="37" t="s">
        <v>1965</v>
      </c>
      <c r="D384" s="39"/>
      <c r="E384" s="44"/>
      <c r="F384" s="40"/>
      <c r="G384" s="40"/>
      <c r="H384" s="40"/>
      <c r="I384" s="40"/>
      <c r="J384" s="40"/>
      <c r="K384" s="40"/>
      <c r="L384" s="45">
        <f>SUM(L385:L385)-SUMIF(CE385:CE385, 1, L385:L385)</f>
        <v>0</v>
      </c>
    </row>
    <row r="385" spans="1:83" ht="42.75" x14ac:dyDescent="0.2">
      <c r="A385" s="38"/>
      <c r="B385" s="38" t="s">
        <v>1278</v>
      </c>
      <c r="C385" s="38" t="s">
        <v>1280</v>
      </c>
      <c r="D385" s="39" t="s">
        <v>49</v>
      </c>
      <c r="E385" s="40">
        <v>0.13975000000000001</v>
      </c>
      <c r="F385" s="40">
        <f>ROUND(0,7)</f>
        <v>0</v>
      </c>
      <c r="G385" s="40">
        <f>SmtRes!CX153</f>
        <v>0</v>
      </c>
      <c r="H385" s="42">
        <f>SmtRes!CZ153</f>
        <v>20734.490000000002</v>
      </c>
      <c r="I385" s="41">
        <f>SmtRes!AI153</f>
        <v>0.78</v>
      </c>
      <c r="J385" s="42">
        <f>ROUND(H385*I385, 2)</f>
        <v>16172.9</v>
      </c>
      <c r="K385" s="41"/>
      <c r="L385" s="42">
        <f>SmtRes!DF153</f>
        <v>0</v>
      </c>
    </row>
    <row r="386" spans="1:83" ht="14.25" x14ac:dyDescent="0.2">
      <c r="A386" s="38"/>
      <c r="B386" s="38" t="str">
        <f>EtalonRes!I151</f>
        <v>04.1.02.05</v>
      </c>
      <c r="C386" s="38" t="str">
        <f>EtalonRes!K151</f>
        <v>Смеси бетонные тяжелого бетона</v>
      </c>
      <c r="D386" s="39" t="str">
        <f>EtalonRes!O151</f>
        <v>м3</v>
      </c>
      <c r="E386" s="40">
        <f>EtalonRes!X151</f>
        <v>6.34</v>
      </c>
      <c r="F386" s="40">
        <f>ROUND(0,7)</f>
        <v>0</v>
      </c>
      <c r="G386" s="40">
        <f>ROUND(EtalonRes!AG151*Source!I81, 7)</f>
        <v>0</v>
      </c>
      <c r="H386" s="42"/>
      <c r="I386" s="41"/>
      <c r="J386" s="42"/>
      <c r="K386" s="41"/>
      <c r="L386" s="42"/>
    </row>
    <row r="387" spans="1:83" ht="14.25" x14ac:dyDescent="0.2">
      <c r="A387" s="38"/>
      <c r="B387" s="38" t="str">
        <f>EtalonRes!I152</f>
        <v>07.2.07.11</v>
      </c>
      <c r="C387" s="46" t="str">
        <f>EtalonRes!K152</f>
        <v>Стойки металлические опорные</v>
      </c>
      <c r="D387" s="47" t="str">
        <f>EtalonRes!O152</f>
        <v>ШТ</v>
      </c>
      <c r="E387" s="48">
        <f>EtalonRes!X152</f>
        <v>100</v>
      </c>
      <c r="F387" s="48">
        <f>ROUND(0,7)</f>
        <v>0</v>
      </c>
      <c r="G387" s="48">
        <f>ROUND(EtalonRes!AG152*Source!I81, 7)</f>
        <v>0</v>
      </c>
      <c r="H387" s="49"/>
      <c r="I387" s="50"/>
      <c r="J387" s="49"/>
      <c r="K387" s="50"/>
      <c r="L387" s="49"/>
    </row>
    <row r="388" spans="1:83" ht="15" x14ac:dyDescent="0.2">
      <c r="A388" s="38"/>
      <c r="B388" s="38"/>
      <c r="C388" s="52" t="s">
        <v>1966</v>
      </c>
      <c r="D388" s="39"/>
      <c r="E388" s="40"/>
      <c r="F388" s="40"/>
      <c r="G388" s="40"/>
      <c r="H388" s="42"/>
      <c r="I388" s="41"/>
      <c r="J388" s="42"/>
      <c r="K388" s="41"/>
      <c r="L388" s="42">
        <f>L374+L376+L377+L384</f>
        <v>730.73</v>
      </c>
    </row>
    <row r="389" spans="1:83" ht="14.25" x14ac:dyDescent="0.2">
      <c r="A389" s="38"/>
      <c r="B389" s="38"/>
      <c r="C389" s="38" t="s">
        <v>1967</v>
      </c>
      <c r="D389" s="39"/>
      <c r="E389" s="40"/>
      <c r="F389" s="40"/>
      <c r="G389" s="40"/>
      <c r="H389" s="42"/>
      <c r="I389" s="41"/>
      <c r="J389" s="42"/>
      <c r="K389" s="41"/>
      <c r="L389" s="42">
        <f>SUM(AR372:AR392)+SUM(AS372:AS392)+SUM(AT372:AT392)+SUM(AU372:AU392)+SUM(AV372:AV392)</f>
        <v>309.58000000000004</v>
      </c>
    </row>
    <row r="390" spans="1:83" ht="28.5" x14ac:dyDescent="0.2">
      <c r="A390" s="38"/>
      <c r="B390" s="38" t="s">
        <v>120</v>
      </c>
      <c r="C390" s="38" t="s">
        <v>1992</v>
      </c>
      <c r="D390" s="39" t="s">
        <v>635</v>
      </c>
      <c r="E390" s="40">
        <f>Source!BZ81</f>
        <v>93</v>
      </c>
      <c r="F390" s="40"/>
      <c r="G390" s="40">
        <f>Source!AT81</f>
        <v>93</v>
      </c>
      <c r="H390" s="42"/>
      <c r="I390" s="41"/>
      <c r="J390" s="42"/>
      <c r="K390" s="41"/>
      <c r="L390" s="42">
        <f>SUM(AZ372:AZ392)</f>
        <v>287.91000000000003</v>
      </c>
    </row>
    <row r="391" spans="1:83" ht="28.5" x14ac:dyDescent="0.2">
      <c r="A391" s="46"/>
      <c r="B391" s="46" t="s">
        <v>121</v>
      </c>
      <c r="C391" s="46" t="s">
        <v>1993</v>
      </c>
      <c r="D391" s="47" t="s">
        <v>635</v>
      </c>
      <c r="E391" s="48">
        <f>Source!CA81</f>
        <v>62</v>
      </c>
      <c r="F391" s="48"/>
      <c r="G391" s="48">
        <f>Source!AU81</f>
        <v>62</v>
      </c>
      <c r="H391" s="49"/>
      <c r="I391" s="50"/>
      <c r="J391" s="49"/>
      <c r="K391" s="50"/>
      <c r="L391" s="49">
        <f>SUM(BA372:BA392)</f>
        <v>191.94</v>
      </c>
    </row>
    <row r="392" spans="1:83" ht="15" x14ac:dyDescent="0.2">
      <c r="C392" s="74" t="s">
        <v>1970</v>
      </c>
      <c r="D392" s="74"/>
      <c r="E392" s="74"/>
      <c r="F392" s="74"/>
      <c r="G392" s="74"/>
      <c r="H392" s="74"/>
      <c r="I392" s="75">
        <f>IF(E372&lt;&gt;0,K392/E372, 0)</f>
        <v>121058.00000000001</v>
      </c>
      <c r="J392" s="75"/>
      <c r="K392" s="75">
        <f>L374+L376+L384+L390+L391+L377</f>
        <v>1210.5800000000002</v>
      </c>
      <c r="L392" s="75"/>
      <c r="M392" s="70">
        <f>K392*1.038</f>
        <v>1256.5820400000002</v>
      </c>
      <c r="AD392">
        <f>ROUND((Source!AT81/100)*((ROUND(SUMIF(SmtRes!AQ146:'SmtRes'!AQ153,"=1",SmtRes!AD146:'SmtRes'!AD153)*Source!I81, 2)+ROUND(SUMIF(SmtRes!AQ146:'SmtRes'!AQ153,"=1",SmtRes!AC146:'SmtRes'!AC153)*Source!I81, 2))), 2)</f>
        <v>21.01</v>
      </c>
      <c r="AE392">
        <f>ROUND((Source!AU81/100)*((ROUND(SUMIF(SmtRes!AQ146:'SmtRes'!AQ153,"=1",SmtRes!AD146:'SmtRes'!AD153)*Source!I81, 2)+ROUND(SUMIF(SmtRes!AQ146:'SmtRes'!AQ153,"=1",SmtRes!AC146:'SmtRes'!AC153)*Source!I81, 2))), 2)</f>
        <v>14.01</v>
      </c>
      <c r="AN392" s="51">
        <f>L374+L376+L384+L390+L391+L377</f>
        <v>1210.5800000000002</v>
      </c>
      <c r="AO392" s="51">
        <f>L376</f>
        <v>421.15000000000003</v>
      </c>
      <c r="AQ392" t="s">
        <v>1971</v>
      </c>
      <c r="AR392" s="51">
        <f>L374</f>
        <v>170.81</v>
      </c>
      <c r="AT392" s="51">
        <f>L377</f>
        <v>138.77000000000001</v>
      </c>
      <c r="AV392" t="s">
        <v>1971</v>
      </c>
      <c r="AW392" s="51">
        <f>L384</f>
        <v>0</v>
      </c>
      <c r="AZ392">
        <f>Source!X81</f>
        <v>287.91000000000003</v>
      </c>
      <c r="BA392">
        <f>Source!Y81</f>
        <v>191.94</v>
      </c>
      <c r="CD392">
        <v>1</v>
      </c>
    </row>
    <row r="393" spans="1:83" ht="68.25" x14ac:dyDescent="0.2">
      <c r="A393" s="36" t="s">
        <v>160</v>
      </c>
      <c r="B393" s="38" t="s">
        <v>2003</v>
      </c>
      <c r="C393" s="38" t="s">
        <v>2004</v>
      </c>
      <c r="D393" s="39" t="str">
        <f>Source!H84</f>
        <v>10 ШТ</v>
      </c>
      <c r="E393" s="40">
        <f>Source!K84</f>
        <v>0.1</v>
      </c>
      <c r="F393" s="40"/>
      <c r="G393" s="40">
        <f>Source!I84</f>
        <v>0.1</v>
      </c>
      <c r="H393" s="42"/>
      <c r="I393" s="41"/>
      <c r="J393" s="42"/>
      <c r="K393" s="41"/>
      <c r="L393" s="42"/>
    </row>
    <row r="394" spans="1:83" x14ac:dyDescent="0.2">
      <c r="C394" s="43" t="str">
        <f>"Объем: "&amp;Source!I84&amp;"=1/"&amp;"10"</f>
        <v>Объем: 0,1=1/10</v>
      </c>
    </row>
    <row r="395" spans="1:83" ht="15" x14ac:dyDescent="0.2">
      <c r="A395" s="37"/>
      <c r="B395" s="40">
        <v>1</v>
      </c>
      <c r="C395" s="37" t="s">
        <v>1961</v>
      </c>
      <c r="D395" s="39" t="s">
        <v>1203</v>
      </c>
      <c r="E395" s="44"/>
      <c r="F395" s="40"/>
      <c r="G395" s="40">
        <f>Source!U84</f>
        <v>0.71099999999999997</v>
      </c>
      <c r="H395" s="40"/>
      <c r="I395" s="40"/>
      <c r="J395" s="40"/>
      <c r="K395" s="40"/>
      <c r="L395" s="45">
        <f>SUM(L396:L396)-SUMIF(CE396:CE396, 1, L396:L396)</f>
        <v>340.76</v>
      </c>
    </row>
    <row r="396" spans="1:83" ht="28.5" x14ac:dyDescent="0.2">
      <c r="A396" s="38"/>
      <c r="B396" s="38" t="s">
        <v>1201</v>
      </c>
      <c r="C396" s="38" t="s">
        <v>1202</v>
      </c>
      <c r="D396" s="39" t="s">
        <v>1203</v>
      </c>
      <c r="E396" s="40">
        <v>7.11</v>
      </c>
      <c r="F396" s="40"/>
      <c r="G396" s="40">
        <f>SmtRes!CX154</f>
        <v>0.71099999999999997</v>
      </c>
      <c r="H396" s="42"/>
      <c r="I396" s="41"/>
      <c r="J396" s="42">
        <f>SmtRes!CZ154</f>
        <v>479.27</v>
      </c>
      <c r="K396" s="41"/>
      <c r="L396" s="42">
        <f>SmtRes!DI154</f>
        <v>340.76</v>
      </c>
    </row>
    <row r="397" spans="1:83" ht="15" x14ac:dyDescent="0.2">
      <c r="A397" s="37"/>
      <c r="B397" s="40">
        <v>2</v>
      </c>
      <c r="C397" s="37" t="s">
        <v>1962</v>
      </c>
      <c r="D397" s="39"/>
      <c r="E397" s="44"/>
      <c r="F397" s="40"/>
      <c r="G397" s="40"/>
      <c r="H397" s="40"/>
      <c r="I397" s="40"/>
      <c r="J397" s="40"/>
      <c r="K397" s="40"/>
      <c r="L397" s="45">
        <f>SUM(L398:L402)-SUMIF(CE398:CE402, 1, L398:L402)</f>
        <v>11.790000000000006</v>
      </c>
    </row>
    <row r="398" spans="1:83" ht="15" x14ac:dyDescent="0.2">
      <c r="A398" s="37"/>
      <c r="B398" s="40"/>
      <c r="C398" s="37" t="s">
        <v>1964</v>
      </c>
      <c r="D398" s="39" t="s">
        <v>1203</v>
      </c>
      <c r="E398" s="44"/>
      <c r="F398" s="40"/>
      <c r="G398" s="40">
        <f>Source!V84</f>
        <v>6.8000000000000005E-2</v>
      </c>
      <c r="H398" s="40"/>
      <c r="I398" s="40"/>
      <c r="J398" s="40"/>
      <c r="K398" s="40"/>
      <c r="L398" s="45">
        <f>SUMIF(CE399:CE402, 1, L399:L402)</f>
        <v>36.700000000000003</v>
      </c>
      <c r="CE398">
        <v>1</v>
      </c>
    </row>
    <row r="399" spans="1:83" ht="28.5" x14ac:dyDescent="0.2">
      <c r="A399" s="38"/>
      <c r="B399" s="38" t="s">
        <v>1206</v>
      </c>
      <c r="C399" s="38" t="s">
        <v>1208</v>
      </c>
      <c r="D399" s="39" t="s">
        <v>1100</v>
      </c>
      <c r="E399" s="40">
        <v>0.11</v>
      </c>
      <c r="F399" s="40"/>
      <c r="G399" s="40">
        <f>SmtRes!CX156</f>
        <v>1.0999999999999999E-2</v>
      </c>
      <c r="H399" s="42"/>
      <c r="I399" s="41"/>
      <c r="J399" s="42">
        <f>SmtRes!CZ156</f>
        <v>641.70000000000005</v>
      </c>
      <c r="K399" s="41"/>
      <c r="L399" s="42">
        <f>SmtRes!DG156</f>
        <v>7.06</v>
      </c>
    </row>
    <row r="400" spans="1:83" ht="28.5" x14ac:dyDescent="0.2">
      <c r="A400" s="38"/>
      <c r="B400" s="38" t="s">
        <v>1209</v>
      </c>
      <c r="C400" s="38" t="s">
        <v>1963</v>
      </c>
      <c r="D400" s="39" t="s">
        <v>1203</v>
      </c>
      <c r="E400" s="40">
        <f>SmtRes!DO156*SmtRes!AT156</f>
        <v>0.11</v>
      </c>
      <c r="F400" s="40"/>
      <c r="G400" s="40">
        <f>ROUND(E400*G393, 7)</f>
        <v>1.0999999999999999E-2</v>
      </c>
      <c r="H400" s="42"/>
      <c r="I400" s="41"/>
      <c r="J400" s="42">
        <f>ROUND(SmtRes!AG156/SmtRes!DO156, 2)</f>
        <v>539.69000000000005</v>
      </c>
      <c r="K400" s="41"/>
      <c r="L400" s="42">
        <f>SmtRes!DH156</f>
        <v>5.94</v>
      </c>
      <c r="CE400">
        <v>1</v>
      </c>
    </row>
    <row r="401" spans="1:83" ht="28.5" x14ac:dyDescent="0.2">
      <c r="A401" s="38"/>
      <c r="B401" s="38" t="s">
        <v>1281</v>
      </c>
      <c r="C401" s="38" t="s">
        <v>1283</v>
      </c>
      <c r="D401" s="39" t="s">
        <v>1100</v>
      </c>
      <c r="E401" s="40">
        <v>0.56999999999999995</v>
      </c>
      <c r="F401" s="40"/>
      <c r="G401" s="40">
        <f>SmtRes!CX157</f>
        <v>5.7000000000000002E-2</v>
      </c>
      <c r="H401" s="42"/>
      <c r="I401" s="41"/>
      <c r="J401" s="42">
        <f>SmtRes!CZ157</f>
        <v>83.01</v>
      </c>
      <c r="K401" s="41"/>
      <c r="L401" s="42">
        <f>SmtRes!DG157</f>
        <v>4.7300000000000004</v>
      </c>
    </row>
    <row r="402" spans="1:83" ht="28.5" x14ac:dyDescent="0.2">
      <c r="A402" s="38"/>
      <c r="B402" s="38" t="s">
        <v>1209</v>
      </c>
      <c r="C402" s="38" t="s">
        <v>1963</v>
      </c>
      <c r="D402" s="39" t="s">
        <v>1203</v>
      </c>
      <c r="E402" s="40">
        <f>SmtRes!DO157*SmtRes!AT157</f>
        <v>0.56999999999999995</v>
      </c>
      <c r="F402" s="40"/>
      <c r="G402" s="40">
        <f>ROUND(E402*G393, 7)</f>
        <v>5.7000000000000002E-2</v>
      </c>
      <c r="H402" s="42"/>
      <c r="I402" s="41"/>
      <c r="J402" s="42">
        <f>ROUND(SmtRes!AG157/SmtRes!DO157, 2)</f>
        <v>539.69000000000005</v>
      </c>
      <c r="K402" s="41"/>
      <c r="L402" s="42">
        <f>SmtRes!DH157</f>
        <v>30.76</v>
      </c>
      <c r="CE402">
        <v>1</v>
      </c>
    </row>
    <row r="403" spans="1:83" ht="28.5" x14ac:dyDescent="0.2">
      <c r="A403" s="38"/>
      <c r="B403" s="38" t="str">
        <f>EtalonRes!I158</f>
        <v>01.5.02.01</v>
      </c>
      <c r="C403" s="38" t="str">
        <f>EtalonRes!K158</f>
        <v>Детали крепления барьерных ограждений</v>
      </c>
      <c r="D403" s="39" t="str">
        <f>EtalonRes!O158</f>
        <v>КОМПЛ</v>
      </c>
      <c r="E403" s="40">
        <f>EtalonRes!X158</f>
        <v>120</v>
      </c>
      <c r="F403" s="40">
        <f>ROUND(0,7)</f>
        <v>0</v>
      </c>
      <c r="G403" s="40">
        <f>ROUND(EtalonRes!AG158*Source!I84, 7)</f>
        <v>0</v>
      </c>
      <c r="H403" s="42"/>
      <c r="I403" s="41"/>
      <c r="J403" s="42"/>
      <c r="K403" s="41"/>
      <c r="L403" s="42"/>
    </row>
    <row r="404" spans="1:83" ht="28.5" x14ac:dyDescent="0.2">
      <c r="A404" s="38"/>
      <c r="B404" s="38" t="str">
        <f>EtalonRes!I159</f>
        <v>01.5.02.02</v>
      </c>
      <c r="C404" s="46" t="str">
        <f>EtalonRes!K159</f>
        <v>Панель металлическая решетчатая для барьерных ограждений</v>
      </c>
      <c r="D404" s="47" t="str">
        <f>EtalonRes!O159</f>
        <v>ШТ</v>
      </c>
      <c r="E404" s="48">
        <f>EtalonRes!X159</f>
        <v>10</v>
      </c>
      <c r="F404" s="48">
        <f>ROUND(0,7)</f>
        <v>0</v>
      </c>
      <c r="G404" s="48">
        <f>ROUND(EtalonRes!AG159*Source!I84, 7)</f>
        <v>0</v>
      </c>
      <c r="H404" s="49"/>
      <c r="I404" s="50"/>
      <c r="J404" s="49"/>
      <c r="K404" s="50"/>
      <c r="L404" s="49"/>
    </row>
    <row r="405" spans="1:83" ht="15" x14ac:dyDescent="0.2">
      <c r="A405" s="38"/>
      <c r="B405" s="38"/>
      <c r="C405" s="52" t="s">
        <v>1966</v>
      </c>
      <c r="D405" s="39"/>
      <c r="E405" s="40"/>
      <c r="F405" s="40"/>
      <c r="G405" s="40"/>
      <c r="H405" s="42"/>
      <c r="I405" s="41"/>
      <c r="J405" s="42"/>
      <c r="K405" s="41"/>
      <c r="L405" s="42">
        <f>L395+L397+L398</f>
        <v>389.25</v>
      </c>
    </row>
    <row r="406" spans="1:83" ht="14.25" x14ac:dyDescent="0.2">
      <c r="A406" s="38"/>
      <c r="B406" s="38"/>
      <c r="C406" s="38" t="s">
        <v>1967</v>
      </c>
      <c r="D406" s="39"/>
      <c r="E406" s="40"/>
      <c r="F406" s="40"/>
      <c r="G406" s="40"/>
      <c r="H406" s="42"/>
      <c r="I406" s="41"/>
      <c r="J406" s="42"/>
      <c r="K406" s="41"/>
      <c r="L406" s="42">
        <f>SUM(AR393:AR409)+SUM(AS393:AS409)+SUM(AT393:AT409)+SUM(AU393:AU409)+SUM(AV393:AV409)</f>
        <v>377.46</v>
      </c>
    </row>
    <row r="407" spans="1:83" ht="28.5" x14ac:dyDescent="0.2">
      <c r="A407" s="38"/>
      <c r="B407" s="38" t="s">
        <v>120</v>
      </c>
      <c r="C407" s="38" t="s">
        <v>1992</v>
      </c>
      <c r="D407" s="39" t="s">
        <v>635</v>
      </c>
      <c r="E407" s="40">
        <f>Source!BZ84</f>
        <v>93</v>
      </c>
      <c r="F407" s="40"/>
      <c r="G407" s="40">
        <f>Source!AT84</f>
        <v>93</v>
      </c>
      <c r="H407" s="42"/>
      <c r="I407" s="41"/>
      <c r="J407" s="42"/>
      <c r="K407" s="41"/>
      <c r="L407" s="42">
        <f>SUM(AZ393:AZ409)</f>
        <v>351.04</v>
      </c>
    </row>
    <row r="408" spans="1:83" ht="28.5" x14ac:dyDescent="0.2">
      <c r="A408" s="46"/>
      <c r="B408" s="46" t="s">
        <v>121</v>
      </c>
      <c r="C408" s="46" t="s">
        <v>1993</v>
      </c>
      <c r="D408" s="47" t="s">
        <v>635</v>
      </c>
      <c r="E408" s="48">
        <f>Source!CA84</f>
        <v>62</v>
      </c>
      <c r="F408" s="48"/>
      <c r="G408" s="48">
        <f>Source!AU84</f>
        <v>62</v>
      </c>
      <c r="H408" s="49"/>
      <c r="I408" s="50"/>
      <c r="J408" s="49"/>
      <c r="K408" s="50"/>
      <c r="L408" s="49">
        <f>SUM(BA393:BA409)</f>
        <v>234.03</v>
      </c>
    </row>
    <row r="409" spans="1:83" ht="15" x14ac:dyDescent="0.2">
      <c r="C409" s="74" t="s">
        <v>1970</v>
      </c>
      <c r="D409" s="74"/>
      <c r="E409" s="74"/>
      <c r="F409" s="74"/>
      <c r="G409" s="74"/>
      <c r="H409" s="74"/>
      <c r="I409" s="75">
        <f>IF(E393&lt;&gt;0,K409/E393, 0)</f>
        <v>9743.2000000000007</v>
      </c>
      <c r="J409" s="75"/>
      <c r="K409" s="75">
        <f>L395+L397+L407+L408+L398</f>
        <v>974.32</v>
      </c>
      <c r="L409" s="75"/>
      <c r="M409" s="70">
        <f>K409*1.038</f>
        <v>1011.3441600000001</v>
      </c>
      <c r="AD409">
        <f>ROUND((Source!AT84/100)*((ROUND(SUMIF(SmtRes!AQ154:'SmtRes'!AQ159,"=1",SmtRes!AD154:'SmtRes'!AD159)*Source!I84, 2)+ROUND(SUMIF(SmtRes!AQ154:'SmtRes'!AQ159,"=1",SmtRes!AC154:'SmtRes'!AC159)*Source!I84, 2))), 2)</f>
        <v>144.96</v>
      </c>
      <c r="AE409">
        <f>ROUND((Source!AU84/100)*((ROUND(SUMIF(SmtRes!AQ154:'SmtRes'!AQ159,"=1",SmtRes!AD154:'SmtRes'!AD159)*Source!I84, 2)+ROUND(SUMIF(SmtRes!AQ154:'SmtRes'!AQ159,"=1",SmtRes!AC154:'SmtRes'!AC159)*Source!I84, 2))), 2)</f>
        <v>96.64</v>
      </c>
      <c r="AN409" s="51">
        <f>L395+L397+L407+L408+L398</f>
        <v>974.32</v>
      </c>
      <c r="AO409" s="51">
        <f>L397</f>
        <v>11.790000000000006</v>
      </c>
      <c r="AQ409" t="s">
        <v>1971</v>
      </c>
      <c r="AR409" s="51">
        <f>L395</f>
        <v>340.76</v>
      </c>
      <c r="AT409" s="51">
        <f>L398</f>
        <v>36.700000000000003</v>
      </c>
      <c r="AV409" t="s">
        <v>1971</v>
      </c>
      <c r="AW409">
        <f>0</f>
        <v>0</v>
      </c>
      <c r="AZ409">
        <f>Source!X84</f>
        <v>351.04</v>
      </c>
      <c r="BA409">
        <f>Source!Y84</f>
        <v>234.03</v>
      </c>
      <c r="CD409">
        <v>1</v>
      </c>
    </row>
    <row r="410" spans="1:83" ht="68.25" x14ac:dyDescent="0.2">
      <c r="A410" s="36" t="s">
        <v>172</v>
      </c>
      <c r="B410" s="38" t="s">
        <v>2005</v>
      </c>
      <c r="C410" s="38" t="s">
        <v>2006</v>
      </c>
      <c r="D410" s="39" t="str">
        <f>Source!H87</f>
        <v>10 ШТ</v>
      </c>
      <c r="E410" s="40">
        <f>Source!K87</f>
        <v>0.1</v>
      </c>
      <c r="F410" s="40"/>
      <c r="G410" s="40">
        <f>Source!I87</f>
        <v>0.1</v>
      </c>
      <c r="H410" s="42"/>
      <c r="I410" s="41"/>
      <c r="J410" s="42"/>
      <c r="K410" s="41"/>
      <c r="L410" s="42"/>
    </row>
    <row r="411" spans="1:83" x14ac:dyDescent="0.2">
      <c r="C411" s="43" t="str">
        <f>"Объем: "&amp;Source!I87&amp;"=1/"&amp;"10"</f>
        <v>Объем: 0,1=1/10</v>
      </c>
    </row>
    <row r="412" spans="1:83" ht="15" x14ac:dyDescent="0.2">
      <c r="A412" s="37"/>
      <c r="B412" s="40">
        <v>1</v>
      </c>
      <c r="C412" s="37" t="s">
        <v>1961</v>
      </c>
      <c r="D412" s="39" t="s">
        <v>1203</v>
      </c>
      <c r="E412" s="44"/>
      <c r="F412" s="40"/>
      <c r="G412" s="40">
        <f>Source!U87</f>
        <v>0.76900000000000002</v>
      </c>
      <c r="H412" s="40"/>
      <c r="I412" s="40"/>
      <c r="J412" s="40"/>
      <c r="K412" s="40"/>
      <c r="L412" s="45">
        <f>SUM(L413:L413)-SUMIF(CE413:CE413, 1, L413:L413)</f>
        <v>368.56</v>
      </c>
    </row>
    <row r="413" spans="1:83" ht="28.5" x14ac:dyDescent="0.2">
      <c r="A413" s="38"/>
      <c r="B413" s="38" t="s">
        <v>1201</v>
      </c>
      <c r="C413" s="38" t="s">
        <v>1202</v>
      </c>
      <c r="D413" s="39" t="s">
        <v>1203</v>
      </c>
      <c r="E413" s="40">
        <v>7.69</v>
      </c>
      <c r="F413" s="40"/>
      <c r="G413" s="40">
        <f>SmtRes!CX160</f>
        <v>0.76900000000000002</v>
      </c>
      <c r="H413" s="42"/>
      <c r="I413" s="41"/>
      <c r="J413" s="42">
        <f>SmtRes!CZ160</f>
        <v>479.27</v>
      </c>
      <c r="K413" s="41"/>
      <c r="L413" s="42">
        <f>SmtRes!DI160</f>
        <v>368.56</v>
      </c>
    </row>
    <row r="414" spans="1:83" ht="15" x14ac:dyDescent="0.2">
      <c r="A414" s="37"/>
      <c r="B414" s="40">
        <v>2</v>
      </c>
      <c r="C414" s="37" t="s">
        <v>1962</v>
      </c>
      <c r="D414" s="39"/>
      <c r="E414" s="44"/>
      <c r="F414" s="40"/>
      <c r="G414" s="40"/>
      <c r="H414" s="40"/>
      <c r="I414" s="40"/>
      <c r="J414" s="40"/>
      <c r="K414" s="40"/>
      <c r="L414" s="45">
        <f>SUM(L415:L419)-SUMIF(CE415:CE419, 1, L415:L419)</f>
        <v>18.420000000000002</v>
      </c>
    </row>
    <row r="415" spans="1:83" ht="15" x14ac:dyDescent="0.2">
      <c r="A415" s="37"/>
      <c r="B415" s="40"/>
      <c r="C415" s="37" t="s">
        <v>1964</v>
      </c>
      <c r="D415" s="39" t="s">
        <v>1203</v>
      </c>
      <c r="E415" s="44"/>
      <c r="F415" s="40"/>
      <c r="G415" s="40">
        <f>Source!V87</f>
        <v>9.4E-2</v>
      </c>
      <c r="H415" s="40"/>
      <c r="I415" s="40"/>
      <c r="J415" s="40"/>
      <c r="K415" s="40"/>
      <c r="L415" s="45">
        <f>SUMIF(CE416:CE419, 1, L416:L419)</f>
        <v>50.73</v>
      </c>
      <c r="CE415">
        <v>1</v>
      </c>
    </row>
    <row r="416" spans="1:83" ht="28.5" x14ac:dyDescent="0.2">
      <c r="A416" s="38"/>
      <c r="B416" s="38" t="s">
        <v>1206</v>
      </c>
      <c r="C416" s="38" t="s">
        <v>1208</v>
      </c>
      <c r="D416" s="39" t="s">
        <v>1100</v>
      </c>
      <c r="E416" s="40">
        <v>0.19</v>
      </c>
      <c r="F416" s="40"/>
      <c r="G416" s="40">
        <f>SmtRes!CX162</f>
        <v>1.9E-2</v>
      </c>
      <c r="H416" s="42"/>
      <c r="I416" s="41"/>
      <c r="J416" s="42">
        <f>SmtRes!CZ162</f>
        <v>641.70000000000005</v>
      </c>
      <c r="K416" s="41"/>
      <c r="L416" s="42">
        <f>SmtRes!DG162</f>
        <v>12.19</v>
      </c>
    </row>
    <row r="417" spans="1:83" ht="28.5" x14ac:dyDescent="0.2">
      <c r="A417" s="38"/>
      <c r="B417" s="38" t="s">
        <v>1209</v>
      </c>
      <c r="C417" s="38" t="s">
        <v>1963</v>
      </c>
      <c r="D417" s="39" t="s">
        <v>1203</v>
      </c>
      <c r="E417" s="40">
        <f>SmtRes!DO162*SmtRes!AT162</f>
        <v>0.19</v>
      </c>
      <c r="F417" s="40"/>
      <c r="G417" s="40">
        <f>ROUND(E417*G410, 7)</f>
        <v>1.9E-2</v>
      </c>
      <c r="H417" s="42"/>
      <c r="I417" s="41"/>
      <c r="J417" s="42">
        <f>ROUND(SmtRes!AG162/SmtRes!DO162, 2)</f>
        <v>539.69000000000005</v>
      </c>
      <c r="K417" s="41"/>
      <c r="L417" s="42">
        <f>SmtRes!DH162</f>
        <v>10.25</v>
      </c>
      <c r="CE417">
        <v>1</v>
      </c>
    </row>
    <row r="418" spans="1:83" ht="28.5" x14ac:dyDescent="0.2">
      <c r="A418" s="38"/>
      <c r="B418" s="38" t="s">
        <v>1281</v>
      </c>
      <c r="C418" s="38" t="s">
        <v>1283</v>
      </c>
      <c r="D418" s="39" t="s">
        <v>1100</v>
      </c>
      <c r="E418" s="40">
        <v>0.75</v>
      </c>
      <c r="F418" s="40"/>
      <c r="G418" s="40">
        <f>SmtRes!CX163</f>
        <v>7.4999999999999997E-2</v>
      </c>
      <c r="H418" s="42"/>
      <c r="I418" s="41"/>
      <c r="J418" s="42">
        <f>SmtRes!CZ163</f>
        <v>83.01</v>
      </c>
      <c r="K418" s="41"/>
      <c r="L418" s="42">
        <f>SmtRes!DG163</f>
        <v>6.23</v>
      </c>
    </row>
    <row r="419" spans="1:83" ht="28.5" x14ac:dyDescent="0.2">
      <c r="A419" s="38"/>
      <c r="B419" s="38" t="s">
        <v>1209</v>
      </c>
      <c r="C419" s="38" t="s">
        <v>1963</v>
      </c>
      <c r="D419" s="39" t="s">
        <v>1203</v>
      </c>
      <c r="E419" s="40">
        <f>SmtRes!DO163*SmtRes!AT163</f>
        <v>0.75</v>
      </c>
      <c r="F419" s="40"/>
      <c r="G419" s="40">
        <f>ROUND(E419*G410, 7)</f>
        <v>7.4999999999999997E-2</v>
      </c>
      <c r="H419" s="42"/>
      <c r="I419" s="41"/>
      <c r="J419" s="42">
        <f>ROUND(SmtRes!AG163/SmtRes!DO163, 2)</f>
        <v>539.69000000000005</v>
      </c>
      <c r="K419" s="41"/>
      <c r="L419" s="42">
        <f>SmtRes!DH163</f>
        <v>40.479999999999997</v>
      </c>
      <c r="CE419">
        <v>1</v>
      </c>
    </row>
    <row r="420" spans="1:83" ht="28.5" x14ac:dyDescent="0.2">
      <c r="A420" s="38"/>
      <c r="B420" s="38" t="str">
        <f>EtalonRes!I164</f>
        <v>01.5.02.01</v>
      </c>
      <c r="C420" s="38" t="str">
        <f>EtalonRes!K164</f>
        <v>Детали крепления барьерных ограждений</v>
      </c>
      <c r="D420" s="39" t="str">
        <f>EtalonRes!O164</f>
        <v>КОМПЛ</v>
      </c>
      <c r="E420" s="40">
        <f>EtalonRes!X164</f>
        <v>160</v>
      </c>
      <c r="F420" s="40">
        <f>ROUND(0,7)</f>
        <v>0</v>
      </c>
      <c r="G420" s="40">
        <f>ROUND(EtalonRes!AG164*Source!I87, 7)</f>
        <v>0</v>
      </c>
      <c r="H420" s="42"/>
      <c r="I420" s="41"/>
      <c r="J420" s="42"/>
      <c r="K420" s="41"/>
      <c r="L420" s="42"/>
    </row>
    <row r="421" spans="1:83" ht="28.5" x14ac:dyDescent="0.2">
      <c r="A421" s="38"/>
      <c r="B421" s="38" t="str">
        <f>EtalonRes!I165</f>
        <v>01.5.02.02</v>
      </c>
      <c r="C421" s="46" t="str">
        <f>EtalonRes!K165</f>
        <v>Панель металлическая решетчатая для барьерных ограждений</v>
      </c>
      <c r="D421" s="47" t="str">
        <f>EtalonRes!O165</f>
        <v>ШТ</v>
      </c>
      <c r="E421" s="48">
        <f>EtalonRes!X165</f>
        <v>10</v>
      </c>
      <c r="F421" s="48">
        <f>ROUND(0,7)</f>
        <v>0</v>
      </c>
      <c r="G421" s="48">
        <f>ROUND(EtalonRes!AG165*Source!I87, 7)</f>
        <v>0</v>
      </c>
      <c r="H421" s="49"/>
      <c r="I421" s="50"/>
      <c r="J421" s="49"/>
      <c r="K421" s="50"/>
      <c r="L421" s="49"/>
    </row>
    <row r="422" spans="1:83" ht="15" x14ac:dyDescent="0.2">
      <c r="A422" s="38"/>
      <c r="B422" s="38"/>
      <c r="C422" s="52" t="s">
        <v>1966</v>
      </c>
      <c r="D422" s="39"/>
      <c r="E422" s="40"/>
      <c r="F422" s="40"/>
      <c r="G422" s="40"/>
      <c r="H422" s="42"/>
      <c r="I422" s="41"/>
      <c r="J422" s="42"/>
      <c r="K422" s="41"/>
      <c r="L422" s="42">
        <f>L412+L414+L415</f>
        <v>437.71000000000004</v>
      </c>
    </row>
    <row r="423" spans="1:83" ht="14.25" x14ac:dyDescent="0.2">
      <c r="A423" s="38"/>
      <c r="B423" s="38"/>
      <c r="C423" s="38" t="s">
        <v>1967</v>
      </c>
      <c r="D423" s="39"/>
      <c r="E423" s="40"/>
      <c r="F423" s="40"/>
      <c r="G423" s="40"/>
      <c r="H423" s="42"/>
      <c r="I423" s="41"/>
      <c r="J423" s="42"/>
      <c r="K423" s="41"/>
      <c r="L423" s="42">
        <f>SUM(AR410:AR426)+SUM(AS410:AS426)+SUM(AT410:AT426)+SUM(AU410:AU426)+SUM(AV410:AV426)</f>
        <v>419.29</v>
      </c>
    </row>
    <row r="424" spans="1:83" ht="28.5" x14ac:dyDescent="0.2">
      <c r="A424" s="38"/>
      <c r="B424" s="38" t="s">
        <v>120</v>
      </c>
      <c r="C424" s="38" t="s">
        <v>1992</v>
      </c>
      <c r="D424" s="39" t="s">
        <v>635</v>
      </c>
      <c r="E424" s="40">
        <f>Source!BZ87</f>
        <v>93</v>
      </c>
      <c r="F424" s="40"/>
      <c r="G424" s="40">
        <f>Source!AT87</f>
        <v>93</v>
      </c>
      <c r="H424" s="42"/>
      <c r="I424" s="41"/>
      <c r="J424" s="42"/>
      <c r="K424" s="41"/>
      <c r="L424" s="42">
        <f>SUM(AZ410:AZ426)</f>
        <v>389.94</v>
      </c>
    </row>
    <row r="425" spans="1:83" ht="28.5" x14ac:dyDescent="0.2">
      <c r="A425" s="46"/>
      <c r="B425" s="46" t="s">
        <v>121</v>
      </c>
      <c r="C425" s="46" t="s">
        <v>1993</v>
      </c>
      <c r="D425" s="47" t="s">
        <v>635</v>
      </c>
      <c r="E425" s="48">
        <f>Source!CA87</f>
        <v>62</v>
      </c>
      <c r="F425" s="48"/>
      <c r="G425" s="48">
        <f>Source!AU87</f>
        <v>62</v>
      </c>
      <c r="H425" s="49"/>
      <c r="I425" s="50"/>
      <c r="J425" s="49"/>
      <c r="K425" s="50"/>
      <c r="L425" s="49">
        <f>SUM(BA410:BA426)</f>
        <v>259.95999999999998</v>
      </c>
    </row>
    <row r="426" spans="1:83" ht="15" x14ac:dyDescent="0.2">
      <c r="C426" s="74" t="s">
        <v>1970</v>
      </c>
      <c r="D426" s="74"/>
      <c r="E426" s="74"/>
      <c r="F426" s="74"/>
      <c r="G426" s="74"/>
      <c r="H426" s="74"/>
      <c r="I426" s="75">
        <f>IF(E410&lt;&gt;0,K426/E410, 0)</f>
        <v>10876.1</v>
      </c>
      <c r="J426" s="75"/>
      <c r="K426" s="75">
        <f>L412+L414+L424+L425+L415</f>
        <v>1087.6100000000001</v>
      </c>
      <c r="L426" s="75"/>
      <c r="M426" s="70">
        <f>K426*1.038</f>
        <v>1128.9391800000001</v>
      </c>
      <c r="AD426">
        <f>ROUND((Source!AT87/100)*((ROUND(SUMIF(SmtRes!AQ160:'SmtRes'!AQ165,"=1",SmtRes!AD160:'SmtRes'!AD165)*Source!I87, 2)+ROUND(SUMIF(SmtRes!AQ160:'SmtRes'!AQ165,"=1",SmtRes!AC160:'SmtRes'!AC165)*Source!I87, 2))), 2)</f>
        <v>144.96</v>
      </c>
      <c r="AE426">
        <f>ROUND((Source!AU87/100)*((ROUND(SUMIF(SmtRes!AQ160:'SmtRes'!AQ165,"=1",SmtRes!AD160:'SmtRes'!AD165)*Source!I87, 2)+ROUND(SUMIF(SmtRes!AQ160:'SmtRes'!AQ165,"=1",SmtRes!AC160:'SmtRes'!AC165)*Source!I87, 2))), 2)</f>
        <v>96.64</v>
      </c>
      <c r="AN426" s="51">
        <f>L412+L414+L424+L425+L415</f>
        <v>1087.6100000000001</v>
      </c>
      <c r="AO426" s="51">
        <f>L414</f>
        <v>18.420000000000002</v>
      </c>
      <c r="AQ426" t="s">
        <v>1971</v>
      </c>
      <c r="AR426" s="51">
        <f>L412</f>
        <v>368.56</v>
      </c>
      <c r="AT426" s="51">
        <f>L415</f>
        <v>50.73</v>
      </c>
      <c r="AV426" t="s">
        <v>1971</v>
      </c>
      <c r="AW426">
        <f>0</f>
        <v>0</v>
      </c>
      <c r="AZ426">
        <f>Source!X87</f>
        <v>389.94</v>
      </c>
      <c r="BA426">
        <f>Source!Y87</f>
        <v>259.95999999999998</v>
      </c>
      <c r="CD426">
        <v>1</v>
      </c>
    </row>
    <row r="427" spans="1:83" ht="153.75" x14ac:dyDescent="0.2">
      <c r="A427" s="36" t="s">
        <v>178</v>
      </c>
      <c r="B427" s="38" t="s">
        <v>2007</v>
      </c>
      <c r="C427" s="38" t="s">
        <v>2008</v>
      </c>
      <c r="D427" s="39" t="str">
        <f>Source!H90</f>
        <v>т</v>
      </c>
      <c r="E427" s="40">
        <f>Source!K90</f>
        <v>1</v>
      </c>
      <c r="F427" s="40"/>
      <c r="G427" s="40">
        <f>Source!I90</f>
        <v>1</v>
      </c>
      <c r="H427" s="42"/>
      <c r="I427" s="41"/>
      <c r="J427" s="42"/>
      <c r="K427" s="41"/>
      <c r="L427" s="42"/>
    </row>
    <row r="428" spans="1:83" ht="15" x14ac:dyDescent="0.2">
      <c r="A428" s="37"/>
      <c r="B428" s="40">
        <v>1</v>
      </c>
      <c r="C428" s="37" t="s">
        <v>1961</v>
      </c>
      <c r="D428" s="39" t="s">
        <v>1203</v>
      </c>
      <c r="E428" s="44"/>
      <c r="F428" s="40"/>
      <c r="G428" s="40">
        <f>Source!U90</f>
        <v>30.9</v>
      </c>
      <c r="H428" s="40"/>
      <c r="I428" s="40"/>
      <c r="J428" s="40"/>
      <c r="K428" s="40"/>
      <c r="L428" s="45">
        <f>SUM(L429:L429)-SUMIF(CE429:CE429, 1, L429:L429)</f>
        <v>16489.48</v>
      </c>
    </row>
    <row r="429" spans="1:83" ht="14.25" x14ac:dyDescent="0.2">
      <c r="A429" s="38"/>
      <c r="B429" s="38" t="s">
        <v>1259</v>
      </c>
      <c r="C429" s="38" t="s">
        <v>1260</v>
      </c>
      <c r="D429" s="39" t="s">
        <v>1203</v>
      </c>
      <c r="E429" s="40">
        <v>30.9</v>
      </c>
      <c r="F429" s="40"/>
      <c r="G429" s="40">
        <f>SmtRes!CX166</f>
        <v>30.9</v>
      </c>
      <c r="H429" s="42"/>
      <c r="I429" s="41"/>
      <c r="J429" s="42">
        <f>SmtRes!CZ166</f>
        <v>533.64</v>
      </c>
      <c r="K429" s="41"/>
      <c r="L429" s="42">
        <f>SmtRes!DI166</f>
        <v>16489.48</v>
      </c>
    </row>
    <row r="430" spans="1:83" ht="15" x14ac:dyDescent="0.2">
      <c r="A430" s="37"/>
      <c r="B430" s="40">
        <v>2</v>
      </c>
      <c r="C430" s="37" t="s">
        <v>1962</v>
      </c>
      <c r="D430" s="39"/>
      <c r="E430" s="44"/>
      <c r="F430" s="40"/>
      <c r="G430" s="40"/>
      <c r="H430" s="40"/>
      <c r="I430" s="40"/>
      <c r="J430" s="40"/>
      <c r="K430" s="40"/>
      <c r="L430" s="45">
        <f>SUM(L431:L440)-SUMIF(CE431:CE440, 1, L431:L440)</f>
        <v>1750.48</v>
      </c>
    </row>
    <row r="431" spans="1:83" ht="15" x14ac:dyDescent="0.2">
      <c r="A431" s="37"/>
      <c r="B431" s="40"/>
      <c r="C431" s="37" t="s">
        <v>1964</v>
      </c>
      <c r="D431" s="39" t="s">
        <v>1203</v>
      </c>
      <c r="E431" s="44"/>
      <c r="F431" s="40"/>
      <c r="G431" s="40">
        <f>Source!V90</f>
        <v>0.09</v>
      </c>
      <c r="H431" s="40"/>
      <c r="I431" s="40"/>
      <c r="J431" s="40"/>
      <c r="K431" s="40"/>
      <c r="L431" s="45">
        <f>SUMIF(CE432:CE440, 1, L432:L440)</f>
        <v>61.06</v>
      </c>
      <c r="CE431">
        <v>1</v>
      </c>
    </row>
    <row r="432" spans="1:83" ht="28.5" x14ac:dyDescent="0.2">
      <c r="A432" s="38"/>
      <c r="B432" s="38" t="s">
        <v>1220</v>
      </c>
      <c r="C432" s="38" t="s">
        <v>1222</v>
      </c>
      <c r="D432" s="39" t="s">
        <v>1100</v>
      </c>
      <c r="E432" s="40">
        <v>0.05</v>
      </c>
      <c r="F432" s="40"/>
      <c r="G432" s="40">
        <f>SmtRes!CX168</f>
        <v>0.05</v>
      </c>
      <c r="H432" s="42"/>
      <c r="I432" s="41"/>
      <c r="J432" s="42">
        <f>SmtRes!CZ168</f>
        <v>1626.29</v>
      </c>
      <c r="K432" s="41"/>
      <c r="L432" s="42">
        <f>SmtRes!DG168</f>
        <v>81.31</v>
      </c>
    </row>
    <row r="433" spans="1:83" ht="28.5" x14ac:dyDescent="0.2">
      <c r="A433" s="38"/>
      <c r="B433" s="38" t="s">
        <v>1223</v>
      </c>
      <c r="C433" s="38" t="s">
        <v>1975</v>
      </c>
      <c r="D433" s="39" t="s">
        <v>1203</v>
      </c>
      <c r="E433" s="40">
        <f>SmtRes!DO168*SmtRes!AT168</f>
        <v>0.05</v>
      </c>
      <c r="F433" s="40"/>
      <c r="G433" s="40">
        <f>ROUND(E433*G427, 7)</f>
        <v>0.05</v>
      </c>
      <c r="H433" s="42"/>
      <c r="I433" s="41"/>
      <c r="J433" s="42">
        <f>ROUND(SmtRes!AG168/SmtRes!DO168, 2)</f>
        <v>724.95</v>
      </c>
      <c r="K433" s="41"/>
      <c r="L433" s="42">
        <f>SmtRes!DH168</f>
        <v>36.25</v>
      </c>
      <c r="CE433">
        <v>1</v>
      </c>
    </row>
    <row r="434" spans="1:83" ht="28.5" x14ac:dyDescent="0.2">
      <c r="A434" s="38"/>
      <c r="B434" s="38" t="s">
        <v>1284</v>
      </c>
      <c r="C434" s="38" t="s">
        <v>1286</v>
      </c>
      <c r="D434" s="39" t="s">
        <v>1100</v>
      </c>
      <c r="E434" s="40">
        <v>0.22</v>
      </c>
      <c r="F434" s="40"/>
      <c r="G434" s="40">
        <f>SmtRes!CX169</f>
        <v>0.22</v>
      </c>
      <c r="H434" s="42">
        <f>SmtRes!CZ169</f>
        <v>7.83</v>
      </c>
      <c r="I434" s="41">
        <f>SmtRes!AJ169</f>
        <v>1.48</v>
      </c>
      <c r="J434" s="42">
        <f>ROUND(H434*I434, 2)</f>
        <v>11.59</v>
      </c>
      <c r="K434" s="41"/>
      <c r="L434" s="42">
        <f>SmtRes!DG169</f>
        <v>2.5499999999999998</v>
      </c>
    </row>
    <row r="435" spans="1:83" ht="28.5" x14ac:dyDescent="0.2">
      <c r="A435" s="38"/>
      <c r="B435" s="38" t="s">
        <v>1287</v>
      </c>
      <c r="C435" s="38" t="s">
        <v>1289</v>
      </c>
      <c r="D435" s="39" t="s">
        <v>1100</v>
      </c>
      <c r="E435" s="40">
        <v>0.04</v>
      </c>
      <c r="F435" s="40"/>
      <c r="G435" s="40">
        <f>SmtRes!CX170</f>
        <v>0.04</v>
      </c>
      <c r="H435" s="42">
        <f>SmtRes!CZ170</f>
        <v>781.38</v>
      </c>
      <c r="I435" s="41">
        <f>SmtRes!AJ170</f>
        <v>1.35</v>
      </c>
      <c r="J435" s="42">
        <f>ROUND(H435*I435, 2)</f>
        <v>1054.8599999999999</v>
      </c>
      <c r="K435" s="41"/>
      <c r="L435" s="42">
        <f>SmtRes!DG170</f>
        <v>42.19</v>
      </c>
    </row>
    <row r="436" spans="1:83" ht="28.5" x14ac:dyDescent="0.2">
      <c r="A436" s="38"/>
      <c r="B436" s="38" t="s">
        <v>1219</v>
      </c>
      <c r="C436" s="38" t="s">
        <v>1974</v>
      </c>
      <c r="D436" s="39" t="s">
        <v>1203</v>
      </c>
      <c r="E436" s="40">
        <f>SmtRes!DO170*SmtRes!AT170</f>
        <v>0.04</v>
      </c>
      <c r="F436" s="40"/>
      <c r="G436" s="40">
        <f>ROUND(E436*G427, 7)</f>
        <v>0.04</v>
      </c>
      <c r="H436" s="42"/>
      <c r="I436" s="41"/>
      <c r="J436" s="42">
        <f>ROUND(SmtRes!AG170/SmtRes!DO170, 2)</f>
        <v>620.24</v>
      </c>
      <c r="K436" s="41"/>
      <c r="L436" s="42">
        <f>SmtRes!DH170</f>
        <v>24.81</v>
      </c>
      <c r="CE436">
        <v>1</v>
      </c>
    </row>
    <row r="437" spans="1:83" ht="28.5" x14ac:dyDescent="0.2">
      <c r="A437" s="38"/>
      <c r="B437" s="38" t="s">
        <v>1290</v>
      </c>
      <c r="C437" s="38" t="s">
        <v>1292</v>
      </c>
      <c r="D437" s="39" t="s">
        <v>1100</v>
      </c>
      <c r="E437" s="40">
        <v>0.04</v>
      </c>
      <c r="F437" s="40"/>
      <c r="G437" s="40">
        <f>SmtRes!CX171</f>
        <v>0.04</v>
      </c>
      <c r="H437" s="42"/>
      <c r="I437" s="41"/>
      <c r="J437" s="42">
        <f>SmtRes!CZ171</f>
        <v>174.89</v>
      </c>
      <c r="K437" s="41"/>
      <c r="L437" s="42">
        <f>SmtRes!DG171</f>
        <v>7</v>
      </c>
    </row>
    <row r="438" spans="1:83" ht="57" x14ac:dyDescent="0.2">
      <c r="A438" s="38"/>
      <c r="B438" s="38" t="s">
        <v>1224</v>
      </c>
      <c r="C438" s="38" t="s">
        <v>1226</v>
      </c>
      <c r="D438" s="39" t="s">
        <v>1100</v>
      </c>
      <c r="E438" s="40">
        <v>13.13</v>
      </c>
      <c r="F438" s="40"/>
      <c r="G438" s="40">
        <f>SmtRes!CX172</f>
        <v>13.13</v>
      </c>
      <c r="H438" s="42"/>
      <c r="I438" s="41"/>
      <c r="J438" s="42">
        <f>SmtRes!CZ172</f>
        <v>108.47</v>
      </c>
      <c r="K438" s="41"/>
      <c r="L438" s="42">
        <f>SmtRes!DG172</f>
        <v>1424.21</v>
      </c>
    </row>
    <row r="439" spans="1:83" ht="14.25" x14ac:dyDescent="0.2">
      <c r="A439" s="38"/>
      <c r="B439" s="38" t="s">
        <v>1293</v>
      </c>
      <c r="C439" s="38" t="s">
        <v>1295</v>
      </c>
      <c r="D439" s="39" t="s">
        <v>1100</v>
      </c>
      <c r="E439" s="40">
        <v>1.7</v>
      </c>
      <c r="F439" s="40"/>
      <c r="G439" s="40">
        <f>SmtRes!CX173</f>
        <v>1.7</v>
      </c>
      <c r="H439" s="42"/>
      <c r="I439" s="41"/>
      <c r="J439" s="42">
        <f>SmtRes!CZ173</f>
        <v>29.75</v>
      </c>
      <c r="K439" s="41"/>
      <c r="L439" s="42">
        <f>SmtRes!DG173</f>
        <v>50.58</v>
      </c>
    </row>
    <row r="440" spans="1:83" ht="42.75" x14ac:dyDescent="0.2">
      <c r="A440" s="38"/>
      <c r="B440" s="38" t="s">
        <v>1296</v>
      </c>
      <c r="C440" s="38" t="s">
        <v>1298</v>
      </c>
      <c r="D440" s="39" t="s">
        <v>1100</v>
      </c>
      <c r="E440" s="40">
        <v>1.3</v>
      </c>
      <c r="F440" s="40"/>
      <c r="G440" s="40">
        <f>SmtRes!CX174</f>
        <v>1.3</v>
      </c>
      <c r="H440" s="42">
        <f>SmtRes!CZ174</f>
        <v>86.39</v>
      </c>
      <c r="I440" s="41">
        <f>SmtRes!AJ174</f>
        <v>1.27</v>
      </c>
      <c r="J440" s="42">
        <f>ROUND(H440*I440, 2)</f>
        <v>109.72</v>
      </c>
      <c r="K440" s="41"/>
      <c r="L440" s="42">
        <f>SmtRes!DG174</f>
        <v>142.63999999999999</v>
      </c>
    </row>
    <row r="441" spans="1:83" ht="15" hidden="1" x14ac:dyDescent="0.2">
      <c r="A441" s="37"/>
      <c r="B441" s="40">
        <v>4</v>
      </c>
      <c r="C441" s="37" t="s">
        <v>1965</v>
      </c>
      <c r="D441" s="39"/>
      <c r="E441" s="44"/>
      <c r="F441" s="40"/>
      <c r="G441" s="40"/>
      <c r="H441" s="40"/>
      <c r="I441" s="40"/>
      <c r="J441" s="40"/>
      <c r="K441" s="40"/>
      <c r="L441" s="45">
        <f>SUM(L442:L442)-SUMIF(CE442:CE442, 1, L442:L442)</f>
        <v>0</v>
      </c>
    </row>
    <row r="442" spans="1:83" ht="42.75" x14ac:dyDescent="0.2">
      <c r="A442" s="38"/>
      <c r="B442" s="38" t="s">
        <v>1227</v>
      </c>
      <c r="C442" s="38" t="s">
        <v>1229</v>
      </c>
      <c r="D442" s="39" t="s">
        <v>83</v>
      </c>
      <c r="E442" s="40">
        <v>4.5999999999999999E-3</v>
      </c>
      <c r="F442" s="40">
        <f>ROUND(0,7)</f>
        <v>0</v>
      </c>
      <c r="G442" s="40">
        <f>SmtRes!CX175</f>
        <v>0</v>
      </c>
      <c r="H442" s="42">
        <f>SmtRes!CZ175</f>
        <v>148198.01999999999</v>
      </c>
      <c r="I442" s="41">
        <f>SmtRes!AI175</f>
        <v>0.78</v>
      </c>
      <c r="J442" s="42">
        <f>ROUND(H442*I442, 2)</f>
        <v>115594.46</v>
      </c>
      <c r="K442" s="41"/>
      <c r="L442" s="42">
        <f>SmtRes!DF175</f>
        <v>0</v>
      </c>
    </row>
    <row r="443" spans="1:83" ht="14.25" x14ac:dyDescent="0.2">
      <c r="A443" s="38"/>
      <c r="B443" s="38" t="str">
        <f>EtalonRes!I176</f>
        <v>08.4.03.03</v>
      </c>
      <c r="C443" s="46" t="str">
        <f>EtalonRes!K176</f>
        <v>Арматура</v>
      </c>
      <c r="D443" s="47" t="str">
        <f>EtalonRes!O176</f>
        <v>т</v>
      </c>
      <c r="E443" s="48">
        <f>EtalonRes!X176</f>
        <v>1.01</v>
      </c>
      <c r="F443" s="48">
        <f>ROUND(0,7)</f>
        <v>0</v>
      </c>
      <c r="G443" s="48">
        <f>ROUND(EtalonRes!AG176*Source!I90, 7)</f>
        <v>0</v>
      </c>
      <c r="H443" s="49"/>
      <c r="I443" s="50"/>
      <c r="J443" s="49"/>
      <c r="K443" s="50"/>
      <c r="L443" s="49"/>
    </row>
    <row r="444" spans="1:83" ht="15" x14ac:dyDescent="0.2">
      <c r="A444" s="38"/>
      <c r="B444" s="38"/>
      <c r="C444" s="52" t="s">
        <v>1966</v>
      </c>
      <c r="D444" s="39"/>
      <c r="E444" s="40"/>
      <c r="F444" s="40"/>
      <c r="G444" s="40"/>
      <c r="H444" s="42"/>
      <c r="I444" s="41"/>
      <c r="J444" s="42"/>
      <c r="K444" s="41"/>
      <c r="L444" s="42">
        <f>L428+L430+L431+L441</f>
        <v>18301.02</v>
      </c>
    </row>
    <row r="445" spans="1:83" ht="14.25" x14ac:dyDescent="0.2">
      <c r="A445" s="38"/>
      <c r="B445" s="38"/>
      <c r="C445" s="38" t="s">
        <v>1967</v>
      </c>
      <c r="D445" s="39"/>
      <c r="E445" s="40"/>
      <c r="F445" s="40"/>
      <c r="G445" s="40"/>
      <c r="H445" s="42"/>
      <c r="I445" s="41"/>
      <c r="J445" s="42"/>
      <c r="K445" s="41"/>
      <c r="L445" s="42">
        <f>SUM(AR427:AR448)+SUM(AS427:AS448)+SUM(AT427:AT448)+SUM(AU427:AU448)+SUM(AV427:AV448)</f>
        <v>16550.54</v>
      </c>
    </row>
    <row r="446" spans="1:83" ht="57" x14ac:dyDescent="0.2">
      <c r="A446" s="38"/>
      <c r="B446" s="38" t="s">
        <v>183</v>
      </c>
      <c r="C446" s="38" t="s">
        <v>2009</v>
      </c>
      <c r="D446" s="39" t="s">
        <v>635</v>
      </c>
      <c r="E446" s="40">
        <f>Source!BZ90</f>
        <v>73</v>
      </c>
      <c r="F446" s="40"/>
      <c r="G446" s="40">
        <f>Source!AT90</f>
        <v>73</v>
      </c>
      <c r="H446" s="42"/>
      <c r="I446" s="41"/>
      <c r="J446" s="42"/>
      <c r="K446" s="41"/>
      <c r="L446" s="42">
        <f>SUM(AZ427:AZ448)</f>
        <v>12081.89</v>
      </c>
    </row>
    <row r="447" spans="1:83" ht="57" x14ac:dyDescent="0.2">
      <c r="A447" s="46"/>
      <c r="B447" s="46" t="s">
        <v>184</v>
      </c>
      <c r="C447" s="46" t="s">
        <v>2010</v>
      </c>
      <c r="D447" s="47" t="s">
        <v>635</v>
      </c>
      <c r="E447" s="48">
        <f>Source!CA90</f>
        <v>34</v>
      </c>
      <c r="F447" s="48"/>
      <c r="G447" s="48">
        <f>Source!AU90</f>
        <v>34</v>
      </c>
      <c r="H447" s="49"/>
      <c r="I447" s="50"/>
      <c r="J447" s="49"/>
      <c r="K447" s="50"/>
      <c r="L447" s="49">
        <f>SUM(BA427:BA448)</f>
        <v>5627.18</v>
      </c>
    </row>
    <row r="448" spans="1:83" ht="15" x14ac:dyDescent="0.2">
      <c r="C448" s="74" t="s">
        <v>1970</v>
      </c>
      <c r="D448" s="74"/>
      <c r="E448" s="74"/>
      <c r="F448" s="74"/>
      <c r="G448" s="74"/>
      <c r="H448" s="74"/>
      <c r="I448" s="75">
        <f>IF(E427&lt;&gt;0,K448/E427, 0)</f>
        <v>36010.089999999997</v>
      </c>
      <c r="J448" s="75"/>
      <c r="K448" s="75">
        <f>L428+L430+L441+L446+L447+L431</f>
        <v>36010.089999999997</v>
      </c>
      <c r="L448" s="75"/>
      <c r="M448" s="70">
        <f>K448*1.038</f>
        <v>37378.473419999995</v>
      </c>
      <c r="AD448">
        <f>ROUND((Source!AT90/100)*((ROUND(SUMIF(SmtRes!AQ166:'SmtRes'!AQ176,"=1",SmtRes!AD166:'SmtRes'!AD176)*Source!I90, 2)+ROUND(SUMIF(SmtRes!AQ166:'SmtRes'!AQ176,"=1",SmtRes!AC166:'SmtRes'!AC176)*Source!I90, 2))), 2)</f>
        <v>1371.55</v>
      </c>
      <c r="AE448">
        <f>ROUND((Source!AU90/100)*((ROUND(SUMIF(SmtRes!AQ166:'SmtRes'!AQ176,"=1",SmtRes!AD166:'SmtRes'!AD176)*Source!I90, 2)+ROUND(SUMIF(SmtRes!AQ166:'SmtRes'!AQ176,"=1",SmtRes!AC166:'SmtRes'!AC176)*Source!I90, 2))), 2)</f>
        <v>638.79999999999995</v>
      </c>
      <c r="AN448" s="51">
        <f>L428+L430+L441+L446+L447+L431</f>
        <v>36010.089999999997</v>
      </c>
      <c r="AO448" s="51">
        <f>L430</f>
        <v>1750.48</v>
      </c>
      <c r="AQ448" t="s">
        <v>1971</v>
      </c>
      <c r="AR448" s="51">
        <f>L428</f>
        <v>16489.48</v>
      </c>
      <c r="AT448" s="51">
        <f>L431</f>
        <v>61.06</v>
      </c>
      <c r="AV448" t="s">
        <v>1971</v>
      </c>
      <c r="AW448" s="51">
        <f>L441</f>
        <v>0</v>
      </c>
      <c r="AZ448">
        <f>Source!X90</f>
        <v>12081.89</v>
      </c>
      <c r="BA448">
        <f>Source!Y90</f>
        <v>5627.18</v>
      </c>
      <c r="CD448">
        <v>1</v>
      </c>
    </row>
    <row r="449" spans="1:83" ht="82.5" x14ac:dyDescent="0.2">
      <c r="A449" s="36" t="s">
        <v>194</v>
      </c>
      <c r="B449" s="38" t="s">
        <v>2011</v>
      </c>
      <c r="C449" s="38" t="s">
        <v>2012</v>
      </c>
      <c r="D449" s="39" t="str">
        <f>Source!H94</f>
        <v>т</v>
      </c>
      <c r="E449" s="40">
        <f>Source!K94</f>
        <v>1</v>
      </c>
      <c r="F449" s="40"/>
      <c r="G449" s="40">
        <f>Source!I94</f>
        <v>1</v>
      </c>
      <c r="H449" s="42"/>
      <c r="I449" s="41"/>
      <c r="J449" s="42"/>
      <c r="K449" s="41"/>
      <c r="L449" s="42"/>
    </row>
    <row r="450" spans="1:83" ht="15" x14ac:dyDescent="0.2">
      <c r="A450" s="37"/>
      <c r="B450" s="40">
        <v>1</v>
      </c>
      <c r="C450" s="37" t="s">
        <v>1961</v>
      </c>
      <c r="D450" s="39" t="s">
        <v>1203</v>
      </c>
      <c r="E450" s="44"/>
      <c r="F450" s="40"/>
      <c r="G450" s="40">
        <f>Source!U94</f>
        <v>14.1</v>
      </c>
      <c r="H450" s="40"/>
      <c r="I450" s="40"/>
      <c r="J450" s="40"/>
      <c r="K450" s="40"/>
      <c r="L450" s="45">
        <f>SUM(L451:L451)-SUMIF(CE451:CE451, 1, L451:L451)</f>
        <v>6928.18</v>
      </c>
    </row>
    <row r="451" spans="1:83" ht="28.5" x14ac:dyDescent="0.2">
      <c r="A451" s="38"/>
      <c r="B451" s="38" t="s">
        <v>1299</v>
      </c>
      <c r="C451" s="38" t="s">
        <v>1300</v>
      </c>
      <c r="D451" s="39" t="s">
        <v>1203</v>
      </c>
      <c r="E451" s="40">
        <v>14.1</v>
      </c>
      <c r="F451" s="40"/>
      <c r="G451" s="40">
        <f>SmtRes!CX199</f>
        <v>14.1</v>
      </c>
      <c r="H451" s="42"/>
      <c r="I451" s="41"/>
      <c r="J451" s="42">
        <f>SmtRes!CZ199</f>
        <v>491.36</v>
      </c>
      <c r="K451" s="41"/>
      <c r="L451" s="42">
        <f>SmtRes!DI199</f>
        <v>6928.18</v>
      </c>
    </row>
    <row r="452" spans="1:83" ht="15" x14ac:dyDescent="0.2">
      <c r="A452" s="37"/>
      <c r="B452" s="40">
        <v>2</v>
      </c>
      <c r="C452" s="37" t="s">
        <v>1962</v>
      </c>
      <c r="D452" s="39"/>
      <c r="E452" s="44"/>
      <c r="F452" s="40"/>
      <c r="G452" s="40"/>
      <c r="H452" s="40"/>
      <c r="I452" s="40"/>
      <c r="J452" s="40"/>
      <c r="K452" s="40"/>
      <c r="L452" s="45">
        <f>SUM(L453:L463)-SUMIF(CE453:CE463, 1, L453:L463)</f>
        <v>3911.1</v>
      </c>
    </row>
    <row r="453" spans="1:83" ht="15" x14ac:dyDescent="0.2">
      <c r="A453" s="37"/>
      <c r="B453" s="40"/>
      <c r="C453" s="37" t="s">
        <v>1964</v>
      </c>
      <c r="D453" s="39" t="s">
        <v>1203</v>
      </c>
      <c r="E453" s="44"/>
      <c r="F453" s="40"/>
      <c r="G453" s="40">
        <f>Source!V94</f>
        <v>1.75</v>
      </c>
      <c r="H453" s="40"/>
      <c r="I453" s="40"/>
      <c r="J453" s="40"/>
      <c r="K453" s="40"/>
      <c r="L453" s="45">
        <f>SUMIF(CE454:CE463, 1, L454:L463)</f>
        <v>1297.74</v>
      </c>
      <c r="CE453">
        <v>1</v>
      </c>
    </row>
    <row r="454" spans="1:83" ht="28.5" x14ac:dyDescent="0.2">
      <c r="A454" s="38"/>
      <c r="B454" s="38" t="s">
        <v>1301</v>
      </c>
      <c r="C454" s="38" t="s">
        <v>1303</v>
      </c>
      <c r="D454" s="39" t="s">
        <v>1100</v>
      </c>
      <c r="E454" s="40">
        <v>0.1</v>
      </c>
      <c r="F454" s="40"/>
      <c r="G454" s="40">
        <f>SmtRes!CX201</f>
        <v>0.1</v>
      </c>
      <c r="H454" s="42">
        <f>SmtRes!CZ201</f>
        <v>1803.79</v>
      </c>
      <c r="I454" s="41">
        <f>SmtRes!AJ201</f>
        <v>1.37</v>
      </c>
      <c r="J454" s="42">
        <f>ROUND(H454*I454, 2)</f>
        <v>2471.19</v>
      </c>
      <c r="K454" s="41"/>
      <c r="L454" s="42">
        <f>SmtRes!DG201</f>
        <v>247.12</v>
      </c>
    </row>
    <row r="455" spans="1:83" ht="28.5" x14ac:dyDescent="0.2">
      <c r="A455" s="38"/>
      <c r="B455" s="38" t="s">
        <v>1223</v>
      </c>
      <c r="C455" s="38" t="s">
        <v>1975</v>
      </c>
      <c r="D455" s="39" t="s">
        <v>1203</v>
      </c>
      <c r="E455" s="40">
        <f>SmtRes!DO201*SmtRes!AT201</f>
        <v>0.1</v>
      </c>
      <c r="F455" s="40"/>
      <c r="G455" s="40">
        <f>ROUND(E455*G449, 7)</f>
        <v>0.1</v>
      </c>
      <c r="H455" s="42"/>
      <c r="I455" s="41"/>
      <c r="J455" s="42">
        <f>ROUND(SmtRes!AG201/SmtRes!DO201, 2)</f>
        <v>724.95</v>
      </c>
      <c r="K455" s="41"/>
      <c r="L455" s="42">
        <f>SmtRes!DH201</f>
        <v>72.5</v>
      </c>
      <c r="CE455">
        <v>1</v>
      </c>
    </row>
    <row r="456" spans="1:83" ht="28.5" x14ac:dyDescent="0.2">
      <c r="A456" s="38"/>
      <c r="B456" s="38" t="s">
        <v>1220</v>
      </c>
      <c r="C456" s="38" t="s">
        <v>1222</v>
      </c>
      <c r="D456" s="39" t="s">
        <v>1100</v>
      </c>
      <c r="E456" s="40">
        <v>0.13</v>
      </c>
      <c r="F456" s="40"/>
      <c r="G456" s="40">
        <f>SmtRes!CX202</f>
        <v>0.13</v>
      </c>
      <c r="H456" s="42"/>
      <c r="I456" s="41"/>
      <c r="J456" s="42">
        <f>SmtRes!CZ202</f>
        <v>1626.29</v>
      </c>
      <c r="K456" s="41"/>
      <c r="L456" s="42">
        <f>SmtRes!DG202</f>
        <v>211.42</v>
      </c>
    </row>
    <row r="457" spans="1:83" ht="28.5" x14ac:dyDescent="0.2">
      <c r="A457" s="38"/>
      <c r="B457" s="38" t="s">
        <v>1223</v>
      </c>
      <c r="C457" s="38" t="s">
        <v>1975</v>
      </c>
      <c r="D457" s="39" t="s">
        <v>1203</v>
      </c>
      <c r="E457" s="40">
        <f>SmtRes!DO202*SmtRes!AT202</f>
        <v>0.13</v>
      </c>
      <c r="F457" s="40"/>
      <c r="G457" s="40">
        <f>ROUND(E457*G449, 7)</f>
        <v>0.13</v>
      </c>
      <c r="H457" s="42"/>
      <c r="I457" s="41"/>
      <c r="J457" s="42">
        <f>ROUND(SmtRes!AG202/SmtRes!DO202, 2)</f>
        <v>724.95</v>
      </c>
      <c r="K457" s="41"/>
      <c r="L457" s="42">
        <f>SmtRes!DH202</f>
        <v>94.24</v>
      </c>
      <c r="CE457">
        <v>1</v>
      </c>
    </row>
    <row r="458" spans="1:83" ht="28.5" x14ac:dyDescent="0.2">
      <c r="A458" s="38"/>
      <c r="B458" s="38" t="s">
        <v>1304</v>
      </c>
      <c r="C458" s="38" t="s">
        <v>1306</v>
      </c>
      <c r="D458" s="39" t="s">
        <v>1100</v>
      </c>
      <c r="E458" s="40">
        <v>1.33</v>
      </c>
      <c r="F458" s="40"/>
      <c r="G458" s="40">
        <f>SmtRes!CX203</f>
        <v>1.33</v>
      </c>
      <c r="H458" s="42"/>
      <c r="I458" s="41"/>
      <c r="J458" s="42">
        <f>SmtRes!CZ203</f>
        <v>2467.94</v>
      </c>
      <c r="K458" s="41"/>
      <c r="L458" s="42">
        <f>SmtRes!DG203</f>
        <v>3282.36</v>
      </c>
    </row>
    <row r="459" spans="1:83" ht="28.5" x14ac:dyDescent="0.2">
      <c r="A459" s="38"/>
      <c r="B459" s="38" t="s">
        <v>1307</v>
      </c>
      <c r="C459" s="38" t="s">
        <v>2013</v>
      </c>
      <c r="D459" s="39" t="s">
        <v>1203</v>
      </c>
      <c r="E459" s="40">
        <f>SmtRes!DO203*SmtRes!AT203</f>
        <v>1.33</v>
      </c>
      <c r="F459" s="40"/>
      <c r="G459" s="40">
        <f>ROUND(E459*G449, 7)</f>
        <v>1.33</v>
      </c>
      <c r="H459" s="42"/>
      <c r="I459" s="41"/>
      <c r="J459" s="42">
        <f>ROUND(SmtRes!AG203/SmtRes!DO203, 2)</f>
        <v>773.28</v>
      </c>
      <c r="K459" s="41"/>
      <c r="L459" s="42">
        <f>SmtRes!DH203</f>
        <v>1028.46</v>
      </c>
      <c r="CE459">
        <v>1</v>
      </c>
    </row>
    <row r="460" spans="1:83" ht="28.5" x14ac:dyDescent="0.2">
      <c r="A460" s="38"/>
      <c r="B460" s="38" t="s">
        <v>1206</v>
      </c>
      <c r="C460" s="38" t="s">
        <v>1208</v>
      </c>
      <c r="D460" s="39" t="s">
        <v>1100</v>
      </c>
      <c r="E460" s="40">
        <v>0.19</v>
      </c>
      <c r="F460" s="40"/>
      <c r="G460" s="40">
        <f>SmtRes!CX204</f>
        <v>0.19</v>
      </c>
      <c r="H460" s="42"/>
      <c r="I460" s="41"/>
      <c r="J460" s="42">
        <f>SmtRes!CZ204</f>
        <v>641.70000000000005</v>
      </c>
      <c r="K460" s="41"/>
      <c r="L460" s="42">
        <f>SmtRes!DG204</f>
        <v>121.92</v>
      </c>
    </row>
    <row r="461" spans="1:83" ht="28.5" x14ac:dyDescent="0.2">
      <c r="A461" s="38"/>
      <c r="B461" s="38" t="s">
        <v>1209</v>
      </c>
      <c r="C461" s="38" t="s">
        <v>1963</v>
      </c>
      <c r="D461" s="39" t="s">
        <v>1203</v>
      </c>
      <c r="E461" s="40">
        <f>SmtRes!DO204*SmtRes!AT204</f>
        <v>0.19</v>
      </c>
      <c r="F461" s="40"/>
      <c r="G461" s="40">
        <f>ROUND(E461*G449, 7)</f>
        <v>0.19</v>
      </c>
      <c r="H461" s="42"/>
      <c r="I461" s="41"/>
      <c r="J461" s="42">
        <f>ROUND(SmtRes!AG204/SmtRes!DO204, 2)</f>
        <v>539.69000000000005</v>
      </c>
      <c r="K461" s="41"/>
      <c r="L461" s="42">
        <f>SmtRes!DH204</f>
        <v>102.54</v>
      </c>
      <c r="CE461">
        <v>1</v>
      </c>
    </row>
    <row r="462" spans="1:83" ht="14.25" x14ac:dyDescent="0.2">
      <c r="A462" s="38"/>
      <c r="B462" s="38" t="s">
        <v>1308</v>
      </c>
      <c r="C462" s="38" t="s">
        <v>1310</v>
      </c>
      <c r="D462" s="39" t="s">
        <v>1100</v>
      </c>
      <c r="E462" s="40">
        <v>0.67</v>
      </c>
      <c r="F462" s="40"/>
      <c r="G462" s="40">
        <f>SmtRes!CX205</f>
        <v>0.67</v>
      </c>
      <c r="H462" s="42">
        <f>SmtRes!CZ205</f>
        <v>4.3499999999999996</v>
      </c>
      <c r="I462" s="41">
        <f>SmtRes!AJ205</f>
        <v>1.23</v>
      </c>
      <c r="J462" s="42">
        <f>ROUND(H462*I462, 2)</f>
        <v>5.35</v>
      </c>
      <c r="K462" s="41"/>
      <c r="L462" s="42">
        <f>SmtRes!DG205</f>
        <v>3.58</v>
      </c>
    </row>
    <row r="463" spans="1:83" ht="42.75" x14ac:dyDescent="0.2">
      <c r="A463" s="38"/>
      <c r="B463" s="38" t="s">
        <v>1311</v>
      </c>
      <c r="C463" s="38" t="s">
        <v>1313</v>
      </c>
      <c r="D463" s="39" t="s">
        <v>1100</v>
      </c>
      <c r="E463" s="40">
        <v>0.57999999999999996</v>
      </c>
      <c r="F463" s="40"/>
      <c r="G463" s="40">
        <f>SmtRes!CX206</f>
        <v>0.57999999999999996</v>
      </c>
      <c r="H463" s="42"/>
      <c r="I463" s="41"/>
      <c r="J463" s="42">
        <f>SmtRes!CZ206</f>
        <v>77.069999999999993</v>
      </c>
      <c r="K463" s="41"/>
      <c r="L463" s="42">
        <f>SmtRes!DG206</f>
        <v>44.7</v>
      </c>
    </row>
    <row r="464" spans="1:83" ht="15" hidden="1" x14ac:dyDescent="0.2">
      <c r="A464" s="37"/>
      <c r="B464" s="40">
        <v>4</v>
      </c>
      <c r="C464" s="37" t="s">
        <v>1965</v>
      </c>
      <c r="D464" s="39"/>
      <c r="E464" s="44"/>
      <c r="F464" s="40"/>
      <c r="G464" s="40"/>
      <c r="H464" s="40"/>
      <c r="I464" s="40"/>
      <c r="J464" s="40"/>
      <c r="K464" s="40"/>
      <c r="L464" s="45">
        <f>SUM(L465:L477)-SUMIF(CE465:CE477, 1, L465:L477)</f>
        <v>0</v>
      </c>
    </row>
    <row r="465" spans="1:12" ht="14.25" x14ac:dyDescent="0.2">
      <c r="A465" s="38"/>
      <c r="B465" s="38" t="s">
        <v>1314</v>
      </c>
      <c r="C465" s="38" t="s">
        <v>1316</v>
      </c>
      <c r="D465" s="39" t="s">
        <v>49</v>
      </c>
      <c r="E465" s="40">
        <v>0.5</v>
      </c>
      <c r="F465" s="40">
        <f t="shared" ref="F465:F478" si="10">ROUND(0,7)</f>
        <v>0</v>
      </c>
      <c r="G465" s="40">
        <f>SmtRes!CX207</f>
        <v>0</v>
      </c>
      <c r="H465" s="42"/>
      <c r="I465" s="41"/>
      <c r="J465" s="42">
        <f>SmtRes!CZ207</f>
        <v>108.66</v>
      </c>
      <c r="K465" s="41"/>
      <c r="L465" s="42">
        <f>SmtRes!DF207</f>
        <v>0</v>
      </c>
    </row>
    <row r="466" spans="1:12" ht="14.25" x14ac:dyDescent="0.2">
      <c r="A466" s="38"/>
      <c r="B466" s="38" t="s">
        <v>1317</v>
      </c>
      <c r="C466" s="38" t="s">
        <v>1319</v>
      </c>
      <c r="D466" s="39" t="s">
        <v>441</v>
      </c>
      <c r="E466" s="40">
        <v>0.15</v>
      </c>
      <c r="F466" s="40">
        <f t="shared" si="10"/>
        <v>0</v>
      </c>
      <c r="G466" s="40">
        <f>SmtRes!CX208</f>
        <v>0</v>
      </c>
      <c r="H466" s="42"/>
      <c r="I466" s="41"/>
      <c r="J466" s="42">
        <f>SmtRes!CZ208</f>
        <v>54.5</v>
      </c>
      <c r="K466" s="41"/>
      <c r="L466" s="42">
        <f>SmtRes!DF208</f>
        <v>0</v>
      </c>
    </row>
    <row r="467" spans="1:12" ht="57" x14ac:dyDescent="0.2">
      <c r="A467" s="38"/>
      <c r="B467" s="38" t="s">
        <v>1320</v>
      </c>
      <c r="C467" s="38" t="s">
        <v>1322</v>
      </c>
      <c r="D467" s="39" t="s">
        <v>441</v>
      </c>
      <c r="E467" s="40">
        <v>2.6</v>
      </c>
      <c r="F467" s="40">
        <f t="shared" si="10"/>
        <v>0</v>
      </c>
      <c r="G467" s="40">
        <f>SmtRes!CX209</f>
        <v>0</v>
      </c>
      <c r="H467" s="42">
        <f>SmtRes!CZ209</f>
        <v>155.63</v>
      </c>
      <c r="I467" s="41">
        <f>SmtRes!AI209</f>
        <v>0.78</v>
      </c>
      <c r="J467" s="42">
        <f>ROUND(H467*I467, 2)</f>
        <v>121.39</v>
      </c>
      <c r="K467" s="41"/>
      <c r="L467" s="42">
        <f>SmtRes!DF209</f>
        <v>0</v>
      </c>
    </row>
    <row r="468" spans="1:12" ht="28.5" x14ac:dyDescent="0.2">
      <c r="A468" s="38"/>
      <c r="B468" s="38" t="s">
        <v>1241</v>
      </c>
      <c r="C468" s="38" t="s">
        <v>1243</v>
      </c>
      <c r="D468" s="39" t="s">
        <v>441</v>
      </c>
      <c r="E468" s="40">
        <v>3</v>
      </c>
      <c r="F468" s="40">
        <f t="shared" si="10"/>
        <v>0</v>
      </c>
      <c r="G468" s="40">
        <f>SmtRes!CX210</f>
        <v>0</v>
      </c>
      <c r="H468" s="42">
        <f>SmtRes!CZ210</f>
        <v>174.93</v>
      </c>
      <c r="I468" s="41">
        <f>SmtRes!AI210</f>
        <v>1.08</v>
      </c>
      <c r="J468" s="42">
        <f>ROUND(H468*I468, 2)</f>
        <v>188.92</v>
      </c>
      <c r="K468" s="41"/>
      <c r="L468" s="42">
        <f>SmtRes!DF210</f>
        <v>0</v>
      </c>
    </row>
    <row r="469" spans="1:12" ht="14.25" x14ac:dyDescent="0.2">
      <c r="A469" s="38"/>
      <c r="B469" s="38" t="s">
        <v>1323</v>
      </c>
      <c r="C469" s="38" t="s">
        <v>1325</v>
      </c>
      <c r="D469" s="39" t="s">
        <v>83</v>
      </c>
      <c r="E469" s="40">
        <v>1.0000000000000001E-5</v>
      </c>
      <c r="F469" s="40">
        <f t="shared" si="10"/>
        <v>0</v>
      </c>
      <c r="G469" s="40">
        <f>SmtRes!CX211</f>
        <v>0</v>
      </c>
      <c r="H469" s="42"/>
      <c r="I469" s="41"/>
      <c r="J469" s="42">
        <f>SmtRes!CZ211</f>
        <v>83923.41</v>
      </c>
      <c r="K469" s="41"/>
      <c r="L469" s="42">
        <f>SmtRes!DF211</f>
        <v>0</v>
      </c>
    </row>
    <row r="470" spans="1:12" ht="28.5" x14ac:dyDescent="0.2">
      <c r="A470" s="38"/>
      <c r="B470" s="38" t="s">
        <v>1326</v>
      </c>
      <c r="C470" s="38" t="s">
        <v>1328</v>
      </c>
      <c r="D470" s="39" t="s">
        <v>83</v>
      </c>
      <c r="E470" s="40">
        <v>1E-4</v>
      </c>
      <c r="F470" s="40">
        <f t="shared" si="10"/>
        <v>0</v>
      </c>
      <c r="G470" s="40">
        <f>SmtRes!CX212</f>
        <v>0</v>
      </c>
      <c r="H470" s="42">
        <f>SmtRes!CZ212</f>
        <v>231787.35</v>
      </c>
      <c r="I470" s="41">
        <f>SmtRes!AI212</f>
        <v>1.54</v>
      </c>
      <c r="J470" s="42">
        <f t="shared" ref="J470:J477" si="11">ROUND(H470*I470, 2)</f>
        <v>356952.52</v>
      </c>
      <c r="K470" s="41"/>
      <c r="L470" s="42">
        <f>SmtRes!DF212</f>
        <v>0</v>
      </c>
    </row>
    <row r="471" spans="1:12" ht="42.75" x14ac:dyDescent="0.2">
      <c r="A471" s="38"/>
      <c r="B471" s="38" t="s">
        <v>1329</v>
      </c>
      <c r="C471" s="38" t="s">
        <v>1331</v>
      </c>
      <c r="D471" s="39" t="s">
        <v>83</v>
      </c>
      <c r="E471" s="40">
        <v>1E-4</v>
      </c>
      <c r="F471" s="40">
        <f t="shared" si="10"/>
        <v>0</v>
      </c>
      <c r="G471" s="40">
        <f>SmtRes!CX214</f>
        <v>0</v>
      </c>
      <c r="H471" s="42">
        <f>SmtRes!CZ214</f>
        <v>105278.81</v>
      </c>
      <c r="I471" s="41">
        <f>SmtRes!AI214</f>
        <v>1.29</v>
      </c>
      <c r="J471" s="42">
        <f t="shared" si="11"/>
        <v>135809.66</v>
      </c>
      <c r="K471" s="41"/>
      <c r="L471" s="42">
        <f>SmtRes!DF214</f>
        <v>0</v>
      </c>
    </row>
    <row r="472" spans="1:12" ht="71.25" x14ac:dyDescent="0.2">
      <c r="A472" s="38"/>
      <c r="B472" s="38" t="s">
        <v>1332</v>
      </c>
      <c r="C472" s="38" t="s">
        <v>1334</v>
      </c>
      <c r="D472" s="39" t="s">
        <v>588</v>
      </c>
      <c r="E472" s="40">
        <v>1.8700000000000001E-2</v>
      </c>
      <c r="F472" s="40">
        <f t="shared" si="10"/>
        <v>0</v>
      </c>
      <c r="G472" s="40">
        <f>SmtRes!CX215</f>
        <v>0</v>
      </c>
      <c r="H472" s="42">
        <f>SmtRes!CZ215</f>
        <v>307.83999999999997</v>
      </c>
      <c r="I472" s="41">
        <f>SmtRes!AI215</f>
        <v>0.71</v>
      </c>
      <c r="J472" s="42">
        <f t="shared" si="11"/>
        <v>218.57</v>
      </c>
      <c r="K472" s="41"/>
      <c r="L472" s="42">
        <f>SmtRes!DF215</f>
        <v>0</v>
      </c>
    </row>
    <row r="473" spans="1:12" ht="28.5" x14ac:dyDescent="0.2">
      <c r="A473" s="38"/>
      <c r="B473" s="38" t="s">
        <v>1335</v>
      </c>
      <c r="C473" s="38" t="s">
        <v>1337</v>
      </c>
      <c r="D473" s="39" t="s">
        <v>83</v>
      </c>
      <c r="E473" s="40">
        <v>3.0000000000000001E-5</v>
      </c>
      <c r="F473" s="40">
        <f t="shared" si="10"/>
        <v>0</v>
      </c>
      <c r="G473" s="40">
        <f>SmtRes!CX216</f>
        <v>0</v>
      </c>
      <c r="H473" s="42">
        <f>SmtRes!CZ216</f>
        <v>60258.2</v>
      </c>
      <c r="I473" s="41">
        <f>SmtRes!AI216</f>
        <v>0.94</v>
      </c>
      <c r="J473" s="42">
        <f t="shared" si="11"/>
        <v>56642.71</v>
      </c>
      <c r="K473" s="41"/>
      <c r="L473" s="42">
        <f>SmtRes!DF216</f>
        <v>0</v>
      </c>
    </row>
    <row r="474" spans="1:12" ht="42.75" x14ac:dyDescent="0.2">
      <c r="A474" s="38"/>
      <c r="B474" s="38" t="s">
        <v>1338</v>
      </c>
      <c r="C474" s="38" t="s">
        <v>1340</v>
      </c>
      <c r="D474" s="39" t="s">
        <v>83</v>
      </c>
      <c r="E474" s="40">
        <v>1.9400000000000001E-3</v>
      </c>
      <c r="F474" s="40">
        <f t="shared" si="10"/>
        <v>0</v>
      </c>
      <c r="G474" s="40">
        <f>SmtRes!CX217</f>
        <v>0</v>
      </c>
      <c r="H474" s="42">
        <f>SmtRes!CZ217</f>
        <v>136760</v>
      </c>
      <c r="I474" s="41">
        <f>SmtRes!AI217</f>
        <v>0.94</v>
      </c>
      <c r="J474" s="42">
        <f t="shared" si="11"/>
        <v>128554.4</v>
      </c>
      <c r="K474" s="41"/>
      <c r="L474" s="42">
        <f>SmtRes!DF217</f>
        <v>0</v>
      </c>
    </row>
    <row r="475" spans="1:12" ht="57" x14ac:dyDescent="0.2">
      <c r="A475" s="38"/>
      <c r="B475" s="38" t="s">
        <v>1341</v>
      </c>
      <c r="C475" s="38" t="s">
        <v>1343</v>
      </c>
      <c r="D475" s="39" t="s">
        <v>49</v>
      </c>
      <c r="E475" s="40">
        <v>1.0300000000000001E-3</v>
      </c>
      <c r="F475" s="40">
        <f t="shared" si="10"/>
        <v>0</v>
      </c>
      <c r="G475" s="40">
        <f>SmtRes!CX218</f>
        <v>0</v>
      </c>
      <c r="H475" s="42">
        <f>SmtRes!CZ218</f>
        <v>16496.03</v>
      </c>
      <c r="I475" s="41">
        <f>SmtRes!AI218</f>
        <v>0.78</v>
      </c>
      <c r="J475" s="42">
        <f t="shared" si="11"/>
        <v>12866.9</v>
      </c>
      <c r="K475" s="41"/>
      <c r="L475" s="42">
        <f>SmtRes!DF218</f>
        <v>0</v>
      </c>
    </row>
    <row r="476" spans="1:12" ht="14.25" x14ac:dyDescent="0.2">
      <c r="A476" s="38"/>
      <c r="B476" s="38" t="s">
        <v>1344</v>
      </c>
      <c r="C476" s="38" t="s">
        <v>1346</v>
      </c>
      <c r="D476" s="39" t="s">
        <v>83</v>
      </c>
      <c r="E476" s="40">
        <v>3.1E-4</v>
      </c>
      <c r="F476" s="40">
        <f t="shared" si="10"/>
        <v>0</v>
      </c>
      <c r="G476" s="40">
        <f>SmtRes!CX219</f>
        <v>0</v>
      </c>
      <c r="H476" s="42">
        <f>SmtRes!CZ219</f>
        <v>51280.15</v>
      </c>
      <c r="I476" s="41">
        <f>SmtRes!AI219</f>
        <v>1.53</v>
      </c>
      <c r="J476" s="42">
        <f t="shared" si="11"/>
        <v>78458.63</v>
      </c>
      <c r="K476" s="41"/>
      <c r="L476" s="42">
        <f>SmtRes!DF219</f>
        <v>0</v>
      </c>
    </row>
    <row r="477" spans="1:12" ht="14.25" x14ac:dyDescent="0.2">
      <c r="A477" s="38"/>
      <c r="B477" s="38" t="s">
        <v>1347</v>
      </c>
      <c r="C477" s="38" t="s">
        <v>1349</v>
      </c>
      <c r="D477" s="39" t="s">
        <v>83</v>
      </c>
      <c r="E477" s="40">
        <v>5.9999999999999995E-4</v>
      </c>
      <c r="F477" s="40">
        <f t="shared" si="10"/>
        <v>0</v>
      </c>
      <c r="G477" s="40">
        <f>SmtRes!CX220</f>
        <v>0</v>
      </c>
      <c r="H477" s="42">
        <f>SmtRes!CZ220</f>
        <v>98526.45</v>
      </c>
      <c r="I477" s="41">
        <f>SmtRes!AI220</f>
        <v>1.43</v>
      </c>
      <c r="J477" s="42">
        <f t="shared" si="11"/>
        <v>140892.82</v>
      </c>
      <c r="K477" s="41"/>
      <c r="L477" s="42">
        <f>SmtRes!DF220</f>
        <v>0</v>
      </c>
    </row>
    <row r="478" spans="1:12" ht="14.25" x14ac:dyDescent="0.2">
      <c r="A478" s="38"/>
      <c r="B478" s="38" t="str">
        <f>EtalonRes!I213</f>
        <v>07.2.07.12</v>
      </c>
      <c r="C478" s="46" t="str">
        <f>EtalonRes!K213</f>
        <v>Конструкции стальные</v>
      </c>
      <c r="D478" s="47" t="str">
        <f>EtalonRes!O213</f>
        <v>т</v>
      </c>
      <c r="E478" s="48">
        <f>EtalonRes!X213</f>
        <v>1</v>
      </c>
      <c r="F478" s="48">
        <f t="shared" si="10"/>
        <v>0</v>
      </c>
      <c r="G478" s="48">
        <f>ROUND(EtalonRes!AG213*Source!I94, 7)</f>
        <v>0</v>
      </c>
      <c r="H478" s="49"/>
      <c r="I478" s="50"/>
      <c r="J478" s="49"/>
      <c r="K478" s="50"/>
      <c r="L478" s="49"/>
    </row>
    <row r="479" spans="1:12" ht="15" x14ac:dyDescent="0.2">
      <c r="A479" s="38"/>
      <c r="B479" s="38"/>
      <c r="C479" s="52" t="s">
        <v>1966</v>
      </c>
      <c r="D479" s="39"/>
      <c r="E479" s="40"/>
      <c r="F479" s="40"/>
      <c r="G479" s="40"/>
      <c r="H479" s="42"/>
      <c r="I479" s="41"/>
      <c r="J479" s="42"/>
      <c r="K479" s="41"/>
      <c r="L479" s="42">
        <f>L450+L452+L453+L464</f>
        <v>12137.02</v>
      </c>
    </row>
    <row r="480" spans="1:12" ht="14.25" x14ac:dyDescent="0.2">
      <c r="A480" s="38"/>
      <c r="B480" s="38"/>
      <c r="C480" s="38" t="s">
        <v>1967</v>
      </c>
      <c r="D480" s="39"/>
      <c r="E480" s="40"/>
      <c r="F480" s="40"/>
      <c r="G480" s="40"/>
      <c r="H480" s="42"/>
      <c r="I480" s="41"/>
      <c r="J480" s="42"/>
      <c r="K480" s="41"/>
      <c r="L480" s="42">
        <f>SUM(AR449:AR483)+SUM(AS449:AS483)+SUM(AT449:AT483)+SUM(AU449:AU483)+SUM(AV449:AV483)</f>
        <v>8225.92</v>
      </c>
    </row>
    <row r="481" spans="1:83" ht="28.5" x14ac:dyDescent="0.2">
      <c r="A481" s="38"/>
      <c r="B481" s="38" t="s">
        <v>120</v>
      </c>
      <c r="C481" s="38" t="s">
        <v>1992</v>
      </c>
      <c r="D481" s="39" t="s">
        <v>635</v>
      </c>
      <c r="E481" s="40">
        <f>Source!BZ94</f>
        <v>93</v>
      </c>
      <c r="F481" s="40"/>
      <c r="G481" s="40">
        <f>Source!AT94</f>
        <v>93</v>
      </c>
      <c r="H481" s="42"/>
      <c r="I481" s="41"/>
      <c r="J481" s="42"/>
      <c r="K481" s="41"/>
      <c r="L481" s="42">
        <f>SUM(AZ449:AZ483)</f>
        <v>7650.11</v>
      </c>
    </row>
    <row r="482" spans="1:83" ht="28.5" x14ac:dyDescent="0.2">
      <c r="A482" s="46"/>
      <c r="B482" s="46" t="s">
        <v>121</v>
      </c>
      <c r="C482" s="46" t="s">
        <v>1993</v>
      </c>
      <c r="D482" s="47" t="s">
        <v>635</v>
      </c>
      <c r="E482" s="48">
        <f>Source!CA94</f>
        <v>62</v>
      </c>
      <c r="F482" s="48"/>
      <c r="G482" s="48">
        <f>Source!AU94</f>
        <v>62</v>
      </c>
      <c r="H482" s="49"/>
      <c r="I482" s="50"/>
      <c r="J482" s="49"/>
      <c r="K482" s="50"/>
      <c r="L482" s="49">
        <f>SUM(BA449:BA483)</f>
        <v>5100.07</v>
      </c>
    </row>
    <row r="483" spans="1:83" ht="15" x14ac:dyDescent="0.2">
      <c r="C483" s="74" t="s">
        <v>1970</v>
      </c>
      <c r="D483" s="74"/>
      <c r="E483" s="74"/>
      <c r="F483" s="74"/>
      <c r="G483" s="74"/>
      <c r="H483" s="74"/>
      <c r="I483" s="75">
        <f>IF(E449&lt;&gt;0,K483/E449, 0)</f>
        <v>24887.200000000001</v>
      </c>
      <c r="J483" s="75"/>
      <c r="K483" s="75">
        <f>L450+L452+L464+L481+L482+L453</f>
        <v>24887.200000000001</v>
      </c>
      <c r="L483" s="75"/>
      <c r="M483" s="70">
        <f>K483*1.038</f>
        <v>25832.9136</v>
      </c>
      <c r="AD483">
        <f>ROUND((Source!AT94/100)*((ROUND(SUMIF(SmtRes!AQ199:'SmtRes'!AQ220,"=1",SmtRes!AD199:'SmtRes'!AD220)*Source!I94, 2)+ROUND(SUMIF(SmtRes!AQ199:'SmtRes'!AQ220,"=1",SmtRes!AC199:'SmtRes'!AC220)*Source!I94, 2))), 2)</f>
        <v>3026.43</v>
      </c>
      <c r="AE483">
        <f>ROUND((Source!AU94/100)*((ROUND(SUMIF(SmtRes!AQ199:'SmtRes'!AQ220,"=1",SmtRes!AD199:'SmtRes'!AD220)*Source!I94, 2)+ROUND(SUMIF(SmtRes!AQ199:'SmtRes'!AQ220,"=1",SmtRes!AC199:'SmtRes'!AC220)*Source!I94, 2))), 2)</f>
        <v>2017.62</v>
      </c>
      <c r="AN483" s="51">
        <f>L450+L452+L464+L481+L482+L453</f>
        <v>24887.200000000001</v>
      </c>
      <c r="AO483" s="51">
        <f>L452</f>
        <v>3911.1</v>
      </c>
      <c r="AQ483" t="s">
        <v>1971</v>
      </c>
      <c r="AR483" s="51">
        <f>L450</f>
        <v>6928.18</v>
      </c>
      <c r="AT483" s="51">
        <f>L453</f>
        <v>1297.74</v>
      </c>
      <c r="AV483" t="s">
        <v>1971</v>
      </c>
      <c r="AW483" s="51">
        <f>L464</f>
        <v>0</v>
      </c>
      <c r="AZ483">
        <f>Source!X94</f>
        <v>7650.11</v>
      </c>
      <c r="BA483">
        <f>Source!Y94</f>
        <v>5100.07</v>
      </c>
      <c r="CD483">
        <v>1</v>
      </c>
    </row>
    <row r="484" spans="1:83" ht="54" x14ac:dyDescent="0.2">
      <c r="A484" s="36" t="s">
        <v>197</v>
      </c>
      <c r="B484" s="38" t="s">
        <v>1972</v>
      </c>
      <c r="C484" s="38" t="s">
        <v>2014</v>
      </c>
      <c r="D484" s="39" t="str">
        <f>Source!H96</f>
        <v>100 м</v>
      </c>
      <c r="E484" s="40">
        <f>Source!K96</f>
        <v>0.01</v>
      </c>
      <c r="F484" s="40"/>
      <c r="G484" s="40">
        <f>Source!I96</f>
        <v>0.01</v>
      </c>
      <c r="H484" s="42"/>
      <c r="I484" s="41"/>
      <c r="J484" s="42"/>
      <c r="K484" s="41"/>
      <c r="L484" s="42"/>
    </row>
    <row r="485" spans="1:83" x14ac:dyDescent="0.2">
      <c r="C485" s="43" t="str">
        <f>"Объем: "&amp;Source!I96&amp;"=1/"&amp;"100"</f>
        <v>Объем: 0,01=1/100</v>
      </c>
    </row>
    <row r="486" spans="1:83" ht="15" x14ac:dyDescent="0.2">
      <c r="A486" s="37"/>
      <c r="B486" s="40">
        <v>1</v>
      </c>
      <c r="C486" s="37" t="s">
        <v>1961</v>
      </c>
      <c r="D486" s="39" t="s">
        <v>1203</v>
      </c>
      <c r="E486" s="44"/>
      <c r="F486" s="40"/>
      <c r="G486" s="40">
        <f>Source!U96</f>
        <v>0.91</v>
      </c>
      <c r="H486" s="40"/>
      <c r="I486" s="40"/>
      <c r="J486" s="40"/>
      <c r="K486" s="40"/>
      <c r="L486" s="45">
        <f>SUM(L487:L487)-SUMIF(CE487:CE487, 1, L487:L487)</f>
        <v>452.63</v>
      </c>
    </row>
    <row r="487" spans="1:83" ht="28.5" x14ac:dyDescent="0.2">
      <c r="A487" s="38"/>
      <c r="B487" s="38" t="s">
        <v>1214</v>
      </c>
      <c r="C487" s="38" t="s">
        <v>1215</v>
      </c>
      <c r="D487" s="39" t="s">
        <v>1203</v>
      </c>
      <c r="E487" s="40">
        <v>91</v>
      </c>
      <c r="F487" s="40"/>
      <c r="G487" s="40">
        <f>SmtRes!CX221</f>
        <v>0.91</v>
      </c>
      <c r="H487" s="42"/>
      <c r="I487" s="41"/>
      <c r="J487" s="42">
        <f>SmtRes!CZ221</f>
        <v>497.4</v>
      </c>
      <c r="K487" s="41"/>
      <c r="L487" s="42">
        <f>SmtRes!DI221</f>
        <v>452.63</v>
      </c>
    </row>
    <row r="488" spans="1:83" ht="15" x14ac:dyDescent="0.2">
      <c r="A488" s="37"/>
      <c r="B488" s="40">
        <v>2</v>
      </c>
      <c r="C488" s="37" t="s">
        <v>1962</v>
      </c>
      <c r="D488" s="39"/>
      <c r="E488" s="44"/>
      <c r="F488" s="40"/>
      <c r="G488" s="40"/>
      <c r="H488" s="40"/>
      <c r="I488" s="40"/>
      <c r="J488" s="40"/>
      <c r="K488" s="40"/>
      <c r="L488" s="45">
        <f>SUM(L489:L496)-SUMIF(CE489:CE496, 1, L489:L496)</f>
        <v>554</v>
      </c>
    </row>
    <row r="489" spans="1:83" ht="15" x14ac:dyDescent="0.2">
      <c r="A489" s="37"/>
      <c r="B489" s="40"/>
      <c r="C489" s="37" t="s">
        <v>1964</v>
      </c>
      <c r="D489" s="39" t="s">
        <v>1203</v>
      </c>
      <c r="E489" s="44"/>
      <c r="F489" s="40"/>
      <c r="G489" s="40">
        <f>Source!V96</f>
        <v>0.35619999999999996</v>
      </c>
      <c r="H489" s="40"/>
      <c r="I489" s="40"/>
      <c r="J489" s="40"/>
      <c r="K489" s="40"/>
      <c r="L489" s="45">
        <f>SUMIF(CE490:CE496, 1, L490:L496)</f>
        <v>252.78</v>
      </c>
      <c r="CE489">
        <v>1</v>
      </c>
    </row>
    <row r="490" spans="1:83" ht="42.75" x14ac:dyDescent="0.2">
      <c r="A490" s="38"/>
      <c r="B490" s="38" t="s">
        <v>1216</v>
      </c>
      <c r="C490" s="38" t="s">
        <v>1218</v>
      </c>
      <c r="D490" s="39" t="s">
        <v>1100</v>
      </c>
      <c r="E490" s="40">
        <v>0.71</v>
      </c>
      <c r="F490" s="40"/>
      <c r="G490" s="40">
        <f>SmtRes!CX223</f>
        <v>7.1000000000000004E-3</v>
      </c>
      <c r="H490" s="42">
        <f>SmtRes!CZ223</f>
        <v>800.37</v>
      </c>
      <c r="I490" s="41">
        <f>SmtRes!AJ223</f>
        <v>1.22</v>
      </c>
      <c r="J490" s="42">
        <f>ROUND(H490*I490, 2)</f>
        <v>976.45</v>
      </c>
      <c r="K490" s="41"/>
      <c r="L490" s="42">
        <f>SmtRes!DG223</f>
        <v>6.93</v>
      </c>
    </row>
    <row r="491" spans="1:83" ht="28.5" x14ac:dyDescent="0.2">
      <c r="A491" s="38"/>
      <c r="B491" s="38" t="s">
        <v>1219</v>
      </c>
      <c r="C491" s="38" t="s">
        <v>1974</v>
      </c>
      <c r="D491" s="39" t="s">
        <v>1203</v>
      </c>
      <c r="E491" s="40">
        <f>SmtRes!DO223*SmtRes!AT223</f>
        <v>0.71</v>
      </c>
      <c r="F491" s="40"/>
      <c r="G491" s="40">
        <f>ROUND(E491*G484, 7)</f>
        <v>7.1000000000000004E-3</v>
      </c>
      <c r="H491" s="42"/>
      <c r="I491" s="41"/>
      <c r="J491" s="42">
        <f>ROUND(SmtRes!AG223/SmtRes!DO223, 2)</f>
        <v>620.24</v>
      </c>
      <c r="K491" s="41"/>
      <c r="L491" s="42">
        <f>SmtRes!DH223</f>
        <v>4.4000000000000004</v>
      </c>
      <c r="CE491">
        <v>1</v>
      </c>
    </row>
    <row r="492" spans="1:83" ht="28.5" x14ac:dyDescent="0.2">
      <c r="A492" s="38"/>
      <c r="B492" s="38" t="s">
        <v>1220</v>
      </c>
      <c r="C492" s="38" t="s">
        <v>1222</v>
      </c>
      <c r="D492" s="39" t="s">
        <v>1100</v>
      </c>
      <c r="E492" s="40">
        <v>32.369999999999997</v>
      </c>
      <c r="F492" s="40"/>
      <c r="G492" s="40">
        <f>SmtRes!CX224</f>
        <v>0.32369999999999999</v>
      </c>
      <c r="H492" s="42"/>
      <c r="I492" s="41"/>
      <c r="J492" s="42">
        <f>SmtRes!CZ224</f>
        <v>1626.29</v>
      </c>
      <c r="K492" s="41"/>
      <c r="L492" s="42">
        <f>SmtRes!DG224</f>
        <v>526.42999999999995</v>
      </c>
    </row>
    <row r="493" spans="1:83" ht="28.5" x14ac:dyDescent="0.2">
      <c r="A493" s="38"/>
      <c r="B493" s="38" t="s">
        <v>1223</v>
      </c>
      <c r="C493" s="38" t="s">
        <v>1975</v>
      </c>
      <c r="D493" s="39" t="s">
        <v>1203</v>
      </c>
      <c r="E493" s="40">
        <f>SmtRes!DO224*SmtRes!AT224</f>
        <v>32.369999999999997</v>
      </c>
      <c r="F493" s="40"/>
      <c r="G493" s="40">
        <f>ROUND(E493*G484, 7)</f>
        <v>0.32369999999999999</v>
      </c>
      <c r="H493" s="42"/>
      <c r="I493" s="41"/>
      <c r="J493" s="42">
        <f>ROUND(SmtRes!AG224/SmtRes!DO224, 2)</f>
        <v>724.95</v>
      </c>
      <c r="K493" s="41"/>
      <c r="L493" s="42">
        <f>SmtRes!DH224</f>
        <v>234.67</v>
      </c>
      <c r="CE493">
        <v>1</v>
      </c>
    </row>
    <row r="494" spans="1:83" ht="28.5" x14ac:dyDescent="0.2">
      <c r="A494" s="38"/>
      <c r="B494" s="38" t="s">
        <v>1206</v>
      </c>
      <c r="C494" s="38" t="s">
        <v>1208</v>
      </c>
      <c r="D494" s="39" t="s">
        <v>1100</v>
      </c>
      <c r="E494" s="40">
        <v>2.54</v>
      </c>
      <c r="F494" s="40"/>
      <c r="G494" s="40">
        <f>SmtRes!CX225</f>
        <v>2.5399999999999999E-2</v>
      </c>
      <c r="H494" s="42"/>
      <c r="I494" s="41"/>
      <c r="J494" s="42">
        <f>SmtRes!CZ225</f>
        <v>641.70000000000005</v>
      </c>
      <c r="K494" s="41"/>
      <c r="L494" s="42">
        <f>SmtRes!DG225</f>
        <v>16.3</v>
      </c>
    </row>
    <row r="495" spans="1:83" ht="28.5" x14ac:dyDescent="0.2">
      <c r="A495" s="38"/>
      <c r="B495" s="38" t="s">
        <v>1209</v>
      </c>
      <c r="C495" s="38" t="s">
        <v>1963</v>
      </c>
      <c r="D495" s="39" t="s">
        <v>1203</v>
      </c>
      <c r="E495" s="40">
        <f>SmtRes!DO225*SmtRes!AT225</f>
        <v>2.54</v>
      </c>
      <c r="F495" s="40"/>
      <c r="G495" s="40">
        <f>ROUND(E495*G484, 7)</f>
        <v>2.5399999999999999E-2</v>
      </c>
      <c r="H495" s="42"/>
      <c r="I495" s="41"/>
      <c r="J495" s="42">
        <f>ROUND(SmtRes!AG225/SmtRes!DO225, 2)</f>
        <v>539.69000000000005</v>
      </c>
      <c r="K495" s="41"/>
      <c r="L495" s="42">
        <f>SmtRes!DH225</f>
        <v>13.71</v>
      </c>
      <c r="CE495">
        <v>1</v>
      </c>
    </row>
    <row r="496" spans="1:83" ht="57" x14ac:dyDescent="0.2">
      <c r="A496" s="38"/>
      <c r="B496" s="38" t="s">
        <v>1224</v>
      </c>
      <c r="C496" s="38" t="s">
        <v>1226</v>
      </c>
      <c r="D496" s="39" t="s">
        <v>1100</v>
      </c>
      <c r="E496" s="40">
        <v>4</v>
      </c>
      <c r="F496" s="40"/>
      <c r="G496" s="40">
        <f>SmtRes!CX226</f>
        <v>0.04</v>
      </c>
      <c r="H496" s="42"/>
      <c r="I496" s="41"/>
      <c r="J496" s="42">
        <f>SmtRes!CZ226</f>
        <v>108.47</v>
      </c>
      <c r="K496" s="41"/>
      <c r="L496" s="42">
        <f>SmtRes!DG226</f>
        <v>4.34</v>
      </c>
    </row>
    <row r="497" spans="1:82" ht="15" hidden="1" x14ac:dyDescent="0.2">
      <c r="A497" s="37"/>
      <c r="B497" s="40">
        <v>4</v>
      </c>
      <c r="C497" s="37" t="s">
        <v>1965</v>
      </c>
      <c r="D497" s="39"/>
      <c r="E497" s="44"/>
      <c r="F497" s="40"/>
      <c r="G497" s="40"/>
      <c r="H497" s="40"/>
      <c r="I497" s="40"/>
      <c r="J497" s="40"/>
      <c r="K497" s="40"/>
      <c r="L497" s="45">
        <f>SUM(L498:L499)-SUMIF(CE498:CE499, 1, L498:L499)</f>
        <v>0</v>
      </c>
    </row>
    <row r="498" spans="1:82" ht="42.75" x14ac:dyDescent="0.2">
      <c r="A498" s="38"/>
      <c r="B498" s="38" t="s">
        <v>1227</v>
      </c>
      <c r="C498" s="38" t="s">
        <v>1229</v>
      </c>
      <c r="D498" s="39" t="s">
        <v>83</v>
      </c>
      <c r="E498" s="40">
        <v>4.4999999999999997E-3</v>
      </c>
      <c r="F498" s="40">
        <f t="shared" ref="F498:F503" si="12">ROUND(0,7)</f>
        <v>0</v>
      </c>
      <c r="G498" s="40">
        <f>SmtRes!CX227</f>
        <v>0</v>
      </c>
      <c r="H498" s="42">
        <f>SmtRes!CZ227</f>
        <v>148198.01999999999</v>
      </c>
      <c r="I498" s="41">
        <f>SmtRes!AI227</f>
        <v>0.78</v>
      </c>
      <c r="J498" s="42">
        <f>ROUND(H498*I498, 2)</f>
        <v>115594.46</v>
      </c>
      <c r="K498" s="41"/>
      <c r="L498" s="42">
        <f>SmtRes!DF227</f>
        <v>0</v>
      </c>
    </row>
    <row r="499" spans="1:82" ht="71.25" x14ac:dyDescent="0.2">
      <c r="A499" s="38"/>
      <c r="B499" s="38" t="s">
        <v>1230</v>
      </c>
      <c r="C499" s="38" t="s">
        <v>1232</v>
      </c>
      <c r="D499" s="39" t="s">
        <v>83</v>
      </c>
      <c r="E499" s="40">
        <v>2E-3</v>
      </c>
      <c r="F499" s="40">
        <f t="shared" si="12"/>
        <v>0</v>
      </c>
      <c r="G499" s="40">
        <f>SmtRes!CX232</f>
        <v>0</v>
      </c>
      <c r="H499" s="42">
        <f>SmtRes!CZ232</f>
        <v>105278.81</v>
      </c>
      <c r="I499" s="41">
        <f>SmtRes!AI232</f>
        <v>1.29</v>
      </c>
      <c r="J499" s="42">
        <f>ROUND(H499*I499, 2)</f>
        <v>135809.66</v>
      </c>
      <c r="K499" s="41"/>
      <c r="L499" s="42">
        <f>SmtRes!DF232</f>
        <v>0</v>
      </c>
    </row>
    <row r="500" spans="1:82" ht="14.25" x14ac:dyDescent="0.2">
      <c r="A500" s="38"/>
      <c r="B500" s="38" t="str">
        <f>EtalonRes!I228</f>
        <v>04.1.02.05</v>
      </c>
      <c r="C500" s="38" t="str">
        <f>EtalonRes!K228</f>
        <v>Смеси бетонные тяжелого бетона</v>
      </c>
      <c r="D500" s="39" t="str">
        <f>EtalonRes!O228</f>
        <v>м3</v>
      </c>
      <c r="E500" s="40">
        <f>EtalonRes!X228</f>
        <v>0.45</v>
      </c>
      <c r="F500" s="40">
        <f t="shared" si="12"/>
        <v>0</v>
      </c>
      <c r="G500" s="40">
        <f>ROUND(EtalonRes!AG228*Source!I96, 7)</f>
        <v>0</v>
      </c>
      <c r="H500" s="42"/>
      <c r="I500" s="41"/>
      <c r="J500" s="42"/>
      <c r="K500" s="41"/>
      <c r="L500" s="42"/>
    </row>
    <row r="501" spans="1:82" ht="14.25" x14ac:dyDescent="0.2">
      <c r="A501" s="38"/>
      <c r="B501" s="38" t="str">
        <f>EtalonRes!I229</f>
        <v>05.1.05.15</v>
      </c>
      <c r="C501" s="38" t="str">
        <f>EtalonRes!K229</f>
        <v>Фундаменты железобетонные</v>
      </c>
      <c r="D501" s="39" t="str">
        <f>EtalonRes!O229</f>
        <v>ШТ</v>
      </c>
      <c r="E501" s="40">
        <f>EtalonRes!X229</f>
        <v>33.299999999999997</v>
      </c>
      <c r="F501" s="40">
        <f t="shared" si="12"/>
        <v>0</v>
      </c>
      <c r="G501" s="40">
        <f>ROUND(EtalonRes!AG229*Source!I96, 7)</f>
        <v>0</v>
      </c>
      <c r="H501" s="42"/>
      <c r="I501" s="41"/>
      <c r="J501" s="42"/>
      <c r="K501" s="41"/>
      <c r="L501" s="42"/>
    </row>
    <row r="502" spans="1:82" ht="14.25" x14ac:dyDescent="0.2">
      <c r="A502" s="38"/>
      <c r="B502" s="38" t="str">
        <f>EtalonRes!I230</f>
        <v>05.1.07.13</v>
      </c>
      <c r="C502" s="38" t="str">
        <f>EtalonRes!K230</f>
        <v>Панели</v>
      </c>
      <c r="D502" s="39" t="str">
        <f>EtalonRes!O230</f>
        <v>ШТ</v>
      </c>
      <c r="E502" s="40">
        <f>EtalonRes!X230</f>
        <v>33.299999999999997</v>
      </c>
      <c r="F502" s="40">
        <f t="shared" si="12"/>
        <v>0</v>
      </c>
      <c r="G502" s="40">
        <f>ROUND(EtalonRes!AG230*Source!I96, 7)</f>
        <v>0</v>
      </c>
      <c r="H502" s="42"/>
      <c r="I502" s="41"/>
      <c r="J502" s="42"/>
      <c r="K502" s="41"/>
      <c r="L502" s="42"/>
    </row>
    <row r="503" spans="1:82" ht="14.25" x14ac:dyDescent="0.2">
      <c r="A503" s="38"/>
      <c r="B503" s="38" t="str">
        <f>EtalonRes!I231</f>
        <v>05.1.07.27</v>
      </c>
      <c r="C503" s="46" t="str">
        <f>EtalonRes!K231</f>
        <v>Столбы бетонные</v>
      </c>
      <c r="D503" s="47" t="str">
        <f>EtalonRes!O231</f>
        <v>ШТ</v>
      </c>
      <c r="E503" s="48">
        <f>EtalonRes!X231</f>
        <v>33.299999999999997</v>
      </c>
      <c r="F503" s="48">
        <f t="shared" si="12"/>
        <v>0</v>
      </c>
      <c r="G503" s="48">
        <f>ROUND(EtalonRes!AG231*Source!I96, 7)</f>
        <v>0</v>
      </c>
      <c r="H503" s="49"/>
      <c r="I503" s="50"/>
      <c r="J503" s="49"/>
      <c r="K503" s="50"/>
      <c r="L503" s="49"/>
    </row>
    <row r="504" spans="1:82" ht="15" x14ac:dyDescent="0.2">
      <c r="A504" s="38"/>
      <c r="B504" s="38"/>
      <c r="C504" s="52" t="s">
        <v>1966</v>
      </c>
      <c r="D504" s="39"/>
      <c r="E504" s="40"/>
      <c r="F504" s="40"/>
      <c r="G504" s="40"/>
      <c r="H504" s="42"/>
      <c r="I504" s="41"/>
      <c r="J504" s="42"/>
      <c r="K504" s="41"/>
      <c r="L504" s="42">
        <f>L486+L488+L489+L497</f>
        <v>1259.4100000000001</v>
      </c>
    </row>
    <row r="505" spans="1:82" ht="14.25" x14ac:dyDescent="0.2">
      <c r="A505" s="38"/>
      <c r="B505" s="38"/>
      <c r="C505" s="38" t="s">
        <v>1967</v>
      </c>
      <c r="D505" s="39"/>
      <c r="E505" s="40"/>
      <c r="F505" s="40"/>
      <c r="G505" s="40"/>
      <c r="H505" s="42"/>
      <c r="I505" s="41"/>
      <c r="J505" s="42"/>
      <c r="K505" s="41"/>
      <c r="L505" s="42">
        <f>SUM(AR484:AR508)+SUM(AS484:AS508)+SUM(AT484:AT508)+SUM(AU484:AU508)+SUM(AV484:AV508)</f>
        <v>705.41</v>
      </c>
    </row>
    <row r="506" spans="1:82" ht="42.75" x14ac:dyDescent="0.2">
      <c r="A506" s="38"/>
      <c r="B506" s="38" t="s">
        <v>44</v>
      </c>
      <c r="C506" s="38" t="s">
        <v>1976</v>
      </c>
      <c r="D506" s="39" t="s">
        <v>635</v>
      </c>
      <c r="E506" s="40">
        <f>Source!BZ96</f>
        <v>110</v>
      </c>
      <c r="F506" s="40"/>
      <c r="G506" s="40">
        <f>Source!AT96</f>
        <v>110</v>
      </c>
      <c r="H506" s="42"/>
      <c r="I506" s="41"/>
      <c r="J506" s="42"/>
      <c r="K506" s="41"/>
      <c r="L506" s="42">
        <f>SUM(AZ484:AZ508)</f>
        <v>775.95</v>
      </c>
    </row>
    <row r="507" spans="1:82" ht="42.75" x14ac:dyDescent="0.2">
      <c r="A507" s="46"/>
      <c r="B507" s="46" t="s">
        <v>45</v>
      </c>
      <c r="C507" s="46" t="s">
        <v>1977</v>
      </c>
      <c r="D507" s="47" t="s">
        <v>635</v>
      </c>
      <c r="E507" s="48">
        <f>Source!CA96</f>
        <v>73</v>
      </c>
      <c r="F507" s="48"/>
      <c r="G507" s="48">
        <f>Source!AU96</f>
        <v>73</v>
      </c>
      <c r="H507" s="49"/>
      <c r="I507" s="50"/>
      <c r="J507" s="49"/>
      <c r="K507" s="50"/>
      <c r="L507" s="49">
        <f>SUM(BA484:BA508)</f>
        <v>514.95000000000005</v>
      </c>
    </row>
    <row r="508" spans="1:82" ht="15" x14ac:dyDescent="0.2">
      <c r="C508" s="74" t="s">
        <v>1970</v>
      </c>
      <c r="D508" s="74"/>
      <c r="E508" s="74"/>
      <c r="F508" s="74"/>
      <c r="G508" s="74"/>
      <c r="H508" s="74"/>
      <c r="I508" s="75">
        <f>IF(E484&lt;&gt;0,K508/E484, 0)</f>
        <v>255031</v>
      </c>
      <c r="J508" s="75"/>
      <c r="K508" s="75">
        <f>L486+L488+L497+L506+L507+L489</f>
        <v>2550.31</v>
      </c>
      <c r="L508" s="75"/>
      <c r="M508" s="70">
        <f>K508*1.038</f>
        <v>2647.2217799999999</v>
      </c>
      <c r="AD508">
        <f>ROUND((Source!AT96/100)*((ROUND(SUMIF(SmtRes!AQ221:'SmtRes'!AQ232,"=1",SmtRes!AD221:'SmtRes'!AD232)*Source!I96, 2)+ROUND(SUMIF(SmtRes!AQ221:'SmtRes'!AQ232,"=1",SmtRes!AC221:'SmtRes'!AC232)*Source!I96, 2))), 2)</f>
        <v>26.2</v>
      </c>
      <c r="AE508">
        <f>ROUND((Source!AU96/100)*((ROUND(SUMIF(SmtRes!AQ221:'SmtRes'!AQ232,"=1",SmtRes!AD221:'SmtRes'!AD232)*Source!I96, 2)+ROUND(SUMIF(SmtRes!AQ221:'SmtRes'!AQ232,"=1",SmtRes!AC221:'SmtRes'!AC232)*Source!I96, 2))), 2)</f>
        <v>17.39</v>
      </c>
      <c r="AN508" s="51">
        <f>L486+L488+L497+L506+L507+L489</f>
        <v>2550.31</v>
      </c>
      <c r="AO508" s="51">
        <f>L488</f>
        <v>554</v>
      </c>
      <c r="AQ508" t="s">
        <v>1971</v>
      </c>
      <c r="AR508" s="51">
        <f>L486</f>
        <v>452.63</v>
      </c>
      <c r="AT508" s="51">
        <f>L489</f>
        <v>252.78</v>
      </c>
      <c r="AV508" t="s">
        <v>1971</v>
      </c>
      <c r="AW508" s="51">
        <f>L497</f>
        <v>0</v>
      </c>
      <c r="AZ508">
        <f>Source!X96</f>
        <v>775.95</v>
      </c>
      <c r="BA508">
        <f>Source!Y96</f>
        <v>514.95000000000005</v>
      </c>
      <c r="CD508">
        <v>1</v>
      </c>
    </row>
    <row r="509" spans="1:82" ht="54" x14ac:dyDescent="0.2">
      <c r="A509" s="36" t="s">
        <v>203</v>
      </c>
      <c r="B509" s="38" t="s">
        <v>2015</v>
      </c>
      <c r="C509" s="38" t="s">
        <v>2016</v>
      </c>
      <c r="D509" s="39" t="str">
        <f>Source!H101</f>
        <v>100 м</v>
      </c>
      <c r="E509" s="40">
        <f>Source!K101</f>
        <v>0.01</v>
      </c>
      <c r="F509" s="40"/>
      <c r="G509" s="40">
        <f>Source!I101</f>
        <v>0.01</v>
      </c>
      <c r="H509" s="42"/>
      <c r="I509" s="41"/>
      <c r="J509" s="42"/>
      <c r="K509" s="41"/>
      <c r="L509" s="42"/>
    </row>
    <row r="510" spans="1:82" x14ac:dyDescent="0.2">
      <c r="C510" s="43" t="str">
        <f>"Объем: "&amp;Source!I101&amp;"=1/"&amp;"100"</f>
        <v>Объем: 0,01=1/100</v>
      </c>
    </row>
    <row r="511" spans="1:82" ht="15" x14ac:dyDescent="0.2">
      <c r="A511" s="37"/>
      <c r="B511" s="40">
        <v>1</v>
      </c>
      <c r="C511" s="37" t="s">
        <v>1961</v>
      </c>
      <c r="D511" s="39" t="s">
        <v>1203</v>
      </c>
      <c r="E511" s="44"/>
      <c r="F511" s="40"/>
      <c r="G511" s="40">
        <f>Source!U101</f>
        <v>6.7299999999999999E-2</v>
      </c>
      <c r="H511" s="40"/>
      <c r="I511" s="40"/>
      <c r="J511" s="40"/>
      <c r="K511" s="40"/>
      <c r="L511" s="45">
        <f>SUM(L512:L512)-SUMIF(CE512:CE512, 1, L512:L512)</f>
        <v>32.25</v>
      </c>
    </row>
    <row r="512" spans="1:82" ht="28.5" x14ac:dyDescent="0.2">
      <c r="A512" s="38"/>
      <c r="B512" s="38" t="s">
        <v>1201</v>
      </c>
      <c r="C512" s="38" t="s">
        <v>1202</v>
      </c>
      <c r="D512" s="39" t="s">
        <v>1203</v>
      </c>
      <c r="E512" s="40">
        <v>6.73</v>
      </c>
      <c r="F512" s="40"/>
      <c r="G512" s="40">
        <f>SmtRes!CX233</f>
        <v>6.7299999999999999E-2</v>
      </c>
      <c r="H512" s="42"/>
      <c r="I512" s="41"/>
      <c r="J512" s="42">
        <f>SmtRes!CZ233</f>
        <v>479.27</v>
      </c>
      <c r="K512" s="41"/>
      <c r="L512" s="42">
        <f>SmtRes!DI233</f>
        <v>32.25</v>
      </c>
    </row>
    <row r="513" spans="1:83" ht="15" x14ac:dyDescent="0.2">
      <c r="A513" s="37"/>
      <c r="B513" s="40">
        <v>2</v>
      </c>
      <c r="C513" s="37" t="s">
        <v>1962</v>
      </c>
      <c r="D513" s="39"/>
      <c r="E513" s="44"/>
      <c r="F513" s="40"/>
      <c r="G513" s="40"/>
      <c r="H513" s="40"/>
      <c r="I513" s="40"/>
      <c r="J513" s="40"/>
      <c r="K513" s="40"/>
      <c r="L513" s="45">
        <f>SUM(L514:L519)-SUMIF(CE514:CE519, 1, L514:L519)</f>
        <v>1.1799999999999997</v>
      </c>
    </row>
    <row r="514" spans="1:83" ht="15" x14ac:dyDescent="0.2">
      <c r="A514" s="37"/>
      <c r="B514" s="40"/>
      <c r="C514" s="37" t="s">
        <v>1964</v>
      </c>
      <c r="D514" s="39" t="s">
        <v>1203</v>
      </c>
      <c r="E514" s="44"/>
      <c r="F514" s="40"/>
      <c r="G514" s="40">
        <f>Source!V101</f>
        <v>9.8999999999999991E-3</v>
      </c>
      <c r="H514" s="40"/>
      <c r="I514" s="40"/>
      <c r="J514" s="40"/>
      <c r="K514" s="40"/>
      <c r="L514" s="45">
        <f>SUMIF(CE515:CE519, 1, L515:L519)</f>
        <v>5.34</v>
      </c>
      <c r="CE514">
        <v>1</v>
      </c>
    </row>
    <row r="515" spans="1:83" ht="28.5" x14ac:dyDescent="0.2">
      <c r="A515" s="38"/>
      <c r="B515" s="38" t="s">
        <v>1350</v>
      </c>
      <c r="C515" s="38" t="s">
        <v>1352</v>
      </c>
      <c r="D515" s="39" t="s">
        <v>1100</v>
      </c>
      <c r="E515" s="40">
        <v>1.1200000000000001</v>
      </c>
      <c r="F515" s="40"/>
      <c r="G515" s="40">
        <f>SmtRes!CX235</f>
        <v>1.12E-2</v>
      </c>
      <c r="H515" s="42">
        <f>SmtRes!CZ235</f>
        <v>1.21</v>
      </c>
      <c r="I515" s="41">
        <f>SmtRes!AJ235</f>
        <v>1.48</v>
      </c>
      <c r="J515" s="42">
        <f>ROUND(H515*I515, 2)</f>
        <v>1.79</v>
      </c>
      <c r="K515" s="41"/>
      <c r="L515" s="42">
        <f>SmtRes!DG235</f>
        <v>0.02</v>
      </c>
    </row>
    <row r="516" spans="1:83" ht="28.5" x14ac:dyDescent="0.2">
      <c r="A516" s="38"/>
      <c r="B516" s="38" t="s">
        <v>1206</v>
      </c>
      <c r="C516" s="38" t="s">
        <v>1208</v>
      </c>
      <c r="D516" s="39" t="s">
        <v>1100</v>
      </c>
      <c r="E516" s="40">
        <v>0.06</v>
      </c>
      <c r="F516" s="40"/>
      <c r="G516" s="40">
        <f>SmtRes!CX236</f>
        <v>5.9999999999999995E-4</v>
      </c>
      <c r="H516" s="42"/>
      <c r="I516" s="41"/>
      <c r="J516" s="42">
        <f>SmtRes!CZ236</f>
        <v>641.70000000000005</v>
      </c>
      <c r="K516" s="41"/>
      <c r="L516" s="42">
        <f>SmtRes!DG236</f>
        <v>0.39</v>
      </c>
    </row>
    <row r="517" spans="1:83" ht="28.5" x14ac:dyDescent="0.2">
      <c r="A517" s="38"/>
      <c r="B517" s="38" t="s">
        <v>1209</v>
      </c>
      <c r="C517" s="38" t="s">
        <v>1963</v>
      </c>
      <c r="D517" s="39" t="s">
        <v>1203</v>
      </c>
      <c r="E517" s="40">
        <f>SmtRes!DO236*SmtRes!AT236</f>
        <v>0.06</v>
      </c>
      <c r="F517" s="40"/>
      <c r="G517" s="40">
        <f>ROUND(E517*G509, 7)</f>
        <v>5.9999999999999995E-4</v>
      </c>
      <c r="H517" s="42"/>
      <c r="I517" s="41"/>
      <c r="J517" s="42">
        <f>ROUND(SmtRes!AG236/SmtRes!DO236, 2)</f>
        <v>539.69000000000005</v>
      </c>
      <c r="K517" s="41"/>
      <c r="L517" s="42">
        <f>SmtRes!DH236</f>
        <v>0.32</v>
      </c>
      <c r="CE517">
        <v>1</v>
      </c>
    </row>
    <row r="518" spans="1:83" ht="28.5" x14ac:dyDescent="0.2">
      <c r="A518" s="38"/>
      <c r="B518" s="38" t="s">
        <v>1281</v>
      </c>
      <c r="C518" s="38" t="s">
        <v>1283</v>
      </c>
      <c r="D518" s="39" t="s">
        <v>1100</v>
      </c>
      <c r="E518" s="40">
        <v>0.93</v>
      </c>
      <c r="F518" s="40"/>
      <c r="G518" s="40">
        <f>SmtRes!CX237</f>
        <v>9.2999999999999992E-3</v>
      </c>
      <c r="H518" s="42"/>
      <c r="I518" s="41"/>
      <c r="J518" s="42">
        <f>SmtRes!CZ237</f>
        <v>83.01</v>
      </c>
      <c r="K518" s="41"/>
      <c r="L518" s="42">
        <f>SmtRes!DG237</f>
        <v>0.77</v>
      </c>
    </row>
    <row r="519" spans="1:83" ht="28.5" x14ac:dyDescent="0.2">
      <c r="A519" s="38"/>
      <c r="B519" s="38" t="s">
        <v>1209</v>
      </c>
      <c r="C519" s="38" t="s">
        <v>1963</v>
      </c>
      <c r="D519" s="39" t="s">
        <v>1203</v>
      </c>
      <c r="E519" s="40">
        <f>SmtRes!DO237*SmtRes!AT237</f>
        <v>0.93</v>
      </c>
      <c r="F519" s="40"/>
      <c r="G519" s="40">
        <f>ROUND(E519*G509, 7)</f>
        <v>9.2999999999999992E-3</v>
      </c>
      <c r="H519" s="42"/>
      <c r="I519" s="41"/>
      <c r="J519" s="42">
        <f>ROUND(SmtRes!AG237/SmtRes!DO237, 2)</f>
        <v>539.69000000000005</v>
      </c>
      <c r="K519" s="41"/>
      <c r="L519" s="42">
        <f>SmtRes!DH237</f>
        <v>5.0199999999999996</v>
      </c>
      <c r="CE519">
        <v>1</v>
      </c>
    </row>
    <row r="520" spans="1:83" ht="15" hidden="1" x14ac:dyDescent="0.2">
      <c r="A520" s="37"/>
      <c r="B520" s="40">
        <v>4</v>
      </c>
      <c r="C520" s="37" t="s">
        <v>1965</v>
      </c>
      <c r="D520" s="39"/>
      <c r="E520" s="44"/>
      <c r="F520" s="40"/>
      <c r="G520" s="40"/>
      <c r="H520" s="40"/>
      <c r="I520" s="40"/>
      <c r="J520" s="40"/>
      <c r="K520" s="40"/>
      <c r="L520" s="45">
        <f>SUM(L521:L522)-SUMIF(CE521:CE522, 1, L521:L522)</f>
        <v>0</v>
      </c>
    </row>
    <row r="521" spans="1:83" ht="42.75" x14ac:dyDescent="0.2">
      <c r="A521" s="38"/>
      <c r="B521" s="38" t="s">
        <v>1353</v>
      </c>
      <c r="C521" s="38" t="s">
        <v>1355</v>
      </c>
      <c r="D521" s="39" t="s">
        <v>83</v>
      </c>
      <c r="E521" s="40">
        <v>1E-4</v>
      </c>
      <c r="F521" s="40">
        <f>ROUND(0,7)</f>
        <v>0</v>
      </c>
      <c r="G521" s="40">
        <f>SmtRes!CX239</f>
        <v>0</v>
      </c>
      <c r="H521" s="42">
        <f>SmtRes!CZ239</f>
        <v>87245.7</v>
      </c>
      <c r="I521" s="41">
        <f>SmtRes!AI239</f>
        <v>0.94</v>
      </c>
      <c r="J521" s="42">
        <f>ROUND(H521*I521, 2)</f>
        <v>82010.960000000006</v>
      </c>
      <c r="K521" s="41"/>
      <c r="L521" s="42">
        <f>SmtRes!DF239</f>
        <v>0</v>
      </c>
    </row>
    <row r="522" spans="1:83" ht="42.75" x14ac:dyDescent="0.2">
      <c r="A522" s="38"/>
      <c r="B522" s="38" t="s">
        <v>1356</v>
      </c>
      <c r="C522" s="38" t="s">
        <v>1358</v>
      </c>
      <c r="D522" s="39" t="s">
        <v>83</v>
      </c>
      <c r="E522" s="40">
        <v>5.8999999999999999E-3</v>
      </c>
      <c r="F522" s="40">
        <f>ROUND(0,7)</f>
        <v>0</v>
      </c>
      <c r="G522" s="40">
        <f>SmtRes!CX240</f>
        <v>0</v>
      </c>
      <c r="H522" s="42">
        <f>SmtRes!CZ240</f>
        <v>76433.7</v>
      </c>
      <c r="I522" s="41">
        <f>SmtRes!AI240</f>
        <v>0.94</v>
      </c>
      <c r="J522" s="42">
        <f>ROUND(H522*I522, 2)</f>
        <v>71847.679999999993</v>
      </c>
      <c r="K522" s="41"/>
      <c r="L522" s="42">
        <f>SmtRes!DF240</f>
        <v>0</v>
      </c>
    </row>
    <row r="523" spans="1:83" ht="28.5" x14ac:dyDescent="0.2">
      <c r="A523" s="38"/>
      <c r="B523" s="38" t="str">
        <f>EtalonRes!I238</f>
        <v>01.5.02.01</v>
      </c>
      <c r="C523" s="38" t="str">
        <f>EtalonRes!K238</f>
        <v>Детали крепления барьерных ограждений</v>
      </c>
      <c r="D523" s="39" t="str">
        <f>EtalonRes!O238</f>
        <v>КОМПЛ</v>
      </c>
      <c r="E523" s="40">
        <f>EtalonRes!X238</f>
        <v>116.66</v>
      </c>
      <c r="F523" s="40">
        <f>ROUND(0,7)</f>
        <v>0</v>
      </c>
      <c r="G523" s="40">
        <f>ROUND(EtalonRes!AG238*Source!I101, 7)</f>
        <v>0</v>
      </c>
      <c r="H523" s="42"/>
      <c r="I523" s="41"/>
      <c r="J523" s="42"/>
      <c r="K523" s="41"/>
      <c r="L523" s="42"/>
    </row>
    <row r="524" spans="1:83" ht="14.25" x14ac:dyDescent="0.2">
      <c r="A524" s="38"/>
      <c r="B524" s="38" t="str">
        <f>EtalonRes!I241</f>
        <v>08.3.03.06</v>
      </c>
      <c r="C524" s="46" t="str">
        <f>EtalonRes!K241</f>
        <v>Спираль плоская</v>
      </c>
      <c r="D524" s="47" t="str">
        <f>EtalonRes!O241</f>
        <v>м</v>
      </c>
      <c r="E524" s="48">
        <f>EtalonRes!X241</f>
        <v>100</v>
      </c>
      <c r="F524" s="48">
        <f>ROUND(0,7)</f>
        <v>0</v>
      </c>
      <c r="G524" s="48">
        <f>ROUND(EtalonRes!AG241*Source!I101, 7)</f>
        <v>0</v>
      </c>
      <c r="H524" s="49"/>
      <c r="I524" s="50"/>
      <c r="J524" s="49"/>
      <c r="K524" s="50"/>
      <c r="L524" s="49"/>
    </row>
    <row r="525" spans="1:83" ht="15" x14ac:dyDescent="0.2">
      <c r="A525" s="38"/>
      <c r="B525" s="38"/>
      <c r="C525" s="52" t="s">
        <v>1966</v>
      </c>
      <c r="D525" s="39"/>
      <c r="E525" s="40"/>
      <c r="F525" s="40"/>
      <c r="G525" s="40"/>
      <c r="H525" s="42"/>
      <c r="I525" s="41"/>
      <c r="J525" s="42"/>
      <c r="K525" s="41"/>
      <c r="L525" s="42">
        <f>L511+L513+L514+L520</f>
        <v>38.769999999999996</v>
      </c>
    </row>
    <row r="526" spans="1:83" ht="14.25" x14ac:dyDescent="0.2">
      <c r="A526" s="38"/>
      <c r="B526" s="38"/>
      <c r="C526" s="38" t="s">
        <v>1967</v>
      </c>
      <c r="D526" s="39"/>
      <c r="E526" s="40"/>
      <c r="F526" s="40"/>
      <c r="G526" s="40"/>
      <c r="H526" s="42"/>
      <c r="I526" s="41"/>
      <c r="J526" s="42"/>
      <c r="K526" s="41"/>
      <c r="L526" s="42">
        <f>SUM(AR509:AR529)+SUM(AS509:AS529)+SUM(AT509:AT529)+SUM(AU509:AU529)+SUM(AV509:AV529)</f>
        <v>37.590000000000003</v>
      </c>
    </row>
    <row r="527" spans="1:83" ht="28.5" x14ac:dyDescent="0.2">
      <c r="A527" s="38"/>
      <c r="B527" s="38" t="s">
        <v>120</v>
      </c>
      <c r="C527" s="38" t="s">
        <v>1992</v>
      </c>
      <c r="D527" s="39" t="s">
        <v>635</v>
      </c>
      <c r="E527" s="40">
        <f>Source!BZ101</f>
        <v>93</v>
      </c>
      <c r="F527" s="40"/>
      <c r="G527" s="40">
        <f>Source!AT101</f>
        <v>93</v>
      </c>
      <c r="H527" s="42"/>
      <c r="I527" s="41"/>
      <c r="J527" s="42"/>
      <c r="K527" s="41"/>
      <c r="L527" s="42">
        <f>SUM(AZ509:AZ529)</f>
        <v>34.96</v>
      </c>
    </row>
    <row r="528" spans="1:83" ht="28.5" x14ac:dyDescent="0.2">
      <c r="A528" s="46"/>
      <c r="B528" s="46" t="s">
        <v>121</v>
      </c>
      <c r="C528" s="46" t="s">
        <v>1993</v>
      </c>
      <c r="D528" s="47" t="s">
        <v>635</v>
      </c>
      <c r="E528" s="48">
        <f>Source!CA101</f>
        <v>62</v>
      </c>
      <c r="F528" s="48"/>
      <c r="G528" s="48">
        <f>Source!AU101</f>
        <v>62</v>
      </c>
      <c r="H528" s="49"/>
      <c r="I528" s="50"/>
      <c r="J528" s="49"/>
      <c r="K528" s="50"/>
      <c r="L528" s="49">
        <f>SUM(BA509:BA529)</f>
        <v>23.31</v>
      </c>
    </row>
    <row r="529" spans="1:83" ht="15" x14ac:dyDescent="0.2">
      <c r="C529" s="74" t="s">
        <v>1970</v>
      </c>
      <c r="D529" s="74"/>
      <c r="E529" s="74"/>
      <c r="F529" s="74"/>
      <c r="G529" s="74"/>
      <c r="H529" s="74"/>
      <c r="I529" s="75">
        <f>IF(E509&lt;&gt;0,K529/E509, 0)</f>
        <v>9704</v>
      </c>
      <c r="J529" s="75"/>
      <c r="K529" s="75">
        <f>L511+L513+L520+L527+L528+L514</f>
        <v>97.04</v>
      </c>
      <c r="L529" s="75"/>
      <c r="M529" s="70">
        <f>K529*1.038</f>
        <v>100.72752000000001</v>
      </c>
      <c r="AD529">
        <f>ROUND((Source!AT101/100)*((ROUND(SUMIF(SmtRes!AQ233:'SmtRes'!AQ241,"=1",SmtRes!AD233:'SmtRes'!AD241)*Source!I101, 2)+ROUND(SUMIF(SmtRes!AQ233:'SmtRes'!AQ241,"=1",SmtRes!AC233:'SmtRes'!AC241)*Source!I101, 2))), 2)</f>
        <v>14.49</v>
      </c>
      <c r="AE529">
        <f>ROUND((Source!AU101/100)*((ROUND(SUMIF(SmtRes!AQ233:'SmtRes'!AQ241,"=1",SmtRes!AD233:'SmtRes'!AD241)*Source!I101, 2)+ROUND(SUMIF(SmtRes!AQ233:'SmtRes'!AQ241,"=1",SmtRes!AC233:'SmtRes'!AC241)*Source!I101, 2))), 2)</f>
        <v>9.66</v>
      </c>
      <c r="AN529" s="51">
        <f>L511+L513+L520+L527+L528+L514</f>
        <v>97.04</v>
      </c>
      <c r="AO529" s="51">
        <f>L513</f>
        <v>1.1799999999999997</v>
      </c>
      <c r="AQ529" t="s">
        <v>1971</v>
      </c>
      <c r="AR529" s="51">
        <f>L511</f>
        <v>32.25</v>
      </c>
      <c r="AT529" s="51">
        <f>L514</f>
        <v>5.34</v>
      </c>
      <c r="AV529" t="s">
        <v>1971</v>
      </c>
      <c r="AW529" s="51">
        <f>L520</f>
        <v>0</v>
      </c>
      <c r="AZ529">
        <f>Source!X101</f>
        <v>34.96</v>
      </c>
      <c r="BA529">
        <f>Source!Y101</f>
        <v>23.31</v>
      </c>
      <c r="CD529">
        <v>1</v>
      </c>
    </row>
    <row r="530" spans="1:83" ht="54" x14ac:dyDescent="0.2">
      <c r="A530" s="36" t="s">
        <v>212</v>
      </c>
      <c r="B530" s="38" t="s">
        <v>2017</v>
      </c>
      <c r="C530" s="38" t="s">
        <v>2018</v>
      </c>
      <c r="D530" s="39" t="str">
        <f>Source!H104</f>
        <v>100 м</v>
      </c>
      <c r="E530" s="40">
        <f>Source!K104</f>
        <v>0.01</v>
      </c>
      <c r="F530" s="40"/>
      <c r="G530" s="40">
        <f>Source!I104</f>
        <v>0.01</v>
      </c>
      <c r="H530" s="42"/>
      <c r="I530" s="41"/>
      <c r="J530" s="42"/>
      <c r="K530" s="41"/>
      <c r="L530" s="42"/>
    </row>
    <row r="531" spans="1:83" x14ac:dyDescent="0.2">
      <c r="C531" s="43" t="str">
        <f>"Объем: "&amp;Source!I104&amp;"=1/"&amp;"100"</f>
        <v>Объем: 0,01=1/100</v>
      </c>
    </row>
    <row r="532" spans="1:83" ht="15" x14ac:dyDescent="0.2">
      <c r="A532" s="37"/>
      <c r="B532" s="40">
        <v>1</v>
      </c>
      <c r="C532" s="37" t="s">
        <v>1961</v>
      </c>
      <c r="D532" s="39" t="s">
        <v>1203</v>
      </c>
      <c r="E532" s="44"/>
      <c r="F532" s="40"/>
      <c r="G532" s="40">
        <f>Source!U104</f>
        <v>7.6399999999999996E-2</v>
      </c>
      <c r="H532" s="40"/>
      <c r="I532" s="40"/>
      <c r="J532" s="40"/>
      <c r="K532" s="40"/>
      <c r="L532" s="45">
        <f>SUM(L533:L533)-SUMIF(CE533:CE533, 1, L533:L533)</f>
        <v>36.619999999999997</v>
      </c>
    </row>
    <row r="533" spans="1:83" ht="28.5" x14ac:dyDescent="0.2">
      <c r="A533" s="38"/>
      <c r="B533" s="38" t="s">
        <v>1201</v>
      </c>
      <c r="C533" s="38" t="s">
        <v>1202</v>
      </c>
      <c r="D533" s="39" t="s">
        <v>1203</v>
      </c>
      <c r="E533" s="40">
        <v>7.64</v>
      </c>
      <c r="F533" s="40"/>
      <c r="G533" s="40">
        <f>SmtRes!CX242</f>
        <v>7.6399999999999996E-2</v>
      </c>
      <c r="H533" s="42"/>
      <c r="I533" s="41"/>
      <c r="J533" s="42">
        <f>SmtRes!CZ242</f>
        <v>479.27</v>
      </c>
      <c r="K533" s="41"/>
      <c r="L533" s="42">
        <f>SmtRes!DI242</f>
        <v>36.619999999999997</v>
      </c>
    </row>
    <row r="534" spans="1:83" ht="15" x14ac:dyDescent="0.2">
      <c r="A534" s="37"/>
      <c r="B534" s="40">
        <v>2</v>
      </c>
      <c r="C534" s="37" t="s">
        <v>1962</v>
      </c>
      <c r="D534" s="39"/>
      <c r="E534" s="44"/>
      <c r="F534" s="40"/>
      <c r="G534" s="40"/>
      <c r="H534" s="40"/>
      <c r="I534" s="40"/>
      <c r="J534" s="40"/>
      <c r="K534" s="40"/>
      <c r="L534" s="45">
        <f>SUM(L535:L540)-SUMIF(CE535:CE540, 1, L535:L540)</f>
        <v>1.7999999999999989</v>
      </c>
    </row>
    <row r="535" spans="1:83" ht="15" x14ac:dyDescent="0.2">
      <c r="A535" s="37"/>
      <c r="B535" s="40"/>
      <c r="C535" s="37" t="s">
        <v>1964</v>
      </c>
      <c r="D535" s="39" t="s">
        <v>1203</v>
      </c>
      <c r="E535" s="44"/>
      <c r="F535" s="40"/>
      <c r="G535" s="40">
        <f>Source!V104</f>
        <v>1.14E-2</v>
      </c>
      <c r="H535" s="40"/>
      <c r="I535" s="40"/>
      <c r="J535" s="40"/>
      <c r="K535" s="40"/>
      <c r="L535" s="45">
        <f>SUMIF(CE536:CE540, 1, L536:L540)</f>
        <v>6.15</v>
      </c>
      <c r="CE535">
        <v>1</v>
      </c>
    </row>
    <row r="536" spans="1:83" ht="28.5" x14ac:dyDescent="0.2">
      <c r="A536" s="38"/>
      <c r="B536" s="38" t="s">
        <v>1350</v>
      </c>
      <c r="C536" s="38" t="s">
        <v>1352</v>
      </c>
      <c r="D536" s="39" t="s">
        <v>1100</v>
      </c>
      <c r="E536" s="40">
        <v>1.25</v>
      </c>
      <c r="F536" s="40"/>
      <c r="G536" s="40">
        <f>SmtRes!CX244</f>
        <v>1.2500000000000001E-2</v>
      </c>
      <c r="H536" s="42">
        <f>SmtRes!CZ244</f>
        <v>1.21</v>
      </c>
      <c r="I536" s="41">
        <f>SmtRes!AJ244</f>
        <v>1.48</v>
      </c>
      <c r="J536" s="42">
        <f>ROUND(H536*I536, 2)</f>
        <v>1.79</v>
      </c>
      <c r="K536" s="41"/>
      <c r="L536" s="42">
        <f>SmtRes!DG244</f>
        <v>0.02</v>
      </c>
    </row>
    <row r="537" spans="1:83" ht="28.5" x14ac:dyDescent="0.2">
      <c r="A537" s="38"/>
      <c r="B537" s="38" t="s">
        <v>1206</v>
      </c>
      <c r="C537" s="38" t="s">
        <v>1208</v>
      </c>
      <c r="D537" s="39" t="s">
        <v>1100</v>
      </c>
      <c r="E537" s="40">
        <v>0.15</v>
      </c>
      <c r="F537" s="40"/>
      <c r="G537" s="40">
        <f>SmtRes!CX245</f>
        <v>1.5E-3</v>
      </c>
      <c r="H537" s="42"/>
      <c r="I537" s="41"/>
      <c r="J537" s="42">
        <f>SmtRes!CZ245</f>
        <v>641.70000000000005</v>
      </c>
      <c r="K537" s="41"/>
      <c r="L537" s="42">
        <f>SmtRes!DG245</f>
        <v>0.96</v>
      </c>
    </row>
    <row r="538" spans="1:83" ht="28.5" x14ac:dyDescent="0.2">
      <c r="A538" s="38"/>
      <c r="B538" s="38" t="s">
        <v>1209</v>
      </c>
      <c r="C538" s="38" t="s">
        <v>1963</v>
      </c>
      <c r="D538" s="39" t="s">
        <v>1203</v>
      </c>
      <c r="E538" s="40">
        <f>SmtRes!DO245*SmtRes!AT245</f>
        <v>0.15</v>
      </c>
      <c r="F538" s="40"/>
      <c r="G538" s="40">
        <f>ROUND(E538*G530, 7)</f>
        <v>1.5E-3</v>
      </c>
      <c r="H538" s="42"/>
      <c r="I538" s="41"/>
      <c r="J538" s="42">
        <f>ROUND(SmtRes!AG245/SmtRes!DO245, 2)</f>
        <v>539.69000000000005</v>
      </c>
      <c r="K538" s="41"/>
      <c r="L538" s="42">
        <f>SmtRes!DH245</f>
        <v>0.81</v>
      </c>
      <c r="CE538">
        <v>1</v>
      </c>
    </row>
    <row r="539" spans="1:83" ht="28.5" x14ac:dyDescent="0.2">
      <c r="A539" s="38"/>
      <c r="B539" s="38" t="s">
        <v>1281</v>
      </c>
      <c r="C539" s="38" t="s">
        <v>1283</v>
      </c>
      <c r="D539" s="39" t="s">
        <v>1100</v>
      </c>
      <c r="E539" s="40">
        <v>0.99</v>
      </c>
      <c r="F539" s="40"/>
      <c r="G539" s="40">
        <f>SmtRes!CX246</f>
        <v>9.9000000000000008E-3</v>
      </c>
      <c r="H539" s="42"/>
      <c r="I539" s="41"/>
      <c r="J539" s="42">
        <f>SmtRes!CZ246</f>
        <v>83.01</v>
      </c>
      <c r="K539" s="41"/>
      <c r="L539" s="42">
        <f>SmtRes!DG246</f>
        <v>0.82</v>
      </c>
    </row>
    <row r="540" spans="1:83" ht="28.5" x14ac:dyDescent="0.2">
      <c r="A540" s="38"/>
      <c r="B540" s="38" t="s">
        <v>1209</v>
      </c>
      <c r="C540" s="38" t="s">
        <v>1963</v>
      </c>
      <c r="D540" s="39" t="s">
        <v>1203</v>
      </c>
      <c r="E540" s="40">
        <f>SmtRes!DO246*SmtRes!AT246</f>
        <v>0.99</v>
      </c>
      <c r="F540" s="40"/>
      <c r="G540" s="40">
        <f>ROUND(E540*G530, 7)</f>
        <v>9.9000000000000008E-3</v>
      </c>
      <c r="H540" s="42"/>
      <c r="I540" s="41"/>
      <c r="J540" s="42">
        <f>ROUND(SmtRes!AG246/SmtRes!DO246, 2)</f>
        <v>539.69000000000005</v>
      </c>
      <c r="K540" s="41"/>
      <c r="L540" s="42">
        <f>SmtRes!DH246</f>
        <v>5.34</v>
      </c>
      <c r="CE540">
        <v>1</v>
      </c>
    </row>
    <row r="541" spans="1:83" ht="15" hidden="1" x14ac:dyDescent="0.2">
      <c r="A541" s="37"/>
      <c r="B541" s="40">
        <v>4</v>
      </c>
      <c r="C541" s="37" t="s">
        <v>1965</v>
      </c>
      <c r="D541" s="39"/>
      <c r="E541" s="44"/>
      <c r="F541" s="40"/>
      <c r="G541" s="40"/>
      <c r="H541" s="40"/>
      <c r="I541" s="40"/>
      <c r="J541" s="40"/>
      <c r="K541" s="40"/>
      <c r="L541" s="45">
        <f>SUM(L542:L543)-SUMIF(CE542:CE543, 1, L542:L543)</f>
        <v>0</v>
      </c>
    </row>
    <row r="542" spans="1:83" ht="42.75" x14ac:dyDescent="0.2">
      <c r="A542" s="38"/>
      <c r="B542" s="38" t="s">
        <v>1353</v>
      </c>
      <c r="C542" s="38" t="s">
        <v>1355</v>
      </c>
      <c r="D542" s="39" t="s">
        <v>83</v>
      </c>
      <c r="E542" s="40">
        <v>1E-4</v>
      </c>
      <c r="F542" s="40">
        <f>ROUND(0,7)</f>
        <v>0</v>
      </c>
      <c r="G542" s="40">
        <f>SmtRes!CX248</f>
        <v>0</v>
      </c>
      <c r="H542" s="42">
        <f>SmtRes!CZ248</f>
        <v>87245.7</v>
      </c>
      <c r="I542" s="41">
        <f>SmtRes!AI248</f>
        <v>0.94</v>
      </c>
      <c r="J542" s="42">
        <f>ROUND(H542*I542, 2)</f>
        <v>82010.960000000006</v>
      </c>
      <c r="K542" s="41"/>
      <c r="L542" s="42">
        <f>SmtRes!DF248</f>
        <v>0</v>
      </c>
    </row>
    <row r="543" spans="1:83" ht="42.75" x14ac:dyDescent="0.2">
      <c r="A543" s="38"/>
      <c r="B543" s="38" t="s">
        <v>1356</v>
      </c>
      <c r="C543" s="38" t="s">
        <v>1358</v>
      </c>
      <c r="D543" s="39" t="s">
        <v>83</v>
      </c>
      <c r="E543" s="40">
        <v>5.8999999999999999E-3</v>
      </c>
      <c r="F543" s="40">
        <f>ROUND(0,7)</f>
        <v>0</v>
      </c>
      <c r="G543" s="40">
        <f>SmtRes!CX249</f>
        <v>0</v>
      </c>
      <c r="H543" s="42">
        <f>SmtRes!CZ249</f>
        <v>76433.7</v>
      </c>
      <c r="I543" s="41">
        <f>SmtRes!AI249</f>
        <v>0.94</v>
      </c>
      <c r="J543" s="42">
        <f>ROUND(H543*I543, 2)</f>
        <v>71847.679999999993</v>
      </c>
      <c r="K543" s="41"/>
      <c r="L543" s="42">
        <f>SmtRes!DF249</f>
        <v>0</v>
      </c>
    </row>
    <row r="544" spans="1:83" ht="28.5" x14ac:dyDescent="0.2">
      <c r="A544" s="38"/>
      <c r="B544" s="38" t="str">
        <f>EtalonRes!I247</f>
        <v>01.5.02.01</v>
      </c>
      <c r="C544" s="38" t="str">
        <f>EtalonRes!K247</f>
        <v>Детали крепления барьерных ограждений</v>
      </c>
      <c r="D544" s="39" t="str">
        <f>EtalonRes!O247</f>
        <v>КОМПЛ</v>
      </c>
      <c r="E544" s="40">
        <f>EtalonRes!X247</f>
        <v>116.66</v>
      </c>
      <c r="F544" s="40">
        <f>ROUND(0,7)</f>
        <v>0</v>
      </c>
      <c r="G544" s="40">
        <f>ROUND(EtalonRes!AG247*Source!I104, 7)</f>
        <v>0</v>
      </c>
      <c r="H544" s="42"/>
      <c r="I544" s="41"/>
      <c r="J544" s="42"/>
      <c r="K544" s="41"/>
      <c r="L544" s="42"/>
    </row>
    <row r="545" spans="1:83" ht="14.25" x14ac:dyDescent="0.2">
      <c r="A545" s="38"/>
      <c r="B545" s="38" t="str">
        <f>EtalonRes!I250</f>
        <v>08.3.03.06</v>
      </c>
      <c r="C545" s="46" t="str">
        <f>EtalonRes!K250</f>
        <v>Спираль объемная</v>
      </c>
      <c r="D545" s="47" t="str">
        <f>EtalonRes!O250</f>
        <v>м</v>
      </c>
      <c r="E545" s="48">
        <f>EtalonRes!X250</f>
        <v>100</v>
      </c>
      <c r="F545" s="48">
        <f>ROUND(0,7)</f>
        <v>0</v>
      </c>
      <c r="G545" s="48">
        <f>ROUND(EtalonRes!AG250*Source!I104, 7)</f>
        <v>0</v>
      </c>
      <c r="H545" s="49"/>
      <c r="I545" s="50"/>
      <c r="J545" s="49"/>
      <c r="K545" s="50"/>
      <c r="L545" s="49"/>
    </row>
    <row r="546" spans="1:83" ht="15" x14ac:dyDescent="0.2">
      <c r="A546" s="38"/>
      <c r="B546" s="38"/>
      <c r="C546" s="52" t="s">
        <v>1966</v>
      </c>
      <c r="D546" s="39"/>
      <c r="E546" s="40"/>
      <c r="F546" s="40"/>
      <c r="G546" s="40"/>
      <c r="H546" s="42"/>
      <c r="I546" s="41"/>
      <c r="J546" s="42"/>
      <c r="K546" s="41"/>
      <c r="L546" s="42">
        <f>L532+L534+L535+L541</f>
        <v>44.569999999999993</v>
      </c>
    </row>
    <row r="547" spans="1:83" ht="14.25" x14ac:dyDescent="0.2">
      <c r="A547" s="38"/>
      <c r="B547" s="38"/>
      <c r="C547" s="38" t="s">
        <v>1967</v>
      </c>
      <c r="D547" s="39"/>
      <c r="E547" s="40"/>
      <c r="F547" s="40"/>
      <c r="G547" s="40"/>
      <c r="H547" s="42"/>
      <c r="I547" s="41"/>
      <c r="J547" s="42"/>
      <c r="K547" s="41"/>
      <c r="L547" s="42">
        <f>SUM(AR530:AR550)+SUM(AS530:AS550)+SUM(AT530:AT550)+SUM(AU530:AU550)+SUM(AV530:AV550)</f>
        <v>42.769999999999996</v>
      </c>
    </row>
    <row r="548" spans="1:83" ht="28.5" x14ac:dyDescent="0.2">
      <c r="A548" s="38"/>
      <c r="B548" s="38" t="s">
        <v>120</v>
      </c>
      <c r="C548" s="38" t="s">
        <v>1992</v>
      </c>
      <c r="D548" s="39" t="s">
        <v>635</v>
      </c>
      <c r="E548" s="40">
        <f>Source!BZ104</f>
        <v>93</v>
      </c>
      <c r="F548" s="40"/>
      <c r="G548" s="40">
        <f>Source!AT104</f>
        <v>93</v>
      </c>
      <c r="H548" s="42"/>
      <c r="I548" s="41"/>
      <c r="J548" s="42"/>
      <c r="K548" s="41"/>
      <c r="L548" s="42">
        <f>SUM(AZ530:AZ550)</f>
        <v>39.78</v>
      </c>
    </row>
    <row r="549" spans="1:83" ht="28.5" x14ac:dyDescent="0.2">
      <c r="A549" s="46"/>
      <c r="B549" s="46" t="s">
        <v>121</v>
      </c>
      <c r="C549" s="46" t="s">
        <v>1993</v>
      </c>
      <c r="D549" s="47" t="s">
        <v>635</v>
      </c>
      <c r="E549" s="48">
        <f>Source!CA104</f>
        <v>62</v>
      </c>
      <c r="F549" s="48"/>
      <c r="G549" s="48">
        <f>Source!AU104</f>
        <v>62</v>
      </c>
      <c r="H549" s="49"/>
      <c r="I549" s="50"/>
      <c r="J549" s="49"/>
      <c r="K549" s="50"/>
      <c r="L549" s="49">
        <f>SUM(BA530:BA550)</f>
        <v>26.52</v>
      </c>
    </row>
    <row r="550" spans="1:83" ht="15" x14ac:dyDescent="0.2">
      <c r="C550" s="74" t="s">
        <v>1970</v>
      </c>
      <c r="D550" s="74"/>
      <c r="E550" s="74"/>
      <c r="F550" s="74"/>
      <c r="G550" s="74"/>
      <c r="H550" s="74"/>
      <c r="I550" s="75">
        <f>IF(E530&lt;&gt;0,K550/E530, 0)</f>
        <v>11086.999999999998</v>
      </c>
      <c r="J550" s="75"/>
      <c r="K550" s="75">
        <f>L532+L534+L541+L548+L549+L535</f>
        <v>110.86999999999999</v>
      </c>
      <c r="L550" s="75"/>
      <c r="M550" s="70">
        <f>K550*1.038</f>
        <v>115.08305999999999</v>
      </c>
      <c r="AD550">
        <f>ROUND((Source!AT104/100)*((ROUND(SUMIF(SmtRes!AQ242:'SmtRes'!AQ250,"=1",SmtRes!AD242:'SmtRes'!AD250)*Source!I104, 2)+ROUND(SUMIF(SmtRes!AQ242:'SmtRes'!AQ250,"=1",SmtRes!AC242:'SmtRes'!AC250)*Source!I104, 2))), 2)</f>
        <v>14.49</v>
      </c>
      <c r="AE550">
        <f>ROUND((Source!AU104/100)*((ROUND(SUMIF(SmtRes!AQ242:'SmtRes'!AQ250,"=1",SmtRes!AD242:'SmtRes'!AD250)*Source!I104, 2)+ROUND(SUMIF(SmtRes!AQ242:'SmtRes'!AQ250,"=1",SmtRes!AC242:'SmtRes'!AC250)*Source!I104, 2))), 2)</f>
        <v>9.66</v>
      </c>
      <c r="AN550" s="51">
        <f>L532+L534+L541+L548+L549+L535</f>
        <v>110.86999999999999</v>
      </c>
      <c r="AO550" s="51">
        <f>L534</f>
        <v>1.7999999999999989</v>
      </c>
      <c r="AQ550" t="s">
        <v>1971</v>
      </c>
      <c r="AR550" s="51">
        <f>L532</f>
        <v>36.619999999999997</v>
      </c>
      <c r="AT550" s="51">
        <f>L535</f>
        <v>6.15</v>
      </c>
      <c r="AV550" t="s">
        <v>1971</v>
      </c>
      <c r="AW550" s="51">
        <f>L541</f>
        <v>0</v>
      </c>
      <c r="AZ550">
        <f>Source!X104</f>
        <v>39.78</v>
      </c>
      <c r="BA550">
        <f>Source!Y104</f>
        <v>26.52</v>
      </c>
      <c r="CD550">
        <v>1</v>
      </c>
    </row>
    <row r="551" spans="1:83" ht="54" x14ac:dyDescent="0.2">
      <c r="A551" s="36" t="s">
        <v>219</v>
      </c>
      <c r="B551" s="38" t="s">
        <v>2019</v>
      </c>
      <c r="C551" s="38" t="s">
        <v>2020</v>
      </c>
      <c r="D551" s="39" t="str">
        <f>Source!H107</f>
        <v>100 м</v>
      </c>
      <c r="E551" s="40">
        <f>Source!K107</f>
        <v>0.01</v>
      </c>
      <c r="F551" s="40"/>
      <c r="G551" s="40">
        <f>Source!I107</f>
        <v>0.01</v>
      </c>
      <c r="H551" s="42"/>
      <c r="I551" s="41"/>
      <c r="J551" s="42"/>
      <c r="K551" s="41"/>
      <c r="L551" s="42"/>
    </row>
    <row r="552" spans="1:83" x14ac:dyDescent="0.2">
      <c r="C552" s="43" t="str">
        <f>"Объем: "&amp;Source!I107&amp;"=1/"&amp;"100"</f>
        <v>Объем: 0,01=1/100</v>
      </c>
    </row>
    <row r="553" spans="1:83" ht="15" x14ac:dyDescent="0.2">
      <c r="A553" s="37"/>
      <c r="B553" s="40">
        <v>1</v>
      </c>
      <c r="C553" s="37" t="s">
        <v>1961</v>
      </c>
      <c r="D553" s="39" t="s">
        <v>1203</v>
      </c>
      <c r="E553" s="44"/>
      <c r="F553" s="40"/>
      <c r="G553" s="40">
        <f>Source!U107</f>
        <v>8.4599999999999995E-2</v>
      </c>
      <c r="H553" s="40"/>
      <c r="I553" s="40"/>
      <c r="J553" s="40"/>
      <c r="K553" s="40"/>
      <c r="L553" s="45">
        <f>SUM(L554:L554)-SUMIF(CE554:CE554, 1, L554:L554)</f>
        <v>40.549999999999997</v>
      </c>
    </row>
    <row r="554" spans="1:83" ht="28.5" x14ac:dyDescent="0.2">
      <c r="A554" s="38"/>
      <c r="B554" s="38" t="s">
        <v>1201</v>
      </c>
      <c r="C554" s="38" t="s">
        <v>1202</v>
      </c>
      <c r="D554" s="39" t="s">
        <v>1203</v>
      </c>
      <c r="E554" s="40">
        <v>8.4600000000000009</v>
      </c>
      <c r="F554" s="40"/>
      <c r="G554" s="40">
        <f>SmtRes!CX251</f>
        <v>8.4599999999999995E-2</v>
      </c>
      <c r="H554" s="42"/>
      <c r="I554" s="41"/>
      <c r="J554" s="42">
        <f>SmtRes!CZ251</f>
        <v>479.27</v>
      </c>
      <c r="K554" s="41"/>
      <c r="L554" s="42">
        <f>SmtRes!DI251</f>
        <v>40.549999999999997</v>
      </c>
    </row>
    <row r="555" spans="1:83" ht="15" x14ac:dyDescent="0.2">
      <c r="A555" s="37"/>
      <c r="B555" s="40">
        <v>2</v>
      </c>
      <c r="C555" s="37" t="s">
        <v>1962</v>
      </c>
      <c r="D555" s="39"/>
      <c r="E555" s="44"/>
      <c r="F555" s="40"/>
      <c r="G555" s="40"/>
      <c r="H555" s="40"/>
      <c r="I555" s="40"/>
      <c r="J555" s="40"/>
      <c r="K555" s="40"/>
      <c r="L555" s="45">
        <f>SUM(L556:L561)-SUMIF(CE556:CE561, 1, L556:L561)</f>
        <v>2.639999999999997</v>
      </c>
    </row>
    <row r="556" spans="1:83" ht="15" x14ac:dyDescent="0.2">
      <c r="A556" s="37"/>
      <c r="B556" s="40"/>
      <c r="C556" s="37" t="s">
        <v>1964</v>
      </c>
      <c r="D556" s="39" t="s">
        <v>1203</v>
      </c>
      <c r="E556" s="44"/>
      <c r="F556" s="40"/>
      <c r="G556" s="40">
        <f>Source!V107</f>
        <v>2.07E-2</v>
      </c>
      <c r="H556" s="40"/>
      <c r="I556" s="40"/>
      <c r="J556" s="40"/>
      <c r="K556" s="40"/>
      <c r="L556" s="45">
        <f>SUMIF(CE557:CE561, 1, L557:L561)</f>
        <v>11.17</v>
      </c>
      <c r="CE556">
        <v>1</v>
      </c>
    </row>
    <row r="557" spans="1:83" ht="28.5" x14ac:dyDescent="0.2">
      <c r="A557" s="38"/>
      <c r="B557" s="38" t="s">
        <v>1350</v>
      </c>
      <c r="C557" s="38" t="s">
        <v>1352</v>
      </c>
      <c r="D557" s="39" t="s">
        <v>1100</v>
      </c>
      <c r="E557" s="40">
        <v>1.31</v>
      </c>
      <c r="F557" s="40"/>
      <c r="G557" s="40">
        <f>SmtRes!CX253</f>
        <v>1.3100000000000001E-2</v>
      </c>
      <c r="H557" s="42">
        <f>SmtRes!CZ253</f>
        <v>1.21</v>
      </c>
      <c r="I557" s="41">
        <f>SmtRes!AJ253</f>
        <v>1.48</v>
      </c>
      <c r="J557" s="42">
        <f>ROUND(H557*I557, 2)</f>
        <v>1.79</v>
      </c>
      <c r="K557" s="41"/>
      <c r="L557" s="42">
        <f>SmtRes!DG253</f>
        <v>0.02</v>
      </c>
    </row>
    <row r="558" spans="1:83" ht="28.5" x14ac:dyDescent="0.2">
      <c r="A558" s="38"/>
      <c r="B558" s="38" t="s">
        <v>1206</v>
      </c>
      <c r="C558" s="38" t="s">
        <v>1208</v>
      </c>
      <c r="D558" s="39" t="s">
        <v>1100</v>
      </c>
      <c r="E558" s="40">
        <v>0.16</v>
      </c>
      <c r="F558" s="40"/>
      <c r="G558" s="40">
        <f>SmtRes!CX254</f>
        <v>1.6000000000000001E-3</v>
      </c>
      <c r="H558" s="42"/>
      <c r="I558" s="41"/>
      <c r="J558" s="42">
        <f>SmtRes!CZ254</f>
        <v>641.70000000000005</v>
      </c>
      <c r="K558" s="41"/>
      <c r="L558" s="42">
        <f>SmtRes!DG254</f>
        <v>1.03</v>
      </c>
    </row>
    <row r="559" spans="1:83" ht="28.5" x14ac:dyDescent="0.2">
      <c r="A559" s="38"/>
      <c r="B559" s="38" t="s">
        <v>1209</v>
      </c>
      <c r="C559" s="38" t="s">
        <v>1963</v>
      </c>
      <c r="D559" s="39" t="s">
        <v>1203</v>
      </c>
      <c r="E559" s="40">
        <f>SmtRes!DO254*SmtRes!AT254</f>
        <v>0.16</v>
      </c>
      <c r="F559" s="40"/>
      <c r="G559" s="40">
        <f>ROUND(E559*G551, 7)</f>
        <v>1.6000000000000001E-3</v>
      </c>
      <c r="H559" s="42"/>
      <c r="I559" s="41"/>
      <c r="J559" s="42">
        <f>ROUND(SmtRes!AG254/SmtRes!DO254, 2)</f>
        <v>539.69000000000005</v>
      </c>
      <c r="K559" s="41"/>
      <c r="L559" s="42">
        <f>SmtRes!DH254</f>
        <v>0.86</v>
      </c>
      <c r="CE559">
        <v>1</v>
      </c>
    </row>
    <row r="560" spans="1:83" ht="28.5" x14ac:dyDescent="0.2">
      <c r="A560" s="38"/>
      <c r="B560" s="38" t="s">
        <v>1281</v>
      </c>
      <c r="C560" s="38" t="s">
        <v>1283</v>
      </c>
      <c r="D560" s="39" t="s">
        <v>1100</v>
      </c>
      <c r="E560" s="40">
        <v>1.91</v>
      </c>
      <c r="F560" s="40"/>
      <c r="G560" s="40">
        <f>SmtRes!CX255</f>
        <v>1.9099999999999999E-2</v>
      </c>
      <c r="H560" s="42"/>
      <c r="I560" s="41"/>
      <c r="J560" s="42">
        <f>SmtRes!CZ255</f>
        <v>83.01</v>
      </c>
      <c r="K560" s="41"/>
      <c r="L560" s="42">
        <f>SmtRes!DG255</f>
        <v>1.59</v>
      </c>
    </row>
    <row r="561" spans="1:83" ht="28.5" x14ac:dyDescent="0.2">
      <c r="A561" s="38"/>
      <c r="B561" s="38" t="s">
        <v>1209</v>
      </c>
      <c r="C561" s="38" t="s">
        <v>1963</v>
      </c>
      <c r="D561" s="39" t="s">
        <v>1203</v>
      </c>
      <c r="E561" s="40">
        <f>SmtRes!DO255*SmtRes!AT255</f>
        <v>1.91</v>
      </c>
      <c r="F561" s="40"/>
      <c r="G561" s="40">
        <f>ROUND(E561*G551, 7)</f>
        <v>1.9099999999999999E-2</v>
      </c>
      <c r="H561" s="42"/>
      <c r="I561" s="41"/>
      <c r="J561" s="42">
        <f>ROUND(SmtRes!AG255/SmtRes!DO255, 2)</f>
        <v>539.69000000000005</v>
      </c>
      <c r="K561" s="41"/>
      <c r="L561" s="42">
        <f>SmtRes!DH255</f>
        <v>10.31</v>
      </c>
      <c r="CE561">
        <v>1</v>
      </c>
    </row>
    <row r="562" spans="1:83" ht="15" hidden="1" x14ac:dyDescent="0.2">
      <c r="A562" s="37"/>
      <c r="B562" s="40">
        <v>4</v>
      </c>
      <c r="C562" s="37" t="s">
        <v>1965</v>
      </c>
      <c r="D562" s="39"/>
      <c r="E562" s="44"/>
      <c r="F562" s="40"/>
      <c r="G562" s="40"/>
      <c r="H562" s="40"/>
      <c r="I562" s="40"/>
      <c r="J562" s="40"/>
      <c r="K562" s="40"/>
      <c r="L562" s="45">
        <f>SUM(L563:L564)-SUMIF(CE563:CE564, 1, L563:L564)</f>
        <v>0</v>
      </c>
    </row>
    <row r="563" spans="1:83" ht="42.75" x14ac:dyDescent="0.2">
      <c r="A563" s="38"/>
      <c r="B563" s="38" t="s">
        <v>1353</v>
      </c>
      <c r="C563" s="38" t="s">
        <v>1355</v>
      </c>
      <c r="D563" s="39" t="s">
        <v>83</v>
      </c>
      <c r="E563" s="40">
        <v>1E-4</v>
      </c>
      <c r="F563" s="40">
        <f>ROUND(0,7)</f>
        <v>0</v>
      </c>
      <c r="G563" s="40">
        <f>SmtRes!CX257</f>
        <v>0</v>
      </c>
      <c r="H563" s="42">
        <f>SmtRes!CZ257</f>
        <v>87245.7</v>
      </c>
      <c r="I563" s="41">
        <f>SmtRes!AI257</f>
        <v>0.94</v>
      </c>
      <c r="J563" s="42">
        <f>ROUND(H563*I563, 2)</f>
        <v>82010.960000000006</v>
      </c>
      <c r="K563" s="41"/>
      <c r="L563" s="42">
        <f>SmtRes!DF257</f>
        <v>0</v>
      </c>
    </row>
    <row r="564" spans="1:83" ht="42.75" x14ac:dyDescent="0.2">
      <c r="A564" s="38"/>
      <c r="B564" s="38" t="s">
        <v>1356</v>
      </c>
      <c r="C564" s="38" t="s">
        <v>1358</v>
      </c>
      <c r="D564" s="39" t="s">
        <v>83</v>
      </c>
      <c r="E564" s="40">
        <v>5.8999999999999999E-3</v>
      </c>
      <c r="F564" s="40">
        <f>ROUND(0,7)</f>
        <v>0</v>
      </c>
      <c r="G564" s="40">
        <f>SmtRes!CX258</f>
        <v>0</v>
      </c>
      <c r="H564" s="42">
        <f>SmtRes!CZ258</f>
        <v>76433.7</v>
      </c>
      <c r="I564" s="41">
        <f>SmtRes!AI258</f>
        <v>0.94</v>
      </c>
      <c r="J564" s="42">
        <f>ROUND(H564*I564, 2)</f>
        <v>71847.679999999993</v>
      </c>
      <c r="K564" s="41"/>
      <c r="L564" s="42">
        <f>SmtRes!DF258</f>
        <v>0</v>
      </c>
    </row>
    <row r="565" spans="1:83" ht="28.5" x14ac:dyDescent="0.2">
      <c r="A565" s="38"/>
      <c r="B565" s="38" t="str">
        <f>EtalonRes!I256</f>
        <v>01.5.02.01</v>
      </c>
      <c r="C565" s="38" t="str">
        <f>EtalonRes!K256</f>
        <v>Детали крепления барьерных ограждений</v>
      </c>
      <c r="D565" s="39" t="str">
        <f>EtalonRes!O256</f>
        <v>КОМПЛ</v>
      </c>
      <c r="E565" s="40">
        <f>EtalonRes!X256</f>
        <v>183.32</v>
      </c>
      <c r="F565" s="40">
        <f>ROUND(0,7)</f>
        <v>0</v>
      </c>
      <c r="G565" s="40">
        <f>ROUND(EtalonRes!AG256*Source!I107, 7)</f>
        <v>0</v>
      </c>
      <c r="H565" s="42"/>
      <c r="I565" s="41"/>
      <c r="J565" s="42"/>
      <c r="K565" s="41"/>
      <c r="L565" s="42"/>
    </row>
    <row r="566" spans="1:83" ht="14.25" x14ac:dyDescent="0.2">
      <c r="A566" s="38"/>
      <c r="B566" s="38" t="str">
        <f>EtalonRes!I259</f>
        <v>08.3.03.06</v>
      </c>
      <c r="C566" s="38" t="str">
        <f>EtalonRes!K259</f>
        <v>Спираль плоская</v>
      </c>
      <c r="D566" s="39" t="str">
        <f>EtalonRes!O259</f>
        <v>м</v>
      </c>
      <c r="E566" s="40">
        <f>EtalonRes!X259</f>
        <v>100</v>
      </c>
      <c r="F566" s="40">
        <f>ROUND(0,7)</f>
        <v>0</v>
      </c>
      <c r="G566" s="40">
        <f>ROUND(EtalonRes!AG259*Source!I107, 7)</f>
        <v>0</v>
      </c>
      <c r="H566" s="42"/>
      <c r="I566" s="41"/>
      <c r="J566" s="42"/>
      <c r="K566" s="41"/>
      <c r="L566" s="42"/>
    </row>
    <row r="567" spans="1:83" ht="14.25" x14ac:dyDescent="0.2">
      <c r="A567" s="38"/>
      <c r="B567" s="38" t="str">
        <f>EtalonRes!I260</f>
        <v>08.3.08.02</v>
      </c>
      <c r="C567" s="46" t="str">
        <f>EtalonRes!K260</f>
        <v>Сталь угловая</v>
      </c>
      <c r="D567" s="47" t="str">
        <f>EtalonRes!O260</f>
        <v>т</v>
      </c>
      <c r="E567" s="48">
        <f>EtalonRes!X260</f>
        <v>7.1199999999999999E-2</v>
      </c>
      <c r="F567" s="48">
        <f>ROUND(0,7)</f>
        <v>0</v>
      </c>
      <c r="G567" s="48">
        <f>ROUND(EtalonRes!AG260*Source!I107, 7)</f>
        <v>0</v>
      </c>
      <c r="H567" s="49"/>
      <c r="I567" s="50"/>
      <c r="J567" s="49"/>
      <c r="K567" s="50"/>
      <c r="L567" s="49"/>
    </row>
    <row r="568" spans="1:83" ht="15" x14ac:dyDescent="0.2">
      <c r="A568" s="38"/>
      <c r="B568" s="38"/>
      <c r="C568" s="52" t="s">
        <v>1966</v>
      </c>
      <c r="D568" s="39"/>
      <c r="E568" s="40"/>
      <c r="F568" s="40"/>
      <c r="G568" s="40"/>
      <c r="H568" s="42"/>
      <c r="I568" s="41"/>
      <c r="J568" s="42"/>
      <c r="K568" s="41"/>
      <c r="L568" s="42">
        <f>L553+L555+L556+L562</f>
        <v>54.36</v>
      </c>
    </row>
    <row r="569" spans="1:83" ht="14.25" x14ac:dyDescent="0.2">
      <c r="A569" s="38"/>
      <c r="B569" s="38"/>
      <c r="C569" s="38" t="s">
        <v>1967</v>
      </c>
      <c r="D569" s="39"/>
      <c r="E569" s="40"/>
      <c r="F569" s="40"/>
      <c r="G569" s="40"/>
      <c r="H569" s="42"/>
      <c r="I569" s="41"/>
      <c r="J569" s="42"/>
      <c r="K569" s="41"/>
      <c r="L569" s="42">
        <f>SUM(AR551:AR572)+SUM(AS551:AS572)+SUM(AT551:AT572)+SUM(AU551:AU572)+SUM(AV551:AV572)</f>
        <v>51.72</v>
      </c>
    </row>
    <row r="570" spans="1:83" ht="28.5" x14ac:dyDescent="0.2">
      <c r="A570" s="38"/>
      <c r="B570" s="38" t="s">
        <v>120</v>
      </c>
      <c r="C570" s="38" t="s">
        <v>1992</v>
      </c>
      <c r="D570" s="39" t="s">
        <v>635</v>
      </c>
      <c r="E570" s="40">
        <f>Source!BZ107</f>
        <v>93</v>
      </c>
      <c r="F570" s="40"/>
      <c r="G570" s="40">
        <f>Source!AT107</f>
        <v>93</v>
      </c>
      <c r="H570" s="42"/>
      <c r="I570" s="41"/>
      <c r="J570" s="42"/>
      <c r="K570" s="41"/>
      <c r="L570" s="42">
        <f>SUM(AZ551:AZ572)</f>
        <v>48.1</v>
      </c>
    </row>
    <row r="571" spans="1:83" ht="28.5" x14ac:dyDescent="0.2">
      <c r="A571" s="46"/>
      <c r="B571" s="46" t="s">
        <v>121</v>
      </c>
      <c r="C571" s="46" t="s">
        <v>1993</v>
      </c>
      <c r="D571" s="47" t="s">
        <v>635</v>
      </c>
      <c r="E571" s="48">
        <f>Source!CA107</f>
        <v>62</v>
      </c>
      <c r="F571" s="48"/>
      <c r="G571" s="48">
        <f>Source!AU107</f>
        <v>62</v>
      </c>
      <c r="H571" s="49"/>
      <c r="I571" s="50"/>
      <c r="J571" s="49"/>
      <c r="K571" s="50"/>
      <c r="L571" s="49">
        <f>SUM(BA551:BA572)</f>
        <v>32.07</v>
      </c>
    </row>
    <row r="572" spans="1:83" ht="15" x14ac:dyDescent="0.2">
      <c r="C572" s="74" t="s">
        <v>1970</v>
      </c>
      <c r="D572" s="74"/>
      <c r="E572" s="74"/>
      <c r="F572" s="74"/>
      <c r="G572" s="74"/>
      <c r="H572" s="74"/>
      <c r="I572" s="75">
        <f>IF(E551&lt;&gt;0,K572/E551, 0)</f>
        <v>13452.999999999996</v>
      </c>
      <c r="J572" s="75"/>
      <c r="K572" s="75">
        <f>L553+L555+L562+L570+L571+L556</f>
        <v>134.52999999999997</v>
      </c>
      <c r="L572" s="75"/>
      <c r="M572" s="70">
        <f>K572*1.038</f>
        <v>139.64213999999998</v>
      </c>
      <c r="AD572">
        <f>ROUND((Source!AT107/100)*((ROUND(SUMIF(SmtRes!AQ251:'SmtRes'!AQ260,"=1",SmtRes!AD251:'SmtRes'!AD260)*Source!I107, 2)+ROUND(SUMIF(SmtRes!AQ251:'SmtRes'!AQ260,"=1",SmtRes!AC251:'SmtRes'!AC260)*Source!I107, 2))), 2)</f>
        <v>14.49</v>
      </c>
      <c r="AE572">
        <f>ROUND((Source!AU107/100)*((ROUND(SUMIF(SmtRes!AQ251:'SmtRes'!AQ260,"=1",SmtRes!AD251:'SmtRes'!AD260)*Source!I107, 2)+ROUND(SUMIF(SmtRes!AQ251:'SmtRes'!AQ260,"=1",SmtRes!AC251:'SmtRes'!AC260)*Source!I107, 2))), 2)</f>
        <v>9.66</v>
      </c>
      <c r="AN572" s="51">
        <f>L553+L555+L562+L570+L571+L556</f>
        <v>134.52999999999997</v>
      </c>
      <c r="AO572" s="51">
        <f>L555</f>
        <v>2.639999999999997</v>
      </c>
      <c r="AQ572" t="s">
        <v>1971</v>
      </c>
      <c r="AR572" s="51">
        <f>L553</f>
        <v>40.549999999999997</v>
      </c>
      <c r="AT572" s="51">
        <f>L556</f>
        <v>11.17</v>
      </c>
      <c r="AV572" t="s">
        <v>1971</v>
      </c>
      <c r="AW572" s="51">
        <f>L562</f>
        <v>0</v>
      </c>
      <c r="AZ572">
        <f>Source!X107</f>
        <v>48.1</v>
      </c>
      <c r="BA572">
        <f>Source!Y107</f>
        <v>32.07</v>
      </c>
      <c r="CD572">
        <v>1</v>
      </c>
    </row>
    <row r="573" spans="1:83" ht="68.25" x14ac:dyDescent="0.2">
      <c r="A573" s="36" t="s">
        <v>228</v>
      </c>
      <c r="B573" s="38" t="s">
        <v>2021</v>
      </c>
      <c r="C573" s="38" t="s">
        <v>2022</v>
      </c>
      <c r="D573" s="39" t="str">
        <f>Source!H111</f>
        <v>100 м</v>
      </c>
      <c r="E573" s="40">
        <f>Source!K111</f>
        <v>0.01</v>
      </c>
      <c r="F573" s="40"/>
      <c r="G573" s="40">
        <f>Source!I111</f>
        <v>0.01</v>
      </c>
      <c r="H573" s="42"/>
      <c r="I573" s="41"/>
      <c r="J573" s="42"/>
      <c r="K573" s="41"/>
      <c r="L573" s="42"/>
    </row>
    <row r="574" spans="1:83" x14ac:dyDescent="0.2">
      <c r="C574" s="43" t="str">
        <f>"Объем: "&amp;Source!I111&amp;"=1/"&amp;"100"</f>
        <v>Объем: 0,01=1/100</v>
      </c>
    </row>
    <row r="575" spans="1:83" ht="15" x14ac:dyDescent="0.2">
      <c r="A575" s="37"/>
      <c r="B575" s="40">
        <v>1</v>
      </c>
      <c r="C575" s="37" t="s">
        <v>1961</v>
      </c>
      <c r="D575" s="39" t="s">
        <v>1203</v>
      </c>
      <c r="E575" s="44"/>
      <c r="F575" s="40"/>
      <c r="G575" s="40">
        <f>Source!U111</f>
        <v>9.0300000000000005E-2</v>
      </c>
      <c r="H575" s="40"/>
      <c r="I575" s="40"/>
      <c r="J575" s="40"/>
      <c r="K575" s="40"/>
      <c r="L575" s="45">
        <f>SUM(L576:L576)-SUMIF(CE576:CE576, 1, L576:L576)</f>
        <v>43.28</v>
      </c>
    </row>
    <row r="576" spans="1:83" ht="28.5" x14ac:dyDescent="0.2">
      <c r="A576" s="38"/>
      <c r="B576" s="38" t="s">
        <v>1201</v>
      </c>
      <c r="C576" s="38" t="s">
        <v>1202</v>
      </c>
      <c r="D576" s="39" t="s">
        <v>1203</v>
      </c>
      <c r="E576" s="40">
        <v>9.0299999999999994</v>
      </c>
      <c r="F576" s="40"/>
      <c r="G576" s="40">
        <f>SmtRes!CX261</f>
        <v>9.0300000000000005E-2</v>
      </c>
      <c r="H576" s="42"/>
      <c r="I576" s="41"/>
      <c r="J576" s="42">
        <f>SmtRes!CZ261</f>
        <v>479.27</v>
      </c>
      <c r="K576" s="41"/>
      <c r="L576" s="42">
        <f>SmtRes!DI261</f>
        <v>43.28</v>
      </c>
    </row>
    <row r="577" spans="1:83" ht="15" x14ac:dyDescent="0.2">
      <c r="A577" s="37"/>
      <c r="B577" s="40">
        <v>2</v>
      </c>
      <c r="C577" s="37" t="s">
        <v>1962</v>
      </c>
      <c r="D577" s="39"/>
      <c r="E577" s="44"/>
      <c r="F577" s="40"/>
      <c r="G577" s="40"/>
      <c r="H577" s="40"/>
      <c r="I577" s="40"/>
      <c r="J577" s="40"/>
      <c r="K577" s="40"/>
      <c r="L577" s="45">
        <f>SUM(L578:L583)-SUMIF(CE578:CE583, 1, L578:L583)</f>
        <v>3.0700000000000003</v>
      </c>
    </row>
    <row r="578" spans="1:83" ht="15" x14ac:dyDescent="0.2">
      <c r="A578" s="37"/>
      <c r="B578" s="40"/>
      <c r="C578" s="37" t="s">
        <v>1964</v>
      </c>
      <c r="D578" s="39" t="s">
        <v>1203</v>
      </c>
      <c r="E578" s="44"/>
      <c r="F578" s="40"/>
      <c r="G578" s="40">
        <f>Source!V111</f>
        <v>2.2500000000000003E-2</v>
      </c>
      <c r="H578" s="40"/>
      <c r="I578" s="40"/>
      <c r="J578" s="40"/>
      <c r="K578" s="40"/>
      <c r="L578" s="45">
        <f>SUMIF(CE579:CE583, 1, L579:L583)</f>
        <v>12.14</v>
      </c>
      <c r="CE578">
        <v>1</v>
      </c>
    </row>
    <row r="579" spans="1:83" ht="28.5" x14ac:dyDescent="0.2">
      <c r="A579" s="38"/>
      <c r="B579" s="38" t="s">
        <v>1350</v>
      </c>
      <c r="C579" s="38" t="s">
        <v>1352</v>
      </c>
      <c r="D579" s="39" t="s">
        <v>1100</v>
      </c>
      <c r="E579" s="40">
        <v>1.42</v>
      </c>
      <c r="F579" s="40"/>
      <c r="G579" s="40">
        <f>SmtRes!CX263</f>
        <v>1.4200000000000001E-2</v>
      </c>
      <c r="H579" s="42">
        <f>SmtRes!CZ263</f>
        <v>1.21</v>
      </c>
      <c r="I579" s="41">
        <f>SmtRes!AJ263</f>
        <v>1.48</v>
      </c>
      <c r="J579" s="42">
        <f>ROUND(H579*I579, 2)</f>
        <v>1.79</v>
      </c>
      <c r="K579" s="41"/>
      <c r="L579" s="42">
        <f>SmtRes!DG263</f>
        <v>0.03</v>
      </c>
    </row>
    <row r="580" spans="1:83" ht="28.5" x14ac:dyDescent="0.2">
      <c r="A580" s="38"/>
      <c r="B580" s="38" t="s">
        <v>1206</v>
      </c>
      <c r="C580" s="38" t="s">
        <v>1208</v>
      </c>
      <c r="D580" s="39" t="s">
        <v>1100</v>
      </c>
      <c r="E580" s="40">
        <v>0.21</v>
      </c>
      <c r="F580" s="40"/>
      <c r="G580" s="40">
        <f>SmtRes!CX264</f>
        <v>2.0999999999999999E-3</v>
      </c>
      <c r="H580" s="42"/>
      <c r="I580" s="41"/>
      <c r="J580" s="42">
        <f>SmtRes!CZ264</f>
        <v>641.70000000000005</v>
      </c>
      <c r="K580" s="41"/>
      <c r="L580" s="42">
        <f>SmtRes!DG264</f>
        <v>1.35</v>
      </c>
    </row>
    <row r="581" spans="1:83" ht="28.5" x14ac:dyDescent="0.2">
      <c r="A581" s="38"/>
      <c r="B581" s="38" t="s">
        <v>1209</v>
      </c>
      <c r="C581" s="38" t="s">
        <v>1963</v>
      </c>
      <c r="D581" s="39" t="s">
        <v>1203</v>
      </c>
      <c r="E581" s="40">
        <f>SmtRes!DO264*SmtRes!AT264</f>
        <v>0.21</v>
      </c>
      <c r="F581" s="40"/>
      <c r="G581" s="40">
        <f>ROUND(E581*G573, 7)</f>
        <v>2.0999999999999999E-3</v>
      </c>
      <c r="H581" s="42"/>
      <c r="I581" s="41"/>
      <c r="J581" s="42">
        <f>ROUND(SmtRes!AG264/SmtRes!DO264, 2)</f>
        <v>539.69000000000005</v>
      </c>
      <c r="K581" s="41"/>
      <c r="L581" s="42">
        <f>SmtRes!DH264</f>
        <v>1.1299999999999999</v>
      </c>
      <c r="CE581">
        <v>1</v>
      </c>
    </row>
    <row r="582" spans="1:83" ht="28.5" x14ac:dyDescent="0.2">
      <c r="A582" s="38"/>
      <c r="B582" s="38" t="s">
        <v>1281</v>
      </c>
      <c r="C582" s="38" t="s">
        <v>1283</v>
      </c>
      <c r="D582" s="39" t="s">
        <v>1100</v>
      </c>
      <c r="E582" s="40">
        <v>2.04</v>
      </c>
      <c r="F582" s="40"/>
      <c r="G582" s="40">
        <f>SmtRes!CX265</f>
        <v>2.0400000000000001E-2</v>
      </c>
      <c r="H582" s="42"/>
      <c r="I582" s="41"/>
      <c r="J582" s="42">
        <f>SmtRes!CZ265</f>
        <v>83.01</v>
      </c>
      <c r="K582" s="41"/>
      <c r="L582" s="42">
        <f>SmtRes!DG265</f>
        <v>1.69</v>
      </c>
    </row>
    <row r="583" spans="1:83" ht="28.5" x14ac:dyDescent="0.2">
      <c r="A583" s="38"/>
      <c r="B583" s="38" t="s">
        <v>1209</v>
      </c>
      <c r="C583" s="38" t="s">
        <v>1963</v>
      </c>
      <c r="D583" s="39" t="s">
        <v>1203</v>
      </c>
      <c r="E583" s="40">
        <f>SmtRes!DO265*SmtRes!AT265</f>
        <v>2.04</v>
      </c>
      <c r="F583" s="40"/>
      <c r="G583" s="40">
        <f>ROUND(E583*G573, 7)</f>
        <v>2.0400000000000001E-2</v>
      </c>
      <c r="H583" s="42"/>
      <c r="I583" s="41"/>
      <c r="J583" s="42">
        <f>ROUND(SmtRes!AG265/SmtRes!DO265, 2)</f>
        <v>539.69000000000005</v>
      </c>
      <c r="K583" s="41"/>
      <c r="L583" s="42">
        <f>SmtRes!DH265</f>
        <v>11.01</v>
      </c>
      <c r="CE583">
        <v>1</v>
      </c>
    </row>
    <row r="584" spans="1:83" ht="15" hidden="1" x14ac:dyDescent="0.2">
      <c r="A584" s="37"/>
      <c r="B584" s="40">
        <v>4</v>
      </c>
      <c r="C584" s="37" t="s">
        <v>1965</v>
      </c>
      <c r="D584" s="39"/>
      <c r="E584" s="44"/>
      <c r="F584" s="40"/>
      <c r="G584" s="40"/>
      <c r="H584" s="40"/>
      <c r="I584" s="40"/>
      <c r="J584" s="40"/>
      <c r="K584" s="40"/>
      <c r="L584" s="45">
        <f>SUM(L585:L586)-SUMIF(CE585:CE586, 1, L585:L586)</f>
        <v>0</v>
      </c>
    </row>
    <row r="585" spans="1:83" ht="42.75" x14ac:dyDescent="0.2">
      <c r="A585" s="38"/>
      <c r="B585" s="38" t="s">
        <v>1353</v>
      </c>
      <c r="C585" s="38" t="s">
        <v>1355</v>
      </c>
      <c r="D585" s="39" t="s">
        <v>83</v>
      </c>
      <c r="E585" s="40">
        <v>1E-4</v>
      </c>
      <c r="F585" s="40">
        <f>ROUND(0,7)</f>
        <v>0</v>
      </c>
      <c r="G585" s="40">
        <f>SmtRes!CX267</f>
        <v>0</v>
      </c>
      <c r="H585" s="42">
        <f>SmtRes!CZ267</f>
        <v>87245.7</v>
      </c>
      <c r="I585" s="41">
        <f>SmtRes!AI267</f>
        <v>0.94</v>
      </c>
      <c r="J585" s="42">
        <f>ROUND(H585*I585, 2)</f>
        <v>82010.960000000006</v>
      </c>
      <c r="K585" s="41"/>
      <c r="L585" s="42">
        <f>SmtRes!DF267</f>
        <v>0</v>
      </c>
    </row>
    <row r="586" spans="1:83" ht="42.75" x14ac:dyDescent="0.2">
      <c r="A586" s="38"/>
      <c r="B586" s="38" t="s">
        <v>1356</v>
      </c>
      <c r="C586" s="38" t="s">
        <v>1358</v>
      </c>
      <c r="D586" s="39" t="s">
        <v>83</v>
      </c>
      <c r="E586" s="40">
        <v>5.8999999999999999E-3</v>
      </c>
      <c r="F586" s="40">
        <f>ROUND(0,7)</f>
        <v>0</v>
      </c>
      <c r="G586" s="40">
        <f>SmtRes!CX268</f>
        <v>0</v>
      </c>
      <c r="H586" s="42">
        <f>SmtRes!CZ268</f>
        <v>76433.7</v>
      </c>
      <c r="I586" s="41">
        <f>SmtRes!AI268</f>
        <v>0.94</v>
      </c>
      <c r="J586" s="42">
        <f>ROUND(H586*I586, 2)</f>
        <v>71847.679999999993</v>
      </c>
      <c r="K586" s="41"/>
      <c r="L586" s="42">
        <f>SmtRes!DF268</f>
        <v>0</v>
      </c>
    </row>
    <row r="587" spans="1:83" ht="28.5" x14ac:dyDescent="0.2">
      <c r="A587" s="38"/>
      <c r="B587" s="38" t="str">
        <f>EtalonRes!I266</f>
        <v>01.5.02.01</v>
      </c>
      <c r="C587" s="38" t="str">
        <f>EtalonRes!K266</f>
        <v>Детали крепления барьерных ограждений</v>
      </c>
      <c r="D587" s="39" t="str">
        <f>EtalonRes!O266</f>
        <v>КОМПЛ</v>
      </c>
      <c r="E587" s="40">
        <f>EtalonRes!X266</f>
        <v>183.32</v>
      </c>
      <c r="F587" s="40">
        <f>ROUND(0,7)</f>
        <v>0</v>
      </c>
      <c r="G587" s="40">
        <f>ROUND(EtalonRes!AG266*Source!I111, 7)</f>
        <v>0</v>
      </c>
      <c r="H587" s="42"/>
      <c r="I587" s="41"/>
      <c r="J587" s="42"/>
      <c r="K587" s="41"/>
      <c r="L587" s="42"/>
    </row>
    <row r="588" spans="1:83" ht="14.25" x14ac:dyDescent="0.2">
      <c r="A588" s="38"/>
      <c r="B588" s="38" t="str">
        <f>EtalonRes!I269</f>
        <v>08.3.03.06</v>
      </c>
      <c r="C588" s="38" t="str">
        <f>EtalonRes!K269</f>
        <v>Спираль объемная</v>
      </c>
      <c r="D588" s="39" t="str">
        <f>EtalonRes!O269</f>
        <v>м</v>
      </c>
      <c r="E588" s="40">
        <f>EtalonRes!X269</f>
        <v>100</v>
      </c>
      <c r="F588" s="40">
        <f>ROUND(0,7)</f>
        <v>0</v>
      </c>
      <c r="G588" s="40">
        <f>ROUND(EtalonRes!AG269*Source!I111, 7)</f>
        <v>0</v>
      </c>
      <c r="H588" s="42"/>
      <c r="I588" s="41"/>
      <c r="J588" s="42"/>
      <c r="K588" s="41"/>
      <c r="L588" s="42"/>
    </row>
    <row r="589" spans="1:83" ht="14.25" x14ac:dyDescent="0.2">
      <c r="A589" s="38"/>
      <c r="B589" s="38" t="str">
        <f>EtalonRes!I270</f>
        <v>08.3.08.02</v>
      </c>
      <c r="C589" s="46" t="str">
        <f>EtalonRes!K270</f>
        <v>Сталь угловая</v>
      </c>
      <c r="D589" s="47" t="str">
        <f>EtalonRes!O270</f>
        <v>т</v>
      </c>
      <c r="E589" s="48">
        <f>EtalonRes!X270</f>
        <v>7.1199999999999999E-2</v>
      </c>
      <c r="F589" s="48">
        <f>ROUND(0,7)</f>
        <v>0</v>
      </c>
      <c r="G589" s="48">
        <f>ROUND(EtalonRes!AG270*Source!I111, 7)</f>
        <v>0</v>
      </c>
      <c r="H589" s="49"/>
      <c r="I589" s="50"/>
      <c r="J589" s="49"/>
      <c r="K589" s="50"/>
      <c r="L589" s="49"/>
    </row>
    <row r="590" spans="1:83" ht="15" x14ac:dyDescent="0.2">
      <c r="A590" s="38"/>
      <c r="B590" s="38"/>
      <c r="C590" s="52" t="s">
        <v>1966</v>
      </c>
      <c r="D590" s="39"/>
      <c r="E590" s="40"/>
      <c r="F590" s="40"/>
      <c r="G590" s="40"/>
      <c r="H590" s="42"/>
      <c r="I590" s="41"/>
      <c r="J590" s="42"/>
      <c r="K590" s="41"/>
      <c r="L590" s="42">
        <f>L575+L577+L578+L584</f>
        <v>58.49</v>
      </c>
    </row>
    <row r="591" spans="1:83" ht="14.25" x14ac:dyDescent="0.2">
      <c r="A591" s="38"/>
      <c r="B591" s="38"/>
      <c r="C591" s="38" t="s">
        <v>1967</v>
      </c>
      <c r="D591" s="39"/>
      <c r="E591" s="40"/>
      <c r="F591" s="40"/>
      <c r="G591" s="40"/>
      <c r="H591" s="42"/>
      <c r="I591" s="41"/>
      <c r="J591" s="42"/>
      <c r="K591" s="41"/>
      <c r="L591" s="42">
        <f>SUM(AR573:AR594)+SUM(AS573:AS594)+SUM(AT573:AT594)+SUM(AU573:AU594)+SUM(AV573:AV594)</f>
        <v>55.42</v>
      </c>
    </row>
    <row r="592" spans="1:83" ht="28.5" x14ac:dyDescent="0.2">
      <c r="A592" s="38"/>
      <c r="B592" s="38" t="s">
        <v>120</v>
      </c>
      <c r="C592" s="38" t="s">
        <v>1992</v>
      </c>
      <c r="D592" s="39" t="s">
        <v>635</v>
      </c>
      <c r="E592" s="40">
        <f>Source!BZ111</f>
        <v>93</v>
      </c>
      <c r="F592" s="40"/>
      <c r="G592" s="40">
        <f>Source!AT111</f>
        <v>93</v>
      </c>
      <c r="H592" s="42"/>
      <c r="I592" s="41"/>
      <c r="J592" s="42"/>
      <c r="K592" s="41"/>
      <c r="L592" s="42">
        <f>SUM(AZ573:AZ594)</f>
        <v>51.54</v>
      </c>
    </row>
    <row r="593" spans="1:83" ht="28.5" x14ac:dyDescent="0.2">
      <c r="A593" s="46"/>
      <c r="B593" s="46" t="s">
        <v>121</v>
      </c>
      <c r="C593" s="46" t="s">
        <v>1993</v>
      </c>
      <c r="D593" s="47" t="s">
        <v>635</v>
      </c>
      <c r="E593" s="48">
        <f>Source!CA111</f>
        <v>62</v>
      </c>
      <c r="F593" s="48"/>
      <c r="G593" s="48">
        <f>Source!AU111</f>
        <v>62</v>
      </c>
      <c r="H593" s="49"/>
      <c r="I593" s="50"/>
      <c r="J593" s="49"/>
      <c r="K593" s="50"/>
      <c r="L593" s="49">
        <f>SUM(BA573:BA594)</f>
        <v>34.36</v>
      </c>
    </row>
    <row r="594" spans="1:83" ht="15" x14ac:dyDescent="0.2">
      <c r="C594" s="74" t="s">
        <v>1970</v>
      </c>
      <c r="D594" s="74"/>
      <c r="E594" s="74"/>
      <c r="F594" s="74"/>
      <c r="G594" s="74"/>
      <c r="H594" s="74"/>
      <c r="I594" s="75">
        <f>IF(E573&lt;&gt;0,K594/E573, 0)</f>
        <v>14438.999999999998</v>
      </c>
      <c r="J594" s="75"/>
      <c r="K594" s="75">
        <f>L575+L577+L584+L592+L593+L578</f>
        <v>144.38999999999999</v>
      </c>
      <c r="L594" s="75"/>
      <c r="M594" s="70">
        <f>K594*1.038</f>
        <v>149.87681999999998</v>
      </c>
      <c r="AD594">
        <f>ROUND((Source!AT111/100)*((ROUND(SUMIF(SmtRes!AQ261:'SmtRes'!AQ270,"=1",SmtRes!AD261:'SmtRes'!AD270)*Source!I111, 2)+ROUND(SUMIF(SmtRes!AQ261:'SmtRes'!AQ270,"=1",SmtRes!AC261:'SmtRes'!AC270)*Source!I111, 2))), 2)</f>
        <v>14.49</v>
      </c>
      <c r="AE594">
        <f>ROUND((Source!AU111/100)*((ROUND(SUMIF(SmtRes!AQ261:'SmtRes'!AQ270,"=1",SmtRes!AD261:'SmtRes'!AD270)*Source!I111, 2)+ROUND(SUMIF(SmtRes!AQ261:'SmtRes'!AQ270,"=1",SmtRes!AC261:'SmtRes'!AC270)*Source!I111, 2))), 2)</f>
        <v>9.66</v>
      </c>
      <c r="AN594" s="51">
        <f>L575+L577+L584+L592+L593+L578</f>
        <v>144.38999999999999</v>
      </c>
      <c r="AO594" s="51">
        <f>L577</f>
        <v>3.0700000000000003</v>
      </c>
      <c r="AQ594" t="s">
        <v>1971</v>
      </c>
      <c r="AR594" s="51">
        <f>L575</f>
        <v>43.28</v>
      </c>
      <c r="AT594" s="51">
        <f>L578</f>
        <v>12.14</v>
      </c>
      <c r="AV594" t="s">
        <v>1971</v>
      </c>
      <c r="AW594" s="51">
        <f>L584</f>
        <v>0</v>
      </c>
      <c r="AZ594">
        <f>Source!X111</f>
        <v>51.54</v>
      </c>
      <c r="BA594">
        <f>Source!Y111</f>
        <v>34.36</v>
      </c>
      <c r="CD594">
        <v>1</v>
      </c>
    </row>
    <row r="595" spans="1:83" ht="96.75" x14ac:dyDescent="0.2">
      <c r="A595" s="36" t="s">
        <v>235</v>
      </c>
      <c r="B595" s="38" t="s">
        <v>2023</v>
      </c>
      <c r="C595" s="38" t="s">
        <v>2024</v>
      </c>
      <c r="D595" s="39" t="str">
        <f>Source!H115</f>
        <v>100 м3</v>
      </c>
      <c r="E595" s="40">
        <f>Source!K115</f>
        <v>0.01</v>
      </c>
      <c r="F595" s="40"/>
      <c r="G595" s="40">
        <f>Source!I115</f>
        <v>0.01</v>
      </c>
      <c r="H595" s="42"/>
      <c r="I595" s="41"/>
      <c r="J595" s="42"/>
      <c r="K595" s="41"/>
      <c r="L595" s="42"/>
    </row>
    <row r="596" spans="1:83" x14ac:dyDescent="0.2">
      <c r="C596" s="43" t="str">
        <f>"Объем: "&amp;Source!I115&amp;"=1/"&amp;"100"</f>
        <v>Объем: 0,01=1/100</v>
      </c>
    </row>
    <row r="597" spans="1:83" ht="15" x14ac:dyDescent="0.2">
      <c r="A597" s="37"/>
      <c r="B597" s="40">
        <v>1</v>
      </c>
      <c r="C597" s="37" t="s">
        <v>1961</v>
      </c>
      <c r="D597" s="39" t="s">
        <v>1203</v>
      </c>
      <c r="E597" s="44"/>
      <c r="F597" s="40"/>
      <c r="G597" s="40">
        <f>Source!U115</f>
        <v>2.82</v>
      </c>
      <c r="H597" s="40"/>
      <c r="I597" s="40"/>
      <c r="J597" s="40"/>
      <c r="K597" s="40"/>
      <c r="L597" s="45">
        <f>SUM(L598:L598)-SUMIF(CE598:CE598, 1, L598:L598)</f>
        <v>1368.57</v>
      </c>
    </row>
    <row r="598" spans="1:83" ht="28.5" x14ac:dyDescent="0.2">
      <c r="A598" s="38"/>
      <c r="B598" s="38" t="s">
        <v>1359</v>
      </c>
      <c r="C598" s="38" t="s">
        <v>1360</v>
      </c>
      <c r="D598" s="39" t="s">
        <v>1203</v>
      </c>
      <c r="E598" s="40">
        <v>282</v>
      </c>
      <c r="F598" s="40"/>
      <c r="G598" s="40">
        <f>SmtRes!CX271</f>
        <v>2.82</v>
      </c>
      <c r="H598" s="42"/>
      <c r="I598" s="41"/>
      <c r="J598" s="42">
        <f>SmtRes!CZ271</f>
        <v>485.31</v>
      </c>
      <c r="K598" s="41"/>
      <c r="L598" s="42">
        <f>SmtRes!DI271</f>
        <v>1368.57</v>
      </c>
    </row>
    <row r="599" spans="1:83" ht="15" x14ac:dyDescent="0.2">
      <c r="A599" s="37"/>
      <c r="B599" s="40">
        <v>2</v>
      </c>
      <c r="C599" s="37" t="s">
        <v>1962</v>
      </c>
      <c r="D599" s="39"/>
      <c r="E599" s="44"/>
      <c r="F599" s="40"/>
      <c r="G599" s="40"/>
      <c r="H599" s="40"/>
      <c r="I599" s="40"/>
      <c r="J599" s="40"/>
      <c r="K599" s="40"/>
      <c r="L599" s="45">
        <f>SUM(L600:L609)-SUMIF(CE600:CE609, 1, L600:L609)</f>
        <v>236.94</v>
      </c>
    </row>
    <row r="600" spans="1:83" ht="15" x14ac:dyDescent="0.2">
      <c r="A600" s="37"/>
      <c r="B600" s="40"/>
      <c r="C600" s="37" t="s">
        <v>1964</v>
      </c>
      <c r="D600" s="39" t="s">
        <v>1203</v>
      </c>
      <c r="E600" s="44"/>
      <c r="F600" s="40"/>
      <c r="G600" s="40">
        <f>Source!V115</f>
        <v>0.22509999999999999</v>
      </c>
      <c r="H600" s="40"/>
      <c r="I600" s="40"/>
      <c r="J600" s="40"/>
      <c r="K600" s="40"/>
      <c r="L600" s="45">
        <f>SUMIF(CE601:CE609, 1, L601:L609)</f>
        <v>161.81000000000003</v>
      </c>
      <c r="CE600">
        <v>1</v>
      </c>
    </row>
    <row r="601" spans="1:83" ht="28.5" x14ac:dyDescent="0.2">
      <c r="A601" s="38"/>
      <c r="B601" s="38" t="s">
        <v>1361</v>
      </c>
      <c r="C601" s="38" t="s">
        <v>1363</v>
      </c>
      <c r="D601" s="39" t="s">
        <v>1100</v>
      </c>
      <c r="E601" s="40">
        <v>21.3</v>
      </c>
      <c r="F601" s="40"/>
      <c r="G601" s="40">
        <f>SmtRes!CX273</f>
        <v>0.21299999999999999</v>
      </c>
      <c r="H601" s="42"/>
      <c r="I601" s="41"/>
      <c r="J601" s="42">
        <f>SmtRes!CZ273</f>
        <v>1039.75</v>
      </c>
      <c r="K601" s="41"/>
      <c r="L601" s="42">
        <f>SmtRes!DG273</f>
        <v>221.47</v>
      </c>
    </row>
    <row r="602" spans="1:83" ht="28.5" x14ac:dyDescent="0.2">
      <c r="A602" s="38"/>
      <c r="B602" s="38" t="s">
        <v>1223</v>
      </c>
      <c r="C602" s="38" t="s">
        <v>1975</v>
      </c>
      <c r="D602" s="39" t="s">
        <v>1203</v>
      </c>
      <c r="E602" s="40">
        <f>SmtRes!DO273*SmtRes!AT273</f>
        <v>21.3</v>
      </c>
      <c r="F602" s="40"/>
      <c r="G602" s="40">
        <f>ROUND(E602*G595, 7)</f>
        <v>0.21299999999999999</v>
      </c>
      <c r="H602" s="42"/>
      <c r="I602" s="41"/>
      <c r="J602" s="42">
        <f>ROUND(SmtRes!AG273/SmtRes!DO273, 2)</f>
        <v>724.95</v>
      </c>
      <c r="K602" s="41"/>
      <c r="L602" s="42">
        <f>SmtRes!DH273</f>
        <v>154.41</v>
      </c>
      <c r="CE602">
        <v>1</v>
      </c>
    </row>
    <row r="603" spans="1:83" ht="28.5" x14ac:dyDescent="0.2">
      <c r="A603" s="38"/>
      <c r="B603" s="38" t="s">
        <v>1220</v>
      </c>
      <c r="C603" s="38" t="s">
        <v>1222</v>
      </c>
      <c r="D603" s="39" t="s">
        <v>1100</v>
      </c>
      <c r="E603" s="40">
        <v>0.36</v>
      </c>
      <c r="F603" s="40"/>
      <c r="G603" s="40">
        <f>SmtRes!CX274</f>
        <v>3.5999999999999999E-3</v>
      </c>
      <c r="H603" s="42"/>
      <c r="I603" s="41"/>
      <c r="J603" s="42">
        <f>SmtRes!CZ274</f>
        <v>1626.29</v>
      </c>
      <c r="K603" s="41"/>
      <c r="L603" s="42">
        <f>SmtRes!DG274</f>
        <v>5.85</v>
      </c>
    </row>
    <row r="604" spans="1:83" ht="28.5" x14ac:dyDescent="0.2">
      <c r="A604" s="38"/>
      <c r="B604" s="38" t="s">
        <v>1223</v>
      </c>
      <c r="C604" s="38" t="s">
        <v>1975</v>
      </c>
      <c r="D604" s="39" t="s">
        <v>1203</v>
      </c>
      <c r="E604" s="40">
        <f>SmtRes!DO274*SmtRes!AT274</f>
        <v>0.36</v>
      </c>
      <c r="F604" s="40"/>
      <c r="G604" s="40">
        <f>ROUND(E604*G595, 7)</f>
        <v>3.5999999999999999E-3</v>
      </c>
      <c r="H604" s="42"/>
      <c r="I604" s="41"/>
      <c r="J604" s="42">
        <f>ROUND(SmtRes!AG274/SmtRes!DO274, 2)</f>
        <v>724.95</v>
      </c>
      <c r="K604" s="41"/>
      <c r="L604" s="42">
        <f>SmtRes!DH274</f>
        <v>2.61</v>
      </c>
      <c r="CE604">
        <v>1</v>
      </c>
    </row>
    <row r="605" spans="1:83" ht="71.25" x14ac:dyDescent="0.2">
      <c r="A605" s="38"/>
      <c r="B605" s="38" t="s">
        <v>1364</v>
      </c>
      <c r="C605" s="38" t="s">
        <v>1366</v>
      </c>
      <c r="D605" s="39" t="s">
        <v>1100</v>
      </c>
      <c r="E605" s="40">
        <v>0.25</v>
      </c>
      <c r="F605" s="40"/>
      <c r="G605" s="40">
        <f>SmtRes!CX275</f>
        <v>2.5000000000000001E-3</v>
      </c>
      <c r="H605" s="42"/>
      <c r="I605" s="41"/>
      <c r="J605" s="42">
        <f>SmtRes!CZ275</f>
        <v>1587.88</v>
      </c>
      <c r="K605" s="41"/>
      <c r="L605" s="42">
        <f>SmtRes!DG275</f>
        <v>3.97</v>
      </c>
    </row>
    <row r="606" spans="1:83" ht="28.5" x14ac:dyDescent="0.2">
      <c r="A606" s="38"/>
      <c r="B606" s="38" t="s">
        <v>1219</v>
      </c>
      <c r="C606" s="38" t="s">
        <v>1974</v>
      </c>
      <c r="D606" s="39" t="s">
        <v>1203</v>
      </c>
      <c r="E606" s="40">
        <f>SmtRes!DO275*SmtRes!AT275</f>
        <v>0.25</v>
      </c>
      <c r="F606" s="40"/>
      <c r="G606" s="40">
        <f>ROUND(E606*G595, 7)</f>
        <v>2.5000000000000001E-3</v>
      </c>
      <c r="H606" s="42"/>
      <c r="I606" s="41"/>
      <c r="J606" s="42">
        <f>ROUND(SmtRes!AG275/SmtRes!DO275, 2)</f>
        <v>620.24</v>
      </c>
      <c r="K606" s="41"/>
      <c r="L606" s="42">
        <f>SmtRes!DH275</f>
        <v>1.55</v>
      </c>
      <c r="CE606">
        <v>1</v>
      </c>
    </row>
    <row r="607" spans="1:83" ht="14.25" x14ac:dyDescent="0.2">
      <c r="A607" s="38"/>
      <c r="B607" s="38" t="s">
        <v>1235</v>
      </c>
      <c r="C607" s="38" t="s">
        <v>1237</v>
      </c>
      <c r="D607" s="39" t="s">
        <v>1100</v>
      </c>
      <c r="E607" s="40">
        <v>14.1</v>
      </c>
      <c r="F607" s="40"/>
      <c r="G607" s="40">
        <f>SmtRes!CX276</f>
        <v>0.14099999999999999</v>
      </c>
      <c r="H607" s="42">
        <f>SmtRes!CZ276</f>
        <v>10.37</v>
      </c>
      <c r="I607" s="41">
        <f>SmtRes!AJ276</f>
        <v>1.23</v>
      </c>
      <c r="J607" s="42">
        <f>ROUND(H607*I607, 2)</f>
        <v>12.76</v>
      </c>
      <c r="K607" s="41"/>
      <c r="L607" s="42">
        <f>SmtRes!DG276</f>
        <v>1.8</v>
      </c>
    </row>
    <row r="608" spans="1:83" ht="28.5" x14ac:dyDescent="0.2">
      <c r="A608" s="38"/>
      <c r="B608" s="38" t="s">
        <v>1206</v>
      </c>
      <c r="C608" s="38" t="s">
        <v>1208</v>
      </c>
      <c r="D608" s="39" t="s">
        <v>1100</v>
      </c>
      <c r="E608" s="40">
        <v>0.6</v>
      </c>
      <c r="F608" s="40"/>
      <c r="G608" s="40">
        <f>SmtRes!CX277</f>
        <v>6.0000000000000001E-3</v>
      </c>
      <c r="H608" s="42"/>
      <c r="I608" s="41"/>
      <c r="J608" s="42">
        <f>SmtRes!CZ277</f>
        <v>641.70000000000005</v>
      </c>
      <c r="K608" s="41"/>
      <c r="L608" s="42">
        <f>SmtRes!DG277</f>
        <v>3.85</v>
      </c>
    </row>
    <row r="609" spans="1:83" ht="28.5" x14ac:dyDescent="0.2">
      <c r="A609" s="38"/>
      <c r="B609" s="38" t="s">
        <v>1209</v>
      </c>
      <c r="C609" s="38" t="s">
        <v>1963</v>
      </c>
      <c r="D609" s="39" t="s">
        <v>1203</v>
      </c>
      <c r="E609" s="40">
        <f>SmtRes!DO277*SmtRes!AT277</f>
        <v>0.6</v>
      </c>
      <c r="F609" s="40"/>
      <c r="G609" s="40">
        <f>ROUND(E609*G595, 7)</f>
        <v>6.0000000000000001E-3</v>
      </c>
      <c r="H609" s="42"/>
      <c r="I609" s="41"/>
      <c r="J609" s="42">
        <f>ROUND(SmtRes!AG277/SmtRes!DO277, 2)</f>
        <v>539.69000000000005</v>
      </c>
      <c r="K609" s="41"/>
      <c r="L609" s="42">
        <f>SmtRes!DH277</f>
        <v>3.24</v>
      </c>
      <c r="CE609">
        <v>1</v>
      </c>
    </row>
    <row r="610" spans="1:83" ht="15" hidden="1" x14ac:dyDescent="0.2">
      <c r="A610" s="37"/>
      <c r="B610" s="40">
        <v>4</v>
      </c>
      <c r="C610" s="37" t="s">
        <v>1965</v>
      </c>
      <c r="D610" s="39"/>
      <c r="E610" s="44"/>
      <c r="F610" s="40"/>
      <c r="G610" s="40"/>
      <c r="H610" s="40"/>
      <c r="I610" s="40"/>
      <c r="J610" s="40"/>
      <c r="K610" s="40"/>
      <c r="L610" s="45">
        <f>SUM(L611:L617)-SUMIF(CE611:CE617, 1, L611:L617)</f>
        <v>0</v>
      </c>
    </row>
    <row r="611" spans="1:83" ht="14.25" x14ac:dyDescent="0.2">
      <c r="A611" s="38"/>
      <c r="B611" s="38" t="s">
        <v>1367</v>
      </c>
      <c r="C611" s="38" t="s">
        <v>1369</v>
      </c>
      <c r="D611" s="39" t="s">
        <v>49</v>
      </c>
      <c r="E611" s="40">
        <v>0.28299999999999997</v>
      </c>
      <c r="F611" s="40">
        <f t="shared" ref="F611:F619" si="13">ROUND(0,7)</f>
        <v>0</v>
      </c>
      <c r="G611" s="40">
        <f>SmtRes!CX278</f>
        <v>0</v>
      </c>
      <c r="H611" s="42">
        <f>SmtRes!CZ278</f>
        <v>35.71</v>
      </c>
      <c r="I611" s="41">
        <f>SmtRes!AI278</f>
        <v>0.89</v>
      </c>
      <c r="J611" s="42">
        <f>ROUND(H611*I611, 2)</f>
        <v>31.78</v>
      </c>
      <c r="K611" s="41"/>
      <c r="L611" s="42">
        <f>SmtRes!DF278</f>
        <v>0</v>
      </c>
    </row>
    <row r="612" spans="1:83" ht="14.25" x14ac:dyDescent="0.2">
      <c r="A612" s="38"/>
      <c r="B612" s="38" t="s">
        <v>1210</v>
      </c>
      <c r="C612" s="38" t="s">
        <v>1212</v>
      </c>
      <c r="D612" s="39" t="s">
        <v>1213</v>
      </c>
      <c r="E612" s="40">
        <v>1.776</v>
      </c>
      <c r="F612" s="40">
        <f t="shared" si="13"/>
        <v>0</v>
      </c>
      <c r="G612" s="40">
        <f>SmtRes!CX279</f>
        <v>0</v>
      </c>
      <c r="H612" s="42"/>
      <c r="I612" s="41"/>
      <c r="J612" s="42">
        <f>SmtRes!CZ279</f>
        <v>7.32</v>
      </c>
      <c r="K612" s="41"/>
      <c r="L612" s="42">
        <f>SmtRes!DF279</f>
        <v>0</v>
      </c>
    </row>
    <row r="613" spans="1:83" ht="28.5" x14ac:dyDescent="0.2">
      <c r="A613" s="38"/>
      <c r="B613" s="38" t="s">
        <v>1370</v>
      </c>
      <c r="C613" s="38" t="s">
        <v>1372</v>
      </c>
      <c r="D613" s="39" t="s">
        <v>146</v>
      </c>
      <c r="E613" s="40">
        <v>88.2</v>
      </c>
      <c r="F613" s="40">
        <f t="shared" si="13"/>
        <v>0</v>
      </c>
      <c r="G613" s="40">
        <f>SmtRes!CX280</f>
        <v>0</v>
      </c>
      <c r="H613" s="42">
        <f>SmtRes!CZ280</f>
        <v>12.83</v>
      </c>
      <c r="I613" s="41">
        <f>SmtRes!AI280</f>
        <v>1.06</v>
      </c>
      <c r="J613" s="42">
        <f>ROUND(H613*I613, 2)</f>
        <v>13.6</v>
      </c>
      <c r="K613" s="41"/>
      <c r="L613" s="42">
        <f>SmtRes!DF280</f>
        <v>0</v>
      </c>
    </row>
    <row r="614" spans="1:83" ht="14.25" x14ac:dyDescent="0.2">
      <c r="A614" s="38"/>
      <c r="B614" s="38" t="s">
        <v>1323</v>
      </c>
      <c r="C614" s="38" t="s">
        <v>1325</v>
      </c>
      <c r="D614" s="39" t="s">
        <v>83</v>
      </c>
      <c r="E614" s="40">
        <v>1.7999999999999999E-2</v>
      </c>
      <c r="F614" s="40">
        <f t="shared" si="13"/>
        <v>0</v>
      </c>
      <c r="G614" s="40">
        <f>SmtRes!CX281</f>
        <v>0</v>
      </c>
      <c r="H614" s="42"/>
      <c r="I614" s="41"/>
      <c r="J614" s="42">
        <f>SmtRes!CZ281</f>
        <v>83923.41</v>
      </c>
      <c r="K614" s="41"/>
      <c r="L614" s="42">
        <f>SmtRes!DF281</f>
        <v>0</v>
      </c>
    </row>
    <row r="615" spans="1:83" ht="28.5" x14ac:dyDescent="0.2">
      <c r="A615" s="38"/>
      <c r="B615" s="38" t="s">
        <v>1373</v>
      </c>
      <c r="C615" s="38" t="s">
        <v>1375</v>
      </c>
      <c r="D615" s="39" t="s">
        <v>83</v>
      </c>
      <c r="E615" s="40">
        <v>2.5000000000000001E-2</v>
      </c>
      <c r="F615" s="40">
        <f t="shared" si="13"/>
        <v>0</v>
      </c>
      <c r="G615" s="40">
        <f>SmtRes!CX282</f>
        <v>0</v>
      </c>
      <c r="H615" s="42">
        <f>SmtRes!CZ282</f>
        <v>5275.05</v>
      </c>
      <c r="I615" s="41">
        <f>SmtRes!AI282</f>
        <v>1.44</v>
      </c>
      <c r="J615" s="42">
        <f>ROUND(H615*I615, 2)</f>
        <v>7596.07</v>
      </c>
      <c r="K615" s="41"/>
      <c r="L615" s="42">
        <f>SmtRes!DF282</f>
        <v>0</v>
      </c>
    </row>
    <row r="616" spans="1:83" ht="28.5" x14ac:dyDescent="0.2">
      <c r="A616" s="38"/>
      <c r="B616" s="38" t="s">
        <v>1335</v>
      </c>
      <c r="C616" s="38" t="s">
        <v>1337</v>
      </c>
      <c r="D616" s="39" t="s">
        <v>83</v>
      </c>
      <c r="E616" s="40">
        <v>2.8000000000000001E-2</v>
      </c>
      <c r="F616" s="40">
        <f t="shared" si="13"/>
        <v>0</v>
      </c>
      <c r="G616" s="40">
        <f>SmtRes!CX284</f>
        <v>0</v>
      </c>
      <c r="H616" s="42">
        <f>SmtRes!CZ284</f>
        <v>60258.2</v>
      </c>
      <c r="I616" s="41">
        <f>SmtRes!AI284</f>
        <v>0.94</v>
      </c>
      <c r="J616" s="42">
        <f>ROUND(H616*I616, 2)</f>
        <v>56642.71</v>
      </c>
      <c r="K616" s="41"/>
      <c r="L616" s="42">
        <f>SmtRes!DF284</f>
        <v>0</v>
      </c>
    </row>
    <row r="617" spans="1:83" ht="57" x14ac:dyDescent="0.2">
      <c r="A617" s="38"/>
      <c r="B617" s="38" t="s">
        <v>1376</v>
      </c>
      <c r="C617" s="38" t="s">
        <v>1378</v>
      </c>
      <c r="D617" s="39" t="s">
        <v>49</v>
      </c>
      <c r="E617" s="40">
        <v>0.22</v>
      </c>
      <c r="F617" s="40">
        <f t="shared" si="13"/>
        <v>0</v>
      </c>
      <c r="G617" s="40">
        <f>SmtRes!CX286</f>
        <v>0</v>
      </c>
      <c r="H617" s="42">
        <f>SmtRes!CZ286</f>
        <v>5764.42</v>
      </c>
      <c r="I617" s="41">
        <f>SmtRes!AI286</f>
        <v>1.59</v>
      </c>
      <c r="J617" s="42">
        <f>ROUND(H617*I617, 2)</f>
        <v>9165.43</v>
      </c>
      <c r="K617" s="41"/>
      <c r="L617" s="42">
        <f>SmtRes!DF286</f>
        <v>0</v>
      </c>
    </row>
    <row r="618" spans="1:83" ht="14.25" x14ac:dyDescent="0.2">
      <c r="A618" s="38"/>
      <c r="B618" s="38" t="str">
        <f>EtalonRes!I283</f>
        <v>04.1.02.05</v>
      </c>
      <c r="C618" s="38" t="str">
        <f>EtalonRes!K283</f>
        <v>Смеси бетонные тяжелого бетона</v>
      </c>
      <c r="D618" s="39" t="str">
        <f>EtalonRes!O283</f>
        <v>м3</v>
      </c>
      <c r="E618" s="40">
        <f>EtalonRes!X283</f>
        <v>102</v>
      </c>
      <c r="F618" s="40">
        <f t="shared" si="13"/>
        <v>0</v>
      </c>
      <c r="G618" s="40">
        <f>ROUND(EtalonRes!AG283*Source!I115, 7)</f>
        <v>0</v>
      </c>
      <c r="H618" s="42"/>
      <c r="I618" s="41"/>
      <c r="J618" s="42"/>
      <c r="K618" s="41"/>
      <c r="L618" s="42"/>
    </row>
    <row r="619" spans="1:83" ht="14.25" x14ac:dyDescent="0.2">
      <c r="A619" s="38"/>
      <c r="B619" s="38" t="str">
        <f>EtalonRes!I285</f>
        <v>11.1.03.06</v>
      </c>
      <c r="C619" s="46" t="str">
        <f>EtalonRes!K285</f>
        <v>Щиты из досок</v>
      </c>
      <c r="D619" s="47" t="str">
        <f>EtalonRes!O285</f>
        <v>м2</v>
      </c>
      <c r="E619" s="48">
        <f>EtalonRes!X285</f>
        <v>44.8</v>
      </c>
      <c r="F619" s="48">
        <f t="shared" si="13"/>
        <v>0</v>
      </c>
      <c r="G619" s="48">
        <f>ROUND(EtalonRes!AG285*Source!I115, 7)</f>
        <v>0</v>
      </c>
      <c r="H619" s="49"/>
      <c r="I619" s="50"/>
      <c r="J619" s="49"/>
      <c r="K619" s="50"/>
      <c r="L619" s="49"/>
    </row>
    <row r="620" spans="1:83" ht="15" x14ac:dyDescent="0.2">
      <c r="A620" s="38"/>
      <c r="B620" s="38"/>
      <c r="C620" s="52" t="s">
        <v>1966</v>
      </c>
      <c r="D620" s="39"/>
      <c r="E620" s="40"/>
      <c r="F620" s="40"/>
      <c r="G620" s="40"/>
      <c r="H620" s="42"/>
      <c r="I620" s="41"/>
      <c r="J620" s="42"/>
      <c r="K620" s="41"/>
      <c r="L620" s="42">
        <f>L597+L599+L600+L610</f>
        <v>1767.32</v>
      </c>
    </row>
    <row r="621" spans="1:83" ht="14.25" x14ac:dyDescent="0.2">
      <c r="A621" s="38"/>
      <c r="B621" s="38"/>
      <c r="C621" s="38" t="s">
        <v>1967</v>
      </c>
      <c r="D621" s="39"/>
      <c r="E621" s="40"/>
      <c r="F621" s="40"/>
      <c r="G621" s="40"/>
      <c r="H621" s="42"/>
      <c r="I621" s="41"/>
      <c r="J621" s="42"/>
      <c r="K621" s="41"/>
      <c r="L621" s="42">
        <f>SUM(AR595:AR624)+SUM(AS595:AS624)+SUM(AT595:AT624)+SUM(AU595:AU624)+SUM(AV595:AV624)</f>
        <v>1530.3799999999999</v>
      </c>
    </row>
    <row r="622" spans="1:83" ht="42.75" x14ac:dyDescent="0.2">
      <c r="A622" s="38"/>
      <c r="B622" s="38" t="s">
        <v>242</v>
      </c>
      <c r="C622" s="38" t="s">
        <v>2025</v>
      </c>
      <c r="D622" s="39" t="s">
        <v>635</v>
      </c>
      <c r="E622" s="40">
        <f>Source!BZ115</f>
        <v>102</v>
      </c>
      <c r="F622" s="40"/>
      <c r="G622" s="40">
        <f>Source!AT115</f>
        <v>102</v>
      </c>
      <c r="H622" s="42"/>
      <c r="I622" s="41"/>
      <c r="J622" s="42"/>
      <c r="K622" s="41"/>
      <c r="L622" s="42">
        <f>SUM(AZ595:AZ624)</f>
        <v>1560.99</v>
      </c>
    </row>
    <row r="623" spans="1:83" ht="42.75" x14ac:dyDescent="0.2">
      <c r="A623" s="46"/>
      <c r="B623" s="46" t="s">
        <v>243</v>
      </c>
      <c r="C623" s="46" t="s">
        <v>2026</v>
      </c>
      <c r="D623" s="47" t="s">
        <v>635</v>
      </c>
      <c r="E623" s="48">
        <f>Source!CA115</f>
        <v>58</v>
      </c>
      <c r="F623" s="48"/>
      <c r="G623" s="48">
        <f>Source!AU115</f>
        <v>58</v>
      </c>
      <c r="H623" s="49"/>
      <c r="I623" s="50"/>
      <c r="J623" s="49"/>
      <c r="K623" s="50"/>
      <c r="L623" s="49">
        <f>SUM(BA595:BA624)</f>
        <v>887.62</v>
      </c>
    </row>
    <row r="624" spans="1:83" ht="15" x14ac:dyDescent="0.2">
      <c r="C624" s="74" t="s">
        <v>1970</v>
      </c>
      <c r="D624" s="74"/>
      <c r="E624" s="74"/>
      <c r="F624" s="74"/>
      <c r="G624" s="74"/>
      <c r="H624" s="74"/>
      <c r="I624" s="75">
        <f>IF(E595&lt;&gt;0,K624/E595, 0)</f>
        <v>421593</v>
      </c>
      <c r="J624" s="75"/>
      <c r="K624" s="75">
        <f>L597+L599+L610+L622+L623+L600</f>
        <v>4215.93</v>
      </c>
      <c r="L624" s="75"/>
      <c r="M624" s="70">
        <f>K624*1.038</f>
        <v>4376.1353400000007</v>
      </c>
      <c r="AD624">
        <f>ROUND((Source!AT115/100)*((ROUND(SUMIF(SmtRes!AQ271:'SmtRes'!AQ286,"=1",SmtRes!AD271:'SmtRes'!AD286)*Source!I115, 2)+ROUND(SUMIF(SmtRes!AQ271:'SmtRes'!AQ286,"=1",SmtRes!AC271:'SmtRes'!AC286)*Source!I115, 2))), 2)</f>
        <v>31.57</v>
      </c>
      <c r="AE624">
        <f>ROUND((Source!AU115/100)*((ROUND(SUMIF(SmtRes!AQ271:'SmtRes'!AQ286,"=1",SmtRes!AD271:'SmtRes'!AD286)*Source!I115, 2)+ROUND(SUMIF(SmtRes!AQ271:'SmtRes'!AQ286,"=1",SmtRes!AC271:'SmtRes'!AC286)*Source!I115, 2))), 2)</f>
        <v>17.95</v>
      </c>
      <c r="AN624" s="51">
        <f>L597+L599+L610+L622+L623+L600</f>
        <v>4215.93</v>
      </c>
      <c r="AO624" s="51">
        <f>L599</f>
        <v>236.94</v>
      </c>
      <c r="AQ624" t="s">
        <v>1971</v>
      </c>
      <c r="AR624" s="51">
        <f>L597</f>
        <v>1368.57</v>
      </c>
      <c r="AT624" s="51">
        <f>L600</f>
        <v>161.81000000000003</v>
      </c>
      <c r="AV624" t="s">
        <v>1971</v>
      </c>
      <c r="AW624" s="51">
        <f>L610</f>
        <v>0</v>
      </c>
      <c r="AZ624">
        <f>Source!X115</f>
        <v>1560.99</v>
      </c>
      <c r="BA624">
        <f>Source!Y115</f>
        <v>887.62</v>
      </c>
      <c r="CD624">
        <v>1</v>
      </c>
    </row>
    <row r="627" spans="1:83" ht="16.5" x14ac:dyDescent="0.2">
      <c r="A627" s="76" t="s">
        <v>2052</v>
      </c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</row>
    <row r="628" spans="1:83" ht="57" x14ac:dyDescent="0.2">
      <c r="A628" s="36" t="s">
        <v>303</v>
      </c>
      <c r="B628" s="38" t="s">
        <v>2053</v>
      </c>
      <c r="C628" s="38" t="str">
        <f>Source!G153</f>
        <v>Устройство ворот распашных: с установкой железобетонных столбов с фундаментами и ложными калитками</v>
      </c>
      <c r="D628" s="39" t="str">
        <f>Source!H153</f>
        <v>100 ШТ</v>
      </c>
      <c r="E628" s="40">
        <f>Source!K153</f>
        <v>0.01</v>
      </c>
      <c r="F628" s="40"/>
      <c r="G628" s="40">
        <f>Source!I153</f>
        <v>0.01</v>
      </c>
      <c r="H628" s="42"/>
      <c r="I628" s="41"/>
      <c r="J628" s="42"/>
      <c r="K628" s="41"/>
      <c r="L628" s="42"/>
    </row>
    <row r="629" spans="1:83" x14ac:dyDescent="0.2">
      <c r="B629" s="54"/>
      <c r="C629" s="77" t="s">
        <v>1991</v>
      </c>
      <c r="D629" s="77"/>
      <c r="E629" s="77"/>
      <c r="F629" s="77"/>
      <c r="G629" s="77"/>
      <c r="H629" s="77"/>
      <c r="I629" s="77"/>
      <c r="J629" s="77"/>
      <c r="K629" s="77"/>
      <c r="L629" s="77"/>
    </row>
    <row r="630" spans="1:83" x14ac:dyDescent="0.2">
      <c r="C630" s="43" t="str">
        <f>"Объем: "&amp;Source!I153&amp;"=1/"&amp;"100"</f>
        <v>Объем: 0,01=1/100</v>
      </c>
    </row>
    <row r="631" spans="1:83" ht="15" x14ac:dyDescent="0.2">
      <c r="A631" s="37"/>
      <c r="B631" s="40">
        <v>1</v>
      </c>
      <c r="C631" s="37" t="s">
        <v>1961</v>
      </c>
      <c r="D631" s="39" t="s">
        <v>1203</v>
      </c>
      <c r="E631" s="44"/>
      <c r="F631" s="40"/>
      <c r="G631" s="40">
        <f>Source!U153</f>
        <v>16.459</v>
      </c>
      <c r="H631" s="40"/>
      <c r="I631" s="40"/>
      <c r="J631" s="40"/>
      <c r="K631" s="40"/>
      <c r="L631" s="45">
        <f>SUM(L632:L632)-SUMIF(CE632:CE632, 1, L632:L632)</f>
        <v>8484.94</v>
      </c>
    </row>
    <row r="632" spans="1:83" ht="28.5" x14ac:dyDescent="0.2">
      <c r="A632" s="38"/>
      <c r="B632" s="38" t="s">
        <v>1379</v>
      </c>
      <c r="C632" s="38" t="s">
        <v>1380</v>
      </c>
      <c r="D632" s="39" t="s">
        <v>1203</v>
      </c>
      <c r="E632" s="40">
        <v>1645.9</v>
      </c>
      <c r="F632" s="40"/>
      <c r="G632" s="40">
        <f>SmtRes!CX287</f>
        <v>16.459</v>
      </c>
      <c r="H632" s="42"/>
      <c r="I632" s="41"/>
      <c r="J632" s="42">
        <f>SmtRes!CZ287</f>
        <v>515.52</v>
      </c>
      <c r="K632" s="41"/>
      <c r="L632" s="42">
        <f>SmtRes!DI287</f>
        <v>8484.94</v>
      </c>
    </row>
    <row r="633" spans="1:83" ht="15" x14ac:dyDescent="0.2">
      <c r="A633" s="37"/>
      <c r="B633" s="40">
        <v>2</v>
      </c>
      <c r="C633" s="37" t="s">
        <v>1962</v>
      </c>
      <c r="D633" s="39"/>
      <c r="E633" s="44"/>
      <c r="F633" s="40"/>
      <c r="G633" s="40"/>
      <c r="H633" s="40"/>
      <c r="I633" s="40"/>
      <c r="J633" s="40"/>
      <c r="K633" s="40"/>
      <c r="L633" s="45">
        <f>SUM(L634:L642)-SUMIF(CE634:CE642, 1, L634:L642)</f>
        <v>6431.4799999999987</v>
      </c>
    </row>
    <row r="634" spans="1:83" ht="15" x14ac:dyDescent="0.2">
      <c r="A634" s="37"/>
      <c r="B634" s="40"/>
      <c r="C634" s="37" t="s">
        <v>1964</v>
      </c>
      <c r="D634" s="39" t="s">
        <v>1203</v>
      </c>
      <c r="E634" s="44"/>
      <c r="F634" s="40"/>
      <c r="G634" s="40">
        <f>Source!V153</f>
        <v>4.1688999999999998</v>
      </c>
      <c r="H634" s="40"/>
      <c r="I634" s="40"/>
      <c r="J634" s="40"/>
      <c r="K634" s="40"/>
      <c r="L634" s="45">
        <f>SUMIF(CE635:CE642, 1, L635:L642)</f>
        <v>2957.57</v>
      </c>
      <c r="CE634">
        <v>1</v>
      </c>
    </row>
    <row r="635" spans="1:83" ht="42.75" x14ac:dyDescent="0.2">
      <c r="A635" s="38"/>
      <c r="B635" s="38" t="s">
        <v>1216</v>
      </c>
      <c r="C635" s="38" t="s">
        <v>1218</v>
      </c>
      <c r="D635" s="39" t="s">
        <v>1100</v>
      </c>
      <c r="E635" s="40">
        <v>20.51</v>
      </c>
      <c r="F635" s="40"/>
      <c r="G635" s="40">
        <f>SmtRes!CX289</f>
        <v>0.2051</v>
      </c>
      <c r="H635" s="42">
        <f>SmtRes!CZ289</f>
        <v>800.37</v>
      </c>
      <c r="I635" s="41">
        <f>SmtRes!AJ289</f>
        <v>1.22</v>
      </c>
      <c r="J635" s="42">
        <f>ROUND(H635*I635, 2)</f>
        <v>976.45</v>
      </c>
      <c r="K635" s="41"/>
      <c r="L635" s="42">
        <f>SmtRes!DG289</f>
        <v>200.27</v>
      </c>
    </row>
    <row r="636" spans="1:83" ht="28.5" x14ac:dyDescent="0.2">
      <c r="A636" s="38"/>
      <c r="B636" s="38" t="s">
        <v>1219</v>
      </c>
      <c r="C636" s="38" t="s">
        <v>1974</v>
      </c>
      <c r="D636" s="39" t="s">
        <v>1203</v>
      </c>
      <c r="E636" s="40">
        <f>SmtRes!DO289*SmtRes!AT289</f>
        <v>20.51</v>
      </c>
      <c r="F636" s="40"/>
      <c r="G636" s="40">
        <f>ROUND(E636*G628, 7)</f>
        <v>0.2051</v>
      </c>
      <c r="H636" s="42"/>
      <c r="I636" s="41"/>
      <c r="J636" s="42">
        <f>ROUND(SmtRes!AG289/SmtRes!DO289, 2)</f>
        <v>620.24</v>
      </c>
      <c r="K636" s="41"/>
      <c r="L636" s="42">
        <f>SmtRes!DH289</f>
        <v>127.21</v>
      </c>
      <c r="CE636">
        <v>1</v>
      </c>
    </row>
    <row r="637" spans="1:83" ht="28.5" x14ac:dyDescent="0.2">
      <c r="A637" s="38"/>
      <c r="B637" s="38" t="s">
        <v>1220</v>
      </c>
      <c r="C637" s="38" t="s">
        <v>1222</v>
      </c>
      <c r="D637" s="39" t="s">
        <v>1100</v>
      </c>
      <c r="E637" s="40">
        <v>373.06</v>
      </c>
      <c r="F637" s="40"/>
      <c r="G637" s="40">
        <f>SmtRes!CX290</f>
        <v>3.7305999999999999</v>
      </c>
      <c r="H637" s="42"/>
      <c r="I637" s="41"/>
      <c r="J637" s="42">
        <f>SmtRes!CZ290</f>
        <v>1626.29</v>
      </c>
      <c r="K637" s="41"/>
      <c r="L637" s="42">
        <f>SmtRes!DG290</f>
        <v>6067.04</v>
      </c>
    </row>
    <row r="638" spans="1:83" ht="28.5" x14ac:dyDescent="0.2">
      <c r="A638" s="38"/>
      <c r="B638" s="38" t="s">
        <v>1223</v>
      </c>
      <c r="C638" s="38" t="s">
        <v>1975</v>
      </c>
      <c r="D638" s="39" t="s">
        <v>1203</v>
      </c>
      <c r="E638" s="40">
        <f>SmtRes!DO290*SmtRes!AT290</f>
        <v>373.06</v>
      </c>
      <c r="F638" s="40"/>
      <c r="G638" s="40">
        <f>ROUND(E638*G628, 7)</f>
        <v>3.7305999999999999</v>
      </c>
      <c r="H638" s="42"/>
      <c r="I638" s="41"/>
      <c r="J638" s="42">
        <f>ROUND(SmtRes!AG290/SmtRes!DO290, 2)</f>
        <v>724.95</v>
      </c>
      <c r="K638" s="41"/>
      <c r="L638" s="42">
        <f>SmtRes!DH290</f>
        <v>2704.5</v>
      </c>
      <c r="CE638">
        <v>1</v>
      </c>
    </row>
    <row r="639" spans="1:83" ht="14.25" x14ac:dyDescent="0.2">
      <c r="A639" s="38"/>
      <c r="B639" s="38" t="s">
        <v>1235</v>
      </c>
      <c r="C639" s="38" t="s">
        <v>1237</v>
      </c>
      <c r="D639" s="39" t="s">
        <v>1100</v>
      </c>
      <c r="E639" s="40">
        <v>4.43</v>
      </c>
      <c r="F639" s="40"/>
      <c r="G639" s="40">
        <f>SmtRes!CX291</f>
        <v>4.4299999999999999E-2</v>
      </c>
      <c r="H639" s="42">
        <f>SmtRes!CZ291</f>
        <v>10.37</v>
      </c>
      <c r="I639" s="41">
        <f>SmtRes!AJ291</f>
        <v>1.23</v>
      </c>
      <c r="J639" s="42">
        <f>ROUND(H639*I639, 2)</f>
        <v>12.76</v>
      </c>
      <c r="K639" s="41"/>
      <c r="L639" s="42">
        <f>SmtRes!DG291</f>
        <v>0.56999999999999995</v>
      </c>
    </row>
    <row r="640" spans="1:83" ht="28.5" x14ac:dyDescent="0.2">
      <c r="A640" s="38"/>
      <c r="B640" s="38" t="s">
        <v>1206</v>
      </c>
      <c r="C640" s="38" t="s">
        <v>1208</v>
      </c>
      <c r="D640" s="39" t="s">
        <v>1100</v>
      </c>
      <c r="E640" s="40">
        <v>23.32</v>
      </c>
      <c r="F640" s="40"/>
      <c r="G640" s="40">
        <f>SmtRes!CX292</f>
        <v>0.23319999999999999</v>
      </c>
      <c r="H640" s="42"/>
      <c r="I640" s="41"/>
      <c r="J640" s="42">
        <f>SmtRes!CZ292</f>
        <v>641.70000000000005</v>
      </c>
      <c r="K640" s="41"/>
      <c r="L640" s="42">
        <f>SmtRes!DG292</f>
        <v>149.63999999999999</v>
      </c>
    </row>
    <row r="641" spans="1:83" ht="28.5" x14ac:dyDescent="0.2">
      <c r="A641" s="38"/>
      <c r="B641" s="38" t="s">
        <v>1209</v>
      </c>
      <c r="C641" s="38" t="s">
        <v>1963</v>
      </c>
      <c r="D641" s="39" t="s">
        <v>1203</v>
      </c>
      <c r="E641" s="40">
        <f>SmtRes!DO292*SmtRes!AT292</f>
        <v>23.32</v>
      </c>
      <c r="F641" s="40"/>
      <c r="G641" s="40">
        <f>ROUND(E641*G628, 7)</f>
        <v>0.23319999999999999</v>
      </c>
      <c r="H641" s="42"/>
      <c r="I641" s="41"/>
      <c r="J641" s="42">
        <f>ROUND(SmtRes!AG292/SmtRes!DO292, 2)</f>
        <v>539.69000000000005</v>
      </c>
      <c r="K641" s="41"/>
      <c r="L641" s="42">
        <f>SmtRes!DH292</f>
        <v>125.86</v>
      </c>
      <c r="CE641">
        <v>1</v>
      </c>
    </row>
    <row r="642" spans="1:83" ht="42.75" x14ac:dyDescent="0.2">
      <c r="A642" s="38"/>
      <c r="B642" s="38" t="s">
        <v>1238</v>
      </c>
      <c r="C642" s="38" t="s">
        <v>1240</v>
      </c>
      <c r="D642" s="39" t="s">
        <v>1100</v>
      </c>
      <c r="E642" s="40">
        <v>40.33</v>
      </c>
      <c r="F642" s="40"/>
      <c r="G642" s="40">
        <f>SmtRes!CX293</f>
        <v>0.40329999999999999</v>
      </c>
      <c r="H642" s="42"/>
      <c r="I642" s="41"/>
      <c r="J642" s="42">
        <f>SmtRes!CZ293</f>
        <v>34.61</v>
      </c>
      <c r="K642" s="41"/>
      <c r="L642" s="42">
        <f>SmtRes!DG293</f>
        <v>13.96</v>
      </c>
    </row>
    <row r="643" spans="1:83" ht="15" hidden="1" x14ac:dyDescent="0.2">
      <c r="A643" s="37"/>
      <c r="B643" s="40">
        <v>4</v>
      </c>
      <c r="C643" s="37" t="s">
        <v>1965</v>
      </c>
      <c r="D643" s="39"/>
      <c r="E643" s="44"/>
      <c r="F643" s="40"/>
      <c r="G643" s="40"/>
      <c r="H643" s="40"/>
      <c r="I643" s="40"/>
      <c r="J643" s="40"/>
      <c r="K643" s="40"/>
      <c r="L643" s="45">
        <f>SUM(L644:L644)-SUMIF(CE644:CE644, 1, L644:L644)</f>
        <v>0</v>
      </c>
    </row>
    <row r="644" spans="1:83" ht="42.75" x14ac:dyDescent="0.2">
      <c r="A644" s="38"/>
      <c r="B644" s="38" t="s">
        <v>1227</v>
      </c>
      <c r="C644" s="38" t="s">
        <v>1229</v>
      </c>
      <c r="D644" s="39" t="s">
        <v>83</v>
      </c>
      <c r="E644" s="40">
        <v>0.03</v>
      </c>
      <c r="F644" s="40">
        <f t="shared" ref="F644:F649" si="14">ROUND(0,7)</f>
        <v>0</v>
      </c>
      <c r="G644" s="40">
        <f>SmtRes!CX294</f>
        <v>0</v>
      </c>
      <c r="H644" s="42">
        <f>SmtRes!CZ294</f>
        <v>148198.01999999999</v>
      </c>
      <c r="I644" s="41">
        <f>SmtRes!AI294</f>
        <v>0.78</v>
      </c>
      <c r="J644" s="42">
        <f>ROUND(H644*I644, 2)</f>
        <v>115594.46</v>
      </c>
      <c r="K644" s="41"/>
      <c r="L644" s="42">
        <f>SmtRes!DF294</f>
        <v>0</v>
      </c>
    </row>
    <row r="645" spans="1:83" ht="14.25" x14ac:dyDescent="0.2">
      <c r="A645" s="38"/>
      <c r="B645" s="38" t="str">
        <f>EtalonRes!I295</f>
        <v>04.1.02.05</v>
      </c>
      <c r="C645" s="38" t="str">
        <f>EtalonRes!K295</f>
        <v>Смеси бетонные тяжелого бетона</v>
      </c>
      <c r="D645" s="39" t="str">
        <f>EtalonRes!O295</f>
        <v>м3</v>
      </c>
      <c r="E645" s="40">
        <f>EtalonRes!X295</f>
        <v>5.41</v>
      </c>
      <c r="F645" s="40">
        <f t="shared" si="14"/>
        <v>0</v>
      </c>
      <c r="G645" s="40">
        <f>ROUND(EtalonRes!AG295*Source!I153, 7)</f>
        <v>0</v>
      </c>
      <c r="H645" s="42"/>
      <c r="I645" s="41"/>
      <c r="J645" s="42"/>
      <c r="K645" s="41"/>
      <c r="L645" s="42"/>
    </row>
    <row r="646" spans="1:83" ht="14.25" x14ac:dyDescent="0.2">
      <c r="A646" s="38"/>
      <c r="B646" s="38" t="str">
        <f>EtalonRes!I296</f>
        <v>05.1.05.15</v>
      </c>
      <c r="C646" s="38" t="str">
        <f>EtalonRes!K296</f>
        <v>Фундаменты железобетонные</v>
      </c>
      <c r="D646" s="39" t="str">
        <f>EtalonRes!O296</f>
        <v>ШТ</v>
      </c>
      <c r="E646" s="40">
        <f>EtalonRes!X296</f>
        <v>200</v>
      </c>
      <c r="F646" s="40">
        <f t="shared" si="14"/>
        <v>0</v>
      </c>
      <c r="G646" s="40">
        <f>ROUND(EtalonRes!AG296*Source!I153, 7)</f>
        <v>0</v>
      </c>
      <c r="H646" s="42"/>
      <c r="I646" s="41"/>
      <c r="J646" s="42"/>
      <c r="K646" s="41"/>
      <c r="L646" s="42"/>
    </row>
    <row r="647" spans="1:83" ht="28.5" x14ac:dyDescent="0.2">
      <c r="A647" s="38"/>
      <c r="B647" s="38" t="str">
        <f>EtalonRes!I297</f>
        <v>05.1.07.27</v>
      </c>
      <c r="C647" s="38" t="str">
        <f>EtalonRes!K297</f>
        <v>Конструкции сборные железобетонные</v>
      </c>
      <c r="D647" s="39" t="str">
        <f>EtalonRes!O297</f>
        <v>ШТ</v>
      </c>
      <c r="E647" s="40">
        <f>EtalonRes!X297</f>
        <v>200</v>
      </c>
      <c r="F647" s="40">
        <f t="shared" si="14"/>
        <v>0</v>
      </c>
      <c r="G647" s="40">
        <f>ROUND(EtalonRes!AG297*Source!I153, 7)</f>
        <v>0</v>
      </c>
      <c r="H647" s="42"/>
      <c r="I647" s="41"/>
      <c r="J647" s="42"/>
      <c r="K647" s="41"/>
      <c r="L647" s="42"/>
    </row>
    <row r="648" spans="1:83" ht="14.25" x14ac:dyDescent="0.2">
      <c r="A648" s="38"/>
      <c r="B648" s="38" t="str">
        <f>EtalonRes!I298</f>
        <v>08.1.06.05</v>
      </c>
      <c r="C648" s="38" t="str">
        <f>EtalonRes!K298</f>
        <v>Полотна ложных калиток</v>
      </c>
      <c r="D648" s="39" t="str">
        <f>EtalonRes!O298</f>
        <v>ШТ</v>
      </c>
      <c r="E648" s="40">
        <f>EtalonRes!X298</f>
        <v>200</v>
      </c>
      <c r="F648" s="40">
        <f t="shared" si="14"/>
        <v>0</v>
      </c>
      <c r="G648" s="40">
        <f>ROUND(EtalonRes!AG298*Source!I153, 7)</f>
        <v>0</v>
      </c>
      <c r="H648" s="42"/>
      <c r="I648" s="41"/>
      <c r="J648" s="42"/>
      <c r="K648" s="41"/>
      <c r="L648" s="42"/>
    </row>
    <row r="649" spans="1:83" ht="14.25" x14ac:dyDescent="0.2">
      <c r="A649" s="38"/>
      <c r="B649" s="38" t="str">
        <f>EtalonRes!I299</f>
        <v>11.2.05.05</v>
      </c>
      <c r="C649" s="46" t="str">
        <f>EtalonRes!K299</f>
        <v>Полотна ворот</v>
      </c>
      <c r="D649" s="47" t="str">
        <f>EtalonRes!O299</f>
        <v>ШТ</v>
      </c>
      <c r="E649" s="48">
        <f>EtalonRes!X299</f>
        <v>200</v>
      </c>
      <c r="F649" s="48">
        <f t="shared" si="14"/>
        <v>0</v>
      </c>
      <c r="G649" s="48">
        <f>ROUND(EtalonRes!AG299*Source!I153, 7)</f>
        <v>0</v>
      </c>
      <c r="H649" s="49"/>
      <c r="I649" s="50"/>
      <c r="J649" s="49"/>
      <c r="K649" s="50"/>
      <c r="L649" s="49"/>
    </row>
    <row r="650" spans="1:83" ht="15" x14ac:dyDescent="0.2">
      <c r="A650" s="38"/>
      <c r="B650" s="38"/>
      <c r="C650" s="52" t="s">
        <v>1966</v>
      </c>
      <c r="D650" s="39"/>
      <c r="E650" s="40"/>
      <c r="F650" s="40"/>
      <c r="G650" s="40"/>
      <c r="H650" s="42"/>
      <c r="I650" s="41"/>
      <c r="J650" s="42"/>
      <c r="K650" s="41"/>
      <c r="L650" s="42">
        <f>L631+L633+L634+L643</f>
        <v>17873.989999999998</v>
      </c>
    </row>
    <row r="651" spans="1:83" ht="14.25" x14ac:dyDescent="0.2">
      <c r="A651" s="38"/>
      <c r="B651" s="38"/>
      <c r="C651" s="38" t="s">
        <v>1967</v>
      </c>
      <c r="D651" s="39"/>
      <c r="E651" s="40"/>
      <c r="F651" s="40"/>
      <c r="G651" s="40"/>
      <c r="H651" s="42"/>
      <c r="I651" s="41"/>
      <c r="J651" s="42"/>
      <c r="K651" s="41"/>
      <c r="L651" s="42">
        <f>SUM(AR628:AR654)+SUM(AS628:AS654)+SUM(AT628:AT654)+SUM(AU628:AU654)+SUM(AV628:AV654)</f>
        <v>11442.51</v>
      </c>
    </row>
    <row r="652" spans="1:83" ht="42.75" x14ac:dyDescent="0.2">
      <c r="A652" s="38"/>
      <c r="B652" s="38" t="s">
        <v>44</v>
      </c>
      <c r="C652" s="38" t="s">
        <v>1976</v>
      </c>
      <c r="D652" s="39" t="s">
        <v>635</v>
      </c>
      <c r="E652" s="40">
        <f>Source!BZ153</f>
        <v>110</v>
      </c>
      <c r="F652" s="40"/>
      <c r="G652" s="40">
        <f>Source!AT153</f>
        <v>110</v>
      </c>
      <c r="H652" s="42"/>
      <c r="I652" s="41"/>
      <c r="J652" s="42"/>
      <c r="K652" s="41"/>
      <c r="L652" s="42">
        <f>SUM(AZ628:AZ654)</f>
        <v>12586.76</v>
      </c>
    </row>
    <row r="653" spans="1:83" ht="42.75" x14ac:dyDescent="0.2">
      <c r="A653" s="46"/>
      <c r="B653" s="46" t="s">
        <v>45</v>
      </c>
      <c r="C653" s="46" t="s">
        <v>1977</v>
      </c>
      <c r="D653" s="47" t="s">
        <v>635</v>
      </c>
      <c r="E653" s="48">
        <f>Source!CA153</f>
        <v>73</v>
      </c>
      <c r="F653" s="48"/>
      <c r="G653" s="48">
        <f>Source!AU153</f>
        <v>73</v>
      </c>
      <c r="H653" s="49"/>
      <c r="I653" s="50"/>
      <c r="J653" s="49"/>
      <c r="K653" s="50"/>
      <c r="L653" s="49">
        <f>SUM(BA628:BA654)</f>
        <v>8353.0300000000007</v>
      </c>
    </row>
    <row r="654" spans="1:83" ht="15" x14ac:dyDescent="0.2">
      <c r="C654" s="74" t="s">
        <v>1970</v>
      </c>
      <c r="D654" s="74"/>
      <c r="E654" s="74"/>
      <c r="F654" s="74"/>
      <c r="G654" s="74"/>
      <c r="H654" s="74"/>
      <c r="I654" s="75">
        <f>IF(E628&lt;&gt;0,K654/E628, 0)</f>
        <v>3881378</v>
      </c>
      <c r="J654" s="75"/>
      <c r="K654" s="75">
        <f>L631+L633+L643+L652+L653+L634</f>
        <v>38813.78</v>
      </c>
      <c r="L654" s="75"/>
      <c r="M654" s="70">
        <f>K654*1.038</f>
        <v>40288.70364</v>
      </c>
      <c r="AD654">
        <f>ROUND((Source!AT153/100)*((ROUND(SUMIF(SmtRes!AQ287:'SmtRes'!AQ299,"=1",SmtRes!AD287:'SmtRes'!AD299)*Source!I153, 2)+ROUND(SUMIF(SmtRes!AQ287:'SmtRes'!AQ299,"=1",SmtRes!AC287:'SmtRes'!AC299)*Source!I153, 2))), 2)</f>
        <v>26.41</v>
      </c>
      <c r="AE654">
        <f>ROUND((Source!AU153/100)*((ROUND(SUMIF(SmtRes!AQ287:'SmtRes'!AQ299,"=1",SmtRes!AD287:'SmtRes'!AD299)*Source!I153, 2)+ROUND(SUMIF(SmtRes!AQ287:'SmtRes'!AQ299,"=1",SmtRes!AC287:'SmtRes'!AC299)*Source!I153, 2))), 2)</f>
        <v>17.53</v>
      </c>
      <c r="AN654" s="51">
        <f>L631+L633+L643+L652+L653+L634</f>
        <v>38813.78</v>
      </c>
      <c r="AO654" s="51">
        <f>L633</f>
        <v>6431.4799999999987</v>
      </c>
      <c r="AQ654" t="s">
        <v>1971</v>
      </c>
      <c r="AR654" s="51">
        <f>L631</f>
        <v>8484.94</v>
      </c>
      <c r="AT654" s="51">
        <f>L634</f>
        <v>2957.57</v>
      </c>
      <c r="AV654" t="s">
        <v>1971</v>
      </c>
      <c r="AW654" s="51">
        <f>L643</f>
        <v>0</v>
      </c>
      <c r="AZ654">
        <f>Source!X153</f>
        <v>12586.76</v>
      </c>
      <c r="BA654">
        <f>Source!Y153</f>
        <v>8353.0300000000007</v>
      </c>
      <c r="CD654">
        <v>1</v>
      </c>
    </row>
    <row r="655" spans="1:83" ht="42.75" x14ac:dyDescent="0.2">
      <c r="A655" s="36" t="s">
        <v>316</v>
      </c>
      <c r="B655" s="38" t="s">
        <v>2054</v>
      </c>
      <c r="C655" s="38" t="str">
        <f>Source!G159</f>
        <v>Механизм исполнительный, масса: до 20 кг (демонтаж приводы ворот, шлагбаумов)</v>
      </c>
      <c r="D655" s="39" t="str">
        <f>Source!H159</f>
        <v>ШТ</v>
      </c>
      <c r="E655" s="40">
        <f>Source!K159</f>
        <v>1</v>
      </c>
      <c r="F655" s="40"/>
      <c r="G655" s="40">
        <f>Source!I159</f>
        <v>1</v>
      </c>
      <c r="H655" s="42"/>
      <c r="I655" s="41"/>
      <c r="J655" s="42"/>
      <c r="K655" s="41"/>
      <c r="L655" s="42"/>
    </row>
    <row r="656" spans="1:83" x14ac:dyDescent="0.2">
      <c r="B656" s="54"/>
      <c r="C656" s="77" t="s">
        <v>1991</v>
      </c>
      <c r="D656" s="77"/>
      <c r="E656" s="77"/>
      <c r="F656" s="77"/>
      <c r="G656" s="77"/>
      <c r="H656" s="77"/>
      <c r="I656" s="77"/>
      <c r="J656" s="77"/>
      <c r="K656" s="77"/>
      <c r="L656" s="77"/>
    </row>
    <row r="657" spans="1:101" ht="38.25" x14ac:dyDescent="0.2">
      <c r="B657" s="54" t="s">
        <v>1918</v>
      </c>
      <c r="C657" s="77" t="s">
        <v>2055</v>
      </c>
      <c r="D657" s="77"/>
      <c r="E657" s="77"/>
      <c r="F657" s="77"/>
      <c r="G657" s="77"/>
      <c r="H657" s="77"/>
      <c r="I657" s="77"/>
      <c r="J657" s="77"/>
      <c r="K657" s="77"/>
      <c r="L657" s="77"/>
      <c r="CW657" s="55" t="s">
        <v>2055</v>
      </c>
    </row>
    <row r="658" spans="1:101" ht="63.75" x14ac:dyDescent="0.2">
      <c r="C658" s="78" t="s">
        <v>2056</v>
      </c>
      <c r="D658" s="78"/>
      <c r="E658" s="78"/>
      <c r="F658" s="78"/>
      <c r="CW658" s="56" t="s">
        <v>2056</v>
      </c>
    </row>
    <row r="659" spans="1:101" ht="15" x14ac:dyDescent="0.2">
      <c r="A659" s="37"/>
      <c r="B659" s="40">
        <v>1</v>
      </c>
      <c r="C659" s="37" t="s">
        <v>1961</v>
      </c>
      <c r="D659" s="39" t="s">
        <v>1203</v>
      </c>
      <c r="E659" s="44"/>
      <c r="F659" s="40"/>
      <c r="G659" s="40">
        <f>Source!U159</f>
        <v>0.156</v>
      </c>
      <c r="H659" s="40"/>
      <c r="I659" s="40"/>
      <c r="J659" s="40"/>
      <c r="K659" s="40"/>
      <c r="L659" s="45">
        <f>SUM(L660:L660)-SUMIF(CE660:CE660, 1, L660:L660)</f>
        <v>74.77</v>
      </c>
    </row>
    <row r="660" spans="1:101" ht="28.5" x14ac:dyDescent="0.2">
      <c r="A660" s="38"/>
      <c r="B660" s="38" t="s">
        <v>1201</v>
      </c>
      <c r="C660" s="38" t="s">
        <v>1202</v>
      </c>
      <c r="D660" s="39" t="s">
        <v>1203</v>
      </c>
      <c r="E660" s="40">
        <v>0.52</v>
      </c>
      <c r="F660" s="40">
        <f>ROUND(0.3,7)</f>
        <v>0.3</v>
      </c>
      <c r="G660" s="40">
        <f>SmtRes!CX300</f>
        <v>0.156</v>
      </c>
      <c r="H660" s="42"/>
      <c r="I660" s="41"/>
      <c r="J660" s="42">
        <f>SmtRes!CZ300</f>
        <v>479.27</v>
      </c>
      <c r="K660" s="41"/>
      <c r="L660" s="42">
        <f>SmtRes!DI300</f>
        <v>74.77</v>
      </c>
    </row>
    <row r="661" spans="1:101" ht="15" x14ac:dyDescent="0.2">
      <c r="A661" s="37"/>
      <c r="B661" s="40">
        <v>2</v>
      </c>
      <c r="C661" s="37" t="s">
        <v>1962</v>
      </c>
      <c r="D661" s="39"/>
      <c r="E661" s="44"/>
      <c r="F661" s="40"/>
      <c r="G661" s="40"/>
      <c r="H661" s="40"/>
      <c r="I661" s="40"/>
      <c r="J661" s="40"/>
      <c r="K661" s="40"/>
      <c r="L661" s="45">
        <f>SUM(L662:L666)-SUMIF(CE662:CE666, 1, L662:L666)</f>
        <v>132.82999999999998</v>
      </c>
    </row>
    <row r="662" spans="1:101" ht="15" x14ac:dyDescent="0.2">
      <c r="A662" s="37"/>
      <c r="B662" s="40"/>
      <c r="C662" s="37" t="s">
        <v>1964</v>
      </c>
      <c r="D662" s="39" t="s">
        <v>1203</v>
      </c>
      <c r="E662" s="44"/>
      <c r="F662" s="40"/>
      <c r="G662" s="40">
        <f>Source!V159</f>
        <v>6.6000000000000003E-2</v>
      </c>
      <c r="H662" s="40"/>
      <c r="I662" s="40"/>
      <c r="J662" s="40"/>
      <c r="K662" s="40"/>
      <c r="L662" s="45">
        <f>SUMIF(CE663:CE666, 1, L663:L666)</f>
        <v>46.74</v>
      </c>
      <c r="CE662">
        <v>1</v>
      </c>
    </row>
    <row r="663" spans="1:101" ht="42.75" x14ac:dyDescent="0.2">
      <c r="A663" s="38"/>
      <c r="B663" s="38" t="s">
        <v>1381</v>
      </c>
      <c r="C663" s="38" t="s">
        <v>1383</v>
      </c>
      <c r="D663" s="39" t="s">
        <v>1100</v>
      </c>
      <c r="E663" s="40">
        <v>0.2</v>
      </c>
      <c r="F663" s="40">
        <f>ROUND(0.3,7)</f>
        <v>0.3</v>
      </c>
      <c r="G663" s="40">
        <f>SmtRes!CX302</f>
        <v>0.06</v>
      </c>
      <c r="H663" s="42">
        <f>SmtRes!CZ302</f>
        <v>1472.34</v>
      </c>
      <c r="I663" s="41">
        <f>SmtRes!AJ302</f>
        <v>1.46</v>
      </c>
      <c r="J663" s="42">
        <f>ROUND(H663*I663, 2)</f>
        <v>2149.62</v>
      </c>
      <c r="K663" s="41"/>
      <c r="L663" s="42">
        <f>SmtRes!DG302</f>
        <v>128.97999999999999</v>
      </c>
    </row>
    <row r="664" spans="1:101" ht="28.5" x14ac:dyDescent="0.2">
      <c r="A664" s="38"/>
      <c r="B664" s="38" t="s">
        <v>1223</v>
      </c>
      <c r="C664" s="38" t="s">
        <v>1975</v>
      </c>
      <c r="D664" s="39" t="s">
        <v>1203</v>
      </c>
      <c r="E664" s="40">
        <f>SmtRes!DO302*SmtRes!AT302</f>
        <v>0.2</v>
      </c>
      <c r="F664" s="40">
        <f>ROUND(0.3,7)</f>
        <v>0.3</v>
      </c>
      <c r="G664" s="40">
        <f>ROUND(E664*F664*G655, 7)</f>
        <v>0.06</v>
      </c>
      <c r="H664" s="42"/>
      <c r="I664" s="41"/>
      <c r="J664" s="42">
        <f>ROUND(SmtRes!AG302/SmtRes!DO302, 2)</f>
        <v>724.95</v>
      </c>
      <c r="K664" s="41"/>
      <c r="L664" s="42">
        <f>SmtRes!DH302</f>
        <v>43.5</v>
      </c>
      <c r="CE664">
        <v>1</v>
      </c>
    </row>
    <row r="665" spans="1:101" ht="28.5" x14ac:dyDescent="0.2">
      <c r="A665" s="38"/>
      <c r="B665" s="38" t="s">
        <v>1206</v>
      </c>
      <c r="C665" s="38" t="s">
        <v>1208</v>
      </c>
      <c r="D665" s="39" t="s">
        <v>1100</v>
      </c>
      <c r="E665" s="40">
        <v>0.02</v>
      </c>
      <c r="F665" s="40">
        <f>ROUND(0.3,7)</f>
        <v>0.3</v>
      </c>
      <c r="G665" s="40">
        <f>SmtRes!CX303</f>
        <v>6.0000000000000001E-3</v>
      </c>
      <c r="H665" s="42"/>
      <c r="I665" s="41"/>
      <c r="J665" s="42">
        <f>SmtRes!CZ303</f>
        <v>641.70000000000005</v>
      </c>
      <c r="K665" s="41"/>
      <c r="L665" s="42">
        <f>SmtRes!DG303</f>
        <v>3.85</v>
      </c>
    </row>
    <row r="666" spans="1:101" ht="28.5" x14ac:dyDescent="0.2">
      <c r="A666" s="38"/>
      <c r="B666" s="38" t="s">
        <v>1209</v>
      </c>
      <c r="C666" s="38" t="s">
        <v>1963</v>
      </c>
      <c r="D666" s="39" t="s">
        <v>1203</v>
      </c>
      <c r="E666" s="40">
        <f>SmtRes!DO303*SmtRes!AT303</f>
        <v>0.02</v>
      </c>
      <c r="F666" s="40">
        <f>ROUND(0.3,7)</f>
        <v>0.3</v>
      </c>
      <c r="G666" s="40">
        <f>ROUND(E666*F666*G655, 7)</f>
        <v>6.0000000000000001E-3</v>
      </c>
      <c r="H666" s="42"/>
      <c r="I666" s="41"/>
      <c r="J666" s="42">
        <f>ROUND(SmtRes!AG303/SmtRes!DO303, 2)</f>
        <v>539.69000000000005</v>
      </c>
      <c r="K666" s="41"/>
      <c r="L666" s="42">
        <f>SmtRes!DH303</f>
        <v>3.24</v>
      </c>
      <c r="CE666">
        <v>1</v>
      </c>
    </row>
    <row r="667" spans="1:101" ht="15" hidden="1" x14ac:dyDescent="0.2">
      <c r="A667" s="37"/>
      <c r="B667" s="40">
        <v>4</v>
      </c>
      <c r="C667" s="37" t="s">
        <v>1965</v>
      </c>
      <c r="D667" s="39"/>
      <c r="E667" s="44"/>
      <c r="F667" s="40"/>
      <c r="G667" s="40"/>
      <c r="H667" s="40"/>
      <c r="I667" s="40"/>
      <c r="J667" s="40"/>
      <c r="K667" s="40"/>
      <c r="L667" s="45">
        <f>SUM(L668:L668)-SUMIF(CE668:CE668, 1, L668:L668)</f>
        <v>0</v>
      </c>
    </row>
    <row r="668" spans="1:101" ht="71.25" x14ac:dyDescent="0.2">
      <c r="A668" s="38"/>
      <c r="B668" s="38" t="s">
        <v>1384</v>
      </c>
      <c r="C668" s="46" t="s">
        <v>1386</v>
      </c>
      <c r="D668" s="47" t="s">
        <v>441</v>
      </c>
      <c r="E668" s="48">
        <v>0.32</v>
      </c>
      <c r="F668" s="48">
        <f>ROUND((0)*0,7)</f>
        <v>0</v>
      </c>
      <c r="G668" s="48">
        <f>SmtRes!CX304</f>
        <v>0</v>
      </c>
      <c r="H668" s="49">
        <f>SmtRes!CZ304</f>
        <v>107.23</v>
      </c>
      <c r="I668" s="50">
        <f>SmtRes!AI304</f>
        <v>1.08</v>
      </c>
      <c r="J668" s="49">
        <f>ROUND(H668*I668, 2)</f>
        <v>115.81</v>
      </c>
      <c r="K668" s="50"/>
      <c r="L668" s="49">
        <f>SmtRes!DF304</f>
        <v>0</v>
      </c>
    </row>
    <row r="669" spans="1:101" ht="15" x14ac:dyDescent="0.2">
      <c r="A669" s="38"/>
      <c r="B669" s="38"/>
      <c r="C669" s="52" t="s">
        <v>1966</v>
      </c>
      <c r="D669" s="39"/>
      <c r="E669" s="40"/>
      <c r="F669" s="40"/>
      <c r="G669" s="40"/>
      <c r="H669" s="42"/>
      <c r="I669" s="41"/>
      <c r="J669" s="42"/>
      <c r="K669" s="41"/>
      <c r="L669" s="42">
        <f>L659+L661+L662+L667</f>
        <v>254.33999999999997</v>
      </c>
    </row>
    <row r="670" spans="1:101" ht="14.25" x14ac:dyDescent="0.2">
      <c r="A670" s="38"/>
      <c r="B670" s="38"/>
      <c r="C670" s="38" t="s">
        <v>1967</v>
      </c>
      <c r="D670" s="39"/>
      <c r="E670" s="40"/>
      <c r="F670" s="40"/>
      <c r="G670" s="40"/>
      <c r="H670" s="42"/>
      <c r="I670" s="41"/>
      <c r="J670" s="42"/>
      <c r="K670" s="41"/>
      <c r="L670" s="42">
        <f>SUM(AR655:AR673)+SUM(AS655:AS673)+SUM(AT655:AT673)+SUM(AU655:AU673)+SUM(AV655:AV673)</f>
        <v>121.50999999999999</v>
      </c>
    </row>
    <row r="671" spans="1:101" ht="42.75" x14ac:dyDescent="0.2">
      <c r="A671" s="38"/>
      <c r="B671" s="38" t="s">
        <v>326</v>
      </c>
      <c r="C671" s="38" t="s">
        <v>2057</v>
      </c>
      <c r="D671" s="39" t="s">
        <v>635</v>
      </c>
      <c r="E671" s="40">
        <f>Source!BZ159</f>
        <v>90</v>
      </c>
      <c r="F671" s="40"/>
      <c r="G671" s="40">
        <f>Source!AT159</f>
        <v>90</v>
      </c>
      <c r="H671" s="42"/>
      <c r="I671" s="41"/>
      <c r="J671" s="42"/>
      <c r="K671" s="41"/>
      <c r="L671" s="42">
        <f>SUM(AZ655:AZ673)</f>
        <v>109.36</v>
      </c>
    </row>
    <row r="672" spans="1:101" ht="42.75" x14ac:dyDescent="0.2">
      <c r="A672" s="46"/>
      <c r="B672" s="46" t="s">
        <v>327</v>
      </c>
      <c r="C672" s="46" t="s">
        <v>2058</v>
      </c>
      <c r="D672" s="47" t="s">
        <v>635</v>
      </c>
      <c r="E672" s="48">
        <f>Source!CA159</f>
        <v>46</v>
      </c>
      <c r="F672" s="48"/>
      <c r="G672" s="48">
        <f>Source!AU159</f>
        <v>46</v>
      </c>
      <c r="H672" s="49"/>
      <c r="I672" s="50"/>
      <c r="J672" s="49"/>
      <c r="K672" s="50"/>
      <c r="L672" s="49">
        <f>SUM(BA655:BA673)</f>
        <v>55.89</v>
      </c>
    </row>
    <row r="673" spans="1:83" ht="15" x14ac:dyDescent="0.2">
      <c r="C673" s="74" t="s">
        <v>1970</v>
      </c>
      <c r="D673" s="74"/>
      <c r="E673" s="74"/>
      <c r="F673" s="74"/>
      <c r="G673" s="74"/>
      <c r="H673" s="74"/>
      <c r="I673" s="75">
        <f>IF(E655&lt;&gt;0,K673/E655, 0)</f>
        <v>419.59</v>
      </c>
      <c r="J673" s="75"/>
      <c r="K673" s="75">
        <f>L659+L661+L667+L671+L672+L662</f>
        <v>419.59</v>
      </c>
      <c r="L673" s="75"/>
      <c r="M673" s="70">
        <f>K673*1.038</f>
        <v>435.53442000000001</v>
      </c>
      <c r="AD673">
        <f>ROUND((Source!AT159/100)*((ROUND(SUMIF(SmtRes!AQ300:'SmtRes'!AQ304,"=1",SmtRes!AD300:'SmtRes'!AD304)*Source!I159, 2)+ROUND(SUMIF(SmtRes!AQ300:'SmtRes'!AQ304,"=1",SmtRes!AC300:'SmtRes'!AC304)*Source!I159, 2))), 2)</f>
        <v>1569.52</v>
      </c>
      <c r="AE673">
        <f>ROUND((Source!AU159/100)*((ROUND(SUMIF(SmtRes!AQ300:'SmtRes'!AQ304,"=1",SmtRes!AD300:'SmtRes'!AD304)*Source!I159, 2)+ROUND(SUMIF(SmtRes!AQ300:'SmtRes'!AQ304,"=1",SmtRes!AC300:'SmtRes'!AC304)*Source!I159, 2))), 2)</f>
        <v>802.2</v>
      </c>
      <c r="AN673" s="51">
        <f>L659+L661+L667+L671+L672+L662</f>
        <v>419.59</v>
      </c>
      <c r="AO673" s="51">
        <f>L661</f>
        <v>132.82999999999998</v>
      </c>
      <c r="AQ673" t="s">
        <v>1971</v>
      </c>
      <c r="AR673" s="51">
        <f>L659</f>
        <v>74.77</v>
      </c>
      <c r="AT673" s="51">
        <f>L662</f>
        <v>46.74</v>
      </c>
      <c r="AV673" t="s">
        <v>1971</v>
      </c>
      <c r="AW673" s="51">
        <f>L667</f>
        <v>0</v>
      </c>
      <c r="AZ673">
        <f>Source!X159</f>
        <v>109.36</v>
      </c>
      <c r="BA673">
        <f>Source!Y159</f>
        <v>55.89</v>
      </c>
      <c r="CD673">
        <v>2</v>
      </c>
    </row>
    <row r="674" spans="1:83" ht="68.25" x14ac:dyDescent="0.2">
      <c r="A674" s="36" t="s">
        <v>328</v>
      </c>
      <c r="B674" s="38" t="s">
        <v>2054</v>
      </c>
      <c r="C674" s="38" t="s">
        <v>2059</v>
      </c>
      <c r="D674" s="39" t="str">
        <f>Source!H160</f>
        <v>ШТ</v>
      </c>
      <c r="E674" s="40">
        <f>Source!K160</f>
        <v>1</v>
      </c>
      <c r="F674" s="40"/>
      <c r="G674" s="40">
        <f>Source!I160</f>
        <v>1</v>
      </c>
      <c r="H674" s="42"/>
      <c r="I674" s="41"/>
      <c r="J674" s="42"/>
      <c r="K674" s="41"/>
      <c r="L674" s="42"/>
    </row>
    <row r="675" spans="1:83" ht="15" x14ac:dyDescent="0.2">
      <c r="A675" s="37"/>
      <c r="B675" s="40">
        <v>1</v>
      </c>
      <c r="C675" s="37" t="s">
        <v>1961</v>
      </c>
      <c r="D675" s="39" t="s">
        <v>1203</v>
      </c>
      <c r="E675" s="44"/>
      <c r="F675" s="40"/>
      <c r="G675" s="40">
        <f>Source!U160</f>
        <v>0.52</v>
      </c>
      <c r="H675" s="40"/>
      <c r="I675" s="40"/>
      <c r="J675" s="40"/>
      <c r="K675" s="40"/>
      <c r="L675" s="45">
        <f>SUM(L676:L676)-SUMIF(CE676:CE676, 1, L676:L676)</f>
        <v>249.22</v>
      </c>
    </row>
    <row r="676" spans="1:83" ht="28.5" x14ac:dyDescent="0.2">
      <c r="A676" s="38"/>
      <c r="B676" s="38" t="s">
        <v>1201</v>
      </c>
      <c r="C676" s="38" t="s">
        <v>1202</v>
      </c>
      <c r="D676" s="39" t="s">
        <v>1203</v>
      </c>
      <c r="E676" s="40">
        <v>0.52</v>
      </c>
      <c r="F676" s="40"/>
      <c r="G676" s="40">
        <f>SmtRes!CX305</f>
        <v>0.52</v>
      </c>
      <c r="H676" s="42"/>
      <c r="I676" s="41"/>
      <c r="J676" s="42">
        <f>SmtRes!CZ305</f>
        <v>479.27</v>
      </c>
      <c r="K676" s="41"/>
      <c r="L676" s="42">
        <f>SmtRes!DI305</f>
        <v>249.22</v>
      </c>
    </row>
    <row r="677" spans="1:83" ht="15" x14ac:dyDescent="0.2">
      <c r="A677" s="37"/>
      <c r="B677" s="40">
        <v>2</v>
      </c>
      <c r="C677" s="37" t="s">
        <v>1962</v>
      </c>
      <c r="D677" s="39"/>
      <c r="E677" s="44"/>
      <c r="F677" s="40"/>
      <c r="G677" s="40"/>
      <c r="H677" s="40"/>
      <c r="I677" s="40"/>
      <c r="J677" s="40"/>
      <c r="K677" s="40"/>
      <c r="L677" s="45">
        <f>SUM(L678:L682)-SUMIF(CE678:CE682, 1, L678:L682)</f>
        <v>442.75000000000006</v>
      </c>
    </row>
    <row r="678" spans="1:83" ht="15" x14ac:dyDescent="0.2">
      <c r="A678" s="37"/>
      <c r="B678" s="40"/>
      <c r="C678" s="37" t="s">
        <v>1964</v>
      </c>
      <c r="D678" s="39" t="s">
        <v>1203</v>
      </c>
      <c r="E678" s="44"/>
      <c r="F678" s="40"/>
      <c r="G678" s="40">
        <f>Source!V160</f>
        <v>0.22</v>
      </c>
      <c r="H678" s="40"/>
      <c r="I678" s="40"/>
      <c r="J678" s="40"/>
      <c r="K678" s="40"/>
      <c r="L678" s="45">
        <f>SUMIF(CE679:CE682, 1, L679:L682)</f>
        <v>155.78</v>
      </c>
      <c r="CE678">
        <v>1</v>
      </c>
    </row>
    <row r="679" spans="1:83" ht="42.75" x14ac:dyDescent="0.2">
      <c r="A679" s="38"/>
      <c r="B679" s="38" t="s">
        <v>1381</v>
      </c>
      <c r="C679" s="38" t="s">
        <v>1383</v>
      </c>
      <c r="D679" s="39" t="s">
        <v>1100</v>
      </c>
      <c r="E679" s="40">
        <v>0.2</v>
      </c>
      <c r="F679" s="40"/>
      <c r="G679" s="40">
        <f>SmtRes!CX307</f>
        <v>0.2</v>
      </c>
      <c r="H679" s="42">
        <f>SmtRes!CZ307</f>
        <v>1472.34</v>
      </c>
      <c r="I679" s="41">
        <f>SmtRes!AJ307</f>
        <v>1.46</v>
      </c>
      <c r="J679" s="42">
        <f>ROUND(H679*I679, 2)</f>
        <v>2149.62</v>
      </c>
      <c r="K679" s="41"/>
      <c r="L679" s="42">
        <f>SmtRes!DG307</f>
        <v>429.92</v>
      </c>
    </row>
    <row r="680" spans="1:83" ht="28.5" x14ac:dyDescent="0.2">
      <c r="A680" s="38"/>
      <c r="B680" s="38" t="s">
        <v>1223</v>
      </c>
      <c r="C680" s="38" t="s">
        <v>1975</v>
      </c>
      <c r="D680" s="39" t="s">
        <v>1203</v>
      </c>
      <c r="E680" s="40">
        <f>SmtRes!DO307*SmtRes!AT307</f>
        <v>0.2</v>
      </c>
      <c r="F680" s="40"/>
      <c r="G680" s="40">
        <f>ROUND(E680*G674, 7)</f>
        <v>0.2</v>
      </c>
      <c r="H680" s="42"/>
      <c r="I680" s="41"/>
      <c r="J680" s="42">
        <f>ROUND(SmtRes!AG307/SmtRes!DO307, 2)</f>
        <v>724.95</v>
      </c>
      <c r="K680" s="41"/>
      <c r="L680" s="42">
        <f>SmtRes!DH307</f>
        <v>144.99</v>
      </c>
      <c r="CE680">
        <v>1</v>
      </c>
    </row>
    <row r="681" spans="1:83" ht="28.5" x14ac:dyDescent="0.2">
      <c r="A681" s="38"/>
      <c r="B681" s="38" t="s">
        <v>1206</v>
      </c>
      <c r="C681" s="38" t="s">
        <v>1208</v>
      </c>
      <c r="D681" s="39" t="s">
        <v>1100</v>
      </c>
      <c r="E681" s="40">
        <v>0.02</v>
      </c>
      <c r="F681" s="40"/>
      <c r="G681" s="40">
        <f>SmtRes!CX308</f>
        <v>0.02</v>
      </c>
      <c r="H681" s="42"/>
      <c r="I681" s="41"/>
      <c r="J681" s="42">
        <f>SmtRes!CZ308</f>
        <v>641.70000000000005</v>
      </c>
      <c r="K681" s="41"/>
      <c r="L681" s="42">
        <f>SmtRes!DG308</f>
        <v>12.83</v>
      </c>
    </row>
    <row r="682" spans="1:83" ht="28.5" x14ac:dyDescent="0.2">
      <c r="A682" s="38"/>
      <c r="B682" s="38" t="s">
        <v>1209</v>
      </c>
      <c r="C682" s="38" t="s">
        <v>1963</v>
      </c>
      <c r="D682" s="39" t="s">
        <v>1203</v>
      </c>
      <c r="E682" s="40">
        <f>SmtRes!DO308*SmtRes!AT308</f>
        <v>0.02</v>
      </c>
      <c r="F682" s="40"/>
      <c r="G682" s="40">
        <f>ROUND(E682*G674, 7)</f>
        <v>0.02</v>
      </c>
      <c r="H682" s="42"/>
      <c r="I682" s="41"/>
      <c r="J682" s="42">
        <f>ROUND(SmtRes!AG308/SmtRes!DO308, 2)</f>
        <v>539.69000000000005</v>
      </c>
      <c r="K682" s="41"/>
      <c r="L682" s="42">
        <f>SmtRes!DH308</f>
        <v>10.79</v>
      </c>
      <c r="CE682">
        <v>1</v>
      </c>
    </row>
    <row r="683" spans="1:83" ht="15" hidden="1" x14ac:dyDescent="0.2">
      <c r="A683" s="37"/>
      <c r="B683" s="40">
        <v>4</v>
      </c>
      <c r="C683" s="37" t="s">
        <v>1965</v>
      </c>
      <c r="D683" s="39"/>
      <c r="E683" s="44"/>
      <c r="F683" s="40"/>
      <c r="G683" s="40"/>
      <c r="H683" s="40"/>
      <c r="I683" s="40"/>
      <c r="J683" s="40"/>
      <c r="K683" s="40"/>
      <c r="L683" s="45">
        <f>SUM(L684:L684)-SUMIF(CE684:CE684, 1, L684:L684)</f>
        <v>0</v>
      </c>
    </row>
    <row r="684" spans="1:83" ht="71.25" x14ac:dyDescent="0.2">
      <c r="A684" s="38"/>
      <c r="B684" s="38" t="s">
        <v>1384</v>
      </c>
      <c r="C684" s="46" t="s">
        <v>1386</v>
      </c>
      <c r="D684" s="47" t="s">
        <v>441</v>
      </c>
      <c r="E684" s="48">
        <v>0.32</v>
      </c>
      <c r="F684" s="48">
        <f>ROUND(0,7)</f>
        <v>0</v>
      </c>
      <c r="G684" s="48">
        <f>SmtRes!CX309</f>
        <v>0</v>
      </c>
      <c r="H684" s="49">
        <f>SmtRes!CZ309</f>
        <v>107.23</v>
      </c>
      <c r="I684" s="50">
        <f>SmtRes!AI309</f>
        <v>1.08</v>
      </c>
      <c r="J684" s="49">
        <f>ROUND(H684*I684, 2)</f>
        <v>115.81</v>
      </c>
      <c r="K684" s="50"/>
      <c r="L684" s="49">
        <f>SmtRes!DF309</f>
        <v>0</v>
      </c>
    </row>
    <row r="685" spans="1:83" ht="15" x14ac:dyDescent="0.2">
      <c r="A685" s="38"/>
      <c r="B685" s="38"/>
      <c r="C685" s="52" t="s">
        <v>1966</v>
      </c>
      <c r="D685" s="39"/>
      <c r="E685" s="40"/>
      <c r="F685" s="40"/>
      <c r="G685" s="40"/>
      <c r="H685" s="42"/>
      <c r="I685" s="41"/>
      <c r="J685" s="42"/>
      <c r="K685" s="41"/>
      <c r="L685" s="42">
        <f>L675+L677+L678+L683</f>
        <v>847.75</v>
      </c>
    </row>
    <row r="686" spans="1:83" ht="14.25" x14ac:dyDescent="0.2">
      <c r="A686" s="38"/>
      <c r="B686" s="38"/>
      <c r="C686" s="38" t="s">
        <v>1967</v>
      </c>
      <c r="D686" s="39"/>
      <c r="E686" s="40"/>
      <c r="F686" s="40"/>
      <c r="G686" s="40"/>
      <c r="H686" s="42"/>
      <c r="I686" s="41"/>
      <c r="J686" s="42"/>
      <c r="K686" s="41"/>
      <c r="L686" s="42">
        <f>SUM(AR674:AR689)+SUM(AS674:AS689)+SUM(AT674:AT689)+SUM(AU674:AU689)+SUM(AV674:AV689)</f>
        <v>405</v>
      </c>
    </row>
    <row r="687" spans="1:83" ht="42.75" x14ac:dyDescent="0.2">
      <c r="A687" s="38"/>
      <c r="B687" s="38" t="s">
        <v>326</v>
      </c>
      <c r="C687" s="38" t="s">
        <v>2057</v>
      </c>
      <c r="D687" s="39" t="s">
        <v>635</v>
      </c>
      <c r="E687" s="40">
        <f>Source!BZ160</f>
        <v>90</v>
      </c>
      <c r="F687" s="40"/>
      <c r="G687" s="40">
        <f>Source!AT160</f>
        <v>90</v>
      </c>
      <c r="H687" s="42"/>
      <c r="I687" s="41"/>
      <c r="J687" s="42"/>
      <c r="K687" s="41"/>
      <c r="L687" s="42">
        <f>SUM(AZ674:AZ689)</f>
        <v>364.5</v>
      </c>
    </row>
    <row r="688" spans="1:83" ht="42.75" x14ac:dyDescent="0.2">
      <c r="A688" s="46"/>
      <c r="B688" s="46" t="s">
        <v>327</v>
      </c>
      <c r="C688" s="46" t="s">
        <v>2058</v>
      </c>
      <c r="D688" s="47" t="s">
        <v>635</v>
      </c>
      <c r="E688" s="48">
        <f>Source!CA160</f>
        <v>46</v>
      </c>
      <c r="F688" s="48"/>
      <c r="G688" s="48">
        <f>Source!AU160</f>
        <v>46</v>
      </c>
      <c r="H688" s="49"/>
      <c r="I688" s="50"/>
      <c r="J688" s="49"/>
      <c r="K688" s="50"/>
      <c r="L688" s="49">
        <f>SUM(BA674:BA689)</f>
        <v>186.3</v>
      </c>
    </row>
    <row r="689" spans="1:82" ht="15" x14ac:dyDescent="0.2">
      <c r="C689" s="74" t="s">
        <v>1970</v>
      </c>
      <c r="D689" s="74"/>
      <c r="E689" s="74"/>
      <c r="F689" s="74"/>
      <c r="G689" s="74"/>
      <c r="H689" s="74"/>
      <c r="I689" s="75">
        <f>IF(E674&lt;&gt;0,K689/E674, 0)</f>
        <v>1398.55</v>
      </c>
      <c r="J689" s="75"/>
      <c r="K689" s="75">
        <f>L675+L677+L683+L687+L688+L678</f>
        <v>1398.55</v>
      </c>
      <c r="L689" s="75"/>
      <c r="M689" s="70">
        <f>K689*1.038</f>
        <v>1451.6949</v>
      </c>
      <c r="AD689">
        <f>ROUND((Source!AT160/100)*((ROUND(SUMIF(SmtRes!AQ305:'SmtRes'!AQ309,"=1",SmtRes!AD305:'SmtRes'!AD309)*Source!I160, 2)+ROUND(SUMIF(SmtRes!AQ305:'SmtRes'!AQ309,"=1",SmtRes!AC305:'SmtRes'!AC309)*Source!I160, 2))), 2)</f>
        <v>1569.52</v>
      </c>
      <c r="AE689">
        <f>ROUND((Source!AU160/100)*((ROUND(SUMIF(SmtRes!AQ305:'SmtRes'!AQ309,"=1",SmtRes!AD305:'SmtRes'!AD309)*Source!I160, 2)+ROUND(SUMIF(SmtRes!AQ305:'SmtRes'!AQ309,"=1",SmtRes!AC305:'SmtRes'!AC309)*Source!I160, 2))), 2)</f>
        <v>802.2</v>
      </c>
      <c r="AN689" s="51">
        <f>L675+L677+L683+L687+L688+L678</f>
        <v>1398.55</v>
      </c>
      <c r="AO689" s="51">
        <f>L677</f>
        <v>442.75000000000006</v>
      </c>
      <c r="AQ689" t="s">
        <v>1971</v>
      </c>
      <c r="AR689" s="51">
        <f>L675</f>
        <v>249.22</v>
      </c>
      <c r="AT689" s="51">
        <f>L678</f>
        <v>155.78</v>
      </c>
      <c r="AV689" t="s">
        <v>1971</v>
      </c>
      <c r="AW689" s="51">
        <f>L683</f>
        <v>0</v>
      </c>
      <c r="AZ689">
        <f>Source!X160</f>
        <v>364.5</v>
      </c>
      <c r="BA689">
        <f>Source!Y160</f>
        <v>186.3</v>
      </c>
      <c r="CD689">
        <v>2</v>
      </c>
    </row>
    <row r="690" spans="1:82" ht="82.5" x14ac:dyDescent="0.2">
      <c r="A690" s="36" t="s">
        <v>352</v>
      </c>
      <c r="B690" s="38" t="s">
        <v>2060</v>
      </c>
      <c r="C690" s="38" t="s">
        <v>2061</v>
      </c>
      <c r="D690" s="39" t="str">
        <f>Source!H165</f>
        <v>100 отверстий</v>
      </c>
      <c r="E690" s="40">
        <f>Source!K165</f>
        <v>0.01</v>
      </c>
      <c r="F690" s="40"/>
      <c r="G690" s="40">
        <f>Source!I165</f>
        <v>0.01</v>
      </c>
      <c r="H690" s="42"/>
      <c r="I690" s="41"/>
      <c r="J690" s="42"/>
      <c r="K690" s="41"/>
      <c r="L690" s="42"/>
    </row>
    <row r="691" spans="1:82" x14ac:dyDescent="0.2">
      <c r="C691" s="43" t="str">
        <f>"Объем: "&amp;Source!I165&amp;"=1/"&amp;"100"</f>
        <v>Объем: 0,01=1/100</v>
      </c>
    </row>
    <row r="692" spans="1:82" ht="15" x14ac:dyDescent="0.2">
      <c r="A692" s="37"/>
      <c r="B692" s="40">
        <v>1</v>
      </c>
      <c r="C692" s="37" t="s">
        <v>1961</v>
      </c>
      <c r="D692" s="39" t="s">
        <v>1203</v>
      </c>
      <c r="E692" s="44"/>
      <c r="F692" s="40"/>
      <c r="G692" s="40">
        <f>Source!U165</f>
        <v>7.5700000000000003E-2</v>
      </c>
      <c r="H692" s="40"/>
      <c r="I692" s="40"/>
      <c r="J692" s="40"/>
      <c r="K692" s="40"/>
      <c r="L692" s="45">
        <f>SUM(L693:L693)-SUMIF(CE693:CE693, 1, L693:L693)</f>
        <v>36.28</v>
      </c>
    </row>
    <row r="693" spans="1:82" ht="14.25" x14ac:dyDescent="0.2">
      <c r="A693" s="38"/>
      <c r="B693" s="38" t="s">
        <v>1201</v>
      </c>
      <c r="C693" s="38" t="s">
        <v>1271</v>
      </c>
      <c r="D693" s="39" t="s">
        <v>1203</v>
      </c>
      <c r="E693" s="40">
        <v>7.57</v>
      </c>
      <c r="F693" s="40"/>
      <c r="G693" s="40">
        <f>SmtRes!CX315</f>
        <v>7.5700000000000003E-2</v>
      </c>
      <c r="H693" s="42"/>
      <c r="I693" s="41"/>
      <c r="J693" s="42">
        <f>SmtRes!CZ315</f>
        <v>479.27</v>
      </c>
      <c r="K693" s="41"/>
      <c r="L693" s="42">
        <f>SmtRes!DI315</f>
        <v>36.28</v>
      </c>
    </row>
    <row r="694" spans="1:82" ht="15" hidden="1" x14ac:dyDescent="0.2">
      <c r="A694" s="37"/>
      <c r="B694" s="40">
        <v>4</v>
      </c>
      <c r="C694" s="37" t="s">
        <v>1965</v>
      </c>
      <c r="D694" s="39"/>
      <c r="E694" s="44"/>
      <c r="F694" s="40"/>
      <c r="G694" s="40"/>
      <c r="H694" s="40"/>
      <c r="I694" s="40"/>
      <c r="J694" s="40"/>
      <c r="K694" s="40"/>
      <c r="L694" s="45">
        <f>SUM(L695:L695)-SUMIF(CE695:CE695, 1, L695:L695)</f>
        <v>0</v>
      </c>
    </row>
    <row r="695" spans="1:82" ht="14.25" x14ac:dyDescent="0.2">
      <c r="A695" s="38"/>
      <c r="B695" s="38" t="s">
        <v>1210</v>
      </c>
      <c r="C695" s="38" t="s">
        <v>1212</v>
      </c>
      <c r="D695" s="39" t="s">
        <v>1213</v>
      </c>
      <c r="E695" s="40">
        <v>8.8650000000000002</v>
      </c>
      <c r="F695" s="40">
        <f>ROUND(0,7)</f>
        <v>0</v>
      </c>
      <c r="G695" s="40">
        <f>SmtRes!CX316</f>
        <v>0</v>
      </c>
      <c r="H695" s="42"/>
      <c r="I695" s="41"/>
      <c r="J695" s="42">
        <f>SmtRes!CZ316</f>
        <v>7.32</v>
      </c>
      <c r="K695" s="41"/>
      <c r="L695" s="42">
        <f>SmtRes!DF316</f>
        <v>0</v>
      </c>
    </row>
    <row r="696" spans="1:82" ht="14.25" x14ac:dyDescent="0.2">
      <c r="A696" s="38"/>
      <c r="B696" s="38" t="str">
        <f>EtalonRes!I319</f>
        <v>01.7.17.09</v>
      </c>
      <c r="C696" s="46" t="str">
        <f>EtalonRes!K319</f>
        <v>Сверла, буры</v>
      </c>
      <c r="D696" s="47" t="str">
        <f>EtalonRes!O319</f>
        <v>ШТ</v>
      </c>
      <c r="E696" s="48">
        <f>EtalonRes!X319</f>
        <v>0</v>
      </c>
      <c r="F696" s="48">
        <f>ROUND(0,7)</f>
        <v>0</v>
      </c>
      <c r="G696" s="48">
        <f>ROUND(EtalonRes!AG319*Source!I165, 7)</f>
        <v>0</v>
      </c>
      <c r="H696" s="49"/>
      <c r="I696" s="50"/>
      <c r="J696" s="49"/>
      <c r="K696" s="50"/>
      <c r="L696" s="49"/>
    </row>
    <row r="697" spans="1:82" ht="15" x14ac:dyDescent="0.2">
      <c r="A697" s="38"/>
      <c r="B697" s="38"/>
      <c r="C697" s="52" t="s">
        <v>1966</v>
      </c>
      <c r="D697" s="39"/>
      <c r="E697" s="40"/>
      <c r="F697" s="40"/>
      <c r="G697" s="40"/>
      <c r="H697" s="42"/>
      <c r="I697" s="41"/>
      <c r="J697" s="42"/>
      <c r="K697" s="41"/>
      <c r="L697" s="42">
        <f>L692+L694</f>
        <v>36.28</v>
      </c>
    </row>
    <row r="698" spans="1:82" ht="14.25" x14ac:dyDescent="0.2">
      <c r="A698" s="38"/>
      <c r="B698" s="38"/>
      <c r="C698" s="38" t="s">
        <v>1967</v>
      </c>
      <c r="D698" s="39"/>
      <c r="E698" s="40"/>
      <c r="F698" s="40"/>
      <c r="G698" s="40"/>
      <c r="H698" s="42"/>
      <c r="I698" s="41"/>
      <c r="J698" s="42"/>
      <c r="K698" s="41"/>
      <c r="L698" s="42">
        <f>SUM(AR690:AR701)+SUM(AS690:AS701)+SUM(AT690:AT701)+SUM(AU690:AU701)+SUM(AV690:AV701)</f>
        <v>36.28</v>
      </c>
    </row>
    <row r="699" spans="1:82" ht="71.25" x14ac:dyDescent="0.2">
      <c r="A699" s="38"/>
      <c r="B699" s="38" t="s">
        <v>348</v>
      </c>
      <c r="C699" s="38" t="s">
        <v>2062</v>
      </c>
      <c r="D699" s="39" t="s">
        <v>635</v>
      </c>
      <c r="E699" s="40">
        <f>Source!BZ165</f>
        <v>103</v>
      </c>
      <c r="F699" s="40"/>
      <c r="G699" s="40">
        <f>Source!AT165</f>
        <v>103</v>
      </c>
      <c r="H699" s="42"/>
      <c r="I699" s="41"/>
      <c r="J699" s="42"/>
      <c r="K699" s="41"/>
      <c r="L699" s="42">
        <f>SUM(AZ690:AZ701)</f>
        <v>37.369999999999997</v>
      </c>
    </row>
    <row r="700" spans="1:82" ht="71.25" x14ac:dyDescent="0.2">
      <c r="A700" s="46"/>
      <c r="B700" s="46" t="s">
        <v>349</v>
      </c>
      <c r="C700" s="46" t="s">
        <v>2063</v>
      </c>
      <c r="D700" s="47" t="s">
        <v>635</v>
      </c>
      <c r="E700" s="48">
        <f>Source!CA165</f>
        <v>59</v>
      </c>
      <c r="F700" s="48"/>
      <c r="G700" s="48">
        <f>Source!AU165</f>
        <v>59</v>
      </c>
      <c r="H700" s="49"/>
      <c r="I700" s="50"/>
      <c r="J700" s="49"/>
      <c r="K700" s="50"/>
      <c r="L700" s="49">
        <f>SUM(BA690:BA701)</f>
        <v>21.41</v>
      </c>
    </row>
    <row r="701" spans="1:82" ht="15" x14ac:dyDescent="0.2">
      <c r="C701" s="74" t="s">
        <v>1970</v>
      </c>
      <c r="D701" s="74"/>
      <c r="E701" s="74"/>
      <c r="F701" s="74"/>
      <c r="G701" s="74"/>
      <c r="H701" s="74"/>
      <c r="I701" s="75">
        <f>IF(E690&lt;&gt;0,K701/E690, 0)</f>
        <v>9506</v>
      </c>
      <c r="J701" s="75"/>
      <c r="K701" s="75">
        <f>L692+L694+L699+L700</f>
        <v>95.06</v>
      </c>
      <c r="L701" s="75"/>
      <c r="M701" s="70">
        <f>K701*1.038</f>
        <v>98.672280000000001</v>
      </c>
      <c r="AD701">
        <f>ROUND((Source!AT165/100)*((ROUND(SUMIF(SmtRes!AQ315:'SmtRes'!AQ317,"=1",SmtRes!AD315:'SmtRes'!AD317)*Source!I165, 2)+ROUND(SUMIF(SmtRes!AQ315:'SmtRes'!AQ317,"=1",SmtRes!AC315:'SmtRes'!AC317)*Source!I165, 2))), 2)</f>
        <v>4.93</v>
      </c>
      <c r="AE701">
        <f>ROUND((Source!AU165/100)*((ROUND(SUMIF(SmtRes!AQ315:'SmtRes'!AQ317,"=1",SmtRes!AD315:'SmtRes'!AD317)*Source!I165, 2)+ROUND(SUMIF(SmtRes!AQ315:'SmtRes'!AQ317,"=1",SmtRes!AC315:'SmtRes'!AC317)*Source!I165, 2))), 2)</f>
        <v>2.83</v>
      </c>
      <c r="AN701" s="51">
        <f>L692+L694+L699+L700</f>
        <v>95.06</v>
      </c>
      <c r="AO701">
        <f>0</f>
        <v>0</v>
      </c>
      <c r="AQ701" t="s">
        <v>1971</v>
      </c>
      <c r="AR701" s="51">
        <f>L692</f>
        <v>36.28</v>
      </c>
      <c r="AT701">
        <f>0</f>
        <v>0</v>
      </c>
      <c r="AV701" t="s">
        <v>1971</v>
      </c>
      <c r="AW701" s="51">
        <f>L694</f>
        <v>0</v>
      </c>
      <c r="AZ701">
        <f>Source!X165</f>
        <v>37.369999999999997</v>
      </c>
      <c r="BA701">
        <f>Source!Y165</f>
        <v>21.41</v>
      </c>
      <c r="CD701">
        <v>1</v>
      </c>
    </row>
    <row r="702" spans="1:82" ht="68.25" x14ac:dyDescent="0.2">
      <c r="A702" s="36" t="s">
        <v>360</v>
      </c>
      <c r="B702" s="38" t="s">
        <v>2064</v>
      </c>
      <c r="C702" s="38" t="s">
        <v>2065</v>
      </c>
      <c r="D702" s="39" t="str">
        <f>Source!H169</f>
        <v>100 отверстий</v>
      </c>
      <c r="E702" s="40">
        <f>Source!K169</f>
        <v>0.01</v>
      </c>
      <c r="F702" s="40"/>
      <c r="G702" s="40">
        <f>Source!I169</f>
        <v>0.01</v>
      </c>
      <c r="H702" s="42"/>
      <c r="I702" s="41"/>
      <c r="J702" s="42"/>
      <c r="K702" s="41"/>
      <c r="L702" s="42"/>
    </row>
    <row r="703" spans="1:82" x14ac:dyDescent="0.2">
      <c r="C703" s="43" t="str">
        <f>"Объем: "&amp;Source!I169&amp;"=1/"&amp;"100"</f>
        <v>Объем: 0,01=1/100</v>
      </c>
    </row>
    <row r="704" spans="1:82" ht="15" x14ac:dyDescent="0.2">
      <c r="A704" s="37"/>
      <c r="B704" s="40">
        <v>1</v>
      </c>
      <c r="C704" s="37" t="s">
        <v>1961</v>
      </c>
      <c r="D704" s="39" t="s">
        <v>1203</v>
      </c>
      <c r="E704" s="44"/>
      <c r="F704" s="40"/>
      <c r="G704" s="40">
        <f>Source!U169</f>
        <v>3.0999999999999999E-3</v>
      </c>
      <c r="H704" s="40"/>
      <c r="I704" s="40"/>
      <c r="J704" s="40"/>
      <c r="K704" s="40"/>
      <c r="L704" s="45">
        <f>SUM(L705:L705)-SUMIF(CE705:CE705, 1, L705:L705)</f>
        <v>1.49</v>
      </c>
    </row>
    <row r="705" spans="1:82" ht="14.25" x14ac:dyDescent="0.2">
      <c r="A705" s="38"/>
      <c r="B705" s="38" t="s">
        <v>1201</v>
      </c>
      <c r="C705" s="38" t="s">
        <v>1271</v>
      </c>
      <c r="D705" s="39" t="s">
        <v>1203</v>
      </c>
      <c r="E705" s="40">
        <v>0.31</v>
      </c>
      <c r="F705" s="40"/>
      <c r="G705" s="40">
        <f>SmtRes!CX321</f>
        <v>3.0999999999999999E-3</v>
      </c>
      <c r="H705" s="42"/>
      <c r="I705" s="41"/>
      <c r="J705" s="42">
        <f>SmtRes!CZ321</f>
        <v>479.27</v>
      </c>
      <c r="K705" s="41"/>
      <c r="L705" s="42">
        <f>SmtRes!DI321</f>
        <v>1.49</v>
      </c>
    </row>
    <row r="706" spans="1:82" ht="15" hidden="1" x14ac:dyDescent="0.2">
      <c r="A706" s="37"/>
      <c r="B706" s="40">
        <v>4</v>
      </c>
      <c r="C706" s="37" t="s">
        <v>1965</v>
      </c>
      <c r="D706" s="39"/>
      <c r="E706" s="44"/>
      <c r="F706" s="40"/>
      <c r="G706" s="40"/>
      <c r="H706" s="40"/>
      <c r="I706" s="40"/>
      <c r="J706" s="40"/>
      <c r="K706" s="40"/>
      <c r="L706" s="45">
        <f>SUM(L707:L707)-SUMIF(CE707:CE707, 1, L707:L707)</f>
        <v>0</v>
      </c>
    </row>
    <row r="707" spans="1:82" ht="14.25" x14ac:dyDescent="0.2">
      <c r="A707" s="38"/>
      <c r="B707" s="38" t="s">
        <v>1210</v>
      </c>
      <c r="C707" s="38" t="s">
        <v>1212</v>
      </c>
      <c r="D707" s="39" t="s">
        <v>1213</v>
      </c>
      <c r="E707" s="40">
        <v>0.435</v>
      </c>
      <c r="F707" s="40">
        <f>ROUND(0,7)</f>
        <v>0</v>
      </c>
      <c r="G707" s="40">
        <f>SmtRes!CX322</f>
        <v>0</v>
      </c>
      <c r="H707" s="42"/>
      <c r="I707" s="41"/>
      <c r="J707" s="42">
        <f>SmtRes!CZ322</f>
        <v>7.32</v>
      </c>
      <c r="K707" s="41"/>
      <c r="L707" s="42">
        <f>SmtRes!DF322</f>
        <v>0</v>
      </c>
    </row>
    <row r="708" spans="1:82" ht="14.25" x14ac:dyDescent="0.2">
      <c r="A708" s="38"/>
      <c r="B708" s="38" t="str">
        <f>EtalonRes!I325</f>
        <v>01.7.17.09</v>
      </c>
      <c r="C708" s="46" t="str">
        <f>EtalonRes!K325</f>
        <v>Сверла, буры</v>
      </c>
      <c r="D708" s="47" t="str">
        <f>EtalonRes!O325</f>
        <v>ШТ</v>
      </c>
      <c r="E708" s="48">
        <f>EtalonRes!X325</f>
        <v>0</v>
      </c>
      <c r="F708" s="48">
        <f>ROUND(0,7)</f>
        <v>0</v>
      </c>
      <c r="G708" s="48">
        <f>ROUND(EtalonRes!AG325*Source!I169, 7)</f>
        <v>0</v>
      </c>
      <c r="H708" s="49"/>
      <c r="I708" s="50"/>
      <c r="J708" s="49"/>
      <c r="K708" s="50"/>
      <c r="L708" s="49"/>
    </row>
    <row r="709" spans="1:82" ht="15" x14ac:dyDescent="0.2">
      <c r="A709" s="38"/>
      <c r="B709" s="38"/>
      <c r="C709" s="52" t="s">
        <v>1966</v>
      </c>
      <c r="D709" s="39"/>
      <c r="E709" s="40"/>
      <c r="F709" s="40"/>
      <c r="G709" s="40"/>
      <c r="H709" s="42"/>
      <c r="I709" s="41"/>
      <c r="J709" s="42"/>
      <c r="K709" s="41"/>
      <c r="L709" s="42">
        <f>L704+L706</f>
        <v>1.49</v>
      </c>
    </row>
    <row r="710" spans="1:82" ht="14.25" x14ac:dyDescent="0.2">
      <c r="A710" s="38"/>
      <c r="B710" s="38"/>
      <c r="C710" s="38" t="s">
        <v>1967</v>
      </c>
      <c r="D710" s="39"/>
      <c r="E710" s="40"/>
      <c r="F710" s="40"/>
      <c r="G710" s="40"/>
      <c r="H710" s="42"/>
      <c r="I710" s="41"/>
      <c r="J710" s="42"/>
      <c r="K710" s="41"/>
      <c r="L710" s="42">
        <f>SUM(AR702:AR713)+SUM(AS702:AS713)+SUM(AT702:AT713)+SUM(AU702:AU713)+SUM(AV702:AV713)</f>
        <v>1.49</v>
      </c>
    </row>
    <row r="711" spans="1:82" ht="71.25" x14ac:dyDescent="0.2">
      <c r="A711" s="38"/>
      <c r="B711" s="38" t="s">
        <v>348</v>
      </c>
      <c r="C711" s="38" t="s">
        <v>2062</v>
      </c>
      <c r="D711" s="39" t="s">
        <v>635</v>
      </c>
      <c r="E711" s="40">
        <f>Source!BZ169</f>
        <v>103</v>
      </c>
      <c r="F711" s="40"/>
      <c r="G711" s="40">
        <f>Source!AT169</f>
        <v>103</v>
      </c>
      <c r="H711" s="42"/>
      <c r="I711" s="41"/>
      <c r="J711" s="42"/>
      <c r="K711" s="41"/>
      <c r="L711" s="42">
        <f>SUM(AZ702:AZ713)</f>
        <v>1.53</v>
      </c>
    </row>
    <row r="712" spans="1:82" ht="71.25" x14ac:dyDescent="0.2">
      <c r="A712" s="46"/>
      <c r="B712" s="46" t="s">
        <v>349</v>
      </c>
      <c r="C712" s="46" t="s">
        <v>2063</v>
      </c>
      <c r="D712" s="47" t="s">
        <v>635</v>
      </c>
      <c r="E712" s="48">
        <f>Source!CA169</f>
        <v>59</v>
      </c>
      <c r="F712" s="48"/>
      <c r="G712" s="48">
        <f>Source!AU169</f>
        <v>59</v>
      </c>
      <c r="H712" s="49"/>
      <c r="I712" s="50"/>
      <c r="J712" s="49"/>
      <c r="K712" s="50"/>
      <c r="L712" s="49">
        <f>SUM(BA702:BA713)</f>
        <v>0.88</v>
      </c>
    </row>
    <row r="713" spans="1:82" ht="15" x14ac:dyDescent="0.2">
      <c r="C713" s="74" t="s">
        <v>1970</v>
      </c>
      <c r="D713" s="74"/>
      <c r="E713" s="74"/>
      <c r="F713" s="74"/>
      <c r="G713" s="74"/>
      <c r="H713" s="74"/>
      <c r="I713" s="75">
        <f>IF(E702&lt;&gt;0,K713/E702, 0)</f>
        <v>390</v>
      </c>
      <c r="J713" s="75"/>
      <c r="K713" s="75">
        <f>L704+L706+L711+L712</f>
        <v>3.9</v>
      </c>
      <c r="L713" s="75"/>
      <c r="M713" s="70">
        <f>K713*1.038</f>
        <v>4.0482000000000005</v>
      </c>
      <c r="AD713">
        <f>ROUND((Source!AT169/100)*((ROUND(SUMIF(SmtRes!AQ321:'SmtRes'!AQ323,"=1",SmtRes!AD321:'SmtRes'!AD323)*Source!I169, 2)+ROUND(SUMIF(SmtRes!AQ321:'SmtRes'!AQ323,"=1",SmtRes!AC321:'SmtRes'!AC323)*Source!I169, 2))), 2)</f>
        <v>4.93</v>
      </c>
      <c r="AE713">
        <f>ROUND((Source!AU169/100)*((ROUND(SUMIF(SmtRes!AQ321:'SmtRes'!AQ323,"=1",SmtRes!AD321:'SmtRes'!AD323)*Source!I169, 2)+ROUND(SUMIF(SmtRes!AQ321:'SmtRes'!AQ323,"=1",SmtRes!AC321:'SmtRes'!AC323)*Source!I169, 2))), 2)</f>
        <v>2.83</v>
      </c>
      <c r="AN713" s="51">
        <f>L704+L706+L711+L712</f>
        <v>3.9</v>
      </c>
      <c r="AO713">
        <f>0</f>
        <v>0</v>
      </c>
      <c r="AQ713" t="s">
        <v>1971</v>
      </c>
      <c r="AR713" s="51">
        <f>L704</f>
        <v>1.49</v>
      </c>
      <c r="AT713">
        <f>0</f>
        <v>0</v>
      </c>
      <c r="AV713" t="s">
        <v>1971</v>
      </c>
      <c r="AW713" s="51">
        <f>L706</f>
        <v>0</v>
      </c>
      <c r="AZ713">
        <f>Source!X169</f>
        <v>1.53</v>
      </c>
      <c r="BA713">
        <f>Source!Y169</f>
        <v>0.88</v>
      </c>
      <c r="CD713">
        <v>1</v>
      </c>
    </row>
    <row r="716" spans="1:82" ht="16.5" x14ac:dyDescent="0.2">
      <c r="A716" s="76" t="s">
        <v>2066</v>
      </c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</row>
    <row r="717" spans="1:82" ht="68.25" x14ac:dyDescent="0.2">
      <c r="A717" s="36" t="s">
        <v>366</v>
      </c>
      <c r="B717" s="38" t="s">
        <v>2067</v>
      </c>
      <c r="C717" s="38" t="s">
        <v>2068</v>
      </c>
      <c r="D717" s="39" t="str">
        <f>Source!H206</f>
        <v>100 м2</v>
      </c>
      <c r="E717" s="40">
        <f>Source!K206</f>
        <v>0.01</v>
      </c>
      <c r="F717" s="40"/>
      <c r="G717" s="40">
        <f>Source!I206</f>
        <v>0.01</v>
      </c>
      <c r="H717" s="42"/>
      <c r="I717" s="41"/>
      <c r="J717" s="42"/>
      <c r="K717" s="41"/>
      <c r="L717" s="42"/>
    </row>
    <row r="718" spans="1:82" x14ac:dyDescent="0.2">
      <c r="C718" s="43" t="str">
        <f>"Объем: "&amp;Source!I206&amp;"=1/"&amp;"100"</f>
        <v>Объем: 0,01=1/100</v>
      </c>
    </row>
    <row r="719" spans="1:82" ht="15" x14ac:dyDescent="0.2">
      <c r="A719" s="37"/>
      <c r="B719" s="40">
        <v>1</v>
      </c>
      <c r="C719" s="37" t="s">
        <v>1961</v>
      </c>
      <c r="D719" s="39" t="s">
        <v>1203</v>
      </c>
      <c r="E719" s="44"/>
      <c r="F719" s="40"/>
      <c r="G719" s="40">
        <f>Source!U206</f>
        <v>0.59199999999999997</v>
      </c>
      <c r="H719" s="40"/>
      <c r="I719" s="40"/>
      <c r="J719" s="40"/>
      <c r="K719" s="40"/>
      <c r="L719" s="45">
        <f>SUM(L720:L720)-SUMIF(CE720:CE720, 1, L720:L720)</f>
        <v>269.43</v>
      </c>
    </row>
    <row r="720" spans="1:82" ht="28.5" x14ac:dyDescent="0.2">
      <c r="A720" s="38"/>
      <c r="B720" s="38" t="s">
        <v>1391</v>
      </c>
      <c r="C720" s="38" t="s">
        <v>1392</v>
      </c>
      <c r="D720" s="39" t="s">
        <v>1203</v>
      </c>
      <c r="E720" s="40">
        <v>59.2</v>
      </c>
      <c r="F720" s="40"/>
      <c r="G720" s="40">
        <f>SmtRes!CX324</f>
        <v>0.59199999999999997</v>
      </c>
      <c r="H720" s="42"/>
      <c r="I720" s="41"/>
      <c r="J720" s="42">
        <f>SmtRes!CZ324</f>
        <v>455.11</v>
      </c>
      <c r="K720" s="41"/>
      <c r="L720" s="42">
        <f>SmtRes!DI324</f>
        <v>269.43</v>
      </c>
    </row>
    <row r="721" spans="1:83" ht="15" x14ac:dyDescent="0.2">
      <c r="A721" s="37"/>
      <c r="B721" s="40">
        <v>2</v>
      </c>
      <c r="C721" s="37" t="s">
        <v>1962</v>
      </c>
      <c r="D721" s="39"/>
      <c r="E721" s="44"/>
      <c r="F721" s="40"/>
      <c r="G721" s="40"/>
      <c r="H721" s="40"/>
      <c r="I721" s="40"/>
      <c r="J721" s="40"/>
      <c r="K721" s="40"/>
      <c r="L721" s="45">
        <f>SUM(L722:L724)-SUMIF(CE722:CE724, 1, L722:L724)</f>
        <v>0.06</v>
      </c>
    </row>
    <row r="722" spans="1:83" ht="15" x14ac:dyDescent="0.2">
      <c r="A722" s="37"/>
      <c r="B722" s="40"/>
      <c r="C722" s="37" t="s">
        <v>1964</v>
      </c>
      <c r="D722" s="39" t="s">
        <v>1203</v>
      </c>
      <c r="E722" s="44"/>
      <c r="F722" s="40"/>
      <c r="G722" s="40">
        <f>Source!V206</f>
        <v>1E-4</v>
      </c>
      <c r="H722" s="40"/>
      <c r="I722" s="40"/>
      <c r="J722" s="40"/>
      <c r="K722" s="40"/>
      <c r="L722" s="45">
        <f>SUMIF(CE723:CE724, 1, L723:L724)</f>
        <v>0.05</v>
      </c>
      <c r="CE722">
        <v>1</v>
      </c>
    </row>
    <row r="723" spans="1:83" ht="28.5" x14ac:dyDescent="0.2">
      <c r="A723" s="38"/>
      <c r="B723" s="38" t="s">
        <v>1206</v>
      </c>
      <c r="C723" s="38" t="s">
        <v>1208</v>
      </c>
      <c r="D723" s="39" t="s">
        <v>1100</v>
      </c>
      <c r="E723" s="40">
        <v>0.01</v>
      </c>
      <c r="F723" s="40"/>
      <c r="G723" s="40">
        <f>SmtRes!CX326</f>
        <v>1E-4</v>
      </c>
      <c r="H723" s="42"/>
      <c r="I723" s="41"/>
      <c r="J723" s="42">
        <f>SmtRes!CZ326</f>
        <v>641.70000000000005</v>
      </c>
      <c r="K723" s="41"/>
      <c r="L723" s="42">
        <f>SmtRes!DG326</f>
        <v>0.06</v>
      </c>
    </row>
    <row r="724" spans="1:83" ht="28.5" x14ac:dyDescent="0.2">
      <c r="A724" s="38"/>
      <c r="B724" s="38" t="s">
        <v>1209</v>
      </c>
      <c r="C724" s="38" t="s">
        <v>1963</v>
      </c>
      <c r="D724" s="39" t="s">
        <v>1203</v>
      </c>
      <c r="E724" s="40">
        <f>SmtRes!DO326*SmtRes!AT326</f>
        <v>0.01</v>
      </c>
      <c r="F724" s="40"/>
      <c r="G724" s="40">
        <f>ROUND(E724*G717, 7)</f>
        <v>1E-4</v>
      </c>
      <c r="H724" s="42"/>
      <c r="I724" s="41"/>
      <c r="J724" s="42">
        <f>ROUND(SmtRes!AG326/SmtRes!DO326, 2)</f>
        <v>539.69000000000005</v>
      </c>
      <c r="K724" s="41"/>
      <c r="L724" s="42">
        <f>SmtRes!DH326</f>
        <v>0.05</v>
      </c>
      <c r="CE724">
        <v>1</v>
      </c>
    </row>
    <row r="725" spans="1:83" ht="15" hidden="1" x14ac:dyDescent="0.2">
      <c r="A725" s="37"/>
      <c r="B725" s="40">
        <v>4</v>
      </c>
      <c r="C725" s="37" t="s">
        <v>1965</v>
      </c>
      <c r="D725" s="39"/>
      <c r="E725" s="44"/>
      <c r="F725" s="40"/>
      <c r="G725" s="40"/>
      <c r="H725" s="40"/>
      <c r="I725" s="40"/>
      <c r="J725" s="40"/>
      <c r="K725" s="40"/>
      <c r="L725" s="45">
        <f>SUM(L726:L727)-SUMIF(CE726:CE727, 1, L726:L727)</f>
        <v>0</v>
      </c>
    </row>
    <row r="726" spans="1:83" ht="14.25" x14ac:dyDescent="0.2">
      <c r="A726" s="38"/>
      <c r="B726" s="38" t="s">
        <v>1393</v>
      </c>
      <c r="C726" s="38" t="s">
        <v>1395</v>
      </c>
      <c r="D726" s="39" t="s">
        <v>441</v>
      </c>
      <c r="E726" s="40">
        <v>0.1</v>
      </c>
      <c r="F726" s="40">
        <f>ROUND(0,7)</f>
        <v>0</v>
      </c>
      <c r="G726" s="40">
        <f>SmtRes!CX327</f>
        <v>0</v>
      </c>
      <c r="H726" s="42">
        <f>SmtRes!CZ327</f>
        <v>56.11</v>
      </c>
      <c r="I726" s="41">
        <f>SmtRes!AI327</f>
        <v>1.54</v>
      </c>
      <c r="J726" s="42">
        <f>ROUND(H726*I726, 2)</f>
        <v>86.41</v>
      </c>
      <c r="K726" s="41"/>
      <c r="L726" s="42">
        <f>SmtRes!DF327</f>
        <v>0</v>
      </c>
    </row>
    <row r="727" spans="1:83" ht="57" x14ac:dyDescent="0.2">
      <c r="A727" s="38"/>
      <c r="B727" s="38" t="s">
        <v>1396</v>
      </c>
      <c r="C727" s="38" t="s">
        <v>1398</v>
      </c>
      <c r="D727" s="39" t="s">
        <v>83</v>
      </c>
      <c r="E727" s="40">
        <v>3.8999999999999998E-3</v>
      </c>
      <c r="F727" s="40">
        <f>ROUND(0,7)</f>
        <v>0</v>
      </c>
      <c r="G727" s="40">
        <f>SmtRes!CX329</f>
        <v>0</v>
      </c>
      <c r="H727" s="42">
        <f>SmtRes!CZ329</f>
        <v>60697.21</v>
      </c>
      <c r="I727" s="41">
        <f>SmtRes!AI329</f>
        <v>1.2</v>
      </c>
      <c r="J727" s="42">
        <f>ROUND(H727*I727, 2)</f>
        <v>72836.649999999994</v>
      </c>
      <c r="K727" s="41"/>
      <c r="L727" s="42">
        <f>SmtRes!DF329</f>
        <v>0</v>
      </c>
    </row>
    <row r="728" spans="1:83" ht="28.5" x14ac:dyDescent="0.2">
      <c r="A728" s="38"/>
      <c r="B728" s="38" t="str">
        <f>EtalonRes!I330</f>
        <v>14.4.02.04</v>
      </c>
      <c r="C728" s="46" t="str">
        <f>EtalonRes!K330</f>
        <v>Краски для внутренних работ масляные готовые к применению</v>
      </c>
      <c r="D728" s="47" t="str">
        <f>EtalonRes!O330</f>
        <v>т</v>
      </c>
      <c r="E728" s="48">
        <f>EtalonRes!X330</f>
        <v>1.55E-2</v>
      </c>
      <c r="F728" s="48">
        <f>ROUND(0,7)</f>
        <v>0</v>
      </c>
      <c r="G728" s="48">
        <f>ROUND(EtalonRes!AG330*Source!I206, 7)</f>
        <v>0</v>
      </c>
      <c r="H728" s="49"/>
      <c r="I728" s="50"/>
      <c r="J728" s="49"/>
      <c r="K728" s="50"/>
      <c r="L728" s="49"/>
    </row>
    <row r="729" spans="1:83" ht="15" x14ac:dyDescent="0.2">
      <c r="A729" s="38"/>
      <c r="B729" s="38"/>
      <c r="C729" s="52" t="s">
        <v>1966</v>
      </c>
      <c r="D729" s="39"/>
      <c r="E729" s="40"/>
      <c r="F729" s="40"/>
      <c r="G729" s="40"/>
      <c r="H729" s="42"/>
      <c r="I729" s="41"/>
      <c r="J729" s="42"/>
      <c r="K729" s="41"/>
      <c r="L729" s="42">
        <f>L719+L721+L722+L725</f>
        <v>269.54000000000002</v>
      </c>
    </row>
    <row r="730" spans="1:83" ht="14.25" x14ac:dyDescent="0.2">
      <c r="A730" s="38"/>
      <c r="B730" s="38"/>
      <c r="C730" s="38" t="s">
        <v>1967</v>
      </c>
      <c r="D730" s="39"/>
      <c r="E730" s="40"/>
      <c r="F730" s="40"/>
      <c r="G730" s="40"/>
      <c r="H730" s="42"/>
      <c r="I730" s="41"/>
      <c r="J730" s="42"/>
      <c r="K730" s="41"/>
      <c r="L730" s="42">
        <f>SUM(AR717:AR733)+SUM(AS717:AS733)+SUM(AT717:AT733)+SUM(AU717:AU733)+SUM(AV717:AV733)</f>
        <v>269.48</v>
      </c>
    </row>
    <row r="731" spans="1:83" ht="14.25" x14ac:dyDescent="0.2">
      <c r="A731" s="38"/>
      <c r="B731" s="38" t="s">
        <v>372</v>
      </c>
      <c r="C731" s="38" t="s">
        <v>2069</v>
      </c>
      <c r="D731" s="39" t="s">
        <v>635</v>
      </c>
      <c r="E731" s="40">
        <f>Source!BZ206</f>
        <v>90</v>
      </c>
      <c r="F731" s="40"/>
      <c r="G731" s="40">
        <f>Source!AT206</f>
        <v>90</v>
      </c>
      <c r="H731" s="42"/>
      <c r="I731" s="41"/>
      <c r="J731" s="42"/>
      <c r="K731" s="41"/>
      <c r="L731" s="42">
        <f>SUM(AZ717:AZ733)</f>
        <v>242.53</v>
      </c>
    </row>
    <row r="732" spans="1:83" ht="14.25" x14ac:dyDescent="0.2">
      <c r="A732" s="46"/>
      <c r="B732" s="46" t="s">
        <v>373</v>
      </c>
      <c r="C732" s="46" t="s">
        <v>2070</v>
      </c>
      <c r="D732" s="47" t="s">
        <v>635</v>
      </c>
      <c r="E732" s="48">
        <f>Source!CA206</f>
        <v>46</v>
      </c>
      <c r="F732" s="48"/>
      <c r="G732" s="48">
        <f>Source!AU206</f>
        <v>46</v>
      </c>
      <c r="H732" s="49"/>
      <c r="I732" s="50"/>
      <c r="J732" s="49"/>
      <c r="K732" s="50"/>
      <c r="L732" s="49">
        <f>SUM(BA717:BA733)</f>
        <v>123.96</v>
      </c>
    </row>
    <row r="733" spans="1:83" ht="15" x14ac:dyDescent="0.2">
      <c r="C733" s="74" t="s">
        <v>1970</v>
      </c>
      <c r="D733" s="74"/>
      <c r="E733" s="74"/>
      <c r="F733" s="74"/>
      <c r="G733" s="74"/>
      <c r="H733" s="74"/>
      <c r="I733" s="75">
        <f>IF(E717&lt;&gt;0,K733/E717, 0)</f>
        <v>63602.999999999993</v>
      </c>
      <c r="J733" s="75"/>
      <c r="K733" s="75">
        <f>L719+L721+L725+L731+L732+L722</f>
        <v>636.03</v>
      </c>
      <c r="L733" s="75"/>
      <c r="M733" s="70">
        <f>K733*1.038</f>
        <v>660.19913999999994</v>
      </c>
      <c r="AD733">
        <f>ROUND((Source!AT206/100)*((ROUND(SUMIF(SmtRes!AQ324:'SmtRes'!AQ329,"=1",SmtRes!AD324:'SmtRes'!AD329)*Source!I206, 2)+ROUND(SUMIF(SmtRes!AQ324:'SmtRes'!AQ329,"=1",SmtRes!AC324:'SmtRes'!AC329)*Source!I206, 2))), 2)</f>
        <v>8.9600000000000009</v>
      </c>
      <c r="AE733">
        <f>ROUND((Source!AU206/100)*((ROUND(SUMIF(SmtRes!AQ324:'SmtRes'!AQ329,"=1",SmtRes!AD324:'SmtRes'!AD329)*Source!I206, 2)+ROUND(SUMIF(SmtRes!AQ324:'SmtRes'!AQ329,"=1",SmtRes!AC324:'SmtRes'!AC329)*Source!I206, 2))), 2)</f>
        <v>4.58</v>
      </c>
      <c r="AN733" s="51">
        <f>L719+L721+L725+L731+L732+L722</f>
        <v>636.03</v>
      </c>
      <c r="AO733" s="51">
        <f>L721</f>
        <v>0.06</v>
      </c>
      <c r="AQ733" t="s">
        <v>1971</v>
      </c>
      <c r="AR733" s="51">
        <f>L719</f>
        <v>269.43</v>
      </c>
      <c r="AT733" s="51">
        <f>L722</f>
        <v>0.05</v>
      </c>
      <c r="AV733" t="s">
        <v>1971</v>
      </c>
      <c r="AW733" s="51">
        <f>L725</f>
        <v>0</v>
      </c>
      <c r="AZ733">
        <f>Source!X206</f>
        <v>242.53</v>
      </c>
      <c r="BA733">
        <f>Source!Y206</f>
        <v>123.96</v>
      </c>
      <c r="CD733">
        <v>1</v>
      </c>
    </row>
    <row r="734" spans="1:83" ht="68.25" x14ac:dyDescent="0.2">
      <c r="A734" s="36" t="s">
        <v>377</v>
      </c>
      <c r="B734" s="38" t="s">
        <v>2071</v>
      </c>
      <c r="C734" s="38" t="s">
        <v>2072</v>
      </c>
      <c r="D734" s="39" t="str">
        <f>Source!H208</f>
        <v>100 м2</v>
      </c>
      <c r="E734" s="40">
        <f>Source!K208</f>
        <v>0.01</v>
      </c>
      <c r="F734" s="40"/>
      <c r="G734" s="40">
        <f>Source!I208</f>
        <v>0.01</v>
      </c>
      <c r="H734" s="42"/>
      <c r="I734" s="41"/>
      <c r="J734" s="42"/>
      <c r="K734" s="41"/>
      <c r="L734" s="42"/>
    </row>
    <row r="735" spans="1:83" x14ac:dyDescent="0.2">
      <c r="C735" s="43" t="str">
        <f>"Объем: "&amp;Source!I208&amp;"=1/"&amp;"100"</f>
        <v>Объем: 0,01=1/100</v>
      </c>
    </row>
    <row r="736" spans="1:83" ht="15" x14ac:dyDescent="0.2">
      <c r="A736" s="37"/>
      <c r="B736" s="40">
        <v>1</v>
      </c>
      <c r="C736" s="37" t="s">
        <v>1961</v>
      </c>
      <c r="D736" s="39" t="s">
        <v>1203</v>
      </c>
      <c r="E736" s="44"/>
      <c r="F736" s="40"/>
      <c r="G736" s="40">
        <f>Source!U208</f>
        <v>0.74099999999999999</v>
      </c>
      <c r="H736" s="40"/>
      <c r="I736" s="40"/>
      <c r="J736" s="40"/>
      <c r="K736" s="40"/>
      <c r="L736" s="45">
        <f>SUM(L737:L737)-SUMIF(CE737:CE737, 1, L737:L737)</f>
        <v>337.24</v>
      </c>
    </row>
    <row r="737" spans="1:83" ht="28.5" x14ac:dyDescent="0.2">
      <c r="A737" s="38"/>
      <c r="B737" s="38" t="s">
        <v>1391</v>
      </c>
      <c r="C737" s="38" t="s">
        <v>1392</v>
      </c>
      <c r="D737" s="39" t="s">
        <v>1203</v>
      </c>
      <c r="E737" s="40">
        <v>74.099999999999994</v>
      </c>
      <c r="F737" s="40"/>
      <c r="G737" s="40">
        <f>SmtRes!CX330</f>
        <v>0.74099999999999999</v>
      </c>
      <c r="H737" s="42"/>
      <c r="I737" s="41"/>
      <c r="J737" s="42">
        <f>SmtRes!CZ330</f>
        <v>455.11</v>
      </c>
      <c r="K737" s="41"/>
      <c r="L737" s="42">
        <f>SmtRes!DI330</f>
        <v>337.24</v>
      </c>
    </row>
    <row r="738" spans="1:83" ht="15" x14ac:dyDescent="0.2">
      <c r="A738" s="37"/>
      <c r="B738" s="40">
        <v>2</v>
      </c>
      <c r="C738" s="37" t="s">
        <v>1962</v>
      </c>
      <c r="D738" s="39"/>
      <c r="E738" s="44"/>
      <c r="F738" s="40"/>
      <c r="G738" s="40"/>
      <c r="H738" s="40"/>
      <c r="I738" s="40"/>
      <c r="J738" s="40"/>
      <c r="K738" s="40"/>
      <c r="L738" s="45">
        <f>SUM(L739:L741)-SUMIF(CE739:CE741, 1, L739:L741)</f>
        <v>0.06</v>
      </c>
    </row>
    <row r="739" spans="1:83" ht="15" x14ac:dyDescent="0.2">
      <c r="A739" s="37"/>
      <c r="B739" s="40"/>
      <c r="C739" s="37" t="s">
        <v>1964</v>
      </c>
      <c r="D739" s="39" t="s">
        <v>1203</v>
      </c>
      <c r="E739" s="44"/>
      <c r="F739" s="40"/>
      <c r="G739" s="40">
        <f>Source!V208</f>
        <v>1E-4</v>
      </c>
      <c r="H739" s="40"/>
      <c r="I739" s="40"/>
      <c r="J739" s="40"/>
      <c r="K739" s="40"/>
      <c r="L739" s="45">
        <f>SUMIF(CE740:CE741, 1, L740:L741)</f>
        <v>0.05</v>
      </c>
      <c r="CE739">
        <v>1</v>
      </c>
    </row>
    <row r="740" spans="1:83" ht="28.5" x14ac:dyDescent="0.2">
      <c r="A740" s="38"/>
      <c r="B740" s="38" t="s">
        <v>1206</v>
      </c>
      <c r="C740" s="38" t="s">
        <v>1208</v>
      </c>
      <c r="D740" s="39" t="s">
        <v>1100</v>
      </c>
      <c r="E740" s="40">
        <v>0.01</v>
      </c>
      <c r="F740" s="40"/>
      <c r="G740" s="40">
        <f>SmtRes!CX332</f>
        <v>1E-4</v>
      </c>
      <c r="H740" s="42"/>
      <c r="I740" s="41"/>
      <c r="J740" s="42">
        <f>SmtRes!CZ332</f>
        <v>641.70000000000005</v>
      </c>
      <c r="K740" s="41"/>
      <c r="L740" s="42">
        <f>SmtRes!DG332</f>
        <v>0.06</v>
      </c>
    </row>
    <row r="741" spans="1:83" ht="28.5" x14ac:dyDescent="0.2">
      <c r="A741" s="38"/>
      <c r="B741" s="38" t="s">
        <v>1209</v>
      </c>
      <c r="C741" s="38" t="s">
        <v>1963</v>
      </c>
      <c r="D741" s="39" t="s">
        <v>1203</v>
      </c>
      <c r="E741" s="40">
        <f>SmtRes!DO332*SmtRes!AT332</f>
        <v>0.01</v>
      </c>
      <c r="F741" s="40"/>
      <c r="G741" s="40">
        <f>ROUND(E741*G734, 7)</f>
        <v>1E-4</v>
      </c>
      <c r="H741" s="42"/>
      <c r="I741" s="41"/>
      <c r="J741" s="42">
        <f>ROUND(SmtRes!AG332/SmtRes!DO332, 2)</f>
        <v>539.69000000000005</v>
      </c>
      <c r="K741" s="41"/>
      <c r="L741" s="42">
        <f>SmtRes!DH332</f>
        <v>0.05</v>
      </c>
      <c r="CE741">
        <v>1</v>
      </c>
    </row>
    <row r="742" spans="1:83" ht="15" hidden="1" x14ac:dyDescent="0.2">
      <c r="A742" s="37"/>
      <c r="B742" s="40">
        <v>4</v>
      </c>
      <c r="C742" s="37" t="s">
        <v>1965</v>
      </c>
      <c r="D742" s="39"/>
      <c r="E742" s="44"/>
      <c r="F742" s="40"/>
      <c r="G742" s="40"/>
      <c r="H742" s="40"/>
      <c r="I742" s="40"/>
      <c r="J742" s="40"/>
      <c r="K742" s="40"/>
      <c r="L742" s="45">
        <f>SUM(L743:L744)-SUMIF(CE743:CE744, 1, L743:L744)</f>
        <v>0</v>
      </c>
    </row>
    <row r="743" spans="1:83" ht="14.25" x14ac:dyDescent="0.2">
      <c r="A743" s="38"/>
      <c r="B743" s="38" t="s">
        <v>1393</v>
      </c>
      <c r="C743" s="38" t="s">
        <v>1395</v>
      </c>
      <c r="D743" s="39" t="s">
        <v>441</v>
      </c>
      <c r="E743" s="40">
        <v>0.1</v>
      </c>
      <c r="F743" s="40">
        <f>ROUND(0,7)</f>
        <v>0</v>
      </c>
      <c r="G743" s="40">
        <f>SmtRes!CX333</f>
        <v>0</v>
      </c>
      <c r="H743" s="42">
        <f>SmtRes!CZ333</f>
        <v>56.11</v>
      </c>
      <c r="I743" s="41">
        <f>SmtRes!AI333</f>
        <v>1.54</v>
      </c>
      <c r="J743" s="42">
        <f>ROUND(H743*I743, 2)</f>
        <v>86.41</v>
      </c>
      <c r="K743" s="41"/>
      <c r="L743" s="42">
        <f>SmtRes!DF333</f>
        <v>0</v>
      </c>
    </row>
    <row r="744" spans="1:83" ht="57" x14ac:dyDescent="0.2">
      <c r="A744" s="38"/>
      <c r="B744" s="38" t="s">
        <v>1396</v>
      </c>
      <c r="C744" s="38" t="s">
        <v>1398</v>
      </c>
      <c r="D744" s="39" t="s">
        <v>83</v>
      </c>
      <c r="E744" s="40">
        <v>8.8999999999999999E-3</v>
      </c>
      <c r="F744" s="40">
        <f>ROUND(0,7)</f>
        <v>0</v>
      </c>
      <c r="G744" s="40">
        <f>SmtRes!CX335</f>
        <v>0</v>
      </c>
      <c r="H744" s="42">
        <f>SmtRes!CZ335</f>
        <v>60697.21</v>
      </c>
      <c r="I744" s="41">
        <f>SmtRes!AI335</f>
        <v>1.2</v>
      </c>
      <c r="J744" s="42">
        <f>ROUND(H744*I744, 2)</f>
        <v>72836.649999999994</v>
      </c>
      <c r="K744" s="41"/>
      <c r="L744" s="42">
        <f>SmtRes!DF335</f>
        <v>0</v>
      </c>
    </row>
    <row r="745" spans="1:83" ht="28.5" x14ac:dyDescent="0.2">
      <c r="A745" s="38"/>
      <c r="B745" s="38" t="str">
        <f>EtalonRes!I336</f>
        <v>14.4.02.04</v>
      </c>
      <c r="C745" s="46" t="str">
        <f>EtalonRes!K336</f>
        <v>Краски для внутренних работ масляные готовые к применению</v>
      </c>
      <c r="D745" s="47" t="str">
        <f>EtalonRes!O336</f>
        <v>т</v>
      </c>
      <c r="E745" s="48">
        <f>EtalonRes!X336</f>
        <v>1.61E-2</v>
      </c>
      <c r="F745" s="48">
        <f>ROUND(0,7)</f>
        <v>0</v>
      </c>
      <c r="G745" s="48">
        <f>ROUND(EtalonRes!AG336*Source!I208, 7)</f>
        <v>0</v>
      </c>
      <c r="H745" s="49"/>
      <c r="I745" s="50"/>
      <c r="J745" s="49"/>
      <c r="K745" s="50"/>
      <c r="L745" s="49"/>
    </row>
    <row r="746" spans="1:83" ht="15" x14ac:dyDescent="0.2">
      <c r="A746" s="38"/>
      <c r="B746" s="38"/>
      <c r="C746" s="52" t="s">
        <v>1966</v>
      </c>
      <c r="D746" s="39"/>
      <c r="E746" s="40"/>
      <c r="F746" s="40"/>
      <c r="G746" s="40"/>
      <c r="H746" s="42"/>
      <c r="I746" s="41"/>
      <c r="J746" s="42"/>
      <c r="K746" s="41"/>
      <c r="L746" s="42">
        <f>L736+L738+L739+L742</f>
        <v>337.35</v>
      </c>
    </row>
    <row r="747" spans="1:83" ht="14.25" x14ac:dyDescent="0.2">
      <c r="A747" s="38"/>
      <c r="B747" s="38"/>
      <c r="C747" s="38" t="s">
        <v>1967</v>
      </c>
      <c r="D747" s="39"/>
      <c r="E747" s="40"/>
      <c r="F747" s="40"/>
      <c r="G747" s="40"/>
      <c r="H747" s="42"/>
      <c r="I747" s="41"/>
      <c r="J747" s="42"/>
      <c r="K747" s="41"/>
      <c r="L747" s="42">
        <f>SUM(AR734:AR750)+SUM(AS734:AS750)+SUM(AT734:AT750)+SUM(AU734:AU750)+SUM(AV734:AV750)</f>
        <v>337.29</v>
      </c>
    </row>
    <row r="748" spans="1:83" ht="14.25" x14ac:dyDescent="0.2">
      <c r="A748" s="38"/>
      <c r="B748" s="38" t="s">
        <v>372</v>
      </c>
      <c r="C748" s="38" t="s">
        <v>2069</v>
      </c>
      <c r="D748" s="39" t="s">
        <v>635</v>
      </c>
      <c r="E748" s="40">
        <f>Source!BZ208</f>
        <v>90</v>
      </c>
      <c r="F748" s="40"/>
      <c r="G748" s="40">
        <f>Source!AT208</f>
        <v>90</v>
      </c>
      <c r="H748" s="42"/>
      <c r="I748" s="41"/>
      <c r="J748" s="42"/>
      <c r="K748" s="41"/>
      <c r="L748" s="42">
        <f>SUM(AZ734:AZ750)</f>
        <v>303.56</v>
      </c>
    </row>
    <row r="749" spans="1:83" ht="14.25" x14ac:dyDescent="0.2">
      <c r="A749" s="46"/>
      <c r="B749" s="46" t="s">
        <v>373</v>
      </c>
      <c r="C749" s="46" t="s">
        <v>2070</v>
      </c>
      <c r="D749" s="47" t="s">
        <v>635</v>
      </c>
      <c r="E749" s="48">
        <f>Source!CA208</f>
        <v>46</v>
      </c>
      <c r="F749" s="48"/>
      <c r="G749" s="48">
        <f>Source!AU208</f>
        <v>46</v>
      </c>
      <c r="H749" s="49"/>
      <c r="I749" s="50"/>
      <c r="J749" s="49"/>
      <c r="K749" s="50"/>
      <c r="L749" s="49">
        <f>SUM(BA734:BA750)</f>
        <v>155.15</v>
      </c>
    </row>
    <row r="750" spans="1:83" ht="15" x14ac:dyDescent="0.2">
      <c r="C750" s="74" t="s">
        <v>1970</v>
      </c>
      <c r="D750" s="74"/>
      <c r="E750" s="74"/>
      <c r="F750" s="74"/>
      <c r="G750" s="74"/>
      <c r="H750" s="74"/>
      <c r="I750" s="75">
        <f>IF(E734&lt;&gt;0,K750/E734, 0)</f>
        <v>79606</v>
      </c>
      <c r="J750" s="75"/>
      <c r="K750" s="75">
        <f>L736+L738+L742+L748+L749+L739</f>
        <v>796.06</v>
      </c>
      <c r="L750" s="75"/>
      <c r="M750" s="70">
        <f>K750*1.038</f>
        <v>826.31027999999992</v>
      </c>
      <c r="AD750">
        <f>ROUND((Source!AT208/100)*((ROUND(SUMIF(SmtRes!AQ330:'SmtRes'!AQ335,"=1",SmtRes!AD330:'SmtRes'!AD335)*Source!I208, 2)+ROUND(SUMIF(SmtRes!AQ330:'SmtRes'!AQ335,"=1",SmtRes!AC330:'SmtRes'!AC335)*Source!I208, 2))), 2)</f>
        <v>8.9600000000000009</v>
      </c>
      <c r="AE750">
        <f>ROUND((Source!AU208/100)*((ROUND(SUMIF(SmtRes!AQ330:'SmtRes'!AQ335,"=1",SmtRes!AD330:'SmtRes'!AD335)*Source!I208, 2)+ROUND(SUMIF(SmtRes!AQ330:'SmtRes'!AQ335,"=1",SmtRes!AC330:'SmtRes'!AC335)*Source!I208, 2))), 2)</f>
        <v>4.58</v>
      </c>
      <c r="AN750" s="51">
        <f>L736+L738+L742+L748+L749+L739</f>
        <v>796.06</v>
      </c>
      <c r="AO750" s="51">
        <f>L738</f>
        <v>0.06</v>
      </c>
      <c r="AQ750" t="s">
        <v>1971</v>
      </c>
      <c r="AR750" s="51">
        <f>L736</f>
        <v>337.24</v>
      </c>
      <c r="AT750" s="51">
        <f>L739</f>
        <v>0.05</v>
      </c>
      <c r="AV750" t="s">
        <v>1971</v>
      </c>
      <c r="AW750" s="51">
        <f>L742</f>
        <v>0</v>
      </c>
      <c r="AZ750">
        <f>Source!X208</f>
        <v>303.56</v>
      </c>
      <c r="BA750">
        <f>Source!Y208</f>
        <v>155.15</v>
      </c>
      <c r="CD750">
        <v>1</v>
      </c>
    </row>
    <row r="751" spans="1:83" ht="68.25" x14ac:dyDescent="0.2">
      <c r="A751" s="36" t="s">
        <v>382</v>
      </c>
      <c r="B751" s="38" t="s">
        <v>2073</v>
      </c>
      <c r="C751" s="38" t="s">
        <v>2074</v>
      </c>
      <c r="D751" s="39" t="str">
        <f>Source!H210</f>
        <v>100 м2</v>
      </c>
      <c r="E751" s="40">
        <f>Source!K210</f>
        <v>0.01</v>
      </c>
      <c r="F751" s="40"/>
      <c r="G751" s="40">
        <f>Source!I210</f>
        <v>0.01</v>
      </c>
      <c r="H751" s="42"/>
      <c r="I751" s="41"/>
      <c r="J751" s="42"/>
      <c r="K751" s="41"/>
      <c r="L751" s="42"/>
    </row>
    <row r="752" spans="1:83" x14ac:dyDescent="0.2">
      <c r="C752" s="43" t="str">
        <f>"Объем: "&amp;Source!I210&amp;"=1/"&amp;"100"</f>
        <v>Объем: 0,01=1/100</v>
      </c>
    </row>
    <row r="753" spans="1:83" ht="15" x14ac:dyDescent="0.2">
      <c r="A753" s="37"/>
      <c r="B753" s="40">
        <v>1</v>
      </c>
      <c r="C753" s="37" t="s">
        <v>1961</v>
      </c>
      <c r="D753" s="39" t="s">
        <v>1203</v>
      </c>
      <c r="E753" s="44"/>
      <c r="F753" s="40"/>
      <c r="G753" s="40">
        <f>Source!U210</f>
        <v>0.59</v>
      </c>
      <c r="H753" s="40"/>
      <c r="I753" s="40"/>
      <c r="J753" s="40"/>
      <c r="K753" s="40"/>
      <c r="L753" s="45">
        <f>SUM(L754:L754)-SUMIF(CE754:CE754, 1, L754:L754)</f>
        <v>286.33</v>
      </c>
    </row>
    <row r="754" spans="1:83" ht="28.5" x14ac:dyDescent="0.2">
      <c r="A754" s="38"/>
      <c r="B754" s="38" t="s">
        <v>1359</v>
      </c>
      <c r="C754" s="38" t="s">
        <v>1360</v>
      </c>
      <c r="D754" s="39" t="s">
        <v>1203</v>
      </c>
      <c r="E754" s="40">
        <v>59</v>
      </c>
      <c r="F754" s="40"/>
      <c r="G754" s="40">
        <f>SmtRes!CX336</f>
        <v>0.59</v>
      </c>
      <c r="H754" s="42"/>
      <c r="I754" s="41"/>
      <c r="J754" s="42">
        <f>SmtRes!CZ336</f>
        <v>485.31</v>
      </c>
      <c r="K754" s="41"/>
      <c r="L754" s="42">
        <f>SmtRes!DI336</f>
        <v>286.33</v>
      </c>
    </row>
    <row r="755" spans="1:83" ht="15" x14ac:dyDescent="0.2">
      <c r="A755" s="37"/>
      <c r="B755" s="40">
        <v>2</v>
      </c>
      <c r="C755" s="37" t="s">
        <v>1962</v>
      </c>
      <c r="D755" s="39"/>
      <c r="E755" s="44"/>
      <c r="F755" s="40"/>
      <c r="G755" s="40"/>
      <c r="H755" s="40"/>
      <c r="I755" s="40"/>
      <c r="J755" s="40"/>
      <c r="K755" s="40"/>
      <c r="L755" s="45">
        <f>SUM(L756:L758)-SUMIF(CE756:CE758, 1, L756:L758)</f>
        <v>0.06</v>
      </c>
    </row>
    <row r="756" spans="1:83" ht="15" x14ac:dyDescent="0.2">
      <c r="A756" s="37"/>
      <c r="B756" s="40"/>
      <c r="C756" s="37" t="s">
        <v>1964</v>
      </c>
      <c r="D756" s="39" t="s">
        <v>1203</v>
      </c>
      <c r="E756" s="44"/>
      <c r="F756" s="40"/>
      <c r="G756" s="40">
        <f>Source!V210</f>
        <v>1E-4</v>
      </c>
      <c r="H756" s="40"/>
      <c r="I756" s="40"/>
      <c r="J756" s="40"/>
      <c r="K756" s="40"/>
      <c r="L756" s="45">
        <f>SUMIF(CE757:CE758, 1, L757:L758)</f>
        <v>0.05</v>
      </c>
      <c r="CE756">
        <v>1</v>
      </c>
    </row>
    <row r="757" spans="1:83" ht="28.5" x14ac:dyDescent="0.2">
      <c r="A757" s="38"/>
      <c r="B757" s="38" t="s">
        <v>1206</v>
      </c>
      <c r="C757" s="38" t="s">
        <v>1208</v>
      </c>
      <c r="D757" s="39" t="s">
        <v>1100</v>
      </c>
      <c r="E757" s="40">
        <v>0.01</v>
      </c>
      <c r="F757" s="40"/>
      <c r="G757" s="40">
        <f>SmtRes!CX338</f>
        <v>1E-4</v>
      </c>
      <c r="H757" s="42"/>
      <c r="I757" s="41"/>
      <c r="J757" s="42">
        <f>SmtRes!CZ338</f>
        <v>641.70000000000005</v>
      </c>
      <c r="K757" s="41"/>
      <c r="L757" s="42">
        <f>SmtRes!DG338</f>
        <v>0.06</v>
      </c>
    </row>
    <row r="758" spans="1:83" ht="28.5" x14ac:dyDescent="0.2">
      <c r="A758" s="38"/>
      <c r="B758" s="38" t="s">
        <v>1209</v>
      </c>
      <c r="C758" s="38" t="s">
        <v>1963</v>
      </c>
      <c r="D758" s="39" t="s">
        <v>1203</v>
      </c>
      <c r="E758" s="40">
        <f>SmtRes!DO338*SmtRes!AT338</f>
        <v>0.01</v>
      </c>
      <c r="F758" s="40"/>
      <c r="G758" s="40">
        <f>ROUND(E758*G751, 7)</f>
        <v>1E-4</v>
      </c>
      <c r="H758" s="42"/>
      <c r="I758" s="41"/>
      <c r="J758" s="42">
        <f>ROUND(SmtRes!AG338/SmtRes!DO338, 2)</f>
        <v>539.69000000000005</v>
      </c>
      <c r="K758" s="41"/>
      <c r="L758" s="42">
        <f>SmtRes!DH338</f>
        <v>0.05</v>
      </c>
      <c r="CE758">
        <v>1</v>
      </c>
    </row>
    <row r="759" spans="1:83" ht="15" hidden="1" x14ac:dyDescent="0.2">
      <c r="A759" s="37"/>
      <c r="B759" s="40">
        <v>4</v>
      </c>
      <c r="C759" s="37" t="s">
        <v>1965</v>
      </c>
      <c r="D759" s="39"/>
      <c r="E759" s="44"/>
      <c r="F759" s="40"/>
      <c r="G759" s="40"/>
      <c r="H759" s="40"/>
      <c r="I759" s="40"/>
      <c r="J759" s="40"/>
      <c r="K759" s="40"/>
      <c r="L759" s="45">
        <f>SUM(L760:L761)-SUMIF(CE760:CE761, 1, L760:L761)</f>
        <v>0</v>
      </c>
    </row>
    <row r="760" spans="1:83" ht="14.25" x14ac:dyDescent="0.2">
      <c r="A760" s="38"/>
      <c r="B760" s="38" t="s">
        <v>1393</v>
      </c>
      <c r="C760" s="38" t="s">
        <v>1395</v>
      </c>
      <c r="D760" s="39" t="s">
        <v>441</v>
      </c>
      <c r="E760" s="40">
        <v>0.1</v>
      </c>
      <c r="F760" s="40">
        <f>ROUND(0,7)</f>
        <v>0</v>
      </c>
      <c r="G760" s="40">
        <f>SmtRes!CX339</f>
        <v>0</v>
      </c>
      <c r="H760" s="42">
        <f>SmtRes!CZ339</f>
        <v>56.11</v>
      </c>
      <c r="I760" s="41">
        <f>SmtRes!AI339</f>
        <v>1.54</v>
      </c>
      <c r="J760" s="42">
        <f>ROUND(H760*I760, 2)</f>
        <v>86.41</v>
      </c>
      <c r="K760" s="41"/>
      <c r="L760" s="42">
        <f>SmtRes!DF339</f>
        <v>0</v>
      </c>
    </row>
    <row r="761" spans="1:83" ht="57" x14ac:dyDescent="0.2">
      <c r="A761" s="38"/>
      <c r="B761" s="38" t="s">
        <v>1396</v>
      </c>
      <c r="C761" s="38" t="s">
        <v>1398</v>
      </c>
      <c r="D761" s="39" t="s">
        <v>83</v>
      </c>
      <c r="E761" s="40">
        <v>3.0000000000000001E-3</v>
      </c>
      <c r="F761" s="40">
        <f>ROUND(0,7)</f>
        <v>0</v>
      </c>
      <c r="G761" s="40">
        <f>SmtRes!CX341</f>
        <v>0</v>
      </c>
      <c r="H761" s="42">
        <f>SmtRes!CZ341</f>
        <v>60697.21</v>
      </c>
      <c r="I761" s="41">
        <f>SmtRes!AI341</f>
        <v>1.2</v>
      </c>
      <c r="J761" s="42">
        <f>ROUND(H761*I761, 2)</f>
        <v>72836.649999999994</v>
      </c>
      <c r="K761" s="41"/>
      <c r="L761" s="42">
        <f>SmtRes!DF341</f>
        <v>0</v>
      </c>
    </row>
    <row r="762" spans="1:83" ht="28.5" x14ac:dyDescent="0.2">
      <c r="A762" s="38"/>
      <c r="B762" s="38" t="str">
        <f>EtalonRes!I342</f>
        <v>14.4.02.04</v>
      </c>
      <c r="C762" s="46" t="str">
        <f>EtalonRes!K342</f>
        <v>Краски масляные готовые к применению для наружных работ</v>
      </c>
      <c r="D762" s="47" t="str">
        <f>EtalonRes!O342</f>
        <v>т</v>
      </c>
      <c r="E762" s="48">
        <f>EtalonRes!X342</f>
        <v>1.0800000000000001E-2</v>
      </c>
      <c r="F762" s="48">
        <f>ROUND(0,7)</f>
        <v>0</v>
      </c>
      <c r="G762" s="48">
        <f>ROUND(EtalonRes!AG342*Source!I210, 7)</f>
        <v>0</v>
      </c>
      <c r="H762" s="49"/>
      <c r="I762" s="50"/>
      <c r="J762" s="49"/>
      <c r="K762" s="50"/>
      <c r="L762" s="49"/>
    </row>
    <row r="763" spans="1:83" ht="15" x14ac:dyDescent="0.2">
      <c r="A763" s="38"/>
      <c r="B763" s="38"/>
      <c r="C763" s="52" t="s">
        <v>1966</v>
      </c>
      <c r="D763" s="39"/>
      <c r="E763" s="40"/>
      <c r="F763" s="40"/>
      <c r="G763" s="40"/>
      <c r="H763" s="42"/>
      <c r="I763" s="41"/>
      <c r="J763" s="42"/>
      <c r="K763" s="41"/>
      <c r="L763" s="42">
        <f>L753+L755+L756+L759</f>
        <v>286.44</v>
      </c>
    </row>
    <row r="764" spans="1:83" ht="14.25" x14ac:dyDescent="0.2">
      <c r="A764" s="38"/>
      <c r="B764" s="38"/>
      <c r="C764" s="38" t="s">
        <v>1967</v>
      </c>
      <c r="D764" s="39"/>
      <c r="E764" s="40"/>
      <c r="F764" s="40"/>
      <c r="G764" s="40"/>
      <c r="H764" s="42"/>
      <c r="I764" s="41"/>
      <c r="J764" s="42"/>
      <c r="K764" s="41"/>
      <c r="L764" s="42">
        <f>SUM(AR751:AR767)+SUM(AS751:AS767)+SUM(AT751:AT767)+SUM(AU751:AU767)+SUM(AV751:AV767)</f>
        <v>286.38</v>
      </c>
    </row>
    <row r="765" spans="1:83" ht="14.25" x14ac:dyDescent="0.2">
      <c r="A765" s="38"/>
      <c r="B765" s="38" t="s">
        <v>372</v>
      </c>
      <c r="C765" s="38" t="s">
        <v>2069</v>
      </c>
      <c r="D765" s="39" t="s">
        <v>635</v>
      </c>
      <c r="E765" s="40">
        <f>Source!BZ210</f>
        <v>90</v>
      </c>
      <c r="F765" s="40"/>
      <c r="G765" s="40">
        <f>Source!AT210</f>
        <v>90</v>
      </c>
      <c r="H765" s="42"/>
      <c r="I765" s="41"/>
      <c r="J765" s="42"/>
      <c r="K765" s="41"/>
      <c r="L765" s="42">
        <f>SUM(AZ751:AZ767)</f>
        <v>257.74</v>
      </c>
    </row>
    <row r="766" spans="1:83" ht="14.25" x14ac:dyDescent="0.2">
      <c r="A766" s="46"/>
      <c r="B766" s="46" t="s">
        <v>373</v>
      </c>
      <c r="C766" s="46" t="s">
        <v>2070</v>
      </c>
      <c r="D766" s="47" t="s">
        <v>635</v>
      </c>
      <c r="E766" s="48">
        <f>Source!CA210</f>
        <v>46</v>
      </c>
      <c r="F766" s="48"/>
      <c r="G766" s="48">
        <f>Source!AU210</f>
        <v>46</v>
      </c>
      <c r="H766" s="49"/>
      <c r="I766" s="50"/>
      <c r="J766" s="49"/>
      <c r="K766" s="50"/>
      <c r="L766" s="49">
        <f>SUM(BA751:BA767)</f>
        <v>131.72999999999999</v>
      </c>
    </row>
    <row r="767" spans="1:83" ht="15" x14ac:dyDescent="0.2">
      <c r="C767" s="74" t="s">
        <v>1970</v>
      </c>
      <c r="D767" s="74"/>
      <c r="E767" s="74"/>
      <c r="F767" s="74"/>
      <c r="G767" s="74"/>
      <c r="H767" s="74"/>
      <c r="I767" s="75">
        <f>IF(E751&lt;&gt;0,K767/E751, 0)</f>
        <v>67591</v>
      </c>
      <c r="J767" s="75"/>
      <c r="K767" s="75">
        <f>L753+L755+L759+L765+L766+L756</f>
        <v>675.91</v>
      </c>
      <c r="L767" s="75"/>
      <c r="M767" s="70">
        <f>K767*1.038</f>
        <v>701.59457999999995</v>
      </c>
      <c r="AD767">
        <f>ROUND((Source!AT210/100)*((ROUND(SUMIF(SmtRes!AQ336:'SmtRes'!AQ341,"=1",SmtRes!AD336:'SmtRes'!AD341)*Source!I210, 2)+ROUND(SUMIF(SmtRes!AQ336:'SmtRes'!AQ341,"=1",SmtRes!AC336:'SmtRes'!AC341)*Source!I210, 2))), 2)</f>
        <v>9.23</v>
      </c>
      <c r="AE767">
        <f>ROUND((Source!AU210/100)*((ROUND(SUMIF(SmtRes!AQ336:'SmtRes'!AQ341,"=1",SmtRes!AD336:'SmtRes'!AD341)*Source!I210, 2)+ROUND(SUMIF(SmtRes!AQ336:'SmtRes'!AQ341,"=1",SmtRes!AC336:'SmtRes'!AC341)*Source!I210, 2))), 2)</f>
        <v>4.72</v>
      </c>
      <c r="AN767" s="51">
        <f>L753+L755+L759+L765+L766+L756</f>
        <v>675.91</v>
      </c>
      <c r="AO767" s="51">
        <f>L755</f>
        <v>0.06</v>
      </c>
      <c r="AQ767" t="s">
        <v>1971</v>
      </c>
      <c r="AR767" s="51">
        <f>L753</f>
        <v>286.33</v>
      </c>
      <c r="AT767" s="51">
        <f>L756</f>
        <v>0.05</v>
      </c>
      <c r="AV767" t="s">
        <v>1971</v>
      </c>
      <c r="AW767" s="51">
        <f>L759</f>
        <v>0</v>
      </c>
      <c r="AZ767">
        <f>Source!X210</f>
        <v>257.74</v>
      </c>
      <c r="BA767">
        <f>Source!Y210</f>
        <v>131.72999999999999</v>
      </c>
      <c r="CD767">
        <v>1</v>
      </c>
    </row>
    <row r="768" spans="1:83" ht="68.25" x14ac:dyDescent="0.2">
      <c r="A768" s="36" t="s">
        <v>388</v>
      </c>
      <c r="B768" s="38" t="s">
        <v>2075</v>
      </c>
      <c r="C768" s="38" t="s">
        <v>2076</v>
      </c>
      <c r="D768" s="39" t="str">
        <f>Source!H212</f>
        <v>100 м2</v>
      </c>
      <c r="E768" s="40">
        <f>Source!K212</f>
        <v>0.01</v>
      </c>
      <c r="F768" s="40"/>
      <c r="G768" s="40">
        <f>Source!I212</f>
        <v>0.01</v>
      </c>
      <c r="H768" s="42"/>
      <c r="I768" s="41"/>
      <c r="J768" s="42"/>
      <c r="K768" s="41"/>
      <c r="L768" s="42"/>
    </row>
    <row r="769" spans="1:83" x14ac:dyDescent="0.2">
      <c r="C769" s="43" t="str">
        <f>"Объем: "&amp;Source!I212&amp;"=1/"&amp;"100"</f>
        <v>Объем: 0,01=1/100</v>
      </c>
    </row>
    <row r="770" spans="1:83" ht="15" x14ac:dyDescent="0.2">
      <c r="A770" s="37"/>
      <c r="B770" s="40">
        <v>1</v>
      </c>
      <c r="C770" s="37" t="s">
        <v>1961</v>
      </c>
      <c r="D770" s="39" t="s">
        <v>1203</v>
      </c>
      <c r="E770" s="44"/>
      <c r="F770" s="40"/>
      <c r="G770" s="40">
        <f>Source!U212</f>
        <v>0.73799999999999999</v>
      </c>
      <c r="H770" s="40"/>
      <c r="I770" s="40"/>
      <c r="J770" s="40"/>
      <c r="K770" s="40"/>
      <c r="L770" s="45">
        <f>SUM(L771:L771)-SUMIF(CE771:CE771, 1, L771:L771)</f>
        <v>358.16</v>
      </c>
    </row>
    <row r="771" spans="1:83" ht="28.5" x14ac:dyDescent="0.2">
      <c r="A771" s="38"/>
      <c r="B771" s="38" t="s">
        <v>1359</v>
      </c>
      <c r="C771" s="38" t="s">
        <v>1360</v>
      </c>
      <c r="D771" s="39" t="s">
        <v>1203</v>
      </c>
      <c r="E771" s="40">
        <v>73.8</v>
      </c>
      <c r="F771" s="40"/>
      <c r="G771" s="40">
        <f>SmtRes!CX342</f>
        <v>0.73799999999999999</v>
      </c>
      <c r="H771" s="42"/>
      <c r="I771" s="41"/>
      <c r="J771" s="42">
        <f>SmtRes!CZ342</f>
        <v>485.31</v>
      </c>
      <c r="K771" s="41"/>
      <c r="L771" s="42">
        <f>SmtRes!DI342</f>
        <v>358.16</v>
      </c>
    </row>
    <row r="772" spans="1:83" ht="15" x14ac:dyDescent="0.2">
      <c r="A772" s="37"/>
      <c r="B772" s="40">
        <v>2</v>
      </c>
      <c r="C772" s="37" t="s">
        <v>1962</v>
      </c>
      <c r="D772" s="39"/>
      <c r="E772" s="44"/>
      <c r="F772" s="40"/>
      <c r="G772" s="40"/>
      <c r="H772" s="40"/>
      <c r="I772" s="40"/>
      <c r="J772" s="40"/>
      <c r="K772" s="40"/>
      <c r="L772" s="45">
        <f>SUM(L773:L775)-SUMIF(CE773:CE775, 1, L773:L775)</f>
        <v>0.06</v>
      </c>
    </row>
    <row r="773" spans="1:83" ht="15" x14ac:dyDescent="0.2">
      <c r="A773" s="37"/>
      <c r="B773" s="40"/>
      <c r="C773" s="37" t="s">
        <v>1964</v>
      </c>
      <c r="D773" s="39" t="s">
        <v>1203</v>
      </c>
      <c r="E773" s="44"/>
      <c r="F773" s="40"/>
      <c r="G773" s="40">
        <f>Source!V212</f>
        <v>1E-4</v>
      </c>
      <c r="H773" s="40"/>
      <c r="I773" s="40"/>
      <c r="J773" s="40"/>
      <c r="K773" s="40"/>
      <c r="L773" s="45">
        <f>SUMIF(CE774:CE775, 1, L774:L775)</f>
        <v>0.05</v>
      </c>
      <c r="CE773">
        <v>1</v>
      </c>
    </row>
    <row r="774" spans="1:83" ht="28.5" x14ac:dyDescent="0.2">
      <c r="A774" s="38"/>
      <c r="B774" s="38" t="s">
        <v>1206</v>
      </c>
      <c r="C774" s="38" t="s">
        <v>1208</v>
      </c>
      <c r="D774" s="39" t="s">
        <v>1100</v>
      </c>
      <c r="E774" s="40">
        <v>0.01</v>
      </c>
      <c r="F774" s="40"/>
      <c r="G774" s="40">
        <f>SmtRes!CX344</f>
        <v>1E-4</v>
      </c>
      <c r="H774" s="42"/>
      <c r="I774" s="41"/>
      <c r="J774" s="42">
        <f>SmtRes!CZ344</f>
        <v>641.70000000000005</v>
      </c>
      <c r="K774" s="41"/>
      <c r="L774" s="42">
        <f>SmtRes!DG344</f>
        <v>0.06</v>
      </c>
    </row>
    <row r="775" spans="1:83" ht="28.5" x14ac:dyDescent="0.2">
      <c r="A775" s="38"/>
      <c r="B775" s="38" t="s">
        <v>1209</v>
      </c>
      <c r="C775" s="38" t="s">
        <v>1963</v>
      </c>
      <c r="D775" s="39" t="s">
        <v>1203</v>
      </c>
      <c r="E775" s="40">
        <f>SmtRes!DO344*SmtRes!AT344</f>
        <v>0.01</v>
      </c>
      <c r="F775" s="40"/>
      <c r="G775" s="40">
        <f>ROUND(E775*G768, 7)</f>
        <v>1E-4</v>
      </c>
      <c r="H775" s="42"/>
      <c r="I775" s="41"/>
      <c r="J775" s="42">
        <f>ROUND(SmtRes!AG344/SmtRes!DO344, 2)</f>
        <v>539.69000000000005</v>
      </c>
      <c r="K775" s="41"/>
      <c r="L775" s="42">
        <f>SmtRes!DH344</f>
        <v>0.05</v>
      </c>
      <c r="CE775">
        <v>1</v>
      </c>
    </row>
    <row r="776" spans="1:83" ht="15" hidden="1" x14ac:dyDescent="0.2">
      <c r="A776" s="37"/>
      <c r="B776" s="40">
        <v>4</v>
      </c>
      <c r="C776" s="37" t="s">
        <v>1965</v>
      </c>
      <c r="D776" s="39"/>
      <c r="E776" s="44"/>
      <c r="F776" s="40"/>
      <c r="G776" s="40"/>
      <c r="H776" s="40"/>
      <c r="I776" s="40"/>
      <c r="J776" s="40"/>
      <c r="K776" s="40"/>
      <c r="L776" s="45">
        <f>SUM(L777:L778)-SUMIF(CE777:CE778, 1, L777:L778)</f>
        <v>0</v>
      </c>
    </row>
    <row r="777" spans="1:83" ht="14.25" x14ac:dyDescent="0.2">
      <c r="A777" s="38"/>
      <c r="B777" s="38" t="s">
        <v>1393</v>
      </c>
      <c r="C777" s="38" t="s">
        <v>1395</v>
      </c>
      <c r="D777" s="39" t="s">
        <v>441</v>
      </c>
      <c r="E777" s="40">
        <v>0.1</v>
      </c>
      <c r="F777" s="40">
        <f>ROUND(0,7)</f>
        <v>0</v>
      </c>
      <c r="G777" s="40">
        <f>SmtRes!CX345</f>
        <v>0</v>
      </c>
      <c r="H777" s="42">
        <f>SmtRes!CZ345</f>
        <v>56.11</v>
      </c>
      <c r="I777" s="41">
        <f>SmtRes!AI345</f>
        <v>1.54</v>
      </c>
      <c r="J777" s="42">
        <f>ROUND(H777*I777, 2)</f>
        <v>86.41</v>
      </c>
      <c r="K777" s="41"/>
      <c r="L777" s="42">
        <f>SmtRes!DF345</f>
        <v>0</v>
      </c>
    </row>
    <row r="778" spans="1:83" ht="57" x14ac:dyDescent="0.2">
      <c r="A778" s="38"/>
      <c r="B778" s="38" t="s">
        <v>1396</v>
      </c>
      <c r="C778" s="38" t="s">
        <v>1398</v>
      </c>
      <c r="D778" s="39" t="s">
        <v>83</v>
      </c>
      <c r="E778" s="40">
        <v>6.7999999999999996E-3</v>
      </c>
      <c r="F778" s="40">
        <f>ROUND(0,7)</f>
        <v>0</v>
      </c>
      <c r="G778" s="40">
        <f>SmtRes!CX347</f>
        <v>0</v>
      </c>
      <c r="H778" s="42">
        <f>SmtRes!CZ347</f>
        <v>60697.21</v>
      </c>
      <c r="I778" s="41">
        <f>SmtRes!AI347</f>
        <v>1.2</v>
      </c>
      <c r="J778" s="42">
        <f>ROUND(H778*I778, 2)</f>
        <v>72836.649999999994</v>
      </c>
      <c r="K778" s="41"/>
      <c r="L778" s="42">
        <f>SmtRes!DF347</f>
        <v>0</v>
      </c>
    </row>
    <row r="779" spans="1:83" ht="28.5" x14ac:dyDescent="0.2">
      <c r="A779" s="38"/>
      <c r="B779" s="38" t="str">
        <f>EtalonRes!I348</f>
        <v>14.4.02.04</v>
      </c>
      <c r="C779" s="46" t="str">
        <f>EtalonRes!K348</f>
        <v>Краски масляные готовые к применению для наружных работ</v>
      </c>
      <c r="D779" s="47" t="str">
        <f>EtalonRes!O348</f>
        <v>т</v>
      </c>
      <c r="E779" s="48">
        <f>EtalonRes!X348</f>
        <v>1.1299999999999999E-2</v>
      </c>
      <c r="F779" s="48">
        <f>ROUND(0,7)</f>
        <v>0</v>
      </c>
      <c r="G779" s="48">
        <f>ROUND(EtalonRes!AG348*Source!I212, 7)</f>
        <v>0</v>
      </c>
      <c r="H779" s="49"/>
      <c r="I779" s="50"/>
      <c r="J779" s="49"/>
      <c r="K779" s="50"/>
      <c r="L779" s="49"/>
    </row>
    <row r="780" spans="1:83" ht="15" x14ac:dyDescent="0.2">
      <c r="A780" s="38"/>
      <c r="B780" s="38"/>
      <c r="C780" s="52" t="s">
        <v>1966</v>
      </c>
      <c r="D780" s="39"/>
      <c r="E780" s="40"/>
      <c r="F780" s="40"/>
      <c r="G780" s="40"/>
      <c r="H780" s="42"/>
      <c r="I780" s="41"/>
      <c r="J780" s="42"/>
      <c r="K780" s="41"/>
      <c r="L780" s="42">
        <f>L770+L772+L773+L776</f>
        <v>358.27000000000004</v>
      </c>
    </row>
    <row r="781" spans="1:83" ht="14.25" x14ac:dyDescent="0.2">
      <c r="A781" s="38"/>
      <c r="B781" s="38"/>
      <c r="C781" s="38" t="s">
        <v>1967</v>
      </c>
      <c r="D781" s="39"/>
      <c r="E781" s="40"/>
      <c r="F781" s="40"/>
      <c r="G781" s="40"/>
      <c r="H781" s="42"/>
      <c r="I781" s="41"/>
      <c r="J781" s="42"/>
      <c r="K781" s="41"/>
      <c r="L781" s="42">
        <f>SUM(AR768:AR784)+SUM(AS768:AS784)+SUM(AT768:AT784)+SUM(AU768:AU784)+SUM(AV768:AV784)</f>
        <v>358.21000000000004</v>
      </c>
    </row>
    <row r="782" spans="1:83" ht="14.25" x14ac:dyDescent="0.2">
      <c r="A782" s="38"/>
      <c r="B782" s="38" t="s">
        <v>372</v>
      </c>
      <c r="C782" s="38" t="s">
        <v>2069</v>
      </c>
      <c r="D782" s="39" t="s">
        <v>635</v>
      </c>
      <c r="E782" s="40">
        <f>Source!BZ212</f>
        <v>90</v>
      </c>
      <c r="F782" s="40"/>
      <c r="G782" s="40">
        <f>Source!AT212</f>
        <v>90</v>
      </c>
      <c r="H782" s="42"/>
      <c r="I782" s="41"/>
      <c r="J782" s="42"/>
      <c r="K782" s="41"/>
      <c r="L782" s="42">
        <f>SUM(AZ768:AZ784)</f>
        <v>322.39</v>
      </c>
    </row>
    <row r="783" spans="1:83" ht="14.25" x14ac:dyDescent="0.2">
      <c r="A783" s="46"/>
      <c r="B783" s="46" t="s">
        <v>373</v>
      </c>
      <c r="C783" s="46" t="s">
        <v>2070</v>
      </c>
      <c r="D783" s="47" t="s">
        <v>635</v>
      </c>
      <c r="E783" s="48">
        <f>Source!CA212</f>
        <v>46</v>
      </c>
      <c r="F783" s="48"/>
      <c r="G783" s="48">
        <f>Source!AU212</f>
        <v>46</v>
      </c>
      <c r="H783" s="49"/>
      <c r="I783" s="50"/>
      <c r="J783" s="49"/>
      <c r="K783" s="50"/>
      <c r="L783" s="49">
        <f>SUM(BA768:BA784)</f>
        <v>164.78</v>
      </c>
    </row>
    <row r="784" spans="1:83" ht="15" x14ac:dyDescent="0.2">
      <c r="C784" s="74" t="s">
        <v>1970</v>
      </c>
      <c r="D784" s="74"/>
      <c r="E784" s="74"/>
      <c r="F784" s="74"/>
      <c r="G784" s="74"/>
      <c r="H784" s="74"/>
      <c r="I784" s="75">
        <f>IF(E768&lt;&gt;0,K784/E768, 0)</f>
        <v>84543.999999999985</v>
      </c>
      <c r="J784" s="75"/>
      <c r="K784" s="75">
        <f>L770+L772+L776+L782+L783+L773</f>
        <v>845.43999999999994</v>
      </c>
      <c r="L784" s="75"/>
      <c r="M784" s="70">
        <f>K784*1.038</f>
        <v>877.56671999999992</v>
      </c>
      <c r="AD784">
        <f>ROUND((Source!AT212/100)*((ROUND(SUMIF(SmtRes!AQ342:'SmtRes'!AQ347,"=1",SmtRes!AD342:'SmtRes'!AD347)*Source!I212, 2)+ROUND(SUMIF(SmtRes!AQ342:'SmtRes'!AQ347,"=1",SmtRes!AC342:'SmtRes'!AC347)*Source!I212, 2))), 2)</f>
        <v>9.23</v>
      </c>
      <c r="AE784">
        <f>ROUND((Source!AU212/100)*((ROUND(SUMIF(SmtRes!AQ342:'SmtRes'!AQ347,"=1",SmtRes!AD342:'SmtRes'!AD347)*Source!I212, 2)+ROUND(SUMIF(SmtRes!AQ342:'SmtRes'!AQ347,"=1",SmtRes!AC342:'SmtRes'!AC347)*Source!I212, 2))), 2)</f>
        <v>4.72</v>
      </c>
      <c r="AN784" s="51">
        <f>L770+L772+L776+L782+L783+L773</f>
        <v>845.43999999999994</v>
      </c>
      <c r="AO784" s="51">
        <f>L772</f>
        <v>0.06</v>
      </c>
      <c r="AQ784" t="s">
        <v>1971</v>
      </c>
      <c r="AR784" s="51">
        <f>L770</f>
        <v>358.16</v>
      </c>
      <c r="AT784" s="51">
        <f>L773</f>
        <v>0.05</v>
      </c>
      <c r="AV784" t="s">
        <v>1971</v>
      </c>
      <c r="AW784" s="51">
        <f>L776</f>
        <v>0</v>
      </c>
      <c r="AZ784">
        <f>Source!X212</f>
        <v>322.39</v>
      </c>
      <c r="BA784">
        <f>Source!Y212</f>
        <v>164.78</v>
      </c>
      <c r="CD784">
        <v>1</v>
      </c>
    </row>
    <row r="785" spans="1:83" ht="82.5" x14ac:dyDescent="0.2">
      <c r="A785" s="36" t="s">
        <v>393</v>
      </c>
      <c r="B785" s="38" t="s">
        <v>2077</v>
      </c>
      <c r="C785" s="38" t="s">
        <v>2078</v>
      </c>
      <c r="D785" s="39" t="str">
        <f>Source!H214</f>
        <v>100 м2</v>
      </c>
      <c r="E785" s="40">
        <f>Source!K214</f>
        <v>0.01</v>
      </c>
      <c r="F785" s="40"/>
      <c r="G785" s="40">
        <f>Source!I214</f>
        <v>0.01</v>
      </c>
      <c r="H785" s="42"/>
      <c r="I785" s="41"/>
      <c r="J785" s="42"/>
      <c r="K785" s="41"/>
      <c r="L785" s="42"/>
    </row>
    <row r="786" spans="1:83" x14ac:dyDescent="0.2">
      <c r="C786" s="43" t="str">
        <f>"Объем: "&amp;Source!I214&amp;"=1/"&amp;"100"</f>
        <v>Объем: 0,01=1/100</v>
      </c>
    </row>
    <row r="787" spans="1:83" ht="15" x14ac:dyDescent="0.2">
      <c r="A787" s="37"/>
      <c r="B787" s="40">
        <v>1</v>
      </c>
      <c r="C787" s="37" t="s">
        <v>1961</v>
      </c>
      <c r="D787" s="39" t="s">
        <v>1203</v>
      </c>
      <c r="E787" s="44"/>
      <c r="F787" s="40"/>
      <c r="G787" s="40">
        <f>Source!U214</f>
        <v>0.182</v>
      </c>
      <c r="H787" s="40"/>
      <c r="I787" s="40"/>
      <c r="J787" s="40"/>
      <c r="K787" s="40"/>
      <c r="L787" s="45">
        <f>SUM(L788:L788)-SUMIF(CE788:CE788, 1, L788:L788)</f>
        <v>89.43</v>
      </c>
    </row>
    <row r="788" spans="1:83" ht="28.5" x14ac:dyDescent="0.2">
      <c r="A788" s="38"/>
      <c r="B788" s="38" t="s">
        <v>1299</v>
      </c>
      <c r="C788" s="38" t="s">
        <v>1300</v>
      </c>
      <c r="D788" s="39" t="s">
        <v>1203</v>
      </c>
      <c r="E788" s="40">
        <v>18.2</v>
      </c>
      <c r="F788" s="40"/>
      <c r="G788" s="40">
        <f>SmtRes!CX348</f>
        <v>0.182</v>
      </c>
      <c r="H788" s="42"/>
      <c r="I788" s="41"/>
      <c r="J788" s="42">
        <f>SmtRes!CZ348</f>
        <v>491.36</v>
      </c>
      <c r="K788" s="41"/>
      <c r="L788" s="42">
        <f>SmtRes!DI348</f>
        <v>89.43</v>
      </c>
    </row>
    <row r="789" spans="1:83" ht="15" x14ac:dyDescent="0.2">
      <c r="A789" s="37"/>
      <c r="B789" s="40">
        <v>2</v>
      </c>
      <c r="C789" s="37" t="s">
        <v>1962</v>
      </c>
      <c r="D789" s="39"/>
      <c r="E789" s="44"/>
      <c r="F789" s="40"/>
      <c r="G789" s="40"/>
      <c r="H789" s="40"/>
      <c r="I789" s="40"/>
      <c r="J789" s="40"/>
      <c r="K789" s="40"/>
      <c r="L789" s="45">
        <f>SUM(L790:L792)-SUMIF(CE790:CE792, 1, L790:L792)</f>
        <v>0.06</v>
      </c>
    </row>
    <row r="790" spans="1:83" ht="15" x14ac:dyDescent="0.2">
      <c r="A790" s="37"/>
      <c r="B790" s="40"/>
      <c r="C790" s="37" t="s">
        <v>1964</v>
      </c>
      <c r="D790" s="39" t="s">
        <v>1203</v>
      </c>
      <c r="E790" s="44"/>
      <c r="F790" s="40"/>
      <c r="G790" s="40">
        <f>Source!V214</f>
        <v>1E-4</v>
      </c>
      <c r="H790" s="40"/>
      <c r="I790" s="40"/>
      <c r="J790" s="40"/>
      <c r="K790" s="40"/>
      <c r="L790" s="45">
        <f>SUMIF(CE791:CE792, 1, L791:L792)</f>
        <v>0.05</v>
      </c>
      <c r="CE790">
        <v>1</v>
      </c>
    </row>
    <row r="791" spans="1:83" ht="28.5" x14ac:dyDescent="0.2">
      <c r="A791" s="38"/>
      <c r="B791" s="38" t="s">
        <v>1206</v>
      </c>
      <c r="C791" s="38" t="s">
        <v>1208</v>
      </c>
      <c r="D791" s="39" t="s">
        <v>1100</v>
      </c>
      <c r="E791" s="40">
        <v>0.01</v>
      </c>
      <c r="F791" s="40"/>
      <c r="G791" s="40">
        <f>SmtRes!CX350</f>
        <v>1E-4</v>
      </c>
      <c r="H791" s="42"/>
      <c r="I791" s="41"/>
      <c r="J791" s="42">
        <f>SmtRes!CZ350</f>
        <v>641.70000000000005</v>
      </c>
      <c r="K791" s="41"/>
      <c r="L791" s="42">
        <f>SmtRes!DG350</f>
        <v>0.06</v>
      </c>
    </row>
    <row r="792" spans="1:83" ht="28.5" x14ac:dyDescent="0.2">
      <c r="A792" s="38"/>
      <c r="B792" s="38" t="s">
        <v>1209</v>
      </c>
      <c r="C792" s="38" t="s">
        <v>1963</v>
      </c>
      <c r="D792" s="39" t="s">
        <v>1203</v>
      </c>
      <c r="E792" s="40">
        <f>SmtRes!DO350*SmtRes!AT350</f>
        <v>0.01</v>
      </c>
      <c r="F792" s="40"/>
      <c r="G792" s="40">
        <f>ROUND(E792*G785, 7)</f>
        <v>1E-4</v>
      </c>
      <c r="H792" s="42"/>
      <c r="I792" s="41"/>
      <c r="J792" s="42">
        <f>ROUND(SmtRes!AG350/SmtRes!DO350, 2)</f>
        <v>539.69000000000005</v>
      </c>
      <c r="K792" s="41"/>
      <c r="L792" s="42">
        <f>SmtRes!DH350</f>
        <v>0.05</v>
      </c>
      <c r="CE792">
        <v>1</v>
      </c>
    </row>
    <row r="793" spans="1:83" ht="15" hidden="1" x14ac:dyDescent="0.2">
      <c r="A793" s="37"/>
      <c r="B793" s="40">
        <v>4</v>
      </c>
      <c r="C793" s="37" t="s">
        <v>1965</v>
      </c>
      <c r="D793" s="39"/>
      <c r="E793" s="44"/>
      <c r="F793" s="40"/>
      <c r="G793" s="40"/>
      <c r="H793" s="40"/>
      <c r="I793" s="40"/>
      <c r="J793" s="40"/>
      <c r="K793" s="40"/>
      <c r="L793" s="45">
        <f>SUM(L794:L795)-SUMIF(CE794:CE795, 1, L794:L795)</f>
        <v>0</v>
      </c>
    </row>
    <row r="794" spans="1:83" ht="14.25" x14ac:dyDescent="0.2">
      <c r="A794" s="38"/>
      <c r="B794" s="38" t="s">
        <v>1393</v>
      </c>
      <c r="C794" s="38" t="s">
        <v>1395</v>
      </c>
      <c r="D794" s="39" t="s">
        <v>441</v>
      </c>
      <c r="E794" s="40">
        <v>0.1</v>
      </c>
      <c r="F794" s="40">
        <f>ROUND(0,7)</f>
        <v>0</v>
      </c>
      <c r="G794" s="40">
        <f>SmtRes!CX351</f>
        <v>0</v>
      </c>
      <c r="H794" s="42">
        <f>SmtRes!CZ351</f>
        <v>56.11</v>
      </c>
      <c r="I794" s="41">
        <f>SmtRes!AI351</f>
        <v>1.54</v>
      </c>
      <c r="J794" s="42">
        <f>ROUND(H794*I794, 2)</f>
        <v>86.41</v>
      </c>
      <c r="K794" s="41"/>
      <c r="L794" s="42">
        <f>SmtRes!DF351</f>
        <v>0</v>
      </c>
    </row>
    <row r="795" spans="1:83" ht="57" x14ac:dyDescent="0.2">
      <c r="A795" s="38"/>
      <c r="B795" s="38" t="s">
        <v>1396</v>
      </c>
      <c r="C795" s="38" t="s">
        <v>1398</v>
      </c>
      <c r="D795" s="39" t="s">
        <v>83</v>
      </c>
      <c r="E795" s="40">
        <v>8.9999999999999993E-3</v>
      </c>
      <c r="F795" s="40">
        <f>ROUND(0,7)</f>
        <v>0</v>
      </c>
      <c r="G795" s="40">
        <f>SmtRes!CX353</f>
        <v>0</v>
      </c>
      <c r="H795" s="42">
        <f>SmtRes!CZ353</f>
        <v>60697.21</v>
      </c>
      <c r="I795" s="41">
        <f>SmtRes!AI353</f>
        <v>1.2</v>
      </c>
      <c r="J795" s="42">
        <f>ROUND(H795*I795, 2)</f>
        <v>72836.649999999994</v>
      </c>
      <c r="K795" s="41"/>
      <c r="L795" s="42">
        <f>SmtRes!DF353</f>
        <v>0</v>
      </c>
    </row>
    <row r="796" spans="1:83" ht="28.5" x14ac:dyDescent="0.2">
      <c r="A796" s="38"/>
      <c r="B796" s="38" t="str">
        <f>EtalonRes!I354</f>
        <v>14.4.02.04</v>
      </c>
      <c r="C796" s="46" t="str">
        <f>EtalonRes!K354</f>
        <v>Краски масляные готовые к применению для наружных работ</v>
      </c>
      <c r="D796" s="47" t="str">
        <f>EtalonRes!O354</f>
        <v>т</v>
      </c>
      <c r="E796" s="48">
        <f>EtalonRes!X354</f>
        <v>1.61E-2</v>
      </c>
      <c r="F796" s="48">
        <f>ROUND(0,7)</f>
        <v>0</v>
      </c>
      <c r="G796" s="48">
        <f>ROUND(EtalonRes!AG354*Source!I214, 7)</f>
        <v>0</v>
      </c>
      <c r="H796" s="49"/>
      <c r="I796" s="50"/>
      <c r="J796" s="49"/>
      <c r="K796" s="50"/>
      <c r="L796" s="49"/>
    </row>
    <row r="797" spans="1:83" ht="15" x14ac:dyDescent="0.2">
      <c r="A797" s="38"/>
      <c r="B797" s="38"/>
      <c r="C797" s="52" t="s">
        <v>1966</v>
      </c>
      <c r="D797" s="39"/>
      <c r="E797" s="40"/>
      <c r="F797" s="40"/>
      <c r="G797" s="40"/>
      <c r="H797" s="42"/>
      <c r="I797" s="41"/>
      <c r="J797" s="42"/>
      <c r="K797" s="41"/>
      <c r="L797" s="42">
        <f>L787+L789+L790+L793</f>
        <v>89.54</v>
      </c>
    </row>
    <row r="798" spans="1:83" ht="14.25" x14ac:dyDescent="0.2">
      <c r="A798" s="38"/>
      <c r="B798" s="38"/>
      <c r="C798" s="38" t="s">
        <v>1967</v>
      </c>
      <c r="D798" s="39"/>
      <c r="E798" s="40"/>
      <c r="F798" s="40"/>
      <c r="G798" s="40"/>
      <c r="H798" s="42"/>
      <c r="I798" s="41"/>
      <c r="J798" s="42"/>
      <c r="K798" s="41"/>
      <c r="L798" s="42">
        <f>SUM(AR785:AR801)+SUM(AS785:AS801)+SUM(AT785:AT801)+SUM(AU785:AU801)+SUM(AV785:AV801)</f>
        <v>89.48</v>
      </c>
    </row>
    <row r="799" spans="1:83" ht="14.25" x14ac:dyDescent="0.2">
      <c r="A799" s="38"/>
      <c r="B799" s="38" t="s">
        <v>372</v>
      </c>
      <c r="C799" s="38" t="s">
        <v>2069</v>
      </c>
      <c r="D799" s="39" t="s">
        <v>635</v>
      </c>
      <c r="E799" s="40">
        <f>Source!BZ214</f>
        <v>90</v>
      </c>
      <c r="F799" s="40"/>
      <c r="G799" s="40">
        <f>Source!AT214</f>
        <v>90</v>
      </c>
      <c r="H799" s="42"/>
      <c r="I799" s="41"/>
      <c r="J799" s="42"/>
      <c r="K799" s="41"/>
      <c r="L799" s="42">
        <f>SUM(AZ785:AZ801)</f>
        <v>80.53</v>
      </c>
    </row>
    <row r="800" spans="1:83" ht="14.25" x14ac:dyDescent="0.2">
      <c r="A800" s="46"/>
      <c r="B800" s="46" t="s">
        <v>373</v>
      </c>
      <c r="C800" s="46" t="s">
        <v>2070</v>
      </c>
      <c r="D800" s="47" t="s">
        <v>635</v>
      </c>
      <c r="E800" s="48">
        <f>Source!CA214</f>
        <v>46</v>
      </c>
      <c r="F800" s="48"/>
      <c r="G800" s="48">
        <f>Source!AU214</f>
        <v>46</v>
      </c>
      <c r="H800" s="49"/>
      <c r="I800" s="50"/>
      <c r="J800" s="49"/>
      <c r="K800" s="50"/>
      <c r="L800" s="49">
        <f>SUM(BA785:BA801)</f>
        <v>41.16</v>
      </c>
    </row>
    <row r="801" spans="1:83" ht="15" x14ac:dyDescent="0.2">
      <c r="C801" s="74" t="s">
        <v>1970</v>
      </c>
      <c r="D801" s="74"/>
      <c r="E801" s="74"/>
      <c r="F801" s="74"/>
      <c r="G801" s="74"/>
      <c r="H801" s="74"/>
      <c r="I801" s="75">
        <f>IF(E785&lt;&gt;0,K801/E785, 0)</f>
        <v>21123</v>
      </c>
      <c r="J801" s="75"/>
      <c r="K801" s="75">
        <f>L787+L789+L793+L799+L800+L790</f>
        <v>211.23000000000002</v>
      </c>
      <c r="L801" s="75"/>
      <c r="M801" s="70">
        <f>K801*1.038</f>
        <v>219.25674000000004</v>
      </c>
      <c r="AD801">
        <f>ROUND((Source!AT214/100)*((ROUND(SUMIF(SmtRes!AQ348:'SmtRes'!AQ353,"=1",SmtRes!AD348:'SmtRes'!AD353)*Source!I214, 2)+ROUND(SUMIF(SmtRes!AQ348:'SmtRes'!AQ353,"=1",SmtRes!AC348:'SmtRes'!AC353)*Source!I214, 2))), 2)</f>
        <v>9.2799999999999994</v>
      </c>
      <c r="AE801">
        <f>ROUND((Source!AU214/100)*((ROUND(SUMIF(SmtRes!AQ348:'SmtRes'!AQ353,"=1",SmtRes!AD348:'SmtRes'!AD353)*Source!I214, 2)+ROUND(SUMIF(SmtRes!AQ348:'SmtRes'!AQ353,"=1",SmtRes!AC348:'SmtRes'!AC353)*Source!I214, 2))), 2)</f>
        <v>4.74</v>
      </c>
      <c r="AN801" s="51">
        <f>L787+L789+L793+L799+L800+L790</f>
        <v>211.23000000000002</v>
      </c>
      <c r="AO801" s="51">
        <f>L789</f>
        <v>0.06</v>
      </c>
      <c r="AQ801" t="s">
        <v>1971</v>
      </c>
      <c r="AR801" s="51">
        <f>L787</f>
        <v>89.43</v>
      </c>
      <c r="AT801" s="51">
        <f>L790</f>
        <v>0.05</v>
      </c>
      <c r="AV801" t="s">
        <v>1971</v>
      </c>
      <c r="AW801" s="51">
        <f>L793</f>
        <v>0</v>
      </c>
      <c r="AZ801">
        <f>Source!X214</f>
        <v>80.53</v>
      </c>
      <c r="BA801">
        <f>Source!Y214</f>
        <v>41.16</v>
      </c>
      <c r="CD801">
        <v>1</v>
      </c>
    </row>
    <row r="802" spans="1:83" ht="68.25" x14ac:dyDescent="0.2">
      <c r="A802" s="36" t="s">
        <v>398</v>
      </c>
      <c r="B802" s="38" t="s">
        <v>2079</v>
      </c>
      <c r="C802" s="38" t="s">
        <v>2080</v>
      </c>
      <c r="D802" s="39" t="str">
        <f>Source!H216</f>
        <v>100 м2</v>
      </c>
      <c r="E802" s="40">
        <f>Source!K216</f>
        <v>0.01</v>
      </c>
      <c r="F802" s="40"/>
      <c r="G802" s="40">
        <f>Source!I216</f>
        <v>0.01</v>
      </c>
      <c r="H802" s="42"/>
      <c r="I802" s="41"/>
      <c r="J802" s="42"/>
      <c r="K802" s="41"/>
      <c r="L802" s="42"/>
    </row>
    <row r="803" spans="1:83" x14ac:dyDescent="0.2">
      <c r="C803" s="43" t="str">
        <f>"Объем: "&amp;Source!I216&amp;"=1/"&amp;"100"</f>
        <v>Объем: 0,01=1/100</v>
      </c>
    </row>
    <row r="804" spans="1:83" ht="15" x14ac:dyDescent="0.2">
      <c r="A804" s="37"/>
      <c r="B804" s="40">
        <v>1</v>
      </c>
      <c r="C804" s="37" t="s">
        <v>1961</v>
      </c>
      <c r="D804" s="39" t="s">
        <v>1203</v>
      </c>
      <c r="E804" s="44"/>
      <c r="F804" s="40"/>
      <c r="G804" s="40">
        <f>Source!U216</f>
        <v>5.3100000000000001E-2</v>
      </c>
      <c r="H804" s="40"/>
      <c r="I804" s="40"/>
      <c r="J804" s="40"/>
      <c r="K804" s="40"/>
      <c r="L804" s="45">
        <f>SUM(L805:L805)-SUMIF(CE805:CE805, 1, L805:L805)</f>
        <v>31.65</v>
      </c>
    </row>
    <row r="805" spans="1:83" ht="28.5" x14ac:dyDescent="0.2">
      <c r="A805" s="38"/>
      <c r="B805" s="38" t="s">
        <v>1399</v>
      </c>
      <c r="C805" s="38" t="s">
        <v>1400</v>
      </c>
      <c r="D805" s="39" t="s">
        <v>1203</v>
      </c>
      <c r="E805" s="40">
        <v>5.31</v>
      </c>
      <c r="F805" s="40"/>
      <c r="G805" s="40">
        <f>SmtRes!CX354</f>
        <v>5.3100000000000001E-2</v>
      </c>
      <c r="H805" s="42"/>
      <c r="I805" s="41"/>
      <c r="J805" s="42">
        <f>SmtRes!CZ354</f>
        <v>596.07000000000005</v>
      </c>
      <c r="K805" s="41"/>
      <c r="L805" s="42">
        <f>SmtRes!DI354</f>
        <v>31.65</v>
      </c>
    </row>
    <row r="806" spans="1:83" ht="15" x14ac:dyDescent="0.2">
      <c r="A806" s="37"/>
      <c r="B806" s="40">
        <v>2</v>
      </c>
      <c r="C806" s="37" t="s">
        <v>1962</v>
      </c>
      <c r="D806" s="39"/>
      <c r="E806" s="44"/>
      <c r="F806" s="40"/>
      <c r="G806" s="40"/>
      <c r="H806" s="40"/>
      <c r="I806" s="40"/>
      <c r="J806" s="40"/>
      <c r="K806" s="40"/>
      <c r="L806" s="45">
        <f>SUM(L807:L813)-SUMIF(CE807:CE813, 1, L807:L813)</f>
        <v>0.30000000000000004</v>
      </c>
    </row>
    <row r="807" spans="1:83" ht="15" x14ac:dyDescent="0.2">
      <c r="A807" s="37"/>
      <c r="B807" s="40"/>
      <c r="C807" s="37" t="s">
        <v>1964</v>
      </c>
      <c r="D807" s="39" t="s">
        <v>1203</v>
      </c>
      <c r="E807" s="44"/>
      <c r="F807" s="40"/>
      <c r="G807" s="40">
        <f>Source!V216</f>
        <v>2.0000000000000001E-4</v>
      </c>
      <c r="H807" s="40"/>
      <c r="I807" s="40"/>
      <c r="J807" s="40"/>
      <c r="K807" s="40"/>
      <c r="L807" s="45">
        <f>SUMIF(CE808:CE813, 1, L808:L813)</f>
        <v>0.11</v>
      </c>
      <c r="CE807">
        <v>1</v>
      </c>
    </row>
    <row r="808" spans="1:83" ht="28.5" x14ac:dyDescent="0.2">
      <c r="A808" s="38"/>
      <c r="B808" s="38" t="s">
        <v>1401</v>
      </c>
      <c r="C808" s="38" t="s">
        <v>1403</v>
      </c>
      <c r="D808" s="39" t="s">
        <v>1100</v>
      </c>
      <c r="E808" s="40">
        <v>0.01</v>
      </c>
      <c r="F808" s="40"/>
      <c r="G808" s="40">
        <f>SmtRes!CX356</f>
        <v>1E-4</v>
      </c>
      <c r="H808" s="42">
        <f>SmtRes!CZ356</f>
        <v>6.62</v>
      </c>
      <c r="I808" s="41">
        <f>SmtRes!AJ356</f>
        <v>1.48</v>
      </c>
      <c r="J808" s="42">
        <f>ROUND(H808*I808, 2)</f>
        <v>9.8000000000000007</v>
      </c>
      <c r="K808" s="41"/>
      <c r="L808" s="42">
        <f>SmtRes!DG356</f>
        <v>0</v>
      </c>
    </row>
    <row r="809" spans="1:83" ht="71.25" x14ac:dyDescent="0.2">
      <c r="A809" s="38"/>
      <c r="B809" s="38" t="s">
        <v>1364</v>
      </c>
      <c r="C809" s="38" t="s">
        <v>1366</v>
      </c>
      <c r="D809" s="39" t="s">
        <v>1100</v>
      </c>
      <c r="E809" s="40">
        <v>0.01</v>
      </c>
      <c r="F809" s="40"/>
      <c r="G809" s="40">
        <f>SmtRes!CX357</f>
        <v>1E-4</v>
      </c>
      <c r="H809" s="42"/>
      <c r="I809" s="41"/>
      <c r="J809" s="42">
        <f>SmtRes!CZ357</f>
        <v>1587.88</v>
      </c>
      <c r="K809" s="41"/>
      <c r="L809" s="42">
        <f>SmtRes!DG357</f>
        <v>0.16</v>
      </c>
    </row>
    <row r="810" spans="1:83" ht="28.5" x14ac:dyDescent="0.2">
      <c r="A810" s="38"/>
      <c r="B810" s="38" t="s">
        <v>1219</v>
      </c>
      <c r="C810" s="38" t="s">
        <v>1974</v>
      </c>
      <c r="D810" s="39" t="s">
        <v>1203</v>
      </c>
      <c r="E810" s="40">
        <f>SmtRes!DO357*SmtRes!AT357</f>
        <v>0.01</v>
      </c>
      <c r="F810" s="40"/>
      <c r="G810" s="40">
        <f>ROUND(E810*G802, 7)</f>
        <v>1E-4</v>
      </c>
      <c r="H810" s="42"/>
      <c r="I810" s="41"/>
      <c r="J810" s="42">
        <f>ROUND(SmtRes!AG357/SmtRes!DO357, 2)</f>
        <v>620.24</v>
      </c>
      <c r="K810" s="41"/>
      <c r="L810" s="42">
        <f>SmtRes!DH357</f>
        <v>0.06</v>
      </c>
      <c r="CE810">
        <v>1</v>
      </c>
    </row>
    <row r="811" spans="1:83" ht="28.5" x14ac:dyDescent="0.2">
      <c r="A811" s="38"/>
      <c r="B811" s="38" t="s">
        <v>1206</v>
      </c>
      <c r="C811" s="38" t="s">
        <v>1208</v>
      </c>
      <c r="D811" s="39" t="s">
        <v>1100</v>
      </c>
      <c r="E811" s="40">
        <v>0.01</v>
      </c>
      <c r="F811" s="40"/>
      <c r="G811" s="40">
        <f>SmtRes!CX358</f>
        <v>1E-4</v>
      </c>
      <c r="H811" s="42"/>
      <c r="I811" s="41"/>
      <c r="J811" s="42">
        <f>SmtRes!CZ358</f>
        <v>641.70000000000005</v>
      </c>
      <c r="K811" s="41"/>
      <c r="L811" s="42">
        <f>SmtRes!DG358</f>
        <v>0.06</v>
      </c>
    </row>
    <row r="812" spans="1:83" ht="28.5" x14ac:dyDescent="0.2">
      <c r="A812" s="38"/>
      <c r="B812" s="38" t="s">
        <v>1209</v>
      </c>
      <c r="C812" s="38" t="s">
        <v>1963</v>
      </c>
      <c r="D812" s="39" t="s">
        <v>1203</v>
      </c>
      <c r="E812" s="40">
        <f>SmtRes!DO358*SmtRes!AT358</f>
        <v>0.01</v>
      </c>
      <c r="F812" s="40"/>
      <c r="G812" s="40">
        <f>ROUND(E812*G802, 7)</f>
        <v>1E-4</v>
      </c>
      <c r="H812" s="42"/>
      <c r="I812" s="41"/>
      <c r="J812" s="42">
        <f>ROUND(SmtRes!AG358/SmtRes!DO358, 2)</f>
        <v>539.69000000000005</v>
      </c>
      <c r="K812" s="41"/>
      <c r="L812" s="42">
        <f>SmtRes!DH358</f>
        <v>0.05</v>
      </c>
      <c r="CE812">
        <v>1</v>
      </c>
    </row>
    <row r="813" spans="1:83" ht="42.75" x14ac:dyDescent="0.2">
      <c r="A813" s="38"/>
      <c r="B813" s="38" t="s">
        <v>1404</v>
      </c>
      <c r="C813" s="38" t="s">
        <v>1406</v>
      </c>
      <c r="D813" s="39" t="s">
        <v>1100</v>
      </c>
      <c r="E813" s="40">
        <v>1.1200000000000001</v>
      </c>
      <c r="F813" s="40"/>
      <c r="G813" s="40">
        <f>SmtRes!CX359</f>
        <v>1.12E-2</v>
      </c>
      <c r="H813" s="42">
        <f>SmtRes!CZ359</f>
        <v>5.67</v>
      </c>
      <c r="I813" s="41">
        <f>SmtRes!AJ359</f>
        <v>1.32</v>
      </c>
      <c r="J813" s="42">
        <f>ROUND(H813*I813, 2)</f>
        <v>7.48</v>
      </c>
      <c r="K813" s="41"/>
      <c r="L813" s="42">
        <f>SmtRes!DG359</f>
        <v>0.08</v>
      </c>
    </row>
    <row r="814" spans="1:83" ht="15" hidden="1" x14ac:dyDescent="0.2">
      <c r="A814" s="37"/>
      <c r="B814" s="40">
        <v>4</v>
      </c>
      <c r="C814" s="37" t="s">
        <v>1965</v>
      </c>
      <c r="D814" s="39"/>
      <c r="E814" s="44"/>
      <c r="F814" s="40"/>
      <c r="G814" s="40"/>
      <c r="H814" s="40"/>
      <c r="I814" s="40"/>
      <c r="J814" s="40"/>
      <c r="K814" s="40"/>
      <c r="L814" s="45">
        <f>SUM(L815:L816)-SUMIF(CE815:CE816, 1, L815:L816)</f>
        <v>0</v>
      </c>
    </row>
    <row r="815" spans="1:83" ht="14.25" x14ac:dyDescent="0.2">
      <c r="A815" s="38"/>
      <c r="B815" s="38" t="s">
        <v>1344</v>
      </c>
      <c r="C815" s="38" t="s">
        <v>1346</v>
      </c>
      <c r="D815" s="39" t="s">
        <v>83</v>
      </c>
      <c r="E815" s="40">
        <v>8.9999999999999993E-3</v>
      </c>
      <c r="F815" s="40">
        <f>ROUND(0,7)</f>
        <v>0</v>
      </c>
      <c r="G815" s="40">
        <f>SmtRes!CX360</f>
        <v>0</v>
      </c>
      <c r="H815" s="42">
        <f>SmtRes!CZ360</f>
        <v>51280.15</v>
      </c>
      <c r="I815" s="41">
        <f>SmtRes!AI360</f>
        <v>1.53</v>
      </c>
      <c r="J815" s="42">
        <f>ROUND(H815*I815, 2)</f>
        <v>78458.63</v>
      </c>
      <c r="K815" s="41"/>
      <c r="L815" s="42">
        <f>SmtRes!DF360</f>
        <v>0</v>
      </c>
    </row>
    <row r="816" spans="1:83" ht="14.25" x14ac:dyDescent="0.2">
      <c r="A816" s="38"/>
      <c r="B816" s="38" t="s">
        <v>1407</v>
      </c>
      <c r="C816" s="46" t="s">
        <v>1409</v>
      </c>
      <c r="D816" s="47" t="s">
        <v>83</v>
      </c>
      <c r="E816" s="48">
        <v>1.5E-3</v>
      </c>
      <c r="F816" s="48">
        <f>ROUND(0,7)</f>
        <v>0</v>
      </c>
      <c r="G816" s="48">
        <f>SmtRes!CX361</f>
        <v>0</v>
      </c>
      <c r="H816" s="49">
        <f>SmtRes!CZ361</f>
        <v>75885.63</v>
      </c>
      <c r="I816" s="50">
        <f>SmtRes!AI361</f>
        <v>1.43</v>
      </c>
      <c r="J816" s="49">
        <f>ROUND(H816*I816, 2)</f>
        <v>108516.45</v>
      </c>
      <c r="K816" s="50"/>
      <c r="L816" s="49">
        <f>SmtRes!DF361</f>
        <v>0</v>
      </c>
    </row>
    <row r="817" spans="1:83" ht="15" x14ac:dyDescent="0.2">
      <c r="A817" s="38"/>
      <c r="B817" s="38"/>
      <c r="C817" s="52" t="s">
        <v>1966</v>
      </c>
      <c r="D817" s="39"/>
      <c r="E817" s="40"/>
      <c r="F817" s="40"/>
      <c r="G817" s="40"/>
      <c r="H817" s="42"/>
      <c r="I817" s="41"/>
      <c r="J817" s="42"/>
      <c r="K817" s="41"/>
      <c r="L817" s="42">
        <f>L804+L806+L807+L814</f>
        <v>32.06</v>
      </c>
    </row>
    <row r="818" spans="1:83" ht="14.25" x14ac:dyDescent="0.2">
      <c r="A818" s="38"/>
      <c r="B818" s="38"/>
      <c r="C818" s="38" t="s">
        <v>1967</v>
      </c>
      <c r="D818" s="39"/>
      <c r="E818" s="40"/>
      <c r="F818" s="40"/>
      <c r="G818" s="40"/>
      <c r="H818" s="42"/>
      <c r="I818" s="41"/>
      <c r="J818" s="42"/>
      <c r="K818" s="41"/>
      <c r="L818" s="42">
        <f>SUM(AR802:AR821)+SUM(AS802:AS821)+SUM(AT802:AT821)+SUM(AU802:AU821)+SUM(AV802:AV821)</f>
        <v>31.759999999999998</v>
      </c>
    </row>
    <row r="819" spans="1:83" ht="28.5" x14ac:dyDescent="0.2">
      <c r="A819" s="38"/>
      <c r="B819" s="38" t="s">
        <v>405</v>
      </c>
      <c r="C819" s="38" t="s">
        <v>2081</v>
      </c>
      <c r="D819" s="39" t="s">
        <v>635</v>
      </c>
      <c r="E819" s="40">
        <f>Source!BZ216</f>
        <v>94</v>
      </c>
      <c r="F819" s="40"/>
      <c r="G819" s="40">
        <f>Source!AT216</f>
        <v>94</v>
      </c>
      <c r="H819" s="42"/>
      <c r="I819" s="41"/>
      <c r="J819" s="42"/>
      <c r="K819" s="41"/>
      <c r="L819" s="42">
        <f>SUM(AZ802:AZ821)</f>
        <v>29.85</v>
      </c>
    </row>
    <row r="820" spans="1:83" ht="42.75" x14ac:dyDescent="0.2">
      <c r="A820" s="46"/>
      <c r="B820" s="46" t="s">
        <v>406</v>
      </c>
      <c r="C820" s="46" t="s">
        <v>2082</v>
      </c>
      <c r="D820" s="47" t="s">
        <v>635</v>
      </c>
      <c r="E820" s="48">
        <f>Source!CA216</f>
        <v>51</v>
      </c>
      <c r="F820" s="48"/>
      <c r="G820" s="48">
        <f>Source!AU216</f>
        <v>51</v>
      </c>
      <c r="H820" s="49"/>
      <c r="I820" s="50"/>
      <c r="J820" s="49"/>
      <c r="K820" s="50"/>
      <c r="L820" s="49">
        <f>SUM(BA802:BA821)</f>
        <v>16.2</v>
      </c>
    </row>
    <row r="821" spans="1:83" ht="15" x14ac:dyDescent="0.2">
      <c r="C821" s="74" t="s">
        <v>1970</v>
      </c>
      <c r="D821" s="74"/>
      <c r="E821" s="74"/>
      <c r="F821" s="74"/>
      <c r="G821" s="74"/>
      <c r="H821" s="74"/>
      <c r="I821" s="75">
        <f>IF(E802&lt;&gt;0,K821/E802, 0)</f>
        <v>7811</v>
      </c>
      <c r="J821" s="75"/>
      <c r="K821" s="75">
        <f>L804+L806+L814+L819+L820+L807</f>
        <v>78.11</v>
      </c>
      <c r="L821" s="75"/>
      <c r="M821" s="70">
        <f>K821*1.038</f>
        <v>81.078180000000003</v>
      </c>
      <c r="AD821">
        <f>ROUND((Source!AT216/100)*((ROUND(SUMIF(SmtRes!AQ354:'SmtRes'!AQ361,"=1",SmtRes!AD354:'SmtRes'!AD361)*Source!I216, 2)+ROUND(SUMIF(SmtRes!AQ354:'SmtRes'!AQ361,"=1",SmtRes!AC354:'SmtRes'!AC361)*Source!I216, 2))), 2)</f>
        <v>16.510000000000002</v>
      </c>
      <c r="AE821">
        <f>ROUND((Source!AU216/100)*((ROUND(SUMIF(SmtRes!AQ354:'SmtRes'!AQ361,"=1",SmtRes!AD354:'SmtRes'!AD361)*Source!I216, 2)+ROUND(SUMIF(SmtRes!AQ354:'SmtRes'!AQ361,"=1",SmtRes!AC354:'SmtRes'!AC361)*Source!I216, 2))), 2)</f>
        <v>8.9600000000000009</v>
      </c>
      <c r="AN821" s="51">
        <f>L804+L806+L814+L819+L820+L807</f>
        <v>78.11</v>
      </c>
      <c r="AO821" s="51">
        <f>L806</f>
        <v>0.30000000000000004</v>
      </c>
      <c r="AQ821" t="s">
        <v>1971</v>
      </c>
      <c r="AR821" s="51">
        <f>L804</f>
        <v>31.65</v>
      </c>
      <c r="AT821" s="51">
        <f>L807</f>
        <v>0.11</v>
      </c>
      <c r="AV821" t="s">
        <v>1971</v>
      </c>
      <c r="AW821" s="51">
        <f>L814</f>
        <v>0</v>
      </c>
      <c r="AZ821">
        <f>Source!X216</f>
        <v>29.85</v>
      </c>
      <c r="BA821">
        <f>Source!Y216</f>
        <v>16.2</v>
      </c>
      <c r="CD821">
        <v>1</v>
      </c>
    </row>
    <row r="822" spans="1:83" ht="39.75" x14ac:dyDescent="0.2">
      <c r="A822" s="36" t="s">
        <v>407</v>
      </c>
      <c r="B822" s="38" t="s">
        <v>2083</v>
      </c>
      <c r="C822" s="38" t="s">
        <v>2084</v>
      </c>
      <c r="D822" s="39" t="str">
        <f>Source!H217</f>
        <v>м2</v>
      </c>
      <c r="E822" s="40">
        <f>Source!K217</f>
        <v>1</v>
      </c>
      <c r="F822" s="40"/>
      <c r="G822" s="40">
        <f>Source!I217</f>
        <v>1</v>
      </c>
      <c r="H822" s="42"/>
      <c r="I822" s="41"/>
      <c r="J822" s="42"/>
      <c r="K822" s="41"/>
      <c r="L822" s="42"/>
    </row>
    <row r="823" spans="1:83" ht="15" x14ac:dyDescent="0.2">
      <c r="A823" s="37"/>
      <c r="B823" s="40">
        <v>1</v>
      </c>
      <c r="C823" s="37" t="s">
        <v>1961</v>
      </c>
      <c r="D823" s="39" t="s">
        <v>1203</v>
      </c>
      <c r="E823" s="44"/>
      <c r="F823" s="40"/>
      <c r="G823" s="40">
        <f>Source!U217</f>
        <v>0.1</v>
      </c>
      <c r="H823" s="40"/>
      <c r="I823" s="40"/>
      <c r="J823" s="40"/>
      <c r="K823" s="40"/>
      <c r="L823" s="45">
        <f>SUM(L824:L824)-SUMIF(CE824:CE824, 1, L824:L824)</f>
        <v>47.93</v>
      </c>
    </row>
    <row r="824" spans="1:83" ht="28.5" x14ac:dyDescent="0.2">
      <c r="A824" s="38"/>
      <c r="B824" s="38" t="s">
        <v>1201</v>
      </c>
      <c r="C824" s="38" t="s">
        <v>1202</v>
      </c>
      <c r="D824" s="39" t="s">
        <v>1203</v>
      </c>
      <c r="E824" s="40">
        <v>0.1</v>
      </c>
      <c r="F824" s="40"/>
      <c r="G824" s="40">
        <f>SmtRes!CX362</f>
        <v>0.1</v>
      </c>
      <c r="H824" s="42"/>
      <c r="I824" s="41"/>
      <c r="J824" s="42">
        <f>SmtRes!CZ362</f>
        <v>479.27</v>
      </c>
      <c r="K824" s="41"/>
      <c r="L824" s="42">
        <f>SmtRes!DI362</f>
        <v>47.93</v>
      </c>
    </row>
    <row r="825" spans="1:83" ht="15" x14ac:dyDescent="0.2">
      <c r="A825" s="37"/>
      <c r="B825" s="40">
        <v>2</v>
      </c>
      <c r="C825" s="37" t="s">
        <v>1962</v>
      </c>
      <c r="D825" s="39"/>
      <c r="E825" s="44"/>
      <c r="F825" s="40"/>
      <c r="G825" s="40"/>
      <c r="H825" s="40"/>
      <c r="I825" s="40"/>
      <c r="J825" s="40"/>
      <c r="K825" s="40"/>
      <c r="L825" s="45">
        <f>SUM(L826:L827)-SUMIF(CE826:CE827, 1, L826:L827)</f>
        <v>0.97</v>
      </c>
    </row>
    <row r="826" spans="1:83" ht="15" hidden="1" x14ac:dyDescent="0.2">
      <c r="A826" s="37"/>
      <c r="B826" s="40"/>
      <c r="C826" s="37" t="s">
        <v>1964</v>
      </c>
      <c r="D826" s="39" t="s">
        <v>1203</v>
      </c>
      <c r="E826" s="44"/>
      <c r="F826" s="40"/>
      <c r="G826" s="40">
        <f>Source!V217</f>
        <v>0</v>
      </c>
      <c r="H826" s="40"/>
      <c r="I826" s="40"/>
      <c r="J826" s="40"/>
      <c r="K826" s="40"/>
      <c r="L826" s="45">
        <f>SUMIF(CE827:CE827, 1, L827:L827)</f>
        <v>0</v>
      </c>
      <c r="CE826">
        <v>1</v>
      </c>
    </row>
    <row r="827" spans="1:83" ht="28.5" x14ac:dyDescent="0.2">
      <c r="A827" s="38"/>
      <c r="B827" s="38" t="s">
        <v>1410</v>
      </c>
      <c r="C827" s="46" t="s">
        <v>1412</v>
      </c>
      <c r="D827" s="47" t="s">
        <v>1100</v>
      </c>
      <c r="E827" s="48">
        <v>0.1</v>
      </c>
      <c r="F827" s="48"/>
      <c r="G827" s="48">
        <f>SmtRes!CX363</f>
        <v>0.1</v>
      </c>
      <c r="H827" s="49">
        <f>SmtRes!CZ363</f>
        <v>6.36</v>
      </c>
      <c r="I827" s="50">
        <f>SmtRes!AJ363</f>
        <v>1.52</v>
      </c>
      <c r="J827" s="49">
        <f>ROUND(H827*I827, 2)</f>
        <v>9.67</v>
      </c>
      <c r="K827" s="50"/>
      <c r="L827" s="49">
        <f>SmtRes!DG363</f>
        <v>0.97</v>
      </c>
    </row>
    <row r="828" spans="1:83" ht="15" x14ac:dyDescent="0.2">
      <c r="A828" s="38"/>
      <c r="B828" s="38"/>
      <c r="C828" s="52" t="s">
        <v>1966</v>
      </c>
      <c r="D828" s="39"/>
      <c r="E828" s="40"/>
      <c r="F828" s="40"/>
      <c r="G828" s="40"/>
      <c r="H828" s="42"/>
      <c r="I828" s="41"/>
      <c r="J828" s="42"/>
      <c r="K828" s="41"/>
      <c r="L828" s="42">
        <f>L823+L825+L826</f>
        <v>48.9</v>
      </c>
    </row>
    <row r="829" spans="1:83" ht="14.25" x14ac:dyDescent="0.2">
      <c r="A829" s="38"/>
      <c r="B829" s="38"/>
      <c r="C829" s="38" t="s">
        <v>1967</v>
      </c>
      <c r="D829" s="39"/>
      <c r="E829" s="40"/>
      <c r="F829" s="40"/>
      <c r="G829" s="40"/>
      <c r="H829" s="42"/>
      <c r="I829" s="41"/>
      <c r="J829" s="42"/>
      <c r="K829" s="41"/>
      <c r="L829" s="42">
        <f>SUM(AR822:AR832)+SUM(AS822:AS832)+SUM(AT822:AT832)+SUM(AU822:AU832)+SUM(AV822:AV832)</f>
        <v>47.93</v>
      </c>
    </row>
    <row r="830" spans="1:83" ht="28.5" x14ac:dyDescent="0.2">
      <c r="A830" s="38"/>
      <c r="B830" s="38" t="s">
        <v>405</v>
      </c>
      <c r="C830" s="38" t="s">
        <v>2081</v>
      </c>
      <c r="D830" s="39" t="s">
        <v>635</v>
      </c>
      <c r="E830" s="40">
        <f>Source!BZ217</f>
        <v>94</v>
      </c>
      <c r="F830" s="40"/>
      <c r="G830" s="40">
        <f>Source!AT217</f>
        <v>94</v>
      </c>
      <c r="H830" s="42"/>
      <c r="I830" s="41"/>
      <c r="J830" s="42"/>
      <c r="K830" s="41"/>
      <c r="L830" s="42">
        <f>SUM(AZ822:AZ832)</f>
        <v>45.05</v>
      </c>
    </row>
    <row r="831" spans="1:83" ht="42.75" x14ac:dyDescent="0.2">
      <c r="A831" s="46"/>
      <c r="B831" s="46" t="s">
        <v>406</v>
      </c>
      <c r="C831" s="46" t="s">
        <v>2082</v>
      </c>
      <c r="D831" s="47" t="s">
        <v>635</v>
      </c>
      <c r="E831" s="48">
        <f>Source!CA217</f>
        <v>51</v>
      </c>
      <c r="F831" s="48"/>
      <c r="G831" s="48">
        <f>Source!AU217</f>
        <v>51</v>
      </c>
      <c r="H831" s="49"/>
      <c r="I831" s="50"/>
      <c r="J831" s="49"/>
      <c r="K831" s="50"/>
      <c r="L831" s="49">
        <f>SUM(BA822:BA832)</f>
        <v>24.44</v>
      </c>
    </row>
    <row r="832" spans="1:83" ht="15" x14ac:dyDescent="0.2">
      <c r="C832" s="74" t="s">
        <v>1970</v>
      </c>
      <c r="D832" s="74"/>
      <c r="E832" s="74"/>
      <c r="F832" s="74"/>
      <c r="G832" s="74"/>
      <c r="H832" s="74"/>
      <c r="I832" s="75">
        <f>IF(E822&lt;&gt;0,K832/E822, 0)</f>
        <v>118.38999999999999</v>
      </c>
      <c r="J832" s="75"/>
      <c r="K832" s="75">
        <f>L823+L825+L830+L831+L826</f>
        <v>118.38999999999999</v>
      </c>
      <c r="L832" s="75"/>
      <c r="M832" s="70">
        <f>K832*1.038</f>
        <v>122.88882</v>
      </c>
      <c r="AD832">
        <f>ROUND((Source!AT217/100)*((ROUND(SUMIF(SmtRes!AQ362:'SmtRes'!AQ363,"=1",SmtRes!AD362:'SmtRes'!AD363)*Source!I217, 2)+ROUND(SUMIF(SmtRes!AQ362:'SmtRes'!AQ363,"=1",SmtRes!AC362:'SmtRes'!AC363)*Source!I217, 2))), 2)</f>
        <v>450.51</v>
      </c>
      <c r="AE832">
        <f>ROUND((Source!AU217/100)*((ROUND(SUMIF(SmtRes!AQ362:'SmtRes'!AQ363,"=1",SmtRes!AD362:'SmtRes'!AD363)*Source!I217, 2)+ROUND(SUMIF(SmtRes!AQ362:'SmtRes'!AQ363,"=1",SmtRes!AC362:'SmtRes'!AC363)*Source!I217, 2))), 2)</f>
        <v>244.43</v>
      </c>
      <c r="AN832" s="51">
        <f>L823+L825+L830+L831+L826</f>
        <v>118.38999999999999</v>
      </c>
      <c r="AO832" s="51">
        <f>L825</f>
        <v>0.97</v>
      </c>
      <c r="AQ832" t="s">
        <v>1971</v>
      </c>
      <c r="AR832" s="51">
        <f>L823</f>
        <v>47.93</v>
      </c>
      <c r="AT832" s="51">
        <f>L826</f>
        <v>0</v>
      </c>
      <c r="AV832" t="s">
        <v>1971</v>
      </c>
      <c r="AW832">
        <f>0</f>
        <v>0</v>
      </c>
      <c r="AZ832">
        <f>Source!X217</f>
        <v>45.05</v>
      </c>
      <c r="BA832">
        <f>Source!Y217</f>
        <v>24.44</v>
      </c>
      <c r="CD832">
        <v>1</v>
      </c>
    </row>
    <row r="833" spans="1:83" ht="68.25" x14ac:dyDescent="0.2">
      <c r="A833" s="36" t="s">
        <v>411</v>
      </c>
      <c r="B833" s="38" t="s">
        <v>2085</v>
      </c>
      <c r="C833" s="38" t="s">
        <v>2086</v>
      </c>
      <c r="D833" s="39" t="str">
        <f>Source!H218</f>
        <v>100 м2</v>
      </c>
      <c r="E833" s="40">
        <f>Source!K218</f>
        <v>0.01</v>
      </c>
      <c r="F833" s="40"/>
      <c r="G833" s="40">
        <f>Source!I218</f>
        <v>0.01</v>
      </c>
      <c r="H833" s="42"/>
      <c r="I833" s="41"/>
      <c r="J833" s="42"/>
      <c r="K833" s="41"/>
      <c r="L833" s="42"/>
    </row>
    <row r="834" spans="1:83" x14ac:dyDescent="0.2">
      <c r="C834" s="43" t="str">
        <f>"Объем: "&amp;Source!I218&amp;"=1/"&amp;"100"</f>
        <v>Объем: 0,01=1/100</v>
      </c>
    </row>
    <row r="835" spans="1:83" ht="15" x14ac:dyDescent="0.2">
      <c r="A835" s="37"/>
      <c r="B835" s="40">
        <v>1</v>
      </c>
      <c r="C835" s="37" t="s">
        <v>1961</v>
      </c>
      <c r="D835" s="39" t="s">
        <v>1203</v>
      </c>
      <c r="E835" s="44"/>
      <c r="F835" s="40"/>
      <c r="G835" s="40">
        <f>Source!U218</f>
        <v>2.1299999999999999E-2</v>
      </c>
      <c r="H835" s="40"/>
      <c r="I835" s="40"/>
      <c r="J835" s="40"/>
      <c r="K835" s="40"/>
      <c r="L835" s="45">
        <f>SUM(L836:L836)-SUMIF(CE836:CE836, 1, L836:L836)</f>
        <v>10.85</v>
      </c>
    </row>
    <row r="836" spans="1:83" ht="28.5" x14ac:dyDescent="0.2">
      <c r="A836" s="38"/>
      <c r="B836" s="38" t="s">
        <v>1413</v>
      </c>
      <c r="C836" s="38" t="s">
        <v>1414</v>
      </c>
      <c r="D836" s="39" t="s">
        <v>1203</v>
      </c>
      <c r="E836" s="40">
        <v>2.13</v>
      </c>
      <c r="F836" s="40"/>
      <c r="G836" s="40">
        <f>SmtRes!CX364</f>
        <v>2.1299999999999999E-2</v>
      </c>
      <c r="H836" s="42"/>
      <c r="I836" s="41"/>
      <c r="J836" s="42">
        <f>SmtRes!CZ364</f>
        <v>509.48</v>
      </c>
      <c r="K836" s="41"/>
      <c r="L836" s="42">
        <f>SmtRes!DI364</f>
        <v>10.85</v>
      </c>
    </row>
    <row r="837" spans="1:83" ht="15" x14ac:dyDescent="0.2">
      <c r="A837" s="37"/>
      <c r="B837" s="40">
        <v>2</v>
      </c>
      <c r="C837" s="37" t="s">
        <v>1962</v>
      </c>
      <c r="D837" s="39"/>
      <c r="E837" s="44"/>
      <c r="F837" s="40"/>
      <c r="G837" s="40"/>
      <c r="H837" s="40"/>
      <c r="I837" s="40"/>
      <c r="J837" s="40"/>
      <c r="K837" s="40"/>
      <c r="L837" s="45">
        <f>SUM(L838:L844)-SUMIF(CE838:CE844, 1, L838:L844)</f>
        <v>0.27</v>
      </c>
    </row>
    <row r="838" spans="1:83" ht="15" x14ac:dyDescent="0.2">
      <c r="A838" s="37"/>
      <c r="B838" s="40"/>
      <c r="C838" s="37" t="s">
        <v>1964</v>
      </c>
      <c r="D838" s="39" t="s">
        <v>1203</v>
      </c>
      <c r="E838" s="44"/>
      <c r="F838" s="40"/>
      <c r="G838" s="40">
        <f>Source!V218</f>
        <v>2.0000000000000001E-4</v>
      </c>
      <c r="H838" s="40"/>
      <c r="I838" s="40"/>
      <c r="J838" s="40"/>
      <c r="K838" s="40"/>
      <c r="L838" s="45">
        <f>SUMIF(CE839:CE844, 1, L839:L844)</f>
        <v>0.11</v>
      </c>
      <c r="CE838">
        <v>1</v>
      </c>
    </row>
    <row r="839" spans="1:83" ht="28.5" x14ac:dyDescent="0.2">
      <c r="A839" s="38"/>
      <c r="B839" s="38" t="s">
        <v>1401</v>
      </c>
      <c r="C839" s="38" t="s">
        <v>1403</v>
      </c>
      <c r="D839" s="39" t="s">
        <v>1100</v>
      </c>
      <c r="E839" s="40">
        <v>0.01</v>
      </c>
      <c r="F839" s="40"/>
      <c r="G839" s="40">
        <f>SmtRes!CX366</f>
        <v>1E-4</v>
      </c>
      <c r="H839" s="42">
        <f>SmtRes!CZ366</f>
        <v>6.62</v>
      </c>
      <c r="I839" s="41">
        <f>SmtRes!AJ366</f>
        <v>1.48</v>
      </c>
      <c r="J839" s="42">
        <f>ROUND(H839*I839, 2)</f>
        <v>9.8000000000000007</v>
      </c>
      <c r="K839" s="41"/>
      <c r="L839" s="42">
        <f>SmtRes!DG366</f>
        <v>0</v>
      </c>
    </row>
    <row r="840" spans="1:83" ht="71.25" x14ac:dyDescent="0.2">
      <c r="A840" s="38"/>
      <c r="B840" s="38" t="s">
        <v>1364</v>
      </c>
      <c r="C840" s="38" t="s">
        <v>1366</v>
      </c>
      <c r="D840" s="39" t="s">
        <v>1100</v>
      </c>
      <c r="E840" s="40">
        <v>0.01</v>
      </c>
      <c r="F840" s="40"/>
      <c r="G840" s="40">
        <f>SmtRes!CX367</f>
        <v>1E-4</v>
      </c>
      <c r="H840" s="42"/>
      <c r="I840" s="41"/>
      <c r="J840" s="42">
        <f>SmtRes!CZ367</f>
        <v>1587.88</v>
      </c>
      <c r="K840" s="41"/>
      <c r="L840" s="42">
        <f>SmtRes!DG367</f>
        <v>0.16</v>
      </c>
    </row>
    <row r="841" spans="1:83" ht="28.5" x14ac:dyDescent="0.2">
      <c r="A841" s="38"/>
      <c r="B841" s="38" t="s">
        <v>1219</v>
      </c>
      <c r="C841" s="38" t="s">
        <v>1974</v>
      </c>
      <c r="D841" s="39" t="s">
        <v>1203</v>
      </c>
      <c r="E841" s="40">
        <f>SmtRes!DO367*SmtRes!AT367</f>
        <v>0.01</v>
      </c>
      <c r="F841" s="40"/>
      <c r="G841" s="40">
        <f>ROUND(E841*G833, 7)</f>
        <v>1E-4</v>
      </c>
      <c r="H841" s="42"/>
      <c r="I841" s="41"/>
      <c r="J841" s="42">
        <f>ROUND(SmtRes!AG367/SmtRes!DO367, 2)</f>
        <v>620.24</v>
      </c>
      <c r="K841" s="41"/>
      <c r="L841" s="42">
        <f>SmtRes!DH367</f>
        <v>0.06</v>
      </c>
      <c r="CE841">
        <v>1</v>
      </c>
    </row>
    <row r="842" spans="1:83" ht="28.5" x14ac:dyDescent="0.2">
      <c r="A842" s="38"/>
      <c r="B842" s="38" t="s">
        <v>1206</v>
      </c>
      <c r="C842" s="38" t="s">
        <v>1208</v>
      </c>
      <c r="D842" s="39" t="s">
        <v>1100</v>
      </c>
      <c r="E842" s="40">
        <v>0.01</v>
      </c>
      <c r="F842" s="40"/>
      <c r="G842" s="40">
        <f>SmtRes!CX368</f>
        <v>1E-4</v>
      </c>
      <c r="H842" s="42"/>
      <c r="I842" s="41"/>
      <c r="J842" s="42">
        <f>SmtRes!CZ368</f>
        <v>641.70000000000005</v>
      </c>
      <c r="K842" s="41"/>
      <c r="L842" s="42">
        <f>SmtRes!DG368</f>
        <v>0.06</v>
      </c>
    </row>
    <row r="843" spans="1:83" ht="28.5" x14ac:dyDescent="0.2">
      <c r="A843" s="38"/>
      <c r="B843" s="38" t="s">
        <v>1209</v>
      </c>
      <c r="C843" s="38" t="s">
        <v>1963</v>
      </c>
      <c r="D843" s="39" t="s">
        <v>1203</v>
      </c>
      <c r="E843" s="40">
        <f>SmtRes!DO368*SmtRes!AT368</f>
        <v>0.01</v>
      </c>
      <c r="F843" s="40"/>
      <c r="G843" s="40">
        <f>ROUND(E843*G833, 7)</f>
        <v>1E-4</v>
      </c>
      <c r="H843" s="42"/>
      <c r="I843" s="41"/>
      <c r="J843" s="42">
        <f>ROUND(SmtRes!AG368/SmtRes!DO368, 2)</f>
        <v>539.69000000000005</v>
      </c>
      <c r="K843" s="41"/>
      <c r="L843" s="42">
        <f>SmtRes!DH368</f>
        <v>0.05</v>
      </c>
      <c r="CE843">
        <v>1</v>
      </c>
    </row>
    <row r="844" spans="1:83" ht="42.75" x14ac:dyDescent="0.2">
      <c r="A844" s="38"/>
      <c r="B844" s="38" t="s">
        <v>1404</v>
      </c>
      <c r="C844" s="38" t="s">
        <v>1406</v>
      </c>
      <c r="D844" s="39" t="s">
        <v>1100</v>
      </c>
      <c r="E844" s="40">
        <v>0.65</v>
      </c>
      <c r="F844" s="40"/>
      <c r="G844" s="40">
        <f>SmtRes!CX369</f>
        <v>6.4999999999999997E-3</v>
      </c>
      <c r="H844" s="42">
        <f>SmtRes!CZ369</f>
        <v>5.67</v>
      </c>
      <c r="I844" s="41">
        <f>SmtRes!AJ369</f>
        <v>1.32</v>
      </c>
      <c r="J844" s="42">
        <f>ROUND(H844*I844, 2)</f>
        <v>7.48</v>
      </c>
      <c r="K844" s="41"/>
      <c r="L844" s="42">
        <f>SmtRes!DG369</f>
        <v>0.05</v>
      </c>
    </row>
    <row r="845" spans="1:83" ht="15" hidden="1" x14ac:dyDescent="0.2">
      <c r="A845" s="37"/>
      <c r="B845" s="40">
        <v>4</v>
      </c>
      <c r="C845" s="37" t="s">
        <v>1965</v>
      </c>
      <c r="D845" s="39"/>
      <c r="E845" s="44"/>
      <c r="F845" s="40"/>
      <c r="G845" s="40"/>
      <c r="H845" s="40"/>
      <c r="I845" s="40"/>
      <c r="J845" s="40"/>
      <c r="K845" s="40"/>
      <c r="L845" s="45">
        <f>SUM(L846:L847)-SUMIF(CE846:CE847, 1, L846:L847)</f>
        <v>0</v>
      </c>
    </row>
    <row r="846" spans="1:83" ht="14.25" x14ac:dyDescent="0.2">
      <c r="A846" s="38"/>
      <c r="B846" s="38" t="s">
        <v>1415</v>
      </c>
      <c r="C846" s="38" t="s">
        <v>1417</v>
      </c>
      <c r="D846" s="39" t="s">
        <v>83</v>
      </c>
      <c r="E846" s="40">
        <v>8.9999999999999993E-3</v>
      </c>
      <c r="F846" s="40">
        <f>ROUND(0,7)</f>
        <v>0</v>
      </c>
      <c r="G846" s="40">
        <f>SmtRes!CX370</f>
        <v>0</v>
      </c>
      <c r="H846" s="42">
        <f>SmtRes!CZ370</f>
        <v>60045.35</v>
      </c>
      <c r="I846" s="41">
        <f>SmtRes!AI370</f>
        <v>1.34</v>
      </c>
      <c r="J846" s="42">
        <f>ROUND(H846*I846, 2)</f>
        <v>80460.77</v>
      </c>
      <c r="K846" s="41"/>
      <c r="L846" s="42">
        <f>SmtRes!DF370</f>
        <v>0</v>
      </c>
    </row>
    <row r="847" spans="1:83" ht="14.25" x14ac:dyDescent="0.2">
      <c r="A847" s="38"/>
      <c r="B847" s="38" t="s">
        <v>1418</v>
      </c>
      <c r="C847" s="46" t="s">
        <v>1420</v>
      </c>
      <c r="D847" s="47" t="s">
        <v>441</v>
      </c>
      <c r="E847" s="48">
        <v>1.4</v>
      </c>
      <c r="F847" s="48">
        <f>ROUND(0,7)</f>
        <v>0</v>
      </c>
      <c r="G847" s="48">
        <f>SmtRes!CX371</f>
        <v>0</v>
      </c>
      <c r="H847" s="49">
        <f>SmtRes!CZ371</f>
        <v>60.6</v>
      </c>
      <c r="I847" s="50">
        <f>SmtRes!AI371</f>
        <v>1.43</v>
      </c>
      <c r="J847" s="49">
        <f>ROUND(H847*I847, 2)</f>
        <v>86.66</v>
      </c>
      <c r="K847" s="50"/>
      <c r="L847" s="49">
        <f>SmtRes!DF371</f>
        <v>0</v>
      </c>
    </row>
    <row r="848" spans="1:83" ht="15" x14ac:dyDescent="0.2">
      <c r="A848" s="38"/>
      <c r="B848" s="38"/>
      <c r="C848" s="52" t="s">
        <v>1966</v>
      </c>
      <c r="D848" s="39"/>
      <c r="E848" s="40"/>
      <c r="F848" s="40"/>
      <c r="G848" s="40"/>
      <c r="H848" s="42"/>
      <c r="I848" s="41"/>
      <c r="J848" s="42"/>
      <c r="K848" s="41"/>
      <c r="L848" s="42">
        <f>L835+L837+L838+L845</f>
        <v>11.229999999999999</v>
      </c>
    </row>
    <row r="849" spans="1:83" ht="14.25" x14ac:dyDescent="0.2">
      <c r="A849" s="38"/>
      <c r="B849" s="38"/>
      <c r="C849" s="38" t="s">
        <v>1967</v>
      </c>
      <c r="D849" s="39"/>
      <c r="E849" s="40"/>
      <c r="F849" s="40"/>
      <c r="G849" s="40"/>
      <c r="H849" s="42"/>
      <c r="I849" s="41"/>
      <c r="J849" s="42"/>
      <c r="K849" s="41"/>
      <c r="L849" s="42">
        <f>SUM(AR833:AR852)+SUM(AS833:AS852)+SUM(AT833:AT852)+SUM(AU833:AU852)+SUM(AV833:AV852)</f>
        <v>10.959999999999999</v>
      </c>
    </row>
    <row r="850" spans="1:83" ht="28.5" x14ac:dyDescent="0.2">
      <c r="A850" s="38"/>
      <c r="B850" s="38" t="s">
        <v>405</v>
      </c>
      <c r="C850" s="38" t="s">
        <v>2081</v>
      </c>
      <c r="D850" s="39" t="s">
        <v>635</v>
      </c>
      <c r="E850" s="40">
        <f>Source!BZ218</f>
        <v>94</v>
      </c>
      <c r="F850" s="40"/>
      <c r="G850" s="40">
        <f>Source!AT218</f>
        <v>94</v>
      </c>
      <c r="H850" s="42"/>
      <c r="I850" s="41"/>
      <c r="J850" s="42"/>
      <c r="K850" s="41"/>
      <c r="L850" s="42">
        <f>SUM(AZ833:AZ852)</f>
        <v>10.3</v>
      </c>
    </row>
    <row r="851" spans="1:83" ht="42.75" x14ac:dyDescent="0.2">
      <c r="A851" s="46"/>
      <c r="B851" s="46" t="s">
        <v>406</v>
      </c>
      <c r="C851" s="46" t="s">
        <v>2082</v>
      </c>
      <c r="D851" s="47" t="s">
        <v>635</v>
      </c>
      <c r="E851" s="48">
        <f>Source!CA218</f>
        <v>51</v>
      </c>
      <c r="F851" s="48"/>
      <c r="G851" s="48">
        <f>Source!AU218</f>
        <v>51</v>
      </c>
      <c r="H851" s="49"/>
      <c r="I851" s="50"/>
      <c r="J851" s="49"/>
      <c r="K851" s="50"/>
      <c r="L851" s="49">
        <f>SUM(BA833:BA852)</f>
        <v>5.59</v>
      </c>
    </row>
    <row r="852" spans="1:83" ht="15" x14ac:dyDescent="0.2">
      <c r="C852" s="74" t="s">
        <v>1970</v>
      </c>
      <c r="D852" s="74"/>
      <c r="E852" s="74"/>
      <c r="F852" s="74"/>
      <c r="G852" s="74"/>
      <c r="H852" s="74"/>
      <c r="I852" s="75">
        <f>IF(E833&lt;&gt;0,K852/E833, 0)</f>
        <v>2712</v>
      </c>
      <c r="J852" s="75"/>
      <c r="K852" s="75">
        <f>L835+L837+L845+L850+L851+L838</f>
        <v>27.12</v>
      </c>
      <c r="L852" s="75"/>
      <c r="M852" s="70">
        <f>K852*1.038</f>
        <v>28.150560000000002</v>
      </c>
      <c r="AD852">
        <f>ROUND((Source!AT218/100)*((ROUND(SUMIF(SmtRes!AQ364:'SmtRes'!AQ371,"=1",SmtRes!AD364:'SmtRes'!AD371)*Source!I218, 2)+ROUND(SUMIF(SmtRes!AQ364:'SmtRes'!AQ371,"=1",SmtRes!AC364:'SmtRes'!AC371)*Source!I218, 2))), 2)</f>
        <v>15.69</v>
      </c>
      <c r="AE852">
        <f>ROUND((Source!AU218/100)*((ROUND(SUMIF(SmtRes!AQ364:'SmtRes'!AQ371,"=1",SmtRes!AD364:'SmtRes'!AD371)*Source!I218, 2)+ROUND(SUMIF(SmtRes!AQ364:'SmtRes'!AQ371,"=1",SmtRes!AC364:'SmtRes'!AC371)*Source!I218, 2))), 2)</f>
        <v>8.51</v>
      </c>
      <c r="AN852" s="51">
        <f>L835+L837+L845+L850+L851+L838</f>
        <v>27.12</v>
      </c>
      <c r="AO852" s="51">
        <f>L837</f>
        <v>0.27</v>
      </c>
      <c r="AQ852" t="s">
        <v>1971</v>
      </c>
      <c r="AR852" s="51">
        <f>L835</f>
        <v>10.85</v>
      </c>
      <c r="AT852" s="51">
        <f>L838</f>
        <v>0.11</v>
      </c>
      <c r="AV852" t="s">
        <v>1971</v>
      </c>
      <c r="AW852" s="51">
        <f>L845</f>
        <v>0</v>
      </c>
      <c r="AZ852">
        <f>Source!X218</f>
        <v>10.3</v>
      </c>
      <c r="BA852">
        <f>Source!Y218</f>
        <v>5.59</v>
      </c>
      <c r="CD852">
        <v>1</v>
      </c>
    </row>
    <row r="853" spans="1:83" ht="82.5" x14ac:dyDescent="0.2">
      <c r="A853" s="36" t="s">
        <v>415</v>
      </c>
      <c r="B853" s="38" t="s">
        <v>2087</v>
      </c>
      <c r="C853" s="38" t="s">
        <v>2088</v>
      </c>
      <c r="D853" s="39" t="str">
        <f>Source!H219</f>
        <v>100 м2</v>
      </c>
      <c r="E853" s="40">
        <f>Source!K219</f>
        <v>0.01</v>
      </c>
      <c r="F853" s="40"/>
      <c r="G853" s="40">
        <f>Source!I219</f>
        <v>0.01</v>
      </c>
      <c r="H853" s="42"/>
      <c r="I853" s="41"/>
      <c r="J853" s="42"/>
      <c r="K853" s="41"/>
      <c r="L853" s="42"/>
    </row>
    <row r="854" spans="1:83" x14ac:dyDescent="0.2">
      <c r="C854" s="43" t="str">
        <f>"Объем: "&amp;Source!I219&amp;"=1/"&amp;"100"</f>
        <v>Объем: 0,01=1/100</v>
      </c>
    </row>
    <row r="855" spans="1:83" ht="15" x14ac:dyDescent="0.2">
      <c r="A855" s="37"/>
      <c r="B855" s="40">
        <v>1</v>
      </c>
      <c r="C855" s="37" t="s">
        <v>1961</v>
      </c>
      <c r="D855" s="39" t="s">
        <v>1203</v>
      </c>
      <c r="E855" s="44"/>
      <c r="F855" s="40"/>
      <c r="G855" s="40">
        <f>Source!U219</f>
        <v>0.64600000000000002</v>
      </c>
      <c r="H855" s="40"/>
      <c r="I855" s="40"/>
      <c r="J855" s="40"/>
      <c r="K855" s="40"/>
      <c r="L855" s="45">
        <f>SUM(L856:L856)-SUMIF(CE856:CE856, 1, L856:L856)</f>
        <v>321.32</v>
      </c>
    </row>
    <row r="856" spans="1:83" ht="28.5" x14ac:dyDescent="0.2">
      <c r="A856" s="38"/>
      <c r="B856" s="38" t="s">
        <v>1214</v>
      </c>
      <c r="C856" s="38" t="s">
        <v>1215</v>
      </c>
      <c r="D856" s="39" t="s">
        <v>1203</v>
      </c>
      <c r="E856" s="40">
        <v>64.599999999999994</v>
      </c>
      <c r="F856" s="40"/>
      <c r="G856" s="40">
        <f>SmtRes!CX372</f>
        <v>0.64600000000000002</v>
      </c>
      <c r="H856" s="42"/>
      <c r="I856" s="41"/>
      <c r="J856" s="42">
        <f>SmtRes!CZ372</f>
        <v>497.4</v>
      </c>
      <c r="K856" s="41"/>
      <c r="L856" s="42">
        <f>SmtRes!DI372</f>
        <v>321.32</v>
      </c>
    </row>
    <row r="857" spans="1:83" ht="15" x14ac:dyDescent="0.2">
      <c r="A857" s="37"/>
      <c r="B857" s="40">
        <v>2</v>
      </c>
      <c r="C857" s="37" t="s">
        <v>1962</v>
      </c>
      <c r="D857" s="39"/>
      <c r="E857" s="44"/>
      <c r="F857" s="40"/>
      <c r="G857" s="40"/>
      <c r="H857" s="40"/>
      <c r="I857" s="40"/>
      <c r="J857" s="40"/>
      <c r="K857" s="40"/>
      <c r="L857" s="45">
        <f>SUM(L858:L862)-SUMIF(CE858:CE862, 1, L858:L862)</f>
        <v>0.19999999999999996</v>
      </c>
    </row>
    <row r="858" spans="1:83" ht="15" x14ac:dyDescent="0.2">
      <c r="A858" s="37"/>
      <c r="B858" s="40"/>
      <c r="C858" s="37" t="s">
        <v>1964</v>
      </c>
      <c r="D858" s="39" t="s">
        <v>1203</v>
      </c>
      <c r="E858" s="44"/>
      <c r="F858" s="40"/>
      <c r="G858" s="40">
        <f>Source!V219</f>
        <v>3.9999999999999996E-4</v>
      </c>
      <c r="H858" s="40"/>
      <c r="I858" s="40"/>
      <c r="J858" s="40"/>
      <c r="K858" s="40"/>
      <c r="L858" s="45">
        <f>SUMIF(CE859:CE862, 1, L859:L862)</f>
        <v>0.21000000000000002</v>
      </c>
      <c r="CE858">
        <v>1</v>
      </c>
    </row>
    <row r="859" spans="1:83" ht="42.75" x14ac:dyDescent="0.2">
      <c r="A859" s="38"/>
      <c r="B859" s="38" t="s">
        <v>1421</v>
      </c>
      <c r="C859" s="38" t="s">
        <v>1423</v>
      </c>
      <c r="D859" s="39" t="s">
        <v>1100</v>
      </c>
      <c r="E859" s="40">
        <v>0.01</v>
      </c>
      <c r="F859" s="40"/>
      <c r="G859" s="40">
        <f>SmtRes!CX374</f>
        <v>1E-4</v>
      </c>
      <c r="H859" s="42">
        <f>SmtRes!CZ374</f>
        <v>37.32</v>
      </c>
      <c r="I859" s="41">
        <f>SmtRes!AJ374</f>
        <v>1.55</v>
      </c>
      <c r="J859" s="42">
        <f>ROUND(H859*I859, 2)</f>
        <v>57.85</v>
      </c>
      <c r="K859" s="41"/>
      <c r="L859" s="42">
        <f>SmtRes!DG374</f>
        <v>0.01</v>
      </c>
    </row>
    <row r="860" spans="1:83" ht="28.5" x14ac:dyDescent="0.2">
      <c r="A860" s="38"/>
      <c r="B860" s="38" t="s">
        <v>1424</v>
      </c>
      <c r="C860" s="38" t="s">
        <v>2089</v>
      </c>
      <c r="D860" s="39" t="s">
        <v>1203</v>
      </c>
      <c r="E860" s="40">
        <f>SmtRes!DO374*SmtRes!AT374</f>
        <v>0.01</v>
      </c>
      <c r="F860" s="40"/>
      <c r="G860" s="40">
        <f>ROUND(E860*G853, 7)</f>
        <v>1E-4</v>
      </c>
      <c r="H860" s="42"/>
      <c r="I860" s="41"/>
      <c r="J860" s="42">
        <f>ROUND(SmtRes!AG374/SmtRes!DO374, 2)</f>
        <v>479.27</v>
      </c>
      <c r="K860" s="41"/>
      <c r="L860" s="42">
        <f>SmtRes!DH374</f>
        <v>0.05</v>
      </c>
      <c r="CE860">
        <v>1</v>
      </c>
    </row>
    <row r="861" spans="1:83" ht="28.5" x14ac:dyDescent="0.2">
      <c r="A861" s="38"/>
      <c r="B861" s="38" t="s">
        <v>1206</v>
      </c>
      <c r="C861" s="38" t="s">
        <v>1208</v>
      </c>
      <c r="D861" s="39" t="s">
        <v>1100</v>
      </c>
      <c r="E861" s="40">
        <v>0.03</v>
      </c>
      <c r="F861" s="40"/>
      <c r="G861" s="40">
        <f>SmtRes!CX375</f>
        <v>2.9999999999999997E-4</v>
      </c>
      <c r="H861" s="42"/>
      <c r="I861" s="41"/>
      <c r="J861" s="42">
        <f>SmtRes!CZ375</f>
        <v>641.70000000000005</v>
      </c>
      <c r="K861" s="41"/>
      <c r="L861" s="42">
        <f>SmtRes!DG375</f>
        <v>0.19</v>
      </c>
    </row>
    <row r="862" spans="1:83" ht="28.5" x14ac:dyDescent="0.2">
      <c r="A862" s="38"/>
      <c r="B862" s="38" t="s">
        <v>1209</v>
      </c>
      <c r="C862" s="38" t="s">
        <v>1963</v>
      </c>
      <c r="D862" s="39" t="s">
        <v>1203</v>
      </c>
      <c r="E862" s="40">
        <f>SmtRes!DO375*SmtRes!AT375</f>
        <v>0.03</v>
      </c>
      <c r="F862" s="40"/>
      <c r="G862" s="40">
        <f>ROUND(E862*G853, 7)</f>
        <v>2.9999999999999997E-4</v>
      </c>
      <c r="H862" s="42"/>
      <c r="I862" s="41"/>
      <c r="J862" s="42">
        <f>ROUND(SmtRes!AG375/SmtRes!DO375, 2)</f>
        <v>539.69000000000005</v>
      </c>
      <c r="K862" s="41"/>
      <c r="L862" s="42">
        <f>SmtRes!DH375</f>
        <v>0.16</v>
      </c>
      <c r="CE862">
        <v>1</v>
      </c>
    </row>
    <row r="863" spans="1:83" ht="15" hidden="1" x14ac:dyDescent="0.2">
      <c r="A863" s="37"/>
      <c r="B863" s="40">
        <v>4</v>
      </c>
      <c r="C863" s="37" t="s">
        <v>1965</v>
      </c>
      <c r="D863" s="39"/>
      <c r="E863" s="44"/>
      <c r="F863" s="40"/>
      <c r="G863" s="40"/>
      <c r="H863" s="40"/>
      <c r="I863" s="40"/>
      <c r="J863" s="40"/>
      <c r="K863" s="40"/>
      <c r="L863" s="45">
        <f>SUM(L864:L865)-SUMIF(CE864:CE865, 1, L864:L865)</f>
        <v>0</v>
      </c>
    </row>
    <row r="864" spans="1:83" ht="14.25" x14ac:dyDescent="0.2">
      <c r="A864" s="38"/>
      <c r="B864" s="38" t="s">
        <v>1393</v>
      </c>
      <c r="C864" s="38" t="s">
        <v>1395</v>
      </c>
      <c r="D864" s="39" t="s">
        <v>441</v>
      </c>
      <c r="E864" s="40">
        <v>0.3</v>
      </c>
      <c r="F864" s="40">
        <f>ROUND(0,7)</f>
        <v>0</v>
      </c>
      <c r="G864" s="40">
        <f>SmtRes!CX376</f>
        <v>0</v>
      </c>
      <c r="H864" s="42">
        <f>SmtRes!CZ376</f>
        <v>56.11</v>
      </c>
      <c r="I864" s="41">
        <f>SmtRes!AI376</f>
        <v>1.54</v>
      </c>
      <c r="J864" s="42">
        <f>ROUND(H864*I864, 2)</f>
        <v>86.41</v>
      </c>
      <c r="K864" s="41"/>
      <c r="L864" s="42">
        <f>SmtRes!DF376</f>
        <v>0</v>
      </c>
    </row>
    <row r="865" spans="1:83" ht="14.25" x14ac:dyDescent="0.2">
      <c r="A865" s="38"/>
      <c r="B865" s="38" t="s">
        <v>1425</v>
      </c>
      <c r="C865" s="38" t="s">
        <v>1427</v>
      </c>
      <c r="D865" s="39" t="s">
        <v>441</v>
      </c>
      <c r="E865" s="40">
        <v>2.7</v>
      </c>
      <c r="F865" s="40">
        <f>ROUND(0,7)</f>
        <v>0</v>
      </c>
      <c r="G865" s="40">
        <f>SmtRes!CX378</f>
        <v>0</v>
      </c>
      <c r="H865" s="42">
        <f>SmtRes!CZ378</f>
        <v>133.31</v>
      </c>
      <c r="I865" s="41">
        <f>SmtRes!AI378</f>
        <v>1.2</v>
      </c>
      <c r="J865" s="42">
        <f>ROUND(H865*I865, 2)</f>
        <v>159.97</v>
      </c>
      <c r="K865" s="41"/>
      <c r="L865" s="42">
        <f>SmtRes!DF378</f>
        <v>0</v>
      </c>
    </row>
    <row r="866" spans="1:83" ht="28.5" x14ac:dyDescent="0.2">
      <c r="A866" s="38"/>
      <c r="B866" s="38" t="str">
        <f>EtalonRes!I379</f>
        <v>14.4.02.04</v>
      </c>
      <c r="C866" s="46" t="str">
        <f>EtalonRes!K379</f>
        <v>Краски для внутренних работ масляные готовые к применению</v>
      </c>
      <c r="D866" s="47" t="str">
        <f>EtalonRes!O379</f>
        <v>т</v>
      </c>
      <c r="E866" s="48">
        <f>EtalonRes!X379</f>
        <v>2.46E-2</v>
      </c>
      <c r="F866" s="48">
        <f>ROUND(0,7)</f>
        <v>0</v>
      </c>
      <c r="G866" s="48">
        <f>ROUND(EtalonRes!AG379*Source!I219, 7)</f>
        <v>0</v>
      </c>
      <c r="H866" s="49"/>
      <c r="I866" s="50"/>
      <c r="J866" s="49"/>
      <c r="K866" s="50"/>
      <c r="L866" s="49"/>
    </row>
    <row r="867" spans="1:83" ht="15" x14ac:dyDescent="0.2">
      <c r="A867" s="38"/>
      <c r="B867" s="38"/>
      <c r="C867" s="52" t="s">
        <v>1966</v>
      </c>
      <c r="D867" s="39"/>
      <c r="E867" s="40"/>
      <c r="F867" s="40"/>
      <c r="G867" s="40"/>
      <c r="H867" s="42"/>
      <c r="I867" s="41"/>
      <c r="J867" s="42"/>
      <c r="K867" s="41"/>
      <c r="L867" s="42">
        <f>L855+L857+L858+L863</f>
        <v>321.72999999999996</v>
      </c>
    </row>
    <row r="868" spans="1:83" ht="14.25" x14ac:dyDescent="0.2">
      <c r="A868" s="38"/>
      <c r="B868" s="38"/>
      <c r="C868" s="38" t="s">
        <v>1967</v>
      </c>
      <c r="D868" s="39"/>
      <c r="E868" s="40"/>
      <c r="F868" s="40"/>
      <c r="G868" s="40"/>
      <c r="H868" s="42"/>
      <c r="I868" s="41"/>
      <c r="J868" s="42"/>
      <c r="K868" s="41"/>
      <c r="L868" s="42">
        <f>SUM(AR853:AR871)+SUM(AS853:AS871)+SUM(AT853:AT871)+SUM(AU853:AU871)+SUM(AV853:AV871)</f>
        <v>321.52999999999997</v>
      </c>
    </row>
    <row r="869" spans="1:83" ht="14.25" x14ac:dyDescent="0.2">
      <c r="A869" s="38"/>
      <c r="B869" s="38" t="s">
        <v>421</v>
      </c>
      <c r="C869" s="38" t="s">
        <v>2090</v>
      </c>
      <c r="D869" s="39" t="s">
        <v>635</v>
      </c>
      <c r="E869" s="40">
        <f>Source!BZ219</f>
        <v>100</v>
      </c>
      <c r="F869" s="40"/>
      <c r="G869" s="40">
        <f>Source!AT219</f>
        <v>100</v>
      </c>
      <c r="H869" s="42"/>
      <c r="I869" s="41"/>
      <c r="J869" s="42"/>
      <c r="K869" s="41"/>
      <c r="L869" s="42">
        <f>SUM(AZ853:AZ871)</f>
        <v>321.52999999999997</v>
      </c>
    </row>
    <row r="870" spans="1:83" ht="14.25" x14ac:dyDescent="0.2">
      <c r="A870" s="46"/>
      <c r="B870" s="46" t="s">
        <v>422</v>
      </c>
      <c r="C870" s="46" t="s">
        <v>2091</v>
      </c>
      <c r="D870" s="47" t="s">
        <v>635</v>
      </c>
      <c r="E870" s="48">
        <f>Source!CA219</f>
        <v>49</v>
      </c>
      <c r="F870" s="48"/>
      <c r="G870" s="48">
        <f>Source!AU219</f>
        <v>49</v>
      </c>
      <c r="H870" s="49"/>
      <c r="I870" s="50"/>
      <c r="J870" s="49"/>
      <c r="K870" s="50"/>
      <c r="L870" s="49">
        <f>SUM(BA853:BA871)</f>
        <v>157.55000000000001</v>
      </c>
    </row>
    <row r="871" spans="1:83" ht="15" x14ac:dyDescent="0.2">
      <c r="C871" s="74" t="s">
        <v>1970</v>
      </c>
      <c r="D871" s="74"/>
      <c r="E871" s="74"/>
      <c r="F871" s="74"/>
      <c r="G871" s="74"/>
      <c r="H871" s="74"/>
      <c r="I871" s="75">
        <f>IF(E853&lt;&gt;0,K871/E853, 0)</f>
        <v>80081</v>
      </c>
      <c r="J871" s="75"/>
      <c r="K871" s="75">
        <f>L855+L857+L863+L869+L870+L858</f>
        <v>800.81</v>
      </c>
      <c r="L871" s="75"/>
      <c r="M871" s="70">
        <f>K871*1.038</f>
        <v>831.24077999999997</v>
      </c>
      <c r="AD871">
        <f>ROUND((Source!AT219/100)*((ROUND(SUMIF(SmtRes!AQ372:'SmtRes'!AQ378,"=1",SmtRes!AD372:'SmtRes'!AD378)*Source!I219, 2)+ROUND(SUMIF(SmtRes!AQ372:'SmtRes'!AQ378,"=1",SmtRes!AC372:'SmtRes'!AC378)*Source!I219, 2))), 2)</f>
        <v>15.16</v>
      </c>
      <c r="AE871">
        <f>ROUND((Source!AU219/100)*((ROUND(SUMIF(SmtRes!AQ372:'SmtRes'!AQ378,"=1",SmtRes!AD372:'SmtRes'!AD378)*Source!I219, 2)+ROUND(SUMIF(SmtRes!AQ372:'SmtRes'!AQ378,"=1",SmtRes!AC372:'SmtRes'!AC378)*Source!I219, 2))), 2)</f>
        <v>7.43</v>
      </c>
      <c r="AN871" s="51">
        <f>L855+L857+L863+L869+L870+L858</f>
        <v>800.81</v>
      </c>
      <c r="AO871" s="51">
        <f>L857</f>
        <v>0.19999999999999996</v>
      </c>
      <c r="AQ871" t="s">
        <v>1971</v>
      </c>
      <c r="AR871" s="51">
        <f>L855</f>
        <v>321.32</v>
      </c>
      <c r="AT871" s="51">
        <f>L858</f>
        <v>0.21000000000000002</v>
      </c>
      <c r="AV871" t="s">
        <v>1971</v>
      </c>
      <c r="AW871" s="51">
        <f>L863</f>
        <v>0</v>
      </c>
      <c r="AZ871">
        <f>Source!X219</f>
        <v>321.52999999999997</v>
      </c>
      <c r="BA871">
        <f>Source!Y219</f>
        <v>157.55000000000001</v>
      </c>
      <c r="CD871">
        <v>1</v>
      </c>
    </row>
    <row r="872" spans="1:83" ht="68.25" x14ac:dyDescent="0.2">
      <c r="A872" s="36" t="s">
        <v>424</v>
      </c>
      <c r="B872" s="38" t="s">
        <v>2092</v>
      </c>
      <c r="C872" s="38" t="s">
        <v>2093</v>
      </c>
      <c r="D872" s="39" t="str">
        <f>Source!H221</f>
        <v>100 м2</v>
      </c>
      <c r="E872" s="40">
        <f>Source!K221</f>
        <v>0.01</v>
      </c>
      <c r="F872" s="40"/>
      <c r="G872" s="40">
        <f>Source!I221</f>
        <v>0.01</v>
      </c>
      <c r="H872" s="42"/>
      <c r="I872" s="41"/>
      <c r="J872" s="42"/>
      <c r="K872" s="41"/>
      <c r="L872" s="42"/>
    </row>
    <row r="873" spans="1:83" x14ac:dyDescent="0.2">
      <c r="C873" s="43" t="str">
        <f>"Объем: "&amp;Source!I221&amp;"=1/"&amp;"100"</f>
        <v>Объем: 0,01=1/100</v>
      </c>
    </row>
    <row r="874" spans="1:83" ht="15" x14ac:dyDescent="0.2">
      <c r="A874" s="37"/>
      <c r="B874" s="40">
        <v>1</v>
      </c>
      <c r="C874" s="37" t="s">
        <v>1961</v>
      </c>
      <c r="D874" s="39" t="s">
        <v>1203</v>
      </c>
      <c r="E874" s="44"/>
      <c r="F874" s="40"/>
      <c r="G874" s="40">
        <f>Source!U221</f>
        <v>0.111</v>
      </c>
      <c r="H874" s="40"/>
      <c r="I874" s="40"/>
      <c r="J874" s="40"/>
      <c r="K874" s="40"/>
      <c r="L874" s="45">
        <f>SUM(L875:L875)-SUMIF(CE875:CE875, 1, L875:L875)</f>
        <v>55.21</v>
      </c>
    </row>
    <row r="875" spans="1:83" ht="28.5" x14ac:dyDescent="0.2">
      <c r="A875" s="38"/>
      <c r="B875" s="38" t="s">
        <v>1214</v>
      </c>
      <c r="C875" s="38" t="s">
        <v>1215</v>
      </c>
      <c r="D875" s="39" t="s">
        <v>1203</v>
      </c>
      <c r="E875" s="40">
        <v>11.1</v>
      </c>
      <c r="F875" s="40"/>
      <c r="G875" s="40">
        <f>SmtRes!CX379</f>
        <v>0.111</v>
      </c>
      <c r="H875" s="42"/>
      <c r="I875" s="41"/>
      <c r="J875" s="42">
        <f>SmtRes!CZ379</f>
        <v>497.4</v>
      </c>
      <c r="K875" s="41"/>
      <c r="L875" s="42">
        <f>SmtRes!DI379</f>
        <v>55.21</v>
      </c>
    </row>
    <row r="876" spans="1:83" ht="15" x14ac:dyDescent="0.2">
      <c r="A876" s="37"/>
      <c r="B876" s="40">
        <v>2</v>
      </c>
      <c r="C876" s="37" t="s">
        <v>1962</v>
      </c>
      <c r="D876" s="39"/>
      <c r="E876" s="44"/>
      <c r="F876" s="40"/>
      <c r="G876" s="40"/>
      <c r="H876" s="40"/>
      <c r="I876" s="40"/>
      <c r="J876" s="40"/>
      <c r="K876" s="40"/>
      <c r="L876" s="45">
        <f>SUM(L877:L881)-SUMIF(CE877:CE881, 1, L877:L881)</f>
        <v>0.19999999999999996</v>
      </c>
    </row>
    <row r="877" spans="1:83" ht="15" x14ac:dyDescent="0.2">
      <c r="A877" s="37"/>
      <c r="B877" s="40"/>
      <c r="C877" s="37" t="s">
        <v>1964</v>
      </c>
      <c r="D877" s="39" t="s">
        <v>1203</v>
      </c>
      <c r="E877" s="44"/>
      <c r="F877" s="40"/>
      <c r="G877" s="40">
        <f>Source!V221</f>
        <v>3.9999999999999996E-4</v>
      </c>
      <c r="H877" s="40"/>
      <c r="I877" s="40"/>
      <c r="J877" s="40"/>
      <c r="K877" s="40"/>
      <c r="L877" s="45">
        <f>SUMIF(CE878:CE881, 1, L878:L881)</f>
        <v>0.21000000000000002</v>
      </c>
      <c r="CE877">
        <v>1</v>
      </c>
    </row>
    <row r="878" spans="1:83" ht="42.75" x14ac:dyDescent="0.2">
      <c r="A878" s="38"/>
      <c r="B878" s="38" t="s">
        <v>1421</v>
      </c>
      <c r="C878" s="38" t="s">
        <v>1423</v>
      </c>
      <c r="D878" s="39" t="s">
        <v>1100</v>
      </c>
      <c r="E878" s="40">
        <v>0.01</v>
      </c>
      <c r="F878" s="40"/>
      <c r="G878" s="40">
        <f>SmtRes!CX381</f>
        <v>1E-4</v>
      </c>
      <c r="H878" s="42">
        <f>SmtRes!CZ381</f>
        <v>37.32</v>
      </c>
      <c r="I878" s="41">
        <f>SmtRes!AJ381</f>
        <v>1.55</v>
      </c>
      <c r="J878" s="42">
        <f>ROUND(H878*I878, 2)</f>
        <v>57.85</v>
      </c>
      <c r="K878" s="41"/>
      <c r="L878" s="42">
        <f>SmtRes!DG381</f>
        <v>0.01</v>
      </c>
    </row>
    <row r="879" spans="1:83" ht="28.5" x14ac:dyDescent="0.2">
      <c r="A879" s="38"/>
      <c r="B879" s="38" t="s">
        <v>1424</v>
      </c>
      <c r="C879" s="38" t="s">
        <v>2089</v>
      </c>
      <c r="D879" s="39" t="s">
        <v>1203</v>
      </c>
      <c r="E879" s="40">
        <f>SmtRes!DO381*SmtRes!AT381</f>
        <v>0.01</v>
      </c>
      <c r="F879" s="40"/>
      <c r="G879" s="40">
        <f>ROUND(E879*G872, 7)</f>
        <v>1E-4</v>
      </c>
      <c r="H879" s="42"/>
      <c r="I879" s="41"/>
      <c r="J879" s="42">
        <f>ROUND(SmtRes!AG381/SmtRes!DO381, 2)</f>
        <v>479.27</v>
      </c>
      <c r="K879" s="41"/>
      <c r="L879" s="42">
        <f>SmtRes!DH381</f>
        <v>0.05</v>
      </c>
      <c r="CE879">
        <v>1</v>
      </c>
    </row>
    <row r="880" spans="1:83" ht="28.5" x14ac:dyDescent="0.2">
      <c r="A880" s="38"/>
      <c r="B880" s="38" t="s">
        <v>1206</v>
      </c>
      <c r="C880" s="38" t="s">
        <v>1208</v>
      </c>
      <c r="D880" s="39" t="s">
        <v>1100</v>
      </c>
      <c r="E880" s="40">
        <v>0.03</v>
      </c>
      <c r="F880" s="40"/>
      <c r="G880" s="40">
        <f>SmtRes!CX382</f>
        <v>2.9999999999999997E-4</v>
      </c>
      <c r="H880" s="42"/>
      <c r="I880" s="41"/>
      <c r="J880" s="42">
        <f>SmtRes!CZ382</f>
        <v>641.70000000000005</v>
      </c>
      <c r="K880" s="41"/>
      <c r="L880" s="42">
        <f>SmtRes!DG382</f>
        <v>0.19</v>
      </c>
    </row>
    <row r="881" spans="1:83" ht="28.5" x14ac:dyDescent="0.2">
      <c r="A881" s="38"/>
      <c r="B881" s="38" t="s">
        <v>1209</v>
      </c>
      <c r="C881" s="38" t="s">
        <v>1963</v>
      </c>
      <c r="D881" s="39" t="s">
        <v>1203</v>
      </c>
      <c r="E881" s="40">
        <f>SmtRes!DO382*SmtRes!AT382</f>
        <v>0.03</v>
      </c>
      <c r="F881" s="40"/>
      <c r="G881" s="40">
        <f>ROUND(E881*G872, 7)</f>
        <v>2.9999999999999997E-4</v>
      </c>
      <c r="H881" s="42"/>
      <c r="I881" s="41"/>
      <c r="J881" s="42">
        <f>ROUND(SmtRes!AG382/SmtRes!DO382, 2)</f>
        <v>539.69000000000005</v>
      </c>
      <c r="K881" s="41"/>
      <c r="L881" s="42">
        <f>SmtRes!DH382</f>
        <v>0.16</v>
      </c>
      <c r="CE881">
        <v>1</v>
      </c>
    </row>
    <row r="882" spans="1:83" ht="15" hidden="1" x14ac:dyDescent="0.2">
      <c r="A882" s="37"/>
      <c r="B882" s="40">
        <v>4</v>
      </c>
      <c r="C882" s="37" t="s">
        <v>1965</v>
      </c>
      <c r="D882" s="39"/>
      <c r="E882" s="44"/>
      <c r="F882" s="40"/>
      <c r="G882" s="40"/>
      <c r="H882" s="40"/>
      <c r="I882" s="40"/>
      <c r="J882" s="40"/>
      <c r="K882" s="40"/>
      <c r="L882" s="45">
        <f>SUM(L883:L884)-SUMIF(CE883:CE884, 1, L883:L884)</f>
        <v>0</v>
      </c>
    </row>
    <row r="883" spans="1:83" ht="14.25" x14ac:dyDescent="0.2">
      <c r="A883" s="38"/>
      <c r="B883" s="38" t="s">
        <v>1393</v>
      </c>
      <c r="C883" s="38" t="s">
        <v>1395</v>
      </c>
      <c r="D883" s="39" t="s">
        <v>441</v>
      </c>
      <c r="E883" s="40">
        <v>0.1</v>
      </c>
      <c r="F883" s="40">
        <f>ROUND(0,7)</f>
        <v>0</v>
      </c>
      <c r="G883" s="40">
        <f>SmtRes!CX383</f>
        <v>0</v>
      </c>
      <c r="H883" s="42">
        <f>SmtRes!CZ383</f>
        <v>56.11</v>
      </c>
      <c r="I883" s="41">
        <f>SmtRes!AI383</f>
        <v>1.54</v>
      </c>
      <c r="J883" s="42">
        <f>ROUND(H883*I883, 2)</f>
        <v>86.41</v>
      </c>
      <c r="K883" s="41"/>
      <c r="L883" s="42">
        <f>SmtRes!DF383</f>
        <v>0</v>
      </c>
    </row>
    <row r="884" spans="1:83" ht="14.25" x14ac:dyDescent="0.2">
      <c r="A884" s="38"/>
      <c r="B884" s="38" t="s">
        <v>1425</v>
      </c>
      <c r="C884" s="38" t="s">
        <v>1427</v>
      </c>
      <c r="D884" s="39" t="s">
        <v>441</v>
      </c>
      <c r="E884" s="40">
        <v>3.2</v>
      </c>
      <c r="F884" s="40">
        <f>ROUND(0,7)</f>
        <v>0</v>
      </c>
      <c r="G884" s="40">
        <f>SmtRes!CX385</f>
        <v>0</v>
      </c>
      <c r="H884" s="42">
        <f>SmtRes!CZ385</f>
        <v>133.31</v>
      </c>
      <c r="I884" s="41">
        <f>SmtRes!AI385</f>
        <v>1.2</v>
      </c>
      <c r="J884" s="42">
        <f>ROUND(H884*I884, 2)</f>
        <v>159.97</v>
      </c>
      <c r="K884" s="41"/>
      <c r="L884" s="42">
        <f>SmtRes!DF385</f>
        <v>0</v>
      </c>
    </row>
    <row r="885" spans="1:83" ht="28.5" x14ac:dyDescent="0.2">
      <c r="A885" s="38"/>
      <c r="B885" s="38" t="str">
        <f>EtalonRes!I386</f>
        <v>14.4.02.04</v>
      </c>
      <c r="C885" s="46" t="str">
        <f>EtalonRes!K386</f>
        <v>Краски для внутренних работ масляные готовые к применению</v>
      </c>
      <c r="D885" s="47" t="str">
        <f>EtalonRes!O386</f>
        <v>т</v>
      </c>
      <c r="E885" s="48">
        <f>EtalonRes!X386</f>
        <v>2.7300000000000001E-2</v>
      </c>
      <c r="F885" s="48">
        <f>ROUND(0,7)</f>
        <v>0</v>
      </c>
      <c r="G885" s="48">
        <f>ROUND(EtalonRes!AG386*Source!I221, 7)</f>
        <v>0</v>
      </c>
      <c r="H885" s="49"/>
      <c r="I885" s="50"/>
      <c r="J885" s="49"/>
      <c r="K885" s="50"/>
      <c r="L885" s="49"/>
    </row>
    <row r="886" spans="1:83" ht="15" x14ac:dyDescent="0.2">
      <c r="A886" s="38"/>
      <c r="B886" s="38"/>
      <c r="C886" s="52" t="s">
        <v>1966</v>
      </c>
      <c r="D886" s="39"/>
      <c r="E886" s="40"/>
      <c r="F886" s="40"/>
      <c r="G886" s="40"/>
      <c r="H886" s="42"/>
      <c r="I886" s="41"/>
      <c r="J886" s="42"/>
      <c r="K886" s="41"/>
      <c r="L886" s="42">
        <f>L874+L876+L877+L882</f>
        <v>55.620000000000005</v>
      </c>
    </row>
    <row r="887" spans="1:83" ht="14.25" x14ac:dyDescent="0.2">
      <c r="A887" s="38"/>
      <c r="B887" s="38"/>
      <c r="C887" s="38" t="s">
        <v>1967</v>
      </c>
      <c r="D887" s="39"/>
      <c r="E887" s="40"/>
      <c r="F887" s="40"/>
      <c r="G887" s="40"/>
      <c r="H887" s="42"/>
      <c r="I887" s="41"/>
      <c r="J887" s="42"/>
      <c r="K887" s="41"/>
      <c r="L887" s="42">
        <f>SUM(AR872:AR890)+SUM(AS872:AS890)+SUM(AT872:AT890)+SUM(AU872:AU890)+SUM(AV872:AV890)</f>
        <v>55.42</v>
      </c>
    </row>
    <row r="888" spans="1:83" ht="14.25" x14ac:dyDescent="0.2">
      <c r="A888" s="38"/>
      <c r="B888" s="38" t="s">
        <v>421</v>
      </c>
      <c r="C888" s="38" t="s">
        <v>2090</v>
      </c>
      <c r="D888" s="39" t="s">
        <v>635</v>
      </c>
      <c r="E888" s="40">
        <f>Source!BZ221</f>
        <v>100</v>
      </c>
      <c r="F888" s="40"/>
      <c r="G888" s="40">
        <f>Source!AT221</f>
        <v>100</v>
      </c>
      <c r="H888" s="42"/>
      <c r="I888" s="41"/>
      <c r="J888" s="42"/>
      <c r="K888" s="41"/>
      <c r="L888" s="42">
        <f>SUM(AZ872:AZ890)</f>
        <v>55.42</v>
      </c>
    </row>
    <row r="889" spans="1:83" ht="14.25" x14ac:dyDescent="0.2">
      <c r="A889" s="46"/>
      <c r="B889" s="46" t="s">
        <v>422</v>
      </c>
      <c r="C889" s="46" t="s">
        <v>2091</v>
      </c>
      <c r="D889" s="47" t="s">
        <v>635</v>
      </c>
      <c r="E889" s="48">
        <f>Source!CA221</f>
        <v>49</v>
      </c>
      <c r="F889" s="48"/>
      <c r="G889" s="48">
        <f>Source!AU221</f>
        <v>49</v>
      </c>
      <c r="H889" s="49"/>
      <c r="I889" s="50"/>
      <c r="J889" s="49"/>
      <c r="K889" s="50"/>
      <c r="L889" s="49">
        <f>SUM(BA872:BA890)</f>
        <v>27.16</v>
      </c>
    </row>
    <row r="890" spans="1:83" ht="15" x14ac:dyDescent="0.2">
      <c r="C890" s="74" t="s">
        <v>1970</v>
      </c>
      <c r="D890" s="74"/>
      <c r="E890" s="74"/>
      <c r="F890" s="74"/>
      <c r="G890" s="74"/>
      <c r="H890" s="74"/>
      <c r="I890" s="75">
        <f>IF(E872&lt;&gt;0,K890/E872, 0)</f>
        <v>13820.000000000002</v>
      </c>
      <c r="J890" s="75"/>
      <c r="K890" s="75">
        <f>L874+L876+L882+L888+L889+L877</f>
        <v>138.20000000000002</v>
      </c>
      <c r="L890" s="75"/>
      <c r="M890" s="70">
        <f>K890*1.038</f>
        <v>143.45160000000001</v>
      </c>
      <c r="AD890">
        <f>ROUND((Source!AT221/100)*((ROUND(SUMIF(SmtRes!AQ379:'SmtRes'!AQ385,"=1",SmtRes!AD379:'SmtRes'!AD385)*Source!I221, 2)+ROUND(SUMIF(SmtRes!AQ379:'SmtRes'!AQ385,"=1",SmtRes!AC379:'SmtRes'!AC385)*Source!I221, 2))), 2)</f>
        <v>15.16</v>
      </c>
      <c r="AE890">
        <f>ROUND((Source!AU221/100)*((ROUND(SUMIF(SmtRes!AQ379:'SmtRes'!AQ385,"=1",SmtRes!AD379:'SmtRes'!AD385)*Source!I221, 2)+ROUND(SUMIF(SmtRes!AQ379:'SmtRes'!AQ385,"=1",SmtRes!AC379:'SmtRes'!AC385)*Source!I221, 2))), 2)</f>
        <v>7.43</v>
      </c>
      <c r="AN890" s="51">
        <f>L874+L876+L882+L888+L889+L877</f>
        <v>138.20000000000002</v>
      </c>
      <c r="AO890" s="51">
        <f>L876</f>
        <v>0.19999999999999996</v>
      </c>
      <c r="AQ890" t="s">
        <v>1971</v>
      </c>
      <c r="AR890" s="51">
        <f>L874</f>
        <v>55.21</v>
      </c>
      <c r="AT890" s="51">
        <f>L877</f>
        <v>0.21000000000000002</v>
      </c>
      <c r="AV890" t="s">
        <v>1971</v>
      </c>
      <c r="AW890" s="51">
        <f>L882</f>
        <v>0</v>
      </c>
      <c r="AZ890">
        <f>Source!X221</f>
        <v>55.42</v>
      </c>
      <c r="BA890">
        <f>Source!Y221</f>
        <v>27.16</v>
      </c>
      <c r="CD890">
        <v>1</v>
      </c>
    </row>
    <row r="891" spans="1:83" ht="68.25" x14ac:dyDescent="0.2">
      <c r="A891" s="36" t="s">
        <v>429</v>
      </c>
      <c r="B891" s="38" t="s">
        <v>2094</v>
      </c>
      <c r="C891" s="38" t="s">
        <v>2095</v>
      </c>
      <c r="D891" s="39" t="str">
        <f>Source!H223</f>
        <v>100 м2</v>
      </c>
      <c r="E891" s="40">
        <f>Source!K223</f>
        <v>0.01</v>
      </c>
      <c r="F891" s="40"/>
      <c r="G891" s="40">
        <f>Source!I223</f>
        <v>0.01</v>
      </c>
      <c r="H891" s="42"/>
      <c r="I891" s="41"/>
      <c r="J891" s="42"/>
      <c r="K891" s="41"/>
      <c r="L891" s="42"/>
    </row>
    <row r="892" spans="1:83" x14ac:dyDescent="0.2">
      <c r="C892" s="43" t="str">
        <f>"Объем: "&amp;Source!I223&amp;"=1/"&amp;"100"</f>
        <v>Объем: 0,01=1/100</v>
      </c>
    </row>
    <row r="893" spans="1:83" ht="15" x14ac:dyDescent="0.2">
      <c r="A893" s="37"/>
      <c r="B893" s="40">
        <v>1</v>
      </c>
      <c r="C893" s="37" t="s">
        <v>1961</v>
      </c>
      <c r="D893" s="39" t="s">
        <v>1203</v>
      </c>
      <c r="E893" s="44"/>
      <c r="F893" s="40"/>
      <c r="G893" s="40">
        <f>Source!U223</f>
        <v>8.7999999999999995E-2</v>
      </c>
      <c r="H893" s="40"/>
      <c r="I893" s="40"/>
      <c r="J893" s="40"/>
      <c r="K893" s="40"/>
      <c r="L893" s="45">
        <f>SUM(L894:L894)-SUMIF(CE894:CE894, 1, L894:L894)</f>
        <v>43.77</v>
      </c>
    </row>
    <row r="894" spans="1:83" ht="28.5" x14ac:dyDescent="0.2">
      <c r="A894" s="38"/>
      <c r="B894" s="38" t="s">
        <v>1214</v>
      </c>
      <c r="C894" s="38" t="s">
        <v>1215</v>
      </c>
      <c r="D894" s="39" t="s">
        <v>1203</v>
      </c>
      <c r="E894" s="40">
        <v>8.8000000000000007</v>
      </c>
      <c r="F894" s="40"/>
      <c r="G894" s="40">
        <f>SmtRes!CX386</f>
        <v>8.7999999999999995E-2</v>
      </c>
      <c r="H894" s="42"/>
      <c r="I894" s="41"/>
      <c r="J894" s="42">
        <f>SmtRes!CZ386</f>
        <v>497.4</v>
      </c>
      <c r="K894" s="41"/>
      <c r="L894" s="42">
        <f>SmtRes!DI386</f>
        <v>43.77</v>
      </c>
    </row>
    <row r="895" spans="1:83" ht="15" x14ac:dyDescent="0.2">
      <c r="A895" s="37"/>
      <c r="B895" s="40">
        <v>2</v>
      </c>
      <c r="C895" s="37" t="s">
        <v>1962</v>
      </c>
      <c r="D895" s="39"/>
      <c r="E895" s="44"/>
      <c r="F895" s="40"/>
      <c r="G895" s="40"/>
      <c r="H895" s="40"/>
      <c r="I895" s="40"/>
      <c r="J895" s="40"/>
      <c r="K895" s="40"/>
      <c r="L895" s="45">
        <f>SUM(L896:L900)-SUMIF(CE896:CE900, 1, L896:L900)</f>
        <v>0.19999999999999996</v>
      </c>
    </row>
    <row r="896" spans="1:83" ht="15" x14ac:dyDescent="0.2">
      <c r="A896" s="37"/>
      <c r="B896" s="40"/>
      <c r="C896" s="37" t="s">
        <v>1964</v>
      </c>
      <c r="D896" s="39" t="s">
        <v>1203</v>
      </c>
      <c r="E896" s="44"/>
      <c r="F896" s="40"/>
      <c r="G896" s="40">
        <f>Source!V223</f>
        <v>3.9999999999999996E-4</v>
      </c>
      <c r="H896" s="40"/>
      <c r="I896" s="40"/>
      <c r="J896" s="40"/>
      <c r="K896" s="40"/>
      <c r="L896" s="45">
        <f>SUMIF(CE897:CE900, 1, L897:L900)</f>
        <v>0.21000000000000002</v>
      </c>
      <c r="CE896">
        <v>1</v>
      </c>
    </row>
    <row r="897" spans="1:83" ht="42.75" x14ac:dyDescent="0.2">
      <c r="A897" s="38"/>
      <c r="B897" s="38" t="s">
        <v>1421</v>
      </c>
      <c r="C897" s="38" t="s">
        <v>1423</v>
      </c>
      <c r="D897" s="39" t="s">
        <v>1100</v>
      </c>
      <c r="E897" s="40">
        <v>0.01</v>
      </c>
      <c r="F897" s="40"/>
      <c r="G897" s="40">
        <f>SmtRes!CX388</f>
        <v>1E-4</v>
      </c>
      <c r="H897" s="42">
        <f>SmtRes!CZ388</f>
        <v>37.32</v>
      </c>
      <c r="I897" s="41">
        <f>SmtRes!AJ388</f>
        <v>1.55</v>
      </c>
      <c r="J897" s="42">
        <f>ROUND(H897*I897, 2)</f>
        <v>57.85</v>
      </c>
      <c r="K897" s="41"/>
      <c r="L897" s="42">
        <f>SmtRes!DG388</f>
        <v>0.01</v>
      </c>
    </row>
    <row r="898" spans="1:83" ht="28.5" x14ac:dyDescent="0.2">
      <c r="A898" s="38"/>
      <c r="B898" s="38" t="s">
        <v>1424</v>
      </c>
      <c r="C898" s="38" t="s">
        <v>2089</v>
      </c>
      <c r="D898" s="39" t="s">
        <v>1203</v>
      </c>
      <c r="E898" s="40">
        <f>SmtRes!DO388*SmtRes!AT388</f>
        <v>0.01</v>
      </c>
      <c r="F898" s="40"/>
      <c r="G898" s="40">
        <f>ROUND(E898*G891, 7)</f>
        <v>1E-4</v>
      </c>
      <c r="H898" s="42"/>
      <c r="I898" s="41"/>
      <c r="J898" s="42">
        <f>ROUND(SmtRes!AG388/SmtRes!DO388, 2)</f>
        <v>479.27</v>
      </c>
      <c r="K898" s="41"/>
      <c r="L898" s="42">
        <f>SmtRes!DH388</f>
        <v>0.05</v>
      </c>
      <c r="CE898">
        <v>1</v>
      </c>
    </row>
    <row r="899" spans="1:83" ht="28.5" x14ac:dyDescent="0.2">
      <c r="A899" s="38"/>
      <c r="B899" s="38" t="s">
        <v>1206</v>
      </c>
      <c r="C899" s="38" t="s">
        <v>1208</v>
      </c>
      <c r="D899" s="39" t="s">
        <v>1100</v>
      </c>
      <c r="E899" s="40">
        <v>0.03</v>
      </c>
      <c r="F899" s="40"/>
      <c r="G899" s="40">
        <f>SmtRes!CX389</f>
        <v>2.9999999999999997E-4</v>
      </c>
      <c r="H899" s="42"/>
      <c r="I899" s="41"/>
      <c r="J899" s="42">
        <f>SmtRes!CZ389</f>
        <v>641.70000000000005</v>
      </c>
      <c r="K899" s="41"/>
      <c r="L899" s="42">
        <f>SmtRes!DG389</f>
        <v>0.19</v>
      </c>
    </row>
    <row r="900" spans="1:83" ht="28.5" x14ac:dyDescent="0.2">
      <c r="A900" s="38"/>
      <c r="B900" s="38" t="s">
        <v>1209</v>
      </c>
      <c r="C900" s="38" t="s">
        <v>1963</v>
      </c>
      <c r="D900" s="39" t="s">
        <v>1203</v>
      </c>
      <c r="E900" s="40">
        <f>SmtRes!DO389*SmtRes!AT389</f>
        <v>0.03</v>
      </c>
      <c r="F900" s="40"/>
      <c r="G900" s="40">
        <f>ROUND(E900*G891, 7)</f>
        <v>2.9999999999999997E-4</v>
      </c>
      <c r="H900" s="42"/>
      <c r="I900" s="41"/>
      <c r="J900" s="42">
        <f>ROUND(SmtRes!AG389/SmtRes!DO389, 2)</f>
        <v>539.69000000000005</v>
      </c>
      <c r="K900" s="41"/>
      <c r="L900" s="42">
        <f>SmtRes!DH389</f>
        <v>0.16</v>
      </c>
      <c r="CE900">
        <v>1</v>
      </c>
    </row>
    <row r="901" spans="1:83" ht="15" hidden="1" x14ac:dyDescent="0.2">
      <c r="A901" s="37"/>
      <c r="B901" s="40">
        <v>4</v>
      </c>
      <c r="C901" s="37" t="s">
        <v>1965</v>
      </c>
      <c r="D901" s="39"/>
      <c r="E901" s="44"/>
      <c r="F901" s="40"/>
      <c r="G901" s="40"/>
      <c r="H901" s="40"/>
      <c r="I901" s="40"/>
      <c r="J901" s="40"/>
      <c r="K901" s="40"/>
      <c r="L901" s="45">
        <f>SUM(L902:L903)-SUMIF(CE902:CE903, 1, L902:L903)</f>
        <v>0</v>
      </c>
    </row>
    <row r="902" spans="1:83" ht="14.25" x14ac:dyDescent="0.2">
      <c r="A902" s="38"/>
      <c r="B902" s="38" t="s">
        <v>1393</v>
      </c>
      <c r="C902" s="38" t="s">
        <v>1395</v>
      </c>
      <c r="D902" s="39" t="s">
        <v>441</v>
      </c>
      <c r="E902" s="40">
        <v>0.1</v>
      </c>
      <c r="F902" s="40">
        <f>ROUND(0,7)</f>
        <v>0</v>
      </c>
      <c r="G902" s="40">
        <f>SmtRes!CX390</f>
        <v>0</v>
      </c>
      <c r="H902" s="42">
        <f>SmtRes!CZ390</f>
        <v>56.11</v>
      </c>
      <c r="I902" s="41">
        <f>SmtRes!AI390</f>
        <v>1.54</v>
      </c>
      <c r="J902" s="42">
        <f>ROUND(H902*I902, 2)</f>
        <v>86.41</v>
      </c>
      <c r="K902" s="41"/>
      <c r="L902" s="42">
        <f>SmtRes!DF390</f>
        <v>0</v>
      </c>
    </row>
    <row r="903" spans="1:83" ht="14.25" x14ac:dyDescent="0.2">
      <c r="A903" s="38"/>
      <c r="B903" s="38" t="s">
        <v>1425</v>
      </c>
      <c r="C903" s="38" t="s">
        <v>1427</v>
      </c>
      <c r="D903" s="39" t="s">
        <v>441</v>
      </c>
      <c r="E903" s="40">
        <v>3.2</v>
      </c>
      <c r="F903" s="40">
        <f>ROUND(0,7)</f>
        <v>0</v>
      </c>
      <c r="G903" s="40">
        <f>SmtRes!CX392</f>
        <v>0</v>
      </c>
      <c r="H903" s="42">
        <f>SmtRes!CZ392</f>
        <v>133.31</v>
      </c>
      <c r="I903" s="41">
        <f>SmtRes!AI392</f>
        <v>1.2</v>
      </c>
      <c r="J903" s="42">
        <f>ROUND(H903*I903, 2)</f>
        <v>159.97</v>
      </c>
      <c r="K903" s="41"/>
      <c r="L903" s="42">
        <f>SmtRes!DF392</f>
        <v>0</v>
      </c>
    </row>
    <row r="904" spans="1:83" ht="28.5" x14ac:dyDescent="0.2">
      <c r="A904" s="38"/>
      <c r="B904" s="38" t="str">
        <f>EtalonRes!I393</f>
        <v>14.4.02.04</v>
      </c>
      <c r="C904" s="46" t="str">
        <f>EtalonRes!K393</f>
        <v>Краски для внутренних работ масляные готовые к применению</v>
      </c>
      <c r="D904" s="47" t="str">
        <f>EtalonRes!O393</f>
        <v>т</v>
      </c>
      <c r="E904" s="48">
        <f>EtalonRes!X393</f>
        <v>2.1000000000000001E-2</v>
      </c>
      <c r="F904" s="48">
        <f>ROUND(0,7)</f>
        <v>0</v>
      </c>
      <c r="G904" s="48">
        <f>ROUND(EtalonRes!AG393*Source!I223, 7)</f>
        <v>0</v>
      </c>
      <c r="H904" s="49"/>
      <c r="I904" s="50"/>
      <c r="J904" s="49"/>
      <c r="K904" s="50"/>
      <c r="L904" s="49"/>
    </row>
    <row r="905" spans="1:83" ht="15" x14ac:dyDescent="0.2">
      <c r="A905" s="38"/>
      <c r="B905" s="38"/>
      <c r="C905" s="52" t="s">
        <v>1966</v>
      </c>
      <c r="D905" s="39"/>
      <c r="E905" s="40"/>
      <c r="F905" s="40"/>
      <c r="G905" s="40"/>
      <c r="H905" s="42"/>
      <c r="I905" s="41"/>
      <c r="J905" s="42"/>
      <c r="K905" s="41"/>
      <c r="L905" s="42">
        <f>L893+L895+L896+L901</f>
        <v>44.180000000000007</v>
      </c>
    </row>
    <row r="906" spans="1:83" ht="14.25" x14ac:dyDescent="0.2">
      <c r="A906" s="38"/>
      <c r="B906" s="38"/>
      <c r="C906" s="38" t="s">
        <v>1967</v>
      </c>
      <c r="D906" s="39"/>
      <c r="E906" s="40"/>
      <c r="F906" s="40"/>
      <c r="G906" s="40"/>
      <c r="H906" s="42"/>
      <c r="I906" s="41"/>
      <c r="J906" s="42"/>
      <c r="K906" s="41"/>
      <c r="L906" s="42">
        <f>SUM(AR891:AR909)+SUM(AS891:AS909)+SUM(AT891:AT909)+SUM(AU891:AU909)+SUM(AV891:AV909)</f>
        <v>43.980000000000004</v>
      </c>
    </row>
    <row r="907" spans="1:83" ht="14.25" x14ac:dyDescent="0.2">
      <c r="A907" s="38"/>
      <c r="B907" s="38" t="s">
        <v>421</v>
      </c>
      <c r="C907" s="38" t="s">
        <v>2090</v>
      </c>
      <c r="D907" s="39" t="s">
        <v>635</v>
      </c>
      <c r="E907" s="40">
        <f>Source!BZ223</f>
        <v>100</v>
      </c>
      <c r="F907" s="40"/>
      <c r="G907" s="40">
        <f>Source!AT223</f>
        <v>100</v>
      </c>
      <c r="H907" s="42"/>
      <c r="I907" s="41"/>
      <c r="J907" s="42"/>
      <c r="K907" s="41"/>
      <c r="L907" s="42">
        <f>SUM(AZ891:AZ909)</f>
        <v>43.98</v>
      </c>
    </row>
    <row r="908" spans="1:83" ht="14.25" x14ac:dyDescent="0.2">
      <c r="A908" s="46"/>
      <c r="B908" s="46" t="s">
        <v>422</v>
      </c>
      <c r="C908" s="46" t="s">
        <v>2091</v>
      </c>
      <c r="D908" s="47" t="s">
        <v>635</v>
      </c>
      <c r="E908" s="48">
        <f>Source!CA223</f>
        <v>49</v>
      </c>
      <c r="F908" s="48"/>
      <c r="G908" s="48">
        <f>Source!AU223</f>
        <v>49</v>
      </c>
      <c r="H908" s="49"/>
      <c r="I908" s="50"/>
      <c r="J908" s="49"/>
      <c r="K908" s="50"/>
      <c r="L908" s="49">
        <f>SUM(BA891:BA909)</f>
        <v>21.55</v>
      </c>
    </row>
    <row r="909" spans="1:83" ht="15" x14ac:dyDescent="0.2">
      <c r="C909" s="74" t="s">
        <v>1970</v>
      </c>
      <c r="D909" s="74"/>
      <c r="E909" s="74"/>
      <c r="F909" s="74"/>
      <c r="G909" s="74"/>
      <c r="H909" s="74"/>
      <c r="I909" s="75">
        <f>IF(E891&lt;&gt;0,K909/E891, 0)</f>
        <v>10971</v>
      </c>
      <c r="J909" s="75"/>
      <c r="K909" s="75">
        <f>L893+L895+L901+L907+L908+L896</f>
        <v>109.71</v>
      </c>
      <c r="L909" s="75"/>
      <c r="M909" s="70">
        <f>K909*1.038</f>
        <v>113.87898</v>
      </c>
      <c r="AD909">
        <f>ROUND((Source!AT223/100)*((ROUND(SUMIF(SmtRes!AQ386:'SmtRes'!AQ392,"=1",SmtRes!AD386:'SmtRes'!AD392)*Source!I223, 2)+ROUND(SUMIF(SmtRes!AQ386:'SmtRes'!AQ392,"=1",SmtRes!AC386:'SmtRes'!AC392)*Source!I223, 2))), 2)</f>
        <v>15.16</v>
      </c>
      <c r="AE909">
        <f>ROUND((Source!AU223/100)*((ROUND(SUMIF(SmtRes!AQ386:'SmtRes'!AQ392,"=1",SmtRes!AD386:'SmtRes'!AD392)*Source!I223, 2)+ROUND(SUMIF(SmtRes!AQ386:'SmtRes'!AQ392,"=1",SmtRes!AC386:'SmtRes'!AC392)*Source!I223, 2))), 2)</f>
        <v>7.43</v>
      </c>
      <c r="AN909" s="51">
        <f>L893+L895+L901+L907+L908+L896</f>
        <v>109.71</v>
      </c>
      <c r="AO909" s="51">
        <f>L895</f>
        <v>0.19999999999999996</v>
      </c>
      <c r="AQ909" t="s">
        <v>1971</v>
      </c>
      <c r="AR909" s="51">
        <f>L893</f>
        <v>43.77</v>
      </c>
      <c r="AT909" s="51">
        <f>L896</f>
        <v>0.21000000000000002</v>
      </c>
      <c r="AV909" t="s">
        <v>1971</v>
      </c>
      <c r="AW909" s="51">
        <f>L901</f>
        <v>0</v>
      </c>
      <c r="AZ909">
        <f>Source!X223</f>
        <v>43.98</v>
      </c>
      <c r="BA909">
        <f>Source!Y223</f>
        <v>21.55</v>
      </c>
      <c r="CD909">
        <v>1</v>
      </c>
    </row>
    <row r="910" spans="1:83" ht="96.75" x14ac:dyDescent="0.2">
      <c r="A910" s="36" t="s">
        <v>434</v>
      </c>
      <c r="B910" s="38" t="s">
        <v>2096</v>
      </c>
      <c r="C910" s="38" t="s">
        <v>2097</v>
      </c>
      <c r="D910" s="39" t="str">
        <f>Source!H225</f>
        <v>100 м2</v>
      </c>
      <c r="E910" s="40">
        <f>Source!K225</f>
        <v>0.01</v>
      </c>
      <c r="F910" s="40"/>
      <c r="G910" s="40">
        <f>Source!I225</f>
        <v>0.01</v>
      </c>
      <c r="H910" s="42"/>
      <c r="I910" s="41"/>
      <c r="J910" s="42"/>
      <c r="K910" s="41"/>
      <c r="L910" s="42"/>
    </row>
    <row r="911" spans="1:83" x14ac:dyDescent="0.2">
      <c r="C911" s="43" t="str">
        <f>"Объем: "&amp;Source!I225&amp;"=1/"&amp;"100"</f>
        <v>Объем: 0,01=1/100</v>
      </c>
    </row>
    <row r="912" spans="1:83" ht="15" x14ac:dyDescent="0.2">
      <c r="A912" s="37"/>
      <c r="B912" s="40">
        <v>1</v>
      </c>
      <c r="C912" s="37" t="s">
        <v>1961</v>
      </c>
      <c r="D912" s="39" t="s">
        <v>1203</v>
      </c>
      <c r="E912" s="44"/>
      <c r="F912" s="40"/>
      <c r="G912" s="40">
        <f>Source!U225</f>
        <v>3.6900000000000002E-2</v>
      </c>
      <c r="H912" s="40"/>
      <c r="I912" s="40"/>
      <c r="J912" s="40"/>
      <c r="K912" s="40"/>
      <c r="L912" s="45">
        <f>SUM(L913:L913)-SUMIF(CE913:CE913, 1, L913:L913)</f>
        <v>19.02</v>
      </c>
    </row>
    <row r="913" spans="1:83" ht="14.25" x14ac:dyDescent="0.2">
      <c r="A913" s="38"/>
      <c r="B913" s="38" t="s">
        <v>1379</v>
      </c>
      <c r="C913" s="38" t="s">
        <v>1428</v>
      </c>
      <c r="D913" s="39" t="s">
        <v>1203</v>
      </c>
      <c r="E913" s="40">
        <v>3.69</v>
      </c>
      <c r="F913" s="40"/>
      <c r="G913" s="40">
        <f>SmtRes!CX393</f>
        <v>3.6900000000000002E-2</v>
      </c>
      <c r="H913" s="42"/>
      <c r="I913" s="41"/>
      <c r="J913" s="42">
        <f>SmtRes!CZ393</f>
        <v>515.52</v>
      </c>
      <c r="K913" s="41"/>
      <c r="L913" s="42">
        <f>SmtRes!DI393</f>
        <v>19.02</v>
      </c>
    </row>
    <row r="914" spans="1:83" ht="15" x14ac:dyDescent="0.2">
      <c r="A914" s="37"/>
      <c r="B914" s="40">
        <v>2</v>
      </c>
      <c r="C914" s="37" t="s">
        <v>1962</v>
      </c>
      <c r="D914" s="39"/>
      <c r="E914" s="44"/>
      <c r="F914" s="40"/>
      <c r="G914" s="40"/>
      <c r="H914" s="40"/>
      <c r="I914" s="40"/>
      <c r="J914" s="40"/>
      <c r="K914" s="40"/>
      <c r="L914" s="45">
        <f>SUM(L915:L920)-SUMIF(CE915:CE920, 1, L915:L920)</f>
        <v>0.43000000000000005</v>
      </c>
    </row>
    <row r="915" spans="1:83" ht="15" x14ac:dyDescent="0.2">
      <c r="A915" s="37"/>
      <c r="B915" s="40"/>
      <c r="C915" s="37" t="s">
        <v>1964</v>
      </c>
      <c r="D915" s="39" t="s">
        <v>1203</v>
      </c>
      <c r="E915" s="44"/>
      <c r="F915" s="40"/>
      <c r="G915" s="40">
        <f>Source!V225</f>
        <v>5.0000000000000001E-4</v>
      </c>
      <c r="H915" s="40"/>
      <c r="I915" s="40"/>
      <c r="J915" s="40"/>
      <c r="K915" s="40"/>
      <c r="L915" s="45">
        <f>SUMIF(CE916:CE920, 1, L916:L920)</f>
        <v>0.27</v>
      </c>
      <c r="CE915">
        <v>1</v>
      </c>
    </row>
    <row r="916" spans="1:83" ht="42.75" x14ac:dyDescent="0.2">
      <c r="A916" s="38"/>
      <c r="B916" s="38" t="s">
        <v>1429</v>
      </c>
      <c r="C916" s="38" t="s">
        <v>1431</v>
      </c>
      <c r="D916" s="39" t="s">
        <v>1100</v>
      </c>
      <c r="E916" s="40">
        <v>0.01</v>
      </c>
      <c r="F916" s="40"/>
      <c r="G916" s="40">
        <f>SmtRes!CX395</f>
        <v>1E-4</v>
      </c>
      <c r="H916" s="42">
        <f>SmtRes!CZ395</f>
        <v>30.61</v>
      </c>
      <c r="I916" s="41">
        <f>SmtRes!AJ395</f>
        <v>1.55</v>
      </c>
      <c r="J916" s="42">
        <f>ROUND(H916*I916, 2)</f>
        <v>47.45</v>
      </c>
      <c r="K916" s="41"/>
      <c r="L916" s="42">
        <f>SmtRes!DG395</f>
        <v>0</v>
      </c>
    </row>
    <row r="917" spans="1:83" ht="28.5" x14ac:dyDescent="0.2">
      <c r="A917" s="38"/>
      <c r="B917" s="38" t="s">
        <v>1424</v>
      </c>
      <c r="C917" s="38" t="s">
        <v>2089</v>
      </c>
      <c r="D917" s="39" t="s">
        <v>1203</v>
      </c>
      <c r="E917" s="40">
        <f>SmtRes!DO395*SmtRes!AT395</f>
        <v>0.01</v>
      </c>
      <c r="F917" s="40"/>
      <c r="G917" s="40">
        <f>ROUND(E917*G910, 7)</f>
        <v>1E-4</v>
      </c>
      <c r="H917" s="42"/>
      <c r="I917" s="41"/>
      <c r="J917" s="42">
        <f>ROUND(SmtRes!AG395/SmtRes!DO395, 2)</f>
        <v>479.27</v>
      </c>
      <c r="K917" s="41"/>
      <c r="L917" s="42">
        <f>SmtRes!DH395</f>
        <v>0.05</v>
      </c>
      <c r="CE917">
        <v>1</v>
      </c>
    </row>
    <row r="918" spans="1:83" ht="28.5" x14ac:dyDescent="0.2">
      <c r="A918" s="38"/>
      <c r="B918" s="38" t="s">
        <v>1206</v>
      </c>
      <c r="C918" s="38" t="s">
        <v>1208</v>
      </c>
      <c r="D918" s="39" t="s">
        <v>1100</v>
      </c>
      <c r="E918" s="40">
        <v>0.04</v>
      </c>
      <c r="F918" s="40"/>
      <c r="G918" s="40">
        <f>SmtRes!CX396</f>
        <v>4.0000000000000002E-4</v>
      </c>
      <c r="H918" s="42"/>
      <c r="I918" s="41"/>
      <c r="J918" s="42">
        <f>SmtRes!CZ396</f>
        <v>641.70000000000005</v>
      </c>
      <c r="K918" s="41"/>
      <c r="L918" s="42">
        <f>SmtRes!DG396</f>
        <v>0.26</v>
      </c>
    </row>
    <row r="919" spans="1:83" ht="28.5" x14ac:dyDescent="0.2">
      <c r="A919" s="38"/>
      <c r="B919" s="38" t="s">
        <v>1209</v>
      </c>
      <c r="C919" s="38" t="s">
        <v>1963</v>
      </c>
      <c r="D919" s="39" t="s">
        <v>1203</v>
      </c>
      <c r="E919" s="40">
        <f>SmtRes!DO396*SmtRes!AT396</f>
        <v>0.04</v>
      </c>
      <c r="F919" s="40"/>
      <c r="G919" s="40">
        <f>ROUND(E919*G910, 7)</f>
        <v>4.0000000000000002E-4</v>
      </c>
      <c r="H919" s="42"/>
      <c r="I919" s="41"/>
      <c r="J919" s="42">
        <f>ROUND(SmtRes!AG396/SmtRes!DO396, 2)</f>
        <v>539.69000000000005</v>
      </c>
      <c r="K919" s="41"/>
      <c r="L919" s="42">
        <f>SmtRes!DH396</f>
        <v>0.22</v>
      </c>
      <c r="CE919">
        <v>1</v>
      </c>
    </row>
    <row r="920" spans="1:83" ht="42.75" x14ac:dyDescent="0.2">
      <c r="A920" s="38"/>
      <c r="B920" s="38" t="s">
        <v>1404</v>
      </c>
      <c r="C920" s="38" t="s">
        <v>1406</v>
      </c>
      <c r="D920" s="39" t="s">
        <v>1100</v>
      </c>
      <c r="E920" s="40">
        <v>2.82</v>
      </c>
      <c r="F920" s="40"/>
      <c r="G920" s="40">
        <f>SmtRes!CX397</f>
        <v>2.8199999999999999E-2</v>
      </c>
      <c r="H920" s="42">
        <f>SmtRes!CZ397</f>
        <v>4.5199999999999996</v>
      </c>
      <c r="I920" s="41">
        <f>SmtRes!AJ397</f>
        <v>1.32</v>
      </c>
      <c r="J920" s="42">
        <f>ROUND(H920*I920, 2)</f>
        <v>5.97</v>
      </c>
      <c r="K920" s="41"/>
      <c r="L920" s="42">
        <f>SmtRes!DG397</f>
        <v>0.17</v>
      </c>
    </row>
    <row r="921" spans="1:83" ht="15" hidden="1" x14ac:dyDescent="0.2">
      <c r="A921" s="37"/>
      <c r="B921" s="40">
        <v>4</v>
      </c>
      <c r="C921" s="37" t="s">
        <v>1965</v>
      </c>
      <c r="D921" s="39"/>
      <c r="E921" s="44"/>
      <c r="F921" s="40"/>
      <c r="G921" s="40"/>
      <c r="H921" s="40"/>
      <c r="I921" s="40"/>
      <c r="J921" s="40"/>
      <c r="K921" s="40"/>
      <c r="L921" s="45">
        <f>SUM(L922:L923)-SUMIF(CE922:CE923, 1, L922:L923)</f>
        <v>0</v>
      </c>
    </row>
    <row r="922" spans="1:83" ht="14.25" x14ac:dyDescent="0.2">
      <c r="A922" s="38"/>
      <c r="B922" s="38" t="s">
        <v>1367</v>
      </c>
      <c r="C922" s="38" t="s">
        <v>1369</v>
      </c>
      <c r="D922" s="39" t="s">
        <v>49</v>
      </c>
      <c r="E922" s="40">
        <v>0.01</v>
      </c>
      <c r="F922" s="40">
        <f>ROUND(0,7)</f>
        <v>0</v>
      </c>
      <c r="G922" s="40">
        <f>SmtRes!CX398</f>
        <v>0</v>
      </c>
      <c r="H922" s="42">
        <f>SmtRes!CZ398</f>
        <v>35.71</v>
      </c>
      <c r="I922" s="41">
        <f>SmtRes!AI398</f>
        <v>0.89</v>
      </c>
      <c r="J922" s="42">
        <f>ROUND(H922*I922, 2)</f>
        <v>31.78</v>
      </c>
      <c r="K922" s="41"/>
      <c r="L922" s="42">
        <f>SmtRes!DF398</f>
        <v>0</v>
      </c>
    </row>
    <row r="923" spans="1:83" ht="14.25" x14ac:dyDescent="0.2">
      <c r="A923" s="38"/>
      <c r="B923" s="38" t="s">
        <v>1393</v>
      </c>
      <c r="C923" s="38" t="s">
        <v>1395</v>
      </c>
      <c r="D923" s="39" t="s">
        <v>441</v>
      </c>
      <c r="E923" s="40">
        <v>1</v>
      </c>
      <c r="F923" s="40">
        <f>ROUND(0,7)</f>
        <v>0</v>
      </c>
      <c r="G923" s="40">
        <f>SmtRes!CX399</f>
        <v>0</v>
      </c>
      <c r="H923" s="42">
        <f>SmtRes!CZ399</f>
        <v>56.11</v>
      </c>
      <c r="I923" s="41">
        <f>SmtRes!AI399</f>
        <v>1.54</v>
      </c>
      <c r="J923" s="42">
        <f>ROUND(H923*I923, 2)</f>
        <v>86.41</v>
      </c>
      <c r="K923" s="41"/>
      <c r="L923" s="42">
        <f>SmtRes!DF399</f>
        <v>0</v>
      </c>
    </row>
    <row r="924" spans="1:83" ht="14.25" x14ac:dyDescent="0.2">
      <c r="A924" s="38"/>
      <c r="B924" s="38" t="str">
        <f>EtalonRes!I402</f>
        <v>14.4.01.02</v>
      </c>
      <c r="C924" s="46" t="str">
        <f>EtalonRes!K402</f>
        <v>Грунтовки на акриловой основе</v>
      </c>
      <c r="D924" s="47" t="str">
        <f>EtalonRes!O402</f>
        <v>кг</v>
      </c>
      <c r="E924" s="48">
        <f>EtalonRes!X402</f>
        <v>13.8</v>
      </c>
      <c r="F924" s="48">
        <f>ROUND(0,7)</f>
        <v>0</v>
      </c>
      <c r="G924" s="48">
        <f>ROUND(EtalonRes!AG402*Source!I225, 7)</f>
        <v>0</v>
      </c>
      <c r="H924" s="49"/>
      <c r="I924" s="50"/>
      <c r="J924" s="49"/>
      <c r="K924" s="50"/>
      <c r="L924" s="49"/>
    </row>
    <row r="925" spans="1:83" ht="15" x14ac:dyDescent="0.2">
      <c r="A925" s="38"/>
      <c r="B925" s="38"/>
      <c r="C925" s="52" t="s">
        <v>1966</v>
      </c>
      <c r="D925" s="39"/>
      <c r="E925" s="40"/>
      <c r="F925" s="40"/>
      <c r="G925" s="40"/>
      <c r="H925" s="42"/>
      <c r="I925" s="41"/>
      <c r="J925" s="42"/>
      <c r="K925" s="41"/>
      <c r="L925" s="42">
        <f>L912+L914+L915+L921</f>
        <v>19.72</v>
      </c>
    </row>
    <row r="926" spans="1:83" ht="14.25" x14ac:dyDescent="0.2">
      <c r="A926" s="38"/>
      <c r="B926" s="38"/>
      <c r="C926" s="38" t="s">
        <v>1967</v>
      </c>
      <c r="D926" s="39"/>
      <c r="E926" s="40"/>
      <c r="F926" s="40"/>
      <c r="G926" s="40"/>
      <c r="H926" s="42"/>
      <c r="I926" s="41"/>
      <c r="J926" s="42"/>
      <c r="K926" s="41"/>
      <c r="L926" s="42">
        <f>SUM(AR910:AR929)+SUM(AS910:AS929)+SUM(AT910:AT929)+SUM(AU910:AU929)+SUM(AV910:AV929)</f>
        <v>19.29</v>
      </c>
    </row>
    <row r="927" spans="1:83" ht="14.25" x14ac:dyDescent="0.2">
      <c r="A927" s="38"/>
      <c r="B927" s="38" t="s">
        <v>421</v>
      </c>
      <c r="C927" s="38" t="s">
        <v>2090</v>
      </c>
      <c r="D927" s="39" t="s">
        <v>635</v>
      </c>
      <c r="E927" s="40">
        <f>Source!BZ225</f>
        <v>100</v>
      </c>
      <c r="F927" s="40"/>
      <c r="G927" s="40">
        <f>Source!AT225</f>
        <v>100</v>
      </c>
      <c r="H927" s="42"/>
      <c r="I927" s="41"/>
      <c r="J927" s="42"/>
      <c r="K927" s="41"/>
      <c r="L927" s="42">
        <f>SUM(AZ910:AZ929)</f>
        <v>19.29</v>
      </c>
    </row>
    <row r="928" spans="1:83" ht="14.25" x14ac:dyDescent="0.2">
      <c r="A928" s="46"/>
      <c r="B928" s="46" t="s">
        <v>422</v>
      </c>
      <c r="C928" s="46" t="s">
        <v>2091</v>
      </c>
      <c r="D928" s="47" t="s">
        <v>635</v>
      </c>
      <c r="E928" s="48">
        <f>Source!CA225</f>
        <v>49</v>
      </c>
      <c r="F928" s="48"/>
      <c r="G928" s="48">
        <f>Source!AU225</f>
        <v>49</v>
      </c>
      <c r="H928" s="49"/>
      <c r="I928" s="50"/>
      <c r="J928" s="49"/>
      <c r="K928" s="50"/>
      <c r="L928" s="49">
        <f>SUM(BA910:BA929)</f>
        <v>9.4499999999999993</v>
      </c>
    </row>
    <row r="929" spans="1:83" ht="15" x14ac:dyDescent="0.2">
      <c r="C929" s="74" t="s">
        <v>1970</v>
      </c>
      <c r="D929" s="74"/>
      <c r="E929" s="74"/>
      <c r="F929" s="74"/>
      <c r="G929" s="74"/>
      <c r="H929" s="74"/>
      <c r="I929" s="75">
        <f>IF(E910&lt;&gt;0,K929/E910, 0)</f>
        <v>4846</v>
      </c>
      <c r="J929" s="75"/>
      <c r="K929" s="75">
        <f>L912+L914+L921+L927+L928+L915</f>
        <v>48.46</v>
      </c>
      <c r="L929" s="75"/>
      <c r="M929" s="70">
        <f>K929*1.038</f>
        <v>50.301480000000005</v>
      </c>
      <c r="AD929">
        <f>ROUND((Source!AT225/100)*((ROUND(SUMIF(SmtRes!AQ393:'SmtRes'!AQ400,"=1",SmtRes!AD393:'SmtRes'!AD400)*Source!I225, 2)+ROUND(SUMIF(SmtRes!AQ393:'SmtRes'!AQ400,"=1",SmtRes!AC393:'SmtRes'!AC400)*Source!I225, 2))), 2)</f>
        <v>15.35</v>
      </c>
      <c r="AE929">
        <f>ROUND((Source!AU225/100)*((ROUND(SUMIF(SmtRes!AQ393:'SmtRes'!AQ400,"=1",SmtRes!AD393:'SmtRes'!AD400)*Source!I225, 2)+ROUND(SUMIF(SmtRes!AQ393:'SmtRes'!AQ400,"=1",SmtRes!AC393:'SmtRes'!AC400)*Source!I225, 2))), 2)</f>
        <v>7.52</v>
      </c>
      <c r="AN929" s="51">
        <f>L912+L914+L921+L927+L928+L915</f>
        <v>48.46</v>
      </c>
      <c r="AO929" s="51">
        <f>L914</f>
        <v>0.43000000000000005</v>
      </c>
      <c r="AQ929" t="s">
        <v>1971</v>
      </c>
      <c r="AR929" s="51">
        <f>L912</f>
        <v>19.02</v>
      </c>
      <c r="AT929" s="51">
        <f>L915</f>
        <v>0.27</v>
      </c>
      <c r="AV929" t="s">
        <v>1971</v>
      </c>
      <c r="AW929" s="51">
        <f>L921</f>
        <v>0</v>
      </c>
      <c r="AZ929">
        <f>Source!X225</f>
        <v>19.29</v>
      </c>
      <c r="BA929">
        <f>Source!Y225</f>
        <v>9.4499999999999993</v>
      </c>
      <c r="CD929">
        <v>1</v>
      </c>
    </row>
    <row r="930" spans="1:83" ht="96.75" x14ac:dyDescent="0.2">
      <c r="A930" s="36" t="s">
        <v>448</v>
      </c>
      <c r="B930" s="38" t="s">
        <v>2098</v>
      </c>
      <c r="C930" s="38" t="s">
        <v>2099</v>
      </c>
      <c r="D930" s="39" t="str">
        <f>Source!H229</f>
        <v>100 м2</v>
      </c>
      <c r="E930" s="40">
        <f>Source!K229</f>
        <v>0.01</v>
      </c>
      <c r="F930" s="40"/>
      <c r="G930" s="40">
        <f>Source!I229</f>
        <v>0.01</v>
      </c>
      <c r="H930" s="42"/>
      <c r="I930" s="41"/>
      <c r="J930" s="42"/>
      <c r="K930" s="41"/>
      <c r="L930" s="42"/>
    </row>
    <row r="931" spans="1:83" x14ac:dyDescent="0.2">
      <c r="C931" s="43" t="str">
        <f>"Объем: "&amp;Source!I229&amp;"=1/"&amp;"100"</f>
        <v>Объем: 0,01=1/100</v>
      </c>
    </row>
    <row r="932" spans="1:83" ht="15" x14ac:dyDescent="0.2">
      <c r="A932" s="37"/>
      <c r="B932" s="40">
        <v>1</v>
      </c>
      <c r="C932" s="37" t="s">
        <v>1961</v>
      </c>
      <c r="D932" s="39" t="s">
        <v>1203</v>
      </c>
      <c r="E932" s="44"/>
      <c r="F932" s="40"/>
      <c r="G932" s="40">
        <f>Source!U229</f>
        <v>5.3800000000000001E-2</v>
      </c>
      <c r="H932" s="40"/>
      <c r="I932" s="40"/>
      <c r="J932" s="40"/>
      <c r="K932" s="40"/>
      <c r="L932" s="45">
        <f>SUM(L933:L933)-SUMIF(CE933:CE933, 1, L933:L933)</f>
        <v>27.41</v>
      </c>
    </row>
    <row r="933" spans="1:83" ht="14.25" x14ac:dyDescent="0.2">
      <c r="A933" s="38"/>
      <c r="B933" s="38" t="s">
        <v>1413</v>
      </c>
      <c r="C933" s="38" t="s">
        <v>1444</v>
      </c>
      <c r="D933" s="39" t="s">
        <v>1203</v>
      </c>
      <c r="E933" s="40">
        <v>5.38</v>
      </c>
      <c r="F933" s="40"/>
      <c r="G933" s="40">
        <f>SmtRes!CX418</f>
        <v>5.3800000000000001E-2</v>
      </c>
      <c r="H933" s="42"/>
      <c r="I933" s="41"/>
      <c r="J933" s="42">
        <f>SmtRes!CZ418</f>
        <v>509.48</v>
      </c>
      <c r="K933" s="41"/>
      <c r="L933" s="42">
        <f>SmtRes!DI418</f>
        <v>27.41</v>
      </c>
    </row>
    <row r="934" spans="1:83" ht="15" x14ac:dyDescent="0.2">
      <c r="A934" s="37"/>
      <c r="B934" s="40">
        <v>2</v>
      </c>
      <c r="C934" s="37" t="s">
        <v>1962</v>
      </c>
      <c r="D934" s="39"/>
      <c r="E934" s="44"/>
      <c r="F934" s="40"/>
      <c r="G934" s="40"/>
      <c r="H934" s="40"/>
      <c r="I934" s="40"/>
      <c r="J934" s="40"/>
      <c r="K934" s="40"/>
      <c r="L934" s="45">
        <f>SUM(L935:L941)-SUMIF(CE935:CE941, 1, L935:L941)</f>
        <v>0.26</v>
      </c>
    </row>
    <row r="935" spans="1:83" ht="15" x14ac:dyDescent="0.2">
      <c r="A935" s="37"/>
      <c r="B935" s="40"/>
      <c r="C935" s="37" t="s">
        <v>1964</v>
      </c>
      <c r="D935" s="39" t="s">
        <v>1203</v>
      </c>
      <c r="E935" s="44"/>
      <c r="F935" s="40"/>
      <c r="G935" s="40">
        <f>Source!V229</f>
        <v>2.0000000000000001E-4</v>
      </c>
      <c r="H935" s="40"/>
      <c r="I935" s="40"/>
      <c r="J935" s="40"/>
      <c r="K935" s="40"/>
      <c r="L935" s="45">
        <f>SUMIF(CE936:CE941, 1, L936:L941)</f>
        <v>0.11</v>
      </c>
      <c r="CE935">
        <v>1</v>
      </c>
    </row>
    <row r="936" spans="1:83" ht="28.5" x14ac:dyDescent="0.2">
      <c r="A936" s="38"/>
      <c r="B936" s="38" t="s">
        <v>1401</v>
      </c>
      <c r="C936" s="38" t="s">
        <v>1403</v>
      </c>
      <c r="D936" s="39" t="s">
        <v>1100</v>
      </c>
      <c r="E936" s="40">
        <v>0.01</v>
      </c>
      <c r="F936" s="40"/>
      <c r="G936" s="40">
        <f>SmtRes!CX420</f>
        <v>1E-4</v>
      </c>
      <c r="H936" s="42">
        <f>SmtRes!CZ420</f>
        <v>6.62</v>
      </c>
      <c r="I936" s="41">
        <f>SmtRes!AJ420</f>
        <v>1.48</v>
      </c>
      <c r="J936" s="42">
        <f>ROUND(H936*I936, 2)</f>
        <v>9.8000000000000007</v>
      </c>
      <c r="K936" s="41"/>
      <c r="L936" s="42">
        <f>SmtRes!DG420</f>
        <v>0</v>
      </c>
    </row>
    <row r="937" spans="1:83" ht="71.25" x14ac:dyDescent="0.2">
      <c r="A937" s="38"/>
      <c r="B937" s="38" t="s">
        <v>1364</v>
      </c>
      <c r="C937" s="38" t="s">
        <v>1366</v>
      </c>
      <c r="D937" s="39" t="s">
        <v>1100</v>
      </c>
      <c r="E937" s="40">
        <v>0.01</v>
      </c>
      <c r="F937" s="40"/>
      <c r="G937" s="40">
        <f>SmtRes!CX421</f>
        <v>1E-4</v>
      </c>
      <c r="H937" s="42"/>
      <c r="I937" s="41"/>
      <c r="J937" s="42">
        <f>SmtRes!CZ421</f>
        <v>1587.88</v>
      </c>
      <c r="K937" s="41"/>
      <c r="L937" s="42">
        <f>SmtRes!DG421</f>
        <v>0.16</v>
      </c>
    </row>
    <row r="938" spans="1:83" ht="28.5" x14ac:dyDescent="0.2">
      <c r="A938" s="38"/>
      <c r="B938" s="38" t="s">
        <v>1219</v>
      </c>
      <c r="C938" s="38" t="s">
        <v>1974</v>
      </c>
      <c r="D938" s="39" t="s">
        <v>1203</v>
      </c>
      <c r="E938" s="40">
        <f>SmtRes!DO421*SmtRes!AT421</f>
        <v>0.01</v>
      </c>
      <c r="F938" s="40"/>
      <c r="G938" s="40">
        <f>ROUND(E938*G930, 7)</f>
        <v>1E-4</v>
      </c>
      <c r="H938" s="42"/>
      <c r="I938" s="41"/>
      <c r="J938" s="42">
        <f>ROUND(SmtRes!AG421/SmtRes!DO421, 2)</f>
        <v>620.24</v>
      </c>
      <c r="K938" s="41"/>
      <c r="L938" s="42">
        <f>SmtRes!DH421</f>
        <v>0.06</v>
      </c>
      <c r="CE938">
        <v>1</v>
      </c>
    </row>
    <row r="939" spans="1:83" ht="28.5" x14ac:dyDescent="0.2">
      <c r="A939" s="38"/>
      <c r="B939" s="38" t="s">
        <v>1206</v>
      </c>
      <c r="C939" s="38" t="s">
        <v>1208</v>
      </c>
      <c r="D939" s="39" t="s">
        <v>1100</v>
      </c>
      <c r="E939" s="40">
        <v>0.01</v>
      </c>
      <c r="F939" s="40"/>
      <c r="G939" s="40">
        <f>SmtRes!CX422</f>
        <v>1E-4</v>
      </c>
      <c r="H939" s="42"/>
      <c r="I939" s="41"/>
      <c r="J939" s="42">
        <f>SmtRes!CZ422</f>
        <v>641.70000000000005</v>
      </c>
      <c r="K939" s="41"/>
      <c r="L939" s="42">
        <f>SmtRes!DG422</f>
        <v>0.06</v>
      </c>
    </row>
    <row r="940" spans="1:83" ht="28.5" x14ac:dyDescent="0.2">
      <c r="A940" s="38"/>
      <c r="B940" s="38" t="s">
        <v>1209</v>
      </c>
      <c r="C940" s="38" t="s">
        <v>1963</v>
      </c>
      <c r="D940" s="39" t="s">
        <v>1203</v>
      </c>
      <c r="E940" s="40">
        <f>SmtRes!DO422*SmtRes!AT422</f>
        <v>0.01</v>
      </c>
      <c r="F940" s="40"/>
      <c r="G940" s="40">
        <f>ROUND(E940*G930, 7)</f>
        <v>1E-4</v>
      </c>
      <c r="H940" s="42"/>
      <c r="I940" s="41"/>
      <c r="J940" s="42">
        <f>ROUND(SmtRes!AG422/SmtRes!DO422, 2)</f>
        <v>539.69000000000005</v>
      </c>
      <c r="K940" s="41"/>
      <c r="L940" s="42">
        <f>SmtRes!DH422</f>
        <v>0.05</v>
      </c>
      <c r="CE940">
        <v>1</v>
      </c>
    </row>
    <row r="941" spans="1:83" ht="42.75" x14ac:dyDescent="0.2">
      <c r="A941" s="38"/>
      <c r="B941" s="38" t="s">
        <v>1404</v>
      </c>
      <c r="C941" s="38" t="s">
        <v>1406</v>
      </c>
      <c r="D941" s="39" t="s">
        <v>1100</v>
      </c>
      <c r="E941" s="40">
        <v>0.65</v>
      </c>
      <c r="F941" s="40"/>
      <c r="G941" s="40">
        <f>SmtRes!CX423</f>
        <v>6.4999999999999997E-3</v>
      </c>
      <c r="H941" s="42">
        <f>SmtRes!CZ423</f>
        <v>4.5199999999999996</v>
      </c>
      <c r="I941" s="41">
        <f>SmtRes!AJ423</f>
        <v>1.32</v>
      </c>
      <c r="J941" s="42">
        <f>ROUND(H941*I941, 2)</f>
        <v>5.97</v>
      </c>
      <c r="K941" s="41"/>
      <c r="L941" s="42">
        <f>SmtRes!DG423</f>
        <v>0.04</v>
      </c>
    </row>
    <row r="942" spans="1:83" ht="15" hidden="1" x14ac:dyDescent="0.2">
      <c r="A942" s="37"/>
      <c r="B942" s="40">
        <v>4</v>
      </c>
      <c r="C942" s="37" t="s">
        <v>1965</v>
      </c>
      <c r="D942" s="39"/>
      <c r="E942" s="44"/>
      <c r="F942" s="40"/>
      <c r="G942" s="40"/>
      <c r="H942" s="40"/>
      <c r="I942" s="40"/>
      <c r="J942" s="40"/>
      <c r="K942" s="40"/>
      <c r="L942" s="45">
        <f>SUM(L943:L944)-SUMIF(CE943:CE944, 1, L943:L944)</f>
        <v>0</v>
      </c>
    </row>
    <row r="943" spans="1:83" ht="14.25" x14ac:dyDescent="0.2">
      <c r="A943" s="38"/>
      <c r="B943" s="38" t="s">
        <v>1445</v>
      </c>
      <c r="C943" s="38" t="s">
        <v>1447</v>
      </c>
      <c r="D943" s="39" t="s">
        <v>83</v>
      </c>
      <c r="E943" s="40">
        <v>8.9999999999999993E-3</v>
      </c>
      <c r="F943" s="40">
        <f>ROUND(0,7)</f>
        <v>0</v>
      </c>
      <c r="G943" s="40">
        <f>SmtRes!CX424</f>
        <v>0</v>
      </c>
      <c r="H943" s="42">
        <f>SmtRes!CZ424</f>
        <v>104389.33</v>
      </c>
      <c r="I943" s="41">
        <f>SmtRes!AI424</f>
        <v>1.34</v>
      </c>
      <c r="J943" s="42">
        <f>ROUND(H943*I943, 2)</f>
        <v>139881.70000000001</v>
      </c>
      <c r="K943" s="41"/>
      <c r="L943" s="42">
        <f>SmtRes!DF424</f>
        <v>0</v>
      </c>
    </row>
    <row r="944" spans="1:83" ht="14.25" x14ac:dyDescent="0.2">
      <c r="A944" s="38"/>
      <c r="B944" s="38" t="s">
        <v>1407</v>
      </c>
      <c r="C944" s="46" t="s">
        <v>1409</v>
      </c>
      <c r="D944" s="47" t="s">
        <v>83</v>
      </c>
      <c r="E944" s="48">
        <v>1.4E-3</v>
      </c>
      <c r="F944" s="48">
        <f>ROUND(0,7)</f>
        <v>0</v>
      </c>
      <c r="G944" s="48">
        <f>SmtRes!CX425</f>
        <v>0</v>
      </c>
      <c r="H944" s="49">
        <f>SmtRes!CZ425</f>
        <v>75885.63</v>
      </c>
      <c r="I944" s="50">
        <f>SmtRes!AI425</f>
        <v>1.43</v>
      </c>
      <c r="J944" s="49">
        <f>ROUND(H944*I944, 2)</f>
        <v>108516.45</v>
      </c>
      <c r="K944" s="50"/>
      <c r="L944" s="49">
        <f>SmtRes!DF425</f>
        <v>0</v>
      </c>
    </row>
    <row r="945" spans="1:82" ht="15" x14ac:dyDescent="0.2">
      <c r="A945" s="38"/>
      <c r="B945" s="38"/>
      <c r="C945" s="52" t="s">
        <v>1966</v>
      </c>
      <c r="D945" s="39"/>
      <c r="E945" s="40"/>
      <c r="F945" s="40"/>
      <c r="G945" s="40"/>
      <c r="H945" s="42"/>
      <c r="I945" s="41"/>
      <c r="J945" s="42"/>
      <c r="K945" s="41"/>
      <c r="L945" s="42">
        <f>L932+L934+L935+L942</f>
        <v>27.78</v>
      </c>
    </row>
    <row r="946" spans="1:82" ht="14.25" x14ac:dyDescent="0.2">
      <c r="A946" s="38"/>
      <c r="B946" s="38"/>
      <c r="C946" s="38" t="s">
        <v>1967</v>
      </c>
      <c r="D946" s="39"/>
      <c r="E946" s="40"/>
      <c r="F946" s="40"/>
      <c r="G946" s="40"/>
      <c r="H946" s="42"/>
      <c r="I946" s="41"/>
      <c r="J946" s="42"/>
      <c r="K946" s="41"/>
      <c r="L946" s="42">
        <f>SUM(AR930:AR949)+SUM(AS930:AS949)+SUM(AT930:AT949)+SUM(AU930:AU949)+SUM(AV930:AV949)</f>
        <v>27.52</v>
      </c>
    </row>
    <row r="947" spans="1:82" ht="28.5" x14ac:dyDescent="0.2">
      <c r="A947" s="38"/>
      <c r="B947" s="38" t="s">
        <v>405</v>
      </c>
      <c r="C947" s="38" t="s">
        <v>2081</v>
      </c>
      <c r="D947" s="39" t="s">
        <v>635</v>
      </c>
      <c r="E947" s="40">
        <f>Source!BZ229</f>
        <v>94</v>
      </c>
      <c r="F947" s="40"/>
      <c r="G947" s="40">
        <f>Source!AT229</f>
        <v>94</v>
      </c>
      <c r="H947" s="42"/>
      <c r="I947" s="41"/>
      <c r="J947" s="42"/>
      <c r="K947" s="41"/>
      <c r="L947" s="42">
        <f>SUM(AZ930:AZ949)</f>
        <v>25.87</v>
      </c>
    </row>
    <row r="948" spans="1:82" ht="42.75" x14ac:dyDescent="0.2">
      <c r="A948" s="46"/>
      <c r="B948" s="46" t="s">
        <v>406</v>
      </c>
      <c r="C948" s="46" t="s">
        <v>2082</v>
      </c>
      <c r="D948" s="47" t="s">
        <v>635</v>
      </c>
      <c r="E948" s="48">
        <f>Source!CA229</f>
        <v>51</v>
      </c>
      <c r="F948" s="48"/>
      <c r="G948" s="48">
        <f>Source!AU229</f>
        <v>51</v>
      </c>
      <c r="H948" s="49"/>
      <c r="I948" s="50"/>
      <c r="J948" s="49"/>
      <c r="K948" s="50"/>
      <c r="L948" s="49">
        <f>SUM(BA930:BA949)</f>
        <v>14.04</v>
      </c>
    </row>
    <row r="949" spans="1:82" ht="15" x14ac:dyDescent="0.2">
      <c r="C949" s="74" t="s">
        <v>1970</v>
      </c>
      <c r="D949" s="74"/>
      <c r="E949" s="74"/>
      <c r="F949" s="74"/>
      <c r="G949" s="74"/>
      <c r="H949" s="74"/>
      <c r="I949" s="75">
        <f>IF(E930&lt;&gt;0,K949/E930, 0)</f>
        <v>6769.0000000000009</v>
      </c>
      <c r="J949" s="75"/>
      <c r="K949" s="75">
        <f>L932+L934+L942+L947+L948+L935</f>
        <v>67.690000000000012</v>
      </c>
      <c r="L949" s="75"/>
      <c r="M949" s="70">
        <f>K949*1.038</f>
        <v>70.262220000000013</v>
      </c>
      <c r="AD949">
        <f>ROUND((Source!AT229/100)*((ROUND(SUMIF(SmtRes!AQ418:'SmtRes'!AQ425,"=1",SmtRes!AD418:'SmtRes'!AD425)*Source!I229, 2)+ROUND(SUMIF(SmtRes!AQ418:'SmtRes'!AQ425,"=1",SmtRes!AC418:'SmtRes'!AC425)*Source!I229, 2))), 2)</f>
        <v>15.69</v>
      </c>
      <c r="AE949">
        <f>ROUND((Source!AU229/100)*((ROUND(SUMIF(SmtRes!AQ418:'SmtRes'!AQ425,"=1",SmtRes!AD418:'SmtRes'!AD425)*Source!I229, 2)+ROUND(SUMIF(SmtRes!AQ418:'SmtRes'!AQ425,"=1",SmtRes!AC418:'SmtRes'!AC425)*Source!I229, 2))), 2)</f>
        <v>8.51</v>
      </c>
      <c r="AN949" s="51">
        <f>L932+L934+L942+L947+L948+L935</f>
        <v>67.690000000000012</v>
      </c>
      <c r="AO949" s="51">
        <f>L934</f>
        <v>0.26</v>
      </c>
      <c r="AQ949" t="s">
        <v>1971</v>
      </c>
      <c r="AR949" s="51">
        <f>L932</f>
        <v>27.41</v>
      </c>
      <c r="AT949" s="51">
        <f>L935</f>
        <v>0.11</v>
      </c>
      <c r="AV949" t="s">
        <v>1971</v>
      </c>
      <c r="AW949" s="51">
        <f>L942</f>
        <v>0</v>
      </c>
      <c r="AZ949">
        <f>Source!X229</f>
        <v>25.87</v>
      </c>
      <c r="BA949">
        <f>Source!Y229</f>
        <v>14.04</v>
      </c>
      <c r="CD949">
        <v>1</v>
      </c>
    </row>
    <row r="950" spans="1:82" ht="82.5" x14ac:dyDescent="0.2">
      <c r="A950" s="36" t="s">
        <v>452</v>
      </c>
      <c r="B950" s="38" t="s">
        <v>2100</v>
      </c>
      <c r="C950" s="38" t="s">
        <v>2101</v>
      </c>
      <c r="D950" s="39" t="str">
        <f>Source!H230</f>
        <v>100 м2</v>
      </c>
      <c r="E950" s="40">
        <f>Source!K230</f>
        <v>0.01</v>
      </c>
      <c r="F950" s="40"/>
      <c r="G950" s="40">
        <f>Source!I230</f>
        <v>0.01</v>
      </c>
      <c r="H950" s="42"/>
      <c r="I950" s="41"/>
      <c r="J950" s="42"/>
      <c r="K950" s="41"/>
      <c r="L950" s="42"/>
    </row>
    <row r="951" spans="1:82" x14ac:dyDescent="0.2">
      <c r="C951" s="43" t="str">
        <f>"Объем: "&amp;Source!I230&amp;"=1/"&amp;"100"</f>
        <v>Объем: 0,01=1/100</v>
      </c>
    </row>
    <row r="952" spans="1:82" ht="15" x14ac:dyDescent="0.2">
      <c r="A952" s="37"/>
      <c r="B952" s="40">
        <v>1</v>
      </c>
      <c r="C952" s="37" t="s">
        <v>1961</v>
      </c>
      <c r="D952" s="39" t="s">
        <v>1203</v>
      </c>
      <c r="E952" s="44"/>
      <c r="F952" s="40"/>
      <c r="G952" s="40">
        <f>Source!U230</f>
        <v>0.25700000000000001</v>
      </c>
      <c r="H952" s="40"/>
      <c r="I952" s="40"/>
      <c r="J952" s="40"/>
      <c r="K952" s="40"/>
      <c r="L952" s="45">
        <f>SUM(L953:L953)-SUMIF(CE953:CE953, 1, L953:L953)</f>
        <v>112.82</v>
      </c>
    </row>
    <row r="953" spans="1:82" ht="28.5" x14ac:dyDescent="0.2">
      <c r="A953" s="38"/>
      <c r="B953" s="38" t="s">
        <v>1387</v>
      </c>
      <c r="C953" s="46" t="s">
        <v>1388</v>
      </c>
      <c r="D953" s="47" t="s">
        <v>1203</v>
      </c>
      <c r="E953" s="48">
        <v>25.7</v>
      </c>
      <c r="F953" s="48"/>
      <c r="G953" s="48">
        <f>SmtRes!CX426</f>
        <v>0.25700000000000001</v>
      </c>
      <c r="H953" s="49"/>
      <c r="I953" s="50"/>
      <c r="J953" s="49">
        <f>SmtRes!CZ426</f>
        <v>439</v>
      </c>
      <c r="K953" s="50"/>
      <c r="L953" s="49">
        <f>SmtRes!DI426</f>
        <v>112.82</v>
      </c>
    </row>
    <row r="954" spans="1:82" ht="15" x14ac:dyDescent="0.2">
      <c r="A954" s="38"/>
      <c r="B954" s="38"/>
      <c r="C954" s="52" t="s">
        <v>1966</v>
      </c>
      <c r="D954" s="39"/>
      <c r="E954" s="40"/>
      <c r="F954" s="40"/>
      <c r="G954" s="40"/>
      <c r="H954" s="42"/>
      <c r="I954" s="41"/>
      <c r="J954" s="42"/>
      <c r="K954" s="41"/>
      <c r="L954" s="42">
        <f>L952</f>
        <v>112.82</v>
      </c>
    </row>
    <row r="955" spans="1:82" ht="14.25" x14ac:dyDescent="0.2">
      <c r="A955" s="38"/>
      <c r="B955" s="38"/>
      <c r="C955" s="38" t="s">
        <v>1967</v>
      </c>
      <c r="D955" s="39"/>
      <c r="E955" s="40"/>
      <c r="F955" s="40"/>
      <c r="G955" s="40"/>
      <c r="H955" s="42"/>
      <c r="I955" s="41"/>
      <c r="J955" s="42"/>
      <c r="K955" s="41"/>
      <c r="L955" s="42">
        <f>SUM(AR950:AR958)+SUM(AS950:AS958)+SUM(AT950:AT958)+SUM(AU950:AU958)+SUM(AV950:AV958)</f>
        <v>112.82</v>
      </c>
    </row>
    <row r="956" spans="1:82" ht="14.25" x14ac:dyDescent="0.2">
      <c r="A956" s="38"/>
      <c r="B956" s="38" t="s">
        <v>372</v>
      </c>
      <c r="C956" s="38" t="s">
        <v>2069</v>
      </c>
      <c r="D956" s="39" t="s">
        <v>635</v>
      </c>
      <c r="E956" s="40">
        <f>Source!BZ230</f>
        <v>90</v>
      </c>
      <c r="F956" s="40"/>
      <c r="G956" s="40">
        <f>Source!AT230</f>
        <v>90</v>
      </c>
      <c r="H956" s="42"/>
      <c r="I956" s="41"/>
      <c r="J956" s="42"/>
      <c r="K956" s="41"/>
      <c r="L956" s="42">
        <f>SUM(AZ950:AZ958)</f>
        <v>101.54</v>
      </c>
    </row>
    <row r="957" spans="1:82" ht="14.25" x14ac:dyDescent="0.2">
      <c r="A957" s="46"/>
      <c r="B957" s="46" t="s">
        <v>373</v>
      </c>
      <c r="C957" s="46" t="s">
        <v>2070</v>
      </c>
      <c r="D957" s="47" t="s">
        <v>635</v>
      </c>
      <c r="E957" s="48">
        <f>Source!CA230</f>
        <v>46</v>
      </c>
      <c r="F957" s="48"/>
      <c r="G957" s="48">
        <f>Source!AU230</f>
        <v>46</v>
      </c>
      <c r="H957" s="49"/>
      <c r="I957" s="50"/>
      <c r="J957" s="49"/>
      <c r="K957" s="50"/>
      <c r="L957" s="49">
        <f>SUM(BA950:BA958)</f>
        <v>51.9</v>
      </c>
    </row>
    <row r="958" spans="1:82" ht="15" x14ac:dyDescent="0.2">
      <c r="C958" s="74" t="s">
        <v>1970</v>
      </c>
      <c r="D958" s="74"/>
      <c r="E958" s="74"/>
      <c r="F958" s="74"/>
      <c r="G958" s="74"/>
      <c r="H958" s="74"/>
      <c r="I958" s="75">
        <f>IF(E950&lt;&gt;0,K958/E950, 0)</f>
        <v>26626</v>
      </c>
      <c r="J958" s="75"/>
      <c r="K958" s="75">
        <f>L952+L956+L957</f>
        <v>266.26</v>
      </c>
      <c r="L958" s="75"/>
      <c r="M958" s="70">
        <f>K958*1.038</f>
        <v>276.37788</v>
      </c>
      <c r="AD958">
        <f>ROUND((Source!AT230/100)*((ROUND(SUMIF(SmtRes!AQ426:'SmtRes'!AQ426,"=1",SmtRes!AD426:'SmtRes'!AD426)*Source!I230, 2)+ROUND(SUMIF(SmtRes!AQ426:'SmtRes'!AQ426,"=1",SmtRes!AC426:'SmtRes'!AC426)*Source!I230, 2))), 2)</f>
        <v>3.95</v>
      </c>
      <c r="AE958">
        <f>ROUND((Source!AU230/100)*((ROUND(SUMIF(SmtRes!AQ426:'SmtRes'!AQ426,"=1",SmtRes!AD426:'SmtRes'!AD426)*Source!I230, 2)+ROUND(SUMIF(SmtRes!AQ426:'SmtRes'!AQ426,"=1",SmtRes!AC426:'SmtRes'!AC426)*Source!I230, 2))), 2)</f>
        <v>2.02</v>
      </c>
      <c r="AN958" s="51">
        <f>L952+L956+L957</f>
        <v>266.26</v>
      </c>
      <c r="AO958">
        <f>0</f>
        <v>0</v>
      </c>
      <c r="AQ958" t="s">
        <v>1971</v>
      </c>
      <c r="AR958" s="51">
        <f>L952</f>
        <v>112.82</v>
      </c>
      <c r="AT958">
        <f>0</f>
        <v>0</v>
      </c>
      <c r="AV958" t="s">
        <v>1971</v>
      </c>
      <c r="AW958">
        <f>0</f>
        <v>0</v>
      </c>
      <c r="AZ958">
        <f>Source!X230</f>
        <v>101.54</v>
      </c>
      <c r="BA958">
        <f>Source!Y230</f>
        <v>51.9</v>
      </c>
      <c r="CD958">
        <v>1</v>
      </c>
    </row>
    <row r="959" spans="1:82" ht="82.5" x14ac:dyDescent="0.2">
      <c r="A959" s="36" t="s">
        <v>462</v>
      </c>
      <c r="B959" s="38" t="s">
        <v>2102</v>
      </c>
      <c r="C959" s="38" t="s">
        <v>2103</v>
      </c>
      <c r="D959" s="39" t="str">
        <f>Source!H234</f>
        <v>100 м2</v>
      </c>
      <c r="E959" s="40">
        <f>Source!K234</f>
        <v>0.01</v>
      </c>
      <c r="F959" s="40"/>
      <c r="G959" s="40">
        <f>Source!I234</f>
        <v>0.01</v>
      </c>
      <c r="H959" s="42"/>
      <c r="I959" s="41"/>
      <c r="J959" s="42"/>
      <c r="K959" s="41"/>
      <c r="L959" s="42"/>
    </row>
    <row r="960" spans="1:82" x14ac:dyDescent="0.2">
      <c r="C960" s="43" t="str">
        <f>"Объем: "&amp;Source!I234&amp;"=1/"&amp;"100"</f>
        <v>Объем: 0,01=1/100</v>
      </c>
    </row>
    <row r="961" spans="1:83" ht="15" x14ac:dyDescent="0.2">
      <c r="A961" s="37"/>
      <c r="B961" s="40">
        <v>1</v>
      </c>
      <c r="C961" s="37" t="s">
        <v>1961</v>
      </c>
      <c r="D961" s="39" t="s">
        <v>1203</v>
      </c>
      <c r="E961" s="44"/>
      <c r="F961" s="40"/>
      <c r="G961" s="40">
        <f>Source!U234</f>
        <v>6.3E-2</v>
      </c>
      <c r="H961" s="40"/>
      <c r="I961" s="40"/>
      <c r="J961" s="40"/>
      <c r="K961" s="40"/>
      <c r="L961" s="45">
        <f>SUM(L962:L962)-SUMIF(CE962:CE962, 1, L962:L962)</f>
        <v>30.57</v>
      </c>
    </row>
    <row r="962" spans="1:83" ht="14.25" x14ac:dyDescent="0.2">
      <c r="A962" s="38"/>
      <c r="B962" s="38" t="s">
        <v>1359</v>
      </c>
      <c r="C962" s="38" t="s">
        <v>1455</v>
      </c>
      <c r="D962" s="39" t="s">
        <v>1203</v>
      </c>
      <c r="E962" s="40">
        <v>6.3</v>
      </c>
      <c r="F962" s="40"/>
      <c r="G962" s="40">
        <f>SmtRes!CX434</f>
        <v>6.3E-2</v>
      </c>
      <c r="H962" s="42"/>
      <c r="I962" s="41"/>
      <c r="J962" s="42">
        <f>SmtRes!CZ434</f>
        <v>485.31</v>
      </c>
      <c r="K962" s="41"/>
      <c r="L962" s="42">
        <f>SmtRes!DI434</f>
        <v>30.57</v>
      </c>
    </row>
    <row r="963" spans="1:83" ht="15" x14ac:dyDescent="0.2">
      <c r="A963" s="37"/>
      <c r="B963" s="40">
        <v>2</v>
      </c>
      <c r="C963" s="37" t="s">
        <v>1962</v>
      </c>
      <c r="D963" s="39"/>
      <c r="E963" s="44"/>
      <c r="F963" s="40"/>
      <c r="G963" s="40"/>
      <c r="H963" s="40"/>
      <c r="I963" s="40"/>
      <c r="J963" s="40"/>
      <c r="K963" s="40"/>
      <c r="L963" s="45">
        <f>SUM(L964:L969)-SUMIF(CE964:CE969, 1, L964:L969)</f>
        <v>1.31</v>
      </c>
    </row>
    <row r="964" spans="1:83" ht="15" x14ac:dyDescent="0.2">
      <c r="A964" s="37"/>
      <c r="B964" s="40"/>
      <c r="C964" s="37" t="s">
        <v>1964</v>
      </c>
      <c r="D964" s="39" t="s">
        <v>1203</v>
      </c>
      <c r="E964" s="44"/>
      <c r="F964" s="40"/>
      <c r="G964" s="40">
        <f>Source!V234</f>
        <v>8.0000000000000004E-4</v>
      </c>
      <c r="H964" s="40"/>
      <c r="I964" s="40"/>
      <c r="J964" s="40"/>
      <c r="K964" s="40"/>
      <c r="L964" s="45">
        <f>SUMIF(CE965:CE969, 1, L965:L969)</f>
        <v>0.43</v>
      </c>
      <c r="CE964">
        <v>1</v>
      </c>
    </row>
    <row r="965" spans="1:83" ht="28.5" x14ac:dyDescent="0.2">
      <c r="A965" s="38"/>
      <c r="B965" s="38" t="s">
        <v>1401</v>
      </c>
      <c r="C965" s="38" t="s">
        <v>1403</v>
      </c>
      <c r="D965" s="39" t="s">
        <v>1100</v>
      </c>
      <c r="E965" s="40">
        <v>0.09</v>
      </c>
      <c r="F965" s="40"/>
      <c r="G965" s="40">
        <f>SmtRes!CX436</f>
        <v>8.9999999999999998E-4</v>
      </c>
      <c r="H965" s="42">
        <f>SmtRes!CZ436</f>
        <v>6.62</v>
      </c>
      <c r="I965" s="41">
        <f>SmtRes!AJ436</f>
        <v>1.48</v>
      </c>
      <c r="J965" s="42">
        <f>ROUND(H965*I965, 2)</f>
        <v>9.8000000000000007</v>
      </c>
      <c r="K965" s="41"/>
      <c r="L965" s="42">
        <f>SmtRes!DG436</f>
        <v>0.01</v>
      </c>
    </row>
    <row r="966" spans="1:83" ht="28.5" x14ac:dyDescent="0.2">
      <c r="A966" s="38"/>
      <c r="B966" s="38" t="s">
        <v>1206</v>
      </c>
      <c r="C966" s="38" t="s">
        <v>1208</v>
      </c>
      <c r="D966" s="39" t="s">
        <v>1100</v>
      </c>
      <c r="E966" s="40">
        <v>0.08</v>
      </c>
      <c r="F966" s="40"/>
      <c r="G966" s="40">
        <f>SmtRes!CX437</f>
        <v>8.0000000000000004E-4</v>
      </c>
      <c r="H966" s="42"/>
      <c r="I966" s="41"/>
      <c r="J966" s="42">
        <f>SmtRes!CZ437</f>
        <v>641.70000000000005</v>
      </c>
      <c r="K966" s="41"/>
      <c r="L966" s="42">
        <f>SmtRes!DG437</f>
        <v>0.51</v>
      </c>
    </row>
    <row r="967" spans="1:83" ht="28.5" x14ac:dyDescent="0.2">
      <c r="A967" s="38"/>
      <c r="B967" s="38" t="s">
        <v>1209</v>
      </c>
      <c r="C967" s="38" t="s">
        <v>1963</v>
      </c>
      <c r="D967" s="39" t="s">
        <v>1203</v>
      </c>
      <c r="E967" s="40">
        <f>SmtRes!DO437*SmtRes!AT437</f>
        <v>0.08</v>
      </c>
      <c r="F967" s="40"/>
      <c r="G967" s="40">
        <f>ROUND(E967*G959, 7)</f>
        <v>8.0000000000000004E-4</v>
      </c>
      <c r="H967" s="42"/>
      <c r="I967" s="41"/>
      <c r="J967" s="42">
        <f>ROUND(SmtRes!AG437/SmtRes!DO437, 2)</f>
        <v>539.69000000000005</v>
      </c>
      <c r="K967" s="41"/>
      <c r="L967" s="42">
        <f>SmtRes!DH437</f>
        <v>0.43</v>
      </c>
      <c r="CE967">
        <v>1</v>
      </c>
    </row>
    <row r="968" spans="1:83" ht="57" x14ac:dyDescent="0.2">
      <c r="A968" s="38"/>
      <c r="B968" s="38" t="s">
        <v>1456</v>
      </c>
      <c r="C968" s="38" t="s">
        <v>1458</v>
      </c>
      <c r="D968" s="39" t="s">
        <v>1100</v>
      </c>
      <c r="E968" s="40">
        <v>2.81</v>
      </c>
      <c r="F968" s="40"/>
      <c r="G968" s="40">
        <f>SmtRes!CX438</f>
        <v>2.81E-2</v>
      </c>
      <c r="H968" s="42">
        <f>SmtRes!CZ438</f>
        <v>11.85</v>
      </c>
      <c r="I968" s="41">
        <f>SmtRes!AJ438</f>
        <v>1.35</v>
      </c>
      <c r="J968" s="42">
        <f>ROUND(H968*I968, 2)</f>
        <v>16</v>
      </c>
      <c r="K968" s="41"/>
      <c r="L968" s="42">
        <f>SmtRes!DG438</f>
        <v>0.45</v>
      </c>
    </row>
    <row r="969" spans="1:83" ht="42.75" x14ac:dyDescent="0.2">
      <c r="A969" s="38"/>
      <c r="B969" s="38" t="s">
        <v>1404</v>
      </c>
      <c r="C969" s="38" t="s">
        <v>1406</v>
      </c>
      <c r="D969" s="39" t="s">
        <v>1100</v>
      </c>
      <c r="E969" s="40">
        <v>5.63</v>
      </c>
      <c r="F969" s="40"/>
      <c r="G969" s="40">
        <f>SmtRes!CX439</f>
        <v>5.6300000000000003E-2</v>
      </c>
      <c r="H969" s="42">
        <f>SmtRes!CZ439</f>
        <v>4.5199999999999996</v>
      </c>
      <c r="I969" s="41">
        <f>SmtRes!AJ439</f>
        <v>1.32</v>
      </c>
      <c r="J969" s="42">
        <f>ROUND(H969*I969, 2)</f>
        <v>5.97</v>
      </c>
      <c r="K969" s="41"/>
      <c r="L969" s="42">
        <f>SmtRes!DG439</f>
        <v>0.34</v>
      </c>
    </row>
    <row r="970" spans="1:83" ht="15" hidden="1" x14ac:dyDescent="0.2">
      <c r="A970" s="37"/>
      <c r="B970" s="40">
        <v>4</v>
      </c>
      <c r="C970" s="37" t="s">
        <v>1965</v>
      </c>
      <c r="D970" s="39"/>
      <c r="E970" s="44"/>
      <c r="F970" s="40"/>
      <c r="G970" s="40"/>
      <c r="H970" s="40"/>
      <c r="I970" s="40"/>
      <c r="J970" s="40"/>
      <c r="K970" s="40"/>
      <c r="L970" s="45">
        <f>SUM(L971:L972)-SUMIF(CE971:CE972, 1, L971:L972)</f>
        <v>0</v>
      </c>
    </row>
    <row r="971" spans="1:83" ht="14.25" x14ac:dyDescent="0.2">
      <c r="A971" s="38"/>
      <c r="B971" s="38" t="s">
        <v>1393</v>
      </c>
      <c r="C971" s="38" t="s">
        <v>1395</v>
      </c>
      <c r="D971" s="39" t="s">
        <v>441</v>
      </c>
      <c r="E971" s="40">
        <v>0.41</v>
      </c>
      <c r="F971" s="40">
        <f>ROUND(0,7)</f>
        <v>0</v>
      </c>
      <c r="G971" s="40">
        <f>SmtRes!CX440</f>
        <v>0</v>
      </c>
      <c r="H971" s="42">
        <f>SmtRes!CZ440</f>
        <v>56.11</v>
      </c>
      <c r="I971" s="41">
        <f>SmtRes!AI440</f>
        <v>1.54</v>
      </c>
      <c r="J971" s="42">
        <f>ROUND(H971*I971, 2)</f>
        <v>86.41</v>
      </c>
      <c r="K971" s="41"/>
      <c r="L971" s="42">
        <f>SmtRes!DF440</f>
        <v>0</v>
      </c>
    </row>
    <row r="972" spans="1:83" ht="14.25" x14ac:dyDescent="0.2">
      <c r="A972" s="38"/>
      <c r="B972" s="38" t="s">
        <v>1418</v>
      </c>
      <c r="C972" s="38" t="s">
        <v>1420</v>
      </c>
      <c r="D972" s="39" t="s">
        <v>441</v>
      </c>
      <c r="E972" s="40">
        <v>1.1000000000000001</v>
      </c>
      <c r="F972" s="40">
        <f>ROUND(0,7)</f>
        <v>0</v>
      </c>
      <c r="G972" s="40">
        <f>SmtRes!CX442</f>
        <v>0</v>
      </c>
      <c r="H972" s="42">
        <f>SmtRes!CZ442</f>
        <v>60.6</v>
      </c>
      <c r="I972" s="41">
        <f>SmtRes!AI442</f>
        <v>1.43</v>
      </c>
      <c r="J972" s="42">
        <f>ROUND(H972*I972, 2)</f>
        <v>86.66</v>
      </c>
      <c r="K972" s="41"/>
      <c r="L972" s="42">
        <f>SmtRes!DF442</f>
        <v>0</v>
      </c>
    </row>
    <row r="973" spans="1:83" ht="14.25" x14ac:dyDescent="0.2">
      <c r="A973" s="38"/>
      <c r="B973" s="38" t="str">
        <f>EtalonRes!I443</f>
        <v>14.4.02.07</v>
      </c>
      <c r="C973" s="46" t="str">
        <f>EtalonRes!K443</f>
        <v>Краски перхлорвиниловые</v>
      </c>
      <c r="D973" s="47" t="str">
        <f>EtalonRes!O443</f>
        <v>т</v>
      </c>
      <c r="E973" s="48">
        <f>EtalonRes!X443</f>
        <v>3.2300000000000002E-2</v>
      </c>
      <c r="F973" s="48">
        <f>ROUND(0,7)</f>
        <v>0</v>
      </c>
      <c r="G973" s="48">
        <f>ROUND(EtalonRes!AG443*Source!I234, 7)</f>
        <v>0</v>
      </c>
      <c r="H973" s="49"/>
      <c r="I973" s="50"/>
      <c r="J973" s="49"/>
      <c r="K973" s="50"/>
      <c r="L973" s="49"/>
    </row>
    <row r="974" spans="1:83" ht="15" x14ac:dyDescent="0.2">
      <c r="A974" s="38"/>
      <c r="B974" s="38"/>
      <c r="C974" s="52" t="s">
        <v>1966</v>
      </c>
      <c r="D974" s="39"/>
      <c r="E974" s="40"/>
      <c r="F974" s="40"/>
      <c r="G974" s="40"/>
      <c r="H974" s="42"/>
      <c r="I974" s="41"/>
      <c r="J974" s="42"/>
      <c r="K974" s="41"/>
      <c r="L974" s="42">
        <f>L961+L963+L964+L970</f>
        <v>32.31</v>
      </c>
    </row>
    <row r="975" spans="1:83" ht="14.25" x14ac:dyDescent="0.2">
      <c r="A975" s="38"/>
      <c r="B975" s="38"/>
      <c r="C975" s="38" t="s">
        <v>1967</v>
      </c>
      <c r="D975" s="39"/>
      <c r="E975" s="40"/>
      <c r="F975" s="40"/>
      <c r="G975" s="40"/>
      <c r="H975" s="42"/>
      <c r="I975" s="41"/>
      <c r="J975" s="42"/>
      <c r="K975" s="41"/>
      <c r="L975" s="42">
        <f>SUM(AR959:AR978)+SUM(AS959:AS978)+SUM(AT959:AT978)+SUM(AU959:AU978)+SUM(AV959:AV978)</f>
        <v>31</v>
      </c>
    </row>
    <row r="976" spans="1:83" ht="14.25" x14ac:dyDescent="0.2">
      <c r="A976" s="38"/>
      <c r="B976" s="38" t="s">
        <v>372</v>
      </c>
      <c r="C976" s="38" t="s">
        <v>2069</v>
      </c>
      <c r="D976" s="39" t="s">
        <v>635</v>
      </c>
      <c r="E976" s="40">
        <f>Source!BZ234</f>
        <v>90</v>
      </c>
      <c r="F976" s="40"/>
      <c r="G976" s="40">
        <f>Source!AT234</f>
        <v>90</v>
      </c>
      <c r="H976" s="42"/>
      <c r="I976" s="41"/>
      <c r="J976" s="42"/>
      <c r="K976" s="41"/>
      <c r="L976" s="42">
        <f>SUM(AZ959:AZ978)</f>
        <v>27.9</v>
      </c>
    </row>
    <row r="977" spans="1:82" ht="14.25" x14ac:dyDescent="0.2">
      <c r="A977" s="46"/>
      <c r="B977" s="46" t="s">
        <v>373</v>
      </c>
      <c r="C977" s="46" t="s">
        <v>2070</v>
      </c>
      <c r="D977" s="47" t="s">
        <v>635</v>
      </c>
      <c r="E977" s="48">
        <f>Source!CA234</f>
        <v>46</v>
      </c>
      <c r="F977" s="48"/>
      <c r="G977" s="48">
        <f>Source!AU234</f>
        <v>46</v>
      </c>
      <c r="H977" s="49"/>
      <c r="I977" s="50"/>
      <c r="J977" s="49"/>
      <c r="K977" s="50"/>
      <c r="L977" s="49">
        <f>SUM(BA959:BA978)</f>
        <v>14.26</v>
      </c>
    </row>
    <row r="978" spans="1:82" ht="15" x14ac:dyDescent="0.2">
      <c r="C978" s="74" t="s">
        <v>1970</v>
      </c>
      <c r="D978" s="74"/>
      <c r="E978" s="74"/>
      <c r="F978" s="74"/>
      <c r="G978" s="74"/>
      <c r="H978" s="74"/>
      <c r="I978" s="75">
        <f>IF(E959&lt;&gt;0,K978/E959, 0)</f>
        <v>7447.0000000000009</v>
      </c>
      <c r="J978" s="75"/>
      <c r="K978" s="75">
        <f>L961+L963+L970+L976+L977+L964</f>
        <v>74.470000000000013</v>
      </c>
      <c r="L978" s="75"/>
      <c r="M978" s="70">
        <f>K978*1.038</f>
        <v>77.29986000000001</v>
      </c>
      <c r="AD978">
        <f>ROUND((Source!AT234/100)*((ROUND(SUMIF(SmtRes!AQ434:'SmtRes'!AQ442,"=1",SmtRes!AD434:'SmtRes'!AD442)*Source!I234, 2)+ROUND(SUMIF(SmtRes!AQ434:'SmtRes'!AQ442,"=1",SmtRes!AC434:'SmtRes'!AC442)*Source!I234, 2))), 2)</f>
        <v>9.23</v>
      </c>
      <c r="AE978">
        <f>ROUND((Source!AU234/100)*((ROUND(SUMIF(SmtRes!AQ434:'SmtRes'!AQ442,"=1",SmtRes!AD434:'SmtRes'!AD442)*Source!I234, 2)+ROUND(SUMIF(SmtRes!AQ434:'SmtRes'!AQ442,"=1",SmtRes!AC434:'SmtRes'!AC442)*Source!I234, 2))), 2)</f>
        <v>4.72</v>
      </c>
      <c r="AN978" s="51">
        <f>L961+L963+L970+L976+L977+L964</f>
        <v>74.470000000000013</v>
      </c>
      <c r="AO978" s="51">
        <f>L963</f>
        <v>1.31</v>
      </c>
      <c r="AQ978" t="s">
        <v>1971</v>
      </c>
      <c r="AR978" s="51">
        <f>L961</f>
        <v>30.57</v>
      </c>
      <c r="AT978" s="51">
        <f>L964</f>
        <v>0.43</v>
      </c>
      <c r="AV978" t="s">
        <v>1971</v>
      </c>
      <c r="AW978" s="51">
        <f>L970</f>
        <v>0</v>
      </c>
      <c r="AZ978">
        <f>Source!X234</f>
        <v>27.9</v>
      </c>
      <c r="BA978">
        <f>Source!Y234</f>
        <v>14.26</v>
      </c>
      <c r="CD978">
        <v>1</v>
      </c>
    </row>
    <row r="981" spans="1:82" ht="16.5" x14ac:dyDescent="0.2">
      <c r="A981" s="76" t="s">
        <v>2104</v>
      </c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</row>
    <row r="982" spans="1:82" ht="54" x14ac:dyDescent="0.2">
      <c r="A982" s="36" t="s">
        <v>474</v>
      </c>
      <c r="B982" s="38" t="s">
        <v>2105</v>
      </c>
      <c r="C982" s="38" t="s">
        <v>2106</v>
      </c>
      <c r="D982" s="39" t="str">
        <f>Source!H275</f>
        <v>м реза</v>
      </c>
      <c r="E982" s="40">
        <f>Source!K275</f>
        <v>1</v>
      </c>
      <c r="F982" s="40"/>
      <c r="G982" s="40">
        <f>Source!I275</f>
        <v>1</v>
      </c>
      <c r="H982" s="42"/>
      <c r="I982" s="41"/>
      <c r="J982" s="42"/>
      <c r="K982" s="41"/>
      <c r="L982" s="42"/>
    </row>
    <row r="983" spans="1:82" ht="15" x14ac:dyDescent="0.2">
      <c r="A983" s="37"/>
      <c r="B983" s="40">
        <v>1</v>
      </c>
      <c r="C983" s="37" t="s">
        <v>1961</v>
      </c>
      <c r="D983" s="39" t="s">
        <v>1203</v>
      </c>
      <c r="E983" s="44"/>
      <c r="F983" s="40"/>
      <c r="G983" s="40">
        <f>Source!U275</f>
        <v>0.34</v>
      </c>
      <c r="H983" s="40"/>
      <c r="I983" s="40"/>
      <c r="J983" s="40"/>
      <c r="K983" s="40"/>
      <c r="L983" s="45">
        <f>SUM(L984:L984)-SUMIF(CE984:CE984, 1, L984:L984)</f>
        <v>171.17</v>
      </c>
    </row>
    <row r="984" spans="1:82" ht="28.5" x14ac:dyDescent="0.2">
      <c r="A984" s="38"/>
      <c r="B984" s="38" t="s">
        <v>1464</v>
      </c>
      <c r="C984" s="38" t="s">
        <v>1465</v>
      </c>
      <c r="D984" s="39" t="s">
        <v>1203</v>
      </c>
      <c r="E984" s="40">
        <v>0.34</v>
      </c>
      <c r="F984" s="40"/>
      <c r="G984" s="40">
        <f>SmtRes!CX458</f>
        <v>0.34</v>
      </c>
      <c r="H984" s="42"/>
      <c r="I984" s="41"/>
      <c r="J984" s="42">
        <f>SmtRes!CZ458</f>
        <v>503.44</v>
      </c>
      <c r="K984" s="41"/>
      <c r="L984" s="42">
        <f>SmtRes!DI458</f>
        <v>171.17</v>
      </c>
    </row>
    <row r="985" spans="1:82" ht="15" hidden="1" x14ac:dyDescent="0.2">
      <c r="A985" s="37"/>
      <c r="B985" s="40">
        <v>4</v>
      </c>
      <c r="C985" s="37" t="s">
        <v>1965</v>
      </c>
      <c r="D985" s="39"/>
      <c r="E985" s="44"/>
      <c r="F985" s="40"/>
      <c r="G985" s="40"/>
      <c r="H985" s="40"/>
      <c r="I985" s="40"/>
      <c r="J985" s="40"/>
      <c r="K985" s="40"/>
      <c r="L985" s="45">
        <f>SUM(L986:L986)-SUMIF(CE986:CE986, 1, L986:L986)</f>
        <v>0</v>
      </c>
    </row>
    <row r="986" spans="1:82" ht="14.25" x14ac:dyDescent="0.2">
      <c r="A986" s="38"/>
      <c r="B986" s="38" t="s">
        <v>1210</v>
      </c>
      <c r="C986" s="46" t="s">
        <v>1212</v>
      </c>
      <c r="D986" s="47" t="s">
        <v>1213</v>
      </c>
      <c r="E986" s="48">
        <v>1.1160000000000001</v>
      </c>
      <c r="F986" s="48">
        <f>ROUND(0,7)</f>
        <v>0</v>
      </c>
      <c r="G986" s="48">
        <f>SmtRes!CX459</f>
        <v>0</v>
      </c>
      <c r="H986" s="49"/>
      <c r="I986" s="50"/>
      <c r="J986" s="49">
        <f>SmtRes!CZ459</f>
        <v>7.32</v>
      </c>
      <c r="K986" s="50"/>
      <c r="L986" s="49">
        <f>SmtRes!DF459</f>
        <v>0</v>
      </c>
    </row>
    <row r="987" spans="1:82" ht="15" x14ac:dyDescent="0.2">
      <c r="A987" s="38"/>
      <c r="B987" s="38"/>
      <c r="C987" s="52" t="s">
        <v>1966</v>
      </c>
      <c r="D987" s="39"/>
      <c r="E987" s="40"/>
      <c r="F987" s="40"/>
      <c r="G987" s="40"/>
      <c r="H987" s="42"/>
      <c r="I987" s="41"/>
      <c r="J987" s="42"/>
      <c r="K987" s="41"/>
      <c r="L987" s="42">
        <f>L983+L985</f>
        <v>171.17</v>
      </c>
    </row>
    <row r="988" spans="1:82" ht="14.25" x14ac:dyDescent="0.2">
      <c r="A988" s="38"/>
      <c r="B988" s="38"/>
      <c r="C988" s="38" t="s">
        <v>1967</v>
      </c>
      <c r="D988" s="39"/>
      <c r="E988" s="40"/>
      <c r="F988" s="40"/>
      <c r="G988" s="40"/>
      <c r="H988" s="42"/>
      <c r="I988" s="41"/>
      <c r="J988" s="42"/>
      <c r="K988" s="41"/>
      <c r="L988" s="42">
        <f>SUM(AR982:AR991)+SUM(AS982:AS991)+SUM(AT982:AT991)+SUM(AU982:AU991)+SUM(AV982:AV991)</f>
        <v>171.17</v>
      </c>
    </row>
    <row r="989" spans="1:82" ht="28.5" x14ac:dyDescent="0.2">
      <c r="A989" s="38"/>
      <c r="B989" s="38" t="s">
        <v>120</v>
      </c>
      <c r="C989" s="38" t="s">
        <v>1992</v>
      </c>
      <c r="D989" s="39" t="s">
        <v>635</v>
      </c>
      <c r="E989" s="40">
        <f>Source!BZ275</f>
        <v>93</v>
      </c>
      <c r="F989" s="40"/>
      <c r="G989" s="40">
        <f>Source!AT275</f>
        <v>93</v>
      </c>
      <c r="H989" s="42"/>
      <c r="I989" s="41"/>
      <c r="J989" s="42"/>
      <c r="K989" s="41"/>
      <c r="L989" s="42">
        <f>SUM(AZ982:AZ991)</f>
        <v>159.19</v>
      </c>
    </row>
    <row r="990" spans="1:82" ht="28.5" x14ac:dyDescent="0.2">
      <c r="A990" s="46"/>
      <c r="B990" s="46" t="s">
        <v>121</v>
      </c>
      <c r="C990" s="46" t="s">
        <v>1993</v>
      </c>
      <c r="D990" s="47" t="s">
        <v>635</v>
      </c>
      <c r="E990" s="48">
        <f>Source!CA275</f>
        <v>62</v>
      </c>
      <c r="F990" s="48"/>
      <c r="G990" s="48">
        <f>Source!AU275</f>
        <v>62</v>
      </c>
      <c r="H990" s="49"/>
      <c r="I990" s="50"/>
      <c r="J990" s="49"/>
      <c r="K990" s="50"/>
      <c r="L990" s="49">
        <f>SUM(BA982:BA991)</f>
        <v>106.13</v>
      </c>
    </row>
    <row r="991" spans="1:82" ht="15" x14ac:dyDescent="0.2">
      <c r="C991" s="74" t="s">
        <v>1970</v>
      </c>
      <c r="D991" s="74"/>
      <c r="E991" s="74"/>
      <c r="F991" s="74"/>
      <c r="G991" s="74"/>
      <c r="H991" s="74"/>
      <c r="I991" s="75">
        <f>IF(E982&lt;&gt;0,K991/E982, 0)</f>
        <v>436.49</v>
      </c>
      <c r="J991" s="75"/>
      <c r="K991" s="75">
        <f>L983+L985+L989+L990</f>
        <v>436.49</v>
      </c>
      <c r="L991" s="75"/>
      <c r="M991" s="70">
        <f>K991*1.038</f>
        <v>453.07662000000005</v>
      </c>
      <c r="AD991">
        <f>ROUND((Source!AT275/100)*((ROUND(SUMIF(SmtRes!AQ458:'SmtRes'!AQ459,"=1",SmtRes!AD458:'SmtRes'!AD459)*Source!I275, 2)+ROUND(SUMIF(SmtRes!AQ458:'SmtRes'!AQ459,"=1",SmtRes!AC458:'SmtRes'!AC459)*Source!I275, 2))), 2)</f>
        <v>468.2</v>
      </c>
      <c r="AE991">
        <f>ROUND((Source!AU275/100)*((ROUND(SUMIF(SmtRes!AQ458:'SmtRes'!AQ459,"=1",SmtRes!AD458:'SmtRes'!AD459)*Source!I275, 2)+ROUND(SUMIF(SmtRes!AQ458:'SmtRes'!AQ459,"=1",SmtRes!AC458:'SmtRes'!AC459)*Source!I275, 2))), 2)</f>
        <v>312.13</v>
      </c>
      <c r="AN991" s="51">
        <f>L983+L985+L989+L990</f>
        <v>436.49</v>
      </c>
      <c r="AO991">
        <f>0</f>
        <v>0</v>
      </c>
      <c r="AQ991" t="s">
        <v>1971</v>
      </c>
      <c r="AR991" s="51">
        <f>L983</f>
        <v>171.17</v>
      </c>
      <c r="AT991">
        <f>0</f>
        <v>0</v>
      </c>
      <c r="AV991" t="s">
        <v>1971</v>
      </c>
      <c r="AW991" s="51">
        <f>L985</f>
        <v>0</v>
      </c>
      <c r="AZ991">
        <f>Source!X275</f>
        <v>159.19</v>
      </c>
      <c r="BA991">
        <f>Source!Y275</f>
        <v>106.13</v>
      </c>
      <c r="CD991">
        <v>1</v>
      </c>
    </row>
    <row r="992" spans="1:82" ht="54" x14ac:dyDescent="0.2">
      <c r="A992" s="36" t="s">
        <v>479</v>
      </c>
      <c r="B992" s="38" t="s">
        <v>2107</v>
      </c>
      <c r="C992" s="38" t="s">
        <v>2108</v>
      </c>
      <c r="D992" s="39" t="str">
        <f>Source!H276</f>
        <v>м3</v>
      </c>
      <c r="E992" s="40">
        <f>Source!K276</f>
        <v>1</v>
      </c>
      <c r="F992" s="40"/>
      <c r="G992" s="40">
        <f>Source!I276</f>
        <v>1</v>
      </c>
      <c r="H992" s="42"/>
      <c r="I992" s="41"/>
      <c r="J992" s="42"/>
      <c r="K992" s="41"/>
      <c r="L992" s="42"/>
    </row>
    <row r="993" spans="1:83" ht="15" x14ac:dyDescent="0.2">
      <c r="A993" s="37"/>
      <c r="B993" s="40">
        <v>1</v>
      </c>
      <c r="C993" s="37" t="s">
        <v>1961</v>
      </c>
      <c r="D993" s="39" t="s">
        <v>1203</v>
      </c>
      <c r="E993" s="44"/>
      <c r="F993" s="40"/>
      <c r="G993" s="40">
        <f>Source!U276</f>
        <v>3.15</v>
      </c>
      <c r="H993" s="40"/>
      <c r="I993" s="40"/>
      <c r="J993" s="40"/>
      <c r="K993" s="40"/>
      <c r="L993" s="45">
        <f>SUM(L994:L994)-SUMIF(CE994:CE994, 1, L994:L994)</f>
        <v>1382.85</v>
      </c>
    </row>
    <row r="994" spans="1:83" ht="28.5" x14ac:dyDescent="0.2">
      <c r="A994" s="38"/>
      <c r="B994" s="38" t="s">
        <v>1387</v>
      </c>
      <c r="C994" s="46" t="s">
        <v>1388</v>
      </c>
      <c r="D994" s="47" t="s">
        <v>1203</v>
      </c>
      <c r="E994" s="48">
        <v>3.15</v>
      </c>
      <c r="F994" s="48"/>
      <c r="G994" s="48">
        <f>SmtRes!CX460</f>
        <v>3.15</v>
      </c>
      <c r="H994" s="49"/>
      <c r="I994" s="50"/>
      <c r="J994" s="49">
        <f>SmtRes!CZ460</f>
        <v>439</v>
      </c>
      <c r="K994" s="50"/>
      <c r="L994" s="49">
        <f>SmtRes!DI460</f>
        <v>1382.85</v>
      </c>
    </row>
    <row r="995" spans="1:83" ht="15" x14ac:dyDescent="0.2">
      <c r="A995" s="38"/>
      <c r="B995" s="38"/>
      <c r="C995" s="52" t="s">
        <v>1966</v>
      </c>
      <c r="D995" s="39"/>
      <c r="E995" s="40"/>
      <c r="F995" s="40"/>
      <c r="G995" s="40"/>
      <c r="H995" s="42"/>
      <c r="I995" s="41"/>
      <c r="J995" s="42"/>
      <c r="K995" s="41"/>
      <c r="L995" s="42">
        <f>L993</f>
        <v>1382.85</v>
      </c>
    </row>
    <row r="996" spans="1:83" ht="14.25" x14ac:dyDescent="0.2">
      <c r="A996" s="38"/>
      <c r="B996" s="38"/>
      <c r="C996" s="38" t="s">
        <v>1967</v>
      </c>
      <c r="D996" s="39"/>
      <c r="E996" s="40"/>
      <c r="F996" s="40"/>
      <c r="G996" s="40"/>
      <c r="H996" s="42"/>
      <c r="I996" s="41"/>
      <c r="J996" s="42"/>
      <c r="K996" s="41"/>
      <c r="L996" s="42">
        <f>SUM(AR992:AR999)+SUM(AS992:AS999)+SUM(AT992:AT999)+SUM(AU992:AU999)+SUM(AV992:AV999)</f>
        <v>1382.85</v>
      </c>
    </row>
    <row r="997" spans="1:83" ht="57" x14ac:dyDescent="0.2">
      <c r="A997" s="38"/>
      <c r="B997" s="38" t="s">
        <v>183</v>
      </c>
      <c r="C997" s="38" t="s">
        <v>2009</v>
      </c>
      <c r="D997" s="39" t="s">
        <v>635</v>
      </c>
      <c r="E997" s="40">
        <f>Source!BZ276</f>
        <v>73</v>
      </c>
      <c r="F997" s="40"/>
      <c r="G997" s="40">
        <f>Source!AT276</f>
        <v>73</v>
      </c>
      <c r="H997" s="42"/>
      <c r="I997" s="41"/>
      <c r="J997" s="42"/>
      <c r="K997" s="41"/>
      <c r="L997" s="42">
        <f>SUM(AZ992:AZ999)</f>
        <v>1009.48</v>
      </c>
    </row>
    <row r="998" spans="1:83" ht="57" x14ac:dyDescent="0.2">
      <c r="A998" s="46"/>
      <c r="B998" s="46" t="s">
        <v>184</v>
      </c>
      <c r="C998" s="46" t="s">
        <v>2010</v>
      </c>
      <c r="D998" s="47" t="s">
        <v>635</v>
      </c>
      <c r="E998" s="48">
        <f>Source!CA276</f>
        <v>34</v>
      </c>
      <c r="F998" s="48"/>
      <c r="G998" s="48">
        <f>Source!AU276</f>
        <v>34</v>
      </c>
      <c r="H998" s="49"/>
      <c r="I998" s="50"/>
      <c r="J998" s="49"/>
      <c r="K998" s="50"/>
      <c r="L998" s="49">
        <f>SUM(BA992:BA999)</f>
        <v>470.17</v>
      </c>
    </row>
    <row r="999" spans="1:83" ht="15" x14ac:dyDescent="0.2">
      <c r="C999" s="74" t="s">
        <v>1970</v>
      </c>
      <c r="D999" s="74"/>
      <c r="E999" s="74"/>
      <c r="F999" s="74"/>
      <c r="G999" s="74"/>
      <c r="H999" s="74"/>
      <c r="I999" s="75">
        <f>IF(E992&lt;&gt;0,K999/E992, 0)</f>
        <v>2862.5</v>
      </c>
      <c r="J999" s="75"/>
      <c r="K999" s="75">
        <f>L993+L997+L998</f>
        <v>2862.5</v>
      </c>
      <c r="L999" s="75"/>
      <c r="M999" s="70">
        <f>K999*1.038</f>
        <v>2971.2750000000001</v>
      </c>
      <c r="AD999">
        <f>ROUND((Source!AT276/100)*((ROUND(SUMIF(SmtRes!AQ460:'SmtRes'!AQ460,"=1",SmtRes!AD460:'SmtRes'!AD460)*Source!I276, 2)+ROUND(SUMIF(SmtRes!AQ460:'SmtRes'!AQ460,"=1",SmtRes!AC460:'SmtRes'!AC460)*Source!I276, 2))), 2)</f>
        <v>320.47000000000003</v>
      </c>
      <c r="AE999">
        <f>ROUND((Source!AU276/100)*((ROUND(SUMIF(SmtRes!AQ460:'SmtRes'!AQ460,"=1",SmtRes!AD460:'SmtRes'!AD460)*Source!I276, 2)+ROUND(SUMIF(SmtRes!AQ460:'SmtRes'!AQ460,"=1",SmtRes!AC460:'SmtRes'!AC460)*Source!I276, 2))), 2)</f>
        <v>149.26</v>
      </c>
      <c r="AN999" s="51">
        <f>L993+L997+L998</f>
        <v>2862.5</v>
      </c>
      <c r="AO999">
        <f>0</f>
        <v>0</v>
      </c>
      <c r="AQ999" t="s">
        <v>1971</v>
      </c>
      <c r="AR999" s="51">
        <f>L993</f>
        <v>1382.85</v>
      </c>
      <c r="AT999">
        <f>0</f>
        <v>0</v>
      </c>
      <c r="AV999" t="s">
        <v>1971</v>
      </c>
      <c r="AW999">
        <f>0</f>
        <v>0</v>
      </c>
      <c r="AZ999">
        <f>Source!X276</f>
        <v>1009.48</v>
      </c>
      <c r="BA999">
        <f>Source!Y276</f>
        <v>470.17</v>
      </c>
      <c r="CD999">
        <v>1</v>
      </c>
    </row>
    <row r="1000" spans="1:83" ht="68.25" x14ac:dyDescent="0.2">
      <c r="A1000" s="36" t="s">
        <v>484</v>
      </c>
      <c r="B1000" s="38" t="s">
        <v>2109</v>
      </c>
      <c r="C1000" s="38" t="s">
        <v>2110</v>
      </c>
      <c r="D1000" s="39" t="str">
        <f>Source!H277</f>
        <v>м3</v>
      </c>
      <c r="E1000" s="40">
        <f>Source!K277</f>
        <v>1</v>
      </c>
      <c r="F1000" s="40"/>
      <c r="G1000" s="40">
        <f>Source!I277</f>
        <v>1</v>
      </c>
      <c r="H1000" s="42"/>
      <c r="I1000" s="41"/>
      <c r="J1000" s="42"/>
      <c r="K1000" s="41"/>
      <c r="L1000" s="42"/>
    </row>
    <row r="1001" spans="1:83" ht="15" x14ac:dyDescent="0.2">
      <c r="A1001" s="37"/>
      <c r="B1001" s="40">
        <v>1</v>
      </c>
      <c r="C1001" s="37" t="s">
        <v>1961</v>
      </c>
      <c r="D1001" s="39" t="s">
        <v>1203</v>
      </c>
      <c r="E1001" s="44"/>
      <c r="F1001" s="40"/>
      <c r="G1001" s="40">
        <f>Source!U277</f>
        <v>2.5</v>
      </c>
      <c r="H1001" s="40"/>
      <c r="I1001" s="40"/>
      <c r="J1001" s="40"/>
      <c r="K1001" s="40"/>
      <c r="L1001" s="45">
        <f>SUM(L1002:L1002)-SUMIF(CE1002:CE1002, 1, L1002:L1002)</f>
        <v>1097.5</v>
      </c>
    </row>
    <row r="1002" spans="1:83" ht="28.5" x14ac:dyDescent="0.2">
      <c r="A1002" s="38"/>
      <c r="B1002" s="38" t="s">
        <v>1387</v>
      </c>
      <c r="C1002" s="38" t="s">
        <v>1388</v>
      </c>
      <c r="D1002" s="39" t="s">
        <v>1203</v>
      </c>
      <c r="E1002" s="40">
        <v>2.5</v>
      </c>
      <c r="F1002" s="40"/>
      <c r="G1002" s="40">
        <f>SmtRes!CX461</f>
        <v>2.5</v>
      </c>
      <c r="H1002" s="42"/>
      <c r="I1002" s="41"/>
      <c r="J1002" s="42">
        <f>SmtRes!CZ461</f>
        <v>439</v>
      </c>
      <c r="K1002" s="41"/>
      <c r="L1002" s="42">
        <f>SmtRes!DI461</f>
        <v>1097.5</v>
      </c>
    </row>
    <row r="1003" spans="1:83" ht="15" x14ac:dyDescent="0.2">
      <c r="A1003" s="37"/>
      <c r="B1003" s="40">
        <v>2</v>
      </c>
      <c r="C1003" s="37" t="s">
        <v>1962</v>
      </c>
      <c r="D1003" s="39"/>
      <c r="E1003" s="44"/>
      <c r="F1003" s="40"/>
      <c r="G1003" s="40"/>
      <c r="H1003" s="40"/>
      <c r="I1003" s="40"/>
      <c r="J1003" s="40"/>
      <c r="K1003" s="40"/>
      <c r="L1003" s="45">
        <f>SUM(L1004:L1006)-SUMIF(CE1004:CE1006, 1, L1004:L1006)</f>
        <v>2.6000000000000227</v>
      </c>
    </row>
    <row r="1004" spans="1:83" ht="15" x14ac:dyDescent="0.2">
      <c r="A1004" s="37"/>
      <c r="B1004" s="40"/>
      <c r="C1004" s="37" t="s">
        <v>1964</v>
      </c>
      <c r="D1004" s="39" t="s">
        <v>1203</v>
      </c>
      <c r="E1004" s="44"/>
      <c r="F1004" s="40"/>
      <c r="G1004" s="40">
        <f>Source!V277</f>
        <v>0.69</v>
      </c>
      <c r="H1004" s="40"/>
      <c r="I1004" s="40"/>
      <c r="J1004" s="40"/>
      <c r="K1004" s="40"/>
      <c r="L1004" s="45">
        <f>SUMIF(CE1005:CE1006, 1, L1005:L1006)</f>
        <v>330.7</v>
      </c>
      <c r="CE1004">
        <v>1</v>
      </c>
    </row>
    <row r="1005" spans="1:83" ht="28.5" x14ac:dyDescent="0.2">
      <c r="A1005" s="38"/>
      <c r="B1005" s="38" t="s">
        <v>1466</v>
      </c>
      <c r="C1005" s="38" t="s">
        <v>1468</v>
      </c>
      <c r="D1005" s="39" t="s">
        <v>1100</v>
      </c>
      <c r="E1005" s="40">
        <v>0.69</v>
      </c>
      <c r="F1005" s="40"/>
      <c r="G1005" s="40">
        <f>SmtRes!CX463</f>
        <v>0.69</v>
      </c>
      <c r="H1005" s="42">
        <f>SmtRes!CZ463</f>
        <v>2.31</v>
      </c>
      <c r="I1005" s="41">
        <f>SmtRes!AJ463</f>
        <v>1.63</v>
      </c>
      <c r="J1005" s="42">
        <f>ROUND(H1005*I1005, 2)</f>
        <v>3.77</v>
      </c>
      <c r="K1005" s="41"/>
      <c r="L1005" s="42">
        <f>SmtRes!DG463</f>
        <v>2.6</v>
      </c>
    </row>
    <row r="1006" spans="1:83" ht="28.5" x14ac:dyDescent="0.2">
      <c r="A1006" s="38"/>
      <c r="B1006" s="38" t="s">
        <v>1424</v>
      </c>
      <c r="C1006" s="46" t="s">
        <v>2089</v>
      </c>
      <c r="D1006" s="47" t="s">
        <v>1203</v>
      </c>
      <c r="E1006" s="48">
        <f>SmtRes!DO463*SmtRes!AT463</f>
        <v>0.69</v>
      </c>
      <c r="F1006" s="48"/>
      <c r="G1006" s="48">
        <f>ROUND(E1006*G1000, 7)</f>
        <v>0.69</v>
      </c>
      <c r="H1006" s="49"/>
      <c r="I1006" s="50"/>
      <c r="J1006" s="49">
        <f>ROUND(SmtRes!AG463/SmtRes!DO463, 2)</f>
        <v>479.27</v>
      </c>
      <c r="K1006" s="50"/>
      <c r="L1006" s="49">
        <f>SmtRes!DH463</f>
        <v>330.7</v>
      </c>
      <c r="CE1006">
        <v>1</v>
      </c>
    </row>
    <row r="1007" spans="1:83" ht="15" x14ac:dyDescent="0.2">
      <c r="A1007" s="38"/>
      <c r="B1007" s="38"/>
      <c r="C1007" s="52" t="s">
        <v>1966</v>
      </c>
      <c r="D1007" s="39"/>
      <c r="E1007" s="40"/>
      <c r="F1007" s="40"/>
      <c r="G1007" s="40"/>
      <c r="H1007" s="42"/>
      <c r="I1007" s="41"/>
      <c r="J1007" s="42"/>
      <c r="K1007" s="41"/>
      <c r="L1007" s="42">
        <f>L1001+L1003+L1004</f>
        <v>1430.8</v>
      </c>
    </row>
    <row r="1008" spans="1:83" ht="14.25" x14ac:dyDescent="0.2">
      <c r="A1008" s="38"/>
      <c r="B1008" s="38"/>
      <c r="C1008" s="38" t="s">
        <v>1967</v>
      </c>
      <c r="D1008" s="39"/>
      <c r="E1008" s="40"/>
      <c r="F1008" s="40"/>
      <c r="G1008" s="40"/>
      <c r="H1008" s="42"/>
      <c r="I1008" s="41"/>
      <c r="J1008" s="42"/>
      <c r="K1008" s="41"/>
      <c r="L1008" s="42">
        <f>SUM(AR1000:AR1011)+SUM(AS1000:AS1011)+SUM(AT1000:AT1011)+SUM(AU1000:AU1011)+SUM(AV1000:AV1011)</f>
        <v>1428.2</v>
      </c>
    </row>
    <row r="1009" spans="1:83" ht="57" x14ac:dyDescent="0.2">
      <c r="A1009" s="38"/>
      <c r="B1009" s="38" t="s">
        <v>183</v>
      </c>
      <c r="C1009" s="38" t="s">
        <v>2009</v>
      </c>
      <c r="D1009" s="39" t="s">
        <v>635</v>
      </c>
      <c r="E1009" s="40">
        <f>Source!BZ277</f>
        <v>73</v>
      </c>
      <c r="F1009" s="40"/>
      <c r="G1009" s="40">
        <f>Source!AT277</f>
        <v>73</v>
      </c>
      <c r="H1009" s="42"/>
      <c r="I1009" s="41"/>
      <c r="J1009" s="42"/>
      <c r="K1009" s="41"/>
      <c r="L1009" s="42">
        <f>SUM(AZ1000:AZ1011)</f>
        <v>1042.5899999999999</v>
      </c>
    </row>
    <row r="1010" spans="1:83" ht="57" x14ac:dyDescent="0.2">
      <c r="A1010" s="46"/>
      <c r="B1010" s="46" t="s">
        <v>184</v>
      </c>
      <c r="C1010" s="46" t="s">
        <v>2010</v>
      </c>
      <c r="D1010" s="47" t="s">
        <v>635</v>
      </c>
      <c r="E1010" s="48">
        <f>Source!CA277</f>
        <v>34</v>
      </c>
      <c r="F1010" s="48"/>
      <c r="G1010" s="48">
        <f>Source!AU277</f>
        <v>34</v>
      </c>
      <c r="H1010" s="49"/>
      <c r="I1010" s="50"/>
      <c r="J1010" s="49"/>
      <c r="K1010" s="50"/>
      <c r="L1010" s="49">
        <f>SUM(BA1000:BA1011)</f>
        <v>485.59</v>
      </c>
    </row>
    <row r="1011" spans="1:83" ht="15" x14ac:dyDescent="0.2">
      <c r="C1011" s="74" t="s">
        <v>1970</v>
      </c>
      <c r="D1011" s="74"/>
      <c r="E1011" s="74"/>
      <c r="F1011" s="74"/>
      <c r="G1011" s="74"/>
      <c r="H1011" s="74"/>
      <c r="I1011" s="75">
        <f>IF(E1000&lt;&gt;0,K1011/E1000, 0)</f>
        <v>2958.9799999999996</v>
      </c>
      <c r="J1011" s="75"/>
      <c r="K1011" s="75">
        <f>L1001+L1003+L1009+L1010+L1004</f>
        <v>2958.9799999999996</v>
      </c>
      <c r="L1011" s="75"/>
      <c r="M1011" s="70">
        <f>K1011*1.038</f>
        <v>3071.4212399999997</v>
      </c>
      <c r="AD1011">
        <f>ROUND((Source!AT277/100)*((ROUND(SUMIF(SmtRes!AQ461:'SmtRes'!AQ463,"=1",SmtRes!AD461:'SmtRes'!AD463)*Source!I277, 2)+ROUND(SUMIF(SmtRes!AQ461:'SmtRes'!AQ463,"=1",SmtRes!AC461:'SmtRes'!AC463)*Source!I277, 2))), 2)</f>
        <v>670.34</v>
      </c>
      <c r="AE1011">
        <f>ROUND((Source!AU277/100)*((ROUND(SUMIF(SmtRes!AQ461:'SmtRes'!AQ463,"=1",SmtRes!AD461:'SmtRes'!AD463)*Source!I277, 2)+ROUND(SUMIF(SmtRes!AQ461:'SmtRes'!AQ463,"=1",SmtRes!AC461:'SmtRes'!AC463)*Source!I277, 2))), 2)</f>
        <v>312.20999999999998</v>
      </c>
      <c r="AN1011" s="51">
        <f>L1001+L1003+L1009+L1010+L1004</f>
        <v>2958.9799999999996</v>
      </c>
      <c r="AO1011" s="51">
        <f>L1003</f>
        <v>2.6000000000000227</v>
      </c>
      <c r="AQ1011" t="s">
        <v>1971</v>
      </c>
      <c r="AR1011" s="51">
        <f>L1001</f>
        <v>1097.5</v>
      </c>
      <c r="AT1011" s="51">
        <f>L1004</f>
        <v>330.7</v>
      </c>
      <c r="AV1011" t="s">
        <v>1971</v>
      </c>
      <c r="AW1011">
        <f>0</f>
        <v>0</v>
      </c>
      <c r="AZ1011">
        <f>Source!X277</f>
        <v>1042.5899999999999</v>
      </c>
      <c r="BA1011">
        <f>Source!Y277</f>
        <v>485.59</v>
      </c>
      <c r="CD1011">
        <v>1</v>
      </c>
    </row>
    <row r="1012" spans="1:83" ht="82.5" x14ac:dyDescent="0.2">
      <c r="A1012" s="36" t="s">
        <v>488</v>
      </c>
      <c r="B1012" s="38" t="s">
        <v>2111</v>
      </c>
      <c r="C1012" s="38" t="s">
        <v>2112</v>
      </c>
      <c r="D1012" s="39" t="str">
        <f>Source!H278</f>
        <v>т металлоконструкций</v>
      </c>
      <c r="E1012" s="40">
        <f>Source!K278</f>
        <v>1</v>
      </c>
      <c r="F1012" s="40"/>
      <c r="G1012" s="40">
        <f>Source!I278</f>
        <v>1</v>
      </c>
      <c r="H1012" s="42"/>
      <c r="I1012" s="41"/>
      <c r="J1012" s="42"/>
      <c r="K1012" s="41"/>
      <c r="L1012" s="42"/>
    </row>
    <row r="1013" spans="1:83" ht="15" x14ac:dyDescent="0.2">
      <c r="A1013" s="37"/>
      <c r="B1013" s="40">
        <v>1</v>
      </c>
      <c r="C1013" s="37" t="s">
        <v>1961</v>
      </c>
      <c r="D1013" s="39" t="s">
        <v>1203</v>
      </c>
      <c r="E1013" s="44"/>
      <c r="F1013" s="40"/>
      <c r="G1013" s="40">
        <f>Source!U278</f>
        <v>84.69</v>
      </c>
      <c r="H1013" s="40"/>
      <c r="I1013" s="40"/>
      <c r="J1013" s="40"/>
      <c r="K1013" s="40"/>
      <c r="L1013" s="45">
        <f>SUM(L1014:L1014)-SUMIF(CE1014:CE1014, 1, L1014:L1014)</f>
        <v>43659.39</v>
      </c>
    </row>
    <row r="1014" spans="1:83" ht="28.5" x14ac:dyDescent="0.2">
      <c r="A1014" s="38"/>
      <c r="B1014" s="38" t="s">
        <v>1379</v>
      </c>
      <c r="C1014" s="38" t="s">
        <v>1380</v>
      </c>
      <c r="D1014" s="39" t="s">
        <v>1203</v>
      </c>
      <c r="E1014" s="40">
        <v>84.69</v>
      </c>
      <c r="F1014" s="40"/>
      <c r="G1014" s="40">
        <f>SmtRes!CX464</f>
        <v>84.69</v>
      </c>
      <c r="H1014" s="42"/>
      <c r="I1014" s="41"/>
      <c r="J1014" s="42">
        <f>SmtRes!CZ464</f>
        <v>515.52</v>
      </c>
      <c r="K1014" s="41"/>
      <c r="L1014" s="42">
        <f>SmtRes!DI464</f>
        <v>43659.39</v>
      </c>
    </row>
    <row r="1015" spans="1:83" ht="15" x14ac:dyDescent="0.2">
      <c r="A1015" s="37"/>
      <c r="B1015" s="40">
        <v>2</v>
      </c>
      <c r="C1015" s="37" t="s">
        <v>1962</v>
      </c>
      <c r="D1015" s="39"/>
      <c r="E1015" s="44"/>
      <c r="F1015" s="40"/>
      <c r="G1015" s="40"/>
      <c r="H1015" s="40"/>
      <c r="I1015" s="40"/>
      <c r="J1015" s="40"/>
      <c r="K1015" s="40"/>
      <c r="L1015" s="45">
        <f>SUM(L1016:L1019)-SUMIF(CE1016:CE1019, 1, L1016:L1019)</f>
        <v>746.24999999999989</v>
      </c>
    </row>
    <row r="1016" spans="1:83" ht="15" x14ac:dyDescent="0.2">
      <c r="A1016" s="37"/>
      <c r="B1016" s="40"/>
      <c r="C1016" s="37" t="s">
        <v>1964</v>
      </c>
      <c r="D1016" s="39" t="s">
        <v>1203</v>
      </c>
      <c r="E1016" s="44"/>
      <c r="F1016" s="40"/>
      <c r="G1016" s="40">
        <f>Source!V278</f>
        <v>0.65</v>
      </c>
      <c r="H1016" s="40"/>
      <c r="I1016" s="40"/>
      <c r="J1016" s="40"/>
      <c r="K1016" s="40"/>
      <c r="L1016" s="45">
        <f>SUMIF(CE1017:CE1019, 1, L1017:L1019)</f>
        <v>350.8</v>
      </c>
      <c r="CE1016">
        <v>1</v>
      </c>
    </row>
    <row r="1017" spans="1:83" ht="28.5" x14ac:dyDescent="0.2">
      <c r="A1017" s="38"/>
      <c r="B1017" s="38" t="s">
        <v>1206</v>
      </c>
      <c r="C1017" s="38" t="s">
        <v>1208</v>
      </c>
      <c r="D1017" s="39" t="s">
        <v>1100</v>
      </c>
      <c r="E1017" s="40">
        <v>0.65</v>
      </c>
      <c r="F1017" s="40"/>
      <c r="G1017" s="40">
        <f>SmtRes!CX466</f>
        <v>0.65</v>
      </c>
      <c r="H1017" s="42"/>
      <c r="I1017" s="41"/>
      <c r="J1017" s="42">
        <f>SmtRes!CZ466</f>
        <v>641.70000000000005</v>
      </c>
      <c r="K1017" s="41"/>
      <c r="L1017" s="42">
        <f>SmtRes!DG466</f>
        <v>417.11</v>
      </c>
    </row>
    <row r="1018" spans="1:83" ht="28.5" x14ac:dyDescent="0.2">
      <c r="A1018" s="38"/>
      <c r="B1018" s="38" t="s">
        <v>1209</v>
      </c>
      <c r="C1018" s="38" t="s">
        <v>1963</v>
      </c>
      <c r="D1018" s="39" t="s">
        <v>1203</v>
      </c>
      <c r="E1018" s="40">
        <f>SmtRes!DO466*SmtRes!AT466</f>
        <v>0.65</v>
      </c>
      <c r="F1018" s="40"/>
      <c r="G1018" s="40">
        <f>ROUND(E1018*G1012, 7)</f>
        <v>0.65</v>
      </c>
      <c r="H1018" s="42"/>
      <c r="I1018" s="41"/>
      <c r="J1018" s="42">
        <f>ROUND(SmtRes!AG466/SmtRes!DO466, 2)</f>
        <v>539.69000000000005</v>
      </c>
      <c r="K1018" s="41"/>
      <c r="L1018" s="42">
        <f>SmtRes!DH466</f>
        <v>350.8</v>
      </c>
      <c r="CE1018">
        <v>1</v>
      </c>
    </row>
    <row r="1019" spans="1:83" ht="42.75" x14ac:dyDescent="0.2">
      <c r="A1019" s="38"/>
      <c r="B1019" s="38" t="s">
        <v>1238</v>
      </c>
      <c r="C1019" s="38" t="s">
        <v>1240</v>
      </c>
      <c r="D1019" s="39" t="s">
        <v>1100</v>
      </c>
      <c r="E1019" s="40">
        <v>9.51</v>
      </c>
      <c r="F1019" s="40"/>
      <c r="G1019" s="40">
        <f>SmtRes!CX467</f>
        <v>9.51</v>
      </c>
      <c r="H1019" s="42"/>
      <c r="I1019" s="41"/>
      <c r="J1019" s="42">
        <f>SmtRes!CZ467</f>
        <v>34.61</v>
      </c>
      <c r="K1019" s="41"/>
      <c r="L1019" s="42">
        <f>SmtRes!DG467</f>
        <v>329.14</v>
      </c>
    </row>
    <row r="1020" spans="1:83" ht="15" hidden="1" x14ac:dyDescent="0.2">
      <c r="A1020" s="37"/>
      <c r="B1020" s="40">
        <v>4</v>
      </c>
      <c r="C1020" s="37" t="s">
        <v>1965</v>
      </c>
      <c r="D1020" s="39"/>
      <c r="E1020" s="44"/>
      <c r="F1020" s="40"/>
      <c r="G1020" s="40"/>
      <c r="H1020" s="40"/>
      <c r="I1020" s="40"/>
      <c r="J1020" s="40"/>
      <c r="K1020" s="40"/>
      <c r="L1020" s="45">
        <f>SUM(L1021:L1023)-SUMIF(CE1021:CE1023, 1, L1021:L1023)</f>
        <v>0</v>
      </c>
    </row>
    <row r="1021" spans="1:83" ht="14.25" x14ac:dyDescent="0.2">
      <c r="A1021" s="38"/>
      <c r="B1021" s="38" t="s">
        <v>1210</v>
      </c>
      <c r="C1021" s="38" t="s">
        <v>1212</v>
      </c>
      <c r="D1021" s="39" t="s">
        <v>1213</v>
      </c>
      <c r="E1021" s="40">
        <v>21.51</v>
      </c>
      <c r="F1021" s="40">
        <f>ROUND(0,7)</f>
        <v>0</v>
      </c>
      <c r="G1021" s="40">
        <f>SmtRes!CX468</f>
        <v>0</v>
      </c>
      <c r="H1021" s="42"/>
      <c r="I1021" s="41"/>
      <c r="J1021" s="42">
        <f>SmtRes!CZ468</f>
        <v>7.32</v>
      </c>
      <c r="K1021" s="41"/>
      <c r="L1021" s="42">
        <f>SmtRes!DF468</f>
        <v>0</v>
      </c>
    </row>
    <row r="1022" spans="1:83" ht="57" x14ac:dyDescent="0.2">
      <c r="A1022" s="38"/>
      <c r="B1022" s="38" t="s">
        <v>1320</v>
      </c>
      <c r="C1022" s="38" t="s">
        <v>1322</v>
      </c>
      <c r="D1022" s="39" t="s">
        <v>441</v>
      </c>
      <c r="E1022" s="40">
        <v>8.1</v>
      </c>
      <c r="F1022" s="40">
        <f>ROUND(0,7)</f>
        <v>0</v>
      </c>
      <c r="G1022" s="40">
        <f>SmtRes!CX469</f>
        <v>0</v>
      </c>
      <c r="H1022" s="42">
        <f>SmtRes!CZ469</f>
        <v>155.63</v>
      </c>
      <c r="I1022" s="41">
        <f>SmtRes!AI469</f>
        <v>0.78</v>
      </c>
      <c r="J1022" s="42">
        <f>ROUND(H1022*I1022, 2)</f>
        <v>121.39</v>
      </c>
      <c r="K1022" s="41"/>
      <c r="L1022" s="42">
        <f>SmtRes!DF469</f>
        <v>0</v>
      </c>
    </row>
    <row r="1023" spans="1:83" ht="28.5" x14ac:dyDescent="0.2">
      <c r="A1023" s="38"/>
      <c r="B1023" s="38" t="s">
        <v>1335</v>
      </c>
      <c r="C1023" s="38" t="s">
        <v>1337</v>
      </c>
      <c r="D1023" s="39" t="s">
        <v>83</v>
      </c>
      <c r="E1023" s="40">
        <v>1E-4</v>
      </c>
      <c r="F1023" s="40">
        <f>ROUND(0,7)</f>
        <v>0</v>
      </c>
      <c r="G1023" s="40">
        <f>SmtRes!CX471</f>
        <v>0</v>
      </c>
      <c r="H1023" s="42">
        <f>SmtRes!CZ471</f>
        <v>60258.2</v>
      </c>
      <c r="I1023" s="41">
        <f>SmtRes!AI471</f>
        <v>0.94</v>
      </c>
      <c r="J1023" s="42">
        <f>ROUND(H1023*I1023, 2)</f>
        <v>56642.71</v>
      </c>
      <c r="K1023" s="41"/>
      <c r="L1023" s="42">
        <f>SmtRes!DF471</f>
        <v>0</v>
      </c>
    </row>
    <row r="1024" spans="1:83" ht="14.25" x14ac:dyDescent="0.2">
      <c r="A1024" s="38"/>
      <c r="B1024" s="38" t="str">
        <f>EtalonRes!I472</f>
        <v>07.2.07.13</v>
      </c>
      <c r="C1024" s="46" t="str">
        <f>EtalonRes!K472</f>
        <v>Конструкции металлические мелкие</v>
      </c>
      <c r="D1024" s="47" t="str">
        <f>EtalonRes!O472</f>
        <v>т</v>
      </c>
      <c r="E1024" s="48">
        <f>EtalonRes!X472</f>
        <v>1</v>
      </c>
      <c r="F1024" s="48">
        <f>ROUND(0,7)</f>
        <v>0</v>
      </c>
      <c r="G1024" s="48">
        <f>ROUND(EtalonRes!AG472*Source!I278, 7)</f>
        <v>0</v>
      </c>
      <c r="H1024" s="49"/>
      <c r="I1024" s="50"/>
      <c r="J1024" s="49"/>
      <c r="K1024" s="50"/>
      <c r="L1024" s="49"/>
    </row>
    <row r="1025" spans="1:95" ht="15" x14ac:dyDescent="0.2">
      <c r="A1025" s="38"/>
      <c r="B1025" s="38"/>
      <c r="C1025" s="52" t="s">
        <v>1966</v>
      </c>
      <c r="D1025" s="39"/>
      <c r="E1025" s="40"/>
      <c r="F1025" s="40"/>
      <c r="G1025" s="40"/>
      <c r="H1025" s="42"/>
      <c r="I1025" s="41"/>
      <c r="J1025" s="42"/>
      <c r="K1025" s="41"/>
      <c r="L1025" s="42">
        <f>L1013+L1015+L1016+L1020</f>
        <v>44756.44</v>
      </c>
    </row>
    <row r="1026" spans="1:95" ht="14.25" x14ac:dyDescent="0.2">
      <c r="A1026" s="38"/>
      <c r="B1026" s="38"/>
      <c r="C1026" s="38" t="s">
        <v>1967</v>
      </c>
      <c r="D1026" s="39"/>
      <c r="E1026" s="40"/>
      <c r="F1026" s="40"/>
      <c r="G1026" s="40"/>
      <c r="H1026" s="42"/>
      <c r="I1026" s="41"/>
      <c r="J1026" s="42"/>
      <c r="K1026" s="41"/>
      <c r="L1026" s="42">
        <f>SUM(AR1012:AR1029)+SUM(AS1012:AS1029)+SUM(AT1012:AT1029)+SUM(AU1012:AU1029)+SUM(AV1012:AV1029)</f>
        <v>44010.19</v>
      </c>
    </row>
    <row r="1027" spans="1:95" ht="71.25" x14ac:dyDescent="0.2">
      <c r="A1027" s="38"/>
      <c r="B1027" s="38" t="s">
        <v>348</v>
      </c>
      <c r="C1027" s="38" t="s">
        <v>2062</v>
      </c>
      <c r="D1027" s="39" t="s">
        <v>635</v>
      </c>
      <c r="E1027" s="40">
        <f>Source!BZ278</f>
        <v>103</v>
      </c>
      <c r="F1027" s="40"/>
      <c r="G1027" s="40">
        <f>Source!AT278</f>
        <v>103</v>
      </c>
      <c r="H1027" s="42"/>
      <c r="I1027" s="41"/>
      <c r="J1027" s="42"/>
      <c r="K1027" s="41"/>
      <c r="L1027" s="42">
        <f>SUM(AZ1012:AZ1029)</f>
        <v>45330.5</v>
      </c>
    </row>
    <row r="1028" spans="1:95" ht="71.25" x14ac:dyDescent="0.2">
      <c r="A1028" s="46"/>
      <c r="B1028" s="46" t="s">
        <v>349</v>
      </c>
      <c r="C1028" s="46" t="s">
        <v>2063</v>
      </c>
      <c r="D1028" s="47" t="s">
        <v>635</v>
      </c>
      <c r="E1028" s="48">
        <f>Source!CA278</f>
        <v>59</v>
      </c>
      <c r="F1028" s="48"/>
      <c r="G1028" s="48">
        <f>Source!AU278</f>
        <v>59</v>
      </c>
      <c r="H1028" s="49"/>
      <c r="I1028" s="50"/>
      <c r="J1028" s="49"/>
      <c r="K1028" s="50"/>
      <c r="L1028" s="49">
        <f>SUM(BA1012:BA1029)</f>
        <v>25966.01</v>
      </c>
    </row>
    <row r="1029" spans="1:95" ht="15" x14ac:dyDescent="0.2">
      <c r="C1029" s="74" t="s">
        <v>1970</v>
      </c>
      <c r="D1029" s="74"/>
      <c r="E1029" s="74"/>
      <c r="F1029" s="74"/>
      <c r="G1029" s="74"/>
      <c r="H1029" s="74"/>
      <c r="I1029" s="75">
        <f>IF(E1012&lt;&gt;0,K1029/E1012, 0)</f>
        <v>116052.95</v>
      </c>
      <c r="J1029" s="75"/>
      <c r="K1029" s="75">
        <f>L1013+L1015+L1020+L1027+L1028+L1016</f>
        <v>116052.95</v>
      </c>
      <c r="L1029" s="75"/>
      <c r="M1029" s="70">
        <f>K1029*1.038</f>
        <v>120462.9621</v>
      </c>
      <c r="AD1029">
        <f>ROUND((Source!AT278/100)*((ROUND(SUMIF(SmtRes!AQ464:'SmtRes'!AQ471,"=1",SmtRes!AD464:'SmtRes'!AD471)*Source!I278, 2)+ROUND(SUMIF(SmtRes!AQ464:'SmtRes'!AQ471,"=1",SmtRes!AC464:'SmtRes'!AC471)*Source!I278, 2))), 2)</f>
        <v>1086.8699999999999</v>
      </c>
      <c r="AE1029">
        <f>ROUND((Source!AU278/100)*((ROUND(SUMIF(SmtRes!AQ464:'SmtRes'!AQ471,"=1",SmtRes!AD464:'SmtRes'!AD471)*Source!I278, 2)+ROUND(SUMIF(SmtRes!AQ464:'SmtRes'!AQ471,"=1",SmtRes!AC464:'SmtRes'!AC471)*Source!I278, 2))), 2)</f>
        <v>622.57000000000005</v>
      </c>
      <c r="AN1029" s="51">
        <f>L1013+L1015+L1020+L1027+L1028+L1016</f>
        <v>116052.95</v>
      </c>
      <c r="AO1029" s="51">
        <f>L1015</f>
        <v>746.24999999999989</v>
      </c>
      <c r="AQ1029" t="s">
        <v>1971</v>
      </c>
      <c r="AR1029" s="51">
        <f>L1013</f>
        <v>43659.39</v>
      </c>
      <c r="AT1029" s="51">
        <f>L1016</f>
        <v>350.8</v>
      </c>
      <c r="AV1029" t="s">
        <v>1971</v>
      </c>
      <c r="AW1029" s="51">
        <f>L1020</f>
        <v>0</v>
      </c>
      <c r="AZ1029">
        <f>Source!X278</f>
        <v>45330.5</v>
      </c>
      <c r="BA1029">
        <f>Source!Y278</f>
        <v>25966.01</v>
      </c>
      <c r="CD1029">
        <v>1</v>
      </c>
    </row>
    <row r="1031" spans="1:95" ht="16.5" x14ac:dyDescent="0.2">
      <c r="A1031" s="76" t="s">
        <v>2113</v>
      </c>
      <c r="B1031" s="76"/>
      <c r="C1031" s="76"/>
      <c r="D1031" s="76"/>
      <c r="E1031" s="76"/>
      <c r="F1031" s="76"/>
      <c r="G1031" s="76"/>
      <c r="H1031" s="76"/>
      <c r="I1031" s="76"/>
      <c r="J1031" s="76"/>
      <c r="K1031" s="76"/>
      <c r="L1031" s="76"/>
      <c r="CQ1031" s="61" t="s">
        <v>2113</v>
      </c>
    </row>
    <row r="1032" spans="1:95" ht="96.75" x14ac:dyDescent="0.2">
      <c r="A1032" s="36" t="s">
        <v>497</v>
      </c>
      <c r="B1032" s="38" t="s">
        <v>2114</v>
      </c>
      <c r="C1032" s="38" t="s">
        <v>2115</v>
      </c>
      <c r="D1032" s="39" t="str">
        <f>Source!H315</f>
        <v>100 ШТ</v>
      </c>
      <c r="E1032" s="40">
        <f>Source!K315</f>
        <v>0.01</v>
      </c>
      <c r="F1032" s="40"/>
      <c r="G1032" s="40">
        <f>Source!I315</f>
        <v>0.01</v>
      </c>
      <c r="H1032" s="42"/>
      <c r="I1032" s="41"/>
      <c r="J1032" s="42"/>
      <c r="K1032" s="41"/>
      <c r="L1032" s="42"/>
    </row>
    <row r="1033" spans="1:95" x14ac:dyDescent="0.2">
      <c r="C1033" s="43" t="str">
        <f>"Объем: "&amp;Source!I315&amp;"=1/"&amp;"100"</f>
        <v>Объем: 0,01=1/100</v>
      </c>
    </row>
    <row r="1034" spans="1:95" ht="15" x14ac:dyDescent="0.2">
      <c r="A1034" s="37"/>
      <c r="B1034" s="40">
        <v>1</v>
      </c>
      <c r="C1034" s="37" t="s">
        <v>1961</v>
      </c>
      <c r="D1034" s="39" t="s">
        <v>1203</v>
      </c>
      <c r="E1034" s="44"/>
      <c r="F1034" s="40"/>
      <c r="G1034" s="40">
        <f>Source!U315</f>
        <v>0.65200000000000002</v>
      </c>
      <c r="H1034" s="40"/>
      <c r="I1034" s="40"/>
      <c r="J1034" s="40"/>
      <c r="K1034" s="40"/>
      <c r="L1034" s="45">
        <f>SUM(L1035:L1035)-SUMIF(CE1035:CE1035, 1, L1035:L1035)</f>
        <v>320.37</v>
      </c>
    </row>
    <row r="1035" spans="1:95" ht="28.5" x14ac:dyDescent="0.2">
      <c r="A1035" s="38"/>
      <c r="B1035" s="38" t="s">
        <v>1299</v>
      </c>
      <c r="C1035" s="38" t="s">
        <v>1300</v>
      </c>
      <c r="D1035" s="39" t="s">
        <v>1203</v>
      </c>
      <c r="E1035" s="40">
        <v>65.2</v>
      </c>
      <c r="F1035" s="40"/>
      <c r="G1035" s="40">
        <f>SmtRes!CX472</f>
        <v>0.65200000000000002</v>
      </c>
      <c r="H1035" s="42"/>
      <c r="I1035" s="41"/>
      <c r="J1035" s="42">
        <f>SmtRes!CZ472</f>
        <v>491.36</v>
      </c>
      <c r="K1035" s="41"/>
      <c r="L1035" s="42">
        <f>SmtRes!DI472</f>
        <v>320.37</v>
      </c>
    </row>
    <row r="1036" spans="1:95" ht="15" x14ac:dyDescent="0.2">
      <c r="A1036" s="37"/>
      <c r="B1036" s="40">
        <v>2</v>
      </c>
      <c r="C1036" s="37" t="s">
        <v>1962</v>
      </c>
      <c r="D1036" s="39"/>
      <c r="E1036" s="44"/>
      <c r="F1036" s="40"/>
      <c r="G1036" s="40"/>
      <c r="H1036" s="40"/>
      <c r="I1036" s="40"/>
      <c r="J1036" s="40"/>
      <c r="K1036" s="40"/>
      <c r="L1036" s="45">
        <f>SUM(L1037:L1045)-SUMIF(CE1037:CE1045, 1, L1037:L1045)</f>
        <v>549.35000000000014</v>
      </c>
    </row>
    <row r="1037" spans="1:95" ht="15" x14ac:dyDescent="0.2">
      <c r="A1037" s="37"/>
      <c r="B1037" s="40"/>
      <c r="C1037" s="37" t="s">
        <v>1964</v>
      </c>
      <c r="D1037" s="39" t="s">
        <v>1203</v>
      </c>
      <c r="E1037" s="44"/>
      <c r="F1037" s="40"/>
      <c r="G1037" s="40">
        <f>Source!V315</f>
        <v>0.24609999999999999</v>
      </c>
      <c r="H1037" s="40"/>
      <c r="I1037" s="40"/>
      <c r="J1037" s="40"/>
      <c r="K1037" s="40"/>
      <c r="L1037" s="45">
        <f>SUMIF(CE1038:CE1045, 1, L1038:L1045)</f>
        <v>174.42000000000002</v>
      </c>
      <c r="CE1037">
        <v>1</v>
      </c>
    </row>
    <row r="1038" spans="1:95" ht="28.5" x14ac:dyDescent="0.2">
      <c r="A1038" s="38"/>
      <c r="B1038" s="38" t="s">
        <v>1469</v>
      </c>
      <c r="C1038" s="38" t="s">
        <v>1471</v>
      </c>
      <c r="D1038" s="39" t="s">
        <v>1100</v>
      </c>
      <c r="E1038" s="40">
        <v>22.03</v>
      </c>
      <c r="F1038" s="40"/>
      <c r="G1038" s="40">
        <f>SmtRes!CX474</f>
        <v>0.2203</v>
      </c>
      <c r="H1038" s="42">
        <f>SmtRes!CZ474</f>
        <v>1703.3</v>
      </c>
      <c r="I1038" s="41">
        <f>SmtRes!AJ474</f>
        <v>1.39</v>
      </c>
      <c r="J1038" s="42">
        <f>ROUND(H1038*I1038, 2)</f>
        <v>2367.59</v>
      </c>
      <c r="K1038" s="41"/>
      <c r="L1038" s="42">
        <f>SmtRes!DG474</f>
        <v>521.58000000000004</v>
      </c>
    </row>
    <row r="1039" spans="1:95" ht="28.5" x14ac:dyDescent="0.2">
      <c r="A1039" s="38"/>
      <c r="B1039" s="38" t="s">
        <v>1223</v>
      </c>
      <c r="C1039" s="38" t="s">
        <v>1975</v>
      </c>
      <c r="D1039" s="39" t="s">
        <v>1203</v>
      </c>
      <c r="E1039" s="40">
        <f>SmtRes!DO474*SmtRes!AT474</f>
        <v>22.03</v>
      </c>
      <c r="F1039" s="40"/>
      <c r="G1039" s="40">
        <f>ROUND(E1039*G1032, 7)</f>
        <v>0.2203</v>
      </c>
      <c r="H1039" s="42"/>
      <c r="I1039" s="41"/>
      <c r="J1039" s="42">
        <f>ROUND(SmtRes!AG474/SmtRes!DO474, 2)</f>
        <v>724.95</v>
      </c>
      <c r="K1039" s="41"/>
      <c r="L1039" s="42">
        <f>SmtRes!DH474</f>
        <v>159.71</v>
      </c>
      <c r="CE1039">
        <v>1</v>
      </c>
    </row>
    <row r="1040" spans="1:95" ht="71.25" x14ac:dyDescent="0.2">
      <c r="A1040" s="38"/>
      <c r="B1040" s="38" t="s">
        <v>1364</v>
      </c>
      <c r="C1040" s="38" t="s">
        <v>1366</v>
      </c>
      <c r="D1040" s="39" t="s">
        <v>1100</v>
      </c>
      <c r="E1040" s="40">
        <v>0.97</v>
      </c>
      <c r="F1040" s="40"/>
      <c r="G1040" s="40">
        <f>SmtRes!CX475</f>
        <v>9.7000000000000003E-3</v>
      </c>
      <c r="H1040" s="42"/>
      <c r="I1040" s="41"/>
      <c r="J1040" s="42">
        <f>SmtRes!CZ475</f>
        <v>1587.88</v>
      </c>
      <c r="K1040" s="41"/>
      <c r="L1040" s="42">
        <f>SmtRes!DG475</f>
        <v>15.4</v>
      </c>
    </row>
    <row r="1041" spans="1:83" ht="28.5" x14ac:dyDescent="0.2">
      <c r="A1041" s="38"/>
      <c r="B1041" s="38" t="s">
        <v>1219</v>
      </c>
      <c r="C1041" s="38" t="s">
        <v>1974</v>
      </c>
      <c r="D1041" s="39" t="s">
        <v>1203</v>
      </c>
      <c r="E1041" s="40">
        <f>SmtRes!DO475*SmtRes!AT475</f>
        <v>0.97</v>
      </c>
      <c r="F1041" s="40"/>
      <c r="G1041" s="40">
        <f>ROUND(E1041*G1032, 7)</f>
        <v>9.7000000000000003E-3</v>
      </c>
      <c r="H1041" s="42"/>
      <c r="I1041" s="41"/>
      <c r="J1041" s="42">
        <f>ROUND(SmtRes!AG475/SmtRes!DO475, 2)</f>
        <v>620.24</v>
      </c>
      <c r="K1041" s="41"/>
      <c r="L1041" s="42">
        <f>SmtRes!DH475</f>
        <v>6.02</v>
      </c>
      <c r="CE1041">
        <v>1</v>
      </c>
    </row>
    <row r="1042" spans="1:83" ht="42.75" x14ac:dyDescent="0.2">
      <c r="A1042" s="38"/>
      <c r="B1042" s="38" t="s">
        <v>1472</v>
      </c>
      <c r="C1042" s="38" t="s">
        <v>1474</v>
      </c>
      <c r="D1042" s="39" t="s">
        <v>1100</v>
      </c>
      <c r="E1042" s="40">
        <v>1.17</v>
      </c>
      <c r="F1042" s="40"/>
      <c r="G1042" s="40">
        <f>SmtRes!CX476</f>
        <v>1.17E-2</v>
      </c>
      <c r="H1042" s="42">
        <f>SmtRes!CZ476</f>
        <v>2.41</v>
      </c>
      <c r="I1042" s="41">
        <f>SmtRes!AJ476</f>
        <v>1.1200000000000001</v>
      </c>
      <c r="J1042" s="42">
        <f>ROUND(H1042*I1042, 2)</f>
        <v>2.7</v>
      </c>
      <c r="K1042" s="41"/>
      <c r="L1042" s="42">
        <f>SmtRes!DG476</f>
        <v>0.03</v>
      </c>
    </row>
    <row r="1043" spans="1:83" ht="28.5" x14ac:dyDescent="0.2">
      <c r="A1043" s="38"/>
      <c r="B1043" s="38" t="s">
        <v>1206</v>
      </c>
      <c r="C1043" s="38" t="s">
        <v>1208</v>
      </c>
      <c r="D1043" s="39" t="s">
        <v>1100</v>
      </c>
      <c r="E1043" s="40">
        <v>1.61</v>
      </c>
      <c r="F1043" s="40"/>
      <c r="G1043" s="40">
        <f>SmtRes!CX477</f>
        <v>1.61E-2</v>
      </c>
      <c r="H1043" s="42"/>
      <c r="I1043" s="41"/>
      <c r="J1043" s="42">
        <f>SmtRes!CZ477</f>
        <v>641.70000000000005</v>
      </c>
      <c r="K1043" s="41"/>
      <c r="L1043" s="42">
        <f>SmtRes!DG477</f>
        <v>10.33</v>
      </c>
    </row>
    <row r="1044" spans="1:83" ht="28.5" x14ac:dyDescent="0.2">
      <c r="A1044" s="38"/>
      <c r="B1044" s="38" t="s">
        <v>1209</v>
      </c>
      <c r="C1044" s="38" t="s">
        <v>1963</v>
      </c>
      <c r="D1044" s="39" t="s">
        <v>1203</v>
      </c>
      <c r="E1044" s="40">
        <f>SmtRes!DO477*SmtRes!AT477</f>
        <v>1.61</v>
      </c>
      <c r="F1044" s="40"/>
      <c r="G1044" s="40">
        <f>ROUND(E1044*G1032, 7)</f>
        <v>1.61E-2</v>
      </c>
      <c r="H1044" s="42"/>
      <c r="I1044" s="41"/>
      <c r="J1044" s="42">
        <f>ROUND(SmtRes!AG477/SmtRes!DO477, 2)</f>
        <v>539.69000000000005</v>
      </c>
      <c r="K1044" s="41"/>
      <c r="L1044" s="42">
        <f>SmtRes!DH477</f>
        <v>8.69</v>
      </c>
      <c r="CE1044">
        <v>1</v>
      </c>
    </row>
    <row r="1045" spans="1:83" ht="57" x14ac:dyDescent="0.2">
      <c r="A1045" s="38"/>
      <c r="B1045" s="38" t="s">
        <v>1475</v>
      </c>
      <c r="C1045" s="38" t="s">
        <v>1477</v>
      </c>
      <c r="D1045" s="39" t="s">
        <v>1100</v>
      </c>
      <c r="E1045" s="40">
        <v>1.17</v>
      </c>
      <c r="F1045" s="40"/>
      <c r="G1045" s="40">
        <f>SmtRes!CX478</f>
        <v>1.17E-2</v>
      </c>
      <c r="H1045" s="42">
        <f>SmtRes!CZ478</f>
        <v>115.43</v>
      </c>
      <c r="I1045" s="41">
        <f>SmtRes!AJ478</f>
        <v>1.49</v>
      </c>
      <c r="J1045" s="42">
        <f>ROUND(H1045*I1045, 2)</f>
        <v>171.99</v>
      </c>
      <c r="K1045" s="41"/>
      <c r="L1045" s="42">
        <f>SmtRes!DG478</f>
        <v>2.0099999999999998</v>
      </c>
    </row>
    <row r="1046" spans="1:83" ht="28.5" x14ac:dyDescent="0.2">
      <c r="A1046" s="38"/>
      <c r="B1046" s="38" t="str">
        <f>EtalonRes!I481</f>
        <v>02.3.01.02</v>
      </c>
      <c r="C1046" s="38" t="str">
        <f>EtalonRes!K481</f>
        <v>Песок для строительных работ природный</v>
      </c>
      <c r="D1046" s="39" t="str">
        <f>EtalonRes!O481</f>
        <v>м3</v>
      </c>
      <c r="E1046" s="40">
        <f>EtalonRes!X481</f>
        <v>9.6</v>
      </c>
      <c r="F1046" s="40">
        <f>ROUND(0,7)</f>
        <v>0</v>
      </c>
      <c r="G1046" s="40">
        <f>ROUND(EtalonRes!AG481*Source!I315, 7)</f>
        <v>0</v>
      </c>
      <c r="H1046" s="42"/>
      <c r="I1046" s="41"/>
      <c r="J1046" s="42"/>
      <c r="K1046" s="41"/>
      <c r="L1046" s="42"/>
    </row>
    <row r="1047" spans="1:83" ht="28.5" x14ac:dyDescent="0.2">
      <c r="A1047" s="38"/>
      <c r="B1047" s="38" t="str">
        <f>EtalonRes!I482</f>
        <v>05.1.05.04</v>
      </c>
      <c r="C1047" s="46" t="str">
        <f>EtalonRes!K482</f>
        <v>Конструкции сборные железобетонные</v>
      </c>
      <c r="D1047" s="47" t="str">
        <f>EtalonRes!O482</f>
        <v>ШТ</v>
      </c>
      <c r="E1047" s="48">
        <f>EtalonRes!X482</f>
        <v>100</v>
      </c>
      <c r="F1047" s="48">
        <f>ROUND(0,7)</f>
        <v>0</v>
      </c>
      <c r="G1047" s="48">
        <f>ROUND(EtalonRes!AG482*Source!I315, 7)</f>
        <v>0</v>
      </c>
      <c r="H1047" s="49"/>
      <c r="I1047" s="50"/>
      <c r="J1047" s="49"/>
      <c r="K1047" s="50"/>
      <c r="L1047" s="49"/>
    </row>
    <row r="1048" spans="1:83" ht="15" x14ac:dyDescent="0.2">
      <c r="A1048" s="38"/>
      <c r="B1048" s="38"/>
      <c r="C1048" s="52" t="s">
        <v>1966</v>
      </c>
      <c r="D1048" s="39"/>
      <c r="E1048" s="40"/>
      <c r="F1048" s="40"/>
      <c r="G1048" s="40"/>
      <c r="H1048" s="42"/>
      <c r="I1048" s="41"/>
      <c r="J1048" s="42"/>
      <c r="K1048" s="41"/>
      <c r="L1048" s="42">
        <f>L1034+L1036+L1037</f>
        <v>1044.1400000000001</v>
      </c>
    </row>
    <row r="1049" spans="1:83" ht="14.25" x14ac:dyDescent="0.2">
      <c r="A1049" s="38"/>
      <c r="B1049" s="38"/>
      <c r="C1049" s="38" t="s">
        <v>1967</v>
      </c>
      <c r="D1049" s="39"/>
      <c r="E1049" s="40"/>
      <c r="F1049" s="40"/>
      <c r="G1049" s="40"/>
      <c r="H1049" s="42"/>
      <c r="I1049" s="41"/>
      <c r="J1049" s="42"/>
      <c r="K1049" s="41"/>
      <c r="L1049" s="42">
        <f>SUM(AR1032:AR1052)+SUM(AS1032:AS1052)+SUM(AT1032:AT1052)+SUM(AU1032:AU1052)+SUM(AV1032:AV1052)</f>
        <v>494.79</v>
      </c>
    </row>
    <row r="1050" spans="1:83" ht="42.75" x14ac:dyDescent="0.2">
      <c r="A1050" s="38"/>
      <c r="B1050" s="38" t="s">
        <v>44</v>
      </c>
      <c r="C1050" s="38" t="s">
        <v>1976</v>
      </c>
      <c r="D1050" s="39" t="s">
        <v>635</v>
      </c>
      <c r="E1050" s="40">
        <f>Source!BZ315</f>
        <v>110</v>
      </c>
      <c r="F1050" s="40"/>
      <c r="G1050" s="40">
        <f>Source!AT315</f>
        <v>110</v>
      </c>
      <c r="H1050" s="42"/>
      <c r="I1050" s="41"/>
      <c r="J1050" s="42"/>
      <c r="K1050" s="41"/>
      <c r="L1050" s="42">
        <f>SUM(AZ1032:AZ1052)</f>
        <v>544.27</v>
      </c>
    </row>
    <row r="1051" spans="1:83" ht="42.75" x14ac:dyDescent="0.2">
      <c r="A1051" s="46"/>
      <c r="B1051" s="46" t="s">
        <v>45</v>
      </c>
      <c r="C1051" s="46" t="s">
        <v>1977</v>
      </c>
      <c r="D1051" s="47" t="s">
        <v>635</v>
      </c>
      <c r="E1051" s="48">
        <f>Source!CA315</f>
        <v>73</v>
      </c>
      <c r="F1051" s="48"/>
      <c r="G1051" s="48">
        <f>Source!AU315</f>
        <v>73</v>
      </c>
      <c r="H1051" s="49"/>
      <c r="I1051" s="50"/>
      <c r="J1051" s="49"/>
      <c r="K1051" s="50"/>
      <c r="L1051" s="49">
        <f>SUM(BA1032:BA1052)</f>
        <v>361.2</v>
      </c>
    </row>
    <row r="1052" spans="1:83" ht="15" x14ac:dyDescent="0.2">
      <c r="C1052" s="74" t="s">
        <v>1970</v>
      </c>
      <c r="D1052" s="74"/>
      <c r="E1052" s="74"/>
      <c r="F1052" s="74"/>
      <c r="G1052" s="74"/>
      <c r="H1052" s="74"/>
      <c r="I1052" s="75">
        <f>IF(E1032&lt;&gt;0,K1052/E1032, 0)</f>
        <v>194961.00000000003</v>
      </c>
      <c r="J1052" s="75"/>
      <c r="K1052" s="75">
        <f>L1034+L1036+L1050+L1051+L1037</f>
        <v>1949.6100000000004</v>
      </c>
      <c r="L1052" s="75"/>
      <c r="M1052" s="70">
        <f>K1052*1.038</f>
        <v>2023.6951800000004</v>
      </c>
      <c r="AD1052">
        <f>ROUND((Source!AT315/100)*((ROUND(SUMIF(SmtRes!AQ472:'SmtRes'!AQ480,"=1",SmtRes!AD472:'SmtRes'!AD480)*Source!I315, 2)+ROUND(SUMIF(SmtRes!AQ472:'SmtRes'!AQ480,"=1",SmtRes!AC472:'SmtRes'!AC480)*Source!I315, 2))), 2)</f>
        <v>26.14</v>
      </c>
      <c r="AE1052">
        <f>ROUND((Source!AU315/100)*((ROUND(SUMIF(SmtRes!AQ472:'SmtRes'!AQ480,"=1",SmtRes!AD472:'SmtRes'!AD480)*Source!I315, 2)+ROUND(SUMIF(SmtRes!AQ472:'SmtRes'!AQ480,"=1",SmtRes!AC472:'SmtRes'!AC480)*Source!I315, 2))), 2)</f>
        <v>17.34</v>
      </c>
      <c r="AN1052" s="51">
        <f>L1034+L1036+L1050+L1051+L1037</f>
        <v>1949.6100000000004</v>
      </c>
      <c r="AO1052" s="51">
        <f>L1036</f>
        <v>549.35000000000014</v>
      </c>
      <c r="AQ1052" t="s">
        <v>1971</v>
      </c>
      <c r="AR1052" s="51">
        <f>L1034</f>
        <v>320.37</v>
      </c>
      <c r="AT1052" s="51">
        <f>L1037</f>
        <v>174.42000000000002</v>
      </c>
      <c r="AV1052" t="s">
        <v>1971</v>
      </c>
      <c r="AW1052">
        <f>0</f>
        <v>0</v>
      </c>
      <c r="AZ1052">
        <f>Source!X315</f>
        <v>544.27</v>
      </c>
      <c r="BA1052">
        <f>Source!Y315</f>
        <v>361.2</v>
      </c>
      <c r="CD1052">
        <v>1</v>
      </c>
    </row>
    <row r="1053" spans="1:83" ht="68.25" x14ac:dyDescent="0.2">
      <c r="A1053" s="36" t="s">
        <v>509</v>
      </c>
      <c r="B1053" s="38" t="s">
        <v>2116</v>
      </c>
      <c r="C1053" s="38" t="s">
        <v>2117</v>
      </c>
      <c r="D1053" s="39" t="str">
        <f>Source!H320</f>
        <v>т</v>
      </c>
      <c r="E1053" s="40">
        <f>Source!K320</f>
        <v>1</v>
      </c>
      <c r="F1053" s="40"/>
      <c r="G1053" s="40">
        <f>Source!I320</f>
        <v>1</v>
      </c>
      <c r="H1053" s="42"/>
      <c r="I1053" s="41"/>
      <c r="J1053" s="42"/>
      <c r="K1053" s="41"/>
      <c r="L1053" s="42"/>
    </row>
    <row r="1054" spans="1:83" ht="15" x14ac:dyDescent="0.2">
      <c r="A1054" s="37"/>
      <c r="B1054" s="40">
        <v>1</v>
      </c>
      <c r="C1054" s="37" t="s">
        <v>1961</v>
      </c>
      <c r="D1054" s="39" t="s">
        <v>1203</v>
      </c>
      <c r="E1054" s="44"/>
      <c r="F1054" s="40"/>
      <c r="G1054" s="40">
        <f>Source!U320</f>
        <v>53.6</v>
      </c>
      <c r="H1054" s="40"/>
      <c r="I1054" s="40"/>
      <c r="J1054" s="40"/>
      <c r="K1054" s="40"/>
      <c r="L1054" s="45">
        <f>SUM(L1055:L1055)-SUMIF(CE1055:CE1055, 1, L1055:L1055)</f>
        <v>28927.38</v>
      </c>
    </row>
    <row r="1055" spans="1:83" ht="14.25" x14ac:dyDescent="0.2">
      <c r="A1055" s="38"/>
      <c r="B1055" s="38" t="s">
        <v>1493</v>
      </c>
      <c r="C1055" s="38" t="s">
        <v>1494</v>
      </c>
      <c r="D1055" s="39" t="s">
        <v>1203</v>
      </c>
      <c r="E1055" s="40">
        <v>53.6</v>
      </c>
      <c r="F1055" s="40"/>
      <c r="G1055" s="40">
        <f>SmtRes!CX495</f>
        <v>53.6</v>
      </c>
      <c r="H1055" s="42"/>
      <c r="I1055" s="41"/>
      <c r="J1055" s="42">
        <f>SmtRes!CZ495</f>
        <v>539.69000000000005</v>
      </c>
      <c r="K1055" s="41"/>
      <c r="L1055" s="42">
        <f>SmtRes!DI495</f>
        <v>28927.38</v>
      </c>
    </row>
    <row r="1056" spans="1:83" ht="15" x14ac:dyDescent="0.2">
      <c r="A1056" s="37"/>
      <c r="B1056" s="40">
        <v>2</v>
      </c>
      <c r="C1056" s="37" t="s">
        <v>1962</v>
      </c>
      <c r="D1056" s="39"/>
      <c r="E1056" s="44"/>
      <c r="F1056" s="40"/>
      <c r="G1056" s="40"/>
      <c r="H1056" s="40"/>
      <c r="I1056" s="40"/>
      <c r="J1056" s="40"/>
      <c r="K1056" s="40"/>
      <c r="L1056" s="45">
        <f>SUM(L1057:L1062)-SUMIF(CE1057:CE1062, 1, L1057:L1062)</f>
        <v>4081.13</v>
      </c>
    </row>
    <row r="1057" spans="1:83" ht="15" x14ac:dyDescent="0.2">
      <c r="A1057" s="37"/>
      <c r="B1057" s="40"/>
      <c r="C1057" s="37" t="s">
        <v>1964</v>
      </c>
      <c r="D1057" s="39" t="s">
        <v>1203</v>
      </c>
      <c r="E1057" s="44"/>
      <c r="F1057" s="40"/>
      <c r="G1057" s="40">
        <f>Source!V320</f>
        <v>3.2</v>
      </c>
      <c r="H1057" s="40"/>
      <c r="I1057" s="40"/>
      <c r="J1057" s="40"/>
      <c r="K1057" s="40"/>
      <c r="L1057" s="45">
        <f>SUMIF(CE1058:CE1062, 1, L1058:L1062)</f>
        <v>2023.42</v>
      </c>
      <c r="CE1057">
        <v>1</v>
      </c>
    </row>
    <row r="1058" spans="1:83" ht="28.5" x14ac:dyDescent="0.2">
      <c r="A1058" s="38"/>
      <c r="B1058" s="38" t="s">
        <v>1220</v>
      </c>
      <c r="C1058" s="38" t="s">
        <v>1222</v>
      </c>
      <c r="D1058" s="39" t="s">
        <v>1100</v>
      </c>
      <c r="E1058" s="40">
        <v>1.6</v>
      </c>
      <c r="F1058" s="40"/>
      <c r="G1058" s="40">
        <f>SmtRes!CX497</f>
        <v>1.6</v>
      </c>
      <c r="H1058" s="42"/>
      <c r="I1058" s="41"/>
      <c r="J1058" s="42">
        <f>SmtRes!CZ497</f>
        <v>1626.29</v>
      </c>
      <c r="K1058" s="41"/>
      <c r="L1058" s="42">
        <f>SmtRes!DG497</f>
        <v>2602.06</v>
      </c>
    </row>
    <row r="1059" spans="1:83" ht="28.5" x14ac:dyDescent="0.2">
      <c r="A1059" s="38"/>
      <c r="B1059" s="38" t="s">
        <v>1223</v>
      </c>
      <c r="C1059" s="38" t="s">
        <v>1975</v>
      </c>
      <c r="D1059" s="39" t="s">
        <v>1203</v>
      </c>
      <c r="E1059" s="40">
        <f>SmtRes!DO497*SmtRes!AT497</f>
        <v>1.6</v>
      </c>
      <c r="F1059" s="40"/>
      <c r="G1059" s="40">
        <f>ROUND(E1059*G1053, 7)</f>
        <v>1.6</v>
      </c>
      <c r="H1059" s="42"/>
      <c r="I1059" s="41"/>
      <c r="J1059" s="42">
        <f>ROUND(SmtRes!AG497/SmtRes!DO497, 2)</f>
        <v>724.95</v>
      </c>
      <c r="K1059" s="41"/>
      <c r="L1059" s="42">
        <f>SmtRes!DH497</f>
        <v>1159.92</v>
      </c>
      <c r="CE1059">
        <v>1</v>
      </c>
    </row>
    <row r="1060" spans="1:83" ht="28.5" x14ac:dyDescent="0.2">
      <c r="A1060" s="38"/>
      <c r="B1060" s="38" t="s">
        <v>1206</v>
      </c>
      <c r="C1060" s="38" t="s">
        <v>1208</v>
      </c>
      <c r="D1060" s="39" t="s">
        <v>1100</v>
      </c>
      <c r="E1060" s="40">
        <v>1.6</v>
      </c>
      <c r="F1060" s="40"/>
      <c r="G1060" s="40">
        <f>SmtRes!CX498</f>
        <v>1.6</v>
      </c>
      <c r="H1060" s="42"/>
      <c r="I1060" s="41"/>
      <c r="J1060" s="42">
        <f>SmtRes!CZ498</f>
        <v>641.70000000000005</v>
      </c>
      <c r="K1060" s="41"/>
      <c r="L1060" s="42">
        <f>SmtRes!DG498</f>
        <v>1026.72</v>
      </c>
    </row>
    <row r="1061" spans="1:83" ht="28.5" x14ac:dyDescent="0.2">
      <c r="A1061" s="38"/>
      <c r="B1061" s="38" t="s">
        <v>1209</v>
      </c>
      <c r="C1061" s="38" t="s">
        <v>1963</v>
      </c>
      <c r="D1061" s="39" t="s">
        <v>1203</v>
      </c>
      <c r="E1061" s="40">
        <f>SmtRes!DO498*SmtRes!AT498</f>
        <v>1.6</v>
      </c>
      <c r="F1061" s="40"/>
      <c r="G1061" s="40">
        <f>ROUND(E1061*G1053, 7)</f>
        <v>1.6</v>
      </c>
      <c r="H1061" s="42"/>
      <c r="I1061" s="41"/>
      <c r="J1061" s="42">
        <f>ROUND(SmtRes!AG498/SmtRes!DO498, 2)</f>
        <v>539.69000000000005</v>
      </c>
      <c r="K1061" s="41"/>
      <c r="L1061" s="42">
        <f>SmtRes!DH498</f>
        <v>863.5</v>
      </c>
      <c r="CE1061">
        <v>1</v>
      </c>
    </row>
    <row r="1062" spans="1:83" ht="42.75" x14ac:dyDescent="0.2">
      <c r="A1062" s="38"/>
      <c r="B1062" s="38" t="s">
        <v>1238</v>
      </c>
      <c r="C1062" s="38" t="s">
        <v>1240</v>
      </c>
      <c r="D1062" s="39" t="s">
        <v>1100</v>
      </c>
      <c r="E1062" s="40">
        <v>13.07</v>
      </c>
      <c r="F1062" s="40"/>
      <c r="G1062" s="40">
        <f>SmtRes!CX499</f>
        <v>13.07</v>
      </c>
      <c r="H1062" s="42"/>
      <c r="I1062" s="41"/>
      <c r="J1062" s="42">
        <f>SmtRes!CZ499</f>
        <v>34.61</v>
      </c>
      <c r="K1062" s="41"/>
      <c r="L1062" s="42">
        <f>SmtRes!DG499</f>
        <v>452.35</v>
      </c>
    </row>
    <row r="1063" spans="1:83" ht="15" hidden="1" x14ac:dyDescent="0.2">
      <c r="A1063" s="37"/>
      <c r="B1063" s="40">
        <v>4</v>
      </c>
      <c r="C1063" s="37" t="s">
        <v>1965</v>
      </c>
      <c r="D1063" s="39"/>
      <c r="E1063" s="44"/>
      <c r="F1063" s="40"/>
      <c r="G1063" s="40"/>
      <c r="H1063" s="40"/>
      <c r="I1063" s="40"/>
      <c r="J1063" s="40"/>
      <c r="K1063" s="40"/>
      <c r="L1063" s="45">
        <f>SUM(L1064:L1069)-SUMIF(CE1064:CE1069, 1, L1064:L1069)</f>
        <v>0</v>
      </c>
    </row>
    <row r="1064" spans="1:83" ht="57" x14ac:dyDescent="0.2">
      <c r="A1064" s="38"/>
      <c r="B1064" s="38" t="s">
        <v>1320</v>
      </c>
      <c r="C1064" s="38" t="s">
        <v>1322</v>
      </c>
      <c r="D1064" s="39" t="s">
        <v>441</v>
      </c>
      <c r="E1064" s="40">
        <v>4.2</v>
      </c>
      <c r="F1064" s="40">
        <f t="shared" ref="F1064:F1069" si="15">ROUND(0,7)</f>
        <v>0</v>
      </c>
      <c r="G1064" s="40">
        <f>SmtRes!CX500</f>
        <v>0</v>
      </c>
      <c r="H1064" s="42">
        <f>SmtRes!CZ500</f>
        <v>155.63</v>
      </c>
      <c r="I1064" s="41">
        <f>SmtRes!AI500</f>
        <v>0.78</v>
      </c>
      <c r="J1064" s="42">
        <f>ROUND(H1064*I1064, 2)</f>
        <v>121.39</v>
      </c>
      <c r="K1064" s="41"/>
      <c r="L1064" s="42">
        <f>SmtRes!DF500</f>
        <v>0</v>
      </c>
    </row>
    <row r="1065" spans="1:83" ht="28.5" x14ac:dyDescent="0.2">
      <c r="A1065" s="38"/>
      <c r="B1065" s="38" t="s">
        <v>1241</v>
      </c>
      <c r="C1065" s="38" t="s">
        <v>1243</v>
      </c>
      <c r="D1065" s="39" t="s">
        <v>441</v>
      </c>
      <c r="E1065" s="40">
        <v>27</v>
      </c>
      <c r="F1065" s="40">
        <f t="shared" si="15"/>
        <v>0</v>
      </c>
      <c r="G1065" s="40">
        <f>SmtRes!CX501</f>
        <v>0</v>
      </c>
      <c r="H1065" s="42">
        <f>SmtRes!CZ501</f>
        <v>174.93</v>
      </c>
      <c r="I1065" s="41">
        <f>SmtRes!AI501</f>
        <v>1.08</v>
      </c>
      <c r="J1065" s="42">
        <f>ROUND(H1065*I1065, 2)</f>
        <v>188.92</v>
      </c>
      <c r="K1065" s="41"/>
      <c r="L1065" s="42">
        <f>SmtRes!DF501</f>
        <v>0</v>
      </c>
    </row>
    <row r="1066" spans="1:83" ht="14.25" x14ac:dyDescent="0.2">
      <c r="A1066" s="38"/>
      <c r="B1066" s="38" t="s">
        <v>1495</v>
      </c>
      <c r="C1066" s="38" t="s">
        <v>1497</v>
      </c>
      <c r="D1066" s="39" t="s">
        <v>62</v>
      </c>
      <c r="E1066" s="40">
        <v>0.8</v>
      </c>
      <c r="F1066" s="40">
        <f t="shared" si="15"/>
        <v>0</v>
      </c>
      <c r="G1066" s="40">
        <f>SmtRes!CX502</f>
        <v>0</v>
      </c>
      <c r="H1066" s="42">
        <f>SmtRes!CZ502</f>
        <v>237.77</v>
      </c>
      <c r="I1066" s="41">
        <f>SmtRes!AI502</f>
        <v>1.29</v>
      </c>
      <c r="J1066" s="42">
        <f>ROUND(H1066*I1066, 2)</f>
        <v>306.72000000000003</v>
      </c>
      <c r="K1066" s="41"/>
      <c r="L1066" s="42">
        <f>SmtRes!DF502</f>
        <v>0</v>
      </c>
    </row>
    <row r="1067" spans="1:83" ht="28.5" x14ac:dyDescent="0.2">
      <c r="A1067" s="38"/>
      <c r="B1067" s="38" t="s">
        <v>1498</v>
      </c>
      <c r="C1067" s="38" t="s">
        <v>1500</v>
      </c>
      <c r="D1067" s="39" t="s">
        <v>49</v>
      </c>
      <c r="E1067" s="40">
        <v>0.15</v>
      </c>
      <c r="F1067" s="40">
        <f t="shared" si="15"/>
        <v>0</v>
      </c>
      <c r="G1067" s="40">
        <f>SmtRes!CX503</f>
        <v>0</v>
      </c>
      <c r="H1067" s="42"/>
      <c r="I1067" s="41"/>
      <c r="J1067" s="42">
        <f>SmtRes!CZ503</f>
        <v>908.22</v>
      </c>
      <c r="K1067" s="41"/>
      <c r="L1067" s="42">
        <f>SmtRes!DF503</f>
        <v>0</v>
      </c>
    </row>
    <row r="1068" spans="1:83" ht="42.75" x14ac:dyDescent="0.2">
      <c r="A1068" s="38"/>
      <c r="B1068" s="38" t="s">
        <v>1501</v>
      </c>
      <c r="C1068" s="38" t="s">
        <v>1503</v>
      </c>
      <c r="D1068" s="39" t="s">
        <v>83</v>
      </c>
      <c r="E1068" s="40">
        <v>0.18</v>
      </c>
      <c r="F1068" s="40">
        <f t="shared" si="15"/>
        <v>0</v>
      </c>
      <c r="G1068" s="40">
        <f>SmtRes!CX504</f>
        <v>0</v>
      </c>
      <c r="H1068" s="42"/>
      <c r="I1068" s="41"/>
      <c r="J1068" s="42">
        <f>SmtRes!CZ504</f>
        <v>7613.48</v>
      </c>
      <c r="K1068" s="41"/>
      <c r="L1068" s="42">
        <f>SmtRes!DF504</f>
        <v>0</v>
      </c>
    </row>
    <row r="1069" spans="1:83" ht="42.75" x14ac:dyDescent="0.2">
      <c r="A1069" s="38"/>
      <c r="B1069" s="38" t="s">
        <v>1504</v>
      </c>
      <c r="C1069" s="46" t="s">
        <v>1506</v>
      </c>
      <c r="D1069" s="47" t="s">
        <v>83</v>
      </c>
      <c r="E1069" s="48">
        <v>1</v>
      </c>
      <c r="F1069" s="48">
        <f t="shared" si="15"/>
        <v>0</v>
      </c>
      <c r="G1069" s="48">
        <f>SmtRes!CX505</f>
        <v>0</v>
      </c>
      <c r="H1069" s="49">
        <f>SmtRes!CZ505</f>
        <v>105278.81</v>
      </c>
      <c r="I1069" s="50">
        <f>SmtRes!AI505</f>
        <v>1.29</v>
      </c>
      <c r="J1069" s="49">
        <f>ROUND(H1069*I1069, 2)</f>
        <v>135809.66</v>
      </c>
      <c r="K1069" s="50"/>
      <c r="L1069" s="49">
        <f>SmtRes!DF505</f>
        <v>0</v>
      </c>
    </row>
    <row r="1070" spans="1:83" ht="15" x14ac:dyDescent="0.2">
      <c r="A1070" s="38"/>
      <c r="B1070" s="38"/>
      <c r="C1070" s="52" t="s">
        <v>1966</v>
      </c>
      <c r="D1070" s="39"/>
      <c r="E1070" s="40"/>
      <c r="F1070" s="40"/>
      <c r="G1070" s="40"/>
      <c r="H1070" s="42"/>
      <c r="I1070" s="41"/>
      <c r="J1070" s="42"/>
      <c r="K1070" s="41"/>
      <c r="L1070" s="42">
        <f>L1054+L1056+L1057+L1063</f>
        <v>35031.93</v>
      </c>
    </row>
    <row r="1071" spans="1:83" ht="14.25" x14ac:dyDescent="0.2">
      <c r="A1071" s="38"/>
      <c r="B1071" s="38"/>
      <c r="C1071" s="38" t="s">
        <v>1967</v>
      </c>
      <c r="D1071" s="39"/>
      <c r="E1071" s="40"/>
      <c r="F1071" s="40"/>
      <c r="G1071" s="40"/>
      <c r="H1071" s="42"/>
      <c r="I1071" s="41"/>
      <c r="J1071" s="42"/>
      <c r="K1071" s="41"/>
      <c r="L1071" s="42">
        <f>SUM(AR1053:AR1074)+SUM(AS1053:AS1074)+SUM(AT1053:AT1074)+SUM(AU1053:AU1074)+SUM(AV1053:AV1074)</f>
        <v>30950.800000000003</v>
      </c>
    </row>
    <row r="1072" spans="1:83" ht="28.5" x14ac:dyDescent="0.2">
      <c r="A1072" s="38"/>
      <c r="B1072" s="38" t="s">
        <v>515</v>
      </c>
      <c r="C1072" s="38" t="s">
        <v>2118</v>
      </c>
      <c r="D1072" s="39" t="s">
        <v>635</v>
      </c>
      <c r="E1072" s="40">
        <f>Source!BZ320</f>
        <v>97</v>
      </c>
      <c r="F1072" s="40"/>
      <c r="G1072" s="40">
        <f>Source!AT320</f>
        <v>97</v>
      </c>
      <c r="H1072" s="42"/>
      <c r="I1072" s="41"/>
      <c r="J1072" s="42"/>
      <c r="K1072" s="41"/>
      <c r="L1072" s="42">
        <f>SUM(AZ1053:AZ1074)</f>
        <v>30022.28</v>
      </c>
    </row>
    <row r="1073" spans="1:83" ht="28.5" x14ac:dyDescent="0.2">
      <c r="A1073" s="46"/>
      <c r="B1073" s="46" t="s">
        <v>516</v>
      </c>
      <c r="C1073" s="46" t="s">
        <v>2119</v>
      </c>
      <c r="D1073" s="47" t="s">
        <v>635</v>
      </c>
      <c r="E1073" s="48">
        <f>Source!CA320</f>
        <v>51</v>
      </c>
      <c r="F1073" s="48"/>
      <c r="G1073" s="48">
        <f>Source!AU320</f>
        <v>51</v>
      </c>
      <c r="H1073" s="49"/>
      <c r="I1073" s="50"/>
      <c r="J1073" s="49"/>
      <c r="K1073" s="50"/>
      <c r="L1073" s="49">
        <f>SUM(BA1053:BA1074)</f>
        <v>15784.91</v>
      </c>
    </row>
    <row r="1074" spans="1:83" ht="15" x14ac:dyDescent="0.2">
      <c r="C1074" s="74" t="s">
        <v>1970</v>
      </c>
      <c r="D1074" s="74"/>
      <c r="E1074" s="74"/>
      <c r="F1074" s="74"/>
      <c r="G1074" s="74"/>
      <c r="H1074" s="74"/>
      <c r="I1074" s="75">
        <f>IF(E1053&lt;&gt;0,K1074/E1053, 0)</f>
        <v>80839.12</v>
      </c>
      <c r="J1074" s="75"/>
      <c r="K1074" s="75">
        <f>L1054+L1056+L1063+L1072+L1073+L1057</f>
        <v>80839.12</v>
      </c>
      <c r="L1074" s="75"/>
      <c r="M1074" s="70">
        <f>K1074*1.038</f>
        <v>83911.006559999994</v>
      </c>
      <c r="AD1074">
        <f>ROUND((Source!AT320/100)*((ROUND(SUMIF(SmtRes!AQ495:'SmtRes'!AQ505,"=1",SmtRes!AD495:'SmtRes'!AD505)*Source!I320, 2)+ROUND(SUMIF(SmtRes!AQ495:'SmtRes'!AQ505,"=1",SmtRes!AC495:'SmtRes'!AC505)*Source!I320, 2))), 2)</f>
        <v>1750.2</v>
      </c>
      <c r="AE1074">
        <f>ROUND((Source!AU320/100)*((ROUND(SUMIF(SmtRes!AQ495:'SmtRes'!AQ505,"=1",SmtRes!AD495:'SmtRes'!AD505)*Source!I320, 2)+ROUND(SUMIF(SmtRes!AQ495:'SmtRes'!AQ505,"=1",SmtRes!AC495:'SmtRes'!AC505)*Source!I320, 2))), 2)</f>
        <v>920.21</v>
      </c>
      <c r="AN1074" s="51">
        <f>L1054+L1056+L1063+L1072+L1073+L1057</f>
        <v>80839.12</v>
      </c>
      <c r="AO1074" s="51">
        <f>L1056</f>
        <v>4081.13</v>
      </c>
      <c r="AQ1074" t="s">
        <v>1971</v>
      </c>
      <c r="AR1074" s="51">
        <f>L1054</f>
        <v>28927.38</v>
      </c>
      <c r="AT1074" s="51">
        <f>L1057</f>
        <v>2023.42</v>
      </c>
      <c r="AV1074" t="s">
        <v>1971</v>
      </c>
      <c r="AW1074" s="51">
        <f>L1063</f>
        <v>0</v>
      </c>
      <c r="AZ1074">
        <f>Source!X320</f>
        <v>30022.28</v>
      </c>
      <c r="BA1074">
        <f>Source!Y320</f>
        <v>15784.91</v>
      </c>
      <c r="CD1074">
        <v>2</v>
      </c>
    </row>
    <row r="1075" spans="1:83" ht="111" x14ac:dyDescent="0.2">
      <c r="A1075" s="36" t="s">
        <v>532</v>
      </c>
      <c r="B1075" s="38" t="s">
        <v>2120</v>
      </c>
      <c r="C1075" s="38" t="s">
        <v>2121</v>
      </c>
      <c r="D1075" s="39" t="str">
        <f>Source!H326</f>
        <v>100 м</v>
      </c>
      <c r="E1075" s="40">
        <f>Source!K326</f>
        <v>0.01</v>
      </c>
      <c r="F1075" s="40"/>
      <c r="G1075" s="40">
        <f>Source!I326</f>
        <v>0.01</v>
      </c>
      <c r="H1075" s="42"/>
      <c r="I1075" s="41"/>
      <c r="J1075" s="42"/>
      <c r="K1075" s="41"/>
      <c r="L1075" s="42"/>
    </row>
    <row r="1076" spans="1:83" x14ac:dyDescent="0.2">
      <c r="C1076" s="43" t="str">
        <f>"Объем: "&amp;Source!I326&amp;"=1/"&amp;"100"</f>
        <v>Объем: 0,01=1/100</v>
      </c>
    </row>
    <row r="1077" spans="1:83" ht="15" x14ac:dyDescent="0.2">
      <c r="A1077" s="37"/>
      <c r="B1077" s="40">
        <v>1</v>
      </c>
      <c r="C1077" s="37" t="s">
        <v>1961</v>
      </c>
      <c r="D1077" s="39" t="s">
        <v>1203</v>
      </c>
      <c r="E1077" s="44"/>
      <c r="F1077" s="40"/>
      <c r="G1077" s="40">
        <f>Source!U326</f>
        <v>0.71530000000000005</v>
      </c>
      <c r="H1077" s="40"/>
      <c r="I1077" s="40"/>
      <c r="J1077" s="40"/>
      <c r="K1077" s="40"/>
      <c r="L1077" s="45">
        <f>SUM(L1078:L1078)-SUMIF(CE1078:CE1078, 1, L1078:L1078)</f>
        <v>364.43</v>
      </c>
    </row>
    <row r="1078" spans="1:83" ht="14.25" x14ac:dyDescent="0.2">
      <c r="A1078" s="38"/>
      <c r="B1078" s="38" t="s">
        <v>1413</v>
      </c>
      <c r="C1078" s="38" t="s">
        <v>1444</v>
      </c>
      <c r="D1078" s="39" t="s">
        <v>1203</v>
      </c>
      <c r="E1078" s="40">
        <v>71.53</v>
      </c>
      <c r="F1078" s="40"/>
      <c r="G1078" s="40">
        <f>SmtRes!CX532</f>
        <v>0.71530000000000005</v>
      </c>
      <c r="H1078" s="42"/>
      <c r="I1078" s="41"/>
      <c r="J1078" s="42">
        <f>SmtRes!CZ532</f>
        <v>509.48</v>
      </c>
      <c r="K1078" s="41"/>
      <c r="L1078" s="42">
        <f>SmtRes!DI532</f>
        <v>364.43</v>
      </c>
    </row>
    <row r="1079" spans="1:83" ht="15" x14ac:dyDescent="0.2">
      <c r="A1079" s="37"/>
      <c r="B1079" s="40">
        <v>2</v>
      </c>
      <c r="C1079" s="37" t="s">
        <v>1962</v>
      </c>
      <c r="D1079" s="39"/>
      <c r="E1079" s="44"/>
      <c r="F1079" s="40"/>
      <c r="G1079" s="40"/>
      <c r="H1079" s="40"/>
      <c r="I1079" s="40"/>
      <c r="J1079" s="40"/>
      <c r="K1079" s="40"/>
      <c r="L1079" s="45">
        <f>SUM(L1080:L1088)-SUMIF(CE1080:CE1088, 1, L1080:L1088)</f>
        <v>304.53999999999991</v>
      </c>
    </row>
    <row r="1080" spans="1:83" ht="15" x14ac:dyDescent="0.2">
      <c r="A1080" s="37"/>
      <c r="B1080" s="40"/>
      <c r="C1080" s="37" t="s">
        <v>1964</v>
      </c>
      <c r="D1080" s="39" t="s">
        <v>1203</v>
      </c>
      <c r="E1080" s="44"/>
      <c r="F1080" s="40"/>
      <c r="G1080" s="40">
        <f>Source!V326</f>
        <v>0.16159999999999999</v>
      </c>
      <c r="H1080" s="40"/>
      <c r="I1080" s="40"/>
      <c r="J1080" s="40"/>
      <c r="K1080" s="40"/>
      <c r="L1080" s="45">
        <f>SUMIF(CE1081:CE1088, 1, L1081:L1088)</f>
        <v>111.21000000000001</v>
      </c>
      <c r="CE1080">
        <v>1</v>
      </c>
    </row>
    <row r="1081" spans="1:83" ht="57" x14ac:dyDescent="0.2">
      <c r="A1081" s="38"/>
      <c r="B1081" s="38" t="s">
        <v>1272</v>
      </c>
      <c r="C1081" s="38" t="s">
        <v>1274</v>
      </c>
      <c r="D1081" s="39" t="s">
        <v>1100</v>
      </c>
      <c r="E1081" s="40">
        <v>4.3499999999999996</v>
      </c>
      <c r="F1081" s="40"/>
      <c r="G1081" s="40">
        <f>SmtRes!CX534</f>
        <v>4.3499999999999997E-2</v>
      </c>
      <c r="H1081" s="42">
        <f>SmtRes!CZ534</f>
        <v>2088.77</v>
      </c>
      <c r="I1081" s="41">
        <f>SmtRes!AJ534</f>
        <v>1.31</v>
      </c>
      <c r="J1081" s="42">
        <f>ROUND(H1081*I1081, 2)</f>
        <v>2736.29</v>
      </c>
      <c r="K1081" s="41"/>
      <c r="L1081" s="42">
        <f>SmtRes!DG534</f>
        <v>119.03</v>
      </c>
    </row>
    <row r="1082" spans="1:83" ht="28.5" x14ac:dyDescent="0.2">
      <c r="A1082" s="38"/>
      <c r="B1082" s="38" t="s">
        <v>1219</v>
      </c>
      <c r="C1082" s="38" t="s">
        <v>1974</v>
      </c>
      <c r="D1082" s="39" t="s">
        <v>1203</v>
      </c>
      <c r="E1082" s="40">
        <f>SmtRes!DO534*SmtRes!AT534</f>
        <v>4.3499999999999996</v>
      </c>
      <c r="F1082" s="40"/>
      <c r="G1082" s="40">
        <f>ROUND(E1082*G1075, 7)</f>
        <v>4.3499999999999997E-2</v>
      </c>
      <c r="H1082" s="42"/>
      <c r="I1082" s="41"/>
      <c r="J1082" s="42">
        <f>ROUND(SmtRes!AG534/SmtRes!DO534, 2)</f>
        <v>620.24</v>
      </c>
      <c r="K1082" s="41"/>
      <c r="L1082" s="42">
        <f>SmtRes!DH534</f>
        <v>26.98</v>
      </c>
      <c r="CE1082">
        <v>1</v>
      </c>
    </row>
    <row r="1083" spans="1:83" ht="28.5" x14ac:dyDescent="0.2">
      <c r="A1083" s="38"/>
      <c r="B1083" s="38" t="s">
        <v>1220</v>
      </c>
      <c r="C1083" s="38" t="s">
        <v>1222</v>
      </c>
      <c r="D1083" s="39" t="s">
        <v>1100</v>
      </c>
      <c r="E1083" s="40">
        <v>11</v>
      </c>
      <c r="F1083" s="40"/>
      <c r="G1083" s="40">
        <f>SmtRes!CX535</f>
        <v>0.11</v>
      </c>
      <c r="H1083" s="42"/>
      <c r="I1083" s="41"/>
      <c r="J1083" s="42">
        <f>SmtRes!CZ535</f>
        <v>1626.29</v>
      </c>
      <c r="K1083" s="41"/>
      <c r="L1083" s="42">
        <f>SmtRes!DG535</f>
        <v>178.89</v>
      </c>
    </row>
    <row r="1084" spans="1:83" ht="28.5" x14ac:dyDescent="0.2">
      <c r="A1084" s="38"/>
      <c r="B1084" s="38" t="s">
        <v>1223</v>
      </c>
      <c r="C1084" s="38" t="s">
        <v>1975</v>
      </c>
      <c r="D1084" s="39" t="s">
        <v>1203</v>
      </c>
      <c r="E1084" s="40">
        <f>SmtRes!DO535*SmtRes!AT535</f>
        <v>11</v>
      </c>
      <c r="F1084" s="40"/>
      <c r="G1084" s="40">
        <f>ROUND(E1084*G1075, 7)</f>
        <v>0.11</v>
      </c>
      <c r="H1084" s="42"/>
      <c r="I1084" s="41"/>
      <c r="J1084" s="42">
        <f>ROUND(SmtRes!AG535/SmtRes!DO535, 2)</f>
        <v>724.95</v>
      </c>
      <c r="K1084" s="41"/>
      <c r="L1084" s="42">
        <f>SmtRes!DH535</f>
        <v>79.739999999999995</v>
      </c>
      <c r="CE1084">
        <v>1</v>
      </c>
    </row>
    <row r="1085" spans="1:83" ht="71.25" x14ac:dyDescent="0.2">
      <c r="A1085" s="38"/>
      <c r="B1085" s="38" t="s">
        <v>1364</v>
      </c>
      <c r="C1085" s="38" t="s">
        <v>1366</v>
      </c>
      <c r="D1085" s="39" t="s">
        <v>1100</v>
      </c>
      <c r="E1085" s="40">
        <v>0.15</v>
      </c>
      <c r="F1085" s="40"/>
      <c r="G1085" s="40">
        <f>SmtRes!CX536</f>
        <v>1.5E-3</v>
      </c>
      <c r="H1085" s="42"/>
      <c r="I1085" s="41"/>
      <c r="J1085" s="42">
        <f>SmtRes!CZ536</f>
        <v>1587.88</v>
      </c>
      <c r="K1085" s="41"/>
      <c r="L1085" s="42">
        <f>SmtRes!DG536</f>
        <v>2.38</v>
      </c>
    </row>
    <row r="1086" spans="1:83" ht="28.5" x14ac:dyDescent="0.2">
      <c r="A1086" s="38"/>
      <c r="B1086" s="38" t="s">
        <v>1219</v>
      </c>
      <c r="C1086" s="38" t="s">
        <v>1974</v>
      </c>
      <c r="D1086" s="39" t="s">
        <v>1203</v>
      </c>
      <c r="E1086" s="40">
        <f>SmtRes!DO536*SmtRes!AT536</f>
        <v>0.15</v>
      </c>
      <c r="F1086" s="40"/>
      <c r="G1086" s="40">
        <f>ROUND(E1086*G1075, 7)</f>
        <v>1.5E-3</v>
      </c>
      <c r="H1086" s="42"/>
      <c r="I1086" s="41"/>
      <c r="J1086" s="42">
        <f>ROUND(SmtRes!AG536/SmtRes!DO536, 2)</f>
        <v>620.24</v>
      </c>
      <c r="K1086" s="41"/>
      <c r="L1086" s="42">
        <f>SmtRes!DH536</f>
        <v>0.93</v>
      </c>
      <c r="CE1086">
        <v>1</v>
      </c>
    </row>
    <row r="1087" spans="1:83" ht="28.5" x14ac:dyDescent="0.2">
      <c r="A1087" s="38"/>
      <c r="B1087" s="38" t="s">
        <v>1206</v>
      </c>
      <c r="C1087" s="38" t="s">
        <v>1208</v>
      </c>
      <c r="D1087" s="39" t="s">
        <v>1100</v>
      </c>
      <c r="E1087" s="40">
        <v>0.66</v>
      </c>
      <c r="F1087" s="40"/>
      <c r="G1087" s="40">
        <f>SmtRes!CX537</f>
        <v>6.6E-3</v>
      </c>
      <c r="H1087" s="42"/>
      <c r="I1087" s="41"/>
      <c r="J1087" s="42">
        <f>SmtRes!CZ537</f>
        <v>641.70000000000005</v>
      </c>
      <c r="K1087" s="41"/>
      <c r="L1087" s="42">
        <f>SmtRes!DG537</f>
        <v>4.24</v>
      </c>
    </row>
    <row r="1088" spans="1:83" ht="28.5" x14ac:dyDescent="0.2">
      <c r="A1088" s="38"/>
      <c r="B1088" s="38" t="s">
        <v>1209</v>
      </c>
      <c r="C1088" s="38" t="s">
        <v>1963</v>
      </c>
      <c r="D1088" s="39" t="s">
        <v>1203</v>
      </c>
      <c r="E1088" s="40">
        <f>SmtRes!DO537*SmtRes!AT537</f>
        <v>0.66</v>
      </c>
      <c r="F1088" s="40"/>
      <c r="G1088" s="40">
        <f>ROUND(E1088*G1075, 7)</f>
        <v>6.6E-3</v>
      </c>
      <c r="H1088" s="42"/>
      <c r="I1088" s="41"/>
      <c r="J1088" s="42">
        <f>ROUND(SmtRes!AG537/SmtRes!DO537, 2)</f>
        <v>539.69000000000005</v>
      </c>
      <c r="K1088" s="41"/>
      <c r="L1088" s="42">
        <f>SmtRes!DH537</f>
        <v>3.56</v>
      </c>
      <c r="CE1088">
        <v>1</v>
      </c>
    </row>
    <row r="1089" spans="1:82" ht="15" hidden="1" x14ac:dyDescent="0.2">
      <c r="A1089" s="37"/>
      <c r="B1089" s="40">
        <v>4</v>
      </c>
      <c r="C1089" s="37" t="s">
        <v>1965</v>
      </c>
      <c r="D1089" s="39"/>
      <c r="E1089" s="44"/>
      <c r="F1089" s="40"/>
      <c r="G1089" s="40"/>
      <c r="H1089" s="40"/>
      <c r="I1089" s="40"/>
      <c r="J1089" s="40"/>
      <c r="K1089" s="40"/>
      <c r="L1089" s="45">
        <f>SUM(L1090:L1094)-SUMIF(CE1090:CE1094, 1, L1090:L1094)</f>
        <v>0</v>
      </c>
    </row>
    <row r="1090" spans="1:82" ht="42.75" x14ac:dyDescent="0.2">
      <c r="A1090" s="38"/>
      <c r="B1090" s="38" t="s">
        <v>1531</v>
      </c>
      <c r="C1090" s="38" t="s">
        <v>1533</v>
      </c>
      <c r="D1090" s="39" t="s">
        <v>83</v>
      </c>
      <c r="E1090" s="40">
        <v>2.7499999999999998E-3</v>
      </c>
      <c r="F1090" s="40">
        <f t="shared" ref="F1090:F1096" si="16">ROUND(0,7)</f>
        <v>0</v>
      </c>
      <c r="G1090" s="40">
        <f>SmtRes!CX539</f>
        <v>0</v>
      </c>
      <c r="H1090" s="42">
        <f>SmtRes!CZ539</f>
        <v>340861.27</v>
      </c>
      <c r="I1090" s="41">
        <f>SmtRes!AI539</f>
        <v>1.1000000000000001</v>
      </c>
      <c r="J1090" s="42">
        <f>ROUND(H1090*I1090, 2)</f>
        <v>374947.4</v>
      </c>
      <c r="K1090" s="41"/>
      <c r="L1090" s="42">
        <f>SmtRes!DF539</f>
        <v>0</v>
      </c>
    </row>
    <row r="1091" spans="1:82" ht="42.75" x14ac:dyDescent="0.2">
      <c r="A1091" s="38"/>
      <c r="B1091" s="38" t="s">
        <v>1534</v>
      </c>
      <c r="C1091" s="38" t="s">
        <v>1536</v>
      </c>
      <c r="D1091" s="39" t="s">
        <v>83</v>
      </c>
      <c r="E1091" s="40">
        <v>4.7699999999999999E-2</v>
      </c>
      <c r="F1091" s="40">
        <f t="shared" si="16"/>
        <v>0</v>
      </c>
      <c r="G1091" s="40">
        <f>SmtRes!CX540</f>
        <v>0</v>
      </c>
      <c r="H1091" s="42">
        <f>SmtRes!CZ540</f>
        <v>94215.2</v>
      </c>
      <c r="I1091" s="41">
        <f>SmtRes!AI540</f>
        <v>1.08</v>
      </c>
      <c r="J1091" s="42">
        <f>ROUND(H1091*I1091, 2)</f>
        <v>101752.42</v>
      </c>
      <c r="K1091" s="41"/>
      <c r="L1091" s="42">
        <f>SmtRes!DF540</f>
        <v>0</v>
      </c>
    </row>
    <row r="1092" spans="1:82" ht="42.75" x14ac:dyDescent="0.2">
      <c r="A1092" s="38"/>
      <c r="B1092" s="38" t="s">
        <v>1537</v>
      </c>
      <c r="C1092" s="38" t="s">
        <v>1539</v>
      </c>
      <c r="D1092" s="39" t="s">
        <v>49</v>
      </c>
      <c r="E1092" s="40">
        <v>2.21</v>
      </c>
      <c r="F1092" s="40">
        <f t="shared" si="16"/>
        <v>0</v>
      </c>
      <c r="G1092" s="40">
        <f>SmtRes!CX541</f>
        <v>0</v>
      </c>
      <c r="H1092" s="42">
        <f>SmtRes!CZ541</f>
        <v>2220.14</v>
      </c>
      <c r="I1092" s="41">
        <f>SmtRes!AI541</f>
        <v>1.25</v>
      </c>
      <c r="J1092" s="42">
        <f>ROUND(H1092*I1092, 2)</f>
        <v>2775.18</v>
      </c>
      <c r="K1092" s="41"/>
      <c r="L1092" s="42">
        <f>SmtRes!DF541</f>
        <v>0</v>
      </c>
    </row>
    <row r="1093" spans="1:82" ht="57" x14ac:dyDescent="0.2">
      <c r="A1093" s="38"/>
      <c r="B1093" s="38" t="s">
        <v>1540</v>
      </c>
      <c r="C1093" s="38" t="s">
        <v>1542</v>
      </c>
      <c r="D1093" s="39" t="s">
        <v>49</v>
      </c>
      <c r="E1093" s="40">
        <v>1.03</v>
      </c>
      <c r="F1093" s="40">
        <f t="shared" si="16"/>
        <v>0</v>
      </c>
      <c r="G1093" s="40">
        <f>SmtRes!CX542</f>
        <v>0</v>
      </c>
      <c r="H1093" s="42">
        <f>SmtRes!CZ542</f>
        <v>4943.8999999999996</v>
      </c>
      <c r="I1093" s="41"/>
      <c r="J1093" s="42"/>
      <c r="K1093" s="41"/>
      <c r="L1093" s="42">
        <f>SmtRes!DF542</f>
        <v>0</v>
      </c>
    </row>
    <row r="1094" spans="1:82" ht="28.5" x14ac:dyDescent="0.2">
      <c r="A1094" s="38"/>
      <c r="B1094" s="38" t="s">
        <v>1543</v>
      </c>
      <c r="C1094" s="38" t="s">
        <v>1545</v>
      </c>
      <c r="D1094" s="39" t="s">
        <v>83</v>
      </c>
      <c r="E1094" s="40">
        <v>1.2760000000000001E-2</v>
      </c>
      <c r="F1094" s="40">
        <f t="shared" si="16"/>
        <v>0</v>
      </c>
      <c r="G1094" s="40">
        <f>SmtRes!CX544</f>
        <v>0</v>
      </c>
      <c r="H1094" s="42">
        <f>SmtRes!CZ544</f>
        <v>77205.08</v>
      </c>
      <c r="I1094" s="41">
        <f>SmtRes!AI544</f>
        <v>1.44</v>
      </c>
      <c r="J1094" s="42">
        <f>ROUND(H1094*I1094, 2)</f>
        <v>111175.32</v>
      </c>
      <c r="K1094" s="41"/>
      <c r="L1094" s="42">
        <f>SmtRes!DF544</f>
        <v>0</v>
      </c>
    </row>
    <row r="1095" spans="1:82" ht="28.5" x14ac:dyDescent="0.2">
      <c r="A1095" s="38"/>
      <c r="B1095" s="38" t="str">
        <f>EtalonRes!I541</f>
        <v>01.5.02.01</v>
      </c>
      <c r="C1095" s="38" t="str">
        <f>EtalonRes!K541</f>
        <v>Металлоконструкции балок ограждения</v>
      </c>
      <c r="D1095" s="39" t="str">
        <f>EtalonRes!O541</f>
        <v>т</v>
      </c>
      <c r="E1095" s="40">
        <f>EtalonRes!X541</f>
        <v>1.1299999999999999</v>
      </c>
      <c r="F1095" s="40">
        <f t="shared" si="16"/>
        <v>0</v>
      </c>
      <c r="G1095" s="40">
        <f>ROUND(EtalonRes!AG541*Source!I326, 7)</f>
        <v>0</v>
      </c>
      <c r="H1095" s="42"/>
      <c r="I1095" s="41"/>
      <c r="J1095" s="42"/>
      <c r="K1095" s="41"/>
      <c r="L1095" s="42"/>
    </row>
    <row r="1096" spans="1:82" ht="14.25" x14ac:dyDescent="0.2">
      <c r="A1096" s="38"/>
      <c r="B1096" s="38" t="str">
        <f>EtalonRes!I546</f>
        <v>05.1.02.07</v>
      </c>
      <c r="C1096" s="46" t="str">
        <f>EtalonRes!K546</f>
        <v>Стойка железобетонная</v>
      </c>
      <c r="D1096" s="47" t="str">
        <f>EtalonRes!O546</f>
        <v>м3</v>
      </c>
      <c r="E1096" s="48">
        <f>EtalonRes!X546</f>
        <v>4.63</v>
      </c>
      <c r="F1096" s="48">
        <f t="shared" si="16"/>
        <v>0</v>
      </c>
      <c r="G1096" s="48">
        <f>ROUND(EtalonRes!AG546*Source!I326, 7)</f>
        <v>0</v>
      </c>
      <c r="H1096" s="49"/>
      <c r="I1096" s="50"/>
      <c r="J1096" s="49"/>
      <c r="K1096" s="50"/>
      <c r="L1096" s="49"/>
    </row>
    <row r="1097" spans="1:82" ht="15" x14ac:dyDescent="0.2">
      <c r="A1097" s="38"/>
      <c r="B1097" s="38"/>
      <c r="C1097" s="52" t="s">
        <v>1966</v>
      </c>
      <c r="D1097" s="39"/>
      <c r="E1097" s="40"/>
      <c r="F1097" s="40"/>
      <c r="G1097" s="40"/>
      <c r="H1097" s="42"/>
      <c r="I1097" s="41"/>
      <c r="J1097" s="42"/>
      <c r="K1097" s="41"/>
      <c r="L1097" s="42">
        <f>L1077+L1079+L1080+L1089</f>
        <v>780.18</v>
      </c>
    </row>
    <row r="1098" spans="1:82" ht="14.25" x14ac:dyDescent="0.2">
      <c r="A1098" s="38"/>
      <c r="B1098" s="38"/>
      <c r="C1098" s="38" t="s">
        <v>1967</v>
      </c>
      <c r="D1098" s="39"/>
      <c r="E1098" s="40"/>
      <c r="F1098" s="40"/>
      <c r="G1098" s="40"/>
      <c r="H1098" s="42"/>
      <c r="I1098" s="41"/>
      <c r="J1098" s="42"/>
      <c r="K1098" s="41"/>
      <c r="L1098" s="42">
        <f>SUM(AR1075:AR1101)+SUM(AS1075:AS1101)+SUM(AT1075:AT1101)+SUM(AU1075:AU1101)+SUM(AV1075:AV1101)</f>
        <v>475.64</v>
      </c>
    </row>
    <row r="1099" spans="1:82" ht="14.25" x14ac:dyDescent="0.2">
      <c r="A1099" s="38"/>
      <c r="B1099" s="38" t="s">
        <v>522</v>
      </c>
      <c r="C1099" s="38" t="s">
        <v>2122</v>
      </c>
      <c r="D1099" s="39" t="s">
        <v>635</v>
      </c>
      <c r="E1099" s="40">
        <f>Source!BZ326</f>
        <v>147</v>
      </c>
      <c r="F1099" s="40"/>
      <c r="G1099" s="40">
        <f>Source!AT326</f>
        <v>147</v>
      </c>
      <c r="H1099" s="42"/>
      <c r="I1099" s="41"/>
      <c r="J1099" s="42"/>
      <c r="K1099" s="41"/>
      <c r="L1099" s="42">
        <f>SUM(AZ1075:AZ1101)</f>
        <v>699.19</v>
      </c>
    </row>
    <row r="1100" spans="1:82" ht="14.25" x14ac:dyDescent="0.2">
      <c r="A1100" s="46"/>
      <c r="B1100" s="46" t="s">
        <v>523</v>
      </c>
      <c r="C1100" s="46" t="s">
        <v>2123</v>
      </c>
      <c r="D1100" s="47" t="s">
        <v>635</v>
      </c>
      <c r="E1100" s="48">
        <f>Source!CA326</f>
        <v>134</v>
      </c>
      <c r="F1100" s="48"/>
      <c r="G1100" s="48">
        <f>Source!AU326</f>
        <v>134</v>
      </c>
      <c r="H1100" s="49"/>
      <c r="I1100" s="50"/>
      <c r="J1100" s="49"/>
      <c r="K1100" s="50"/>
      <c r="L1100" s="49">
        <f>SUM(BA1075:BA1101)</f>
        <v>637.36</v>
      </c>
    </row>
    <row r="1101" spans="1:82" ht="15" x14ac:dyDescent="0.2">
      <c r="C1101" s="74" t="s">
        <v>1970</v>
      </c>
      <c r="D1101" s="74"/>
      <c r="E1101" s="74"/>
      <c r="F1101" s="74"/>
      <c r="G1101" s="74"/>
      <c r="H1101" s="74"/>
      <c r="I1101" s="75">
        <f>IF(E1075&lt;&gt;0,K1101/E1075, 0)</f>
        <v>211673</v>
      </c>
      <c r="J1101" s="75"/>
      <c r="K1101" s="75">
        <f>L1077+L1079+L1089+L1099+L1100+L1080</f>
        <v>2116.73</v>
      </c>
      <c r="L1101" s="75"/>
      <c r="M1101" s="70">
        <f>K1101*1.038</f>
        <v>2197.1657399999999</v>
      </c>
      <c r="AD1101">
        <f>ROUND((Source!AT326/100)*((ROUND(SUMIF(SmtRes!AQ532:'SmtRes'!AQ544,"=1",SmtRes!AD532:'SmtRes'!AD544)*Source!I326, 2)+ROUND(SUMIF(SmtRes!AQ532:'SmtRes'!AQ544,"=1",SmtRes!AC532:'SmtRes'!AC544)*Source!I326, 2))), 2)</f>
        <v>44.31</v>
      </c>
      <c r="AE1101">
        <f>ROUND((Source!AU326/100)*((ROUND(SUMIF(SmtRes!AQ532:'SmtRes'!AQ544,"=1",SmtRes!AD532:'SmtRes'!AD544)*Source!I326, 2)+ROUND(SUMIF(SmtRes!AQ532:'SmtRes'!AQ544,"=1",SmtRes!AC532:'SmtRes'!AC544)*Source!I326, 2))), 2)</f>
        <v>40.39</v>
      </c>
      <c r="AN1101" s="51">
        <f>L1077+L1079+L1089+L1099+L1100+L1080</f>
        <v>2116.73</v>
      </c>
      <c r="AO1101" s="51">
        <f>L1079</f>
        <v>304.53999999999991</v>
      </c>
      <c r="AQ1101" t="s">
        <v>1971</v>
      </c>
      <c r="AR1101" s="51">
        <f>L1077</f>
        <v>364.43</v>
      </c>
      <c r="AT1101" s="51">
        <f>L1080</f>
        <v>111.21000000000001</v>
      </c>
      <c r="AV1101" t="s">
        <v>1971</v>
      </c>
      <c r="AW1101" s="51">
        <f>L1089</f>
        <v>0</v>
      </c>
      <c r="AZ1101">
        <f>Source!X326</f>
        <v>699.19</v>
      </c>
      <c r="BA1101">
        <f>Source!Y326</f>
        <v>637.36</v>
      </c>
      <c r="CD1101">
        <v>1</v>
      </c>
    </row>
    <row r="1102" spans="1:82" ht="82.5" x14ac:dyDescent="0.2">
      <c r="A1102" s="36" t="s">
        <v>563</v>
      </c>
      <c r="B1102" s="38" t="s">
        <v>2124</v>
      </c>
      <c r="C1102" s="38" t="s">
        <v>2125</v>
      </c>
      <c r="D1102" s="39" t="str">
        <f>Source!H344</f>
        <v>100 м</v>
      </c>
      <c r="E1102" s="40">
        <f>Source!K344</f>
        <v>0.01</v>
      </c>
      <c r="F1102" s="40"/>
      <c r="G1102" s="40">
        <f>Source!I344</f>
        <v>0.01</v>
      </c>
      <c r="H1102" s="42"/>
      <c r="I1102" s="41"/>
      <c r="J1102" s="42"/>
      <c r="K1102" s="41"/>
      <c r="L1102" s="42"/>
    </row>
    <row r="1103" spans="1:82" x14ac:dyDescent="0.2">
      <c r="C1103" s="43" t="str">
        <f>"Объем: "&amp;Source!I344&amp;"=1/"&amp;"100"</f>
        <v>Объем: 0,01=1/100</v>
      </c>
    </row>
    <row r="1104" spans="1:82" ht="15" x14ac:dyDescent="0.2">
      <c r="A1104" s="37"/>
      <c r="B1104" s="40">
        <v>1</v>
      </c>
      <c r="C1104" s="37" t="s">
        <v>1961</v>
      </c>
      <c r="D1104" s="39" t="s">
        <v>1203</v>
      </c>
      <c r="E1104" s="44"/>
      <c r="F1104" s="40"/>
      <c r="G1104" s="40">
        <f>Source!U344</f>
        <v>0.34610000000000002</v>
      </c>
      <c r="H1104" s="40"/>
      <c r="I1104" s="40"/>
      <c r="J1104" s="40"/>
      <c r="K1104" s="40"/>
      <c r="L1104" s="45">
        <f>SUM(L1105:L1105)-SUMIF(CE1105:CE1105, 1, L1105:L1105)</f>
        <v>172.15</v>
      </c>
    </row>
    <row r="1105" spans="1:83" ht="28.5" x14ac:dyDescent="0.2">
      <c r="A1105" s="38"/>
      <c r="B1105" s="38" t="s">
        <v>1214</v>
      </c>
      <c r="C1105" s="38" t="s">
        <v>1215</v>
      </c>
      <c r="D1105" s="39" t="s">
        <v>1203</v>
      </c>
      <c r="E1105" s="40">
        <v>34.61</v>
      </c>
      <c r="F1105" s="40"/>
      <c r="G1105" s="40">
        <f>SmtRes!CX597</f>
        <v>0.34610000000000002</v>
      </c>
      <c r="H1105" s="42"/>
      <c r="I1105" s="41"/>
      <c r="J1105" s="42">
        <f>SmtRes!CZ597</f>
        <v>497.4</v>
      </c>
      <c r="K1105" s="41"/>
      <c r="L1105" s="42">
        <f>SmtRes!DI597</f>
        <v>172.15</v>
      </c>
    </row>
    <row r="1106" spans="1:83" ht="15" x14ac:dyDescent="0.2">
      <c r="A1106" s="37"/>
      <c r="B1106" s="40">
        <v>2</v>
      </c>
      <c r="C1106" s="37" t="s">
        <v>1962</v>
      </c>
      <c r="D1106" s="39"/>
      <c r="E1106" s="44"/>
      <c r="F1106" s="40"/>
      <c r="G1106" s="40"/>
      <c r="H1106" s="40"/>
      <c r="I1106" s="40"/>
      <c r="J1106" s="40"/>
      <c r="K1106" s="40"/>
      <c r="L1106" s="45">
        <f>SUM(L1107:L1111)-SUMIF(CE1107:CE1111, 1, L1107:L1111)</f>
        <v>29.240000000000002</v>
      </c>
    </row>
    <row r="1107" spans="1:83" ht="15" x14ac:dyDescent="0.2">
      <c r="A1107" s="37"/>
      <c r="B1107" s="40"/>
      <c r="C1107" s="37" t="s">
        <v>1964</v>
      </c>
      <c r="D1107" s="39" t="s">
        <v>1203</v>
      </c>
      <c r="E1107" s="44"/>
      <c r="F1107" s="40"/>
      <c r="G1107" s="40">
        <f>Source!V344</f>
        <v>0.02</v>
      </c>
      <c r="H1107" s="40"/>
      <c r="I1107" s="40"/>
      <c r="J1107" s="40"/>
      <c r="K1107" s="40"/>
      <c r="L1107" s="45">
        <f>SUMIF(CE1108:CE1111, 1, L1108:L1111)</f>
        <v>11.620000000000001</v>
      </c>
      <c r="CE1107">
        <v>1</v>
      </c>
    </row>
    <row r="1108" spans="1:83" ht="42.75" x14ac:dyDescent="0.2">
      <c r="A1108" s="38"/>
      <c r="B1108" s="38" t="s">
        <v>1567</v>
      </c>
      <c r="C1108" s="38" t="s">
        <v>1569</v>
      </c>
      <c r="D1108" s="39" t="s">
        <v>1100</v>
      </c>
      <c r="E1108" s="40">
        <v>0.98</v>
      </c>
      <c r="F1108" s="40"/>
      <c r="G1108" s="40">
        <f>SmtRes!CX599</f>
        <v>9.7999999999999997E-3</v>
      </c>
      <c r="H1108" s="42">
        <f>SmtRes!CZ599</f>
        <v>789.17</v>
      </c>
      <c r="I1108" s="41">
        <f>SmtRes!AJ599</f>
        <v>1.35</v>
      </c>
      <c r="J1108" s="42">
        <f>ROUND(H1108*I1108, 2)</f>
        <v>1065.3800000000001</v>
      </c>
      <c r="K1108" s="41"/>
      <c r="L1108" s="42">
        <f>SmtRes!DG599</f>
        <v>10.44</v>
      </c>
    </row>
    <row r="1109" spans="1:83" ht="28.5" x14ac:dyDescent="0.2">
      <c r="A1109" s="38"/>
      <c r="B1109" s="38" t="s">
        <v>1209</v>
      </c>
      <c r="C1109" s="38" t="s">
        <v>1963</v>
      </c>
      <c r="D1109" s="39" t="s">
        <v>1203</v>
      </c>
      <c r="E1109" s="40">
        <f>SmtRes!DO599*SmtRes!AT599</f>
        <v>0.98</v>
      </c>
      <c r="F1109" s="40"/>
      <c r="G1109" s="40">
        <f>ROUND(E1109*G1102, 7)</f>
        <v>9.7999999999999997E-3</v>
      </c>
      <c r="H1109" s="42"/>
      <c r="I1109" s="41"/>
      <c r="J1109" s="42">
        <f>ROUND(SmtRes!AG599/SmtRes!DO599, 2)</f>
        <v>539.69000000000005</v>
      </c>
      <c r="K1109" s="41"/>
      <c r="L1109" s="42">
        <f>SmtRes!DH599</f>
        <v>5.29</v>
      </c>
      <c r="CE1109">
        <v>1</v>
      </c>
    </row>
    <row r="1110" spans="1:83" ht="57" x14ac:dyDescent="0.2">
      <c r="A1110" s="38"/>
      <c r="B1110" s="38" t="s">
        <v>1570</v>
      </c>
      <c r="C1110" s="38" t="s">
        <v>1572</v>
      </c>
      <c r="D1110" s="39" t="s">
        <v>1100</v>
      </c>
      <c r="E1110" s="40">
        <v>1.02</v>
      </c>
      <c r="F1110" s="40"/>
      <c r="G1110" s="40">
        <f>SmtRes!CX600</f>
        <v>1.0200000000000001E-2</v>
      </c>
      <c r="H1110" s="42">
        <f>SmtRes!CZ600</f>
        <v>1486.65</v>
      </c>
      <c r="I1110" s="41">
        <f>SmtRes!AJ600</f>
        <v>1.24</v>
      </c>
      <c r="J1110" s="42">
        <f>ROUND(H1110*I1110, 2)</f>
        <v>1843.45</v>
      </c>
      <c r="K1110" s="41"/>
      <c r="L1110" s="42">
        <f>SmtRes!DG600</f>
        <v>18.8</v>
      </c>
    </row>
    <row r="1111" spans="1:83" ht="28.5" x14ac:dyDescent="0.2">
      <c r="A1111" s="38"/>
      <c r="B1111" s="38" t="s">
        <v>1219</v>
      </c>
      <c r="C1111" s="38" t="s">
        <v>1974</v>
      </c>
      <c r="D1111" s="39" t="s">
        <v>1203</v>
      </c>
      <c r="E1111" s="40">
        <f>SmtRes!DO600*SmtRes!AT600</f>
        <v>1.02</v>
      </c>
      <c r="F1111" s="40"/>
      <c r="G1111" s="40">
        <f>ROUND(E1111*G1102, 7)</f>
        <v>1.0200000000000001E-2</v>
      </c>
      <c r="H1111" s="42"/>
      <c r="I1111" s="41"/>
      <c r="J1111" s="42">
        <f>ROUND(SmtRes!AG600/SmtRes!DO600, 2)</f>
        <v>620.24</v>
      </c>
      <c r="K1111" s="41"/>
      <c r="L1111" s="42">
        <f>SmtRes!DH600</f>
        <v>6.33</v>
      </c>
      <c r="CE1111">
        <v>1</v>
      </c>
    </row>
    <row r="1112" spans="1:83" ht="42.75" x14ac:dyDescent="0.2">
      <c r="A1112" s="38"/>
      <c r="B1112" s="38" t="str">
        <f>EtalonRes!I604</f>
        <v>01.5.02.01</v>
      </c>
      <c r="C1112" s="46" t="str">
        <f>EtalonRes!K604</f>
        <v>Металлоконструкции барьерного ограждения высотой 750 мм, шаг стоек 2000 мм</v>
      </c>
      <c r="D1112" s="47" t="str">
        <f>EtalonRes!O604</f>
        <v>м</v>
      </c>
      <c r="E1112" s="48">
        <f>EtalonRes!X604</f>
        <v>100</v>
      </c>
      <c r="F1112" s="48">
        <f>ROUND(0,7)</f>
        <v>0</v>
      </c>
      <c r="G1112" s="48">
        <f>ROUND(EtalonRes!AG604*Source!I344, 7)</f>
        <v>0</v>
      </c>
      <c r="H1112" s="49"/>
      <c r="I1112" s="50"/>
      <c r="J1112" s="49"/>
      <c r="K1112" s="50"/>
      <c r="L1112" s="49"/>
    </row>
    <row r="1113" spans="1:83" ht="15" x14ac:dyDescent="0.2">
      <c r="A1113" s="38"/>
      <c r="B1113" s="38"/>
      <c r="C1113" s="52" t="s">
        <v>1966</v>
      </c>
      <c r="D1113" s="39"/>
      <c r="E1113" s="40"/>
      <c r="F1113" s="40"/>
      <c r="G1113" s="40"/>
      <c r="H1113" s="42"/>
      <c r="I1113" s="41"/>
      <c r="J1113" s="42"/>
      <c r="K1113" s="41"/>
      <c r="L1113" s="42">
        <f>L1104+L1106+L1107</f>
        <v>213.01000000000002</v>
      </c>
    </row>
    <row r="1114" spans="1:83" ht="14.25" x14ac:dyDescent="0.2">
      <c r="A1114" s="38"/>
      <c r="B1114" s="38"/>
      <c r="C1114" s="38" t="s">
        <v>1967</v>
      </c>
      <c r="D1114" s="39"/>
      <c r="E1114" s="40"/>
      <c r="F1114" s="40"/>
      <c r="G1114" s="40"/>
      <c r="H1114" s="42"/>
      <c r="I1114" s="41"/>
      <c r="J1114" s="42"/>
      <c r="K1114" s="41"/>
      <c r="L1114" s="42">
        <f>SUM(AR1102:AR1117)+SUM(AS1102:AS1117)+SUM(AT1102:AT1117)+SUM(AU1102:AU1117)+SUM(AV1102:AV1117)</f>
        <v>183.77</v>
      </c>
    </row>
    <row r="1115" spans="1:83" ht="14.25" x14ac:dyDescent="0.2">
      <c r="A1115" s="38"/>
      <c r="B1115" s="38" t="s">
        <v>522</v>
      </c>
      <c r="C1115" s="38" t="s">
        <v>2122</v>
      </c>
      <c r="D1115" s="39" t="s">
        <v>635</v>
      </c>
      <c r="E1115" s="40">
        <f>Source!BZ344</f>
        <v>147</v>
      </c>
      <c r="F1115" s="40"/>
      <c r="G1115" s="40">
        <f>Source!AT344</f>
        <v>147</v>
      </c>
      <c r="H1115" s="42"/>
      <c r="I1115" s="41"/>
      <c r="J1115" s="42"/>
      <c r="K1115" s="41"/>
      <c r="L1115" s="42">
        <f>SUM(AZ1102:AZ1117)</f>
        <v>270.14</v>
      </c>
    </row>
    <row r="1116" spans="1:83" ht="14.25" x14ac:dyDescent="0.2">
      <c r="A1116" s="46"/>
      <c r="B1116" s="46" t="s">
        <v>523</v>
      </c>
      <c r="C1116" s="46" t="s">
        <v>2123</v>
      </c>
      <c r="D1116" s="47" t="s">
        <v>635</v>
      </c>
      <c r="E1116" s="48">
        <f>Source!CA344</f>
        <v>134</v>
      </c>
      <c r="F1116" s="48"/>
      <c r="G1116" s="48">
        <f>Source!AU344</f>
        <v>134</v>
      </c>
      <c r="H1116" s="49"/>
      <c r="I1116" s="50"/>
      <c r="J1116" s="49"/>
      <c r="K1116" s="50"/>
      <c r="L1116" s="49">
        <f>SUM(BA1102:BA1117)</f>
        <v>246.25</v>
      </c>
    </row>
    <row r="1117" spans="1:83" ht="15" x14ac:dyDescent="0.2">
      <c r="C1117" s="74" t="s">
        <v>1970</v>
      </c>
      <c r="D1117" s="74"/>
      <c r="E1117" s="74"/>
      <c r="F1117" s="74"/>
      <c r="G1117" s="74"/>
      <c r="H1117" s="74"/>
      <c r="I1117" s="75">
        <f>IF(E1102&lt;&gt;0,K1117/E1102, 0)</f>
        <v>72940</v>
      </c>
      <c r="J1117" s="75"/>
      <c r="K1117" s="75">
        <f>L1104+L1106+L1115+L1116+L1107</f>
        <v>729.4</v>
      </c>
      <c r="L1117" s="75"/>
      <c r="M1117" s="70">
        <f>K1117*1.038</f>
        <v>757.11720000000003</v>
      </c>
      <c r="AD1117">
        <f>ROUND((Source!AT344/100)*((ROUND(SUMIF(SmtRes!AQ597:'SmtRes'!AQ601,"=1",SmtRes!AD597:'SmtRes'!AD601)*Source!I344, 2)+ROUND(SUMIF(SmtRes!AQ597:'SmtRes'!AQ601,"=1",SmtRes!AC597:'SmtRes'!AC601)*Source!I344, 2))), 2)</f>
        <v>24.36</v>
      </c>
      <c r="AE1117">
        <f>ROUND((Source!AU344/100)*((ROUND(SUMIF(SmtRes!AQ597:'SmtRes'!AQ601,"=1",SmtRes!AD597:'SmtRes'!AD601)*Source!I344, 2)+ROUND(SUMIF(SmtRes!AQ597:'SmtRes'!AQ601,"=1",SmtRes!AC597:'SmtRes'!AC601)*Source!I344, 2))), 2)</f>
        <v>22.2</v>
      </c>
      <c r="AN1117" s="51">
        <f>L1104+L1106+L1115+L1116+L1107</f>
        <v>729.4</v>
      </c>
      <c r="AO1117" s="51">
        <f>L1106</f>
        <v>29.240000000000002</v>
      </c>
      <c r="AQ1117" t="s">
        <v>1971</v>
      </c>
      <c r="AR1117" s="51">
        <f>L1104</f>
        <v>172.15</v>
      </c>
      <c r="AT1117" s="51">
        <f>L1107</f>
        <v>11.620000000000001</v>
      </c>
      <c r="AV1117" t="s">
        <v>1971</v>
      </c>
      <c r="AW1117">
        <f>0</f>
        <v>0</v>
      </c>
      <c r="AZ1117">
        <f>Source!X344</f>
        <v>270.14</v>
      </c>
      <c r="BA1117">
        <f>Source!Y344</f>
        <v>246.25</v>
      </c>
      <c r="CD1117">
        <v>1</v>
      </c>
    </row>
    <row r="1118" spans="1:83" ht="82.5" x14ac:dyDescent="0.2">
      <c r="A1118" s="36" t="s">
        <v>569</v>
      </c>
      <c r="B1118" s="38" t="s">
        <v>2126</v>
      </c>
      <c r="C1118" s="38" t="s">
        <v>2127</v>
      </c>
      <c r="D1118" s="39" t="str">
        <f>Source!H346</f>
        <v>100 м</v>
      </c>
      <c r="E1118" s="40">
        <f>Source!K346</f>
        <v>0.01</v>
      </c>
      <c r="F1118" s="40"/>
      <c r="G1118" s="40">
        <f>Source!I346</f>
        <v>0.01</v>
      </c>
      <c r="H1118" s="42"/>
      <c r="I1118" s="41"/>
      <c r="J1118" s="42"/>
      <c r="K1118" s="41"/>
      <c r="L1118" s="42"/>
    </row>
    <row r="1119" spans="1:83" x14ac:dyDescent="0.2">
      <c r="C1119" s="43" t="str">
        <f>"Объем: "&amp;Source!I346&amp;"=1/"&amp;"100"</f>
        <v>Объем: 0,01=1/100</v>
      </c>
    </row>
    <row r="1120" spans="1:83" ht="15" x14ac:dyDescent="0.2">
      <c r="A1120" s="37"/>
      <c r="B1120" s="40">
        <v>1</v>
      </c>
      <c r="C1120" s="37" t="s">
        <v>1961</v>
      </c>
      <c r="D1120" s="39" t="s">
        <v>1203</v>
      </c>
      <c r="E1120" s="44"/>
      <c r="F1120" s="40"/>
      <c r="G1120" s="40">
        <f>Source!U346</f>
        <v>0.26500000000000001</v>
      </c>
      <c r="H1120" s="40"/>
      <c r="I1120" s="40"/>
      <c r="J1120" s="40"/>
      <c r="K1120" s="40"/>
      <c r="L1120" s="45">
        <f>SUM(L1121:L1121)-SUMIF(CE1121:CE1121, 1, L1121:L1121)</f>
        <v>131.81</v>
      </c>
    </row>
    <row r="1121" spans="1:83" ht="28.5" x14ac:dyDescent="0.2">
      <c r="A1121" s="38"/>
      <c r="B1121" s="38" t="s">
        <v>1214</v>
      </c>
      <c r="C1121" s="38" t="s">
        <v>1215</v>
      </c>
      <c r="D1121" s="39" t="s">
        <v>1203</v>
      </c>
      <c r="E1121" s="40">
        <v>26.5</v>
      </c>
      <c r="F1121" s="40"/>
      <c r="G1121" s="40">
        <f>SmtRes!CX602</f>
        <v>0.26500000000000001</v>
      </c>
      <c r="H1121" s="42"/>
      <c r="I1121" s="41"/>
      <c r="J1121" s="42">
        <f>SmtRes!CZ602</f>
        <v>497.4</v>
      </c>
      <c r="K1121" s="41"/>
      <c r="L1121" s="42">
        <f>SmtRes!DI602</f>
        <v>131.81</v>
      </c>
    </row>
    <row r="1122" spans="1:83" ht="15" x14ac:dyDescent="0.2">
      <c r="A1122" s="37"/>
      <c r="B1122" s="40">
        <v>2</v>
      </c>
      <c r="C1122" s="37" t="s">
        <v>1962</v>
      </c>
      <c r="D1122" s="39"/>
      <c r="E1122" s="44"/>
      <c r="F1122" s="40"/>
      <c r="G1122" s="40"/>
      <c r="H1122" s="40"/>
      <c r="I1122" s="40"/>
      <c r="J1122" s="40"/>
      <c r="K1122" s="40"/>
      <c r="L1122" s="45">
        <f>SUM(L1123:L1127)-SUMIF(CE1123:CE1127, 1, L1123:L1127)</f>
        <v>17.37</v>
      </c>
    </row>
    <row r="1123" spans="1:83" ht="15" x14ac:dyDescent="0.2">
      <c r="A1123" s="37"/>
      <c r="B1123" s="40"/>
      <c r="C1123" s="37" t="s">
        <v>1964</v>
      </c>
      <c r="D1123" s="39" t="s">
        <v>1203</v>
      </c>
      <c r="E1123" s="44"/>
      <c r="F1123" s="40"/>
      <c r="G1123" s="40">
        <f>Source!V346</f>
        <v>1.2500000000000001E-2</v>
      </c>
      <c r="H1123" s="40"/>
      <c r="I1123" s="40"/>
      <c r="J1123" s="40"/>
      <c r="K1123" s="40"/>
      <c r="L1123" s="45">
        <f>SUMIF(CE1124:CE1127, 1, L1124:L1127)</f>
        <v>7.17</v>
      </c>
      <c r="CE1123">
        <v>1</v>
      </c>
    </row>
    <row r="1124" spans="1:83" ht="42.75" x14ac:dyDescent="0.2">
      <c r="A1124" s="38"/>
      <c r="B1124" s="38" t="s">
        <v>1567</v>
      </c>
      <c r="C1124" s="38" t="s">
        <v>1569</v>
      </c>
      <c r="D1124" s="39" t="s">
        <v>1100</v>
      </c>
      <c r="E1124" s="40">
        <v>0.73</v>
      </c>
      <c r="F1124" s="40"/>
      <c r="G1124" s="40">
        <f>SmtRes!CX604</f>
        <v>7.3000000000000001E-3</v>
      </c>
      <c r="H1124" s="42">
        <f>SmtRes!CZ604</f>
        <v>789.17</v>
      </c>
      <c r="I1124" s="41">
        <f>SmtRes!AJ604</f>
        <v>1.35</v>
      </c>
      <c r="J1124" s="42">
        <f>ROUND(H1124*I1124, 2)</f>
        <v>1065.3800000000001</v>
      </c>
      <c r="K1124" s="41"/>
      <c r="L1124" s="42">
        <f>SmtRes!DG604</f>
        <v>7.78</v>
      </c>
    </row>
    <row r="1125" spans="1:83" ht="28.5" x14ac:dyDescent="0.2">
      <c r="A1125" s="38"/>
      <c r="B1125" s="38" t="s">
        <v>1209</v>
      </c>
      <c r="C1125" s="38" t="s">
        <v>1963</v>
      </c>
      <c r="D1125" s="39" t="s">
        <v>1203</v>
      </c>
      <c r="E1125" s="40">
        <f>SmtRes!DO604*SmtRes!AT604</f>
        <v>0.73</v>
      </c>
      <c r="F1125" s="40"/>
      <c r="G1125" s="40">
        <f>ROUND(E1125*G1118, 7)</f>
        <v>7.3000000000000001E-3</v>
      </c>
      <c r="H1125" s="42"/>
      <c r="I1125" s="41"/>
      <c r="J1125" s="42">
        <f>ROUND(SmtRes!AG604/SmtRes!DO604, 2)</f>
        <v>539.69000000000005</v>
      </c>
      <c r="K1125" s="41"/>
      <c r="L1125" s="42">
        <f>SmtRes!DH604</f>
        <v>3.94</v>
      </c>
      <c r="CE1125">
        <v>1</v>
      </c>
    </row>
    <row r="1126" spans="1:83" ht="57" x14ac:dyDescent="0.2">
      <c r="A1126" s="38"/>
      <c r="B1126" s="38" t="s">
        <v>1570</v>
      </c>
      <c r="C1126" s="38" t="s">
        <v>1572</v>
      </c>
      <c r="D1126" s="39" t="s">
        <v>1100</v>
      </c>
      <c r="E1126" s="40">
        <v>0.52</v>
      </c>
      <c r="F1126" s="40"/>
      <c r="G1126" s="40">
        <f>SmtRes!CX605</f>
        <v>5.1999999999999998E-3</v>
      </c>
      <c r="H1126" s="42">
        <f>SmtRes!CZ605</f>
        <v>1486.65</v>
      </c>
      <c r="I1126" s="41">
        <f>SmtRes!AJ605</f>
        <v>1.24</v>
      </c>
      <c r="J1126" s="42">
        <f>ROUND(H1126*I1126, 2)</f>
        <v>1843.45</v>
      </c>
      <c r="K1126" s="41"/>
      <c r="L1126" s="42">
        <f>SmtRes!DG605</f>
        <v>9.59</v>
      </c>
    </row>
    <row r="1127" spans="1:83" ht="28.5" x14ac:dyDescent="0.2">
      <c r="A1127" s="38"/>
      <c r="B1127" s="38" t="s">
        <v>1219</v>
      </c>
      <c r="C1127" s="38" t="s">
        <v>1974</v>
      </c>
      <c r="D1127" s="39" t="s">
        <v>1203</v>
      </c>
      <c r="E1127" s="40">
        <f>SmtRes!DO605*SmtRes!AT605</f>
        <v>0.52</v>
      </c>
      <c r="F1127" s="40"/>
      <c r="G1127" s="40">
        <f>ROUND(E1127*G1118, 7)</f>
        <v>5.1999999999999998E-3</v>
      </c>
      <c r="H1127" s="42"/>
      <c r="I1127" s="41"/>
      <c r="J1127" s="42">
        <f>ROUND(SmtRes!AG605/SmtRes!DO605, 2)</f>
        <v>620.24</v>
      </c>
      <c r="K1127" s="41"/>
      <c r="L1127" s="42">
        <f>SmtRes!DH605</f>
        <v>3.23</v>
      </c>
      <c r="CE1127">
        <v>1</v>
      </c>
    </row>
    <row r="1128" spans="1:83" ht="42.75" x14ac:dyDescent="0.2">
      <c r="A1128" s="38"/>
      <c r="B1128" s="38" t="str">
        <f>EtalonRes!I609</f>
        <v>01.5.02.01</v>
      </c>
      <c r="C1128" s="46" t="str">
        <f>EtalonRes!K609</f>
        <v>Металлоконструкции барьерного ограждения высотой 750 мм, шаг стоек 4000 мм</v>
      </c>
      <c r="D1128" s="47" t="str">
        <f>EtalonRes!O609</f>
        <v>м</v>
      </c>
      <c r="E1128" s="48">
        <f>EtalonRes!X609</f>
        <v>100</v>
      </c>
      <c r="F1128" s="48">
        <f>ROUND(0,7)</f>
        <v>0</v>
      </c>
      <c r="G1128" s="48">
        <f>ROUND(EtalonRes!AG609*Source!I346, 7)</f>
        <v>0</v>
      </c>
      <c r="H1128" s="49"/>
      <c r="I1128" s="50"/>
      <c r="J1128" s="49"/>
      <c r="K1128" s="50"/>
      <c r="L1128" s="49"/>
    </row>
    <row r="1129" spans="1:83" ht="15" x14ac:dyDescent="0.2">
      <c r="A1129" s="38"/>
      <c r="B1129" s="38"/>
      <c r="C1129" s="52" t="s">
        <v>1966</v>
      </c>
      <c r="D1129" s="39"/>
      <c r="E1129" s="40"/>
      <c r="F1129" s="40"/>
      <c r="G1129" s="40"/>
      <c r="H1129" s="42"/>
      <c r="I1129" s="41"/>
      <c r="J1129" s="42"/>
      <c r="K1129" s="41"/>
      <c r="L1129" s="42">
        <f>L1120+L1122+L1123</f>
        <v>156.35</v>
      </c>
    </row>
    <row r="1130" spans="1:83" ht="14.25" x14ac:dyDescent="0.2">
      <c r="A1130" s="38"/>
      <c r="B1130" s="38"/>
      <c r="C1130" s="38" t="s">
        <v>1967</v>
      </c>
      <c r="D1130" s="39"/>
      <c r="E1130" s="40"/>
      <c r="F1130" s="40"/>
      <c r="G1130" s="40"/>
      <c r="H1130" s="42"/>
      <c r="I1130" s="41"/>
      <c r="J1130" s="42"/>
      <c r="K1130" s="41"/>
      <c r="L1130" s="42">
        <f>SUM(AR1118:AR1133)+SUM(AS1118:AS1133)+SUM(AT1118:AT1133)+SUM(AU1118:AU1133)+SUM(AV1118:AV1133)</f>
        <v>138.97999999999999</v>
      </c>
    </row>
    <row r="1131" spans="1:83" ht="14.25" x14ac:dyDescent="0.2">
      <c r="A1131" s="38"/>
      <c r="B1131" s="38" t="s">
        <v>522</v>
      </c>
      <c r="C1131" s="38" t="s">
        <v>2122</v>
      </c>
      <c r="D1131" s="39" t="s">
        <v>635</v>
      </c>
      <c r="E1131" s="40">
        <f>Source!BZ346</f>
        <v>147</v>
      </c>
      <c r="F1131" s="40"/>
      <c r="G1131" s="40">
        <f>Source!AT346</f>
        <v>147</v>
      </c>
      <c r="H1131" s="42"/>
      <c r="I1131" s="41"/>
      <c r="J1131" s="42"/>
      <c r="K1131" s="41"/>
      <c r="L1131" s="42">
        <f>SUM(AZ1118:AZ1133)</f>
        <v>204.3</v>
      </c>
    </row>
    <row r="1132" spans="1:83" ht="14.25" x14ac:dyDescent="0.2">
      <c r="A1132" s="46"/>
      <c r="B1132" s="46" t="s">
        <v>523</v>
      </c>
      <c r="C1132" s="46" t="s">
        <v>2123</v>
      </c>
      <c r="D1132" s="47" t="s">
        <v>635</v>
      </c>
      <c r="E1132" s="48">
        <f>Source!CA346</f>
        <v>134</v>
      </c>
      <c r="F1132" s="48"/>
      <c r="G1132" s="48">
        <f>Source!AU346</f>
        <v>134</v>
      </c>
      <c r="H1132" s="49"/>
      <c r="I1132" s="50"/>
      <c r="J1132" s="49"/>
      <c r="K1132" s="50"/>
      <c r="L1132" s="49">
        <f>SUM(BA1118:BA1133)</f>
        <v>186.23</v>
      </c>
    </row>
    <row r="1133" spans="1:83" ht="15" x14ac:dyDescent="0.2">
      <c r="C1133" s="74" t="s">
        <v>1970</v>
      </c>
      <c r="D1133" s="74"/>
      <c r="E1133" s="74"/>
      <c r="F1133" s="74"/>
      <c r="G1133" s="74"/>
      <c r="H1133" s="74"/>
      <c r="I1133" s="75">
        <f>IF(E1118&lt;&gt;0,K1133/E1118, 0)</f>
        <v>54688</v>
      </c>
      <c r="J1133" s="75"/>
      <c r="K1133" s="75">
        <f>L1120+L1122+L1131+L1132+L1123</f>
        <v>546.88</v>
      </c>
      <c r="L1133" s="75"/>
      <c r="M1133" s="70">
        <f>K1133*1.038</f>
        <v>567.66143999999997</v>
      </c>
      <c r="AD1133">
        <f>ROUND((Source!AT346/100)*((ROUND(SUMIF(SmtRes!AQ602:'SmtRes'!AQ606,"=1",SmtRes!AD602:'SmtRes'!AD606)*Source!I346, 2)+ROUND(SUMIF(SmtRes!AQ602:'SmtRes'!AQ606,"=1",SmtRes!AC602:'SmtRes'!AC606)*Source!I346, 2))), 2)</f>
        <v>24.36</v>
      </c>
      <c r="AE1133">
        <f>ROUND((Source!AU346/100)*((ROUND(SUMIF(SmtRes!AQ602:'SmtRes'!AQ606,"=1",SmtRes!AD602:'SmtRes'!AD606)*Source!I346, 2)+ROUND(SUMIF(SmtRes!AQ602:'SmtRes'!AQ606,"=1",SmtRes!AC602:'SmtRes'!AC606)*Source!I346, 2))), 2)</f>
        <v>22.2</v>
      </c>
      <c r="AN1133" s="51">
        <f>L1120+L1122+L1131+L1132+L1123</f>
        <v>546.88</v>
      </c>
      <c r="AO1133" s="51">
        <f>L1122</f>
        <v>17.37</v>
      </c>
      <c r="AQ1133" t="s">
        <v>1971</v>
      </c>
      <c r="AR1133" s="51">
        <f>L1120</f>
        <v>131.81</v>
      </c>
      <c r="AT1133" s="51">
        <f>L1123</f>
        <v>7.17</v>
      </c>
      <c r="AV1133" t="s">
        <v>1971</v>
      </c>
      <c r="AW1133">
        <f>0</f>
        <v>0</v>
      </c>
      <c r="AZ1133">
        <f>Source!X346</f>
        <v>204.3</v>
      </c>
      <c r="BA1133">
        <f>Source!Y346</f>
        <v>186.23</v>
      </c>
      <c r="CD1133">
        <v>1</v>
      </c>
    </row>
    <row r="1134" spans="1:83" ht="111" x14ac:dyDescent="0.2">
      <c r="A1134" s="36" t="s">
        <v>575</v>
      </c>
      <c r="B1134" s="38" t="s">
        <v>2128</v>
      </c>
      <c r="C1134" s="38" t="s">
        <v>2129</v>
      </c>
      <c r="D1134" s="39" t="str">
        <f>Source!H348</f>
        <v>КОМПЛ</v>
      </c>
      <c r="E1134" s="40">
        <f>Source!K348</f>
        <v>1</v>
      </c>
      <c r="F1134" s="40"/>
      <c r="G1134" s="40">
        <f>Source!I348</f>
        <v>1</v>
      </c>
      <c r="H1134" s="42"/>
      <c r="I1134" s="41"/>
      <c r="J1134" s="42"/>
      <c r="K1134" s="41"/>
      <c r="L1134" s="42"/>
    </row>
    <row r="1135" spans="1:83" ht="15" x14ac:dyDescent="0.2">
      <c r="A1135" s="37"/>
      <c r="B1135" s="40">
        <v>1</v>
      </c>
      <c r="C1135" s="37" t="s">
        <v>1961</v>
      </c>
      <c r="D1135" s="39" t="s">
        <v>1203</v>
      </c>
      <c r="E1135" s="44"/>
      <c r="F1135" s="40"/>
      <c r="G1135" s="40">
        <f>Source!U348</f>
        <v>22.61</v>
      </c>
      <c r="H1135" s="40"/>
      <c r="I1135" s="40"/>
      <c r="J1135" s="40"/>
      <c r="K1135" s="40"/>
      <c r="L1135" s="45">
        <f>SUM(L1136:L1136)-SUMIF(CE1136:CE1136, 1, L1136:L1136)</f>
        <v>10472.049999999999</v>
      </c>
    </row>
    <row r="1136" spans="1:83" ht="14.25" x14ac:dyDescent="0.2">
      <c r="A1136" s="38"/>
      <c r="B1136" s="38" t="s">
        <v>1573</v>
      </c>
      <c r="C1136" s="38" t="s">
        <v>1574</v>
      </c>
      <c r="D1136" s="39" t="s">
        <v>1203</v>
      </c>
      <c r="E1136" s="40">
        <v>22.61</v>
      </c>
      <c r="F1136" s="40"/>
      <c r="G1136" s="40">
        <f>SmtRes!CX607</f>
        <v>22.61</v>
      </c>
      <c r="H1136" s="42"/>
      <c r="I1136" s="41"/>
      <c r="J1136" s="42">
        <f>SmtRes!CZ607</f>
        <v>463.16</v>
      </c>
      <c r="K1136" s="41"/>
      <c r="L1136" s="42">
        <f>SmtRes!DI607</f>
        <v>10472.049999999999</v>
      </c>
    </row>
    <row r="1137" spans="1:83" ht="15" x14ac:dyDescent="0.2">
      <c r="A1137" s="37"/>
      <c r="B1137" s="40">
        <v>2</v>
      </c>
      <c r="C1137" s="37" t="s">
        <v>1962</v>
      </c>
      <c r="D1137" s="39"/>
      <c r="E1137" s="44"/>
      <c r="F1137" s="40"/>
      <c r="G1137" s="40"/>
      <c r="H1137" s="40"/>
      <c r="I1137" s="40"/>
      <c r="J1137" s="40"/>
      <c r="K1137" s="40"/>
      <c r="L1137" s="45">
        <f>SUM(L1138:L1143)-SUMIF(CE1138:CE1143, 1, L1138:L1143)</f>
        <v>567.00000000000045</v>
      </c>
    </row>
    <row r="1138" spans="1:83" ht="15" x14ac:dyDescent="0.2">
      <c r="A1138" s="37"/>
      <c r="B1138" s="40"/>
      <c r="C1138" s="37" t="s">
        <v>1964</v>
      </c>
      <c r="D1138" s="39" t="s">
        <v>1203</v>
      </c>
      <c r="E1138" s="44"/>
      <c r="F1138" s="40"/>
      <c r="G1138" s="40">
        <f>Source!V348</f>
        <v>2.58</v>
      </c>
      <c r="H1138" s="40"/>
      <c r="I1138" s="40"/>
      <c r="J1138" s="40"/>
      <c r="K1138" s="40"/>
      <c r="L1138" s="45">
        <f>SUMIF(CE1139:CE1143, 1, L1139:L1143)</f>
        <v>1267.33</v>
      </c>
      <c r="CE1138">
        <v>1</v>
      </c>
    </row>
    <row r="1139" spans="1:83" ht="42.75" x14ac:dyDescent="0.2">
      <c r="A1139" s="38"/>
      <c r="B1139" s="38" t="s">
        <v>1567</v>
      </c>
      <c r="C1139" s="38" t="s">
        <v>1569</v>
      </c>
      <c r="D1139" s="39" t="s">
        <v>1100</v>
      </c>
      <c r="E1139" s="40">
        <v>0.51</v>
      </c>
      <c r="F1139" s="40"/>
      <c r="G1139" s="40">
        <f>SmtRes!CX609</f>
        <v>0.51</v>
      </c>
      <c r="H1139" s="42">
        <f>SmtRes!CZ609</f>
        <v>789.17</v>
      </c>
      <c r="I1139" s="41">
        <f>SmtRes!AJ609</f>
        <v>1.35</v>
      </c>
      <c r="J1139" s="42">
        <f>ROUND(H1139*I1139, 2)</f>
        <v>1065.3800000000001</v>
      </c>
      <c r="K1139" s="41"/>
      <c r="L1139" s="42">
        <f>SmtRes!DG609</f>
        <v>543.34</v>
      </c>
    </row>
    <row r="1140" spans="1:83" ht="28.5" x14ac:dyDescent="0.2">
      <c r="A1140" s="38"/>
      <c r="B1140" s="38" t="s">
        <v>1209</v>
      </c>
      <c r="C1140" s="38" t="s">
        <v>1963</v>
      </c>
      <c r="D1140" s="39" t="s">
        <v>1203</v>
      </c>
      <c r="E1140" s="40">
        <f>SmtRes!DO609*SmtRes!AT609</f>
        <v>0.51</v>
      </c>
      <c r="F1140" s="40"/>
      <c r="G1140" s="40">
        <f>ROUND(E1140*G1134, 7)</f>
        <v>0.51</v>
      </c>
      <c r="H1140" s="42"/>
      <c r="I1140" s="41"/>
      <c r="J1140" s="42">
        <f>ROUND(SmtRes!AG609/SmtRes!DO609, 2)</f>
        <v>539.69000000000005</v>
      </c>
      <c r="K1140" s="41"/>
      <c r="L1140" s="42">
        <f>SmtRes!DH609</f>
        <v>275.24</v>
      </c>
      <c r="CE1140">
        <v>1</v>
      </c>
    </row>
    <row r="1141" spans="1:83" ht="28.5" x14ac:dyDescent="0.2">
      <c r="A1141" s="38"/>
      <c r="B1141" s="38" t="s">
        <v>1575</v>
      </c>
      <c r="C1141" s="38" t="s">
        <v>1577</v>
      </c>
      <c r="D1141" s="39" t="s">
        <v>1100</v>
      </c>
      <c r="E1141" s="40">
        <v>2.0699999999999998</v>
      </c>
      <c r="F1141" s="40"/>
      <c r="G1141" s="40">
        <f>SmtRes!CX610</f>
        <v>2.0699999999999998</v>
      </c>
      <c r="H1141" s="42">
        <f>SmtRes!CZ610</f>
        <v>7.51</v>
      </c>
      <c r="I1141" s="41">
        <f>SmtRes!AJ610</f>
        <v>1.44</v>
      </c>
      <c r="J1141" s="42">
        <f>ROUND(H1141*I1141, 2)</f>
        <v>10.81</v>
      </c>
      <c r="K1141" s="41"/>
      <c r="L1141" s="42">
        <f>SmtRes!DG610</f>
        <v>22.38</v>
      </c>
    </row>
    <row r="1142" spans="1:83" ht="28.5" x14ac:dyDescent="0.2">
      <c r="A1142" s="38"/>
      <c r="B1142" s="38" t="s">
        <v>1424</v>
      </c>
      <c r="C1142" s="38" t="s">
        <v>2089</v>
      </c>
      <c r="D1142" s="39" t="s">
        <v>1203</v>
      </c>
      <c r="E1142" s="40">
        <f>SmtRes!DO610*SmtRes!AT610</f>
        <v>2.0699999999999998</v>
      </c>
      <c r="F1142" s="40"/>
      <c r="G1142" s="40">
        <f>ROUND(E1142*G1134, 7)</f>
        <v>2.0699999999999998</v>
      </c>
      <c r="H1142" s="42"/>
      <c r="I1142" s="41"/>
      <c r="J1142" s="42">
        <f>ROUND(SmtRes!AG610/SmtRes!DO610, 2)</f>
        <v>479.27</v>
      </c>
      <c r="K1142" s="41"/>
      <c r="L1142" s="42">
        <f>SmtRes!DH610</f>
        <v>992.09</v>
      </c>
      <c r="CE1142">
        <v>1</v>
      </c>
    </row>
    <row r="1143" spans="1:83" ht="14.25" x14ac:dyDescent="0.2">
      <c r="A1143" s="38"/>
      <c r="B1143" s="38" t="s">
        <v>1308</v>
      </c>
      <c r="C1143" s="38" t="s">
        <v>1310</v>
      </c>
      <c r="D1143" s="39" t="s">
        <v>1100</v>
      </c>
      <c r="E1143" s="40">
        <v>0.24</v>
      </c>
      <c r="F1143" s="40"/>
      <c r="G1143" s="40">
        <f>SmtRes!CX611</f>
        <v>0.24</v>
      </c>
      <c r="H1143" s="42">
        <f>SmtRes!CZ611</f>
        <v>4.3499999999999996</v>
      </c>
      <c r="I1143" s="41">
        <f>SmtRes!AJ611</f>
        <v>1.23</v>
      </c>
      <c r="J1143" s="42">
        <f>ROUND(H1143*I1143, 2)</f>
        <v>5.35</v>
      </c>
      <c r="K1143" s="41"/>
      <c r="L1143" s="42">
        <f>SmtRes!DG611</f>
        <v>1.28</v>
      </c>
    </row>
    <row r="1144" spans="1:83" ht="15" hidden="1" x14ac:dyDescent="0.2">
      <c r="A1144" s="37"/>
      <c r="B1144" s="40">
        <v>4</v>
      </c>
      <c r="C1144" s="37" t="s">
        <v>1965</v>
      </c>
      <c r="D1144" s="39"/>
      <c r="E1144" s="44"/>
      <c r="F1144" s="40"/>
      <c r="G1144" s="40"/>
      <c r="H1144" s="40"/>
      <c r="I1144" s="40"/>
      <c r="J1144" s="40"/>
      <c r="K1144" s="40"/>
      <c r="L1144" s="45">
        <f>SUM(L1145:L1150)-SUMIF(CE1145:CE1150, 1, L1145:L1150)</f>
        <v>0</v>
      </c>
    </row>
    <row r="1145" spans="1:83" ht="14.25" x14ac:dyDescent="0.2">
      <c r="A1145" s="38"/>
      <c r="B1145" s="38" t="s">
        <v>1314</v>
      </c>
      <c r="C1145" s="38" t="s">
        <v>1316</v>
      </c>
      <c r="D1145" s="39" t="s">
        <v>49</v>
      </c>
      <c r="E1145" s="40">
        <v>0.1192</v>
      </c>
      <c r="F1145" s="40">
        <f t="shared" ref="F1145:F1153" si="17">ROUND(0,7)</f>
        <v>0</v>
      </c>
      <c r="G1145" s="40">
        <f>SmtRes!CX612</f>
        <v>0</v>
      </c>
      <c r="H1145" s="42"/>
      <c r="I1145" s="41"/>
      <c r="J1145" s="42">
        <f>SmtRes!CZ612</f>
        <v>108.66</v>
      </c>
      <c r="K1145" s="41"/>
      <c r="L1145" s="42">
        <f>SmtRes!DF612</f>
        <v>0</v>
      </c>
    </row>
    <row r="1146" spans="1:83" ht="14.25" x14ac:dyDescent="0.2">
      <c r="A1146" s="38"/>
      <c r="B1146" s="38" t="s">
        <v>1317</v>
      </c>
      <c r="C1146" s="38" t="s">
        <v>1319</v>
      </c>
      <c r="D1146" s="39" t="s">
        <v>441</v>
      </c>
      <c r="E1146" s="40">
        <v>2.9100000000000001E-2</v>
      </c>
      <c r="F1146" s="40">
        <f t="shared" si="17"/>
        <v>0</v>
      </c>
      <c r="G1146" s="40">
        <f>SmtRes!CX613</f>
        <v>0</v>
      </c>
      <c r="H1146" s="42"/>
      <c r="I1146" s="41"/>
      <c r="J1146" s="42">
        <f>SmtRes!CZ613</f>
        <v>54.5</v>
      </c>
      <c r="K1146" s="41"/>
      <c r="L1146" s="42">
        <f>SmtRes!DF613</f>
        <v>0</v>
      </c>
    </row>
    <row r="1147" spans="1:83" ht="14.25" x14ac:dyDescent="0.2">
      <c r="A1147" s="38"/>
      <c r="B1147" s="38" t="s">
        <v>1578</v>
      </c>
      <c r="C1147" s="38" t="s">
        <v>596</v>
      </c>
      <c r="D1147" s="39" t="s">
        <v>83</v>
      </c>
      <c r="E1147" s="40">
        <v>2E-3</v>
      </c>
      <c r="F1147" s="40">
        <f t="shared" si="17"/>
        <v>0</v>
      </c>
      <c r="G1147" s="40">
        <f>SmtRes!CX614</f>
        <v>0</v>
      </c>
      <c r="H1147" s="42">
        <f>SmtRes!CZ614</f>
        <v>89330.06</v>
      </c>
      <c r="I1147" s="41">
        <f>SmtRes!AI614</f>
        <v>1.08</v>
      </c>
      <c r="J1147" s="42">
        <f>ROUND(H1147*I1147, 2)</f>
        <v>96476.46</v>
      </c>
      <c r="K1147" s="41"/>
      <c r="L1147" s="42">
        <f>SmtRes!DF614</f>
        <v>0</v>
      </c>
    </row>
    <row r="1148" spans="1:83" ht="14.25" x14ac:dyDescent="0.2">
      <c r="A1148" s="38"/>
      <c r="B1148" s="38" t="s">
        <v>1323</v>
      </c>
      <c r="C1148" s="38" t="s">
        <v>1325</v>
      </c>
      <c r="D1148" s="39" t="s">
        <v>83</v>
      </c>
      <c r="E1148" s="40">
        <v>5.9999999999999995E-4</v>
      </c>
      <c r="F1148" s="40">
        <f t="shared" si="17"/>
        <v>0</v>
      </c>
      <c r="G1148" s="40">
        <f>SmtRes!CX615</f>
        <v>0</v>
      </c>
      <c r="H1148" s="42"/>
      <c r="I1148" s="41"/>
      <c r="J1148" s="42">
        <f>SmtRes!CZ615</f>
        <v>83923.41</v>
      </c>
      <c r="K1148" s="41"/>
      <c r="L1148" s="42">
        <f>SmtRes!DF615</f>
        <v>0</v>
      </c>
    </row>
    <row r="1149" spans="1:83" ht="57" x14ac:dyDescent="0.2">
      <c r="A1149" s="38"/>
      <c r="B1149" s="38" t="s">
        <v>1580</v>
      </c>
      <c r="C1149" s="38" t="s">
        <v>1582</v>
      </c>
      <c r="D1149" s="39" t="s">
        <v>49</v>
      </c>
      <c r="E1149" s="40">
        <v>1.7600000000000001E-2</v>
      </c>
      <c r="F1149" s="40">
        <f t="shared" si="17"/>
        <v>0</v>
      </c>
      <c r="G1149" s="40">
        <f>SmtRes!CX618</f>
        <v>0</v>
      </c>
      <c r="H1149" s="42">
        <f>SmtRes!CZ618</f>
        <v>5764.42</v>
      </c>
      <c r="I1149" s="41">
        <f>SmtRes!AI618</f>
        <v>1.59</v>
      </c>
      <c r="J1149" s="42">
        <f>ROUND(H1149*I1149, 2)</f>
        <v>9165.43</v>
      </c>
      <c r="K1149" s="41"/>
      <c r="L1149" s="42">
        <f>SmtRes!DF618</f>
        <v>0</v>
      </c>
    </row>
    <row r="1150" spans="1:83" ht="14.25" x14ac:dyDescent="0.2">
      <c r="A1150" s="38"/>
      <c r="B1150" s="38" t="s">
        <v>1583</v>
      </c>
      <c r="C1150" s="38" t="s">
        <v>1585</v>
      </c>
      <c r="D1150" s="39" t="s">
        <v>83</v>
      </c>
      <c r="E1150" s="40">
        <v>5.9999999999999995E-4</v>
      </c>
      <c r="F1150" s="40">
        <f t="shared" si="17"/>
        <v>0</v>
      </c>
      <c r="G1150" s="40">
        <f>SmtRes!CX619</f>
        <v>0</v>
      </c>
      <c r="H1150" s="42">
        <f>SmtRes!CZ619</f>
        <v>82698.14</v>
      </c>
      <c r="I1150" s="41">
        <f>SmtRes!AI619</f>
        <v>1.29</v>
      </c>
      <c r="J1150" s="42">
        <f>ROUND(H1150*I1150, 2)</f>
        <v>106680.6</v>
      </c>
      <c r="K1150" s="41"/>
      <c r="L1150" s="42">
        <f>SmtRes!DF619</f>
        <v>0</v>
      </c>
    </row>
    <row r="1151" spans="1:83" ht="57" x14ac:dyDescent="0.2">
      <c r="A1151" s="38"/>
      <c r="B1151" s="38" t="str">
        <f>EtalonRes!I619</f>
        <v>02.2.04.03</v>
      </c>
      <c r="C1151" s="38" t="str">
        <f>EtalonRes!K619</f>
        <v>Песчано-гравийная смесь или щебеночно-песчаная смесь оптимального гранулометрического состава</v>
      </c>
      <c r="D1151" s="39" t="str">
        <f>EtalonRes!O619</f>
        <v>м3</v>
      </c>
      <c r="E1151" s="40">
        <f>EtalonRes!X619</f>
        <v>0</v>
      </c>
      <c r="F1151" s="40">
        <f t="shared" si="17"/>
        <v>0</v>
      </c>
      <c r="G1151" s="40">
        <f>ROUND(EtalonRes!AG619*Source!I348, 7)</f>
        <v>0</v>
      </c>
      <c r="H1151" s="42"/>
      <c r="I1151" s="41"/>
      <c r="J1151" s="42"/>
      <c r="K1151" s="41"/>
      <c r="L1151" s="42"/>
    </row>
    <row r="1152" spans="1:83" ht="14.25" x14ac:dyDescent="0.2">
      <c r="A1152" s="38"/>
      <c r="B1152" s="38" t="str">
        <f>EtalonRes!I620</f>
        <v>04.1.02.05</v>
      </c>
      <c r="C1152" s="38" t="str">
        <f>EtalonRes!K620</f>
        <v>Смеси бетонные тяжелого бетона</v>
      </c>
      <c r="D1152" s="39" t="str">
        <f>EtalonRes!O620</f>
        <v>м3</v>
      </c>
      <c r="E1152" s="40">
        <f>EtalonRes!X620</f>
        <v>2.6288999999999998</v>
      </c>
      <c r="F1152" s="40">
        <f t="shared" si="17"/>
        <v>0</v>
      </c>
      <c r="G1152" s="40">
        <f>ROUND(EtalonRes!AG620*Source!I348, 7)</f>
        <v>0</v>
      </c>
      <c r="H1152" s="42"/>
      <c r="I1152" s="41"/>
      <c r="J1152" s="42"/>
      <c r="K1152" s="41"/>
      <c r="L1152" s="42"/>
    </row>
    <row r="1153" spans="1:82" ht="14.25" x14ac:dyDescent="0.2">
      <c r="A1153" s="38"/>
      <c r="B1153" s="38" t="str">
        <f>EtalonRes!I623</f>
        <v>24.2.01.01</v>
      </c>
      <c r="C1153" s="46" t="str">
        <f>EtalonRes!K623</f>
        <v>Трубы дренажные</v>
      </c>
      <c r="D1153" s="47" t="str">
        <f>EtalonRes!O623</f>
        <v>м</v>
      </c>
      <c r="E1153" s="48">
        <f>EtalonRes!X623</f>
        <v>0</v>
      </c>
      <c r="F1153" s="48">
        <f t="shared" si="17"/>
        <v>0</v>
      </c>
      <c r="G1153" s="48">
        <f>ROUND(EtalonRes!AG623*Source!I348, 7)</f>
        <v>0</v>
      </c>
      <c r="H1153" s="49"/>
      <c r="I1153" s="50"/>
      <c r="J1153" s="49"/>
      <c r="K1153" s="50"/>
      <c r="L1153" s="49"/>
    </row>
    <row r="1154" spans="1:82" ht="15" x14ac:dyDescent="0.2">
      <c r="A1154" s="38"/>
      <c r="B1154" s="38"/>
      <c r="C1154" s="52" t="s">
        <v>1966</v>
      </c>
      <c r="D1154" s="39"/>
      <c r="E1154" s="40"/>
      <c r="F1154" s="40"/>
      <c r="G1154" s="40"/>
      <c r="H1154" s="42"/>
      <c r="I1154" s="41"/>
      <c r="J1154" s="42"/>
      <c r="K1154" s="41"/>
      <c r="L1154" s="42">
        <f>L1135+L1137+L1138+L1144</f>
        <v>12306.38</v>
      </c>
    </row>
    <row r="1155" spans="1:82" ht="14.25" x14ac:dyDescent="0.2">
      <c r="A1155" s="38"/>
      <c r="B1155" s="38"/>
      <c r="C1155" s="38" t="s">
        <v>1967</v>
      </c>
      <c r="D1155" s="39"/>
      <c r="E1155" s="40"/>
      <c r="F1155" s="40"/>
      <c r="G1155" s="40"/>
      <c r="H1155" s="42"/>
      <c r="I1155" s="41"/>
      <c r="J1155" s="42"/>
      <c r="K1155" s="41"/>
      <c r="L1155" s="42">
        <f>SUM(AR1134:AR1158)+SUM(AS1134:AS1158)+SUM(AT1134:AT1158)+SUM(AU1134:AU1158)+SUM(AV1134:AV1158)</f>
        <v>11739.38</v>
      </c>
    </row>
    <row r="1156" spans="1:82" ht="28.5" x14ac:dyDescent="0.2">
      <c r="A1156" s="38"/>
      <c r="B1156" s="38" t="s">
        <v>120</v>
      </c>
      <c r="C1156" s="38" t="s">
        <v>1992</v>
      </c>
      <c r="D1156" s="39" t="s">
        <v>635</v>
      </c>
      <c r="E1156" s="40">
        <f>Source!BZ348</f>
        <v>93</v>
      </c>
      <c r="F1156" s="40"/>
      <c r="G1156" s="40">
        <f>Source!AT348</f>
        <v>93</v>
      </c>
      <c r="H1156" s="42"/>
      <c r="I1156" s="41"/>
      <c r="J1156" s="42"/>
      <c r="K1156" s="41"/>
      <c r="L1156" s="42">
        <f>SUM(AZ1134:AZ1158)</f>
        <v>10917.62</v>
      </c>
    </row>
    <row r="1157" spans="1:82" ht="28.5" x14ac:dyDescent="0.2">
      <c r="A1157" s="46"/>
      <c r="B1157" s="46" t="s">
        <v>121</v>
      </c>
      <c r="C1157" s="46" t="s">
        <v>1993</v>
      </c>
      <c r="D1157" s="47" t="s">
        <v>635</v>
      </c>
      <c r="E1157" s="48">
        <f>Source!CA348</f>
        <v>62</v>
      </c>
      <c r="F1157" s="48"/>
      <c r="G1157" s="48">
        <f>Source!AU348</f>
        <v>62</v>
      </c>
      <c r="H1157" s="49"/>
      <c r="I1157" s="50"/>
      <c r="J1157" s="49"/>
      <c r="K1157" s="50"/>
      <c r="L1157" s="49">
        <f>SUM(BA1134:BA1158)</f>
        <v>7278.42</v>
      </c>
    </row>
    <row r="1158" spans="1:82" ht="15" x14ac:dyDescent="0.2">
      <c r="C1158" s="74" t="s">
        <v>1970</v>
      </c>
      <c r="D1158" s="74"/>
      <c r="E1158" s="74"/>
      <c r="F1158" s="74"/>
      <c r="G1158" s="74"/>
      <c r="H1158" s="74"/>
      <c r="I1158" s="75">
        <f>IF(E1134&lt;&gt;0,K1158/E1134, 0)</f>
        <v>30502.42</v>
      </c>
      <c r="J1158" s="75"/>
      <c r="K1158" s="75">
        <f>L1135+L1137+L1144+L1156+L1157+L1138</f>
        <v>30502.42</v>
      </c>
      <c r="L1158" s="75"/>
      <c r="M1158" s="70">
        <f>K1158*1.038</f>
        <v>31661.51196</v>
      </c>
      <c r="AD1158">
        <f>ROUND((Source!AT348/100)*((ROUND(SUMIF(SmtRes!AQ607:'SmtRes'!AQ620,"=1",SmtRes!AD607:'SmtRes'!AD620)*Source!I348, 2)+ROUND(SUMIF(SmtRes!AQ607:'SmtRes'!AQ620,"=1",SmtRes!AC607:'SmtRes'!AC620)*Source!I348, 2))), 2)</f>
        <v>1378.37</v>
      </c>
      <c r="AE1158">
        <f>ROUND((Source!AU348/100)*((ROUND(SUMIF(SmtRes!AQ607:'SmtRes'!AQ620,"=1",SmtRes!AD607:'SmtRes'!AD620)*Source!I348, 2)+ROUND(SUMIF(SmtRes!AQ607:'SmtRes'!AQ620,"=1",SmtRes!AC607:'SmtRes'!AC620)*Source!I348, 2))), 2)</f>
        <v>918.91</v>
      </c>
      <c r="AN1158" s="51">
        <f>L1135+L1137+L1144+L1156+L1157+L1138</f>
        <v>30502.42</v>
      </c>
      <c r="AO1158" s="51">
        <f>L1137</f>
        <v>567.00000000000045</v>
      </c>
      <c r="AQ1158" t="s">
        <v>1971</v>
      </c>
      <c r="AR1158" s="51">
        <f>L1135</f>
        <v>10472.049999999999</v>
      </c>
      <c r="AT1158" s="51">
        <f>L1138</f>
        <v>1267.33</v>
      </c>
      <c r="AV1158" t="s">
        <v>1971</v>
      </c>
      <c r="AW1158" s="51">
        <f>L1144</f>
        <v>0</v>
      </c>
      <c r="AZ1158">
        <f>Source!X348</f>
        <v>10917.62</v>
      </c>
      <c r="BA1158">
        <f>Source!Y348</f>
        <v>7278.42</v>
      </c>
      <c r="CD1158">
        <v>1</v>
      </c>
    </row>
    <row r="1161" spans="1:82" ht="16.5" x14ac:dyDescent="0.2">
      <c r="A1161" s="76" t="s">
        <v>2131</v>
      </c>
      <c r="B1161" s="76"/>
      <c r="C1161" s="76"/>
      <c r="D1161" s="76"/>
      <c r="E1161" s="76"/>
      <c r="F1161" s="76"/>
      <c r="G1161" s="76"/>
      <c r="H1161" s="76"/>
      <c r="I1161" s="76"/>
      <c r="J1161" s="76"/>
      <c r="K1161" s="76"/>
      <c r="L1161" s="76"/>
    </row>
    <row r="1163" spans="1:82" ht="15" hidden="1" x14ac:dyDescent="0.2">
      <c r="A1163" s="58"/>
      <c r="B1163" s="59"/>
      <c r="C1163" s="81" t="s">
        <v>2130</v>
      </c>
      <c r="D1163" s="81"/>
      <c r="E1163" s="81"/>
      <c r="F1163" s="81"/>
      <c r="G1163" s="81"/>
      <c r="H1163" s="81"/>
      <c r="I1163" s="45"/>
      <c r="J1163" s="58"/>
      <c r="K1163" s="60"/>
      <c r="L1163" s="45">
        <f>L1165+L1166+L1172+L1176</f>
        <v>0</v>
      </c>
    </row>
    <row r="1164" spans="1:82" ht="14.25" hidden="1" x14ac:dyDescent="0.2">
      <c r="A1164" s="53"/>
      <c r="B1164" s="57"/>
      <c r="C1164" s="82" t="s">
        <v>2027</v>
      </c>
      <c r="D1164" s="79"/>
      <c r="E1164" s="79"/>
      <c r="F1164" s="79"/>
      <c r="G1164" s="79"/>
      <c r="H1164" s="79"/>
      <c r="I1164" s="42"/>
      <c r="J1164" s="53"/>
      <c r="K1164" s="40"/>
      <c r="L1164" s="42"/>
    </row>
    <row r="1165" spans="1:82" ht="14.25" hidden="1" x14ac:dyDescent="0.2">
      <c r="A1165" s="53"/>
      <c r="B1165" s="57"/>
      <c r="C1165" s="79" t="s">
        <v>2028</v>
      </c>
      <c r="D1165" s="79"/>
      <c r="E1165" s="79"/>
      <c r="F1165" s="79"/>
      <c r="G1165" s="79"/>
      <c r="H1165" s="79"/>
      <c r="I1165" s="42"/>
      <c r="J1165" s="53"/>
      <c r="K1165" s="40"/>
      <c r="L1165" s="42">
        <f>SUM(AR1161:AR1161)</f>
        <v>0</v>
      </c>
    </row>
    <row r="1166" spans="1:82" ht="14.25" hidden="1" x14ac:dyDescent="0.2">
      <c r="A1166" s="53"/>
      <c r="B1166" s="57"/>
      <c r="C1166" s="79" t="s">
        <v>2029</v>
      </c>
      <c r="D1166" s="79"/>
      <c r="E1166" s="79"/>
      <c r="F1166" s="79"/>
      <c r="G1166" s="79"/>
      <c r="H1166" s="79"/>
      <c r="I1166" s="42"/>
      <c r="J1166" s="53"/>
      <c r="K1166" s="40"/>
      <c r="L1166" s="42">
        <f>L1168+L1171+L1170</f>
        <v>0</v>
      </c>
    </row>
    <row r="1167" spans="1:82" ht="14.25" hidden="1" x14ac:dyDescent="0.2">
      <c r="A1167" s="53"/>
      <c r="B1167" s="57"/>
      <c r="C1167" s="82" t="s">
        <v>2030</v>
      </c>
      <c r="D1167" s="79"/>
      <c r="E1167" s="79"/>
      <c r="F1167" s="79"/>
      <c r="G1167" s="79"/>
      <c r="H1167" s="79"/>
      <c r="I1167" s="42"/>
      <c r="J1167" s="53"/>
      <c r="K1167" s="40"/>
      <c r="L1167" s="42"/>
    </row>
    <row r="1168" spans="1:82" ht="14.25" hidden="1" x14ac:dyDescent="0.2">
      <c r="A1168" s="53"/>
      <c r="B1168" s="57"/>
      <c r="C1168" s="79" t="s">
        <v>2029</v>
      </c>
      <c r="D1168" s="79"/>
      <c r="E1168" s="79"/>
      <c r="F1168" s="79"/>
      <c r="G1168" s="79"/>
      <c r="H1168" s="79"/>
      <c r="I1168" s="42"/>
      <c r="J1168" s="53"/>
      <c r="K1168" s="40"/>
      <c r="L1168" s="42">
        <f>SUM(AO1161:AO1161)</f>
        <v>0</v>
      </c>
    </row>
    <row r="1169" spans="1:12" ht="14.25" hidden="1" x14ac:dyDescent="0.2">
      <c r="A1169" s="53"/>
      <c r="B1169" s="57"/>
      <c r="C1169" s="82" t="s">
        <v>2031</v>
      </c>
      <c r="D1169" s="79"/>
      <c r="E1169" s="79"/>
      <c r="F1169" s="79"/>
      <c r="G1169" s="79"/>
      <c r="H1169" s="79"/>
      <c r="I1169" s="42"/>
      <c r="J1169" s="53"/>
      <c r="K1169" s="40"/>
      <c r="L1169" s="42"/>
    </row>
    <row r="1170" spans="1:12" ht="14.25" hidden="1" x14ac:dyDescent="0.2">
      <c r="A1170" s="53"/>
      <c r="B1170" s="57"/>
      <c r="C1170" s="79" t="s">
        <v>2051</v>
      </c>
      <c r="D1170" s="79"/>
      <c r="E1170" s="79"/>
      <c r="F1170" s="79"/>
      <c r="G1170" s="79"/>
      <c r="H1170" s="79"/>
      <c r="I1170" s="42"/>
      <c r="J1170" s="53"/>
      <c r="K1170" s="40"/>
      <c r="L1170" s="42">
        <f>SUM(AT1161:AT1161)</f>
        <v>0</v>
      </c>
    </row>
    <row r="1171" spans="1:12" ht="14.25" hidden="1" x14ac:dyDescent="0.2">
      <c r="A1171" s="53"/>
      <c r="B1171" s="57"/>
      <c r="C1171" s="79" t="s">
        <v>2032</v>
      </c>
      <c r="D1171" s="79"/>
      <c r="E1171" s="79"/>
      <c r="F1171" s="79"/>
      <c r="G1171" s="79"/>
      <c r="H1171" s="79"/>
      <c r="I1171" s="42"/>
      <c r="J1171" s="53"/>
      <c r="K1171" s="40"/>
      <c r="L1171" s="42">
        <f>SUM(AV1161:AV1161)</f>
        <v>0</v>
      </c>
    </row>
    <row r="1172" spans="1:12" ht="14.25" hidden="1" x14ac:dyDescent="0.2">
      <c r="A1172" s="53"/>
      <c r="B1172" s="57"/>
      <c r="C1172" s="79" t="s">
        <v>2033</v>
      </c>
      <c r="D1172" s="79"/>
      <c r="E1172" s="79"/>
      <c r="F1172" s="79"/>
      <c r="G1172" s="79"/>
      <c r="H1172" s="79"/>
      <c r="I1172" s="42"/>
      <c r="J1172" s="53"/>
      <c r="K1172" s="40"/>
      <c r="L1172" s="42">
        <f>L1174+L1175</f>
        <v>0</v>
      </c>
    </row>
    <row r="1173" spans="1:12" ht="14.25" hidden="1" x14ac:dyDescent="0.2">
      <c r="A1173" s="53"/>
      <c r="B1173" s="57"/>
      <c r="C1173" s="82" t="s">
        <v>2030</v>
      </c>
      <c r="D1173" s="79"/>
      <c r="E1173" s="79"/>
      <c r="F1173" s="79"/>
      <c r="G1173" s="79"/>
      <c r="H1173" s="79"/>
      <c r="I1173" s="42"/>
      <c r="J1173" s="53"/>
      <c r="K1173" s="40"/>
      <c r="L1173" s="42"/>
    </row>
    <row r="1174" spans="1:12" ht="14.25" hidden="1" x14ac:dyDescent="0.2">
      <c r="A1174" s="53"/>
      <c r="B1174" s="57"/>
      <c r="C1174" s="79" t="s">
        <v>2034</v>
      </c>
      <c r="D1174" s="79"/>
      <c r="E1174" s="79"/>
      <c r="F1174" s="79"/>
      <c r="G1174" s="79"/>
      <c r="H1174" s="79"/>
      <c r="I1174" s="42"/>
      <c r="J1174" s="53"/>
      <c r="K1174" s="40"/>
      <c r="L1174" s="42">
        <f>SUM(AW1161:AW1161)-SUM(BK1161:BK1161)</f>
        <v>0</v>
      </c>
    </row>
    <row r="1175" spans="1:12" ht="14.25" hidden="1" x14ac:dyDescent="0.2">
      <c r="A1175" s="53"/>
      <c r="B1175" s="57"/>
      <c r="C1175" s="79" t="s">
        <v>2035</v>
      </c>
      <c r="D1175" s="79"/>
      <c r="E1175" s="79"/>
      <c r="F1175" s="79"/>
      <c r="G1175" s="79"/>
      <c r="H1175" s="79"/>
      <c r="I1175" s="42"/>
      <c r="J1175" s="53"/>
      <c r="K1175" s="40"/>
      <c r="L1175" s="42">
        <f>SUM(BC1161:BC1161)</f>
        <v>0</v>
      </c>
    </row>
    <row r="1176" spans="1:12" ht="14.25" hidden="1" x14ac:dyDescent="0.2">
      <c r="A1176" s="53"/>
      <c r="B1176" s="57"/>
      <c r="C1176" s="79" t="s">
        <v>2036</v>
      </c>
      <c r="D1176" s="79"/>
      <c r="E1176" s="79"/>
      <c r="F1176" s="79"/>
      <c r="G1176" s="79"/>
      <c r="H1176" s="79"/>
      <c r="I1176" s="42"/>
      <c r="J1176" s="53"/>
      <c r="K1176" s="40"/>
      <c r="L1176" s="42">
        <f>SUM(BB1161:BB1161)</f>
        <v>0</v>
      </c>
    </row>
    <row r="1177" spans="1:12" ht="14.25" hidden="1" x14ac:dyDescent="0.2">
      <c r="A1177" s="53"/>
      <c r="B1177" s="57"/>
      <c r="C1177" s="79" t="s">
        <v>2037</v>
      </c>
      <c r="D1177" s="79"/>
      <c r="E1177" s="79"/>
      <c r="F1177" s="79"/>
      <c r="G1177" s="79"/>
      <c r="H1177" s="79"/>
      <c r="I1177" s="42"/>
      <c r="J1177" s="53"/>
      <c r="K1177" s="40"/>
      <c r="L1177" s="42">
        <f>SUM(AR1161:AR1161)+SUM(AT1161:AT1161)+SUM(AV1161:AV1161)</f>
        <v>0</v>
      </c>
    </row>
    <row r="1178" spans="1:12" ht="14.25" hidden="1" x14ac:dyDescent="0.2">
      <c r="A1178" s="53"/>
      <c r="B1178" s="57"/>
      <c r="C1178" s="79" t="s">
        <v>2038</v>
      </c>
      <c r="D1178" s="79"/>
      <c r="E1178" s="79"/>
      <c r="F1178" s="79"/>
      <c r="G1178" s="79"/>
      <c r="H1178" s="79"/>
      <c r="I1178" s="42"/>
      <c r="J1178" s="53"/>
      <c r="K1178" s="40"/>
      <c r="L1178" s="42">
        <f>SUM(AZ1161:AZ1161)</f>
        <v>0</v>
      </c>
    </row>
    <row r="1179" spans="1:12" ht="14.25" hidden="1" x14ac:dyDescent="0.2">
      <c r="A1179" s="53"/>
      <c r="B1179" s="57"/>
      <c r="C1179" s="79" t="s">
        <v>2039</v>
      </c>
      <c r="D1179" s="79"/>
      <c r="E1179" s="79"/>
      <c r="F1179" s="79"/>
      <c r="G1179" s="79"/>
      <c r="H1179" s="79"/>
      <c r="I1179" s="42"/>
      <c r="J1179" s="53"/>
      <c r="K1179" s="40"/>
      <c r="L1179" s="42">
        <f>SUM(BA1161:BA1161)</f>
        <v>0</v>
      </c>
    </row>
    <row r="1180" spans="1:12" ht="14.25" hidden="1" x14ac:dyDescent="0.2">
      <c r="A1180" s="53"/>
      <c r="B1180" s="57"/>
      <c r="C1180" s="79" t="s">
        <v>2040</v>
      </c>
      <c r="D1180" s="79"/>
      <c r="E1180" s="79"/>
      <c r="F1180" s="79"/>
      <c r="G1180" s="79"/>
      <c r="H1180" s="79"/>
      <c r="I1180" s="42"/>
      <c r="J1180" s="53"/>
      <c r="K1180" s="40"/>
      <c r="L1180" s="42">
        <f>L1182+L1183</f>
        <v>0</v>
      </c>
    </row>
    <row r="1181" spans="1:12" ht="14.25" hidden="1" x14ac:dyDescent="0.2">
      <c r="A1181" s="53"/>
      <c r="B1181" s="57"/>
      <c r="C1181" s="82" t="s">
        <v>2027</v>
      </c>
      <c r="D1181" s="79"/>
      <c r="E1181" s="79"/>
      <c r="F1181" s="79"/>
      <c r="G1181" s="79"/>
      <c r="H1181" s="79"/>
      <c r="I1181" s="42"/>
      <c r="J1181" s="53"/>
      <c r="K1181" s="40"/>
      <c r="L1181" s="42"/>
    </row>
    <row r="1182" spans="1:12" ht="14.25" hidden="1" x14ac:dyDescent="0.2">
      <c r="A1182" s="53"/>
      <c r="B1182" s="57"/>
      <c r="C1182" s="79" t="s">
        <v>2041</v>
      </c>
      <c r="D1182" s="79"/>
      <c r="E1182" s="79"/>
      <c r="F1182" s="79"/>
      <c r="G1182" s="79"/>
      <c r="H1182" s="79"/>
      <c r="I1182" s="42"/>
      <c r="J1182" s="53"/>
      <c r="K1182" s="40"/>
      <c r="L1182" s="42">
        <f>SUM(BK1161:BK1161)</f>
        <v>0</v>
      </c>
    </row>
    <row r="1183" spans="1:12" ht="14.25" hidden="1" x14ac:dyDescent="0.2">
      <c r="A1183" s="53"/>
      <c r="B1183" s="57"/>
      <c r="C1183" s="79" t="s">
        <v>2042</v>
      </c>
      <c r="D1183" s="79"/>
      <c r="E1183" s="79"/>
      <c r="F1183" s="79"/>
      <c r="G1183" s="79"/>
      <c r="H1183" s="79"/>
      <c r="I1183" s="42"/>
      <c r="J1183" s="53"/>
      <c r="K1183" s="40"/>
      <c r="L1183" s="42">
        <f>SUM(BD1161:BD1161)</f>
        <v>0</v>
      </c>
    </row>
    <row r="1184" spans="1:12" ht="14.25" hidden="1" x14ac:dyDescent="0.2">
      <c r="A1184" s="53"/>
      <c r="B1184" s="57"/>
      <c r="C1184" s="79" t="s">
        <v>2043</v>
      </c>
      <c r="D1184" s="79"/>
      <c r="E1184" s="79"/>
      <c r="F1184" s="79"/>
      <c r="G1184" s="79"/>
      <c r="H1184" s="79"/>
      <c r="I1184" s="42"/>
      <c r="J1184" s="53"/>
      <c r="K1184" s="40"/>
      <c r="L1184" s="42"/>
    </row>
    <row r="1185" spans="1:101" ht="14.25" hidden="1" x14ac:dyDescent="0.2">
      <c r="A1185" s="53"/>
      <c r="B1185" s="57"/>
      <c r="C1185" s="79" t="s">
        <v>2043</v>
      </c>
      <c r="D1185" s="79"/>
      <c r="E1185" s="79"/>
      <c r="F1185" s="79"/>
      <c r="G1185" s="79"/>
      <c r="H1185" s="79"/>
      <c r="I1185" s="42"/>
      <c r="J1185" s="53"/>
      <c r="K1185" s="40"/>
      <c r="L1185" s="42">
        <f>SUM(BQ1161:BQ1161)</f>
        <v>0</v>
      </c>
    </row>
    <row r="1186" spans="1:101" ht="14.25" hidden="1" x14ac:dyDescent="0.2">
      <c r="A1186" s="53"/>
      <c r="B1186" s="57"/>
      <c r="C1186" s="79" t="s">
        <v>2044</v>
      </c>
      <c r="D1186" s="79"/>
      <c r="E1186" s="79"/>
      <c r="F1186" s="79"/>
      <c r="G1186" s="79"/>
      <c r="H1186" s="79"/>
      <c r="I1186" s="42"/>
      <c r="J1186" s="53"/>
      <c r="K1186" s="40"/>
      <c r="L1186" s="42">
        <f>SUM(BO1161:BO1161)</f>
        <v>0</v>
      </c>
    </row>
    <row r="1187" spans="1:101" ht="15" hidden="1" x14ac:dyDescent="0.2">
      <c r="A1187" s="58"/>
      <c r="B1187" s="59"/>
      <c r="C1187" s="81" t="s">
        <v>2045</v>
      </c>
      <c r="D1187" s="81"/>
      <c r="E1187" s="81"/>
      <c r="F1187" s="81"/>
      <c r="G1187" s="81"/>
      <c r="H1187" s="81"/>
      <c r="I1187" s="45"/>
      <c r="J1187" s="58"/>
      <c r="K1187" s="60"/>
      <c r="L1187" s="45">
        <f>L1163+L1178+L1179+L1180+L1185+L1186</f>
        <v>0</v>
      </c>
    </row>
    <row r="1188" spans="1:101" ht="14.25" hidden="1" x14ac:dyDescent="0.2">
      <c r="A1188" s="53"/>
      <c r="B1188" s="57"/>
      <c r="C1188" s="82" t="s">
        <v>2046</v>
      </c>
      <c r="D1188" s="79"/>
      <c r="E1188" s="79"/>
      <c r="F1188" s="79"/>
      <c r="G1188" s="79"/>
      <c r="H1188" s="79"/>
      <c r="I1188" s="42"/>
      <c r="J1188" s="53"/>
      <c r="K1188" s="40"/>
      <c r="L1188" s="42"/>
    </row>
    <row r="1189" spans="1:101" ht="14.25" hidden="1" x14ac:dyDescent="0.2">
      <c r="A1189" s="53"/>
      <c r="B1189" s="57"/>
      <c r="C1189" s="79" t="s">
        <v>2047</v>
      </c>
      <c r="D1189" s="79"/>
      <c r="E1189" s="79"/>
      <c r="F1189" s="79"/>
      <c r="G1189" s="79"/>
      <c r="H1189" s="79"/>
      <c r="I1189" s="42"/>
      <c r="J1189" s="53"/>
      <c r="K1189" s="40"/>
      <c r="L1189" s="42">
        <f>SUM(AX1161:AX1161)</f>
        <v>0</v>
      </c>
    </row>
    <row r="1190" spans="1:101" ht="14.25" hidden="1" x14ac:dyDescent="0.2">
      <c r="A1190" s="53"/>
      <c r="B1190" s="57"/>
      <c r="C1190" s="79" t="s">
        <v>2048</v>
      </c>
      <c r="D1190" s="79"/>
      <c r="E1190" s="79"/>
      <c r="F1190" s="79"/>
      <c r="G1190" s="79"/>
      <c r="H1190" s="79"/>
      <c r="I1190" s="42"/>
      <c r="J1190" s="53"/>
      <c r="K1190" s="40"/>
      <c r="L1190" s="42">
        <f>SUM(AY1161:AY1161)</f>
        <v>0</v>
      </c>
    </row>
    <row r="1191" spans="1:101" ht="14.25" hidden="1" customHeight="1" x14ac:dyDescent="0.2">
      <c r="A1191" s="53"/>
      <c r="B1191" s="57"/>
      <c r="C1191" s="79" t="s">
        <v>2049</v>
      </c>
      <c r="D1191" s="79"/>
      <c r="E1191" s="79"/>
      <c r="F1191" s="80"/>
      <c r="G1191" s="44">
        <f>Source!F499</f>
        <v>0</v>
      </c>
      <c r="H1191" s="53"/>
      <c r="I1191" s="53"/>
      <c r="J1191" s="53"/>
      <c r="K1191" s="53"/>
      <c r="L1191" s="53"/>
    </row>
    <row r="1192" spans="1:101" ht="14.25" hidden="1" customHeight="1" x14ac:dyDescent="0.2">
      <c r="A1192" s="53"/>
      <c r="B1192" s="57"/>
      <c r="C1192" s="79" t="s">
        <v>2050</v>
      </c>
      <c r="D1192" s="79"/>
      <c r="E1192" s="79"/>
      <c r="F1192" s="80"/>
      <c r="G1192" s="44">
        <f>Source!F500</f>
        <v>0</v>
      </c>
      <c r="H1192" s="53"/>
      <c r="I1192" s="53"/>
      <c r="J1192" s="53"/>
      <c r="K1192" s="53"/>
      <c r="L1192" s="53"/>
    </row>
    <row r="1195" spans="1:101" ht="16.5" x14ac:dyDescent="0.2">
      <c r="A1195" s="76" t="s">
        <v>2132</v>
      </c>
      <c r="B1195" s="76"/>
      <c r="C1195" s="76"/>
      <c r="D1195" s="76"/>
      <c r="E1195" s="76"/>
      <c r="F1195" s="76"/>
      <c r="G1195" s="76"/>
      <c r="H1195" s="76"/>
      <c r="I1195" s="76"/>
      <c r="J1195" s="76"/>
      <c r="K1195" s="76"/>
      <c r="L1195" s="76"/>
    </row>
    <row r="1197" spans="1:101" ht="16.5" x14ac:dyDescent="0.2">
      <c r="A1197" s="76" t="s">
        <v>2133</v>
      </c>
      <c r="B1197" s="76"/>
      <c r="C1197" s="76"/>
      <c r="D1197" s="76"/>
      <c r="E1197" s="76"/>
      <c r="F1197" s="76"/>
      <c r="G1197" s="76"/>
      <c r="H1197" s="76"/>
      <c r="I1197" s="76"/>
      <c r="J1197" s="76"/>
      <c r="K1197" s="76"/>
      <c r="L1197" s="76"/>
    </row>
    <row r="1198" spans="1:101" ht="71.25" x14ac:dyDescent="0.2">
      <c r="A1198" s="36" t="s">
        <v>649</v>
      </c>
      <c r="B1198" s="38" t="s">
        <v>2134</v>
      </c>
      <c r="C1198" s="38" t="str">
        <f>Source!G515</f>
        <v>Стационарные металлодетекторы арочного типа( Демонтаж рамки металлодетектора входного контроля (арочного типа), без дальнейшего использования)</v>
      </c>
      <c r="D1198" s="39" t="str">
        <f>Source!H515</f>
        <v>ШТ</v>
      </c>
      <c r="E1198" s="40">
        <f>Source!K515</f>
        <v>1</v>
      </c>
      <c r="F1198" s="40"/>
      <c r="G1198" s="40">
        <f>Source!I515</f>
        <v>1</v>
      </c>
      <c r="H1198" s="42"/>
      <c r="I1198" s="41"/>
      <c r="J1198" s="42"/>
      <c r="K1198" s="41"/>
      <c r="L1198" s="42"/>
    </row>
    <row r="1199" spans="1:101" ht="38.25" x14ac:dyDescent="0.2">
      <c r="B1199" s="54" t="s">
        <v>1918</v>
      </c>
      <c r="C1199" s="77" t="s">
        <v>2055</v>
      </c>
      <c r="D1199" s="77"/>
      <c r="E1199" s="77"/>
      <c r="F1199" s="77"/>
      <c r="G1199" s="77"/>
      <c r="H1199" s="77"/>
      <c r="I1199" s="77"/>
      <c r="J1199" s="77"/>
      <c r="K1199" s="77"/>
      <c r="L1199" s="77"/>
      <c r="CW1199" s="55" t="s">
        <v>2055</v>
      </c>
    </row>
    <row r="1200" spans="1:101" ht="15" x14ac:dyDescent="0.2">
      <c r="A1200" s="37"/>
      <c r="B1200" s="40">
        <v>1</v>
      </c>
      <c r="C1200" s="37" t="s">
        <v>1961</v>
      </c>
      <c r="D1200" s="39" t="s">
        <v>1203</v>
      </c>
      <c r="E1200" s="44"/>
      <c r="F1200" s="40"/>
      <c r="G1200" s="40">
        <f>Source!U515</f>
        <v>0.50700000000000001</v>
      </c>
      <c r="H1200" s="40"/>
      <c r="I1200" s="40"/>
      <c r="J1200" s="40"/>
      <c r="K1200" s="40"/>
      <c r="L1200" s="45">
        <f>SUM(L1201:L1201)-SUMIF(CE1201:CE1201, 1, L1201:L1201)</f>
        <v>302.20999999999998</v>
      </c>
    </row>
    <row r="1201" spans="1:82" ht="14.25" x14ac:dyDescent="0.2">
      <c r="A1201" s="38"/>
      <c r="B1201" s="38" t="s">
        <v>1399</v>
      </c>
      <c r="C1201" s="38" t="s">
        <v>1645</v>
      </c>
      <c r="D1201" s="39" t="s">
        <v>1203</v>
      </c>
      <c r="E1201" s="40">
        <v>1.69</v>
      </c>
      <c r="F1201" s="40">
        <f>ROUND(0.3,7)</f>
        <v>0.3</v>
      </c>
      <c r="G1201" s="40">
        <f>SmtRes!CX717</f>
        <v>0.50700000000000001</v>
      </c>
      <c r="H1201" s="42"/>
      <c r="I1201" s="41"/>
      <c r="J1201" s="42">
        <f>SmtRes!CZ717</f>
        <v>596.07000000000005</v>
      </c>
      <c r="K1201" s="41"/>
      <c r="L1201" s="42">
        <f>SmtRes!DI717</f>
        <v>302.20999999999998</v>
      </c>
    </row>
    <row r="1202" spans="1:82" ht="15" hidden="1" x14ac:dyDescent="0.2">
      <c r="A1202" s="37"/>
      <c r="B1202" s="40">
        <v>4</v>
      </c>
      <c r="C1202" s="37" t="s">
        <v>1965</v>
      </c>
      <c r="D1202" s="39"/>
      <c r="E1202" s="44"/>
      <c r="F1202" s="40"/>
      <c r="G1202" s="40"/>
      <c r="H1202" s="40"/>
      <c r="I1202" s="40"/>
      <c r="J1202" s="40"/>
      <c r="K1202" s="40"/>
      <c r="L1202" s="45">
        <f>SUM(L1203:L1203)-SUMIF(CE1203:CE1203, 1, L1203:L1203)</f>
        <v>0</v>
      </c>
    </row>
    <row r="1203" spans="1:82" ht="14.25" x14ac:dyDescent="0.2">
      <c r="A1203" s="38"/>
      <c r="B1203" s="38" t="s">
        <v>1210</v>
      </c>
      <c r="C1203" s="46" t="s">
        <v>1212</v>
      </c>
      <c r="D1203" s="47" t="s">
        <v>1213</v>
      </c>
      <c r="E1203" s="48">
        <v>0.63160000000000005</v>
      </c>
      <c r="F1203" s="48">
        <f>ROUND(0,7)</f>
        <v>0</v>
      </c>
      <c r="G1203" s="48">
        <f>SmtRes!CX718</f>
        <v>0</v>
      </c>
      <c r="H1203" s="49"/>
      <c r="I1203" s="50"/>
      <c r="J1203" s="49">
        <f>SmtRes!CZ718</f>
        <v>7.32</v>
      </c>
      <c r="K1203" s="50"/>
      <c r="L1203" s="49">
        <f>SmtRes!DF718</f>
        <v>0</v>
      </c>
    </row>
    <row r="1204" spans="1:82" ht="15" x14ac:dyDescent="0.2">
      <c r="A1204" s="38"/>
      <c r="B1204" s="38"/>
      <c r="C1204" s="52" t="s">
        <v>1966</v>
      </c>
      <c r="D1204" s="39"/>
      <c r="E1204" s="40"/>
      <c r="F1204" s="40"/>
      <c r="G1204" s="40"/>
      <c r="H1204" s="42"/>
      <c r="I1204" s="41"/>
      <c r="J1204" s="42"/>
      <c r="K1204" s="41"/>
      <c r="L1204" s="42">
        <f>L1200+L1202</f>
        <v>302.20999999999998</v>
      </c>
    </row>
    <row r="1205" spans="1:82" ht="14.25" x14ac:dyDescent="0.2">
      <c r="A1205" s="38"/>
      <c r="B1205" s="38"/>
      <c r="C1205" s="38" t="s">
        <v>1967</v>
      </c>
      <c r="D1205" s="39"/>
      <c r="E1205" s="40"/>
      <c r="F1205" s="40"/>
      <c r="G1205" s="40"/>
      <c r="H1205" s="42"/>
      <c r="I1205" s="41"/>
      <c r="J1205" s="42"/>
      <c r="K1205" s="41"/>
      <c r="L1205" s="42">
        <f>SUM(AR1198:AR1208)+SUM(AS1198:AS1208)+SUM(AT1198:AT1208)+SUM(AU1198:AU1208)+SUM(AV1198:AV1208)</f>
        <v>302.20999999999998</v>
      </c>
    </row>
    <row r="1206" spans="1:82" ht="28.5" x14ac:dyDescent="0.2">
      <c r="A1206" s="38"/>
      <c r="B1206" s="38" t="s">
        <v>657</v>
      </c>
      <c r="C1206" s="38" t="s">
        <v>2135</v>
      </c>
      <c r="D1206" s="39" t="s">
        <v>635</v>
      </c>
      <c r="E1206" s="40">
        <f>Source!BZ515</f>
        <v>90</v>
      </c>
      <c r="F1206" s="40"/>
      <c r="G1206" s="40">
        <f>Source!AT515</f>
        <v>90</v>
      </c>
      <c r="H1206" s="42"/>
      <c r="I1206" s="41"/>
      <c r="J1206" s="42"/>
      <c r="K1206" s="41"/>
      <c r="L1206" s="42">
        <f>SUM(AZ1198:AZ1208)</f>
        <v>271.99</v>
      </c>
    </row>
    <row r="1207" spans="1:82" ht="28.5" x14ac:dyDescent="0.2">
      <c r="A1207" s="46"/>
      <c r="B1207" s="46" t="s">
        <v>658</v>
      </c>
      <c r="C1207" s="46" t="s">
        <v>2136</v>
      </c>
      <c r="D1207" s="47" t="s">
        <v>635</v>
      </c>
      <c r="E1207" s="48">
        <f>Source!CA515</f>
        <v>46</v>
      </c>
      <c r="F1207" s="48"/>
      <c r="G1207" s="48">
        <f>Source!AU515</f>
        <v>46</v>
      </c>
      <c r="H1207" s="49"/>
      <c r="I1207" s="50"/>
      <c r="J1207" s="49"/>
      <c r="K1207" s="50"/>
      <c r="L1207" s="49">
        <f>SUM(BA1198:BA1208)</f>
        <v>139.02000000000001</v>
      </c>
    </row>
    <row r="1208" spans="1:82" ht="15" x14ac:dyDescent="0.2">
      <c r="C1208" s="74" t="s">
        <v>1970</v>
      </c>
      <c r="D1208" s="74"/>
      <c r="E1208" s="74"/>
      <c r="F1208" s="74"/>
      <c r="G1208" s="74"/>
      <c r="H1208" s="74"/>
      <c r="I1208" s="75">
        <f>IF(E1198&lt;&gt;0,K1208/E1198, 0)</f>
        <v>713.22</v>
      </c>
      <c r="J1208" s="75"/>
      <c r="K1208" s="75">
        <f>L1200+L1202+L1206+L1207</f>
        <v>713.22</v>
      </c>
      <c r="L1208" s="75"/>
      <c r="M1208" s="70">
        <f>K1208*1.038</f>
        <v>740.32236</v>
      </c>
      <c r="AD1208">
        <f>ROUND((Source!AT515/100)*((ROUND(SUMIF(SmtRes!AQ717:'SmtRes'!AQ718,"=1",SmtRes!AD717:'SmtRes'!AD718)*Source!I515, 2)+ROUND(SUMIF(SmtRes!AQ717:'SmtRes'!AQ718,"=1",SmtRes!AC717:'SmtRes'!AC718)*Source!I515, 2))), 2)</f>
        <v>536.46</v>
      </c>
      <c r="AE1208">
        <f>ROUND((Source!AU515/100)*((ROUND(SUMIF(SmtRes!AQ717:'SmtRes'!AQ718,"=1",SmtRes!AD717:'SmtRes'!AD718)*Source!I515, 2)+ROUND(SUMIF(SmtRes!AQ717:'SmtRes'!AQ718,"=1",SmtRes!AC717:'SmtRes'!AC718)*Source!I515, 2))), 2)</f>
        <v>274.19</v>
      </c>
      <c r="AN1208" s="51">
        <f>L1200+L1202+L1206+L1207</f>
        <v>713.22</v>
      </c>
      <c r="AO1208">
        <f>0</f>
        <v>0</v>
      </c>
      <c r="AQ1208" t="s">
        <v>1971</v>
      </c>
      <c r="AR1208" s="51">
        <f>L1200</f>
        <v>302.20999999999998</v>
      </c>
      <c r="AT1208">
        <f>0</f>
        <v>0</v>
      </c>
      <c r="AV1208" t="s">
        <v>1971</v>
      </c>
      <c r="AW1208" s="51">
        <f>L1202</f>
        <v>0</v>
      </c>
      <c r="AZ1208">
        <f>Source!X515</f>
        <v>271.99</v>
      </c>
      <c r="BA1208">
        <f>Source!Y515</f>
        <v>139.02000000000001</v>
      </c>
      <c r="CD1208">
        <v>2</v>
      </c>
    </row>
    <row r="1209" spans="1:82" ht="96.75" x14ac:dyDescent="0.2">
      <c r="A1209" s="36" t="s">
        <v>659</v>
      </c>
      <c r="B1209" s="38" t="s">
        <v>2134</v>
      </c>
      <c r="C1209" s="38" t="s">
        <v>2137</v>
      </c>
      <c r="D1209" s="39" t="str">
        <f>Source!H516</f>
        <v>ШТ</v>
      </c>
      <c r="E1209" s="40">
        <f>Source!K516</f>
        <v>1</v>
      </c>
      <c r="F1209" s="40"/>
      <c r="G1209" s="40">
        <f>Source!I516</f>
        <v>1</v>
      </c>
      <c r="H1209" s="42"/>
      <c r="I1209" s="41"/>
      <c r="J1209" s="42"/>
      <c r="K1209" s="41"/>
      <c r="L1209" s="42"/>
    </row>
    <row r="1210" spans="1:82" ht="15" x14ac:dyDescent="0.2">
      <c r="A1210" s="37"/>
      <c r="B1210" s="40">
        <v>1</v>
      </c>
      <c r="C1210" s="37" t="s">
        <v>1961</v>
      </c>
      <c r="D1210" s="39" t="s">
        <v>1203</v>
      </c>
      <c r="E1210" s="44"/>
      <c r="F1210" s="40"/>
      <c r="G1210" s="40">
        <f>Source!U516</f>
        <v>1.69</v>
      </c>
      <c r="H1210" s="40"/>
      <c r="I1210" s="40"/>
      <c r="J1210" s="40"/>
      <c r="K1210" s="40"/>
      <c r="L1210" s="45">
        <f>SUM(L1211:L1211)-SUMIF(CE1211:CE1211, 1, L1211:L1211)</f>
        <v>1007.36</v>
      </c>
    </row>
    <row r="1211" spans="1:82" ht="14.25" x14ac:dyDescent="0.2">
      <c r="A1211" s="38"/>
      <c r="B1211" s="38" t="s">
        <v>1399</v>
      </c>
      <c r="C1211" s="38" t="s">
        <v>1645</v>
      </c>
      <c r="D1211" s="39" t="s">
        <v>1203</v>
      </c>
      <c r="E1211" s="40">
        <v>1.69</v>
      </c>
      <c r="F1211" s="40"/>
      <c r="G1211" s="40">
        <f>SmtRes!CX719</f>
        <v>1.69</v>
      </c>
      <c r="H1211" s="42"/>
      <c r="I1211" s="41"/>
      <c r="J1211" s="42">
        <f>SmtRes!CZ719</f>
        <v>596.07000000000005</v>
      </c>
      <c r="K1211" s="41"/>
      <c r="L1211" s="42">
        <f>SmtRes!DI719</f>
        <v>1007.36</v>
      </c>
    </row>
    <row r="1212" spans="1:82" ht="15" hidden="1" x14ac:dyDescent="0.2">
      <c r="A1212" s="37"/>
      <c r="B1212" s="40">
        <v>4</v>
      </c>
      <c r="C1212" s="37" t="s">
        <v>1965</v>
      </c>
      <c r="D1212" s="39"/>
      <c r="E1212" s="44"/>
      <c r="F1212" s="40"/>
      <c r="G1212" s="40"/>
      <c r="H1212" s="40"/>
      <c r="I1212" s="40"/>
      <c r="J1212" s="40"/>
      <c r="K1212" s="40"/>
      <c r="L1212" s="45">
        <f>SUM(L1213:L1213)-SUMIF(CE1213:CE1213, 1, L1213:L1213)</f>
        <v>0</v>
      </c>
    </row>
    <row r="1213" spans="1:82" ht="14.25" x14ac:dyDescent="0.2">
      <c r="A1213" s="38"/>
      <c r="B1213" s="38" t="s">
        <v>1210</v>
      </c>
      <c r="C1213" s="46" t="s">
        <v>1212</v>
      </c>
      <c r="D1213" s="47" t="s">
        <v>1213</v>
      </c>
      <c r="E1213" s="48">
        <v>0.63160000000000005</v>
      </c>
      <c r="F1213" s="48">
        <f>ROUND(0,7)</f>
        <v>0</v>
      </c>
      <c r="G1213" s="48">
        <f>SmtRes!CX720</f>
        <v>0</v>
      </c>
      <c r="H1213" s="49"/>
      <c r="I1213" s="50"/>
      <c r="J1213" s="49">
        <f>SmtRes!CZ720</f>
        <v>7.32</v>
      </c>
      <c r="K1213" s="50"/>
      <c r="L1213" s="49">
        <f>SmtRes!DF720</f>
        <v>0</v>
      </c>
    </row>
    <row r="1214" spans="1:82" ht="15" x14ac:dyDescent="0.2">
      <c r="A1214" s="38"/>
      <c r="B1214" s="38"/>
      <c r="C1214" s="52" t="s">
        <v>1966</v>
      </c>
      <c r="D1214" s="39"/>
      <c r="E1214" s="40"/>
      <c r="F1214" s="40"/>
      <c r="G1214" s="40"/>
      <c r="H1214" s="42"/>
      <c r="I1214" s="41"/>
      <c r="J1214" s="42"/>
      <c r="K1214" s="41"/>
      <c r="L1214" s="42">
        <f>L1210+L1212</f>
        <v>1007.36</v>
      </c>
    </row>
    <row r="1215" spans="1:82" ht="14.25" x14ac:dyDescent="0.2">
      <c r="A1215" s="38"/>
      <c r="B1215" s="38"/>
      <c r="C1215" s="38" t="s">
        <v>1967</v>
      </c>
      <c r="D1215" s="39"/>
      <c r="E1215" s="40"/>
      <c r="F1215" s="40"/>
      <c r="G1215" s="40"/>
      <c r="H1215" s="42"/>
      <c r="I1215" s="41"/>
      <c r="J1215" s="42"/>
      <c r="K1215" s="41"/>
      <c r="L1215" s="42">
        <f>SUM(AR1209:AR1218)+SUM(AS1209:AS1218)+SUM(AT1209:AT1218)+SUM(AU1209:AU1218)+SUM(AV1209:AV1218)</f>
        <v>1007.36</v>
      </c>
    </row>
    <row r="1216" spans="1:82" ht="28.5" x14ac:dyDescent="0.2">
      <c r="A1216" s="38"/>
      <c r="B1216" s="38" t="s">
        <v>657</v>
      </c>
      <c r="C1216" s="38" t="s">
        <v>2135</v>
      </c>
      <c r="D1216" s="39" t="s">
        <v>635</v>
      </c>
      <c r="E1216" s="40">
        <f>Source!BZ516</f>
        <v>90</v>
      </c>
      <c r="F1216" s="40"/>
      <c r="G1216" s="40">
        <f>Source!AT516</f>
        <v>90</v>
      </c>
      <c r="H1216" s="42"/>
      <c r="I1216" s="41"/>
      <c r="J1216" s="42"/>
      <c r="K1216" s="41"/>
      <c r="L1216" s="42">
        <f>SUM(AZ1209:AZ1218)</f>
        <v>906.62</v>
      </c>
    </row>
    <row r="1217" spans="1:101" ht="28.5" x14ac:dyDescent="0.2">
      <c r="A1217" s="46"/>
      <c r="B1217" s="46" t="s">
        <v>658</v>
      </c>
      <c r="C1217" s="46" t="s">
        <v>2136</v>
      </c>
      <c r="D1217" s="47" t="s">
        <v>635</v>
      </c>
      <c r="E1217" s="48">
        <f>Source!CA516</f>
        <v>46</v>
      </c>
      <c r="F1217" s="48"/>
      <c r="G1217" s="48">
        <f>Source!AU516</f>
        <v>46</v>
      </c>
      <c r="H1217" s="49"/>
      <c r="I1217" s="50"/>
      <c r="J1217" s="49"/>
      <c r="K1217" s="50"/>
      <c r="L1217" s="49">
        <f>SUM(BA1209:BA1218)</f>
        <v>463.39</v>
      </c>
    </row>
    <row r="1218" spans="1:101" ht="15" x14ac:dyDescent="0.2">
      <c r="C1218" s="74" t="s">
        <v>1970</v>
      </c>
      <c r="D1218" s="74"/>
      <c r="E1218" s="74"/>
      <c r="F1218" s="74"/>
      <c r="G1218" s="74"/>
      <c r="H1218" s="74"/>
      <c r="I1218" s="75">
        <f>IF(E1209&lt;&gt;0,K1218/E1209, 0)</f>
        <v>2377.37</v>
      </c>
      <c r="J1218" s="75"/>
      <c r="K1218" s="75">
        <f>L1210+L1212+L1216+L1217</f>
        <v>2377.37</v>
      </c>
      <c r="L1218" s="75"/>
      <c r="M1218" s="70">
        <f>K1218*1.038</f>
        <v>2467.7100599999999</v>
      </c>
      <c r="AD1218">
        <f>ROUND((Source!AT516/100)*((ROUND(SUMIF(SmtRes!AQ719:'SmtRes'!AQ720,"=1",SmtRes!AD719:'SmtRes'!AD720)*Source!I516, 2)+ROUND(SUMIF(SmtRes!AQ719:'SmtRes'!AQ720,"=1",SmtRes!AC719:'SmtRes'!AC720)*Source!I516, 2))), 2)</f>
        <v>536.46</v>
      </c>
      <c r="AE1218">
        <f>ROUND((Source!AU516/100)*((ROUND(SUMIF(SmtRes!AQ719:'SmtRes'!AQ720,"=1",SmtRes!AD719:'SmtRes'!AD720)*Source!I516, 2)+ROUND(SUMIF(SmtRes!AQ719:'SmtRes'!AQ720,"=1",SmtRes!AC719:'SmtRes'!AC720)*Source!I516, 2))), 2)</f>
        <v>274.19</v>
      </c>
      <c r="AN1218" s="51">
        <f>L1210+L1212+L1216+L1217</f>
        <v>2377.37</v>
      </c>
      <c r="AO1218">
        <f>0</f>
        <v>0</v>
      </c>
      <c r="AQ1218" t="s">
        <v>1971</v>
      </c>
      <c r="AR1218" s="51">
        <f>L1210</f>
        <v>1007.36</v>
      </c>
      <c r="AT1218">
        <f>0</f>
        <v>0</v>
      </c>
      <c r="AV1218" t="s">
        <v>1971</v>
      </c>
      <c r="AW1218" s="51">
        <f>L1212</f>
        <v>0</v>
      </c>
      <c r="AZ1218">
        <f>Source!X516</f>
        <v>906.62</v>
      </c>
      <c r="BA1218">
        <f>Source!Y516</f>
        <v>463.39</v>
      </c>
      <c r="CD1218">
        <v>2</v>
      </c>
    </row>
    <row r="1219" spans="1:101" ht="57" x14ac:dyDescent="0.2">
      <c r="A1219" s="36" t="s">
        <v>665</v>
      </c>
      <c r="B1219" s="38" t="s">
        <v>2138</v>
      </c>
      <c r="C1219" s="38" t="str">
        <f>Source!G521</f>
        <v>Монтаж блока вызова( применительно Демонтаж кнопки тревожной сигнализации, без дальнейшего использования)</v>
      </c>
      <c r="D1219" s="39" t="str">
        <f>Source!H521</f>
        <v>10 ШТ</v>
      </c>
      <c r="E1219" s="40">
        <f>Source!K521</f>
        <v>0.1</v>
      </c>
      <c r="F1219" s="40"/>
      <c r="G1219" s="40">
        <f>Source!I521</f>
        <v>0.1</v>
      </c>
      <c r="H1219" s="42"/>
      <c r="I1219" s="41"/>
      <c r="J1219" s="42"/>
      <c r="K1219" s="41"/>
      <c r="L1219" s="42"/>
    </row>
    <row r="1220" spans="1:101" ht="38.25" x14ac:dyDescent="0.2">
      <c r="B1220" s="54" t="s">
        <v>1918</v>
      </c>
      <c r="C1220" s="77" t="s">
        <v>2055</v>
      </c>
      <c r="D1220" s="77"/>
      <c r="E1220" s="77"/>
      <c r="F1220" s="77"/>
      <c r="G1220" s="77"/>
      <c r="H1220" s="77"/>
      <c r="I1220" s="77"/>
      <c r="J1220" s="77"/>
      <c r="K1220" s="77"/>
      <c r="L1220" s="77"/>
      <c r="CW1220" s="55" t="s">
        <v>2055</v>
      </c>
    </row>
    <row r="1221" spans="1:101" x14ac:dyDescent="0.2">
      <c r="C1221" s="43" t="str">
        <f>"Объем: "&amp;Source!I521&amp;"=1/"&amp;"10"</f>
        <v>Объем: 0,1=1/10</v>
      </c>
    </row>
    <row r="1222" spans="1:101" ht="15" x14ac:dyDescent="0.2">
      <c r="A1222" s="37"/>
      <c r="B1222" s="40">
        <v>1</v>
      </c>
      <c r="C1222" s="37" t="s">
        <v>1961</v>
      </c>
      <c r="D1222" s="39" t="s">
        <v>1203</v>
      </c>
      <c r="E1222" s="44"/>
      <c r="F1222" s="40"/>
      <c r="G1222" s="40">
        <f>Source!U521</f>
        <v>0.42359999999999998</v>
      </c>
      <c r="H1222" s="40"/>
      <c r="I1222" s="40"/>
      <c r="J1222" s="40"/>
      <c r="K1222" s="40"/>
      <c r="L1222" s="45">
        <f>SUM(L1223:L1225)-SUMIF(CE1223:CE1225, 1, L1223:L1225)</f>
        <v>264.81</v>
      </c>
    </row>
    <row r="1223" spans="1:101" ht="14.25" x14ac:dyDescent="0.2">
      <c r="A1223" s="38"/>
      <c r="B1223" s="38" t="s">
        <v>1655</v>
      </c>
      <c r="C1223" s="38" t="s">
        <v>1656</v>
      </c>
      <c r="D1223" s="39" t="s">
        <v>1450</v>
      </c>
      <c r="E1223" s="40">
        <v>2.35</v>
      </c>
      <c r="F1223" s="40">
        <f>ROUND(0.3,7)</f>
        <v>0.3</v>
      </c>
      <c r="G1223" s="40">
        <f>SmtRes!CX737</f>
        <v>7.0499999999999993E-2</v>
      </c>
      <c r="H1223" s="42"/>
      <c r="I1223" s="41"/>
      <c r="J1223" s="42">
        <f>SmtRes!CZ737</f>
        <v>439</v>
      </c>
      <c r="K1223" s="41"/>
      <c r="L1223" s="42">
        <f>SmtRes!DI737</f>
        <v>30.95</v>
      </c>
    </row>
    <row r="1224" spans="1:101" ht="14.25" x14ac:dyDescent="0.2">
      <c r="A1224" s="38"/>
      <c r="B1224" s="38" t="s">
        <v>1657</v>
      </c>
      <c r="C1224" s="38" t="s">
        <v>1658</v>
      </c>
      <c r="D1224" s="39" t="s">
        <v>1450</v>
      </c>
      <c r="E1224" s="40">
        <v>7.04</v>
      </c>
      <c r="F1224" s="40">
        <f>ROUND(0.3,7)</f>
        <v>0.3</v>
      </c>
      <c r="G1224" s="40">
        <f>SmtRes!CX738</f>
        <v>0.2112</v>
      </c>
      <c r="H1224" s="42"/>
      <c r="I1224" s="41"/>
      <c r="J1224" s="42">
        <f>SmtRes!CZ738</f>
        <v>620.24</v>
      </c>
      <c r="K1224" s="41"/>
      <c r="L1224" s="42">
        <f>SmtRes!DI738</f>
        <v>130.99</v>
      </c>
    </row>
    <row r="1225" spans="1:101" ht="14.25" x14ac:dyDescent="0.2">
      <c r="A1225" s="38"/>
      <c r="B1225" s="38" t="s">
        <v>1659</v>
      </c>
      <c r="C1225" s="38" t="s">
        <v>1660</v>
      </c>
      <c r="D1225" s="39" t="s">
        <v>1450</v>
      </c>
      <c r="E1225" s="40">
        <v>4.7300000000000004</v>
      </c>
      <c r="F1225" s="40">
        <f>ROUND(0.3,7)</f>
        <v>0.3</v>
      </c>
      <c r="G1225" s="40">
        <f>SmtRes!CX739</f>
        <v>0.1419</v>
      </c>
      <c r="H1225" s="42"/>
      <c r="I1225" s="41"/>
      <c r="J1225" s="42">
        <f>SmtRes!CZ739</f>
        <v>724.95</v>
      </c>
      <c r="K1225" s="41"/>
      <c r="L1225" s="42">
        <f>SmtRes!DI739</f>
        <v>102.87</v>
      </c>
    </row>
    <row r="1226" spans="1:101" ht="15" x14ac:dyDescent="0.2">
      <c r="A1226" s="37"/>
      <c r="B1226" s="40">
        <v>2</v>
      </c>
      <c r="C1226" s="37" t="s">
        <v>1962</v>
      </c>
      <c r="D1226" s="39"/>
      <c r="E1226" s="44"/>
      <c r="F1226" s="40"/>
      <c r="G1226" s="40"/>
      <c r="H1226" s="40"/>
      <c r="I1226" s="40"/>
      <c r="J1226" s="40"/>
      <c r="K1226" s="40"/>
      <c r="L1226" s="45">
        <f>SUM(L1227:L1229)-SUMIF(CE1227:CE1229, 1, L1227:L1229)</f>
        <v>0.19</v>
      </c>
    </row>
    <row r="1227" spans="1:101" ht="15" x14ac:dyDescent="0.2">
      <c r="A1227" s="37"/>
      <c r="B1227" s="40"/>
      <c r="C1227" s="37" t="s">
        <v>1964</v>
      </c>
      <c r="D1227" s="39" t="s">
        <v>1203</v>
      </c>
      <c r="E1227" s="44"/>
      <c r="F1227" s="40"/>
      <c r="G1227" s="40">
        <f>Source!V521</f>
        <v>2.9999999999999997E-4</v>
      </c>
      <c r="H1227" s="40"/>
      <c r="I1227" s="40"/>
      <c r="J1227" s="40"/>
      <c r="K1227" s="40"/>
      <c r="L1227" s="45">
        <f>SUMIF(CE1228:CE1229, 1, L1228:L1229)</f>
        <v>0.16</v>
      </c>
      <c r="CE1227">
        <v>1</v>
      </c>
    </row>
    <row r="1228" spans="1:101" ht="28.5" x14ac:dyDescent="0.2">
      <c r="A1228" s="38"/>
      <c r="B1228" s="38" t="s">
        <v>1206</v>
      </c>
      <c r="C1228" s="38" t="s">
        <v>1208</v>
      </c>
      <c r="D1228" s="39" t="s">
        <v>1100</v>
      </c>
      <c r="E1228" s="40">
        <v>0.01</v>
      </c>
      <c r="F1228" s="40">
        <f>ROUND(0.3,7)</f>
        <v>0.3</v>
      </c>
      <c r="G1228" s="40">
        <f>SmtRes!CX741</f>
        <v>2.9999999999999997E-4</v>
      </c>
      <c r="H1228" s="42"/>
      <c r="I1228" s="41"/>
      <c r="J1228" s="42">
        <f>SmtRes!CZ741</f>
        <v>641.70000000000005</v>
      </c>
      <c r="K1228" s="41"/>
      <c r="L1228" s="42">
        <f>SmtRes!DG741</f>
        <v>0.19</v>
      </c>
    </row>
    <row r="1229" spans="1:101" ht="28.5" x14ac:dyDescent="0.2">
      <c r="A1229" s="38"/>
      <c r="B1229" s="38" t="s">
        <v>1209</v>
      </c>
      <c r="C1229" s="38" t="s">
        <v>1963</v>
      </c>
      <c r="D1229" s="39" t="s">
        <v>1203</v>
      </c>
      <c r="E1229" s="40">
        <f>SmtRes!DO741*SmtRes!AT741</f>
        <v>0.01</v>
      </c>
      <c r="F1229" s="40">
        <f>ROUND(0.3,7)</f>
        <v>0.3</v>
      </c>
      <c r="G1229" s="40">
        <f>ROUND(E1229*F1229*G1219, 7)</f>
        <v>2.9999999999999997E-4</v>
      </c>
      <c r="H1229" s="42"/>
      <c r="I1229" s="41"/>
      <c r="J1229" s="42">
        <f>ROUND(SmtRes!AG741/SmtRes!DO741, 2)</f>
        <v>539.69000000000005</v>
      </c>
      <c r="K1229" s="41"/>
      <c r="L1229" s="42">
        <f>SmtRes!DH741</f>
        <v>0.16</v>
      </c>
      <c r="CE1229">
        <v>1</v>
      </c>
    </row>
    <row r="1230" spans="1:101" ht="15" hidden="1" x14ac:dyDescent="0.2">
      <c r="A1230" s="37"/>
      <c r="B1230" s="40">
        <v>4</v>
      </c>
      <c r="C1230" s="37" t="s">
        <v>1965</v>
      </c>
      <c r="D1230" s="39"/>
      <c r="E1230" s="44"/>
      <c r="F1230" s="40"/>
      <c r="G1230" s="40"/>
      <c r="H1230" s="40"/>
      <c r="I1230" s="40"/>
      <c r="J1230" s="40"/>
      <c r="K1230" s="40"/>
      <c r="L1230" s="45">
        <f>SUM(L1231:L1231)-SUMIF(CE1231:CE1231, 1, L1231:L1231)</f>
        <v>0</v>
      </c>
    </row>
    <row r="1231" spans="1:101" ht="14.25" x14ac:dyDescent="0.2">
      <c r="A1231" s="38"/>
      <c r="B1231" s="38" t="s">
        <v>1210</v>
      </c>
      <c r="C1231" s="46" t="s">
        <v>1212</v>
      </c>
      <c r="D1231" s="47" t="s">
        <v>1213</v>
      </c>
      <c r="E1231" s="48">
        <v>0.53</v>
      </c>
      <c r="F1231" s="48">
        <f>ROUND(0,7)</f>
        <v>0</v>
      </c>
      <c r="G1231" s="48">
        <f>SmtRes!CX742</f>
        <v>0</v>
      </c>
      <c r="H1231" s="49"/>
      <c r="I1231" s="50"/>
      <c r="J1231" s="49">
        <f>SmtRes!CZ742</f>
        <v>7.32</v>
      </c>
      <c r="K1231" s="50"/>
      <c r="L1231" s="49">
        <f>SmtRes!DF742</f>
        <v>0</v>
      </c>
    </row>
    <row r="1232" spans="1:101" ht="15" x14ac:dyDescent="0.2">
      <c r="A1232" s="38"/>
      <c r="B1232" s="38"/>
      <c r="C1232" s="52" t="s">
        <v>1966</v>
      </c>
      <c r="D1232" s="39"/>
      <c r="E1232" s="40"/>
      <c r="F1232" s="40"/>
      <c r="G1232" s="40"/>
      <c r="H1232" s="42"/>
      <c r="I1232" s="41"/>
      <c r="J1232" s="42"/>
      <c r="K1232" s="41"/>
      <c r="L1232" s="42">
        <f>L1222+L1226+L1227+L1230</f>
        <v>265.16000000000003</v>
      </c>
    </row>
    <row r="1233" spans="1:83" ht="14.25" x14ac:dyDescent="0.2">
      <c r="A1233" s="38"/>
      <c r="B1233" s="38"/>
      <c r="C1233" s="38" t="s">
        <v>1967</v>
      </c>
      <c r="D1233" s="39"/>
      <c r="E1233" s="40"/>
      <c r="F1233" s="40"/>
      <c r="G1233" s="40"/>
      <c r="H1233" s="42"/>
      <c r="I1233" s="41"/>
      <c r="J1233" s="42"/>
      <c r="K1233" s="41"/>
      <c r="L1233" s="42">
        <f>SUM(AR1219:AR1236)+SUM(AS1219:AS1236)+SUM(AT1219:AT1236)+SUM(AU1219:AU1236)+SUM(AV1219:AV1236)</f>
        <v>264.97000000000003</v>
      </c>
    </row>
    <row r="1234" spans="1:83" ht="28.5" x14ac:dyDescent="0.2">
      <c r="A1234" s="38"/>
      <c r="B1234" s="38" t="s">
        <v>657</v>
      </c>
      <c r="C1234" s="38" t="s">
        <v>2135</v>
      </c>
      <c r="D1234" s="39" t="s">
        <v>635</v>
      </c>
      <c r="E1234" s="40">
        <f>Source!BZ521</f>
        <v>90</v>
      </c>
      <c r="F1234" s="40"/>
      <c r="G1234" s="40">
        <f>Source!AT521</f>
        <v>90</v>
      </c>
      <c r="H1234" s="42"/>
      <c r="I1234" s="41"/>
      <c r="J1234" s="42"/>
      <c r="K1234" s="41"/>
      <c r="L1234" s="42">
        <f>SUM(AZ1219:AZ1236)</f>
        <v>238.47</v>
      </c>
    </row>
    <row r="1235" spans="1:83" ht="28.5" x14ac:dyDescent="0.2">
      <c r="A1235" s="46"/>
      <c r="B1235" s="46" t="s">
        <v>658</v>
      </c>
      <c r="C1235" s="46" t="s">
        <v>2136</v>
      </c>
      <c r="D1235" s="47" t="s">
        <v>635</v>
      </c>
      <c r="E1235" s="48">
        <f>Source!CA521</f>
        <v>46</v>
      </c>
      <c r="F1235" s="48"/>
      <c r="G1235" s="48">
        <f>Source!AU521</f>
        <v>46</v>
      </c>
      <c r="H1235" s="49"/>
      <c r="I1235" s="50"/>
      <c r="J1235" s="49"/>
      <c r="K1235" s="50"/>
      <c r="L1235" s="49">
        <f>SUM(BA1219:BA1236)</f>
        <v>121.89</v>
      </c>
    </row>
    <row r="1236" spans="1:83" ht="15" x14ac:dyDescent="0.2">
      <c r="C1236" s="74" t="s">
        <v>1970</v>
      </c>
      <c r="D1236" s="74"/>
      <c r="E1236" s="74"/>
      <c r="F1236" s="74"/>
      <c r="G1236" s="74"/>
      <c r="H1236" s="74"/>
      <c r="I1236" s="75">
        <f>IF(E1219&lt;&gt;0,K1236/E1219, 0)</f>
        <v>6255.2</v>
      </c>
      <c r="J1236" s="75"/>
      <c r="K1236" s="75">
        <f>L1222+L1226+L1230+L1234+L1235+L1227</f>
        <v>625.52</v>
      </c>
      <c r="L1236" s="75"/>
      <c r="M1236" s="70">
        <f>K1236*1.038</f>
        <v>649.28976</v>
      </c>
      <c r="AD1236">
        <f>ROUND((Source!AT521/100)*((ROUND(SUMIF(SmtRes!AQ737:'SmtRes'!AQ742,"=1",SmtRes!AD737:'SmtRes'!AD742)*Source!I521, 2)+ROUND(SUMIF(SmtRes!AQ737:'SmtRes'!AQ742,"=1",SmtRes!AC737:'SmtRes'!AC742)*Source!I521, 2))), 2)</f>
        <v>209.15</v>
      </c>
      <c r="AE1236">
        <f>ROUND((Source!AU521/100)*((ROUND(SUMIF(SmtRes!AQ737:'SmtRes'!AQ742,"=1",SmtRes!AD737:'SmtRes'!AD742)*Source!I521, 2)+ROUND(SUMIF(SmtRes!AQ737:'SmtRes'!AQ742,"=1",SmtRes!AC737:'SmtRes'!AC742)*Source!I521, 2))), 2)</f>
        <v>106.9</v>
      </c>
      <c r="AN1236" s="51">
        <f>L1222+L1226+L1230+L1234+L1235+L1227</f>
        <v>625.52</v>
      </c>
      <c r="AO1236" s="51">
        <f>L1226</f>
        <v>0.19</v>
      </c>
      <c r="AQ1236" t="s">
        <v>1971</v>
      </c>
      <c r="AR1236" s="51">
        <f>L1222</f>
        <v>264.81</v>
      </c>
      <c r="AT1236" s="51">
        <f>L1227</f>
        <v>0.16</v>
      </c>
      <c r="AV1236" t="s">
        <v>1971</v>
      </c>
      <c r="AW1236" s="51">
        <f>L1230</f>
        <v>0</v>
      </c>
      <c r="AZ1236">
        <f>Source!X521</f>
        <v>238.47</v>
      </c>
      <c r="BA1236">
        <f>Source!Y521</f>
        <v>121.89</v>
      </c>
      <c r="CD1236">
        <v>2</v>
      </c>
    </row>
    <row r="1237" spans="1:83" ht="82.5" x14ac:dyDescent="0.2">
      <c r="A1237" s="36" t="s">
        <v>669</v>
      </c>
      <c r="B1237" s="38" t="s">
        <v>2138</v>
      </c>
      <c r="C1237" s="38" t="s">
        <v>2139</v>
      </c>
      <c r="D1237" s="39" t="str">
        <f>Source!H522</f>
        <v>10 ШТ</v>
      </c>
      <c r="E1237" s="40">
        <f>Source!K522</f>
        <v>0.1</v>
      </c>
      <c r="F1237" s="40"/>
      <c r="G1237" s="40">
        <f>Source!I522</f>
        <v>0.1</v>
      </c>
      <c r="H1237" s="42"/>
      <c r="I1237" s="41"/>
      <c r="J1237" s="42"/>
      <c r="K1237" s="41"/>
      <c r="L1237" s="42"/>
    </row>
    <row r="1238" spans="1:83" x14ac:dyDescent="0.2">
      <c r="C1238" s="43" t="str">
        <f>"Объем: "&amp;Source!I522&amp;"=1/"&amp;"10"</f>
        <v>Объем: 0,1=1/10</v>
      </c>
    </row>
    <row r="1239" spans="1:83" ht="15" x14ac:dyDescent="0.2">
      <c r="A1239" s="37"/>
      <c r="B1239" s="40">
        <v>1</v>
      </c>
      <c r="C1239" s="37" t="s">
        <v>1961</v>
      </c>
      <c r="D1239" s="39" t="s">
        <v>1203</v>
      </c>
      <c r="E1239" s="44"/>
      <c r="F1239" s="40"/>
      <c r="G1239" s="40">
        <f>Source!U522</f>
        <v>1.4119999999999999</v>
      </c>
      <c r="H1239" s="40"/>
      <c r="I1239" s="40"/>
      <c r="J1239" s="40"/>
      <c r="K1239" s="40"/>
      <c r="L1239" s="45">
        <f>SUM(L1240:L1242)-SUMIF(CE1240:CE1242, 1, L1240:L1242)</f>
        <v>882.71999999999991</v>
      </c>
    </row>
    <row r="1240" spans="1:83" ht="14.25" x14ac:dyDescent="0.2">
      <c r="A1240" s="38"/>
      <c r="B1240" s="38" t="s">
        <v>1655</v>
      </c>
      <c r="C1240" s="38" t="s">
        <v>1656</v>
      </c>
      <c r="D1240" s="39" t="s">
        <v>1450</v>
      </c>
      <c r="E1240" s="40">
        <v>2.35</v>
      </c>
      <c r="F1240" s="40"/>
      <c r="G1240" s="40">
        <f>SmtRes!CX743</f>
        <v>0.23499999999999999</v>
      </c>
      <c r="H1240" s="42"/>
      <c r="I1240" s="41"/>
      <c r="J1240" s="42">
        <f>SmtRes!CZ743</f>
        <v>439</v>
      </c>
      <c r="K1240" s="41"/>
      <c r="L1240" s="42">
        <f>SmtRes!DI743</f>
        <v>103.17</v>
      </c>
    </row>
    <row r="1241" spans="1:83" ht="14.25" x14ac:dyDescent="0.2">
      <c r="A1241" s="38"/>
      <c r="B1241" s="38" t="s">
        <v>1657</v>
      </c>
      <c r="C1241" s="38" t="s">
        <v>1658</v>
      </c>
      <c r="D1241" s="39" t="s">
        <v>1450</v>
      </c>
      <c r="E1241" s="40">
        <v>7.04</v>
      </c>
      <c r="F1241" s="40"/>
      <c r="G1241" s="40">
        <f>SmtRes!CX744</f>
        <v>0.70399999999999996</v>
      </c>
      <c r="H1241" s="42"/>
      <c r="I1241" s="41"/>
      <c r="J1241" s="42">
        <f>SmtRes!CZ744</f>
        <v>620.24</v>
      </c>
      <c r="K1241" s="41"/>
      <c r="L1241" s="42">
        <f>SmtRes!DI744</f>
        <v>436.65</v>
      </c>
    </row>
    <row r="1242" spans="1:83" ht="14.25" x14ac:dyDescent="0.2">
      <c r="A1242" s="38"/>
      <c r="B1242" s="38" t="s">
        <v>1659</v>
      </c>
      <c r="C1242" s="38" t="s">
        <v>1660</v>
      </c>
      <c r="D1242" s="39" t="s">
        <v>1450</v>
      </c>
      <c r="E1242" s="40">
        <v>4.7300000000000004</v>
      </c>
      <c r="F1242" s="40"/>
      <c r="G1242" s="40">
        <f>SmtRes!CX745</f>
        <v>0.47299999999999998</v>
      </c>
      <c r="H1242" s="42"/>
      <c r="I1242" s="41"/>
      <c r="J1242" s="42">
        <f>SmtRes!CZ745</f>
        <v>724.95</v>
      </c>
      <c r="K1242" s="41"/>
      <c r="L1242" s="42">
        <f>SmtRes!DI745</f>
        <v>342.9</v>
      </c>
    </row>
    <row r="1243" spans="1:83" ht="15" x14ac:dyDescent="0.2">
      <c r="A1243" s="37"/>
      <c r="B1243" s="40">
        <v>2</v>
      </c>
      <c r="C1243" s="37" t="s">
        <v>1962</v>
      </c>
      <c r="D1243" s="39"/>
      <c r="E1243" s="44"/>
      <c r="F1243" s="40"/>
      <c r="G1243" s="40"/>
      <c r="H1243" s="40"/>
      <c r="I1243" s="40"/>
      <c r="J1243" s="40"/>
      <c r="K1243" s="40"/>
      <c r="L1243" s="45">
        <f>SUM(L1244:L1246)-SUMIF(CE1244:CE1246, 1, L1244:L1246)</f>
        <v>0.64000000000000012</v>
      </c>
    </row>
    <row r="1244" spans="1:83" ht="15" x14ac:dyDescent="0.2">
      <c r="A1244" s="37"/>
      <c r="B1244" s="40"/>
      <c r="C1244" s="37" t="s">
        <v>1964</v>
      </c>
      <c r="D1244" s="39" t="s">
        <v>1203</v>
      </c>
      <c r="E1244" s="44"/>
      <c r="F1244" s="40"/>
      <c r="G1244" s="40">
        <f>Source!V522</f>
        <v>1E-3</v>
      </c>
      <c r="H1244" s="40"/>
      <c r="I1244" s="40"/>
      <c r="J1244" s="40"/>
      <c r="K1244" s="40"/>
      <c r="L1244" s="45">
        <f>SUMIF(CE1245:CE1246, 1, L1245:L1246)</f>
        <v>0.54</v>
      </c>
      <c r="CE1244">
        <v>1</v>
      </c>
    </row>
    <row r="1245" spans="1:83" ht="28.5" x14ac:dyDescent="0.2">
      <c r="A1245" s="38"/>
      <c r="B1245" s="38" t="s">
        <v>1206</v>
      </c>
      <c r="C1245" s="38" t="s">
        <v>1208</v>
      </c>
      <c r="D1245" s="39" t="s">
        <v>1100</v>
      </c>
      <c r="E1245" s="40">
        <v>0.01</v>
      </c>
      <c r="F1245" s="40"/>
      <c r="G1245" s="40">
        <f>SmtRes!CX747</f>
        <v>1E-3</v>
      </c>
      <c r="H1245" s="42"/>
      <c r="I1245" s="41"/>
      <c r="J1245" s="42">
        <f>SmtRes!CZ747</f>
        <v>641.70000000000005</v>
      </c>
      <c r="K1245" s="41"/>
      <c r="L1245" s="42">
        <f>SmtRes!DG747</f>
        <v>0.64</v>
      </c>
    </row>
    <row r="1246" spans="1:83" ht="28.5" x14ac:dyDescent="0.2">
      <c r="A1246" s="38"/>
      <c r="B1246" s="38" t="s">
        <v>1209</v>
      </c>
      <c r="C1246" s="38" t="s">
        <v>1963</v>
      </c>
      <c r="D1246" s="39" t="s">
        <v>1203</v>
      </c>
      <c r="E1246" s="40">
        <f>SmtRes!DO747*SmtRes!AT747</f>
        <v>0.01</v>
      </c>
      <c r="F1246" s="40"/>
      <c r="G1246" s="40">
        <f>ROUND(E1246*G1237, 7)</f>
        <v>1E-3</v>
      </c>
      <c r="H1246" s="42"/>
      <c r="I1246" s="41"/>
      <c r="J1246" s="42">
        <f>ROUND(SmtRes!AG747/SmtRes!DO747, 2)</f>
        <v>539.69000000000005</v>
      </c>
      <c r="K1246" s="41"/>
      <c r="L1246" s="42">
        <f>SmtRes!DH747</f>
        <v>0.54</v>
      </c>
      <c r="CE1246">
        <v>1</v>
      </c>
    </row>
    <row r="1247" spans="1:83" ht="15" hidden="1" x14ac:dyDescent="0.2">
      <c r="A1247" s="37"/>
      <c r="B1247" s="40">
        <v>4</v>
      </c>
      <c r="C1247" s="37" t="s">
        <v>1965</v>
      </c>
      <c r="D1247" s="39"/>
      <c r="E1247" s="44"/>
      <c r="F1247" s="40"/>
      <c r="G1247" s="40"/>
      <c r="H1247" s="40"/>
      <c r="I1247" s="40"/>
      <c r="J1247" s="40"/>
      <c r="K1247" s="40"/>
      <c r="L1247" s="45">
        <f>SUM(L1248:L1248)-SUMIF(CE1248:CE1248, 1, L1248:L1248)</f>
        <v>0</v>
      </c>
    </row>
    <row r="1248" spans="1:83" ht="14.25" x14ac:dyDescent="0.2">
      <c r="A1248" s="38"/>
      <c r="B1248" s="38" t="s">
        <v>1210</v>
      </c>
      <c r="C1248" s="46" t="s">
        <v>1212</v>
      </c>
      <c r="D1248" s="47" t="s">
        <v>1213</v>
      </c>
      <c r="E1248" s="48">
        <v>0.53</v>
      </c>
      <c r="F1248" s="48">
        <f>ROUND(0,7)</f>
        <v>0</v>
      </c>
      <c r="G1248" s="48">
        <f>SmtRes!CX748</f>
        <v>0</v>
      </c>
      <c r="H1248" s="49"/>
      <c r="I1248" s="50"/>
      <c r="J1248" s="49">
        <f>SmtRes!CZ748</f>
        <v>7.32</v>
      </c>
      <c r="K1248" s="50"/>
      <c r="L1248" s="49">
        <f>SmtRes!DF748</f>
        <v>0</v>
      </c>
    </row>
    <row r="1249" spans="1:83" ht="15" x14ac:dyDescent="0.2">
      <c r="A1249" s="38"/>
      <c r="B1249" s="38"/>
      <c r="C1249" s="52" t="s">
        <v>1966</v>
      </c>
      <c r="D1249" s="39"/>
      <c r="E1249" s="40"/>
      <c r="F1249" s="40"/>
      <c r="G1249" s="40"/>
      <c r="H1249" s="42"/>
      <c r="I1249" s="41"/>
      <c r="J1249" s="42"/>
      <c r="K1249" s="41"/>
      <c r="L1249" s="42">
        <f>L1239+L1243+L1244+L1247</f>
        <v>883.89999999999986</v>
      </c>
    </row>
    <row r="1250" spans="1:83" ht="14.25" x14ac:dyDescent="0.2">
      <c r="A1250" s="38"/>
      <c r="B1250" s="38"/>
      <c r="C1250" s="38" t="s">
        <v>1967</v>
      </c>
      <c r="D1250" s="39"/>
      <c r="E1250" s="40"/>
      <c r="F1250" s="40"/>
      <c r="G1250" s="40"/>
      <c r="H1250" s="42"/>
      <c r="I1250" s="41"/>
      <c r="J1250" s="42"/>
      <c r="K1250" s="41"/>
      <c r="L1250" s="42">
        <f>SUM(AR1237:AR1253)+SUM(AS1237:AS1253)+SUM(AT1237:AT1253)+SUM(AU1237:AU1253)+SUM(AV1237:AV1253)</f>
        <v>883.25999999999988</v>
      </c>
    </row>
    <row r="1251" spans="1:83" ht="28.5" x14ac:dyDescent="0.2">
      <c r="A1251" s="38"/>
      <c r="B1251" s="38" t="s">
        <v>657</v>
      </c>
      <c r="C1251" s="38" t="s">
        <v>2135</v>
      </c>
      <c r="D1251" s="39" t="s">
        <v>635</v>
      </c>
      <c r="E1251" s="40">
        <f>Source!BZ522</f>
        <v>90</v>
      </c>
      <c r="F1251" s="40"/>
      <c r="G1251" s="40">
        <f>Source!AT522</f>
        <v>90</v>
      </c>
      <c r="H1251" s="42"/>
      <c r="I1251" s="41"/>
      <c r="J1251" s="42"/>
      <c r="K1251" s="41"/>
      <c r="L1251" s="42">
        <f>SUM(AZ1237:AZ1253)</f>
        <v>794.93</v>
      </c>
    </row>
    <row r="1252" spans="1:83" ht="28.5" x14ac:dyDescent="0.2">
      <c r="A1252" s="46"/>
      <c r="B1252" s="46" t="s">
        <v>658</v>
      </c>
      <c r="C1252" s="46" t="s">
        <v>2136</v>
      </c>
      <c r="D1252" s="47" t="s">
        <v>635</v>
      </c>
      <c r="E1252" s="48">
        <f>Source!CA522</f>
        <v>46</v>
      </c>
      <c r="F1252" s="48"/>
      <c r="G1252" s="48">
        <f>Source!AU522</f>
        <v>46</v>
      </c>
      <c r="H1252" s="49"/>
      <c r="I1252" s="50"/>
      <c r="J1252" s="49"/>
      <c r="K1252" s="50"/>
      <c r="L1252" s="49">
        <f>SUM(BA1237:BA1253)</f>
        <v>406.3</v>
      </c>
    </row>
    <row r="1253" spans="1:83" ht="15" x14ac:dyDescent="0.2">
      <c r="C1253" s="74" t="s">
        <v>1970</v>
      </c>
      <c r="D1253" s="74"/>
      <c r="E1253" s="74"/>
      <c r="F1253" s="74"/>
      <c r="G1253" s="74"/>
      <c r="H1253" s="74"/>
      <c r="I1253" s="75">
        <f>IF(E1237&lt;&gt;0,K1253/E1237, 0)</f>
        <v>20851.3</v>
      </c>
      <c r="J1253" s="75"/>
      <c r="K1253" s="75">
        <f>L1239+L1243+L1247+L1251+L1252+L1244</f>
        <v>2085.13</v>
      </c>
      <c r="L1253" s="75"/>
      <c r="M1253" s="70">
        <f>K1253*1.038</f>
        <v>2164.3649400000004</v>
      </c>
      <c r="AD1253">
        <f>ROUND((Source!AT522/100)*((ROUND(SUMIF(SmtRes!AQ743:'SmtRes'!AQ748,"=1",SmtRes!AD743:'SmtRes'!AD748)*Source!I522, 2)+ROUND(SUMIF(SmtRes!AQ743:'SmtRes'!AQ748,"=1",SmtRes!AC743:'SmtRes'!AC748)*Source!I522, 2))), 2)</f>
        <v>209.15</v>
      </c>
      <c r="AE1253">
        <f>ROUND((Source!AU522/100)*((ROUND(SUMIF(SmtRes!AQ743:'SmtRes'!AQ748,"=1",SmtRes!AD743:'SmtRes'!AD748)*Source!I522, 2)+ROUND(SUMIF(SmtRes!AQ743:'SmtRes'!AQ748,"=1",SmtRes!AC743:'SmtRes'!AC748)*Source!I522, 2))), 2)</f>
        <v>106.9</v>
      </c>
      <c r="AN1253" s="51">
        <f>L1239+L1243+L1247+L1251+L1252+L1244</f>
        <v>2085.13</v>
      </c>
      <c r="AO1253" s="51">
        <f>L1243</f>
        <v>0.64000000000000012</v>
      </c>
      <c r="AQ1253" t="s">
        <v>1971</v>
      </c>
      <c r="AR1253" s="51">
        <f>L1239</f>
        <v>882.71999999999991</v>
      </c>
      <c r="AT1253" s="51">
        <f>L1244</f>
        <v>0.54</v>
      </c>
      <c r="AV1253" t="s">
        <v>1971</v>
      </c>
      <c r="AW1253" s="51">
        <f>L1247</f>
        <v>0</v>
      </c>
      <c r="AZ1253">
        <f>Source!X522</f>
        <v>794.93</v>
      </c>
      <c r="BA1253">
        <f>Source!Y522</f>
        <v>406.3</v>
      </c>
      <c r="CD1253">
        <v>2</v>
      </c>
    </row>
    <row r="1256" spans="1:83" ht="16.5" x14ac:dyDescent="0.2">
      <c r="A1256" s="76" t="s">
        <v>2140</v>
      </c>
      <c r="B1256" s="76"/>
      <c r="C1256" s="76"/>
      <c r="D1256" s="76"/>
      <c r="E1256" s="76"/>
      <c r="F1256" s="76"/>
      <c r="G1256" s="76"/>
      <c r="H1256" s="76"/>
      <c r="I1256" s="76"/>
      <c r="J1256" s="76"/>
      <c r="K1256" s="76"/>
      <c r="L1256" s="76"/>
    </row>
    <row r="1257" spans="1:83" ht="106.5" x14ac:dyDescent="0.2">
      <c r="A1257" s="36" t="s">
        <v>679</v>
      </c>
      <c r="B1257" s="38" t="s">
        <v>2141</v>
      </c>
      <c r="C1257" s="38" t="s">
        <v>2142</v>
      </c>
      <c r="D1257" s="39" t="str">
        <f>Source!H562</f>
        <v>КОМПЛ</v>
      </c>
      <c r="E1257" s="40">
        <f>Source!K562</f>
        <v>1</v>
      </c>
      <c r="F1257" s="40"/>
      <c r="G1257" s="40">
        <f>Source!I562</f>
        <v>1</v>
      </c>
      <c r="H1257" s="42"/>
      <c r="I1257" s="41"/>
      <c r="J1257" s="42"/>
      <c r="K1257" s="41"/>
      <c r="L1257" s="42"/>
    </row>
    <row r="1258" spans="1:83" ht="51" x14ac:dyDescent="0.2">
      <c r="B1258" s="54" t="str">
        <f>Source!EO562</f>
        <v>Поправка: МР 571/пр Табл.2, п.3</v>
      </c>
      <c r="C1258" s="54" t="str">
        <f>Source!CN562</f>
        <v>Поправка: МР 571/пр Табл.2, п.3  Наименование: При демонтаже (разборке) систем инженерно-технического обеспечения</v>
      </c>
    </row>
    <row r="1259" spans="1:83" ht="15" x14ac:dyDescent="0.2">
      <c r="A1259" s="37"/>
      <c r="B1259" s="40">
        <v>1</v>
      </c>
      <c r="C1259" s="37" t="s">
        <v>1961</v>
      </c>
      <c r="D1259" s="39" t="s">
        <v>1203</v>
      </c>
      <c r="E1259" s="44"/>
      <c r="F1259" s="40"/>
      <c r="G1259" s="40">
        <f>Source!U562</f>
        <v>2.2679999999999998</v>
      </c>
      <c r="H1259" s="40"/>
      <c r="I1259" s="40"/>
      <c r="J1259" s="40"/>
      <c r="K1259" s="40"/>
      <c r="L1259" s="45">
        <f>SUM(L1260:L1260)-SUMIF(CE1260:CE1260, 1, L1260:L1260)</f>
        <v>1182.9000000000001</v>
      </c>
    </row>
    <row r="1260" spans="1:83" ht="28.5" x14ac:dyDescent="0.2">
      <c r="A1260" s="38"/>
      <c r="B1260" s="38" t="s">
        <v>1459</v>
      </c>
      <c r="C1260" s="38" t="s">
        <v>1460</v>
      </c>
      <c r="D1260" s="39" t="s">
        <v>1203</v>
      </c>
      <c r="E1260" s="40">
        <v>5.67</v>
      </c>
      <c r="F1260" s="40">
        <f>ROUND(0.4,7)</f>
        <v>0.4</v>
      </c>
      <c r="G1260" s="40">
        <f>SmtRes!CX757</f>
        <v>2.2679999999999998</v>
      </c>
      <c r="H1260" s="42"/>
      <c r="I1260" s="41"/>
      <c r="J1260" s="42">
        <f>SmtRes!CZ757</f>
        <v>521.55999999999995</v>
      </c>
      <c r="K1260" s="41"/>
      <c r="L1260" s="42">
        <f>SmtRes!DI757</f>
        <v>1182.9000000000001</v>
      </c>
    </row>
    <row r="1261" spans="1:83" ht="15" x14ac:dyDescent="0.2">
      <c r="A1261" s="37"/>
      <c r="B1261" s="40">
        <v>2</v>
      </c>
      <c r="C1261" s="37" t="s">
        <v>1962</v>
      </c>
      <c r="D1261" s="39"/>
      <c r="E1261" s="44"/>
      <c r="F1261" s="40"/>
      <c r="G1261" s="40"/>
      <c r="H1261" s="40"/>
      <c r="I1261" s="40"/>
      <c r="J1261" s="40"/>
      <c r="K1261" s="40"/>
      <c r="L1261" s="45">
        <f>SUM(L1262:L1264)-SUMIF(CE1262:CE1264, 1, L1262:L1264)</f>
        <v>0.51999999999999602</v>
      </c>
    </row>
    <row r="1262" spans="1:83" ht="15" x14ac:dyDescent="0.2">
      <c r="A1262" s="37"/>
      <c r="B1262" s="40"/>
      <c r="C1262" s="37" t="s">
        <v>1964</v>
      </c>
      <c r="D1262" s="39" t="s">
        <v>1203</v>
      </c>
      <c r="E1262" s="44"/>
      <c r="F1262" s="40"/>
      <c r="G1262" s="40">
        <f>Source!V562</f>
        <v>4.8000000000000001E-2</v>
      </c>
      <c r="H1262" s="40"/>
      <c r="I1262" s="40"/>
      <c r="J1262" s="40"/>
      <c r="K1262" s="40"/>
      <c r="L1262" s="45">
        <f>SUMIF(CE1263:CE1264, 1, L1263:L1264)</f>
        <v>23</v>
      </c>
      <c r="CE1262">
        <v>1</v>
      </c>
    </row>
    <row r="1263" spans="1:83" ht="28.5" x14ac:dyDescent="0.2">
      <c r="A1263" s="38"/>
      <c r="B1263" s="38" t="s">
        <v>1575</v>
      </c>
      <c r="C1263" s="38" t="s">
        <v>1577</v>
      </c>
      <c r="D1263" s="39" t="s">
        <v>1100</v>
      </c>
      <c r="E1263" s="40">
        <v>0.12</v>
      </c>
      <c r="F1263" s="40">
        <f>ROUND(0.4,7)</f>
        <v>0.4</v>
      </c>
      <c r="G1263" s="40">
        <f>SmtRes!CX759</f>
        <v>4.8000000000000001E-2</v>
      </c>
      <c r="H1263" s="42">
        <f>SmtRes!CZ759</f>
        <v>7.51</v>
      </c>
      <c r="I1263" s="41">
        <f>SmtRes!AJ759</f>
        <v>1.44</v>
      </c>
      <c r="J1263" s="42">
        <f>ROUND(H1263*I1263, 2)</f>
        <v>10.81</v>
      </c>
      <c r="K1263" s="41"/>
      <c r="L1263" s="42">
        <f>SmtRes!DG759</f>
        <v>0.52</v>
      </c>
    </row>
    <row r="1264" spans="1:83" ht="28.5" x14ac:dyDescent="0.2">
      <c r="A1264" s="38"/>
      <c r="B1264" s="38" t="s">
        <v>1424</v>
      </c>
      <c r="C1264" s="38" t="s">
        <v>2089</v>
      </c>
      <c r="D1264" s="39" t="s">
        <v>1203</v>
      </c>
      <c r="E1264" s="40">
        <f>SmtRes!DO759*SmtRes!AT759</f>
        <v>0.12</v>
      </c>
      <c r="F1264" s="40">
        <f>ROUND(0.4,7)</f>
        <v>0.4</v>
      </c>
      <c r="G1264" s="40">
        <f>ROUND(E1264*F1264*G1257, 7)</f>
        <v>4.8000000000000001E-2</v>
      </c>
      <c r="H1264" s="42"/>
      <c r="I1264" s="41"/>
      <c r="J1264" s="42">
        <f>ROUND(SmtRes!AG759/SmtRes!DO759, 2)</f>
        <v>479.27</v>
      </c>
      <c r="K1264" s="41"/>
      <c r="L1264" s="42">
        <f>SmtRes!DH759</f>
        <v>23</v>
      </c>
      <c r="CE1264">
        <v>1</v>
      </c>
    </row>
    <row r="1265" spans="1:83" ht="15" hidden="1" x14ac:dyDescent="0.2">
      <c r="A1265" s="37"/>
      <c r="B1265" s="40">
        <v>4</v>
      </c>
      <c r="C1265" s="37" t="s">
        <v>1965</v>
      </c>
      <c r="D1265" s="39"/>
      <c r="E1265" s="44"/>
      <c r="F1265" s="40"/>
      <c r="G1265" s="40"/>
      <c r="H1265" s="40"/>
      <c r="I1265" s="40"/>
      <c r="J1265" s="40"/>
      <c r="K1265" s="40"/>
      <c r="L1265" s="45">
        <f>SUM(L1266:L1269)-SUMIF(CE1266:CE1269, 1, L1266:L1269)</f>
        <v>0</v>
      </c>
    </row>
    <row r="1266" spans="1:83" ht="14.25" x14ac:dyDescent="0.2">
      <c r="A1266" s="38"/>
      <c r="B1266" s="38" t="s">
        <v>1323</v>
      </c>
      <c r="C1266" s="38" t="s">
        <v>1325</v>
      </c>
      <c r="D1266" s="39" t="s">
        <v>83</v>
      </c>
      <c r="E1266" s="40">
        <v>1.9E-3</v>
      </c>
      <c r="F1266" s="40">
        <f>ROUND((0)*0,7)</f>
        <v>0</v>
      </c>
      <c r="G1266" s="40">
        <f>SmtRes!CX760</f>
        <v>0</v>
      </c>
      <c r="H1266" s="42"/>
      <c r="I1266" s="41"/>
      <c r="J1266" s="42">
        <f>SmtRes!CZ760</f>
        <v>83923.41</v>
      </c>
      <c r="K1266" s="41"/>
      <c r="L1266" s="42">
        <f>SmtRes!DF760</f>
        <v>0</v>
      </c>
    </row>
    <row r="1267" spans="1:83" ht="28.5" x14ac:dyDescent="0.2">
      <c r="A1267" s="38"/>
      <c r="B1267" s="38" t="s">
        <v>1498</v>
      </c>
      <c r="C1267" s="38" t="s">
        <v>1500</v>
      </c>
      <c r="D1267" s="39" t="s">
        <v>49</v>
      </c>
      <c r="E1267" s="40">
        <v>0.05</v>
      </c>
      <c r="F1267" s="40">
        <f>ROUND((0)*0,7)</f>
        <v>0</v>
      </c>
      <c r="G1267" s="40">
        <f>SmtRes!CX761</f>
        <v>0</v>
      </c>
      <c r="H1267" s="42"/>
      <c r="I1267" s="41"/>
      <c r="J1267" s="42">
        <f>SmtRes!CZ761</f>
        <v>908.22</v>
      </c>
      <c r="K1267" s="41"/>
      <c r="L1267" s="42">
        <f>SmtRes!DF761</f>
        <v>0</v>
      </c>
    </row>
    <row r="1268" spans="1:83" ht="42.75" x14ac:dyDescent="0.2">
      <c r="A1268" s="38"/>
      <c r="B1268" s="38" t="s">
        <v>1669</v>
      </c>
      <c r="C1268" s="38" t="s">
        <v>1671</v>
      </c>
      <c r="D1268" s="39" t="s">
        <v>83</v>
      </c>
      <c r="E1268" s="40">
        <v>1.3899999999999999E-2</v>
      </c>
      <c r="F1268" s="40">
        <f>ROUND((0)*0,7)</f>
        <v>0</v>
      </c>
      <c r="G1268" s="40">
        <f>SmtRes!CX763</f>
        <v>0</v>
      </c>
      <c r="H1268" s="42">
        <f>SmtRes!CZ763</f>
        <v>67257.58</v>
      </c>
      <c r="I1268" s="41">
        <f>SmtRes!AI763</f>
        <v>0.72</v>
      </c>
      <c r="J1268" s="42">
        <f>ROUND(H1268*I1268, 2)</f>
        <v>48425.46</v>
      </c>
      <c r="K1268" s="41"/>
      <c r="L1268" s="42">
        <f>SmtRes!DF763</f>
        <v>0</v>
      </c>
    </row>
    <row r="1269" spans="1:83" ht="57" x14ac:dyDescent="0.2">
      <c r="A1269" s="38"/>
      <c r="B1269" s="38" t="s">
        <v>1580</v>
      </c>
      <c r="C1269" s="38" t="s">
        <v>1582</v>
      </c>
      <c r="D1269" s="39" t="s">
        <v>49</v>
      </c>
      <c r="E1269" s="40">
        <v>7.4999999999999997E-2</v>
      </c>
      <c r="F1269" s="40">
        <f>ROUND((0)*0,7)</f>
        <v>0</v>
      </c>
      <c r="G1269" s="40">
        <f>SmtRes!CX764</f>
        <v>0</v>
      </c>
      <c r="H1269" s="42">
        <f>SmtRes!CZ764</f>
        <v>5764.42</v>
      </c>
      <c r="I1269" s="41">
        <f>SmtRes!AI764</f>
        <v>1.59</v>
      </c>
      <c r="J1269" s="42">
        <f>ROUND(H1269*I1269, 2)</f>
        <v>9165.43</v>
      </c>
      <c r="K1269" s="41"/>
      <c r="L1269" s="42">
        <f>SmtRes!DF764</f>
        <v>0</v>
      </c>
    </row>
    <row r="1270" spans="1:83" ht="14.25" x14ac:dyDescent="0.2">
      <c r="A1270" s="38"/>
      <c r="B1270" s="38" t="str">
        <f>EtalonRes!I769</f>
        <v>04.1.02.05</v>
      </c>
      <c r="C1270" s="46" t="str">
        <f>EtalonRes!K769</f>
        <v>Смеси бетонные тяжелого бетона</v>
      </c>
      <c r="D1270" s="47" t="str">
        <f>EtalonRes!O769</f>
        <v>м3</v>
      </c>
      <c r="E1270" s="48">
        <f>EtalonRes!X769</f>
        <v>0.375</v>
      </c>
      <c r="F1270" s="48">
        <f>ROUND((0)*0,7)</f>
        <v>0</v>
      </c>
      <c r="G1270" s="48">
        <f>ROUND(EtalonRes!AG769*Source!I562, 7)</f>
        <v>0</v>
      </c>
      <c r="H1270" s="49"/>
      <c r="I1270" s="50"/>
      <c r="J1270" s="49"/>
      <c r="K1270" s="50"/>
      <c r="L1270" s="49"/>
    </row>
    <row r="1271" spans="1:83" ht="15" x14ac:dyDescent="0.2">
      <c r="A1271" s="38"/>
      <c r="B1271" s="38"/>
      <c r="C1271" s="52" t="s">
        <v>1966</v>
      </c>
      <c r="D1271" s="39"/>
      <c r="E1271" s="40"/>
      <c r="F1271" s="40"/>
      <c r="G1271" s="40"/>
      <c r="H1271" s="42"/>
      <c r="I1271" s="41"/>
      <c r="J1271" s="42"/>
      <c r="K1271" s="41"/>
      <c r="L1271" s="42">
        <f>L1259+L1261+L1262+L1265</f>
        <v>1206.42</v>
      </c>
    </row>
    <row r="1272" spans="1:83" ht="14.25" x14ac:dyDescent="0.2">
      <c r="A1272" s="38"/>
      <c r="B1272" s="38"/>
      <c r="C1272" s="38" t="s">
        <v>1967</v>
      </c>
      <c r="D1272" s="39"/>
      <c r="E1272" s="40"/>
      <c r="F1272" s="40"/>
      <c r="G1272" s="40"/>
      <c r="H1272" s="42"/>
      <c r="I1272" s="41"/>
      <c r="J1272" s="42"/>
      <c r="K1272" s="41"/>
      <c r="L1272" s="42">
        <f>SUM(AR1257:AR1275)+SUM(AS1257:AS1275)+SUM(AT1257:AT1275)+SUM(AU1257:AU1275)+SUM(AV1257:AV1275)</f>
        <v>1205.9000000000001</v>
      </c>
    </row>
    <row r="1273" spans="1:83" ht="28.5" x14ac:dyDescent="0.2">
      <c r="A1273" s="38"/>
      <c r="B1273" s="38" t="s">
        <v>120</v>
      </c>
      <c r="C1273" s="38" t="s">
        <v>1992</v>
      </c>
      <c r="D1273" s="39" t="s">
        <v>635</v>
      </c>
      <c r="E1273" s="40">
        <f>Source!BZ562</f>
        <v>93</v>
      </c>
      <c r="F1273" s="40"/>
      <c r="G1273" s="40">
        <f>Source!AT562</f>
        <v>93</v>
      </c>
      <c r="H1273" s="42"/>
      <c r="I1273" s="41"/>
      <c r="J1273" s="42"/>
      <c r="K1273" s="41"/>
      <c r="L1273" s="42">
        <f>SUM(AZ1257:AZ1275)</f>
        <v>1121.49</v>
      </c>
    </row>
    <row r="1274" spans="1:83" ht="28.5" x14ac:dyDescent="0.2">
      <c r="A1274" s="46"/>
      <c r="B1274" s="46" t="s">
        <v>121</v>
      </c>
      <c r="C1274" s="46" t="s">
        <v>1993</v>
      </c>
      <c r="D1274" s="47" t="s">
        <v>635</v>
      </c>
      <c r="E1274" s="48">
        <f>Source!CA562</f>
        <v>62</v>
      </c>
      <c r="F1274" s="48"/>
      <c r="G1274" s="48">
        <f>Source!AU562</f>
        <v>62</v>
      </c>
      <c r="H1274" s="49"/>
      <c r="I1274" s="50"/>
      <c r="J1274" s="49"/>
      <c r="K1274" s="50"/>
      <c r="L1274" s="49">
        <f>SUM(BA1257:BA1275)</f>
        <v>747.66</v>
      </c>
    </row>
    <row r="1275" spans="1:83" ht="15" x14ac:dyDescent="0.2">
      <c r="C1275" s="74" t="s">
        <v>1970</v>
      </c>
      <c r="D1275" s="74"/>
      <c r="E1275" s="74"/>
      <c r="F1275" s="74"/>
      <c r="G1275" s="74"/>
      <c r="H1275" s="74"/>
      <c r="I1275" s="75">
        <f>IF(E1257&lt;&gt;0,K1275/E1257, 0)</f>
        <v>3075.5699999999997</v>
      </c>
      <c r="J1275" s="75"/>
      <c r="K1275" s="75">
        <f>L1259+L1261+L1265+L1273+L1274+L1262</f>
        <v>3075.5699999999997</v>
      </c>
      <c r="L1275" s="75"/>
      <c r="M1275" s="70">
        <f>K1275*1.038</f>
        <v>3192.44166</v>
      </c>
      <c r="AD1275">
        <f>ROUND((Source!AT562/100)*((ROUND(SUMIF(SmtRes!AQ757:'SmtRes'!AQ764,"=1",SmtRes!AD757:'SmtRes'!AD764)*Source!I562, 2)+ROUND(SUMIF(SmtRes!AQ757:'SmtRes'!AQ764,"=1",SmtRes!AC757:'SmtRes'!AC764)*Source!I562, 2))), 2)</f>
        <v>930.77</v>
      </c>
      <c r="AE1275">
        <f>ROUND((Source!AU562/100)*((ROUND(SUMIF(SmtRes!AQ757:'SmtRes'!AQ764,"=1",SmtRes!AD757:'SmtRes'!AD764)*Source!I562, 2)+ROUND(SUMIF(SmtRes!AQ757:'SmtRes'!AQ764,"=1",SmtRes!AC757:'SmtRes'!AC764)*Source!I562, 2))), 2)</f>
        <v>620.51</v>
      </c>
      <c r="AN1275" s="51">
        <f>L1259+L1261+L1265+L1273+L1274+L1262</f>
        <v>3075.5699999999997</v>
      </c>
      <c r="AO1275" s="51">
        <f>L1261</f>
        <v>0.51999999999999602</v>
      </c>
      <c r="AQ1275" t="s">
        <v>1971</v>
      </c>
      <c r="AR1275" s="51">
        <f>L1259</f>
        <v>1182.9000000000001</v>
      </c>
      <c r="AT1275" s="51">
        <f>L1262</f>
        <v>23</v>
      </c>
      <c r="AV1275" t="s">
        <v>1971</v>
      </c>
      <c r="AW1275" s="51">
        <f>L1265</f>
        <v>0</v>
      </c>
      <c r="AZ1275">
        <f>Source!X562</f>
        <v>1121.49</v>
      </c>
      <c r="BA1275">
        <f>Source!Y562</f>
        <v>747.66</v>
      </c>
      <c r="CD1275">
        <v>1</v>
      </c>
    </row>
    <row r="1276" spans="1:83" ht="68.25" x14ac:dyDescent="0.2">
      <c r="A1276" s="36" t="s">
        <v>687</v>
      </c>
      <c r="B1276" s="38" t="s">
        <v>2141</v>
      </c>
      <c r="C1276" s="38" t="s">
        <v>2143</v>
      </c>
      <c r="D1276" s="39" t="str">
        <f>Source!H564</f>
        <v>КОМПЛ</v>
      </c>
      <c r="E1276" s="40">
        <f>Source!K564</f>
        <v>1</v>
      </c>
      <c r="F1276" s="40"/>
      <c r="G1276" s="40">
        <f>Source!I564</f>
        <v>1</v>
      </c>
      <c r="H1276" s="42"/>
      <c r="I1276" s="41"/>
      <c r="J1276" s="42"/>
      <c r="K1276" s="41"/>
      <c r="L1276" s="42"/>
    </row>
    <row r="1277" spans="1:83" ht="15" x14ac:dyDescent="0.2">
      <c r="A1277" s="37"/>
      <c r="B1277" s="40">
        <v>1</v>
      </c>
      <c r="C1277" s="37" t="s">
        <v>1961</v>
      </c>
      <c r="D1277" s="39" t="s">
        <v>1203</v>
      </c>
      <c r="E1277" s="44"/>
      <c r="F1277" s="40"/>
      <c r="G1277" s="40">
        <f>Source!U564</f>
        <v>5.67</v>
      </c>
      <c r="H1277" s="40"/>
      <c r="I1277" s="40"/>
      <c r="J1277" s="40"/>
      <c r="K1277" s="40"/>
      <c r="L1277" s="45">
        <f>SUM(L1278:L1278)-SUMIF(CE1278:CE1278, 1, L1278:L1278)</f>
        <v>2957.25</v>
      </c>
    </row>
    <row r="1278" spans="1:83" ht="28.5" x14ac:dyDescent="0.2">
      <c r="A1278" s="38"/>
      <c r="B1278" s="38" t="s">
        <v>1459</v>
      </c>
      <c r="C1278" s="38" t="s">
        <v>1460</v>
      </c>
      <c r="D1278" s="39" t="s">
        <v>1203</v>
      </c>
      <c r="E1278" s="40">
        <v>5.67</v>
      </c>
      <c r="F1278" s="40"/>
      <c r="G1278" s="40">
        <f>SmtRes!CX765</f>
        <v>5.67</v>
      </c>
      <c r="H1278" s="42"/>
      <c r="I1278" s="41"/>
      <c r="J1278" s="42">
        <f>SmtRes!CZ765</f>
        <v>521.55999999999995</v>
      </c>
      <c r="K1278" s="41"/>
      <c r="L1278" s="42">
        <f>SmtRes!DI765</f>
        <v>2957.25</v>
      </c>
    </row>
    <row r="1279" spans="1:83" ht="15" x14ac:dyDescent="0.2">
      <c r="A1279" s="37"/>
      <c r="B1279" s="40">
        <v>2</v>
      </c>
      <c r="C1279" s="37" t="s">
        <v>1962</v>
      </c>
      <c r="D1279" s="39"/>
      <c r="E1279" s="44"/>
      <c r="F1279" s="40"/>
      <c r="G1279" s="40"/>
      <c r="H1279" s="40"/>
      <c r="I1279" s="40"/>
      <c r="J1279" s="40"/>
      <c r="K1279" s="40"/>
      <c r="L1279" s="45">
        <f>SUM(L1280:L1282)-SUMIF(CE1280:CE1282, 1, L1280:L1282)</f>
        <v>1.2999999999999972</v>
      </c>
    </row>
    <row r="1280" spans="1:83" ht="15" x14ac:dyDescent="0.2">
      <c r="A1280" s="37"/>
      <c r="B1280" s="40"/>
      <c r="C1280" s="37" t="s">
        <v>1964</v>
      </c>
      <c r="D1280" s="39" t="s">
        <v>1203</v>
      </c>
      <c r="E1280" s="44"/>
      <c r="F1280" s="40"/>
      <c r="G1280" s="40">
        <f>Source!V564</f>
        <v>0.12</v>
      </c>
      <c r="H1280" s="40"/>
      <c r="I1280" s="40"/>
      <c r="J1280" s="40"/>
      <c r="K1280" s="40"/>
      <c r="L1280" s="45">
        <f>SUMIF(CE1281:CE1282, 1, L1281:L1282)</f>
        <v>57.51</v>
      </c>
      <c r="CE1280">
        <v>1</v>
      </c>
    </row>
    <row r="1281" spans="1:83" ht="28.5" x14ac:dyDescent="0.2">
      <c r="A1281" s="38"/>
      <c r="B1281" s="38" t="s">
        <v>1575</v>
      </c>
      <c r="C1281" s="38" t="s">
        <v>1577</v>
      </c>
      <c r="D1281" s="39" t="s">
        <v>1100</v>
      </c>
      <c r="E1281" s="40">
        <v>0.12</v>
      </c>
      <c r="F1281" s="40"/>
      <c r="G1281" s="40">
        <f>SmtRes!CX767</f>
        <v>0.12</v>
      </c>
      <c r="H1281" s="42">
        <f>SmtRes!CZ767</f>
        <v>7.51</v>
      </c>
      <c r="I1281" s="41">
        <f>SmtRes!AJ767</f>
        <v>1.44</v>
      </c>
      <c r="J1281" s="42">
        <f>ROUND(H1281*I1281, 2)</f>
        <v>10.81</v>
      </c>
      <c r="K1281" s="41"/>
      <c r="L1281" s="42">
        <f>SmtRes!DG767</f>
        <v>1.3</v>
      </c>
    </row>
    <row r="1282" spans="1:83" ht="28.5" x14ac:dyDescent="0.2">
      <c r="A1282" s="38"/>
      <c r="B1282" s="38" t="s">
        <v>1424</v>
      </c>
      <c r="C1282" s="38" t="s">
        <v>2089</v>
      </c>
      <c r="D1282" s="39" t="s">
        <v>1203</v>
      </c>
      <c r="E1282" s="40">
        <f>SmtRes!DO767*SmtRes!AT767</f>
        <v>0.12</v>
      </c>
      <c r="F1282" s="40"/>
      <c r="G1282" s="40">
        <f>ROUND(E1282*G1276, 7)</f>
        <v>0.12</v>
      </c>
      <c r="H1282" s="42"/>
      <c r="I1282" s="41"/>
      <c r="J1282" s="42">
        <f>ROUND(SmtRes!AG767/SmtRes!DO767, 2)</f>
        <v>479.27</v>
      </c>
      <c r="K1282" s="41"/>
      <c r="L1282" s="42">
        <f>SmtRes!DH767</f>
        <v>57.51</v>
      </c>
      <c r="CE1282">
        <v>1</v>
      </c>
    </row>
    <row r="1283" spans="1:83" ht="15" hidden="1" x14ac:dyDescent="0.2">
      <c r="A1283" s="37"/>
      <c r="B1283" s="40">
        <v>4</v>
      </c>
      <c r="C1283" s="37" t="s">
        <v>1965</v>
      </c>
      <c r="D1283" s="39"/>
      <c r="E1283" s="44"/>
      <c r="F1283" s="40"/>
      <c r="G1283" s="40"/>
      <c r="H1283" s="40"/>
      <c r="I1283" s="40"/>
      <c r="J1283" s="40"/>
      <c r="K1283" s="40"/>
      <c r="L1283" s="45">
        <f>SUM(L1284:L1287)-SUMIF(CE1284:CE1287, 1, L1284:L1287)</f>
        <v>0</v>
      </c>
    </row>
    <row r="1284" spans="1:83" ht="14.25" x14ac:dyDescent="0.2">
      <c r="A1284" s="38"/>
      <c r="B1284" s="38" t="s">
        <v>1323</v>
      </c>
      <c r="C1284" s="38" t="s">
        <v>1325</v>
      </c>
      <c r="D1284" s="39" t="s">
        <v>83</v>
      </c>
      <c r="E1284" s="40">
        <v>1.9E-3</v>
      </c>
      <c r="F1284" s="40">
        <f>ROUND(0,7)</f>
        <v>0</v>
      </c>
      <c r="G1284" s="40">
        <f>SmtRes!CX768</f>
        <v>0</v>
      </c>
      <c r="H1284" s="42"/>
      <c r="I1284" s="41"/>
      <c r="J1284" s="42">
        <f>SmtRes!CZ768</f>
        <v>83923.41</v>
      </c>
      <c r="K1284" s="41"/>
      <c r="L1284" s="42">
        <f>SmtRes!DF768</f>
        <v>0</v>
      </c>
    </row>
    <row r="1285" spans="1:83" ht="28.5" x14ac:dyDescent="0.2">
      <c r="A1285" s="38"/>
      <c r="B1285" s="38" t="s">
        <v>1498</v>
      </c>
      <c r="C1285" s="38" t="s">
        <v>1500</v>
      </c>
      <c r="D1285" s="39" t="s">
        <v>49</v>
      </c>
      <c r="E1285" s="40">
        <v>0.05</v>
      </c>
      <c r="F1285" s="40">
        <f>ROUND(0,7)</f>
        <v>0</v>
      </c>
      <c r="G1285" s="40">
        <f>SmtRes!CX769</f>
        <v>0</v>
      </c>
      <c r="H1285" s="42"/>
      <c r="I1285" s="41"/>
      <c r="J1285" s="42">
        <f>SmtRes!CZ769</f>
        <v>908.22</v>
      </c>
      <c r="K1285" s="41"/>
      <c r="L1285" s="42">
        <f>SmtRes!DF769</f>
        <v>0</v>
      </c>
    </row>
    <row r="1286" spans="1:83" ht="42.75" x14ac:dyDescent="0.2">
      <c r="A1286" s="38"/>
      <c r="B1286" s="38" t="s">
        <v>1669</v>
      </c>
      <c r="C1286" s="38" t="s">
        <v>1671</v>
      </c>
      <c r="D1286" s="39" t="s">
        <v>83</v>
      </c>
      <c r="E1286" s="40">
        <v>1.3899999999999999E-2</v>
      </c>
      <c r="F1286" s="40">
        <f>ROUND(0,7)</f>
        <v>0</v>
      </c>
      <c r="G1286" s="40">
        <f>SmtRes!CX771</f>
        <v>0</v>
      </c>
      <c r="H1286" s="42">
        <f>SmtRes!CZ771</f>
        <v>67257.58</v>
      </c>
      <c r="I1286" s="41">
        <f>SmtRes!AI771</f>
        <v>0.72</v>
      </c>
      <c r="J1286" s="42">
        <f>ROUND(H1286*I1286, 2)</f>
        <v>48425.46</v>
      </c>
      <c r="K1286" s="41"/>
      <c r="L1286" s="42">
        <f>SmtRes!DF771</f>
        <v>0</v>
      </c>
    </row>
    <row r="1287" spans="1:83" ht="57" x14ac:dyDescent="0.2">
      <c r="A1287" s="38"/>
      <c r="B1287" s="38" t="s">
        <v>1580</v>
      </c>
      <c r="C1287" s="38" t="s">
        <v>1582</v>
      </c>
      <c r="D1287" s="39" t="s">
        <v>49</v>
      </c>
      <c r="E1287" s="40">
        <v>7.4999999999999997E-2</v>
      </c>
      <c r="F1287" s="40">
        <f>ROUND(0,7)</f>
        <v>0</v>
      </c>
      <c r="G1287" s="40">
        <f>SmtRes!CX772</f>
        <v>0</v>
      </c>
      <c r="H1287" s="42">
        <f>SmtRes!CZ772</f>
        <v>5764.42</v>
      </c>
      <c r="I1287" s="41">
        <f>SmtRes!AI772</f>
        <v>1.59</v>
      </c>
      <c r="J1287" s="42">
        <f>ROUND(H1287*I1287, 2)</f>
        <v>9165.43</v>
      </c>
      <c r="K1287" s="41"/>
      <c r="L1287" s="42">
        <f>SmtRes!DF772</f>
        <v>0</v>
      </c>
    </row>
    <row r="1288" spans="1:83" ht="14.25" x14ac:dyDescent="0.2">
      <c r="A1288" s="38"/>
      <c r="B1288" s="38" t="str">
        <f>EtalonRes!I777</f>
        <v>04.1.02.05</v>
      </c>
      <c r="C1288" s="46" t="str">
        <f>EtalonRes!K777</f>
        <v>Смеси бетонные тяжелого бетона</v>
      </c>
      <c r="D1288" s="47" t="str">
        <f>EtalonRes!O777</f>
        <v>м3</v>
      </c>
      <c r="E1288" s="48">
        <f>EtalonRes!X777</f>
        <v>0.375</v>
      </c>
      <c r="F1288" s="48">
        <f>ROUND(0,7)</f>
        <v>0</v>
      </c>
      <c r="G1288" s="48">
        <f>ROUND(EtalonRes!AG777*Source!I564, 7)</f>
        <v>0</v>
      </c>
      <c r="H1288" s="49"/>
      <c r="I1288" s="50"/>
      <c r="J1288" s="49"/>
      <c r="K1288" s="50"/>
      <c r="L1288" s="49"/>
    </row>
    <row r="1289" spans="1:83" ht="15" x14ac:dyDescent="0.2">
      <c r="A1289" s="38"/>
      <c r="B1289" s="38"/>
      <c r="C1289" s="52" t="s">
        <v>1966</v>
      </c>
      <c r="D1289" s="39"/>
      <c r="E1289" s="40"/>
      <c r="F1289" s="40"/>
      <c r="G1289" s="40"/>
      <c r="H1289" s="42"/>
      <c r="I1289" s="41"/>
      <c r="J1289" s="42"/>
      <c r="K1289" s="41"/>
      <c r="L1289" s="42">
        <f>L1277+L1279+L1280+L1283</f>
        <v>3016.0600000000004</v>
      </c>
    </row>
    <row r="1290" spans="1:83" ht="14.25" x14ac:dyDescent="0.2">
      <c r="A1290" s="38"/>
      <c r="B1290" s="38"/>
      <c r="C1290" s="38" t="s">
        <v>1967</v>
      </c>
      <c r="D1290" s="39"/>
      <c r="E1290" s="40"/>
      <c r="F1290" s="40"/>
      <c r="G1290" s="40"/>
      <c r="H1290" s="42"/>
      <c r="I1290" s="41"/>
      <c r="J1290" s="42"/>
      <c r="K1290" s="41"/>
      <c r="L1290" s="42">
        <f>SUM(AR1276:AR1293)+SUM(AS1276:AS1293)+SUM(AT1276:AT1293)+SUM(AU1276:AU1293)+SUM(AV1276:AV1293)</f>
        <v>3014.76</v>
      </c>
    </row>
    <row r="1291" spans="1:83" ht="28.5" x14ac:dyDescent="0.2">
      <c r="A1291" s="38"/>
      <c r="B1291" s="38" t="s">
        <v>120</v>
      </c>
      <c r="C1291" s="38" t="s">
        <v>1992</v>
      </c>
      <c r="D1291" s="39" t="s">
        <v>635</v>
      </c>
      <c r="E1291" s="40">
        <f>Source!BZ564</f>
        <v>93</v>
      </c>
      <c r="F1291" s="40"/>
      <c r="G1291" s="40">
        <f>Source!AT564</f>
        <v>93</v>
      </c>
      <c r="H1291" s="42"/>
      <c r="I1291" s="41"/>
      <c r="J1291" s="42"/>
      <c r="K1291" s="41"/>
      <c r="L1291" s="42">
        <f>SUM(AZ1276:AZ1293)</f>
        <v>2803.73</v>
      </c>
    </row>
    <row r="1292" spans="1:83" ht="28.5" x14ac:dyDescent="0.2">
      <c r="A1292" s="46"/>
      <c r="B1292" s="46" t="s">
        <v>121</v>
      </c>
      <c r="C1292" s="46" t="s">
        <v>1993</v>
      </c>
      <c r="D1292" s="47" t="s">
        <v>635</v>
      </c>
      <c r="E1292" s="48">
        <f>Source!CA564</f>
        <v>62</v>
      </c>
      <c r="F1292" s="48"/>
      <c r="G1292" s="48">
        <f>Source!AU564</f>
        <v>62</v>
      </c>
      <c r="H1292" s="49"/>
      <c r="I1292" s="50"/>
      <c r="J1292" s="49"/>
      <c r="K1292" s="50"/>
      <c r="L1292" s="49">
        <f>SUM(BA1276:BA1293)</f>
        <v>1869.15</v>
      </c>
    </row>
    <row r="1293" spans="1:83" ht="15" x14ac:dyDescent="0.2">
      <c r="C1293" s="74" t="s">
        <v>1970</v>
      </c>
      <c r="D1293" s="74"/>
      <c r="E1293" s="74"/>
      <c r="F1293" s="74"/>
      <c r="G1293" s="74"/>
      <c r="H1293" s="74"/>
      <c r="I1293" s="75">
        <f>IF(E1276&lt;&gt;0,K1293/E1276, 0)</f>
        <v>7688.9400000000005</v>
      </c>
      <c r="J1293" s="75"/>
      <c r="K1293" s="75">
        <f>L1277+L1279+L1283+L1291+L1292+L1280</f>
        <v>7688.9400000000005</v>
      </c>
      <c r="L1293" s="75"/>
      <c r="M1293" s="70">
        <f>K1293*1.038</f>
        <v>7981.1197200000006</v>
      </c>
      <c r="AD1293">
        <f>ROUND((Source!AT564/100)*((ROUND(SUMIF(SmtRes!AQ765:'SmtRes'!AQ772,"=1",SmtRes!AD765:'SmtRes'!AD772)*Source!I564, 2)+ROUND(SUMIF(SmtRes!AQ765:'SmtRes'!AQ772,"=1",SmtRes!AC765:'SmtRes'!AC772)*Source!I564, 2))), 2)</f>
        <v>930.77</v>
      </c>
      <c r="AE1293">
        <f>ROUND((Source!AU564/100)*((ROUND(SUMIF(SmtRes!AQ765:'SmtRes'!AQ772,"=1",SmtRes!AD765:'SmtRes'!AD772)*Source!I564, 2)+ROUND(SUMIF(SmtRes!AQ765:'SmtRes'!AQ772,"=1",SmtRes!AC765:'SmtRes'!AC772)*Source!I564, 2))), 2)</f>
        <v>620.51</v>
      </c>
      <c r="AN1293" s="51">
        <f>L1277+L1279+L1283+L1291+L1292+L1280</f>
        <v>7688.9400000000005</v>
      </c>
      <c r="AO1293" s="51">
        <f>L1279</f>
        <v>1.2999999999999972</v>
      </c>
      <c r="AQ1293" t="s">
        <v>1971</v>
      </c>
      <c r="AR1293" s="51">
        <f>L1277</f>
        <v>2957.25</v>
      </c>
      <c r="AT1293" s="51">
        <f>L1280</f>
        <v>57.51</v>
      </c>
      <c r="AV1293" t="s">
        <v>1971</v>
      </c>
      <c r="AW1293" s="51">
        <f>L1283</f>
        <v>0</v>
      </c>
      <c r="AZ1293">
        <f>Source!X564</f>
        <v>2803.73</v>
      </c>
      <c r="BA1293">
        <f>Source!Y564</f>
        <v>1869.15</v>
      </c>
      <c r="CD1293">
        <v>1</v>
      </c>
    </row>
    <row r="1294" spans="1:83" ht="135" x14ac:dyDescent="0.2">
      <c r="A1294" s="36" t="s">
        <v>693</v>
      </c>
      <c r="B1294" s="38" t="s">
        <v>2144</v>
      </c>
      <c r="C1294" s="38" t="s">
        <v>2145</v>
      </c>
      <c r="D1294" s="39" t="str">
        <f>Source!H568</f>
        <v>ШТ</v>
      </c>
      <c r="E1294" s="40">
        <f>Source!K568</f>
        <v>1</v>
      </c>
      <c r="F1294" s="40"/>
      <c r="G1294" s="40">
        <f>Source!I568</f>
        <v>1</v>
      </c>
      <c r="H1294" s="42"/>
      <c r="I1294" s="41"/>
      <c r="J1294" s="42"/>
      <c r="K1294" s="41"/>
      <c r="L1294" s="42"/>
    </row>
    <row r="1295" spans="1:83" ht="63.75" x14ac:dyDescent="0.2">
      <c r="B1295" s="54" t="str">
        <f>Source!EO568</f>
        <v>Поправка: МР 571/пр Табл.3, п.4</v>
      </c>
      <c r="C1295" s="54" t="str">
        <f>Source!CN568</f>
        <v>Поправка: МР 571/пр Табл.3, п.4  Наименование: Демонтаж: Оборудование, не пригодное для дальнейшего использования, (предназначено в лом) без разборки и резки</v>
      </c>
    </row>
    <row r="1296" spans="1:83" ht="15" x14ac:dyDescent="0.2">
      <c r="A1296" s="37"/>
      <c r="B1296" s="40">
        <v>1</v>
      </c>
      <c r="C1296" s="37" t="s">
        <v>1961</v>
      </c>
      <c r="D1296" s="39" t="s">
        <v>1203</v>
      </c>
      <c r="E1296" s="44"/>
      <c r="F1296" s="40"/>
      <c r="G1296" s="40">
        <f>Source!U568</f>
        <v>0.156</v>
      </c>
      <c r="H1296" s="40"/>
      <c r="I1296" s="40"/>
      <c r="J1296" s="40"/>
      <c r="K1296" s="40"/>
      <c r="L1296" s="45">
        <f>SUM(L1297:L1297)-SUMIF(CE1297:CE1297, 1, L1297:L1297)</f>
        <v>86.7</v>
      </c>
    </row>
    <row r="1297" spans="1:82" ht="28.5" x14ac:dyDescent="0.2">
      <c r="A1297" s="38"/>
      <c r="B1297" s="38" t="s">
        <v>1251</v>
      </c>
      <c r="C1297" s="38" t="s">
        <v>1252</v>
      </c>
      <c r="D1297" s="39" t="s">
        <v>1203</v>
      </c>
      <c r="E1297" s="40">
        <v>0.52</v>
      </c>
      <c r="F1297" s="40">
        <f>ROUND(0.3,7)</f>
        <v>0.3</v>
      </c>
      <c r="G1297" s="40">
        <f>SmtRes!CX776</f>
        <v>0.156</v>
      </c>
      <c r="H1297" s="42"/>
      <c r="I1297" s="41"/>
      <c r="J1297" s="42">
        <f>SmtRes!CZ776</f>
        <v>555.79999999999995</v>
      </c>
      <c r="K1297" s="41"/>
      <c r="L1297" s="42">
        <f>SmtRes!DI776</f>
        <v>86.7</v>
      </c>
    </row>
    <row r="1298" spans="1:82" ht="15" hidden="1" x14ac:dyDescent="0.2">
      <c r="A1298" s="37"/>
      <c r="B1298" s="40">
        <v>4</v>
      </c>
      <c r="C1298" s="37" t="s">
        <v>1965</v>
      </c>
      <c r="D1298" s="39"/>
      <c r="E1298" s="44"/>
      <c r="F1298" s="40"/>
      <c r="G1298" s="40"/>
      <c r="H1298" s="40"/>
      <c r="I1298" s="40"/>
      <c r="J1298" s="40"/>
      <c r="K1298" s="40"/>
      <c r="L1298" s="45">
        <f>SUM(L1299:L1299)-SUMIF(CE1299:CE1299, 1, L1299:L1299)</f>
        <v>0</v>
      </c>
    </row>
    <row r="1299" spans="1:82" ht="71.25" x14ac:dyDescent="0.2">
      <c r="A1299" s="38"/>
      <c r="B1299" s="38" t="s">
        <v>1673</v>
      </c>
      <c r="C1299" s="46" t="s">
        <v>1675</v>
      </c>
      <c r="D1299" s="47" t="s">
        <v>441</v>
      </c>
      <c r="E1299" s="48">
        <v>3.5000000000000003E-2</v>
      </c>
      <c r="F1299" s="48">
        <f>ROUND((0)*0,7)</f>
        <v>0</v>
      </c>
      <c r="G1299" s="48">
        <f>SmtRes!CX777</f>
        <v>0</v>
      </c>
      <c r="H1299" s="49">
        <f>SmtRes!CZ777</f>
        <v>117.33</v>
      </c>
      <c r="I1299" s="50">
        <f>SmtRes!AI777</f>
        <v>1.08</v>
      </c>
      <c r="J1299" s="49">
        <f>ROUND(H1299*I1299, 2)</f>
        <v>126.72</v>
      </c>
      <c r="K1299" s="50"/>
      <c r="L1299" s="49">
        <f>SmtRes!DF777</f>
        <v>0</v>
      </c>
    </row>
    <row r="1300" spans="1:82" ht="15" x14ac:dyDescent="0.2">
      <c r="A1300" s="38"/>
      <c r="B1300" s="38"/>
      <c r="C1300" s="52" t="s">
        <v>1966</v>
      </c>
      <c r="D1300" s="39"/>
      <c r="E1300" s="40"/>
      <c r="F1300" s="40"/>
      <c r="G1300" s="40"/>
      <c r="H1300" s="42"/>
      <c r="I1300" s="41"/>
      <c r="J1300" s="42"/>
      <c r="K1300" s="41"/>
      <c r="L1300" s="42">
        <f>L1296+L1298</f>
        <v>86.7</v>
      </c>
    </row>
    <row r="1301" spans="1:82" ht="14.25" x14ac:dyDescent="0.2">
      <c r="A1301" s="38"/>
      <c r="B1301" s="38"/>
      <c r="C1301" s="38" t="s">
        <v>1967</v>
      </c>
      <c r="D1301" s="39"/>
      <c r="E1301" s="40"/>
      <c r="F1301" s="40"/>
      <c r="G1301" s="40"/>
      <c r="H1301" s="42"/>
      <c r="I1301" s="41"/>
      <c r="J1301" s="42"/>
      <c r="K1301" s="41"/>
      <c r="L1301" s="42">
        <f>SUM(AR1294:AR1304)+SUM(AS1294:AS1304)+SUM(AT1294:AT1304)+SUM(AU1294:AU1304)+SUM(AV1294:AV1304)</f>
        <v>86.7</v>
      </c>
    </row>
    <row r="1302" spans="1:82" ht="42.75" x14ac:dyDescent="0.2">
      <c r="A1302" s="38"/>
      <c r="B1302" s="38" t="s">
        <v>326</v>
      </c>
      <c r="C1302" s="38" t="s">
        <v>2057</v>
      </c>
      <c r="D1302" s="39" t="s">
        <v>635</v>
      </c>
      <c r="E1302" s="40">
        <f>Source!BZ568</f>
        <v>90</v>
      </c>
      <c r="F1302" s="40"/>
      <c r="G1302" s="40">
        <f>Source!AT568</f>
        <v>90</v>
      </c>
      <c r="H1302" s="42"/>
      <c r="I1302" s="41"/>
      <c r="J1302" s="42"/>
      <c r="K1302" s="41"/>
      <c r="L1302" s="42">
        <f>SUM(AZ1294:AZ1304)</f>
        <v>78.03</v>
      </c>
    </row>
    <row r="1303" spans="1:82" ht="42.75" x14ac:dyDescent="0.2">
      <c r="A1303" s="46"/>
      <c r="B1303" s="46" t="s">
        <v>327</v>
      </c>
      <c r="C1303" s="46" t="s">
        <v>2058</v>
      </c>
      <c r="D1303" s="47" t="s">
        <v>635</v>
      </c>
      <c r="E1303" s="48">
        <f>Source!CA568</f>
        <v>46</v>
      </c>
      <c r="F1303" s="48"/>
      <c r="G1303" s="48">
        <f>Source!AU568</f>
        <v>46</v>
      </c>
      <c r="H1303" s="49"/>
      <c r="I1303" s="50"/>
      <c r="J1303" s="49"/>
      <c r="K1303" s="50"/>
      <c r="L1303" s="49">
        <f>SUM(BA1294:BA1304)</f>
        <v>39.880000000000003</v>
      </c>
    </row>
    <row r="1304" spans="1:82" ht="15" x14ac:dyDescent="0.2">
      <c r="C1304" s="74" t="s">
        <v>1970</v>
      </c>
      <c r="D1304" s="74"/>
      <c r="E1304" s="74"/>
      <c r="F1304" s="74"/>
      <c r="G1304" s="74"/>
      <c r="H1304" s="74"/>
      <c r="I1304" s="75">
        <f>IF(E1294&lt;&gt;0,K1304/E1294, 0)</f>
        <v>204.61</v>
      </c>
      <c r="J1304" s="75"/>
      <c r="K1304" s="75">
        <f>L1296+L1298+L1302+L1303</f>
        <v>204.61</v>
      </c>
      <c r="L1304" s="75"/>
      <c r="M1304" s="70">
        <f>K1304*1.038</f>
        <v>212.38518000000002</v>
      </c>
      <c r="AD1304">
        <f>ROUND((Source!AT568/100)*((ROUND(SUMIF(SmtRes!AQ776:'SmtRes'!AQ777,"=1",SmtRes!AD776:'SmtRes'!AD777)*Source!I568, 2)+ROUND(SUMIF(SmtRes!AQ776:'SmtRes'!AQ777,"=1",SmtRes!AC776:'SmtRes'!AC777)*Source!I568, 2))), 2)</f>
        <v>500.22</v>
      </c>
      <c r="AE1304">
        <f>ROUND((Source!AU568/100)*((ROUND(SUMIF(SmtRes!AQ776:'SmtRes'!AQ777,"=1",SmtRes!AD776:'SmtRes'!AD777)*Source!I568, 2)+ROUND(SUMIF(SmtRes!AQ776:'SmtRes'!AQ777,"=1",SmtRes!AC776:'SmtRes'!AC777)*Source!I568, 2))), 2)</f>
        <v>255.67</v>
      </c>
      <c r="AN1304" s="51">
        <f>L1296+L1298+L1302+L1303</f>
        <v>204.61</v>
      </c>
      <c r="AO1304">
        <f>0</f>
        <v>0</v>
      </c>
      <c r="AQ1304" t="s">
        <v>1971</v>
      </c>
      <c r="AR1304" s="51">
        <f>L1296</f>
        <v>86.7</v>
      </c>
      <c r="AT1304">
        <f>0</f>
        <v>0</v>
      </c>
      <c r="AV1304" t="s">
        <v>1971</v>
      </c>
      <c r="AW1304" s="51">
        <f>L1298</f>
        <v>0</v>
      </c>
      <c r="AZ1304">
        <f>Source!X568</f>
        <v>78.03</v>
      </c>
      <c r="BA1304">
        <f>Source!Y568</f>
        <v>39.880000000000003</v>
      </c>
      <c r="CD1304">
        <v>2</v>
      </c>
    </row>
    <row r="1305" spans="1:82" ht="96.75" x14ac:dyDescent="0.2">
      <c r="A1305" s="36" t="s">
        <v>698</v>
      </c>
      <c r="B1305" s="38" t="s">
        <v>2144</v>
      </c>
      <c r="C1305" s="38" t="s">
        <v>2146</v>
      </c>
      <c r="D1305" s="39" t="str">
        <f>Source!H569</f>
        <v>ШТ</v>
      </c>
      <c r="E1305" s="40">
        <f>Source!K569</f>
        <v>1</v>
      </c>
      <c r="F1305" s="40"/>
      <c r="G1305" s="40">
        <f>Source!I569</f>
        <v>1</v>
      </c>
      <c r="H1305" s="42"/>
      <c r="I1305" s="41"/>
      <c r="J1305" s="42"/>
      <c r="K1305" s="41"/>
      <c r="L1305" s="42"/>
    </row>
    <row r="1306" spans="1:82" ht="15" x14ac:dyDescent="0.2">
      <c r="A1306" s="37"/>
      <c r="B1306" s="40">
        <v>1</v>
      </c>
      <c r="C1306" s="37" t="s">
        <v>1961</v>
      </c>
      <c r="D1306" s="39" t="s">
        <v>1203</v>
      </c>
      <c r="E1306" s="44"/>
      <c r="F1306" s="40"/>
      <c r="G1306" s="40">
        <f>Source!U569</f>
        <v>0.52</v>
      </c>
      <c r="H1306" s="40"/>
      <c r="I1306" s="40"/>
      <c r="J1306" s="40"/>
      <c r="K1306" s="40"/>
      <c r="L1306" s="45">
        <f>SUM(L1307:L1307)-SUMIF(CE1307:CE1307, 1, L1307:L1307)</f>
        <v>289.02</v>
      </c>
    </row>
    <row r="1307" spans="1:82" ht="28.5" x14ac:dyDescent="0.2">
      <c r="A1307" s="38"/>
      <c r="B1307" s="38" t="s">
        <v>1251</v>
      </c>
      <c r="C1307" s="38" t="s">
        <v>1252</v>
      </c>
      <c r="D1307" s="39" t="s">
        <v>1203</v>
      </c>
      <c r="E1307" s="40">
        <v>0.52</v>
      </c>
      <c r="F1307" s="40"/>
      <c r="G1307" s="40">
        <f>SmtRes!CX778</f>
        <v>0.52</v>
      </c>
      <c r="H1307" s="42"/>
      <c r="I1307" s="41"/>
      <c r="J1307" s="42">
        <f>SmtRes!CZ778</f>
        <v>555.79999999999995</v>
      </c>
      <c r="K1307" s="41"/>
      <c r="L1307" s="42">
        <f>SmtRes!DI778</f>
        <v>289.02</v>
      </c>
    </row>
    <row r="1308" spans="1:82" ht="15" hidden="1" x14ac:dyDescent="0.2">
      <c r="A1308" s="37"/>
      <c r="B1308" s="40">
        <v>4</v>
      </c>
      <c r="C1308" s="37" t="s">
        <v>1965</v>
      </c>
      <c r="D1308" s="39"/>
      <c r="E1308" s="44"/>
      <c r="F1308" s="40"/>
      <c r="G1308" s="40"/>
      <c r="H1308" s="40"/>
      <c r="I1308" s="40"/>
      <c r="J1308" s="40"/>
      <c r="K1308" s="40"/>
      <c r="L1308" s="45">
        <f>SUM(L1309:L1309)-SUMIF(CE1309:CE1309, 1, L1309:L1309)</f>
        <v>0</v>
      </c>
    </row>
    <row r="1309" spans="1:82" ht="71.25" x14ac:dyDescent="0.2">
      <c r="A1309" s="38"/>
      <c r="B1309" s="38" t="s">
        <v>1673</v>
      </c>
      <c r="C1309" s="46" t="s">
        <v>1675</v>
      </c>
      <c r="D1309" s="47" t="s">
        <v>441</v>
      </c>
      <c r="E1309" s="48">
        <v>3.5000000000000003E-2</v>
      </c>
      <c r="F1309" s="48">
        <f>ROUND(0,7)</f>
        <v>0</v>
      </c>
      <c r="G1309" s="48">
        <f>SmtRes!CX779</f>
        <v>0</v>
      </c>
      <c r="H1309" s="49">
        <f>SmtRes!CZ779</f>
        <v>117.33</v>
      </c>
      <c r="I1309" s="50">
        <f>SmtRes!AI779</f>
        <v>1.08</v>
      </c>
      <c r="J1309" s="49">
        <f>ROUND(H1309*I1309, 2)</f>
        <v>126.72</v>
      </c>
      <c r="K1309" s="50"/>
      <c r="L1309" s="49">
        <f>SmtRes!DF779</f>
        <v>0</v>
      </c>
    </row>
    <row r="1310" spans="1:82" ht="15" x14ac:dyDescent="0.2">
      <c r="A1310" s="38"/>
      <c r="B1310" s="38"/>
      <c r="C1310" s="52" t="s">
        <v>1966</v>
      </c>
      <c r="D1310" s="39"/>
      <c r="E1310" s="40"/>
      <c r="F1310" s="40"/>
      <c r="G1310" s="40"/>
      <c r="H1310" s="42"/>
      <c r="I1310" s="41"/>
      <c r="J1310" s="42"/>
      <c r="K1310" s="41"/>
      <c r="L1310" s="42">
        <f>L1306+L1308</f>
        <v>289.02</v>
      </c>
    </row>
    <row r="1311" spans="1:82" ht="14.25" x14ac:dyDescent="0.2">
      <c r="A1311" s="38"/>
      <c r="B1311" s="38"/>
      <c r="C1311" s="38" t="s">
        <v>1967</v>
      </c>
      <c r="D1311" s="39"/>
      <c r="E1311" s="40"/>
      <c r="F1311" s="40"/>
      <c r="G1311" s="40"/>
      <c r="H1311" s="42"/>
      <c r="I1311" s="41"/>
      <c r="J1311" s="42"/>
      <c r="K1311" s="41"/>
      <c r="L1311" s="42">
        <f>SUM(AR1305:AR1314)+SUM(AS1305:AS1314)+SUM(AT1305:AT1314)+SUM(AU1305:AU1314)+SUM(AV1305:AV1314)</f>
        <v>289.02</v>
      </c>
    </row>
    <row r="1312" spans="1:82" ht="42.75" x14ac:dyDescent="0.2">
      <c r="A1312" s="38"/>
      <c r="B1312" s="38" t="s">
        <v>326</v>
      </c>
      <c r="C1312" s="38" t="s">
        <v>2057</v>
      </c>
      <c r="D1312" s="39" t="s">
        <v>635</v>
      </c>
      <c r="E1312" s="40">
        <f>Source!BZ569</f>
        <v>90</v>
      </c>
      <c r="F1312" s="40"/>
      <c r="G1312" s="40">
        <f>Source!AT569</f>
        <v>90</v>
      </c>
      <c r="H1312" s="42"/>
      <c r="I1312" s="41"/>
      <c r="J1312" s="42"/>
      <c r="K1312" s="41"/>
      <c r="L1312" s="42">
        <f>SUM(AZ1305:AZ1314)</f>
        <v>260.12</v>
      </c>
    </row>
    <row r="1313" spans="1:101" ht="42.75" x14ac:dyDescent="0.2">
      <c r="A1313" s="46"/>
      <c r="B1313" s="46" t="s">
        <v>327</v>
      </c>
      <c r="C1313" s="46" t="s">
        <v>2058</v>
      </c>
      <c r="D1313" s="47" t="s">
        <v>635</v>
      </c>
      <c r="E1313" s="48">
        <f>Source!CA569</f>
        <v>46</v>
      </c>
      <c r="F1313" s="48"/>
      <c r="G1313" s="48">
        <f>Source!AU569</f>
        <v>46</v>
      </c>
      <c r="H1313" s="49"/>
      <c r="I1313" s="50"/>
      <c r="J1313" s="49"/>
      <c r="K1313" s="50"/>
      <c r="L1313" s="49">
        <f>SUM(BA1305:BA1314)</f>
        <v>132.94999999999999</v>
      </c>
    </row>
    <row r="1314" spans="1:101" ht="15" x14ac:dyDescent="0.2">
      <c r="C1314" s="74" t="s">
        <v>1970</v>
      </c>
      <c r="D1314" s="74"/>
      <c r="E1314" s="74"/>
      <c r="F1314" s="74"/>
      <c r="G1314" s="74"/>
      <c r="H1314" s="74"/>
      <c r="I1314" s="75">
        <f>IF(E1305&lt;&gt;0,K1314/E1305, 0)</f>
        <v>682.08999999999992</v>
      </c>
      <c r="J1314" s="75"/>
      <c r="K1314" s="75">
        <f>L1306+L1308+L1312+L1313</f>
        <v>682.08999999999992</v>
      </c>
      <c r="L1314" s="75"/>
      <c r="M1314" s="70">
        <f>K1314*1.038</f>
        <v>708.00941999999998</v>
      </c>
      <c r="AD1314">
        <f>ROUND((Source!AT569/100)*((ROUND(SUMIF(SmtRes!AQ778:'SmtRes'!AQ779,"=1",SmtRes!AD778:'SmtRes'!AD779)*Source!I569, 2)+ROUND(SUMIF(SmtRes!AQ778:'SmtRes'!AQ779,"=1",SmtRes!AC778:'SmtRes'!AC779)*Source!I569, 2))), 2)</f>
        <v>500.22</v>
      </c>
      <c r="AE1314">
        <f>ROUND((Source!AU569/100)*((ROUND(SUMIF(SmtRes!AQ778:'SmtRes'!AQ779,"=1",SmtRes!AD778:'SmtRes'!AD779)*Source!I569, 2)+ROUND(SUMIF(SmtRes!AQ778:'SmtRes'!AQ779,"=1",SmtRes!AC778:'SmtRes'!AC779)*Source!I569, 2))), 2)</f>
        <v>255.67</v>
      </c>
      <c r="AN1314" s="51">
        <f>L1306+L1308+L1312+L1313</f>
        <v>682.08999999999992</v>
      </c>
      <c r="AO1314">
        <f>0</f>
        <v>0</v>
      </c>
      <c r="AQ1314" t="s">
        <v>1971</v>
      </c>
      <c r="AR1314" s="51">
        <f>L1306</f>
        <v>289.02</v>
      </c>
      <c r="AT1314">
        <f>0</f>
        <v>0</v>
      </c>
      <c r="AV1314" t="s">
        <v>1971</v>
      </c>
      <c r="AW1314" s="51">
        <f>L1308</f>
        <v>0</v>
      </c>
      <c r="AZ1314">
        <f>Source!X569</f>
        <v>260.12</v>
      </c>
      <c r="BA1314">
        <f>Source!Y569</f>
        <v>132.94999999999999</v>
      </c>
      <c r="CD1314">
        <v>2</v>
      </c>
    </row>
    <row r="1315" spans="1:101" ht="42.75" x14ac:dyDescent="0.2">
      <c r="A1315" s="36" t="s">
        <v>700</v>
      </c>
      <c r="B1315" s="38" t="s">
        <v>2147</v>
      </c>
      <c r="C1315" s="38" t="str">
        <f>Source!G570</f>
        <v>Установка дверного доводчика к металлическим дверям(Демонтаж дверного доводчика калитки)</v>
      </c>
      <c r="D1315" s="39" t="str">
        <f>Source!H570</f>
        <v>ШТ</v>
      </c>
      <c r="E1315" s="40">
        <f>Source!K570</f>
        <v>1</v>
      </c>
      <c r="F1315" s="40"/>
      <c r="G1315" s="40">
        <f>Source!I570</f>
        <v>1</v>
      </c>
      <c r="H1315" s="42"/>
      <c r="I1315" s="41"/>
      <c r="J1315" s="42"/>
      <c r="K1315" s="41"/>
      <c r="L1315" s="42"/>
    </row>
    <row r="1316" spans="1:101" ht="51" x14ac:dyDescent="0.2">
      <c r="B1316" s="54" t="s">
        <v>1915</v>
      </c>
      <c r="C1316" s="77" t="s">
        <v>1986</v>
      </c>
      <c r="D1316" s="77"/>
      <c r="E1316" s="77"/>
      <c r="F1316" s="77"/>
      <c r="G1316" s="77"/>
      <c r="H1316" s="77"/>
      <c r="I1316" s="77"/>
      <c r="J1316" s="77"/>
      <c r="K1316" s="77"/>
      <c r="L1316" s="77"/>
      <c r="CW1316" s="55" t="s">
        <v>1986</v>
      </c>
    </row>
    <row r="1317" spans="1:101" ht="15" x14ac:dyDescent="0.2">
      <c r="A1317" s="37"/>
      <c r="B1317" s="40">
        <v>1</v>
      </c>
      <c r="C1317" s="37" t="s">
        <v>1961</v>
      </c>
      <c r="D1317" s="39" t="s">
        <v>1203</v>
      </c>
      <c r="E1317" s="44"/>
      <c r="F1317" s="40"/>
      <c r="G1317" s="40">
        <f>Source!U570</f>
        <v>0.77700000000000002</v>
      </c>
      <c r="H1317" s="40"/>
      <c r="I1317" s="40"/>
      <c r="J1317" s="40"/>
      <c r="K1317" s="40"/>
      <c r="L1317" s="45">
        <f>SUM(L1318:L1318)-SUMIF(CE1318:CE1318, 1, L1318:L1318)</f>
        <v>431.86</v>
      </c>
    </row>
    <row r="1318" spans="1:101" ht="28.5" x14ac:dyDescent="0.2">
      <c r="A1318" s="38"/>
      <c r="B1318" s="38" t="s">
        <v>1251</v>
      </c>
      <c r="C1318" s="38" t="s">
        <v>1252</v>
      </c>
      <c r="D1318" s="39" t="s">
        <v>1203</v>
      </c>
      <c r="E1318" s="40">
        <v>1.1100000000000001</v>
      </c>
      <c r="F1318" s="40">
        <f>ROUND(0.7,7)</f>
        <v>0.7</v>
      </c>
      <c r="G1318" s="40">
        <f>SmtRes!CX780</f>
        <v>0.77700000000000002</v>
      </c>
      <c r="H1318" s="42"/>
      <c r="I1318" s="41"/>
      <c r="J1318" s="42">
        <f>SmtRes!CZ780</f>
        <v>555.79999999999995</v>
      </c>
      <c r="K1318" s="41"/>
      <c r="L1318" s="42">
        <f>SmtRes!DI780</f>
        <v>431.86</v>
      </c>
    </row>
    <row r="1319" spans="1:101" ht="15" x14ac:dyDescent="0.2">
      <c r="A1319" s="37"/>
      <c r="B1319" s="40">
        <v>2</v>
      </c>
      <c r="C1319" s="37" t="s">
        <v>1962</v>
      </c>
      <c r="D1319" s="39"/>
      <c r="E1319" s="44"/>
      <c r="F1319" s="40"/>
      <c r="G1319" s="40"/>
      <c r="H1319" s="40"/>
      <c r="I1319" s="40"/>
      <c r="J1319" s="40"/>
      <c r="K1319" s="40"/>
      <c r="L1319" s="45">
        <f>SUM(L1320:L1321)-SUMIF(CE1320:CE1321, 1, L1320:L1321)</f>
        <v>6.3</v>
      </c>
    </row>
    <row r="1320" spans="1:101" ht="15" hidden="1" x14ac:dyDescent="0.2">
      <c r="A1320" s="37"/>
      <c r="B1320" s="40"/>
      <c r="C1320" s="37" t="s">
        <v>1964</v>
      </c>
      <c r="D1320" s="39" t="s">
        <v>1203</v>
      </c>
      <c r="E1320" s="44"/>
      <c r="F1320" s="40"/>
      <c r="G1320" s="40">
        <f>Source!V570</f>
        <v>0</v>
      </c>
      <c r="H1320" s="40"/>
      <c r="I1320" s="40"/>
      <c r="J1320" s="40"/>
      <c r="K1320" s="40"/>
      <c r="L1320" s="45">
        <f>SUMIF(CE1321:CE1321, 1, L1321:L1321)</f>
        <v>0</v>
      </c>
      <c r="CE1320">
        <v>1</v>
      </c>
    </row>
    <row r="1321" spans="1:101" ht="42.75" x14ac:dyDescent="0.2">
      <c r="A1321" s="38"/>
      <c r="B1321" s="38" t="s">
        <v>1238</v>
      </c>
      <c r="C1321" s="38" t="s">
        <v>1240</v>
      </c>
      <c r="D1321" s="39" t="s">
        <v>1100</v>
      </c>
      <c r="E1321" s="40">
        <v>0.26</v>
      </c>
      <c r="F1321" s="40">
        <f>ROUND(0.7,7)</f>
        <v>0.7</v>
      </c>
      <c r="G1321" s="40">
        <f>SmtRes!CX781</f>
        <v>0.182</v>
      </c>
      <c r="H1321" s="42"/>
      <c r="I1321" s="41"/>
      <c r="J1321" s="42">
        <f>SmtRes!CZ781</f>
        <v>34.61</v>
      </c>
      <c r="K1321" s="41"/>
      <c r="L1321" s="42">
        <f>SmtRes!DG781</f>
        <v>6.3</v>
      </c>
    </row>
    <row r="1322" spans="1:101" ht="15" hidden="1" x14ac:dyDescent="0.2">
      <c r="A1322" s="37"/>
      <c r="B1322" s="40">
        <v>4</v>
      </c>
      <c r="C1322" s="37" t="s">
        <v>1965</v>
      </c>
      <c r="D1322" s="39"/>
      <c r="E1322" s="44"/>
      <c r="F1322" s="40"/>
      <c r="G1322" s="40"/>
      <c r="H1322" s="40"/>
      <c r="I1322" s="40"/>
      <c r="J1322" s="40"/>
      <c r="K1322" s="40"/>
      <c r="L1322" s="45">
        <f>SUM(L1323:L1325)-SUMIF(CE1323:CE1325, 1, L1323:L1325)</f>
        <v>0</v>
      </c>
    </row>
    <row r="1323" spans="1:101" ht="14.25" x14ac:dyDescent="0.2">
      <c r="A1323" s="38"/>
      <c r="B1323" s="38" t="s">
        <v>1210</v>
      </c>
      <c r="C1323" s="38" t="s">
        <v>1212</v>
      </c>
      <c r="D1323" s="39" t="s">
        <v>1213</v>
      </c>
      <c r="E1323" s="40">
        <v>0.2132</v>
      </c>
      <c r="F1323" s="40">
        <f>ROUND(0,7)</f>
        <v>0</v>
      </c>
      <c r="G1323" s="40">
        <f>SmtRes!CX782</f>
        <v>0</v>
      </c>
      <c r="H1323" s="42"/>
      <c r="I1323" s="41"/>
      <c r="J1323" s="42">
        <f>SmtRes!CZ782</f>
        <v>7.32</v>
      </c>
      <c r="K1323" s="41"/>
      <c r="L1323" s="42">
        <f>SmtRes!DF782</f>
        <v>0</v>
      </c>
    </row>
    <row r="1324" spans="1:101" ht="57" x14ac:dyDescent="0.2">
      <c r="A1324" s="38"/>
      <c r="B1324" s="38" t="s">
        <v>1320</v>
      </c>
      <c r="C1324" s="38" t="s">
        <v>1322</v>
      </c>
      <c r="D1324" s="39" t="s">
        <v>441</v>
      </c>
      <c r="E1324" s="40">
        <v>7.0000000000000007E-2</v>
      </c>
      <c r="F1324" s="40">
        <f>ROUND(0,7)</f>
        <v>0</v>
      </c>
      <c r="G1324" s="40">
        <f>SmtRes!CX784</f>
        <v>0</v>
      </c>
      <c r="H1324" s="42">
        <f>SmtRes!CZ784</f>
        <v>155.63</v>
      </c>
      <c r="I1324" s="41">
        <f>SmtRes!AI784</f>
        <v>0.78</v>
      </c>
      <c r="J1324" s="42">
        <f>ROUND(H1324*I1324, 2)</f>
        <v>121.39</v>
      </c>
      <c r="K1324" s="41"/>
      <c r="L1324" s="42">
        <f>SmtRes!DF784</f>
        <v>0</v>
      </c>
    </row>
    <row r="1325" spans="1:101" ht="71.25" x14ac:dyDescent="0.2">
      <c r="A1325" s="38"/>
      <c r="B1325" s="38" t="s">
        <v>1677</v>
      </c>
      <c r="C1325" s="38" t="s">
        <v>1679</v>
      </c>
      <c r="D1325" s="39" t="s">
        <v>62</v>
      </c>
      <c r="E1325" s="40">
        <v>0.08</v>
      </c>
      <c r="F1325" s="40">
        <f>ROUND(0,7)</f>
        <v>0</v>
      </c>
      <c r="G1325" s="40">
        <f>SmtRes!CX785</f>
        <v>0</v>
      </c>
      <c r="H1325" s="42">
        <f>SmtRes!CZ785</f>
        <v>138.41</v>
      </c>
      <c r="I1325" s="41">
        <f>SmtRes!AI785</f>
        <v>1.29</v>
      </c>
      <c r="J1325" s="42">
        <f>ROUND(H1325*I1325, 2)</f>
        <v>178.55</v>
      </c>
      <c r="K1325" s="41"/>
      <c r="L1325" s="42">
        <f>SmtRes!DF785</f>
        <v>0</v>
      </c>
    </row>
    <row r="1326" spans="1:101" ht="14.25" x14ac:dyDescent="0.2">
      <c r="A1326" s="38"/>
      <c r="B1326" s="38" t="str">
        <f>EtalonRes!I792</f>
        <v>01.7.04.01</v>
      </c>
      <c r="C1326" s="46" t="str">
        <f>EtalonRes!K792</f>
        <v>Доводчики дверные</v>
      </c>
      <c r="D1326" s="47" t="str">
        <f>EtalonRes!O792</f>
        <v>ШТ</v>
      </c>
      <c r="E1326" s="48">
        <f>EtalonRes!X792</f>
        <v>1</v>
      </c>
      <c r="F1326" s="48">
        <f>ROUND(0,7)</f>
        <v>0</v>
      </c>
      <c r="G1326" s="48">
        <f>ROUND(EtalonRes!AG792*Source!I570, 7)</f>
        <v>0</v>
      </c>
      <c r="H1326" s="49"/>
      <c r="I1326" s="50"/>
      <c r="J1326" s="49"/>
      <c r="K1326" s="50"/>
      <c r="L1326" s="49"/>
    </row>
    <row r="1327" spans="1:101" ht="15" x14ac:dyDescent="0.2">
      <c r="A1327" s="38"/>
      <c r="B1327" s="38"/>
      <c r="C1327" s="52" t="s">
        <v>1966</v>
      </c>
      <c r="D1327" s="39"/>
      <c r="E1327" s="40"/>
      <c r="F1327" s="40"/>
      <c r="G1327" s="40"/>
      <c r="H1327" s="42"/>
      <c r="I1327" s="41"/>
      <c r="J1327" s="42"/>
      <c r="K1327" s="41"/>
      <c r="L1327" s="42">
        <f>L1317+L1319+L1320+L1322</f>
        <v>438.16</v>
      </c>
    </row>
    <row r="1328" spans="1:101" ht="14.25" x14ac:dyDescent="0.2">
      <c r="A1328" s="38"/>
      <c r="B1328" s="38"/>
      <c r="C1328" s="38" t="s">
        <v>1967</v>
      </c>
      <c r="D1328" s="39"/>
      <c r="E1328" s="40"/>
      <c r="F1328" s="40"/>
      <c r="G1328" s="40"/>
      <c r="H1328" s="42"/>
      <c r="I1328" s="41"/>
      <c r="J1328" s="42"/>
      <c r="K1328" s="41"/>
      <c r="L1328" s="42">
        <f>SUM(AR1315:AR1331)+SUM(AS1315:AS1331)+SUM(AT1315:AT1331)+SUM(AU1315:AU1331)+SUM(AV1315:AV1331)</f>
        <v>431.86</v>
      </c>
    </row>
    <row r="1329" spans="1:83" ht="28.5" x14ac:dyDescent="0.2">
      <c r="A1329" s="38"/>
      <c r="B1329" s="38" t="s">
        <v>120</v>
      </c>
      <c r="C1329" s="38" t="s">
        <v>1992</v>
      </c>
      <c r="D1329" s="39" t="s">
        <v>635</v>
      </c>
      <c r="E1329" s="40">
        <f>Source!BZ570</f>
        <v>93</v>
      </c>
      <c r="F1329" s="40"/>
      <c r="G1329" s="40">
        <f>Source!AT570</f>
        <v>93</v>
      </c>
      <c r="H1329" s="42"/>
      <c r="I1329" s="41"/>
      <c r="J1329" s="42"/>
      <c r="K1329" s="41"/>
      <c r="L1329" s="42">
        <f>SUM(AZ1315:AZ1331)</f>
        <v>401.63</v>
      </c>
    </row>
    <row r="1330" spans="1:83" ht="28.5" x14ac:dyDescent="0.2">
      <c r="A1330" s="46"/>
      <c r="B1330" s="46" t="s">
        <v>121</v>
      </c>
      <c r="C1330" s="46" t="s">
        <v>1993</v>
      </c>
      <c r="D1330" s="47" t="s">
        <v>635</v>
      </c>
      <c r="E1330" s="48">
        <f>Source!CA570</f>
        <v>62</v>
      </c>
      <c r="F1330" s="48"/>
      <c r="G1330" s="48">
        <f>Source!AU570</f>
        <v>62</v>
      </c>
      <c r="H1330" s="49"/>
      <c r="I1330" s="50"/>
      <c r="J1330" s="49"/>
      <c r="K1330" s="50"/>
      <c r="L1330" s="49">
        <f>SUM(BA1315:BA1331)</f>
        <v>267.75</v>
      </c>
    </row>
    <row r="1331" spans="1:83" ht="15" x14ac:dyDescent="0.2">
      <c r="C1331" s="74" t="s">
        <v>1970</v>
      </c>
      <c r="D1331" s="74"/>
      <c r="E1331" s="74"/>
      <c r="F1331" s="74"/>
      <c r="G1331" s="74"/>
      <c r="H1331" s="74"/>
      <c r="I1331" s="75">
        <f>IF(E1315&lt;&gt;0,K1331/E1315, 0)</f>
        <v>1107.54</v>
      </c>
      <c r="J1331" s="75"/>
      <c r="K1331" s="75">
        <f>L1317+L1319+L1322+L1329+L1330+L1320</f>
        <v>1107.54</v>
      </c>
      <c r="L1331" s="75"/>
      <c r="M1331" s="70">
        <f>K1331*1.038</f>
        <v>1149.62652</v>
      </c>
      <c r="AD1331">
        <f>ROUND((Source!AT570/100)*((ROUND(SUMIF(SmtRes!AQ780:'SmtRes'!AQ785,"=1",SmtRes!AD780:'SmtRes'!AD785)*Source!I570, 2)+ROUND(SUMIF(SmtRes!AQ780:'SmtRes'!AQ785,"=1",SmtRes!AC780:'SmtRes'!AC785)*Source!I570, 2))), 2)</f>
        <v>516.89</v>
      </c>
      <c r="AE1331">
        <f>ROUND((Source!AU570/100)*((ROUND(SUMIF(SmtRes!AQ780:'SmtRes'!AQ785,"=1",SmtRes!AD780:'SmtRes'!AD785)*Source!I570, 2)+ROUND(SUMIF(SmtRes!AQ780:'SmtRes'!AQ785,"=1",SmtRes!AC780:'SmtRes'!AC785)*Source!I570, 2))), 2)</f>
        <v>344.6</v>
      </c>
      <c r="AN1331" s="51">
        <f>L1317+L1319+L1322+L1329+L1330+L1320</f>
        <v>1107.54</v>
      </c>
      <c r="AO1331" s="51">
        <f>L1319</f>
        <v>6.3</v>
      </c>
      <c r="AQ1331" t="s">
        <v>1971</v>
      </c>
      <c r="AR1331" s="51">
        <f>L1317</f>
        <v>431.86</v>
      </c>
      <c r="AT1331" s="51">
        <f>L1320</f>
        <v>0</v>
      </c>
      <c r="AV1331" t="s">
        <v>1971</v>
      </c>
      <c r="AW1331" s="51">
        <f>L1322</f>
        <v>0</v>
      </c>
      <c r="AZ1331">
        <f>Source!X570</f>
        <v>401.63</v>
      </c>
      <c r="BA1331">
        <f>Source!Y570</f>
        <v>267.75</v>
      </c>
      <c r="CD1331">
        <v>1</v>
      </c>
    </row>
    <row r="1332" spans="1:83" ht="54" x14ac:dyDescent="0.2">
      <c r="A1332" s="36" t="s">
        <v>709</v>
      </c>
      <c r="B1332" s="38" t="s">
        <v>2147</v>
      </c>
      <c r="C1332" s="38" t="s">
        <v>2148</v>
      </c>
      <c r="D1332" s="39" t="str">
        <f>Source!H572</f>
        <v>ШТ</v>
      </c>
      <c r="E1332" s="40">
        <f>Source!K572</f>
        <v>1</v>
      </c>
      <c r="F1332" s="40"/>
      <c r="G1332" s="40">
        <f>Source!I572</f>
        <v>1</v>
      </c>
      <c r="H1332" s="42"/>
      <c r="I1332" s="41"/>
      <c r="J1332" s="42"/>
      <c r="K1332" s="41"/>
      <c r="L1332" s="42"/>
    </row>
    <row r="1333" spans="1:83" ht="15" x14ac:dyDescent="0.2">
      <c r="A1333" s="37"/>
      <c r="B1333" s="40">
        <v>1</v>
      </c>
      <c r="C1333" s="37" t="s">
        <v>1961</v>
      </c>
      <c r="D1333" s="39" t="s">
        <v>1203</v>
      </c>
      <c r="E1333" s="44"/>
      <c r="F1333" s="40"/>
      <c r="G1333" s="40">
        <f>Source!U572</f>
        <v>1.1100000000000001</v>
      </c>
      <c r="H1333" s="40"/>
      <c r="I1333" s="40"/>
      <c r="J1333" s="40"/>
      <c r="K1333" s="40"/>
      <c r="L1333" s="45">
        <f>SUM(L1334:L1334)-SUMIF(CE1334:CE1334, 1, L1334:L1334)</f>
        <v>616.94000000000005</v>
      </c>
    </row>
    <row r="1334" spans="1:83" ht="28.5" x14ac:dyDescent="0.2">
      <c r="A1334" s="38"/>
      <c r="B1334" s="38" t="s">
        <v>1251</v>
      </c>
      <c r="C1334" s="38" t="s">
        <v>1252</v>
      </c>
      <c r="D1334" s="39" t="s">
        <v>1203</v>
      </c>
      <c r="E1334" s="40">
        <v>1.1100000000000001</v>
      </c>
      <c r="F1334" s="40"/>
      <c r="G1334" s="40">
        <f>SmtRes!CX786</f>
        <v>1.1100000000000001</v>
      </c>
      <c r="H1334" s="42"/>
      <c r="I1334" s="41"/>
      <c r="J1334" s="42">
        <f>SmtRes!CZ786</f>
        <v>555.79999999999995</v>
      </c>
      <c r="K1334" s="41"/>
      <c r="L1334" s="42">
        <f>SmtRes!DI786</f>
        <v>616.94000000000005</v>
      </c>
    </row>
    <row r="1335" spans="1:83" ht="15" x14ac:dyDescent="0.2">
      <c r="A1335" s="37"/>
      <c r="B1335" s="40">
        <v>2</v>
      </c>
      <c r="C1335" s="37" t="s">
        <v>1962</v>
      </c>
      <c r="D1335" s="39"/>
      <c r="E1335" s="44"/>
      <c r="F1335" s="40"/>
      <c r="G1335" s="40"/>
      <c r="H1335" s="40"/>
      <c r="I1335" s="40"/>
      <c r="J1335" s="40"/>
      <c r="K1335" s="40"/>
      <c r="L1335" s="45">
        <f>SUM(L1336:L1337)-SUMIF(CE1336:CE1337, 1, L1336:L1337)</f>
        <v>9</v>
      </c>
    </row>
    <row r="1336" spans="1:83" ht="15" hidden="1" x14ac:dyDescent="0.2">
      <c r="A1336" s="37"/>
      <c r="B1336" s="40"/>
      <c r="C1336" s="37" t="s">
        <v>1964</v>
      </c>
      <c r="D1336" s="39" t="s">
        <v>1203</v>
      </c>
      <c r="E1336" s="44"/>
      <c r="F1336" s="40"/>
      <c r="G1336" s="40">
        <f>Source!V572</f>
        <v>0</v>
      </c>
      <c r="H1336" s="40"/>
      <c r="I1336" s="40"/>
      <c r="J1336" s="40"/>
      <c r="K1336" s="40"/>
      <c r="L1336" s="45">
        <f>SUMIF(CE1337:CE1337, 1, L1337:L1337)</f>
        <v>0</v>
      </c>
      <c r="CE1336">
        <v>1</v>
      </c>
    </row>
    <row r="1337" spans="1:83" ht="42.75" x14ac:dyDescent="0.2">
      <c r="A1337" s="38"/>
      <c r="B1337" s="38" t="s">
        <v>1238</v>
      </c>
      <c r="C1337" s="38" t="s">
        <v>1240</v>
      </c>
      <c r="D1337" s="39" t="s">
        <v>1100</v>
      </c>
      <c r="E1337" s="40">
        <v>0.26</v>
      </c>
      <c r="F1337" s="40"/>
      <c r="G1337" s="40">
        <f>SmtRes!CX787</f>
        <v>0.26</v>
      </c>
      <c r="H1337" s="42"/>
      <c r="I1337" s="41"/>
      <c r="J1337" s="42">
        <f>SmtRes!CZ787</f>
        <v>34.61</v>
      </c>
      <c r="K1337" s="41"/>
      <c r="L1337" s="42">
        <f>SmtRes!DG787</f>
        <v>9</v>
      </c>
    </row>
    <row r="1338" spans="1:83" ht="15" hidden="1" x14ac:dyDescent="0.2">
      <c r="A1338" s="37"/>
      <c r="B1338" s="40">
        <v>4</v>
      </c>
      <c r="C1338" s="37" t="s">
        <v>1965</v>
      </c>
      <c r="D1338" s="39"/>
      <c r="E1338" s="44"/>
      <c r="F1338" s="40"/>
      <c r="G1338" s="40"/>
      <c r="H1338" s="40"/>
      <c r="I1338" s="40"/>
      <c r="J1338" s="40"/>
      <c r="K1338" s="40"/>
      <c r="L1338" s="45">
        <f>SUM(L1339:L1341)-SUMIF(CE1339:CE1341, 1, L1339:L1341)</f>
        <v>0</v>
      </c>
    </row>
    <row r="1339" spans="1:83" ht="14.25" x14ac:dyDescent="0.2">
      <c r="A1339" s="38"/>
      <c r="B1339" s="38" t="s">
        <v>1210</v>
      </c>
      <c r="C1339" s="38" t="s">
        <v>1212</v>
      </c>
      <c r="D1339" s="39" t="s">
        <v>1213</v>
      </c>
      <c r="E1339" s="40">
        <v>0.2132</v>
      </c>
      <c r="F1339" s="40">
        <f>ROUND(0,7)</f>
        <v>0</v>
      </c>
      <c r="G1339" s="40">
        <f>SmtRes!CX788</f>
        <v>0</v>
      </c>
      <c r="H1339" s="42"/>
      <c r="I1339" s="41"/>
      <c r="J1339" s="42">
        <f>SmtRes!CZ788</f>
        <v>7.32</v>
      </c>
      <c r="K1339" s="41"/>
      <c r="L1339" s="42">
        <f>SmtRes!DF788</f>
        <v>0</v>
      </c>
    </row>
    <row r="1340" spans="1:83" ht="57" x14ac:dyDescent="0.2">
      <c r="A1340" s="38"/>
      <c r="B1340" s="38" t="s">
        <v>1320</v>
      </c>
      <c r="C1340" s="38" t="s">
        <v>1322</v>
      </c>
      <c r="D1340" s="39" t="s">
        <v>441</v>
      </c>
      <c r="E1340" s="40">
        <v>7.0000000000000007E-2</v>
      </c>
      <c r="F1340" s="40">
        <f>ROUND(0,7)</f>
        <v>0</v>
      </c>
      <c r="G1340" s="40">
        <f>SmtRes!CX790</f>
        <v>0</v>
      </c>
      <c r="H1340" s="42">
        <f>SmtRes!CZ790</f>
        <v>155.63</v>
      </c>
      <c r="I1340" s="41">
        <f>SmtRes!AI790</f>
        <v>0.78</v>
      </c>
      <c r="J1340" s="42">
        <f>ROUND(H1340*I1340, 2)</f>
        <v>121.39</v>
      </c>
      <c r="K1340" s="41"/>
      <c r="L1340" s="42">
        <f>SmtRes!DF790</f>
        <v>0</v>
      </c>
    </row>
    <row r="1341" spans="1:83" ht="71.25" x14ac:dyDescent="0.2">
      <c r="A1341" s="38"/>
      <c r="B1341" s="38" t="s">
        <v>1677</v>
      </c>
      <c r="C1341" s="38" t="s">
        <v>1679</v>
      </c>
      <c r="D1341" s="39" t="s">
        <v>62</v>
      </c>
      <c r="E1341" s="40">
        <v>0.08</v>
      </c>
      <c r="F1341" s="40">
        <f>ROUND(0,7)</f>
        <v>0</v>
      </c>
      <c r="G1341" s="40">
        <f>SmtRes!CX791</f>
        <v>0</v>
      </c>
      <c r="H1341" s="42">
        <f>SmtRes!CZ791</f>
        <v>138.41</v>
      </c>
      <c r="I1341" s="41">
        <f>SmtRes!AI791</f>
        <v>1.29</v>
      </c>
      <c r="J1341" s="42">
        <f>ROUND(H1341*I1341, 2)</f>
        <v>178.55</v>
      </c>
      <c r="K1341" s="41"/>
      <c r="L1341" s="42">
        <f>SmtRes!DF791</f>
        <v>0</v>
      </c>
    </row>
    <row r="1342" spans="1:83" ht="14.25" x14ac:dyDescent="0.2">
      <c r="A1342" s="38"/>
      <c r="B1342" s="38" t="str">
        <f>EtalonRes!I798</f>
        <v>01.7.04.01</v>
      </c>
      <c r="C1342" s="46" t="str">
        <f>EtalonRes!K798</f>
        <v>Доводчики дверные</v>
      </c>
      <c r="D1342" s="47" t="str">
        <f>EtalonRes!O798</f>
        <v>ШТ</v>
      </c>
      <c r="E1342" s="48">
        <f>EtalonRes!X798</f>
        <v>1</v>
      </c>
      <c r="F1342" s="48">
        <f>ROUND(0,7)</f>
        <v>0</v>
      </c>
      <c r="G1342" s="48">
        <f>ROUND(EtalonRes!AG798*Source!I572, 7)</f>
        <v>0</v>
      </c>
      <c r="H1342" s="49"/>
      <c r="I1342" s="50"/>
      <c r="J1342" s="49"/>
      <c r="K1342" s="50"/>
      <c r="L1342" s="49"/>
    </row>
    <row r="1343" spans="1:83" ht="15" x14ac:dyDescent="0.2">
      <c r="A1343" s="38"/>
      <c r="B1343" s="38"/>
      <c r="C1343" s="52" t="s">
        <v>1966</v>
      </c>
      <c r="D1343" s="39"/>
      <c r="E1343" s="40"/>
      <c r="F1343" s="40"/>
      <c r="G1343" s="40"/>
      <c r="H1343" s="42"/>
      <c r="I1343" s="41"/>
      <c r="J1343" s="42"/>
      <c r="K1343" s="41"/>
      <c r="L1343" s="42">
        <f>L1333+L1335+L1336+L1338</f>
        <v>625.94000000000005</v>
      </c>
    </row>
    <row r="1344" spans="1:83" ht="14.25" x14ac:dyDescent="0.2">
      <c r="A1344" s="38"/>
      <c r="B1344" s="38"/>
      <c r="C1344" s="38" t="s">
        <v>1967</v>
      </c>
      <c r="D1344" s="39"/>
      <c r="E1344" s="40"/>
      <c r="F1344" s="40"/>
      <c r="G1344" s="40"/>
      <c r="H1344" s="42"/>
      <c r="I1344" s="41"/>
      <c r="J1344" s="42"/>
      <c r="K1344" s="41"/>
      <c r="L1344" s="42">
        <f>SUM(AR1332:AR1347)+SUM(AS1332:AS1347)+SUM(AT1332:AT1347)+SUM(AU1332:AU1347)+SUM(AV1332:AV1347)</f>
        <v>616.94000000000005</v>
      </c>
    </row>
    <row r="1345" spans="1:82" ht="28.5" x14ac:dyDescent="0.2">
      <c r="A1345" s="38"/>
      <c r="B1345" s="38" t="s">
        <v>120</v>
      </c>
      <c r="C1345" s="38" t="s">
        <v>1992</v>
      </c>
      <c r="D1345" s="39" t="s">
        <v>635</v>
      </c>
      <c r="E1345" s="40">
        <f>Source!BZ572</f>
        <v>93</v>
      </c>
      <c r="F1345" s="40"/>
      <c r="G1345" s="40">
        <f>Source!AT572</f>
        <v>93</v>
      </c>
      <c r="H1345" s="42"/>
      <c r="I1345" s="41"/>
      <c r="J1345" s="42"/>
      <c r="K1345" s="41"/>
      <c r="L1345" s="42">
        <f>SUM(AZ1332:AZ1347)</f>
        <v>573.75</v>
      </c>
    </row>
    <row r="1346" spans="1:82" ht="28.5" x14ac:dyDescent="0.2">
      <c r="A1346" s="46"/>
      <c r="B1346" s="46" t="s">
        <v>121</v>
      </c>
      <c r="C1346" s="46" t="s">
        <v>1993</v>
      </c>
      <c r="D1346" s="47" t="s">
        <v>635</v>
      </c>
      <c r="E1346" s="48">
        <f>Source!CA572</f>
        <v>62</v>
      </c>
      <c r="F1346" s="48"/>
      <c r="G1346" s="48">
        <f>Source!AU572</f>
        <v>62</v>
      </c>
      <c r="H1346" s="49"/>
      <c r="I1346" s="50"/>
      <c r="J1346" s="49"/>
      <c r="K1346" s="50"/>
      <c r="L1346" s="49">
        <f>SUM(BA1332:BA1347)</f>
        <v>382.5</v>
      </c>
    </row>
    <row r="1347" spans="1:82" ht="15" x14ac:dyDescent="0.2">
      <c r="C1347" s="74" t="s">
        <v>1970</v>
      </c>
      <c r="D1347" s="74"/>
      <c r="E1347" s="74"/>
      <c r="F1347" s="74"/>
      <c r="G1347" s="74"/>
      <c r="H1347" s="74"/>
      <c r="I1347" s="75">
        <f>IF(E1332&lt;&gt;0,K1347/E1332, 0)</f>
        <v>1582.19</v>
      </c>
      <c r="J1347" s="75"/>
      <c r="K1347" s="75">
        <f>L1333+L1335+L1338+L1345+L1346+L1336</f>
        <v>1582.19</v>
      </c>
      <c r="L1347" s="75"/>
      <c r="M1347" s="70">
        <f>K1347*1.038</f>
        <v>1642.31322</v>
      </c>
      <c r="AD1347">
        <f>ROUND((Source!AT572/100)*((ROUND(SUMIF(SmtRes!AQ786:'SmtRes'!AQ791,"=1",SmtRes!AD786:'SmtRes'!AD791)*Source!I572, 2)+ROUND(SUMIF(SmtRes!AQ786:'SmtRes'!AQ791,"=1",SmtRes!AC786:'SmtRes'!AC791)*Source!I572, 2))), 2)</f>
        <v>516.89</v>
      </c>
      <c r="AE1347">
        <f>ROUND((Source!AU572/100)*((ROUND(SUMIF(SmtRes!AQ786:'SmtRes'!AQ791,"=1",SmtRes!AD786:'SmtRes'!AD791)*Source!I572, 2)+ROUND(SUMIF(SmtRes!AQ786:'SmtRes'!AQ791,"=1",SmtRes!AC786:'SmtRes'!AC791)*Source!I572, 2))), 2)</f>
        <v>344.6</v>
      </c>
      <c r="AN1347" s="51">
        <f>L1333+L1335+L1338+L1345+L1346+L1336</f>
        <v>1582.19</v>
      </c>
      <c r="AO1347" s="51">
        <f>L1335</f>
        <v>9</v>
      </c>
      <c r="AQ1347" t="s">
        <v>1971</v>
      </c>
      <c r="AR1347" s="51">
        <f>L1333</f>
        <v>616.94000000000005</v>
      </c>
      <c r="AT1347" s="51">
        <f>L1336</f>
        <v>0</v>
      </c>
      <c r="AV1347" t="s">
        <v>1971</v>
      </c>
      <c r="AW1347" s="51">
        <f>L1338</f>
        <v>0</v>
      </c>
      <c r="AZ1347">
        <f>Source!X572</f>
        <v>573.75</v>
      </c>
      <c r="BA1347">
        <f>Source!Y572</f>
        <v>382.5</v>
      </c>
      <c r="CD1347">
        <v>1</v>
      </c>
    </row>
    <row r="1348" spans="1:82" ht="135" x14ac:dyDescent="0.2">
      <c r="A1348" s="36" t="s">
        <v>714</v>
      </c>
      <c r="B1348" s="38" t="s">
        <v>2144</v>
      </c>
      <c r="C1348" s="38" t="s">
        <v>2149</v>
      </c>
      <c r="D1348" s="39" t="str">
        <f>Source!H578</f>
        <v>ШТ</v>
      </c>
      <c r="E1348" s="40">
        <f>Source!K578</f>
        <v>1</v>
      </c>
      <c r="F1348" s="40"/>
      <c r="G1348" s="40">
        <f>Source!I578</f>
        <v>1</v>
      </c>
      <c r="H1348" s="42"/>
      <c r="I1348" s="41"/>
      <c r="J1348" s="42"/>
      <c r="K1348" s="41"/>
      <c r="L1348" s="42"/>
    </row>
    <row r="1349" spans="1:82" ht="63.75" x14ac:dyDescent="0.2">
      <c r="B1349" s="54" t="str">
        <f>Source!EO578</f>
        <v>Поправка: МР 571/пр Табл.3, п.4</v>
      </c>
      <c r="C1349" s="54" t="str">
        <f>Source!CN578</f>
        <v>Поправка: МР 571/пр Табл.3, п.4  Наименование: Демонтаж: Оборудование, не пригодное для дальнейшего использования, (предназначено в лом) без разборки и резки</v>
      </c>
    </row>
    <row r="1350" spans="1:82" ht="15" x14ac:dyDescent="0.2">
      <c r="A1350" s="37"/>
      <c r="B1350" s="40">
        <v>1</v>
      </c>
      <c r="C1350" s="37" t="s">
        <v>1961</v>
      </c>
      <c r="D1350" s="39" t="s">
        <v>1203</v>
      </c>
      <c r="E1350" s="44"/>
      <c r="F1350" s="40"/>
      <c r="G1350" s="40">
        <f>Source!U578</f>
        <v>0.156</v>
      </c>
      <c r="H1350" s="40"/>
      <c r="I1350" s="40"/>
      <c r="J1350" s="40"/>
      <c r="K1350" s="40"/>
      <c r="L1350" s="45">
        <f>SUM(L1351:L1351)-SUMIF(CE1351:CE1351, 1, L1351:L1351)</f>
        <v>86.7</v>
      </c>
    </row>
    <row r="1351" spans="1:82" ht="28.5" x14ac:dyDescent="0.2">
      <c r="A1351" s="38"/>
      <c r="B1351" s="38" t="s">
        <v>1251</v>
      </c>
      <c r="C1351" s="38" t="s">
        <v>1252</v>
      </c>
      <c r="D1351" s="39" t="s">
        <v>1203</v>
      </c>
      <c r="E1351" s="40">
        <v>0.52</v>
      </c>
      <c r="F1351" s="40">
        <f>ROUND(0.3,7)</f>
        <v>0.3</v>
      </c>
      <c r="G1351" s="40">
        <f>SmtRes!CX804</f>
        <v>0.156</v>
      </c>
      <c r="H1351" s="42"/>
      <c r="I1351" s="41"/>
      <c r="J1351" s="42">
        <f>SmtRes!CZ804</f>
        <v>555.79999999999995</v>
      </c>
      <c r="K1351" s="41"/>
      <c r="L1351" s="42">
        <f>SmtRes!DI804</f>
        <v>86.7</v>
      </c>
    </row>
    <row r="1352" spans="1:82" ht="15" hidden="1" x14ac:dyDescent="0.2">
      <c r="A1352" s="37"/>
      <c r="B1352" s="40">
        <v>4</v>
      </c>
      <c r="C1352" s="37" t="s">
        <v>1965</v>
      </c>
      <c r="D1352" s="39"/>
      <c r="E1352" s="44"/>
      <c r="F1352" s="40"/>
      <c r="G1352" s="40"/>
      <c r="H1352" s="40"/>
      <c r="I1352" s="40"/>
      <c r="J1352" s="40"/>
      <c r="K1352" s="40"/>
      <c r="L1352" s="45">
        <f>SUM(L1353:L1353)-SUMIF(CE1353:CE1353, 1, L1353:L1353)</f>
        <v>0</v>
      </c>
    </row>
    <row r="1353" spans="1:82" ht="71.25" x14ac:dyDescent="0.2">
      <c r="A1353" s="38"/>
      <c r="B1353" s="38" t="s">
        <v>1673</v>
      </c>
      <c r="C1353" s="46" t="s">
        <v>1675</v>
      </c>
      <c r="D1353" s="47" t="s">
        <v>441</v>
      </c>
      <c r="E1353" s="48">
        <v>3.5000000000000003E-2</v>
      </c>
      <c r="F1353" s="48">
        <f>ROUND((0)*0,7)</f>
        <v>0</v>
      </c>
      <c r="G1353" s="48">
        <f>SmtRes!CX805</f>
        <v>0</v>
      </c>
      <c r="H1353" s="49">
        <f>SmtRes!CZ805</f>
        <v>117.33</v>
      </c>
      <c r="I1353" s="50">
        <f>SmtRes!AI805</f>
        <v>1.08</v>
      </c>
      <c r="J1353" s="49">
        <f>ROUND(H1353*I1353, 2)</f>
        <v>126.72</v>
      </c>
      <c r="K1353" s="50"/>
      <c r="L1353" s="49">
        <f>SmtRes!DF805</f>
        <v>0</v>
      </c>
    </row>
    <row r="1354" spans="1:82" ht="15" x14ac:dyDescent="0.2">
      <c r="A1354" s="38"/>
      <c r="B1354" s="38"/>
      <c r="C1354" s="52" t="s">
        <v>1966</v>
      </c>
      <c r="D1354" s="39"/>
      <c r="E1354" s="40"/>
      <c r="F1354" s="40"/>
      <c r="G1354" s="40"/>
      <c r="H1354" s="42"/>
      <c r="I1354" s="41"/>
      <c r="J1354" s="42"/>
      <c r="K1354" s="41"/>
      <c r="L1354" s="42">
        <f>L1350+L1352</f>
        <v>86.7</v>
      </c>
    </row>
    <row r="1355" spans="1:82" ht="14.25" x14ac:dyDescent="0.2">
      <c r="A1355" s="38"/>
      <c r="B1355" s="38"/>
      <c r="C1355" s="38" t="s">
        <v>1967</v>
      </c>
      <c r="D1355" s="39"/>
      <c r="E1355" s="40"/>
      <c r="F1355" s="40"/>
      <c r="G1355" s="40"/>
      <c r="H1355" s="42"/>
      <c r="I1355" s="41"/>
      <c r="J1355" s="42"/>
      <c r="K1355" s="41"/>
      <c r="L1355" s="42">
        <f>SUM(AR1348:AR1358)+SUM(AS1348:AS1358)+SUM(AT1348:AT1358)+SUM(AU1348:AU1358)+SUM(AV1348:AV1358)</f>
        <v>86.7</v>
      </c>
    </row>
    <row r="1356" spans="1:82" ht="42.75" x14ac:dyDescent="0.2">
      <c r="A1356" s="38"/>
      <c r="B1356" s="38" t="s">
        <v>326</v>
      </c>
      <c r="C1356" s="38" t="s">
        <v>2057</v>
      </c>
      <c r="D1356" s="39" t="s">
        <v>635</v>
      </c>
      <c r="E1356" s="40">
        <f>Source!BZ578</f>
        <v>90</v>
      </c>
      <c r="F1356" s="40"/>
      <c r="G1356" s="40">
        <f>Source!AT578</f>
        <v>90</v>
      </c>
      <c r="H1356" s="42"/>
      <c r="I1356" s="41"/>
      <c r="J1356" s="42"/>
      <c r="K1356" s="41"/>
      <c r="L1356" s="42">
        <f>SUM(AZ1348:AZ1358)</f>
        <v>78.03</v>
      </c>
    </row>
    <row r="1357" spans="1:82" ht="42.75" x14ac:dyDescent="0.2">
      <c r="A1357" s="46"/>
      <c r="B1357" s="46" t="s">
        <v>327</v>
      </c>
      <c r="C1357" s="46" t="s">
        <v>2058</v>
      </c>
      <c r="D1357" s="47" t="s">
        <v>635</v>
      </c>
      <c r="E1357" s="48">
        <f>Source!CA578</f>
        <v>46</v>
      </c>
      <c r="F1357" s="48"/>
      <c r="G1357" s="48">
        <f>Source!AU578</f>
        <v>46</v>
      </c>
      <c r="H1357" s="49"/>
      <c r="I1357" s="50"/>
      <c r="J1357" s="49"/>
      <c r="K1357" s="50"/>
      <c r="L1357" s="49">
        <f>SUM(BA1348:BA1358)</f>
        <v>39.880000000000003</v>
      </c>
    </row>
    <row r="1358" spans="1:82" ht="15" x14ac:dyDescent="0.2">
      <c r="C1358" s="74" t="s">
        <v>1970</v>
      </c>
      <c r="D1358" s="74"/>
      <c r="E1358" s="74"/>
      <c r="F1358" s="74"/>
      <c r="G1358" s="74"/>
      <c r="H1358" s="74"/>
      <c r="I1358" s="75">
        <f>IF(E1348&lt;&gt;0,K1358/E1348, 0)</f>
        <v>204.61</v>
      </c>
      <c r="J1358" s="75"/>
      <c r="K1358" s="75">
        <f>L1350+L1352+L1356+L1357</f>
        <v>204.61</v>
      </c>
      <c r="L1358" s="75"/>
      <c r="M1358" s="70">
        <f>K1358*1.038</f>
        <v>212.38518000000002</v>
      </c>
      <c r="AD1358">
        <f>ROUND((Source!AT578/100)*((ROUND(SUMIF(SmtRes!AQ804:'SmtRes'!AQ805,"=1",SmtRes!AD804:'SmtRes'!AD805)*Source!I578, 2)+ROUND(SUMIF(SmtRes!AQ804:'SmtRes'!AQ805,"=1",SmtRes!AC804:'SmtRes'!AC805)*Source!I578, 2))), 2)</f>
        <v>500.22</v>
      </c>
      <c r="AE1358">
        <f>ROUND((Source!AU578/100)*((ROUND(SUMIF(SmtRes!AQ804:'SmtRes'!AQ805,"=1",SmtRes!AD804:'SmtRes'!AD805)*Source!I578, 2)+ROUND(SUMIF(SmtRes!AQ804:'SmtRes'!AQ805,"=1",SmtRes!AC804:'SmtRes'!AC805)*Source!I578, 2))), 2)</f>
        <v>255.67</v>
      </c>
      <c r="AN1358" s="51">
        <f>L1350+L1352+L1356+L1357</f>
        <v>204.61</v>
      </c>
      <c r="AO1358">
        <f>0</f>
        <v>0</v>
      </c>
      <c r="AQ1358" t="s">
        <v>1971</v>
      </c>
      <c r="AR1358" s="51">
        <f>L1350</f>
        <v>86.7</v>
      </c>
      <c r="AT1358">
        <f>0</f>
        <v>0</v>
      </c>
      <c r="AV1358" t="s">
        <v>1971</v>
      </c>
      <c r="AW1358" s="51">
        <f>L1352</f>
        <v>0</v>
      </c>
      <c r="AZ1358">
        <f>Source!X578</f>
        <v>78.03</v>
      </c>
      <c r="BA1358">
        <f>Source!Y578</f>
        <v>39.880000000000003</v>
      </c>
      <c r="CD1358">
        <v>2</v>
      </c>
    </row>
    <row r="1359" spans="1:82" ht="82.5" x14ac:dyDescent="0.2">
      <c r="A1359" s="36" t="s">
        <v>716</v>
      </c>
      <c r="B1359" s="38" t="s">
        <v>2144</v>
      </c>
      <c r="C1359" s="38" t="s">
        <v>2150</v>
      </c>
      <c r="D1359" s="39" t="str">
        <f>Source!H579</f>
        <v>ШТ</v>
      </c>
      <c r="E1359" s="40">
        <f>Source!K579</f>
        <v>1</v>
      </c>
      <c r="F1359" s="40"/>
      <c r="G1359" s="40">
        <f>Source!I579</f>
        <v>1</v>
      </c>
      <c r="H1359" s="42"/>
      <c r="I1359" s="41"/>
      <c r="J1359" s="42"/>
      <c r="K1359" s="41"/>
      <c r="L1359" s="42"/>
    </row>
    <row r="1360" spans="1:82" ht="15" x14ac:dyDescent="0.2">
      <c r="A1360" s="37"/>
      <c r="B1360" s="40">
        <v>1</v>
      </c>
      <c r="C1360" s="37" t="s">
        <v>1961</v>
      </c>
      <c r="D1360" s="39" t="s">
        <v>1203</v>
      </c>
      <c r="E1360" s="44"/>
      <c r="F1360" s="40"/>
      <c r="G1360" s="40">
        <f>Source!U579</f>
        <v>0.52</v>
      </c>
      <c r="H1360" s="40"/>
      <c r="I1360" s="40"/>
      <c r="J1360" s="40"/>
      <c r="K1360" s="40"/>
      <c r="L1360" s="45">
        <f>SUM(L1361:L1361)-SUMIF(CE1361:CE1361, 1, L1361:L1361)</f>
        <v>289.02</v>
      </c>
    </row>
    <row r="1361" spans="1:101" ht="28.5" x14ac:dyDescent="0.2">
      <c r="A1361" s="38"/>
      <c r="B1361" s="38" t="s">
        <v>1251</v>
      </c>
      <c r="C1361" s="38" t="s">
        <v>1252</v>
      </c>
      <c r="D1361" s="39" t="s">
        <v>1203</v>
      </c>
      <c r="E1361" s="40">
        <v>0.52</v>
      </c>
      <c r="F1361" s="40"/>
      <c r="G1361" s="40">
        <f>SmtRes!CX806</f>
        <v>0.52</v>
      </c>
      <c r="H1361" s="42"/>
      <c r="I1361" s="41"/>
      <c r="J1361" s="42">
        <f>SmtRes!CZ806</f>
        <v>555.79999999999995</v>
      </c>
      <c r="K1361" s="41"/>
      <c r="L1361" s="42">
        <f>SmtRes!DI806</f>
        <v>289.02</v>
      </c>
    </row>
    <row r="1362" spans="1:101" ht="15" hidden="1" x14ac:dyDescent="0.2">
      <c r="A1362" s="37"/>
      <c r="B1362" s="40">
        <v>4</v>
      </c>
      <c r="C1362" s="37" t="s">
        <v>1965</v>
      </c>
      <c r="D1362" s="39"/>
      <c r="E1362" s="44"/>
      <c r="F1362" s="40"/>
      <c r="G1362" s="40"/>
      <c r="H1362" s="40"/>
      <c r="I1362" s="40"/>
      <c r="J1362" s="40"/>
      <c r="K1362" s="40"/>
      <c r="L1362" s="45">
        <f>SUM(L1363:L1363)-SUMIF(CE1363:CE1363, 1, L1363:L1363)</f>
        <v>0</v>
      </c>
    </row>
    <row r="1363" spans="1:101" ht="71.25" x14ac:dyDescent="0.2">
      <c r="A1363" s="38"/>
      <c r="B1363" s="38" t="s">
        <v>1673</v>
      </c>
      <c r="C1363" s="46" t="s">
        <v>1675</v>
      </c>
      <c r="D1363" s="47" t="s">
        <v>441</v>
      </c>
      <c r="E1363" s="48">
        <v>3.5000000000000003E-2</v>
      </c>
      <c r="F1363" s="48">
        <f>ROUND(0,7)</f>
        <v>0</v>
      </c>
      <c r="G1363" s="48">
        <f>SmtRes!CX807</f>
        <v>0</v>
      </c>
      <c r="H1363" s="49">
        <f>SmtRes!CZ807</f>
        <v>117.33</v>
      </c>
      <c r="I1363" s="50">
        <f>SmtRes!AI807</f>
        <v>1.08</v>
      </c>
      <c r="J1363" s="49">
        <f>ROUND(H1363*I1363, 2)</f>
        <v>126.72</v>
      </c>
      <c r="K1363" s="50"/>
      <c r="L1363" s="49">
        <f>SmtRes!DF807</f>
        <v>0</v>
      </c>
    </row>
    <row r="1364" spans="1:101" ht="15" x14ac:dyDescent="0.2">
      <c r="A1364" s="38"/>
      <c r="B1364" s="38"/>
      <c r="C1364" s="52" t="s">
        <v>1966</v>
      </c>
      <c r="D1364" s="39"/>
      <c r="E1364" s="40"/>
      <c r="F1364" s="40"/>
      <c r="G1364" s="40"/>
      <c r="H1364" s="42"/>
      <c r="I1364" s="41"/>
      <c r="J1364" s="42"/>
      <c r="K1364" s="41"/>
      <c r="L1364" s="42">
        <f>L1360+L1362</f>
        <v>289.02</v>
      </c>
    </row>
    <row r="1365" spans="1:101" ht="14.25" x14ac:dyDescent="0.2">
      <c r="A1365" s="38"/>
      <c r="B1365" s="38"/>
      <c r="C1365" s="38" t="s">
        <v>1967</v>
      </c>
      <c r="D1365" s="39"/>
      <c r="E1365" s="40"/>
      <c r="F1365" s="40"/>
      <c r="G1365" s="40"/>
      <c r="H1365" s="42"/>
      <c r="I1365" s="41"/>
      <c r="J1365" s="42"/>
      <c r="K1365" s="41"/>
      <c r="L1365" s="42">
        <f>SUM(AR1359:AR1368)+SUM(AS1359:AS1368)+SUM(AT1359:AT1368)+SUM(AU1359:AU1368)+SUM(AV1359:AV1368)</f>
        <v>289.02</v>
      </c>
    </row>
    <row r="1366" spans="1:101" ht="42.75" x14ac:dyDescent="0.2">
      <c r="A1366" s="38"/>
      <c r="B1366" s="38" t="s">
        <v>326</v>
      </c>
      <c r="C1366" s="38" t="s">
        <v>2057</v>
      </c>
      <c r="D1366" s="39" t="s">
        <v>635</v>
      </c>
      <c r="E1366" s="40">
        <f>Source!BZ579</f>
        <v>90</v>
      </c>
      <c r="F1366" s="40"/>
      <c r="G1366" s="40">
        <f>Source!AT579</f>
        <v>90</v>
      </c>
      <c r="H1366" s="42"/>
      <c r="I1366" s="41"/>
      <c r="J1366" s="42"/>
      <c r="K1366" s="41"/>
      <c r="L1366" s="42">
        <f>SUM(AZ1359:AZ1368)</f>
        <v>260.12</v>
      </c>
    </row>
    <row r="1367" spans="1:101" ht="42.75" x14ac:dyDescent="0.2">
      <c r="A1367" s="46"/>
      <c r="B1367" s="46" t="s">
        <v>327</v>
      </c>
      <c r="C1367" s="46" t="s">
        <v>2058</v>
      </c>
      <c r="D1367" s="47" t="s">
        <v>635</v>
      </c>
      <c r="E1367" s="48">
        <f>Source!CA579</f>
        <v>46</v>
      </c>
      <c r="F1367" s="48"/>
      <c r="G1367" s="48">
        <f>Source!AU579</f>
        <v>46</v>
      </c>
      <c r="H1367" s="49"/>
      <c r="I1367" s="50"/>
      <c r="J1367" s="49"/>
      <c r="K1367" s="50"/>
      <c r="L1367" s="49">
        <f>SUM(BA1359:BA1368)</f>
        <v>132.94999999999999</v>
      </c>
    </row>
    <row r="1368" spans="1:101" ht="15" x14ac:dyDescent="0.2">
      <c r="C1368" s="74" t="s">
        <v>1970</v>
      </c>
      <c r="D1368" s="74"/>
      <c r="E1368" s="74"/>
      <c r="F1368" s="74"/>
      <c r="G1368" s="74"/>
      <c r="H1368" s="74"/>
      <c r="I1368" s="75">
        <f>IF(E1359&lt;&gt;0,K1368/E1359, 0)</f>
        <v>682.08999999999992</v>
      </c>
      <c r="J1368" s="75"/>
      <c r="K1368" s="75">
        <f>L1360+L1362+L1366+L1367</f>
        <v>682.08999999999992</v>
      </c>
      <c r="L1368" s="75"/>
      <c r="M1368" s="70">
        <f>K1368*1.038</f>
        <v>708.00941999999998</v>
      </c>
      <c r="AD1368">
        <f>ROUND((Source!AT579/100)*((ROUND(SUMIF(SmtRes!AQ806:'SmtRes'!AQ807,"=1",SmtRes!AD806:'SmtRes'!AD807)*Source!I579, 2)+ROUND(SUMIF(SmtRes!AQ806:'SmtRes'!AQ807,"=1",SmtRes!AC806:'SmtRes'!AC807)*Source!I579, 2))), 2)</f>
        <v>500.22</v>
      </c>
      <c r="AE1368">
        <f>ROUND((Source!AU579/100)*((ROUND(SUMIF(SmtRes!AQ806:'SmtRes'!AQ807,"=1",SmtRes!AD806:'SmtRes'!AD807)*Source!I579, 2)+ROUND(SUMIF(SmtRes!AQ806:'SmtRes'!AQ807,"=1",SmtRes!AC806:'SmtRes'!AC807)*Source!I579, 2))), 2)</f>
        <v>255.67</v>
      </c>
      <c r="AN1368" s="51">
        <f>L1360+L1362+L1366+L1367</f>
        <v>682.08999999999992</v>
      </c>
      <c r="AO1368">
        <f>0</f>
        <v>0</v>
      </c>
      <c r="AQ1368" t="s">
        <v>1971</v>
      </c>
      <c r="AR1368" s="51">
        <f>L1360</f>
        <v>289.02</v>
      </c>
      <c r="AT1368">
        <f>0</f>
        <v>0</v>
      </c>
      <c r="AV1368" t="s">
        <v>1971</v>
      </c>
      <c r="AW1368" s="51">
        <f>L1362</f>
        <v>0</v>
      </c>
      <c r="AZ1368">
        <f>Source!X579</f>
        <v>260.12</v>
      </c>
      <c r="BA1368">
        <f>Source!Y579</f>
        <v>132.94999999999999</v>
      </c>
      <c r="CD1368">
        <v>2</v>
      </c>
    </row>
    <row r="1369" spans="1:101" ht="28.5" x14ac:dyDescent="0.2">
      <c r="A1369" s="36" t="s">
        <v>737</v>
      </c>
      <c r="B1369" s="38" t="s">
        <v>2151</v>
      </c>
      <c r="C1369" s="38" t="str">
        <f>Source!G596</f>
        <v>Монтаж видеодомофона( применительно демонтаж)</v>
      </c>
      <c r="D1369" s="39" t="str">
        <f>Source!H596</f>
        <v>10 ШТ</v>
      </c>
      <c r="E1369" s="40">
        <f>Source!K596</f>
        <v>0.1</v>
      </c>
      <c r="F1369" s="40"/>
      <c r="G1369" s="40">
        <f>Source!I596</f>
        <v>0.1</v>
      </c>
      <c r="H1369" s="42"/>
      <c r="I1369" s="41"/>
      <c r="J1369" s="42"/>
      <c r="K1369" s="41"/>
      <c r="L1369" s="42"/>
    </row>
    <row r="1370" spans="1:101" x14ac:dyDescent="0.2">
      <c r="B1370" s="54"/>
      <c r="C1370" s="77" t="s">
        <v>1985</v>
      </c>
      <c r="D1370" s="77"/>
      <c r="E1370" s="77"/>
      <c r="F1370" s="77"/>
      <c r="G1370" s="77"/>
      <c r="H1370" s="77"/>
      <c r="I1370" s="77"/>
      <c r="J1370" s="77"/>
      <c r="K1370" s="77"/>
      <c r="L1370" s="77"/>
    </row>
    <row r="1371" spans="1:101" ht="38.25" x14ac:dyDescent="0.2">
      <c r="B1371" s="54" t="s">
        <v>1918</v>
      </c>
      <c r="C1371" s="77" t="s">
        <v>2055</v>
      </c>
      <c r="D1371" s="77"/>
      <c r="E1371" s="77"/>
      <c r="F1371" s="77"/>
      <c r="G1371" s="77"/>
      <c r="H1371" s="77"/>
      <c r="I1371" s="77"/>
      <c r="J1371" s="77"/>
      <c r="K1371" s="77"/>
      <c r="L1371" s="77"/>
      <c r="CW1371" s="55" t="s">
        <v>2055</v>
      </c>
    </row>
    <row r="1372" spans="1:101" ht="63.75" x14ac:dyDescent="0.2">
      <c r="C1372" s="78" t="s">
        <v>2056</v>
      </c>
      <c r="D1372" s="78"/>
      <c r="E1372" s="78"/>
      <c r="F1372" s="78"/>
      <c r="CW1372" s="56" t="s">
        <v>2056</v>
      </c>
    </row>
    <row r="1373" spans="1:101" x14ac:dyDescent="0.2">
      <c r="C1373" s="43" t="str">
        <f>"Объем: "&amp;Source!I596&amp;"=1/"&amp;"10"</f>
        <v>Объем: 0,1=1/10</v>
      </c>
    </row>
    <row r="1374" spans="1:101" ht="15" x14ac:dyDescent="0.2">
      <c r="A1374" s="37"/>
      <c r="B1374" s="40">
        <v>1</v>
      </c>
      <c r="C1374" s="37" t="s">
        <v>1961</v>
      </c>
      <c r="D1374" s="39" t="s">
        <v>1203</v>
      </c>
      <c r="E1374" s="44"/>
      <c r="F1374" s="40"/>
      <c r="G1374" s="40">
        <f>Source!U596</f>
        <v>1.3686</v>
      </c>
      <c r="H1374" s="40"/>
      <c r="I1374" s="40"/>
      <c r="J1374" s="40"/>
      <c r="K1374" s="40"/>
      <c r="L1374" s="45">
        <f>SUM(L1375:L1375)-SUMIF(CE1375:CE1375, 1, L1375:L1375)</f>
        <v>749.64</v>
      </c>
    </row>
    <row r="1375" spans="1:101" ht="28.5" x14ac:dyDescent="0.2">
      <c r="A1375" s="38"/>
      <c r="B1375" s="38" t="s">
        <v>1233</v>
      </c>
      <c r="C1375" s="38" t="s">
        <v>1234</v>
      </c>
      <c r="D1375" s="39" t="s">
        <v>1203</v>
      </c>
      <c r="E1375" s="40">
        <v>45.62</v>
      </c>
      <c r="F1375" s="40">
        <f>ROUND(0.3,7)</f>
        <v>0.3</v>
      </c>
      <c r="G1375" s="40">
        <f>SmtRes!CX860</f>
        <v>1.3686</v>
      </c>
      <c r="H1375" s="42"/>
      <c r="I1375" s="41"/>
      <c r="J1375" s="42">
        <f>SmtRes!CZ860</f>
        <v>547.74</v>
      </c>
      <c r="K1375" s="41"/>
      <c r="L1375" s="42">
        <f>SmtRes!DI860</f>
        <v>749.64</v>
      </c>
    </row>
    <row r="1376" spans="1:101" ht="15" x14ac:dyDescent="0.2">
      <c r="A1376" s="37"/>
      <c r="B1376" s="40">
        <v>2</v>
      </c>
      <c r="C1376" s="37" t="s">
        <v>1962</v>
      </c>
      <c r="D1376" s="39"/>
      <c r="E1376" s="44"/>
      <c r="F1376" s="40"/>
      <c r="G1376" s="40"/>
      <c r="H1376" s="40"/>
      <c r="I1376" s="40"/>
      <c r="J1376" s="40"/>
      <c r="K1376" s="40"/>
      <c r="L1376" s="45">
        <f>SUM(L1377:L1379)-SUMIF(CE1377:CE1379, 1, L1377:L1379)</f>
        <v>0.19</v>
      </c>
    </row>
    <row r="1377" spans="1:83" ht="15" x14ac:dyDescent="0.2">
      <c r="A1377" s="37"/>
      <c r="B1377" s="40"/>
      <c r="C1377" s="37" t="s">
        <v>1964</v>
      </c>
      <c r="D1377" s="39" t="s">
        <v>1203</v>
      </c>
      <c r="E1377" s="44"/>
      <c r="F1377" s="40"/>
      <c r="G1377" s="40">
        <f>Source!V596</f>
        <v>2.9999999999999997E-4</v>
      </c>
      <c r="H1377" s="40"/>
      <c r="I1377" s="40"/>
      <c r="J1377" s="40"/>
      <c r="K1377" s="40"/>
      <c r="L1377" s="45">
        <f>SUMIF(CE1378:CE1379, 1, L1378:L1379)</f>
        <v>0.16</v>
      </c>
      <c r="CE1377">
        <v>1</v>
      </c>
    </row>
    <row r="1378" spans="1:83" ht="28.5" x14ac:dyDescent="0.2">
      <c r="A1378" s="38"/>
      <c r="B1378" s="38" t="s">
        <v>1206</v>
      </c>
      <c r="C1378" s="38" t="s">
        <v>1208</v>
      </c>
      <c r="D1378" s="39" t="s">
        <v>1100</v>
      </c>
      <c r="E1378" s="40">
        <v>0.01</v>
      </c>
      <c r="F1378" s="40">
        <f>ROUND(0.3,7)</f>
        <v>0.3</v>
      </c>
      <c r="G1378" s="40">
        <f>SmtRes!CX862</f>
        <v>2.9999999999999997E-4</v>
      </c>
      <c r="H1378" s="42"/>
      <c r="I1378" s="41"/>
      <c r="J1378" s="42">
        <f>SmtRes!CZ862</f>
        <v>641.70000000000005</v>
      </c>
      <c r="K1378" s="41"/>
      <c r="L1378" s="42">
        <f>SmtRes!DG862</f>
        <v>0.19</v>
      </c>
    </row>
    <row r="1379" spans="1:83" ht="28.5" x14ac:dyDescent="0.2">
      <c r="A1379" s="38"/>
      <c r="B1379" s="38" t="s">
        <v>1209</v>
      </c>
      <c r="C1379" s="46" t="s">
        <v>1963</v>
      </c>
      <c r="D1379" s="47" t="s">
        <v>1203</v>
      </c>
      <c r="E1379" s="48">
        <f>SmtRes!DO862*SmtRes!AT862</f>
        <v>0.01</v>
      </c>
      <c r="F1379" s="48">
        <f>ROUND(0.3,7)</f>
        <v>0.3</v>
      </c>
      <c r="G1379" s="48">
        <f>ROUND(E1379*F1379*G1369, 7)</f>
        <v>2.9999999999999997E-4</v>
      </c>
      <c r="H1379" s="49"/>
      <c r="I1379" s="50"/>
      <c r="J1379" s="49">
        <f>ROUND(SmtRes!AG862/SmtRes!DO862, 2)</f>
        <v>539.69000000000005</v>
      </c>
      <c r="K1379" s="50"/>
      <c r="L1379" s="49">
        <f>SmtRes!DH862</f>
        <v>0.16</v>
      </c>
      <c r="CE1379">
        <v>1</v>
      </c>
    </row>
    <row r="1380" spans="1:83" ht="15" x14ac:dyDescent="0.2">
      <c r="A1380" s="38"/>
      <c r="B1380" s="38"/>
      <c r="C1380" s="52" t="s">
        <v>1966</v>
      </c>
      <c r="D1380" s="39"/>
      <c r="E1380" s="40"/>
      <c r="F1380" s="40"/>
      <c r="G1380" s="40"/>
      <c r="H1380" s="42"/>
      <c r="I1380" s="41"/>
      <c r="J1380" s="42"/>
      <c r="K1380" s="41"/>
      <c r="L1380" s="42">
        <f>L1374+L1376+L1377</f>
        <v>749.99</v>
      </c>
    </row>
    <row r="1381" spans="1:83" ht="14.25" x14ac:dyDescent="0.2">
      <c r="A1381" s="38"/>
      <c r="B1381" s="38"/>
      <c r="C1381" s="38" t="s">
        <v>1967</v>
      </c>
      <c r="D1381" s="39"/>
      <c r="E1381" s="40"/>
      <c r="F1381" s="40"/>
      <c r="G1381" s="40"/>
      <c r="H1381" s="42"/>
      <c r="I1381" s="41"/>
      <c r="J1381" s="42"/>
      <c r="K1381" s="41"/>
      <c r="L1381" s="42">
        <f>SUM(AR1369:AR1384)+SUM(AS1369:AS1384)+SUM(AT1369:AT1384)+SUM(AU1369:AU1384)+SUM(AV1369:AV1384)</f>
        <v>749.8</v>
      </c>
    </row>
    <row r="1382" spans="1:83" ht="28.5" x14ac:dyDescent="0.2">
      <c r="A1382" s="38"/>
      <c r="B1382" s="38" t="s">
        <v>657</v>
      </c>
      <c r="C1382" s="38" t="s">
        <v>2135</v>
      </c>
      <c r="D1382" s="39" t="s">
        <v>635</v>
      </c>
      <c r="E1382" s="40">
        <f>Source!BZ596</f>
        <v>90</v>
      </c>
      <c r="F1382" s="40"/>
      <c r="G1382" s="40">
        <f>Source!AT596</f>
        <v>90</v>
      </c>
      <c r="H1382" s="42"/>
      <c r="I1382" s="41"/>
      <c r="J1382" s="42"/>
      <c r="K1382" s="41"/>
      <c r="L1382" s="42">
        <f>SUM(AZ1369:AZ1384)</f>
        <v>674.82</v>
      </c>
    </row>
    <row r="1383" spans="1:83" ht="28.5" x14ac:dyDescent="0.2">
      <c r="A1383" s="46"/>
      <c r="B1383" s="46" t="s">
        <v>658</v>
      </c>
      <c r="C1383" s="46" t="s">
        <v>2136</v>
      </c>
      <c r="D1383" s="47" t="s">
        <v>635</v>
      </c>
      <c r="E1383" s="48">
        <f>Source!CA596</f>
        <v>46</v>
      </c>
      <c r="F1383" s="48"/>
      <c r="G1383" s="48">
        <f>Source!AU596</f>
        <v>46</v>
      </c>
      <c r="H1383" s="49"/>
      <c r="I1383" s="50"/>
      <c r="J1383" s="49"/>
      <c r="K1383" s="50"/>
      <c r="L1383" s="49">
        <f>SUM(BA1369:BA1384)</f>
        <v>344.91</v>
      </c>
    </row>
    <row r="1384" spans="1:83" ht="15" x14ac:dyDescent="0.2">
      <c r="C1384" s="74" t="s">
        <v>1970</v>
      </c>
      <c r="D1384" s="74"/>
      <c r="E1384" s="74"/>
      <c r="F1384" s="74"/>
      <c r="G1384" s="74"/>
      <c r="H1384" s="74"/>
      <c r="I1384" s="75">
        <f>IF(E1369&lt;&gt;0,K1384/E1369, 0)</f>
        <v>17697.2</v>
      </c>
      <c r="J1384" s="75"/>
      <c r="K1384" s="75">
        <f>L1374+L1376+L1382+L1383+L1377</f>
        <v>1769.7200000000003</v>
      </c>
      <c r="L1384" s="75"/>
      <c r="M1384" s="70">
        <f>K1384*1.038</f>
        <v>1836.9693600000003</v>
      </c>
      <c r="AD1384">
        <f>ROUND((Source!AT596/100)*((ROUND(SUMIF(SmtRes!AQ860:'SmtRes'!AQ862,"=1",SmtRes!AD860:'SmtRes'!AD862)*Source!I596, 2)+ROUND(SUMIF(SmtRes!AQ860:'SmtRes'!AQ862,"=1",SmtRes!AC860:'SmtRes'!AC862)*Source!I596, 2))), 2)</f>
        <v>97.87</v>
      </c>
      <c r="AE1384">
        <f>ROUND((Source!AU596/100)*((ROUND(SUMIF(SmtRes!AQ860:'SmtRes'!AQ862,"=1",SmtRes!AD860:'SmtRes'!AD862)*Source!I596, 2)+ROUND(SUMIF(SmtRes!AQ860:'SmtRes'!AQ862,"=1",SmtRes!AC860:'SmtRes'!AC862)*Source!I596, 2))), 2)</f>
        <v>50.02</v>
      </c>
      <c r="AN1384" s="51">
        <f>L1374+L1376+L1382+L1383+L1377</f>
        <v>1769.7200000000003</v>
      </c>
      <c r="AO1384" s="51">
        <f>L1376</f>
        <v>0.19</v>
      </c>
      <c r="AQ1384" t="s">
        <v>1971</v>
      </c>
      <c r="AR1384" s="51">
        <f>L1374</f>
        <v>749.64</v>
      </c>
      <c r="AT1384" s="51">
        <f>L1377</f>
        <v>0.16</v>
      </c>
      <c r="AV1384" t="s">
        <v>1971</v>
      </c>
      <c r="AW1384">
        <f>0</f>
        <v>0</v>
      </c>
      <c r="AZ1384">
        <f>Source!X596</f>
        <v>674.82</v>
      </c>
      <c r="BA1384">
        <f>Source!Y596</f>
        <v>344.91</v>
      </c>
      <c r="CD1384">
        <v>2</v>
      </c>
    </row>
    <row r="1385" spans="1:83" ht="39.75" x14ac:dyDescent="0.2">
      <c r="A1385" s="36" t="s">
        <v>741</v>
      </c>
      <c r="B1385" s="38" t="s">
        <v>2151</v>
      </c>
      <c r="C1385" s="38" t="s">
        <v>2152</v>
      </c>
      <c r="D1385" s="39" t="str">
        <f>Source!H597</f>
        <v>10 ШТ</v>
      </c>
      <c r="E1385" s="40">
        <f>Source!K597</f>
        <v>0.1</v>
      </c>
      <c r="F1385" s="40"/>
      <c r="G1385" s="40">
        <f>Source!I597</f>
        <v>0.1</v>
      </c>
      <c r="H1385" s="42"/>
      <c r="I1385" s="41"/>
      <c r="J1385" s="42"/>
      <c r="K1385" s="41"/>
      <c r="L1385" s="42"/>
    </row>
    <row r="1386" spans="1:83" x14ac:dyDescent="0.2">
      <c r="C1386" s="43" t="str">
        <f>"Объем: "&amp;Source!I597&amp;"=1/"&amp;"10"</f>
        <v>Объем: 0,1=1/10</v>
      </c>
    </row>
    <row r="1387" spans="1:83" ht="15" x14ac:dyDescent="0.2">
      <c r="A1387" s="37"/>
      <c r="B1387" s="40">
        <v>1</v>
      </c>
      <c r="C1387" s="37" t="s">
        <v>1961</v>
      </c>
      <c r="D1387" s="39" t="s">
        <v>1203</v>
      </c>
      <c r="E1387" s="44"/>
      <c r="F1387" s="40"/>
      <c r="G1387" s="40">
        <f>Source!U597</f>
        <v>4.5620000000000003</v>
      </c>
      <c r="H1387" s="40"/>
      <c r="I1387" s="40"/>
      <c r="J1387" s="40"/>
      <c r="K1387" s="40"/>
      <c r="L1387" s="45">
        <f>SUM(L1388:L1388)-SUMIF(CE1388:CE1388, 1, L1388:L1388)</f>
        <v>2498.79</v>
      </c>
    </row>
    <row r="1388" spans="1:83" ht="28.5" x14ac:dyDescent="0.2">
      <c r="A1388" s="38"/>
      <c r="B1388" s="38" t="s">
        <v>1233</v>
      </c>
      <c r="C1388" s="38" t="s">
        <v>1234</v>
      </c>
      <c r="D1388" s="39" t="s">
        <v>1203</v>
      </c>
      <c r="E1388" s="40">
        <v>45.62</v>
      </c>
      <c r="F1388" s="40"/>
      <c r="G1388" s="40">
        <f>SmtRes!CX863</f>
        <v>4.5620000000000003</v>
      </c>
      <c r="H1388" s="42"/>
      <c r="I1388" s="41"/>
      <c r="J1388" s="42">
        <f>SmtRes!CZ863</f>
        <v>547.74</v>
      </c>
      <c r="K1388" s="41"/>
      <c r="L1388" s="42">
        <f>SmtRes!DI863</f>
        <v>2498.79</v>
      </c>
    </row>
    <row r="1389" spans="1:83" ht="15" x14ac:dyDescent="0.2">
      <c r="A1389" s="37"/>
      <c r="B1389" s="40">
        <v>2</v>
      </c>
      <c r="C1389" s="37" t="s">
        <v>1962</v>
      </c>
      <c r="D1389" s="39"/>
      <c r="E1389" s="44"/>
      <c r="F1389" s="40"/>
      <c r="G1389" s="40"/>
      <c r="H1389" s="40"/>
      <c r="I1389" s="40"/>
      <c r="J1389" s="40"/>
      <c r="K1389" s="40"/>
      <c r="L1389" s="45">
        <f>SUM(L1390:L1392)-SUMIF(CE1390:CE1392, 1, L1390:L1392)</f>
        <v>0.64000000000000012</v>
      </c>
    </row>
    <row r="1390" spans="1:83" ht="15" x14ac:dyDescent="0.2">
      <c r="A1390" s="37"/>
      <c r="B1390" s="40"/>
      <c r="C1390" s="37" t="s">
        <v>1964</v>
      </c>
      <c r="D1390" s="39" t="s">
        <v>1203</v>
      </c>
      <c r="E1390" s="44"/>
      <c r="F1390" s="40"/>
      <c r="G1390" s="40">
        <f>Source!V597</f>
        <v>1E-3</v>
      </c>
      <c r="H1390" s="40"/>
      <c r="I1390" s="40"/>
      <c r="J1390" s="40"/>
      <c r="K1390" s="40"/>
      <c r="L1390" s="45">
        <f>SUMIF(CE1391:CE1392, 1, L1391:L1392)</f>
        <v>0.54</v>
      </c>
      <c r="CE1390">
        <v>1</v>
      </c>
    </row>
    <row r="1391" spans="1:83" ht="28.5" x14ac:dyDescent="0.2">
      <c r="A1391" s="38"/>
      <c r="B1391" s="38" t="s">
        <v>1206</v>
      </c>
      <c r="C1391" s="38" t="s">
        <v>1208</v>
      </c>
      <c r="D1391" s="39" t="s">
        <v>1100</v>
      </c>
      <c r="E1391" s="40">
        <v>0.01</v>
      </c>
      <c r="F1391" s="40"/>
      <c r="G1391" s="40">
        <f>SmtRes!CX865</f>
        <v>1E-3</v>
      </c>
      <c r="H1391" s="42"/>
      <c r="I1391" s="41"/>
      <c r="J1391" s="42">
        <f>SmtRes!CZ865</f>
        <v>641.70000000000005</v>
      </c>
      <c r="K1391" s="41"/>
      <c r="L1391" s="42">
        <f>SmtRes!DG865</f>
        <v>0.64</v>
      </c>
    </row>
    <row r="1392" spans="1:83" ht="28.5" x14ac:dyDescent="0.2">
      <c r="A1392" s="38"/>
      <c r="B1392" s="38" t="s">
        <v>1209</v>
      </c>
      <c r="C1392" s="46" t="s">
        <v>1963</v>
      </c>
      <c r="D1392" s="47" t="s">
        <v>1203</v>
      </c>
      <c r="E1392" s="48">
        <f>SmtRes!DO865*SmtRes!AT865</f>
        <v>0.01</v>
      </c>
      <c r="F1392" s="48"/>
      <c r="G1392" s="48">
        <f>ROUND(E1392*G1385, 7)</f>
        <v>1E-3</v>
      </c>
      <c r="H1392" s="49"/>
      <c r="I1392" s="50"/>
      <c r="J1392" s="49">
        <f>ROUND(SmtRes!AG865/SmtRes!DO865, 2)</f>
        <v>539.69000000000005</v>
      </c>
      <c r="K1392" s="50"/>
      <c r="L1392" s="49">
        <f>SmtRes!DH865</f>
        <v>0.54</v>
      </c>
      <c r="CE1392">
        <v>1</v>
      </c>
    </row>
    <row r="1393" spans="1:101" ht="15" x14ac:dyDescent="0.2">
      <c r="A1393" s="38"/>
      <c r="B1393" s="38"/>
      <c r="C1393" s="52" t="s">
        <v>1966</v>
      </c>
      <c r="D1393" s="39"/>
      <c r="E1393" s="40"/>
      <c r="F1393" s="40"/>
      <c r="G1393" s="40"/>
      <c r="H1393" s="42"/>
      <c r="I1393" s="41"/>
      <c r="J1393" s="42"/>
      <c r="K1393" s="41"/>
      <c r="L1393" s="42">
        <f>L1387+L1389+L1390</f>
        <v>2499.9699999999998</v>
      </c>
    </row>
    <row r="1394" spans="1:101" ht="14.25" x14ac:dyDescent="0.2">
      <c r="A1394" s="38"/>
      <c r="B1394" s="38"/>
      <c r="C1394" s="38" t="s">
        <v>1967</v>
      </c>
      <c r="D1394" s="39"/>
      <c r="E1394" s="40"/>
      <c r="F1394" s="40"/>
      <c r="G1394" s="40"/>
      <c r="H1394" s="42"/>
      <c r="I1394" s="41"/>
      <c r="J1394" s="42"/>
      <c r="K1394" s="41"/>
      <c r="L1394" s="42">
        <f>SUM(AR1385:AR1397)+SUM(AS1385:AS1397)+SUM(AT1385:AT1397)+SUM(AU1385:AU1397)+SUM(AV1385:AV1397)</f>
        <v>2499.33</v>
      </c>
    </row>
    <row r="1395" spans="1:101" ht="28.5" x14ac:dyDescent="0.2">
      <c r="A1395" s="38"/>
      <c r="B1395" s="38" t="s">
        <v>657</v>
      </c>
      <c r="C1395" s="38" t="s">
        <v>2135</v>
      </c>
      <c r="D1395" s="39" t="s">
        <v>635</v>
      </c>
      <c r="E1395" s="40">
        <f>Source!BZ597</f>
        <v>90</v>
      </c>
      <c r="F1395" s="40"/>
      <c r="G1395" s="40">
        <f>Source!AT597</f>
        <v>90</v>
      </c>
      <c r="H1395" s="42"/>
      <c r="I1395" s="41"/>
      <c r="J1395" s="42"/>
      <c r="K1395" s="41"/>
      <c r="L1395" s="42">
        <f>SUM(AZ1385:AZ1397)</f>
        <v>2249.4</v>
      </c>
    </row>
    <row r="1396" spans="1:101" ht="28.5" x14ac:dyDescent="0.2">
      <c r="A1396" s="46"/>
      <c r="B1396" s="46" t="s">
        <v>658</v>
      </c>
      <c r="C1396" s="46" t="s">
        <v>2136</v>
      </c>
      <c r="D1396" s="47" t="s">
        <v>635</v>
      </c>
      <c r="E1396" s="48">
        <f>Source!CA597</f>
        <v>46</v>
      </c>
      <c r="F1396" s="48"/>
      <c r="G1396" s="48">
        <f>Source!AU597</f>
        <v>46</v>
      </c>
      <c r="H1396" s="49"/>
      <c r="I1396" s="50"/>
      <c r="J1396" s="49"/>
      <c r="K1396" s="50"/>
      <c r="L1396" s="49">
        <f>SUM(BA1385:BA1397)</f>
        <v>1149.69</v>
      </c>
    </row>
    <row r="1397" spans="1:101" ht="15" x14ac:dyDescent="0.2">
      <c r="C1397" s="74" t="s">
        <v>1970</v>
      </c>
      <c r="D1397" s="74"/>
      <c r="E1397" s="74"/>
      <c r="F1397" s="74"/>
      <c r="G1397" s="74"/>
      <c r="H1397" s="74"/>
      <c r="I1397" s="75">
        <f>IF(E1385&lt;&gt;0,K1397/E1385, 0)</f>
        <v>58990.6</v>
      </c>
      <c r="J1397" s="75"/>
      <c r="K1397" s="75">
        <f>L1387+L1389+L1395+L1396+L1390</f>
        <v>5899.06</v>
      </c>
      <c r="L1397" s="75"/>
      <c r="M1397" s="70">
        <f>K1397*1.038</f>
        <v>6123.2242800000004</v>
      </c>
      <c r="AD1397">
        <f>ROUND((Source!AT597/100)*((ROUND(SUMIF(SmtRes!AQ863:'SmtRes'!AQ865,"=1",SmtRes!AD863:'SmtRes'!AD865)*Source!I597, 2)+ROUND(SUMIF(SmtRes!AQ863:'SmtRes'!AQ865,"=1",SmtRes!AC863:'SmtRes'!AC865)*Source!I597, 2))), 2)</f>
        <v>97.87</v>
      </c>
      <c r="AE1397">
        <f>ROUND((Source!AU597/100)*((ROUND(SUMIF(SmtRes!AQ863:'SmtRes'!AQ865,"=1",SmtRes!AD863:'SmtRes'!AD865)*Source!I597, 2)+ROUND(SUMIF(SmtRes!AQ863:'SmtRes'!AQ865,"=1",SmtRes!AC863:'SmtRes'!AC865)*Source!I597, 2))), 2)</f>
        <v>50.02</v>
      </c>
      <c r="AN1397" s="51">
        <f>L1387+L1389+L1395+L1396+L1390</f>
        <v>5899.06</v>
      </c>
      <c r="AO1397" s="51">
        <f>L1389</f>
        <v>0.64000000000000012</v>
      </c>
      <c r="AQ1397" t="s">
        <v>1971</v>
      </c>
      <c r="AR1397" s="51">
        <f>L1387</f>
        <v>2498.79</v>
      </c>
      <c r="AT1397" s="51">
        <f>L1390</f>
        <v>0.54</v>
      </c>
      <c r="AV1397" t="s">
        <v>1971</v>
      </c>
      <c r="AW1397">
        <f>0</f>
        <v>0</v>
      </c>
      <c r="AZ1397">
        <f>Source!X597</f>
        <v>2249.4</v>
      </c>
      <c r="BA1397">
        <f>Source!Y597</f>
        <v>1149.69</v>
      </c>
      <c r="CD1397">
        <v>2</v>
      </c>
    </row>
    <row r="1400" spans="1:101" ht="16.5" x14ac:dyDescent="0.2">
      <c r="A1400" s="76" t="s">
        <v>2153</v>
      </c>
      <c r="B1400" s="76"/>
      <c r="C1400" s="76"/>
      <c r="D1400" s="76"/>
      <c r="E1400" s="76"/>
      <c r="F1400" s="76"/>
      <c r="G1400" s="76"/>
      <c r="H1400" s="76"/>
      <c r="I1400" s="76"/>
      <c r="J1400" s="76"/>
      <c r="K1400" s="76"/>
      <c r="L1400" s="76"/>
    </row>
    <row r="1401" spans="1:101" ht="28.5" x14ac:dyDescent="0.2">
      <c r="A1401" s="36" t="s">
        <v>762</v>
      </c>
      <c r="B1401" s="38" t="s">
        <v>2154</v>
      </c>
      <c r="C1401" s="38" t="str">
        <f>Source!G654</f>
        <v>Камеры видеонаблюдения: наружная( демонтаж)</v>
      </c>
      <c r="D1401" s="39" t="str">
        <f>Source!H654</f>
        <v>10 ШТ</v>
      </c>
      <c r="E1401" s="40">
        <f>Source!K654</f>
        <v>0.1</v>
      </c>
      <c r="F1401" s="40"/>
      <c r="G1401" s="40">
        <f>Source!I654</f>
        <v>0.1</v>
      </c>
      <c r="H1401" s="42"/>
      <c r="I1401" s="41"/>
      <c r="J1401" s="42"/>
      <c r="K1401" s="41"/>
      <c r="L1401" s="42"/>
    </row>
    <row r="1402" spans="1:101" ht="38.25" x14ac:dyDescent="0.2">
      <c r="B1402" s="54" t="s">
        <v>1918</v>
      </c>
      <c r="C1402" s="77" t="s">
        <v>2055</v>
      </c>
      <c r="D1402" s="77"/>
      <c r="E1402" s="77"/>
      <c r="F1402" s="77"/>
      <c r="G1402" s="77"/>
      <c r="H1402" s="77"/>
      <c r="I1402" s="77"/>
      <c r="J1402" s="77"/>
      <c r="K1402" s="77"/>
      <c r="L1402" s="77"/>
      <c r="CW1402" s="55" t="s">
        <v>2055</v>
      </c>
    </row>
    <row r="1403" spans="1:101" x14ac:dyDescent="0.2">
      <c r="C1403" s="43" t="str">
        <f>"Объем: "&amp;Source!I654&amp;"=1/"&amp;"10"</f>
        <v>Объем: 0,1=1/10</v>
      </c>
    </row>
    <row r="1404" spans="1:101" ht="15" x14ac:dyDescent="0.2">
      <c r="A1404" s="37"/>
      <c r="B1404" s="40">
        <v>1</v>
      </c>
      <c r="C1404" s="37" t="s">
        <v>1961</v>
      </c>
      <c r="D1404" s="39" t="s">
        <v>1203</v>
      </c>
      <c r="E1404" s="44"/>
      <c r="F1404" s="40"/>
      <c r="G1404" s="40">
        <f>Source!U654</f>
        <v>0.73920000000000008</v>
      </c>
      <c r="H1404" s="40"/>
      <c r="I1404" s="40"/>
      <c r="J1404" s="40"/>
      <c r="K1404" s="40"/>
      <c r="L1404" s="45">
        <f>SUM(L1405:L1407)-SUMIF(CE1405:CE1407, 1, L1405:L1407)</f>
        <v>496.76</v>
      </c>
    </row>
    <row r="1405" spans="1:101" ht="14.25" x14ac:dyDescent="0.2">
      <c r="A1405" s="38"/>
      <c r="B1405" s="38" t="s">
        <v>1655</v>
      </c>
      <c r="C1405" s="38" t="s">
        <v>1656</v>
      </c>
      <c r="D1405" s="39" t="s">
        <v>1450</v>
      </c>
      <c r="E1405" s="40">
        <v>0.06</v>
      </c>
      <c r="F1405" s="40">
        <f>ROUND(0.3,7)</f>
        <v>0.3</v>
      </c>
      <c r="G1405" s="40">
        <f>SmtRes!CX970</f>
        <v>1.8E-3</v>
      </c>
      <c r="H1405" s="42"/>
      <c r="I1405" s="41"/>
      <c r="J1405" s="42">
        <f>SmtRes!CZ970</f>
        <v>439</v>
      </c>
      <c r="K1405" s="41"/>
      <c r="L1405" s="42">
        <f>SmtRes!DI970</f>
        <v>0.79</v>
      </c>
    </row>
    <row r="1406" spans="1:101" ht="14.25" x14ac:dyDescent="0.2">
      <c r="A1406" s="38"/>
      <c r="B1406" s="38" t="s">
        <v>1657</v>
      </c>
      <c r="C1406" s="38" t="s">
        <v>1658</v>
      </c>
      <c r="D1406" s="39" t="s">
        <v>1450</v>
      </c>
      <c r="E1406" s="40">
        <v>12.29</v>
      </c>
      <c r="F1406" s="40">
        <f>ROUND(0.3,7)</f>
        <v>0.3</v>
      </c>
      <c r="G1406" s="40">
        <f>SmtRes!CX971</f>
        <v>0.36870000000000003</v>
      </c>
      <c r="H1406" s="42"/>
      <c r="I1406" s="41"/>
      <c r="J1406" s="42">
        <f>SmtRes!CZ971</f>
        <v>620.24</v>
      </c>
      <c r="K1406" s="41"/>
      <c r="L1406" s="42">
        <f>SmtRes!DI971</f>
        <v>228.68</v>
      </c>
    </row>
    <row r="1407" spans="1:101" ht="14.25" x14ac:dyDescent="0.2">
      <c r="A1407" s="38"/>
      <c r="B1407" s="38" t="s">
        <v>1659</v>
      </c>
      <c r="C1407" s="38" t="s">
        <v>1660</v>
      </c>
      <c r="D1407" s="39" t="s">
        <v>1450</v>
      </c>
      <c r="E1407" s="40">
        <v>12.29</v>
      </c>
      <c r="F1407" s="40">
        <f>ROUND(0.3,7)</f>
        <v>0.3</v>
      </c>
      <c r="G1407" s="40">
        <f>SmtRes!CX972</f>
        <v>0.36870000000000003</v>
      </c>
      <c r="H1407" s="42"/>
      <c r="I1407" s="41"/>
      <c r="J1407" s="42">
        <f>SmtRes!CZ972</f>
        <v>724.95</v>
      </c>
      <c r="K1407" s="41"/>
      <c r="L1407" s="42">
        <f>SmtRes!DI972</f>
        <v>267.29000000000002</v>
      </c>
    </row>
    <row r="1408" spans="1:101" ht="15" x14ac:dyDescent="0.2">
      <c r="A1408" s="37"/>
      <c r="B1408" s="40">
        <v>2</v>
      </c>
      <c r="C1408" s="37" t="s">
        <v>1962</v>
      </c>
      <c r="D1408" s="39"/>
      <c r="E1408" s="44"/>
      <c r="F1408" s="40"/>
      <c r="G1408" s="40"/>
      <c r="H1408" s="40"/>
      <c r="I1408" s="40"/>
      <c r="J1408" s="40"/>
      <c r="K1408" s="40"/>
      <c r="L1408" s="45">
        <f>SUM(L1409:L1411)-SUMIF(CE1409:CE1411, 1, L1409:L1411)</f>
        <v>0.39</v>
      </c>
    </row>
    <row r="1409" spans="1:83" ht="15" x14ac:dyDescent="0.2">
      <c r="A1409" s="37"/>
      <c r="B1409" s="40"/>
      <c r="C1409" s="37" t="s">
        <v>1964</v>
      </c>
      <c r="D1409" s="39" t="s">
        <v>1203</v>
      </c>
      <c r="E1409" s="44"/>
      <c r="F1409" s="40"/>
      <c r="G1409" s="40">
        <f>Source!V654</f>
        <v>5.9999999999999995E-4</v>
      </c>
      <c r="H1409" s="40"/>
      <c r="I1409" s="40"/>
      <c r="J1409" s="40"/>
      <c r="K1409" s="40"/>
      <c r="L1409" s="45">
        <f>SUMIF(CE1410:CE1411, 1, L1410:L1411)</f>
        <v>0.32</v>
      </c>
      <c r="CE1409">
        <v>1</v>
      </c>
    </row>
    <row r="1410" spans="1:83" ht="28.5" x14ac:dyDescent="0.2">
      <c r="A1410" s="38"/>
      <c r="B1410" s="38" t="s">
        <v>1206</v>
      </c>
      <c r="C1410" s="38" t="s">
        <v>1208</v>
      </c>
      <c r="D1410" s="39" t="s">
        <v>1100</v>
      </c>
      <c r="E1410" s="40">
        <v>0.02</v>
      </c>
      <c r="F1410" s="40">
        <f>ROUND(0.3,7)</f>
        <v>0.3</v>
      </c>
      <c r="G1410" s="40">
        <f>SmtRes!CX974</f>
        <v>5.9999999999999995E-4</v>
      </c>
      <c r="H1410" s="42"/>
      <c r="I1410" s="41"/>
      <c r="J1410" s="42">
        <f>SmtRes!CZ974</f>
        <v>641.70000000000005</v>
      </c>
      <c r="K1410" s="41"/>
      <c r="L1410" s="42">
        <f>SmtRes!DG974</f>
        <v>0.39</v>
      </c>
    </row>
    <row r="1411" spans="1:83" ht="28.5" x14ac:dyDescent="0.2">
      <c r="A1411" s="38"/>
      <c r="B1411" s="38" t="s">
        <v>1209</v>
      </c>
      <c r="C1411" s="38" t="s">
        <v>1963</v>
      </c>
      <c r="D1411" s="39" t="s">
        <v>1203</v>
      </c>
      <c r="E1411" s="40">
        <f>SmtRes!DO974*SmtRes!AT974</f>
        <v>0.02</v>
      </c>
      <c r="F1411" s="40">
        <f>ROUND(0.3,7)</f>
        <v>0.3</v>
      </c>
      <c r="G1411" s="40">
        <f>ROUND(E1411*F1411*G1401, 7)</f>
        <v>5.9999999999999995E-4</v>
      </c>
      <c r="H1411" s="42"/>
      <c r="I1411" s="41"/>
      <c r="J1411" s="42">
        <f>ROUND(SmtRes!AG974/SmtRes!DO974, 2)</f>
        <v>539.69000000000005</v>
      </c>
      <c r="K1411" s="41"/>
      <c r="L1411" s="42">
        <f>SmtRes!DH974</f>
        <v>0.32</v>
      </c>
      <c r="CE1411">
        <v>1</v>
      </c>
    </row>
    <row r="1412" spans="1:83" ht="15" hidden="1" x14ac:dyDescent="0.2">
      <c r="A1412" s="37"/>
      <c r="B1412" s="40">
        <v>4</v>
      </c>
      <c r="C1412" s="37" t="s">
        <v>1965</v>
      </c>
      <c r="D1412" s="39"/>
      <c r="E1412" s="44"/>
      <c r="F1412" s="40"/>
      <c r="G1412" s="40"/>
      <c r="H1412" s="40"/>
      <c r="I1412" s="40"/>
      <c r="J1412" s="40"/>
      <c r="K1412" s="40"/>
      <c r="L1412" s="45">
        <f>SUM(L1413:L1415)-SUMIF(CE1413:CE1415, 1, L1413:L1415)</f>
        <v>0</v>
      </c>
    </row>
    <row r="1413" spans="1:83" ht="14.25" x14ac:dyDescent="0.2">
      <c r="A1413" s="38"/>
      <c r="B1413" s="38" t="s">
        <v>1210</v>
      </c>
      <c r="C1413" s="38" t="s">
        <v>1212</v>
      </c>
      <c r="D1413" s="39" t="s">
        <v>1213</v>
      </c>
      <c r="E1413" s="40">
        <v>0.68</v>
      </c>
      <c r="F1413" s="40">
        <f>ROUND(0,7)</f>
        <v>0</v>
      </c>
      <c r="G1413" s="40">
        <f>SmtRes!CX975</f>
        <v>0</v>
      </c>
      <c r="H1413" s="42"/>
      <c r="I1413" s="41"/>
      <c r="J1413" s="42">
        <f>SmtRes!CZ975</f>
        <v>7.32</v>
      </c>
      <c r="K1413" s="41"/>
      <c r="L1413" s="42">
        <f>SmtRes!DF975</f>
        <v>0</v>
      </c>
    </row>
    <row r="1414" spans="1:83" ht="28.5" x14ac:dyDescent="0.2">
      <c r="A1414" s="38"/>
      <c r="B1414" s="38" t="s">
        <v>1734</v>
      </c>
      <c r="C1414" s="38" t="s">
        <v>1736</v>
      </c>
      <c r="D1414" s="39" t="s">
        <v>62</v>
      </c>
      <c r="E1414" s="40">
        <v>0.4</v>
      </c>
      <c r="F1414" s="40">
        <f>ROUND(0,7)</f>
        <v>0</v>
      </c>
      <c r="G1414" s="40">
        <f>SmtRes!CX976</f>
        <v>0</v>
      </c>
      <c r="H1414" s="42">
        <f>SmtRes!CZ976</f>
        <v>170.67</v>
      </c>
      <c r="I1414" s="41">
        <f>SmtRes!AI976</f>
        <v>1.29</v>
      </c>
      <c r="J1414" s="42">
        <f>ROUND(H1414*I1414, 2)</f>
        <v>220.16</v>
      </c>
      <c r="K1414" s="41"/>
      <c r="L1414" s="42">
        <f>SmtRes!DF976</f>
        <v>0</v>
      </c>
    </row>
    <row r="1415" spans="1:83" ht="71.25" x14ac:dyDescent="0.2">
      <c r="A1415" s="38"/>
      <c r="B1415" s="38" t="s">
        <v>1737</v>
      </c>
      <c r="C1415" s="46" t="s">
        <v>1739</v>
      </c>
      <c r="D1415" s="47" t="s">
        <v>62</v>
      </c>
      <c r="E1415" s="48">
        <v>0.4</v>
      </c>
      <c r="F1415" s="48">
        <f>ROUND(0,7)</f>
        <v>0</v>
      </c>
      <c r="G1415" s="48">
        <f>SmtRes!CX977</f>
        <v>0</v>
      </c>
      <c r="H1415" s="49">
        <f>SmtRes!CZ977</f>
        <v>176.95</v>
      </c>
      <c r="I1415" s="50">
        <f>SmtRes!AI977</f>
        <v>1.29</v>
      </c>
      <c r="J1415" s="49">
        <f>ROUND(H1415*I1415, 2)</f>
        <v>228.27</v>
      </c>
      <c r="K1415" s="50"/>
      <c r="L1415" s="49">
        <f>SmtRes!DF977</f>
        <v>0</v>
      </c>
    </row>
    <row r="1416" spans="1:83" ht="15" x14ac:dyDescent="0.2">
      <c r="A1416" s="38"/>
      <c r="B1416" s="38"/>
      <c r="C1416" s="52" t="s">
        <v>1966</v>
      </c>
      <c r="D1416" s="39"/>
      <c r="E1416" s="40"/>
      <c r="F1416" s="40"/>
      <c r="G1416" s="40"/>
      <c r="H1416" s="42"/>
      <c r="I1416" s="41"/>
      <c r="J1416" s="42"/>
      <c r="K1416" s="41"/>
      <c r="L1416" s="42">
        <f>L1404+L1408+L1409+L1412</f>
        <v>497.46999999999997</v>
      </c>
    </row>
    <row r="1417" spans="1:83" ht="14.25" x14ac:dyDescent="0.2">
      <c r="A1417" s="38"/>
      <c r="B1417" s="38"/>
      <c r="C1417" s="38" t="s">
        <v>1967</v>
      </c>
      <c r="D1417" s="39"/>
      <c r="E1417" s="40"/>
      <c r="F1417" s="40"/>
      <c r="G1417" s="40"/>
      <c r="H1417" s="42"/>
      <c r="I1417" s="41"/>
      <c r="J1417" s="42"/>
      <c r="K1417" s="41"/>
      <c r="L1417" s="42">
        <f>SUM(AR1401:AR1420)+SUM(AS1401:AS1420)+SUM(AT1401:AT1420)+SUM(AU1401:AU1420)+SUM(AV1401:AV1420)</f>
        <v>497.08</v>
      </c>
    </row>
    <row r="1418" spans="1:83" ht="28.5" x14ac:dyDescent="0.2">
      <c r="A1418" s="38"/>
      <c r="B1418" s="38" t="s">
        <v>657</v>
      </c>
      <c r="C1418" s="38" t="s">
        <v>2135</v>
      </c>
      <c r="D1418" s="39" t="s">
        <v>635</v>
      </c>
      <c r="E1418" s="40">
        <f>Source!BZ654</f>
        <v>90</v>
      </c>
      <c r="F1418" s="40"/>
      <c r="G1418" s="40">
        <f>Source!AT654</f>
        <v>90</v>
      </c>
      <c r="H1418" s="42"/>
      <c r="I1418" s="41"/>
      <c r="J1418" s="42"/>
      <c r="K1418" s="41"/>
      <c r="L1418" s="42">
        <f>SUM(AZ1401:AZ1420)</f>
        <v>447.37</v>
      </c>
    </row>
    <row r="1419" spans="1:83" ht="28.5" x14ac:dyDescent="0.2">
      <c r="A1419" s="46"/>
      <c r="B1419" s="46" t="s">
        <v>658</v>
      </c>
      <c r="C1419" s="46" t="s">
        <v>2136</v>
      </c>
      <c r="D1419" s="47" t="s">
        <v>635</v>
      </c>
      <c r="E1419" s="48">
        <f>Source!CA654</f>
        <v>46</v>
      </c>
      <c r="F1419" s="48"/>
      <c r="G1419" s="48">
        <f>Source!AU654</f>
        <v>46</v>
      </c>
      <c r="H1419" s="49"/>
      <c r="I1419" s="50"/>
      <c r="J1419" s="49"/>
      <c r="K1419" s="50"/>
      <c r="L1419" s="49">
        <f>SUM(BA1401:BA1420)</f>
        <v>228.66</v>
      </c>
    </row>
    <row r="1420" spans="1:83" ht="15" x14ac:dyDescent="0.2">
      <c r="C1420" s="74" t="s">
        <v>1970</v>
      </c>
      <c r="D1420" s="74"/>
      <c r="E1420" s="74"/>
      <c r="F1420" s="74"/>
      <c r="G1420" s="74"/>
      <c r="H1420" s="74"/>
      <c r="I1420" s="75">
        <f>IF(E1401&lt;&gt;0,K1420/E1401, 0)</f>
        <v>11735</v>
      </c>
      <c r="J1420" s="75"/>
      <c r="K1420" s="75">
        <f>L1404+L1408+L1412+L1418+L1419+L1409</f>
        <v>1173.5</v>
      </c>
      <c r="L1420" s="75"/>
      <c r="M1420" s="70">
        <f>K1420*1.038</f>
        <v>1218.0930000000001</v>
      </c>
      <c r="AD1420">
        <f>ROUND((Source!AT654/100)*((ROUND(SUMIF(SmtRes!AQ970:'SmtRes'!AQ977,"=1",SmtRes!AD970:'SmtRes'!AD977)*Source!I654, 2)+ROUND(SUMIF(SmtRes!AQ970:'SmtRes'!AQ977,"=1",SmtRes!AC970:'SmtRes'!AC977)*Source!I654, 2))), 2)</f>
        <v>209.15</v>
      </c>
      <c r="AE1420">
        <f>ROUND((Source!AU654/100)*((ROUND(SUMIF(SmtRes!AQ970:'SmtRes'!AQ977,"=1",SmtRes!AD970:'SmtRes'!AD977)*Source!I654, 2)+ROUND(SUMIF(SmtRes!AQ970:'SmtRes'!AQ977,"=1",SmtRes!AC970:'SmtRes'!AC977)*Source!I654, 2))), 2)</f>
        <v>106.9</v>
      </c>
      <c r="AN1420" s="51">
        <f>L1404+L1408+L1412+L1418+L1419+L1409</f>
        <v>1173.5</v>
      </c>
      <c r="AO1420" s="51">
        <f>L1408</f>
        <v>0.39</v>
      </c>
      <c r="AQ1420" t="s">
        <v>1971</v>
      </c>
      <c r="AR1420" s="51">
        <f>L1404</f>
        <v>496.76</v>
      </c>
      <c r="AT1420" s="51">
        <f>L1409</f>
        <v>0.32</v>
      </c>
      <c r="AV1420" t="s">
        <v>1971</v>
      </c>
      <c r="AW1420" s="51">
        <f>L1412</f>
        <v>0</v>
      </c>
      <c r="AZ1420">
        <f>Source!X654</f>
        <v>447.37</v>
      </c>
      <c r="BA1420">
        <f>Source!Y654</f>
        <v>228.66</v>
      </c>
      <c r="CD1420">
        <v>2</v>
      </c>
    </row>
    <row r="1421" spans="1:83" ht="54" x14ac:dyDescent="0.2">
      <c r="A1421" s="36" t="s">
        <v>764</v>
      </c>
      <c r="B1421" s="38" t="s">
        <v>2154</v>
      </c>
      <c r="C1421" s="38" t="s">
        <v>2155</v>
      </c>
      <c r="D1421" s="39" t="str">
        <f>Source!H655</f>
        <v>10 ШТ</v>
      </c>
      <c r="E1421" s="40">
        <f>Source!K655</f>
        <v>0.1</v>
      </c>
      <c r="F1421" s="40"/>
      <c r="G1421" s="40">
        <f>Source!I655</f>
        <v>0.1</v>
      </c>
      <c r="H1421" s="42"/>
      <c r="I1421" s="41"/>
      <c r="J1421" s="42"/>
      <c r="K1421" s="41"/>
      <c r="L1421" s="42"/>
    </row>
    <row r="1422" spans="1:83" x14ac:dyDescent="0.2">
      <c r="C1422" s="43" t="str">
        <f>"Объем: "&amp;Source!I655&amp;"=1/"&amp;"10"</f>
        <v>Объем: 0,1=1/10</v>
      </c>
    </row>
    <row r="1423" spans="1:83" ht="15" x14ac:dyDescent="0.2">
      <c r="A1423" s="37"/>
      <c r="B1423" s="40">
        <v>1</v>
      </c>
      <c r="C1423" s="37" t="s">
        <v>1961</v>
      </c>
      <c r="D1423" s="39" t="s">
        <v>1203</v>
      </c>
      <c r="E1423" s="44"/>
      <c r="F1423" s="40"/>
      <c r="G1423" s="40">
        <f>Source!U655</f>
        <v>2.4640000000000004</v>
      </c>
      <c r="H1423" s="40"/>
      <c r="I1423" s="40"/>
      <c r="J1423" s="40"/>
      <c r="K1423" s="40"/>
      <c r="L1423" s="45">
        <f>SUM(L1424:L1426)-SUMIF(CE1424:CE1426, 1, L1424:L1426)</f>
        <v>1655.8600000000001</v>
      </c>
    </row>
    <row r="1424" spans="1:83" ht="14.25" x14ac:dyDescent="0.2">
      <c r="A1424" s="38"/>
      <c r="B1424" s="38" t="s">
        <v>1655</v>
      </c>
      <c r="C1424" s="38" t="s">
        <v>1656</v>
      </c>
      <c r="D1424" s="39" t="s">
        <v>1450</v>
      </c>
      <c r="E1424" s="40">
        <v>0.06</v>
      </c>
      <c r="F1424" s="40"/>
      <c r="G1424" s="40">
        <f>SmtRes!CX978</f>
        <v>6.0000000000000001E-3</v>
      </c>
      <c r="H1424" s="42"/>
      <c r="I1424" s="41"/>
      <c r="J1424" s="42">
        <f>SmtRes!CZ978</f>
        <v>439</v>
      </c>
      <c r="K1424" s="41"/>
      <c r="L1424" s="42">
        <f>SmtRes!DI978</f>
        <v>2.63</v>
      </c>
    </row>
    <row r="1425" spans="1:83" ht="14.25" x14ac:dyDescent="0.2">
      <c r="A1425" s="38"/>
      <c r="B1425" s="38" t="s">
        <v>1657</v>
      </c>
      <c r="C1425" s="38" t="s">
        <v>1658</v>
      </c>
      <c r="D1425" s="39" t="s">
        <v>1450</v>
      </c>
      <c r="E1425" s="40">
        <v>12.29</v>
      </c>
      <c r="F1425" s="40"/>
      <c r="G1425" s="40">
        <f>SmtRes!CX979</f>
        <v>1.2290000000000001</v>
      </c>
      <c r="H1425" s="42"/>
      <c r="I1425" s="41"/>
      <c r="J1425" s="42">
        <f>SmtRes!CZ979</f>
        <v>620.24</v>
      </c>
      <c r="K1425" s="41"/>
      <c r="L1425" s="42">
        <f>SmtRes!DI979</f>
        <v>762.27</v>
      </c>
    </row>
    <row r="1426" spans="1:83" ht="14.25" x14ac:dyDescent="0.2">
      <c r="A1426" s="38"/>
      <c r="B1426" s="38" t="s">
        <v>1659</v>
      </c>
      <c r="C1426" s="38" t="s">
        <v>1660</v>
      </c>
      <c r="D1426" s="39" t="s">
        <v>1450</v>
      </c>
      <c r="E1426" s="40">
        <v>12.29</v>
      </c>
      <c r="F1426" s="40"/>
      <c r="G1426" s="40">
        <f>SmtRes!CX980</f>
        <v>1.2290000000000001</v>
      </c>
      <c r="H1426" s="42"/>
      <c r="I1426" s="41"/>
      <c r="J1426" s="42">
        <f>SmtRes!CZ980</f>
        <v>724.95</v>
      </c>
      <c r="K1426" s="41"/>
      <c r="L1426" s="42">
        <f>SmtRes!DI980</f>
        <v>890.96</v>
      </c>
    </row>
    <row r="1427" spans="1:83" ht="15" x14ac:dyDescent="0.2">
      <c r="A1427" s="37"/>
      <c r="B1427" s="40">
        <v>2</v>
      </c>
      <c r="C1427" s="37" t="s">
        <v>1962</v>
      </c>
      <c r="D1427" s="39"/>
      <c r="E1427" s="44"/>
      <c r="F1427" s="40"/>
      <c r="G1427" s="40"/>
      <c r="H1427" s="40"/>
      <c r="I1427" s="40"/>
      <c r="J1427" s="40"/>
      <c r="K1427" s="40"/>
      <c r="L1427" s="45">
        <f>SUM(L1428:L1430)-SUMIF(CE1428:CE1430, 1, L1428:L1430)</f>
        <v>1.2800000000000002</v>
      </c>
    </row>
    <row r="1428" spans="1:83" ht="15" x14ac:dyDescent="0.2">
      <c r="A1428" s="37"/>
      <c r="B1428" s="40"/>
      <c r="C1428" s="37" t="s">
        <v>1964</v>
      </c>
      <c r="D1428" s="39" t="s">
        <v>1203</v>
      </c>
      <c r="E1428" s="44"/>
      <c r="F1428" s="40"/>
      <c r="G1428" s="40">
        <f>Source!V655</f>
        <v>2E-3</v>
      </c>
      <c r="H1428" s="40"/>
      <c r="I1428" s="40"/>
      <c r="J1428" s="40"/>
      <c r="K1428" s="40"/>
      <c r="L1428" s="45">
        <f>SUMIF(CE1429:CE1430, 1, L1429:L1430)</f>
        <v>1.08</v>
      </c>
      <c r="CE1428">
        <v>1</v>
      </c>
    </row>
    <row r="1429" spans="1:83" ht="28.5" x14ac:dyDescent="0.2">
      <c r="A1429" s="38"/>
      <c r="B1429" s="38" t="s">
        <v>1206</v>
      </c>
      <c r="C1429" s="38" t="s">
        <v>1208</v>
      </c>
      <c r="D1429" s="39" t="s">
        <v>1100</v>
      </c>
      <c r="E1429" s="40">
        <v>0.02</v>
      </c>
      <c r="F1429" s="40"/>
      <c r="G1429" s="40">
        <f>SmtRes!CX982</f>
        <v>2E-3</v>
      </c>
      <c r="H1429" s="42"/>
      <c r="I1429" s="41"/>
      <c r="J1429" s="42">
        <f>SmtRes!CZ982</f>
        <v>641.70000000000005</v>
      </c>
      <c r="K1429" s="41"/>
      <c r="L1429" s="42">
        <f>SmtRes!DG982</f>
        <v>1.28</v>
      </c>
    </row>
    <row r="1430" spans="1:83" ht="28.5" x14ac:dyDescent="0.2">
      <c r="A1430" s="38"/>
      <c r="B1430" s="38" t="s">
        <v>1209</v>
      </c>
      <c r="C1430" s="38" t="s">
        <v>1963</v>
      </c>
      <c r="D1430" s="39" t="s">
        <v>1203</v>
      </c>
      <c r="E1430" s="40">
        <f>SmtRes!DO982*SmtRes!AT982</f>
        <v>0.02</v>
      </c>
      <c r="F1430" s="40"/>
      <c r="G1430" s="40">
        <f>ROUND(E1430*G1421, 7)</f>
        <v>2E-3</v>
      </c>
      <c r="H1430" s="42"/>
      <c r="I1430" s="41"/>
      <c r="J1430" s="42">
        <f>ROUND(SmtRes!AG982/SmtRes!DO982, 2)</f>
        <v>539.69000000000005</v>
      </c>
      <c r="K1430" s="41"/>
      <c r="L1430" s="42">
        <f>SmtRes!DH982</f>
        <v>1.08</v>
      </c>
      <c r="CE1430">
        <v>1</v>
      </c>
    </row>
    <row r="1431" spans="1:83" ht="15" hidden="1" x14ac:dyDescent="0.2">
      <c r="A1431" s="37"/>
      <c r="B1431" s="40">
        <v>4</v>
      </c>
      <c r="C1431" s="37" t="s">
        <v>1965</v>
      </c>
      <c r="D1431" s="39"/>
      <c r="E1431" s="44"/>
      <c r="F1431" s="40"/>
      <c r="G1431" s="40"/>
      <c r="H1431" s="40"/>
      <c r="I1431" s="40"/>
      <c r="J1431" s="40"/>
      <c r="K1431" s="40"/>
      <c r="L1431" s="45">
        <f>SUM(L1432:L1434)-SUMIF(CE1432:CE1434, 1, L1432:L1434)</f>
        <v>0</v>
      </c>
    </row>
    <row r="1432" spans="1:83" ht="14.25" x14ac:dyDescent="0.2">
      <c r="A1432" s="38"/>
      <c r="B1432" s="38" t="s">
        <v>1210</v>
      </c>
      <c r="C1432" s="38" t="s">
        <v>1212</v>
      </c>
      <c r="D1432" s="39" t="s">
        <v>1213</v>
      </c>
      <c r="E1432" s="40">
        <v>0.68</v>
      </c>
      <c r="F1432" s="40">
        <f>ROUND(0,7)</f>
        <v>0</v>
      </c>
      <c r="G1432" s="40">
        <f>SmtRes!CX983</f>
        <v>0</v>
      </c>
      <c r="H1432" s="42"/>
      <c r="I1432" s="41"/>
      <c r="J1432" s="42">
        <f>SmtRes!CZ983</f>
        <v>7.32</v>
      </c>
      <c r="K1432" s="41"/>
      <c r="L1432" s="42">
        <f>SmtRes!DF983</f>
        <v>0</v>
      </c>
    </row>
    <row r="1433" spans="1:83" ht="28.5" x14ac:dyDescent="0.2">
      <c r="A1433" s="38"/>
      <c r="B1433" s="38" t="s">
        <v>1734</v>
      </c>
      <c r="C1433" s="38" t="s">
        <v>1736</v>
      </c>
      <c r="D1433" s="39" t="s">
        <v>62</v>
      </c>
      <c r="E1433" s="40">
        <v>0.4</v>
      </c>
      <c r="F1433" s="40">
        <f>ROUND(0,7)</f>
        <v>0</v>
      </c>
      <c r="G1433" s="40">
        <f>SmtRes!CX984</f>
        <v>0</v>
      </c>
      <c r="H1433" s="42">
        <f>SmtRes!CZ984</f>
        <v>170.67</v>
      </c>
      <c r="I1433" s="41">
        <f>SmtRes!AI984</f>
        <v>1.29</v>
      </c>
      <c r="J1433" s="42">
        <f>ROUND(H1433*I1433, 2)</f>
        <v>220.16</v>
      </c>
      <c r="K1433" s="41"/>
      <c r="L1433" s="42">
        <f>SmtRes!DF984</f>
        <v>0</v>
      </c>
    </row>
    <row r="1434" spans="1:83" ht="71.25" x14ac:dyDescent="0.2">
      <c r="A1434" s="38"/>
      <c r="B1434" s="38" t="s">
        <v>1737</v>
      </c>
      <c r="C1434" s="46" t="s">
        <v>1739</v>
      </c>
      <c r="D1434" s="47" t="s">
        <v>62</v>
      </c>
      <c r="E1434" s="48">
        <v>0.4</v>
      </c>
      <c r="F1434" s="48">
        <f>ROUND(0,7)</f>
        <v>0</v>
      </c>
      <c r="G1434" s="48">
        <f>SmtRes!CX985</f>
        <v>0</v>
      </c>
      <c r="H1434" s="49">
        <f>SmtRes!CZ985</f>
        <v>176.95</v>
      </c>
      <c r="I1434" s="50">
        <f>SmtRes!AI985</f>
        <v>1.29</v>
      </c>
      <c r="J1434" s="49">
        <f>ROUND(H1434*I1434, 2)</f>
        <v>228.27</v>
      </c>
      <c r="K1434" s="50"/>
      <c r="L1434" s="49">
        <f>SmtRes!DF985</f>
        <v>0</v>
      </c>
    </row>
    <row r="1435" spans="1:83" ht="15" x14ac:dyDescent="0.2">
      <c r="A1435" s="38"/>
      <c r="B1435" s="38"/>
      <c r="C1435" s="52" t="s">
        <v>1966</v>
      </c>
      <c r="D1435" s="39"/>
      <c r="E1435" s="40"/>
      <c r="F1435" s="40"/>
      <c r="G1435" s="40"/>
      <c r="H1435" s="42"/>
      <c r="I1435" s="41"/>
      <c r="J1435" s="42"/>
      <c r="K1435" s="41"/>
      <c r="L1435" s="42">
        <f>L1423+L1427+L1428+L1431</f>
        <v>1658.22</v>
      </c>
    </row>
    <row r="1436" spans="1:83" ht="14.25" x14ac:dyDescent="0.2">
      <c r="A1436" s="38"/>
      <c r="B1436" s="38"/>
      <c r="C1436" s="38" t="s">
        <v>1967</v>
      </c>
      <c r="D1436" s="39"/>
      <c r="E1436" s="40"/>
      <c r="F1436" s="40"/>
      <c r="G1436" s="40"/>
      <c r="H1436" s="42"/>
      <c r="I1436" s="41"/>
      <c r="J1436" s="42"/>
      <c r="K1436" s="41"/>
      <c r="L1436" s="42">
        <f>SUM(AR1421:AR1439)+SUM(AS1421:AS1439)+SUM(AT1421:AT1439)+SUM(AU1421:AU1439)+SUM(AV1421:AV1439)</f>
        <v>1656.94</v>
      </c>
    </row>
    <row r="1437" spans="1:83" ht="28.5" x14ac:dyDescent="0.2">
      <c r="A1437" s="38"/>
      <c r="B1437" s="38" t="s">
        <v>657</v>
      </c>
      <c r="C1437" s="38" t="s">
        <v>2135</v>
      </c>
      <c r="D1437" s="39" t="s">
        <v>635</v>
      </c>
      <c r="E1437" s="40">
        <f>Source!BZ655</f>
        <v>90</v>
      </c>
      <c r="F1437" s="40"/>
      <c r="G1437" s="40">
        <f>Source!AT655</f>
        <v>90</v>
      </c>
      <c r="H1437" s="42"/>
      <c r="I1437" s="41"/>
      <c r="J1437" s="42"/>
      <c r="K1437" s="41"/>
      <c r="L1437" s="42">
        <f>SUM(AZ1421:AZ1439)</f>
        <v>1491.25</v>
      </c>
    </row>
    <row r="1438" spans="1:83" ht="28.5" x14ac:dyDescent="0.2">
      <c r="A1438" s="46"/>
      <c r="B1438" s="46" t="s">
        <v>658</v>
      </c>
      <c r="C1438" s="46" t="s">
        <v>2136</v>
      </c>
      <c r="D1438" s="47" t="s">
        <v>635</v>
      </c>
      <c r="E1438" s="48">
        <f>Source!CA655</f>
        <v>46</v>
      </c>
      <c r="F1438" s="48"/>
      <c r="G1438" s="48">
        <f>Source!AU655</f>
        <v>46</v>
      </c>
      <c r="H1438" s="49"/>
      <c r="I1438" s="50"/>
      <c r="J1438" s="49"/>
      <c r="K1438" s="50"/>
      <c r="L1438" s="49">
        <f>SUM(BA1421:BA1439)</f>
        <v>762.19</v>
      </c>
    </row>
    <row r="1439" spans="1:83" ht="15" x14ac:dyDescent="0.2">
      <c r="C1439" s="74" t="s">
        <v>1970</v>
      </c>
      <c r="D1439" s="74"/>
      <c r="E1439" s="74"/>
      <c r="F1439" s="74"/>
      <c r="G1439" s="74"/>
      <c r="H1439" s="74"/>
      <c r="I1439" s="75">
        <f>IF(E1421&lt;&gt;0,K1439/E1421, 0)</f>
        <v>39116.6</v>
      </c>
      <c r="J1439" s="75"/>
      <c r="K1439" s="75">
        <f>L1423+L1427+L1431+L1437+L1438+L1428</f>
        <v>3911.6600000000003</v>
      </c>
      <c r="L1439" s="75"/>
      <c r="M1439" s="70">
        <f>K1439*1.038</f>
        <v>4060.3030800000006</v>
      </c>
      <c r="AD1439">
        <f>ROUND((Source!AT655/100)*((ROUND(SUMIF(SmtRes!AQ978:'SmtRes'!AQ985,"=1",SmtRes!AD978:'SmtRes'!AD985)*Source!I655, 2)+ROUND(SUMIF(SmtRes!AQ978:'SmtRes'!AQ985,"=1",SmtRes!AC978:'SmtRes'!AC985)*Source!I655, 2))), 2)</f>
        <v>209.15</v>
      </c>
      <c r="AE1439">
        <f>ROUND((Source!AU655/100)*((ROUND(SUMIF(SmtRes!AQ978:'SmtRes'!AQ985,"=1",SmtRes!AD978:'SmtRes'!AD985)*Source!I655, 2)+ROUND(SUMIF(SmtRes!AQ978:'SmtRes'!AQ985,"=1",SmtRes!AC978:'SmtRes'!AC985)*Source!I655, 2))), 2)</f>
        <v>106.9</v>
      </c>
      <c r="AN1439" s="51">
        <f>L1423+L1427+L1431+L1437+L1438+L1428</f>
        <v>3911.6600000000003</v>
      </c>
      <c r="AO1439" s="51">
        <f>L1427</f>
        <v>1.2800000000000002</v>
      </c>
      <c r="AQ1439" t="s">
        <v>1971</v>
      </c>
      <c r="AR1439" s="51">
        <f>L1423</f>
        <v>1655.8600000000001</v>
      </c>
      <c r="AT1439" s="51">
        <f>L1428</f>
        <v>1.08</v>
      </c>
      <c r="AV1439" t="s">
        <v>1971</v>
      </c>
      <c r="AW1439" s="51">
        <f>L1431</f>
        <v>0</v>
      </c>
      <c r="AZ1439">
        <f>Source!X655</f>
        <v>1491.25</v>
      </c>
      <c r="BA1439">
        <f>Source!Y655</f>
        <v>762.19</v>
      </c>
      <c r="CD1439">
        <v>2</v>
      </c>
    </row>
    <row r="1440" spans="1:83" ht="71.25" x14ac:dyDescent="0.2">
      <c r="A1440" s="36" t="s">
        <v>767</v>
      </c>
      <c r="B1440" s="38" t="s">
        <v>2156</v>
      </c>
      <c r="C1440" s="38" t="str">
        <f>Source!G659</f>
        <v>Установка: регистратора домового( демонтаж Демонтаж цифрового видеорегистратора на 48/24/16/8 портов из серверной стойки телекоммуникационного шкафа )</v>
      </c>
      <c r="D1440" s="39" t="str">
        <f>Source!H659</f>
        <v>10 ШТ</v>
      </c>
      <c r="E1440" s="40">
        <f>Source!K659</f>
        <v>0.1</v>
      </c>
      <c r="F1440" s="40"/>
      <c r="G1440" s="40">
        <f>Source!I659</f>
        <v>0.1</v>
      </c>
      <c r="H1440" s="42"/>
      <c r="I1440" s="41"/>
      <c r="J1440" s="42"/>
      <c r="K1440" s="41"/>
      <c r="L1440" s="42"/>
    </row>
    <row r="1441" spans="1:101" ht="51" x14ac:dyDescent="0.2">
      <c r="B1441" s="54" t="s">
        <v>1920</v>
      </c>
      <c r="C1441" s="77" t="s">
        <v>2157</v>
      </c>
      <c r="D1441" s="77"/>
      <c r="E1441" s="77"/>
      <c r="F1441" s="77"/>
      <c r="G1441" s="77"/>
      <c r="H1441" s="77"/>
      <c r="I1441" s="77"/>
      <c r="J1441" s="77"/>
      <c r="K1441" s="77"/>
      <c r="L1441" s="77"/>
      <c r="CW1441" s="55" t="s">
        <v>2157</v>
      </c>
    </row>
    <row r="1442" spans="1:101" x14ac:dyDescent="0.2">
      <c r="C1442" s="43" t="str">
        <f>"Объем: "&amp;Source!I659&amp;"=1/"&amp;"10"</f>
        <v>Объем: 0,1=1/10</v>
      </c>
    </row>
    <row r="1443" spans="1:101" ht="15" x14ac:dyDescent="0.2">
      <c r="A1443" s="37"/>
      <c r="B1443" s="40">
        <v>1</v>
      </c>
      <c r="C1443" s="37" t="s">
        <v>1961</v>
      </c>
      <c r="D1443" s="39" t="s">
        <v>1203</v>
      </c>
      <c r="E1443" s="44"/>
      <c r="F1443" s="40"/>
      <c r="G1443" s="40">
        <f>Source!U659</f>
        <v>0.83220000000000005</v>
      </c>
      <c r="H1443" s="40"/>
      <c r="I1443" s="40"/>
      <c r="J1443" s="40"/>
      <c r="K1443" s="40"/>
      <c r="L1443" s="45">
        <f>SUM(L1444:L1447)-SUMIF(CE1444:CE1447, 1, L1444:L1447)</f>
        <v>545.47</v>
      </c>
    </row>
    <row r="1444" spans="1:101" ht="14.25" x14ac:dyDescent="0.2">
      <c r="A1444" s="38"/>
      <c r="B1444" s="38" t="s">
        <v>1655</v>
      </c>
      <c r="C1444" s="38" t="s">
        <v>1656</v>
      </c>
      <c r="D1444" s="39" t="s">
        <v>1450</v>
      </c>
      <c r="E1444" s="40">
        <v>0.42</v>
      </c>
      <c r="F1444" s="40">
        <f>ROUND(0.6,7)</f>
        <v>0.6</v>
      </c>
      <c r="G1444" s="40">
        <f>SmtRes!CX993</f>
        <v>2.52E-2</v>
      </c>
      <c r="H1444" s="42"/>
      <c r="I1444" s="41"/>
      <c r="J1444" s="42">
        <f>SmtRes!CZ993</f>
        <v>439</v>
      </c>
      <c r="K1444" s="41"/>
      <c r="L1444" s="42">
        <f>SmtRes!DI993</f>
        <v>11.06</v>
      </c>
    </row>
    <row r="1445" spans="1:101" ht="14.25" x14ac:dyDescent="0.2">
      <c r="A1445" s="38"/>
      <c r="B1445" s="38" t="s">
        <v>1453</v>
      </c>
      <c r="C1445" s="38" t="s">
        <v>1454</v>
      </c>
      <c r="D1445" s="39" t="s">
        <v>1450</v>
      </c>
      <c r="E1445" s="40">
        <v>1.05</v>
      </c>
      <c r="F1445" s="40">
        <f>ROUND(0.6,7)</f>
        <v>0.6</v>
      </c>
      <c r="G1445" s="40">
        <f>SmtRes!CX994</f>
        <v>6.3E-2</v>
      </c>
      <c r="H1445" s="42"/>
      <c r="I1445" s="41"/>
      <c r="J1445" s="42">
        <f>SmtRes!CZ994</f>
        <v>539.69000000000005</v>
      </c>
      <c r="K1445" s="41"/>
      <c r="L1445" s="42">
        <f>SmtRes!DI994</f>
        <v>34</v>
      </c>
    </row>
    <row r="1446" spans="1:101" ht="14.25" x14ac:dyDescent="0.2">
      <c r="A1446" s="38"/>
      <c r="B1446" s="38" t="s">
        <v>1657</v>
      </c>
      <c r="C1446" s="38" t="s">
        <v>1658</v>
      </c>
      <c r="D1446" s="39" t="s">
        <v>1450</v>
      </c>
      <c r="E1446" s="40">
        <v>6.2</v>
      </c>
      <c r="F1446" s="40">
        <f>ROUND(0.6,7)</f>
        <v>0.6</v>
      </c>
      <c r="G1446" s="40">
        <f>SmtRes!CX995</f>
        <v>0.372</v>
      </c>
      <c r="H1446" s="42"/>
      <c r="I1446" s="41"/>
      <c r="J1446" s="42">
        <f>SmtRes!CZ995</f>
        <v>620.24</v>
      </c>
      <c r="K1446" s="41"/>
      <c r="L1446" s="42">
        <f>SmtRes!DI995</f>
        <v>230.73</v>
      </c>
    </row>
    <row r="1447" spans="1:101" ht="14.25" x14ac:dyDescent="0.2">
      <c r="A1447" s="38"/>
      <c r="B1447" s="38" t="s">
        <v>1659</v>
      </c>
      <c r="C1447" s="38" t="s">
        <v>1660</v>
      </c>
      <c r="D1447" s="39" t="s">
        <v>1450</v>
      </c>
      <c r="E1447" s="40">
        <v>6.2</v>
      </c>
      <c r="F1447" s="40">
        <f>ROUND(0.6,7)</f>
        <v>0.6</v>
      </c>
      <c r="G1447" s="40">
        <f>SmtRes!CX996</f>
        <v>0.372</v>
      </c>
      <c r="H1447" s="42"/>
      <c r="I1447" s="41"/>
      <c r="J1447" s="42">
        <f>SmtRes!CZ996</f>
        <v>724.95</v>
      </c>
      <c r="K1447" s="41"/>
      <c r="L1447" s="42">
        <f>SmtRes!DI996</f>
        <v>269.68</v>
      </c>
    </row>
    <row r="1448" spans="1:101" ht="15" x14ac:dyDescent="0.2">
      <c r="A1448" s="37"/>
      <c r="B1448" s="40">
        <v>2</v>
      </c>
      <c r="C1448" s="37" t="s">
        <v>1962</v>
      </c>
      <c r="D1448" s="39"/>
      <c r="E1448" s="44"/>
      <c r="F1448" s="40"/>
      <c r="G1448" s="40"/>
      <c r="H1448" s="40"/>
      <c r="I1448" s="40"/>
      <c r="J1448" s="40"/>
      <c r="K1448" s="40"/>
      <c r="L1448" s="45">
        <f>SUM(L1449:L1451)-SUMIF(CE1449:CE1451, 1, L1449:L1451)</f>
        <v>4.62</v>
      </c>
    </row>
    <row r="1449" spans="1:101" ht="15" x14ac:dyDescent="0.2">
      <c r="A1449" s="37"/>
      <c r="B1449" s="40"/>
      <c r="C1449" s="37" t="s">
        <v>1964</v>
      </c>
      <c r="D1449" s="39" t="s">
        <v>1203</v>
      </c>
      <c r="E1449" s="44"/>
      <c r="F1449" s="40"/>
      <c r="G1449" s="40">
        <f>Source!V659</f>
        <v>7.1999999999999998E-3</v>
      </c>
      <c r="H1449" s="40"/>
      <c r="I1449" s="40"/>
      <c r="J1449" s="40"/>
      <c r="K1449" s="40"/>
      <c r="L1449" s="45">
        <f>SUMIF(CE1450:CE1451, 1, L1450:L1451)</f>
        <v>3.89</v>
      </c>
      <c r="CE1449">
        <v>1</v>
      </c>
    </row>
    <row r="1450" spans="1:101" ht="28.5" x14ac:dyDescent="0.2">
      <c r="A1450" s="38"/>
      <c r="B1450" s="38" t="s">
        <v>1206</v>
      </c>
      <c r="C1450" s="38" t="s">
        <v>1208</v>
      </c>
      <c r="D1450" s="39" t="s">
        <v>1100</v>
      </c>
      <c r="E1450" s="40">
        <v>0.12</v>
      </c>
      <c r="F1450" s="40">
        <f>ROUND(0.6,7)</f>
        <v>0.6</v>
      </c>
      <c r="G1450" s="40">
        <f>SmtRes!CX998</f>
        <v>7.1999999999999998E-3</v>
      </c>
      <c r="H1450" s="42"/>
      <c r="I1450" s="41"/>
      <c r="J1450" s="42">
        <f>SmtRes!CZ998</f>
        <v>641.70000000000005</v>
      </c>
      <c r="K1450" s="41"/>
      <c r="L1450" s="42">
        <f>SmtRes!DG998</f>
        <v>4.62</v>
      </c>
    </row>
    <row r="1451" spans="1:101" ht="28.5" x14ac:dyDescent="0.2">
      <c r="A1451" s="38"/>
      <c r="B1451" s="38" t="s">
        <v>1209</v>
      </c>
      <c r="C1451" s="38" t="s">
        <v>1963</v>
      </c>
      <c r="D1451" s="39" t="s">
        <v>1203</v>
      </c>
      <c r="E1451" s="40">
        <f>SmtRes!DO998*SmtRes!AT998</f>
        <v>0.12</v>
      </c>
      <c r="F1451" s="40">
        <f>ROUND(0.6,7)</f>
        <v>0.6</v>
      </c>
      <c r="G1451" s="40">
        <f>ROUND(E1451*F1451*G1440, 7)</f>
        <v>7.1999999999999998E-3</v>
      </c>
      <c r="H1451" s="42"/>
      <c r="I1451" s="41"/>
      <c r="J1451" s="42">
        <f>ROUND(SmtRes!AG998/SmtRes!DO998, 2)</f>
        <v>539.69000000000005</v>
      </c>
      <c r="K1451" s="41"/>
      <c r="L1451" s="42">
        <f>SmtRes!DH998</f>
        <v>3.89</v>
      </c>
      <c r="CE1451">
        <v>1</v>
      </c>
    </row>
    <row r="1452" spans="1:101" ht="15" hidden="1" x14ac:dyDescent="0.2">
      <c r="A1452" s="37"/>
      <c r="B1452" s="40">
        <v>4</v>
      </c>
      <c r="C1452" s="37" t="s">
        <v>1965</v>
      </c>
      <c r="D1452" s="39"/>
      <c r="E1452" s="44"/>
      <c r="F1452" s="40"/>
      <c r="G1452" s="40"/>
      <c r="H1452" s="40"/>
      <c r="I1452" s="40"/>
      <c r="J1452" s="40"/>
      <c r="K1452" s="40"/>
      <c r="L1452" s="45">
        <f>SUM(L1453:L1454)-SUMIF(CE1453:CE1454, 1, L1453:L1454)</f>
        <v>0</v>
      </c>
    </row>
    <row r="1453" spans="1:101" ht="42.75" x14ac:dyDescent="0.2">
      <c r="A1453" s="38"/>
      <c r="B1453" s="38" t="s">
        <v>1793</v>
      </c>
      <c r="C1453" s="38" t="s">
        <v>1795</v>
      </c>
      <c r="D1453" s="39" t="s">
        <v>441</v>
      </c>
      <c r="E1453" s="40">
        <v>0.34</v>
      </c>
      <c r="F1453" s="40">
        <f>ROUND(0,7)</f>
        <v>0</v>
      </c>
      <c r="G1453" s="40">
        <f>SmtRes!CX999</f>
        <v>0</v>
      </c>
      <c r="H1453" s="42">
        <f>SmtRes!CZ999</f>
        <v>2582.8000000000002</v>
      </c>
      <c r="I1453" s="41">
        <f>SmtRes!AI999</f>
        <v>1.29</v>
      </c>
      <c r="J1453" s="42">
        <f>ROUND(H1453*I1453, 2)</f>
        <v>3331.81</v>
      </c>
      <c r="K1453" s="41"/>
      <c r="L1453" s="42">
        <f>SmtRes!DF999</f>
        <v>0</v>
      </c>
    </row>
    <row r="1454" spans="1:101" ht="28.5" x14ac:dyDescent="0.2">
      <c r="A1454" s="38"/>
      <c r="B1454" s="38" t="s">
        <v>1775</v>
      </c>
      <c r="C1454" s="46" t="s">
        <v>1777</v>
      </c>
      <c r="D1454" s="47" t="s">
        <v>441</v>
      </c>
      <c r="E1454" s="48">
        <v>0.05</v>
      </c>
      <c r="F1454" s="48">
        <f>ROUND(0,7)</f>
        <v>0</v>
      </c>
      <c r="G1454" s="48">
        <f>SmtRes!CX1000</f>
        <v>0</v>
      </c>
      <c r="H1454" s="49">
        <f>SmtRes!CZ1000</f>
        <v>1562.87</v>
      </c>
      <c r="I1454" s="50">
        <f>SmtRes!AI1000</f>
        <v>1.61</v>
      </c>
      <c r="J1454" s="49">
        <f>ROUND(H1454*I1454, 2)</f>
        <v>2516.2199999999998</v>
      </c>
      <c r="K1454" s="50"/>
      <c r="L1454" s="49">
        <f>SmtRes!DF1000</f>
        <v>0</v>
      </c>
    </row>
    <row r="1455" spans="1:101" ht="15" x14ac:dyDescent="0.2">
      <c r="A1455" s="38"/>
      <c r="B1455" s="38"/>
      <c r="C1455" s="52" t="s">
        <v>1966</v>
      </c>
      <c r="D1455" s="39"/>
      <c r="E1455" s="40"/>
      <c r="F1455" s="40"/>
      <c r="G1455" s="40"/>
      <c r="H1455" s="42"/>
      <c r="I1455" s="41"/>
      <c r="J1455" s="42"/>
      <c r="K1455" s="41"/>
      <c r="L1455" s="42">
        <f>L1443+L1448+L1449+L1452</f>
        <v>553.98</v>
      </c>
    </row>
    <row r="1456" spans="1:101" ht="14.25" x14ac:dyDescent="0.2">
      <c r="A1456" s="38"/>
      <c r="B1456" s="38"/>
      <c r="C1456" s="38" t="s">
        <v>1967</v>
      </c>
      <c r="D1456" s="39"/>
      <c r="E1456" s="40"/>
      <c r="F1456" s="40"/>
      <c r="G1456" s="40"/>
      <c r="H1456" s="42"/>
      <c r="I1456" s="41"/>
      <c r="J1456" s="42"/>
      <c r="K1456" s="41"/>
      <c r="L1456" s="42">
        <f>SUM(AR1440:AR1459)+SUM(AS1440:AS1459)+SUM(AT1440:AT1459)+SUM(AU1440:AU1459)+SUM(AV1440:AV1459)</f>
        <v>549.36</v>
      </c>
    </row>
    <row r="1457" spans="1:101" ht="28.5" x14ac:dyDescent="0.2">
      <c r="A1457" s="38"/>
      <c r="B1457" s="38" t="s">
        <v>657</v>
      </c>
      <c r="C1457" s="38" t="s">
        <v>2135</v>
      </c>
      <c r="D1457" s="39" t="s">
        <v>635</v>
      </c>
      <c r="E1457" s="40">
        <f>Source!BZ659</f>
        <v>90</v>
      </c>
      <c r="F1457" s="40"/>
      <c r="G1457" s="40">
        <f>Source!AT659</f>
        <v>90</v>
      </c>
      <c r="H1457" s="42"/>
      <c r="I1457" s="41"/>
      <c r="J1457" s="42"/>
      <c r="K1457" s="41"/>
      <c r="L1457" s="42">
        <f>SUM(AZ1440:AZ1459)</f>
        <v>494.42</v>
      </c>
    </row>
    <row r="1458" spans="1:101" ht="28.5" x14ac:dyDescent="0.2">
      <c r="A1458" s="46"/>
      <c r="B1458" s="46" t="s">
        <v>658</v>
      </c>
      <c r="C1458" s="46" t="s">
        <v>2136</v>
      </c>
      <c r="D1458" s="47" t="s">
        <v>635</v>
      </c>
      <c r="E1458" s="48">
        <f>Source!CA659</f>
        <v>46</v>
      </c>
      <c r="F1458" s="48"/>
      <c r="G1458" s="48">
        <f>Source!AU659</f>
        <v>46</v>
      </c>
      <c r="H1458" s="49"/>
      <c r="I1458" s="50"/>
      <c r="J1458" s="49"/>
      <c r="K1458" s="50"/>
      <c r="L1458" s="49">
        <f>SUM(BA1440:BA1459)</f>
        <v>252.71</v>
      </c>
    </row>
    <row r="1459" spans="1:101" ht="15" x14ac:dyDescent="0.2">
      <c r="C1459" s="74" t="s">
        <v>1970</v>
      </c>
      <c r="D1459" s="74"/>
      <c r="E1459" s="74"/>
      <c r="F1459" s="74"/>
      <c r="G1459" s="74"/>
      <c r="H1459" s="74"/>
      <c r="I1459" s="75">
        <f>IF(E1440&lt;&gt;0,K1459/E1440, 0)</f>
        <v>13011.1</v>
      </c>
      <c r="J1459" s="75"/>
      <c r="K1459" s="75">
        <f>L1443+L1448+L1452+L1457+L1458+L1449</f>
        <v>1301.1100000000001</v>
      </c>
      <c r="L1459" s="75"/>
      <c r="M1459" s="70">
        <f>K1459*1.038</f>
        <v>1350.5521800000001</v>
      </c>
      <c r="AD1459">
        <f>ROUND((Source!AT659/100)*((ROUND(SUMIF(SmtRes!AQ993:'SmtRes'!AQ1000,"=1",SmtRes!AD993:'SmtRes'!AD1000)*Source!I659, 2)+ROUND(SUMIF(SmtRes!AQ993:'SmtRes'!AQ1000,"=1",SmtRes!AC993:'SmtRes'!AC1000)*Source!I659, 2))), 2)</f>
        <v>257.72000000000003</v>
      </c>
      <c r="AE1459">
        <f>ROUND((Source!AU659/100)*((ROUND(SUMIF(SmtRes!AQ993:'SmtRes'!AQ1000,"=1",SmtRes!AD993:'SmtRes'!AD1000)*Source!I659, 2)+ROUND(SUMIF(SmtRes!AQ993:'SmtRes'!AQ1000,"=1",SmtRes!AC993:'SmtRes'!AC1000)*Source!I659, 2))), 2)</f>
        <v>131.72999999999999</v>
      </c>
      <c r="AN1459" s="51">
        <f>L1443+L1448+L1452+L1457+L1458+L1449</f>
        <v>1301.1100000000001</v>
      </c>
      <c r="AO1459" s="51">
        <f>L1448</f>
        <v>4.62</v>
      </c>
      <c r="AQ1459" t="s">
        <v>1971</v>
      </c>
      <c r="AR1459" s="51">
        <f>L1443</f>
        <v>545.47</v>
      </c>
      <c r="AT1459" s="51">
        <f>L1449</f>
        <v>3.89</v>
      </c>
      <c r="AV1459" t="s">
        <v>1971</v>
      </c>
      <c r="AW1459" s="51">
        <f>L1452</f>
        <v>0</v>
      </c>
      <c r="AZ1459">
        <f>Source!X659</f>
        <v>494.42</v>
      </c>
      <c r="BA1459">
        <f>Source!Y659</f>
        <v>252.71</v>
      </c>
      <c r="CD1459">
        <v>2</v>
      </c>
    </row>
    <row r="1460" spans="1:101" ht="71.25" x14ac:dyDescent="0.2">
      <c r="A1460" s="36" t="s">
        <v>774</v>
      </c>
      <c r="B1460" s="38" t="s">
        <v>2156</v>
      </c>
      <c r="C1460" s="38" t="str">
        <f>Source!G660</f>
        <v>Установка: регистратора домового( демонтаж Демонтаж цифрового видеорегистратора на 48/24/16/8 портов из серверной стойки телекоммуникационного шкафа )</v>
      </c>
      <c r="D1460" s="39" t="str">
        <f>Source!H660</f>
        <v>10 ШТ</v>
      </c>
      <c r="E1460" s="40">
        <f>Source!K660</f>
        <v>0.1</v>
      </c>
      <c r="F1460" s="40"/>
      <c r="G1460" s="40">
        <f>Source!I660</f>
        <v>0.1</v>
      </c>
      <c r="H1460" s="42"/>
      <c r="I1460" s="41"/>
      <c r="J1460" s="42"/>
      <c r="K1460" s="41"/>
      <c r="L1460" s="42"/>
    </row>
    <row r="1461" spans="1:101" ht="38.25" x14ac:dyDescent="0.2">
      <c r="B1461" s="54" t="s">
        <v>1918</v>
      </c>
      <c r="C1461" s="77" t="s">
        <v>2055</v>
      </c>
      <c r="D1461" s="77"/>
      <c r="E1461" s="77"/>
      <c r="F1461" s="77"/>
      <c r="G1461" s="77"/>
      <c r="H1461" s="77"/>
      <c r="I1461" s="77"/>
      <c r="J1461" s="77"/>
      <c r="K1461" s="77"/>
      <c r="L1461" s="77"/>
      <c r="CW1461" s="55" t="s">
        <v>2055</v>
      </c>
    </row>
    <row r="1462" spans="1:101" x14ac:dyDescent="0.2">
      <c r="C1462" s="43" t="str">
        <f>"Объем: "&amp;Source!I660&amp;"=1/"&amp;"10"</f>
        <v>Объем: 0,1=1/10</v>
      </c>
    </row>
    <row r="1463" spans="1:101" ht="15" x14ac:dyDescent="0.2">
      <c r="A1463" s="37"/>
      <c r="B1463" s="40">
        <v>1</v>
      </c>
      <c r="C1463" s="37" t="s">
        <v>1961</v>
      </c>
      <c r="D1463" s="39" t="s">
        <v>1203</v>
      </c>
      <c r="E1463" s="44"/>
      <c r="F1463" s="40"/>
      <c r="G1463" s="40">
        <f>Source!U660</f>
        <v>0.41610000000000003</v>
      </c>
      <c r="H1463" s="40"/>
      <c r="I1463" s="40"/>
      <c r="J1463" s="40"/>
      <c r="K1463" s="40"/>
      <c r="L1463" s="45">
        <f>SUM(L1464:L1467)-SUMIF(CE1464:CE1467, 1, L1464:L1467)</f>
        <v>272.73</v>
      </c>
    </row>
    <row r="1464" spans="1:101" ht="14.25" x14ac:dyDescent="0.2">
      <c r="A1464" s="38"/>
      <c r="B1464" s="38" t="s">
        <v>1655</v>
      </c>
      <c r="C1464" s="38" t="s">
        <v>1656</v>
      </c>
      <c r="D1464" s="39" t="s">
        <v>1450</v>
      </c>
      <c r="E1464" s="40">
        <v>0.42</v>
      </c>
      <c r="F1464" s="40">
        <f>ROUND(0.3,7)</f>
        <v>0.3</v>
      </c>
      <c r="G1464" s="40">
        <f>SmtRes!CX1001</f>
        <v>1.26E-2</v>
      </c>
      <c r="H1464" s="42"/>
      <c r="I1464" s="41"/>
      <c r="J1464" s="42">
        <f>SmtRes!CZ1001</f>
        <v>439</v>
      </c>
      <c r="K1464" s="41"/>
      <c r="L1464" s="42">
        <f>SmtRes!DI1001</f>
        <v>5.53</v>
      </c>
    </row>
    <row r="1465" spans="1:101" ht="14.25" x14ac:dyDescent="0.2">
      <c r="A1465" s="38"/>
      <c r="B1465" s="38" t="s">
        <v>1453</v>
      </c>
      <c r="C1465" s="38" t="s">
        <v>1454</v>
      </c>
      <c r="D1465" s="39" t="s">
        <v>1450</v>
      </c>
      <c r="E1465" s="40">
        <v>1.05</v>
      </c>
      <c r="F1465" s="40">
        <f>ROUND(0.3,7)</f>
        <v>0.3</v>
      </c>
      <c r="G1465" s="40">
        <f>SmtRes!CX1002</f>
        <v>3.15E-2</v>
      </c>
      <c r="H1465" s="42"/>
      <c r="I1465" s="41"/>
      <c r="J1465" s="42">
        <f>SmtRes!CZ1002</f>
        <v>539.69000000000005</v>
      </c>
      <c r="K1465" s="41"/>
      <c r="L1465" s="42">
        <f>SmtRes!DI1002</f>
        <v>17</v>
      </c>
    </row>
    <row r="1466" spans="1:101" ht="14.25" x14ac:dyDescent="0.2">
      <c r="A1466" s="38"/>
      <c r="B1466" s="38" t="s">
        <v>1657</v>
      </c>
      <c r="C1466" s="38" t="s">
        <v>1658</v>
      </c>
      <c r="D1466" s="39" t="s">
        <v>1450</v>
      </c>
      <c r="E1466" s="40">
        <v>6.2</v>
      </c>
      <c r="F1466" s="40">
        <f>ROUND(0.3,7)</f>
        <v>0.3</v>
      </c>
      <c r="G1466" s="40">
        <f>SmtRes!CX1003</f>
        <v>0.186</v>
      </c>
      <c r="H1466" s="42"/>
      <c r="I1466" s="41"/>
      <c r="J1466" s="42">
        <f>SmtRes!CZ1003</f>
        <v>620.24</v>
      </c>
      <c r="K1466" s="41"/>
      <c r="L1466" s="42">
        <f>SmtRes!DI1003</f>
        <v>115.36</v>
      </c>
    </row>
    <row r="1467" spans="1:101" ht="14.25" x14ac:dyDescent="0.2">
      <c r="A1467" s="38"/>
      <c r="B1467" s="38" t="s">
        <v>1659</v>
      </c>
      <c r="C1467" s="38" t="s">
        <v>1660</v>
      </c>
      <c r="D1467" s="39" t="s">
        <v>1450</v>
      </c>
      <c r="E1467" s="40">
        <v>6.2</v>
      </c>
      <c r="F1467" s="40">
        <f>ROUND(0.3,7)</f>
        <v>0.3</v>
      </c>
      <c r="G1467" s="40">
        <f>SmtRes!CX1004</f>
        <v>0.186</v>
      </c>
      <c r="H1467" s="42"/>
      <c r="I1467" s="41"/>
      <c r="J1467" s="42">
        <f>SmtRes!CZ1004</f>
        <v>724.95</v>
      </c>
      <c r="K1467" s="41"/>
      <c r="L1467" s="42">
        <f>SmtRes!DI1004</f>
        <v>134.84</v>
      </c>
    </row>
    <row r="1468" spans="1:101" ht="15" x14ac:dyDescent="0.2">
      <c r="A1468" s="37"/>
      <c r="B1468" s="40">
        <v>2</v>
      </c>
      <c r="C1468" s="37" t="s">
        <v>1962</v>
      </c>
      <c r="D1468" s="39"/>
      <c r="E1468" s="44"/>
      <c r="F1468" s="40"/>
      <c r="G1468" s="40"/>
      <c r="H1468" s="40"/>
      <c r="I1468" s="40"/>
      <c r="J1468" s="40"/>
      <c r="K1468" s="40"/>
      <c r="L1468" s="45">
        <f>SUM(L1469:L1471)-SUMIF(CE1469:CE1471, 1, L1469:L1471)</f>
        <v>2.3099999999999996</v>
      </c>
    </row>
    <row r="1469" spans="1:101" ht="15" x14ac:dyDescent="0.2">
      <c r="A1469" s="37"/>
      <c r="B1469" s="40"/>
      <c r="C1469" s="37" t="s">
        <v>1964</v>
      </c>
      <c r="D1469" s="39" t="s">
        <v>1203</v>
      </c>
      <c r="E1469" s="44"/>
      <c r="F1469" s="40"/>
      <c r="G1469" s="40">
        <f>Source!V660</f>
        <v>3.5999999999999999E-3</v>
      </c>
      <c r="H1469" s="40"/>
      <c r="I1469" s="40"/>
      <c r="J1469" s="40"/>
      <c r="K1469" s="40"/>
      <c r="L1469" s="45">
        <f>SUMIF(CE1470:CE1471, 1, L1470:L1471)</f>
        <v>1.94</v>
      </c>
      <c r="CE1469">
        <v>1</v>
      </c>
    </row>
    <row r="1470" spans="1:101" ht="28.5" x14ac:dyDescent="0.2">
      <c r="A1470" s="38"/>
      <c r="B1470" s="38" t="s">
        <v>1206</v>
      </c>
      <c r="C1470" s="38" t="s">
        <v>1208</v>
      </c>
      <c r="D1470" s="39" t="s">
        <v>1100</v>
      </c>
      <c r="E1470" s="40">
        <v>0.12</v>
      </c>
      <c r="F1470" s="40">
        <f>ROUND(0.3,7)</f>
        <v>0.3</v>
      </c>
      <c r="G1470" s="40">
        <f>SmtRes!CX1006</f>
        <v>3.5999999999999999E-3</v>
      </c>
      <c r="H1470" s="42"/>
      <c r="I1470" s="41"/>
      <c r="J1470" s="42">
        <f>SmtRes!CZ1006</f>
        <v>641.70000000000005</v>
      </c>
      <c r="K1470" s="41"/>
      <c r="L1470" s="42">
        <f>SmtRes!DG1006</f>
        <v>2.31</v>
      </c>
    </row>
    <row r="1471" spans="1:101" ht="28.5" x14ac:dyDescent="0.2">
      <c r="A1471" s="38"/>
      <c r="B1471" s="38" t="s">
        <v>1209</v>
      </c>
      <c r="C1471" s="38" t="s">
        <v>1963</v>
      </c>
      <c r="D1471" s="39" t="s">
        <v>1203</v>
      </c>
      <c r="E1471" s="40">
        <f>SmtRes!DO1006*SmtRes!AT1006</f>
        <v>0.12</v>
      </c>
      <c r="F1471" s="40">
        <f>ROUND(0.3,7)</f>
        <v>0.3</v>
      </c>
      <c r="G1471" s="40">
        <f>ROUND(E1471*F1471*G1460, 7)</f>
        <v>3.5999999999999999E-3</v>
      </c>
      <c r="H1471" s="42"/>
      <c r="I1471" s="41"/>
      <c r="J1471" s="42">
        <f>ROUND(SmtRes!AG1006/SmtRes!DO1006, 2)</f>
        <v>539.69000000000005</v>
      </c>
      <c r="K1471" s="41"/>
      <c r="L1471" s="42">
        <f>SmtRes!DH1006</f>
        <v>1.94</v>
      </c>
      <c r="CE1471">
        <v>1</v>
      </c>
    </row>
    <row r="1472" spans="1:101" ht="15" hidden="1" x14ac:dyDescent="0.2">
      <c r="A1472" s="37"/>
      <c r="B1472" s="40">
        <v>4</v>
      </c>
      <c r="C1472" s="37" t="s">
        <v>1965</v>
      </c>
      <c r="D1472" s="39"/>
      <c r="E1472" s="44"/>
      <c r="F1472" s="40"/>
      <c r="G1472" s="40"/>
      <c r="H1472" s="40"/>
      <c r="I1472" s="40"/>
      <c r="J1472" s="40"/>
      <c r="K1472" s="40"/>
      <c r="L1472" s="45">
        <f>SUM(L1473:L1474)-SUMIF(CE1473:CE1474, 1, L1473:L1474)</f>
        <v>0</v>
      </c>
    </row>
    <row r="1473" spans="1:83" ht="42.75" x14ac:dyDescent="0.2">
      <c r="A1473" s="38"/>
      <c r="B1473" s="38" t="s">
        <v>1793</v>
      </c>
      <c r="C1473" s="38" t="s">
        <v>1795</v>
      </c>
      <c r="D1473" s="39" t="s">
        <v>441</v>
      </c>
      <c r="E1473" s="40">
        <v>0.34</v>
      </c>
      <c r="F1473" s="40">
        <f>ROUND(0,7)</f>
        <v>0</v>
      </c>
      <c r="G1473" s="40">
        <f>SmtRes!CX1007</f>
        <v>0</v>
      </c>
      <c r="H1473" s="42">
        <f>SmtRes!CZ1007</f>
        <v>2582.8000000000002</v>
      </c>
      <c r="I1473" s="41">
        <f>SmtRes!AI1007</f>
        <v>1.29</v>
      </c>
      <c r="J1473" s="42">
        <f>ROUND(H1473*I1473, 2)</f>
        <v>3331.81</v>
      </c>
      <c r="K1473" s="41"/>
      <c r="L1473" s="42">
        <f>SmtRes!DF1007</f>
        <v>0</v>
      </c>
    </row>
    <row r="1474" spans="1:83" ht="28.5" x14ac:dyDescent="0.2">
      <c r="A1474" s="38"/>
      <c r="B1474" s="38" t="s">
        <v>1775</v>
      </c>
      <c r="C1474" s="46" t="s">
        <v>1777</v>
      </c>
      <c r="D1474" s="47" t="s">
        <v>441</v>
      </c>
      <c r="E1474" s="48">
        <v>0.05</v>
      </c>
      <c r="F1474" s="48">
        <f>ROUND(0,7)</f>
        <v>0</v>
      </c>
      <c r="G1474" s="48">
        <f>SmtRes!CX1008</f>
        <v>0</v>
      </c>
      <c r="H1474" s="49">
        <f>SmtRes!CZ1008</f>
        <v>1562.87</v>
      </c>
      <c r="I1474" s="50">
        <f>SmtRes!AI1008</f>
        <v>1.61</v>
      </c>
      <c r="J1474" s="49">
        <f>ROUND(H1474*I1474, 2)</f>
        <v>2516.2199999999998</v>
      </c>
      <c r="K1474" s="50"/>
      <c r="L1474" s="49">
        <f>SmtRes!DF1008</f>
        <v>0</v>
      </c>
    </row>
    <row r="1475" spans="1:83" ht="15" x14ac:dyDescent="0.2">
      <c r="A1475" s="38"/>
      <c r="B1475" s="38"/>
      <c r="C1475" s="52" t="s">
        <v>1966</v>
      </c>
      <c r="D1475" s="39"/>
      <c r="E1475" s="40"/>
      <c r="F1475" s="40"/>
      <c r="G1475" s="40"/>
      <c r="H1475" s="42"/>
      <c r="I1475" s="41"/>
      <c r="J1475" s="42"/>
      <c r="K1475" s="41"/>
      <c r="L1475" s="42">
        <f>L1463+L1468+L1469+L1472</f>
        <v>276.98</v>
      </c>
    </row>
    <row r="1476" spans="1:83" ht="14.25" x14ac:dyDescent="0.2">
      <c r="A1476" s="38"/>
      <c r="B1476" s="38"/>
      <c r="C1476" s="38" t="s">
        <v>1967</v>
      </c>
      <c r="D1476" s="39"/>
      <c r="E1476" s="40"/>
      <c r="F1476" s="40"/>
      <c r="G1476" s="40"/>
      <c r="H1476" s="42"/>
      <c r="I1476" s="41"/>
      <c r="J1476" s="42"/>
      <c r="K1476" s="41"/>
      <c r="L1476" s="42">
        <f>SUM(AR1460:AR1479)+SUM(AS1460:AS1479)+SUM(AT1460:AT1479)+SUM(AU1460:AU1479)+SUM(AV1460:AV1479)</f>
        <v>274.67</v>
      </c>
    </row>
    <row r="1477" spans="1:83" ht="28.5" x14ac:dyDescent="0.2">
      <c r="A1477" s="38"/>
      <c r="B1477" s="38" t="s">
        <v>657</v>
      </c>
      <c r="C1477" s="38" t="s">
        <v>2135</v>
      </c>
      <c r="D1477" s="39" t="s">
        <v>635</v>
      </c>
      <c r="E1477" s="40">
        <f>Source!BZ660</f>
        <v>90</v>
      </c>
      <c r="F1477" s="40"/>
      <c r="G1477" s="40">
        <f>Source!AT660</f>
        <v>90</v>
      </c>
      <c r="H1477" s="42"/>
      <c r="I1477" s="41"/>
      <c r="J1477" s="42"/>
      <c r="K1477" s="41"/>
      <c r="L1477" s="42">
        <f>SUM(AZ1460:AZ1479)</f>
        <v>247.2</v>
      </c>
    </row>
    <row r="1478" spans="1:83" ht="28.5" x14ac:dyDescent="0.2">
      <c r="A1478" s="46"/>
      <c r="B1478" s="46" t="s">
        <v>658</v>
      </c>
      <c r="C1478" s="46" t="s">
        <v>2136</v>
      </c>
      <c r="D1478" s="47" t="s">
        <v>635</v>
      </c>
      <c r="E1478" s="48">
        <f>Source!CA660</f>
        <v>46</v>
      </c>
      <c r="F1478" s="48"/>
      <c r="G1478" s="48">
        <f>Source!AU660</f>
        <v>46</v>
      </c>
      <c r="H1478" s="49"/>
      <c r="I1478" s="50"/>
      <c r="J1478" s="49"/>
      <c r="K1478" s="50"/>
      <c r="L1478" s="49">
        <f>SUM(BA1460:BA1479)</f>
        <v>126.35</v>
      </c>
    </row>
    <row r="1479" spans="1:83" ht="15" x14ac:dyDescent="0.2">
      <c r="C1479" s="74" t="s">
        <v>1970</v>
      </c>
      <c r="D1479" s="74"/>
      <c r="E1479" s="74"/>
      <c r="F1479" s="74"/>
      <c r="G1479" s="74"/>
      <c r="H1479" s="74"/>
      <c r="I1479" s="75">
        <f>IF(E1460&lt;&gt;0,K1479/E1460, 0)</f>
        <v>6505.3</v>
      </c>
      <c r="J1479" s="75"/>
      <c r="K1479" s="75">
        <f>L1463+L1468+L1472+L1477+L1478+L1469</f>
        <v>650.53000000000009</v>
      </c>
      <c r="L1479" s="75"/>
      <c r="M1479" s="70">
        <f>K1479*1.038</f>
        <v>675.2501400000001</v>
      </c>
      <c r="AD1479">
        <f>ROUND((Source!AT660/100)*((ROUND(SUMIF(SmtRes!AQ1001:'SmtRes'!AQ1008,"=1",SmtRes!AD1001:'SmtRes'!AD1008)*Source!I660, 2)+ROUND(SUMIF(SmtRes!AQ1001:'SmtRes'!AQ1008,"=1",SmtRes!AC1001:'SmtRes'!AC1008)*Source!I660, 2))), 2)</f>
        <v>257.72000000000003</v>
      </c>
      <c r="AE1479">
        <f>ROUND((Source!AU660/100)*((ROUND(SUMIF(SmtRes!AQ1001:'SmtRes'!AQ1008,"=1",SmtRes!AD1001:'SmtRes'!AD1008)*Source!I660, 2)+ROUND(SUMIF(SmtRes!AQ1001:'SmtRes'!AQ1008,"=1",SmtRes!AC1001:'SmtRes'!AC1008)*Source!I660, 2))), 2)</f>
        <v>131.72999999999999</v>
      </c>
      <c r="AN1479" s="51">
        <f>L1463+L1468+L1472+L1477+L1478+L1469</f>
        <v>650.53000000000009</v>
      </c>
      <c r="AO1479" s="51">
        <f>L1468</f>
        <v>2.3099999999999996</v>
      </c>
      <c r="AQ1479" t="s">
        <v>1971</v>
      </c>
      <c r="AR1479" s="51">
        <f>L1463</f>
        <v>272.73</v>
      </c>
      <c r="AT1479" s="51">
        <f>L1469</f>
        <v>1.94</v>
      </c>
      <c r="AV1479" t="s">
        <v>1971</v>
      </c>
      <c r="AW1479" s="51">
        <f>L1472</f>
        <v>0</v>
      </c>
      <c r="AZ1479">
        <f>Source!X660</f>
        <v>247.2</v>
      </c>
      <c r="BA1479">
        <f>Source!Y660</f>
        <v>126.35</v>
      </c>
      <c r="CD1479">
        <v>2</v>
      </c>
    </row>
    <row r="1480" spans="1:83" ht="54" x14ac:dyDescent="0.2">
      <c r="A1480" s="36" t="s">
        <v>775</v>
      </c>
      <c r="B1480" s="38" t="s">
        <v>2156</v>
      </c>
      <c r="C1480" s="38" t="s">
        <v>2158</v>
      </c>
      <c r="D1480" s="39" t="str">
        <f>Source!H661</f>
        <v>10 ШТ</v>
      </c>
      <c r="E1480" s="40">
        <f>Source!K661</f>
        <v>0.1</v>
      </c>
      <c r="F1480" s="40"/>
      <c r="G1480" s="40">
        <f>Source!I661</f>
        <v>0.1</v>
      </c>
      <c r="H1480" s="42"/>
      <c r="I1480" s="41"/>
      <c r="J1480" s="42"/>
      <c r="K1480" s="41"/>
      <c r="L1480" s="42"/>
    </row>
    <row r="1481" spans="1:83" x14ac:dyDescent="0.2">
      <c r="C1481" s="43" t="str">
        <f>"Объем: "&amp;Source!I661&amp;"=1/"&amp;"10"</f>
        <v>Объем: 0,1=1/10</v>
      </c>
    </row>
    <row r="1482" spans="1:83" ht="15" x14ac:dyDescent="0.2">
      <c r="A1482" s="37"/>
      <c r="B1482" s="40">
        <v>1</v>
      </c>
      <c r="C1482" s="37" t="s">
        <v>1961</v>
      </c>
      <c r="D1482" s="39" t="s">
        <v>1203</v>
      </c>
      <c r="E1482" s="44"/>
      <c r="F1482" s="40"/>
      <c r="G1482" s="40">
        <f>Source!U661</f>
        <v>1.387</v>
      </c>
      <c r="H1482" s="40"/>
      <c r="I1482" s="40"/>
      <c r="J1482" s="40"/>
      <c r="K1482" s="40"/>
      <c r="L1482" s="45">
        <f>SUM(L1483:L1486)-SUMIF(CE1483:CE1486, 1, L1483:L1486)</f>
        <v>909.13000000000011</v>
      </c>
    </row>
    <row r="1483" spans="1:83" ht="14.25" x14ac:dyDescent="0.2">
      <c r="A1483" s="38"/>
      <c r="B1483" s="38" t="s">
        <v>1655</v>
      </c>
      <c r="C1483" s="38" t="s">
        <v>1656</v>
      </c>
      <c r="D1483" s="39" t="s">
        <v>1450</v>
      </c>
      <c r="E1483" s="40">
        <v>0.42</v>
      </c>
      <c r="F1483" s="40"/>
      <c r="G1483" s="40">
        <f>SmtRes!CX1009</f>
        <v>4.2000000000000003E-2</v>
      </c>
      <c r="H1483" s="42"/>
      <c r="I1483" s="41"/>
      <c r="J1483" s="42">
        <f>SmtRes!CZ1009</f>
        <v>439</v>
      </c>
      <c r="K1483" s="41"/>
      <c r="L1483" s="42">
        <f>SmtRes!DI1009</f>
        <v>18.440000000000001</v>
      </c>
    </row>
    <row r="1484" spans="1:83" ht="14.25" x14ac:dyDescent="0.2">
      <c r="A1484" s="38"/>
      <c r="B1484" s="38" t="s">
        <v>1453</v>
      </c>
      <c r="C1484" s="38" t="s">
        <v>1454</v>
      </c>
      <c r="D1484" s="39" t="s">
        <v>1450</v>
      </c>
      <c r="E1484" s="40">
        <v>1.05</v>
      </c>
      <c r="F1484" s="40"/>
      <c r="G1484" s="40">
        <f>SmtRes!CX1010</f>
        <v>0.105</v>
      </c>
      <c r="H1484" s="42"/>
      <c r="I1484" s="41"/>
      <c r="J1484" s="42">
        <f>SmtRes!CZ1010</f>
        <v>539.69000000000005</v>
      </c>
      <c r="K1484" s="41"/>
      <c r="L1484" s="42">
        <f>SmtRes!DI1010</f>
        <v>56.67</v>
      </c>
    </row>
    <row r="1485" spans="1:83" ht="14.25" x14ac:dyDescent="0.2">
      <c r="A1485" s="38"/>
      <c r="B1485" s="38" t="s">
        <v>1657</v>
      </c>
      <c r="C1485" s="38" t="s">
        <v>1658</v>
      </c>
      <c r="D1485" s="39" t="s">
        <v>1450</v>
      </c>
      <c r="E1485" s="40">
        <v>6.2</v>
      </c>
      <c r="F1485" s="40"/>
      <c r="G1485" s="40">
        <f>SmtRes!CX1011</f>
        <v>0.62</v>
      </c>
      <c r="H1485" s="42"/>
      <c r="I1485" s="41"/>
      <c r="J1485" s="42">
        <f>SmtRes!CZ1011</f>
        <v>620.24</v>
      </c>
      <c r="K1485" s="41"/>
      <c r="L1485" s="42">
        <f>SmtRes!DI1011</f>
        <v>384.55</v>
      </c>
    </row>
    <row r="1486" spans="1:83" ht="14.25" x14ac:dyDescent="0.2">
      <c r="A1486" s="38"/>
      <c r="B1486" s="38" t="s">
        <v>1659</v>
      </c>
      <c r="C1486" s="38" t="s">
        <v>1660</v>
      </c>
      <c r="D1486" s="39" t="s">
        <v>1450</v>
      </c>
      <c r="E1486" s="40">
        <v>6.2</v>
      </c>
      <c r="F1486" s="40"/>
      <c r="G1486" s="40">
        <f>SmtRes!CX1012</f>
        <v>0.62</v>
      </c>
      <c r="H1486" s="42"/>
      <c r="I1486" s="41"/>
      <c r="J1486" s="42">
        <f>SmtRes!CZ1012</f>
        <v>724.95</v>
      </c>
      <c r="K1486" s="41"/>
      <c r="L1486" s="42">
        <f>SmtRes!DI1012</f>
        <v>449.47</v>
      </c>
    </row>
    <row r="1487" spans="1:83" ht="15" x14ac:dyDescent="0.2">
      <c r="A1487" s="37"/>
      <c r="B1487" s="40">
        <v>2</v>
      </c>
      <c r="C1487" s="37" t="s">
        <v>1962</v>
      </c>
      <c r="D1487" s="39"/>
      <c r="E1487" s="44"/>
      <c r="F1487" s="40"/>
      <c r="G1487" s="40"/>
      <c r="H1487" s="40"/>
      <c r="I1487" s="40"/>
      <c r="J1487" s="40"/>
      <c r="K1487" s="40"/>
      <c r="L1487" s="45">
        <f>SUM(L1488:L1490)-SUMIF(CE1488:CE1490, 1, L1488:L1490)</f>
        <v>7.6999999999999993</v>
      </c>
    </row>
    <row r="1488" spans="1:83" ht="15" x14ac:dyDescent="0.2">
      <c r="A1488" s="37"/>
      <c r="B1488" s="40"/>
      <c r="C1488" s="37" t="s">
        <v>1964</v>
      </c>
      <c r="D1488" s="39" t="s">
        <v>1203</v>
      </c>
      <c r="E1488" s="44"/>
      <c r="F1488" s="40"/>
      <c r="G1488" s="40">
        <f>Source!V661</f>
        <v>1.2E-2</v>
      </c>
      <c r="H1488" s="40"/>
      <c r="I1488" s="40"/>
      <c r="J1488" s="40"/>
      <c r="K1488" s="40"/>
      <c r="L1488" s="45">
        <f>SUMIF(CE1489:CE1490, 1, L1489:L1490)</f>
        <v>6.48</v>
      </c>
      <c r="CE1488">
        <v>1</v>
      </c>
    </row>
    <row r="1489" spans="1:101" ht="28.5" x14ac:dyDescent="0.2">
      <c r="A1489" s="38"/>
      <c r="B1489" s="38" t="s">
        <v>1206</v>
      </c>
      <c r="C1489" s="38" t="s">
        <v>1208</v>
      </c>
      <c r="D1489" s="39" t="s">
        <v>1100</v>
      </c>
      <c r="E1489" s="40">
        <v>0.12</v>
      </c>
      <c r="F1489" s="40"/>
      <c r="G1489" s="40">
        <f>SmtRes!CX1014</f>
        <v>1.2E-2</v>
      </c>
      <c r="H1489" s="42"/>
      <c r="I1489" s="41"/>
      <c r="J1489" s="42">
        <f>SmtRes!CZ1014</f>
        <v>641.70000000000005</v>
      </c>
      <c r="K1489" s="41"/>
      <c r="L1489" s="42">
        <f>SmtRes!DG1014</f>
        <v>7.7</v>
      </c>
    </row>
    <row r="1490" spans="1:101" ht="28.5" x14ac:dyDescent="0.2">
      <c r="A1490" s="38"/>
      <c r="B1490" s="38" t="s">
        <v>1209</v>
      </c>
      <c r="C1490" s="38" t="s">
        <v>1963</v>
      </c>
      <c r="D1490" s="39" t="s">
        <v>1203</v>
      </c>
      <c r="E1490" s="40">
        <f>SmtRes!DO1014*SmtRes!AT1014</f>
        <v>0.12</v>
      </c>
      <c r="F1490" s="40"/>
      <c r="G1490" s="40">
        <f>ROUND(E1490*G1480, 7)</f>
        <v>1.2E-2</v>
      </c>
      <c r="H1490" s="42"/>
      <c r="I1490" s="41"/>
      <c r="J1490" s="42">
        <f>ROUND(SmtRes!AG1014/SmtRes!DO1014, 2)</f>
        <v>539.69000000000005</v>
      </c>
      <c r="K1490" s="41"/>
      <c r="L1490" s="42">
        <f>SmtRes!DH1014</f>
        <v>6.48</v>
      </c>
      <c r="CE1490">
        <v>1</v>
      </c>
    </row>
    <row r="1491" spans="1:101" ht="15" hidden="1" x14ac:dyDescent="0.2">
      <c r="A1491" s="37"/>
      <c r="B1491" s="40">
        <v>4</v>
      </c>
      <c r="C1491" s="37" t="s">
        <v>1965</v>
      </c>
      <c r="D1491" s="39"/>
      <c r="E1491" s="44"/>
      <c r="F1491" s="40"/>
      <c r="G1491" s="40"/>
      <c r="H1491" s="40"/>
      <c r="I1491" s="40"/>
      <c r="J1491" s="40"/>
      <c r="K1491" s="40"/>
      <c r="L1491" s="45">
        <f>SUM(L1492:L1493)-SUMIF(CE1492:CE1493, 1, L1492:L1493)</f>
        <v>0</v>
      </c>
    </row>
    <row r="1492" spans="1:101" ht="42.75" x14ac:dyDescent="0.2">
      <c r="A1492" s="38"/>
      <c r="B1492" s="38" t="s">
        <v>1793</v>
      </c>
      <c r="C1492" s="38" t="s">
        <v>1795</v>
      </c>
      <c r="D1492" s="39" t="s">
        <v>441</v>
      </c>
      <c r="E1492" s="40">
        <v>0.34</v>
      </c>
      <c r="F1492" s="40">
        <f>ROUND(0,7)</f>
        <v>0</v>
      </c>
      <c r="G1492" s="40">
        <f>SmtRes!CX1015</f>
        <v>0</v>
      </c>
      <c r="H1492" s="42">
        <f>SmtRes!CZ1015</f>
        <v>2582.8000000000002</v>
      </c>
      <c r="I1492" s="41">
        <f>SmtRes!AI1015</f>
        <v>1.29</v>
      </c>
      <c r="J1492" s="42">
        <f>ROUND(H1492*I1492, 2)</f>
        <v>3331.81</v>
      </c>
      <c r="K1492" s="41"/>
      <c r="L1492" s="42">
        <f>SmtRes!DF1015</f>
        <v>0</v>
      </c>
    </row>
    <row r="1493" spans="1:101" ht="28.5" x14ac:dyDescent="0.2">
      <c r="A1493" s="38"/>
      <c r="B1493" s="38" t="s">
        <v>1775</v>
      </c>
      <c r="C1493" s="46" t="s">
        <v>1777</v>
      </c>
      <c r="D1493" s="47" t="s">
        <v>441</v>
      </c>
      <c r="E1493" s="48">
        <v>0.05</v>
      </c>
      <c r="F1493" s="48">
        <f>ROUND(0,7)</f>
        <v>0</v>
      </c>
      <c r="G1493" s="48">
        <f>SmtRes!CX1016</f>
        <v>0</v>
      </c>
      <c r="H1493" s="49">
        <f>SmtRes!CZ1016</f>
        <v>1562.87</v>
      </c>
      <c r="I1493" s="50">
        <f>SmtRes!AI1016</f>
        <v>1.61</v>
      </c>
      <c r="J1493" s="49">
        <f>ROUND(H1493*I1493, 2)</f>
        <v>2516.2199999999998</v>
      </c>
      <c r="K1493" s="50"/>
      <c r="L1493" s="49">
        <f>SmtRes!DF1016</f>
        <v>0</v>
      </c>
    </row>
    <row r="1494" spans="1:101" ht="15" x14ac:dyDescent="0.2">
      <c r="A1494" s="38"/>
      <c r="B1494" s="38"/>
      <c r="C1494" s="52" t="s">
        <v>1966</v>
      </c>
      <c r="D1494" s="39"/>
      <c r="E1494" s="40"/>
      <c r="F1494" s="40"/>
      <c r="G1494" s="40"/>
      <c r="H1494" s="42"/>
      <c r="I1494" s="41"/>
      <c r="J1494" s="42"/>
      <c r="K1494" s="41"/>
      <c r="L1494" s="42">
        <f>L1482+L1487+L1488+L1491</f>
        <v>923.31000000000017</v>
      </c>
    </row>
    <row r="1495" spans="1:101" ht="14.25" x14ac:dyDescent="0.2">
      <c r="A1495" s="38"/>
      <c r="B1495" s="38"/>
      <c r="C1495" s="38" t="s">
        <v>1967</v>
      </c>
      <c r="D1495" s="39"/>
      <c r="E1495" s="40"/>
      <c r="F1495" s="40"/>
      <c r="G1495" s="40"/>
      <c r="H1495" s="42"/>
      <c r="I1495" s="41"/>
      <c r="J1495" s="42"/>
      <c r="K1495" s="41"/>
      <c r="L1495" s="42">
        <f>SUM(AR1480:AR1498)+SUM(AS1480:AS1498)+SUM(AT1480:AT1498)+SUM(AU1480:AU1498)+SUM(AV1480:AV1498)</f>
        <v>915.61000000000013</v>
      </c>
    </row>
    <row r="1496" spans="1:101" ht="28.5" x14ac:dyDescent="0.2">
      <c r="A1496" s="38"/>
      <c r="B1496" s="38" t="s">
        <v>657</v>
      </c>
      <c r="C1496" s="38" t="s">
        <v>2135</v>
      </c>
      <c r="D1496" s="39" t="s">
        <v>635</v>
      </c>
      <c r="E1496" s="40">
        <f>Source!BZ661</f>
        <v>90</v>
      </c>
      <c r="F1496" s="40"/>
      <c r="G1496" s="40">
        <f>Source!AT661</f>
        <v>90</v>
      </c>
      <c r="H1496" s="42"/>
      <c r="I1496" s="41"/>
      <c r="J1496" s="42"/>
      <c r="K1496" s="41"/>
      <c r="L1496" s="42">
        <f>SUM(AZ1480:AZ1498)</f>
        <v>824.05</v>
      </c>
    </row>
    <row r="1497" spans="1:101" ht="28.5" x14ac:dyDescent="0.2">
      <c r="A1497" s="46"/>
      <c r="B1497" s="46" t="s">
        <v>658</v>
      </c>
      <c r="C1497" s="46" t="s">
        <v>2136</v>
      </c>
      <c r="D1497" s="47" t="s">
        <v>635</v>
      </c>
      <c r="E1497" s="48">
        <f>Source!CA661</f>
        <v>46</v>
      </c>
      <c r="F1497" s="48"/>
      <c r="G1497" s="48">
        <f>Source!AU661</f>
        <v>46</v>
      </c>
      <c r="H1497" s="49"/>
      <c r="I1497" s="50"/>
      <c r="J1497" s="49"/>
      <c r="K1497" s="50"/>
      <c r="L1497" s="49">
        <f>SUM(BA1480:BA1498)</f>
        <v>421.18</v>
      </c>
    </row>
    <row r="1498" spans="1:101" ht="15" x14ac:dyDescent="0.2">
      <c r="C1498" s="74" t="s">
        <v>1970</v>
      </c>
      <c r="D1498" s="74"/>
      <c r="E1498" s="74"/>
      <c r="F1498" s="74"/>
      <c r="G1498" s="74"/>
      <c r="H1498" s="74"/>
      <c r="I1498" s="75">
        <f>IF(E1480&lt;&gt;0,K1498/E1480, 0)</f>
        <v>21685.399999999998</v>
      </c>
      <c r="J1498" s="75"/>
      <c r="K1498" s="75">
        <f>L1482+L1487+L1491+L1496+L1497+L1488</f>
        <v>2168.54</v>
      </c>
      <c r="L1498" s="75"/>
      <c r="M1498" s="70">
        <f>K1498*1.038</f>
        <v>2250.94452</v>
      </c>
      <c r="AD1498">
        <f>ROUND((Source!AT661/100)*((ROUND(SUMIF(SmtRes!AQ1009:'SmtRes'!AQ1016,"=1",SmtRes!AD1009:'SmtRes'!AD1016)*Source!I661, 2)+ROUND(SUMIF(SmtRes!AQ1009:'SmtRes'!AQ1016,"=1",SmtRes!AC1009:'SmtRes'!AC1016)*Source!I661, 2))), 2)</f>
        <v>257.72000000000003</v>
      </c>
      <c r="AE1498">
        <f>ROUND((Source!AU661/100)*((ROUND(SUMIF(SmtRes!AQ1009:'SmtRes'!AQ1016,"=1",SmtRes!AD1009:'SmtRes'!AD1016)*Source!I661, 2)+ROUND(SUMIF(SmtRes!AQ1009:'SmtRes'!AQ1016,"=1",SmtRes!AC1009:'SmtRes'!AC1016)*Source!I661, 2))), 2)</f>
        <v>131.72999999999999</v>
      </c>
      <c r="AN1498" s="51">
        <f>L1482+L1487+L1491+L1496+L1497+L1488</f>
        <v>2168.54</v>
      </c>
      <c r="AO1498" s="51">
        <f>L1487</f>
        <v>7.6999999999999993</v>
      </c>
      <c r="AQ1498" t="s">
        <v>1971</v>
      </c>
      <c r="AR1498" s="51">
        <f>L1482</f>
        <v>909.13000000000011</v>
      </c>
      <c r="AT1498" s="51">
        <f>L1488</f>
        <v>6.48</v>
      </c>
      <c r="AV1498" t="s">
        <v>1971</v>
      </c>
      <c r="AW1498" s="51">
        <f>L1491</f>
        <v>0</v>
      </c>
      <c r="AZ1498">
        <f>Source!X661</f>
        <v>824.05</v>
      </c>
      <c r="BA1498">
        <f>Source!Y661</f>
        <v>421.18</v>
      </c>
      <c r="CD1498">
        <v>2</v>
      </c>
    </row>
    <row r="1499" spans="1:101" ht="99.75" x14ac:dyDescent="0.2">
      <c r="A1499" s="36" t="s">
        <v>777</v>
      </c>
      <c r="B1499" s="38" t="s">
        <v>2159</v>
      </c>
      <c r="C1499" s="38" t="str">
        <f>Source!G662</f>
        <v>Монтаж объектового оборудования аппаратно-программного комплекса системы передачи извещений ( применительно Демонтаж аппаратно-программного комплекса из шкафа. Специализированный сервер объектового видеонаблюдения )</v>
      </c>
      <c r="D1499" s="39" t="str">
        <f>Source!H662</f>
        <v>КОМПЛ</v>
      </c>
      <c r="E1499" s="40">
        <f>Source!K662</f>
        <v>1</v>
      </c>
      <c r="F1499" s="40"/>
      <c r="G1499" s="40">
        <f>Source!I662</f>
        <v>1</v>
      </c>
      <c r="H1499" s="42"/>
      <c r="I1499" s="41"/>
      <c r="J1499" s="42"/>
      <c r="K1499" s="41"/>
      <c r="L1499" s="42"/>
    </row>
    <row r="1500" spans="1:101" ht="51" x14ac:dyDescent="0.2">
      <c r="B1500" s="54" t="s">
        <v>1920</v>
      </c>
      <c r="C1500" s="77" t="s">
        <v>2157</v>
      </c>
      <c r="D1500" s="77"/>
      <c r="E1500" s="77"/>
      <c r="F1500" s="77"/>
      <c r="G1500" s="77"/>
      <c r="H1500" s="77"/>
      <c r="I1500" s="77"/>
      <c r="J1500" s="77"/>
      <c r="K1500" s="77"/>
      <c r="L1500" s="77"/>
      <c r="CW1500" s="55" t="s">
        <v>2157</v>
      </c>
    </row>
    <row r="1501" spans="1:101" ht="15" x14ac:dyDescent="0.2">
      <c r="A1501" s="37"/>
      <c r="B1501" s="40">
        <v>1</v>
      </c>
      <c r="C1501" s="37" t="s">
        <v>1961</v>
      </c>
      <c r="D1501" s="39" t="s">
        <v>1203</v>
      </c>
      <c r="E1501" s="44"/>
      <c r="F1501" s="40"/>
      <c r="G1501" s="40">
        <f>Source!U662</f>
        <v>2.2619999999999996</v>
      </c>
      <c r="H1501" s="40"/>
      <c r="I1501" s="40"/>
      <c r="J1501" s="40"/>
      <c r="K1501" s="40"/>
      <c r="L1501" s="45">
        <f>SUM(L1502:L1504)-SUMIF(CE1502:CE1504, 1, L1502:L1504)</f>
        <v>1519.79</v>
      </c>
    </row>
    <row r="1502" spans="1:101" ht="14.25" x14ac:dyDescent="0.2">
      <c r="A1502" s="38"/>
      <c r="B1502" s="38" t="s">
        <v>1448</v>
      </c>
      <c r="C1502" s="38" t="s">
        <v>1449</v>
      </c>
      <c r="D1502" s="39" t="s">
        <v>1450</v>
      </c>
      <c r="E1502" s="40">
        <v>0.01</v>
      </c>
      <c r="F1502" s="40">
        <f>ROUND(0.6,7)</f>
        <v>0.6</v>
      </c>
      <c r="G1502" s="40">
        <f>SmtRes!CX1017</f>
        <v>6.0000000000000001E-3</v>
      </c>
      <c r="H1502" s="42"/>
      <c r="I1502" s="41"/>
      <c r="J1502" s="42">
        <f>SmtRes!CZ1017</f>
        <v>402.75</v>
      </c>
      <c r="K1502" s="41"/>
      <c r="L1502" s="42">
        <f>SmtRes!DI1017</f>
        <v>2.42</v>
      </c>
    </row>
    <row r="1503" spans="1:101" ht="14.25" x14ac:dyDescent="0.2">
      <c r="A1503" s="38"/>
      <c r="B1503" s="38" t="s">
        <v>1657</v>
      </c>
      <c r="C1503" s="38" t="s">
        <v>1658</v>
      </c>
      <c r="D1503" s="39" t="s">
        <v>1450</v>
      </c>
      <c r="E1503" s="40">
        <v>1.88</v>
      </c>
      <c r="F1503" s="40">
        <f>ROUND(0.6,7)</f>
        <v>0.6</v>
      </c>
      <c r="G1503" s="40">
        <f>SmtRes!CX1018</f>
        <v>1.1279999999999999</v>
      </c>
      <c r="H1503" s="42"/>
      <c r="I1503" s="41"/>
      <c r="J1503" s="42">
        <f>SmtRes!CZ1018</f>
        <v>620.24</v>
      </c>
      <c r="K1503" s="41"/>
      <c r="L1503" s="42">
        <f>SmtRes!DI1018</f>
        <v>699.63</v>
      </c>
    </row>
    <row r="1504" spans="1:101" ht="14.25" x14ac:dyDescent="0.2">
      <c r="A1504" s="38"/>
      <c r="B1504" s="38" t="s">
        <v>1659</v>
      </c>
      <c r="C1504" s="38" t="s">
        <v>1660</v>
      </c>
      <c r="D1504" s="39" t="s">
        <v>1450</v>
      </c>
      <c r="E1504" s="40">
        <v>1.88</v>
      </c>
      <c r="F1504" s="40">
        <f>ROUND(0.6,7)</f>
        <v>0.6</v>
      </c>
      <c r="G1504" s="40">
        <f>SmtRes!CX1019</f>
        <v>1.1279999999999999</v>
      </c>
      <c r="H1504" s="42"/>
      <c r="I1504" s="41"/>
      <c r="J1504" s="42">
        <f>SmtRes!CZ1019</f>
        <v>724.95</v>
      </c>
      <c r="K1504" s="41"/>
      <c r="L1504" s="42">
        <f>SmtRes!DI1019</f>
        <v>817.74</v>
      </c>
    </row>
    <row r="1505" spans="1:101" ht="15" x14ac:dyDescent="0.2">
      <c r="A1505" s="37"/>
      <c r="B1505" s="40">
        <v>2</v>
      </c>
      <c r="C1505" s="37" t="s">
        <v>1962</v>
      </c>
      <c r="D1505" s="39"/>
      <c r="E1505" s="44"/>
      <c r="F1505" s="40"/>
      <c r="G1505" s="40"/>
      <c r="H1505" s="40"/>
      <c r="I1505" s="40"/>
      <c r="J1505" s="40"/>
      <c r="K1505" s="40"/>
      <c r="L1505" s="45">
        <f>SUM(L1506:L1508)-SUMIF(CE1506:CE1508, 1, L1506:L1508)</f>
        <v>3.8499999999999996</v>
      </c>
    </row>
    <row r="1506" spans="1:101" ht="15" x14ac:dyDescent="0.2">
      <c r="A1506" s="37"/>
      <c r="B1506" s="40"/>
      <c r="C1506" s="37" t="s">
        <v>1964</v>
      </c>
      <c r="D1506" s="39" t="s">
        <v>1203</v>
      </c>
      <c r="E1506" s="44"/>
      <c r="F1506" s="40"/>
      <c r="G1506" s="40">
        <f>Source!V662</f>
        <v>6.0000000000000001E-3</v>
      </c>
      <c r="H1506" s="40"/>
      <c r="I1506" s="40"/>
      <c r="J1506" s="40"/>
      <c r="K1506" s="40"/>
      <c r="L1506" s="45">
        <f>SUMIF(CE1507:CE1508, 1, L1507:L1508)</f>
        <v>3.24</v>
      </c>
      <c r="CE1506">
        <v>1</v>
      </c>
    </row>
    <row r="1507" spans="1:101" ht="28.5" x14ac:dyDescent="0.2">
      <c r="A1507" s="38"/>
      <c r="B1507" s="38" t="s">
        <v>1206</v>
      </c>
      <c r="C1507" s="38" t="s">
        <v>1208</v>
      </c>
      <c r="D1507" s="39" t="s">
        <v>1100</v>
      </c>
      <c r="E1507" s="40">
        <v>0.01</v>
      </c>
      <c r="F1507" s="40">
        <f>ROUND(0.6,7)</f>
        <v>0.6</v>
      </c>
      <c r="G1507" s="40">
        <f>SmtRes!CX1021</f>
        <v>6.0000000000000001E-3</v>
      </c>
      <c r="H1507" s="42"/>
      <c r="I1507" s="41"/>
      <c r="J1507" s="42">
        <f>SmtRes!CZ1021</f>
        <v>641.70000000000005</v>
      </c>
      <c r="K1507" s="41"/>
      <c r="L1507" s="42">
        <f>SmtRes!DG1021</f>
        <v>3.85</v>
      </c>
    </row>
    <row r="1508" spans="1:101" ht="28.5" x14ac:dyDescent="0.2">
      <c r="A1508" s="38"/>
      <c r="B1508" s="38" t="s">
        <v>1209</v>
      </c>
      <c r="C1508" s="38" t="s">
        <v>1963</v>
      </c>
      <c r="D1508" s="39" t="s">
        <v>1203</v>
      </c>
      <c r="E1508" s="40">
        <f>SmtRes!DO1021*SmtRes!AT1021</f>
        <v>0.01</v>
      </c>
      <c r="F1508" s="40">
        <f>ROUND(0.6,7)</f>
        <v>0.6</v>
      </c>
      <c r="G1508" s="40">
        <f>ROUND(E1508*F1508*G1499, 7)</f>
        <v>6.0000000000000001E-3</v>
      </c>
      <c r="H1508" s="42"/>
      <c r="I1508" s="41"/>
      <c r="J1508" s="42">
        <f>ROUND(SmtRes!AG1021/SmtRes!DO1021, 2)</f>
        <v>539.69000000000005</v>
      </c>
      <c r="K1508" s="41"/>
      <c r="L1508" s="42">
        <f>SmtRes!DH1021</f>
        <v>3.24</v>
      </c>
      <c r="CE1508">
        <v>1</v>
      </c>
    </row>
    <row r="1509" spans="1:101" ht="15" hidden="1" x14ac:dyDescent="0.2">
      <c r="A1509" s="37"/>
      <c r="B1509" s="40">
        <v>4</v>
      </c>
      <c r="C1509" s="37" t="s">
        <v>1965</v>
      </c>
      <c r="D1509" s="39"/>
      <c r="E1509" s="44"/>
      <c r="F1509" s="40"/>
      <c r="G1509" s="40"/>
      <c r="H1509" s="40"/>
      <c r="I1509" s="40"/>
      <c r="J1509" s="40"/>
      <c r="K1509" s="40"/>
      <c r="L1509" s="45">
        <f>SUM(L1510:L1511)-SUMIF(CE1510:CE1511, 1, L1510:L1511)</f>
        <v>0</v>
      </c>
    </row>
    <row r="1510" spans="1:101" ht="14.25" x14ac:dyDescent="0.2">
      <c r="A1510" s="38"/>
      <c r="B1510" s="38" t="s">
        <v>1210</v>
      </c>
      <c r="C1510" s="38" t="s">
        <v>1212</v>
      </c>
      <c r="D1510" s="39" t="s">
        <v>1213</v>
      </c>
      <c r="E1510" s="40">
        <v>0.10100000000000001</v>
      </c>
      <c r="F1510" s="40">
        <f>ROUND(0,7)</f>
        <v>0</v>
      </c>
      <c r="G1510" s="40">
        <f>SmtRes!CX1022</f>
        <v>0</v>
      </c>
      <c r="H1510" s="42"/>
      <c r="I1510" s="41"/>
      <c r="J1510" s="42">
        <f>SmtRes!CZ1022</f>
        <v>7.32</v>
      </c>
      <c r="K1510" s="41"/>
      <c r="L1510" s="42">
        <f>SmtRes!DF1022</f>
        <v>0</v>
      </c>
    </row>
    <row r="1511" spans="1:101" ht="71.25" x14ac:dyDescent="0.2">
      <c r="A1511" s="38"/>
      <c r="B1511" s="38" t="s">
        <v>1796</v>
      </c>
      <c r="C1511" s="46" t="s">
        <v>1798</v>
      </c>
      <c r="D1511" s="47" t="s">
        <v>32</v>
      </c>
      <c r="E1511" s="48">
        <v>2.4599999999999999E-3</v>
      </c>
      <c r="F1511" s="48">
        <f>ROUND(0,7)</f>
        <v>0</v>
      </c>
      <c r="G1511" s="48">
        <f>SmtRes!CX1023</f>
        <v>0</v>
      </c>
      <c r="H1511" s="49">
        <f>SmtRes!CZ1023</f>
        <v>44.99</v>
      </c>
      <c r="I1511" s="50">
        <f>SmtRes!AI1023</f>
        <v>1.24</v>
      </c>
      <c r="J1511" s="49">
        <f>ROUND(H1511*I1511, 2)</f>
        <v>55.79</v>
      </c>
      <c r="K1511" s="50"/>
      <c r="L1511" s="49">
        <f>SmtRes!DF1023</f>
        <v>0</v>
      </c>
    </row>
    <row r="1512" spans="1:101" ht="15" x14ac:dyDescent="0.2">
      <c r="A1512" s="38"/>
      <c r="B1512" s="38"/>
      <c r="C1512" s="52" t="s">
        <v>1966</v>
      </c>
      <c r="D1512" s="39"/>
      <c r="E1512" s="40"/>
      <c r="F1512" s="40"/>
      <c r="G1512" s="40"/>
      <c r="H1512" s="42"/>
      <c r="I1512" s="41"/>
      <c r="J1512" s="42"/>
      <c r="K1512" s="41"/>
      <c r="L1512" s="42">
        <f>L1501+L1505+L1506+L1509</f>
        <v>1526.8799999999999</v>
      </c>
    </row>
    <row r="1513" spans="1:101" ht="14.25" x14ac:dyDescent="0.2">
      <c r="A1513" s="38"/>
      <c r="B1513" s="38"/>
      <c r="C1513" s="38" t="s">
        <v>1967</v>
      </c>
      <c r="D1513" s="39"/>
      <c r="E1513" s="40"/>
      <c r="F1513" s="40"/>
      <c r="G1513" s="40"/>
      <c r="H1513" s="42"/>
      <c r="I1513" s="41"/>
      <c r="J1513" s="42"/>
      <c r="K1513" s="41"/>
      <c r="L1513" s="42">
        <f>SUM(AR1499:AR1516)+SUM(AS1499:AS1516)+SUM(AT1499:AT1516)+SUM(AU1499:AU1516)+SUM(AV1499:AV1516)</f>
        <v>1523.03</v>
      </c>
    </row>
    <row r="1514" spans="1:101" ht="28.5" x14ac:dyDescent="0.2">
      <c r="A1514" s="38"/>
      <c r="B1514" s="38" t="s">
        <v>657</v>
      </c>
      <c r="C1514" s="38" t="s">
        <v>2135</v>
      </c>
      <c r="D1514" s="39" t="s">
        <v>635</v>
      </c>
      <c r="E1514" s="40">
        <f>Source!BZ662</f>
        <v>90</v>
      </c>
      <c r="F1514" s="40"/>
      <c r="G1514" s="40">
        <f>Source!AT662</f>
        <v>90</v>
      </c>
      <c r="H1514" s="42"/>
      <c r="I1514" s="41"/>
      <c r="J1514" s="42"/>
      <c r="K1514" s="41"/>
      <c r="L1514" s="42">
        <f>SUM(AZ1499:AZ1516)</f>
        <v>1370.73</v>
      </c>
    </row>
    <row r="1515" spans="1:101" ht="28.5" x14ac:dyDescent="0.2">
      <c r="A1515" s="46"/>
      <c r="B1515" s="46" t="s">
        <v>658</v>
      </c>
      <c r="C1515" s="46" t="s">
        <v>2136</v>
      </c>
      <c r="D1515" s="47" t="s">
        <v>635</v>
      </c>
      <c r="E1515" s="48">
        <f>Source!CA662</f>
        <v>46</v>
      </c>
      <c r="F1515" s="48"/>
      <c r="G1515" s="48">
        <f>Source!AU662</f>
        <v>46</v>
      </c>
      <c r="H1515" s="49"/>
      <c r="I1515" s="50"/>
      <c r="J1515" s="49"/>
      <c r="K1515" s="50"/>
      <c r="L1515" s="49">
        <f>SUM(BA1499:BA1516)</f>
        <v>700.59</v>
      </c>
    </row>
    <row r="1516" spans="1:101" ht="15" x14ac:dyDescent="0.2">
      <c r="C1516" s="74" t="s">
        <v>1970</v>
      </c>
      <c r="D1516" s="74"/>
      <c r="E1516" s="74"/>
      <c r="F1516" s="74"/>
      <c r="G1516" s="74"/>
      <c r="H1516" s="74"/>
      <c r="I1516" s="75">
        <f>IF(E1499&lt;&gt;0,K1516/E1499, 0)</f>
        <v>3598.2</v>
      </c>
      <c r="J1516" s="75"/>
      <c r="K1516" s="75">
        <f>L1501+L1505+L1509+L1514+L1515+L1506</f>
        <v>3598.2</v>
      </c>
      <c r="L1516" s="75"/>
      <c r="M1516" s="70">
        <f>K1516*1.038</f>
        <v>3734.9315999999999</v>
      </c>
      <c r="AD1516">
        <f>ROUND((Source!AT662/100)*((ROUND(SUMIF(SmtRes!AQ1017:'SmtRes'!AQ1023,"=1",SmtRes!AD1017:'SmtRes'!AD1023)*Source!I662, 2)+ROUND(SUMIF(SmtRes!AQ1017:'SmtRes'!AQ1023,"=1",SmtRes!AC1017:'SmtRes'!AC1023)*Source!I662, 2))), 2)</f>
        <v>2058.87</v>
      </c>
      <c r="AE1516">
        <f>ROUND((Source!AU662/100)*((ROUND(SUMIF(SmtRes!AQ1017:'SmtRes'!AQ1023,"=1",SmtRes!AD1017:'SmtRes'!AD1023)*Source!I662, 2)+ROUND(SUMIF(SmtRes!AQ1017:'SmtRes'!AQ1023,"=1",SmtRes!AC1017:'SmtRes'!AC1023)*Source!I662, 2))), 2)</f>
        <v>1052.31</v>
      </c>
      <c r="AN1516" s="51">
        <f>L1501+L1505+L1509+L1514+L1515+L1506</f>
        <v>3598.2</v>
      </c>
      <c r="AO1516" s="51">
        <f>L1505</f>
        <v>3.8499999999999996</v>
      </c>
      <c r="AQ1516" t="s">
        <v>1971</v>
      </c>
      <c r="AR1516" s="51">
        <f>L1501</f>
        <v>1519.79</v>
      </c>
      <c r="AT1516" s="51">
        <f>L1506</f>
        <v>3.24</v>
      </c>
      <c r="AV1516" t="s">
        <v>1971</v>
      </c>
      <c r="AW1516" s="51">
        <f>L1509</f>
        <v>0</v>
      </c>
      <c r="AZ1516">
        <f>Source!X662</f>
        <v>1370.73</v>
      </c>
      <c r="BA1516">
        <f>Source!Y662</f>
        <v>700.59</v>
      </c>
      <c r="CD1516">
        <v>2</v>
      </c>
    </row>
    <row r="1517" spans="1:101" ht="99.75" x14ac:dyDescent="0.2">
      <c r="A1517" s="36" t="s">
        <v>781</v>
      </c>
      <c r="B1517" s="38" t="s">
        <v>2159</v>
      </c>
      <c r="C1517" s="38" t="str">
        <f>Source!G663</f>
        <v>Монтаж объектового оборудования аппаратно-программного комплекса системы передачи извещений(  применительно  Демонтаж аппаратно-программного комплекса из шкафа. Специализированный сервер объектового видеонаблюдения)</v>
      </c>
      <c r="D1517" s="39" t="str">
        <f>Source!H663</f>
        <v>КОМПЛ</v>
      </c>
      <c r="E1517" s="40">
        <f>Source!K663</f>
        <v>1</v>
      </c>
      <c r="F1517" s="40"/>
      <c r="G1517" s="40">
        <f>Source!I663</f>
        <v>1</v>
      </c>
      <c r="H1517" s="42"/>
      <c r="I1517" s="41"/>
      <c r="J1517" s="42"/>
      <c r="K1517" s="41"/>
      <c r="L1517" s="42"/>
    </row>
    <row r="1518" spans="1:101" ht="38.25" x14ac:dyDescent="0.2">
      <c r="B1518" s="54" t="s">
        <v>1918</v>
      </c>
      <c r="C1518" s="77" t="s">
        <v>2055</v>
      </c>
      <c r="D1518" s="77"/>
      <c r="E1518" s="77"/>
      <c r="F1518" s="77"/>
      <c r="G1518" s="77"/>
      <c r="H1518" s="77"/>
      <c r="I1518" s="77"/>
      <c r="J1518" s="77"/>
      <c r="K1518" s="77"/>
      <c r="L1518" s="77"/>
      <c r="CW1518" s="55" t="s">
        <v>2055</v>
      </c>
    </row>
    <row r="1519" spans="1:101" ht="15" x14ac:dyDescent="0.2">
      <c r="A1519" s="37"/>
      <c r="B1519" s="40">
        <v>1</v>
      </c>
      <c r="C1519" s="37" t="s">
        <v>1961</v>
      </c>
      <c r="D1519" s="39" t="s">
        <v>1203</v>
      </c>
      <c r="E1519" s="44"/>
      <c r="F1519" s="40"/>
      <c r="G1519" s="40">
        <f>Source!U663</f>
        <v>1.1309999999999998</v>
      </c>
      <c r="H1519" s="40"/>
      <c r="I1519" s="40"/>
      <c r="J1519" s="40"/>
      <c r="K1519" s="40"/>
      <c r="L1519" s="45">
        <f>SUM(L1520:L1522)-SUMIF(CE1520:CE1522, 1, L1520:L1522)</f>
        <v>759.9</v>
      </c>
    </row>
    <row r="1520" spans="1:101" ht="14.25" x14ac:dyDescent="0.2">
      <c r="A1520" s="38"/>
      <c r="B1520" s="38" t="s">
        <v>1448</v>
      </c>
      <c r="C1520" s="38" t="s">
        <v>1449</v>
      </c>
      <c r="D1520" s="39" t="s">
        <v>1450</v>
      </c>
      <c r="E1520" s="40">
        <v>0.01</v>
      </c>
      <c r="F1520" s="40">
        <f>ROUND(0.3,7)</f>
        <v>0.3</v>
      </c>
      <c r="G1520" s="40">
        <f>SmtRes!CX1024</f>
        <v>3.0000000000000001E-3</v>
      </c>
      <c r="H1520" s="42"/>
      <c r="I1520" s="41"/>
      <c r="J1520" s="42">
        <f>SmtRes!CZ1024</f>
        <v>402.75</v>
      </c>
      <c r="K1520" s="41"/>
      <c r="L1520" s="42">
        <f>SmtRes!DI1024</f>
        <v>1.21</v>
      </c>
    </row>
    <row r="1521" spans="1:83" ht="14.25" x14ac:dyDescent="0.2">
      <c r="A1521" s="38"/>
      <c r="B1521" s="38" t="s">
        <v>1657</v>
      </c>
      <c r="C1521" s="38" t="s">
        <v>1658</v>
      </c>
      <c r="D1521" s="39" t="s">
        <v>1450</v>
      </c>
      <c r="E1521" s="40">
        <v>1.88</v>
      </c>
      <c r="F1521" s="40">
        <f>ROUND(0.3,7)</f>
        <v>0.3</v>
      </c>
      <c r="G1521" s="40">
        <f>SmtRes!CX1025</f>
        <v>0.56399999999999995</v>
      </c>
      <c r="H1521" s="42"/>
      <c r="I1521" s="41"/>
      <c r="J1521" s="42">
        <f>SmtRes!CZ1025</f>
        <v>620.24</v>
      </c>
      <c r="K1521" s="41"/>
      <c r="L1521" s="42">
        <f>SmtRes!DI1025</f>
        <v>349.82</v>
      </c>
    </row>
    <row r="1522" spans="1:83" ht="14.25" x14ac:dyDescent="0.2">
      <c r="A1522" s="38"/>
      <c r="B1522" s="38" t="s">
        <v>1659</v>
      </c>
      <c r="C1522" s="38" t="s">
        <v>1660</v>
      </c>
      <c r="D1522" s="39" t="s">
        <v>1450</v>
      </c>
      <c r="E1522" s="40">
        <v>1.88</v>
      </c>
      <c r="F1522" s="40">
        <f>ROUND(0.3,7)</f>
        <v>0.3</v>
      </c>
      <c r="G1522" s="40">
        <f>SmtRes!CX1026</f>
        <v>0.56399999999999995</v>
      </c>
      <c r="H1522" s="42"/>
      <c r="I1522" s="41"/>
      <c r="J1522" s="42">
        <f>SmtRes!CZ1026</f>
        <v>724.95</v>
      </c>
      <c r="K1522" s="41"/>
      <c r="L1522" s="42">
        <f>SmtRes!DI1026</f>
        <v>408.87</v>
      </c>
    </row>
    <row r="1523" spans="1:83" ht="15" x14ac:dyDescent="0.2">
      <c r="A1523" s="37"/>
      <c r="B1523" s="40">
        <v>2</v>
      </c>
      <c r="C1523" s="37" t="s">
        <v>1962</v>
      </c>
      <c r="D1523" s="39"/>
      <c r="E1523" s="44"/>
      <c r="F1523" s="40"/>
      <c r="G1523" s="40"/>
      <c r="H1523" s="40"/>
      <c r="I1523" s="40"/>
      <c r="J1523" s="40"/>
      <c r="K1523" s="40"/>
      <c r="L1523" s="45">
        <f>SUM(L1524:L1526)-SUMIF(CE1524:CE1526, 1, L1524:L1526)</f>
        <v>1.9299999999999997</v>
      </c>
    </row>
    <row r="1524" spans="1:83" ht="15" x14ac:dyDescent="0.2">
      <c r="A1524" s="37"/>
      <c r="B1524" s="40"/>
      <c r="C1524" s="37" t="s">
        <v>1964</v>
      </c>
      <c r="D1524" s="39" t="s">
        <v>1203</v>
      </c>
      <c r="E1524" s="44"/>
      <c r="F1524" s="40"/>
      <c r="G1524" s="40">
        <f>Source!V663</f>
        <v>3.0000000000000001E-3</v>
      </c>
      <c r="H1524" s="40"/>
      <c r="I1524" s="40"/>
      <c r="J1524" s="40"/>
      <c r="K1524" s="40"/>
      <c r="L1524" s="45">
        <f>SUMIF(CE1525:CE1526, 1, L1525:L1526)</f>
        <v>1.62</v>
      </c>
      <c r="CE1524">
        <v>1</v>
      </c>
    </row>
    <row r="1525" spans="1:83" ht="28.5" x14ac:dyDescent="0.2">
      <c r="A1525" s="38"/>
      <c r="B1525" s="38" t="s">
        <v>1206</v>
      </c>
      <c r="C1525" s="38" t="s">
        <v>1208</v>
      </c>
      <c r="D1525" s="39" t="s">
        <v>1100</v>
      </c>
      <c r="E1525" s="40">
        <v>0.01</v>
      </c>
      <c r="F1525" s="40">
        <f>ROUND(0.3,7)</f>
        <v>0.3</v>
      </c>
      <c r="G1525" s="40">
        <f>SmtRes!CX1028</f>
        <v>3.0000000000000001E-3</v>
      </c>
      <c r="H1525" s="42"/>
      <c r="I1525" s="41"/>
      <c r="J1525" s="42">
        <f>SmtRes!CZ1028</f>
        <v>641.70000000000005</v>
      </c>
      <c r="K1525" s="41"/>
      <c r="L1525" s="42">
        <f>SmtRes!DG1028</f>
        <v>1.93</v>
      </c>
    </row>
    <row r="1526" spans="1:83" ht="28.5" x14ac:dyDescent="0.2">
      <c r="A1526" s="38"/>
      <c r="B1526" s="38" t="s">
        <v>1209</v>
      </c>
      <c r="C1526" s="38" t="s">
        <v>1963</v>
      </c>
      <c r="D1526" s="39" t="s">
        <v>1203</v>
      </c>
      <c r="E1526" s="40">
        <f>SmtRes!DO1028*SmtRes!AT1028</f>
        <v>0.01</v>
      </c>
      <c r="F1526" s="40">
        <f>ROUND(0.3,7)</f>
        <v>0.3</v>
      </c>
      <c r="G1526" s="40">
        <f>ROUND(E1526*F1526*G1517, 7)</f>
        <v>3.0000000000000001E-3</v>
      </c>
      <c r="H1526" s="42"/>
      <c r="I1526" s="41"/>
      <c r="J1526" s="42">
        <f>ROUND(SmtRes!AG1028/SmtRes!DO1028, 2)</f>
        <v>539.69000000000005</v>
      </c>
      <c r="K1526" s="41"/>
      <c r="L1526" s="42">
        <f>SmtRes!DH1028</f>
        <v>1.62</v>
      </c>
      <c r="CE1526">
        <v>1</v>
      </c>
    </row>
    <row r="1527" spans="1:83" ht="15" hidden="1" x14ac:dyDescent="0.2">
      <c r="A1527" s="37"/>
      <c r="B1527" s="40">
        <v>4</v>
      </c>
      <c r="C1527" s="37" t="s">
        <v>1965</v>
      </c>
      <c r="D1527" s="39"/>
      <c r="E1527" s="44"/>
      <c r="F1527" s="40"/>
      <c r="G1527" s="40"/>
      <c r="H1527" s="40"/>
      <c r="I1527" s="40"/>
      <c r="J1527" s="40"/>
      <c r="K1527" s="40"/>
      <c r="L1527" s="45">
        <f>SUM(L1528:L1529)-SUMIF(CE1528:CE1529, 1, L1528:L1529)</f>
        <v>0</v>
      </c>
    </row>
    <row r="1528" spans="1:83" ht="14.25" x14ac:dyDescent="0.2">
      <c r="A1528" s="38"/>
      <c r="B1528" s="38" t="s">
        <v>1210</v>
      </c>
      <c r="C1528" s="38" t="s">
        <v>1212</v>
      </c>
      <c r="D1528" s="39" t="s">
        <v>1213</v>
      </c>
      <c r="E1528" s="40">
        <v>0.10100000000000001</v>
      </c>
      <c r="F1528" s="40">
        <f>ROUND(0,7)</f>
        <v>0</v>
      </c>
      <c r="G1528" s="40">
        <f>SmtRes!CX1029</f>
        <v>0</v>
      </c>
      <c r="H1528" s="42"/>
      <c r="I1528" s="41"/>
      <c r="J1528" s="42">
        <f>SmtRes!CZ1029</f>
        <v>7.32</v>
      </c>
      <c r="K1528" s="41"/>
      <c r="L1528" s="42">
        <f>SmtRes!DF1029</f>
        <v>0</v>
      </c>
    </row>
    <row r="1529" spans="1:83" ht="71.25" x14ac:dyDescent="0.2">
      <c r="A1529" s="38"/>
      <c r="B1529" s="38" t="s">
        <v>1796</v>
      </c>
      <c r="C1529" s="46" t="s">
        <v>1798</v>
      </c>
      <c r="D1529" s="47" t="s">
        <v>32</v>
      </c>
      <c r="E1529" s="48">
        <v>2.4599999999999999E-3</v>
      </c>
      <c r="F1529" s="48">
        <f>ROUND(0,7)</f>
        <v>0</v>
      </c>
      <c r="G1529" s="48">
        <f>SmtRes!CX1030</f>
        <v>0</v>
      </c>
      <c r="H1529" s="49">
        <f>SmtRes!CZ1030</f>
        <v>44.99</v>
      </c>
      <c r="I1529" s="50">
        <f>SmtRes!AI1030</f>
        <v>1.24</v>
      </c>
      <c r="J1529" s="49">
        <f>ROUND(H1529*I1529, 2)</f>
        <v>55.79</v>
      </c>
      <c r="K1529" s="50"/>
      <c r="L1529" s="49">
        <f>SmtRes!DF1030</f>
        <v>0</v>
      </c>
    </row>
    <row r="1530" spans="1:83" ht="15" x14ac:dyDescent="0.2">
      <c r="A1530" s="38"/>
      <c r="B1530" s="38"/>
      <c r="C1530" s="52" t="s">
        <v>1966</v>
      </c>
      <c r="D1530" s="39"/>
      <c r="E1530" s="40"/>
      <c r="F1530" s="40"/>
      <c r="G1530" s="40"/>
      <c r="H1530" s="42"/>
      <c r="I1530" s="41"/>
      <c r="J1530" s="42"/>
      <c r="K1530" s="41"/>
      <c r="L1530" s="42">
        <f>L1519+L1523+L1524+L1527</f>
        <v>763.44999999999993</v>
      </c>
    </row>
    <row r="1531" spans="1:83" ht="14.25" x14ac:dyDescent="0.2">
      <c r="A1531" s="38"/>
      <c r="B1531" s="38"/>
      <c r="C1531" s="38" t="s">
        <v>1967</v>
      </c>
      <c r="D1531" s="39"/>
      <c r="E1531" s="40"/>
      <c r="F1531" s="40"/>
      <c r="G1531" s="40"/>
      <c r="H1531" s="42"/>
      <c r="I1531" s="41"/>
      <c r="J1531" s="42"/>
      <c r="K1531" s="41"/>
      <c r="L1531" s="42">
        <f>SUM(AR1517:AR1534)+SUM(AS1517:AS1534)+SUM(AT1517:AT1534)+SUM(AU1517:AU1534)+SUM(AV1517:AV1534)</f>
        <v>761.52</v>
      </c>
    </row>
    <row r="1532" spans="1:83" ht="28.5" x14ac:dyDescent="0.2">
      <c r="A1532" s="38"/>
      <c r="B1532" s="38" t="s">
        <v>657</v>
      </c>
      <c r="C1532" s="38" t="s">
        <v>2135</v>
      </c>
      <c r="D1532" s="39" t="s">
        <v>635</v>
      </c>
      <c r="E1532" s="40">
        <f>Source!BZ663</f>
        <v>90</v>
      </c>
      <c r="F1532" s="40"/>
      <c r="G1532" s="40">
        <f>Source!AT663</f>
        <v>90</v>
      </c>
      <c r="H1532" s="42"/>
      <c r="I1532" s="41"/>
      <c r="J1532" s="42"/>
      <c r="K1532" s="41"/>
      <c r="L1532" s="42">
        <f>SUM(AZ1517:AZ1534)</f>
        <v>685.37</v>
      </c>
    </row>
    <row r="1533" spans="1:83" ht="28.5" x14ac:dyDescent="0.2">
      <c r="A1533" s="46"/>
      <c r="B1533" s="46" t="s">
        <v>658</v>
      </c>
      <c r="C1533" s="46" t="s">
        <v>2136</v>
      </c>
      <c r="D1533" s="47" t="s">
        <v>635</v>
      </c>
      <c r="E1533" s="48">
        <f>Source!CA663</f>
        <v>46</v>
      </c>
      <c r="F1533" s="48"/>
      <c r="G1533" s="48">
        <f>Source!AU663</f>
        <v>46</v>
      </c>
      <c r="H1533" s="49"/>
      <c r="I1533" s="50"/>
      <c r="J1533" s="49"/>
      <c r="K1533" s="50"/>
      <c r="L1533" s="49">
        <f>SUM(BA1517:BA1534)</f>
        <v>350.3</v>
      </c>
    </row>
    <row r="1534" spans="1:83" ht="15" x14ac:dyDescent="0.2">
      <c r="C1534" s="74" t="s">
        <v>1970</v>
      </c>
      <c r="D1534" s="74"/>
      <c r="E1534" s="74"/>
      <c r="F1534" s="74"/>
      <c r="G1534" s="74"/>
      <c r="H1534" s="74"/>
      <c r="I1534" s="75">
        <f>IF(E1517&lt;&gt;0,K1534/E1517, 0)</f>
        <v>1799.1199999999997</v>
      </c>
      <c r="J1534" s="75"/>
      <c r="K1534" s="75">
        <f>L1519+L1523+L1527+L1532+L1533+L1524</f>
        <v>1799.1199999999997</v>
      </c>
      <c r="L1534" s="75"/>
      <c r="M1534" s="70">
        <f>K1534*1.038</f>
        <v>1867.4865599999996</v>
      </c>
      <c r="AD1534">
        <f>ROUND((Source!AT663/100)*((ROUND(SUMIF(SmtRes!AQ1024:'SmtRes'!AQ1030,"=1",SmtRes!AD1024:'SmtRes'!AD1030)*Source!I663, 2)+ROUND(SUMIF(SmtRes!AQ1024:'SmtRes'!AQ1030,"=1",SmtRes!AC1024:'SmtRes'!AC1030)*Source!I663, 2))), 2)</f>
        <v>2058.87</v>
      </c>
      <c r="AE1534">
        <f>ROUND((Source!AU663/100)*((ROUND(SUMIF(SmtRes!AQ1024:'SmtRes'!AQ1030,"=1",SmtRes!AD1024:'SmtRes'!AD1030)*Source!I663, 2)+ROUND(SUMIF(SmtRes!AQ1024:'SmtRes'!AQ1030,"=1",SmtRes!AC1024:'SmtRes'!AC1030)*Source!I663, 2))), 2)</f>
        <v>1052.31</v>
      </c>
      <c r="AN1534" s="51">
        <f>L1519+L1523+L1527+L1532+L1533+L1524</f>
        <v>1799.1199999999997</v>
      </c>
      <c r="AO1534" s="51">
        <f>L1523</f>
        <v>1.9299999999999997</v>
      </c>
      <c r="AQ1534" t="s">
        <v>1971</v>
      </c>
      <c r="AR1534" s="51">
        <f>L1519</f>
        <v>759.9</v>
      </c>
      <c r="AT1534" s="51">
        <f>L1524</f>
        <v>1.62</v>
      </c>
      <c r="AV1534" t="s">
        <v>1971</v>
      </c>
      <c r="AW1534" s="51">
        <f>L1527</f>
        <v>0</v>
      </c>
      <c r="AZ1534">
        <f>Source!X663</f>
        <v>685.37</v>
      </c>
      <c r="BA1534">
        <f>Source!Y663</f>
        <v>350.3</v>
      </c>
      <c r="CD1534">
        <v>2</v>
      </c>
    </row>
    <row r="1535" spans="1:83" ht="139.5" x14ac:dyDescent="0.2">
      <c r="A1535" s="36" t="s">
        <v>783</v>
      </c>
      <c r="B1535" s="38" t="s">
        <v>2159</v>
      </c>
      <c r="C1535" s="38" t="s">
        <v>2160</v>
      </c>
      <c r="D1535" s="39" t="str">
        <f>Source!H664</f>
        <v>КОМПЛ</v>
      </c>
      <c r="E1535" s="40">
        <f>Source!K664</f>
        <v>1</v>
      </c>
      <c r="F1535" s="40"/>
      <c r="G1535" s="40">
        <f>Source!I664</f>
        <v>1</v>
      </c>
      <c r="H1535" s="42"/>
      <c r="I1535" s="41"/>
      <c r="J1535" s="42"/>
      <c r="K1535" s="41"/>
      <c r="L1535" s="42"/>
    </row>
    <row r="1536" spans="1:83" ht="15" x14ac:dyDescent="0.2">
      <c r="A1536" s="37"/>
      <c r="B1536" s="40">
        <v>1</v>
      </c>
      <c r="C1536" s="37" t="s">
        <v>1961</v>
      </c>
      <c r="D1536" s="39" t="s">
        <v>1203</v>
      </c>
      <c r="E1536" s="44"/>
      <c r="F1536" s="40"/>
      <c r="G1536" s="40">
        <f>Source!U664</f>
        <v>3.7699999999999996</v>
      </c>
      <c r="H1536" s="40"/>
      <c r="I1536" s="40"/>
      <c r="J1536" s="40"/>
      <c r="K1536" s="40"/>
      <c r="L1536" s="45">
        <f>SUM(L1537:L1539)-SUMIF(CE1537:CE1539, 1, L1537:L1539)</f>
        <v>2532.9899999999998</v>
      </c>
    </row>
    <row r="1537" spans="1:83" ht="14.25" x14ac:dyDescent="0.2">
      <c r="A1537" s="38"/>
      <c r="B1537" s="38" t="s">
        <v>1448</v>
      </c>
      <c r="C1537" s="38" t="s">
        <v>1449</v>
      </c>
      <c r="D1537" s="39" t="s">
        <v>1450</v>
      </c>
      <c r="E1537" s="40">
        <v>0.01</v>
      </c>
      <c r="F1537" s="40"/>
      <c r="G1537" s="40">
        <f>SmtRes!CX1031</f>
        <v>0.01</v>
      </c>
      <c r="H1537" s="42"/>
      <c r="I1537" s="41"/>
      <c r="J1537" s="42">
        <f>SmtRes!CZ1031</f>
        <v>402.75</v>
      </c>
      <c r="K1537" s="41"/>
      <c r="L1537" s="42">
        <f>SmtRes!DI1031</f>
        <v>4.03</v>
      </c>
    </row>
    <row r="1538" spans="1:83" ht="14.25" x14ac:dyDescent="0.2">
      <c r="A1538" s="38"/>
      <c r="B1538" s="38" t="s">
        <v>1657</v>
      </c>
      <c r="C1538" s="38" t="s">
        <v>1658</v>
      </c>
      <c r="D1538" s="39" t="s">
        <v>1450</v>
      </c>
      <c r="E1538" s="40">
        <v>1.88</v>
      </c>
      <c r="F1538" s="40"/>
      <c r="G1538" s="40">
        <f>SmtRes!CX1032</f>
        <v>1.88</v>
      </c>
      <c r="H1538" s="42"/>
      <c r="I1538" s="41"/>
      <c r="J1538" s="42">
        <f>SmtRes!CZ1032</f>
        <v>620.24</v>
      </c>
      <c r="K1538" s="41"/>
      <c r="L1538" s="42">
        <f>SmtRes!DI1032</f>
        <v>1166.05</v>
      </c>
    </row>
    <row r="1539" spans="1:83" ht="14.25" x14ac:dyDescent="0.2">
      <c r="A1539" s="38"/>
      <c r="B1539" s="38" t="s">
        <v>1659</v>
      </c>
      <c r="C1539" s="38" t="s">
        <v>1660</v>
      </c>
      <c r="D1539" s="39" t="s">
        <v>1450</v>
      </c>
      <c r="E1539" s="40">
        <v>1.88</v>
      </c>
      <c r="F1539" s="40"/>
      <c r="G1539" s="40">
        <f>SmtRes!CX1033</f>
        <v>1.88</v>
      </c>
      <c r="H1539" s="42"/>
      <c r="I1539" s="41"/>
      <c r="J1539" s="42">
        <f>SmtRes!CZ1033</f>
        <v>724.95</v>
      </c>
      <c r="K1539" s="41"/>
      <c r="L1539" s="42">
        <f>SmtRes!DI1033</f>
        <v>1362.91</v>
      </c>
    </row>
    <row r="1540" spans="1:83" ht="15" x14ac:dyDescent="0.2">
      <c r="A1540" s="37"/>
      <c r="B1540" s="40">
        <v>2</v>
      </c>
      <c r="C1540" s="37" t="s">
        <v>1962</v>
      </c>
      <c r="D1540" s="39"/>
      <c r="E1540" s="44"/>
      <c r="F1540" s="40"/>
      <c r="G1540" s="40"/>
      <c r="H1540" s="40"/>
      <c r="I1540" s="40"/>
      <c r="J1540" s="40"/>
      <c r="K1540" s="40"/>
      <c r="L1540" s="45">
        <f>SUM(L1541:L1543)-SUMIF(CE1541:CE1543, 1, L1541:L1543)</f>
        <v>6.4199999999999982</v>
      </c>
    </row>
    <row r="1541" spans="1:83" ht="15" x14ac:dyDescent="0.2">
      <c r="A1541" s="37"/>
      <c r="B1541" s="40"/>
      <c r="C1541" s="37" t="s">
        <v>1964</v>
      </c>
      <c r="D1541" s="39" t="s">
        <v>1203</v>
      </c>
      <c r="E1541" s="44"/>
      <c r="F1541" s="40"/>
      <c r="G1541" s="40">
        <f>Source!V664</f>
        <v>0.01</v>
      </c>
      <c r="H1541" s="40"/>
      <c r="I1541" s="40"/>
      <c r="J1541" s="40"/>
      <c r="K1541" s="40"/>
      <c r="L1541" s="45">
        <f>SUMIF(CE1542:CE1543, 1, L1542:L1543)</f>
        <v>5.4</v>
      </c>
      <c r="CE1541">
        <v>1</v>
      </c>
    </row>
    <row r="1542" spans="1:83" ht="28.5" x14ac:dyDescent="0.2">
      <c r="A1542" s="38"/>
      <c r="B1542" s="38" t="s">
        <v>1206</v>
      </c>
      <c r="C1542" s="38" t="s">
        <v>1208</v>
      </c>
      <c r="D1542" s="39" t="s">
        <v>1100</v>
      </c>
      <c r="E1542" s="40">
        <v>0.01</v>
      </c>
      <c r="F1542" s="40"/>
      <c r="G1542" s="40">
        <f>SmtRes!CX1035</f>
        <v>0.01</v>
      </c>
      <c r="H1542" s="42"/>
      <c r="I1542" s="41"/>
      <c r="J1542" s="42">
        <f>SmtRes!CZ1035</f>
        <v>641.70000000000005</v>
      </c>
      <c r="K1542" s="41"/>
      <c r="L1542" s="42">
        <f>SmtRes!DG1035</f>
        <v>6.42</v>
      </c>
    </row>
    <row r="1543" spans="1:83" ht="28.5" x14ac:dyDescent="0.2">
      <c r="A1543" s="38"/>
      <c r="B1543" s="38" t="s">
        <v>1209</v>
      </c>
      <c r="C1543" s="38" t="s">
        <v>1963</v>
      </c>
      <c r="D1543" s="39" t="s">
        <v>1203</v>
      </c>
      <c r="E1543" s="40">
        <f>SmtRes!DO1035*SmtRes!AT1035</f>
        <v>0.01</v>
      </c>
      <c r="F1543" s="40"/>
      <c r="G1543" s="40">
        <f>ROUND(E1543*G1535, 7)</f>
        <v>0.01</v>
      </c>
      <c r="H1543" s="42"/>
      <c r="I1543" s="41"/>
      <c r="J1543" s="42">
        <f>ROUND(SmtRes!AG1035/SmtRes!DO1035, 2)</f>
        <v>539.69000000000005</v>
      </c>
      <c r="K1543" s="41"/>
      <c r="L1543" s="42">
        <f>SmtRes!DH1035</f>
        <v>5.4</v>
      </c>
      <c r="CE1543">
        <v>1</v>
      </c>
    </row>
    <row r="1544" spans="1:83" ht="15" hidden="1" x14ac:dyDescent="0.2">
      <c r="A1544" s="37"/>
      <c r="B1544" s="40">
        <v>4</v>
      </c>
      <c r="C1544" s="37" t="s">
        <v>1965</v>
      </c>
      <c r="D1544" s="39"/>
      <c r="E1544" s="44"/>
      <c r="F1544" s="40"/>
      <c r="G1544" s="40"/>
      <c r="H1544" s="40"/>
      <c r="I1544" s="40"/>
      <c r="J1544" s="40"/>
      <c r="K1544" s="40"/>
      <c r="L1544" s="45">
        <f>SUM(L1545:L1546)-SUMIF(CE1545:CE1546, 1, L1545:L1546)</f>
        <v>0</v>
      </c>
    </row>
    <row r="1545" spans="1:83" ht="14.25" x14ac:dyDescent="0.2">
      <c r="A1545" s="38"/>
      <c r="B1545" s="38" t="s">
        <v>1210</v>
      </c>
      <c r="C1545" s="38" t="s">
        <v>1212</v>
      </c>
      <c r="D1545" s="39" t="s">
        <v>1213</v>
      </c>
      <c r="E1545" s="40">
        <v>0.10100000000000001</v>
      </c>
      <c r="F1545" s="40">
        <f>ROUND(0,7)</f>
        <v>0</v>
      </c>
      <c r="G1545" s="40">
        <f>SmtRes!CX1036</f>
        <v>0</v>
      </c>
      <c r="H1545" s="42"/>
      <c r="I1545" s="41"/>
      <c r="J1545" s="42">
        <f>SmtRes!CZ1036</f>
        <v>7.32</v>
      </c>
      <c r="K1545" s="41"/>
      <c r="L1545" s="42">
        <f>SmtRes!DF1036</f>
        <v>0</v>
      </c>
    </row>
    <row r="1546" spans="1:83" ht="71.25" x14ac:dyDescent="0.2">
      <c r="A1546" s="38"/>
      <c r="B1546" s="38" t="s">
        <v>1796</v>
      </c>
      <c r="C1546" s="46" t="s">
        <v>1798</v>
      </c>
      <c r="D1546" s="47" t="s">
        <v>32</v>
      </c>
      <c r="E1546" s="48">
        <v>2.4599999999999999E-3</v>
      </c>
      <c r="F1546" s="48">
        <f>ROUND(0,7)</f>
        <v>0</v>
      </c>
      <c r="G1546" s="48">
        <f>SmtRes!CX1037</f>
        <v>0</v>
      </c>
      <c r="H1546" s="49">
        <f>SmtRes!CZ1037</f>
        <v>44.99</v>
      </c>
      <c r="I1546" s="50">
        <f>SmtRes!AI1037</f>
        <v>1.24</v>
      </c>
      <c r="J1546" s="49">
        <f>ROUND(H1546*I1546, 2)</f>
        <v>55.79</v>
      </c>
      <c r="K1546" s="50"/>
      <c r="L1546" s="49">
        <f>SmtRes!DF1037</f>
        <v>0</v>
      </c>
    </row>
    <row r="1547" spans="1:83" ht="15" x14ac:dyDescent="0.2">
      <c r="A1547" s="38"/>
      <c r="B1547" s="38"/>
      <c r="C1547" s="52" t="s">
        <v>1966</v>
      </c>
      <c r="D1547" s="39"/>
      <c r="E1547" s="40"/>
      <c r="F1547" s="40"/>
      <c r="G1547" s="40"/>
      <c r="H1547" s="42"/>
      <c r="I1547" s="41"/>
      <c r="J1547" s="42"/>
      <c r="K1547" s="41"/>
      <c r="L1547" s="42">
        <f>L1536+L1540+L1541+L1544</f>
        <v>2544.81</v>
      </c>
    </row>
    <row r="1548" spans="1:83" ht="14.25" x14ac:dyDescent="0.2">
      <c r="A1548" s="38"/>
      <c r="B1548" s="38"/>
      <c r="C1548" s="38" t="s">
        <v>1967</v>
      </c>
      <c r="D1548" s="39"/>
      <c r="E1548" s="40"/>
      <c r="F1548" s="40"/>
      <c r="G1548" s="40"/>
      <c r="H1548" s="42"/>
      <c r="I1548" s="41"/>
      <c r="J1548" s="42"/>
      <c r="K1548" s="41"/>
      <c r="L1548" s="42">
        <f>SUM(AR1535:AR1551)+SUM(AS1535:AS1551)+SUM(AT1535:AT1551)+SUM(AU1535:AU1551)+SUM(AV1535:AV1551)</f>
        <v>2538.39</v>
      </c>
    </row>
    <row r="1549" spans="1:83" ht="28.5" x14ac:dyDescent="0.2">
      <c r="A1549" s="38"/>
      <c r="B1549" s="38" t="s">
        <v>657</v>
      </c>
      <c r="C1549" s="38" t="s">
        <v>2135</v>
      </c>
      <c r="D1549" s="39" t="s">
        <v>635</v>
      </c>
      <c r="E1549" s="40">
        <f>Source!BZ664</f>
        <v>90</v>
      </c>
      <c r="F1549" s="40"/>
      <c r="G1549" s="40">
        <f>Source!AT664</f>
        <v>90</v>
      </c>
      <c r="H1549" s="42"/>
      <c r="I1549" s="41"/>
      <c r="J1549" s="42"/>
      <c r="K1549" s="41"/>
      <c r="L1549" s="42">
        <f>SUM(AZ1535:AZ1551)</f>
        <v>2284.5500000000002</v>
      </c>
    </row>
    <row r="1550" spans="1:83" ht="28.5" x14ac:dyDescent="0.2">
      <c r="A1550" s="46"/>
      <c r="B1550" s="46" t="s">
        <v>658</v>
      </c>
      <c r="C1550" s="46" t="s">
        <v>2136</v>
      </c>
      <c r="D1550" s="47" t="s">
        <v>635</v>
      </c>
      <c r="E1550" s="48">
        <f>Source!CA664</f>
        <v>46</v>
      </c>
      <c r="F1550" s="48"/>
      <c r="G1550" s="48">
        <f>Source!AU664</f>
        <v>46</v>
      </c>
      <c r="H1550" s="49"/>
      <c r="I1550" s="50"/>
      <c r="J1550" s="49"/>
      <c r="K1550" s="50"/>
      <c r="L1550" s="49">
        <f>SUM(BA1535:BA1551)</f>
        <v>1167.6600000000001</v>
      </c>
    </row>
    <row r="1551" spans="1:83" ht="15" x14ac:dyDescent="0.2">
      <c r="C1551" s="74" t="s">
        <v>1970</v>
      </c>
      <c r="D1551" s="74"/>
      <c r="E1551" s="74"/>
      <c r="F1551" s="74"/>
      <c r="G1551" s="74"/>
      <c r="H1551" s="74"/>
      <c r="I1551" s="75">
        <f>IF(E1535&lt;&gt;0,K1551/E1535, 0)</f>
        <v>5997.0199999999995</v>
      </c>
      <c r="J1551" s="75"/>
      <c r="K1551" s="75">
        <f>L1536+L1540+L1544+L1549+L1550+L1541</f>
        <v>5997.0199999999995</v>
      </c>
      <c r="L1551" s="75"/>
      <c r="M1551" s="70">
        <f>K1551*1.038</f>
        <v>6224.9067599999998</v>
      </c>
      <c r="AD1551">
        <f>ROUND((Source!AT664/100)*((ROUND(SUMIF(SmtRes!AQ1031:'SmtRes'!AQ1037,"=1",SmtRes!AD1031:'SmtRes'!AD1037)*Source!I664, 2)+ROUND(SUMIF(SmtRes!AQ1031:'SmtRes'!AQ1037,"=1",SmtRes!AC1031:'SmtRes'!AC1037)*Source!I664, 2))), 2)</f>
        <v>2058.87</v>
      </c>
      <c r="AE1551">
        <f>ROUND((Source!AU664/100)*((ROUND(SUMIF(SmtRes!AQ1031:'SmtRes'!AQ1037,"=1",SmtRes!AD1031:'SmtRes'!AD1037)*Source!I664, 2)+ROUND(SUMIF(SmtRes!AQ1031:'SmtRes'!AQ1037,"=1",SmtRes!AC1031:'SmtRes'!AC1037)*Source!I664, 2))), 2)</f>
        <v>1052.31</v>
      </c>
      <c r="AN1551" s="51">
        <f>L1536+L1540+L1544+L1549+L1550+L1541</f>
        <v>5997.0199999999995</v>
      </c>
      <c r="AO1551" s="51">
        <f>L1540</f>
        <v>6.4199999999999982</v>
      </c>
      <c r="AQ1551" t="s">
        <v>1971</v>
      </c>
      <c r="AR1551" s="51">
        <f>L1536</f>
        <v>2532.9899999999998</v>
      </c>
      <c r="AT1551" s="51">
        <f>L1541</f>
        <v>5.4</v>
      </c>
      <c r="AV1551" t="s">
        <v>1971</v>
      </c>
      <c r="AW1551" s="51">
        <f>L1544</f>
        <v>0</v>
      </c>
      <c r="AZ1551">
        <f>Source!X664</f>
        <v>2284.5500000000002</v>
      </c>
      <c r="BA1551">
        <f>Source!Y664</f>
        <v>1167.6600000000001</v>
      </c>
      <c r="CD1551">
        <v>2</v>
      </c>
    </row>
    <row r="1552" spans="1:83" ht="111" x14ac:dyDescent="0.2">
      <c r="A1552" s="36" t="s">
        <v>795</v>
      </c>
      <c r="B1552" s="38" t="s">
        <v>2161</v>
      </c>
      <c r="C1552" s="38" t="s">
        <v>2162</v>
      </c>
      <c r="D1552" s="39" t="str">
        <f>Source!H671</f>
        <v>КОМПЛ</v>
      </c>
      <c r="E1552" s="40">
        <f>Source!K671</f>
        <v>1</v>
      </c>
      <c r="F1552" s="40"/>
      <c r="G1552" s="40">
        <f>Source!I671</f>
        <v>1</v>
      </c>
      <c r="H1552" s="42"/>
      <c r="I1552" s="41"/>
      <c r="J1552" s="42"/>
      <c r="K1552" s="41"/>
      <c r="L1552" s="42"/>
    </row>
    <row r="1553" spans="1:101" ht="15" x14ac:dyDescent="0.2">
      <c r="A1553" s="37"/>
      <c r="B1553" s="40">
        <v>1</v>
      </c>
      <c r="C1553" s="37" t="s">
        <v>1961</v>
      </c>
      <c r="D1553" s="39" t="s">
        <v>1203</v>
      </c>
      <c r="E1553" s="44"/>
      <c r="F1553" s="40"/>
      <c r="G1553" s="40">
        <f>Source!U671</f>
        <v>2.5099999999999998</v>
      </c>
      <c r="H1553" s="40"/>
      <c r="I1553" s="40"/>
      <c r="J1553" s="40"/>
      <c r="K1553" s="40"/>
      <c r="L1553" s="45">
        <f>SUM(L1554:L1555)-SUMIF(CE1554:CE1555, 1, L1554:L1555)</f>
        <v>1771.46</v>
      </c>
    </row>
    <row r="1554" spans="1:101" ht="14.25" x14ac:dyDescent="0.2">
      <c r="A1554" s="38"/>
      <c r="B1554" s="38" t="s">
        <v>1657</v>
      </c>
      <c r="C1554" s="38" t="s">
        <v>1658</v>
      </c>
      <c r="D1554" s="39" t="s">
        <v>1450</v>
      </c>
      <c r="E1554" s="40">
        <v>0.46</v>
      </c>
      <c r="F1554" s="40"/>
      <c r="G1554" s="40">
        <f>SmtRes!CX1068</f>
        <v>0.46</v>
      </c>
      <c r="H1554" s="42"/>
      <c r="I1554" s="41"/>
      <c r="J1554" s="42">
        <f>SmtRes!CZ1068</f>
        <v>620.24</v>
      </c>
      <c r="K1554" s="41"/>
      <c r="L1554" s="42">
        <f>SmtRes!DI1068</f>
        <v>285.31</v>
      </c>
    </row>
    <row r="1555" spans="1:101" ht="14.25" x14ac:dyDescent="0.2">
      <c r="A1555" s="38"/>
      <c r="B1555" s="38" t="s">
        <v>1659</v>
      </c>
      <c r="C1555" s="46" t="s">
        <v>1660</v>
      </c>
      <c r="D1555" s="47" t="s">
        <v>1450</v>
      </c>
      <c r="E1555" s="48">
        <v>2.0499999999999998</v>
      </c>
      <c r="F1555" s="48"/>
      <c r="G1555" s="48">
        <f>SmtRes!CX1069</f>
        <v>2.0499999999999998</v>
      </c>
      <c r="H1555" s="49"/>
      <c r="I1555" s="50"/>
      <c r="J1555" s="49">
        <f>SmtRes!CZ1069</f>
        <v>724.95</v>
      </c>
      <c r="K1555" s="50"/>
      <c r="L1555" s="49">
        <f>SmtRes!DI1069</f>
        <v>1486.15</v>
      </c>
    </row>
    <row r="1556" spans="1:101" ht="15" x14ac:dyDescent="0.2">
      <c r="A1556" s="38"/>
      <c r="B1556" s="38"/>
      <c r="C1556" s="52" t="s">
        <v>1966</v>
      </c>
      <c r="D1556" s="39"/>
      <c r="E1556" s="40"/>
      <c r="F1556" s="40"/>
      <c r="G1556" s="40"/>
      <c r="H1556" s="42"/>
      <c r="I1556" s="41"/>
      <c r="J1556" s="42"/>
      <c r="K1556" s="41"/>
      <c r="L1556" s="42">
        <f>L1553</f>
        <v>1771.46</v>
      </c>
    </row>
    <row r="1557" spans="1:101" ht="14.25" x14ac:dyDescent="0.2">
      <c r="A1557" s="38"/>
      <c r="B1557" s="38"/>
      <c r="C1557" s="38" t="s">
        <v>1967</v>
      </c>
      <c r="D1557" s="39"/>
      <c r="E1557" s="40"/>
      <c r="F1557" s="40"/>
      <c r="G1557" s="40"/>
      <c r="H1557" s="42"/>
      <c r="I1557" s="41"/>
      <c r="J1557" s="42"/>
      <c r="K1557" s="41"/>
      <c r="L1557" s="42">
        <f>SUM(AR1552:AR1560)+SUM(AS1552:AS1560)+SUM(AT1552:AT1560)+SUM(AU1552:AU1560)+SUM(AV1552:AV1560)</f>
        <v>1771.46</v>
      </c>
    </row>
    <row r="1558" spans="1:101" ht="28.5" x14ac:dyDescent="0.2">
      <c r="A1558" s="38"/>
      <c r="B1558" s="38" t="s">
        <v>657</v>
      </c>
      <c r="C1558" s="38" t="s">
        <v>2135</v>
      </c>
      <c r="D1558" s="39" t="s">
        <v>635</v>
      </c>
      <c r="E1558" s="40">
        <f>Source!BZ671</f>
        <v>90</v>
      </c>
      <c r="F1558" s="40"/>
      <c r="G1558" s="40">
        <f>Source!AT671</f>
        <v>90</v>
      </c>
      <c r="H1558" s="42"/>
      <c r="I1558" s="41"/>
      <c r="J1558" s="42"/>
      <c r="K1558" s="41"/>
      <c r="L1558" s="42">
        <f>SUM(AZ1552:AZ1560)</f>
        <v>1594.31</v>
      </c>
    </row>
    <row r="1559" spans="1:101" ht="28.5" x14ac:dyDescent="0.2">
      <c r="A1559" s="46"/>
      <c r="B1559" s="46" t="s">
        <v>658</v>
      </c>
      <c r="C1559" s="46" t="s">
        <v>2136</v>
      </c>
      <c r="D1559" s="47" t="s">
        <v>635</v>
      </c>
      <c r="E1559" s="48">
        <f>Source!CA671</f>
        <v>46</v>
      </c>
      <c r="F1559" s="48"/>
      <c r="G1559" s="48">
        <f>Source!AU671</f>
        <v>46</v>
      </c>
      <c r="H1559" s="49"/>
      <c r="I1559" s="50"/>
      <c r="J1559" s="49"/>
      <c r="K1559" s="50"/>
      <c r="L1559" s="49">
        <f>SUM(BA1552:BA1560)</f>
        <v>814.87</v>
      </c>
    </row>
    <row r="1560" spans="1:101" ht="15" x14ac:dyDescent="0.2">
      <c r="C1560" s="74" t="s">
        <v>1970</v>
      </c>
      <c r="D1560" s="74"/>
      <c r="E1560" s="74"/>
      <c r="F1560" s="74"/>
      <c r="G1560" s="74"/>
      <c r="H1560" s="74"/>
      <c r="I1560" s="75">
        <f>IF(E1552&lt;&gt;0,K1560/E1552, 0)</f>
        <v>4180.6400000000003</v>
      </c>
      <c r="J1560" s="75"/>
      <c r="K1560" s="75">
        <f>L1553+L1558+L1559</f>
        <v>4180.6400000000003</v>
      </c>
      <c r="L1560" s="75"/>
      <c r="M1560" s="70">
        <f>K1560*1.038</f>
        <v>4339.5043200000009</v>
      </c>
      <c r="AD1560">
        <f>ROUND((Source!AT671/100)*((ROUND(SUMIF(SmtRes!AQ1068:'SmtRes'!AQ1069,"=1",SmtRes!AD1068:'SmtRes'!AD1069)*Source!I671, 2)+ROUND(SUMIF(SmtRes!AQ1068:'SmtRes'!AQ1069,"=1",SmtRes!AC1068:'SmtRes'!AC1069)*Source!I671, 2))), 2)</f>
        <v>1210.67</v>
      </c>
      <c r="AE1560">
        <f>ROUND((Source!AU671/100)*((ROUND(SUMIF(SmtRes!AQ1068:'SmtRes'!AQ1069,"=1",SmtRes!AD1068:'SmtRes'!AD1069)*Source!I671, 2)+ROUND(SUMIF(SmtRes!AQ1068:'SmtRes'!AQ1069,"=1",SmtRes!AC1068:'SmtRes'!AC1069)*Source!I671, 2))), 2)</f>
        <v>618.79</v>
      </c>
      <c r="AN1560" s="51">
        <f>L1553+L1558+L1559</f>
        <v>4180.6400000000003</v>
      </c>
      <c r="AO1560">
        <f>0</f>
        <v>0</v>
      </c>
      <c r="AQ1560" t="s">
        <v>1971</v>
      </c>
      <c r="AR1560" s="51">
        <f>L1553</f>
        <v>1771.46</v>
      </c>
      <c r="AT1560">
        <f>0</f>
        <v>0</v>
      </c>
      <c r="AV1560" t="s">
        <v>1971</v>
      </c>
      <c r="AW1560">
        <f>0</f>
        <v>0</v>
      </c>
      <c r="AZ1560">
        <f>Source!X671</f>
        <v>1594.31</v>
      </c>
      <c r="BA1560">
        <f>Source!Y671</f>
        <v>814.87</v>
      </c>
      <c r="CD1560">
        <v>2</v>
      </c>
    </row>
    <row r="1561" spans="1:101" ht="71.25" x14ac:dyDescent="0.2">
      <c r="A1561" s="36" t="s">
        <v>803</v>
      </c>
      <c r="B1561" s="38" t="s">
        <v>2163</v>
      </c>
      <c r="C1561" s="38" t="str">
        <f>Source!G674</f>
        <v>Съемные и выдвижные блоки (модули, ячейки, ТЭЗ), масса: до 5 кг (применительно Демонтаж коммутатора локальной сети из шкафа, вес 1,16 кг)</v>
      </c>
      <c r="D1561" s="39" t="str">
        <f>Source!H674</f>
        <v>ШТ</v>
      </c>
      <c r="E1561" s="40">
        <f>Source!K674</f>
        <v>1</v>
      </c>
      <c r="F1561" s="40"/>
      <c r="G1561" s="40">
        <f>Source!I674</f>
        <v>1</v>
      </c>
      <c r="H1561" s="42"/>
      <c r="I1561" s="41"/>
      <c r="J1561" s="42"/>
      <c r="K1561" s="41"/>
      <c r="L1561" s="42"/>
    </row>
    <row r="1562" spans="1:101" ht="51" x14ac:dyDescent="0.2">
      <c r="B1562" s="54" t="s">
        <v>1920</v>
      </c>
      <c r="C1562" s="77" t="s">
        <v>2157</v>
      </c>
      <c r="D1562" s="77"/>
      <c r="E1562" s="77"/>
      <c r="F1562" s="77"/>
      <c r="G1562" s="77"/>
      <c r="H1562" s="77"/>
      <c r="I1562" s="77"/>
      <c r="J1562" s="77"/>
      <c r="K1562" s="77"/>
      <c r="L1562" s="77"/>
      <c r="CW1562" s="55" t="s">
        <v>2157</v>
      </c>
    </row>
    <row r="1563" spans="1:101" ht="15" x14ac:dyDescent="0.2">
      <c r="A1563" s="37"/>
      <c r="B1563" s="40">
        <v>1</v>
      </c>
      <c r="C1563" s="37" t="s">
        <v>1961</v>
      </c>
      <c r="D1563" s="39" t="s">
        <v>1203</v>
      </c>
      <c r="E1563" s="44"/>
      <c r="F1563" s="40"/>
      <c r="G1563" s="40">
        <f>Source!U674</f>
        <v>0.61799999999999999</v>
      </c>
      <c r="H1563" s="40"/>
      <c r="I1563" s="40"/>
      <c r="J1563" s="40"/>
      <c r="K1563" s="40"/>
      <c r="L1563" s="45">
        <f>SUM(L1564:L1564)-SUMIF(CE1564:CE1564, 1, L1564:L1564)</f>
        <v>299.92</v>
      </c>
    </row>
    <row r="1564" spans="1:101" ht="14.25" x14ac:dyDescent="0.2">
      <c r="A1564" s="38"/>
      <c r="B1564" s="38" t="s">
        <v>1359</v>
      </c>
      <c r="C1564" s="38" t="s">
        <v>1455</v>
      </c>
      <c r="D1564" s="39" t="s">
        <v>1203</v>
      </c>
      <c r="E1564" s="40">
        <v>1.03</v>
      </c>
      <c r="F1564" s="40">
        <f>ROUND(0.6,7)</f>
        <v>0.6</v>
      </c>
      <c r="G1564" s="40">
        <f>SmtRes!CX1072</f>
        <v>0.61799999999999999</v>
      </c>
      <c r="H1564" s="42"/>
      <c r="I1564" s="41"/>
      <c r="J1564" s="42">
        <f>SmtRes!CZ1072</f>
        <v>485.31</v>
      </c>
      <c r="K1564" s="41"/>
      <c r="L1564" s="42">
        <f>SmtRes!DI1072</f>
        <v>299.92</v>
      </c>
    </row>
    <row r="1565" spans="1:101" ht="15" x14ac:dyDescent="0.2">
      <c r="A1565" s="37"/>
      <c r="B1565" s="40">
        <v>2</v>
      </c>
      <c r="C1565" s="37" t="s">
        <v>1962</v>
      </c>
      <c r="D1565" s="39"/>
      <c r="E1565" s="44"/>
      <c r="F1565" s="40"/>
      <c r="G1565" s="40"/>
      <c r="H1565" s="40"/>
      <c r="I1565" s="40"/>
      <c r="J1565" s="40"/>
      <c r="K1565" s="40"/>
      <c r="L1565" s="45">
        <f>SUM(L1566:L1568)-SUMIF(CE1566:CE1568, 1, L1566:L1568)</f>
        <v>3.8499999999999996</v>
      </c>
    </row>
    <row r="1566" spans="1:101" ht="15" x14ac:dyDescent="0.2">
      <c r="A1566" s="37"/>
      <c r="B1566" s="40"/>
      <c r="C1566" s="37" t="s">
        <v>1964</v>
      </c>
      <c r="D1566" s="39" t="s">
        <v>1203</v>
      </c>
      <c r="E1566" s="44"/>
      <c r="F1566" s="40"/>
      <c r="G1566" s="40">
        <f>Source!V674</f>
        <v>6.0000000000000001E-3</v>
      </c>
      <c r="H1566" s="40"/>
      <c r="I1566" s="40"/>
      <c r="J1566" s="40"/>
      <c r="K1566" s="40"/>
      <c r="L1566" s="45">
        <f>SUMIF(CE1567:CE1568, 1, L1567:L1568)</f>
        <v>3.24</v>
      </c>
      <c r="CE1566">
        <v>1</v>
      </c>
    </row>
    <row r="1567" spans="1:101" ht="28.5" x14ac:dyDescent="0.2">
      <c r="A1567" s="38"/>
      <c r="B1567" s="38" t="s">
        <v>1206</v>
      </c>
      <c r="C1567" s="38" t="s">
        <v>1208</v>
      </c>
      <c r="D1567" s="39" t="s">
        <v>1100</v>
      </c>
      <c r="E1567" s="40">
        <v>0.01</v>
      </c>
      <c r="F1567" s="40">
        <f>ROUND(0.6,7)</f>
        <v>0.6</v>
      </c>
      <c r="G1567" s="40">
        <f>SmtRes!CX1074</f>
        <v>6.0000000000000001E-3</v>
      </c>
      <c r="H1567" s="42"/>
      <c r="I1567" s="41"/>
      <c r="J1567" s="42">
        <f>SmtRes!CZ1074</f>
        <v>641.70000000000005</v>
      </c>
      <c r="K1567" s="41"/>
      <c r="L1567" s="42">
        <f>SmtRes!DG1074</f>
        <v>3.85</v>
      </c>
    </row>
    <row r="1568" spans="1:101" ht="28.5" x14ac:dyDescent="0.2">
      <c r="A1568" s="38"/>
      <c r="B1568" s="38" t="s">
        <v>1209</v>
      </c>
      <c r="C1568" s="46" t="s">
        <v>1963</v>
      </c>
      <c r="D1568" s="47" t="s">
        <v>1203</v>
      </c>
      <c r="E1568" s="48">
        <f>SmtRes!DO1074*SmtRes!AT1074</f>
        <v>0.01</v>
      </c>
      <c r="F1568" s="48">
        <f>ROUND(0.6,7)</f>
        <v>0.6</v>
      </c>
      <c r="G1568" s="48">
        <f>ROUND(E1568*F1568*G1561, 7)</f>
        <v>6.0000000000000001E-3</v>
      </c>
      <c r="H1568" s="49"/>
      <c r="I1568" s="50"/>
      <c r="J1568" s="49">
        <f>ROUND(SmtRes!AG1074/SmtRes!DO1074, 2)</f>
        <v>539.69000000000005</v>
      </c>
      <c r="K1568" s="50"/>
      <c r="L1568" s="49">
        <f>SmtRes!DH1074</f>
        <v>3.24</v>
      </c>
      <c r="CE1568">
        <v>1</v>
      </c>
    </row>
    <row r="1569" spans="1:101" ht="15" x14ac:dyDescent="0.2">
      <c r="A1569" s="38"/>
      <c r="B1569" s="38"/>
      <c r="C1569" s="52" t="s">
        <v>1966</v>
      </c>
      <c r="D1569" s="39"/>
      <c r="E1569" s="40"/>
      <c r="F1569" s="40"/>
      <c r="G1569" s="40"/>
      <c r="H1569" s="42"/>
      <c r="I1569" s="41"/>
      <c r="J1569" s="42"/>
      <c r="K1569" s="41"/>
      <c r="L1569" s="42">
        <f>L1563+L1565+L1566</f>
        <v>307.01000000000005</v>
      </c>
    </row>
    <row r="1570" spans="1:101" ht="14.25" x14ac:dyDescent="0.2">
      <c r="A1570" s="38"/>
      <c r="B1570" s="38"/>
      <c r="C1570" s="38" t="s">
        <v>1967</v>
      </c>
      <c r="D1570" s="39"/>
      <c r="E1570" s="40"/>
      <c r="F1570" s="40"/>
      <c r="G1570" s="40"/>
      <c r="H1570" s="42"/>
      <c r="I1570" s="41"/>
      <c r="J1570" s="42"/>
      <c r="K1570" s="41"/>
      <c r="L1570" s="42">
        <f>SUM(AR1561:AR1573)+SUM(AS1561:AS1573)+SUM(AT1561:AT1573)+SUM(AU1561:AU1573)+SUM(AV1561:AV1573)</f>
        <v>303.16000000000003</v>
      </c>
    </row>
    <row r="1571" spans="1:101" ht="42.75" x14ac:dyDescent="0.2">
      <c r="A1571" s="38"/>
      <c r="B1571" s="38" t="s">
        <v>326</v>
      </c>
      <c r="C1571" s="38" t="s">
        <v>2057</v>
      </c>
      <c r="D1571" s="39" t="s">
        <v>635</v>
      </c>
      <c r="E1571" s="40">
        <f>Source!BZ674</f>
        <v>90</v>
      </c>
      <c r="F1571" s="40"/>
      <c r="G1571" s="40">
        <f>Source!AT674</f>
        <v>90</v>
      </c>
      <c r="H1571" s="42"/>
      <c r="I1571" s="41"/>
      <c r="J1571" s="42"/>
      <c r="K1571" s="41"/>
      <c r="L1571" s="42">
        <f>SUM(AZ1561:AZ1573)</f>
        <v>272.83999999999997</v>
      </c>
    </row>
    <row r="1572" spans="1:101" ht="42.75" x14ac:dyDescent="0.2">
      <c r="A1572" s="46"/>
      <c r="B1572" s="46" t="s">
        <v>327</v>
      </c>
      <c r="C1572" s="46" t="s">
        <v>2058</v>
      </c>
      <c r="D1572" s="47" t="s">
        <v>635</v>
      </c>
      <c r="E1572" s="48">
        <f>Source!CA674</f>
        <v>46</v>
      </c>
      <c r="F1572" s="48"/>
      <c r="G1572" s="48">
        <f>Source!AU674</f>
        <v>46</v>
      </c>
      <c r="H1572" s="49"/>
      <c r="I1572" s="50"/>
      <c r="J1572" s="49"/>
      <c r="K1572" s="50"/>
      <c r="L1572" s="49">
        <f>SUM(BA1561:BA1573)</f>
        <v>139.44999999999999</v>
      </c>
    </row>
    <row r="1573" spans="1:101" ht="15" x14ac:dyDescent="0.2">
      <c r="C1573" s="74" t="s">
        <v>1970</v>
      </c>
      <c r="D1573" s="74"/>
      <c r="E1573" s="74"/>
      <c r="F1573" s="74"/>
      <c r="G1573" s="74"/>
      <c r="H1573" s="74"/>
      <c r="I1573" s="75">
        <f>IF(E1561&lt;&gt;0,K1573/E1561, 0)</f>
        <v>719.3</v>
      </c>
      <c r="J1573" s="75"/>
      <c r="K1573" s="75">
        <f>L1563+L1565+L1571+L1572+L1566</f>
        <v>719.3</v>
      </c>
      <c r="L1573" s="75"/>
      <c r="M1573" s="70">
        <f>K1573*1.038</f>
        <v>746.63339999999994</v>
      </c>
      <c r="AD1573">
        <f>ROUND((Source!AT674/100)*((ROUND(SUMIF(SmtRes!AQ1072:'SmtRes'!AQ1074,"=1",SmtRes!AD1072:'SmtRes'!AD1074)*Source!I674, 2)+ROUND(SUMIF(SmtRes!AQ1072:'SmtRes'!AQ1074,"=1",SmtRes!AC1072:'SmtRes'!AC1074)*Source!I674, 2))), 2)</f>
        <v>922.5</v>
      </c>
      <c r="AE1573">
        <f>ROUND((Source!AU674/100)*((ROUND(SUMIF(SmtRes!AQ1072:'SmtRes'!AQ1074,"=1",SmtRes!AD1072:'SmtRes'!AD1074)*Source!I674, 2)+ROUND(SUMIF(SmtRes!AQ1072:'SmtRes'!AQ1074,"=1",SmtRes!AC1072:'SmtRes'!AC1074)*Source!I674, 2))), 2)</f>
        <v>471.5</v>
      </c>
      <c r="AN1573" s="51">
        <f>L1563+L1565+L1571+L1572+L1566</f>
        <v>719.3</v>
      </c>
      <c r="AO1573" s="51">
        <f>L1565</f>
        <v>3.8499999999999996</v>
      </c>
      <c r="AQ1573" t="s">
        <v>1971</v>
      </c>
      <c r="AR1573" s="51">
        <f>L1563</f>
        <v>299.92</v>
      </c>
      <c r="AT1573" s="51">
        <f>L1566</f>
        <v>3.24</v>
      </c>
      <c r="AV1573" t="s">
        <v>1971</v>
      </c>
      <c r="AW1573">
        <f>0</f>
        <v>0</v>
      </c>
      <c r="AZ1573">
        <f>Source!X674</f>
        <v>272.83999999999997</v>
      </c>
      <c r="BA1573">
        <f>Source!Y674</f>
        <v>139.44999999999999</v>
      </c>
      <c r="CD1573">
        <v>2</v>
      </c>
    </row>
    <row r="1574" spans="1:101" ht="71.25" x14ac:dyDescent="0.2">
      <c r="A1574" s="36" t="s">
        <v>807</v>
      </c>
      <c r="B1574" s="38" t="s">
        <v>2163</v>
      </c>
      <c r="C1574" s="38" t="str">
        <f>Source!G675</f>
        <v>Съемные и выдвижные блоки (модули, ячейки, ТЭЗ), масса: до 5 кг (применительно Демонтаж коммутатора локальной сети из шкафа, вес 1,16 кг)</v>
      </c>
      <c r="D1574" s="39" t="str">
        <f>Source!H675</f>
        <v>ШТ</v>
      </c>
      <c r="E1574" s="40">
        <f>Source!K675</f>
        <v>1</v>
      </c>
      <c r="F1574" s="40"/>
      <c r="G1574" s="40">
        <f>Source!I675</f>
        <v>1</v>
      </c>
      <c r="H1574" s="42"/>
      <c r="I1574" s="41"/>
      <c r="J1574" s="42"/>
      <c r="K1574" s="41"/>
      <c r="L1574" s="42"/>
    </row>
    <row r="1575" spans="1:101" ht="38.25" x14ac:dyDescent="0.2">
      <c r="B1575" s="54" t="s">
        <v>1918</v>
      </c>
      <c r="C1575" s="77" t="s">
        <v>2055</v>
      </c>
      <c r="D1575" s="77"/>
      <c r="E1575" s="77"/>
      <c r="F1575" s="77"/>
      <c r="G1575" s="77"/>
      <c r="H1575" s="77"/>
      <c r="I1575" s="77"/>
      <c r="J1575" s="77"/>
      <c r="K1575" s="77"/>
      <c r="L1575" s="77"/>
      <c r="CW1575" s="55" t="s">
        <v>2055</v>
      </c>
    </row>
    <row r="1576" spans="1:101" ht="15" x14ac:dyDescent="0.2">
      <c r="A1576" s="37"/>
      <c r="B1576" s="40">
        <v>1</v>
      </c>
      <c r="C1576" s="37" t="s">
        <v>1961</v>
      </c>
      <c r="D1576" s="39" t="s">
        <v>1203</v>
      </c>
      <c r="E1576" s="44"/>
      <c r="F1576" s="40"/>
      <c r="G1576" s="40">
        <f>Source!U675</f>
        <v>0.309</v>
      </c>
      <c r="H1576" s="40"/>
      <c r="I1576" s="40"/>
      <c r="J1576" s="40"/>
      <c r="K1576" s="40"/>
      <c r="L1576" s="45">
        <f>SUM(L1577:L1577)-SUMIF(CE1577:CE1577, 1, L1577:L1577)</f>
        <v>149.96</v>
      </c>
    </row>
    <row r="1577" spans="1:101" ht="14.25" x14ac:dyDescent="0.2">
      <c r="A1577" s="38"/>
      <c r="B1577" s="38" t="s">
        <v>1359</v>
      </c>
      <c r="C1577" s="38" t="s">
        <v>1455</v>
      </c>
      <c r="D1577" s="39" t="s">
        <v>1203</v>
      </c>
      <c r="E1577" s="40">
        <v>1.03</v>
      </c>
      <c r="F1577" s="40">
        <f>ROUND(0.3,7)</f>
        <v>0.3</v>
      </c>
      <c r="G1577" s="40">
        <f>SmtRes!CX1075</f>
        <v>0.309</v>
      </c>
      <c r="H1577" s="42"/>
      <c r="I1577" s="41"/>
      <c r="J1577" s="42">
        <f>SmtRes!CZ1075</f>
        <v>485.31</v>
      </c>
      <c r="K1577" s="41"/>
      <c r="L1577" s="42">
        <f>SmtRes!DI1075</f>
        <v>149.96</v>
      </c>
    </row>
    <row r="1578" spans="1:101" ht="15" x14ac:dyDescent="0.2">
      <c r="A1578" s="37"/>
      <c r="B1578" s="40">
        <v>2</v>
      </c>
      <c r="C1578" s="37" t="s">
        <v>1962</v>
      </c>
      <c r="D1578" s="39"/>
      <c r="E1578" s="44"/>
      <c r="F1578" s="40"/>
      <c r="G1578" s="40"/>
      <c r="H1578" s="40"/>
      <c r="I1578" s="40"/>
      <c r="J1578" s="40"/>
      <c r="K1578" s="40"/>
      <c r="L1578" s="45">
        <f>SUM(L1579:L1581)-SUMIF(CE1579:CE1581, 1, L1579:L1581)</f>
        <v>1.9299999999999997</v>
      </c>
    </row>
    <row r="1579" spans="1:101" ht="15" x14ac:dyDescent="0.2">
      <c r="A1579" s="37"/>
      <c r="B1579" s="40"/>
      <c r="C1579" s="37" t="s">
        <v>1964</v>
      </c>
      <c r="D1579" s="39" t="s">
        <v>1203</v>
      </c>
      <c r="E1579" s="44"/>
      <c r="F1579" s="40"/>
      <c r="G1579" s="40">
        <f>Source!V675</f>
        <v>3.0000000000000001E-3</v>
      </c>
      <c r="H1579" s="40"/>
      <c r="I1579" s="40"/>
      <c r="J1579" s="40"/>
      <c r="K1579" s="40"/>
      <c r="L1579" s="45">
        <f>SUMIF(CE1580:CE1581, 1, L1580:L1581)</f>
        <v>1.62</v>
      </c>
      <c r="CE1579">
        <v>1</v>
      </c>
    </row>
    <row r="1580" spans="1:101" ht="28.5" x14ac:dyDescent="0.2">
      <c r="A1580" s="38"/>
      <c r="B1580" s="38" t="s">
        <v>1206</v>
      </c>
      <c r="C1580" s="38" t="s">
        <v>1208</v>
      </c>
      <c r="D1580" s="39" t="s">
        <v>1100</v>
      </c>
      <c r="E1580" s="40">
        <v>0.01</v>
      </c>
      <c r="F1580" s="40">
        <f>ROUND(0.3,7)</f>
        <v>0.3</v>
      </c>
      <c r="G1580" s="40">
        <f>SmtRes!CX1077</f>
        <v>3.0000000000000001E-3</v>
      </c>
      <c r="H1580" s="42"/>
      <c r="I1580" s="41"/>
      <c r="J1580" s="42">
        <f>SmtRes!CZ1077</f>
        <v>641.70000000000005</v>
      </c>
      <c r="K1580" s="41"/>
      <c r="L1580" s="42">
        <f>SmtRes!DG1077</f>
        <v>1.93</v>
      </c>
    </row>
    <row r="1581" spans="1:101" ht="28.5" x14ac:dyDescent="0.2">
      <c r="A1581" s="38"/>
      <c r="B1581" s="38" t="s">
        <v>1209</v>
      </c>
      <c r="C1581" s="46" t="s">
        <v>1963</v>
      </c>
      <c r="D1581" s="47" t="s">
        <v>1203</v>
      </c>
      <c r="E1581" s="48">
        <f>SmtRes!DO1077*SmtRes!AT1077</f>
        <v>0.01</v>
      </c>
      <c r="F1581" s="48">
        <f>ROUND(0.3,7)</f>
        <v>0.3</v>
      </c>
      <c r="G1581" s="48">
        <f>ROUND(E1581*F1581*G1574, 7)</f>
        <v>3.0000000000000001E-3</v>
      </c>
      <c r="H1581" s="49"/>
      <c r="I1581" s="50"/>
      <c r="J1581" s="49">
        <f>ROUND(SmtRes!AG1077/SmtRes!DO1077, 2)</f>
        <v>539.69000000000005</v>
      </c>
      <c r="K1581" s="50"/>
      <c r="L1581" s="49">
        <f>SmtRes!DH1077</f>
        <v>1.62</v>
      </c>
      <c r="CE1581">
        <v>1</v>
      </c>
    </row>
    <row r="1582" spans="1:101" ht="15" x14ac:dyDescent="0.2">
      <c r="A1582" s="38"/>
      <c r="B1582" s="38"/>
      <c r="C1582" s="52" t="s">
        <v>1966</v>
      </c>
      <c r="D1582" s="39"/>
      <c r="E1582" s="40"/>
      <c r="F1582" s="40"/>
      <c r="G1582" s="40"/>
      <c r="H1582" s="42"/>
      <c r="I1582" s="41"/>
      <c r="J1582" s="42"/>
      <c r="K1582" s="41"/>
      <c r="L1582" s="42">
        <f>L1576+L1578+L1579</f>
        <v>153.51000000000002</v>
      </c>
    </row>
    <row r="1583" spans="1:101" ht="14.25" x14ac:dyDescent="0.2">
      <c r="A1583" s="38"/>
      <c r="B1583" s="38"/>
      <c r="C1583" s="38" t="s">
        <v>1967</v>
      </c>
      <c r="D1583" s="39"/>
      <c r="E1583" s="40"/>
      <c r="F1583" s="40"/>
      <c r="G1583" s="40"/>
      <c r="H1583" s="42"/>
      <c r="I1583" s="41"/>
      <c r="J1583" s="42"/>
      <c r="K1583" s="41"/>
      <c r="L1583" s="42">
        <f>SUM(AR1574:AR1586)+SUM(AS1574:AS1586)+SUM(AT1574:AT1586)+SUM(AU1574:AU1586)+SUM(AV1574:AV1586)</f>
        <v>151.58000000000001</v>
      </c>
    </row>
    <row r="1584" spans="1:101" ht="42.75" x14ac:dyDescent="0.2">
      <c r="A1584" s="38"/>
      <c r="B1584" s="38" t="s">
        <v>326</v>
      </c>
      <c r="C1584" s="38" t="s">
        <v>2057</v>
      </c>
      <c r="D1584" s="39" t="s">
        <v>635</v>
      </c>
      <c r="E1584" s="40">
        <f>Source!BZ675</f>
        <v>90</v>
      </c>
      <c r="F1584" s="40"/>
      <c r="G1584" s="40">
        <f>Source!AT675</f>
        <v>90</v>
      </c>
      <c r="H1584" s="42"/>
      <c r="I1584" s="41"/>
      <c r="J1584" s="42"/>
      <c r="K1584" s="41"/>
      <c r="L1584" s="42">
        <f>SUM(AZ1574:AZ1586)</f>
        <v>136.41999999999999</v>
      </c>
    </row>
    <row r="1585" spans="1:101" ht="42.75" x14ac:dyDescent="0.2">
      <c r="A1585" s="46"/>
      <c r="B1585" s="46" t="s">
        <v>327</v>
      </c>
      <c r="C1585" s="46" t="s">
        <v>2058</v>
      </c>
      <c r="D1585" s="47" t="s">
        <v>635</v>
      </c>
      <c r="E1585" s="48">
        <f>Source!CA675</f>
        <v>46</v>
      </c>
      <c r="F1585" s="48"/>
      <c r="G1585" s="48">
        <f>Source!AU675</f>
        <v>46</v>
      </c>
      <c r="H1585" s="49"/>
      <c r="I1585" s="50"/>
      <c r="J1585" s="49"/>
      <c r="K1585" s="50"/>
      <c r="L1585" s="49">
        <f>SUM(BA1574:BA1586)</f>
        <v>69.73</v>
      </c>
    </row>
    <row r="1586" spans="1:101" ht="15" x14ac:dyDescent="0.2">
      <c r="C1586" s="74" t="s">
        <v>1970</v>
      </c>
      <c r="D1586" s="74"/>
      <c r="E1586" s="74"/>
      <c r="F1586" s="74"/>
      <c r="G1586" s="74"/>
      <c r="H1586" s="74"/>
      <c r="I1586" s="75">
        <f>IF(E1574&lt;&gt;0,K1586/E1574, 0)</f>
        <v>359.66</v>
      </c>
      <c r="J1586" s="75"/>
      <c r="K1586" s="75">
        <f>L1576+L1578+L1584+L1585+L1579</f>
        <v>359.66</v>
      </c>
      <c r="L1586" s="75"/>
      <c r="M1586" s="70">
        <f>K1586*1.038</f>
        <v>373.32708000000002</v>
      </c>
      <c r="AD1586">
        <f>ROUND((Source!AT675/100)*((ROUND(SUMIF(SmtRes!AQ1075:'SmtRes'!AQ1077,"=1",SmtRes!AD1075:'SmtRes'!AD1077)*Source!I675, 2)+ROUND(SUMIF(SmtRes!AQ1075:'SmtRes'!AQ1077,"=1",SmtRes!AC1075:'SmtRes'!AC1077)*Source!I675, 2))), 2)</f>
        <v>922.5</v>
      </c>
      <c r="AE1586">
        <f>ROUND((Source!AU675/100)*((ROUND(SUMIF(SmtRes!AQ1075:'SmtRes'!AQ1077,"=1",SmtRes!AD1075:'SmtRes'!AD1077)*Source!I675, 2)+ROUND(SUMIF(SmtRes!AQ1075:'SmtRes'!AQ1077,"=1",SmtRes!AC1075:'SmtRes'!AC1077)*Source!I675, 2))), 2)</f>
        <v>471.5</v>
      </c>
      <c r="AN1586" s="51">
        <f>L1576+L1578+L1584+L1585+L1579</f>
        <v>359.66</v>
      </c>
      <c r="AO1586" s="51">
        <f>L1578</f>
        <v>1.9299999999999997</v>
      </c>
      <c r="AQ1586" t="s">
        <v>1971</v>
      </c>
      <c r="AR1586" s="51">
        <f>L1576</f>
        <v>149.96</v>
      </c>
      <c r="AT1586" s="51">
        <f>L1579</f>
        <v>1.62</v>
      </c>
      <c r="AV1586" t="s">
        <v>1971</v>
      </c>
      <c r="AW1586">
        <f>0</f>
        <v>0</v>
      </c>
      <c r="AZ1586">
        <f>Source!X675</f>
        <v>136.41999999999999</v>
      </c>
      <c r="BA1586">
        <f>Source!Y675</f>
        <v>69.73</v>
      </c>
      <c r="CD1586">
        <v>2</v>
      </c>
    </row>
    <row r="1587" spans="1:101" ht="82.5" x14ac:dyDescent="0.2">
      <c r="A1587" s="36" t="s">
        <v>808</v>
      </c>
      <c r="B1587" s="38" t="s">
        <v>2163</v>
      </c>
      <c r="C1587" s="38" t="s">
        <v>2164</v>
      </c>
      <c r="D1587" s="39" t="str">
        <f>Source!H676</f>
        <v>ШТ</v>
      </c>
      <c r="E1587" s="40">
        <f>Source!K676</f>
        <v>1</v>
      </c>
      <c r="F1587" s="40"/>
      <c r="G1587" s="40">
        <f>Source!I676</f>
        <v>1</v>
      </c>
      <c r="H1587" s="42"/>
      <c r="I1587" s="41"/>
      <c r="J1587" s="42"/>
      <c r="K1587" s="41"/>
      <c r="L1587" s="42"/>
    </row>
    <row r="1588" spans="1:101" ht="15" x14ac:dyDescent="0.2">
      <c r="A1588" s="37"/>
      <c r="B1588" s="40">
        <v>1</v>
      </c>
      <c r="C1588" s="37" t="s">
        <v>1961</v>
      </c>
      <c r="D1588" s="39" t="s">
        <v>1203</v>
      </c>
      <c r="E1588" s="44"/>
      <c r="F1588" s="40"/>
      <c r="G1588" s="40">
        <f>Source!U676</f>
        <v>1.03</v>
      </c>
      <c r="H1588" s="40"/>
      <c r="I1588" s="40"/>
      <c r="J1588" s="40"/>
      <c r="K1588" s="40"/>
      <c r="L1588" s="45">
        <f>SUM(L1589:L1589)-SUMIF(CE1589:CE1589, 1, L1589:L1589)</f>
        <v>499.87</v>
      </c>
    </row>
    <row r="1589" spans="1:101" ht="14.25" x14ac:dyDescent="0.2">
      <c r="A1589" s="38"/>
      <c r="B1589" s="38" t="s">
        <v>1359</v>
      </c>
      <c r="C1589" s="38" t="s">
        <v>1455</v>
      </c>
      <c r="D1589" s="39" t="s">
        <v>1203</v>
      </c>
      <c r="E1589" s="40">
        <v>1.03</v>
      </c>
      <c r="F1589" s="40"/>
      <c r="G1589" s="40">
        <f>SmtRes!CX1078</f>
        <v>1.03</v>
      </c>
      <c r="H1589" s="42"/>
      <c r="I1589" s="41"/>
      <c r="J1589" s="42">
        <f>SmtRes!CZ1078</f>
        <v>485.31</v>
      </c>
      <c r="K1589" s="41"/>
      <c r="L1589" s="42">
        <f>SmtRes!DI1078</f>
        <v>499.87</v>
      </c>
    </row>
    <row r="1590" spans="1:101" ht="15" x14ac:dyDescent="0.2">
      <c r="A1590" s="37"/>
      <c r="B1590" s="40">
        <v>2</v>
      </c>
      <c r="C1590" s="37" t="s">
        <v>1962</v>
      </c>
      <c r="D1590" s="39"/>
      <c r="E1590" s="44"/>
      <c r="F1590" s="40"/>
      <c r="G1590" s="40"/>
      <c r="H1590" s="40"/>
      <c r="I1590" s="40"/>
      <c r="J1590" s="40"/>
      <c r="K1590" s="40"/>
      <c r="L1590" s="45">
        <f>SUM(L1591:L1593)-SUMIF(CE1591:CE1593, 1, L1591:L1593)</f>
        <v>6.4199999999999982</v>
      </c>
    </row>
    <row r="1591" spans="1:101" ht="15" x14ac:dyDescent="0.2">
      <c r="A1591" s="37"/>
      <c r="B1591" s="40"/>
      <c r="C1591" s="37" t="s">
        <v>1964</v>
      </c>
      <c r="D1591" s="39" t="s">
        <v>1203</v>
      </c>
      <c r="E1591" s="44"/>
      <c r="F1591" s="40"/>
      <c r="G1591" s="40">
        <f>Source!V676</f>
        <v>0.01</v>
      </c>
      <c r="H1591" s="40"/>
      <c r="I1591" s="40"/>
      <c r="J1591" s="40"/>
      <c r="K1591" s="40"/>
      <c r="L1591" s="45">
        <f>SUMIF(CE1592:CE1593, 1, L1592:L1593)</f>
        <v>5.4</v>
      </c>
      <c r="CE1591">
        <v>1</v>
      </c>
    </row>
    <row r="1592" spans="1:101" ht="28.5" x14ac:dyDescent="0.2">
      <c r="A1592" s="38"/>
      <c r="B1592" s="38" t="s">
        <v>1206</v>
      </c>
      <c r="C1592" s="38" t="s">
        <v>1208</v>
      </c>
      <c r="D1592" s="39" t="s">
        <v>1100</v>
      </c>
      <c r="E1592" s="40">
        <v>0.01</v>
      </c>
      <c r="F1592" s="40"/>
      <c r="G1592" s="40">
        <f>SmtRes!CX1080</f>
        <v>0.01</v>
      </c>
      <c r="H1592" s="42"/>
      <c r="I1592" s="41"/>
      <c r="J1592" s="42">
        <f>SmtRes!CZ1080</f>
        <v>641.70000000000005</v>
      </c>
      <c r="K1592" s="41"/>
      <c r="L1592" s="42">
        <f>SmtRes!DG1080</f>
        <v>6.42</v>
      </c>
    </row>
    <row r="1593" spans="1:101" ht="28.5" x14ac:dyDescent="0.2">
      <c r="A1593" s="38"/>
      <c r="B1593" s="38" t="s">
        <v>1209</v>
      </c>
      <c r="C1593" s="46" t="s">
        <v>1963</v>
      </c>
      <c r="D1593" s="47" t="s">
        <v>1203</v>
      </c>
      <c r="E1593" s="48">
        <f>SmtRes!DO1080*SmtRes!AT1080</f>
        <v>0.01</v>
      </c>
      <c r="F1593" s="48"/>
      <c r="G1593" s="48">
        <f>ROUND(E1593*G1587, 7)</f>
        <v>0.01</v>
      </c>
      <c r="H1593" s="49"/>
      <c r="I1593" s="50"/>
      <c r="J1593" s="49">
        <f>ROUND(SmtRes!AG1080/SmtRes!DO1080, 2)</f>
        <v>539.69000000000005</v>
      </c>
      <c r="K1593" s="50"/>
      <c r="L1593" s="49">
        <f>SmtRes!DH1080</f>
        <v>5.4</v>
      </c>
      <c r="CE1593">
        <v>1</v>
      </c>
    </row>
    <row r="1594" spans="1:101" ht="15" x14ac:dyDescent="0.2">
      <c r="A1594" s="38"/>
      <c r="B1594" s="38"/>
      <c r="C1594" s="52" t="s">
        <v>1966</v>
      </c>
      <c r="D1594" s="39"/>
      <c r="E1594" s="40"/>
      <c r="F1594" s="40"/>
      <c r="G1594" s="40"/>
      <c r="H1594" s="42"/>
      <c r="I1594" s="41"/>
      <c r="J1594" s="42"/>
      <c r="K1594" s="41"/>
      <c r="L1594" s="42">
        <f>L1588+L1590+L1591</f>
        <v>511.69</v>
      </c>
    </row>
    <row r="1595" spans="1:101" ht="14.25" x14ac:dyDescent="0.2">
      <c r="A1595" s="38"/>
      <c r="B1595" s="38"/>
      <c r="C1595" s="38" t="s">
        <v>1967</v>
      </c>
      <c r="D1595" s="39"/>
      <c r="E1595" s="40"/>
      <c r="F1595" s="40"/>
      <c r="G1595" s="40"/>
      <c r="H1595" s="42"/>
      <c r="I1595" s="41"/>
      <c r="J1595" s="42"/>
      <c r="K1595" s="41"/>
      <c r="L1595" s="42">
        <f>SUM(AR1587:AR1598)+SUM(AS1587:AS1598)+SUM(AT1587:AT1598)+SUM(AU1587:AU1598)+SUM(AV1587:AV1598)</f>
        <v>505.27</v>
      </c>
    </row>
    <row r="1596" spans="1:101" ht="42.75" x14ac:dyDescent="0.2">
      <c r="A1596" s="38"/>
      <c r="B1596" s="38" t="s">
        <v>326</v>
      </c>
      <c r="C1596" s="38" t="s">
        <v>2057</v>
      </c>
      <c r="D1596" s="39" t="s">
        <v>635</v>
      </c>
      <c r="E1596" s="40">
        <f>Source!BZ676</f>
        <v>90</v>
      </c>
      <c r="F1596" s="40"/>
      <c r="G1596" s="40">
        <f>Source!AT676</f>
        <v>90</v>
      </c>
      <c r="H1596" s="42"/>
      <c r="I1596" s="41"/>
      <c r="J1596" s="42"/>
      <c r="K1596" s="41"/>
      <c r="L1596" s="42">
        <f>SUM(AZ1587:AZ1598)</f>
        <v>454.74</v>
      </c>
    </row>
    <row r="1597" spans="1:101" ht="42.75" x14ac:dyDescent="0.2">
      <c r="A1597" s="46"/>
      <c r="B1597" s="46" t="s">
        <v>327</v>
      </c>
      <c r="C1597" s="46" t="s">
        <v>2058</v>
      </c>
      <c r="D1597" s="47" t="s">
        <v>635</v>
      </c>
      <c r="E1597" s="48">
        <f>Source!CA676</f>
        <v>46</v>
      </c>
      <c r="F1597" s="48"/>
      <c r="G1597" s="48">
        <f>Source!AU676</f>
        <v>46</v>
      </c>
      <c r="H1597" s="49"/>
      <c r="I1597" s="50"/>
      <c r="J1597" s="49"/>
      <c r="K1597" s="50"/>
      <c r="L1597" s="49">
        <f>SUM(BA1587:BA1598)</f>
        <v>232.42</v>
      </c>
    </row>
    <row r="1598" spans="1:101" ht="15" x14ac:dyDescent="0.2">
      <c r="C1598" s="74" t="s">
        <v>1970</v>
      </c>
      <c r="D1598" s="74"/>
      <c r="E1598" s="74"/>
      <c r="F1598" s="74"/>
      <c r="G1598" s="74"/>
      <c r="H1598" s="74"/>
      <c r="I1598" s="75">
        <f>IF(E1587&lt;&gt;0,K1598/E1587, 0)</f>
        <v>1198.8500000000001</v>
      </c>
      <c r="J1598" s="75"/>
      <c r="K1598" s="75">
        <f>L1588+L1590+L1596+L1597+L1591</f>
        <v>1198.8500000000001</v>
      </c>
      <c r="L1598" s="75"/>
      <c r="M1598" s="70">
        <f>K1598*1.038</f>
        <v>1244.4063000000001</v>
      </c>
      <c r="AD1598">
        <f>ROUND((Source!AT676/100)*((ROUND(SUMIF(SmtRes!AQ1078:'SmtRes'!AQ1080,"=1",SmtRes!AD1078:'SmtRes'!AD1080)*Source!I676, 2)+ROUND(SUMIF(SmtRes!AQ1078:'SmtRes'!AQ1080,"=1",SmtRes!AC1078:'SmtRes'!AC1080)*Source!I676, 2))), 2)</f>
        <v>922.5</v>
      </c>
      <c r="AE1598">
        <f>ROUND((Source!AU676/100)*((ROUND(SUMIF(SmtRes!AQ1078:'SmtRes'!AQ1080,"=1",SmtRes!AD1078:'SmtRes'!AD1080)*Source!I676, 2)+ROUND(SUMIF(SmtRes!AQ1078:'SmtRes'!AQ1080,"=1",SmtRes!AC1078:'SmtRes'!AC1080)*Source!I676, 2))), 2)</f>
        <v>471.5</v>
      </c>
      <c r="AN1598" s="51">
        <f>L1588+L1590+L1596+L1597+L1591</f>
        <v>1198.8500000000001</v>
      </c>
      <c r="AO1598" s="51">
        <f>L1590</f>
        <v>6.4199999999999982</v>
      </c>
      <c r="AQ1598" t="s">
        <v>1971</v>
      </c>
      <c r="AR1598" s="51">
        <f>L1588</f>
        <v>499.87</v>
      </c>
      <c r="AT1598" s="51">
        <f>L1591</f>
        <v>5.4</v>
      </c>
      <c r="AV1598" t="s">
        <v>1971</v>
      </c>
      <c r="AW1598">
        <f>0</f>
        <v>0</v>
      </c>
      <c r="AZ1598">
        <f>Source!X676</f>
        <v>454.74</v>
      </c>
      <c r="BA1598">
        <f>Source!Y676</f>
        <v>232.42</v>
      </c>
      <c r="CD1598">
        <v>2</v>
      </c>
    </row>
    <row r="1599" spans="1:101" ht="71.25" x14ac:dyDescent="0.2">
      <c r="A1599" s="36" t="s">
        <v>814</v>
      </c>
      <c r="B1599" s="38" t="s">
        <v>2165</v>
      </c>
      <c r="C1599" s="38" t="str">
        <f>Source!G682</f>
        <v>Съемные и выдвижные блоки (модули, ячейки, ТЭЗ), масса: до 75 кг(применительно Демонтаж источника бесперебойного питания из шкафа, масса 65 кг)</v>
      </c>
      <c r="D1599" s="39" t="str">
        <f>Source!H682</f>
        <v>ШТ</v>
      </c>
      <c r="E1599" s="40">
        <f>Source!K682</f>
        <v>1</v>
      </c>
      <c r="F1599" s="40"/>
      <c r="G1599" s="40">
        <f>Source!I682</f>
        <v>1</v>
      </c>
      <c r="H1599" s="42"/>
      <c r="I1599" s="41"/>
      <c r="J1599" s="42"/>
      <c r="K1599" s="41"/>
      <c r="L1599" s="42"/>
    </row>
    <row r="1600" spans="1:101" ht="38.25" x14ac:dyDescent="0.2">
      <c r="B1600" s="54" t="s">
        <v>1918</v>
      </c>
      <c r="C1600" s="77" t="s">
        <v>2055</v>
      </c>
      <c r="D1600" s="77"/>
      <c r="E1600" s="77"/>
      <c r="F1600" s="77"/>
      <c r="G1600" s="77"/>
      <c r="H1600" s="77"/>
      <c r="I1600" s="77"/>
      <c r="J1600" s="77"/>
      <c r="K1600" s="77"/>
      <c r="L1600" s="77"/>
      <c r="CW1600" s="55" t="s">
        <v>2055</v>
      </c>
    </row>
    <row r="1601" spans="1:83" ht="15" x14ac:dyDescent="0.2">
      <c r="A1601" s="37"/>
      <c r="B1601" s="40">
        <v>1</v>
      </c>
      <c r="C1601" s="37" t="s">
        <v>1961</v>
      </c>
      <c r="D1601" s="39" t="s">
        <v>1203</v>
      </c>
      <c r="E1601" s="44"/>
      <c r="F1601" s="40"/>
      <c r="G1601" s="40">
        <f>Source!U682</f>
        <v>1.236</v>
      </c>
      <c r="H1601" s="40"/>
      <c r="I1601" s="40"/>
      <c r="J1601" s="40"/>
      <c r="K1601" s="40"/>
      <c r="L1601" s="45">
        <f>SUM(L1602:L1602)-SUMIF(CE1602:CE1602, 1, L1602:L1602)</f>
        <v>599.84</v>
      </c>
    </row>
    <row r="1602" spans="1:83" ht="14.25" x14ac:dyDescent="0.2">
      <c r="A1602" s="38"/>
      <c r="B1602" s="38" t="s">
        <v>1359</v>
      </c>
      <c r="C1602" s="38" t="s">
        <v>1455</v>
      </c>
      <c r="D1602" s="39" t="s">
        <v>1203</v>
      </c>
      <c r="E1602" s="40">
        <v>4.12</v>
      </c>
      <c r="F1602" s="40">
        <f>ROUND(0.3,7)</f>
        <v>0.3</v>
      </c>
      <c r="G1602" s="40">
        <f>SmtRes!CX1101</f>
        <v>1.236</v>
      </c>
      <c r="H1602" s="42"/>
      <c r="I1602" s="41"/>
      <c r="J1602" s="42">
        <f>SmtRes!CZ1101</f>
        <v>485.31</v>
      </c>
      <c r="K1602" s="41"/>
      <c r="L1602" s="42">
        <f>SmtRes!DI1101</f>
        <v>599.84</v>
      </c>
    </row>
    <row r="1603" spans="1:83" ht="15" x14ac:dyDescent="0.2">
      <c r="A1603" s="37"/>
      <c r="B1603" s="40">
        <v>2</v>
      </c>
      <c r="C1603" s="37" t="s">
        <v>1962</v>
      </c>
      <c r="D1603" s="39"/>
      <c r="E1603" s="44"/>
      <c r="F1603" s="40"/>
      <c r="G1603" s="40"/>
      <c r="H1603" s="40"/>
      <c r="I1603" s="40"/>
      <c r="J1603" s="40"/>
      <c r="K1603" s="40"/>
      <c r="L1603" s="45">
        <f>SUM(L1604:L1609)-SUMIF(CE1604:CE1609, 1, L1604:L1609)</f>
        <v>277.98</v>
      </c>
    </row>
    <row r="1604" spans="1:83" ht="15" x14ac:dyDescent="0.2">
      <c r="A1604" s="37"/>
      <c r="B1604" s="40"/>
      <c r="C1604" s="37" t="s">
        <v>1964</v>
      </c>
      <c r="D1604" s="39" t="s">
        <v>1203</v>
      </c>
      <c r="E1604" s="44"/>
      <c r="F1604" s="40"/>
      <c r="G1604" s="40">
        <f>Source!V682</f>
        <v>0.249</v>
      </c>
      <c r="H1604" s="40"/>
      <c r="I1604" s="40"/>
      <c r="J1604" s="40"/>
      <c r="K1604" s="40"/>
      <c r="L1604" s="45">
        <f>SUMIF(CE1605:CE1609, 1, L1605:L1609)</f>
        <v>156.38999999999999</v>
      </c>
      <c r="CE1604">
        <v>1</v>
      </c>
    </row>
    <row r="1605" spans="1:83" ht="28.5" x14ac:dyDescent="0.2">
      <c r="A1605" s="38"/>
      <c r="B1605" s="38" t="s">
        <v>1220</v>
      </c>
      <c r="C1605" s="38" t="s">
        <v>1222</v>
      </c>
      <c r="D1605" s="39" t="s">
        <v>1100</v>
      </c>
      <c r="E1605" s="40">
        <v>0.39600000000000002</v>
      </c>
      <c r="F1605" s="40">
        <f>ROUND(0.3,7)</f>
        <v>0.3</v>
      </c>
      <c r="G1605" s="40">
        <f>SmtRes!CX1103</f>
        <v>0.1188</v>
      </c>
      <c r="H1605" s="42"/>
      <c r="I1605" s="41"/>
      <c r="J1605" s="42">
        <f>SmtRes!CZ1103</f>
        <v>1626.29</v>
      </c>
      <c r="K1605" s="41"/>
      <c r="L1605" s="42">
        <f>SmtRes!DG1103</f>
        <v>193.2</v>
      </c>
    </row>
    <row r="1606" spans="1:83" ht="28.5" x14ac:dyDescent="0.2">
      <c r="A1606" s="38"/>
      <c r="B1606" s="38" t="s">
        <v>1223</v>
      </c>
      <c r="C1606" s="38" t="s">
        <v>1975</v>
      </c>
      <c r="D1606" s="39" t="s">
        <v>1203</v>
      </c>
      <c r="E1606" s="40">
        <f>SmtRes!DO1103*SmtRes!AT1103</f>
        <v>0.39600000000000002</v>
      </c>
      <c r="F1606" s="40">
        <f>ROUND(0.3,7)</f>
        <v>0.3</v>
      </c>
      <c r="G1606" s="40">
        <f>ROUND(E1606*F1606*G1599, 7)</f>
        <v>0.1188</v>
      </c>
      <c r="H1606" s="42"/>
      <c r="I1606" s="41"/>
      <c r="J1606" s="42">
        <f>ROUND(SmtRes!AG1103/SmtRes!DO1103, 2)</f>
        <v>724.95</v>
      </c>
      <c r="K1606" s="41"/>
      <c r="L1606" s="42">
        <f>SmtRes!DH1103</f>
        <v>86.12</v>
      </c>
      <c r="CE1606">
        <v>1</v>
      </c>
    </row>
    <row r="1607" spans="1:83" ht="28.5" x14ac:dyDescent="0.2">
      <c r="A1607" s="38"/>
      <c r="B1607" s="38" t="s">
        <v>1401</v>
      </c>
      <c r="C1607" s="38" t="s">
        <v>1403</v>
      </c>
      <c r="D1607" s="39" t="s">
        <v>1100</v>
      </c>
      <c r="E1607" s="40">
        <v>0.42</v>
      </c>
      <c r="F1607" s="40">
        <f>ROUND(0.3,7)</f>
        <v>0.3</v>
      </c>
      <c r="G1607" s="40">
        <f>SmtRes!CX1104</f>
        <v>0.126</v>
      </c>
      <c r="H1607" s="42">
        <f>SmtRes!CZ1104</f>
        <v>6.62</v>
      </c>
      <c r="I1607" s="41">
        <f>SmtRes!AJ1104</f>
        <v>1.48</v>
      </c>
      <c r="J1607" s="42">
        <f>ROUND(H1607*I1607, 2)</f>
        <v>9.8000000000000007</v>
      </c>
      <c r="K1607" s="41"/>
      <c r="L1607" s="42">
        <f>SmtRes!DG1104</f>
        <v>1.23</v>
      </c>
    </row>
    <row r="1608" spans="1:83" ht="28.5" x14ac:dyDescent="0.2">
      <c r="A1608" s="38"/>
      <c r="B1608" s="38" t="s">
        <v>1206</v>
      </c>
      <c r="C1608" s="38" t="s">
        <v>1208</v>
      </c>
      <c r="D1608" s="39" t="s">
        <v>1100</v>
      </c>
      <c r="E1608" s="40">
        <v>0.434</v>
      </c>
      <c r="F1608" s="40">
        <f>ROUND(0.3,7)</f>
        <v>0.3</v>
      </c>
      <c r="G1608" s="40">
        <f>SmtRes!CX1105</f>
        <v>0.13020000000000001</v>
      </c>
      <c r="H1608" s="42"/>
      <c r="I1608" s="41"/>
      <c r="J1608" s="42">
        <f>SmtRes!CZ1105</f>
        <v>641.70000000000005</v>
      </c>
      <c r="K1608" s="41"/>
      <c r="L1608" s="42">
        <f>SmtRes!DG1105</f>
        <v>83.55</v>
      </c>
    </row>
    <row r="1609" spans="1:83" ht="28.5" x14ac:dyDescent="0.2">
      <c r="A1609" s="38"/>
      <c r="B1609" s="38" t="s">
        <v>1209</v>
      </c>
      <c r="C1609" s="46" t="s">
        <v>1963</v>
      </c>
      <c r="D1609" s="47" t="s">
        <v>1203</v>
      </c>
      <c r="E1609" s="48">
        <f>SmtRes!DO1105*SmtRes!AT1105</f>
        <v>0.434</v>
      </c>
      <c r="F1609" s="48">
        <f>ROUND(0.3,7)</f>
        <v>0.3</v>
      </c>
      <c r="G1609" s="48">
        <f>ROUND(E1609*F1609*G1599, 7)</f>
        <v>0.13020000000000001</v>
      </c>
      <c r="H1609" s="49"/>
      <c r="I1609" s="50"/>
      <c r="J1609" s="49">
        <f>ROUND(SmtRes!AG1105/SmtRes!DO1105, 2)</f>
        <v>539.69000000000005</v>
      </c>
      <c r="K1609" s="50"/>
      <c r="L1609" s="49">
        <f>SmtRes!DH1105</f>
        <v>70.27</v>
      </c>
      <c r="CE1609">
        <v>1</v>
      </c>
    </row>
    <row r="1610" spans="1:83" ht="15" x14ac:dyDescent="0.2">
      <c r="A1610" s="38"/>
      <c r="B1610" s="38"/>
      <c r="C1610" s="52" t="s">
        <v>1966</v>
      </c>
      <c r="D1610" s="39"/>
      <c r="E1610" s="40"/>
      <c r="F1610" s="40"/>
      <c r="G1610" s="40"/>
      <c r="H1610" s="42"/>
      <c r="I1610" s="41"/>
      <c r="J1610" s="42"/>
      <c r="K1610" s="41"/>
      <c r="L1610" s="42">
        <f>L1601+L1603+L1604</f>
        <v>1034.21</v>
      </c>
    </row>
    <row r="1611" spans="1:83" ht="14.25" x14ac:dyDescent="0.2">
      <c r="A1611" s="38"/>
      <c r="B1611" s="38"/>
      <c r="C1611" s="38" t="s">
        <v>1967</v>
      </c>
      <c r="D1611" s="39"/>
      <c r="E1611" s="40"/>
      <c r="F1611" s="40"/>
      <c r="G1611" s="40"/>
      <c r="H1611" s="42"/>
      <c r="I1611" s="41"/>
      <c r="J1611" s="42"/>
      <c r="K1611" s="41"/>
      <c r="L1611" s="42">
        <f>SUM(AR1599:AR1614)+SUM(AS1599:AS1614)+SUM(AT1599:AT1614)+SUM(AU1599:AU1614)+SUM(AV1599:AV1614)</f>
        <v>756.23</v>
      </c>
    </row>
    <row r="1612" spans="1:83" ht="42.75" x14ac:dyDescent="0.2">
      <c r="A1612" s="38"/>
      <c r="B1612" s="38" t="s">
        <v>326</v>
      </c>
      <c r="C1612" s="38" t="s">
        <v>2057</v>
      </c>
      <c r="D1612" s="39" t="s">
        <v>635</v>
      </c>
      <c r="E1612" s="40">
        <f>Source!BZ682</f>
        <v>90</v>
      </c>
      <c r="F1612" s="40"/>
      <c r="G1612" s="40">
        <f>Source!AT682</f>
        <v>90</v>
      </c>
      <c r="H1612" s="42"/>
      <c r="I1612" s="41"/>
      <c r="J1612" s="42"/>
      <c r="K1612" s="41"/>
      <c r="L1612" s="42">
        <f>SUM(AZ1599:AZ1614)</f>
        <v>680.61</v>
      </c>
    </row>
    <row r="1613" spans="1:83" ht="42.75" x14ac:dyDescent="0.2">
      <c r="A1613" s="46"/>
      <c r="B1613" s="46" t="s">
        <v>327</v>
      </c>
      <c r="C1613" s="46" t="s">
        <v>2058</v>
      </c>
      <c r="D1613" s="47" t="s">
        <v>635</v>
      </c>
      <c r="E1613" s="48">
        <f>Source!CA682</f>
        <v>46</v>
      </c>
      <c r="F1613" s="48"/>
      <c r="G1613" s="48">
        <f>Source!AU682</f>
        <v>46</v>
      </c>
      <c r="H1613" s="49"/>
      <c r="I1613" s="50"/>
      <c r="J1613" s="49"/>
      <c r="K1613" s="50"/>
      <c r="L1613" s="49">
        <f>SUM(BA1599:BA1614)</f>
        <v>347.87</v>
      </c>
    </row>
    <row r="1614" spans="1:83" ht="15" x14ac:dyDescent="0.2">
      <c r="C1614" s="74" t="s">
        <v>1970</v>
      </c>
      <c r="D1614" s="74"/>
      <c r="E1614" s="74"/>
      <c r="F1614" s="74"/>
      <c r="G1614" s="74"/>
      <c r="H1614" s="74"/>
      <c r="I1614" s="75">
        <f>IF(E1599&lt;&gt;0,K1614/E1599, 0)</f>
        <v>2062.69</v>
      </c>
      <c r="J1614" s="75"/>
      <c r="K1614" s="75">
        <f>L1601+L1603+L1612+L1613+L1604</f>
        <v>2062.69</v>
      </c>
      <c r="L1614" s="75"/>
      <c r="M1614" s="70">
        <f>K1614*1.038</f>
        <v>2141.07222</v>
      </c>
      <c r="AD1614">
        <f>ROUND((Source!AT682/100)*((ROUND(SUMIF(SmtRes!AQ1101:'SmtRes'!AQ1105,"=1",SmtRes!AD1101:'SmtRes'!AD1105)*Source!I682, 2)+ROUND(SUMIF(SmtRes!AQ1101:'SmtRes'!AQ1105,"=1",SmtRes!AC1101:'SmtRes'!AC1105)*Source!I682, 2))), 2)</f>
        <v>1574.96</v>
      </c>
      <c r="AE1614">
        <f>ROUND((Source!AU682/100)*((ROUND(SUMIF(SmtRes!AQ1101:'SmtRes'!AQ1105,"=1",SmtRes!AD1101:'SmtRes'!AD1105)*Source!I682, 2)+ROUND(SUMIF(SmtRes!AQ1101:'SmtRes'!AQ1105,"=1",SmtRes!AC1101:'SmtRes'!AC1105)*Source!I682, 2))), 2)</f>
        <v>804.98</v>
      </c>
      <c r="AN1614" s="51">
        <f>L1601+L1603+L1612+L1613+L1604</f>
        <v>2062.69</v>
      </c>
      <c r="AO1614" s="51">
        <f>L1603</f>
        <v>277.98</v>
      </c>
      <c r="AQ1614" t="s">
        <v>1971</v>
      </c>
      <c r="AR1614" s="51">
        <f>L1601</f>
        <v>599.84</v>
      </c>
      <c r="AT1614" s="51">
        <f>L1604</f>
        <v>156.38999999999999</v>
      </c>
      <c r="AV1614" t="s">
        <v>1971</v>
      </c>
      <c r="AW1614">
        <f>0</f>
        <v>0</v>
      </c>
      <c r="AZ1614">
        <f>Source!X682</f>
        <v>680.61</v>
      </c>
      <c r="BA1614">
        <f>Source!Y682</f>
        <v>347.87</v>
      </c>
      <c r="CD1614">
        <v>2</v>
      </c>
    </row>
    <row r="1615" spans="1:83" ht="96.75" x14ac:dyDescent="0.2">
      <c r="A1615" s="36" t="s">
        <v>818</v>
      </c>
      <c r="B1615" s="38" t="s">
        <v>2165</v>
      </c>
      <c r="C1615" s="38" t="s">
        <v>2166</v>
      </c>
      <c r="D1615" s="39" t="str">
        <f>Source!H683</f>
        <v>ШТ</v>
      </c>
      <c r="E1615" s="40">
        <f>Source!K683</f>
        <v>1</v>
      </c>
      <c r="F1615" s="40"/>
      <c r="G1615" s="40">
        <f>Source!I683</f>
        <v>1</v>
      </c>
      <c r="H1615" s="42"/>
      <c r="I1615" s="41"/>
      <c r="J1615" s="42"/>
      <c r="K1615" s="41"/>
      <c r="L1615" s="42"/>
    </row>
    <row r="1616" spans="1:83" ht="15" x14ac:dyDescent="0.2">
      <c r="A1616" s="37"/>
      <c r="B1616" s="40">
        <v>1</v>
      </c>
      <c r="C1616" s="37" t="s">
        <v>1961</v>
      </c>
      <c r="D1616" s="39" t="s">
        <v>1203</v>
      </c>
      <c r="E1616" s="44"/>
      <c r="F1616" s="40"/>
      <c r="G1616" s="40">
        <f>Source!U683</f>
        <v>4.12</v>
      </c>
      <c r="H1616" s="40"/>
      <c r="I1616" s="40"/>
      <c r="J1616" s="40"/>
      <c r="K1616" s="40"/>
      <c r="L1616" s="45">
        <f>SUM(L1617:L1617)-SUMIF(CE1617:CE1617, 1, L1617:L1617)</f>
        <v>1999.48</v>
      </c>
    </row>
    <row r="1617" spans="1:101" ht="14.25" x14ac:dyDescent="0.2">
      <c r="A1617" s="38"/>
      <c r="B1617" s="38" t="s">
        <v>1359</v>
      </c>
      <c r="C1617" s="38" t="s">
        <v>1455</v>
      </c>
      <c r="D1617" s="39" t="s">
        <v>1203</v>
      </c>
      <c r="E1617" s="40">
        <v>4.12</v>
      </c>
      <c r="F1617" s="40"/>
      <c r="G1617" s="40">
        <f>SmtRes!CX1106</f>
        <v>4.12</v>
      </c>
      <c r="H1617" s="42"/>
      <c r="I1617" s="41"/>
      <c r="J1617" s="42">
        <f>SmtRes!CZ1106</f>
        <v>485.31</v>
      </c>
      <c r="K1617" s="41"/>
      <c r="L1617" s="42">
        <f>SmtRes!DI1106</f>
        <v>1999.48</v>
      </c>
    </row>
    <row r="1618" spans="1:101" ht="15" x14ac:dyDescent="0.2">
      <c r="A1618" s="37"/>
      <c r="B1618" s="40">
        <v>2</v>
      </c>
      <c r="C1618" s="37" t="s">
        <v>1962</v>
      </c>
      <c r="D1618" s="39"/>
      <c r="E1618" s="44"/>
      <c r="F1618" s="40"/>
      <c r="G1618" s="40"/>
      <c r="H1618" s="40"/>
      <c r="I1618" s="40"/>
      <c r="J1618" s="40"/>
      <c r="K1618" s="40"/>
      <c r="L1618" s="45">
        <f>SUM(L1619:L1624)-SUMIF(CE1619:CE1624, 1, L1619:L1624)</f>
        <v>926.62999999999988</v>
      </c>
    </row>
    <row r="1619" spans="1:101" ht="15" x14ac:dyDescent="0.2">
      <c r="A1619" s="37"/>
      <c r="B1619" s="40"/>
      <c r="C1619" s="37" t="s">
        <v>1964</v>
      </c>
      <c r="D1619" s="39" t="s">
        <v>1203</v>
      </c>
      <c r="E1619" s="44"/>
      <c r="F1619" s="40"/>
      <c r="G1619" s="40">
        <f>Source!V683</f>
        <v>0.83000000000000007</v>
      </c>
      <c r="H1619" s="40"/>
      <c r="I1619" s="40"/>
      <c r="J1619" s="40"/>
      <c r="K1619" s="40"/>
      <c r="L1619" s="45">
        <f>SUMIF(CE1620:CE1624, 1, L1620:L1624)</f>
        <v>521.30999999999995</v>
      </c>
      <c r="CE1619">
        <v>1</v>
      </c>
    </row>
    <row r="1620" spans="1:101" ht="28.5" x14ac:dyDescent="0.2">
      <c r="A1620" s="38"/>
      <c r="B1620" s="38" t="s">
        <v>1220</v>
      </c>
      <c r="C1620" s="38" t="s">
        <v>1222</v>
      </c>
      <c r="D1620" s="39" t="s">
        <v>1100</v>
      </c>
      <c r="E1620" s="40">
        <v>0.39600000000000002</v>
      </c>
      <c r="F1620" s="40"/>
      <c r="G1620" s="40">
        <f>SmtRes!CX1108</f>
        <v>0.39600000000000002</v>
      </c>
      <c r="H1620" s="42"/>
      <c r="I1620" s="41"/>
      <c r="J1620" s="42">
        <f>SmtRes!CZ1108</f>
        <v>1626.29</v>
      </c>
      <c r="K1620" s="41"/>
      <c r="L1620" s="42">
        <f>SmtRes!DG1108</f>
        <v>644.01</v>
      </c>
    </row>
    <row r="1621" spans="1:101" ht="28.5" x14ac:dyDescent="0.2">
      <c r="A1621" s="38"/>
      <c r="B1621" s="38" t="s">
        <v>1223</v>
      </c>
      <c r="C1621" s="38" t="s">
        <v>1975</v>
      </c>
      <c r="D1621" s="39" t="s">
        <v>1203</v>
      </c>
      <c r="E1621" s="40">
        <f>SmtRes!DO1108*SmtRes!AT1108</f>
        <v>0.39600000000000002</v>
      </c>
      <c r="F1621" s="40"/>
      <c r="G1621" s="40">
        <f>ROUND(E1621*G1615, 7)</f>
        <v>0.39600000000000002</v>
      </c>
      <c r="H1621" s="42"/>
      <c r="I1621" s="41"/>
      <c r="J1621" s="42">
        <f>ROUND(SmtRes!AG1108/SmtRes!DO1108, 2)</f>
        <v>724.95</v>
      </c>
      <c r="K1621" s="41"/>
      <c r="L1621" s="42">
        <f>SmtRes!DH1108</f>
        <v>287.08</v>
      </c>
      <c r="CE1621">
        <v>1</v>
      </c>
    </row>
    <row r="1622" spans="1:101" ht="28.5" x14ac:dyDescent="0.2">
      <c r="A1622" s="38"/>
      <c r="B1622" s="38" t="s">
        <v>1401</v>
      </c>
      <c r="C1622" s="38" t="s">
        <v>1403</v>
      </c>
      <c r="D1622" s="39" t="s">
        <v>1100</v>
      </c>
      <c r="E1622" s="40">
        <v>0.42</v>
      </c>
      <c r="F1622" s="40"/>
      <c r="G1622" s="40">
        <f>SmtRes!CX1109</f>
        <v>0.42</v>
      </c>
      <c r="H1622" s="42">
        <f>SmtRes!CZ1109</f>
        <v>6.62</v>
      </c>
      <c r="I1622" s="41">
        <f>SmtRes!AJ1109</f>
        <v>1.48</v>
      </c>
      <c r="J1622" s="42">
        <f>ROUND(H1622*I1622, 2)</f>
        <v>9.8000000000000007</v>
      </c>
      <c r="K1622" s="41"/>
      <c r="L1622" s="42">
        <f>SmtRes!DG1109</f>
        <v>4.12</v>
      </c>
    </row>
    <row r="1623" spans="1:101" ht="28.5" x14ac:dyDescent="0.2">
      <c r="A1623" s="38"/>
      <c r="B1623" s="38" t="s">
        <v>1206</v>
      </c>
      <c r="C1623" s="38" t="s">
        <v>1208</v>
      </c>
      <c r="D1623" s="39" t="s">
        <v>1100</v>
      </c>
      <c r="E1623" s="40">
        <v>0.434</v>
      </c>
      <c r="F1623" s="40"/>
      <c r="G1623" s="40">
        <f>SmtRes!CX1110</f>
        <v>0.434</v>
      </c>
      <c r="H1623" s="42"/>
      <c r="I1623" s="41"/>
      <c r="J1623" s="42">
        <f>SmtRes!CZ1110</f>
        <v>641.70000000000005</v>
      </c>
      <c r="K1623" s="41"/>
      <c r="L1623" s="42">
        <f>SmtRes!DG1110</f>
        <v>278.5</v>
      </c>
    </row>
    <row r="1624" spans="1:101" ht="28.5" x14ac:dyDescent="0.2">
      <c r="A1624" s="38"/>
      <c r="B1624" s="38" t="s">
        <v>1209</v>
      </c>
      <c r="C1624" s="46" t="s">
        <v>1963</v>
      </c>
      <c r="D1624" s="47" t="s">
        <v>1203</v>
      </c>
      <c r="E1624" s="48">
        <f>SmtRes!DO1110*SmtRes!AT1110</f>
        <v>0.434</v>
      </c>
      <c r="F1624" s="48"/>
      <c r="G1624" s="48">
        <f>ROUND(E1624*G1615, 7)</f>
        <v>0.434</v>
      </c>
      <c r="H1624" s="49"/>
      <c r="I1624" s="50"/>
      <c r="J1624" s="49">
        <f>ROUND(SmtRes!AG1110/SmtRes!DO1110, 2)</f>
        <v>539.69000000000005</v>
      </c>
      <c r="K1624" s="50"/>
      <c r="L1624" s="49">
        <f>SmtRes!DH1110</f>
        <v>234.23</v>
      </c>
      <c r="CE1624">
        <v>1</v>
      </c>
    </row>
    <row r="1625" spans="1:101" ht="15" x14ac:dyDescent="0.2">
      <c r="A1625" s="38"/>
      <c r="B1625" s="38"/>
      <c r="C1625" s="52" t="s">
        <v>1966</v>
      </c>
      <c r="D1625" s="39"/>
      <c r="E1625" s="40"/>
      <c r="F1625" s="40"/>
      <c r="G1625" s="40"/>
      <c r="H1625" s="42"/>
      <c r="I1625" s="41"/>
      <c r="J1625" s="42"/>
      <c r="K1625" s="41"/>
      <c r="L1625" s="42">
        <f>L1616+L1618+L1619</f>
        <v>3447.4199999999996</v>
      </c>
    </row>
    <row r="1626" spans="1:101" ht="14.25" x14ac:dyDescent="0.2">
      <c r="A1626" s="38"/>
      <c r="B1626" s="38"/>
      <c r="C1626" s="38" t="s">
        <v>1967</v>
      </c>
      <c r="D1626" s="39"/>
      <c r="E1626" s="40"/>
      <c r="F1626" s="40"/>
      <c r="G1626" s="40"/>
      <c r="H1626" s="42"/>
      <c r="I1626" s="41"/>
      <c r="J1626" s="42"/>
      <c r="K1626" s="41"/>
      <c r="L1626" s="42">
        <f>SUM(AR1615:AR1629)+SUM(AS1615:AS1629)+SUM(AT1615:AT1629)+SUM(AU1615:AU1629)+SUM(AV1615:AV1629)</f>
        <v>2520.79</v>
      </c>
    </row>
    <row r="1627" spans="1:101" ht="42.75" x14ac:dyDescent="0.2">
      <c r="A1627" s="38"/>
      <c r="B1627" s="38" t="s">
        <v>326</v>
      </c>
      <c r="C1627" s="38" t="s">
        <v>2057</v>
      </c>
      <c r="D1627" s="39" t="s">
        <v>635</v>
      </c>
      <c r="E1627" s="40">
        <f>Source!BZ683</f>
        <v>90</v>
      </c>
      <c r="F1627" s="40"/>
      <c r="G1627" s="40">
        <f>Source!AT683</f>
        <v>90</v>
      </c>
      <c r="H1627" s="42"/>
      <c r="I1627" s="41"/>
      <c r="J1627" s="42"/>
      <c r="K1627" s="41"/>
      <c r="L1627" s="42">
        <f>SUM(AZ1615:AZ1629)</f>
        <v>2268.71</v>
      </c>
    </row>
    <row r="1628" spans="1:101" ht="42.75" x14ac:dyDescent="0.2">
      <c r="A1628" s="46"/>
      <c r="B1628" s="46" t="s">
        <v>327</v>
      </c>
      <c r="C1628" s="46" t="s">
        <v>2058</v>
      </c>
      <c r="D1628" s="47" t="s">
        <v>635</v>
      </c>
      <c r="E1628" s="48">
        <f>Source!CA683</f>
        <v>46</v>
      </c>
      <c r="F1628" s="48"/>
      <c r="G1628" s="48">
        <f>Source!AU683</f>
        <v>46</v>
      </c>
      <c r="H1628" s="49"/>
      <c r="I1628" s="50"/>
      <c r="J1628" s="49"/>
      <c r="K1628" s="50"/>
      <c r="L1628" s="49">
        <f>SUM(BA1615:BA1629)</f>
        <v>1159.56</v>
      </c>
    </row>
    <row r="1629" spans="1:101" ht="15" x14ac:dyDescent="0.2">
      <c r="C1629" s="74" t="s">
        <v>1970</v>
      </c>
      <c r="D1629" s="74"/>
      <c r="E1629" s="74"/>
      <c r="F1629" s="74"/>
      <c r="G1629" s="74"/>
      <c r="H1629" s="74"/>
      <c r="I1629" s="75">
        <f>IF(E1615&lt;&gt;0,K1629/E1615, 0)</f>
        <v>6875.6899999999987</v>
      </c>
      <c r="J1629" s="75"/>
      <c r="K1629" s="75">
        <f>L1616+L1618+L1627+L1628+L1619</f>
        <v>6875.6899999999987</v>
      </c>
      <c r="L1629" s="75"/>
      <c r="M1629" s="70">
        <f>K1629*1.038</f>
        <v>7136.9662199999984</v>
      </c>
      <c r="AD1629">
        <f>ROUND((Source!AT683/100)*((ROUND(SUMIF(SmtRes!AQ1106:'SmtRes'!AQ1110,"=1",SmtRes!AD1106:'SmtRes'!AD1110)*Source!I683, 2)+ROUND(SUMIF(SmtRes!AQ1106:'SmtRes'!AQ1110,"=1",SmtRes!AC1106:'SmtRes'!AC1110)*Source!I683, 2))), 2)</f>
        <v>1574.96</v>
      </c>
      <c r="AE1629">
        <f>ROUND((Source!AU683/100)*((ROUND(SUMIF(SmtRes!AQ1106:'SmtRes'!AQ1110,"=1",SmtRes!AD1106:'SmtRes'!AD1110)*Source!I683, 2)+ROUND(SUMIF(SmtRes!AQ1106:'SmtRes'!AQ1110,"=1",SmtRes!AC1106:'SmtRes'!AC1110)*Source!I683, 2))), 2)</f>
        <v>804.98</v>
      </c>
      <c r="AN1629" s="51">
        <f>L1616+L1618+L1627+L1628+L1619</f>
        <v>6875.6899999999987</v>
      </c>
      <c r="AO1629" s="51">
        <f>L1618</f>
        <v>926.62999999999988</v>
      </c>
      <c r="AQ1629" t="s">
        <v>1971</v>
      </c>
      <c r="AR1629" s="51">
        <f>L1616</f>
        <v>1999.48</v>
      </c>
      <c r="AT1629" s="51">
        <f>L1619</f>
        <v>521.30999999999995</v>
      </c>
      <c r="AV1629" t="s">
        <v>1971</v>
      </c>
      <c r="AW1629">
        <f>0</f>
        <v>0</v>
      </c>
      <c r="AZ1629">
        <f>Source!X683</f>
        <v>2268.71</v>
      </c>
      <c r="BA1629">
        <f>Source!Y683</f>
        <v>1159.56</v>
      </c>
      <c r="CD1629">
        <v>2</v>
      </c>
    </row>
    <row r="1630" spans="1:101" ht="71.25" x14ac:dyDescent="0.2">
      <c r="A1630" s="36" t="s">
        <v>822</v>
      </c>
      <c r="B1630" s="38" t="s">
        <v>2167</v>
      </c>
      <c r="C1630" s="38" t="str">
        <f>Source!G690</f>
        <v>Аппарат настольный, масса: до 0,015 т(применительно Демонтаж источника бесперебойного питания 5.35 кг отдельностоящего на АРМ посту видеонаблюдения)</v>
      </c>
      <c r="D1630" s="39" t="str">
        <f>Source!H690</f>
        <v>ШТ</v>
      </c>
      <c r="E1630" s="40">
        <f>Source!K690</f>
        <v>1</v>
      </c>
      <c r="F1630" s="40"/>
      <c r="G1630" s="40">
        <f>Source!I690</f>
        <v>1</v>
      </c>
      <c r="H1630" s="42"/>
      <c r="I1630" s="41"/>
      <c r="J1630" s="42"/>
      <c r="K1630" s="41"/>
      <c r="L1630" s="42"/>
    </row>
    <row r="1631" spans="1:101" ht="38.25" x14ac:dyDescent="0.2">
      <c r="B1631" s="54" t="s">
        <v>1918</v>
      </c>
      <c r="C1631" s="77" t="s">
        <v>2055</v>
      </c>
      <c r="D1631" s="77"/>
      <c r="E1631" s="77"/>
      <c r="F1631" s="77"/>
      <c r="G1631" s="77"/>
      <c r="H1631" s="77"/>
      <c r="I1631" s="77"/>
      <c r="J1631" s="77"/>
      <c r="K1631" s="77"/>
      <c r="L1631" s="77"/>
      <c r="CW1631" s="55" t="s">
        <v>2055</v>
      </c>
    </row>
    <row r="1632" spans="1:101" ht="15" x14ac:dyDescent="0.2">
      <c r="A1632" s="37"/>
      <c r="B1632" s="40">
        <v>1</v>
      </c>
      <c r="C1632" s="37" t="s">
        <v>1961</v>
      </c>
      <c r="D1632" s="39" t="s">
        <v>1203</v>
      </c>
      <c r="E1632" s="44"/>
      <c r="F1632" s="40"/>
      <c r="G1632" s="40">
        <f>Source!U690</f>
        <v>0.309</v>
      </c>
      <c r="H1632" s="40"/>
      <c r="I1632" s="40"/>
      <c r="J1632" s="40"/>
      <c r="K1632" s="40"/>
      <c r="L1632" s="45">
        <f>SUM(L1633:L1633)-SUMIF(CE1633:CE1633, 1, L1633:L1633)</f>
        <v>148.09</v>
      </c>
    </row>
    <row r="1633" spans="1:83" ht="14.25" x14ac:dyDescent="0.2">
      <c r="A1633" s="38"/>
      <c r="B1633" s="38" t="s">
        <v>1201</v>
      </c>
      <c r="C1633" s="38" t="s">
        <v>1271</v>
      </c>
      <c r="D1633" s="39" t="s">
        <v>1203</v>
      </c>
      <c r="E1633" s="40">
        <v>1.03</v>
      </c>
      <c r="F1633" s="40">
        <f>ROUND(0.3,7)</f>
        <v>0.3</v>
      </c>
      <c r="G1633" s="40">
        <f>SmtRes!CX1145</f>
        <v>0.309</v>
      </c>
      <c r="H1633" s="42"/>
      <c r="I1633" s="41"/>
      <c r="J1633" s="42">
        <f>SmtRes!CZ1145</f>
        <v>479.27</v>
      </c>
      <c r="K1633" s="41"/>
      <c r="L1633" s="42">
        <f>SmtRes!DI1145</f>
        <v>148.09</v>
      </c>
    </row>
    <row r="1634" spans="1:83" ht="15" x14ac:dyDescent="0.2">
      <c r="A1634" s="37"/>
      <c r="B1634" s="40">
        <v>2</v>
      </c>
      <c r="C1634" s="37" t="s">
        <v>1962</v>
      </c>
      <c r="D1634" s="39"/>
      <c r="E1634" s="44"/>
      <c r="F1634" s="40"/>
      <c r="G1634" s="40"/>
      <c r="H1634" s="40"/>
      <c r="I1634" s="40"/>
      <c r="J1634" s="40"/>
      <c r="K1634" s="40"/>
      <c r="L1634" s="45">
        <f>SUM(L1635:L1637)-SUMIF(CE1635:CE1637, 1, L1635:L1637)</f>
        <v>30.800000000000004</v>
      </c>
    </row>
    <row r="1635" spans="1:83" ht="15" x14ac:dyDescent="0.2">
      <c r="A1635" s="37"/>
      <c r="B1635" s="40"/>
      <c r="C1635" s="37" t="s">
        <v>1964</v>
      </c>
      <c r="D1635" s="39" t="s">
        <v>1203</v>
      </c>
      <c r="E1635" s="44"/>
      <c r="F1635" s="40"/>
      <c r="G1635" s="40">
        <f>Source!V690</f>
        <v>4.8000000000000001E-2</v>
      </c>
      <c r="H1635" s="40"/>
      <c r="I1635" s="40"/>
      <c r="J1635" s="40"/>
      <c r="K1635" s="40"/>
      <c r="L1635" s="45">
        <f>SUMIF(CE1636:CE1637, 1, L1636:L1637)</f>
        <v>25.91</v>
      </c>
      <c r="CE1635">
        <v>1</v>
      </c>
    </row>
    <row r="1636" spans="1:83" ht="28.5" x14ac:dyDescent="0.2">
      <c r="A1636" s="38"/>
      <c r="B1636" s="38" t="s">
        <v>1206</v>
      </c>
      <c r="C1636" s="38" t="s">
        <v>1208</v>
      </c>
      <c r="D1636" s="39" t="s">
        <v>1100</v>
      </c>
      <c r="E1636" s="40">
        <v>0.16</v>
      </c>
      <c r="F1636" s="40">
        <f>ROUND(0.3,7)</f>
        <v>0.3</v>
      </c>
      <c r="G1636" s="40">
        <f>SmtRes!CX1147</f>
        <v>4.8000000000000001E-2</v>
      </c>
      <c r="H1636" s="42"/>
      <c r="I1636" s="41"/>
      <c r="J1636" s="42">
        <f>SmtRes!CZ1147</f>
        <v>641.70000000000005</v>
      </c>
      <c r="K1636" s="41"/>
      <c r="L1636" s="42">
        <f>SmtRes!DG1147</f>
        <v>30.8</v>
      </c>
    </row>
    <row r="1637" spans="1:83" ht="28.5" x14ac:dyDescent="0.2">
      <c r="A1637" s="38"/>
      <c r="B1637" s="38" t="s">
        <v>1209</v>
      </c>
      <c r="C1637" s="46" t="s">
        <v>1963</v>
      </c>
      <c r="D1637" s="47" t="s">
        <v>1203</v>
      </c>
      <c r="E1637" s="48">
        <f>SmtRes!DO1147*SmtRes!AT1147</f>
        <v>0.16</v>
      </c>
      <c r="F1637" s="48">
        <f>ROUND(0.3,7)</f>
        <v>0.3</v>
      </c>
      <c r="G1637" s="48">
        <f>ROUND(E1637*F1637*G1630, 7)</f>
        <v>4.8000000000000001E-2</v>
      </c>
      <c r="H1637" s="49"/>
      <c r="I1637" s="50"/>
      <c r="J1637" s="49">
        <f>ROUND(SmtRes!AG1147/SmtRes!DO1147, 2)</f>
        <v>539.69000000000005</v>
      </c>
      <c r="K1637" s="50"/>
      <c r="L1637" s="49">
        <f>SmtRes!DH1147</f>
        <v>25.91</v>
      </c>
      <c r="CE1637">
        <v>1</v>
      </c>
    </row>
    <row r="1638" spans="1:83" ht="15" x14ac:dyDescent="0.2">
      <c r="A1638" s="38"/>
      <c r="B1638" s="38"/>
      <c r="C1638" s="52" t="s">
        <v>1966</v>
      </c>
      <c r="D1638" s="39"/>
      <c r="E1638" s="40"/>
      <c r="F1638" s="40"/>
      <c r="G1638" s="40"/>
      <c r="H1638" s="42"/>
      <c r="I1638" s="41"/>
      <c r="J1638" s="42"/>
      <c r="K1638" s="41"/>
      <c r="L1638" s="42">
        <f>L1632+L1634+L1635</f>
        <v>204.8</v>
      </c>
    </row>
    <row r="1639" spans="1:83" ht="14.25" x14ac:dyDescent="0.2">
      <c r="A1639" s="38"/>
      <c r="B1639" s="38"/>
      <c r="C1639" s="38" t="s">
        <v>1967</v>
      </c>
      <c r="D1639" s="39"/>
      <c r="E1639" s="40"/>
      <c r="F1639" s="40"/>
      <c r="G1639" s="40"/>
      <c r="H1639" s="42"/>
      <c r="I1639" s="41"/>
      <c r="J1639" s="42"/>
      <c r="K1639" s="41"/>
      <c r="L1639" s="42">
        <f>SUM(AR1630:AR1642)+SUM(AS1630:AS1642)+SUM(AT1630:AT1642)+SUM(AU1630:AU1642)+SUM(AV1630:AV1642)</f>
        <v>174</v>
      </c>
    </row>
    <row r="1640" spans="1:83" ht="42.75" x14ac:dyDescent="0.2">
      <c r="A1640" s="38"/>
      <c r="B1640" s="38" t="s">
        <v>326</v>
      </c>
      <c r="C1640" s="38" t="s">
        <v>2057</v>
      </c>
      <c r="D1640" s="39" t="s">
        <v>635</v>
      </c>
      <c r="E1640" s="40">
        <f>Source!BZ690</f>
        <v>90</v>
      </c>
      <c r="F1640" s="40"/>
      <c r="G1640" s="40">
        <f>Source!AT690</f>
        <v>90</v>
      </c>
      <c r="H1640" s="42"/>
      <c r="I1640" s="41"/>
      <c r="J1640" s="42"/>
      <c r="K1640" s="41"/>
      <c r="L1640" s="42">
        <f>SUM(AZ1630:AZ1642)</f>
        <v>156.6</v>
      </c>
    </row>
    <row r="1641" spans="1:83" ht="42.75" x14ac:dyDescent="0.2">
      <c r="A1641" s="46"/>
      <c r="B1641" s="46" t="s">
        <v>327</v>
      </c>
      <c r="C1641" s="46" t="s">
        <v>2058</v>
      </c>
      <c r="D1641" s="47" t="s">
        <v>635</v>
      </c>
      <c r="E1641" s="48">
        <f>Source!CA690</f>
        <v>46</v>
      </c>
      <c r="F1641" s="48"/>
      <c r="G1641" s="48">
        <f>Source!AU690</f>
        <v>46</v>
      </c>
      <c r="H1641" s="49"/>
      <c r="I1641" s="50"/>
      <c r="J1641" s="49"/>
      <c r="K1641" s="50"/>
      <c r="L1641" s="49">
        <f>SUM(BA1630:BA1642)</f>
        <v>80.040000000000006</v>
      </c>
    </row>
    <row r="1642" spans="1:83" ht="15" x14ac:dyDescent="0.2">
      <c r="C1642" s="74" t="s">
        <v>1970</v>
      </c>
      <c r="D1642" s="74"/>
      <c r="E1642" s="74"/>
      <c r="F1642" s="74"/>
      <c r="G1642" s="74"/>
      <c r="H1642" s="74"/>
      <c r="I1642" s="75">
        <f>IF(E1630&lt;&gt;0,K1642/E1630, 0)</f>
        <v>441.44000000000005</v>
      </c>
      <c r="J1642" s="75"/>
      <c r="K1642" s="75">
        <f>L1632+L1634+L1640+L1641+L1635</f>
        <v>441.44000000000005</v>
      </c>
      <c r="L1642" s="75"/>
      <c r="M1642" s="70">
        <f>K1642*1.038</f>
        <v>458.21472000000006</v>
      </c>
      <c r="AD1642">
        <f>ROUND((Source!AT690/100)*((ROUND(SUMIF(SmtRes!AQ1145:'SmtRes'!AQ1147,"=1",SmtRes!AD1145:'SmtRes'!AD1147)*Source!I690, 2)+ROUND(SUMIF(SmtRes!AQ1145:'SmtRes'!AQ1147,"=1",SmtRes!AC1145:'SmtRes'!AC1147)*Source!I690, 2))), 2)</f>
        <v>917.06</v>
      </c>
      <c r="AE1642">
        <f>ROUND((Source!AU690/100)*((ROUND(SUMIF(SmtRes!AQ1145:'SmtRes'!AQ1147,"=1",SmtRes!AD1145:'SmtRes'!AD1147)*Source!I690, 2)+ROUND(SUMIF(SmtRes!AQ1145:'SmtRes'!AQ1147,"=1",SmtRes!AC1145:'SmtRes'!AC1147)*Source!I690, 2))), 2)</f>
        <v>468.72</v>
      </c>
      <c r="AN1642" s="51">
        <f>L1632+L1634+L1640+L1641+L1635</f>
        <v>441.44000000000005</v>
      </c>
      <c r="AO1642" s="51">
        <f>L1634</f>
        <v>30.800000000000004</v>
      </c>
      <c r="AQ1642" t="s">
        <v>1971</v>
      </c>
      <c r="AR1642" s="51">
        <f>L1632</f>
        <v>148.09</v>
      </c>
      <c r="AT1642" s="51">
        <f>L1635</f>
        <v>25.91</v>
      </c>
      <c r="AV1642" t="s">
        <v>1971</v>
      </c>
      <c r="AW1642">
        <f>0</f>
        <v>0</v>
      </c>
      <c r="AZ1642">
        <f>Source!X690</f>
        <v>156.6</v>
      </c>
      <c r="BA1642">
        <f>Source!Y690</f>
        <v>80.040000000000006</v>
      </c>
      <c r="CD1642">
        <v>2</v>
      </c>
    </row>
    <row r="1643" spans="1:83" ht="96.75" x14ac:dyDescent="0.2">
      <c r="A1643" s="36" t="s">
        <v>826</v>
      </c>
      <c r="B1643" s="38" t="s">
        <v>2167</v>
      </c>
      <c r="C1643" s="38" t="s">
        <v>2168</v>
      </c>
      <c r="D1643" s="39" t="str">
        <f>Source!H691</f>
        <v>ШТ</v>
      </c>
      <c r="E1643" s="40">
        <f>Source!K691</f>
        <v>1</v>
      </c>
      <c r="F1643" s="40"/>
      <c r="G1643" s="40">
        <f>Source!I691</f>
        <v>1</v>
      </c>
      <c r="H1643" s="42"/>
      <c r="I1643" s="41"/>
      <c r="J1643" s="42"/>
      <c r="K1643" s="41"/>
      <c r="L1643" s="42"/>
    </row>
    <row r="1644" spans="1:83" ht="15" x14ac:dyDescent="0.2">
      <c r="A1644" s="37"/>
      <c r="B1644" s="40">
        <v>1</v>
      </c>
      <c r="C1644" s="37" t="s">
        <v>1961</v>
      </c>
      <c r="D1644" s="39" t="s">
        <v>1203</v>
      </c>
      <c r="E1644" s="44"/>
      <c r="F1644" s="40"/>
      <c r="G1644" s="40">
        <f>Source!U691</f>
        <v>1.03</v>
      </c>
      <c r="H1644" s="40"/>
      <c r="I1644" s="40"/>
      <c r="J1644" s="40"/>
      <c r="K1644" s="40"/>
      <c r="L1644" s="45">
        <f>SUM(L1645:L1645)-SUMIF(CE1645:CE1645, 1, L1645:L1645)</f>
        <v>493.65</v>
      </c>
    </row>
    <row r="1645" spans="1:83" ht="14.25" x14ac:dyDescent="0.2">
      <c r="A1645" s="38"/>
      <c r="B1645" s="38" t="s">
        <v>1201</v>
      </c>
      <c r="C1645" s="38" t="s">
        <v>1271</v>
      </c>
      <c r="D1645" s="39" t="s">
        <v>1203</v>
      </c>
      <c r="E1645" s="40">
        <v>1.03</v>
      </c>
      <c r="F1645" s="40"/>
      <c r="G1645" s="40">
        <f>SmtRes!CX1148</f>
        <v>1.03</v>
      </c>
      <c r="H1645" s="42"/>
      <c r="I1645" s="41"/>
      <c r="J1645" s="42">
        <f>SmtRes!CZ1148</f>
        <v>479.27</v>
      </c>
      <c r="K1645" s="41"/>
      <c r="L1645" s="42">
        <f>SmtRes!DI1148</f>
        <v>493.65</v>
      </c>
    </row>
    <row r="1646" spans="1:83" ht="15" x14ac:dyDescent="0.2">
      <c r="A1646" s="37"/>
      <c r="B1646" s="40">
        <v>2</v>
      </c>
      <c r="C1646" s="37" t="s">
        <v>1962</v>
      </c>
      <c r="D1646" s="39"/>
      <c r="E1646" s="44"/>
      <c r="F1646" s="40"/>
      <c r="G1646" s="40"/>
      <c r="H1646" s="40"/>
      <c r="I1646" s="40"/>
      <c r="J1646" s="40"/>
      <c r="K1646" s="40"/>
      <c r="L1646" s="45">
        <f>SUM(L1647:L1649)-SUMIF(CE1647:CE1649, 1, L1647:L1649)</f>
        <v>102.67000000000002</v>
      </c>
    </row>
    <row r="1647" spans="1:83" ht="15" x14ac:dyDescent="0.2">
      <c r="A1647" s="37"/>
      <c r="B1647" s="40"/>
      <c r="C1647" s="37" t="s">
        <v>1964</v>
      </c>
      <c r="D1647" s="39" t="s">
        <v>1203</v>
      </c>
      <c r="E1647" s="44"/>
      <c r="F1647" s="40"/>
      <c r="G1647" s="40">
        <f>Source!V691</f>
        <v>0.16</v>
      </c>
      <c r="H1647" s="40"/>
      <c r="I1647" s="40"/>
      <c r="J1647" s="40"/>
      <c r="K1647" s="40"/>
      <c r="L1647" s="45">
        <f>SUMIF(CE1648:CE1649, 1, L1648:L1649)</f>
        <v>86.35</v>
      </c>
      <c r="CE1647">
        <v>1</v>
      </c>
    </row>
    <row r="1648" spans="1:83" ht="28.5" x14ac:dyDescent="0.2">
      <c r="A1648" s="38"/>
      <c r="B1648" s="38" t="s">
        <v>1206</v>
      </c>
      <c r="C1648" s="38" t="s">
        <v>1208</v>
      </c>
      <c r="D1648" s="39" t="s">
        <v>1100</v>
      </c>
      <c r="E1648" s="40">
        <v>0.16</v>
      </c>
      <c r="F1648" s="40"/>
      <c r="G1648" s="40">
        <f>SmtRes!CX1150</f>
        <v>0.16</v>
      </c>
      <c r="H1648" s="42"/>
      <c r="I1648" s="41"/>
      <c r="J1648" s="42">
        <f>SmtRes!CZ1150</f>
        <v>641.70000000000005</v>
      </c>
      <c r="K1648" s="41"/>
      <c r="L1648" s="42">
        <f>SmtRes!DG1150</f>
        <v>102.67</v>
      </c>
    </row>
    <row r="1649" spans="1:101" ht="28.5" x14ac:dyDescent="0.2">
      <c r="A1649" s="38"/>
      <c r="B1649" s="38" t="s">
        <v>1209</v>
      </c>
      <c r="C1649" s="46" t="s">
        <v>1963</v>
      </c>
      <c r="D1649" s="47" t="s">
        <v>1203</v>
      </c>
      <c r="E1649" s="48">
        <f>SmtRes!DO1150*SmtRes!AT1150</f>
        <v>0.16</v>
      </c>
      <c r="F1649" s="48"/>
      <c r="G1649" s="48">
        <f>ROUND(E1649*G1643, 7)</f>
        <v>0.16</v>
      </c>
      <c r="H1649" s="49"/>
      <c r="I1649" s="50"/>
      <c r="J1649" s="49">
        <f>ROUND(SmtRes!AG1150/SmtRes!DO1150, 2)</f>
        <v>539.69000000000005</v>
      </c>
      <c r="K1649" s="50"/>
      <c r="L1649" s="49">
        <f>SmtRes!DH1150</f>
        <v>86.35</v>
      </c>
      <c r="CE1649">
        <v>1</v>
      </c>
    </row>
    <row r="1650" spans="1:101" ht="15" x14ac:dyDescent="0.2">
      <c r="A1650" s="38"/>
      <c r="B1650" s="38"/>
      <c r="C1650" s="52" t="s">
        <v>1966</v>
      </c>
      <c r="D1650" s="39"/>
      <c r="E1650" s="40"/>
      <c r="F1650" s="40"/>
      <c r="G1650" s="40"/>
      <c r="H1650" s="42"/>
      <c r="I1650" s="41"/>
      <c r="J1650" s="42"/>
      <c r="K1650" s="41"/>
      <c r="L1650" s="42">
        <f>L1644+L1646+L1647</f>
        <v>682.67</v>
      </c>
    </row>
    <row r="1651" spans="1:101" ht="14.25" x14ac:dyDescent="0.2">
      <c r="A1651" s="38"/>
      <c r="B1651" s="38"/>
      <c r="C1651" s="38" t="s">
        <v>1967</v>
      </c>
      <c r="D1651" s="39"/>
      <c r="E1651" s="40"/>
      <c r="F1651" s="40"/>
      <c r="G1651" s="40"/>
      <c r="H1651" s="42"/>
      <c r="I1651" s="41"/>
      <c r="J1651" s="42"/>
      <c r="K1651" s="41"/>
      <c r="L1651" s="42">
        <f>SUM(AR1643:AR1654)+SUM(AS1643:AS1654)+SUM(AT1643:AT1654)+SUM(AU1643:AU1654)+SUM(AV1643:AV1654)</f>
        <v>580</v>
      </c>
    </row>
    <row r="1652" spans="1:101" ht="42.75" x14ac:dyDescent="0.2">
      <c r="A1652" s="38"/>
      <c r="B1652" s="38" t="s">
        <v>326</v>
      </c>
      <c r="C1652" s="38" t="s">
        <v>2057</v>
      </c>
      <c r="D1652" s="39" t="s">
        <v>635</v>
      </c>
      <c r="E1652" s="40">
        <f>Source!BZ691</f>
        <v>90</v>
      </c>
      <c r="F1652" s="40"/>
      <c r="G1652" s="40">
        <f>Source!AT691</f>
        <v>90</v>
      </c>
      <c r="H1652" s="42"/>
      <c r="I1652" s="41"/>
      <c r="J1652" s="42"/>
      <c r="K1652" s="41"/>
      <c r="L1652" s="42">
        <f>SUM(AZ1643:AZ1654)</f>
        <v>522</v>
      </c>
    </row>
    <row r="1653" spans="1:101" ht="42.75" x14ac:dyDescent="0.2">
      <c r="A1653" s="46"/>
      <c r="B1653" s="46" t="s">
        <v>327</v>
      </c>
      <c r="C1653" s="46" t="s">
        <v>2058</v>
      </c>
      <c r="D1653" s="47" t="s">
        <v>635</v>
      </c>
      <c r="E1653" s="48">
        <f>Source!CA691</f>
        <v>46</v>
      </c>
      <c r="F1653" s="48"/>
      <c r="G1653" s="48">
        <f>Source!AU691</f>
        <v>46</v>
      </c>
      <c r="H1653" s="49"/>
      <c r="I1653" s="50"/>
      <c r="J1653" s="49"/>
      <c r="K1653" s="50"/>
      <c r="L1653" s="49">
        <f>SUM(BA1643:BA1654)</f>
        <v>266.8</v>
      </c>
    </row>
    <row r="1654" spans="1:101" ht="15" x14ac:dyDescent="0.2">
      <c r="C1654" s="74" t="s">
        <v>1970</v>
      </c>
      <c r="D1654" s="74"/>
      <c r="E1654" s="74"/>
      <c r="F1654" s="74"/>
      <c r="G1654" s="74"/>
      <c r="H1654" s="74"/>
      <c r="I1654" s="75">
        <f>IF(E1643&lt;&gt;0,K1654/E1643, 0)</f>
        <v>1471.4699999999998</v>
      </c>
      <c r="J1654" s="75"/>
      <c r="K1654" s="75">
        <f>L1644+L1646+L1652+L1653+L1647</f>
        <v>1471.4699999999998</v>
      </c>
      <c r="L1654" s="75"/>
      <c r="M1654" s="70">
        <f>K1654*1.038</f>
        <v>1527.3858599999999</v>
      </c>
      <c r="AD1654">
        <f>ROUND((Source!AT691/100)*((ROUND(SUMIF(SmtRes!AQ1148:'SmtRes'!AQ1150,"=1",SmtRes!AD1148:'SmtRes'!AD1150)*Source!I691, 2)+ROUND(SUMIF(SmtRes!AQ1148:'SmtRes'!AQ1150,"=1",SmtRes!AC1148:'SmtRes'!AC1150)*Source!I691, 2))), 2)</f>
        <v>917.06</v>
      </c>
      <c r="AE1654">
        <f>ROUND((Source!AU691/100)*((ROUND(SUMIF(SmtRes!AQ1148:'SmtRes'!AQ1150,"=1",SmtRes!AD1148:'SmtRes'!AD1150)*Source!I691, 2)+ROUND(SUMIF(SmtRes!AQ1148:'SmtRes'!AQ1150,"=1",SmtRes!AC1148:'SmtRes'!AC1150)*Source!I691, 2))), 2)</f>
        <v>468.72</v>
      </c>
      <c r="AN1654" s="51">
        <f>L1644+L1646+L1652+L1653+L1647</f>
        <v>1471.4699999999998</v>
      </c>
      <c r="AO1654" s="51">
        <f>L1646</f>
        <v>102.67000000000002</v>
      </c>
      <c r="AQ1654" t="s">
        <v>1971</v>
      </c>
      <c r="AR1654" s="51">
        <f>L1644</f>
        <v>493.65</v>
      </c>
      <c r="AT1654" s="51">
        <f>L1647</f>
        <v>86.35</v>
      </c>
      <c r="AV1654" t="s">
        <v>1971</v>
      </c>
      <c r="AW1654">
        <f>0</f>
        <v>0</v>
      </c>
      <c r="AZ1654">
        <f>Source!X691</f>
        <v>522</v>
      </c>
      <c r="BA1654">
        <f>Source!Y691</f>
        <v>266.8</v>
      </c>
      <c r="CD1654">
        <v>2</v>
      </c>
    </row>
    <row r="1655" spans="1:101" ht="85.5" x14ac:dyDescent="0.2">
      <c r="A1655" s="36" t="s">
        <v>828</v>
      </c>
      <c r="B1655" s="38" t="s">
        <v>2167</v>
      </c>
      <c r="C1655" s="38" t="str">
        <f>Source!G692</f>
        <v>Аппарат настольный, масса: до 0,015 т(применительно Демонтаж отдельно устанавливаемых (источников бесперебойного питания) блоков питания "Скат-1200Б" со стены помещения,  корпус пластик вес 0,7кг)</v>
      </c>
      <c r="D1655" s="39" t="str">
        <f>Source!H692</f>
        <v>ШТ</v>
      </c>
      <c r="E1655" s="40">
        <f>Source!K692</f>
        <v>1</v>
      </c>
      <c r="F1655" s="40"/>
      <c r="G1655" s="40">
        <f>Source!I692</f>
        <v>1</v>
      </c>
      <c r="H1655" s="42"/>
      <c r="I1655" s="41"/>
      <c r="J1655" s="42"/>
      <c r="K1655" s="41"/>
      <c r="L1655" s="42"/>
    </row>
    <row r="1656" spans="1:101" ht="38.25" x14ac:dyDescent="0.2">
      <c r="B1656" s="54" t="s">
        <v>1918</v>
      </c>
      <c r="C1656" s="77" t="s">
        <v>2055</v>
      </c>
      <c r="D1656" s="77"/>
      <c r="E1656" s="77"/>
      <c r="F1656" s="77"/>
      <c r="G1656" s="77"/>
      <c r="H1656" s="77"/>
      <c r="I1656" s="77"/>
      <c r="J1656" s="77"/>
      <c r="K1656" s="77"/>
      <c r="L1656" s="77"/>
      <c r="CW1656" s="55" t="s">
        <v>2055</v>
      </c>
    </row>
    <row r="1657" spans="1:101" ht="15" x14ac:dyDescent="0.2">
      <c r="A1657" s="37"/>
      <c r="B1657" s="40">
        <v>1</v>
      </c>
      <c r="C1657" s="37" t="s">
        <v>1961</v>
      </c>
      <c r="D1657" s="39" t="s">
        <v>1203</v>
      </c>
      <c r="E1657" s="44"/>
      <c r="F1657" s="40"/>
      <c r="G1657" s="40">
        <f>Source!U692</f>
        <v>0.309</v>
      </c>
      <c r="H1657" s="40"/>
      <c r="I1657" s="40"/>
      <c r="J1657" s="40"/>
      <c r="K1657" s="40"/>
      <c r="L1657" s="45">
        <f>SUM(L1658:L1658)-SUMIF(CE1658:CE1658, 1, L1658:L1658)</f>
        <v>148.09</v>
      </c>
    </row>
    <row r="1658" spans="1:101" ht="14.25" x14ac:dyDescent="0.2">
      <c r="A1658" s="38"/>
      <c r="B1658" s="38" t="s">
        <v>1201</v>
      </c>
      <c r="C1658" s="38" t="s">
        <v>1271</v>
      </c>
      <c r="D1658" s="39" t="s">
        <v>1203</v>
      </c>
      <c r="E1658" s="40">
        <v>1.03</v>
      </c>
      <c r="F1658" s="40">
        <f>ROUND(0.3,7)</f>
        <v>0.3</v>
      </c>
      <c r="G1658" s="40">
        <f>SmtRes!CX1151</f>
        <v>0.309</v>
      </c>
      <c r="H1658" s="42"/>
      <c r="I1658" s="41"/>
      <c r="J1658" s="42">
        <f>SmtRes!CZ1151</f>
        <v>479.27</v>
      </c>
      <c r="K1658" s="41"/>
      <c r="L1658" s="42">
        <f>SmtRes!DI1151</f>
        <v>148.09</v>
      </c>
    </row>
    <row r="1659" spans="1:101" ht="15" x14ac:dyDescent="0.2">
      <c r="A1659" s="37"/>
      <c r="B1659" s="40">
        <v>2</v>
      </c>
      <c r="C1659" s="37" t="s">
        <v>1962</v>
      </c>
      <c r="D1659" s="39"/>
      <c r="E1659" s="44"/>
      <c r="F1659" s="40"/>
      <c r="G1659" s="40"/>
      <c r="H1659" s="40"/>
      <c r="I1659" s="40"/>
      <c r="J1659" s="40"/>
      <c r="K1659" s="40"/>
      <c r="L1659" s="45">
        <f>SUM(L1660:L1662)-SUMIF(CE1660:CE1662, 1, L1660:L1662)</f>
        <v>30.800000000000004</v>
      </c>
    </row>
    <row r="1660" spans="1:101" ht="15" x14ac:dyDescent="0.2">
      <c r="A1660" s="37"/>
      <c r="B1660" s="40"/>
      <c r="C1660" s="37" t="s">
        <v>1964</v>
      </c>
      <c r="D1660" s="39" t="s">
        <v>1203</v>
      </c>
      <c r="E1660" s="44"/>
      <c r="F1660" s="40"/>
      <c r="G1660" s="40">
        <f>Source!V692</f>
        <v>4.8000000000000001E-2</v>
      </c>
      <c r="H1660" s="40"/>
      <c r="I1660" s="40"/>
      <c r="J1660" s="40"/>
      <c r="K1660" s="40"/>
      <c r="L1660" s="45">
        <f>SUMIF(CE1661:CE1662, 1, L1661:L1662)</f>
        <v>25.91</v>
      </c>
      <c r="CE1660">
        <v>1</v>
      </c>
    </row>
    <row r="1661" spans="1:101" ht="28.5" x14ac:dyDescent="0.2">
      <c r="A1661" s="38"/>
      <c r="B1661" s="38" t="s">
        <v>1206</v>
      </c>
      <c r="C1661" s="38" t="s">
        <v>1208</v>
      </c>
      <c r="D1661" s="39" t="s">
        <v>1100</v>
      </c>
      <c r="E1661" s="40">
        <v>0.16</v>
      </c>
      <c r="F1661" s="40">
        <f>ROUND(0.3,7)</f>
        <v>0.3</v>
      </c>
      <c r="G1661" s="40">
        <f>SmtRes!CX1153</f>
        <v>4.8000000000000001E-2</v>
      </c>
      <c r="H1661" s="42"/>
      <c r="I1661" s="41"/>
      <c r="J1661" s="42">
        <f>SmtRes!CZ1153</f>
        <v>641.70000000000005</v>
      </c>
      <c r="K1661" s="41"/>
      <c r="L1661" s="42">
        <f>SmtRes!DG1153</f>
        <v>30.8</v>
      </c>
    </row>
    <row r="1662" spans="1:101" ht="28.5" x14ac:dyDescent="0.2">
      <c r="A1662" s="38"/>
      <c r="B1662" s="38" t="s">
        <v>1209</v>
      </c>
      <c r="C1662" s="46" t="s">
        <v>1963</v>
      </c>
      <c r="D1662" s="47" t="s">
        <v>1203</v>
      </c>
      <c r="E1662" s="48">
        <f>SmtRes!DO1153*SmtRes!AT1153</f>
        <v>0.16</v>
      </c>
      <c r="F1662" s="48">
        <f>ROUND(0.3,7)</f>
        <v>0.3</v>
      </c>
      <c r="G1662" s="48">
        <f>ROUND(E1662*F1662*G1655, 7)</f>
        <v>4.8000000000000001E-2</v>
      </c>
      <c r="H1662" s="49"/>
      <c r="I1662" s="50"/>
      <c r="J1662" s="49">
        <f>ROUND(SmtRes!AG1153/SmtRes!DO1153, 2)</f>
        <v>539.69000000000005</v>
      </c>
      <c r="K1662" s="50"/>
      <c r="L1662" s="49">
        <f>SmtRes!DH1153</f>
        <v>25.91</v>
      </c>
      <c r="CE1662">
        <v>1</v>
      </c>
    </row>
    <row r="1663" spans="1:101" ht="15" x14ac:dyDescent="0.2">
      <c r="A1663" s="38"/>
      <c r="B1663" s="38"/>
      <c r="C1663" s="52" t="s">
        <v>1966</v>
      </c>
      <c r="D1663" s="39"/>
      <c r="E1663" s="40"/>
      <c r="F1663" s="40"/>
      <c r="G1663" s="40"/>
      <c r="H1663" s="42"/>
      <c r="I1663" s="41"/>
      <c r="J1663" s="42"/>
      <c r="K1663" s="41"/>
      <c r="L1663" s="42">
        <f>L1657+L1659+L1660</f>
        <v>204.8</v>
      </c>
    </row>
    <row r="1664" spans="1:101" ht="14.25" x14ac:dyDescent="0.2">
      <c r="A1664" s="38"/>
      <c r="B1664" s="38"/>
      <c r="C1664" s="38" t="s">
        <v>1967</v>
      </c>
      <c r="D1664" s="39"/>
      <c r="E1664" s="40"/>
      <c r="F1664" s="40"/>
      <c r="G1664" s="40"/>
      <c r="H1664" s="42"/>
      <c r="I1664" s="41"/>
      <c r="J1664" s="42"/>
      <c r="K1664" s="41"/>
      <c r="L1664" s="42">
        <f>SUM(AR1655:AR1667)+SUM(AS1655:AS1667)+SUM(AT1655:AT1667)+SUM(AU1655:AU1667)+SUM(AV1655:AV1667)</f>
        <v>174</v>
      </c>
    </row>
    <row r="1665" spans="1:83" ht="42.75" x14ac:dyDescent="0.2">
      <c r="A1665" s="38"/>
      <c r="B1665" s="38" t="s">
        <v>326</v>
      </c>
      <c r="C1665" s="38" t="s">
        <v>2057</v>
      </c>
      <c r="D1665" s="39" t="s">
        <v>635</v>
      </c>
      <c r="E1665" s="40">
        <f>Source!BZ692</f>
        <v>90</v>
      </c>
      <c r="F1665" s="40"/>
      <c r="G1665" s="40">
        <f>Source!AT692</f>
        <v>90</v>
      </c>
      <c r="H1665" s="42"/>
      <c r="I1665" s="41"/>
      <c r="J1665" s="42"/>
      <c r="K1665" s="41"/>
      <c r="L1665" s="42">
        <f>SUM(AZ1655:AZ1667)</f>
        <v>156.6</v>
      </c>
    </row>
    <row r="1666" spans="1:83" ht="42.75" x14ac:dyDescent="0.2">
      <c r="A1666" s="46"/>
      <c r="B1666" s="46" t="s">
        <v>327</v>
      </c>
      <c r="C1666" s="46" t="s">
        <v>2058</v>
      </c>
      <c r="D1666" s="47" t="s">
        <v>635</v>
      </c>
      <c r="E1666" s="48">
        <f>Source!CA692</f>
        <v>46</v>
      </c>
      <c r="F1666" s="48"/>
      <c r="G1666" s="48">
        <f>Source!AU692</f>
        <v>46</v>
      </c>
      <c r="H1666" s="49"/>
      <c r="I1666" s="50"/>
      <c r="J1666" s="49"/>
      <c r="K1666" s="50"/>
      <c r="L1666" s="49">
        <f>SUM(BA1655:BA1667)</f>
        <v>80.040000000000006</v>
      </c>
    </row>
    <row r="1667" spans="1:83" ht="15" x14ac:dyDescent="0.2">
      <c r="C1667" s="74" t="s">
        <v>1970</v>
      </c>
      <c r="D1667" s="74"/>
      <c r="E1667" s="74"/>
      <c r="F1667" s="74"/>
      <c r="G1667" s="74"/>
      <c r="H1667" s="74"/>
      <c r="I1667" s="75">
        <f>IF(E1655&lt;&gt;0,K1667/E1655, 0)</f>
        <v>441.44000000000005</v>
      </c>
      <c r="J1667" s="75"/>
      <c r="K1667" s="75">
        <f>L1657+L1659+L1665+L1666+L1660</f>
        <v>441.44000000000005</v>
      </c>
      <c r="L1667" s="75"/>
      <c r="M1667" s="70">
        <f>K1667*1.038</f>
        <v>458.21472000000006</v>
      </c>
      <c r="AD1667">
        <f>ROUND((Source!AT692/100)*((ROUND(SUMIF(SmtRes!AQ1151:'SmtRes'!AQ1153,"=1",SmtRes!AD1151:'SmtRes'!AD1153)*Source!I692, 2)+ROUND(SUMIF(SmtRes!AQ1151:'SmtRes'!AQ1153,"=1",SmtRes!AC1151:'SmtRes'!AC1153)*Source!I692, 2))), 2)</f>
        <v>917.06</v>
      </c>
      <c r="AE1667">
        <f>ROUND((Source!AU692/100)*((ROUND(SUMIF(SmtRes!AQ1151:'SmtRes'!AQ1153,"=1",SmtRes!AD1151:'SmtRes'!AD1153)*Source!I692, 2)+ROUND(SUMIF(SmtRes!AQ1151:'SmtRes'!AQ1153,"=1",SmtRes!AC1151:'SmtRes'!AC1153)*Source!I692, 2))), 2)</f>
        <v>468.72</v>
      </c>
      <c r="AN1667" s="51">
        <f>L1657+L1659+L1665+L1666+L1660</f>
        <v>441.44000000000005</v>
      </c>
      <c r="AO1667" s="51">
        <f>L1659</f>
        <v>30.800000000000004</v>
      </c>
      <c r="AQ1667" t="s">
        <v>1971</v>
      </c>
      <c r="AR1667" s="51">
        <f>L1657</f>
        <v>148.09</v>
      </c>
      <c r="AT1667" s="51">
        <f>L1660</f>
        <v>25.91</v>
      </c>
      <c r="AV1667" t="s">
        <v>1971</v>
      </c>
      <c r="AW1667">
        <f>0</f>
        <v>0</v>
      </c>
      <c r="AZ1667">
        <f>Source!X692</f>
        <v>156.6</v>
      </c>
      <c r="BA1667">
        <f>Source!Y692</f>
        <v>80.040000000000006</v>
      </c>
      <c r="CD1667">
        <v>2</v>
      </c>
    </row>
    <row r="1668" spans="1:83" ht="111" x14ac:dyDescent="0.2">
      <c r="A1668" s="36" t="s">
        <v>830</v>
      </c>
      <c r="B1668" s="38" t="s">
        <v>2167</v>
      </c>
      <c r="C1668" s="38" t="s">
        <v>2169</v>
      </c>
      <c r="D1668" s="39" t="str">
        <f>Source!H693</f>
        <v>ШТ</v>
      </c>
      <c r="E1668" s="40">
        <f>Source!K693</f>
        <v>1</v>
      </c>
      <c r="F1668" s="40"/>
      <c r="G1668" s="40">
        <f>Source!I693</f>
        <v>1</v>
      </c>
      <c r="H1668" s="42"/>
      <c r="I1668" s="41"/>
      <c r="J1668" s="42"/>
      <c r="K1668" s="41"/>
      <c r="L1668" s="42"/>
    </row>
    <row r="1669" spans="1:83" ht="15" x14ac:dyDescent="0.2">
      <c r="A1669" s="37"/>
      <c r="B1669" s="40">
        <v>1</v>
      </c>
      <c r="C1669" s="37" t="s">
        <v>1961</v>
      </c>
      <c r="D1669" s="39" t="s">
        <v>1203</v>
      </c>
      <c r="E1669" s="44"/>
      <c r="F1669" s="40"/>
      <c r="G1669" s="40">
        <f>Source!U693</f>
        <v>1.03</v>
      </c>
      <c r="H1669" s="40"/>
      <c r="I1669" s="40"/>
      <c r="J1669" s="40"/>
      <c r="K1669" s="40"/>
      <c r="L1669" s="45">
        <f>SUM(L1670:L1670)-SUMIF(CE1670:CE1670, 1, L1670:L1670)</f>
        <v>493.65</v>
      </c>
    </row>
    <row r="1670" spans="1:83" ht="14.25" x14ac:dyDescent="0.2">
      <c r="A1670" s="38"/>
      <c r="B1670" s="38" t="s">
        <v>1201</v>
      </c>
      <c r="C1670" s="38" t="s">
        <v>1271</v>
      </c>
      <c r="D1670" s="39" t="s">
        <v>1203</v>
      </c>
      <c r="E1670" s="40">
        <v>1.03</v>
      </c>
      <c r="F1670" s="40"/>
      <c r="G1670" s="40">
        <f>SmtRes!CX1154</f>
        <v>1.03</v>
      </c>
      <c r="H1670" s="42"/>
      <c r="I1670" s="41"/>
      <c r="J1670" s="42">
        <f>SmtRes!CZ1154</f>
        <v>479.27</v>
      </c>
      <c r="K1670" s="41"/>
      <c r="L1670" s="42">
        <f>SmtRes!DI1154</f>
        <v>493.65</v>
      </c>
    </row>
    <row r="1671" spans="1:83" ht="15" x14ac:dyDescent="0.2">
      <c r="A1671" s="37"/>
      <c r="B1671" s="40">
        <v>2</v>
      </c>
      <c r="C1671" s="37" t="s">
        <v>1962</v>
      </c>
      <c r="D1671" s="39"/>
      <c r="E1671" s="44"/>
      <c r="F1671" s="40"/>
      <c r="G1671" s="40"/>
      <c r="H1671" s="40"/>
      <c r="I1671" s="40"/>
      <c r="J1671" s="40"/>
      <c r="K1671" s="40"/>
      <c r="L1671" s="45">
        <f>SUM(L1672:L1674)-SUMIF(CE1672:CE1674, 1, L1672:L1674)</f>
        <v>102.67000000000002</v>
      </c>
    </row>
    <row r="1672" spans="1:83" ht="15" x14ac:dyDescent="0.2">
      <c r="A1672" s="37"/>
      <c r="B1672" s="40"/>
      <c r="C1672" s="37" t="s">
        <v>1964</v>
      </c>
      <c r="D1672" s="39" t="s">
        <v>1203</v>
      </c>
      <c r="E1672" s="44"/>
      <c r="F1672" s="40"/>
      <c r="G1672" s="40">
        <f>Source!V693</f>
        <v>0.16</v>
      </c>
      <c r="H1672" s="40"/>
      <c r="I1672" s="40"/>
      <c r="J1672" s="40"/>
      <c r="K1672" s="40"/>
      <c r="L1672" s="45">
        <f>SUMIF(CE1673:CE1674, 1, L1673:L1674)</f>
        <v>86.35</v>
      </c>
      <c r="CE1672">
        <v>1</v>
      </c>
    </row>
    <row r="1673" spans="1:83" ht="28.5" x14ac:dyDescent="0.2">
      <c r="A1673" s="38"/>
      <c r="B1673" s="38" t="s">
        <v>1206</v>
      </c>
      <c r="C1673" s="38" t="s">
        <v>1208</v>
      </c>
      <c r="D1673" s="39" t="s">
        <v>1100</v>
      </c>
      <c r="E1673" s="40">
        <v>0.16</v>
      </c>
      <c r="F1673" s="40"/>
      <c r="G1673" s="40">
        <f>SmtRes!CX1156</f>
        <v>0.16</v>
      </c>
      <c r="H1673" s="42"/>
      <c r="I1673" s="41"/>
      <c r="J1673" s="42">
        <f>SmtRes!CZ1156</f>
        <v>641.70000000000005</v>
      </c>
      <c r="K1673" s="41"/>
      <c r="L1673" s="42">
        <f>SmtRes!DG1156</f>
        <v>102.67</v>
      </c>
    </row>
    <row r="1674" spans="1:83" ht="28.5" x14ac:dyDescent="0.2">
      <c r="A1674" s="38"/>
      <c r="B1674" s="38" t="s">
        <v>1209</v>
      </c>
      <c r="C1674" s="46" t="s">
        <v>1963</v>
      </c>
      <c r="D1674" s="47" t="s">
        <v>1203</v>
      </c>
      <c r="E1674" s="48">
        <f>SmtRes!DO1156*SmtRes!AT1156</f>
        <v>0.16</v>
      </c>
      <c r="F1674" s="48"/>
      <c r="G1674" s="48">
        <f>ROUND(E1674*G1668, 7)</f>
        <v>0.16</v>
      </c>
      <c r="H1674" s="49"/>
      <c r="I1674" s="50"/>
      <c r="J1674" s="49">
        <f>ROUND(SmtRes!AG1156/SmtRes!DO1156, 2)</f>
        <v>539.69000000000005</v>
      </c>
      <c r="K1674" s="50"/>
      <c r="L1674" s="49">
        <f>SmtRes!DH1156</f>
        <v>86.35</v>
      </c>
      <c r="CE1674">
        <v>1</v>
      </c>
    </row>
    <row r="1675" spans="1:83" ht="15" x14ac:dyDescent="0.2">
      <c r="A1675" s="38"/>
      <c r="B1675" s="38"/>
      <c r="C1675" s="52" t="s">
        <v>1966</v>
      </c>
      <c r="D1675" s="39"/>
      <c r="E1675" s="40"/>
      <c r="F1675" s="40"/>
      <c r="G1675" s="40"/>
      <c r="H1675" s="42"/>
      <c r="I1675" s="41"/>
      <c r="J1675" s="42"/>
      <c r="K1675" s="41"/>
      <c r="L1675" s="42">
        <f>L1669+L1671+L1672</f>
        <v>682.67</v>
      </c>
    </row>
    <row r="1676" spans="1:83" ht="14.25" x14ac:dyDescent="0.2">
      <c r="A1676" s="38"/>
      <c r="B1676" s="38"/>
      <c r="C1676" s="38" t="s">
        <v>1967</v>
      </c>
      <c r="D1676" s="39"/>
      <c r="E1676" s="40"/>
      <c r="F1676" s="40"/>
      <c r="G1676" s="40"/>
      <c r="H1676" s="42"/>
      <c r="I1676" s="41"/>
      <c r="J1676" s="42"/>
      <c r="K1676" s="41"/>
      <c r="L1676" s="42">
        <f>SUM(AR1668:AR1679)+SUM(AS1668:AS1679)+SUM(AT1668:AT1679)+SUM(AU1668:AU1679)+SUM(AV1668:AV1679)</f>
        <v>580</v>
      </c>
    </row>
    <row r="1677" spans="1:83" ht="42.75" x14ac:dyDescent="0.2">
      <c r="A1677" s="38"/>
      <c r="B1677" s="38" t="s">
        <v>326</v>
      </c>
      <c r="C1677" s="38" t="s">
        <v>2057</v>
      </c>
      <c r="D1677" s="39" t="s">
        <v>635</v>
      </c>
      <c r="E1677" s="40">
        <f>Source!BZ693</f>
        <v>90</v>
      </c>
      <c r="F1677" s="40"/>
      <c r="G1677" s="40">
        <f>Source!AT693</f>
        <v>90</v>
      </c>
      <c r="H1677" s="42"/>
      <c r="I1677" s="41"/>
      <c r="J1677" s="42"/>
      <c r="K1677" s="41"/>
      <c r="L1677" s="42">
        <f>SUM(AZ1668:AZ1679)</f>
        <v>522</v>
      </c>
    </row>
    <row r="1678" spans="1:83" ht="42.75" x14ac:dyDescent="0.2">
      <c r="A1678" s="46"/>
      <c r="B1678" s="46" t="s">
        <v>327</v>
      </c>
      <c r="C1678" s="46" t="s">
        <v>2058</v>
      </c>
      <c r="D1678" s="47" t="s">
        <v>635</v>
      </c>
      <c r="E1678" s="48">
        <f>Source!CA693</f>
        <v>46</v>
      </c>
      <c r="F1678" s="48"/>
      <c r="G1678" s="48">
        <f>Source!AU693</f>
        <v>46</v>
      </c>
      <c r="H1678" s="49"/>
      <c r="I1678" s="50"/>
      <c r="J1678" s="49"/>
      <c r="K1678" s="50"/>
      <c r="L1678" s="49">
        <f>SUM(BA1668:BA1679)</f>
        <v>266.8</v>
      </c>
    </row>
    <row r="1679" spans="1:83" ht="15" x14ac:dyDescent="0.2">
      <c r="C1679" s="74" t="s">
        <v>1970</v>
      </c>
      <c r="D1679" s="74"/>
      <c r="E1679" s="74"/>
      <c r="F1679" s="74"/>
      <c r="G1679" s="74"/>
      <c r="H1679" s="74"/>
      <c r="I1679" s="75">
        <f>IF(E1668&lt;&gt;0,K1679/E1668, 0)</f>
        <v>1471.4699999999998</v>
      </c>
      <c r="J1679" s="75"/>
      <c r="K1679" s="75">
        <f>L1669+L1671+L1677+L1678+L1672</f>
        <v>1471.4699999999998</v>
      </c>
      <c r="L1679" s="75"/>
      <c r="M1679" s="70">
        <f>K1679*1.038</f>
        <v>1527.3858599999999</v>
      </c>
      <c r="AD1679">
        <f>ROUND((Source!AT693/100)*((ROUND(SUMIF(SmtRes!AQ1154:'SmtRes'!AQ1156,"=1",SmtRes!AD1154:'SmtRes'!AD1156)*Source!I693, 2)+ROUND(SUMIF(SmtRes!AQ1154:'SmtRes'!AQ1156,"=1",SmtRes!AC1154:'SmtRes'!AC1156)*Source!I693, 2))), 2)</f>
        <v>917.06</v>
      </c>
      <c r="AE1679">
        <f>ROUND((Source!AU693/100)*((ROUND(SUMIF(SmtRes!AQ1154:'SmtRes'!AQ1156,"=1",SmtRes!AD1154:'SmtRes'!AD1156)*Source!I693, 2)+ROUND(SUMIF(SmtRes!AQ1154:'SmtRes'!AQ1156,"=1",SmtRes!AC1154:'SmtRes'!AC1156)*Source!I693, 2))), 2)</f>
        <v>468.72</v>
      </c>
      <c r="AN1679" s="51">
        <f>L1669+L1671+L1677+L1678+L1672</f>
        <v>1471.4699999999998</v>
      </c>
      <c r="AO1679" s="51">
        <f>L1671</f>
        <v>102.67000000000002</v>
      </c>
      <c r="AQ1679" t="s">
        <v>1971</v>
      </c>
      <c r="AR1679" s="51">
        <f>L1669</f>
        <v>493.65</v>
      </c>
      <c r="AT1679" s="51">
        <f>L1672</f>
        <v>86.35</v>
      </c>
      <c r="AV1679" t="s">
        <v>1971</v>
      </c>
      <c r="AW1679">
        <f>0</f>
        <v>0</v>
      </c>
      <c r="AZ1679">
        <f>Source!X693</f>
        <v>522</v>
      </c>
      <c r="BA1679">
        <f>Source!Y693</f>
        <v>266.8</v>
      </c>
      <c r="CD1679">
        <v>2</v>
      </c>
    </row>
    <row r="1680" spans="1:83" ht="71.25" x14ac:dyDescent="0.2">
      <c r="A1680" s="36" t="s">
        <v>832</v>
      </c>
      <c r="B1680" s="38" t="s">
        <v>2167</v>
      </c>
      <c r="C1680" s="38" t="str">
        <f>Source!G694</f>
        <v>Аппарат настольный, масса: до 0,015 т(применительно Демонтаж комплекта АРМ поста видеонаблюдения: в т.ч. рабочей станции (вес 8 кг), монитора (3,63 кг))</v>
      </c>
      <c r="D1680" s="39" t="str">
        <f>Source!H694</f>
        <v>ШТ</v>
      </c>
      <c r="E1680" s="40">
        <f>Source!K694</f>
        <v>1</v>
      </c>
      <c r="F1680" s="40"/>
      <c r="G1680" s="40">
        <f>Source!I694</f>
        <v>1</v>
      </c>
      <c r="H1680" s="42"/>
      <c r="I1680" s="41"/>
      <c r="J1680" s="42"/>
      <c r="K1680" s="41"/>
      <c r="L1680" s="42"/>
    </row>
    <row r="1681" spans="1:101" ht="38.25" x14ac:dyDescent="0.2">
      <c r="B1681" s="54" t="s">
        <v>1918</v>
      </c>
      <c r="C1681" s="77" t="s">
        <v>2055</v>
      </c>
      <c r="D1681" s="77"/>
      <c r="E1681" s="77"/>
      <c r="F1681" s="77"/>
      <c r="G1681" s="77"/>
      <c r="H1681" s="77"/>
      <c r="I1681" s="77"/>
      <c r="J1681" s="77"/>
      <c r="K1681" s="77"/>
      <c r="L1681" s="77"/>
      <c r="CW1681" s="55" t="s">
        <v>2055</v>
      </c>
    </row>
    <row r="1682" spans="1:101" ht="15" x14ac:dyDescent="0.2">
      <c r="A1682" s="37"/>
      <c r="B1682" s="40">
        <v>1</v>
      </c>
      <c r="C1682" s="37" t="s">
        <v>1961</v>
      </c>
      <c r="D1682" s="39" t="s">
        <v>1203</v>
      </c>
      <c r="E1682" s="44"/>
      <c r="F1682" s="40"/>
      <c r="G1682" s="40">
        <f>Source!U694</f>
        <v>0.309</v>
      </c>
      <c r="H1682" s="40"/>
      <c r="I1682" s="40"/>
      <c r="J1682" s="40"/>
      <c r="K1682" s="40"/>
      <c r="L1682" s="45">
        <f>SUM(L1683:L1683)-SUMIF(CE1683:CE1683, 1, L1683:L1683)</f>
        <v>148.09</v>
      </c>
    </row>
    <row r="1683" spans="1:101" ht="14.25" x14ac:dyDescent="0.2">
      <c r="A1683" s="38"/>
      <c r="B1683" s="38" t="s">
        <v>1201</v>
      </c>
      <c r="C1683" s="38" t="s">
        <v>1271</v>
      </c>
      <c r="D1683" s="39" t="s">
        <v>1203</v>
      </c>
      <c r="E1683" s="40">
        <v>1.03</v>
      </c>
      <c r="F1683" s="40">
        <f>ROUND(0.3,7)</f>
        <v>0.3</v>
      </c>
      <c r="G1683" s="40">
        <f>SmtRes!CX1157</f>
        <v>0.309</v>
      </c>
      <c r="H1683" s="42"/>
      <c r="I1683" s="41"/>
      <c r="J1683" s="42">
        <f>SmtRes!CZ1157</f>
        <v>479.27</v>
      </c>
      <c r="K1683" s="41"/>
      <c r="L1683" s="42">
        <f>SmtRes!DI1157</f>
        <v>148.09</v>
      </c>
    </row>
    <row r="1684" spans="1:101" ht="15" x14ac:dyDescent="0.2">
      <c r="A1684" s="37"/>
      <c r="B1684" s="40">
        <v>2</v>
      </c>
      <c r="C1684" s="37" t="s">
        <v>1962</v>
      </c>
      <c r="D1684" s="39"/>
      <c r="E1684" s="44"/>
      <c r="F1684" s="40"/>
      <c r="G1684" s="40"/>
      <c r="H1684" s="40"/>
      <c r="I1684" s="40"/>
      <c r="J1684" s="40"/>
      <c r="K1684" s="40"/>
      <c r="L1684" s="45">
        <f>SUM(L1685:L1687)-SUMIF(CE1685:CE1687, 1, L1685:L1687)</f>
        <v>30.800000000000004</v>
      </c>
    </row>
    <row r="1685" spans="1:101" ht="15" x14ac:dyDescent="0.2">
      <c r="A1685" s="37"/>
      <c r="B1685" s="40"/>
      <c r="C1685" s="37" t="s">
        <v>1964</v>
      </c>
      <c r="D1685" s="39" t="s">
        <v>1203</v>
      </c>
      <c r="E1685" s="44"/>
      <c r="F1685" s="40"/>
      <c r="G1685" s="40">
        <f>Source!V694</f>
        <v>4.8000000000000001E-2</v>
      </c>
      <c r="H1685" s="40"/>
      <c r="I1685" s="40"/>
      <c r="J1685" s="40"/>
      <c r="K1685" s="40"/>
      <c r="L1685" s="45">
        <f>SUMIF(CE1686:CE1687, 1, L1686:L1687)</f>
        <v>25.91</v>
      </c>
      <c r="CE1685">
        <v>1</v>
      </c>
    </row>
    <row r="1686" spans="1:101" ht="28.5" x14ac:dyDescent="0.2">
      <c r="A1686" s="38"/>
      <c r="B1686" s="38" t="s">
        <v>1206</v>
      </c>
      <c r="C1686" s="38" t="s">
        <v>1208</v>
      </c>
      <c r="D1686" s="39" t="s">
        <v>1100</v>
      </c>
      <c r="E1686" s="40">
        <v>0.16</v>
      </c>
      <c r="F1686" s="40">
        <f>ROUND(0.3,7)</f>
        <v>0.3</v>
      </c>
      <c r="G1686" s="40">
        <f>SmtRes!CX1159</f>
        <v>4.8000000000000001E-2</v>
      </c>
      <c r="H1686" s="42"/>
      <c r="I1686" s="41"/>
      <c r="J1686" s="42">
        <f>SmtRes!CZ1159</f>
        <v>641.70000000000005</v>
      </c>
      <c r="K1686" s="41"/>
      <c r="L1686" s="42">
        <f>SmtRes!DG1159</f>
        <v>30.8</v>
      </c>
    </row>
    <row r="1687" spans="1:101" ht="28.5" x14ac:dyDescent="0.2">
      <c r="A1687" s="38"/>
      <c r="B1687" s="38" t="s">
        <v>1209</v>
      </c>
      <c r="C1687" s="46" t="s">
        <v>1963</v>
      </c>
      <c r="D1687" s="47" t="s">
        <v>1203</v>
      </c>
      <c r="E1687" s="48">
        <f>SmtRes!DO1159*SmtRes!AT1159</f>
        <v>0.16</v>
      </c>
      <c r="F1687" s="48">
        <f>ROUND(0.3,7)</f>
        <v>0.3</v>
      </c>
      <c r="G1687" s="48">
        <f>ROUND(E1687*F1687*G1680, 7)</f>
        <v>4.8000000000000001E-2</v>
      </c>
      <c r="H1687" s="49"/>
      <c r="I1687" s="50"/>
      <c r="J1687" s="49">
        <f>ROUND(SmtRes!AG1159/SmtRes!DO1159, 2)</f>
        <v>539.69000000000005</v>
      </c>
      <c r="K1687" s="50"/>
      <c r="L1687" s="49">
        <f>SmtRes!DH1159</f>
        <v>25.91</v>
      </c>
      <c r="CE1687">
        <v>1</v>
      </c>
    </row>
    <row r="1688" spans="1:101" ht="15" x14ac:dyDescent="0.2">
      <c r="A1688" s="38"/>
      <c r="B1688" s="38"/>
      <c r="C1688" s="52" t="s">
        <v>1966</v>
      </c>
      <c r="D1688" s="39"/>
      <c r="E1688" s="40"/>
      <c r="F1688" s="40"/>
      <c r="G1688" s="40"/>
      <c r="H1688" s="42"/>
      <c r="I1688" s="41"/>
      <c r="J1688" s="42"/>
      <c r="K1688" s="41"/>
      <c r="L1688" s="42">
        <f>L1682+L1684+L1685</f>
        <v>204.8</v>
      </c>
    </row>
    <row r="1689" spans="1:101" ht="14.25" x14ac:dyDescent="0.2">
      <c r="A1689" s="38"/>
      <c r="B1689" s="38"/>
      <c r="C1689" s="38" t="s">
        <v>1967</v>
      </c>
      <c r="D1689" s="39"/>
      <c r="E1689" s="40"/>
      <c r="F1689" s="40"/>
      <c r="G1689" s="40"/>
      <c r="H1689" s="42"/>
      <c r="I1689" s="41"/>
      <c r="J1689" s="42"/>
      <c r="K1689" s="41"/>
      <c r="L1689" s="42">
        <f>SUM(AR1680:AR1692)+SUM(AS1680:AS1692)+SUM(AT1680:AT1692)+SUM(AU1680:AU1692)+SUM(AV1680:AV1692)</f>
        <v>174</v>
      </c>
    </row>
    <row r="1690" spans="1:101" ht="42.75" x14ac:dyDescent="0.2">
      <c r="A1690" s="38"/>
      <c r="B1690" s="38" t="s">
        <v>326</v>
      </c>
      <c r="C1690" s="38" t="s">
        <v>2057</v>
      </c>
      <c r="D1690" s="39" t="s">
        <v>635</v>
      </c>
      <c r="E1690" s="40">
        <f>Source!BZ694</f>
        <v>90</v>
      </c>
      <c r="F1690" s="40"/>
      <c r="G1690" s="40">
        <f>Source!AT694</f>
        <v>90</v>
      </c>
      <c r="H1690" s="42"/>
      <c r="I1690" s="41"/>
      <c r="J1690" s="42"/>
      <c r="K1690" s="41"/>
      <c r="L1690" s="42">
        <f>SUM(AZ1680:AZ1692)</f>
        <v>156.6</v>
      </c>
    </row>
    <row r="1691" spans="1:101" ht="42.75" x14ac:dyDescent="0.2">
      <c r="A1691" s="46"/>
      <c r="B1691" s="46" t="s">
        <v>327</v>
      </c>
      <c r="C1691" s="46" t="s">
        <v>2058</v>
      </c>
      <c r="D1691" s="47" t="s">
        <v>635</v>
      </c>
      <c r="E1691" s="48">
        <f>Source!CA694</f>
        <v>46</v>
      </c>
      <c r="F1691" s="48"/>
      <c r="G1691" s="48">
        <f>Source!AU694</f>
        <v>46</v>
      </c>
      <c r="H1691" s="49"/>
      <c r="I1691" s="50"/>
      <c r="J1691" s="49"/>
      <c r="K1691" s="50"/>
      <c r="L1691" s="49">
        <f>SUM(BA1680:BA1692)</f>
        <v>80.040000000000006</v>
      </c>
    </row>
    <row r="1692" spans="1:101" ht="15" x14ac:dyDescent="0.2">
      <c r="C1692" s="74" t="s">
        <v>1970</v>
      </c>
      <c r="D1692" s="74"/>
      <c r="E1692" s="74"/>
      <c r="F1692" s="74"/>
      <c r="G1692" s="74"/>
      <c r="H1692" s="74"/>
      <c r="I1692" s="75">
        <f>IF(E1680&lt;&gt;0,K1692/E1680, 0)</f>
        <v>441.44000000000005</v>
      </c>
      <c r="J1692" s="75"/>
      <c r="K1692" s="75">
        <f>L1682+L1684+L1690+L1691+L1685</f>
        <v>441.44000000000005</v>
      </c>
      <c r="L1692" s="75"/>
      <c r="M1692" s="70">
        <f>K1692*1.038</f>
        <v>458.21472000000006</v>
      </c>
      <c r="AD1692">
        <f>ROUND((Source!AT694/100)*((ROUND(SUMIF(SmtRes!AQ1157:'SmtRes'!AQ1159,"=1",SmtRes!AD1157:'SmtRes'!AD1159)*Source!I694, 2)+ROUND(SUMIF(SmtRes!AQ1157:'SmtRes'!AQ1159,"=1",SmtRes!AC1157:'SmtRes'!AC1159)*Source!I694, 2))), 2)</f>
        <v>917.06</v>
      </c>
      <c r="AE1692">
        <f>ROUND((Source!AU694/100)*((ROUND(SUMIF(SmtRes!AQ1157:'SmtRes'!AQ1159,"=1",SmtRes!AD1157:'SmtRes'!AD1159)*Source!I694, 2)+ROUND(SUMIF(SmtRes!AQ1157:'SmtRes'!AQ1159,"=1",SmtRes!AC1157:'SmtRes'!AC1159)*Source!I694, 2))), 2)</f>
        <v>468.72</v>
      </c>
      <c r="AN1692" s="51">
        <f>L1682+L1684+L1690+L1691+L1685</f>
        <v>441.44000000000005</v>
      </c>
      <c r="AO1692" s="51">
        <f>L1684</f>
        <v>30.800000000000004</v>
      </c>
      <c r="AQ1692" t="s">
        <v>1971</v>
      </c>
      <c r="AR1692" s="51">
        <f>L1682</f>
        <v>148.09</v>
      </c>
      <c r="AT1692" s="51">
        <f>L1685</f>
        <v>25.91</v>
      </c>
      <c r="AV1692" t="s">
        <v>1971</v>
      </c>
      <c r="AW1692">
        <f>0</f>
        <v>0</v>
      </c>
      <c r="AZ1692">
        <f>Source!X694</f>
        <v>156.6</v>
      </c>
      <c r="BA1692">
        <f>Source!Y694</f>
        <v>80.040000000000006</v>
      </c>
      <c r="CD1692">
        <v>2</v>
      </c>
    </row>
    <row r="1693" spans="1:101" ht="96.75" x14ac:dyDescent="0.2">
      <c r="A1693" s="36" t="s">
        <v>834</v>
      </c>
      <c r="B1693" s="38" t="s">
        <v>2167</v>
      </c>
      <c r="C1693" s="38" t="s">
        <v>2170</v>
      </c>
      <c r="D1693" s="39" t="str">
        <f>Source!H695</f>
        <v>ШТ</v>
      </c>
      <c r="E1693" s="40">
        <f>Source!K695</f>
        <v>1</v>
      </c>
      <c r="F1693" s="40"/>
      <c r="G1693" s="40">
        <f>Source!I695</f>
        <v>1</v>
      </c>
      <c r="H1693" s="42"/>
      <c r="I1693" s="41"/>
      <c r="J1693" s="42"/>
      <c r="K1693" s="41"/>
      <c r="L1693" s="42"/>
    </row>
    <row r="1694" spans="1:101" ht="15" x14ac:dyDescent="0.2">
      <c r="A1694" s="37"/>
      <c r="B1694" s="40">
        <v>1</v>
      </c>
      <c r="C1694" s="37" t="s">
        <v>1961</v>
      </c>
      <c r="D1694" s="39" t="s">
        <v>1203</v>
      </c>
      <c r="E1694" s="44"/>
      <c r="F1694" s="40"/>
      <c r="G1694" s="40">
        <f>Source!U695</f>
        <v>1.03</v>
      </c>
      <c r="H1694" s="40"/>
      <c r="I1694" s="40"/>
      <c r="J1694" s="40"/>
      <c r="K1694" s="40"/>
      <c r="L1694" s="45">
        <f>SUM(L1695:L1695)-SUMIF(CE1695:CE1695, 1, L1695:L1695)</f>
        <v>493.65</v>
      </c>
    </row>
    <row r="1695" spans="1:101" ht="14.25" x14ac:dyDescent="0.2">
      <c r="A1695" s="38"/>
      <c r="B1695" s="38" t="s">
        <v>1201</v>
      </c>
      <c r="C1695" s="38" t="s">
        <v>1271</v>
      </c>
      <c r="D1695" s="39" t="s">
        <v>1203</v>
      </c>
      <c r="E1695" s="40">
        <v>1.03</v>
      </c>
      <c r="F1695" s="40"/>
      <c r="G1695" s="40">
        <f>SmtRes!CX1160</f>
        <v>1.03</v>
      </c>
      <c r="H1695" s="42"/>
      <c r="I1695" s="41"/>
      <c r="J1695" s="42">
        <f>SmtRes!CZ1160</f>
        <v>479.27</v>
      </c>
      <c r="K1695" s="41"/>
      <c r="L1695" s="42">
        <f>SmtRes!DI1160</f>
        <v>493.65</v>
      </c>
    </row>
    <row r="1696" spans="1:101" ht="15" x14ac:dyDescent="0.2">
      <c r="A1696" s="37"/>
      <c r="B1696" s="40">
        <v>2</v>
      </c>
      <c r="C1696" s="37" t="s">
        <v>1962</v>
      </c>
      <c r="D1696" s="39"/>
      <c r="E1696" s="44"/>
      <c r="F1696" s="40"/>
      <c r="G1696" s="40"/>
      <c r="H1696" s="40"/>
      <c r="I1696" s="40"/>
      <c r="J1696" s="40"/>
      <c r="K1696" s="40"/>
      <c r="L1696" s="45">
        <f>SUM(L1697:L1699)-SUMIF(CE1697:CE1699, 1, L1697:L1699)</f>
        <v>102.67000000000002</v>
      </c>
    </row>
    <row r="1697" spans="1:101" ht="15" x14ac:dyDescent="0.2">
      <c r="A1697" s="37"/>
      <c r="B1697" s="40"/>
      <c r="C1697" s="37" t="s">
        <v>1964</v>
      </c>
      <c r="D1697" s="39" t="s">
        <v>1203</v>
      </c>
      <c r="E1697" s="44"/>
      <c r="F1697" s="40"/>
      <c r="G1697" s="40">
        <f>Source!V695</f>
        <v>0.16</v>
      </c>
      <c r="H1697" s="40"/>
      <c r="I1697" s="40"/>
      <c r="J1697" s="40"/>
      <c r="K1697" s="40"/>
      <c r="L1697" s="45">
        <f>SUMIF(CE1698:CE1699, 1, L1698:L1699)</f>
        <v>86.35</v>
      </c>
      <c r="CE1697">
        <v>1</v>
      </c>
    </row>
    <row r="1698" spans="1:101" ht="28.5" x14ac:dyDescent="0.2">
      <c r="A1698" s="38"/>
      <c r="B1698" s="38" t="s">
        <v>1206</v>
      </c>
      <c r="C1698" s="38" t="s">
        <v>1208</v>
      </c>
      <c r="D1698" s="39" t="s">
        <v>1100</v>
      </c>
      <c r="E1698" s="40">
        <v>0.16</v>
      </c>
      <c r="F1698" s="40"/>
      <c r="G1698" s="40">
        <f>SmtRes!CX1162</f>
        <v>0.16</v>
      </c>
      <c r="H1698" s="42"/>
      <c r="I1698" s="41"/>
      <c r="J1698" s="42">
        <f>SmtRes!CZ1162</f>
        <v>641.70000000000005</v>
      </c>
      <c r="K1698" s="41"/>
      <c r="L1698" s="42">
        <f>SmtRes!DG1162</f>
        <v>102.67</v>
      </c>
    </row>
    <row r="1699" spans="1:101" ht="28.5" x14ac:dyDescent="0.2">
      <c r="A1699" s="38"/>
      <c r="B1699" s="38" t="s">
        <v>1209</v>
      </c>
      <c r="C1699" s="46" t="s">
        <v>1963</v>
      </c>
      <c r="D1699" s="47" t="s">
        <v>1203</v>
      </c>
      <c r="E1699" s="48">
        <f>SmtRes!DO1162*SmtRes!AT1162</f>
        <v>0.16</v>
      </c>
      <c r="F1699" s="48"/>
      <c r="G1699" s="48">
        <f>ROUND(E1699*G1693, 7)</f>
        <v>0.16</v>
      </c>
      <c r="H1699" s="49"/>
      <c r="I1699" s="50"/>
      <c r="J1699" s="49">
        <f>ROUND(SmtRes!AG1162/SmtRes!DO1162, 2)</f>
        <v>539.69000000000005</v>
      </c>
      <c r="K1699" s="50"/>
      <c r="L1699" s="49">
        <f>SmtRes!DH1162</f>
        <v>86.35</v>
      </c>
      <c r="CE1699">
        <v>1</v>
      </c>
    </row>
    <row r="1700" spans="1:101" ht="15" x14ac:dyDescent="0.2">
      <c r="A1700" s="38"/>
      <c r="B1700" s="38"/>
      <c r="C1700" s="52" t="s">
        <v>1966</v>
      </c>
      <c r="D1700" s="39"/>
      <c r="E1700" s="40"/>
      <c r="F1700" s="40"/>
      <c r="G1700" s="40"/>
      <c r="H1700" s="42"/>
      <c r="I1700" s="41"/>
      <c r="J1700" s="42"/>
      <c r="K1700" s="41"/>
      <c r="L1700" s="42">
        <f>L1694+L1696+L1697</f>
        <v>682.67</v>
      </c>
    </row>
    <row r="1701" spans="1:101" ht="14.25" x14ac:dyDescent="0.2">
      <c r="A1701" s="38"/>
      <c r="B1701" s="38"/>
      <c r="C1701" s="38" t="s">
        <v>1967</v>
      </c>
      <c r="D1701" s="39"/>
      <c r="E1701" s="40"/>
      <c r="F1701" s="40"/>
      <c r="G1701" s="40"/>
      <c r="H1701" s="42"/>
      <c r="I1701" s="41"/>
      <c r="J1701" s="42"/>
      <c r="K1701" s="41"/>
      <c r="L1701" s="42">
        <f>SUM(AR1693:AR1704)+SUM(AS1693:AS1704)+SUM(AT1693:AT1704)+SUM(AU1693:AU1704)+SUM(AV1693:AV1704)</f>
        <v>580</v>
      </c>
    </row>
    <row r="1702" spans="1:101" ht="42.75" x14ac:dyDescent="0.2">
      <c r="A1702" s="38"/>
      <c r="B1702" s="38" t="s">
        <v>326</v>
      </c>
      <c r="C1702" s="38" t="s">
        <v>2057</v>
      </c>
      <c r="D1702" s="39" t="s">
        <v>635</v>
      </c>
      <c r="E1702" s="40">
        <f>Source!BZ695</f>
        <v>90</v>
      </c>
      <c r="F1702" s="40"/>
      <c r="G1702" s="40">
        <f>Source!AT695</f>
        <v>90</v>
      </c>
      <c r="H1702" s="42"/>
      <c r="I1702" s="41"/>
      <c r="J1702" s="42"/>
      <c r="K1702" s="41"/>
      <c r="L1702" s="42">
        <f>SUM(AZ1693:AZ1704)</f>
        <v>522</v>
      </c>
    </row>
    <row r="1703" spans="1:101" ht="42.75" x14ac:dyDescent="0.2">
      <c r="A1703" s="46"/>
      <c r="B1703" s="46" t="s">
        <v>327</v>
      </c>
      <c r="C1703" s="46" t="s">
        <v>2058</v>
      </c>
      <c r="D1703" s="47" t="s">
        <v>635</v>
      </c>
      <c r="E1703" s="48">
        <f>Source!CA695</f>
        <v>46</v>
      </c>
      <c r="F1703" s="48"/>
      <c r="G1703" s="48">
        <f>Source!AU695</f>
        <v>46</v>
      </c>
      <c r="H1703" s="49"/>
      <c r="I1703" s="50"/>
      <c r="J1703" s="49"/>
      <c r="K1703" s="50"/>
      <c r="L1703" s="49">
        <f>SUM(BA1693:BA1704)</f>
        <v>266.8</v>
      </c>
    </row>
    <row r="1704" spans="1:101" ht="15" x14ac:dyDescent="0.2">
      <c r="C1704" s="74" t="s">
        <v>1970</v>
      </c>
      <c r="D1704" s="74"/>
      <c r="E1704" s="74"/>
      <c r="F1704" s="74"/>
      <c r="G1704" s="74"/>
      <c r="H1704" s="74"/>
      <c r="I1704" s="75">
        <f>IF(E1693&lt;&gt;0,K1704/E1693, 0)</f>
        <v>1471.4699999999998</v>
      </c>
      <c r="J1704" s="75"/>
      <c r="K1704" s="75">
        <f>L1694+L1696+L1702+L1703+L1697</f>
        <v>1471.4699999999998</v>
      </c>
      <c r="L1704" s="75"/>
      <c r="M1704" s="70">
        <f>K1704*1.038</f>
        <v>1527.3858599999999</v>
      </c>
      <c r="AD1704">
        <f>ROUND((Source!AT695/100)*((ROUND(SUMIF(SmtRes!AQ1160:'SmtRes'!AQ1162,"=1",SmtRes!AD1160:'SmtRes'!AD1162)*Source!I695, 2)+ROUND(SUMIF(SmtRes!AQ1160:'SmtRes'!AQ1162,"=1",SmtRes!AC1160:'SmtRes'!AC1162)*Source!I695, 2))), 2)</f>
        <v>917.06</v>
      </c>
      <c r="AE1704">
        <f>ROUND((Source!AU695/100)*((ROUND(SUMIF(SmtRes!AQ1160:'SmtRes'!AQ1162,"=1",SmtRes!AD1160:'SmtRes'!AD1162)*Source!I695, 2)+ROUND(SUMIF(SmtRes!AQ1160:'SmtRes'!AQ1162,"=1",SmtRes!AC1160:'SmtRes'!AC1162)*Source!I695, 2))), 2)</f>
        <v>468.72</v>
      </c>
      <c r="AN1704" s="51">
        <f>L1694+L1696+L1702+L1703+L1697</f>
        <v>1471.4699999999998</v>
      </c>
      <c r="AO1704" s="51">
        <f>L1696</f>
        <v>102.67000000000002</v>
      </c>
      <c r="AQ1704" t="s">
        <v>1971</v>
      </c>
      <c r="AR1704" s="51">
        <f>L1694</f>
        <v>493.65</v>
      </c>
      <c r="AT1704" s="51">
        <f>L1697</f>
        <v>86.35</v>
      </c>
      <c r="AV1704" t="s">
        <v>1971</v>
      </c>
      <c r="AW1704">
        <f>0</f>
        <v>0</v>
      </c>
      <c r="AZ1704">
        <f>Source!X695</f>
        <v>522</v>
      </c>
      <c r="BA1704">
        <f>Source!Y695</f>
        <v>266.8</v>
      </c>
      <c r="CD1704">
        <v>2</v>
      </c>
    </row>
    <row r="1705" spans="1:101" ht="114" x14ac:dyDescent="0.2">
      <c r="A1705" s="36" t="s">
        <v>840</v>
      </c>
      <c r="B1705" s="38" t="s">
        <v>2171</v>
      </c>
      <c r="C1705" s="38" t="str">
        <f>Source!G712</f>
        <v>Шкаф (пульт) управления навесной, высота, ширина и глубина: до 600х600х350 мм(применительно Демонтаж навесного термо-шкафа управления (пульт) с внешней стены ограждения периметра ПС, в лом (без резки и разборки*)  (В*Ш*Г) 600мм*600мм*350мм (вес 30кг)</v>
      </c>
      <c r="D1705" s="39" t="str">
        <f>Source!H712</f>
        <v>ШТ</v>
      </c>
      <c r="E1705" s="40">
        <f>Source!K712</f>
        <v>1</v>
      </c>
      <c r="F1705" s="40"/>
      <c r="G1705" s="40">
        <f>Source!I712</f>
        <v>1</v>
      </c>
      <c r="H1705" s="42"/>
      <c r="I1705" s="41"/>
      <c r="J1705" s="42"/>
      <c r="K1705" s="41"/>
      <c r="L1705" s="42"/>
    </row>
    <row r="1706" spans="1:101" ht="38.25" x14ac:dyDescent="0.2">
      <c r="B1706" s="54" t="s">
        <v>1918</v>
      </c>
      <c r="C1706" s="77" t="s">
        <v>2055</v>
      </c>
      <c r="D1706" s="77"/>
      <c r="E1706" s="77"/>
      <c r="F1706" s="77"/>
      <c r="G1706" s="77"/>
      <c r="H1706" s="77"/>
      <c r="I1706" s="77"/>
      <c r="J1706" s="77"/>
      <c r="K1706" s="77"/>
      <c r="L1706" s="77"/>
      <c r="CW1706" s="55" t="s">
        <v>2055</v>
      </c>
    </row>
    <row r="1707" spans="1:101" ht="15" x14ac:dyDescent="0.2">
      <c r="A1707" s="37"/>
      <c r="B1707" s="40">
        <v>1</v>
      </c>
      <c r="C1707" s="37" t="s">
        <v>1961</v>
      </c>
      <c r="D1707" s="39" t="s">
        <v>1203</v>
      </c>
      <c r="E1707" s="44"/>
      <c r="F1707" s="40"/>
      <c r="G1707" s="40">
        <f>Source!U712</f>
        <v>0.61799999999999999</v>
      </c>
      <c r="H1707" s="40"/>
      <c r="I1707" s="40"/>
      <c r="J1707" s="40"/>
      <c r="K1707" s="40"/>
      <c r="L1707" s="45">
        <f>SUM(L1708:L1708)-SUMIF(CE1708:CE1708, 1, L1708:L1708)</f>
        <v>343.48</v>
      </c>
    </row>
    <row r="1708" spans="1:101" ht="14.25" x14ac:dyDescent="0.2">
      <c r="A1708" s="38"/>
      <c r="B1708" s="38" t="s">
        <v>1251</v>
      </c>
      <c r="C1708" s="38" t="s">
        <v>1672</v>
      </c>
      <c r="D1708" s="39" t="s">
        <v>1203</v>
      </c>
      <c r="E1708" s="40">
        <v>2.06</v>
      </c>
      <c r="F1708" s="40">
        <f>ROUND(0.3,7)</f>
        <v>0.3</v>
      </c>
      <c r="G1708" s="40">
        <f>SmtRes!CX1241</f>
        <v>0.61799999999999999</v>
      </c>
      <c r="H1708" s="42"/>
      <c r="I1708" s="41"/>
      <c r="J1708" s="42">
        <f>SmtRes!CZ1241</f>
        <v>555.79999999999995</v>
      </c>
      <c r="K1708" s="41"/>
      <c r="L1708" s="42">
        <f>SmtRes!DI1241</f>
        <v>343.48</v>
      </c>
    </row>
    <row r="1709" spans="1:101" ht="15" x14ac:dyDescent="0.2">
      <c r="A1709" s="37"/>
      <c r="B1709" s="40">
        <v>2</v>
      </c>
      <c r="C1709" s="37" t="s">
        <v>1962</v>
      </c>
      <c r="D1709" s="39"/>
      <c r="E1709" s="44"/>
      <c r="F1709" s="40"/>
      <c r="G1709" s="40"/>
      <c r="H1709" s="40"/>
      <c r="I1709" s="40"/>
      <c r="J1709" s="40"/>
      <c r="K1709" s="40"/>
      <c r="L1709" s="45">
        <f>SUM(L1710:L1718)-SUMIF(CE1710:CE1718, 1, L1710:L1718)</f>
        <v>70.739999999999966</v>
      </c>
    </row>
    <row r="1710" spans="1:101" ht="15" x14ac:dyDescent="0.2">
      <c r="A1710" s="37"/>
      <c r="B1710" s="40"/>
      <c r="C1710" s="37" t="s">
        <v>1964</v>
      </c>
      <c r="D1710" s="39" t="s">
        <v>1203</v>
      </c>
      <c r="E1710" s="44"/>
      <c r="F1710" s="40"/>
      <c r="G1710" s="40">
        <f>Source!V712</f>
        <v>9.2999999999999999E-2</v>
      </c>
      <c r="H1710" s="40"/>
      <c r="I1710" s="40"/>
      <c r="J1710" s="40"/>
      <c r="K1710" s="40"/>
      <c r="L1710" s="45">
        <f>SUMIF(CE1711:CE1718, 1, L1711:L1718)</f>
        <v>53.52</v>
      </c>
      <c r="CE1710">
        <v>1</v>
      </c>
    </row>
    <row r="1711" spans="1:101" ht="42.75" x14ac:dyDescent="0.2">
      <c r="A1711" s="38"/>
      <c r="B1711" s="38" t="s">
        <v>1819</v>
      </c>
      <c r="C1711" s="38" t="s">
        <v>1821</v>
      </c>
      <c r="D1711" s="39" t="s">
        <v>1100</v>
      </c>
      <c r="E1711" s="40">
        <v>0.19</v>
      </c>
      <c r="F1711" s="40">
        <f t="shared" ref="F1711:F1718" si="18">ROUND(0.3,7)</f>
        <v>0.3</v>
      </c>
      <c r="G1711" s="40">
        <f>SmtRes!CX1243</f>
        <v>5.7000000000000002E-2</v>
      </c>
      <c r="H1711" s="42">
        <f>SmtRes!CZ1243</f>
        <v>10.23</v>
      </c>
      <c r="I1711" s="41">
        <f>SmtRes!AJ1243</f>
        <v>1.41</v>
      </c>
      <c r="J1711" s="42">
        <f>ROUND(H1711*I1711, 2)</f>
        <v>14.42</v>
      </c>
      <c r="K1711" s="41"/>
      <c r="L1711" s="42">
        <f>SmtRes!DG1243</f>
        <v>0.82</v>
      </c>
    </row>
    <row r="1712" spans="1:101" ht="28.5" x14ac:dyDescent="0.2">
      <c r="A1712" s="38"/>
      <c r="B1712" s="38" t="s">
        <v>1220</v>
      </c>
      <c r="C1712" s="38" t="s">
        <v>1222</v>
      </c>
      <c r="D1712" s="39" t="s">
        <v>1100</v>
      </c>
      <c r="E1712" s="40">
        <v>0.06</v>
      </c>
      <c r="F1712" s="40">
        <f t="shared" si="18"/>
        <v>0.3</v>
      </c>
      <c r="G1712" s="40">
        <f>SmtRes!CX1244</f>
        <v>1.7999999999999999E-2</v>
      </c>
      <c r="H1712" s="42"/>
      <c r="I1712" s="41"/>
      <c r="J1712" s="42">
        <f>SmtRes!CZ1244</f>
        <v>1626.29</v>
      </c>
      <c r="K1712" s="41"/>
      <c r="L1712" s="42">
        <f>SmtRes!DG1244</f>
        <v>29.27</v>
      </c>
    </row>
    <row r="1713" spans="1:83" ht="28.5" x14ac:dyDescent="0.2">
      <c r="A1713" s="38"/>
      <c r="B1713" s="38" t="s">
        <v>1223</v>
      </c>
      <c r="C1713" s="38" t="s">
        <v>1975</v>
      </c>
      <c r="D1713" s="39" t="s">
        <v>1203</v>
      </c>
      <c r="E1713" s="40">
        <f>SmtRes!DO1244*SmtRes!AT1244</f>
        <v>0.06</v>
      </c>
      <c r="F1713" s="40">
        <f t="shared" si="18"/>
        <v>0.3</v>
      </c>
      <c r="G1713" s="40">
        <f>ROUND(E1713*F1713*G1705, 7)</f>
        <v>1.7999999999999999E-2</v>
      </c>
      <c r="H1713" s="42"/>
      <c r="I1713" s="41"/>
      <c r="J1713" s="42">
        <f>ROUND(SmtRes!AG1244/SmtRes!DO1244, 2)</f>
        <v>724.95</v>
      </c>
      <c r="K1713" s="41"/>
      <c r="L1713" s="42">
        <f>SmtRes!DH1244</f>
        <v>13.05</v>
      </c>
      <c r="CE1713">
        <v>1</v>
      </c>
    </row>
    <row r="1714" spans="1:83" ht="28.5" x14ac:dyDescent="0.2">
      <c r="A1714" s="38"/>
      <c r="B1714" s="38" t="s">
        <v>1206</v>
      </c>
      <c r="C1714" s="38" t="s">
        <v>1208</v>
      </c>
      <c r="D1714" s="39" t="s">
        <v>1100</v>
      </c>
      <c r="E1714" s="40">
        <v>0.06</v>
      </c>
      <c r="F1714" s="40">
        <f t="shared" si="18"/>
        <v>0.3</v>
      </c>
      <c r="G1714" s="40">
        <f>SmtRes!CX1245</f>
        <v>1.7999999999999999E-2</v>
      </c>
      <c r="H1714" s="42"/>
      <c r="I1714" s="41"/>
      <c r="J1714" s="42">
        <f>SmtRes!CZ1245</f>
        <v>641.70000000000005</v>
      </c>
      <c r="K1714" s="41"/>
      <c r="L1714" s="42">
        <f>SmtRes!DG1245</f>
        <v>11.55</v>
      </c>
    </row>
    <row r="1715" spans="1:83" ht="28.5" x14ac:dyDescent="0.2">
      <c r="A1715" s="38"/>
      <c r="B1715" s="38" t="s">
        <v>1209</v>
      </c>
      <c r="C1715" s="38" t="s">
        <v>1963</v>
      </c>
      <c r="D1715" s="39" t="s">
        <v>1203</v>
      </c>
      <c r="E1715" s="40">
        <f>SmtRes!DO1245*SmtRes!AT1245</f>
        <v>0.06</v>
      </c>
      <c r="F1715" s="40">
        <f t="shared" si="18"/>
        <v>0.3</v>
      </c>
      <c r="G1715" s="40">
        <f>ROUND(E1715*F1715*G1705, 7)</f>
        <v>1.7999999999999999E-2</v>
      </c>
      <c r="H1715" s="42"/>
      <c r="I1715" s="41"/>
      <c r="J1715" s="42">
        <f>ROUND(SmtRes!AG1245/SmtRes!DO1245, 2)</f>
        <v>539.69000000000005</v>
      </c>
      <c r="K1715" s="41"/>
      <c r="L1715" s="42">
        <f>SmtRes!DH1245</f>
        <v>9.7100000000000009</v>
      </c>
      <c r="CE1715">
        <v>1</v>
      </c>
    </row>
    <row r="1716" spans="1:83" ht="42.75" x14ac:dyDescent="0.2">
      <c r="A1716" s="38"/>
      <c r="B1716" s="38" t="s">
        <v>1238</v>
      </c>
      <c r="C1716" s="38" t="s">
        <v>1240</v>
      </c>
      <c r="D1716" s="39" t="s">
        <v>1100</v>
      </c>
      <c r="E1716" s="40">
        <v>0.61</v>
      </c>
      <c r="F1716" s="40">
        <f t="shared" si="18"/>
        <v>0.3</v>
      </c>
      <c r="G1716" s="40">
        <f>SmtRes!CX1246</f>
        <v>0.183</v>
      </c>
      <c r="H1716" s="42"/>
      <c r="I1716" s="41"/>
      <c r="J1716" s="42">
        <f>SmtRes!CZ1246</f>
        <v>34.61</v>
      </c>
      <c r="K1716" s="41"/>
      <c r="L1716" s="42">
        <f>SmtRes!DG1246</f>
        <v>6.33</v>
      </c>
    </row>
    <row r="1717" spans="1:83" ht="57" x14ac:dyDescent="0.2">
      <c r="A1717" s="38"/>
      <c r="B1717" s="38" t="s">
        <v>1525</v>
      </c>
      <c r="C1717" s="38" t="s">
        <v>1527</v>
      </c>
      <c r="D1717" s="39" t="s">
        <v>1100</v>
      </c>
      <c r="E1717" s="40">
        <v>0.19</v>
      </c>
      <c r="F1717" s="40">
        <f t="shared" si="18"/>
        <v>0.3</v>
      </c>
      <c r="G1717" s="40">
        <f>SmtRes!CX1247</f>
        <v>5.7000000000000002E-2</v>
      </c>
      <c r="H1717" s="42"/>
      <c r="I1717" s="41"/>
      <c r="J1717" s="42">
        <f>SmtRes!CZ1247</f>
        <v>399.44</v>
      </c>
      <c r="K1717" s="41"/>
      <c r="L1717" s="42">
        <f>SmtRes!DG1247</f>
        <v>22.77</v>
      </c>
    </row>
    <row r="1718" spans="1:83" ht="28.5" x14ac:dyDescent="0.2">
      <c r="A1718" s="38"/>
      <c r="B1718" s="38" t="s">
        <v>1209</v>
      </c>
      <c r="C1718" s="38" t="s">
        <v>1963</v>
      </c>
      <c r="D1718" s="39" t="s">
        <v>1203</v>
      </c>
      <c r="E1718" s="40">
        <f>SmtRes!DO1247*SmtRes!AT1247</f>
        <v>0.19</v>
      </c>
      <c r="F1718" s="40">
        <f t="shared" si="18"/>
        <v>0.3</v>
      </c>
      <c r="G1718" s="40">
        <f>ROUND(E1718*F1718*G1705, 7)</f>
        <v>5.7000000000000002E-2</v>
      </c>
      <c r="H1718" s="42"/>
      <c r="I1718" s="41"/>
      <c r="J1718" s="42">
        <f>ROUND(SmtRes!AG1247/SmtRes!DO1247, 2)</f>
        <v>539.69000000000005</v>
      </c>
      <c r="K1718" s="41"/>
      <c r="L1718" s="42">
        <f>SmtRes!DH1247</f>
        <v>30.76</v>
      </c>
      <c r="CE1718">
        <v>1</v>
      </c>
    </row>
    <row r="1719" spans="1:83" ht="15" hidden="1" x14ac:dyDescent="0.2">
      <c r="A1719" s="37"/>
      <c r="B1719" s="40">
        <v>4</v>
      </c>
      <c r="C1719" s="37" t="s">
        <v>1965</v>
      </c>
      <c r="D1719" s="39"/>
      <c r="E1719" s="44"/>
      <c r="F1719" s="40"/>
      <c r="G1719" s="40"/>
      <c r="H1719" s="40"/>
      <c r="I1719" s="40"/>
      <c r="J1719" s="40"/>
      <c r="K1719" s="40"/>
      <c r="L1719" s="45">
        <f>SUM(L1720:L1722)-SUMIF(CE1720:CE1722, 1, L1720:L1722)</f>
        <v>0</v>
      </c>
    </row>
    <row r="1720" spans="1:83" ht="57" x14ac:dyDescent="0.2">
      <c r="A1720" s="38"/>
      <c r="B1720" s="38" t="s">
        <v>1320</v>
      </c>
      <c r="C1720" s="38" t="s">
        <v>1322</v>
      </c>
      <c r="D1720" s="39" t="s">
        <v>441</v>
      </c>
      <c r="E1720" s="40">
        <v>0.1</v>
      </c>
      <c r="F1720" s="40">
        <f>ROUND(0,7)</f>
        <v>0</v>
      </c>
      <c r="G1720" s="40">
        <f>SmtRes!CX1248</f>
        <v>0</v>
      </c>
      <c r="H1720" s="42">
        <f>SmtRes!CZ1248</f>
        <v>155.63</v>
      </c>
      <c r="I1720" s="41">
        <f>SmtRes!AI1248</f>
        <v>0.78</v>
      </c>
      <c r="J1720" s="42">
        <f>ROUND(H1720*I1720, 2)</f>
        <v>121.39</v>
      </c>
      <c r="K1720" s="41"/>
      <c r="L1720" s="42">
        <f>SmtRes!DF1248</f>
        <v>0</v>
      </c>
    </row>
    <row r="1721" spans="1:83" ht="28.5" x14ac:dyDescent="0.2">
      <c r="A1721" s="38"/>
      <c r="B1721" s="38" t="s">
        <v>1241</v>
      </c>
      <c r="C1721" s="38" t="s">
        <v>1243</v>
      </c>
      <c r="D1721" s="39" t="s">
        <v>441</v>
      </c>
      <c r="E1721" s="40">
        <v>0.1</v>
      </c>
      <c r="F1721" s="40">
        <f>ROUND(0,7)</f>
        <v>0</v>
      </c>
      <c r="G1721" s="40">
        <f>SmtRes!CX1249</f>
        <v>0</v>
      </c>
      <c r="H1721" s="42">
        <f>SmtRes!CZ1249</f>
        <v>174.93</v>
      </c>
      <c r="I1721" s="41">
        <f>SmtRes!AI1249</f>
        <v>1.08</v>
      </c>
      <c r="J1721" s="42">
        <f>ROUND(H1721*I1721, 2)</f>
        <v>188.92</v>
      </c>
      <c r="K1721" s="41"/>
      <c r="L1721" s="42">
        <f>SmtRes!DF1249</f>
        <v>0</v>
      </c>
    </row>
    <row r="1722" spans="1:83" ht="28.5" x14ac:dyDescent="0.2">
      <c r="A1722" s="38"/>
      <c r="B1722" s="38" t="s">
        <v>1755</v>
      </c>
      <c r="C1722" s="46" t="s">
        <v>1757</v>
      </c>
      <c r="D1722" s="47" t="s">
        <v>441</v>
      </c>
      <c r="E1722" s="48">
        <v>0.02</v>
      </c>
      <c r="F1722" s="48">
        <f>ROUND(0,7)</f>
        <v>0</v>
      </c>
      <c r="G1722" s="48">
        <f>SmtRes!CX1250</f>
        <v>0</v>
      </c>
      <c r="H1722" s="49">
        <f>SmtRes!CZ1250</f>
        <v>79.88</v>
      </c>
      <c r="I1722" s="50">
        <f>SmtRes!AI1250</f>
        <v>1.44</v>
      </c>
      <c r="J1722" s="49">
        <f>ROUND(H1722*I1722, 2)</f>
        <v>115.03</v>
      </c>
      <c r="K1722" s="50"/>
      <c r="L1722" s="49">
        <f>SmtRes!DF1250</f>
        <v>0</v>
      </c>
    </row>
    <row r="1723" spans="1:83" ht="15" x14ac:dyDescent="0.2">
      <c r="A1723" s="38"/>
      <c r="B1723" s="38"/>
      <c r="C1723" s="52" t="s">
        <v>1966</v>
      </c>
      <c r="D1723" s="39"/>
      <c r="E1723" s="40"/>
      <c r="F1723" s="40"/>
      <c r="G1723" s="40"/>
      <c r="H1723" s="42"/>
      <c r="I1723" s="41"/>
      <c r="J1723" s="42"/>
      <c r="K1723" s="41"/>
      <c r="L1723" s="42">
        <f>L1707+L1709+L1710+L1719</f>
        <v>467.73999999999995</v>
      </c>
    </row>
    <row r="1724" spans="1:83" ht="14.25" x14ac:dyDescent="0.2">
      <c r="A1724" s="38"/>
      <c r="B1724" s="38"/>
      <c r="C1724" s="38" t="s">
        <v>1967</v>
      </c>
      <c r="D1724" s="39"/>
      <c r="E1724" s="40"/>
      <c r="F1724" s="40"/>
      <c r="G1724" s="40"/>
      <c r="H1724" s="42"/>
      <c r="I1724" s="41"/>
      <c r="J1724" s="42"/>
      <c r="K1724" s="41"/>
      <c r="L1724" s="42">
        <f>SUM(AR1705:AR1727)+SUM(AS1705:AS1727)+SUM(AT1705:AT1727)+SUM(AU1705:AU1727)+SUM(AV1705:AV1727)</f>
        <v>397</v>
      </c>
    </row>
    <row r="1725" spans="1:83" ht="28.5" x14ac:dyDescent="0.2">
      <c r="A1725" s="38"/>
      <c r="B1725" s="38" t="s">
        <v>515</v>
      </c>
      <c r="C1725" s="38" t="s">
        <v>2118</v>
      </c>
      <c r="D1725" s="39" t="s">
        <v>635</v>
      </c>
      <c r="E1725" s="40">
        <f>Source!BZ712</f>
        <v>97</v>
      </c>
      <c r="F1725" s="40"/>
      <c r="G1725" s="40">
        <f>Source!AT712</f>
        <v>97</v>
      </c>
      <c r="H1725" s="42"/>
      <c r="I1725" s="41"/>
      <c r="J1725" s="42"/>
      <c r="K1725" s="41"/>
      <c r="L1725" s="42">
        <f>SUM(AZ1705:AZ1727)</f>
        <v>385.09</v>
      </c>
    </row>
    <row r="1726" spans="1:83" ht="28.5" x14ac:dyDescent="0.2">
      <c r="A1726" s="46"/>
      <c r="B1726" s="46" t="s">
        <v>516</v>
      </c>
      <c r="C1726" s="46" t="s">
        <v>2119</v>
      </c>
      <c r="D1726" s="47" t="s">
        <v>635</v>
      </c>
      <c r="E1726" s="48">
        <f>Source!CA712</f>
        <v>51</v>
      </c>
      <c r="F1726" s="48"/>
      <c r="G1726" s="48">
        <f>Source!AU712</f>
        <v>51</v>
      </c>
      <c r="H1726" s="49"/>
      <c r="I1726" s="50"/>
      <c r="J1726" s="49"/>
      <c r="K1726" s="50"/>
      <c r="L1726" s="49">
        <f>SUM(BA1705:BA1727)</f>
        <v>202.47</v>
      </c>
    </row>
    <row r="1727" spans="1:83" ht="15" x14ac:dyDescent="0.2">
      <c r="C1727" s="74" t="s">
        <v>1970</v>
      </c>
      <c r="D1727" s="74"/>
      <c r="E1727" s="74"/>
      <c r="F1727" s="74"/>
      <c r="G1727" s="74"/>
      <c r="H1727" s="74"/>
      <c r="I1727" s="75">
        <f>IF(E1705&lt;&gt;0,K1727/E1705, 0)</f>
        <v>1055.3</v>
      </c>
      <c r="J1727" s="75"/>
      <c r="K1727" s="75">
        <f>L1707+L1709+L1719+L1725+L1726+L1710</f>
        <v>1055.3</v>
      </c>
      <c r="L1727" s="75"/>
      <c r="M1727" s="70">
        <f>K1727*1.038</f>
        <v>1095.4014</v>
      </c>
      <c r="AD1727">
        <f>ROUND((Source!AT712/100)*((ROUND(SUMIF(SmtRes!AQ1241:'SmtRes'!AQ1250,"=1",SmtRes!AD1241:'SmtRes'!AD1250)*Source!I712, 2)+ROUND(SUMIF(SmtRes!AQ1241:'SmtRes'!AQ1250,"=1",SmtRes!AC1241:'SmtRes'!AC1250)*Source!I712, 2))), 2)</f>
        <v>2289.33</v>
      </c>
      <c r="AE1727">
        <f>ROUND((Source!AU712/100)*((ROUND(SUMIF(SmtRes!AQ1241:'SmtRes'!AQ1250,"=1",SmtRes!AD1241:'SmtRes'!AD1250)*Source!I712, 2)+ROUND(SUMIF(SmtRes!AQ1241:'SmtRes'!AQ1250,"=1",SmtRes!AC1241:'SmtRes'!AC1250)*Source!I712, 2))), 2)</f>
        <v>1203.67</v>
      </c>
      <c r="AN1727" s="51">
        <f>L1707+L1709+L1719+L1725+L1726+L1710</f>
        <v>1055.3</v>
      </c>
      <c r="AO1727" s="51">
        <f>L1709</f>
        <v>70.739999999999966</v>
      </c>
      <c r="AQ1727" t="s">
        <v>1971</v>
      </c>
      <c r="AR1727" s="51">
        <f>L1707</f>
        <v>343.48</v>
      </c>
      <c r="AT1727" s="51">
        <f>L1710</f>
        <v>53.52</v>
      </c>
      <c r="AV1727" t="s">
        <v>1971</v>
      </c>
      <c r="AW1727" s="51">
        <f>L1719</f>
        <v>0</v>
      </c>
      <c r="AZ1727">
        <f>Source!X712</f>
        <v>385.09</v>
      </c>
      <c r="BA1727">
        <f>Source!Y712</f>
        <v>202.47</v>
      </c>
      <c r="CD1727">
        <v>2</v>
      </c>
    </row>
    <row r="1728" spans="1:83" ht="139.5" x14ac:dyDescent="0.2">
      <c r="A1728" s="36" t="s">
        <v>844</v>
      </c>
      <c r="B1728" s="38" t="s">
        <v>2171</v>
      </c>
      <c r="C1728" s="38" t="s">
        <v>2172</v>
      </c>
      <c r="D1728" s="39" t="str">
        <f>Source!H713</f>
        <v>ШТ</v>
      </c>
      <c r="E1728" s="40">
        <f>Source!K713</f>
        <v>1</v>
      </c>
      <c r="F1728" s="40"/>
      <c r="G1728" s="40">
        <f>Source!I713</f>
        <v>1</v>
      </c>
      <c r="H1728" s="42"/>
      <c r="I1728" s="41"/>
      <c r="J1728" s="42"/>
      <c r="K1728" s="41"/>
      <c r="L1728" s="42"/>
    </row>
    <row r="1729" spans="1:83" ht="15" x14ac:dyDescent="0.2">
      <c r="A1729" s="37"/>
      <c r="B1729" s="40">
        <v>1</v>
      </c>
      <c r="C1729" s="37" t="s">
        <v>1961</v>
      </c>
      <c r="D1729" s="39" t="s">
        <v>1203</v>
      </c>
      <c r="E1729" s="44"/>
      <c r="F1729" s="40"/>
      <c r="G1729" s="40">
        <f>Source!U713</f>
        <v>2.06</v>
      </c>
      <c r="H1729" s="40"/>
      <c r="I1729" s="40"/>
      <c r="J1729" s="40"/>
      <c r="K1729" s="40"/>
      <c r="L1729" s="45">
        <f>SUM(L1730:L1730)-SUMIF(CE1730:CE1730, 1, L1730:L1730)</f>
        <v>1144.95</v>
      </c>
    </row>
    <row r="1730" spans="1:83" ht="14.25" x14ac:dyDescent="0.2">
      <c r="A1730" s="38"/>
      <c r="B1730" s="38" t="s">
        <v>1251</v>
      </c>
      <c r="C1730" s="38" t="s">
        <v>1672</v>
      </c>
      <c r="D1730" s="39" t="s">
        <v>1203</v>
      </c>
      <c r="E1730" s="40">
        <v>2.06</v>
      </c>
      <c r="F1730" s="40"/>
      <c r="G1730" s="40">
        <f>SmtRes!CX1251</f>
        <v>2.06</v>
      </c>
      <c r="H1730" s="42"/>
      <c r="I1730" s="41"/>
      <c r="J1730" s="42">
        <f>SmtRes!CZ1251</f>
        <v>555.79999999999995</v>
      </c>
      <c r="K1730" s="41"/>
      <c r="L1730" s="42">
        <f>SmtRes!DI1251</f>
        <v>1144.95</v>
      </c>
    </row>
    <row r="1731" spans="1:83" ht="15" x14ac:dyDescent="0.2">
      <c r="A1731" s="37"/>
      <c r="B1731" s="40">
        <v>2</v>
      </c>
      <c r="C1731" s="37" t="s">
        <v>1962</v>
      </c>
      <c r="D1731" s="39"/>
      <c r="E1731" s="44"/>
      <c r="F1731" s="40"/>
      <c r="G1731" s="40"/>
      <c r="H1731" s="40"/>
      <c r="I1731" s="40"/>
      <c r="J1731" s="40"/>
      <c r="K1731" s="40"/>
      <c r="L1731" s="45">
        <f>SUM(L1732:L1740)-SUMIF(CE1732:CE1740, 1, L1732:L1740)</f>
        <v>235.81999999999994</v>
      </c>
    </row>
    <row r="1732" spans="1:83" ht="15" x14ac:dyDescent="0.2">
      <c r="A1732" s="37"/>
      <c r="B1732" s="40"/>
      <c r="C1732" s="37" t="s">
        <v>1964</v>
      </c>
      <c r="D1732" s="39" t="s">
        <v>1203</v>
      </c>
      <c r="E1732" s="44"/>
      <c r="F1732" s="40"/>
      <c r="G1732" s="40">
        <f>Source!V713</f>
        <v>0.31</v>
      </c>
      <c r="H1732" s="40"/>
      <c r="I1732" s="40"/>
      <c r="J1732" s="40"/>
      <c r="K1732" s="40"/>
      <c r="L1732" s="45">
        <f>SUMIF(CE1733:CE1740, 1, L1733:L1740)</f>
        <v>178.42000000000002</v>
      </c>
      <c r="CE1732">
        <v>1</v>
      </c>
    </row>
    <row r="1733" spans="1:83" ht="42.75" x14ac:dyDescent="0.2">
      <c r="A1733" s="38"/>
      <c r="B1733" s="38" t="s">
        <v>1819</v>
      </c>
      <c r="C1733" s="38" t="s">
        <v>1821</v>
      </c>
      <c r="D1733" s="39" t="s">
        <v>1100</v>
      </c>
      <c r="E1733" s="40">
        <v>0.19</v>
      </c>
      <c r="F1733" s="40"/>
      <c r="G1733" s="40">
        <f>SmtRes!CX1253</f>
        <v>0.19</v>
      </c>
      <c r="H1733" s="42">
        <f>SmtRes!CZ1253</f>
        <v>10.23</v>
      </c>
      <c r="I1733" s="41">
        <f>SmtRes!AJ1253</f>
        <v>1.41</v>
      </c>
      <c r="J1733" s="42">
        <f>ROUND(H1733*I1733, 2)</f>
        <v>14.42</v>
      </c>
      <c r="K1733" s="41"/>
      <c r="L1733" s="42">
        <f>SmtRes!DG1253</f>
        <v>2.74</v>
      </c>
    </row>
    <row r="1734" spans="1:83" ht="28.5" x14ac:dyDescent="0.2">
      <c r="A1734" s="38"/>
      <c r="B1734" s="38" t="s">
        <v>1220</v>
      </c>
      <c r="C1734" s="38" t="s">
        <v>1222</v>
      </c>
      <c r="D1734" s="39" t="s">
        <v>1100</v>
      </c>
      <c r="E1734" s="40">
        <v>0.06</v>
      </c>
      <c r="F1734" s="40"/>
      <c r="G1734" s="40">
        <f>SmtRes!CX1254</f>
        <v>0.06</v>
      </c>
      <c r="H1734" s="42"/>
      <c r="I1734" s="41"/>
      <c r="J1734" s="42">
        <f>SmtRes!CZ1254</f>
        <v>1626.29</v>
      </c>
      <c r="K1734" s="41"/>
      <c r="L1734" s="42">
        <f>SmtRes!DG1254</f>
        <v>97.58</v>
      </c>
    </row>
    <row r="1735" spans="1:83" ht="28.5" x14ac:dyDescent="0.2">
      <c r="A1735" s="38"/>
      <c r="B1735" s="38" t="s">
        <v>1223</v>
      </c>
      <c r="C1735" s="38" t="s">
        <v>1975</v>
      </c>
      <c r="D1735" s="39" t="s">
        <v>1203</v>
      </c>
      <c r="E1735" s="40">
        <f>SmtRes!DO1254*SmtRes!AT1254</f>
        <v>0.06</v>
      </c>
      <c r="F1735" s="40"/>
      <c r="G1735" s="40">
        <f>ROUND(E1735*G1728, 7)</f>
        <v>0.06</v>
      </c>
      <c r="H1735" s="42"/>
      <c r="I1735" s="41"/>
      <c r="J1735" s="42">
        <f>ROUND(SmtRes!AG1254/SmtRes!DO1254, 2)</f>
        <v>724.95</v>
      </c>
      <c r="K1735" s="41"/>
      <c r="L1735" s="42">
        <f>SmtRes!DH1254</f>
        <v>43.5</v>
      </c>
      <c r="CE1735">
        <v>1</v>
      </c>
    </row>
    <row r="1736" spans="1:83" ht="28.5" x14ac:dyDescent="0.2">
      <c r="A1736" s="38"/>
      <c r="B1736" s="38" t="s">
        <v>1206</v>
      </c>
      <c r="C1736" s="38" t="s">
        <v>1208</v>
      </c>
      <c r="D1736" s="39" t="s">
        <v>1100</v>
      </c>
      <c r="E1736" s="40">
        <v>0.06</v>
      </c>
      <c r="F1736" s="40"/>
      <c r="G1736" s="40">
        <f>SmtRes!CX1255</f>
        <v>0.06</v>
      </c>
      <c r="H1736" s="42"/>
      <c r="I1736" s="41"/>
      <c r="J1736" s="42">
        <f>SmtRes!CZ1255</f>
        <v>641.70000000000005</v>
      </c>
      <c r="K1736" s="41"/>
      <c r="L1736" s="42">
        <f>SmtRes!DG1255</f>
        <v>38.5</v>
      </c>
    </row>
    <row r="1737" spans="1:83" ht="28.5" x14ac:dyDescent="0.2">
      <c r="A1737" s="38"/>
      <c r="B1737" s="38" t="s">
        <v>1209</v>
      </c>
      <c r="C1737" s="38" t="s">
        <v>1963</v>
      </c>
      <c r="D1737" s="39" t="s">
        <v>1203</v>
      </c>
      <c r="E1737" s="40">
        <f>SmtRes!DO1255*SmtRes!AT1255</f>
        <v>0.06</v>
      </c>
      <c r="F1737" s="40"/>
      <c r="G1737" s="40">
        <f>ROUND(E1737*G1728, 7)</f>
        <v>0.06</v>
      </c>
      <c r="H1737" s="42"/>
      <c r="I1737" s="41"/>
      <c r="J1737" s="42">
        <f>ROUND(SmtRes!AG1255/SmtRes!DO1255, 2)</f>
        <v>539.69000000000005</v>
      </c>
      <c r="K1737" s="41"/>
      <c r="L1737" s="42">
        <f>SmtRes!DH1255</f>
        <v>32.380000000000003</v>
      </c>
      <c r="CE1737">
        <v>1</v>
      </c>
    </row>
    <row r="1738" spans="1:83" ht="42.75" x14ac:dyDescent="0.2">
      <c r="A1738" s="38"/>
      <c r="B1738" s="38" t="s">
        <v>1238</v>
      </c>
      <c r="C1738" s="38" t="s">
        <v>1240</v>
      </c>
      <c r="D1738" s="39" t="s">
        <v>1100</v>
      </c>
      <c r="E1738" s="40">
        <v>0.61</v>
      </c>
      <c r="F1738" s="40"/>
      <c r="G1738" s="40">
        <f>SmtRes!CX1256</f>
        <v>0.61</v>
      </c>
      <c r="H1738" s="42"/>
      <c r="I1738" s="41"/>
      <c r="J1738" s="42">
        <f>SmtRes!CZ1256</f>
        <v>34.61</v>
      </c>
      <c r="K1738" s="41"/>
      <c r="L1738" s="42">
        <f>SmtRes!DG1256</f>
        <v>21.11</v>
      </c>
    </row>
    <row r="1739" spans="1:83" ht="57" x14ac:dyDescent="0.2">
      <c r="A1739" s="38"/>
      <c r="B1739" s="38" t="s">
        <v>1525</v>
      </c>
      <c r="C1739" s="38" t="s">
        <v>1527</v>
      </c>
      <c r="D1739" s="39" t="s">
        <v>1100</v>
      </c>
      <c r="E1739" s="40">
        <v>0.19</v>
      </c>
      <c r="F1739" s="40"/>
      <c r="G1739" s="40">
        <f>SmtRes!CX1257</f>
        <v>0.19</v>
      </c>
      <c r="H1739" s="42"/>
      <c r="I1739" s="41"/>
      <c r="J1739" s="42">
        <f>SmtRes!CZ1257</f>
        <v>399.44</v>
      </c>
      <c r="K1739" s="41"/>
      <c r="L1739" s="42">
        <f>SmtRes!DG1257</f>
        <v>75.89</v>
      </c>
    </row>
    <row r="1740" spans="1:83" ht="28.5" x14ac:dyDescent="0.2">
      <c r="A1740" s="38"/>
      <c r="B1740" s="38" t="s">
        <v>1209</v>
      </c>
      <c r="C1740" s="38" t="s">
        <v>1963</v>
      </c>
      <c r="D1740" s="39" t="s">
        <v>1203</v>
      </c>
      <c r="E1740" s="40">
        <f>SmtRes!DO1257*SmtRes!AT1257</f>
        <v>0.19</v>
      </c>
      <c r="F1740" s="40"/>
      <c r="G1740" s="40">
        <f>ROUND(E1740*G1728, 7)</f>
        <v>0.19</v>
      </c>
      <c r="H1740" s="42"/>
      <c r="I1740" s="41"/>
      <c r="J1740" s="42">
        <f>ROUND(SmtRes!AG1257/SmtRes!DO1257, 2)</f>
        <v>539.69000000000005</v>
      </c>
      <c r="K1740" s="41"/>
      <c r="L1740" s="42">
        <f>SmtRes!DH1257</f>
        <v>102.54</v>
      </c>
      <c r="CE1740">
        <v>1</v>
      </c>
    </row>
    <row r="1741" spans="1:83" ht="15" hidden="1" x14ac:dyDescent="0.2">
      <c r="A1741" s="37"/>
      <c r="B1741" s="40">
        <v>4</v>
      </c>
      <c r="C1741" s="37" t="s">
        <v>1965</v>
      </c>
      <c r="D1741" s="39"/>
      <c r="E1741" s="44"/>
      <c r="F1741" s="40"/>
      <c r="G1741" s="40"/>
      <c r="H1741" s="40"/>
      <c r="I1741" s="40"/>
      <c r="J1741" s="40"/>
      <c r="K1741" s="40"/>
      <c r="L1741" s="45">
        <f>SUM(L1742:L1744)-SUMIF(CE1742:CE1744, 1, L1742:L1744)</f>
        <v>0</v>
      </c>
    </row>
    <row r="1742" spans="1:83" ht="57" x14ac:dyDescent="0.2">
      <c r="A1742" s="38"/>
      <c r="B1742" s="38" t="s">
        <v>1320</v>
      </c>
      <c r="C1742" s="38" t="s">
        <v>1322</v>
      </c>
      <c r="D1742" s="39" t="s">
        <v>441</v>
      </c>
      <c r="E1742" s="40">
        <v>0.1</v>
      </c>
      <c r="F1742" s="40">
        <f>ROUND(0,7)</f>
        <v>0</v>
      </c>
      <c r="G1742" s="40">
        <f>SmtRes!CX1258</f>
        <v>0</v>
      </c>
      <c r="H1742" s="42">
        <f>SmtRes!CZ1258</f>
        <v>155.63</v>
      </c>
      <c r="I1742" s="41">
        <f>SmtRes!AI1258</f>
        <v>0.78</v>
      </c>
      <c r="J1742" s="42">
        <f>ROUND(H1742*I1742, 2)</f>
        <v>121.39</v>
      </c>
      <c r="K1742" s="41"/>
      <c r="L1742" s="42">
        <f>SmtRes!DF1258</f>
        <v>0</v>
      </c>
    </row>
    <row r="1743" spans="1:83" ht="28.5" x14ac:dyDescent="0.2">
      <c r="A1743" s="38"/>
      <c r="B1743" s="38" t="s">
        <v>1241</v>
      </c>
      <c r="C1743" s="38" t="s">
        <v>1243</v>
      </c>
      <c r="D1743" s="39" t="s">
        <v>441</v>
      </c>
      <c r="E1743" s="40">
        <v>0.1</v>
      </c>
      <c r="F1743" s="40">
        <f>ROUND(0,7)</f>
        <v>0</v>
      </c>
      <c r="G1743" s="40">
        <f>SmtRes!CX1259</f>
        <v>0</v>
      </c>
      <c r="H1743" s="42">
        <f>SmtRes!CZ1259</f>
        <v>174.93</v>
      </c>
      <c r="I1743" s="41">
        <f>SmtRes!AI1259</f>
        <v>1.08</v>
      </c>
      <c r="J1743" s="42">
        <f>ROUND(H1743*I1743, 2)</f>
        <v>188.92</v>
      </c>
      <c r="K1743" s="41"/>
      <c r="L1743" s="42">
        <f>SmtRes!DF1259</f>
        <v>0</v>
      </c>
    </row>
    <row r="1744" spans="1:83" ht="28.5" x14ac:dyDescent="0.2">
      <c r="A1744" s="38"/>
      <c r="B1744" s="38" t="s">
        <v>1755</v>
      </c>
      <c r="C1744" s="46" t="s">
        <v>1757</v>
      </c>
      <c r="D1744" s="47" t="s">
        <v>441</v>
      </c>
      <c r="E1744" s="48">
        <v>0.02</v>
      </c>
      <c r="F1744" s="48">
        <f>ROUND(0,7)</f>
        <v>0</v>
      </c>
      <c r="G1744" s="48">
        <f>SmtRes!CX1260</f>
        <v>0</v>
      </c>
      <c r="H1744" s="49">
        <f>SmtRes!CZ1260</f>
        <v>79.88</v>
      </c>
      <c r="I1744" s="50">
        <f>SmtRes!AI1260</f>
        <v>1.44</v>
      </c>
      <c r="J1744" s="49">
        <f>ROUND(H1744*I1744, 2)</f>
        <v>115.03</v>
      </c>
      <c r="K1744" s="50"/>
      <c r="L1744" s="49">
        <f>SmtRes!DF1260</f>
        <v>0</v>
      </c>
    </row>
    <row r="1745" spans="1:101" ht="15" x14ac:dyDescent="0.2">
      <c r="A1745" s="38"/>
      <c r="B1745" s="38"/>
      <c r="C1745" s="52" t="s">
        <v>1966</v>
      </c>
      <c r="D1745" s="39"/>
      <c r="E1745" s="40"/>
      <c r="F1745" s="40"/>
      <c r="G1745" s="40"/>
      <c r="H1745" s="42"/>
      <c r="I1745" s="41"/>
      <c r="J1745" s="42"/>
      <c r="K1745" s="41"/>
      <c r="L1745" s="42">
        <f>L1729+L1731+L1732+L1741</f>
        <v>1559.19</v>
      </c>
    </row>
    <row r="1746" spans="1:101" ht="14.25" x14ac:dyDescent="0.2">
      <c r="A1746" s="38"/>
      <c r="B1746" s="38"/>
      <c r="C1746" s="38" t="s">
        <v>1967</v>
      </c>
      <c r="D1746" s="39"/>
      <c r="E1746" s="40"/>
      <c r="F1746" s="40"/>
      <c r="G1746" s="40"/>
      <c r="H1746" s="42"/>
      <c r="I1746" s="41"/>
      <c r="J1746" s="42"/>
      <c r="K1746" s="41"/>
      <c r="L1746" s="42">
        <f>SUM(AR1728:AR1749)+SUM(AS1728:AS1749)+SUM(AT1728:AT1749)+SUM(AU1728:AU1749)+SUM(AV1728:AV1749)</f>
        <v>1323.3700000000001</v>
      </c>
    </row>
    <row r="1747" spans="1:101" ht="28.5" x14ac:dyDescent="0.2">
      <c r="A1747" s="38"/>
      <c r="B1747" s="38" t="s">
        <v>515</v>
      </c>
      <c r="C1747" s="38" t="s">
        <v>2118</v>
      </c>
      <c r="D1747" s="39" t="s">
        <v>635</v>
      </c>
      <c r="E1747" s="40">
        <f>Source!BZ713</f>
        <v>97</v>
      </c>
      <c r="F1747" s="40"/>
      <c r="G1747" s="40">
        <f>Source!AT713</f>
        <v>97</v>
      </c>
      <c r="H1747" s="42"/>
      <c r="I1747" s="41"/>
      <c r="J1747" s="42"/>
      <c r="K1747" s="41"/>
      <c r="L1747" s="42">
        <f>SUM(AZ1728:AZ1749)</f>
        <v>1283.67</v>
      </c>
    </row>
    <row r="1748" spans="1:101" ht="28.5" x14ac:dyDescent="0.2">
      <c r="A1748" s="46"/>
      <c r="B1748" s="46" t="s">
        <v>516</v>
      </c>
      <c r="C1748" s="46" t="s">
        <v>2119</v>
      </c>
      <c r="D1748" s="47" t="s">
        <v>635</v>
      </c>
      <c r="E1748" s="48">
        <f>Source!CA713</f>
        <v>51</v>
      </c>
      <c r="F1748" s="48"/>
      <c r="G1748" s="48">
        <f>Source!AU713</f>
        <v>51</v>
      </c>
      <c r="H1748" s="49"/>
      <c r="I1748" s="50"/>
      <c r="J1748" s="49"/>
      <c r="K1748" s="50"/>
      <c r="L1748" s="49">
        <f>SUM(BA1728:BA1749)</f>
        <v>674.92</v>
      </c>
    </row>
    <row r="1749" spans="1:101" ht="15" x14ac:dyDescent="0.2">
      <c r="C1749" s="74" t="s">
        <v>1970</v>
      </c>
      <c r="D1749" s="74"/>
      <c r="E1749" s="74"/>
      <c r="F1749" s="74"/>
      <c r="G1749" s="74"/>
      <c r="H1749" s="74"/>
      <c r="I1749" s="75">
        <f>IF(E1728&lt;&gt;0,K1749/E1728, 0)</f>
        <v>3517.78</v>
      </c>
      <c r="J1749" s="75"/>
      <c r="K1749" s="75">
        <f>L1729+L1731+L1741+L1747+L1748+L1732</f>
        <v>3517.78</v>
      </c>
      <c r="L1749" s="75"/>
      <c r="M1749" s="70">
        <f>K1749*1.038</f>
        <v>3651.4556400000001</v>
      </c>
      <c r="AD1749">
        <f>ROUND((Source!AT713/100)*((ROUND(SUMIF(SmtRes!AQ1251:'SmtRes'!AQ1260,"=1",SmtRes!AD1251:'SmtRes'!AD1260)*Source!I713, 2)+ROUND(SUMIF(SmtRes!AQ1251:'SmtRes'!AQ1260,"=1",SmtRes!AC1251:'SmtRes'!AC1260)*Source!I713, 2))), 2)</f>
        <v>2289.33</v>
      </c>
      <c r="AE1749">
        <f>ROUND((Source!AU713/100)*((ROUND(SUMIF(SmtRes!AQ1251:'SmtRes'!AQ1260,"=1",SmtRes!AD1251:'SmtRes'!AD1260)*Source!I713, 2)+ROUND(SUMIF(SmtRes!AQ1251:'SmtRes'!AQ1260,"=1",SmtRes!AC1251:'SmtRes'!AC1260)*Source!I713, 2))), 2)</f>
        <v>1203.67</v>
      </c>
      <c r="AN1749" s="51">
        <f>L1729+L1731+L1741+L1747+L1748+L1732</f>
        <v>3517.78</v>
      </c>
      <c r="AO1749" s="51">
        <f>L1731</f>
        <v>235.81999999999994</v>
      </c>
      <c r="AQ1749" t="s">
        <v>1971</v>
      </c>
      <c r="AR1749" s="51">
        <f>L1729</f>
        <v>1144.95</v>
      </c>
      <c r="AT1749" s="51">
        <f>L1732</f>
        <v>178.42000000000002</v>
      </c>
      <c r="AV1749" t="s">
        <v>1971</v>
      </c>
      <c r="AW1749" s="51">
        <f>L1741</f>
        <v>0</v>
      </c>
      <c r="AZ1749">
        <f>Source!X713</f>
        <v>1283.67</v>
      </c>
      <c r="BA1749">
        <f>Source!Y713</f>
        <v>674.92</v>
      </c>
      <c r="CD1749">
        <v>2</v>
      </c>
    </row>
    <row r="1750" spans="1:101" ht="99.75" x14ac:dyDescent="0.2">
      <c r="A1750" s="36" t="s">
        <v>846</v>
      </c>
      <c r="B1750" s="38" t="s">
        <v>2163</v>
      </c>
      <c r="C1750" s="38" t="str">
        <f>Source!G714</f>
        <v>Съемные и выдвижные блоки (модули, ячейки, ТЭЗ), масса: до 5 кг(применительно Демонтаж модуля преобразовательного и усилительного оборудования многоканальных систем из термо-шкафа (SFP модуль (трансивер) (вес 1 шт = 0,017кг))</v>
      </c>
      <c r="D1750" s="39" t="str">
        <f>Source!H714</f>
        <v>ШТ</v>
      </c>
      <c r="E1750" s="40">
        <f>Source!K714</f>
        <v>1</v>
      </c>
      <c r="F1750" s="40"/>
      <c r="G1750" s="40">
        <f>Source!I714</f>
        <v>1</v>
      </c>
      <c r="H1750" s="42"/>
      <c r="I1750" s="41"/>
      <c r="J1750" s="42"/>
      <c r="K1750" s="41"/>
      <c r="L1750" s="42"/>
    </row>
    <row r="1751" spans="1:101" ht="38.25" x14ac:dyDescent="0.2">
      <c r="B1751" s="54" t="s">
        <v>1918</v>
      </c>
      <c r="C1751" s="77" t="s">
        <v>2055</v>
      </c>
      <c r="D1751" s="77"/>
      <c r="E1751" s="77"/>
      <c r="F1751" s="77"/>
      <c r="G1751" s="77"/>
      <c r="H1751" s="77"/>
      <c r="I1751" s="77"/>
      <c r="J1751" s="77"/>
      <c r="K1751" s="77"/>
      <c r="L1751" s="77"/>
      <c r="CW1751" s="55" t="s">
        <v>2055</v>
      </c>
    </row>
    <row r="1752" spans="1:101" ht="15" x14ac:dyDescent="0.2">
      <c r="A1752" s="37"/>
      <c r="B1752" s="40">
        <v>1</v>
      </c>
      <c r="C1752" s="37" t="s">
        <v>1961</v>
      </c>
      <c r="D1752" s="39" t="s">
        <v>1203</v>
      </c>
      <c r="E1752" s="44"/>
      <c r="F1752" s="40"/>
      <c r="G1752" s="40">
        <f>Source!U714</f>
        <v>0.309</v>
      </c>
      <c r="H1752" s="40"/>
      <c r="I1752" s="40"/>
      <c r="J1752" s="40"/>
      <c r="K1752" s="40"/>
      <c r="L1752" s="45">
        <f>SUM(L1753:L1753)-SUMIF(CE1753:CE1753, 1, L1753:L1753)</f>
        <v>149.96</v>
      </c>
    </row>
    <row r="1753" spans="1:101" ht="14.25" x14ac:dyDescent="0.2">
      <c r="A1753" s="38"/>
      <c r="B1753" s="38" t="s">
        <v>1359</v>
      </c>
      <c r="C1753" s="38" t="s">
        <v>1455</v>
      </c>
      <c r="D1753" s="39" t="s">
        <v>1203</v>
      </c>
      <c r="E1753" s="40">
        <v>1.03</v>
      </c>
      <c r="F1753" s="40">
        <f>ROUND(0.3,7)</f>
        <v>0.3</v>
      </c>
      <c r="G1753" s="40">
        <f>SmtRes!CX1261</f>
        <v>0.309</v>
      </c>
      <c r="H1753" s="42"/>
      <c r="I1753" s="41"/>
      <c r="J1753" s="42">
        <f>SmtRes!CZ1261</f>
        <v>485.31</v>
      </c>
      <c r="K1753" s="41"/>
      <c r="L1753" s="42">
        <f>SmtRes!DI1261</f>
        <v>149.96</v>
      </c>
    </row>
    <row r="1754" spans="1:101" ht="15" x14ac:dyDescent="0.2">
      <c r="A1754" s="37"/>
      <c r="B1754" s="40">
        <v>2</v>
      </c>
      <c r="C1754" s="37" t="s">
        <v>1962</v>
      </c>
      <c r="D1754" s="39"/>
      <c r="E1754" s="44"/>
      <c r="F1754" s="40"/>
      <c r="G1754" s="40"/>
      <c r="H1754" s="40"/>
      <c r="I1754" s="40"/>
      <c r="J1754" s="40"/>
      <c r="K1754" s="40"/>
      <c r="L1754" s="45">
        <f>SUM(L1755:L1757)-SUMIF(CE1755:CE1757, 1, L1755:L1757)</f>
        <v>1.9299999999999997</v>
      </c>
    </row>
    <row r="1755" spans="1:101" ht="15" x14ac:dyDescent="0.2">
      <c r="A1755" s="37"/>
      <c r="B1755" s="40"/>
      <c r="C1755" s="37" t="s">
        <v>1964</v>
      </c>
      <c r="D1755" s="39" t="s">
        <v>1203</v>
      </c>
      <c r="E1755" s="44"/>
      <c r="F1755" s="40"/>
      <c r="G1755" s="40">
        <f>Source!V714</f>
        <v>3.0000000000000001E-3</v>
      </c>
      <c r="H1755" s="40"/>
      <c r="I1755" s="40"/>
      <c r="J1755" s="40"/>
      <c r="K1755" s="40"/>
      <c r="L1755" s="45">
        <f>SUMIF(CE1756:CE1757, 1, L1756:L1757)</f>
        <v>1.62</v>
      </c>
      <c r="CE1755">
        <v>1</v>
      </c>
    </row>
    <row r="1756" spans="1:101" ht="28.5" x14ac:dyDescent="0.2">
      <c r="A1756" s="38"/>
      <c r="B1756" s="38" t="s">
        <v>1206</v>
      </c>
      <c r="C1756" s="38" t="s">
        <v>1208</v>
      </c>
      <c r="D1756" s="39" t="s">
        <v>1100</v>
      </c>
      <c r="E1756" s="40">
        <v>0.01</v>
      </c>
      <c r="F1756" s="40">
        <f>ROUND(0.3,7)</f>
        <v>0.3</v>
      </c>
      <c r="G1756" s="40">
        <f>SmtRes!CX1263</f>
        <v>3.0000000000000001E-3</v>
      </c>
      <c r="H1756" s="42"/>
      <c r="I1756" s="41"/>
      <c r="J1756" s="42">
        <f>SmtRes!CZ1263</f>
        <v>641.70000000000005</v>
      </c>
      <c r="K1756" s="41"/>
      <c r="L1756" s="42">
        <f>SmtRes!DG1263</f>
        <v>1.93</v>
      </c>
    </row>
    <row r="1757" spans="1:101" ht="28.5" x14ac:dyDescent="0.2">
      <c r="A1757" s="38"/>
      <c r="B1757" s="38" t="s">
        <v>1209</v>
      </c>
      <c r="C1757" s="46" t="s">
        <v>1963</v>
      </c>
      <c r="D1757" s="47" t="s">
        <v>1203</v>
      </c>
      <c r="E1757" s="48">
        <f>SmtRes!DO1263*SmtRes!AT1263</f>
        <v>0.01</v>
      </c>
      <c r="F1757" s="48">
        <f>ROUND(0.3,7)</f>
        <v>0.3</v>
      </c>
      <c r="G1757" s="48">
        <f>ROUND(E1757*F1757*G1750, 7)</f>
        <v>3.0000000000000001E-3</v>
      </c>
      <c r="H1757" s="49"/>
      <c r="I1757" s="50"/>
      <c r="J1757" s="49">
        <f>ROUND(SmtRes!AG1263/SmtRes!DO1263, 2)</f>
        <v>539.69000000000005</v>
      </c>
      <c r="K1757" s="50"/>
      <c r="L1757" s="49">
        <f>SmtRes!DH1263</f>
        <v>1.62</v>
      </c>
      <c r="CE1757">
        <v>1</v>
      </c>
    </row>
    <row r="1758" spans="1:101" ht="15" x14ac:dyDescent="0.2">
      <c r="A1758" s="38"/>
      <c r="B1758" s="38"/>
      <c r="C1758" s="52" t="s">
        <v>1966</v>
      </c>
      <c r="D1758" s="39"/>
      <c r="E1758" s="40"/>
      <c r="F1758" s="40"/>
      <c r="G1758" s="40"/>
      <c r="H1758" s="42"/>
      <c r="I1758" s="41"/>
      <c r="J1758" s="42"/>
      <c r="K1758" s="41"/>
      <c r="L1758" s="42">
        <f>L1752+L1754+L1755</f>
        <v>153.51000000000002</v>
      </c>
    </row>
    <row r="1759" spans="1:101" ht="14.25" x14ac:dyDescent="0.2">
      <c r="A1759" s="38"/>
      <c r="B1759" s="38"/>
      <c r="C1759" s="38" t="s">
        <v>1967</v>
      </c>
      <c r="D1759" s="39"/>
      <c r="E1759" s="40"/>
      <c r="F1759" s="40"/>
      <c r="G1759" s="40"/>
      <c r="H1759" s="42"/>
      <c r="I1759" s="41"/>
      <c r="J1759" s="42"/>
      <c r="K1759" s="41"/>
      <c r="L1759" s="42">
        <f>SUM(AR1750:AR1762)+SUM(AS1750:AS1762)+SUM(AT1750:AT1762)+SUM(AU1750:AU1762)+SUM(AV1750:AV1762)</f>
        <v>151.58000000000001</v>
      </c>
    </row>
    <row r="1760" spans="1:101" ht="42.75" x14ac:dyDescent="0.2">
      <c r="A1760" s="38"/>
      <c r="B1760" s="38" t="s">
        <v>326</v>
      </c>
      <c r="C1760" s="38" t="s">
        <v>2057</v>
      </c>
      <c r="D1760" s="39" t="s">
        <v>635</v>
      </c>
      <c r="E1760" s="40">
        <f>Source!BZ714</f>
        <v>90</v>
      </c>
      <c r="F1760" s="40"/>
      <c r="G1760" s="40">
        <f>Source!AT714</f>
        <v>90</v>
      </c>
      <c r="H1760" s="42"/>
      <c r="I1760" s="41"/>
      <c r="J1760" s="42"/>
      <c r="K1760" s="41"/>
      <c r="L1760" s="42">
        <f>SUM(AZ1750:AZ1762)</f>
        <v>136.41999999999999</v>
      </c>
    </row>
    <row r="1761" spans="1:101" ht="42.75" x14ac:dyDescent="0.2">
      <c r="A1761" s="46"/>
      <c r="B1761" s="46" t="s">
        <v>327</v>
      </c>
      <c r="C1761" s="46" t="s">
        <v>2058</v>
      </c>
      <c r="D1761" s="47" t="s">
        <v>635</v>
      </c>
      <c r="E1761" s="48">
        <f>Source!CA714</f>
        <v>46</v>
      </c>
      <c r="F1761" s="48"/>
      <c r="G1761" s="48">
        <f>Source!AU714</f>
        <v>46</v>
      </c>
      <c r="H1761" s="49"/>
      <c r="I1761" s="50"/>
      <c r="J1761" s="49"/>
      <c r="K1761" s="50"/>
      <c r="L1761" s="49">
        <f>SUM(BA1750:BA1762)</f>
        <v>69.73</v>
      </c>
    </row>
    <row r="1762" spans="1:101" ht="15" x14ac:dyDescent="0.2">
      <c r="C1762" s="74" t="s">
        <v>1970</v>
      </c>
      <c r="D1762" s="74"/>
      <c r="E1762" s="74"/>
      <c r="F1762" s="74"/>
      <c r="G1762" s="74"/>
      <c r="H1762" s="74"/>
      <c r="I1762" s="75">
        <f>IF(E1750&lt;&gt;0,K1762/E1750, 0)</f>
        <v>359.66</v>
      </c>
      <c r="J1762" s="75"/>
      <c r="K1762" s="75">
        <f>L1752+L1754+L1760+L1761+L1755</f>
        <v>359.66</v>
      </c>
      <c r="L1762" s="75"/>
      <c r="M1762" s="70">
        <f>K1762*1.038</f>
        <v>373.32708000000002</v>
      </c>
      <c r="AD1762">
        <f>ROUND((Source!AT714/100)*((ROUND(SUMIF(SmtRes!AQ1261:'SmtRes'!AQ1263,"=1",SmtRes!AD1261:'SmtRes'!AD1263)*Source!I714, 2)+ROUND(SUMIF(SmtRes!AQ1261:'SmtRes'!AQ1263,"=1",SmtRes!AC1261:'SmtRes'!AC1263)*Source!I714, 2))), 2)</f>
        <v>922.5</v>
      </c>
      <c r="AE1762">
        <f>ROUND((Source!AU714/100)*((ROUND(SUMIF(SmtRes!AQ1261:'SmtRes'!AQ1263,"=1",SmtRes!AD1261:'SmtRes'!AD1263)*Source!I714, 2)+ROUND(SUMIF(SmtRes!AQ1261:'SmtRes'!AQ1263,"=1",SmtRes!AC1261:'SmtRes'!AC1263)*Source!I714, 2))), 2)</f>
        <v>471.5</v>
      </c>
      <c r="AN1762" s="51">
        <f>L1752+L1754+L1760+L1761+L1755</f>
        <v>359.66</v>
      </c>
      <c r="AO1762" s="51">
        <f>L1754</f>
        <v>1.9299999999999997</v>
      </c>
      <c r="AQ1762" t="s">
        <v>1971</v>
      </c>
      <c r="AR1762" s="51">
        <f>L1752</f>
        <v>149.96</v>
      </c>
      <c r="AT1762" s="51">
        <f>L1755</f>
        <v>1.62</v>
      </c>
      <c r="AV1762" t="s">
        <v>1971</v>
      </c>
      <c r="AW1762">
        <f>0</f>
        <v>0</v>
      </c>
      <c r="AZ1762">
        <f>Source!X714</f>
        <v>136.41999999999999</v>
      </c>
      <c r="BA1762">
        <f>Source!Y714</f>
        <v>69.73</v>
      </c>
      <c r="CD1762">
        <v>2</v>
      </c>
    </row>
    <row r="1763" spans="1:101" ht="125.25" x14ac:dyDescent="0.2">
      <c r="A1763" s="36" t="s">
        <v>848</v>
      </c>
      <c r="B1763" s="38" t="s">
        <v>2163</v>
      </c>
      <c r="C1763" s="38" t="s">
        <v>2173</v>
      </c>
      <c r="D1763" s="39" t="str">
        <f>Source!H715</f>
        <v>ШТ</v>
      </c>
      <c r="E1763" s="40">
        <f>Source!K715</f>
        <v>1</v>
      </c>
      <c r="F1763" s="40"/>
      <c r="G1763" s="40">
        <f>Source!I715</f>
        <v>1</v>
      </c>
      <c r="H1763" s="42"/>
      <c r="I1763" s="41"/>
      <c r="J1763" s="42"/>
      <c r="K1763" s="41"/>
      <c r="L1763" s="42"/>
    </row>
    <row r="1764" spans="1:101" ht="15" x14ac:dyDescent="0.2">
      <c r="A1764" s="37"/>
      <c r="B1764" s="40">
        <v>1</v>
      </c>
      <c r="C1764" s="37" t="s">
        <v>1961</v>
      </c>
      <c r="D1764" s="39" t="s">
        <v>1203</v>
      </c>
      <c r="E1764" s="44"/>
      <c r="F1764" s="40"/>
      <c r="G1764" s="40">
        <f>Source!U715</f>
        <v>1.03</v>
      </c>
      <c r="H1764" s="40"/>
      <c r="I1764" s="40"/>
      <c r="J1764" s="40"/>
      <c r="K1764" s="40"/>
      <c r="L1764" s="45">
        <f>SUM(L1765:L1765)-SUMIF(CE1765:CE1765, 1, L1765:L1765)</f>
        <v>499.87</v>
      </c>
    </row>
    <row r="1765" spans="1:101" ht="14.25" x14ac:dyDescent="0.2">
      <c r="A1765" s="38"/>
      <c r="B1765" s="38" t="s">
        <v>1359</v>
      </c>
      <c r="C1765" s="38" t="s">
        <v>1455</v>
      </c>
      <c r="D1765" s="39" t="s">
        <v>1203</v>
      </c>
      <c r="E1765" s="40">
        <v>1.03</v>
      </c>
      <c r="F1765" s="40"/>
      <c r="G1765" s="40">
        <f>SmtRes!CX1264</f>
        <v>1.03</v>
      </c>
      <c r="H1765" s="42"/>
      <c r="I1765" s="41"/>
      <c r="J1765" s="42">
        <f>SmtRes!CZ1264</f>
        <v>485.31</v>
      </c>
      <c r="K1765" s="41"/>
      <c r="L1765" s="42">
        <f>SmtRes!DI1264</f>
        <v>499.87</v>
      </c>
    </row>
    <row r="1766" spans="1:101" ht="15" x14ac:dyDescent="0.2">
      <c r="A1766" s="37"/>
      <c r="B1766" s="40">
        <v>2</v>
      </c>
      <c r="C1766" s="37" t="s">
        <v>1962</v>
      </c>
      <c r="D1766" s="39"/>
      <c r="E1766" s="44"/>
      <c r="F1766" s="40"/>
      <c r="G1766" s="40"/>
      <c r="H1766" s="40"/>
      <c r="I1766" s="40"/>
      <c r="J1766" s="40"/>
      <c r="K1766" s="40"/>
      <c r="L1766" s="45">
        <f>SUM(L1767:L1769)-SUMIF(CE1767:CE1769, 1, L1767:L1769)</f>
        <v>6.4199999999999982</v>
      </c>
    </row>
    <row r="1767" spans="1:101" ht="15" x14ac:dyDescent="0.2">
      <c r="A1767" s="37"/>
      <c r="B1767" s="40"/>
      <c r="C1767" s="37" t="s">
        <v>1964</v>
      </c>
      <c r="D1767" s="39" t="s">
        <v>1203</v>
      </c>
      <c r="E1767" s="44"/>
      <c r="F1767" s="40"/>
      <c r="G1767" s="40">
        <f>Source!V715</f>
        <v>0.01</v>
      </c>
      <c r="H1767" s="40"/>
      <c r="I1767" s="40"/>
      <c r="J1767" s="40"/>
      <c r="K1767" s="40"/>
      <c r="L1767" s="45">
        <f>SUMIF(CE1768:CE1769, 1, L1768:L1769)</f>
        <v>5.4</v>
      </c>
      <c r="CE1767">
        <v>1</v>
      </c>
    </row>
    <row r="1768" spans="1:101" ht="28.5" x14ac:dyDescent="0.2">
      <c r="A1768" s="38"/>
      <c r="B1768" s="38" t="s">
        <v>1206</v>
      </c>
      <c r="C1768" s="38" t="s">
        <v>1208</v>
      </c>
      <c r="D1768" s="39" t="s">
        <v>1100</v>
      </c>
      <c r="E1768" s="40">
        <v>0.01</v>
      </c>
      <c r="F1768" s="40"/>
      <c r="G1768" s="40">
        <f>SmtRes!CX1266</f>
        <v>0.01</v>
      </c>
      <c r="H1768" s="42"/>
      <c r="I1768" s="41"/>
      <c r="J1768" s="42">
        <f>SmtRes!CZ1266</f>
        <v>641.70000000000005</v>
      </c>
      <c r="K1768" s="41"/>
      <c r="L1768" s="42">
        <f>SmtRes!DG1266</f>
        <v>6.42</v>
      </c>
    </row>
    <row r="1769" spans="1:101" ht="28.5" x14ac:dyDescent="0.2">
      <c r="A1769" s="38"/>
      <c r="B1769" s="38" t="s">
        <v>1209</v>
      </c>
      <c r="C1769" s="46" t="s">
        <v>1963</v>
      </c>
      <c r="D1769" s="47" t="s">
        <v>1203</v>
      </c>
      <c r="E1769" s="48">
        <f>SmtRes!DO1266*SmtRes!AT1266</f>
        <v>0.01</v>
      </c>
      <c r="F1769" s="48"/>
      <c r="G1769" s="48">
        <f>ROUND(E1769*G1763, 7)</f>
        <v>0.01</v>
      </c>
      <c r="H1769" s="49"/>
      <c r="I1769" s="50"/>
      <c r="J1769" s="49">
        <f>ROUND(SmtRes!AG1266/SmtRes!DO1266, 2)</f>
        <v>539.69000000000005</v>
      </c>
      <c r="K1769" s="50"/>
      <c r="L1769" s="49">
        <f>SmtRes!DH1266</f>
        <v>5.4</v>
      </c>
      <c r="CE1769">
        <v>1</v>
      </c>
    </row>
    <row r="1770" spans="1:101" ht="15" x14ac:dyDescent="0.2">
      <c r="A1770" s="38"/>
      <c r="B1770" s="38"/>
      <c r="C1770" s="52" t="s">
        <v>1966</v>
      </c>
      <c r="D1770" s="39"/>
      <c r="E1770" s="40"/>
      <c r="F1770" s="40"/>
      <c r="G1770" s="40"/>
      <c r="H1770" s="42"/>
      <c r="I1770" s="41"/>
      <c r="J1770" s="42"/>
      <c r="K1770" s="41"/>
      <c r="L1770" s="42">
        <f>L1764+L1766+L1767</f>
        <v>511.69</v>
      </c>
    </row>
    <row r="1771" spans="1:101" ht="14.25" x14ac:dyDescent="0.2">
      <c r="A1771" s="38"/>
      <c r="B1771" s="38"/>
      <c r="C1771" s="38" t="s">
        <v>1967</v>
      </c>
      <c r="D1771" s="39"/>
      <c r="E1771" s="40"/>
      <c r="F1771" s="40"/>
      <c r="G1771" s="40"/>
      <c r="H1771" s="42"/>
      <c r="I1771" s="41"/>
      <c r="J1771" s="42"/>
      <c r="K1771" s="41"/>
      <c r="L1771" s="42">
        <f>SUM(AR1763:AR1774)+SUM(AS1763:AS1774)+SUM(AT1763:AT1774)+SUM(AU1763:AU1774)+SUM(AV1763:AV1774)</f>
        <v>505.27</v>
      </c>
    </row>
    <row r="1772" spans="1:101" ht="42.75" x14ac:dyDescent="0.2">
      <c r="A1772" s="38"/>
      <c r="B1772" s="38" t="s">
        <v>326</v>
      </c>
      <c r="C1772" s="38" t="s">
        <v>2057</v>
      </c>
      <c r="D1772" s="39" t="s">
        <v>635</v>
      </c>
      <c r="E1772" s="40">
        <f>Source!BZ715</f>
        <v>90</v>
      </c>
      <c r="F1772" s="40"/>
      <c r="G1772" s="40">
        <f>Source!AT715</f>
        <v>90</v>
      </c>
      <c r="H1772" s="42"/>
      <c r="I1772" s="41"/>
      <c r="J1772" s="42"/>
      <c r="K1772" s="41"/>
      <c r="L1772" s="42">
        <f>SUM(AZ1763:AZ1774)</f>
        <v>454.74</v>
      </c>
    </row>
    <row r="1773" spans="1:101" ht="42.75" x14ac:dyDescent="0.2">
      <c r="A1773" s="46"/>
      <c r="B1773" s="46" t="s">
        <v>327</v>
      </c>
      <c r="C1773" s="46" t="s">
        <v>2058</v>
      </c>
      <c r="D1773" s="47" t="s">
        <v>635</v>
      </c>
      <c r="E1773" s="48">
        <f>Source!CA715</f>
        <v>46</v>
      </c>
      <c r="F1773" s="48"/>
      <c r="G1773" s="48">
        <f>Source!AU715</f>
        <v>46</v>
      </c>
      <c r="H1773" s="49"/>
      <c r="I1773" s="50"/>
      <c r="J1773" s="49"/>
      <c r="K1773" s="50"/>
      <c r="L1773" s="49">
        <f>SUM(BA1763:BA1774)</f>
        <v>232.42</v>
      </c>
    </row>
    <row r="1774" spans="1:101" ht="15" x14ac:dyDescent="0.2">
      <c r="C1774" s="74" t="s">
        <v>1970</v>
      </c>
      <c r="D1774" s="74"/>
      <c r="E1774" s="74"/>
      <c r="F1774" s="74"/>
      <c r="G1774" s="74"/>
      <c r="H1774" s="74"/>
      <c r="I1774" s="75">
        <f>IF(E1763&lt;&gt;0,K1774/E1763, 0)</f>
        <v>1198.8500000000001</v>
      </c>
      <c r="J1774" s="75"/>
      <c r="K1774" s="75">
        <f>L1764+L1766+L1772+L1773+L1767</f>
        <v>1198.8500000000001</v>
      </c>
      <c r="L1774" s="75"/>
      <c r="M1774" s="70">
        <f>K1774*1.038</f>
        <v>1244.4063000000001</v>
      </c>
      <c r="AD1774">
        <f>ROUND((Source!AT715/100)*((ROUND(SUMIF(SmtRes!AQ1264:'SmtRes'!AQ1266,"=1",SmtRes!AD1264:'SmtRes'!AD1266)*Source!I715, 2)+ROUND(SUMIF(SmtRes!AQ1264:'SmtRes'!AQ1266,"=1",SmtRes!AC1264:'SmtRes'!AC1266)*Source!I715, 2))), 2)</f>
        <v>922.5</v>
      </c>
      <c r="AE1774">
        <f>ROUND((Source!AU715/100)*((ROUND(SUMIF(SmtRes!AQ1264:'SmtRes'!AQ1266,"=1",SmtRes!AD1264:'SmtRes'!AD1266)*Source!I715, 2)+ROUND(SUMIF(SmtRes!AQ1264:'SmtRes'!AQ1266,"=1",SmtRes!AC1264:'SmtRes'!AC1266)*Source!I715, 2))), 2)</f>
        <v>471.5</v>
      </c>
      <c r="AN1774" s="51">
        <f>L1764+L1766+L1772+L1773+L1767</f>
        <v>1198.8500000000001</v>
      </c>
      <c r="AO1774" s="51">
        <f>L1766</f>
        <v>6.4199999999999982</v>
      </c>
      <c r="AQ1774" t="s">
        <v>1971</v>
      </c>
      <c r="AR1774" s="51">
        <f>L1764</f>
        <v>499.87</v>
      </c>
      <c r="AT1774" s="51">
        <f>L1767</f>
        <v>5.4</v>
      </c>
      <c r="AV1774" t="s">
        <v>1971</v>
      </c>
      <c r="AW1774">
        <f>0</f>
        <v>0</v>
      </c>
      <c r="AZ1774">
        <f>Source!X715</f>
        <v>454.74</v>
      </c>
      <c r="BA1774">
        <f>Source!Y715</f>
        <v>232.42</v>
      </c>
      <c r="CD1774">
        <v>2</v>
      </c>
    </row>
    <row r="1775" spans="1:101" ht="57" x14ac:dyDescent="0.2">
      <c r="A1775" s="36" t="s">
        <v>856</v>
      </c>
      <c r="B1775" s="38" t="s">
        <v>2174</v>
      </c>
      <c r="C1775" s="38" t="str">
        <f>Source!G726</f>
        <v>Прибор или аппарат(применительно Снятие автоматических выключателей однополюсных  на ток 3А, 10А, 32А с Din-рейки из шкафа )</v>
      </c>
      <c r="D1775" s="39" t="str">
        <f>Source!H726</f>
        <v>ШТ</v>
      </c>
      <c r="E1775" s="40">
        <f>Source!K726</f>
        <v>1</v>
      </c>
      <c r="F1775" s="40"/>
      <c r="G1775" s="40">
        <f>Source!I726</f>
        <v>1</v>
      </c>
      <c r="H1775" s="42"/>
      <c r="I1775" s="41"/>
      <c r="J1775" s="42"/>
      <c r="K1775" s="41"/>
      <c r="L1775" s="42"/>
    </row>
    <row r="1776" spans="1:101" ht="38.25" x14ac:dyDescent="0.2">
      <c r="B1776" s="54" t="s">
        <v>1918</v>
      </c>
      <c r="C1776" s="77" t="s">
        <v>2055</v>
      </c>
      <c r="D1776" s="77"/>
      <c r="E1776" s="77"/>
      <c r="F1776" s="77"/>
      <c r="G1776" s="77"/>
      <c r="H1776" s="77"/>
      <c r="I1776" s="77"/>
      <c r="J1776" s="77"/>
      <c r="K1776" s="77"/>
      <c r="L1776" s="77"/>
      <c r="CW1776" s="55" t="s">
        <v>2055</v>
      </c>
    </row>
    <row r="1777" spans="1:82" ht="15" x14ac:dyDescent="0.2">
      <c r="A1777" s="37"/>
      <c r="B1777" s="40">
        <v>1</v>
      </c>
      <c r="C1777" s="37" t="s">
        <v>1961</v>
      </c>
      <c r="D1777" s="39" t="s">
        <v>1203</v>
      </c>
      <c r="E1777" s="44"/>
      <c r="F1777" s="40"/>
      <c r="G1777" s="40">
        <f>Source!U726</f>
        <v>0.309</v>
      </c>
      <c r="H1777" s="40"/>
      <c r="I1777" s="40"/>
      <c r="J1777" s="40"/>
      <c r="K1777" s="40"/>
      <c r="L1777" s="45">
        <f>SUM(L1778:L1778)-SUMIF(CE1778:CE1778, 1, L1778:L1778)</f>
        <v>171.74</v>
      </c>
    </row>
    <row r="1778" spans="1:82" ht="14.25" x14ac:dyDescent="0.2">
      <c r="A1778" s="38"/>
      <c r="B1778" s="38" t="s">
        <v>1251</v>
      </c>
      <c r="C1778" s="38" t="s">
        <v>1672</v>
      </c>
      <c r="D1778" s="39" t="s">
        <v>1203</v>
      </c>
      <c r="E1778" s="40">
        <v>1.03</v>
      </c>
      <c r="F1778" s="40">
        <f>ROUND(0.3,7)</f>
        <v>0.3</v>
      </c>
      <c r="G1778" s="40">
        <f>SmtRes!CX1323</f>
        <v>0.309</v>
      </c>
      <c r="H1778" s="42"/>
      <c r="I1778" s="41"/>
      <c r="J1778" s="42">
        <f>SmtRes!CZ1323</f>
        <v>555.79999999999995</v>
      </c>
      <c r="K1778" s="41"/>
      <c r="L1778" s="42">
        <f>SmtRes!DI1323</f>
        <v>171.74</v>
      </c>
    </row>
    <row r="1779" spans="1:82" ht="15" hidden="1" x14ac:dyDescent="0.2">
      <c r="A1779" s="37"/>
      <c r="B1779" s="40">
        <v>4</v>
      </c>
      <c r="C1779" s="37" t="s">
        <v>1965</v>
      </c>
      <c r="D1779" s="39"/>
      <c r="E1779" s="44"/>
      <c r="F1779" s="40"/>
      <c r="G1779" s="40"/>
      <c r="H1779" s="40"/>
      <c r="I1779" s="40"/>
      <c r="J1779" s="40"/>
      <c r="K1779" s="40"/>
      <c r="L1779" s="45">
        <f>SUM(L1780:L1780)-SUMIF(CE1780:CE1780, 1, L1780:L1780)</f>
        <v>0</v>
      </c>
    </row>
    <row r="1780" spans="1:82" ht="28.5" x14ac:dyDescent="0.2">
      <c r="A1780" s="38"/>
      <c r="B1780" s="38" t="s">
        <v>1241</v>
      </c>
      <c r="C1780" s="46" t="s">
        <v>1243</v>
      </c>
      <c r="D1780" s="47" t="s">
        <v>441</v>
      </c>
      <c r="E1780" s="48">
        <v>0.02</v>
      </c>
      <c r="F1780" s="48">
        <f>ROUND(0,7)</f>
        <v>0</v>
      </c>
      <c r="G1780" s="48">
        <f>SmtRes!CX1324</f>
        <v>0</v>
      </c>
      <c r="H1780" s="49">
        <f>SmtRes!CZ1324</f>
        <v>174.93</v>
      </c>
      <c r="I1780" s="50">
        <f>SmtRes!AI1324</f>
        <v>1.08</v>
      </c>
      <c r="J1780" s="49">
        <f>ROUND(H1780*I1780, 2)</f>
        <v>188.92</v>
      </c>
      <c r="K1780" s="50"/>
      <c r="L1780" s="49">
        <f>SmtRes!DF1324</f>
        <v>0</v>
      </c>
    </row>
    <row r="1781" spans="1:82" ht="15" x14ac:dyDescent="0.2">
      <c r="A1781" s="38"/>
      <c r="B1781" s="38"/>
      <c r="C1781" s="52" t="s">
        <v>1966</v>
      </c>
      <c r="D1781" s="39"/>
      <c r="E1781" s="40"/>
      <c r="F1781" s="40"/>
      <c r="G1781" s="40"/>
      <c r="H1781" s="42"/>
      <c r="I1781" s="41"/>
      <c r="J1781" s="42"/>
      <c r="K1781" s="41"/>
      <c r="L1781" s="42">
        <f>L1777+L1779</f>
        <v>171.74</v>
      </c>
    </row>
    <row r="1782" spans="1:82" ht="14.25" x14ac:dyDescent="0.2">
      <c r="A1782" s="38"/>
      <c r="B1782" s="38"/>
      <c r="C1782" s="38" t="s">
        <v>1967</v>
      </c>
      <c r="D1782" s="39"/>
      <c r="E1782" s="40"/>
      <c r="F1782" s="40"/>
      <c r="G1782" s="40"/>
      <c r="H1782" s="42"/>
      <c r="I1782" s="41"/>
      <c r="J1782" s="42"/>
      <c r="K1782" s="41"/>
      <c r="L1782" s="42">
        <f>SUM(AR1775:AR1785)+SUM(AS1775:AS1785)+SUM(AT1775:AT1785)+SUM(AU1775:AU1785)+SUM(AV1775:AV1785)</f>
        <v>171.74</v>
      </c>
    </row>
    <row r="1783" spans="1:82" ht="28.5" x14ac:dyDescent="0.2">
      <c r="A1783" s="38"/>
      <c r="B1783" s="38" t="s">
        <v>515</v>
      </c>
      <c r="C1783" s="38" t="s">
        <v>2118</v>
      </c>
      <c r="D1783" s="39" t="s">
        <v>635</v>
      </c>
      <c r="E1783" s="40">
        <f>Source!BZ726</f>
        <v>97</v>
      </c>
      <c r="F1783" s="40"/>
      <c r="G1783" s="40">
        <f>Source!AT726</f>
        <v>97</v>
      </c>
      <c r="H1783" s="42"/>
      <c r="I1783" s="41"/>
      <c r="J1783" s="42"/>
      <c r="K1783" s="41"/>
      <c r="L1783" s="42">
        <f>SUM(AZ1775:AZ1785)</f>
        <v>166.59</v>
      </c>
    </row>
    <row r="1784" spans="1:82" ht="28.5" x14ac:dyDescent="0.2">
      <c r="A1784" s="46"/>
      <c r="B1784" s="46" t="s">
        <v>516</v>
      </c>
      <c r="C1784" s="46" t="s">
        <v>2119</v>
      </c>
      <c r="D1784" s="47" t="s">
        <v>635</v>
      </c>
      <c r="E1784" s="48">
        <f>Source!CA726</f>
        <v>51</v>
      </c>
      <c r="F1784" s="48"/>
      <c r="G1784" s="48">
        <f>Source!AU726</f>
        <v>51</v>
      </c>
      <c r="H1784" s="49"/>
      <c r="I1784" s="50"/>
      <c r="J1784" s="49"/>
      <c r="K1784" s="50"/>
      <c r="L1784" s="49">
        <f>SUM(BA1775:BA1785)</f>
        <v>87.59</v>
      </c>
    </row>
    <row r="1785" spans="1:82" ht="15" x14ac:dyDescent="0.2">
      <c r="C1785" s="74" t="s">
        <v>1970</v>
      </c>
      <c r="D1785" s="74"/>
      <c r="E1785" s="74"/>
      <c r="F1785" s="74"/>
      <c r="G1785" s="74"/>
      <c r="H1785" s="74"/>
      <c r="I1785" s="75">
        <f>IF(E1775&lt;&gt;0,K1785/E1775, 0)</f>
        <v>425.92000000000007</v>
      </c>
      <c r="J1785" s="75"/>
      <c r="K1785" s="75">
        <f>L1777+L1779+L1783+L1784</f>
        <v>425.92000000000007</v>
      </c>
      <c r="L1785" s="75"/>
      <c r="M1785" s="70">
        <f>K1785*1.038</f>
        <v>442.10496000000006</v>
      </c>
      <c r="AD1785">
        <f>ROUND((Source!AT726/100)*((ROUND(SUMIF(SmtRes!AQ1323:'SmtRes'!AQ1324,"=1",SmtRes!AD1323:'SmtRes'!AD1324)*Source!I726, 2)+ROUND(SUMIF(SmtRes!AQ1323:'SmtRes'!AQ1324,"=1",SmtRes!AC1323:'SmtRes'!AC1324)*Source!I726, 2))), 2)</f>
        <v>539.13</v>
      </c>
      <c r="AE1785">
        <f>ROUND((Source!AU726/100)*((ROUND(SUMIF(SmtRes!AQ1323:'SmtRes'!AQ1324,"=1",SmtRes!AD1323:'SmtRes'!AD1324)*Source!I726, 2)+ROUND(SUMIF(SmtRes!AQ1323:'SmtRes'!AQ1324,"=1",SmtRes!AC1323:'SmtRes'!AC1324)*Source!I726, 2))), 2)</f>
        <v>283.45999999999998</v>
      </c>
      <c r="AN1785" s="51">
        <f>L1777+L1779+L1783+L1784</f>
        <v>425.92000000000007</v>
      </c>
      <c r="AO1785">
        <f>0</f>
        <v>0</v>
      </c>
      <c r="AQ1785" t="s">
        <v>1971</v>
      </c>
      <c r="AR1785" s="51">
        <f>L1777</f>
        <v>171.74</v>
      </c>
      <c r="AT1785">
        <f>0</f>
        <v>0</v>
      </c>
      <c r="AV1785" t="s">
        <v>1971</v>
      </c>
      <c r="AW1785" s="51">
        <f>L1779</f>
        <v>0</v>
      </c>
      <c r="AZ1785">
        <f>Source!X726</f>
        <v>166.59</v>
      </c>
      <c r="BA1785">
        <f>Source!Y726</f>
        <v>87.59</v>
      </c>
      <c r="CD1785">
        <v>2</v>
      </c>
    </row>
    <row r="1786" spans="1:82" ht="82.5" x14ac:dyDescent="0.2">
      <c r="A1786" s="36" t="s">
        <v>858</v>
      </c>
      <c r="B1786" s="38" t="s">
        <v>2174</v>
      </c>
      <c r="C1786" s="38" t="s">
        <v>2175</v>
      </c>
      <c r="D1786" s="39" t="str">
        <f>Source!H727</f>
        <v>ШТ</v>
      </c>
      <c r="E1786" s="40">
        <f>Source!K727</f>
        <v>1</v>
      </c>
      <c r="F1786" s="40"/>
      <c r="G1786" s="40">
        <f>Source!I727</f>
        <v>1</v>
      </c>
      <c r="H1786" s="42"/>
      <c r="I1786" s="41"/>
      <c r="J1786" s="42"/>
      <c r="K1786" s="41"/>
      <c r="L1786" s="42"/>
    </row>
    <row r="1787" spans="1:82" ht="15" x14ac:dyDescent="0.2">
      <c r="A1787" s="37"/>
      <c r="B1787" s="40">
        <v>1</v>
      </c>
      <c r="C1787" s="37" t="s">
        <v>1961</v>
      </c>
      <c r="D1787" s="39" t="s">
        <v>1203</v>
      </c>
      <c r="E1787" s="44"/>
      <c r="F1787" s="40"/>
      <c r="G1787" s="40">
        <f>Source!U727</f>
        <v>1.03</v>
      </c>
      <c r="H1787" s="40"/>
      <c r="I1787" s="40"/>
      <c r="J1787" s="40"/>
      <c r="K1787" s="40"/>
      <c r="L1787" s="45">
        <f>SUM(L1788:L1788)-SUMIF(CE1788:CE1788, 1, L1788:L1788)</f>
        <v>572.47</v>
      </c>
    </row>
    <row r="1788" spans="1:82" ht="14.25" x14ac:dyDescent="0.2">
      <c r="A1788" s="38"/>
      <c r="B1788" s="38" t="s">
        <v>1251</v>
      </c>
      <c r="C1788" s="38" t="s">
        <v>1672</v>
      </c>
      <c r="D1788" s="39" t="s">
        <v>1203</v>
      </c>
      <c r="E1788" s="40">
        <v>1.03</v>
      </c>
      <c r="F1788" s="40"/>
      <c r="G1788" s="40">
        <f>SmtRes!CX1325</f>
        <v>1.03</v>
      </c>
      <c r="H1788" s="42"/>
      <c r="I1788" s="41"/>
      <c r="J1788" s="42">
        <f>SmtRes!CZ1325</f>
        <v>555.79999999999995</v>
      </c>
      <c r="K1788" s="41"/>
      <c r="L1788" s="42">
        <f>SmtRes!DI1325</f>
        <v>572.47</v>
      </c>
    </row>
    <row r="1789" spans="1:82" ht="15" hidden="1" x14ac:dyDescent="0.2">
      <c r="A1789" s="37"/>
      <c r="B1789" s="40">
        <v>4</v>
      </c>
      <c r="C1789" s="37" t="s">
        <v>1965</v>
      </c>
      <c r="D1789" s="39"/>
      <c r="E1789" s="44"/>
      <c r="F1789" s="40"/>
      <c r="G1789" s="40"/>
      <c r="H1789" s="40"/>
      <c r="I1789" s="40"/>
      <c r="J1789" s="40"/>
      <c r="K1789" s="40"/>
      <c r="L1789" s="45">
        <f>SUM(L1790:L1790)-SUMIF(CE1790:CE1790, 1, L1790:L1790)</f>
        <v>0</v>
      </c>
    </row>
    <row r="1790" spans="1:82" ht="28.5" x14ac:dyDescent="0.2">
      <c r="A1790" s="38"/>
      <c r="B1790" s="38" t="s">
        <v>1241</v>
      </c>
      <c r="C1790" s="46" t="s">
        <v>1243</v>
      </c>
      <c r="D1790" s="47" t="s">
        <v>441</v>
      </c>
      <c r="E1790" s="48">
        <v>0.02</v>
      </c>
      <c r="F1790" s="48">
        <f>ROUND(0,7)</f>
        <v>0</v>
      </c>
      <c r="G1790" s="48">
        <f>SmtRes!CX1326</f>
        <v>0</v>
      </c>
      <c r="H1790" s="49">
        <f>SmtRes!CZ1326</f>
        <v>174.93</v>
      </c>
      <c r="I1790" s="50">
        <f>SmtRes!AI1326</f>
        <v>1.08</v>
      </c>
      <c r="J1790" s="49">
        <f>ROUND(H1790*I1790, 2)</f>
        <v>188.92</v>
      </c>
      <c r="K1790" s="50"/>
      <c r="L1790" s="49">
        <f>SmtRes!DF1326</f>
        <v>0</v>
      </c>
    </row>
    <row r="1791" spans="1:82" ht="15" x14ac:dyDescent="0.2">
      <c r="A1791" s="38"/>
      <c r="B1791" s="38"/>
      <c r="C1791" s="52" t="s">
        <v>1966</v>
      </c>
      <c r="D1791" s="39"/>
      <c r="E1791" s="40"/>
      <c r="F1791" s="40"/>
      <c r="G1791" s="40"/>
      <c r="H1791" s="42"/>
      <c r="I1791" s="41"/>
      <c r="J1791" s="42"/>
      <c r="K1791" s="41"/>
      <c r="L1791" s="42">
        <f>L1787+L1789</f>
        <v>572.47</v>
      </c>
    </row>
    <row r="1792" spans="1:82" ht="14.25" x14ac:dyDescent="0.2">
      <c r="A1792" s="38"/>
      <c r="B1792" s="38"/>
      <c r="C1792" s="38" t="s">
        <v>1967</v>
      </c>
      <c r="D1792" s="39"/>
      <c r="E1792" s="40"/>
      <c r="F1792" s="40"/>
      <c r="G1792" s="40"/>
      <c r="H1792" s="42"/>
      <c r="I1792" s="41"/>
      <c r="J1792" s="42"/>
      <c r="K1792" s="41"/>
      <c r="L1792" s="42">
        <f>SUM(AR1786:AR1795)+SUM(AS1786:AS1795)+SUM(AT1786:AT1795)+SUM(AU1786:AU1795)+SUM(AV1786:AV1795)</f>
        <v>572.47</v>
      </c>
    </row>
    <row r="1793" spans="1:101" ht="28.5" x14ac:dyDescent="0.2">
      <c r="A1793" s="38"/>
      <c r="B1793" s="38" t="s">
        <v>515</v>
      </c>
      <c r="C1793" s="38" t="s">
        <v>2118</v>
      </c>
      <c r="D1793" s="39" t="s">
        <v>635</v>
      </c>
      <c r="E1793" s="40">
        <f>Source!BZ727</f>
        <v>97</v>
      </c>
      <c r="F1793" s="40"/>
      <c r="G1793" s="40">
        <f>Source!AT727</f>
        <v>97</v>
      </c>
      <c r="H1793" s="42"/>
      <c r="I1793" s="41"/>
      <c r="J1793" s="42"/>
      <c r="K1793" s="41"/>
      <c r="L1793" s="42">
        <f>SUM(AZ1786:AZ1795)</f>
        <v>555.29999999999995</v>
      </c>
    </row>
    <row r="1794" spans="1:101" ht="28.5" x14ac:dyDescent="0.2">
      <c r="A1794" s="46"/>
      <c r="B1794" s="46" t="s">
        <v>516</v>
      </c>
      <c r="C1794" s="46" t="s">
        <v>2119</v>
      </c>
      <c r="D1794" s="47" t="s">
        <v>635</v>
      </c>
      <c r="E1794" s="48">
        <f>Source!CA727</f>
        <v>51</v>
      </c>
      <c r="F1794" s="48"/>
      <c r="G1794" s="48">
        <f>Source!AU727</f>
        <v>51</v>
      </c>
      <c r="H1794" s="49"/>
      <c r="I1794" s="50"/>
      <c r="J1794" s="49"/>
      <c r="K1794" s="50"/>
      <c r="L1794" s="49">
        <f>SUM(BA1786:BA1795)</f>
        <v>291.95999999999998</v>
      </c>
    </row>
    <row r="1795" spans="1:101" ht="15" x14ac:dyDescent="0.2">
      <c r="C1795" s="74" t="s">
        <v>1970</v>
      </c>
      <c r="D1795" s="74"/>
      <c r="E1795" s="74"/>
      <c r="F1795" s="74"/>
      <c r="G1795" s="74"/>
      <c r="H1795" s="74"/>
      <c r="I1795" s="75">
        <f>IF(E1786&lt;&gt;0,K1795/E1786, 0)</f>
        <v>1419.73</v>
      </c>
      <c r="J1795" s="75"/>
      <c r="K1795" s="75">
        <f>L1787+L1789+L1793+L1794</f>
        <v>1419.73</v>
      </c>
      <c r="L1795" s="75"/>
      <c r="M1795" s="70">
        <f>K1795*1.038</f>
        <v>1473.67974</v>
      </c>
      <c r="AD1795">
        <f>ROUND((Source!AT727/100)*((ROUND(SUMIF(SmtRes!AQ1325:'SmtRes'!AQ1326,"=1",SmtRes!AD1325:'SmtRes'!AD1326)*Source!I727, 2)+ROUND(SUMIF(SmtRes!AQ1325:'SmtRes'!AQ1326,"=1",SmtRes!AC1325:'SmtRes'!AC1326)*Source!I727, 2))), 2)</f>
        <v>539.13</v>
      </c>
      <c r="AE1795">
        <f>ROUND((Source!AU727/100)*((ROUND(SUMIF(SmtRes!AQ1325:'SmtRes'!AQ1326,"=1",SmtRes!AD1325:'SmtRes'!AD1326)*Source!I727, 2)+ROUND(SUMIF(SmtRes!AQ1325:'SmtRes'!AQ1326,"=1",SmtRes!AC1325:'SmtRes'!AC1326)*Source!I727, 2))), 2)</f>
        <v>283.45999999999998</v>
      </c>
      <c r="AN1795" s="51">
        <f>L1787+L1789+L1793+L1794</f>
        <v>1419.73</v>
      </c>
      <c r="AO1795">
        <f>0</f>
        <v>0</v>
      </c>
      <c r="AQ1795" t="s">
        <v>1971</v>
      </c>
      <c r="AR1795" s="51">
        <f>L1787</f>
        <v>572.47</v>
      </c>
      <c r="AT1795">
        <f>0</f>
        <v>0</v>
      </c>
      <c r="AV1795" t="s">
        <v>1971</v>
      </c>
      <c r="AW1795" s="51">
        <f>L1789</f>
        <v>0</v>
      </c>
      <c r="AZ1795">
        <f>Source!X727</f>
        <v>555.29999999999995</v>
      </c>
      <c r="BA1795">
        <f>Source!Y727</f>
        <v>291.95999999999998</v>
      </c>
      <c r="CD1795">
        <v>2</v>
      </c>
    </row>
    <row r="1796" spans="1:101" ht="111.75" customHeight="1" x14ac:dyDescent="0.2"/>
    <row r="1798" spans="1:101" ht="16.5" x14ac:dyDescent="0.2">
      <c r="A1798" s="76" t="s">
        <v>2176</v>
      </c>
      <c r="B1798" s="76"/>
      <c r="C1798" s="76"/>
      <c r="D1798" s="76"/>
      <c r="E1798" s="76"/>
      <c r="F1798" s="76"/>
      <c r="G1798" s="76"/>
      <c r="H1798" s="76"/>
      <c r="I1798" s="76"/>
      <c r="J1798" s="76"/>
      <c r="K1798" s="76"/>
      <c r="L1798" s="76"/>
    </row>
    <row r="1799" spans="1:101" ht="57" x14ac:dyDescent="0.2">
      <c r="A1799" s="36" t="s">
        <v>865</v>
      </c>
      <c r="B1799" s="38" t="s">
        <v>2177</v>
      </c>
      <c r="C1799" s="38" t="str">
        <f>Source!G770</f>
        <v>Извещатель ПС автоматический: дымовой, фотоэлектрический, радиоизотопный, световой в нормальном исполнении( демонтаж)</v>
      </c>
      <c r="D1799" s="39" t="str">
        <f>Source!H770</f>
        <v>ШТ</v>
      </c>
      <c r="E1799" s="40">
        <f>Source!K770</f>
        <v>1</v>
      </c>
      <c r="F1799" s="40"/>
      <c r="G1799" s="40">
        <f>Source!I770</f>
        <v>1</v>
      </c>
      <c r="H1799" s="42"/>
      <c r="I1799" s="41"/>
      <c r="J1799" s="42"/>
      <c r="K1799" s="41"/>
      <c r="L1799" s="42"/>
    </row>
    <row r="1800" spans="1:101" ht="38.25" x14ac:dyDescent="0.2">
      <c r="B1800" s="54" t="s">
        <v>1918</v>
      </c>
      <c r="C1800" s="77" t="s">
        <v>2055</v>
      </c>
      <c r="D1800" s="77"/>
      <c r="E1800" s="77"/>
      <c r="F1800" s="77"/>
      <c r="G1800" s="77"/>
      <c r="H1800" s="77"/>
      <c r="I1800" s="77"/>
      <c r="J1800" s="77"/>
      <c r="K1800" s="77"/>
      <c r="L1800" s="77"/>
      <c r="CW1800" s="55" t="s">
        <v>2055</v>
      </c>
    </row>
    <row r="1801" spans="1:101" ht="15" x14ac:dyDescent="0.2">
      <c r="A1801" s="37"/>
      <c r="B1801" s="40">
        <v>1</v>
      </c>
      <c r="C1801" s="37" t="s">
        <v>1961</v>
      </c>
      <c r="D1801" s="39" t="s">
        <v>1203</v>
      </c>
      <c r="E1801" s="44"/>
      <c r="F1801" s="40"/>
      <c r="G1801" s="40">
        <f>Source!U770</f>
        <v>0.504</v>
      </c>
      <c r="H1801" s="40"/>
      <c r="I1801" s="40"/>
      <c r="J1801" s="40"/>
      <c r="K1801" s="40"/>
      <c r="L1801" s="45">
        <f>SUM(L1802:L1802)-SUMIF(CE1802:CE1802, 1, L1802:L1802)</f>
        <v>272</v>
      </c>
    </row>
    <row r="1802" spans="1:101" ht="28.5" x14ac:dyDescent="0.2">
      <c r="A1802" s="38"/>
      <c r="B1802" s="38" t="s">
        <v>1493</v>
      </c>
      <c r="C1802" s="38" t="s">
        <v>1592</v>
      </c>
      <c r="D1802" s="39" t="s">
        <v>1203</v>
      </c>
      <c r="E1802" s="40">
        <v>1.68</v>
      </c>
      <c r="F1802" s="40">
        <f>ROUND(0.3,7)</f>
        <v>0.3</v>
      </c>
      <c r="G1802" s="40">
        <f>SmtRes!CX1372</f>
        <v>0.504</v>
      </c>
      <c r="H1802" s="42"/>
      <c r="I1802" s="41"/>
      <c r="J1802" s="42">
        <f>SmtRes!CZ1372</f>
        <v>539.69000000000005</v>
      </c>
      <c r="K1802" s="41"/>
      <c r="L1802" s="42">
        <f>SmtRes!DI1372</f>
        <v>272</v>
      </c>
    </row>
    <row r="1803" spans="1:101" ht="15" hidden="1" x14ac:dyDescent="0.2">
      <c r="A1803" s="37"/>
      <c r="B1803" s="40">
        <v>4</v>
      </c>
      <c r="C1803" s="37" t="s">
        <v>1965</v>
      </c>
      <c r="D1803" s="39"/>
      <c r="E1803" s="44"/>
      <c r="F1803" s="40"/>
      <c r="G1803" s="40"/>
      <c r="H1803" s="40"/>
      <c r="I1803" s="40"/>
      <c r="J1803" s="40"/>
      <c r="K1803" s="40"/>
      <c r="L1803" s="45">
        <f>SUM(L1804:L1808)-SUMIF(CE1804:CE1808, 1, L1804:L1808)</f>
        <v>0</v>
      </c>
    </row>
    <row r="1804" spans="1:101" ht="14.25" x14ac:dyDescent="0.2">
      <c r="A1804" s="38"/>
      <c r="B1804" s="38" t="s">
        <v>1713</v>
      </c>
      <c r="C1804" s="38" t="s">
        <v>1715</v>
      </c>
      <c r="D1804" s="39" t="s">
        <v>441</v>
      </c>
      <c r="E1804" s="40">
        <v>5.0000000000000001E-4</v>
      </c>
      <c r="F1804" s="40">
        <f>ROUND(0,7)</f>
        <v>0</v>
      </c>
      <c r="G1804" s="40">
        <f>SmtRes!CX1373</f>
        <v>0</v>
      </c>
      <c r="H1804" s="42">
        <f>SmtRes!CZ1373</f>
        <v>284.14999999999998</v>
      </c>
      <c r="I1804" s="41">
        <f>SmtRes!AI1373</f>
        <v>1.43</v>
      </c>
      <c r="J1804" s="42">
        <f>ROUND(H1804*I1804, 2)</f>
        <v>406.33</v>
      </c>
      <c r="K1804" s="41"/>
      <c r="L1804" s="42">
        <f>SmtRes!DF1373</f>
        <v>0</v>
      </c>
    </row>
    <row r="1805" spans="1:101" ht="14.25" x14ac:dyDescent="0.2">
      <c r="A1805" s="38"/>
      <c r="B1805" s="38" t="s">
        <v>1210</v>
      </c>
      <c r="C1805" s="38" t="s">
        <v>1212</v>
      </c>
      <c r="D1805" s="39" t="s">
        <v>1213</v>
      </c>
      <c r="E1805" s="40">
        <v>8.3199999999999996E-2</v>
      </c>
      <c r="F1805" s="40">
        <f>ROUND(0,7)</f>
        <v>0</v>
      </c>
      <c r="G1805" s="40">
        <f>SmtRes!CX1374</f>
        <v>0</v>
      </c>
      <c r="H1805" s="42"/>
      <c r="I1805" s="41"/>
      <c r="J1805" s="42">
        <f>SmtRes!CZ1374</f>
        <v>7.32</v>
      </c>
      <c r="K1805" s="41"/>
      <c r="L1805" s="42">
        <f>SmtRes!DF1374</f>
        <v>0</v>
      </c>
    </row>
    <row r="1806" spans="1:101" ht="42.75" x14ac:dyDescent="0.2">
      <c r="A1806" s="38"/>
      <c r="B1806" s="38" t="s">
        <v>1740</v>
      </c>
      <c r="C1806" s="38" t="s">
        <v>1742</v>
      </c>
      <c r="D1806" s="39" t="s">
        <v>62</v>
      </c>
      <c r="E1806" s="40">
        <v>2.5000000000000001E-2</v>
      </c>
      <c r="F1806" s="40">
        <f>ROUND(0,7)</f>
        <v>0</v>
      </c>
      <c r="G1806" s="40">
        <f>SmtRes!CX1375</f>
        <v>0</v>
      </c>
      <c r="H1806" s="42">
        <f>SmtRes!CZ1375</f>
        <v>978.09</v>
      </c>
      <c r="I1806" s="41">
        <f>SmtRes!AI1375</f>
        <v>1.29</v>
      </c>
      <c r="J1806" s="42">
        <f>ROUND(H1806*I1806, 2)</f>
        <v>1261.74</v>
      </c>
      <c r="K1806" s="41"/>
      <c r="L1806" s="42">
        <f>SmtRes!DF1375</f>
        <v>0</v>
      </c>
    </row>
    <row r="1807" spans="1:101" ht="14.25" x14ac:dyDescent="0.2">
      <c r="A1807" s="38"/>
      <c r="B1807" s="38" t="s">
        <v>1646</v>
      </c>
      <c r="C1807" s="38" t="s">
        <v>1648</v>
      </c>
      <c r="D1807" s="39" t="s">
        <v>83</v>
      </c>
      <c r="E1807" s="40">
        <v>1.0000000000000001E-5</v>
      </c>
      <c r="F1807" s="40">
        <f>ROUND(0,7)</f>
        <v>0</v>
      </c>
      <c r="G1807" s="40">
        <f>SmtRes!CX1376</f>
        <v>0</v>
      </c>
      <c r="H1807" s="42">
        <f>SmtRes!CZ1376</f>
        <v>4338.2700000000004</v>
      </c>
      <c r="I1807" s="41">
        <f>SmtRes!AI1376</f>
        <v>1.31</v>
      </c>
      <c r="J1807" s="42">
        <f>ROUND(H1807*I1807, 2)</f>
        <v>5683.13</v>
      </c>
      <c r="K1807" s="41"/>
      <c r="L1807" s="42">
        <f>SmtRes!DF1376</f>
        <v>0</v>
      </c>
    </row>
    <row r="1808" spans="1:101" ht="28.5" x14ac:dyDescent="0.2">
      <c r="A1808" s="38"/>
      <c r="B1808" s="38" t="s">
        <v>1661</v>
      </c>
      <c r="C1808" s="46" t="s">
        <v>1663</v>
      </c>
      <c r="D1808" s="47" t="s">
        <v>441</v>
      </c>
      <c r="E1808" s="48">
        <v>0.01</v>
      </c>
      <c r="F1808" s="48">
        <f>ROUND(0,7)</f>
        <v>0</v>
      </c>
      <c r="G1808" s="48">
        <f>SmtRes!CX1377</f>
        <v>0</v>
      </c>
      <c r="H1808" s="49">
        <f>SmtRes!CZ1377</f>
        <v>899.56</v>
      </c>
      <c r="I1808" s="50">
        <f>SmtRes!AI1377</f>
        <v>1.61</v>
      </c>
      <c r="J1808" s="49">
        <f>ROUND(H1808*I1808, 2)</f>
        <v>1448.29</v>
      </c>
      <c r="K1808" s="50"/>
      <c r="L1808" s="49">
        <f>SmtRes!DF1377</f>
        <v>0</v>
      </c>
    </row>
    <row r="1809" spans="1:82" ht="15" x14ac:dyDescent="0.2">
      <c r="A1809" s="38"/>
      <c r="B1809" s="38"/>
      <c r="C1809" s="52" t="s">
        <v>1966</v>
      </c>
      <c r="D1809" s="39"/>
      <c r="E1809" s="40"/>
      <c r="F1809" s="40"/>
      <c r="G1809" s="40"/>
      <c r="H1809" s="42"/>
      <c r="I1809" s="41"/>
      <c r="J1809" s="42"/>
      <c r="K1809" s="41"/>
      <c r="L1809" s="42">
        <f>L1801+L1803</f>
        <v>272</v>
      </c>
    </row>
    <row r="1810" spans="1:82" ht="14.25" x14ac:dyDescent="0.2">
      <c r="A1810" s="38"/>
      <c r="B1810" s="38"/>
      <c r="C1810" s="38" t="s">
        <v>1967</v>
      </c>
      <c r="D1810" s="39"/>
      <c r="E1810" s="40"/>
      <c r="F1810" s="40"/>
      <c r="G1810" s="40"/>
      <c r="H1810" s="42"/>
      <c r="I1810" s="41"/>
      <c r="J1810" s="42"/>
      <c r="K1810" s="41"/>
      <c r="L1810" s="42">
        <f>SUM(AR1799:AR1813)+SUM(AS1799:AS1813)+SUM(AT1799:AT1813)+SUM(AU1799:AU1813)+SUM(AV1799:AV1813)</f>
        <v>272</v>
      </c>
    </row>
    <row r="1811" spans="1:82" ht="28.5" x14ac:dyDescent="0.2">
      <c r="A1811" s="38"/>
      <c r="B1811" s="38" t="s">
        <v>657</v>
      </c>
      <c r="C1811" s="38" t="s">
        <v>2135</v>
      </c>
      <c r="D1811" s="39" t="s">
        <v>635</v>
      </c>
      <c r="E1811" s="40">
        <f>Source!BZ770</f>
        <v>90</v>
      </c>
      <c r="F1811" s="40"/>
      <c r="G1811" s="40">
        <f>Source!AT770</f>
        <v>90</v>
      </c>
      <c r="H1811" s="42"/>
      <c r="I1811" s="41"/>
      <c r="J1811" s="42"/>
      <c r="K1811" s="41"/>
      <c r="L1811" s="42">
        <f>SUM(AZ1799:AZ1813)</f>
        <v>244.8</v>
      </c>
    </row>
    <row r="1812" spans="1:82" ht="28.5" x14ac:dyDescent="0.2">
      <c r="A1812" s="46"/>
      <c r="B1812" s="46" t="s">
        <v>658</v>
      </c>
      <c r="C1812" s="46" t="s">
        <v>2136</v>
      </c>
      <c r="D1812" s="47" t="s">
        <v>635</v>
      </c>
      <c r="E1812" s="48">
        <f>Source!CA770</f>
        <v>46</v>
      </c>
      <c r="F1812" s="48"/>
      <c r="G1812" s="48">
        <f>Source!AU770</f>
        <v>46</v>
      </c>
      <c r="H1812" s="49"/>
      <c r="I1812" s="50"/>
      <c r="J1812" s="49"/>
      <c r="K1812" s="50"/>
      <c r="L1812" s="49">
        <f>SUM(BA1799:BA1813)</f>
        <v>125.12</v>
      </c>
    </row>
    <row r="1813" spans="1:82" ht="15" x14ac:dyDescent="0.2">
      <c r="C1813" s="74" t="s">
        <v>1970</v>
      </c>
      <c r="D1813" s="74"/>
      <c r="E1813" s="74"/>
      <c r="F1813" s="74"/>
      <c r="G1813" s="74"/>
      <c r="H1813" s="74"/>
      <c r="I1813" s="75">
        <f>IF(E1799&lt;&gt;0,K1813/E1799, 0)</f>
        <v>641.91999999999996</v>
      </c>
      <c r="J1813" s="75"/>
      <c r="K1813" s="75">
        <f>L1801+L1803+L1811+L1812</f>
        <v>641.91999999999996</v>
      </c>
      <c r="L1813" s="75"/>
      <c r="M1813" s="70">
        <f>K1813*1.038</f>
        <v>666.31295999999998</v>
      </c>
      <c r="AD1813">
        <f>ROUND((Source!AT770/100)*((ROUND(SUMIF(SmtRes!AQ1372:'SmtRes'!AQ1377,"=1",SmtRes!AD1372:'SmtRes'!AD1377)*Source!I770, 2)+ROUND(SUMIF(SmtRes!AQ1372:'SmtRes'!AQ1377,"=1",SmtRes!AC1372:'SmtRes'!AC1377)*Source!I770, 2))), 2)</f>
        <v>485.72</v>
      </c>
      <c r="AE1813">
        <f>ROUND((Source!AU770/100)*((ROUND(SUMIF(SmtRes!AQ1372:'SmtRes'!AQ1377,"=1",SmtRes!AD1372:'SmtRes'!AD1377)*Source!I770, 2)+ROUND(SUMIF(SmtRes!AQ1372:'SmtRes'!AQ1377,"=1",SmtRes!AC1372:'SmtRes'!AC1377)*Source!I770, 2))), 2)</f>
        <v>248.26</v>
      </c>
      <c r="AN1813" s="51">
        <f>L1801+L1803+L1811+L1812</f>
        <v>641.91999999999996</v>
      </c>
      <c r="AO1813">
        <f>0</f>
        <v>0</v>
      </c>
      <c r="AQ1813" t="s">
        <v>1971</v>
      </c>
      <c r="AR1813" s="51">
        <f>L1801</f>
        <v>272</v>
      </c>
      <c r="AT1813">
        <f>0</f>
        <v>0</v>
      </c>
      <c r="AV1813" t="s">
        <v>1971</v>
      </c>
      <c r="AW1813" s="51">
        <f>L1803</f>
        <v>0</v>
      </c>
      <c r="AZ1813">
        <f>Source!X770</f>
        <v>244.8</v>
      </c>
      <c r="BA1813">
        <f>Source!Y770</f>
        <v>125.12</v>
      </c>
      <c r="CD1813">
        <v>2</v>
      </c>
    </row>
    <row r="1814" spans="1:82" ht="82.5" x14ac:dyDescent="0.2">
      <c r="A1814" s="36" t="s">
        <v>869</v>
      </c>
      <c r="B1814" s="38" t="s">
        <v>2177</v>
      </c>
      <c r="C1814" s="38" t="s">
        <v>2178</v>
      </c>
      <c r="D1814" s="39" t="str">
        <f>Source!H771</f>
        <v>ШТ</v>
      </c>
      <c r="E1814" s="40">
        <f>Source!K771</f>
        <v>1</v>
      </c>
      <c r="F1814" s="40"/>
      <c r="G1814" s="40">
        <f>Source!I771</f>
        <v>1</v>
      </c>
      <c r="H1814" s="42"/>
      <c r="I1814" s="41"/>
      <c r="J1814" s="42"/>
      <c r="K1814" s="41"/>
      <c r="L1814" s="42"/>
    </row>
    <row r="1815" spans="1:82" ht="15" x14ac:dyDescent="0.2">
      <c r="A1815" s="37"/>
      <c r="B1815" s="40">
        <v>1</v>
      </c>
      <c r="C1815" s="37" t="s">
        <v>1961</v>
      </c>
      <c r="D1815" s="39" t="s">
        <v>1203</v>
      </c>
      <c r="E1815" s="44"/>
      <c r="F1815" s="40"/>
      <c r="G1815" s="40">
        <f>Source!U771</f>
        <v>1.68</v>
      </c>
      <c r="H1815" s="40"/>
      <c r="I1815" s="40"/>
      <c r="J1815" s="40"/>
      <c r="K1815" s="40"/>
      <c r="L1815" s="45">
        <f>SUM(L1816:L1816)-SUMIF(CE1816:CE1816, 1, L1816:L1816)</f>
        <v>906.68</v>
      </c>
    </row>
    <row r="1816" spans="1:82" ht="28.5" x14ac:dyDescent="0.2">
      <c r="A1816" s="38"/>
      <c r="B1816" s="38" t="s">
        <v>1493</v>
      </c>
      <c r="C1816" s="38" t="s">
        <v>1592</v>
      </c>
      <c r="D1816" s="39" t="s">
        <v>1203</v>
      </c>
      <c r="E1816" s="40">
        <v>1.68</v>
      </c>
      <c r="F1816" s="40"/>
      <c r="G1816" s="40">
        <f>SmtRes!CX1378</f>
        <v>1.68</v>
      </c>
      <c r="H1816" s="42"/>
      <c r="I1816" s="41"/>
      <c r="J1816" s="42">
        <f>SmtRes!CZ1378</f>
        <v>539.69000000000005</v>
      </c>
      <c r="K1816" s="41"/>
      <c r="L1816" s="42">
        <f>SmtRes!DI1378</f>
        <v>906.68</v>
      </c>
    </row>
    <row r="1817" spans="1:82" ht="15" hidden="1" x14ac:dyDescent="0.2">
      <c r="A1817" s="37"/>
      <c r="B1817" s="40">
        <v>4</v>
      </c>
      <c r="C1817" s="37" t="s">
        <v>1965</v>
      </c>
      <c r="D1817" s="39"/>
      <c r="E1817" s="44"/>
      <c r="F1817" s="40"/>
      <c r="G1817" s="40"/>
      <c r="H1817" s="40"/>
      <c r="I1817" s="40"/>
      <c r="J1817" s="40"/>
      <c r="K1817" s="40"/>
      <c r="L1817" s="45">
        <f>SUM(L1818:L1822)-SUMIF(CE1818:CE1822, 1, L1818:L1822)</f>
        <v>0</v>
      </c>
    </row>
    <row r="1818" spans="1:82" ht="14.25" x14ac:dyDescent="0.2">
      <c r="A1818" s="38"/>
      <c r="B1818" s="38" t="s">
        <v>1713</v>
      </c>
      <c r="C1818" s="38" t="s">
        <v>1715</v>
      </c>
      <c r="D1818" s="39" t="s">
        <v>441</v>
      </c>
      <c r="E1818" s="40">
        <v>5.0000000000000001E-4</v>
      </c>
      <c r="F1818" s="40">
        <f>ROUND(0,7)</f>
        <v>0</v>
      </c>
      <c r="G1818" s="40">
        <f>SmtRes!CX1379</f>
        <v>0</v>
      </c>
      <c r="H1818" s="42">
        <f>SmtRes!CZ1379</f>
        <v>284.14999999999998</v>
      </c>
      <c r="I1818" s="41">
        <f>SmtRes!AI1379</f>
        <v>1.43</v>
      </c>
      <c r="J1818" s="42">
        <f>ROUND(H1818*I1818, 2)</f>
        <v>406.33</v>
      </c>
      <c r="K1818" s="41"/>
      <c r="L1818" s="42">
        <f>SmtRes!DF1379</f>
        <v>0</v>
      </c>
    </row>
    <row r="1819" spans="1:82" ht="14.25" x14ac:dyDescent="0.2">
      <c r="A1819" s="38"/>
      <c r="B1819" s="38" t="s">
        <v>1210</v>
      </c>
      <c r="C1819" s="38" t="s">
        <v>1212</v>
      </c>
      <c r="D1819" s="39" t="s">
        <v>1213</v>
      </c>
      <c r="E1819" s="40">
        <v>8.3199999999999996E-2</v>
      </c>
      <c r="F1819" s="40">
        <f>ROUND(0,7)</f>
        <v>0</v>
      </c>
      <c r="G1819" s="40">
        <f>SmtRes!CX1380</f>
        <v>0</v>
      </c>
      <c r="H1819" s="42"/>
      <c r="I1819" s="41"/>
      <c r="J1819" s="42">
        <f>SmtRes!CZ1380</f>
        <v>7.32</v>
      </c>
      <c r="K1819" s="41"/>
      <c r="L1819" s="42">
        <f>SmtRes!DF1380</f>
        <v>0</v>
      </c>
    </row>
    <row r="1820" spans="1:82" ht="42.75" x14ac:dyDescent="0.2">
      <c r="A1820" s="38"/>
      <c r="B1820" s="38" t="s">
        <v>1740</v>
      </c>
      <c r="C1820" s="38" t="s">
        <v>1742</v>
      </c>
      <c r="D1820" s="39" t="s">
        <v>62</v>
      </c>
      <c r="E1820" s="40">
        <v>2.5000000000000001E-2</v>
      </c>
      <c r="F1820" s="40">
        <f>ROUND(0,7)</f>
        <v>0</v>
      </c>
      <c r="G1820" s="40">
        <f>SmtRes!CX1381</f>
        <v>0</v>
      </c>
      <c r="H1820" s="42">
        <f>SmtRes!CZ1381</f>
        <v>978.09</v>
      </c>
      <c r="I1820" s="41">
        <f>SmtRes!AI1381</f>
        <v>1.29</v>
      </c>
      <c r="J1820" s="42">
        <f>ROUND(H1820*I1820, 2)</f>
        <v>1261.74</v>
      </c>
      <c r="K1820" s="41"/>
      <c r="L1820" s="42">
        <f>SmtRes!DF1381</f>
        <v>0</v>
      </c>
    </row>
    <row r="1821" spans="1:82" ht="14.25" x14ac:dyDescent="0.2">
      <c r="A1821" s="38"/>
      <c r="B1821" s="38" t="s">
        <v>1646</v>
      </c>
      <c r="C1821" s="38" t="s">
        <v>1648</v>
      </c>
      <c r="D1821" s="39" t="s">
        <v>83</v>
      </c>
      <c r="E1821" s="40">
        <v>1.0000000000000001E-5</v>
      </c>
      <c r="F1821" s="40">
        <f>ROUND(0,7)</f>
        <v>0</v>
      </c>
      <c r="G1821" s="40">
        <f>SmtRes!CX1382</f>
        <v>0</v>
      </c>
      <c r="H1821" s="42">
        <f>SmtRes!CZ1382</f>
        <v>4338.2700000000004</v>
      </c>
      <c r="I1821" s="41">
        <f>SmtRes!AI1382</f>
        <v>1.31</v>
      </c>
      <c r="J1821" s="42">
        <f>ROUND(H1821*I1821, 2)</f>
        <v>5683.13</v>
      </c>
      <c r="K1821" s="41"/>
      <c r="L1821" s="42">
        <f>SmtRes!DF1382</f>
        <v>0</v>
      </c>
    </row>
    <row r="1822" spans="1:82" ht="28.5" x14ac:dyDescent="0.2">
      <c r="A1822" s="38"/>
      <c r="B1822" s="38" t="s">
        <v>1661</v>
      </c>
      <c r="C1822" s="46" t="s">
        <v>1663</v>
      </c>
      <c r="D1822" s="47" t="s">
        <v>441</v>
      </c>
      <c r="E1822" s="48">
        <v>0.01</v>
      </c>
      <c r="F1822" s="48">
        <f>ROUND(0,7)</f>
        <v>0</v>
      </c>
      <c r="G1822" s="48">
        <f>SmtRes!CX1383</f>
        <v>0</v>
      </c>
      <c r="H1822" s="49">
        <f>SmtRes!CZ1383</f>
        <v>899.56</v>
      </c>
      <c r="I1822" s="50">
        <f>SmtRes!AI1383</f>
        <v>1.61</v>
      </c>
      <c r="J1822" s="49">
        <f>ROUND(H1822*I1822, 2)</f>
        <v>1448.29</v>
      </c>
      <c r="K1822" s="50"/>
      <c r="L1822" s="49">
        <f>SmtRes!DF1383</f>
        <v>0</v>
      </c>
    </row>
    <row r="1823" spans="1:82" ht="15" x14ac:dyDescent="0.2">
      <c r="A1823" s="38"/>
      <c r="B1823" s="38"/>
      <c r="C1823" s="52" t="s">
        <v>1966</v>
      </c>
      <c r="D1823" s="39"/>
      <c r="E1823" s="40"/>
      <c r="F1823" s="40"/>
      <c r="G1823" s="40"/>
      <c r="H1823" s="42"/>
      <c r="I1823" s="41"/>
      <c r="J1823" s="42"/>
      <c r="K1823" s="41"/>
      <c r="L1823" s="42">
        <f>L1815+L1817</f>
        <v>906.68</v>
      </c>
    </row>
    <row r="1824" spans="1:82" ht="14.25" x14ac:dyDescent="0.2">
      <c r="A1824" s="38"/>
      <c r="B1824" s="38"/>
      <c r="C1824" s="38" t="s">
        <v>1967</v>
      </c>
      <c r="D1824" s="39"/>
      <c r="E1824" s="40"/>
      <c r="F1824" s="40"/>
      <c r="G1824" s="40"/>
      <c r="H1824" s="42"/>
      <c r="I1824" s="41"/>
      <c r="J1824" s="42"/>
      <c r="K1824" s="41"/>
      <c r="L1824" s="42">
        <f>SUM(AR1814:AR1827)+SUM(AS1814:AS1827)+SUM(AT1814:AT1827)+SUM(AU1814:AU1827)+SUM(AV1814:AV1827)</f>
        <v>906.68</v>
      </c>
    </row>
    <row r="1825" spans="1:101" ht="28.5" x14ac:dyDescent="0.2">
      <c r="A1825" s="38"/>
      <c r="B1825" s="38" t="s">
        <v>657</v>
      </c>
      <c r="C1825" s="38" t="s">
        <v>2135</v>
      </c>
      <c r="D1825" s="39" t="s">
        <v>635</v>
      </c>
      <c r="E1825" s="40">
        <f>Source!BZ771</f>
        <v>90</v>
      </c>
      <c r="F1825" s="40"/>
      <c r="G1825" s="40">
        <f>Source!AT771</f>
        <v>90</v>
      </c>
      <c r="H1825" s="42"/>
      <c r="I1825" s="41"/>
      <c r="J1825" s="42"/>
      <c r="K1825" s="41"/>
      <c r="L1825" s="42">
        <f>SUM(AZ1814:AZ1827)</f>
        <v>816.01</v>
      </c>
    </row>
    <row r="1826" spans="1:101" ht="28.5" x14ac:dyDescent="0.2">
      <c r="A1826" s="46"/>
      <c r="B1826" s="46" t="s">
        <v>658</v>
      </c>
      <c r="C1826" s="46" t="s">
        <v>2136</v>
      </c>
      <c r="D1826" s="47" t="s">
        <v>635</v>
      </c>
      <c r="E1826" s="48">
        <f>Source!CA771</f>
        <v>46</v>
      </c>
      <c r="F1826" s="48"/>
      <c r="G1826" s="48">
        <f>Source!AU771</f>
        <v>46</v>
      </c>
      <c r="H1826" s="49"/>
      <c r="I1826" s="50"/>
      <c r="J1826" s="49"/>
      <c r="K1826" s="50"/>
      <c r="L1826" s="49">
        <f>SUM(BA1814:BA1827)</f>
        <v>417.07</v>
      </c>
    </row>
    <row r="1827" spans="1:101" ht="15" x14ac:dyDescent="0.2">
      <c r="C1827" s="74" t="s">
        <v>1970</v>
      </c>
      <c r="D1827" s="74"/>
      <c r="E1827" s="74"/>
      <c r="F1827" s="74"/>
      <c r="G1827" s="74"/>
      <c r="H1827" s="74"/>
      <c r="I1827" s="75">
        <f>IF(E1814&lt;&gt;0,K1827/E1814, 0)</f>
        <v>2139.7600000000002</v>
      </c>
      <c r="J1827" s="75"/>
      <c r="K1827" s="75">
        <f>L1815+L1817+L1825+L1826</f>
        <v>2139.7600000000002</v>
      </c>
      <c r="L1827" s="75"/>
      <c r="M1827" s="70">
        <f>K1827*1.038</f>
        <v>2221.0708800000002</v>
      </c>
      <c r="AD1827">
        <f>ROUND((Source!AT771/100)*((ROUND(SUMIF(SmtRes!AQ1378:'SmtRes'!AQ1383,"=1",SmtRes!AD1378:'SmtRes'!AD1383)*Source!I771, 2)+ROUND(SUMIF(SmtRes!AQ1378:'SmtRes'!AQ1383,"=1",SmtRes!AC1378:'SmtRes'!AC1383)*Source!I771, 2))), 2)</f>
        <v>485.72</v>
      </c>
      <c r="AE1827">
        <f>ROUND((Source!AU771/100)*((ROUND(SUMIF(SmtRes!AQ1378:'SmtRes'!AQ1383,"=1",SmtRes!AD1378:'SmtRes'!AD1383)*Source!I771, 2)+ROUND(SUMIF(SmtRes!AQ1378:'SmtRes'!AQ1383,"=1",SmtRes!AC1378:'SmtRes'!AC1383)*Source!I771, 2))), 2)</f>
        <v>248.26</v>
      </c>
      <c r="AN1827" s="51">
        <f>L1815+L1817+L1825+L1826</f>
        <v>2139.7600000000002</v>
      </c>
      <c r="AO1827">
        <f>0</f>
        <v>0</v>
      </c>
      <c r="AQ1827" t="s">
        <v>1971</v>
      </c>
      <c r="AR1827" s="51">
        <f>L1815</f>
        <v>906.68</v>
      </c>
      <c r="AT1827">
        <f>0</f>
        <v>0</v>
      </c>
      <c r="AV1827" t="s">
        <v>1971</v>
      </c>
      <c r="AW1827" s="51">
        <f>L1817</f>
        <v>0</v>
      </c>
      <c r="AZ1827">
        <f>Source!X771</f>
        <v>816.01</v>
      </c>
      <c r="BA1827">
        <f>Source!Y771</f>
        <v>417.07</v>
      </c>
      <c r="CD1827">
        <v>2</v>
      </c>
    </row>
    <row r="1828" spans="1:101" ht="57" x14ac:dyDescent="0.2">
      <c r="A1828" s="36" t="s">
        <v>871</v>
      </c>
      <c r="B1828" s="38" t="s">
        <v>2179</v>
      </c>
      <c r="C1828" s="38" t="str">
        <f>Source!G772</f>
        <v>Извещатель ПС автоматический: тепловой электро-контактный, магнитоконтактный в нормальном исполнении ( демонтаж)</v>
      </c>
      <c r="D1828" s="39" t="str">
        <f>Source!H772</f>
        <v>ШТ</v>
      </c>
      <c r="E1828" s="40">
        <f>Source!K772</f>
        <v>1</v>
      </c>
      <c r="F1828" s="40"/>
      <c r="G1828" s="40">
        <f>Source!I772</f>
        <v>1</v>
      </c>
      <c r="H1828" s="42"/>
      <c r="I1828" s="41"/>
      <c r="J1828" s="42"/>
      <c r="K1828" s="41"/>
      <c r="L1828" s="42"/>
    </row>
    <row r="1829" spans="1:101" ht="38.25" x14ac:dyDescent="0.2">
      <c r="B1829" s="54" t="s">
        <v>1918</v>
      </c>
      <c r="C1829" s="77" t="s">
        <v>2055</v>
      </c>
      <c r="D1829" s="77"/>
      <c r="E1829" s="77"/>
      <c r="F1829" s="77"/>
      <c r="G1829" s="77"/>
      <c r="H1829" s="77"/>
      <c r="I1829" s="77"/>
      <c r="J1829" s="77"/>
      <c r="K1829" s="77"/>
      <c r="L1829" s="77"/>
      <c r="CW1829" s="55" t="s">
        <v>2055</v>
      </c>
    </row>
    <row r="1830" spans="1:101" ht="15" x14ac:dyDescent="0.2">
      <c r="A1830" s="37"/>
      <c r="B1830" s="40">
        <v>1</v>
      </c>
      <c r="C1830" s="37" t="s">
        <v>1961</v>
      </c>
      <c r="D1830" s="39" t="s">
        <v>1203</v>
      </c>
      <c r="E1830" s="44"/>
      <c r="F1830" s="40"/>
      <c r="G1830" s="40">
        <f>Source!U772</f>
        <v>0.252</v>
      </c>
      <c r="H1830" s="40"/>
      <c r="I1830" s="40"/>
      <c r="J1830" s="40"/>
      <c r="K1830" s="40"/>
      <c r="L1830" s="45">
        <f>SUM(L1831:L1831)-SUMIF(CE1831:CE1831, 1, L1831:L1831)</f>
        <v>136</v>
      </c>
    </row>
    <row r="1831" spans="1:101" ht="28.5" x14ac:dyDescent="0.2">
      <c r="A1831" s="38"/>
      <c r="B1831" s="38" t="s">
        <v>1493</v>
      </c>
      <c r="C1831" s="38" t="s">
        <v>1592</v>
      </c>
      <c r="D1831" s="39" t="s">
        <v>1203</v>
      </c>
      <c r="E1831" s="40">
        <v>0.84</v>
      </c>
      <c r="F1831" s="40">
        <f>ROUND(0.3,7)</f>
        <v>0.3</v>
      </c>
      <c r="G1831" s="40">
        <f>SmtRes!CX1384</f>
        <v>0.252</v>
      </c>
      <c r="H1831" s="42"/>
      <c r="I1831" s="41"/>
      <c r="J1831" s="42">
        <f>SmtRes!CZ1384</f>
        <v>539.69000000000005</v>
      </c>
      <c r="K1831" s="41"/>
      <c r="L1831" s="42">
        <f>SmtRes!DI1384</f>
        <v>136</v>
      </c>
    </row>
    <row r="1832" spans="1:101" ht="15" hidden="1" x14ac:dyDescent="0.2">
      <c r="A1832" s="37"/>
      <c r="B1832" s="40">
        <v>4</v>
      </c>
      <c r="C1832" s="37" t="s">
        <v>1965</v>
      </c>
      <c r="D1832" s="39"/>
      <c r="E1832" s="44"/>
      <c r="F1832" s="40"/>
      <c r="G1832" s="40"/>
      <c r="H1832" s="40"/>
      <c r="I1832" s="40"/>
      <c r="J1832" s="40"/>
      <c r="K1832" s="40"/>
      <c r="L1832" s="45">
        <f>SUM(L1833:L1838)-SUMIF(CE1833:CE1838, 1, L1833:L1838)</f>
        <v>0</v>
      </c>
    </row>
    <row r="1833" spans="1:101" ht="14.25" x14ac:dyDescent="0.2">
      <c r="A1833" s="38"/>
      <c r="B1833" s="38" t="s">
        <v>1713</v>
      </c>
      <c r="C1833" s="38" t="s">
        <v>1715</v>
      </c>
      <c r="D1833" s="39" t="s">
        <v>441</v>
      </c>
      <c r="E1833" s="40">
        <v>2.0000000000000001E-4</v>
      </c>
      <c r="F1833" s="40">
        <f t="shared" ref="F1833:F1838" si="19">ROUND(0,7)</f>
        <v>0</v>
      </c>
      <c r="G1833" s="40">
        <f>SmtRes!CX1385</f>
        <v>0</v>
      </c>
      <c r="H1833" s="42">
        <f>SmtRes!CZ1385</f>
        <v>284.14999999999998</v>
      </c>
      <c r="I1833" s="41">
        <f>SmtRes!AI1385</f>
        <v>1.43</v>
      </c>
      <c r="J1833" s="42">
        <f>ROUND(H1833*I1833, 2)</f>
        <v>406.33</v>
      </c>
      <c r="K1833" s="41"/>
      <c r="L1833" s="42">
        <f>SmtRes!DF1385</f>
        <v>0</v>
      </c>
    </row>
    <row r="1834" spans="1:101" ht="14.25" x14ac:dyDescent="0.2">
      <c r="A1834" s="38"/>
      <c r="B1834" s="38" t="s">
        <v>1210</v>
      </c>
      <c r="C1834" s="38" t="s">
        <v>1212</v>
      </c>
      <c r="D1834" s="39" t="s">
        <v>1213</v>
      </c>
      <c r="E1834" s="40">
        <v>3.1199999999999999E-2</v>
      </c>
      <c r="F1834" s="40">
        <f t="shared" si="19"/>
        <v>0</v>
      </c>
      <c r="G1834" s="40">
        <f>SmtRes!CX1386</f>
        <v>0</v>
      </c>
      <c r="H1834" s="42"/>
      <c r="I1834" s="41"/>
      <c r="J1834" s="42">
        <f>SmtRes!CZ1386</f>
        <v>7.32</v>
      </c>
      <c r="K1834" s="41"/>
      <c r="L1834" s="42">
        <f>SmtRes!DF1386</f>
        <v>0</v>
      </c>
    </row>
    <row r="1835" spans="1:101" ht="42.75" x14ac:dyDescent="0.2">
      <c r="A1835" s="38"/>
      <c r="B1835" s="38" t="s">
        <v>1740</v>
      </c>
      <c r="C1835" s="38" t="s">
        <v>1742</v>
      </c>
      <c r="D1835" s="39" t="s">
        <v>62</v>
      </c>
      <c r="E1835" s="40">
        <v>0.01</v>
      </c>
      <c r="F1835" s="40">
        <f t="shared" si="19"/>
        <v>0</v>
      </c>
      <c r="G1835" s="40">
        <f>SmtRes!CX1387</f>
        <v>0</v>
      </c>
      <c r="H1835" s="42">
        <f>SmtRes!CZ1387</f>
        <v>978.09</v>
      </c>
      <c r="I1835" s="41">
        <f>SmtRes!AI1387</f>
        <v>1.29</v>
      </c>
      <c r="J1835" s="42">
        <f>ROUND(H1835*I1835, 2)</f>
        <v>1261.74</v>
      </c>
      <c r="K1835" s="41"/>
      <c r="L1835" s="42">
        <f>SmtRes!DF1387</f>
        <v>0</v>
      </c>
    </row>
    <row r="1836" spans="1:101" ht="14.25" x14ac:dyDescent="0.2">
      <c r="A1836" s="38"/>
      <c r="B1836" s="38" t="s">
        <v>1646</v>
      </c>
      <c r="C1836" s="38" t="s">
        <v>1648</v>
      </c>
      <c r="D1836" s="39" t="s">
        <v>83</v>
      </c>
      <c r="E1836" s="40">
        <v>1.0000000000000001E-5</v>
      </c>
      <c r="F1836" s="40">
        <f t="shared" si="19"/>
        <v>0</v>
      </c>
      <c r="G1836" s="40">
        <f>SmtRes!CX1388</f>
        <v>0</v>
      </c>
      <c r="H1836" s="42">
        <f>SmtRes!CZ1388</f>
        <v>4338.2700000000004</v>
      </c>
      <c r="I1836" s="41">
        <f>SmtRes!AI1388</f>
        <v>1.31</v>
      </c>
      <c r="J1836" s="42">
        <f>ROUND(H1836*I1836, 2)</f>
        <v>5683.13</v>
      </c>
      <c r="K1836" s="41"/>
      <c r="L1836" s="42">
        <f>SmtRes!DF1388</f>
        <v>0</v>
      </c>
    </row>
    <row r="1837" spans="1:101" ht="28.5" x14ac:dyDescent="0.2">
      <c r="A1837" s="38"/>
      <c r="B1837" s="38" t="s">
        <v>1661</v>
      </c>
      <c r="C1837" s="38" t="s">
        <v>1663</v>
      </c>
      <c r="D1837" s="39" t="s">
        <v>441</v>
      </c>
      <c r="E1837" s="40">
        <v>2E-3</v>
      </c>
      <c r="F1837" s="40">
        <f t="shared" si="19"/>
        <v>0</v>
      </c>
      <c r="G1837" s="40">
        <f>SmtRes!CX1389</f>
        <v>0</v>
      </c>
      <c r="H1837" s="42">
        <f>SmtRes!CZ1389</f>
        <v>899.56</v>
      </c>
      <c r="I1837" s="41">
        <f>SmtRes!AI1389</f>
        <v>1.61</v>
      </c>
      <c r="J1837" s="42">
        <f>ROUND(H1837*I1837, 2)</f>
        <v>1448.29</v>
      </c>
      <c r="K1837" s="41"/>
      <c r="L1837" s="42">
        <f>SmtRes!DF1389</f>
        <v>0</v>
      </c>
    </row>
    <row r="1838" spans="1:101" ht="14.25" x14ac:dyDescent="0.2">
      <c r="A1838" s="38"/>
      <c r="B1838" s="38" t="s">
        <v>1840</v>
      </c>
      <c r="C1838" s="46" t="s">
        <v>1842</v>
      </c>
      <c r="D1838" s="47" t="s">
        <v>441</v>
      </c>
      <c r="E1838" s="48">
        <v>5.0000000000000001E-3</v>
      </c>
      <c r="F1838" s="48">
        <f t="shared" si="19"/>
        <v>0</v>
      </c>
      <c r="G1838" s="48">
        <f>SmtRes!CX1390</f>
        <v>0</v>
      </c>
      <c r="H1838" s="49">
        <f>SmtRes!CZ1390</f>
        <v>303.48</v>
      </c>
      <c r="I1838" s="50">
        <f>SmtRes!AI1390</f>
        <v>1.64</v>
      </c>
      <c r="J1838" s="49">
        <f>ROUND(H1838*I1838, 2)</f>
        <v>497.71</v>
      </c>
      <c r="K1838" s="50"/>
      <c r="L1838" s="49">
        <f>SmtRes!DF1390</f>
        <v>0</v>
      </c>
    </row>
    <row r="1839" spans="1:101" ht="15" x14ac:dyDescent="0.2">
      <c r="A1839" s="38"/>
      <c r="B1839" s="38"/>
      <c r="C1839" s="52" t="s">
        <v>1966</v>
      </c>
      <c r="D1839" s="39"/>
      <c r="E1839" s="40"/>
      <c r="F1839" s="40"/>
      <c r="G1839" s="40"/>
      <c r="H1839" s="42"/>
      <c r="I1839" s="41"/>
      <c r="J1839" s="42"/>
      <c r="K1839" s="41"/>
      <c r="L1839" s="42">
        <f>L1830+L1832</f>
        <v>136</v>
      </c>
    </row>
    <row r="1840" spans="1:101" ht="14.25" x14ac:dyDescent="0.2">
      <c r="A1840" s="38"/>
      <c r="B1840" s="38"/>
      <c r="C1840" s="38" t="s">
        <v>1967</v>
      </c>
      <c r="D1840" s="39"/>
      <c r="E1840" s="40"/>
      <c r="F1840" s="40"/>
      <c r="G1840" s="40"/>
      <c r="H1840" s="42"/>
      <c r="I1840" s="41"/>
      <c r="J1840" s="42"/>
      <c r="K1840" s="41"/>
      <c r="L1840" s="42">
        <f>SUM(AR1828:AR1843)+SUM(AS1828:AS1843)+SUM(AT1828:AT1843)+SUM(AU1828:AU1843)+SUM(AV1828:AV1843)</f>
        <v>136</v>
      </c>
    </row>
    <row r="1841" spans="1:82" ht="28.5" x14ac:dyDescent="0.2">
      <c r="A1841" s="38"/>
      <c r="B1841" s="38" t="s">
        <v>657</v>
      </c>
      <c r="C1841" s="38" t="s">
        <v>2135</v>
      </c>
      <c r="D1841" s="39" t="s">
        <v>635</v>
      </c>
      <c r="E1841" s="40">
        <f>Source!BZ772</f>
        <v>90</v>
      </c>
      <c r="F1841" s="40"/>
      <c r="G1841" s="40">
        <f>Source!AT772</f>
        <v>90</v>
      </c>
      <c r="H1841" s="42"/>
      <c r="I1841" s="41"/>
      <c r="J1841" s="42"/>
      <c r="K1841" s="41"/>
      <c r="L1841" s="42">
        <f>SUM(AZ1828:AZ1843)</f>
        <v>122.4</v>
      </c>
    </row>
    <row r="1842" spans="1:82" ht="28.5" x14ac:dyDescent="0.2">
      <c r="A1842" s="46"/>
      <c r="B1842" s="46" t="s">
        <v>658</v>
      </c>
      <c r="C1842" s="46" t="s">
        <v>2136</v>
      </c>
      <c r="D1842" s="47" t="s">
        <v>635</v>
      </c>
      <c r="E1842" s="48">
        <f>Source!CA772</f>
        <v>46</v>
      </c>
      <c r="F1842" s="48"/>
      <c r="G1842" s="48">
        <f>Source!AU772</f>
        <v>46</v>
      </c>
      <c r="H1842" s="49"/>
      <c r="I1842" s="50"/>
      <c r="J1842" s="49"/>
      <c r="K1842" s="50"/>
      <c r="L1842" s="49">
        <f>SUM(BA1828:BA1843)</f>
        <v>62.56</v>
      </c>
    </row>
    <row r="1843" spans="1:82" ht="15" x14ac:dyDescent="0.2">
      <c r="C1843" s="74" t="s">
        <v>1970</v>
      </c>
      <c r="D1843" s="74"/>
      <c r="E1843" s="74"/>
      <c r="F1843" s="74"/>
      <c r="G1843" s="74"/>
      <c r="H1843" s="74"/>
      <c r="I1843" s="75">
        <f>IF(E1828&lt;&gt;0,K1843/E1828, 0)</f>
        <v>320.95999999999998</v>
      </c>
      <c r="J1843" s="75"/>
      <c r="K1843" s="75">
        <f>L1830+L1832+L1841+L1842</f>
        <v>320.95999999999998</v>
      </c>
      <c r="L1843" s="75"/>
      <c r="M1843" s="70">
        <f>K1843*1.038</f>
        <v>333.15647999999999</v>
      </c>
      <c r="AD1843">
        <f>ROUND((Source!AT772/100)*((ROUND(SUMIF(SmtRes!AQ1384:'SmtRes'!AQ1390,"=1",SmtRes!AD1384:'SmtRes'!AD1390)*Source!I772, 2)+ROUND(SUMIF(SmtRes!AQ1384:'SmtRes'!AQ1390,"=1",SmtRes!AC1384:'SmtRes'!AC1390)*Source!I772, 2))), 2)</f>
        <v>485.72</v>
      </c>
      <c r="AE1843">
        <f>ROUND((Source!AU772/100)*((ROUND(SUMIF(SmtRes!AQ1384:'SmtRes'!AQ1390,"=1",SmtRes!AD1384:'SmtRes'!AD1390)*Source!I772, 2)+ROUND(SUMIF(SmtRes!AQ1384:'SmtRes'!AQ1390,"=1",SmtRes!AC1384:'SmtRes'!AC1390)*Source!I772, 2))), 2)</f>
        <v>248.26</v>
      </c>
      <c r="AN1843" s="51">
        <f>L1830+L1832+L1841+L1842</f>
        <v>320.95999999999998</v>
      </c>
      <c r="AO1843">
        <f>0</f>
        <v>0</v>
      </c>
      <c r="AQ1843" t="s">
        <v>1971</v>
      </c>
      <c r="AR1843" s="51">
        <f>L1830</f>
        <v>136</v>
      </c>
      <c r="AT1843">
        <f>0</f>
        <v>0</v>
      </c>
      <c r="AV1843" t="s">
        <v>1971</v>
      </c>
      <c r="AW1843" s="51">
        <f>L1832</f>
        <v>0</v>
      </c>
      <c r="AZ1843">
        <f>Source!X772</f>
        <v>122.4</v>
      </c>
      <c r="BA1843">
        <f>Source!Y772</f>
        <v>62.56</v>
      </c>
      <c r="CD1843">
        <v>2</v>
      </c>
    </row>
    <row r="1844" spans="1:82" ht="82.5" x14ac:dyDescent="0.2">
      <c r="A1844" s="36" t="s">
        <v>875</v>
      </c>
      <c r="B1844" s="38" t="s">
        <v>2179</v>
      </c>
      <c r="C1844" s="38" t="s">
        <v>2180</v>
      </c>
      <c r="D1844" s="39" t="str">
        <f>Source!H773</f>
        <v>ШТ</v>
      </c>
      <c r="E1844" s="40">
        <f>Source!K773</f>
        <v>1</v>
      </c>
      <c r="F1844" s="40"/>
      <c r="G1844" s="40">
        <f>Source!I773</f>
        <v>1</v>
      </c>
      <c r="H1844" s="42"/>
      <c r="I1844" s="41"/>
      <c r="J1844" s="42"/>
      <c r="K1844" s="41"/>
      <c r="L1844" s="42"/>
    </row>
    <row r="1845" spans="1:82" ht="15" x14ac:dyDescent="0.2">
      <c r="A1845" s="37"/>
      <c r="B1845" s="40">
        <v>1</v>
      </c>
      <c r="C1845" s="37" t="s">
        <v>1961</v>
      </c>
      <c r="D1845" s="39" t="s">
        <v>1203</v>
      </c>
      <c r="E1845" s="44"/>
      <c r="F1845" s="40"/>
      <c r="G1845" s="40">
        <f>Source!U773</f>
        <v>0.84</v>
      </c>
      <c r="H1845" s="40"/>
      <c r="I1845" s="40"/>
      <c r="J1845" s="40"/>
      <c r="K1845" s="40"/>
      <c r="L1845" s="45">
        <f>SUM(L1846:L1846)-SUMIF(CE1846:CE1846, 1, L1846:L1846)</f>
        <v>453.34</v>
      </c>
    </row>
    <row r="1846" spans="1:82" ht="28.5" x14ac:dyDescent="0.2">
      <c r="A1846" s="38"/>
      <c r="B1846" s="38" t="s">
        <v>1493</v>
      </c>
      <c r="C1846" s="38" t="s">
        <v>1592</v>
      </c>
      <c r="D1846" s="39" t="s">
        <v>1203</v>
      </c>
      <c r="E1846" s="40">
        <v>0.84</v>
      </c>
      <c r="F1846" s="40"/>
      <c r="G1846" s="40">
        <f>SmtRes!CX1391</f>
        <v>0.84</v>
      </c>
      <c r="H1846" s="42"/>
      <c r="I1846" s="41"/>
      <c r="J1846" s="42">
        <f>SmtRes!CZ1391</f>
        <v>539.69000000000005</v>
      </c>
      <c r="K1846" s="41"/>
      <c r="L1846" s="42">
        <f>SmtRes!DI1391</f>
        <v>453.34</v>
      </c>
    </row>
    <row r="1847" spans="1:82" ht="15" hidden="1" x14ac:dyDescent="0.2">
      <c r="A1847" s="37"/>
      <c r="B1847" s="40">
        <v>4</v>
      </c>
      <c r="C1847" s="37" t="s">
        <v>1965</v>
      </c>
      <c r="D1847" s="39"/>
      <c r="E1847" s="44"/>
      <c r="F1847" s="40"/>
      <c r="G1847" s="40"/>
      <c r="H1847" s="40"/>
      <c r="I1847" s="40"/>
      <c r="J1847" s="40"/>
      <c r="K1847" s="40"/>
      <c r="L1847" s="45">
        <f>SUM(L1848:L1853)-SUMIF(CE1848:CE1853, 1, L1848:L1853)</f>
        <v>0</v>
      </c>
    </row>
    <row r="1848" spans="1:82" ht="14.25" x14ac:dyDescent="0.2">
      <c r="A1848" s="38"/>
      <c r="B1848" s="38" t="s">
        <v>1713</v>
      </c>
      <c r="C1848" s="38" t="s">
        <v>1715</v>
      </c>
      <c r="D1848" s="39" t="s">
        <v>441</v>
      </c>
      <c r="E1848" s="40">
        <v>2.0000000000000001E-4</v>
      </c>
      <c r="F1848" s="40">
        <f t="shared" ref="F1848:F1853" si="20">ROUND(0,7)</f>
        <v>0</v>
      </c>
      <c r="G1848" s="40">
        <f>SmtRes!CX1392</f>
        <v>0</v>
      </c>
      <c r="H1848" s="42">
        <f>SmtRes!CZ1392</f>
        <v>284.14999999999998</v>
      </c>
      <c r="I1848" s="41">
        <f>SmtRes!AI1392</f>
        <v>1.43</v>
      </c>
      <c r="J1848" s="42">
        <f>ROUND(H1848*I1848, 2)</f>
        <v>406.33</v>
      </c>
      <c r="K1848" s="41"/>
      <c r="L1848" s="42">
        <f>SmtRes!DF1392</f>
        <v>0</v>
      </c>
    </row>
    <row r="1849" spans="1:82" ht="14.25" x14ac:dyDescent="0.2">
      <c r="A1849" s="38"/>
      <c r="B1849" s="38" t="s">
        <v>1210</v>
      </c>
      <c r="C1849" s="38" t="s">
        <v>1212</v>
      </c>
      <c r="D1849" s="39" t="s">
        <v>1213</v>
      </c>
      <c r="E1849" s="40">
        <v>3.1199999999999999E-2</v>
      </c>
      <c r="F1849" s="40">
        <f t="shared" si="20"/>
        <v>0</v>
      </c>
      <c r="G1849" s="40">
        <f>SmtRes!CX1393</f>
        <v>0</v>
      </c>
      <c r="H1849" s="42"/>
      <c r="I1849" s="41"/>
      <c r="J1849" s="42">
        <f>SmtRes!CZ1393</f>
        <v>7.32</v>
      </c>
      <c r="K1849" s="41"/>
      <c r="L1849" s="42">
        <f>SmtRes!DF1393</f>
        <v>0</v>
      </c>
    </row>
    <row r="1850" spans="1:82" ht="42.75" x14ac:dyDescent="0.2">
      <c r="A1850" s="38"/>
      <c r="B1850" s="38" t="s">
        <v>1740</v>
      </c>
      <c r="C1850" s="38" t="s">
        <v>1742</v>
      </c>
      <c r="D1850" s="39" t="s">
        <v>62</v>
      </c>
      <c r="E1850" s="40">
        <v>0.01</v>
      </c>
      <c r="F1850" s="40">
        <f t="shared" si="20"/>
        <v>0</v>
      </c>
      <c r="G1850" s="40">
        <f>SmtRes!CX1394</f>
        <v>0</v>
      </c>
      <c r="H1850" s="42">
        <f>SmtRes!CZ1394</f>
        <v>978.09</v>
      </c>
      <c r="I1850" s="41">
        <f>SmtRes!AI1394</f>
        <v>1.29</v>
      </c>
      <c r="J1850" s="42">
        <f>ROUND(H1850*I1850, 2)</f>
        <v>1261.74</v>
      </c>
      <c r="K1850" s="41"/>
      <c r="L1850" s="42">
        <f>SmtRes!DF1394</f>
        <v>0</v>
      </c>
    </row>
    <row r="1851" spans="1:82" ht="14.25" x14ac:dyDescent="0.2">
      <c r="A1851" s="38"/>
      <c r="B1851" s="38" t="s">
        <v>1646</v>
      </c>
      <c r="C1851" s="38" t="s">
        <v>1648</v>
      </c>
      <c r="D1851" s="39" t="s">
        <v>83</v>
      </c>
      <c r="E1851" s="40">
        <v>1.0000000000000001E-5</v>
      </c>
      <c r="F1851" s="40">
        <f t="shared" si="20"/>
        <v>0</v>
      </c>
      <c r="G1851" s="40">
        <f>SmtRes!CX1395</f>
        <v>0</v>
      </c>
      <c r="H1851" s="42">
        <f>SmtRes!CZ1395</f>
        <v>4338.2700000000004</v>
      </c>
      <c r="I1851" s="41">
        <f>SmtRes!AI1395</f>
        <v>1.31</v>
      </c>
      <c r="J1851" s="42">
        <f>ROUND(H1851*I1851, 2)</f>
        <v>5683.13</v>
      </c>
      <c r="K1851" s="41"/>
      <c r="L1851" s="42">
        <f>SmtRes!DF1395</f>
        <v>0</v>
      </c>
    </row>
    <row r="1852" spans="1:82" ht="28.5" x14ac:dyDescent="0.2">
      <c r="A1852" s="38"/>
      <c r="B1852" s="38" t="s">
        <v>1661</v>
      </c>
      <c r="C1852" s="38" t="s">
        <v>1663</v>
      </c>
      <c r="D1852" s="39" t="s">
        <v>441</v>
      </c>
      <c r="E1852" s="40">
        <v>2E-3</v>
      </c>
      <c r="F1852" s="40">
        <f t="shared" si="20"/>
        <v>0</v>
      </c>
      <c r="G1852" s="40">
        <f>SmtRes!CX1396</f>
        <v>0</v>
      </c>
      <c r="H1852" s="42">
        <f>SmtRes!CZ1396</f>
        <v>899.56</v>
      </c>
      <c r="I1852" s="41">
        <f>SmtRes!AI1396</f>
        <v>1.61</v>
      </c>
      <c r="J1852" s="42">
        <f>ROUND(H1852*I1852, 2)</f>
        <v>1448.29</v>
      </c>
      <c r="K1852" s="41"/>
      <c r="L1852" s="42">
        <f>SmtRes!DF1396</f>
        <v>0</v>
      </c>
    </row>
    <row r="1853" spans="1:82" ht="14.25" x14ac:dyDescent="0.2">
      <c r="A1853" s="38"/>
      <c r="B1853" s="38" t="s">
        <v>1840</v>
      </c>
      <c r="C1853" s="46" t="s">
        <v>1842</v>
      </c>
      <c r="D1853" s="47" t="s">
        <v>441</v>
      </c>
      <c r="E1853" s="48">
        <v>5.0000000000000001E-3</v>
      </c>
      <c r="F1853" s="48">
        <f t="shared" si="20"/>
        <v>0</v>
      </c>
      <c r="G1853" s="48">
        <f>SmtRes!CX1397</f>
        <v>0</v>
      </c>
      <c r="H1853" s="49">
        <f>SmtRes!CZ1397</f>
        <v>303.48</v>
      </c>
      <c r="I1853" s="50">
        <f>SmtRes!AI1397</f>
        <v>1.64</v>
      </c>
      <c r="J1853" s="49">
        <f>ROUND(H1853*I1853, 2)</f>
        <v>497.71</v>
      </c>
      <c r="K1853" s="50"/>
      <c r="L1853" s="49">
        <f>SmtRes!DF1397</f>
        <v>0</v>
      </c>
    </row>
    <row r="1854" spans="1:82" ht="15" x14ac:dyDescent="0.2">
      <c r="A1854" s="38"/>
      <c r="B1854" s="38"/>
      <c r="C1854" s="52" t="s">
        <v>1966</v>
      </c>
      <c r="D1854" s="39"/>
      <c r="E1854" s="40"/>
      <c r="F1854" s="40"/>
      <c r="G1854" s="40"/>
      <c r="H1854" s="42"/>
      <c r="I1854" s="41"/>
      <c r="J1854" s="42"/>
      <c r="K1854" s="41"/>
      <c r="L1854" s="42">
        <f>L1845+L1847</f>
        <v>453.34</v>
      </c>
    </row>
    <row r="1855" spans="1:82" ht="14.25" x14ac:dyDescent="0.2">
      <c r="A1855" s="38"/>
      <c r="B1855" s="38"/>
      <c r="C1855" s="38" t="s">
        <v>1967</v>
      </c>
      <c r="D1855" s="39"/>
      <c r="E1855" s="40"/>
      <c r="F1855" s="40"/>
      <c r="G1855" s="40"/>
      <c r="H1855" s="42"/>
      <c r="I1855" s="41"/>
      <c r="J1855" s="42"/>
      <c r="K1855" s="41"/>
      <c r="L1855" s="42">
        <f>SUM(AR1844:AR1858)+SUM(AS1844:AS1858)+SUM(AT1844:AT1858)+SUM(AU1844:AU1858)+SUM(AV1844:AV1858)</f>
        <v>453.34</v>
      </c>
    </row>
    <row r="1856" spans="1:82" ht="28.5" x14ac:dyDescent="0.2">
      <c r="A1856" s="38"/>
      <c r="B1856" s="38" t="s">
        <v>657</v>
      </c>
      <c r="C1856" s="38" t="s">
        <v>2135</v>
      </c>
      <c r="D1856" s="39" t="s">
        <v>635</v>
      </c>
      <c r="E1856" s="40">
        <f>Source!BZ773</f>
        <v>90</v>
      </c>
      <c r="F1856" s="40"/>
      <c r="G1856" s="40">
        <f>Source!AT773</f>
        <v>90</v>
      </c>
      <c r="H1856" s="42"/>
      <c r="I1856" s="41"/>
      <c r="J1856" s="42"/>
      <c r="K1856" s="41"/>
      <c r="L1856" s="42">
        <f>SUM(AZ1844:AZ1858)</f>
        <v>408.01</v>
      </c>
    </row>
    <row r="1857" spans="1:101" ht="28.5" x14ac:dyDescent="0.2">
      <c r="A1857" s="46"/>
      <c r="B1857" s="46" t="s">
        <v>658</v>
      </c>
      <c r="C1857" s="46" t="s">
        <v>2136</v>
      </c>
      <c r="D1857" s="47" t="s">
        <v>635</v>
      </c>
      <c r="E1857" s="48">
        <f>Source!CA773</f>
        <v>46</v>
      </c>
      <c r="F1857" s="48"/>
      <c r="G1857" s="48">
        <f>Source!AU773</f>
        <v>46</v>
      </c>
      <c r="H1857" s="49"/>
      <c r="I1857" s="50"/>
      <c r="J1857" s="49"/>
      <c r="K1857" s="50"/>
      <c r="L1857" s="49">
        <f>SUM(BA1844:BA1858)</f>
        <v>208.54</v>
      </c>
    </row>
    <row r="1858" spans="1:101" ht="15" x14ac:dyDescent="0.2">
      <c r="C1858" s="74" t="s">
        <v>1970</v>
      </c>
      <c r="D1858" s="74"/>
      <c r="E1858" s="74"/>
      <c r="F1858" s="74"/>
      <c r="G1858" s="74"/>
      <c r="H1858" s="74"/>
      <c r="I1858" s="75">
        <f>IF(E1844&lt;&gt;0,K1858/E1844, 0)</f>
        <v>1069.8899999999999</v>
      </c>
      <c r="J1858" s="75"/>
      <c r="K1858" s="75">
        <f>L1845+L1847+L1856+L1857</f>
        <v>1069.8899999999999</v>
      </c>
      <c r="L1858" s="75"/>
      <c r="M1858" s="70">
        <f>K1858*1.038</f>
        <v>1110.5458199999998</v>
      </c>
      <c r="AD1858">
        <f>ROUND((Source!AT773/100)*((ROUND(SUMIF(SmtRes!AQ1391:'SmtRes'!AQ1397,"=1",SmtRes!AD1391:'SmtRes'!AD1397)*Source!I773, 2)+ROUND(SUMIF(SmtRes!AQ1391:'SmtRes'!AQ1397,"=1",SmtRes!AC1391:'SmtRes'!AC1397)*Source!I773, 2))), 2)</f>
        <v>485.72</v>
      </c>
      <c r="AE1858">
        <f>ROUND((Source!AU773/100)*((ROUND(SUMIF(SmtRes!AQ1391:'SmtRes'!AQ1397,"=1",SmtRes!AD1391:'SmtRes'!AD1397)*Source!I773, 2)+ROUND(SUMIF(SmtRes!AQ1391:'SmtRes'!AQ1397,"=1",SmtRes!AC1391:'SmtRes'!AC1397)*Source!I773, 2))), 2)</f>
        <v>248.26</v>
      </c>
      <c r="AN1858" s="51">
        <f>L1845+L1847+L1856+L1857</f>
        <v>1069.8899999999999</v>
      </c>
      <c r="AO1858">
        <f>0</f>
        <v>0</v>
      </c>
      <c r="AQ1858" t="s">
        <v>1971</v>
      </c>
      <c r="AR1858" s="51">
        <f>L1845</f>
        <v>453.34</v>
      </c>
      <c r="AT1858">
        <f>0</f>
        <v>0</v>
      </c>
      <c r="AV1858" t="s">
        <v>1971</v>
      </c>
      <c r="AW1858" s="51">
        <f>L1847</f>
        <v>0</v>
      </c>
      <c r="AZ1858">
        <f>Source!X773</f>
        <v>408.01</v>
      </c>
      <c r="BA1858">
        <f>Source!Y773</f>
        <v>208.54</v>
      </c>
      <c r="CD1858">
        <v>2</v>
      </c>
    </row>
    <row r="1859" spans="1:101" ht="85.5" x14ac:dyDescent="0.2">
      <c r="A1859" s="36" t="s">
        <v>880</v>
      </c>
      <c r="B1859" s="38" t="s">
        <v>2163</v>
      </c>
      <c r="C1859" s="38" t="str">
        <f>Source!G777</f>
        <v>Съемные и выдвижные блоки (модули, ячейки, ТЭЗ), масса: до 5 кг(применительно Демонтаж пульта контроля и управления, блока контроля и индикации из шкафа, в лом (вес 0,3кг)</v>
      </c>
      <c r="D1859" s="39" t="str">
        <f>Source!H777</f>
        <v>ШТ</v>
      </c>
      <c r="E1859" s="40">
        <f>Source!K777</f>
        <v>1</v>
      </c>
      <c r="F1859" s="40"/>
      <c r="G1859" s="40">
        <f>Source!I777</f>
        <v>1</v>
      </c>
      <c r="H1859" s="42"/>
      <c r="I1859" s="41"/>
      <c r="J1859" s="42"/>
      <c r="K1859" s="41"/>
      <c r="L1859" s="42"/>
    </row>
    <row r="1860" spans="1:101" ht="38.25" x14ac:dyDescent="0.2">
      <c r="B1860" s="54" t="s">
        <v>1918</v>
      </c>
      <c r="C1860" s="77" t="s">
        <v>2055</v>
      </c>
      <c r="D1860" s="77"/>
      <c r="E1860" s="77"/>
      <c r="F1860" s="77"/>
      <c r="G1860" s="77"/>
      <c r="H1860" s="77"/>
      <c r="I1860" s="77"/>
      <c r="J1860" s="77"/>
      <c r="K1860" s="77"/>
      <c r="L1860" s="77"/>
      <c r="CW1860" s="55" t="s">
        <v>2055</v>
      </c>
    </row>
    <row r="1861" spans="1:101" ht="15" x14ac:dyDescent="0.2">
      <c r="A1861" s="37"/>
      <c r="B1861" s="40">
        <v>1</v>
      </c>
      <c r="C1861" s="37" t="s">
        <v>1961</v>
      </c>
      <c r="D1861" s="39" t="s">
        <v>1203</v>
      </c>
      <c r="E1861" s="44"/>
      <c r="F1861" s="40"/>
      <c r="G1861" s="40">
        <f>Source!U777</f>
        <v>0.309</v>
      </c>
      <c r="H1861" s="40"/>
      <c r="I1861" s="40"/>
      <c r="J1861" s="40"/>
      <c r="K1861" s="40"/>
      <c r="L1861" s="45">
        <f>SUM(L1862:L1862)-SUMIF(CE1862:CE1862, 1, L1862:L1862)</f>
        <v>149.96</v>
      </c>
    </row>
    <row r="1862" spans="1:101" ht="14.25" x14ac:dyDescent="0.2">
      <c r="A1862" s="38"/>
      <c r="B1862" s="38" t="s">
        <v>1359</v>
      </c>
      <c r="C1862" s="38" t="s">
        <v>1455</v>
      </c>
      <c r="D1862" s="39" t="s">
        <v>1203</v>
      </c>
      <c r="E1862" s="40">
        <v>1.03</v>
      </c>
      <c r="F1862" s="40">
        <f>ROUND(0.3,7)</f>
        <v>0.3</v>
      </c>
      <c r="G1862" s="40">
        <f>SmtRes!CX1408</f>
        <v>0.309</v>
      </c>
      <c r="H1862" s="42"/>
      <c r="I1862" s="41"/>
      <c r="J1862" s="42">
        <f>SmtRes!CZ1408</f>
        <v>485.31</v>
      </c>
      <c r="K1862" s="41"/>
      <c r="L1862" s="42">
        <f>SmtRes!DI1408</f>
        <v>149.96</v>
      </c>
    </row>
    <row r="1863" spans="1:101" ht="15" x14ac:dyDescent="0.2">
      <c r="A1863" s="37"/>
      <c r="B1863" s="40">
        <v>2</v>
      </c>
      <c r="C1863" s="37" t="s">
        <v>1962</v>
      </c>
      <c r="D1863" s="39"/>
      <c r="E1863" s="44"/>
      <c r="F1863" s="40"/>
      <c r="G1863" s="40"/>
      <c r="H1863" s="40"/>
      <c r="I1863" s="40"/>
      <c r="J1863" s="40"/>
      <c r="K1863" s="40"/>
      <c r="L1863" s="45">
        <f>SUM(L1864:L1866)-SUMIF(CE1864:CE1866, 1, L1864:L1866)</f>
        <v>1.9299999999999997</v>
      </c>
    </row>
    <row r="1864" spans="1:101" ht="15" x14ac:dyDescent="0.2">
      <c r="A1864" s="37"/>
      <c r="B1864" s="40"/>
      <c r="C1864" s="37" t="s">
        <v>1964</v>
      </c>
      <c r="D1864" s="39" t="s">
        <v>1203</v>
      </c>
      <c r="E1864" s="44"/>
      <c r="F1864" s="40"/>
      <c r="G1864" s="40">
        <f>Source!V777</f>
        <v>3.0000000000000001E-3</v>
      </c>
      <c r="H1864" s="40"/>
      <c r="I1864" s="40"/>
      <c r="J1864" s="40"/>
      <c r="K1864" s="40"/>
      <c r="L1864" s="45">
        <f>SUMIF(CE1865:CE1866, 1, L1865:L1866)</f>
        <v>1.62</v>
      </c>
      <c r="CE1864">
        <v>1</v>
      </c>
    </row>
    <row r="1865" spans="1:101" ht="28.5" x14ac:dyDescent="0.2">
      <c r="A1865" s="38"/>
      <c r="B1865" s="38" t="s">
        <v>1206</v>
      </c>
      <c r="C1865" s="38" t="s">
        <v>1208</v>
      </c>
      <c r="D1865" s="39" t="s">
        <v>1100</v>
      </c>
      <c r="E1865" s="40">
        <v>0.01</v>
      </c>
      <c r="F1865" s="40">
        <f>ROUND(0.3,7)</f>
        <v>0.3</v>
      </c>
      <c r="G1865" s="40">
        <f>SmtRes!CX1410</f>
        <v>3.0000000000000001E-3</v>
      </c>
      <c r="H1865" s="42"/>
      <c r="I1865" s="41"/>
      <c r="J1865" s="42">
        <f>SmtRes!CZ1410</f>
        <v>641.70000000000005</v>
      </c>
      <c r="K1865" s="41"/>
      <c r="L1865" s="42">
        <f>SmtRes!DG1410</f>
        <v>1.93</v>
      </c>
    </row>
    <row r="1866" spans="1:101" ht="28.5" x14ac:dyDescent="0.2">
      <c r="A1866" s="38"/>
      <c r="B1866" s="38" t="s">
        <v>1209</v>
      </c>
      <c r="C1866" s="46" t="s">
        <v>1963</v>
      </c>
      <c r="D1866" s="47" t="s">
        <v>1203</v>
      </c>
      <c r="E1866" s="48">
        <f>SmtRes!DO1410*SmtRes!AT1410</f>
        <v>0.01</v>
      </c>
      <c r="F1866" s="48">
        <f>ROUND(0.3,7)</f>
        <v>0.3</v>
      </c>
      <c r="G1866" s="48">
        <f>ROUND(E1866*F1866*G1859, 7)</f>
        <v>3.0000000000000001E-3</v>
      </c>
      <c r="H1866" s="49"/>
      <c r="I1866" s="50"/>
      <c r="J1866" s="49">
        <f>ROUND(SmtRes!AG1410/SmtRes!DO1410, 2)</f>
        <v>539.69000000000005</v>
      </c>
      <c r="K1866" s="50"/>
      <c r="L1866" s="49">
        <f>SmtRes!DH1410</f>
        <v>1.62</v>
      </c>
      <c r="CE1866">
        <v>1</v>
      </c>
    </row>
    <row r="1867" spans="1:101" ht="15" x14ac:dyDescent="0.2">
      <c r="A1867" s="38"/>
      <c r="B1867" s="38"/>
      <c r="C1867" s="52" t="s">
        <v>1966</v>
      </c>
      <c r="D1867" s="39"/>
      <c r="E1867" s="40"/>
      <c r="F1867" s="40"/>
      <c r="G1867" s="40"/>
      <c r="H1867" s="42"/>
      <c r="I1867" s="41"/>
      <c r="J1867" s="42"/>
      <c r="K1867" s="41"/>
      <c r="L1867" s="42">
        <f>L1861+L1863+L1864</f>
        <v>153.51000000000002</v>
      </c>
    </row>
    <row r="1868" spans="1:101" ht="14.25" x14ac:dyDescent="0.2">
      <c r="A1868" s="38"/>
      <c r="B1868" s="38"/>
      <c r="C1868" s="38" t="s">
        <v>1967</v>
      </c>
      <c r="D1868" s="39"/>
      <c r="E1868" s="40"/>
      <c r="F1868" s="40"/>
      <c r="G1868" s="40"/>
      <c r="H1868" s="42"/>
      <c r="I1868" s="41"/>
      <c r="J1868" s="42"/>
      <c r="K1868" s="41"/>
      <c r="L1868" s="42">
        <f>SUM(AR1859:AR1871)+SUM(AS1859:AS1871)+SUM(AT1859:AT1871)+SUM(AU1859:AU1871)+SUM(AV1859:AV1871)</f>
        <v>151.58000000000001</v>
      </c>
    </row>
    <row r="1869" spans="1:101" ht="42.75" x14ac:dyDescent="0.2">
      <c r="A1869" s="38"/>
      <c r="B1869" s="38" t="s">
        <v>326</v>
      </c>
      <c r="C1869" s="38" t="s">
        <v>2057</v>
      </c>
      <c r="D1869" s="39" t="s">
        <v>635</v>
      </c>
      <c r="E1869" s="40">
        <f>Source!BZ777</f>
        <v>90</v>
      </c>
      <c r="F1869" s="40"/>
      <c r="G1869" s="40">
        <f>Source!AT777</f>
        <v>90</v>
      </c>
      <c r="H1869" s="42"/>
      <c r="I1869" s="41"/>
      <c r="J1869" s="42"/>
      <c r="K1869" s="41"/>
      <c r="L1869" s="42">
        <f>SUM(AZ1859:AZ1871)</f>
        <v>136.41999999999999</v>
      </c>
    </row>
    <row r="1870" spans="1:101" ht="42.75" x14ac:dyDescent="0.2">
      <c r="A1870" s="46"/>
      <c r="B1870" s="46" t="s">
        <v>327</v>
      </c>
      <c r="C1870" s="46" t="s">
        <v>2058</v>
      </c>
      <c r="D1870" s="47" t="s">
        <v>635</v>
      </c>
      <c r="E1870" s="48">
        <f>Source!CA777</f>
        <v>46</v>
      </c>
      <c r="F1870" s="48"/>
      <c r="G1870" s="48">
        <f>Source!AU777</f>
        <v>46</v>
      </c>
      <c r="H1870" s="49"/>
      <c r="I1870" s="50"/>
      <c r="J1870" s="49"/>
      <c r="K1870" s="50"/>
      <c r="L1870" s="49">
        <f>SUM(BA1859:BA1871)</f>
        <v>69.73</v>
      </c>
    </row>
    <row r="1871" spans="1:101" ht="15" x14ac:dyDescent="0.2">
      <c r="C1871" s="74" t="s">
        <v>1970</v>
      </c>
      <c r="D1871" s="74"/>
      <c r="E1871" s="74"/>
      <c r="F1871" s="74"/>
      <c r="G1871" s="74"/>
      <c r="H1871" s="74"/>
      <c r="I1871" s="75">
        <f>IF(E1859&lt;&gt;0,K1871/E1859, 0)</f>
        <v>359.66</v>
      </c>
      <c r="J1871" s="75"/>
      <c r="K1871" s="75">
        <f>L1861+L1863+L1869+L1870+L1864</f>
        <v>359.66</v>
      </c>
      <c r="L1871" s="75"/>
      <c r="M1871" s="70">
        <f>K1871*1.038</f>
        <v>373.32708000000002</v>
      </c>
      <c r="AD1871">
        <f>ROUND((Source!AT777/100)*((ROUND(SUMIF(SmtRes!AQ1408:'SmtRes'!AQ1410,"=1",SmtRes!AD1408:'SmtRes'!AD1410)*Source!I777, 2)+ROUND(SUMIF(SmtRes!AQ1408:'SmtRes'!AQ1410,"=1",SmtRes!AC1408:'SmtRes'!AC1410)*Source!I777, 2))), 2)</f>
        <v>922.5</v>
      </c>
      <c r="AE1871">
        <f>ROUND((Source!AU777/100)*((ROUND(SUMIF(SmtRes!AQ1408:'SmtRes'!AQ1410,"=1",SmtRes!AD1408:'SmtRes'!AD1410)*Source!I777, 2)+ROUND(SUMIF(SmtRes!AQ1408:'SmtRes'!AQ1410,"=1",SmtRes!AC1408:'SmtRes'!AC1410)*Source!I777, 2))), 2)</f>
        <v>471.5</v>
      </c>
      <c r="AN1871" s="51">
        <f>L1861+L1863+L1869+L1870+L1864</f>
        <v>359.66</v>
      </c>
      <c r="AO1871" s="51">
        <f>L1863</f>
        <v>1.9299999999999997</v>
      </c>
      <c r="AQ1871" t="s">
        <v>1971</v>
      </c>
      <c r="AR1871" s="51">
        <f>L1861</f>
        <v>149.96</v>
      </c>
      <c r="AT1871" s="51">
        <f>L1864</f>
        <v>1.62</v>
      </c>
      <c r="AV1871" t="s">
        <v>1971</v>
      </c>
      <c r="AW1871">
        <f>0</f>
        <v>0</v>
      </c>
      <c r="AZ1871">
        <f>Source!X777</f>
        <v>136.41999999999999</v>
      </c>
      <c r="BA1871">
        <f>Source!Y777</f>
        <v>69.73</v>
      </c>
      <c r="CD1871">
        <v>2</v>
      </c>
    </row>
    <row r="1872" spans="1:101" ht="111" x14ac:dyDescent="0.2">
      <c r="A1872" s="36" t="s">
        <v>882</v>
      </c>
      <c r="B1872" s="38" t="s">
        <v>2163</v>
      </c>
      <c r="C1872" s="38" t="s">
        <v>2181</v>
      </c>
      <c r="D1872" s="39" t="str">
        <f>Source!H778</f>
        <v>ШТ</v>
      </c>
      <c r="E1872" s="40">
        <f>Source!K778</f>
        <v>1</v>
      </c>
      <c r="F1872" s="40"/>
      <c r="G1872" s="40">
        <f>Source!I778</f>
        <v>1</v>
      </c>
      <c r="H1872" s="42"/>
      <c r="I1872" s="41"/>
      <c r="J1872" s="42"/>
      <c r="K1872" s="41"/>
      <c r="L1872" s="42"/>
    </row>
    <row r="1873" spans="1:101" ht="15" x14ac:dyDescent="0.2">
      <c r="A1873" s="37"/>
      <c r="B1873" s="40">
        <v>1</v>
      </c>
      <c r="C1873" s="37" t="s">
        <v>1961</v>
      </c>
      <c r="D1873" s="39" t="s">
        <v>1203</v>
      </c>
      <c r="E1873" s="44"/>
      <c r="F1873" s="40"/>
      <c r="G1873" s="40">
        <f>Source!U778</f>
        <v>1.03</v>
      </c>
      <c r="H1873" s="40"/>
      <c r="I1873" s="40"/>
      <c r="J1873" s="40"/>
      <c r="K1873" s="40"/>
      <c r="L1873" s="45">
        <f>SUM(L1874:L1874)-SUMIF(CE1874:CE1874, 1, L1874:L1874)</f>
        <v>499.87</v>
      </c>
    </row>
    <row r="1874" spans="1:101" ht="14.25" x14ac:dyDescent="0.2">
      <c r="A1874" s="38"/>
      <c r="B1874" s="38" t="s">
        <v>1359</v>
      </c>
      <c r="C1874" s="38" t="s">
        <v>1455</v>
      </c>
      <c r="D1874" s="39" t="s">
        <v>1203</v>
      </c>
      <c r="E1874" s="40">
        <v>1.03</v>
      </c>
      <c r="F1874" s="40"/>
      <c r="G1874" s="40">
        <f>SmtRes!CX1411</f>
        <v>1.03</v>
      </c>
      <c r="H1874" s="42"/>
      <c r="I1874" s="41"/>
      <c r="J1874" s="42">
        <f>SmtRes!CZ1411</f>
        <v>485.31</v>
      </c>
      <c r="K1874" s="41"/>
      <c r="L1874" s="42">
        <f>SmtRes!DI1411</f>
        <v>499.87</v>
      </c>
    </row>
    <row r="1875" spans="1:101" ht="15" x14ac:dyDescent="0.2">
      <c r="A1875" s="37"/>
      <c r="B1875" s="40">
        <v>2</v>
      </c>
      <c r="C1875" s="37" t="s">
        <v>1962</v>
      </c>
      <c r="D1875" s="39"/>
      <c r="E1875" s="44"/>
      <c r="F1875" s="40"/>
      <c r="G1875" s="40"/>
      <c r="H1875" s="40"/>
      <c r="I1875" s="40"/>
      <c r="J1875" s="40"/>
      <c r="K1875" s="40"/>
      <c r="L1875" s="45">
        <f>SUM(L1876:L1878)-SUMIF(CE1876:CE1878, 1, L1876:L1878)</f>
        <v>6.4199999999999982</v>
      </c>
    </row>
    <row r="1876" spans="1:101" ht="15" x14ac:dyDescent="0.2">
      <c r="A1876" s="37"/>
      <c r="B1876" s="40"/>
      <c r="C1876" s="37" t="s">
        <v>1964</v>
      </c>
      <c r="D1876" s="39" t="s">
        <v>1203</v>
      </c>
      <c r="E1876" s="44"/>
      <c r="F1876" s="40"/>
      <c r="G1876" s="40">
        <f>Source!V778</f>
        <v>0.01</v>
      </c>
      <c r="H1876" s="40"/>
      <c r="I1876" s="40"/>
      <c r="J1876" s="40"/>
      <c r="K1876" s="40"/>
      <c r="L1876" s="45">
        <f>SUMIF(CE1877:CE1878, 1, L1877:L1878)</f>
        <v>5.4</v>
      </c>
      <c r="CE1876">
        <v>1</v>
      </c>
    </row>
    <row r="1877" spans="1:101" ht="28.5" x14ac:dyDescent="0.2">
      <c r="A1877" s="38"/>
      <c r="B1877" s="38" t="s">
        <v>1206</v>
      </c>
      <c r="C1877" s="38" t="s">
        <v>1208</v>
      </c>
      <c r="D1877" s="39" t="s">
        <v>1100</v>
      </c>
      <c r="E1877" s="40">
        <v>0.01</v>
      </c>
      <c r="F1877" s="40"/>
      <c r="G1877" s="40">
        <f>SmtRes!CX1413</f>
        <v>0.01</v>
      </c>
      <c r="H1877" s="42"/>
      <c r="I1877" s="41"/>
      <c r="J1877" s="42">
        <f>SmtRes!CZ1413</f>
        <v>641.70000000000005</v>
      </c>
      <c r="K1877" s="41"/>
      <c r="L1877" s="42">
        <f>SmtRes!DG1413</f>
        <v>6.42</v>
      </c>
    </row>
    <row r="1878" spans="1:101" ht="28.5" x14ac:dyDescent="0.2">
      <c r="A1878" s="38"/>
      <c r="B1878" s="38" t="s">
        <v>1209</v>
      </c>
      <c r="C1878" s="46" t="s">
        <v>1963</v>
      </c>
      <c r="D1878" s="47" t="s">
        <v>1203</v>
      </c>
      <c r="E1878" s="48">
        <f>SmtRes!DO1413*SmtRes!AT1413</f>
        <v>0.01</v>
      </c>
      <c r="F1878" s="48"/>
      <c r="G1878" s="48">
        <f>ROUND(E1878*G1872, 7)</f>
        <v>0.01</v>
      </c>
      <c r="H1878" s="49"/>
      <c r="I1878" s="50"/>
      <c r="J1878" s="49">
        <f>ROUND(SmtRes!AG1413/SmtRes!DO1413, 2)</f>
        <v>539.69000000000005</v>
      </c>
      <c r="K1878" s="50"/>
      <c r="L1878" s="49">
        <f>SmtRes!DH1413</f>
        <v>5.4</v>
      </c>
      <c r="CE1878">
        <v>1</v>
      </c>
    </row>
    <row r="1879" spans="1:101" ht="15" x14ac:dyDescent="0.2">
      <c r="A1879" s="38"/>
      <c r="B1879" s="38"/>
      <c r="C1879" s="52" t="s">
        <v>1966</v>
      </c>
      <c r="D1879" s="39"/>
      <c r="E1879" s="40"/>
      <c r="F1879" s="40"/>
      <c r="G1879" s="40"/>
      <c r="H1879" s="42"/>
      <c r="I1879" s="41"/>
      <c r="J1879" s="42"/>
      <c r="K1879" s="41"/>
      <c r="L1879" s="42">
        <f>L1873+L1875+L1876</f>
        <v>511.69</v>
      </c>
    </row>
    <row r="1880" spans="1:101" ht="14.25" x14ac:dyDescent="0.2">
      <c r="A1880" s="38"/>
      <c r="B1880" s="38"/>
      <c r="C1880" s="38" t="s">
        <v>1967</v>
      </c>
      <c r="D1880" s="39"/>
      <c r="E1880" s="40"/>
      <c r="F1880" s="40"/>
      <c r="G1880" s="40"/>
      <c r="H1880" s="42"/>
      <c r="I1880" s="41"/>
      <c r="J1880" s="42"/>
      <c r="K1880" s="41"/>
      <c r="L1880" s="42">
        <f>SUM(AR1872:AR1883)+SUM(AS1872:AS1883)+SUM(AT1872:AT1883)+SUM(AU1872:AU1883)+SUM(AV1872:AV1883)</f>
        <v>505.27</v>
      </c>
    </row>
    <row r="1881" spans="1:101" ht="42.75" x14ac:dyDescent="0.2">
      <c r="A1881" s="38"/>
      <c r="B1881" s="38" t="s">
        <v>326</v>
      </c>
      <c r="C1881" s="38" t="s">
        <v>2057</v>
      </c>
      <c r="D1881" s="39" t="s">
        <v>635</v>
      </c>
      <c r="E1881" s="40">
        <f>Source!BZ778</f>
        <v>90</v>
      </c>
      <c r="F1881" s="40"/>
      <c r="G1881" s="40">
        <f>Source!AT778</f>
        <v>90</v>
      </c>
      <c r="H1881" s="42"/>
      <c r="I1881" s="41"/>
      <c r="J1881" s="42"/>
      <c r="K1881" s="41"/>
      <c r="L1881" s="42">
        <f>SUM(AZ1872:AZ1883)</f>
        <v>454.74</v>
      </c>
    </row>
    <row r="1882" spans="1:101" ht="42.75" x14ac:dyDescent="0.2">
      <c r="A1882" s="46"/>
      <c r="B1882" s="46" t="s">
        <v>327</v>
      </c>
      <c r="C1882" s="46" t="s">
        <v>2058</v>
      </c>
      <c r="D1882" s="47" t="s">
        <v>635</v>
      </c>
      <c r="E1882" s="48">
        <f>Source!CA778</f>
        <v>46</v>
      </c>
      <c r="F1882" s="48"/>
      <c r="G1882" s="48">
        <f>Source!AU778</f>
        <v>46</v>
      </c>
      <c r="H1882" s="49"/>
      <c r="I1882" s="50"/>
      <c r="J1882" s="49"/>
      <c r="K1882" s="50"/>
      <c r="L1882" s="49">
        <f>SUM(BA1872:BA1883)</f>
        <v>232.42</v>
      </c>
    </row>
    <row r="1883" spans="1:101" ht="15" x14ac:dyDescent="0.2">
      <c r="C1883" s="74" t="s">
        <v>1970</v>
      </c>
      <c r="D1883" s="74"/>
      <c r="E1883" s="74"/>
      <c r="F1883" s="74"/>
      <c r="G1883" s="74"/>
      <c r="H1883" s="74"/>
      <c r="I1883" s="75">
        <f>IF(E1872&lt;&gt;0,K1883/E1872, 0)</f>
        <v>1198.8500000000001</v>
      </c>
      <c r="J1883" s="75"/>
      <c r="K1883" s="75">
        <f>L1873+L1875+L1881+L1882+L1876</f>
        <v>1198.8500000000001</v>
      </c>
      <c r="L1883" s="75"/>
      <c r="M1883" s="70">
        <f>K1883*1.038</f>
        <v>1244.4063000000001</v>
      </c>
      <c r="AD1883">
        <f>ROUND((Source!AT778/100)*((ROUND(SUMIF(SmtRes!AQ1411:'SmtRes'!AQ1413,"=1",SmtRes!AD1411:'SmtRes'!AD1413)*Source!I778, 2)+ROUND(SUMIF(SmtRes!AQ1411:'SmtRes'!AQ1413,"=1",SmtRes!AC1411:'SmtRes'!AC1413)*Source!I778, 2))), 2)</f>
        <v>922.5</v>
      </c>
      <c r="AE1883">
        <f>ROUND((Source!AU778/100)*((ROUND(SUMIF(SmtRes!AQ1411:'SmtRes'!AQ1413,"=1",SmtRes!AD1411:'SmtRes'!AD1413)*Source!I778, 2)+ROUND(SUMIF(SmtRes!AQ1411:'SmtRes'!AQ1413,"=1",SmtRes!AC1411:'SmtRes'!AC1413)*Source!I778, 2))), 2)</f>
        <v>471.5</v>
      </c>
      <c r="AN1883" s="51">
        <f>L1873+L1875+L1881+L1882+L1876</f>
        <v>1198.8500000000001</v>
      </c>
      <c r="AO1883" s="51">
        <f>L1875</f>
        <v>6.4199999999999982</v>
      </c>
      <c r="AQ1883" t="s">
        <v>1971</v>
      </c>
      <c r="AR1883" s="51">
        <f>L1873</f>
        <v>499.87</v>
      </c>
      <c r="AT1883" s="51">
        <f>L1876</f>
        <v>5.4</v>
      </c>
      <c r="AV1883" t="s">
        <v>1971</v>
      </c>
      <c r="AW1883">
        <f>0</f>
        <v>0</v>
      </c>
      <c r="AZ1883">
        <f>Source!X778</f>
        <v>454.74</v>
      </c>
      <c r="BA1883">
        <f>Source!Y778</f>
        <v>232.42</v>
      </c>
      <c r="CD1883">
        <v>2</v>
      </c>
    </row>
    <row r="1884" spans="1:101" ht="114" x14ac:dyDescent="0.2">
      <c r="A1884" s="36" t="s">
        <v>888</v>
      </c>
      <c r="B1884" s="38" t="s">
        <v>2171</v>
      </c>
      <c r="C1884" s="38" t="str">
        <f>Source!G783</f>
        <v>Шкаф (пульт) управления навесной, высота, ширина и глубина: до 600х600х350 мм(применительноДемонтаж навесного шкафа (пульт) управления с внутренней стены помещения поста охраны, (В*Ш*Г) 600мм*600мм*350мм)</v>
      </c>
      <c r="D1884" s="39" t="str">
        <f>Source!H783</f>
        <v>ШТ</v>
      </c>
      <c r="E1884" s="40">
        <f>Source!K783</f>
        <v>1</v>
      </c>
      <c r="F1884" s="40"/>
      <c r="G1884" s="40">
        <f>Source!I783</f>
        <v>1</v>
      </c>
      <c r="H1884" s="42"/>
      <c r="I1884" s="41"/>
      <c r="J1884" s="42"/>
      <c r="K1884" s="41"/>
      <c r="L1884" s="42"/>
    </row>
    <row r="1885" spans="1:101" ht="38.25" x14ac:dyDescent="0.2">
      <c r="B1885" s="54" t="s">
        <v>1918</v>
      </c>
      <c r="C1885" s="77" t="s">
        <v>2055</v>
      </c>
      <c r="D1885" s="77"/>
      <c r="E1885" s="77"/>
      <c r="F1885" s="77"/>
      <c r="G1885" s="77"/>
      <c r="H1885" s="77"/>
      <c r="I1885" s="77"/>
      <c r="J1885" s="77"/>
      <c r="K1885" s="77"/>
      <c r="L1885" s="77"/>
      <c r="CW1885" s="55" t="s">
        <v>2055</v>
      </c>
    </row>
    <row r="1886" spans="1:101" ht="15" x14ac:dyDescent="0.2">
      <c r="A1886" s="37"/>
      <c r="B1886" s="40">
        <v>1</v>
      </c>
      <c r="C1886" s="37" t="s">
        <v>1961</v>
      </c>
      <c r="D1886" s="39" t="s">
        <v>1203</v>
      </c>
      <c r="E1886" s="44"/>
      <c r="F1886" s="40"/>
      <c r="G1886" s="40">
        <f>Source!U783</f>
        <v>0.61799999999999999</v>
      </c>
      <c r="H1886" s="40"/>
      <c r="I1886" s="40"/>
      <c r="J1886" s="40"/>
      <c r="K1886" s="40"/>
      <c r="L1886" s="45">
        <f>SUM(L1887:L1887)-SUMIF(CE1887:CE1887, 1, L1887:L1887)</f>
        <v>343.48</v>
      </c>
    </row>
    <row r="1887" spans="1:101" ht="14.25" x14ac:dyDescent="0.2">
      <c r="A1887" s="38"/>
      <c r="B1887" s="38" t="s">
        <v>1251</v>
      </c>
      <c r="C1887" s="38" t="s">
        <v>1672</v>
      </c>
      <c r="D1887" s="39" t="s">
        <v>1203</v>
      </c>
      <c r="E1887" s="40">
        <v>2.06</v>
      </c>
      <c r="F1887" s="40">
        <f>ROUND(0.3,7)</f>
        <v>0.3</v>
      </c>
      <c r="G1887" s="40">
        <f>SmtRes!CX1420</f>
        <v>0.61799999999999999</v>
      </c>
      <c r="H1887" s="42"/>
      <c r="I1887" s="41"/>
      <c r="J1887" s="42">
        <f>SmtRes!CZ1420</f>
        <v>555.79999999999995</v>
      </c>
      <c r="K1887" s="41"/>
      <c r="L1887" s="42">
        <f>SmtRes!DI1420</f>
        <v>343.48</v>
      </c>
    </row>
    <row r="1888" spans="1:101" ht="15" x14ac:dyDescent="0.2">
      <c r="A1888" s="37"/>
      <c r="B1888" s="40">
        <v>2</v>
      </c>
      <c r="C1888" s="37" t="s">
        <v>1962</v>
      </c>
      <c r="D1888" s="39"/>
      <c r="E1888" s="44"/>
      <c r="F1888" s="40"/>
      <c r="G1888" s="40"/>
      <c r="H1888" s="40"/>
      <c r="I1888" s="40"/>
      <c r="J1888" s="40"/>
      <c r="K1888" s="40"/>
      <c r="L1888" s="45">
        <f>SUM(L1889:L1897)-SUMIF(CE1889:CE1897, 1, L1889:L1897)</f>
        <v>70.739999999999966</v>
      </c>
    </row>
    <row r="1889" spans="1:83" ht="15" x14ac:dyDescent="0.2">
      <c r="A1889" s="37"/>
      <c r="B1889" s="40"/>
      <c r="C1889" s="37" t="s">
        <v>1964</v>
      </c>
      <c r="D1889" s="39" t="s">
        <v>1203</v>
      </c>
      <c r="E1889" s="44"/>
      <c r="F1889" s="40"/>
      <c r="G1889" s="40">
        <f>Source!V783</f>
        <v>9.2999999999999999E-2</v>
      </c>
      <c r="H1889" s="40"/>
      <c r="I1889" s="40"/>
      <c r="J1889" s="40"/>
      <c r="K1889" s="40"/>
      <c r="L1889" s="45">
        <f>SUMIF(CE1890:CE1897, 1, L1890:L1897)</f>
        <v>53.52</v>
      </c>
      <c r="CE1889">
        <v>1</v>
      </c>
    </row>
    <row r="1890" spans="1:83" ht="42.75" x14ac:dyDescent="0.2">
      <c r="A1890" s="38"/>
      <c r="B1890" s="38" t="s">
        <v>1819</v>
      </c>
      <c r="C1890" s="38" t="s">
        <v>1821</v>
      </c>
      <c r="D1890" s="39" t="s">
        <v>1100</v>
      </c>
      <c r="E1890" s="40">
        <v>0.19</v>
      </c>
      <c r="F1890" s="40">
        <f t="shared" ref="F1890:F1897" si="21">ROUND(0.3,7)</f>
        <v>0.3</v>
      </c>
      <c r="G1890" s="40">
        <f>SmtRes!CX1422</f>
        <v>5.7000000000000002E-2</v>
      </c>
      <c r="H1890" s="42">
        <f>SmtRes!CZ1422</f>
        <v>10.23</v>
      </c>
      <c r="I1890" s="41">
        <f>SmtRes!AJ1422</f>
        <v>1.41</v>
      </c>
      <c r="J1890" s="42">
        <f>ROUND(H1890*I1890, 2)</f>
        <v>14.42</v>
      </c>
      <c r="K1890" s="41"/>
      <c r="L1890" s="42">
        <f>SmtRes!DG1422</f>
        <v>0.82</v>
      </c>
    </row>
    <row r="1891" spans="1:83" ht="28.5" x14ac:dyDescent="0.2">
      <c r="A1891" s="38"/>
      <c r="B1891" s="38" t="s">
        <v>1220</v>
      </c>
      <c r="C1891" s="38" t="s">
        <v>1222</v>
      </c>
      <c r="D1891" s="39" t="s">
        <v>1100</v>
      </c>
      <c r="E1891" s="40">
        <v>0.06</v>
      </c>
      <c r="F1891" s="40">
        <f t="shared" si="21"/>
        <v>0.3</v>
      </c>
      <c r="G1891" s="40">
        <f>SmtRes!CX1423</f>
        <v>1.7999999999999999E-2</v>
      </c>
      <c r="H1891" s="42"/>
      <c r="I1891" s="41"/>
      <c r="J1891" s="42">
        <f>SmtRes!CZ1423</f>
        <v>1626.29</v>
      </c>
      <c r="K1891" s="41"/>
      <c r="L1891" s="42">
        <f>SmtRes!DG1423</f>
        <v>29.27</v>
      </c>
    </row>
    <row r="1892" spans="1:83" ht="28.5" x14ac:dyDescent="0.2">
      <c r="A1892" s="38"/>
      <c r="B1892" s="38" t="s">
        <v>1223</v>
      </c>
      <c r="C1892" s="38" t="s">
        <v>1975</v>
      </c>
      <c r="D1892" s="39" t="s">
        <v>1203</v>
      </c>
      <c r="E1892" s="40">
        <f>SmtRes!DO1423*SmtRes!AT1423</f>
        <v>0.06</v>
      </c>
      <c r="F1892" s="40">
        <f t="shared" si="21"/>
        <v>0.3</v>
      </c>
      <c r="G1892" s="40">
        <f>ROUND(E1892*F1892*G1884, 7)</f>
        <v>1.7999999999999999E-2</v>
      </c>
      <c r="H1892" s="42"/>
      <c r="I1892" s="41"/>
      <c r="J1892" s="42">
        <f>ROUND(SmtRes!AG1423/SmtRes!DO1423, 2)</f>
        <v>724.95</v>
      </c>
      <c r="K1892" s="41"/>
      <c r="L1892" s="42">
        <f>SmtRes!DH1423</f>
        <v>13.05</v>
      </c>
      <c r="CE1892">
        <v>1</v>
      </c>
    </row>
    <row r="1893" spans="1:83" ht="28.5" x14ac:dyDescent="0.2">
      <c r="A1893" s="38"/>
      <c r="B1893" s="38" t="s">
        <v>1206</v>
      </c>
      <c r="C1893" s="38" t="s">
        <v>1208</v>
      </c>
      <c r="D1893" s="39" t="s">
        <v>1100</v>
      </c>
      <c r="E1893" s="40">
        <v>0.06</v>
      </c>
      <c r="F1893" s="40">
        <f t="shared" si="21"/>
        <v>0.3</v>
      </c>
      <c r="G1893" s="40">
        <f>SmtRes!CX1424</f>
        <v>1.7999999999999999E-2</v>
      </c>
      <c r="H1893" s="42"/>
      <c r="I1893" s="41"/>
      <c r="J1893" s="42">
        <f>SmtRes!CZ1424</f>
        <v>641.70000000000005</v>
      </c>
      <c r="K1893" s="41"/>
      <c r="L1893" s="42">
        <f>SmtRes!DG1424</f>
        <v>11.55</v>
      </c>
    </row>
    <row r="1894" spans="1:83" ht="28.5" x14ac:dyDescent="0.2">
      <c r="A1894" s="38"/>
      <c r="B1894" s="38" t="s">
        <v>1209</v>
      </c>
      <c r="C1894" s="38" t="s">
        <v>1963</v>
      </c>
      <c r="D1894" s="39" t="s">
        <v>1203</v>
      </c>
      <c r="E1894" s="40">
        <f>SmtRes!DO1424*SmtRes!AT1424</f>
        <v>0.06</v>
      </c>
      <c r="F1894" s="40">
        <f t="shared" si="21"/>
        <v>0.3</v>
      </c>
      <c r="G1894" s="40">
        <f>ROUND(E1894*F1894*G1884, 7)</f>
        <v>1.7999999999999999E-2</v>
      </c>
      <c r="H1894" s="42"/>
      <c r="I1894" s="41"/>
      <c r="J1894" s="42">
        <f>ROUND(SmtRes!AG1424/SmtRes!DO1424, 2)</f>
        <v>539.69000000000005</v>
      </c>
      <c r="K1894" s="41"/>
      <c r="L1894" s="42">
        <f>SmtRes!DH1424</f>
        <v>9.7100000000000009</v>
      </c>
      <c r="CE1894">
        <v>1</v>
      </c>
    </row>
    <row r="1895" spans="1:83" ht="42.75" x14ac:dyDescent="0.2">
      <c r="A1895" s="38"/>
      <c r="B1895" s="38" t="s">
        <v>1238</v>
      </c>
      <c r="C1895" s="38" t="s">
        <v>1240</v>
      </c>
      <c r="D1895" s="39" t="s">
        <v>1100</v>
      </c>
      <c r="E1895" s="40">
        <v>0.61</v>
      </c>
      <c r="F1895" s="40">
        <f t="shared" si="21"/>
        <v>0.3</v>
      </c>
      <c r="G1895" s="40">
        <f>SmtRes!CX1425</f>
        <v>0.183</v>
      </c>
      <c r="H1895" s="42"/>
      <c r="I1895" s="41"/>
      <c r="J1895" s="42">
        <f>SmtRes!CZ1425</f>
        <v>34.61</v>
      </c>
      <c r="K1895" s="41"/>
      <c r="L1895" s="42">
        <f>SmtRes!DG1425</f>
        <v>6.33</v>
      </c>
    </row>
    <row r="1896" spans="1:83" ht="57" x14ac:dyDescent="0.2">
      <c r="A1896" s="38"/>
      <c r="B1896" s="38" t="s">
        <v>1525</v>
      </c>
      <c r="C1896" s="38" t="s">
        <v>1527</v>
      </c>
      <c r="D1896" s="39" t="s">
        <v>1100</v>
      </c>
      <c r="E1896" s="40">
        <v>0.19</v>
      </c>
      <c r="F1896" s="40">
        <f t="shared" si="21"/>
        <v>0.3</v>
      </c>
      <c r="G1896" s="40">
        <f>SmtRes!CX1426</f>
        <v>5.7000000000000002E-2</v>
      </c>
      <c r="H1896" s="42"/>
      <c r="I1896" s="41"/>
      <c r="J1896" s="42">
        <f>SmtRes!CZ1426</f>
        <v>399.44</v>
      </c>
      <c r="K1896" s="41"/>
      <c r="L1896" s="42">
        <f>SmtRes!DG1426</f>
        <v>22.77</v>
      </c>
    </row>
    <row r="1897" spans="1:83" ht="28.5" x14ac:dyDescent="0.2">
      <c r="A1897" s="38"/>
      <c r="B1897" s="38" t="s">
        <v>1209</v>
      </c>
      <c r="C1897" s="38" t="s">
        <v>1963</v>
      </c>
      <c r="D1897" s="39" t="s">
        <v>1203</v>
      </c>
      <c r="E1897" s="40">
        <f>SmtRes!DO1426*SmtRes!AT1426</f>
        <v>0.19</v>
      </c>
      <c r="F1897" s="40">
        <f t="shared" si="21"/>
        <v>0.3</v>
      </c>
      <c r="G1897" s="40">
        <f>ROUND(E1897*F1897*G1884, 7)</f>
        <v>5.7000000000000002E-2</v>
      </c>
      <c r="H1897" s="42"/>
      <c r="I1897" s="41"/>
      <c r="J1897" s="42">
        <f>ROUND(SmtRes!AG1426/SmtRes!DO1426, 2)</f>
        <v>539.69000000000005</v>
      </c>
      <c r="K1897" s="41"/>
      <c r="L1897" s="42">
        <f>SmtRes!DH1426</f>
        <v>30.76</v>
      </c>
      <c r="CE1897">
        <v>1</v>
      </c>
    </row>
    <row r="1898" spans="1:83" ht="15" hidden="1" x14ac:dyDescent="0.2">
      <c r="A1898" s="37"/>
      <c r="B1898" s="40">
        <v>4</v>
      </c>
      <c r="C1898" s="37" t="s">
        <v>1965</v>
      </c>
      <c r="D1898" s="39"/>
      <c r="E1898" s="44"/>
      <c r="F1898" s="40"/>
      <c r="G1898" s="40"/>
      <c r="H1898" s="40"/>
      <c r="I1898" s="40"/>
      <c r="J1898" s="40"/>
      <c r="K1898" s="40"/>
      <c r="L1898" s="45">
        <f>SUM(L1899:L1901)-SUMIF(CE1899:CE1901, 1, L1899:L1901)</f>
        <v>0</v>
      </c>
    </row>
    <row r="1899" spans="1:83" ht="57" x14ac:dyDescent="0.2">
      <c r="A1899" s="38"/>
      <c r="B1899" s="38" t="s">
        <v>1320</v>
      </c>
      <c r="C1899" s="38" t="s">
        <v>1322</v>
      </c>
      <c r="D1899" s="39" t="s">
        <v>441</v>
      </c>
      <c r="E1899" s="40">
        <v>0.1</v>
      </c>
      <c r="F1899" s="40">
        <f>ROUND(0,7)</f>
        <v>0</v>
      </c>
      <c r="G1899" s="40">
        <f>SmtRes!CX1427</f>
        <v>0</v>
      </c>
      <c r="H1899" s="42">
        <f>SmtRes!CZ1427</f>
        <v>155.63</v>
      </c>
      <c r="I1899" s="41">
        <f>SmtRes!AI1427</f>
        <v>0.78</v>
      </c>
      <c r="J1899" s="42">
        <f>ROUND(H1899*I1899, 2)</f>
        <v>121.39</v>
      </c>
      <c r="K1899" s="41"/>
      <c r="L1899" s="42">
        <f>SmtRes!DF1427</f>
        <v>0</v>
      </c>
    </row>
    <row r="1900" spans="1:83" ht="28.5" x14ac:dyDescent="0.2">
      <c r="A1900" s="38"/>
      <c r="B1900" s="38" t="s">
        <v>1241</v>
      </c>
      <c r="C1900" s="38" t="s">
        <v>1243</v>
      </c>
      <c r="D1900" s="39" t="s">
        <v>441</v>
      </c>
      <c r="E1900" s="40">
        <v>0.1</v>
      </c>
      <c r="F1900" s="40">
        <f>ROUND(0,7)</f>
        <v>0</v>
      </c>
      <c r="G1900" s="40">
        <f>SmtRes!CX1428</f>
        <v>0</v>
      </c>
      <c r="H1900" s="42">
        <f>SmtRes!CZ1428</f>
        <v>174.93</v>
      </c>
      <c r="I1900" s="41">
        <f>SmtRes!AI1428</f>
        <v>1.08</v>
      </c>
      <c r="J1900" s="42">
        <f>ROUND(H1900*I1900, 2)</f>
        <v>188.92</v>
      </c>
      <c r="K1900" s="41"/>
      <c r="L1900" s="42">
        <f>SmtRes!DF1428</f>
        <v>0</v>
      </c>
    </row>
    <row r="1901" spans="1:83" ht="28.5" x14ac:dyDescent="0.2">
      <c r="A1901" s="38"/>
      <c r="B1901" s="38" t="s">
        <v>1755</v>
      </c>
      <c r="C1901" s="46" t="s">
        <v>1757</v>
      </c>
      <c r="D1901" s="47" t="s">
        <v>441</v>
      </c>
      <c r="E1901" s="48">
        <v>0.02</v>
      </c>
      <c r="F1901" s="48">
        <f>ROUND(0,7)</f>
        <v>0</v>
      </c>
      <c r="G1901" s="48">
        <f>SmtRes!CX1429</f>
        <v>0</v>
      </c>
      <c r="H1901" s="49">
        <f>SmtRes!CZ1429</f>
        <v>79.88</v>
      </c>
      <c r="I1901" s="50">
        <f>SmtRes!AI1429</f>
        <v>1.44</v>
      </c>
      <c r="J1901" s="49">
        <f>ROUND(H1901*I1901, 2)</f>
        <v>115.03</v>
      </c>
      <c r="K1901" s="50"/>
      <c r="L1901" s="49">
        <f>SmtRes!DF1429</f>
        <v>0</v>
      </c>
    </row>
    <row r="1902" spans="1:83" ht="15" x14ac:dyDescent="0.2">
      <c r="A1902" s="38"/>
      <c r="B1902" s="38"/>
      <c r="C1902" s="52" t="s">
        <v>1966</v>
      </c>
      <c r="D1902" s="39"/>
      <c r="E1902" s="40"/>
      <c r="F1902" s="40"/>
      <c r="G1902" s="40"/>
      <c r="H1902" s="42"/>
      <c r="I1902" s="41"/>
      <c r="J1902" s="42"/>
      <c r="K1902" s="41"/>
      <c r="L1902" s="42">
        <f>L1886+L1888+L1889+L1898</f>
        <v>467.73999999999995</v>
      </c>
    </row>
    <row r="1903" spans="1:83" ht="14.25" x14ac:dyDescent="0.2">
      <c r="A1903" s="38"/>
      <c r="B1903" s="38"/>
      <c r="C1903" s="38" t="s">
        <v>1967</v>
      </c>
      <c r="D1903" s="39"/>
      <c r="E1903" s="40"/>
      <c r="F1903" s="40"/>
      <c r="G1903" s="40"/>
      <c r="H1903" s="42"/>
      <c r="I1903" s="41"/>
      <c r="J1903" s="42"/>
      <c r="K1903" s="41"/>
      <c r="L1903" s="42">
        <f>SUM(AR1884:AR1906)+SUM(AS1884:AS1906)+SUM(AT1884:AT1906)+SUM(AU1884:AU1906)+SUM(AV1884:AV1906)</f>
        <v>397</v>
      </c>
    </row>
    <row r="1904" spans="1:83" ht="28.5" x14ac:dyDescent="0.2">
      <c r="A1904" s="38"/>
      <c r="B1904" s="38" t="s">
        <v>515</v>
      </c>
      <c r="C1904" s="38" t="s">
        <v>2118</v>
      </c>
      <c r="D1904" s="39" t="s">
        <v>635</v>
      </c>
      <c r="E1904" s="40">
        <f>Source!BZ783</f>
        <v>97</v>
      </c>
      <c r="F1904" s="40"/>
      <c r="G1904" s="40">
        <f>Source!AT783</f>
        <v>97</v>
      </c>
      <c r="H1904" s="42"/>
      <c r="I1904" s="41"/>
      <c r="J1904" s="42"/>
      <c r="K1904" s="41"/>
      <c r="L1904" s="42">
        <f>SUM(AZ1884:AZ1906)</f>
        <v>385.09</v>
      </c>
    </row>
    <row r="1905" spans="1:83" ht="28.5" x14ac:dyDescent="0.2">
      <c r="A1905" s="46"/>
      <c r="B1905" s="46" t="s">
        <v>516</v>
      </c>
      <c r="C1905" s="46" t="s">
        <v>2119</v>
      </c>
      <c r="D1905" s="47" t="s">
        <v>635</v>
      </c>
      <c r="E1905" s="48">
        <f>Source!CA783</f>
        <v>51</v>
      </c>
      <c r="F1905" s="48"/>
      <c r="G1905" s="48">
        <f>Source!AU783</f>
        <v>51</v>
      </c>
      <c r="H1905" s="49"/>
      <c r="I1905" s="50"/>
      <c r="J1905" s="49"/>
      <c r="K1905" s="50"/>
      <c r="L1905" s="49">
        <f>SUM(BA1884:BA1906)</f>
        <v>202.47</v>
      </c>
    </row>
    <row r="1906" spans="1:83" ht="15" x14ac:dyDescent="0.2">
      <c r="C1906" s="74" t="s">
        <v>1970</v>
      </c>
      <c r="D1906" s="74"/>
      <c r="E1906" s="74"/>
      <c r="F1906" s="74"/>
      <c r="G1906" s="74"/>
      <c r="H1906" s="74"/>
      <c r="I1906" s="75">
        <f>IF(E1884&lt;&gt;0,K1906/E1884, 0)</f>
        <v>1055.3</v>
      </c>
      <c r="J1906" s="75"/>
      <c r="K1906" s="75">
        <f>L1886+L1888+L1898+L1904+L1905+L1889</f>
        <v>1055.3</v>
      </c>
      <c r="L1906" s="75"/>
      <c r="M1906" s="70">
        <f>K1906*1.038</f>
        <v>1095.4014</v>
      </c>
      <c r="AD1906">
        <f>ROUND((Source!AT783/100)*((ROUND(SUMIF(SmtRes!AQ1420:'SmtRes'!AQ1429,"=1",SmtRes!AD1420:'SmtRes'!AD1429)*Source!I783, 2)+ROUND(SUMIF(SmtRes!AQ1420:'SmtRes'!AQ1429,"=1",SmtRes!AC1420:'SmtRes'!AC1429)*Source!I783, 2))), 2)</f>
        <v>2289.33</v>
      </c>
      <c r="AE1906">
        <f>ROUND((Source!AU783/100)*((ROUND(SUMIF(SmtRes!AQ1420:'SmtRes'!AQ1429,"=1",SmtRes!AD1420:'SmtRes'!AD1429)*Source!I783, 2)+ROUND(SUMIF(SmtRes!AQ1420:'SmtRes'!AQ1429,"=1",SmtRes!AC1420:'SmtRes'!AC1429)*Source!I783, 2))), 2)</f>
        <v>1203.67</v>
      </c>
      <c r="AN1906" s="51">
        <f>L1886+L1888+L1898+L1904+L1905+L1889</f>
        <v>1055.3</v>
      </c>
      <c r="AO1906" s="51">
        <f>L1888</f>
        <v>70.739999999999966</v>
      </c>
      <c r="AQ1906" t="s">
        <v>1971</v>
      </c>
      <c r="AR1906" s="51">
        <f>L1886</f>
        <v>343.48</v>
      </c>
      <c r="AT1906" s="51">
        <f>L1889</f>
        <v>53.52</v>
      </c>
      <c r="AV1906" t="s">
        <v>1971</v>
      </c>
      <c r="AW1906" s="51">
        <f>L1898</f>
        <v>0</v>
      </c>
      <c r="AZ1906">
        <f>Source!X783</f>
        <v>385.09</v>
      </c>
      <c r="BA1906">
        <f>Source!Y783</f>
        <v>202.47</v>
      </c>
      <c r="CD1906">
        <v>2</v>
      </c>
    </row>
    <row r="1907" spans="1:83" ht="125.25" x14ac:dyDescent="0.2">
      <c r="A1907" s="36" t="s">
        <v>890</v>
      </c>
      <c r="B1907" s="38" t="s">
        <v>2171</v>
      </c>
      <c r="C1907" s="38" t="s">
        <v>2182</v>
      </c>
      <c r="D1907" s="39" t="str">
        <f>Source!H784</f>
        <v>ШТ</v>
      </c>
      <c r="E1907" s="40">
        <f>Source!K784</f>
        <v>1</v>
      </c>
      <c r="F1907" s="40"/>
      <c r="G1907" s="40">
        <f>Source!I784</f>
        <v>1</v>
      </c>
      <c r="H1907" s="42"/>
      <c r="I1907" s="41"/>
      <c r="J1907" s="42"/>
      <c r="K1907" s="41"/>
      <c r="L1907" s="42"/>
    </row>
    <row r="1908" spans="1:83" ht="15" x14ac:dyDescent="0.2">
      <c r="A1908" s="37"/>
      <c r="B1908" s="40">
        <v>1</v>
      </c>
      <c r="C1908" s="37" t="s">
        <v>1961</v>
      </c>
      <c r="D1908" s="39" t="s">
        <v>1203</v>
      </c>
      <c r="E1908" s="44"/>
      <c r="F1908" s="40"/>
      <c r="G1908" s="40">
        <f>Source!U784</f>
        <v>2.06</v>
      </c>
      <c r="H1908" s="40"/>
      <c r="I1908" s="40"/>
      <c r="J1908" s="40"/>
      <c r="K1908" s="40"/>
      <c r="L1908" s="45">
        <f>SUM(L1909:L1909)-SUMIF(CE1909:CE1909, 1, L1909:L1909)</f>
        <v>1144.95</v>
      </c>
    </row>
    <row r="1909" spans="1:83" ht="14.25" x14ac:dyDescent="0.2">
      <c r="A1909" s="38"/>
      <c r="B1909" s="38" t="s">
        <v>1251</v>
      </c>
      <c r="C1909" s="38" t="s">
        <v>1672</v>
      </c>
      <c r="D1909" s="39" t="s">
        <v>1203</v>
      </c>
      <c r="E1909" s="40">
        <v>2.06</v>
      </c>
      <c r="F1909" s="40"/>
      <c r="G1909" s="40">
        <f>SmtRes!CX1430</f>
        <v>2.06</v>
      </c>
      <c r="H1909" s="42"/>
      <c r="I1909" s="41"/>
      <c r="J1909" s="42">
        <f>SmtRes!CZ1430</f>
        <v>555.79999999999995</v>
      </c>
      <c r="K1909" s="41"/>
      <c r="L1909" s="42">
        <f>SmtRes!DI1430</f>
        <v>1144.95</v>
      </c>
    </row>
    <row r="1910" spans="1:83" ht="15" x14ac:dyDescent="0.2">
      <c r="A1910" s="37"/>
      <c r="B1910" s="40">
        <v>2</v>
      </c>
      <c r="C1910" s="37" t="s">
        <v>1962</v>
      </c>
      <c r="D1910" s="39"/>
      <c r="E1910" s="44"/>
      <c r="F1910" s="40"/>
      <c r="G1910" s="40"/>
      <c r="H1910" s="40"/>
      <c r="I1910" s="40"/>
      <c r="J1910" s="40"/>
      <c r="K1910" s="40"/>
      <c r="L1910" s="45">
        <f>SUM(L1911:L1919)-SUMIF(CE1911:CE1919, 1, L1911:L1919)</f>
        <v>235.81999999999994</v>
      </c>
    </row>
    <row r="1911" spans="1:83" ht="15" x14ac:dyDescent="0.2">
      <c r="A1911" s="37"/>
      <c r="B1911" s="40"/>
      <c r="C1911" s="37" t="s">
        <v>1964</v>
      </c>
      <c r="D1911" s="39" t="s">
        <v>1203</v>
      </c>
      <c r="E1911" s="44"/>
      <c r="F1911" s="40"/>
      <c r="G1911" s="40">
        <f>Source!V784</f>
        <v>0.31</v>
      </c>
      <c r="H1911" s="40"/>
      <c r="I1911" s="40"/>
      <c r="J1911" s="40"/>
      <c r="K1911" s="40"/>
      <c r="L1911" s="45">
        <f>SUMIF(CE1912:CE1919, 1, L1912:L1919)</f>
        <v>178.42000000000002</v>
      </c>
      <c r="CE1911">
        <v>1</v>
      </c>
    </row>
    <row r="1912" spans="1:83" ht="42.75" x14ac:dyDescent="0.2">
      <c r="A1912" s="38"/>
      <c r="B1912" s="38" t="s">
        <v>1819</v>
      </c>
      <c r="C1912" s="38" t="s">
        <v>1821</v>
      </c>
      <c r="D1912" s="39" t="s">
        <v>1100</v>
      </c>
      <c r="E1912" s="40">
        <v>0.19</v>
      </c>
      <c r="F1912" s="40"/>
      <c r="G1912" s="40">
        <f>SmtRes!CX1432</f>
        <v>0.19</v>
      </c>
      <c r="H1912" s="42">
        <f>SmtRes!CZ1432</f>
        <v>10.23</v>
      </c>
      <c r="I1912" s="41">
        <f>SmtRes!AJ1432</f>
        <v>1.41</v>
      </c>
      <c r="J1912" s="42">
        <f>ROUND(H1912*I1912, 2)</f>
        <v>14.42</v>
      </c>
      <c r="K1912" s="41"/>
      <c r="L1912" s="42">
        <f>SmtRes!DG1432</f>
        <v>2.74</v>
      </c>
    </row>
    <row r="1913" spans="1:83" ht="28.5" x14ac:dyDescent="0.2">
      <c r="A1913" s="38"/>
      <c r="B1913" s="38" t="s">
        <v>1220</v>
      </c>
      <c r="C1913" s="38" t="s">
        <v>1222</v>
      </c>
      <c r="D1913" s="39" t="s">
        <v>1100</v>
      </c>
      <c r="E1913" s="40">
        <v>0.06</v>
      </c>
      <c r="F1913" s="40"/>
      <c r="G1913" s="40">
        <f>SmtRes!CX1433</f>
        <v>0.06</v>
      </c>
      <c r="H1913" s="42"/>
      <c r="I1913" s="41"/>
      <c r="J1913" s="42">
        <f>SmtRes!CZ1433</f>
        <v>1626.29</v>
      </c>
      <c r="K1913" s="41"/>
      <c r="L1913" s="42">
        <f>SmtRes!DG1433</f>
        <v>97.58</v>
      </c>
    </row>
    <row r="1914" spans="1:83" ht="28.5" x14ac:dyDescent="0.2">
      <c r="A1914" s="38"/>
      <c r="B1914" s="38" t="s">
        <v>1223</v>
      </c>
      <c r="C1914" s="38" t="s">
        <v>1975</v>
      </c>
      <c r="D1914" s="39" t="s">
        <v>1203</v>
      </c>
      <c r="E1914" s="40">
        <f>SmtRes!DO1433*SmtRes!AT1433</f>
        <v>0.06</v>
      </c>
      <c r="F1914" s="40"/>
      <c r="G1914" s="40">
        <f>ROUND(E1914*G1907, 7)</f>
        <v>0.06</v>
      </c>
      <c r="H1914" s="42"/>
      <c r="I1914" s="41"/>
      <c r="J1914" s="42">
        <f>ROUND(SmtRes!AG1433/SmtRes!DO1433, 2)</f>
        <v>724.95</v>
      </c>
      <c r="K1914" s="41"/>
      <c r="L1914" s="42">
        <f>SmtRes!DH1433</f>
        <v>43.5</v>
      </c>
      <c r="CE1914">
        <v>1</v>
      </c>
    </row>
    <row r="1915" spans="1:83" ht="28.5" x14ac:dyDescent="0.2">
      <c r="A1915" s="38"/>
      <c r="B1915" s="38" t="s">
        <v>1206</v>
      </c>
      <c r="C1915" s="38" t="s">
        <v>1208</v>
      </c>
      <c r="D1915" s="39" t="s">
        <v>1100</v>
      </c>
      <c r="E1915" s="40">
        <v>0.06</v>
      </c>
      <c r="F1915" s="40"/>
      <c r="G1915" s="40">
        <f>SmtRes!CX1434</f>
        <v>0.06</v>
      </c>
      <c r="H1915" s="42"/>
      <c r="I1915" s="41"/>
      <c r="J1915" s="42">
        <f>SmtRes!CZ1434</f>
        <v>641.70000000000005</v>
      </c>
      <c r="K1915" s="41"/>
      <c r="L1915" s="42">
        <f>SmtRes!DG1434</f>
        <v>38.5</v>
      </c>
    </row>
    <row r="1916" spans="1:83" ht="28.5" x14ac:dyDescent="0.2">
      <c r="A1916" s="38"/>
      <c r="B1916" s="38" t="s">
        <v>1209</v>
      </c>
      <c r="C1916" s="38" t="s">
        <v>1963</v>
      </c>
      <c r="D1916" s="39" t="s">
        <v>1203</v>
      </c>
      <c r="E1916" s="40">
        <f>SmtRes!DO1434*SmtRes!AT1434</f>
        <v>0.06</v>
      </c>
      <c r="F1916" s="40"/>
      <c r="G1916" s="40">
        <f>ROUND(E1916*G1907, 7)</f>
        <v>0.06</v>
      </c>
      <c r="H1916" s="42"/>
      <c r="I1916" s="41"/>
      <c r="J1916" s="42">
        <f>ROUND(SmtRes!AG1434/SmtRes!DO1434, 2)</f>
        <v>539.69000000000005</v>
      </c>
      <c r="K1916" s="41"/>
      <c r="L1916" s="42">
        <f>SmtRes!DH1434</f>
        <v>32.380000000000003</v>
      </c>
      <c r="CE1916">
        <v>1</v>
      </c>
    </row>
    <row r="1917" spans="1:83" ht="42.75" x14ac:dyDescent="0.2">
      <c r="A1917" s="38"/>
      <c r="B1917" s="38" t="s">
        <v>1238</v>
      </c>
      <c r="C1917" s="38" t="s">
        <v>1240</v>
      </c>
      <c r="D1917" s="39" t="s">
        <v>1100</v>
      </c>
      <c r="E1917" s="40">
        <v>0.61</v>
      </c>
      <c r="F1917" s="40"/>
      <c r="G1917" s="40">
        <f>SmtRes!CX1435</f>
        <v>0.61</v>
      </c>
      <c r="H1917" s="42"/>
      <c r="I1917" s="41"/>
      <c r="J1917" s="42">
        <f>SmtRes!CZ1435</f>
        <v>34.61</v>
      </c>
      <c r="K1917" s="41"/>
      <c r="L1917" s="42">
        <f>SmtRes!DG1435</f>
        <v>21.11</v>
      </c>
    </row>
    <row r="1918" spans="1:83" ht="57" x14ac:dyDescent="0.2">
      <c r="A1918" s="38"/>
      <c r="B1918" s="38" t="s">
        <v>1525</v>
      </c>
      <c r="C1918" s="38" t="s">
        <v>1527</v>
      </c>
      <c r="D1918" s="39" t="s">
        <v>1100</v>
      </c>
      <c r="E1918" s="40">
        <v>0.19</v>
      </c>
      <c r="F1918" s="40"/>
      <c r="G1918" s="40">
        <f>SmtRes!CX1436</f>
        <v>0.19</v>
      </c>
      <c r="H1918" s="42"/>
      <c r="I1918" s="41"/>
      <c r="J1918" s="42">
        <f>SmtRes!CZ1436</f>
        <v>399.44</v>
      </c>
      <c r="K1918" s="41"/>
      <c r="L1918" s="42">
        <f>SmtRes!DG1436</f>
        <v>75.89</v>
      </c>
    </row>
    <row r="1919" spans="1:83" ht="28.5" x14ac:dyDescent="0.2">
      <c r="A1919" s="38"/>
      <c r="B1919" s="38" t="s">
        <v>1209</v>
      </c>
      <c r="C1919" s="38" t="s">
        <v>1963</v>
      </c>
      <c r="D1919" s="39" t="s">
        <v>1203</v>
      </c>
      <c r="E1919" s="40">
        <f>SmtRes!DO1436*SmtRes!AT1436</f>
        <v>0.19</v>
      </c>
      <c r="F1919" s="40"/>
      <c r="G1919" s="40">
        <f>ROUND(E1919*G1907, 7)</f>
        <v>0.19</v>
      </c>
      <c r="H1919" s="42"/>
      <c r="I1919" s="41"/>
      <c r="J1919" s="42">
        <f>ROUND(SmtRes!AG1436/SmtRes!DO1436, 2)</f>
        <v>539.69000000000005</v>
      </c>
      <c r="K1919" s="41"/>
      <c r="L1919" s="42">
        <f>SmtRes!DH1436</f>
        <v>102.54</v>
      </c>
      <c r="CE1919">
        <v>1</v>
      </c>
    </row>
    <row r="1920" spans="1:83" ht="15" hidden="1" x14ac:dyDescent="0.2">
      <c r="A1920" s="37"/>
      <c r="B1920" s="40">
        <v>4</v>
      </c>
      <c r="C1920" s="37" t="s">
        <v>1965</v>
      </c>
      <c r="D1920" s="39"/>
      <c r="E1920" s="44"/>
      <c r="F1920" s="40"/>
      <c r="G1920" s="40"/>
      <c r="H1920" s="40"/>
      <c r="I1920" s="40"/>
      <c r="J1920" s="40"/>
      <c r="K1920" s="40"/>
      <c r="L1920" s="45">
        <f>SUM(L1921:L1923)-SUMIF(CE1921:CE1923, 1, L1921:L1923)</f>
        <v>0</v>
      </c>
    </row>
    <row r="1921" spans="1:101" ht="57" x14ac:dyDescent="0.2">
      <c r="A1921" s="38"/>
      <c r="B1921" s="38" t="s">
        <v>1320</v>
      </c>
      <c r="C1921" s="38" t="s">
        <v>1322</v>
      </c>
      <c r="D1921" s="39" t="s">
        <v>441</v>
      </c>
      <c r="E1921" s="40">
        <v>0.1</v>
      </c>
      <c r="F1921" s="40">
        <f>ROUND(0,7)</f>
        <v>0</v>
      </c>
      <c r="G1921" s="40">
        <f>SmtRes!CX1437</f>
        <v>0</v>
      </c>
      <c r="H1921" s="42">
        <f>SmtRes!CZ1437</f>
        <v>155.63</v>
      </c>
      <c r="I1921" s="41">
        <f>SmtRes!AI1437</f>
        <v>0.78</v>
      </c>
      <c r="J1921" s="42">
        <f>ROUND(H1921*I1921, 2)</f>
        <v>121.39</v>
      </c>
      <c r="K1921" s="41"/>
      <c r="L1921" s="42">
        <f>SmtRes!DF1437</f>
        <v>0</v>
      </c>
    </row>
    <row r="1922" spans="1:101" ht="28.5" x14ac:dyDescent="0.2">
      <c r="A1922" s="38"/>
      <c r="B1922" s="38" t="s">
        <v>1241</v>
      </c>
      <c r="C1922" s="38" t="s">
        <v>1243</v>
      </c>
      <c r="D1922" s="39" t="s">
        <v>441</v>
      </c>
      <c r="E1922" s="40">
        <v>0.1</v>
      </c>
      <c r="F1922" s="40">
        <f>ROUND(0,7)</f>
        <v>0</v>
      </c>
      <c r="G1922" s="40">
        <f>SmtRes!CX1438</f>
        <v>0</v>
      </c>
      <c r="H1922" s="42">
        <f>SmtRes!CZ1438</f>
        <v>174.93</v>
      </c>
      <c r="I1922" s="41">
        <f>SmtRes!AI1438</f>
        <v>1.08</v>
      </c>
      <c r="J1922" s="42">
        <f>ROUND(H1922*I1922, 2)</f>
        <v>188.92</v>
      </c>
      <c r="K1922" s="41"/>
      <c r="L1922" s="42">
        <f>SmtRes!DF1438</f>
        <v>0</v>
      </c>
    </row>
    <row r="1923" spans="1:101" ht="28.5" x14ac:dyDescent="0.2">
      <c r="A1923" s="38"/>
      <c r="B1923" s="38" t="s">
        <v>1755</v>
      </c>
      <c r="C1923" s="46" t="s">
        <v>1757</v>
      </c>
      <c r="D1923" s="47" t="s">
        <v>441</v>
      </c>
      <c r="E1923" s="48">
        <v>0.02</v>
      </c>
      <c r="F1923" s="48">
        <f>ROUND(0,7)</f>
        <v>0</v>
      </c>
      <c r="G1923" s="48">
        <f>SmtRes!CX1439</f>
        <v>0</v>
      </c>
      <c r="H1923" s="49">
        <f>SmtRes!CZ1439</f>
        <v>79.88</v>
      </c>
      <c r="I1923" s="50">
        <f>SmtRes!AI1439</f>
        <v>1.44</v>
      </c>
      <c r="J1923" s="49">
        <f>ROUND(H1923*I1923, 2)</f>
        <v>115.03</v>
      </c>
      <c r="K1923" s="50"/>
      <c r="L1923" s="49">
        <f>SmtRes!DF1439</f>
        <v>0</v>
      </c>
    </row>
    <row r="1924" spans="1:101" ht="15" x14ac:dyDescent="0.2">
      <c r="A1924" s="38"/>
      <c r="B1924" s="38"/>
      <c r="C1924" s="52" t="s">
        <v>1966</v>
      </c>
      <c r="D1924" s="39"/>
      <c r="E1924" s="40"/>
      <c r="F1924" s="40"/>
      <c r="G1924" s="40"/>
      <c r="H1924" s="42"/>
      <c r="I1924" s="41"/>
      <c r="J1924" s="42"/>
      <c r="K1924" s="41"/>
      <c r="L1924" s="42">
        <f>L1908+L1910+L1911+L1920</f>
        <v>1559.19</v>
      </c>
    </row>
    <row r="1925" spans="1:101" ht="14.25" x14ac:dyDescent="0.2">
      <c r="A1925" s="38"/>
      <c r="B1925" s="38"/>
      <c r="C1925" s="38" t="s">
        <v>1967</v>
      </c>
      <c r="D1925" s="39"/>
      <c r="E1925" s="40"/>
      <c r="F1925" s="40"/>
      <c r="G1925" s="40"/>
      <c r="H1925" s="42"/>
      <c r="I1925" s="41"/>
      <c r="J1925" s="42"/>
      <c r="K1925" s="41"/>
      <c r="L1925" s="42">
        <f>SUM(AR1907:AR1928)+SUM(AS1907:AS1928)+SUM(AT1907:AT1928)+SUM(AU1907:AU1928)+SUM(AV1907:AV1928)</f>
        <v>1323.3700000000001</v>
      </c>
    </row>
    <row r="1926" spans="1:101" ht="28.5" x14ac:dyDescent="0.2">
      <c r="A1926" s="38"/>
      <c r="B1926" s="38" t="s">
        <v>515</v>
      </c>
      <c r="C1926" s="38" t="s">
        <v>2118</v>
      </c>
      <c r="D1926" s="39" t="s">
        <v>635</v>
      </c>
      <c r="E1926" s="40">
        <f>Source!BZ784</f>
        <v>97</v>
      </c>
      <c r="F1926" s="40"/>
      <c r="G1926" s="40">
        <f>Source!AT784</f>
        <v>97</v>
      </c>
      <c r="H1926" s="42"/>
      <c r="I1926" s="41"/>
      <c r="J1926" s="42"/>
      <c r="K1926" s="41"/>
      <c r="L1926" s="42">
        <f>SUM(AZ1907:AZ1928)</f>
        <v>1283.67</v>
      </c>
    </row>
    <row r="1927" spans="1:101" ht="28.5" x14ac:dyDescent="0.2">
      <c r="A1927" s="46"/>
      <c r="B1927" s="46" t="s">
        <v>516</v>
      </c>
      <c r="C1927" s="46" t="s">
        <v>2119</v>
      </c>
      <c r="D1927" s="47" t="s">
        <v>635</v>
      </c>
      <c r="E1927" s="48">
        <f>Source!CA784</f>
        <v>51</v>
      </c>
      <c r="F1927" s="48"/>
      <c r="G1927" s="48">
        <f>Source!AU784</f>
        <v>51</v>
      </c>
      <c r="H1927" s="49"/>
      <c r="I1927" s="50"/>
      <c r="J1927" s="49"/>
      <c r="K1927" s="50"/>
      <c r="L1927" s="49">
        <f>SUM(BA1907:BA1928)</f>
        <v>674.92</v>
      </c>
    </row>
    <row r="1928" spans="1:101" ht="15" x14ac:dyDescent="0.2">
      <c r="C1928" s="74" t="s">
        <v>1970</v>
      </c>
      <c r="D1928" s="74"/>
      <c r="E1928" s="74"/>
      <c r="F1928" s="74"/>
      <c r="G1928" s="74"/>
      <c r="H1928" s="74"/>
      <c r="I1928" s="75">
        <f>IF(E1907&lt;&gt;0,K1928/E1907, 0)</f>
        <v>3517.78</v>
      </c>
      <c r="J1928" s="75"/>
      <c r="K1928" s="75">
        <f>L1908+L1910+L1920+L1926+L1927+L1911</f>
        <v>3517.78</v>
      </c>
      <c r="L1928" s="75"/>
      <c r="M1928" s="70">
        <f>K1928*1.038</f>
        <v>3651.4556400000001</v>
      </c>
      <c r="AD1928">
        <f>ROUND((Source!AT784/100)*((ROUND(SUMIF(SmtRes!AQ1430:'SmtRes'!AQ1439,"=1",SmtRes!AD1430:'SmtRes'!AD1439)*Source!I784, 2)+ROUND(SUMIF(SmtRes!AQ1430:'SmtRes'!AQ1439,"=1",SmtRes!AC1430:'SmtRes'!AC1439)*Source!I784, 2))), 2)</f>
        <v>2289.33</v>
      </c>
      <c r="AE1928">
        <f>ROUND((Source!AU784/100)*((ROUND(SUMIF(SmtRes!AQ1430:'SmtRes'!AQ1439,"=1",SmtRes!AD1430:'SmtRes'!AD1439)*Source!I784, 2)+ROUND(SUMIF(SmtRes!AQ1430:'SmtRes'!AQ1439,"=1",SmtRes!AC1430:'SmtRes'!AC1439)*Source!I784, 2))), 2)</f>
        <v>1203.67</v>
      </c>
      <c r="AN1928" s="51">
        <f>L1908+L1910+L1920+L1926+L1927+L1911</f>
        <v>3517.78</v>
      </c>
      <c r="AO1928" s="51">
        <f>L1910</f>
        <v>235.81999999999994</v>
      </c>
      <c r="AQ1928" t="s">
        <v>1971</v>
      </c>
      <c r="AR1928" s="51">
        <f>L1908</f>
        <v>1144.95</v>
      </c>
      <c r="AT1928" s="51">
        <f>L1911</f>
        <v>178.42000000000002</v>
      </c>
      <c r="AV1928" t="s">
        <v>1971</v>
      </c>
      <c r="AW1928" s="51">
        <f>L1920</f>
        <v>0</v>
      </c>
      <c r="AZ1928">
        <f>Source!X784</f>
        <v>1283.67</v>
      </c>
      <c r="BA1928">
        <f>Source!Y784</f>
        <v>674.92</v>
      </c>
      <c r="CD1928">
        <v>2</v>
      </c>
    </row>
    <row r="1929" spans="1:101" ht="85.5" x14ac:dyDescent="0.2">
      <c r="A1929" s="36" t="s">
        <v>892</v>
      </c>
      <c r="B1929" s="38" t="s">
        <v>2163</v>
      </c>
      <c r="C1929" s="38" t="str">
        <f>Source!G789</f>
        <v>Съемные и выдвижные блоки (модули, ячейки, ТЭЗ), масса: до 5 кг( применительно Демонтаж аккумуляторной батареи 12В (вес от 0 - 5 кг) из навесного шкафа (пульт) управления)</v>
      </c>
      <c r="D1929" s="39" t="str">
        <f>Source!H789</f>
        <v>ШТ</v>
      </c>
      <c r="E1929" s="40">
        <f>Source!K789</f>
        <v>1</v>
      </c>
      <c r="F1929" s="40"/>
      <c r="G1929" s="40">
        <f>Source!I789</f>
        <v>1</v>
      </c>
      <c r="H1929" s="42"/>
      <c r="I1929" s="41"/>
      <c r="J1929" s="42"/>
      <c r="K1929" s="41"/>
      <c r="L1929" s="42"/>
    </row>
    <row r="1930" spans="1:101" ht="38.25" x14ac:dyDescent="0.2">
      <c r="B1930" s="54" t="s">
        <v>1918</v>
      </c>
      <c r="C1930" s="77" t="s">
        <v>2055</v>
      </c>
      <c r="D1930" s="77"/>
      <c r="E1930" s="77"/>
      <c r="F1930" s="77"/>
      <c r="G1930" s="77"/>
      <c r="H1930" s="77"/>
      <c r="I1930" s="77"/>
      <c r="J1930" s="77"/>
      <c r="K1930" s="77"/>
      <c r="L1930" s="77"/>
      <c r="CW1930" s="55" t="s">
        <v>2055</v>
      </c>
    </row>
    <row r="1931" spans="1:101" ht="15" x14ac:dyDescent="0.2">
      <c r="A1931" s="37"/>
      <c r="B1931" s="40">
        <v>1</v>
      </c>
      <c r="C1931" s="37" t="s">
        <v>1961</v>
      </c>
      <c r="D1931" s="39" t="s">
        <v>1203</v>
      </c>
      <c r="E1931" s="44"/>
      <c r="F1931" s="40"/>
      <c r="G1931" s="40">
        <f>Source!U789</f>
        <v>0.309</v>
      </c>
      <c r="H1931" s="40"/>
      <c r="I1931" s="40"/>
      <c r="J1931" s="40"/>
      <c r="K1931" s="40"/>
      <c r="L1931" s="45">
        <f>SUM(L1932:L1932)-SUMIF(CE1932:CE1932, 1, L1932:L1932)</f>
        <v>149.96</v>
      </c>
    </row>
    <row r="1932" spans="1:101" ht="14.25" x14ac:dyDescent="0.2">
      <c r="A1932" s="38"/>
      <c r="B1932" s="38" t="s">
        <v>1359</v>
      </c>
      <c r="C1932" s="38" t="s">
        <v>1455</v>
      </c>
      <c r="D1932" s="39" t="s">
        <v>1203</v>
      </c>
      <c r="E1932" s="40">
        <v>1.03</v>
      </c>
      <c r="F1932" s="40">
        <f>ROUND(0.3,7)</f>
        <v>0.3</v>
      </c>
      <c r="G1932" s="40">
        <f>SmtRes!CX1462</f>
        <v>0.309</v>
      </c>
      <c r="H1932" s="42"/>
      <c r="I1932" s="41"/>
      <c r="J1932" s="42">
        <f>SmtRes!CZ1462</f>
        <v>485.31</v>
      </c>
      <c r="K1932" s="41"/>
      <c r="L1932" s="42">
        <f>SmtRes!DI1462</f>
        <v>149.96</v>
      </c>
    </row>
    <row r="1933" spans="1:101" ht="15" x14ac:dyDescent="0.2">
      <c r="A1933" s="37"/>
      <c r="B1933" s="40">
        <v>2</v>
      </c>
      <c r="C1933" s="37" t="s">
        <v>1962</v>
      </c>
      <c r="D1933" s="39"/>
      <c r="E1933" s="44"/>
      <c r="F1933" s="40"/>
      <c r="G1933" s="40"/>
      <c r="H1933" s="40"/>
      <c r="I1933" s="40"/>
      <c r="J1933" s="40"/>
      <c r="K1933" s="40"/>
      <c r="L1933" s="45">
        <f>SUM(L1934:L1936)-SUMIF(CE1934:CE1936, 1, L1934:L1936)</f>
        <v>1.9299999999999997</v>
      </c>
    </row>
    <row r="1934" spans="1:101" ht="15" x14ac:dyDescent="0.2">
      <c r="A1934" s="37"/>
      <c r="B1934" s="40"/>
      <c r="C1934" s="37" t="s">
        <v>1964</v>
      </c>
      <c r="D1934" s="39" t="s">
        <v>1203</v>
      </c>
      <c r="E1934" s="44"/>
      <c r="F1934" s="40"/>
      <c r="G1934" s="40">
        <f>Source!V789</f>
        <v>3.0000000000000001E-3</v>
      </c>
      <c r="H1934" s="40"/>
      <c r="I1934" s="40"/>
      <c r="J1934" s="40"/>
      <c r="K1934" s="40"/>
      <c r="L1934" s="45">
        <f>SUMIF(CE1935:CE1936, 1, L1935:L1936)</f>
        <v>1.62</v>
      </c>
      <c r="CE1934">
        <v>1</v>
      </c>
    </row>
    <row r="1935" spans="1:101" ht="28.5" x14ac:dyDescent="0.2">
      <c r="A1935" s="38"/>
      <c r="B1935" s="38" t="s">
        <v>1206</v>
      </c>
      <c r="C1935" s="38" t="s">
        <v>1208</v>
      </c>
      <c r="D1935" s="39" t="s">
        <v>1100</v>
      </c>
      <c r="E1935" s="40">
        <v>0.01</v>
      </c>
      <c r="F1935" s="40">
        <f>ROUND(0.3,7)</f>
        <v>0.3</v>
      </c>
      <c r="G1935" s="40">
        <f>SmtRes!CX1464</f>
        <v>3.0000000000000001E-3</v>
      </c>
      <c r="H1935" s="42"/>
      <c r="I1935" s="41"/>
      <c r="J1935" s="42">
        <f>SmtRes!CZ1464</f>
        <v>641.70000000000005</v>
      </c>
      <c r="K1935" s="41"/>
      <c r="L1935" s="42">
        <f>SmtRes!DG1464</f>
        <v>1.93</v>
      </c>
    </row>
    <row r="1936" spans="1:101" ht="28.5" x14ac:dyDescent="0.2">
      <c r="A1936" s="38"/>
      <c r="B1936" s="38" t="s">
        <v>1209</v>
      </c>
      <c r="C1936" s="46" t="s">
        <v>1963</v>
      </c>
      <c r="D1936" s="47" t="s">
        <v>1203</v>
      </c>
      <c r="E1936" s="48">
        <f>SmtRes!DO1464*SmtRes!AT1464</f>
        <v>0.01</v>
      </c>
      <c r="F1936" s="48">
        <f>ROUND(0.3,7)</f>
        <v>0.3</v>
      </c>
      <c r="G1936" s="48">
        <f>ROUND(E1936*F1936*G1929, 7)</f>
        <v>3.0000000000000001E-3</v>
      </c>
      <c r="H1936" s="49"/>
      <c r="I1936" s="50"/>
      <c r="J1936" s="49">
        <f>ROUND(SmtRes!AG1464/SmtRes!DO1464, 2)</f>
        <v>539.69000000000005</v>
      </c>
      <c r="K1936" s="50"/>
      <c r="L1936" s="49">
        <f>SmtRes!DH1464</f>
        <v>1.62</v>
      </c>
      <c r="CE1936">
        <v>1</v>
      </c>
    </row>
    <row r="1937" spans="1:83" ht="15" x14ac:dyDescent="0.2">
      <c r="A1937" s="38"/>
      <c r="B1937" s="38"/>
      <c r="C1937" s="52" t="s">
        <v>1966</v>
      </c>
      <c r="D1937" s="39"/>
      <c r="E1937" s="40"/>
      <c r="F1937" s="40"/>
      <c r="G1937" s="40"/>
      <c r="H1937" s="42"/>
      <c r="I1937" s="41"/>
      <c r="J1937" s="42"/>
      <c r="K1937" s="41"/>
      <c r="L1937" s="42">
        <f>L1931+L1933+L1934</f>
        <v>153.51000000000002</v>
      </c>
    </row>
    <row r="1938" spans="1:83" ht="14.25" x14ac:dyDescent="0.2">
      <c r="A1938" s="38"/>
      <c r="B1938" s="38"/>
      <c r="C1938" s="38" t="s">
        <v>1967</v>
      </c>
      <c r="D1938" s="39"/>
      <c r="E1938" s="40"/>
      <c r="F1938" s="40"/>
      <c r="G1938" s="40"/>
      <c r="H1938" s="42"/>
      <c r="I1938" s="41"/>
      <c r="J1938" s="42"/>
      <c r="K1938" s="41"/>
      <c r="L1938" s="42">
        <f>SUM(AR1929:AR1941)+SUM(AS1929:AS1941)+SUM(AT1929:AT1941)+SUM(AU1929:AU1941)+SUM(AV1929:AV1941)</f>
        <v>151.58000000000001</v>
      </c>
    </row>
    <row r="1939" spans="1:83" ht="42.75" x14ac:dyDescent="0.2">
      <c r="A1939" s="38"/>
      <c r="B1939" s="38" t="s">
        <v>326</v>
      </c>
      <c r="C1939" s="38" t="s">
        <v>2057</v>
      </c>
      <c r="D1939" s="39" t="s">
        <v>635</v>
      </c>
      <c r="E1939" s="40">
        <f>Source!BZ789</f>
        <v>90</v>
      </c>
      <c r="F1939" s="40"/>
      <c r="G1939" s="40">
        <f>Source!AT789</f>
        <v>90</v>
      </c>
      <c r="H1939" s="42"/>
      <c r="I1939" s="41"/>
      <c r="J1939" s="42"/>
      <c r="K1939" s="41"/>
      <c r="L1939" s="42">
        <f>SUM(AZ1929:AZ1941)</f>
        <v>136.41999999999999</v>
      </c>
    </row>
    <row r="1940" spans="1:83" ht="42.75" x14ac:dyDescent="0.2">
      <c r="A1940" s="46"/>
      <c r="B1940" s="46" t="s">
        <v>327</v>
      </c>
      <c r="C1940" s="46" t="s">
        <v>2058</v>
      </c>
      <c r="D1940" s="47" t="s">
        <v>635</v>
      </c>
      <c r="E1940" s="48">
        <f>Source!CA789</f>
        <v>46</v>
      </c>
      <c r="F1940" s="48"/>
      <c r="G1940" s="48">
        <f>Source!AU789</f>
        <v>46</v>
      </c>
      <c r="H1940" s="49"/>
      <c r="I1940" s="50"/>
      <c r="J1940" s="49"/>
      <c r="K1940" s="50"/>
      <c r="L1940" s="49">
        <f>SUM(BA1929:BA1941)</f>
        <v>69.73</v>
      </c>
    </row>
    <row r="1941" spans="1:83" ht="15" x14ac:dyDescent="0.2">
      <c r="C1941" s="74" t="s">
        <v>1970</v>
      </c>
      <c r="D1941" s="74"/>
      <c r="E1941" s="74"/>
      <c r="F1941" s="74"/>
      <c r="G1941" s="74"/>
      <c r="H1941" s="74"/>
      <c r="I1941" s="75">
        <f>IF(E1929&lt;&gt;0,K1941/E1929, 0)</f>
        <v>359.66</v>
      </c>
      <c r="J1941" s="75"/>
      <c r="K1941" s="75">
        <f>L1931+L1933+L1939+L1940+L1934</f>
        <v>359.66</v>
      </c>
      <c r="L1941" s="75"/>
      <c r="M1941" s="70">
        <f>K1941*1.038</f>
        <v>373.32708000000002</v>
      </c>
      <c r="AD1941">
        <f>ROUND((Source!AT789/100)*((ROUND(SUMIF(SmtRes!AQ1462:'SmtRes'!AQ1464,"=1",SmtRes!AD1462:'SmtRes'!AD1464)*Source!I789, 2)+ROUND(SUMIF(SmtRes!AQ1462:'SmtRes'!AQ1464,"=1",SmtRes!AC1462:'SmtRes'!AC1464)*Source!I789, 2))), 2)</f>
        <v>922.5</v>
      </c>
      <c r="AE1941">
        <f>ROUND((Source!AU789/100)*((ROUND(SUMIF(SmtRes!AQ1462:'SmtRes'!AQ1464,"=1",SmtRes!AD1462:'SmtRes'!AD1464)*Source!I789, 2)+ROUND(SUMIF(SmtRes!AQ1462:'SmtRes'!AQ1464,"=1",SmtRes!AC1462:'SmtRes'!AC1464)*Source!I789, 2))), 2)</f>
        <v>471.5</v>
      </c>
      <c r="AN1941" s="51">
        <f>L1931+L1933+L1939+L1940+L1934</f>
        <v>359.66</v>
      </c>
      <c r="AO1941" s="51">
        <f>L1933</f>
        <v>1.9299999999999997</v>
      </c>
      <c r="AQ1941" t="s">
        <v>1971</v>
      </c>
      <c r="AR1941" s="51">
        <f>L1931</f>
        <v>149.96</v>
      </c>
      <c r="AT1941" s="51">
        <f>L1934</f>
        <v>1.62</v>
      </c>
      <c r="AV1941" t="s">
        <v>1971</v>
      </c>
      <c r="AW1941">
        <f>0</f>
        <v>0</v>
      </c>
      <c r="AZ1941">
        <f>Source!X789</f>
        <v>136.41999999999999</v>
      </c>
      <c r="BA1941">
        <f>Source!Y789</f>
        <v>69.73</v>
      </c>
      <c r="CD1941">
        <v>2</v>
      </c>
    </row>
    <row r="1942" spans="1:83" ht="111" x14ac:dyDescent="0.2">
      <c r="A1942" s="36" t="s">
        <v>894</v>
      </c>
      <c r="B1942" s="38" t="s">
        <v>2163</v>
      </c>
      <c r="C1942" s="38" t="s">
        <v>2183</v>
      </c>
      <c r="D1942" s="39" t="str">
        <f>Source!H790</f>
        <v>ШТ</v>
      </c>
      <c r="E1942" s="40">
        <f>Source!K790</f>
        <v>1</v>
      </c>
      <c r="F1942" s="40"/>
      <c r="G1942" s="40">
        <f>Source!I790</f>
        <v>1</v>
      </c>
      <c r="H1942" s="42"/>
      <c r="I1942" s="41"/>
      <c r="J1942" s="42"/>
      <c r="K1942" s="41"/>
      <c r="L1942" s="42"/>
    </row>
    <row r="1943" spans="1:83" ht="15" x14ac:dyDescent="0.2">
      <c r="A1943" s="37"/>
      <c r="B1943" s="40">
        <v>1</v>
      </c>
      <c r="C1943" s="37" t="s">
        <v>1961</v>
      </c>
      <c r="D1943" s="39" t="s">
        <v>1203</v>
      </c>
      <c r="E1943" s="44"/>
      <c r="F1943" s="40"/>
      <c r="G1943" s="40">
        <f>Source!U790</f>
        <v>1.03</v>
      </c>
      <c r="H1943" s="40"/>
      <c r="I1943" s="40"/>
      <c r="J1943" s="40"/>
      <c r="K1943" s="40"/>
      <c r="L1943" s="45">
        <f>SUM(L1944:L1944)-SUMIF(CE1944:CE1944, 1, L1944:L1944)</f>
        <v>499.87</v>
      </c>
    </row>
    <row r="1944" spans="1:83" ht="14.25" x14ac:dyDescent="0.2">
      <c r="A1944" s="38"/>
      <c r="B1944" s="38" t="s">
        <v>1359</v>
      </c>
      <c r="C1944" s="38" t="s">
        <v>1455</v>
      </c>
      <c r="D1944" s="39" t="s">
        <v>1203</v>
      </c>
      <c r="E1944" s="40">
        <v>1.03</v>
      </c>
      <c r="F1944" s="40"/>
      <c r="G1944" s="40">
        <f>SmtRes!CX1465</f>
        <v>1.03</v>
      </c>
      <c r="H1944" s="42"/>
      <c r="I1944" s="41"/>
      <c r="J1944" s="42">
        <f>SmtRes!CZ1465</f>
        <v>485.31</v>
      </c>
      <c r="K1944" s="41"/>
      <c r="L1944" s="42">
        <f>SmtRes!DI1465</f>
        <v>499.87</v>
      </c>
    </row>
    <row r="1945" spans="1:83" ht="15" x14ac:dyDescent="0.2">
      <c r="A1945" s="37"/>
      <c r="B1945" s="40">
        <v>2</v>
      </c>
      <c r="C1945" s="37" t="s">
        <v>1962</v>
      </c>
      <c r="D1945" s="39"/>
      <c r="E1945" s="44"/>
      <c r="F1945" s="40"/>
      <c r="G1945" s="40"/>
      <c r="H1945" s="40"/>
      <c r="I1945" s="40"/>
      <c r="J1945" s="40"/>
      <c r="K1945" s="40"/>
      <c r="L1945" s="45">
        <f>SUM(L1946:L1948)-SUMIF(CE1946:CE1948, 1, L1946:L1948)</f>
        <v>6.4199999999999982</v>
      </c>
    </row>
    <row r="1946" spans="1:83" ht="15" x14ac:dyDescent="0.2">
      <c r="A1946" s="37"/>
      <c r="B1946" s="40"/>
      <c r="C1946" s="37" t="s">
        <v>1964</v>
      </c>
      <c r="D1946" s="39" t="s">
        <v>1203</v>
      </c>
      <c r="E1946" s="44"/>
      <c r="F1946" s="40"/>
      <c r="G1946" s="40">
        <f>Source!V790</f>
        <v>0.01</v>
      </c>
      <c r="H1946" s="40"/>
      <c r="I1946" s="40"/>
      <c r="J1946" s="40"/>
      <c r="K1946" s="40"/>
      <c r="L1946" s="45">
        <f>SUMIF(CE1947:CE1948, 1, L1947:L1948)</f>
        <v>5.4</v>
      </c>
      <c r="CE1946">
        <v>1</v>
      </c>
    </row>
    <row r="1947" spans="1:83" ht="28.5" x14ac:dyDescent="0.2">
      <c r="A1947" s="38"/>
      <c r="B1947" s="38" t="s">
        <v>1206</v>
      </c>
      <c r="C1947" s="38" t="s">
        <v>1208</v>
      </c>
      <c r="D1947" s="39" t="s">
        <v>1100</v>
      </c>
      <c r="E1947" s="40">
        <v>0.01</v>
      </c>
      <c r="F1947" s="40"/>
      <c r="G1947" s="40">
        <f>SmtRes!CX1467</f>
        <v>0.01</v>
      </c>
      <c r="H1947" s="42"/>
      <c r="I1947" s="41"/>
      <c r="J1947" s="42">
        <f>SmtRes!CZ1467</f>
        <v>641.70000000000005</v>
      </c>
      <c r="K1947" s="41"/>
      <c r="L1947" s="42">
        <f>SmtRes!DG1467</f>
        <v>6.42</v>
      </c>
    </row>
    <row r="1948" spans="1:83" ht="28.5" x14ac:dyDescent="0.2">
      <c r="A1948" s="38"/>
      <c r="B1948" s="38" t="s">
        <v>1209</v>
      </c>
      <c r="C1948" s="46" t="s">
        <v>1963</v>
      </c>
      <c r="D1948" s="47" t="s">
        <v>1203</v>
      </c>
      <c r="E1948" s="48">
        <f>SmtRes!DO1467*SmtRes!AT1467</f>
        <v>0.01</v>
      </c>
      <c r="F1948" s="48"/>
      <c r="G1948" s="48">
        <f>ROUND(E1948*G1942, 7)</f>
        <v>0.01</v>
      </c>
      <c r="H1948" s="49"/>
      <c r="I1948" s="50"/>
      <c r="J1948" s="49">
        <f>ROUND(SmtRes!AG1467/SmtRes!DO1467, 2)</f>
        <v>539.69000000000005</v>
      </c>
      <c r="K1948" s="50"/>
      <c r="L1948" s="49">
        <f>SmtRes!DH1467</f>
        <v>5.4</v>
      </c>
      <c r="CE1948">
        <v>1</v>
      </c>
    </row>
    <row r="1949" spans="1:83" ht="15" x14ac:dyDescent="0.2">
      <c r="A1949" s="38"/>
      <c r="B1949" s="38"/>
      <c r="C1949" s="52" t="s">
        <v>1966</v>
      </c>
      <c r="D1949" s="39"/>
      <c r="E1949" s="40"/>
      <c r="F1949" s="40"/>
      <c r="G1949" s="40"/>
      <c r="H1949" s="42"/>
      <c r="I1949" s="41"/>
      <c r="J1949" s="42"/>
      <c r="K1949" s="41"/>
      <c r="L1949" s="42">
        <f>L1943+L1945+L1946</f>
        <v>511.69</v>
      </c>
    </row>
    <row r="1950" spans="1:83" ht="14.25" x14ac:dyDescent="0.2">
      <c r="A1950" s="38"/>
      <c r="B1950" s="38"/>
      <c r="C1950" s="38" t="s">
        <v>1967</v>
      </c>
      <c r="D1950" s="39"/>
      <c r="E1950" s="40"/>
      <c r="F1950" s="40"/>
      <c r="G1950" s="40"/>
      <c r="H1950" s="42"/>
      <c r="I1950" s="41"/>
      <c r="J1950" s="42"/>
      <c r="K1950" s="41"/>
      <c r="L1950" s="42">
        <f>SUM(AR1942:AR1953)+SUM(AS1942:AS1953)+SUM(AT1942:AT1953)+SUM(AU1942:AU1953)+SUM(AV1942:AV1953)</f>
        <v>505.27</v>
      </c>
    </row>
    <row r="1951" spans="1:83" ht="42.75" x14ac:dyDescent="0.2">
      <c r="A1951" s="38"/>
      <c r="B1951" s="38" t="s">
        <v>326</v>
      </c>
      <c r="C1951" s="38" t="s">
        <v>2057</v>
      </c>
      <c r="D1951" s="39" t="s">
        <v>635</v>
      </c>
      <c r="E1951" s="40">
        <f>Source!BZ790</f>
        <v>90</v>
      </c>
      <c r="F1951" s="40"/>
      <c r="G1951" s="40">
        <f>Source!AT790</f>
        <v>90</v>
      </c>
      <c r="H1951" s="42"/>
      <c r="I1951" s="41"/>
      <c r="J1951" s="42"/>
      <c r="K1951" s="41"/>
      <c r="L1951" s="42">
        <f>SUM(AZ1942:AZ1953)</f>
        <v>454.74</v>
      </c>
    </row>
    <row r="1952" spans="1:83" ht="42.75" x14ac:dyDescent="0.2">
      <c r="A1952" s="46"/>
      <c r="B1952" s="46" t="s">
        <v>327</v>
      </c>
      <c r="C1952" s="46" t="s">
        <v>2058</v>
      </c>
      <c r="D1952" s="47" t="s">
        <v>635</v>
      </c>
      <c r="E1952" s="48">
        <f>Source!CA790</f>
        <v>46</v>
      </c>
      <c r="F1952" s="48"/>
      <c r="G1952" s="48">
        <f>Source!AU790</f>
        <v>46</v>
      </c>
      <c r="H1952" s="49"/>
      <c r="I1952" s="50"/>
      <c r="J1952" s="49"/>
      <c r="K1952" s="50"/>
      <c r="L1952" s="49">
        <f>SUM(BA1942:BA1953)</f>
        <v>232.42</v>
      </c>
    </row>
    <row r="1953" spans="1:101" ht="15" x14ac:dyDescent="0.2">
      <c r="C1953" s="74" t="s">
        <v>1970</v>
      </c>
      <c r="D1953" s="74"/>
      <c r="E1953" s="74"/>
      <c r="F1953" s="74"/>
      <c r="G1953" s="74"/>
      <c r="H1953" s="74"/>
      <c r="I1953" s="75">
        <f>IF(E1942&lt;&gt;0,K1953/E1942, 0)</f>
        <v>1198.8500000000001</v>
      </c>
      <c r="J1953" s="75"/>
      <c r="K1953" s="75">
        <f>L1943+L1945+L1951+L1952+L1946</f>
        <v>1198.8500000000001</v>
      </c>
      <c r="L1953" s="75"/>
      <c r="M1953" s="70">
        <f>K1953*1.038</f>
        <v>1244.4063000000001</v>
      </c>
      <c r="AD1953">
        <f>ROUND((Source!AT790/100)*((ROUND(SUMIF(SmtRes!AQ1465:'SmtRes'!AQ1467,"=1",SmtRes!AD1465:'SmtRes'!AD1467)*Source!I790, 2)+ROUND(SUMIF(SmtRes!AQ1465:'SmtRes'!AQ1467,"=1",SmtRes!AC1465:'SmtRes'!AC1467)*Source!I790, 2))), 2)</f>
        <v>922.5</v>
      </c>
      <c r="AE1953">
        <f>ROUND((Source!AU790/100)*((ROUND(SUMIF(SmtRes!AQ1465:'SmtRes'!AQ1467,"=1",SmtRes!AD1465:'SmtRes'!AD1467)*Source!I790, 2)+ROUND(SUMIF(SmtRes!AQ1465:'SmtRes'!AQ1467,"=1",SmtRes!AC1465:'SmtRes'!AC1467)*Source!I790, 2))), 2)</f>
        <v>471.5</v>
      </c>
      <c r="AN1953" s="51">
        <f>L1943+L1945+L1951+L1952+L1946</f>
        <v>1198.8500000000001</v>
      </c>
      <c r="AO1953" s="51">
        <f>L1945</f>
        <v>6.4199999999999982</v>
      </c>
      <c r="AQ1953" t="s">
        <v>1971</v>
      </c>
      <c r="AR1953" s="51">
        <f>L1943</f>
        <v>499.87</v>
      </c>
      <c r="AT1953" s="51">
        <f>L1946</f>
        <v>5.4</v>
      </c>
      <c r="AV1953" t="s">
        <v>1971</v>
      </c>
      <c r="AW1953">
        <f>0</f>
        <v>0</v>
      </c>
      <c r="AZ1953">
        <f>Source!X790</f>
        <v>454.74</v>
      </c>
      <c r="BA1953">
        <f>Source!Y790</f>
        <v>232.42</v>
      </c>
      <c r="CD1953">
        <v>2</v>
      </c>
    </row>
    <row r="1954" spans="1:101" ht="85.5" x14ac:dyDescent="0.2">
      <c r="A1954" s="36" t="s">
        <v>896</v>
      </c>
      <c r="B1954" s="38" t="s">
        <v>2163</v>
      </c>
      <c r="C1954" s="38" t="str">
        <f>Source!G791</f>
        <v>Съемные и выдвижные блоки (модули, ячейки, ТЭЗ), масса: до 5 кг( применительно Демонтаж аккумуляторной батареи 24В (вес от 5,1 - 10 кг) из навесного шкафа (пульт) управления)</v>
      </c>
      <c r="D1954" s="39" t="str">
        <f>Source!H791</f>
        <v>ШТ</v>
      </c>
      <c r="E1954" s="40">
        <f>Source!K791</f>
        <v>1</v>
      </c>
      <c r="F1954" s="40"/>
      <c r="G1954" s="40">
        <f>Source!I791</f>
        <v>1</v>
      </c>
      <c r="H1954" s="42"/>
      <c r="I1954" s="41"/>
      <c r="J1954" s="42"/>
      <c r="K1954" s="41"/>
      <c r="L1954" s="42"/>
    </row>
    <row r="1955" spans="1:101" ht="38.25" x14ac:dyDescent="0.2">
      <c r="B1955" s="54" t="s">
        <v>1918</v>
      </c>
      <c r="C1955" s="77" t="s">
        <v>2055</v>
      </c>
      <c r="D1955" s="77"/>
      <c r="E1955" s="77"/>
      <c r="F1955" s="77"/>
      <c r="G1955" s="77"/>
      <c r="H1955" s="77"/>
      <c r="I1955" s="77"/>
      <c r="J1955" s="77"/>
      <c r="K1955" s="77"/>
      <c r="L1955" s="77"/>
      <c r="CW1955" s="55" t="s">
        <v>2055</v>
      </c>
    </row>
    <row r="1956" spans="1:101" ht="15" x14ac:dyDescent="0.2">
      <c r="A1956" s="37"/>
      <c r="B1956" s="40">
        <v>1</v>
      </c>
      <c r="C1956" s="37" t="s">
        <v>1961</v>
      </c>
      <c r="D1956" s="39" t="s">
        <v>1203</v>
      </c>
      <c r="E1956" s="44"/>
      <c r="F1956" s="40"/>
      <c r="G1956" s="40">
        <f>Source!U791</f>
        <v>0.309</v>
      </c>
      <c r="H1956" s="40"/>
      <c r="I1956" s="40"/>
      <c r="J1956" s="40"/>
      <c r="K1956" s="40"/>
      <c r="L1956" s="45">
        <f>SUM(L1957:L1957)-SUMIF(CE1957:CE1957, 1, L1957:L1957)</f>
        <v>149.96</v>
      </c>
    </row>
    <row r="1957" spans="1:101" ht="14.25" x14ac:dyDescent="0.2">
      <c r="A1957" s="38"/>
      <c r="B1957" s="38" t="s">
        <v>1359</v>
      </c>
      <c r="C1957" s="38" t="s">
        <v>1455</v>
      </c>
      <c r="D1957" s="39" t="s">
        <v>1203</v>
      </c>
      <c r="E1957" s="40">
        <v>1.03</v>
      </c>
      <c r="F1957" s="40">
        <f>ROUND(0.3,7)</f>
        <v>0.3</v>
      </c>
      <c r="G1957" s="40">
        <f>SmtRes!CX1468</f>
        <v>0.309</v>
      </c>
      <c r="H1957" s="42"/>
      <c r="I1957" s="41"/>
      <c r="J1957" s="42">
        <f>SmtRes!CZ1468</f>
        <v>485.31</v>
      </c>
      <c r="K1957" s="41"/>
      <c r="L1957" s="42">
        <f>SmtRes!DI1468</f>
        <v>149.96</v>
      </c>
    </row>
    <row r="1958" spans="1:101" ht="15" x14ac:dyDescent="0.2">
      <c r="A1958" s="37"/>
      <c r="B1958" s="40">
        <v>2</v>
      </c>
      <c r="C1958" s="37" t="s">
        <v>1962</v>
      </c>
      <c r="D1958" s="39"/>
      <c r="E1958" s="44"/>
      <c r="F1958" s="40"/>
      <c r="G1958" s="40"/>
      <c r="H1958" s="40"/>
      <c r="I1958" s="40"/>
      <c r="J1958" s="40"/>
      <c r="K1958" s="40"/>
      <c r="L1958" s="45">
        <f>SUM(L1959:L1961)-SUMIF(CE1959:CE1961, 1, L1959:L1961)</f>
        <v>1.9299999999999997</v>
      </c>
    </row>
    <row r="1959" spans="1:101" ht="15" x14ac:dyDescent="0.2">
      <c r="A1959" s="37"/>
      <c r="B1959" s="40"/>
      <c r="C1959" s="37" t="s">
        <v>1964</v>
      </c>
      <c r="D1959" s="39" t="s">
        <v>1203</v>
      </c>
      <c r="E1959" s="44"/>
      <c r="F1959" s="40"/>
      <c r="G1959" s="40">
        <f>Source!V791</f>
        <v>3.0000000000000001E-3</v>
      </c>
      <c r="H1959" s="40"/>
      <c r="I1959" s="40"/>
      <c r="J1959" s="40"/>
      <c r="K1959" s="40"/>
      <c r="L1959" s="45">
        <f>SUMIF(CE1960:CE1961, 1, L1960:L1961)</f>
        <v>1.62</v>
      </c>
      <c r="CE1959">
        <v>1</v>
      </c>
    </row>
    <row r="1960" spans="1:101" ht="28.5" x14ac:dyDescent="0.2">
      <c r="A1960" s="38"/>
      <c r="B1960" s="38" t="s">
        <v>1206</v>
      </c>
      <c r="C1960" s="38" t="s">
        <v>1208</v>
      </c>
      <c r="D1960" s="39" t="s">
        <v>1100</v>
      </c>
      <c r="E1960" s="40">
        <v>0.01</v>
      </c>
      <c r="F1960" s="40">
        <f>ROUND(0.3,7)</f>
        <v>0.3</v>
      </c>
      <c r="G1960" s="40">
        <f>SmtRes!CX1470</f>
        <v>3.0000000000000001E-3</v>
      </c>
      <c r="H1960" s="42"/>
      <c r="I1960" s="41"/>
      <c r="J1960" s="42">
        <f>SmtRes!CZ1470</f>
        <v>641.70000000000005</v>
      </c>
      <c r="K1960" s="41"/>
      <c r="L1960" s="42">
        <f>SmtRes!DG1470</f>
        <v>1.93</v>
      </c>
    </row>
    <row r="1961" spans="1:101" ht="28.5" x14ac:dyDescent="0.2">
      <c r="A1961" s="38"/>
      <c r="B1961" s="38" t="s">
        <v>1209</v>
      </c>
      <c r="C1961" s="46" t="s">
        <v>1963</v>
      </c>
      <c r="D1961" s="47" t="s">
        <v>1203</v>
      </c>
      <c r="E1961" s="48">
        <f>SmtRes!DO1470*SmtRes!AT1470</f>
        <v>0.01</v>
      </c>
      <c r="F1961" s="48">
        <f>ROUND(0.3,7)</f>
        <v>0.3</v>
      </c>
      <c r="G1961" s="48">
        <f>ROUND(E1961*F1961*G1954, 7)</f>
        <v>3.0000000000000001E-3</v>
      </c>
      <c r="H1961" s="49"/>
      <c r="I1961" s="50"/>
      <c r="J1961" s="49">
        <f>ROUND(SmtRes!AG1470/SmtRes!DO1470, 2)</f>
        <v>539.69000000000005</v>
      </c>
      <c r="K1961" s="50"/>
      <c r="L1961" s="49">
        <f>SmtRes!DH1470</f>
        <v>1.62</v>
      </c>
      <c r="CE1961">
        <v>1</v>
      </c>
    </row>
    <row r="1962" spans="1:101" ht="15" x14ac:dyDescent="0.2">
      <c r="A1962" s="38"/>
      <c r="B1962" s="38"/>
      <c r="C1962" s="52" t="s">
        <v>1966</v>
      </c>
      <c r="D1962" s="39"/>
      <c r="E1962" s="40"/>
      <c r="F1962" s="40"/>
      <c r="G1962" s="40"/>
      <c r="H1962" s="42"/>
      <c r="I1962" s="41"/>
      <c r="J1962" s="42"/>
      <c r="K1962" s="41"/>
      <c r="L1962" s="42">
        <f>L1956+L1958+L1959</f>
        <v>153.51000000000002</v>
      </c>
    </row>
    <row r="1963" spans="1:101" ht="14.25" x14ac:dyDescent="0.2">
      <c r="A1963" s="38"/>
      <c r="B1963" s="38"/>
      <c r="C1963" s="38" t="s">
        <v>1967</v>
      </c>
      <c r="D1963" s="39"/>
      <c r="E1963" s="40"/>
      <c r="F1963" s="40"/>
      <c r="G1963" s="40"/>
      <c r="H1963" s="42"/>
      <c r="I1963" s="41"/>
      <c r="J1963" s="42"/>
      <c r="K1963" s="41"/>
      <c r="L1963" s="42">
        <f>SUM(AR1954:AR1966)+SUM(AS1954:AS1966)+SUM(AT1954:AT1966)+SUM(AU1954:AU1966)+SUM(AV1954:AV1966)</f>
        <v>151.58000000000001</v>
      </c>
    </row>
    <row r="1964" spans="1:101" ht="42.75" x14ac:dyDescent="0.2">
      <c r="A1964" s="38"/>
      <c r="B1964" s="38" t="s">
        <v>326</v>
      </c>
      <c r="C1964" s="38" t="s">
        <v>2057</v>
      </c>
      <c r="D1964" s="39" t="s">
        <v>635</v>
      </c>
      <c r="E1964" s="40">
        <f>Source!BZ791</f>
        <v>90</v>
      </c>
      <c r="F1964" s="40"/>
      <c r="G1964" s="40">
        <f>Source!AT791</f>
        <v>90</v>
      </c>
      <c r="H1964" s="42"/>
      <c r="I1964" s="41"/>
      <c r="J1964" s="42"/>
      <c r="K1964" s="41"/>
      <c r="L1964" s="42">
        <f>SUM(AZ1954:AZ1966)</f>
        <v>136.41999999999999</v>
      </c>
    </row>
    <row r="1965" spans="1:101" ht="42.75" x14ac:dyDescent="0.2">
      <c r="A1965" s="46"/>
      <c r="B1965" s="46" t="s">
        <v>327</v>
      </c>
      <c r="C1965" s="46" t="s">
        <v>2058</v>
      </c>
      <c r="D1965" s="47" t="s">
        <v>635</v>
      </c>
      <c r="E1965" s="48">
        <f>Source!CA791</f>
        <v>46</v>
      </c>
      <c r="F1965" s="48"/>
      <c r="G1965" s="48">
        <f>Source!AU791</f>
        <v>46</v>
      </c>
      <c r="H1965" s="49"/>
      <c r="I1965" s="50"/>
      <c r="J1965" s="49"/>
      <c r="K1965" s="50"/>
      <c r="L1965" s="49">
        <f>SUM(BA1954:BA1966)</f>
        <v>69.73</v>
      </c>
    </row>
    <row r="1966" spans="1:101" ht="15" x14ac:dyDescent="0.2">
      <c r="C1966" s="74" t="s">
        <v>1970</v>
      </c>
      <c r="D1966" s="74"/>
      <c r="E1966" s="74"/>
      <c r="F1966" s="74"/>
      <c r="G1966" s="74"/>
      <c r="H1966" s="74"/>
      <c r="I1966" s="75">
        <f>IF(E1954&lt;&gt;0,K1966/E1954, 0)</f>
        <v>359.66</v>
      </c>
      <c r="J1966" s="75"/>
      <c r="K1966" s="75">
        <f>L1956+L1958+L1964+L1965+L1959</f>
        <v>359.66</v>
      </c>
      <c r="L1966" s="75"/>
      <c r="M1966" s="70">
        <f>K1966*1.038</f>
        <v>373.32708000000002</v>
      </c>
      <c r="AD1966">
        <f>ROUND((Source!AT791/100)*((ROUND(SUMIF(SmtRes!AQ1468:'SmtRes'!AQ1470,"=1",SmtRes!AD1468:'SmtRes'!AD1470)*Source!I791, 2)+ROUND(SUMIF(SmtRes!AQ1468:'SmtRes'!AQ1470,"=1",SmtRes!AC1468:'SmtRes'!AC1470)*Source!I791, 2))), 2)</f>
        <v>922.5</v>
      </c>
      <c r="AE1966">
        <f>ROUND((Source!AU791/100)*((ROUND(SUMIF(SmtRes!AQ1468:'SmtRes'!AQ1470,"=1",SmtRes!AD1468:'SmtRes'!AD1470)*Source!I791, 2)+ROUND(SUMIF(SmtRes!AQ1468:'SmtRes'!AQ1470,"=1",SmtRes!AC1468:'SmtRes'!AC1470)*Source!I791, 2))), 2)</f>
        <v>471.5</v>
      </c>
      <c r="AN1966" s="51">
        <f>L1956+L1958+L1964+L1965+L1959</f>
        <v>359.66</v>
      </c>
      <c r="AO1966" s="51">
        <f>L1958</f>
        <v>1.9299999999999997</v>
      </c>
      <c r="AQ1966" t="s">
        <v>1971</v>
      </c>
      <c r="AR1966" s="51">
        <f>L1956</f>
        <v>149.96</v>
      </c>
      <c r="AT1966" s="51">
        <f>L1959</f>
        <v>1.62</v>
      </c>
      <c r="AV1966" t="s">
        <v>1971</v>
      </c>
      <c r="AW1966">
        <f>0</f>
        <v>0</v>
      </c>
      <c r="AZ1966">
        <f>Source!X791</f>
        <v>136.41999999999999</v>
      </c>
      <c r="BA1966">
        <f>Source!Y791</f>
        <v>69.73</v>
      </c>
      <c r="CD1966">
        <v>2</v>
      </c>
    </row>
    <row r="1967" spans="1:101" ht="111" x14ac:dyDescent="0.2">
      <c r="A1967" s="36" t="s">
        <v>898</v>
      </c>
      <c r="B1967" s="38" t="s">
        <v>2163</v>
      </c>
      <c r="C1967" s="38" t="s">
        <v>2184</v>
      </c>
      <c r="D1967" s="39" t="str">
        <f>Source!H792</f>
        <v>ШТ</v>
      </c>
      <c r="E1967" s="40">
        <f>Source!K792</f>
        <v>1</v>
      </c>
      <c r="F1967" s="40"/>
      <c r="G1967" s="40">
        <f>Source!I792</f>
        <v>1</v>
      </c>
      <c r="H1967" s="42"/>
      <c r="I1967" s="41"/>
      <c r="J1967" s="42"/>
      <c r="K1967" s="41"/>
      <c r="L1967" s="42"/>
    </row>
    <row r="1968" spans="1:101" ht="15" x14ac:dyDescent="0.2">
      <c r="A1968" s="37"/>
      <c r="B1968" s="40">
        <v>1</v>
      </c>
      <c r="C1968" s="37" t="s">
        <v>1961</v>
      </c>
      <c r="D1968" s="39" t="s">
        <v>1203</v>
      </c>
      <c r="E1968" s="44"/>
      <c r="F1968" s="40"/>
      <c r="G1968" s="40">
        <f>Source!U792</f>
        <v>1.03</v>
      </c>
      <c r="H1968" s="40"/>
      <c r="I1968" s="40"/>
      <c r="J1968" s="40"/>
      <c r="K1968" s="40"/>
      <c r="L1968" s="45">
        <f>SUM(L1969:L1969)-SUMIF(CE1969:CE1969, 1, L1969:L1969)</f>
        <v>499.87</v>
      </c>
    </row>
    <row r="1969" spans="1:101" ht="14.25" x14ac:dyDescent="0.2">
      <c r="A1969" s="38"/>
      <c r="B1969" s="38" t="s">
        <v>1359</v>
      </c>
      <c r="C1969" s="38" t="s">
        <v>1455</v>
      </c>
      <c r="D1969" s="39" t="s">
        <v>1203</v>
      </c>
      <c r="E1969" s="40">
        <v>1.03</v>
      </c>
      <c r="F1969" s="40"/>
      <c r="G1969" s="40">
        <f>SmtRes!CX1471</f>
        <v>1.03</v>
      </c>
      <c r="H1969" s="42"/>
      <c r="I1969" s="41"/>
      <c r="J1969" s="42">
        <f>SmtRes!CZ1471</f>
        <v>485.31</v>
      </c>
      <c r="K1969" s="41"/>
      <c r="L1969" s="42">
        <f>SmtRes!DI1471</f>
        <v>499.87</v>
      </c>
    </row>
    <row r="1970" spans="1:101" ht="15" x14ac:dyDescent="0.2">
      <c r="A1970" s="37"/>
      <c r="B1970" s="40">
        <v>2</v>
      </c>
      <c r="C1970" s="37" t="s">
        <v>1962</v>
      </c>
      <c r="D1970" s="39"/>
      <c r="E1970" s="44"/>
      <c r="F1970" s="40"/>
      <c r="G1970" s="40"/>
      <c r="H1970" s="40"/>
      <c r="I1970" s="40"/>
      <c r="J1970" s="40"/>
      <c r="K1970" s="40"/>
      <c r="L1970" s="45">
        <f>SUM(L1971:L1973)-SUMIF(CE1971:CE1973, 1, L1971:L1973)</f>
        <v>6.4199999999999982</v>
      </c>
    </row>
    <row r="1971" spans="1:101" ht="15" x14ac:dyDescent="0.2">
      <c r="A1971" s="37"/>
      <c r="B1971" s="40"/>
      <c r="C1971" s="37" t="s">
        <v>1964</v>
      </c>
      <c r="D1971" s="39" t="s">
        <v>1203</v>
      </c>
      <c r="E1971" s="44"/>
      <c r="F1971" s="40"/>
      <c r="G1971" s="40">
        <f>Source!V792</f>
        <v>0.01</v>
      </c>
      <c r="H1971" s="40"/>
      <c r="I1971" s="40"/>
      <c r="J1971" s="40"/>
      <c r="K1971" s="40"/>
      <c r="L1971" s="45">
        <f>SUMIF(CE1972:CE1973, 1, L1972:L1973)</f>
        <v>5.4</v>
      </c>
      <c r="CE1971">
        <v>1</v>
      </c>
    </row>
    <row r="1972" spans="1:101" ht="28.5" x14ac:dyDescent="0.2">
      <c r="A1972" s="38"/>
      <c r="B1972" s="38" t="s">
        <v>1206</v>
      </c>
      <c r="C1972" s="38" t="s">
        <v>1208</v>
      </c>
      <c r="D1972" s="39" t="s">
        <v>1100</v>
      </c>
      <c r="E1972" s="40">
        <v>0.01</v>
      </c>
      <c r="F1972" s="40"/>
      <c r="G1972" s="40">
        <f>SmtRes!CX1473</f>
        <v>0.01</v>
      </c>
      <c r="H1972" s="42"/>
      <c r="I1972" s="41"/>
      <c r="J1972" s="42">
        <f>SmtRes!CZ1473</f>
        <v>641.70000000000005</v>
      </c>
      <c r="K1972" s="41"/>
      <c r="L1972" s="42">
        <f>SmtRes!DG1473</f>
        <v>6.42</v>
      </c>
    </row>
    <row r="1973" spans="1:101" ht="28.5" x14ac:dyDescent="0.2">
      <c r="A1973" s="38"/>
      <c r="B1973" s="38" t="s">
        <v>1209</v>
      </c>
      <c r="C1973" s="46" t="s">
        <v>1963</v>
      </c>
      <c r="D1973" s="47" t="s">
        <v>1203</v>
      </c>
      <c r="E1973" s="48">
        <f>SmtRes!DO1473*SmtRes!AT1473</f>
        <v>0.01</v>
      </c>
      <c r="F1973" s="48"/>
      <c r="G1973" s="48">
        <f>ROUND(E1973*G1967, 7)</f>
        <v>0.01</v>
      </c>
      <c r="H1973" s="49"/>
      <c r="I1973" s="50"/>
      <c r="J1973" s="49">
        <f>ROUND(SmtRes!AG1473/SmtRes!DO1473, 2)</f>
        <v>539.69000000000005</v>
      </c>
      <c r="K1973" s="50"/>
      <c r="L1973" s="49">
        <f>SmtRes!DH1473</f>
        <v>5.4</v>
      </c>
      <c r="CE1973">
        <v>1</v>
      </c>
    </row>
    <row r="1974" spans="1:101" ht="15" x14ac:dyDescent="0.2">
      <c r="A1974" s="38"/>
      <c r="B1974" s="38"/>
      <c r="C1974" s="52" t="s">
        <v>1966</v>
      </c>
      <c r="D1974" s="39"/>
      <c r="E1974" s="40"/>
      <c r="F1974" s="40"/>
      <c r="G1974" s="40"/>
      <c r="H1974" s="42"/>
      <c r="I1974" s="41"/>
      <c r="J1974" s="42"/>
      <c r="K1974" s="41"/>
      <c r="L1974" s="42">
        <f>L1968+L1970+L1971</f>
        <v>511.69</v>
      </c>
    </row>
    <row r="1975" spans="1:101" ht="14.25" x14ac:dyDescent="0.2">
      <c r="A1975" s="38"/>
      <c r="B1975" s="38"/>
      <c r="C1975" s="38" t="s">
        <v>1967</v>
      </c>
      <c r="D1975" s="39"/>
      <c r="E1975" s="40"/>
      <c r="F1975" s="40"/>
      <c r="G1975" s="40"/>
      <c r="H1975" s="42"/>
      <c r="I1975" s="41"/>
      <c r="J1975" s="42"/>
      <c r="K1975" s="41"/>
      <c r="L1975" s="42">
        <f>SUM(AR1967:AR1978)+SUM(AS1967:AS1978)+SUM(AT1967:AT1978)+SUM(AU1967:AU1978)+SUM(AV1967:AV1978)</f>
        <v>505.27</v>
      </c>
    </row>
    <row r="1976" spans="1:101" ht="42.75" x14ac:dyDescent="0.2">
      <c r="A1976" s="38"/>
      <c r="B1976" s="38" t="s">
        <v>326</v>
      </c>
      <c r="C1976" s="38" t="s">
        <v>2057</v>
      </c>
      <c r="D1976" s="39" t="s">
        <v>635</v>
      </c>
      <c r="E1976" s="40">
        <f>Source!BZ792</f>
        <v>90</v>
      </c>
      <c r="F1976" s="40"/>
      <c r="G1976" s="40">
        <f>Source!AT792</f>
        <v>90</v>
      </c>
      <c r="H1976" s="42"/>
      <c r="I1976" s="41"/>
      <c r="J1976" s="42"/>
      <c r="K1976" s="41"/>
      <c r="L1976" s="42">
        <f>SUM(AZ1967:AZ1978)</f>
        <v>454.74</v>
      </c>
    </row>
    <row r="1977" spans="1:101" ht="42.75" x14ac:dyDescent="0.2">
      <c r="A1977" s="46"/>
      <c r="B1977" s="46" t="s">
        <v>327</v>
      </c>
      <c r="C1977" s="46" t="s">
        <v>2058</v>
      </c>
      <c r="D1977" s="47" t="s">
        <v>635</v>
      </c>
      <c r="E1977" s="48">
        <f>Source!CA792</f>
        <v>46</v>
      </c>
      <c r="F1977" s="48"/>
      <c r="G1977" s="48">
        <f>Source!AU792</f>
        <v>46</v>
      </c>
      <c r="H1977" s="49"/>
      <c r="I1977" s="50"/>
      <c r="J1977" s="49"/>
      <c r="K1977" s="50"/>
      <c r="L1977" s="49">
        <f>SUM(BA1967:BA1978)</f>
        <v>232.42</v>
      </c>
    </row>
    <row r="1978" spans="1:101" ht="15" x14ac:dyDescent="0.2">
      <c r="C1978" s="74" t="s">
        <v>1970</v>
      </c>
      <c r="D1978" s="74"/>
      <c r="E1978" s="74"/>
      <c r="F1978" s="74"/>
      <c r="G1978" s="74"/>
      <c r="H1978" s="74"/>
      <c r="I1978" s="75">
        <f>IF(E1967&lt;&gt;0,K1978/E1967, 0)</f>
        <v>1198.8500000000001</v>
      </c>
      <c r="J1978" s="75"/>
      <c r="K1978" s="75">
        <f>L1968+L1970+L1976+L1977+L1971</f>
        <v>1198.8500000000001</v>
      </c>
      <c r="L1978" s="75"/>
      <c r="M1978" s="70">
        <f>K1978*1.038</f>
        <v>1244.4063000000001</v>
      </c>
      <c r="AD1978">
        <f>ROUND((Source!AT792/100)*((ROUND(SUMIF(SmtRes!AQ1471:'SmtRes'!AQ1473,"=1",SmtRes!AD1471:'SmtRes'!AD1473)*Source!I792, 2)+ROUND(SUMIF(SmtRes!AQ1471:'SmtRes'!AQ1473,"=1",SmtRes!AC1471:'SmtRes'!AC1473)*Source!I792, 2))), 2)</f>
        <v>922.5</v>
      </c>
      <c r="AE1978">
        <f>ROUND((Source!AU792/100)*((ROUND(SUMIF(SmtRes!AQ1471:'SmtRes'!AQ1473,"=1",SmtRes!AD1471:'SmtRes'!AD1473)*Source!I792, 2)+ROUND(SUMIF(SmtRes!AQ1471:'SmtRes'!AQ1473,"=1",SmtRes!AC1471:'SmtRes'!AC1473)*Source!I792, 2))), 2)</f>
        <v>471.5</v>
      </c>
      <c r="AN1978" s="51">
        <f>L1968+L1970+L1976+L1977+L1971</f>
        <v>1198.8500000000001</v>
      </c>
      <c r="AO1978" s="51">
        <f>L1970</f>
        <v>6.4199999999999982</v>
      </c>
      <c r="AQ1978" t="s">
        <v>1971</v>
      </c>
      <c r="AR1978" s="51">
        <f>L1968</f>
        <v>499.87</v>
      </c>
      <c r="AT1978" s="51">
        <f>L1971</f>
        <v>5.4</v>
      </c>
      <c r="AV1978" t="s">
        <v>1971</v>
      </c>
      <c r="AW1978">
        <f>0</f>
        <v>0</v>
      </c>
      <c r="AZ1978">
        <f>Source!X792</f>
        <v>454.74</v>
      </c>
      <c r="BA1978">
        <f>Source!Y792</f>
        <v>232.42</v>
      </c>
      <c r="CD1978">
        <v>2</v>
      </c>
    </row>
    <row r="1981" spans="1:101" ht="16.5" x14ac:dyDescent="0.2">
      <c r="A1981" s="76" t="s">
        <v>2185</v>
      </c>
      <c r="B1981" s="76"/>
      <c r="C1981" s="76"/>
      <c r="D1981" s="76"/>
      <c r="E1981" s="76"/>
      <c r="F1981" s="76"/>
      <c r="G1981" s="76"/>
      <c r="H1981" s="76"/>
      <c r="I1981" s="76"/>
      <c r="J1981" s="76"/>
      <c r="K1981" s="76"/>
      <c r="L1981" s="76"/>
    </row>
    <row r="1982" spans="1:101" ht="57" x14ac:dyDescent="0.2">
      <c r="A1982" s="36" t="s">
        <v>905</v>
      </c>
      <c r="B1982" s="38" t="s">
        <v>2186</v>
      </c>
      <c r="C1982" s="38" t="str">
        <f>Source!G832</f>
        <v>Щитки осветительные, устанавливаемые в нише: распорными дюбелями, масса щитка до 6 кг ( демонтаж)</v>
      </c>
      <c r="D1982" s="39" t="str">
        <f>Source!H832</f>
        <v>ШТ</v>
      </c>
      <c r="E1982" s="40">
        <f>Source!K832</f>
        <v>1</v>
      </c>
      <c r="F1982" s="40"/>
      <c r="G1982" s="40">
        <f>Source!I832</f>
        <v>1</v>
      </c>
      <c r="H1982" s="42"/>
      <c r="I1982" s="41"/>
      <c r="J1982" s="42"/>
      <c r="K1982" s="41"/>
      <c r="L1982" s="42"/>
    </row>
    <row r="1983" spans="1:101" ht="38.25" x14ac:dyDescent="0.2">
      <c r="B1983" s="54" t="s">
        <v>1918</v>
      </c>
      <c r="C1983" s="77" t="s">
        <v>2055</v>
      </c>
      <c r="D1983" s="77"/>
      <c r="E1983" s="77"/>
      <c r="F1983" s="77"/>
      <c r="G1983" s="77"/>
      <c r="H1983" s="77"/>
      <c r="I1983" s="77"/>
      <c r="J1983" s="77"/>
      <c r="K1983" s="77"/>
      <c r="L1983" s="77"/>
      <c r="CW1983" s="55" t="s">
        <v>2055</v>
      </c>
    </row>
    <row r="1984" spans="1:101" ht="15" x14ac:dyDescent="0.2">
      <c r="A1984" s="37"/>
      <c r="B1984" s="40">
        <v>1</v>
      </c>
      <c r="C1984" s="37" t="s">
        <v>1961</v>
      </c>
      <c r="D1984" s="39" t="s">
        <v>1203</v>
      </c>
      <c r="E1984" s="44"/>
      <c r="F1984" s="40"/>
      <c r="G1984" s="40">
        <f>Source!U832</f>
        <v>0.53400000000000003</v>
      </c>
      <c r="H1984" s="40"/>
      <c r="I1984" s="40"/>
      <c r="J1984" s="40"/>
      <c r="K1984" s="40"/>
      <c r="L1984" s="45">
        <f>SUM(L1985:L1985)-SUMIF(CE1985:CE1985, 1, L1985:L1985)</f>
        <v>296.8</v>
      </c>
    </row>
    <row r="1985" spans="1:83" ht="28.5" x14ac:dyDescent="0.2">
      <c r="A1985" s="38"/>
      <c r="B1985" s="38" t="s">
        <v>1251</v>
      </c>
      <c r="C1985" s="38" t="s">
        <v>1252</v>
      </c>
      <c r="D1985" s="39" t="s">
        <v>1203</v>
      </c>
      <c r="E1985" s="40">
        <v>1.78</v>
      </c>
      <c r="F1985" s="40">
        <f>ROUND(0.3,7)</f>
        <v>0.3</v>
      </c>
      <c r="G1985" s="40">
        <f>SmtRes!CX1486</f>
        <v>0.53400000000000003</v>
      </c>
      <c r="H1985" s="42"/>
      <c r="I1985" s="41"/>
      <c r="J1985" s="42">
        <f>SmtRes!CZ1486</f>
        <v>555.79999999999995</v>
      </c>
      <c r="K1985" s="41"/>
      <c r="L1985" s="42">
        <f>SmtRes!DI1486</f>
        <v>296.8</v>
      </c>
    </row>
    <row r="1986" spans="1:83" ht="15" x14ac:dyDescent="0.2">
      <c r="A1986" s="37"/>
      <c r="B1986" s="40">
        <v>2</v>
      </c>
      <c r="C1986" s="37" t="s">
        <v>1962</v>
      </c>
      <c r="D1986" s="39"/>
      <c r="E1986" s="44"/>
      <c r="F1986" s="40"/>
      <c r="G1986" s="40"/>
      <c r="H1986" s="40"/>
      <c r="I1986" s="40"/>
      <c r="J1986" s="40"/>
      <c r="K1986" s="40"/>
      <c r="L1986" s="45">
        <f>SUM(L1987:L1991)-SUMIF(CE1987:CE1991, 1, L1987:L1991)</f>
        <v>6.120000000000001</v>
      </c>
    </row>
    <row r="1987" spans="1:83" ht="15" x14ac:dyDescent="0.2">
      <c r="A1987" s="37"/>
      <c r="B1987" s="40"/>
      <c r="C1987" s="37" t="s">
        <v>1964</v>
      </c>
      <c r="D1987" s="39" t="s">
        <v>1203</v>
      </c>
      <c r="E1987" s="44"/>
      <c r="F1987" s="40"/>
      <c r="G1987" s="40">
        <f>Source!V832</f>
        <v>5.4000000000000003E-3</v>
      </c>
      <c r="H1987" s="40"/>
      <c r="I1987" s="40"/>
      <c r="J1987" s="40"/>
      <c r="K1987" s="40"/>
      <c r="L1987" s="45">
        <f>SUMIF(CE1988:CE1991, 1, L1988:L1991)</f>
        <v>3.42</v>
      </c>
      <c r="CE1987">
        <v>1</v>
      </c>
    </row>
    <row r="1988" spans="1:83" ht="28.5" x14ac:dyDescent="0.2">
      <c r="A1988" s="38"/>
      <c r="B1988" s="38" t="s">
        <v>1220</v>
      </c>
      <c r="C1988" s="38" t="s">
        <v>1222</v>
      </c>
      <c r="D1988" s="39" t="s">
        <v>1100</v>
      </c>
      <c r="E1988" s="40">
        <v>8.9999999999999993E-3</v>
      </c>
      <c r="F1988" s="40">
        <f>ROUND(0.3,7)</f>
        <v>0.3</v>
      </c>
      <c r="G1988" s="40">
        <f>SmtRes!CX1488</f>
        <v>2.7000000000000001E-3</v>
      </c>
      <c r="H1988" s="42"/>
      <c r="I1988" s="41"/>
      <c r="J1988" s="42">
        <f>SmtRes!CZ1488</f>
        <v>1626.29</v>
      </c>
      <c r="K1988" s="41"/>
      <c r="L1988" s="42">
        <f>SmtRes!DG1488</f>
        <v>4.3899999999999997</v>
      </c>
    </row>
    <row r="1989" spans="1:83" ht="28.5" x14ac:dyDescent="0.2">
      <c r="A1989" s="38"/>
      <c r="B1989" s="38" t="s">
        <v>1223</v>
      </c>
      <c r="C1989" s="38" t="s">
        <v>1975</v>
      </c>
      <c r="D1989" s="39" t="s">
        <v>1203</v>
      </c>
      <c r="E1989" s="40">
        <f>SmtRes!DO1488*SmtRes!AT1488</f>
        <v>8.9999999999999993E-3</v>
      </c>
      <c r="F1989" s="40">
        <f>ROUND(0.3,7)</f>
        <v>0.3</v>
      </c>
      <c r="G1989" s="40">
        <f>ROUND(E1989*F1989*G1982, 7)</f>
        <v>2.7000000000000001E-3</v>
      </c>
      <c r="H1989" s="42"/>
      <c r="I1989" s="41"/>
      <c r="J1989" s="42">
        <f>ROUND(SmtRes!AG1488/SmtRes!DO1488, 2)</f>
        <v>724.95</v>
      </c>
      <c r="K1989" s="41"/>
      <c r="L1989" s="42">
        <f>SmtRes!DH1488</f>
        <v>1.96</v>
      </c>
      <c r="CE1989">
        <v>1</v>
      </c>
    </row>
    <row r="1990" spans="1:83" ht="28.5" x14ac:dyDescent="0.2">
      <c r="A1990" s="38"/>
      <c r="B1990" s="38" t="s">
        <v>1206</v>
      </c>
      <c r="C1990" s="38" t="s">
        <v>1208</v>
      </c>
      <c r="D1990" s="39" t="s">
        <v>1100</v>
      </c>
      <c r="E1990" s="40">
        <v>8.9999999999999993E-3</v>
      </c>
      <c r="F1990" s="40">
        <f>ROUND(0.3,7)</f>
        <v>0.3</v>
      </c>
      <c r="G1990" s="40">
        <f>SmtRes!CX1489</f>
        <v>2.7000000000000001E-3</v>
      </c>
      <c r="H1990" s="42"/>
      <c r="I1990" s="41"/>
      <c r="J1990" s="42">
        <f>SmtRes!CZ1489</f>
        <v>641.70000000000005</v>
      </c>
      <c r="K1990" s="41"/>
      <c r="L1990" s="42">
        <f>SmtRes!DG1489</f>
        <v>1.73</v>
      </c>
    </row>
    <row r="1991" spans="1:83" ht="28.5" x14ac:dyDescent="0.2">
      <c r="A1991" s="38"/>
      <c r="B1991" s="38" t="s">
        <v>1209</v>
      </c>
      <c r="C1991" s="38" t="s">
        <v>1963</v>
      </c>
      <c r="D1991" s="39" t="s">
        <v>1203</v>
      </c>
      <c r="E1991" s="40">
        <f>SmtRes!DO1489*SmtRes!AT1489</f>
        <v>8.9999999999999993E-3</v>
      </c>
      <c r="F1991" s="40">
        <f>ROUND(0.3,7)</f>
        <v>0.3</v>
      </c>
      <c r="G1991" s="40">
        <f>ROUND(E1991*F1991*G1982, 7)</f>
        <v>2.7000000000000001E-3</v>
      </c>
      <c r="H1991" s="42"/>
      <c r="I1991" s="41"/>
      <c r="J1991" s="42">
        <f>ROUND(SmtRes!AG1489/SmtRes!DO1489, 2)</f>
        <v>539.69000000000005</v>
      </c>
      <c r="K1991" s="41"/>
      <c r="L1991" s="42">
        <f>SmtRes!DH1489</f>
        <v>1.46</v>
      </c>
      <c r="CE1991">
        <v>1</v>
      </c>
    </row>
    <row r="1992" spans="1:83" ht="15" hidden="1" x14ac:dyDescent="0.2">
      <c r="A1992" s="37"/>
      <c r="B1992" s="40">
        <v>4</v>
      </c>
      <c r="C1992" s="37" t="s">
        <v>1965</v>
      </c>
      <c r="D1992" s="39"/>
      <c r="E1992" s="44"/>
      <c r="F1992" s="40"/>
      <c r="G1992" s="40"/>
      <c r="H1992" s="40"/>
      <c r="I1992" s="40"/>
      <c r="J1992" s="40"/>
      <c r="K1992" s="40"/>
      <c r="L1992" s="45">
        <f>SUM(L1993:L1999)-SUMIF(CE1993:CE1999, 1, L1993:L1999)</f>
        <v>0</v>
      </c>
    </row>
    <row r="1993" spans="1:83" ht="14.25" x14ac:dyDescent="0.2">
      <c r="A1993" s="38"/>
      <c r="B1993" s="38" t="s">
        <v>1210</v>
      </c>
      <c r="C1993" s="38" t="s">
        <v>1212</v>
      </c>
      <c r="D1993" s="39" t="s">
        <v>1213</v>
      </c>
      <c r="E1993" s="40">
        <v>2.8799999999999999E-2</v>
      </c>
      <c r="F1993" s="40">
        <f t="shared" ref="F1993:F1999" si="22">ROUND(0,7)</f>
        <v>0</v>
      </c>
      <c r="G1993" s="40">
        <f>SmtRes!CX1490</f>
        <v>0</v>
      </c>
      <c r="H1993" s="42"/>
      <c r="I1993" s="41"/>
      <c r="J1993" s="42">
        <f>SmtRes!CZ1490</f>
        <v>7.32</v>
      </c>
      <c r="K1993" s="41"/>
      <c r="L1993" s="42">
        <f>SmtRes!DF1490</f>
        <v>0</v>
      </c>
    </row>
    <row r="1994" spans="1:83" ht="71.25" x14ac:dyDescent="0.2">
      <c r="A1994" s="38"/>
      <c r="B1994" s="38" t="s">
        <v>1831</v>
      </c>
      <c r="C1994" s="38" t="s">
        <v>1833</v>
      </c>
      <c r="D1994" s="39" t="s">
        <v>211</v>
      </c>
      <c r="E1994" s="40">
        <v>1.33</v>
      </c>
      <c r="F1994" s="40">
        <f t="shared" si="22"/>
        <v>0</v>
      </c>
      <c r="G1994" s="40">
        <f>SmtRes!CX1491</f>
        <v>0</v>
      </c>
      <c r="H1994" s="42">
        <f>SmtRes!CZ1491</f>
        <v>5.87</v>
      </c>
      <c r="I1994" s="41">
        <f>SmtRes!AI1491</f>
        <v>0.88</v>
      </c>
      <c r="J1994" s="42">
        <f t="shared" ref="J1994:J1999" si="23">ROUND(H1994*I1994, 2)</f>
        <v>5.17</v>
      </c>
      <c r="K1994" s="41"/>
      <c r="L1994" s="42">
        <f>SmtRes!DF1491</f>
        <v>0</v>
      </c>
    </row>
    <row r="1995" spans="1:83" ht="28.5" x14ac:dyDescent="0.2">
      <c r="A1995" s="38"/>
      <c r="B1995" s="38" t="s">
        <v>1834</v>
      </c>
      <c r="C1995" s="38" t="s">
        <v>1836</v>
      </c>
      <c r="D1995" s="39" t="s">
        <v>62</v>
      </c>
      <c r="E1995" s="40">
        <v>0.04</v>
      </c>
      <c r="F1995" s="40">
        <f t="shared" si="22"/>
        <v>0</v>
      </c>
      <c r="G1995" s="40">
        <f>SmtRes!CX1492</f>
        <v>0</v>
      </c>
      <c r="H1995" s="42">
        <f>SmtRes!CZ1492</f>
        <v>41.71</v>
      </c>
      <c r="I1995" s="41">
        <f>SmtRes!AI1492</f>
        <v>1.29</v>
      </c>
      <c r="J1995" s="42">
        <f t="shared" si="23"/>
        <v>53.81</v>
      </c>
      <c r="K1995" s="41"/>
      <c r="L1995" s="42">
        <f>SmtRes!DF1492</f>
        <v>0</v>
      </c>
    </row>
    <row r="1996" spans="1:83" ht="28.5" x14ac:dyDescent="0.2">
      <c r="A1996" s="38"/>
      <c r="B1996" s="38" t="s">
        <v>1755</v>
      </c>
      <c r="C1996" s="38" t="s">
        <v>1757</v>
      </c>
      <c r="D1996" s="39" t="s">
        <v>441</v>
      </c>
      <c r="E1996" s="40">
        <v>0.1</v>
      </c>
      <c r="F1996" s="40">
        <f t="shared" si="22"/>
        <v>0</v>
      </c>
      <c r="G1996" s="40">
        <f>SmtRes!CX1493</f>
        <v>0</v>
      </c>
      <c r="H1996" s="42">
        <f>SmtRes!CZ1493</f>
        <v>79.88</v>
      </c>
      <c r="I1996" s="41">
        <f>SmtRes!AI1493</f>
        <v>1.44</v>
      </c>
      <c r="J1996" s="42">
        <f t="shared" si="23"/>
        <v>115.03</v>
      </c>
      <c r="K1996" s="41"/>
      <c r="L1996" s="42">
        <f>SmtRes!DF1493</f>
        <v>0</v>
      </c>
    </row>
    <row r="1997" spans="1:83" ht="14.25" x14ac:dyDescent="0.2">
      <c r="A1997" s="38"/>
      <c r="B1997" s="38" t="s">
        <v>1802</v>
      </c>
      <c r="C1997" s="38" t="s">
        <v>1804</v>
      </c>
      <c r="D1997" s="39" t="s">
        <v>163</v>
      </c>
      <c r="E1997" s="40">
        <v>0.1</v>
      </c>
      <c r="F1997" s="40">
        <f t="shared" si="22"/>
        <v>0</v>
      </c>
      <c r="G1997" s="40">
        <f>SmtRes!CX1494</f>
        <v>0</v>
      </c>
      <c r="H1997" s="42">
        <f>SmtRes!CZ1494</f>
        <v>944.69</v>
      </c>
      <c r="I1997" s="41">
        <f>SmtRes!AI1494</f>
        <v>1.38</v>
      </c>
      <c r="J1997" s="42">
        <f t="shared" si="23"/>
        <v>1303.67</v>
      </c>
      <c r="K1997" s="41"/>
      <c r="L1997" s="42">
        <f>SmtRes!DF1494</f>
        <v>0</v>
      </c>
    </row>
    <row r="1998" spans="1:83" ht="42.75" x14ac:dyDescent="0.2">
      <c r="A1998" s="38"/>
      <c r="B1998" s="38" t="s">
        <v>1848</v>
      </c>
      <c r="C1998" s="38" t="s">
        <v>1850</v>
      </c>
      <c r="D1998" s="39" t="s">
        <v>62</v>
      </c>
      <c r="E1998" s="40">
        <v>0.04</v>
      </c>
      <c r="F1998" s="40">
        <f t="shared" si="22"/>
        <v>0</v>
      </c>
      <c r="G1998" s="40">
        <f>SmtRes!CX1495</f>
        <v>0</v>
      </c>
      <c r="H1998" s="42">
        <f>SmtRes!CZ1495</f>
        <v>1991.74</v>
      </c>
      <c r="I1998" s="41">
        <f>SmtRes!AI1495</f>
        <v>1.24</v>
      </c>
      <c r="J1998" s="42">
        <f t="shared" si="23"/>
        <v>2469.7600000000002</v>
      </c>
      <c r="K1998" s="41"/>
      <c r="L1998" s="42">
        <f>SmtRes!DF1495</f>
        <v>0</v>
      </c>
    </row>
    <row r="1999" spans="1:83" ht="42.75" x14ac:dyDescent="0.2">
      <c r="A1999" s="38"/>
      <c r="B1999" s="38" t="s">
        <v>1790</v>
      </c>
      <c r="C1999" s="46" t="s">
        <v>1792</v>
      </c>
      <c r="D1999" s="47" t="s">
        <v>441</v>
      </c>
      <c r="E1999" s="48">
        <v>0.124</v>
      </c>
      <c r="F1999" s="48">
        <f t="shared" si="22"/>
        <v>0</v>
      </c>
      <c r="G1999" s="48">
        <f>SmtRes!CX1496</f>
        <v>0</v>
      </c>
      <c r="H1999" s="49">
        <f>SmtRes!CZ1496</f>
        <v>196.41</v>
      </c>
      <c r="I1999" s="50">
        <f>SmtRes!AI1496</f>
        <v>1.31</v>
      </c>
      <c r="J1999" s="49">
        <f t="shared" si="23"/>
        <v>257.3</v>
      </c>
      <c r="K1999" s="50"/>
      <c r="L1999" s="49">
        <f>SmtRes!DF1496</f>
        <v>0</v>
      </c>
    </row>
    <row r="2000" spans="1:83" ht="15" x14ac:dyDescent="0.2">
      <c r="A2000" s="38"/>
      <c r="B2000" s="38"/>
      <c r="C2000" s="52" t="s">
        <v>1966</v>
      </c>
      <c r="D2000" s="39"/>
      <c r="E2000" s="40"/>
      <c r="F2000" s="40"/>
      <c r="G2000" s="40"/>
      <c r="H2000" s="42"/>
      <c r="I2000" s="41"/>
      <c r="J2000" s="42"/>
      <c r="K2000" s="41"/>
      <c r="L2000" s="42">
        <f>L1984+L1986+L1987+L1992</f>
        <v>306.34000000000003</v>
      </c>
    </row>
    <row r="2001" spans="1:83" ht="14.25" x14ac:dyDescent="0.2">
      <c r="A2001" s="38"/>
      <c r="B2001" s="38"/>
      <c r="C2001" s="38" t="s">
        <v>1967</v>
      </c>
      <c r="D2001" s="39"/>
      <c r="E2001" s="40"/>
      <c r="F2001" s="40"/>
      <c r="G2001" s="40"/>
      <c r="H2001" s="42"/>
      <c r="I2001" s="41"/>
      <c r="J2001" s="42"/>
      <c r="K2001" s="41"/>
      <c r="L2001" s="42">
        <f>SUM(AR1982:AR2004)+SUM(AS1982:AS2004)+SUM(AT1982:AT2004)+SUM(AU1982:AU2004)+SUM(AV1982:AV2004)</f>
        <v>300.22000000000003</v>
      </c>
    </row>
    <row r="2002" spans="1:83" ht="28.5" x14ac:dyDescent="0.2">
      <c r="A2002" s="38"/>
      <c r="B2002" s="38" t="s">
        <v>515</v>
      </c>
      <c r="C2002" s="38" t="s">
        <v>2118</v>
      </c>
      <c r="D2002" s="39" t="s">
        <v>635</v>
      </c>
      <c r="E2002" s="40">
        <f>Source!BZ832</f>
        <v>97</v>
      </c>
      <c r="F2002" s="40"/>
      <c r="G2002" s="40">
        <f>Source!AT832</f>
        <v>97</v>
      </c>
      <c r="H2002" s="42"/>
      <c r="I2002" s="41"/>
      <c r="J2002" s="42"/>
      <c r="K2002" s="41"/>
      <c r="L2002" s="42">
        <f>SUM(AZ1982:AZ2004)</f>
        <v>291.20999999999998</v>
      </c>
    </row>
    <row r="2003" spans="1:83" ht="28.5" x14ac:dyDescent="0.2">
      <c r="A2003" s="46"/>
      <c r="B2003" s="46" t="s">
        <v>516</v>
      </c>
      <c r="C2003" s="46" t="s">
        <v>2119</v>
      </c>
      <c r="D2003" s="47" t="s">
        <v>635</v>
      </c>
      <c r="E2003" s="48">
        <f>Source!CA832</f>
        <v>51</v>
      </c>
      <c r="F2003" s="48"/>
      <c r="G2003" s="48">
        <f>Source!AU832</f>
        <v>51</v>
      </c>
      <c r="H2003" s="49"/>
      <c r="I2003" s="50"/>
      <c r="J2003" s="49"/>
      <c r="K2003" s="50"/>
      <c r="L2003" s="49">
        <f>SUM(BA1982:BA2004)</f>
        <v>153.11000000000001</v>
      </c>
    </row>
    <row r="2004" spans="1:83" ht="15" x14ac:dyDescent="0.2">
      <c r="C2004" s="74" t="s">
        <v>1970</v>
      </c>
      <c r="D2004" s="74"/>
      <c r="E2004" s="74"/>
      <c r="F2004" s="74"/>
      <c r="G2004" s="74"/>
      <c r="H2004" s="74"/>
      <c r="I2004" s="75">
        <f>IF(E1982&lt;&gt;0,K2004/E1982, 0)</f>
        <v>750.66</v>
      </c>
      <c r="J2004" s="75"/>
      <c r="K2004" s="75">
        <f>L1984+L1986+L1992+L2002+L2003+L1987</f>
        <v>750.66</v>
      </c>
      <c r="L2004" s="75"/>
      <c r="M2004" s="70">
        <f>K2004*1.038</f>
        <v>779.18507999999997</v>
      </c>
      <c r="AD2004">
        <f>ROUND((Source!AT832/100)*((ROUND(SUMIF(SmtRes!AQ1486:'SmtRes'!AQ1496,"=1",SmtRes!AD1486:'SmtRes'!AD1496)*Source!I832, 2)+ROUND(SUMIF(SmtRes!AQ1486:'SmtRes'!AQ1496,"=1",SmtRes!AC1486:'SmtRes'!AC1496)*Source!I832, 2))), 2)</f>
        <v>1765.83</v>
      </c>
      <c r="AE2004">
        <f>ROUND((Source!AU832/100)*((ROUND(SUMIF(SmtRes!AQ1486:'SmtRes'!AQ1496,"=1",SmtRes!AD1486:'SmtRes'!AD1496)*Source!I832, 2)+ROUND(SUMIF(SmtRes!AQ1486:'SmtRes'!AQ1496,"=1",SmtRes!AC1486:'SmtRes'!AC1496)*Source!I832, 2))), 2)</f>
        <v>928.42</v>
      </c>
      <c r="AN2004" s="51">
        <f>L1984+L1986+L1992+L2002+L2003+L1987</f>
        <v>750.66</v>
      </c>
      <c r="AO2004" s="51">
        <f>L1986</f>
        <v>6.120000000000001</v>
      </c>
      <c r="AQ2004" t="s">
        <v>1971</v>
      </c>
      <c r="AR2004" s="51">
        <f>L1984</f>
        <v>296.8</v>
      </c>
      <c r="AT2004" s="51">
        <f>L1987</f>
        <v>3.42</v>
      </c>
      <c r="AV2004" t="s">
        <v>1971</v>
      </c>
      <c r="AW2004" s="51">
        <f>L1992</f>
        <v>0</v>
      </c>
      <c r="AZ2004">
        <f>Source!X832</f>
        <v>291.20999999999998</v>
      </c>
      <c r="BA2004">
        <f>Source!Y832</f>
        <v>153.11000000000001</v>
      </c>
      <c r="CD2004">
        <v>2</v>
      </c>
    </row>
    <row r="2005" spans="1:83" ht="82.5" x14ac:dyDescent="0.2">
      <c r="A2005" s="36" t="s">
        <v>909</v>
      </c>
      <c r="B2005" s="38" t="s">
        <v>2186</v>
      </c>
      <c r="C2005" s="38" t="s">
        <v>2187</v>
      </c>
      <c r="D2005" s="39" t="str">
        <f>Source!H833</f>
        <v>ШТ</v>
      </c>
      <c r="E2005" s="40">
        <f>Source!K833</f>
        <v>1</v>
      </c>
      <c r="F2005" s="40"/>
      <c r="G2005" s="40">
        <f>Source!I833</f>
        <v>1</v>
      </c>
      <c r="H2005" s="42"/>
      <c r="I2005" s="41"/>
      <c r="J2005" s="42"/>
      <c r="K2005" s="41"/>
      <c r="L2005" s="42"/>
    </row>
    <row r="2006" spans="1:83" ht="15" x14ac:dyDescent="0.2">
      <c r="A2006" s="37"/>
      <c r="B2006" s="40">
        <v>1</v>
      </c>
      <c r="C2006" s="37" t="s">
        <v>1961</v>
      </c>
      <c r="D2006" s="39" t="s">
        <v>1203</v>
      </c>
      <c r="E2006" s="44"/>
      <c r="F2006" s="40"/>
      <c r="G2006" s="40">
        <f>Source!U833</f>
        <v>1.78</v>
      </c>
      <c r="H2006" s="40"/>
      <c r="I2006" s="40"/>
      <c r="J2006" s="40"/>
      <c r="K2006" s="40"/>
      <c r="L2006" s="45">
        <f>SUM(L2007:L2007)-SUMIF(CE2007:CE2007, 1, L2007:L2007)</f>
        <v>989.32</v>
      </c>
    </row>
    <row r="2007" spans="1:83" ht="28.5" x14ac:dyDescent="0.2">
      <c r="A2007" s="38"/>
      <c r="B2007" s="38" t="s">
        <v>1251</v>
      </c>
      <c r="C2007" s="38" t="s">
        <v>1252</v>
      </c>
      <c r="D2007" s="39" t="s">
        <v>1203</v>
      </c>
      <c r="E2007" s="40">
        <v>1.78</v>
      </c>
      <c r="F2007" s="40"/>
      <c r="G2007" s="40">
        <f>SmtRes!CX1497</f>
        <v>1.78</v>
      </c>
      <c r="H2007" s="42"/>
      <c r="I2007" s="41"/>
      <c r="J2007" s="42">
        <f>SmtRes!CZ1497</f>
        <v>555.79999999999995</v>
      </c>
      <c r="K2007" s="41"/>
      <c r="L2007" s="42">
        <f>SmtRes!DI1497</f>
        <v>989.32</v>
      </c>
    </row>
    <row r="2008" spans="1:83" ht="15" x14ac:dyDescent="0.2">
      <c r="A2008" s="37"/>
      <c r="B2008" s="40">
        <v>2</v>
      </c>
      <c r="C2008" s="37" t="s">
        <v>1962</v>
      </c>
      <c r="D2008" s="39"/>
      <c r="E2008" s="44"/>
      <c r="F2008" s="40"/>
      <c r="G2008" s="40"/>
      <c r="H2008" s="40"/>
      <c r="I2008" s="40"/>
      <c r="J2008" s="40"/>
      <c r="K2008" s="40"/>
      <c r="L2008" s="45">
        <f>SUM(L2009:L2013)-SUMIF(CE2009:CE2013, 1, L2009:L2013)</f>
        <v>20.420000000000002</v>
      </c>
    </row>
    <row r="2009" spans="1:83" ht="15" x14ac:dyDescent="0.2">
      <c r="A2009" s="37"/>
      <c r="B2009" s="40"/>
      <c r="C2009" s="37" t="s">
        <v>1964</v>
      </c>
      <c r="D2009" s="39" t="s">
        <v>1203</v>
      </c>
      <c r="E2009" s="44"/>
      <c r="F2009" s="40"/>
      <c r="G2009" s="40">
        <f>Source!V833</f>
        <v>1.7999999999999999E-2</v>
      </c>
      <c r="H2009" s="40"/>
      <c r="I2009" s="40"/>
      <c r="J2009" s="40"/>
      <c r="K2009" s="40"/>
      <c r="L2009" s="45">
        <f>SUMIF(CE2010:CE2013, 1, L2010:L2013)</f>
        <v>11.379999999999999</v>
      </c>
      <c r="CE2009">
        <v>1</v>
      </c>
    </row>
    <row r="2010" spans="1:83" ht="28.5" x14ac:dyDescent="0.2">
      <c r="A2010" s="38"/>
      <c r="B2010" s="38" t="s">
        <v>1220</v>
      </c>
      <c r="C2010" s="38" t="s">
        <v>1222</v>
      </c>
      <c r="D2010" s="39" t="s">
        <v>1100</v>
      </c>
      <c r="E2010" s="40">
        <v>8.9999999999999993E-3</v>
      </c>
      <c r="F2010" s="40"/>
      <c r="G2010" s="40">
        <f>SmtRes!CX1499</f>
        <v>8.9999999999999993E-3</v>
      </c>
      <c r="H2010" s="42"/>
      <c r="I2010" s="41"/>
      <c r="J2010" s="42">
        <f>SmtRes!CZ1499</f>
        <v>1626.29</v>
      </c>
      <c r="K2010" s="41"/>
      <c r="L2010" s="42">
        <f>SmtRes!DG1499</f>
        <v>14.64</v>
      </c>
    </row>
    <row r="2011" spans="1:83" ht="28.5" x14ac:dyDescent="0.2">
      <c r="A2011" s="38"/>
      <c r="B2011" s="38" t="s">
        <v>1223</v>
      </c>
      <c r="C2011" s="38" t="s">
        <v>1975</v>
      </c>
      <c r="D2011" s="39" t="s">
        <v>1203</v>
      </c>
      <c r="E2011" s="40">
        <f>SmtRes!DO1499*SmtRes!AT1499</f>
        <v>8.9999999999999993E-3</v>
      </c>
      <c r="F2011" s="40"/>
      <c r="G2011" s="40">
        <f>ROUND(E2011*G2005, 7)</f>
        <v>8.9999999999999993E-3</v>
      </c>
      <c r="H2011" s="42"/>
      <c r="I2011" s="41"/>
      <c r="J2011" s="42">
        <f>ROUND(SmtRes!AG1499/SmtRes!DO1499, 2)</f>
        <v>724.95</v>
      </c>
      <c r="K2011" s="41"/>
      <c r="L2011" s="42">
        <f>SmtRes!DH1499</f>
        <v>6.52</v>
      </c>
      <c r="CE2011">
        <v>1</v>
      </c>
    </row>
    <row r="2012" spans="1:83" ht="28.5" x14ac:dyDescent="0.2">
      <c r="A2012" s="38"/>
      <c r="B2012" s="38" t="s">
        <v>1206</v>
      </c>
      <c r="C2012" s="38" t="s">
        <v>1208</v>
      </c>
      <c r="D2012" s="39" t="s">
        <v>1100</v>
      </c>
      <c r="E2012" s="40">
        <v>8.9999999999999993E-3</v>
      </c>
      <c r="F2012" s="40"/>
      <c r="G2012" s="40">
        <f>SmtRes!CX1500</f>
        <v>8.9999999999999993E-3</v>
      </c>
      <c r="H2012" s="42"/>
      <c r="I2012" s="41"/>
      <c r="J2012" s="42">
        <f>SmtRes!CZ1500</f>
        <v>641.70000000000005</v>
      </c>
      <c r="K2012" s="41"/>
      <c r="L2012" s="42">
        <f>SmtRes!DG1500</f>
        <v>5.78</v>
      </c>
    </row>
    <row r="2013" spans="1:83" ht="28.5" x14ac:dyDescent="0.2">
      <c r="A2013" s="38"/>
      <c r="B2013" s="38" t="s">
        <v>1209</v>
      </c>
      <c r="C2013" s="38" t="s">
        <v>1963</v>
      </c>
      <c r="D2013" s="39" t="s">
        <v>1203</v>
      </c>
      <c r="E2013" s="40">
        <f>SmtRes!DO1500*SmtRes!AT1500</f>
        <v>8.9999999999999993E-3</v>
      </c>
      <c r="F2013" s="40"/>
      <c r="G2013" s="40">
        <f>ROUND(E2013*G2005, 7)</f>
        <v>8.9999999999999993E-3</v>
      </c>
      <c r="H2013" s="42"/>
      <c r="I2013" s="41"/>
      <c r="J2013" s="42">
        <f>ROUND(SmtRes!AG1500/SmtRes!DO1500, 2)</f>
        <v>539.69000000000005</v>
      </c>
      <c r="K2013" s="41"/>
      <c r="L2013" s="42">
        <f>SmtRes!DH1500</f>
        <v>4.8600000000000003</v>
      </c>
      <c r="CE2013">
        <v>1</v>
      </c>
    </row>
    <row r="2014" spans="1:83" ht="15" hidden="1" x14ac:dyDescent="0.2">
      <c r="A2014" s="37"/>
      <c r="B2014" s="40">
        <v>4</v>
      </c>
      <c r="C2014" s="37" t="s">
        <v>1965</v>
      </c>
      <c r="D2014" s="39"/>
      <c r="E2014" s="44"/>
      <c r="F2014" s="40"/>
      <c r="G2014" s="40"/>
      <c r="H2014" s="40"/>
      <c r="I2014" s="40"/>
      <c r="J2014" s="40"/>
      <c r="K2014" s="40"/>
      <c r="L2014" s="45">
        <f>SUM(L2015:L2021)-SUMIF(CE2015:CE2021, 1, L2015:L2021)</f>
        <v>0</v>
      </c>
    </row>
    <row r="2015" spans="1:83" ht="14.25" x14ac:dyDescent="0.2">
      <c r="A2015" s="38"/>
      <c r="B2015" s="38" t="s">
        <v>1210</v>
      </c>
      <c r="C2015" s="38" t="s">
        <v>1212</v>
      </c>
      <c r="D2015" s="39" t="s">
        <v>1213</v>
      </c>
      <c r="E2015" s="40">
        <v>2.8799999999999999E-2</v>
      </c>
      <c r="F2015" s="40">
        <f t="shared" ref="F2015:F2021" si="24">ROUND(0,7)</f>
        <v>0</v>
      </c>
      <c r="G2015" s="40">
        <f>SmtRes!CX1501</f>
        <v>0</v>
      </c>
      <c r="H2015" s="42"/>
      <c r="I2015" s="41"/>
      <c r="J2015" s="42">
        <f>SmtRes!CZ1501</f>
        <v>7.32</v>
      </c>
      <c r="K2015" s="41"/>
      <c r="L2015" s="42">
        <f>SmtRes!DF1501</f>
        <v>0</v>
      </c>
    </row>
    <row r="2016" spans="1:83" ht="71.25" x14ac:dyDescent="0.2">
      <c r="A2016" s="38"/>
      <c r="B2016" s="38" t="s">
        <v>1831</v>
      </c>
      <c r="C2016" s="38" t="s">
        <v>1833</v>
      </c>
      <c r="D2016" s="39" t="s">
        <v>211</v>
      </c>
      <c r="E2016" s="40">
        <v>1.33</v>
      </c>
      <c r="F2016" s="40">
        <f t="shared" si="24"/>
        <v>0</v>
      </c>
      <c r="G2016" s="40">
        <f>SmtRes!CX1502</f>
        <v>0</v>
      </c>
      <c r="H2016" s="42">
        <f>SmtRes!CZ1502</f>
        <v>5.87</v>
      </c>
      <c r="I2016" s="41">
        <f>SmtRes!AI1502</f>
        <v>0.88</v>
      </c>
      <c r="J2016" s="42">
        <f t="shared" ref="J2016:J2021" si="25">ROUND(H2016*I2016, 2)</f>
        <v>5.17</v>
      </c>
      <c r="K2016" s="41"/>
      <c r="L2016" s="42">
        <f>SmtRes!DF1502</f>
        <v>0</v>
      </c>
    </row>
    <row r="2017" spans="1:83" ht="28.5" x14ac:dyDescent="0.2">
      <c r="A2017" s="38"/>
      <c r="B2017" s="38" t="s">
        <v>1834</v>
      </c>
      <c r="C2017" s="38" t="s">
        <v>1836</v>
      </c>
      <c r="D2017" s="39" t="s">
        <v>62</v>
      </c>
      <c r="E2017" s="40">
        <v>0.04</v>
      </c>
      <c r="F2017" s="40">
        <f t="shared" si="24"/>
        <v>0</v>
      </c>
      <c r="G2017" s="40">
        <f>SmtRes!CX1503</f>
        <v>0</v>
      </c>
      <c r="H2017" s="42">
        <f>SmtRes!CZ1503</f>
        <v>41.71</v>
      </c>
      <c r="I2017" s="41">
        <f>SmtRes!AI1503</f>
        <v>1.29</v>
      </c>
      <c r="J2017" s="42">
        <f t="shared" si="25"/>
        <v>53.81</v>
      </c>
      <c r="K2017" s="41"/>
      <c r="L2017" s="42">
        <f>SmtRes!DF1503</f>
        <v>0</v>
      </c>
    </row>
    <row r="2018" spans="1:83" ht="28.5" x14ac:dyDescent="0.2">
      <c r="A2018" s="38"/>
      <c r="B2018" s="38" t="s">
        <v>1755</v>
      </c>
      <c r="C2018" s="38" t="s">
        <v>1757</v>
      </c>
      <c r="D2018" s="39" t="s">
        <v>441</v>
      </c>
      <c r="E2018" s="40">
        <v>0.1</v>
      </c>
      <c r="F2018" s="40">
        <f t="shared" si="24"/>
        <v>0</v>
      </c>
      <c r="G2018" s="40">
        <f>SmtRes!CX1504</f>
        <v>0</v>
      </c>
      <c r="H2018" s="42">
        <f>SmtRes!CZ1504</f>
        <v>79.88</v>
      </c>
      <c r="I2018" s="41">
        <f>SmtRes!AI1504</f>
        <v>1.44</v>
      </c>
      <c r="J2018" s="42">
        <f t="shared" si="25"/>
        <v>115.03</v>
      </c>
      <c r="K2018" s="41"/>
      <c r="L2018" s="42">
        <f>SmtRes!DF1504</f>
        <v>0</v>
      </c>
    </row>
    <row r="2019" spans="1:83" ht="14.25" x14ac:dyDescent="0.2">
      <c r="A2019" s="38"/>
      <c r="B2019" s="38" t="s">
        <v>1802</v>
      </c>
      <c r="C2019" s="38" t="s">
        <v>1804</v>
      </c>
      <c r="D2019" s="39" t="s">
        <v>163</v>
      </c>
      <c r="E2019" s="40">
        <v>0.1</v>
      </c>
      <c r="F2019" s="40">
        <f t="shared" si="24"/>
        <v>0</v>
      </c>
      <c r="G2019" s="40">
        <f>SmtRes!CX1505</f>
        <v>0</v>
      </c>
      <c r="H2019" s="42">
        <f>SmtRes!CZ1505</f>
        <v>944.69</v>
      </c>
      <c r="I2019" s="41">
        <f>SmtRes!AI1505</f>
        <v>1.38</v>
      </c>
      <c r="J2019" s="42">
        <f t="shared" si="25"/>
        <v>1303.67</v>
      </c>
      <c r="K2019" s="41"/>
      <c r="L2019" s="42">
        <f>SmtRes!DF1505</f>
        <v>0</v>
      </c>
    </row>
    <row r="2020" spans="1:83" ht="42.75" x14ac:dyDescent="0.2">
      <c r="A2020" s="38"/>
      <c r="B2020" s="38" t="s">
        <v>1848</v>
      </c>
      <c r="C2020" s="38" t="s">
        <v>1850</v>
      </c>
      <c r="D2020" s="39" t="s">
        <v>62</v>
      </c>
      <c r="E2020" s="40">
        <v>0.04</v>
      </c>
      <c r="F2020" s="40">
        <f t="shared" si="24"/>
        <v>0</v>
      </c>
      <c r="G2020" s="40">
        <f>SmtRes!CX1506</f>
        <v>0</v>
      </c>
      <c r="H2020" s="42">
        <f>SmtRes!CZ1506</f>
        <v>1991.74</v>
      </c>
      <c r="I2020" s="41">
        <f>SmtRes!AI1506</f>
        <v>1.24</v>
      </c>
      <c r="J2020" s="42">
        <f t="shared" si="25"/>
        <v>2469.7600000000002</v>
      </c>
      <c r="K2020" s="41"/>
      <c r="L2020" s="42">
        <f>SmtRes!DF1506</f>
        <v>0</v>
      </c>
    </row>
    <row r="2021" spans="1:83" ht="42.75" x14ac:dyDescent="0.2">
      <c r="A2021" s="38"/>
      <c r="B2021" s="38" t="s">
        <v>1790</v>
      </c>
      <c r="C2021" s="46" t="s">
        <v>1792</v>
      </c>
      <c r="D2021" s="47" t="s">
        <v>441</v>
      </c>
      <c r="E2021" s="48">
        <v>0.124</v>
      </c>
      <c r="F2021" s="48">
        <f t="shared" si="24"/>
        <v>0</v>
      </c>
      <c r="G2021" s="48">
        <f>SmtRes!CX1507</f>
        <v>0</v>
      </c>
      <c r="H2021" s="49">
        <f>SmtRes!CZ1507</f>
        <v>196.41</v>
      </c>
      <c r="I2021" s="50">
        <f>SmtRes!AI1507</f>
        <v>1.31</v>
      </c>
      <c r="J2021" s="49">
        <f t="shared" si="25"/>
        <v>257.3</v>
      </c>
      <c r="K2021" s="50"/>
      <c r="L2021" s="49">
        <f>SmtRes!DF1507</f>
        <v>0</v>
      </c>
    </row>
    <row r="2022" spans="1:83" ht="15" x14ac:dyDescent="0.2">
      <c r="A2022" s="38"/>
      <c r="B2022" s="38"/>
      <c r="C2022" s="52" t="s">
        <v>1966</v>
      </c>
      <c r="D2022" s="39"/>
      <c r="E2022" s="40"/>
      <c r="F2022" s="40"/>
      <c r="G2022" s="40"/>
      <c r="H2022" s="42"/>
      <c r="I2022" s="41"/>
      <c r="J2022" s="42"/>
      <c r="K2022" s="41"/>
      <c r="L2022" s="42">
        <f>L2006+L2008+L2009+L2014</f>
        <v>1021.12</v>
      </c>
    </row>
    <row r="2023" spans="1:83" ht="14.25" x14ac:dyDescent="0.2">
      <c r="A2023" s="38"/>
      <c r="B2023" s="38"/>
      <c r="C2023" s="38" t="s">
        <v>1967</v>
      </c>
      <c r="D2023" s="39"/>
      <c r="E2023" s="40"/>
      <c r="F2023" s="40"/>
      <c r="G2023" s="40"/>
      <c r="H2023" s="42"/>
      <c r="I2023" s="41"/>
      <c r="J2023" s="42"/>
      <c r="K2023" s="41"/>
      <c r="L2023" s="42">
        <f>SUM(AR2005:AR2026)+SUM(AS2005:AS2026)+SUM(AT2005:AT2026)+SUM(AU2005:AU2026)+SUM(AV2005:AV2026)</f>
        <v>1000.7</v>
      </c>
    </row>
    <row r="2024" spans="1:83" ht="28.5" x14ac:dyDescent="0.2">
      <c r="A2024" s="38"/>
      <c r="B2024" s="38" t="s">
        <v>515</v>
      </c>
      <c r="C2024" s="38" t="s">
        <v>2118</v>
      </c>
      <c r="D2024" s="39" t="s">
        <v>635</v>
      </c>
      <c r="E2024" s="40">
        <f>Source!BZ833</f>
        <v>97</v>
      </c>
      <c r="F2024" s="40"/>
      <c r="G2024" s="40">
        <f>Source!AT833</f>
        <v>97</v>
      </c>
      <c r="H2024" s="42"/>
      <c r="I2024" s="41"/>
      <c r="J2024" s="42"/>
      <c r="K2024" s="41"/>
      <c r="L2024" s="42">
        <f>SUM(AZ2005:AZ2026)</f>
        <v>970.68</v>
      </c>
    </row>
    <row r="2025" spans="1:83" ht="28.5" x14ac:dyDescent="0.2">
      <c r="A2025" s="46"/>
      <c r="B2025" s="46" t="s">
        <v>516</v>
      </c>
      <c r="C2025" s="46" t="s">
        <v>2119</v>
      </c>
      <c r="D2025" s="47" t="s">
        <v>635</v>
      </c>
      <c r="E2025" s="48">
        <f>Source!CA833</f>
        <v>51</v>
      </c>
      <c r="F2025" s="48"/>
      <c r="G2025" s="48">
        <f>Source!AU833</f>
        <v>51</v>
      </c>
      <c r="H2025" s="49"/>
      <c r="I2025" s="50"/>
      <c r="J2025" s="49"/>
      <c r="K2025" s="50"/>
      <c r="L2025" s="49">
        <f>SUM(BA2005:BA2026)</f>
        <v>510.36</v>
      </c>
    </row>
    <row r="2026" spans="1:83" ht="15" x14ac:dyDescent="0.2">
      <c r="C2026" s="74" t="s">
        <v>1970</v>
      </c>
      <c r="D2026" s="74"/>
      <c r="E2026" s="74"/>
      <c r="F2026" s="74"/>
      <c r="G2026" s="74"/>
      <c r="H2026" s="74"/>
      <c r="I2026" s="75">
        <f>IF(E2005&lt;&gt;0,K2026/E2005, 0)</f>
        <v>2502.1600000000003</v>
      </c>
      <c r="J2026" s="75"/>
      <c r="K2026" s="75">
        <f>L2006+L2008+L2014+L2024+L2025+L2009</f>
        <v>2502.1600000000003</v>
      </c>
      <c r="L2026" s="75"/>
      <c r="M2026" s="70">
        <f>K2026*1.038</f>
        <v>2597.2420800000004</v>
      </c>
      <c r="AD2026">
        <f>ROUND((Source!AT833/100)*((ROUND(SUMIF(SmtRes!AQ1497:'SmtRes'!AQ1507,"=1",SmtRes!AD1497:'SmtRes'!AD1507)*Source!I833, 2)+ROUND(SUMIF(SmtRes!AQ1497:'SmtRes'!AQ1507,"=1",SmtRes!AC1497:'SmtRes'!AC1507)*Source!I833, 2))), 2)</f>
        <v>1765.83</v>
      </c>
      <c r="AE2026">
        <f>ROUND((Source!AU833/100)*((ROUND(SUMIF(SmtRes!AQ1497:'SmtRes'!AQ1507,"=1",SmtRes!AD1497:'SmtRes'!AD1507)*Source!I833, 2)+ROUND(SUMIF(SmtRes!AQ1497:'SmtRes'!AQ1507,"=1",SmtRes!AC1497:'SmtRes'!AC1507)*Source!I833, 2))), 2)</f>
        <v>928.42</v>
      </c>
      <c r="AN2026" s="51">
        <f>L2006+L2008+L2014+L2024+L2025+L2009</f>
        <v>2502.1600000000003</v>
      </c>
      <c r="AO2026" s="51">
        <f>L2008</f>
        <v>20.420000000000002</v>
      </c>
      <c r="AQ2026" t="s">
        <v>1971</v>
      </c>
      <c r="AR2026" s="51">
        <f>L2006</f>
        <v>989.32</v>
      </c>
      <c r="AT2026" s="51">
        <f>L2009</f>
        <v>11.379999999999999</v>
      </c>
      <c r="AV2026" t="s">
        <v>1971</v>
      </c>
      <c r="AW2026" s="51">
        <f>L2014</f>
        <v>0</v>
      </c>
      <c r="AZ2026">
        <f>Source!X833</f>
        <v>970.68</v>
      </c>
      <c r="BA2026">
        <f>Source!Y833</f>
        <v>510.36</v>
      </c>
      <c r="CD2026">
        <v>2</v>
      </c>
    </row>
    <row r="2027" spans="1:83" ht="28.5" x14ac:dyDescent="0.2">
      <c r="A2027" s="36" t="s">
        <v>911</v>
      </c>
      <c r="B2027" s="38" t="s">
        <v>2188</v>
      </c>
      <c r="C2027" s="38" t="str">
        <f>Source!G834</f>
        <v>Демонтаж: светильников с лампами накаливания</v>
      </c>
      <c r="D2027" s="39" t="str">
        <f>Source!H834</f>
        <v>100 ШТ</v>
      </c>
      <c r="E2027" s="40">
        <f>Source!K834</f>
        <v>0.01</v>
      </c>
      <c r="F2027" s="40"/>
      <c r="G2027" s="40">
        <f>Source!I834</f>
        <v>0.01</v>
      </c>
      <c r="H2027" s="42"/>
      <c r="I2027" s="41"/>
      <c r="J2027" s="42"/>
      <c r="K2027" s="41"/>
      <c r="L2027" s="42"/>
    </row>
    <row r="2028" spans="1:83" x14ac:dyDescent="0.2">
      <c r="C2028" s="43" t="str">
        <f>"Объем: "&amp;Source!I834&amp;"=1/"&amp;"100"</f>
        <v>Объем: 0,01=1/100</v>
      </c>
    </row>
    <row r="2029" spans="1:83" ht="15" x14ac:dyDescent="0.2">
      <c r="A2029" s="37"/>
      <c r="B2029" s="40">
        <v>1</v>
      </c>
      <c r="C2029" s="37" t="s">
        <v>1961</v>
      </c>
      <c r="D2029" s="39" t="s">
        <v>1203</v>
      </c>
      <c r="E2029" s="44"/>
      <c r="F2029" s="40"/>
      <c r="G2029" s="40">
        <f>Source!U834</f>
        <v>6.3200000000000006E-2</v>
      </c>
      <c r="H2029" s="40"/>
      <c r="I2029" s="40"/>
      <c r="J2029" s="40"/>
      <c r="K2029" s="40"/>
      <c r="L2029" s="45">
        <f>SUM(L2030:L2030)-SUMIF(CE2030:CE2030, 1, L2030:L2030)</f>
        <v>27.74</v>
      </c>
    </row>
    <row r="2030" spans="1:83" ht="14.25" x14ac:dyDescent="0.2">
      <c r="A2030" s="38"/>
      <c r="B2030" s="38" t="s">
        <v>1387</v>
      </c>
      <c r="C2030" s="38" t="s">
        <v>1851</v>
      </c>
      <c r="D2030" s="39" t="s">
        <v>1203</v>
      </c>
      <c r="E2030" s="40">
        <v>6.32</v>
      </c>
      <c r="F2030" s="40"/>
      <c r="G2030" s="40">
        <f>SmtRes!CX1508</f>
        <v>6.3200000000000006E-2</v>
      </c>
      <c r="H2030" s="42"/>
      <c r="I2030" s="41"/>
      <c r="J2030" s="42">
        <f>SmtRes!CZ1508</f>
        <v>439</v>
      </c>
      <c r="K2030" s="41"/>
      <c r="L2030" s="42">
        <f>SmtRes!DI1508</f>
        <v>27.74</v>
      </c>
    </row>
    <row r="2031" spans="1:83" ht="15" x14ac:dyDescent="0.2">
      <c r="A2031" s="37"/>
      <c r="B2031" s="40">
        <v>2</v>
      </c>
      <c r="C2031" s="37" t="s">
        <v>1962</v>
      </c>
      <c r="D2031" s="39"/>
      <c r="E2031" s="44"/>
      <c r="F2031" s="40"/>
      <c r="G2031" s="40"/>
      <c r="H2031" s="40"/>
      <c r="I2031" s="40"/>
      <c r="J2031" s="40"/>
      <c r="K2031" s="40"/>
      <c r="L2031" s="45">
        <f>SUM(L2032:L2034)-SUMIF(CE2032:CE2034, 1, L2032:L2034)</f>
        <v>2.0000000000000018E-2</v>
      </c>
    </row>
    <row r="2032" spans="1:83" ht="15" x14ac:dyDescent="0.2">
      <c r="A2032" s="37"/>
      <c r="B2032" s="40"/>
      <c r="C2032" s="37" t="s">
        <v>1964</v>
      </c>
      <c r="D2032" s="39" t="s">
        <v>1203</v>
      </c>
      <c r="E2032" s="44"/>
      <c r="F2032" s="40"/>
      <c r="G2032" s="40">
        <f>Source!V834</f>
        <v>2.9999999999999997E-4</v>
      </c>
      <c r="H2032" s="40"/>
      <c r="I2032" s="40"/>
      <c r="J2032" s="40"/>
      <c r="K2032" s="40"/>
      <c r="L2032" s="45">
        <f>SUMIF(CE2033:CE2034, 1, L2033:L2034)</f>
        <v>0.14000000000000001</v>
      </c>
      <c r="CE2032">
        <v>1</v>
      </c>
    </row>
    <row r="2033" spans="1:83" ht="42.75" x14ac:dyDescent="0.2">
      <c r="A2033" s="38"/>
      <c r="B2033" s="38" t="s">
        <v>1421</v>
      </c>
      <c r="C2033" s="38" t="s">
        <v>1423</v>
      </c>
      <c r="D2033" s="39" t="s">
        <v>1100</v>
      </c>
      <c r="E2033" s="40">
        <v>0.03</v>
      </c>
      <c r="F2033" s="40"/>
      <c r="G2033" s="40">
        <f>SmtRes!CX1510</f>
        <v>2.9999999999999997E-4</v>
      </c>
      <c r="H2033" s="42">
        <f>SmtRes!CZ1510</f>
        <v>37.32</v>
      </c>
      <c r="I2033" s="41">
        <f>SmtRes!AJ1510</f>
        <v>1.55</v>
      </c>
      <c r="J2033" s="42">
        <f>ROUND(H2033*I2033, 2)</f>
        <v>57.85</v>
      </c>
      <c r="K2033" s="41"/>
      <c r="L2033" s="42">
        <f>SmtRes!DG1510</f>
        <v>0.02</v>
      </c>
    </row>
    <row r="2034" spans="1:83" ht="28.5" x14ac:dyDescent="0.2">
      <c r="A2034" s="38"/>
      <c r="B2034" s="38" t="s">
        <v>1424</v>
      </c>
      <c r="C2034" s="46" t="s">
        <v>2089</v>
      </c>
      <c r="D2034" s="47" t="s">
        <v>1203</v>
      </c>
      <c r="E2034" s="48">
        <f>SmtRes!DO1510*SmtRes!AT1510</f>
        <v>0.03</v>
      </c>
      <c r="F2034" s="48"/>
      <c r="G2034" s="48">
        <f>ROUND(E2034*G2027, 7)</f>
        <v>2.9999999999999997E-4</v>
      </c>
      <c r="H2034" s="49"/>
      <c r="I2034" s="50"/>
      <c r="J2034" s="49">
        <f>ROUND(SmtRes!AG1510/SmtRes!DO1510, 2)</f>
        <v>479.27</v>
      </c>
      <c r="K2034" s="50"/>
      <c r="L2034" s="49">
        <f>SmtRes!DH1510</f>
        <v>0.14000000000000001</v>
      </c>
      <c r="CE2034">
        <v>1</v>
      </c>
    </row>
    <row r="2035" spans="1:83" ht="15" x14ac:dyDescent="0.2">
      <c r="A2035" s="38"/>
      <c r="B2035" s="38"/>
      <c r="C2035" s="52" t="s">
        <v>1966</v>
      </c>
      <c r="D2035" s="39"/>
      <c r="E2035" s="40"/>
      <c r="F2035" s="40"/>
      <c r="G2035" s="40"/>
      <c r="H2035" s="42"/>
      <c r="I2035" s="41"/>
      <c r="J2035" s="42"/>
      <c r="K2035" s="41"/>
      <c r="L2035" s="42">
        <f>L2029+L2031+L2032</f>
        <v>27.9</v>
      </c>
    </row>
    <row r="2036" spans="1:83" ht="14.25" x14ac:dyDescent="0.2">
      <c r="A2036" s="38"/>
      <c r="B2036" s="38"/>
      <c r="C2036" s="38" t="s">
        <v>1967</v>
      </c>
      <c r="D2036" s="39"/>
      <c r="E2036" s="40"/>
      <c r="F2036" s="40"/>
      <c r="G2036" s="40"/>
      <c r="H2036" s="42"/>
      <c r="I2036" s="41"/>
      <c r="J2036" s="42"/>
      <c r="K2036" s="41"/>
      <c r="L2036" s="42">
        <f>SUM(AR2027:AR2039)+SUM(AS2027:AS2039)+SUM(AT2027:AT2039)+SUM(AU2027:AU2039)+SUM(AV2027:AV2039)</f>
        <v>27.88</v>
      </c>
    </row>
    <row r="2037" spans="1:83" ht="14.25" x14ac:dyDescent="0.2">
      <c r="A2037" s="38"/>
      <c r="B2037" s="38" t="s">
        <v>917</v>
      </c>
      <c r="C2037" s="38" t="s">
        <v>2189</v>
      </c>
      <c r="D2037" s="39" t="s">
        <v>635</v>
      </c>
      <c r="E2037" s="40">
        <f>Source!BZ834</f>
        <v>91</v>
      </c>
      <c r="F2037" s="40"/>
      <c r="G2037" s="40">
        <f>Source!AT834</f>
        <v>91</v>
      </c>
      <c r="H2037" s="42"/>
      <c r="I2037" s="41"/>
      <c r="J2037" s="42"/>
      <c r="K2037" s="41"/>
      <c r="L2037" s="42">
        <f>SUM(AZ2027:AZ2039)</f>
        <v>25.37</v>
      </c>
    </row>
    <row r="2038" spans="1:83" ht="14.25" x14ac:dyDescent="0.2">
      <c r="A2038" s="46"/>
      <c r="B2038" s="46" t="s">
        <v>918</v>
      </c>
      <c r="C2038" s="46" t="s">
        <v>2190</v>
      </c>
      <c r="D2038" s="47" t="s">
        <v>635</v>
      </c>
      <c r="E2038" s="48">
        <f>Source!CA834</f>
        <v>48</v>
      </c>
      <c r="F2038" s="48"/>
      <c r="G2038" s="48">
        <f>Source!AU834</f>
        <v>48</v>
      </c>
      <c r="H2038" s="49"/>
      <c r="I2038" s="50"/>
      <c r="J2038" s="49"/>
      <c r="K2038" s="50"/>
      <c r="L2038" s="49">
        <f>SUM(BA2027:BA2039)</f>
        <v>13.38</v>
      </c>
    </row>
    <row r="2039" spans="1:83" ht="15" x14ac:dyDescent="0.2">
      <c r="C2039" s="74" t="s">
        <v>1970</v>
      </c>
      <c r="D2039" s="74"/>
      <c r="E2039" s="74"/>
      <c r="F2039" s="74"/>
      <c r="G2039" s="74"/>
      <c r="H2039" s="74"/>
      <c r="I2039" s="75">
        <f>IF(E2027&lt;&gt;0,K2039/E2027, 0)</f>
        <v>6664.9999999999991</v>
      </c>
      <c r="J2039" s="75"/>
      <c r="K2039" s="75">
        <f>L2029+L2031+L2037+L2038+L2032</f>
        <v>66.649999999999991</v>
      </c>
      <c r="L2039" s="75"/>
      <c r="M2039" s="70">
        <f>K2039*1.038</f>
        <v>69.182699999999997</v>
      </c>
      <c r="AD2039">
        <f>ROUND((Source!AT834/100)*((ROUND(SUMIF(SmtRes!AQ1508:'SmtRes'!AQ1510,"=1",SmtRes!AD1508:'SmtRes'!AD1510)*Source!I834, 2)+ROUND(SUMIF(SmtRes!AQ1508:'SmtRes'!AQ1510,"=1",SmtRes!AC1508:'SmtRes'!AC1510)*Source!I834, 2))), 2)</f>
        <v>8.35</v>
      </c>
      <c r="AE2039">
        <f>ROUND((Source!AU834/100)*((ROUND(SUMIF(SmtRes!AQ1508:'SmtRes'!AQ1510,"=1",SmtRes!AD1508:'SmtRes'!AD1510)*Source!I834, 2)+ROUND(SUMIF(SmtRes!AQ1508:'SmtRes'!AQ1510,"=1",SmtRes!AC1508:'SmtRes'!AC1510)*Source!I834, 2))), 2)</f>
        <v>4.41</v>
      </c>
      <c r="AN2039" s="51">
        <f>L2029+L2031+L2037+L2038+L2032</f>
        <v>66.649999999999991</v>
      </c>
      <c r="AO2039" s="51">
        <f>L2031</f>
        <v>2.0000000000000018E-2</v>
      </c>
      <c r="AQ2039" t="s">
        <v>1971</v>
      </c>
      <c r="AR2039" s="51">
        <f>L2029</f>
        <v>27.74</v>
      </c>
      <c r="AT2039" s="51">
        <f>L2032</f>
        <v>0.14000000000000001</v>
      </c>
      <c r="AV2039" t="s">
        <v>1971</v>
      </c>
      <c r="AW2039">
        <f>0</f>
        <v>0</v>
      </c>
      <c r="AZ2039">
        <f>Source!X834</f>
        <v>25.37</v>
      </c>
      <c r="BA2039">
        <f>Source!Y834</f>
        <v>13.38</v>
      </c>
      <c r="CD2039">
        <v>1</v>
      </c>
    </row>
    <row r="2040" spans="1:83" ht="68.25" x14ac:dyDescent="0.2">
      <c r="A2040" s="36" t="s">
        <v>922</v>
      </c>
      <c r="B2040" s="38" t="s">
        <v>2191</v>
      </c>
      <c r="C2040" s="38" t="s">
        <v>2192</v>
      </c>
      <c r="D2040" s="39" t="str">
        <f>Source!H837</f>
        <v>100 ШТ</v>
      </c>
      <c r="E2040" s="40">
        <f>Source!K837</f>
        <v>0.01</v>
      </c>
      <c r="F2040" s="40"/>
      <c r="G2040" s="40">
        <f>Source!I837</f>
        <v>0.01</v>
      </c>
      <c r="H2040" s="42"/>
      <c r="I2040" s="41"/>
      <c r="J2040" s="42"/>
      <c r="K2040" s="41"/>
      <c r="L2040" s="42"/>
    </row>
    <row r="2041" spans="1:83" x14ac:dyDescent="0.2">
      <c r="C2041" s="43" t="str">
        <f>"Объем: "&amp;Source!I837&amp;"=1/"&amp;"100"</f>
        <v>Объем: 0,01=1/100</v>
      </c>
    </row>
    <row r="2042" spans="1:83" ht="15" x14ac:dyDescent="0.2">
      <c r="A2042" s="37"/>
      <c r="B2042" s="40">
        <v>1</v>
      </c>
      <c r="C2042" s="37" t="s">
        <v>1961</v>
      </c>
      <c r="D2042" s="39" t="s">
        <v>1203</v>
      </c>
      <c r="E2042" s="44"/>
      <c r="F2042" s="40"/>
      <c r="G2042" s="40">
        <f>Source!U837</f>
        <v>1.272</v>
      </c>
      <c r="H2042" s="40"/>
      <c r="I2042" s="40"/>
      <c r="J2042" s="40"/>
      <c r="K2042" s="40"/>
      <c r="L2042" s="45">
        <f>SUM(L2043:L2043)-SUMIF(CE2043:CE2043, 1, L2043:L2043)</f>
        <v>706.98</v>
      </c>
    </row>
    <row r="2043" spans="1:83" ht="14.25" x14ac:dyDescent="0.2">
      <c r="A2043" s="38"/>
      <c r="B2043" s="38" t="s">
        <v>1251</v>
      </c>
      <c r="C2043" s="38" t="s">
        <v>1672</v>
      </c>
      <c r="D2043" s="39" t="s">
        <v>1203</v>
      </c>
      <c r="E2043" s="40">
        <v>127.2</v>
      </c>
      <c r="F2043" s="40"/>
      <c r="G2043" s="40">
        <f>SmtRes!CX1518</f>
        <v>1.272</v>
      </c>
      <c r="H2043" s="42"/>
      <c r="I2043" s="41"/>
      <c r="J2043" s="42">
        <f>SmtRes!CZ1518</f>
        <v>555.79999999999995</v>
      </c>
      <c r="K2043" s="41"/>
      <c r="L2043" s="42">
        <f>SmtRes!DI1518</f>
        <v>706.98</v>
      </c>
    </row>
    <row r="2044" spans="1:83" ht="15" x14ac:dyDescent="0.2">
      <c r="A2044" s="37"/>
      <c r="B2044" s="40">
        <v>2</v>
      </c>
      <c r="C2044" s="37" t="s">
        <v>1962</v>
      </c>
      <c r="D2044" s="39"/>
      <c r="E2044" s="44"/>
      <c r="F2044" s="40"/>
      <c r="G2044" s="40"/>
      <c r="H2044" s="40"/>
      <c r="I2044" s="40"/>
      <c r="J2044" s="40"/>
      <c r="K2044" s="40"/>
      <c r="L2044" s="45">
        <f>SUM(L2045:L2049)-SUMIF(CE2045:CE2049, 1, L2045:L2049)</f>
        <v>4.5299999999999994</v>
      </c>
    </row>
    <row r="2045" spans="1:83" ht="15" x14ac:dyDescent="0.2">
      <c r="A2045" s="37"/>
      <c r="B2045" s="40"/>
      <c r="C2045" s="37" t="s">
        <v>1964</v>
      </c>
      <c r="D2045" s="39" t="s">
        <v>1203</v>
      </c>
      <c r="E2045" s="44"/>
      <c r="F2045" s="40"/>
      <c r="G2045" s="40">
        <f>Source!V837</f>
        <v>4.0000000000000001E-3</v>
      </c>
      <c r="H2045" s="40"/>
      <c r="I2045" s="40"/>
      <c r="J2045" s="40"/>
      <c r="K2045" s="40"/>
      <c r="L2045" s="45">
        <f>SUMIF(CE2046:CE2049, 1, L2046:L2049)</f>
        <v>2.5300000000000002</v>
      </c>
      <c r="CE2045">
        <v>1</v>
      </c>
    </row>
    <row r="2046" spans="1:83" ht="28.5" x14ac:dyDescent="0.2">
      <c r="A2046" s="38"/>
      <c r="B2046" s="38" t="s">
        <v>1220</v>
      </c>
      <c r="C2046" s="38" t="s">
        <v>1222</v>
      </c>
      <c r="D2046" s="39" t="s">
        <v>1100</v>
      </c>
      <c r="E2046" s="40">
        <v>0.2</v>
      </c>
      <c r="F2046" s="40"/>
      <c r="G2046" s="40">
        <f>SmtRes!CX1520</f>
        <v>2E-3</v>
      </c>
      <c r="H2046" s="42"/>
      <c r="I2046" s="41"/>
      <c r="J2046" s="42">
        <f>SmtRes!CZ1520</f>
        <v>1626.29</v>
      </c>
      <c r="K2046" s="41"/>
      <c r="L2046" s="42">
        <f>SmtRes!DG1520</f>
        <v>3.25</v>
      </c>
    </row>
    <row r="2047" spans="1:83" ht="28.5" x14ac:dyDescent="0.2">
      <c r="A2047" s="38"/>
      <c r="B2047" s="38" t="s">
        <v>1223</v>
      </c>
      <c r="C2047" s="38" t="s">
        <v>1975</v>
      </c>
      <c r="D2047" s="39" t="s">
        <v>1203</v>
      </c>
      <c r="E2047" s="40">
        <f>SmtRes!DO1520*SmtRes!AT1520</f>
        <v>0.2</v>
      </c>
      <c r="F2047" s="40"/>
      <c r="G2047" s="40">
        <f>ROUND(E2047*G2040, 7)</f>
        <v>2E-3</v>
      </c>
      <c r="H2047" s="42"/>
      <c r="I2047" s="41"/>
      <c r="J2047" s="42">
        <f>ROUND(SmtRes!AG1520/SmtRes!DO1520, 2)</f>
        <v>724.95</v>
      </c>
      <c r="K2047" s="41"/>
      <c r="L2047" s="42">
        <f>SmtRes!DH1520</f>
        <v>1.45</v>
      </c>
      <c r="CE2047">
        <v>1</v>
      </c>
    </row>
    <row r="2048" spans="1:83" ht="28.5" x14ac:dyDescent="0.2">
      <c r="A2048" s="38"/>
      <c r="B2048" s="38" t="s">
        <v>1206</v>
      </c>
      <c r="C2048" s="38" t="s">
        <v>1208</v>
      </c>
      <c r="D2048" s="39" t="s">
        <v>1100</v>
      </c>
      <c r="E2048" s="40">
        <v>0.2</v>
      </c>
      <c r="F2048" s="40"/>
      <c r="G2048" s="40">
        <f>SmtRes!CX1521</f>
        <v>2E-3</v>
      </c>
      <c r="H2048" s="42"/>
      <c r="I2048" s="41"/>
      <c r="J2048" s="42">
        <f>SmtRes!CZ1521</f>
        <v>641.70000000000005</v>
      </c>
      <c r="K2048" s="41"/>
      <c r="L2048" s="42">
        <f>SmtRes!DG1521</f>
        <v>1.28</v>
      </c>
    </row>
    <row r="2049" spans="1:101" ht="28.5" x14ac:dyDescent="0.2">
      <c r="A2049" s="38"/>
      <c r="B2049" s="38" t="s">
        <v>1209</v>
      </c>
      <c r="C2049" s="38" t="s">
        <v>1963</v>
      </c>
      <c r="D2049" s="39" t="s">
        <v>1203</v>
      </c>
      <c r="E2049" s="40">
        <f>SmtRes!DO1521*SmtRes!AT1521</f>
        <v>0.2</v>
      </c>
      <c r="F2049" s="40"/>
      <c r="G2049" s="40">
        <f>ROUND(E2049*G2040, 7)</f>
        <v>2E-3</v>
      </c>
      <c r="H2049" s="42"/>
      <c r="I2049" s="41"/>
      <c r="J2049" s="42">
        <f>ROUND(SmtRes!AG1521/SmtRes!DO1521, 2)</f>
        <v>539.69000000000005</v>
      </c>
      <c r="K2049" s="41"/>
      <c r="L2049" s="42">
        <f>SmtRes!DH1521</f>
        <v>1.08</v>
      </c>
      <c r="CE2049">
        <v>1</v>
      </c>
    </row>
    <row r="2050" spans="1:101" ht="15" hidden="1" x14ac:dyDescent="0.2">
      <c r="A2050" s="37"/>
      <c r="B2050" s="40">
        <v>4</v>
      </c>
      <c r="C2050" s="37" t="s">
        <v>1965</v>
      </c>
      <c r="D2050" s="39"/>
      <c r="E2050" s="44"/>
      <c r="F2050" s="40"/>
      <c r="G2050" s="40"/>
      <c r="H2050" s="40"/>
      <c r="I2050" s="40"/>
      <c r="J2050" s="40"/>
      <c r="K2050" s="40"/>
      <c r="L2050" s="45">
        <f>SUM(L2051:L2052)-SUMIF(CE2051:CE2052, 1, L2051:L2052)</f>
        <v>0</v>
      </c>
    </row>
    <row r="2051" spans="1:101" ht="28.5" x14ac:dyDescent="0.2">
      <c r="A2051" s="38"/>
      <c r="B2051" s="38" t="s">
        <v>1241</v>
      </c>
      <c r="C2051" s="38" t="s">
        <v>1243</v>
      </c>
      <c r="D2051" s="39" t="s">
        <v>441</v>
      </c>
      <c r="E2051" s="40">
        <v>1.87</v>
      </c>
      <c r="F2051" s="40">
        <f>ROUND(0,7)</f>
        <v>0</v>
      </c>
      <c r="G2051" s="40">
        <f>SmtRes!CX1522</f>
        <v>0</v>
      </c>
      <c r="H2051" s="42">
        <f>SmtRes!CZ1522</f>
        <v>174.93</v>
      </c>
      <c r="I2051" s="41">
        <f>SmtRes!AI1522</f>
        <v>1.08</v>
      </c>
      <c r="J2051" s="42">
        <f>ROUND(H2051*I2051, 2)</f>
        <v>188.92</v>
      </c>
      <c r="K2051" s="41"/>
      <c r="L2051" s="42">
        <f>SmtRes!DF1522</f>
        <v>0</v>
      </c>
    </row>
    <row r="2052" spans="1:101" ht="42.75" x14ac:dyDescent="0.2">
      <c r="A2052" s="38"/>
      <c r="B2052" s="38" t="s">
        <v>1752</v>
      </c>
      <c r="C2052" s="46" t="s">
        <v>1754</v>
      </c>
      <c r="D2052" s="47" t="s">
        <v>83</v>
      </c>
      <c r="E2052" s="48">
        <v>6.6E-3</v>
      </c>
      <c r="F2052" s="48">
        <f>ROUND(0,7)</f>
        <v>0</v>
      </c>
      <c r="G2052" s="48">
        <f>SmtRes!CX1523</f>
        <v>0</v>
      </c>
      <c r="H2052" s="49">
        <f>SmtRes!CZ1523</f>
        <v>70310.45</v>
      </c>
      <c r="I2052" s="50">
        <f>SmtRes!AI1523</f>
        <v>0.74</v>
      </c>
      <c r="J2052" s="49">
        <f>ROUND(H2052*I2052, 2)</f>
        <v>52029.73</v>
      </c>
      <c r="K2052" s="50"/>
      <c r="L2052" s="49">
        <f>SmtRes!DF1523</f>
        <v>0</v>
      </c>
    </row>
    <row r="2053" spans="1:101" ht="15" x14ac:dyDescent="0.2">
      <c r="A2053" s="38"/>
      <c r="B2053" s="38"/>
      <c r="C2053" s="52" t="s">
        <v>1966</v>
      </c>
      <c r="D2053" s="39"/>
      <c r="E2053" s="40"/>
      <c r="F2053" s="40"/>
      <c r="G2053" s="40"/>
      <c r="H2053" s="42"/>
      <c r="I2053" s="41"/>
      <c r="J2053" s="42"/>
      <c r="K2053" s="41"/>
      <c r="L2053" s="42">
        <f>L2042+L2044+L2045+L2050</f>
        <v>714.04</v>
      </c>
    </row>
    <row r="2054" spans="1:101" ht="14.25" x14ac:dyDescent="0.2">
      <c r="A2054" s="38"/>
      <c r="B2054" s="38"/>
      <c r="C2054" s="38" t="s">
        <v>1967</v>
      </c>
      <c r="D2054" s="39"/>
      <c r="E2054" s="40"/>
      <c r="F2054" s="40"/>
      <c r="G2054" s="40"/>
      <c r="H2054" s="42"/>
      <c r="I2054" s="41"/>
      <c r="J2054" s="42"/>
      <c r="K2054" s="41"/>
      <c r="L2054" s="42">
        <f>SUM(AR2040:AR2057)+SUM(AS2040:AS2057)+SUM(AT2040:AT2057)+SUM(AU2040:AU2057)+SUM(AV2040:AV2057)</f>
        <v>709.51</v>
      </c>
    </row>
    <row r="2055" spans="1:101" ht="28.5" x14ac:dyDescent="0.2">
      <c r="A2055" s="38"/>
      <c r="B2055" s="38" t="s">
        <v>515</v>
      </c>
      <c r="C2055" s="38" t="s">
        <v>2118</v>
      </c>
      <c r="D2055" s="39" t="s">
        <v>635</v>
      </c>
      <c r="E2055" s="40">
        <f>Source!BZ837</f>
        <v>97</v>
      </c>
      <c r="F2055" s="40"/>
      <c r="G2055" s="40">
        <f>Source!AT837</f>
        <v>97</v>
      </c>
      <c r="H2055" s="42"/>
      <c r="I2055" s="41"/>
      <c r="J2055" s="42"/>
      <c r="K2055" s="41"/>
      <c r="L2055" s="42">
        <f>SUM(AZ2040:AZ2057)</f>
        <v>688.22</v>
      </c>
    </row>
    <row r="2056" spans="1:101" ht="28.5" x14ac:dyDescent="0.2">
      <c r="A2056" s="46"/>
      <c r="B2056" s="46" t="s">
        <v>516</v>
      </c>
      <c r="C2056" s="46" t="s">
        <v>2119</v>
      </c>
      <c r="D2056" s="47" t="s">
        <v>635</v>
      </c>
      <c r="E2056" s="48">
        <f>Source!CA837</f>
        <v>51</v>
      </c>
      <c r="F2056" s="48"/>
      <c r="G2056" s="48">
        <f>Source!AU837</f>
        <v>51</v>
      </c>
      <c r="H2056" s="49"/>
      <c r="I2056" s="50"/>
      <c r="J2056" s="49"/>
      <c r="K2056" s="50"/>
      <c r="L2056" s="49">
        <f>SUM(BA2040:BA2057)</f>
        <v>361.85</v>
      </c>
    </row>
    <row r="2057" spans="1:101" ht="15" x14ac:dyDescent="0.2">
      <c r="C2057" s="74" t="s">
        <v>1970</v>
      </c>
      <c r="D2057" s="74"/>
      <c r="E2057" s="74"/>
      <c r="F2057" s="74"/>
      <c r="G2057" s="74"/>
      <c r="H2057" s="74"/>
      <c r="I2057" s="75">
        <f>IF(E2040&lt;&gt;0,K2057/E2040, 0)</f>
        <v>176411</v>
      </c>
      <c r="J2057" s="75"/>
      <c r="K2057" s="75">
        <f>L2042+L2044+L2050+L2055+L2056+L2045</f>
        <v>1764.11</v>
      </c>
      <c r="L2057" s="75"/>
      <c r="M2057" s="70">
        <f>K2057*1.038</f>
        <v>1831.14618</v>
      </c>
      <c r="AD2057">
        <f>ROUND((Source!AT837/100)*((ROUND(SUMIF(SmtRes!AQ1518:'SmtRes'!AQ1523,"=1",SmtRes!AD1518:'SmtRes'!AD1523)*Source!I837, 2)+ROUND(SUMIF(SmtRes!AQ1518:'SmtRes'!AQ1523,"=1",SmtRes!AC1518:'SmtRes'!AC1523)*Source!I837, 2))), 2)</f>
        <v>17.66</v>
      </c>
      <c r="AE2057">
        <f>ROUND((Source!AU837/100)*((ROUND(SUMIF(SmtRes!AQ1518:'SmtRes'!AQ1523,"=1",SmtRes!AD1518:'SmtRes'!AD1523)*Source!I837, 2)+ROUND(SUMIF(SmtRes!AQ1518:'SmtRes'!AQ1523,"=1",SmtRes!AC1518:'SmtRes'!AC1523)*Source!I837, 2))), 2)</f>
        <v>9.2899999999999991</v>
      </c>
      <c r="AN2057" s="51">
        <f>L2042+L2044+L2050+L2055+L2056+L2045</f>
        <v>1764.11</v>
      </c>
      <c r="AO2057" s="51">
        <f>L2044</f>
        <v>4.5299999999999994</v>
      </c>
      <c r="AQ2057" t="s">
        <v>1971</v>
      </c>
      <c r="AR2057" s="51">
        <f>L2042</f>
        <v>706.98</v>
      </c>
      <c r="AT2057" s="51">
        <f>L2045</f>
        <v>2.5300000000000002</v>
      </c>
      <c r="AV2057" t="s">
        <v>1971</v>
      </c>
      <c r="AW2057" s="51">
        <f>L2050</f>
        <v>0</v>
      </c>
      <c r="AZ2057">
        <f>Source!X837</f>
        <v>688.22</v>
      </c>
      <c r="BA2057">
        <f>Source!Y837</f>
        <v>361.85</v>
      </c>
      <c r="CD2057">
        <v>2</v>
      </c>
    </row>
    <row r="2058" spans="1:101" ht="57" x14ac:dyDescent="0.2">
      <c r="A2058" s="36" t="s">
        <v>931</v>
      </c>
      <c r="B2058" s="38" t="s">
        <v>2174</v>
      </c>
      <c r="C2058" s="38" t="str">
        <f>Source!G843</f>
        <v>Прибор или аппарат(применительно Демонтаж модульного переключателя установленного на Din-рейку в щите освещения)</v>
      </c>
      <c r="D2058" s="39" t="str">
        <f>Source!H843</f>
        <v>ШТ</v>
      </c>
      <c r="E2058" s="40">
        <f>Source!K843</f>
        <v>1</v>
      </c>
      <c r="F2058" s="40"/>
      <c r="G2058" s="40">
        <f>Source!I843</f>
        <v>1</v>
      </c>
      <c r="H2058" s="42"/>
      <c r="I2058" s="41"/>
      <c r="J2058" s="42"/>
      <c r="K2058" s="41"/>
      <c r="L2058" s="42"/>
    </row>
    <row r="2059" spans="1:101" ht="38.25" x14ac:dyDescent="0.2">
      <c r="B2059" s="54" t="s">
        <v>1918</v>
      </c>
      <c r="C2059" s="77" t="s">
        <v>2055</v>
      </c>
      <c r="D2059" s="77"/>
      <c r="E2059" s="77"/>
      <c r="F2059" s="77"/>
      <c r="G2059" s="77"/>
      <c r="H2059" s="77"/>
      <c r="I2059" s="77"/>
      <c r="J2059" s="77"/>
      <c r="K2059" s="77"/>
      <c r="L2059" s="77"/>
      <c r="CW2059" s="55" t="s">
        <v>2055</v>
      </c>
    </row>
    <row r="2060" spans="1:101" ht="15" x14ac:dyDescent="0.2">
      <c r="A2060" s="37"/>
      <c r="B2060" s="40">
        <v>1</v>
      </c>
      <c r="C2060" s="37" t="s">
        <v>1961</v>
      </c>
      <c r="D2060" s="39" t="s">
        <v>1203</v>
      </c>
      <c r="E2060" s="44"/>
      <c r="F2060" s="40"/>
      <c r="G2060" s="40">
        <f>Source!U843</f>
        <v>0.309</v>
      </c>
      <c r="H2060" s="40"/>
      <c r="I2060" s="40"/>
      <c r="J2060" s="40"/>
      <c r="K2060" s="40"/>
      <c r="L2060" s="45">
        <f>SUM(L2061:L2061)-SUMIF(CE2061:CE2061, 1, L2061:L2061)</f>
        <v>171.74</v>
      </c>
    </row>
    <row r="2061" spans="1:101" ht="14.25" x14ac:dyDescent="0.2">
      <c r="A2061" s="38"/>
      <c r="B2061" s="38" t="s">
        <v>1251</v>
      </c>
      <c r="C2061" s="38" t="s">
        <v>1672</v>
      </c>
      <c r="D2061" s="39" t="s">
        <v>1203</v>
      </c>
      <c r="E2061" s="40">
        <v>1.03</v>
      </c>
      <c r="F2061" s="40">
        <f>ROUND(0.3,7)</f>
        <v>0.3</v>
      </c>
      <c r="G2061" s="40">
        <f>SmtRes!CX1545</f>
        <v>0.309</v>
      </c>
      <c r="H2061" s="42"/>
      <c r="I2061" s="41"/>
      <c r="J2061" s="42">
        <f>SmtRes!CZ1545</f>
        <v>555.79999999999995</v>
      </c>
      <c r="K2061" s="41"/>
      <c r="L2061" s="42">
        <f>SmtRes!DI1545</f>
        <v>171.74</v>
      </c>
    </row>
    <row r="2062" spans="1:101" ht="15" hidden="1" x14ac:dyDescent="0.2">
      <c r="A2062" s="37"/>
      <c r="B2062" s="40">
        <v>4</v>
      </c>
      <c r="C2062" s="37" t="s">
        <v>1965</v>
      </c>
      <c r="D2062" s="39"/>
      <c r="E2062" s="44"/>
      <c r="F2062" s="40"/>
      <c r="G2062" s="40"/>
      <c r="H2062" s="40"/>
      <c r="I2062" s="40"/>
      <c r="J2062" s="40"/>
      <c r="K2062" s="40"/>
      <c r="L2062" s="45">
        <f>SUM(L2063:L2063)-SUMIF(CE2063:CE2063, 1, L2063:L2063)</f>
        <v>0</v>
      </c>
    </row>
    <row r="2063" spans="1:101" ht="28.5" x14ac:dyDescent="0.2">
      <c r="A2063" s="38"/>
      <c r="B2063" s="38" t="s">
        <v>1241</v>
      </c>
      <c r="C2063" s="46" t="s">
        <v>1243</v>
      </c>
      <c r="D2063" s="47" t="s">
        <v>441</v>
      </c>
      <c r="E2063" s="48">
        <v>0.02</v>
      </c>
      <c r="F2063" s="48">
        <f>ROUND(0,7)</f>
        <v>0</v>
      </c>
      <c r="G2063" s="48">
        <f>SmtRes!CX1546</f>
        <v>0</v>
      </c>
      <c r="H2063" s="49">
        <f>SmtRes!CZ1546</f>
        <v>174.93</v>
      </c>
      <c r="I2063" s="50">
        <f>SmtRes!AI1546</f>
        <v>1.08</v>
      </c>
      <c r="J2063" s="49">
        <f>ROUND(H2063*I2063, 2)</f>
        <v>188.92</v>
      </c>
      <c r="K2063" s="50"/>
      <c r="L2063" s="49">
        <f>SmtRes!DF1546</f>
        <v>0</v>
      </c>
    </row>
    <row r="2064" spans="1:101" ht="15" x14ac:dyDescent="0.2">
      <c r="A2064" s="38"/>
      <c r="B2064" s="38"/>
      <c r="C2064" s="52" t="s">
        <v>1966</v>
      </c>
      <c r="D2064" s="39"/>
      <c r="E2064" s="40"/>
      <c r="F2064" s="40"/>
      <c r="G2064" s="40"/>
      <c r="H2064" s="42"/>
      <c r="I2064" s="41"/>
      <c r="J2064" s="42"/>
      <c r="K2064" s="41"/>
      <c r="L2064" s="42">
        <f>L2060+L2062</f>
        <v>171.74</v>
      </c>
    </row>
    <row r="2065" spans="1:101" ht="14.25" x14ac:dyDescent="0.2">
      <c r="A2065" s="38"/>
      <c r="B2065" s="38"/>
      <c r="C2065" s="38" t="s">
        <v>1967</v>
      </c>
      <c r="D2065" s="39"/>
      <c r="E2065" s="40"/>
      <c r="F2065" s="40"/>
      <c r="G2065" s="40"/>
      <c r="H2065" s="42"/>
      <c r="I2065" s="41"/>
      <c r="J2065" s="42"/>
      <c r="K2065" s="41"/>
      <c r="L2065" s="42">
        <f>SUM(AR2058:AR2068)+SUM(AS2058:AS2068)+SUM(AT2058:AT2068)+SUM(AU2058:AU2068)+SUM(AV2058:AV2068)</f>
        <v>171.74</v>
      </c>
    </row>
    <row r="2066" spans="1:101" ht="28.5" x14ac:dyDescent="0.2">
      <c r="A2066" s="38"/>
      <c r="B2066" s="38" t="s">
        <v>515</v>
      </c>
      <c r="C2066" s="38" t="s">
        <v>2118</v>
      </c>
      <c r="D2066" s="39" t="s">
        <v>635</v>
      </c>
      <c r="E2066" s="40">
        <f>Source!BZ843</f>
        <v>97</v>
      </c>
      <c r="F2066" s="40"/>
      <c r="G2066" s="40">
        <f>Source!AT843</f>
        <v>97</v>
      </c>
      <c r="H2066" s="42"/>
      <c r="I2066" s="41"/>
      <c r="J2066" s="42"/>
      <c r="K2066" s="41"/>
      <c r="L2066" s="42">
        <f>SUM(AZ2058:AZ2068)</f>
        <v>166.59</v>
      </c>
    </row>
    <row r="2067" spans="1:101" ht="28.5" x14ac:dyDescent="0.2">
      <c r="A2067" s="46"/>
      <c r="B2067" s="46" t="s">
        <v>516</v>
      </c>
      <c r="C2067" s="46" t="s">
        <v>2119</v>
      </c>
      <c r="D2067" s="47" t="s">
        <v>635</v>
      </c>
      <c r="E2067" s="48">
        <f>Source!CA843</f>
        <v>51</v>
      </c>
      <c r="F2067" s="48"/>
      <c r="G2067" s="48">
        <f>Source!AU843</f>
        <v>51</v>
      </c>
      <c r="H2067" s="49"/>
      <c r="I2067" s="50"/>
      <c r="J2067" s="49"/>
      <c r="K2067" s="50"/>
      <c r="L2067" s="49">
        <f>SUM(BA2058:BA2068)</f>
        <v>87.59</v>
      </c>
    </row>
    <row r="2068" spans="1:101" ht="15" x14ac:dyDescent="0.2">
      <c r="C2068" s="74" t="s">
        <v>1970</v>
      </c>
      <c r="D2068" s="74"/>
      <c r="E2068" s="74"/>
      <c r="F2068" s="74"/>
      <c r="G2068" s="74"/>
      <c r="H2068" s="74"/>
      <c r="I2068" s="75">
        <f>IF(E2058&lt;&gt;0,K2068/E2058, 0)</f>
        <v>425.92000000000007</v>
      </c>
      <c r="J2068" s="75"/>
      <c r="K2068" s="75">
        <f>L2060+L2062+L2066+L2067</f>
        <v>425.92000000000007</v>
      </c>
      <c r="L2068" s="75"/>
      <c r="M2068" s="70">
        <f>K2068*1.038</f>
        <v>442.10496000000006</v>
      </c>
      <c r="AD2068">
        <f>ROUND((Source!AT843/100)*((ROUND(SUMIF(SmtRes!AQ1545:'SmtRes'!AQ1546,"=1",SmtRes!AD1545:'SmtRes'!AD1546)*Source!I843, 2)+ROUND(SUMIF(SmtRes!AQ1545:'SmtRes'!AQ1546,"=1",SmtRes!AC1545:'SmtRes'!AC1546)*Source!I843, 2))), 2)</f>
        <v>539.13</v>
      </c>
      <c r="AE2068">
        <f>ROUND((Source!AU843/100)*((ROUND(SUMIF(SmtRes!AQ1545:'SmtRes'!AQ1546,"=1",SmtRes!AD1545:'SmtRes'!AD1546)*Source!I843, 2)+ROUND(SUMIF(SmtRes!AQ1545:'SmtRes'!AQ1546,"=1",SmtRes!AC1545:'SmtRes'!AC1546)*Source!I843, 2))), 2)</f>
        <v>283.45999999999998</v>
      </c>
      <c r="AN2068" s="51">
        <f>L2060+L2062+L2066+L2067</f>
        <v>425.92000000000007</v>
      </c>
      <c r="AO2068">
        <f>0</f>
        <v>0</v>
      </c>
      <c r="AQ2068" t="s">
        <v>1971</v>
      </c>
      <c r="AR2068" s="51">
        <f>L2060</f>
        <v>171.74</v>
      </c>
      <c r="AT2068">
        <f>0</f>
        <v>0</v>
      </c>
      <c r="AV2068" t="s">
        <v>1971</v>
      </c>
      <c r="AW2068" s="51">
        <f>L2062</f>
        <v>0</v>
      </c>
      <c r="AZ2068">
        <f>Source!X843</f>
        <v>166.59</v>
      </c>
      <c r="BA2068">
        <f>Source!Y843</f>
        <v>87.59</v>
      </c>
      <c r="CD2068">
        <v>2</v>
      </c>
    </row>
    <row r="2069" spans="1:101" ht="82.5" x14ac:dyDescent="0.2">
      <c r="A2069" s="36" t="s">
        <v>933</v>
      </c>
      <c r="B2069" s="38" t="s">
        <v>2174</v>
      </c>
      <c r="C2069" s="38" t="s">
        <v>2193</v>
      </c>
      <c r="D2069" s="39" t="str">
        <f>Source!H844</f>
        <v>ШТ</v>
      </c>
      <c r="E2069" s="40">
        <f>Source!K844</f>
        <v>1</v>
      </c>
      <c r="F2069" s="40"/>
      <c r="G2069" s="40">
        <f>Source!I844</f>
        <v>1</v>
      </c>
      <c r="H2069" s="42"/>
      <c r="I2069" s="41"/>
      <c r="J2069" s="42"/>
      <c r="K2069" s="41"/>
      <c r="L2069" s="42"/>
    </row>
    <row r="2070" spans="1:101" ht="15" x14ac:dyDescent="0.2">
      <c r="A2070" s="37"/>
      <c r="B2070" s="40">
        <v>1</v>
      </c>
      <c r="C2070" s="37" t="s">
        <v>1961</v>
      </c>
      <c r="D2070" s="39" t="s">
        <v>1203</v>
      </c>
      <c r="E2070" s="44"/>
      <c r="F2070" s="40"/>
      <c r="G2070" s="40">
        <f>Source!U844</f>
        <v>1.03</v>
      </c>
      <c r="H2070" s="40"/>
      <c r="I2070" s="40"/>
      <c r="J2070" s="40"/>
      <c r="K2070" s="40"/>
      <c r="L2070" s="45">
        <f>SUM(L2071:L2071)-SUMIF(CE2071:CE2071, 1, L2071:L2071)</f>
        <v>572.47</v>
      </c>
    </row>
    <row r="2071" spans="1:101" ht="14.25" x14ac:dyDescent="0.2">
      <c r="A2071" s="38"/>
      <c r="B2071" s="38" t="s">
        <v>1251</v>
      </c>
      <c r="C2071" s="38" t="s">
        <v>1672</v>
      </c>
      <c r="D2071" s="39" t="s">
        <v>1203</v>
      </c>
      <c r="E2071" s="40">
        <v>1.03</v>
      </c>
      <c r="F2071" s="40"/>
      <c r="G2071" s="40">
        <f>SmtRes!CX1547</f>
        <v>1.03</v>
      </c>
      <c r="H2071" s="42"/>
      <c r="I2071" s="41"/>
      <c r="J2071" s="42">
        <f>SmtRes!CZ1547</f>
        <v>555.79999999999995</v>
      </c>
      <c r="K2071" s="41"/>
      <c r="L2071" s="42">
        <f>SmtRes!DI1547</f>
        <v>572.47</v>
      </c>
    </row>
    <row r="2072" spans="1:101" ht="15" hidden="1" x14ac:dyDescent="0.2">
      <c r="A2072" s="37"/>
      <c r="B2072" s="40">
        <v>4</v>
      </c>
      <c r="C2072" s="37" t="s">
        <v>1965</v>
      </c>
      <c r="D2072" s="39"/>
      <c r="E2072" s="44"/>
      <c r="F2072" s="40"/>
      <c r="G2072" s="40"/>
      <c r="H2072" s="40"/>
      <c r="I2072" s="40"/>
      <c r="J2072" s="40"/>
      <c r="K2072" s="40"/>
      <c r="L2072" s="45">
        <f>SUM(L2073:L2073)-SUMIF(CE2073:CE2073, 1, L2073:L2073)</f>
        <v>0</v>
      </c>
    </row>
    <row r="2073" spans="1:101" ht="28.5" x14ac:dyDescent="0.2">
      <c r="A2073" s="38"/>
      <c r="B2073" s="38" t="s">
        <v>1241</v>
      </c>
      <c r="C2073" s="46" t="s">
        <v>1243</v>
      </c>
      <c r="D2073" s="47" t="s">
        <v>441</v>
      </c>
      <c r="E2073" s="48">
        <v>0.02</v>
      </c>
      <c r="F2073" s="48">
        <f>ROUND(0,7)</f>
        <v>0</v>
      </c>
      <c r="G2073" s="48">
        <f>SmtRes!CX1548</f>
        <v>0</v>
      </c>
      <c r="H2073" s="49">
        <f>SmtRes!CZ1548</f>
        <v>174.93</v>
      </c>
      <c r="I2073" s="50">
        <f>SmtRes!AI1548</f>
        <v>1.08</v>
      </c>
      <c r="J2073" s="49">
        <f>ROUND(H2073*I2073, 2)</f>
        <v>188.92</v>
      </c>
      <c r="K2073" s="50"/>
      <c r="L2073" s="49">
        <f>SmtRes!DF1548</f>
        <v>0</v>
      </c>
    </row>
    <row r="2074" spans="1:101" ht="15" x14ac:dyDescent="0.2">
      <c r="A2074" s="38"/>
      <c r="B2074" s="38"/>
      <c r="C2074" s="52" t="s">
        <v>1966</v>
      </c>
      <c r="D2074" s="39"/>
      <c r="E2074" s="40"/>
      <c r="F2074" s="40"/>
      <c r="G2074" s="40"/>
      <c r="H2074" s="42"/>
      <c r="I2074" s="41"/>
      <c r="J2074" s="42"/>
      <c r="K2074" s="41"/>
      <c r="L2074" s="42">
        <f>L2070+L2072</f>
        <v>572.47</v>
      </c>
    </row>
    <row r="2075" spans="1:101" ht="14.25" x14ac:dyDescent="0.2">
      <c r="A2075" s="38"/>
      <c r="B2075" s="38"/>
      <c r="C2075" s="38" t="s">
        <v>1967</v>
      </c>
      <c r="D2075" s="39"/>
      <c r="E2075" s="40"/>
      <c r="F2075" s="40"/>
      <c r="G2075" s="40"/>
      <c r="H2075" s="42"/>
      <c r="I2075" s="41"/>
      <c r="J2075" s="42"/>
      <c r="K2075" s="41"/>
      <c r="L2075" s="42">
        <f>SUM(AR2069:AR2078)+SUM(AS2069:AS2078)+SUM(AT2069:AT2078)+SUM(AU2069:AU2078)+SUM(AV2069:AV2078)</f>
        <v>572.47</v>
      </c>
    </row>
    <row r="2076" spans="1:101" ht="28.5" x14ac:dyDescent="0.2">
      <c r="A2076" s="38"/>
      <c r="B2076" s="38" t="s">
        <v>515</v>
      </c>
      <c r="C2076" s="38" t="s">
        <v>2118</v>
      </c>
      <c r="D2076" s="39" t="s">
        <v>635</v>
      </c>
      <c r="E2076" s="40">
        <f>Source!BZ844</f>
        <v>97</v>
      </c>
      <c r="F2076" s="40"/>
      <c r="G2076" s="40">
        <f>Source!AT844</f>
        <v>97</v>
      </c>
      <c r="H2076" s="42"/>
      <c r="I2076" s="41"/>
      <c r="J2076" s="42"/>
      <c r="K2076" s="41"/>
      <c r="L2076" s="42">
        <f>SUM(AZ2069:AZ2078)</f>
        <v>555.29999999999995</v>
      </c>
    </row>
    <row r="2077" spans="1:101" ht="28.5" x14ac:dyDescent="0.2">
      <c r="A2077" s="46"/>
      <c r="B2077" s="46" t="s">
        <v>516</v>
      </c>
      <c r="C2077" s="46" t="s">
        <v>2119</v>
      </c>
      <c r="D2077" s="47" t="s">
        <v>635</v>
      </c>
      <c r="E2077" s="48">
        <f>Source!CA844</f>
        <v>51</v>
      </c>
      <c r="F2077" s="48"/>
      <c r="G2077" s="48">
        <f>Source!AU844</f>
        <v>51</v>
      </c>
      <c r="H2077" s="49"/>
      <c r="I2077" s="50"/>
      <c r="J2077" s="49"/>
      <c r="K2077" s="50"/>
      <c r="L2077" s="49">
        <f>SUM(BA2069:BA2078)</f>
        <v>291.95999999999998</v>
      </c>
    </row>
    <row r="2078" spans="1:101" ht="15" x14ac:dyDescent="0.2">
      <c r="C2078" s="74" t="s">
        <v>1970</v>
      </c>
      <c r="D2078" s="74"/>
      <c r="E2078" s="74"/>
      <c r="F2078" s="74"/>
      <c r="G2078" s="74"/>
      <c r="H2078" s="74"/>
      <c r="I2078" s="75">
        <f>IF(E2069&lt;&gt;0,K2078/E2069, 0)</f>
        <v>1419.73</v>
      </c>
      <c r="J2078" s="75"/>
      <c r="K2078" s="75">
        <f>L2070+L2072+L2076+L2077</f>
        <v>1419.73</v>
      </c>
      <c r="L2078" s="75"/>
      <c r="M2078" s="70">
        <f>K2078*1.038</f>
        <v>1473.67974</v>
      </c>
      <c r="AD2078">
        <f>ROUND((Source!AT844/100)*((ROUND(SUMIF(SmtRes!AQ1547:'SmtRes'!AQ1548,"=1",SmtRes!AD1547:'SmtRes'!AD1548)*Source!I844, 2)+ROUND(SUMIF(SmtRes!AQ1547:'SmtRes'!AQ1548,"=1",SmtRes!AC1547:'SmtRes'!AC1548)*Source!I844, 2))), 2)</f>
        <v>539.13</v>
      </c>
      <c r="AE2078">
        <f>ROUND((Source!AU844/100)*((ROUND(SUMIF(SmtRes!AQ1547:'SmtRes'!AQ1548,"=1",SmtRes!AD1547:'SmtRes'!AD1548)*Source!I844, 2)+ROUND(SUMIF(SmtRes!AQ1547:'SmtRes'!AQ1548,"=1",SmtRes!AC1547:'SmtRes'!AC1548)*Source!I844, 2))), 2)</f>
        <v>283.45999999999998</v>
      </c>
      <c r="AN2078" s="51">
        <f>L2070+L2072+L2076+L2077</f>
        <v>1419.73</v>
      </c>
      <c r="AO2078">
        <f>0</f>
        <v>0</v>
      </c>
      <c r="AQ2078" t="s">
        <v>1971</v>
      </c>
      <c r="AR2078" s="51">
        <f>L2070</f>
        <v>572.47</v>
      </c>
      <c r="AT2078">
        <f>0</f>
        <v>0</v>
      </c>
      <c r="AV2078" t="s">
        <v>1971</v>
      </c>
      <c r="AW2078" s="51">
        <f>L2072</f>
        <v>0</v>
      </c>
      <c r="AZ2078">
        <f>Source!X844</f>
        <v>555.29999999999995</v>
      </c>
      <c r="BA2078">
        <f>Source!Y844</f>
        <v>291.95999999999998</v>
      </c>
      <c r="CD2078">
        <v>2</v>
      </c>
    </row>
    <row r="2079" spans="1:101" ht="42.75" x14ac:dyDescent="0.2">
      <c r="A2079" s="36" t="s">
        <v>935</v>
      </c>
      <c r="B2079" s="38" t="s">
        <v>2174</v>
      </c>
      <c r="C2079" s="38" t="str">
        <f>Source!G845</f>
        <v>Прибор или аппарат(применительно Демонтаж фотореле с датчиком из щита освещения )</v>
      </c>
      <c r="D2079" s="39" t="str">
        <f>Source!H845</f>
        <v>ШТ</v>
      </c>
      <c r="E2079" s="40">
        <f>Source!K845</f>
        <v>1</v>
      </c>
      <c r="F2079" s="40"/>
      <c r="G2079" s="40">
        <f>Source!I845</f>
        <v>1</v>
      </c>
      <c r="H2079" s="42"/>
      <c r="I2079" s="41"/>
      <c r="J2079" s="42"/>
      <c r="K2079" s="41"/>
      <c r="L2079" s="42"/>
    </row>
    <row r="2080" spans="1:101" ht="38.25" x14ac:dyDescent="0.2">
      <c r="B2080" s="54" t="s">
        <v>1918</v>
      </c>
      <c r="C2080" s="77" t="s">
        <v>2055</v>
      </c>
      <c r="D2080" s="77"/>
      <c r="E2080" s="77"/>
      <c r="F2080" s="77"/>
      <c r="G2080" s="77"/>
      <c r="H2080" s="77"/>
      <c r="I2080" s="77"/>
      <c r="J2080" s="77"/>
      <c r="K2080" s="77"/>
      <c r="L2080" s="77"/>
      <c r="CW2080" s="55" t="s">
        <v>2055</v>
      </c>
    </row>
    <row r="2081" spans="1:82" ht="15" x14ac:dyDescent="0.2">
      <c r="A2081" s="37"/>
      <c r="B2081" s="40">
        <v>1</v>
      </c>
      <c r="C2081" s="37" t="s">
        <v>1961</v>
      </c>
      <c r="D2081" s="39" t="s">
        <v>1203</v>
      </c>
      <c r="E2081" s="44"/>
      <c r="F2081" s="40"/>
      <c r="G2081" s="40">
        <f>Source!U845</f>
        <v>0.309</v>
      </c>
      <c r="H2081" s="40"/>
      <c r="I2081" s="40"/>
      <c r="J2081" s="40"/>
      <c r="K2081" s="40"/>
      <c r="L2081" s="45">
        <f>SUM(L2082:L2082)-SUMIF(CE2082:CE2082, 1, L2082:L2082)</f>
        <v>171.74</v>
      </c>
    </row>
    <row r="2082" spans="1:82" ht="14.25" x14ac:dyDescent="0.2">
      <c r="A2082" s="38"/>
      <c r="B2082" s="38" t="s">
        <v>1251</v>
      </c>
      <c r="C2082" s="38" t="s">
        <v>1672</v>
      </c>
      <c r="D2082" s="39" t="s">
        <v>1203</v>
      </c>
      <c r="E2082" s="40">
        <v>1.03</v>
      </c>
      <c r="F2082" s="40">
        <f>ROUND(0.3,7)</f>
        <v>0.3</v>
      </c>
      <c r="G2082" s="40">
        <f>SmtRes!CX1549</f>
        <v>0.309</v>
      </c>
      <c r="H2082" s="42"/>
      <c r="I2082" s="41"/>
      <c r="J2082" s="42">
        <f>SmtRes!CZ1549</f>
        <v>555.79999999999995</v>
      </c>
      <c r="K2082" s="41"/>
      <c r="L2082" s="42">
        <f>SmtRes!DI1549</f>
        <v>171.74</v>
      </c>
    </row>
    <row r="2083" spans="1:82" ht="15" hidden="1" x14ac:dyDescent="0.2">
      <c r="A2083" s="37"/>
      <c r="B2083" s="40">
        <v>4</v>
      </c>
      <c r="C2083" s="37" t="s">
        <v>1965</v>
      </c>
      <c r="D2083" s="39"/>
      <c r="E2083" s="44"/>
      <c r="F2083" s="40"/>
      <c r="G2083" s="40"/>
      <c r="H2083" s="40"/>
      <c r="I2083" s="40"/>
      <c r="J2083" s="40"/>
      <c r="K2083" s="40"/>
      <c r="L2083" s="45">
        <f>SUM(L2084:L2084)-SUMIF(CE2084:CE2084, 1, L2084:L2084)</f>
        <v>0</v>
      </c>
    </row>
    <row r="2084" spans="1:82" ht="28.5" x14ac:dyDescent="0.2">
      <c r="A2084" s="38"/>
      <c r="B2084" s="38" t="s">
        <v>1241</v>
      </c>
      <c r="C2084" s="46" t="s">
        <v>1243</v>
      </c>
      <c r="D2084" s="47" t="s">
        <v>441</v>
      </c>
      <c r="E2084" s="48">
        <v>0.02</v>
      </c>
      <c r="F2084" s="48">
        <f>ROUND(0,7)</f>
        <v>0</v>
      </c>
      <c r="G2084" s="48">
        <f>SmtRes!CX1550</f>
        <v>0</v>
      </c>
      <c r="H2084" s="49">
        <f>SmtRes!CZ1550</f>
        <v>174.93</v>
      </c>
      <c r="I2084" s="50">
        <f>SmtRes!AI1550</f>
        <v>1.08</v>
      </c>
      <c r="J2084" s="49">
        <f>ROUND(H2084*I2084, 2)</f>
        <v>188.92</v>
      </c>
      <c r="K2084" s="50"/>
      <c r="L2084" s="49">
        <f>SmtRes!DF1550</f>
        <v>0</v>
      </c>
    </row>
    <row r="2085" spans="1:82" ht="15" x14ac:dyDescent="0.2">
      <c r="A2085" s="38"/>
      <c r="B2085" s="38"/>
      <c r="C2085" s="52" t="s">
        <v>1966</v>
      </c>
      <c r="D2085" s="39"/>
      <c r="E2085" s="40"/>
      <c r="F2085" s="40"/>
      <c r="G2085" s="40"/>
      <c r="H2085" s="42"/>
      <c r="I2085" s="41"/>
      <c r="J2085" s="42"/>
      <c r="K2085" s="41"/>
      <c r="L2085" s="42">
        <f>L2081+L2083</f>
        <v>171.74</v>
      </c>
    </row>
    <row r="2086" spans="1:82" ht="14.25" x14ac:dyDescent="0.2">
      <c r="A2086" s="38"/>
      <c r="B2086" s="38"/>
      <c r="C2086" s="38" t="s">
        <v>1967</v>
      </c>
      <c r="D2086" s="39"/>
      <c r="E2086" s="40"/>
      <c r="F2086" s="40"/>
      <c r="G2086" s="40"/>
      <c r="H2086" s="42"/>
      <c r="I2086" s="41"/>
      <c r="J2086" s="42"/>
      <c r="K2086" s="41"/>
      <c r="L2086" s="42">
        <f>SUM(AR2079:AR2089)+SUM(AS2079:AS2089)+SUM(AT2079:AT2089)+SUM(AU2079:AU2089)+SUM(AV2079:AV2089)</f>
        <v>171.74</v>
      </c>
    </row>
    <row r="2087" spans="1:82" ht="28.5" x14ac:dyDescent="0.2">
      <c r="A2087" s="38"/>
      <c r="B2087" s="38" t="s">
        <v>515</v>
      </c>
      <c r="C2087" s="38" t="s">
        <v>2118</v>
      </c>
      <c r="D2087" s="39" t="s">
        <v>635</v>
      </c>
      <c r="E2087" s="40">
        <f>Source!BZ845</f>
        <v>97</v>
      </c>
      <c r="F2087" s="40"/>
      <c r="G2087" s="40">
        <f>Source!AT845</f>
        <v>97</v>
      </c>
      <c r="H2087" s="42"/>
      <c r="I2087" s="41"/>
      <c r="J2087" s="42"/>
      <c r="K2087" s="41"/>
      <c r="L2087" s="42">
        <f>SUM(AZ2079:AZ2089)</f>
        <v>166.59</v>
      </c>
    </row>
    <row r="2088" spans="1:82" ht="28.5" x14ac:dyDescent="0.2">
      <c r="A2088" s="46"/>
      <c r="B2088" s="46" t="s">
        <v>516</v>
      </c>
      <c r="C2088" s="46" t="s">
        <v>2119</v>
      </c>
      <c r="D2088" s="47" t="s">
        <v>635</v>
      </c>
      <c r="E2088" s="48">
        <f>Source!CA845</f>
        <v>51</v>
      </c>
      <c r="F2088" s="48"/>
      <c r="G2088" s="48">
        <f>Source!AU845</f>
        <v>51</v>
      </c>
      <c r="H2088" s="49"/>
      <c r="I2088" s="50"/>
      <c r="J2088" s="49"/>
      <c r="K2088" s="50"/>
      <c r="L2088" s="49">
        <f>SUM(BA2079:BA2089)</f>
        <v>87.59</v>
      </c>
    </row>
    <row r="2089" spans="1:82" ht="15" x14ac:dyDescent="0.2">
      <c r="C2089" s="74" t="s">
        <v>1970</v>
      </c>
      <c r="D2089" s="74"/>
      <c r="E2089" s="74"/>
      <c r="F2089" s="74"/>
      <c r="G2089" s="74"/>
      <c r="H2089" s="74"/>
      <c r="I2089" s="75">
        <f>IF(E2079&lt;&gt;0,K2089/E2079, 0)</f>
        <v>425.92000000000007</v>
      </c>
      <c r="J2089" s="75"/>
      <c r="K2089" s="75">
        <f>L2081+L2083+L2087+L2088</f>
        <v>425.92000000000007</v>
      </c>
      <c r="L2089" s="75"/>
      <c r="M2089" s="70">
        <f>K2089*1.038</f>
        <v>442.10496000000006</v>
      </c>
      <c r="AD2089">
        <f>ROUND((Source!AT845/100)*((ROUND(SUMIF(SmtRes!AQ1549:'SmtRes'!AQ1550,"=1",SmtRes!AD1549:'SmtRes'!AD1550)*Source!I845, 2)+ROUND(SUMIF(SmtRes!AQ1549:'SmtRes'!AQ1550,"=1",SmtRes!AC1549:'SmtRes'!AC1550)*Source!I845, 2))), 2)</f>
        <v>539.13</v>
      </c>
      <c r="AE2089">
        <f>ROUND((Source!AU845/100)*((ROUND(SUMIF(SmtRes!AQ1549:'SmtRes'!AQ1550,"=1",SmtRes!AD1549:'SmtRes'!AD1550)*Source!I845, 2)+ROUND(SUMIF(SmtRes!AQ1549:'SmtRes'!AQ1550,"=1",SmtRes!AC1549:'SmtRes'!AC1550)*Source!I845, 2))), 2)</f>
        <v>283.45999999999998</v>
      </c>
      <c r="AN2089" s="51">
        <f>L2081+L2083+L2087+L2088</f>
        <v>425.92000000000007</v>
      </c>
      <c r="AO2089">
        <f>0</f>
        <v>0</v>
      </c>
      <c r="AQ2089" t="s">
        <v>1971</v>
      </c>
      <c r="AR2089" s="51">
        <f>L2081</f>
        <v>171.74</v>
      </c>
      <c r="AT2089">
        <f>0</f>
        <v>0</v>
      </c>
      <c r="AV2089" t="s">
        <v>1971</v>
      </c>
      <c r="AW2089" s="51">
        <f>L2083</f>
        <v>0</v>
      </c>
      <c r="AZ2089">
        <f>Source!X845</f>
        <v>166.59</v>
      </c>
      <c r="BA2089">
        <f>Source!Y845</f>
        <v>87.59</v>
      </c>
      <c r="CD2089">
        <v>2</v>
      </c>
    </row>
    <row r="2090" spans="1:82" ht="82.5" x14ac:dyDescent="0.2">
      <c r="A2090" s="36" t="s">
        <v>937</v>
      </c>
      <c r="B2090" s="38" t="s">
        <v>2174</v>
      </c>
      <c r="C2090" s="38" t="s">
        <v>2194</v>
      </c>
      <c r="D2090" s="39" t="str">
        <f>Source!H846</f>
        <v>ШТ</v>
      </c>
      <c r="E2090" s="40">
        <f>Source!K846</f>
        <v>1</v>
      </c>
      <c r="F2090" s="40"/>
      <c r="G2090" s="40">
        <f>Source!I846</f>
        <v>1</v>
      </c>
      <c r="H2090" s="42"/>
      <c r="I2090" s="41"/>
      <c r="J2090" s="42"/>
      <c r="K2090" s="41"/>
      <c r="L2090" s="42"/>
    </row>
    <row r="2091" spans="1:82" ht="15" x14ac:dyDescent="0.2">
      <c r="A2091" s="37"/>
      <c r="B2091" s="40">
        <v>1</v>
      </c>
      <c r="C2091" s="37" t="s">
        <v>1961</v>
      </c>
      <c r="D2091" s="39" t="s">
        <v>1203</v>
      </c>
      <c r="E2091" s="44"/>
      <c r="F2091" s="40"/>
      <c r="G2091" s="40">
        <f>Source!U846</f>
        <v>1.03</v>
      </c>
      <c r="H2091" s="40"/>
      <c r="I2091" s="40"/>
      <c r="J2091" s="40"/>
      <c r="K2091" s="40"/>
      <c r="L2091" s="45">
        <f>SUM(L2092:L2092)-SUMIF(CE2092:CE2092, 1, L2092:L2092)</f>
        <v>572.47</v>
      </c>
    </row>
    <row r="2092" spans="1:82" ht="14.25" x14ac:dyDescent="0.2">
      <c r="A2092" s="38"/>
      <c r="B2092" s="38" t="s">
        <v>1251</v>
      </c>
      <c r="C2092" s="38" t="s">
        <v>1672</v>
      </c>
      <c r="D2092" s="39" t="s">
        <v>1203</v>
      </c>
      <c r="E2092" s="40">
        <v>1.03</v>
      </c>
      <c r="F2092" s="40"/>
      <c r="G2092" s="40">
        <f>SmtRes!CX1551</f>
        <v>1.03</v>
      </c>
      <c r="H2092" s="42"/>
      <c r="I2092" s="41"/>
      <c r="J2092" s="42">
        <f>SmtRes!CZ1551</f>
        <v>555.79999999999995</v>
      </c>
      <c r="K2092" s="41"/>
      <c r="L2092" s="42">
        <f>SmtRes!DI1551</f>
        <v>572.47</v>
      </c>
    </row>
    <row r="2093" spans="1:82" ht="15" hidden="1" x14ac:dyDescent="0.2">
      <c r="A2093" s="37"/>
      <c r="B2093" s="40">
        <v>4</v>
      </c>
      <c r="C2093" s="37" t="s">
        <v>1965</v>
      </c>
      <c r="D2093" s="39"/>
      <c r="E2093" s="44"/>
      <c r="F2093" s="40"/>
      <c r="G2093" s="40"/>
      <c r="H2093" s="40"/>
      <c r="I2093" s="40"/>
      <c r="J2093" s="40"/>
      <c r="K2093" s="40"/>
      <c r="L2093" s="45">
        <f>SUM(L2094:L2094)-SUMIF(CE2094:CE2094, 1, L2094:L2094)</f>
        <v>0</v>
      </c>
    </row>
    <row r="2094" spans="1:82" ht="28.5" x14ac:dyDescent="0.2">
      <c r="A2094" s="38"/>
      <c r="B2094" s="38" t="s">
        <v>1241</v>
      </c>
      <c r="C2094" s="46" t="s">
        <v>1243</v>
      </c>
      <c r="D2094" s="47" t="s">
        <v>441</v>
      </c>
      <c r="E2094" s="48">
        <v>0.02</v>
      </c>
      <c r="F2094" s="48">
        <f>ROUND(0,7)</f>
        <v>0</v>
      </c>
      <c r="G2094" s="48">
        <f>SmtRes!CX1552</f>
        <v>0</v>
      </c>
      <c r="H2094" s="49">
        <f>SmtRes!CZ1552</f>
        <v>174.93</v>
      </c>
      <c r="I2094" s="50">
        <f>SmtRes!AI1552</f>
        <v>1.08</v>
      </c>
      <c r="J2094" s="49">
        <f>ROUND(H2094*I2094, 2)</f>
        <v>188.92</v>
      </c>
      <c r="K2094" s="50"/>
      <c r="L2094" s="49">
        <f>SmtRes!DF1552</f>
        <v>0</v>
      </c>
    </row>
    <row r="2095" spans="1:82" ht="15" x14ac:dyDescent="0.2">
      <c r="A2095" s="38"/>
      <c r="B2095" s="38"/>
      <c r="C2095" s="52" t="s">
        <v>1966</v>
      </c>
      <c r="D2095" s="39"/>
      <c r="E2095" s="40"/>
      <c r="F2095" s="40"/>
      <c r="G2095" s="40"/>
      <c r="H2095" s="42"/>
      <c r="I2095" s="41"/>
      <c r="J2095" s="42"/>
      <c r="K2095" s="41"/>
      <c r="L2095" s="42">
        <f>L2091+L2093</f>
        <v>572.47</v>
      </c>
    </row>
    <row r="2096" spans="1:82" ht="14.25" x14ac:dyDescent="0.2">
      <c r="A2096" s="38"/>
      <c r="B2096" s="38"/>
      <c r="C2096" s="38" t="s">
        <v>1967</v>
      </c>
      <c r="D2096" s="39"/>
      <c r="E2096" s="40"/>
      <c r="F2096" s="40"/>
      <c r="G2096" s="40"/>
      <c r="H2096" s="42"/>
      <c r="I2096" s="41"/>
      <c r="J2096" s="42"/>
      <c r="K2096" s="41"/>
      <c r="L2096" s="42">
        <f>SUM(AR2090:AR2099)+SUM(AS2090:AS2099)+SUM(AT2090:AT2099)+SUM(AU2090:AU2099)+SUM(AV2090:AV2099)</f>
        <v>572.47</v>
      </c>
    </row>
    <row r="2097" spans="1:101" ht="28.5" x14ac:dyDescent="0.2">
      <c r="A2097" s="38"/>
      <c r="B2097" s="38" t="s">
        <v>515</v>
      </c>
      <c r="C2097" s="38" t="s">
        <v>2118</v>
      </c>
      <c r="D2097" s="39" t="s">
        <v>635</v>
      </c>
      <c r="E2097" s="40">
        <f>Source!BZ846</f>
        <v>97</v>
      </c>
      <c r="F2097" s="40"/>
      <c r="G2097" s="40">
        <f>Source!AT846</f>
        <v>97</v>
      </c>
      <c r="H2097" s="42"/>
      <c r="I2097" s="41"/>
      <c r="J2097" s="42"/>
      <c r="K2097" s="41"/>
      <c r="L2097" s="42">
        <f>SUM(AZ2090:AZ2099)</f>
        <v>555.29999999999995</v>
      </c>
    </row>
    <row r="2098" spans="1:101" ht="28.5" x14ac:dyDescent="0.2">
      <c r="A2098" s="46"/>
      <c r="B2098" s="46" t="s">
        <v>516</v>
      </c>
      <c r="C2098" s="46" t="s">
        <v>2119</v>
      </c>
      <c r="D2098" s="47" t="s">
        <v>635</v>
      </c>
      <c r="E2098" s="48">
        <f>Source!CA846</f>
        <v>51</v>
      </c>
      <c r="F2098" s="48"/>
      <c r="G2098" s="48">
        <f>Source!AU846</f>
        <v>51</v>
      </c>
      <c r="H2098" s="49"/>
      <c r="I2098" s="50"/>
      <c r="J2098" s="49"/>
      <c r="K2098" s="50"/>
      <c r="L2098" s="49">
        <f>SUM(BA2090:BA2099)</f>
        <v>291.95999999999998</v>
      </c>
    </row>
    <row r="2099" spans="1:101" ht="15" x14ac:dyDescent="0.2">
      <c r="C2099" s="74" t="s">
        <v>1970</v>
      </c>
      <c r="D2099" s="74"/>
      <c r="E2099" s="74"/>
      <c r="F2099" s="74"/>
      <c r="G2099" s="74"/>
      <c r="H2099" s="74"/>
      <c r="I2099" s="75">
        <f>IF(E2090&lt;&gt;0,K2099/E2090, 0)</f>
        <v>1419.73</v>
      </c>
      <c r="J2099" s="75"/>
      <c r="K2099" s="75">
        <f>L2091+L2093+L2097+L2098</f>
        <v>1419.73</v>
      </c>
      <c r="L2099" s="75"/>
      <c r="M2099" s="70">
        <f>K2099*1.038</f>
        <v>1473.67974</v>
      </c>
      <c r="AD2099">
        <f>ROUND((Source!AT846/100)*((ROUND(SUMIF(SmtRes!AQ1551:'SmtRes'!AQ1552,"=1",SmtRes!AD1551:'SmtRes'!AD1552)*Source!I846, 2)+ROUND(SUMIF(SmtRes!AQ1551:'SmtRes'!AQ1552,"=1",SmtRes!AC1551:'SmtRes'!AC1552)*Source!I846, 2))), 2)</f>
        <v>539.13</v>
      </c>
      <c r="AE2099">
        <f>ROUND((Source!AU846/100)*((ROUND(SUMIF(SmtRes!AQ1551:'SmtRes'!AQ1552,"=1",SmtRes!AD1551:'SmtRes'!AD1552)*Source!I846, 2)+ROUND(SUMIF(SmtRes!AQ1551:'SmtRes'!AQ1552,"=1",SmtRes!AC1551:'SmtRes'!AC1552)*Source!I846, 2))), 2)</f>
        <v>283.45999999999998</v>
      </c>
      <c r="AN2099" s="51">
        <f>L2091+L2093+L2097+L2098</f>
        <v>1419.73</v>
      </c>
      <c r="AO2099">
        <f>0</f>
        <v>0</v>
      </c>
      <c r="AQ2099" t="s">
        <v>1971</v>
      </c>
      <c r="AR2099" s="51">
        <f>L2091</f>
        <v>572.47</v>
      </c>
      <c r="AT2099">
        <f>0</f>
        <v>0</v>
      </c>
      <c r="AV2099" t="s">
        <v>1971</v>
      </c>
      <c r="AW2099" s="51">
        <f>L2093</f>
        <v>0</v>
      </c>
      <c r="AZ2099">
        <f>Source!X846</f>
        <v>555.29999999999995</v>
      </c>
      <c r="BA2099">
        <f>Source!Y846</f>
        <v>291.95999999999998</v>
      </c>
      <c r="CD2099">
        <v>2</v>
      </c>
    </row>
    <row r="2102" spans="1:101" ht="16.5" x14ac:dyDescent="0.2">
      <c r="A2102" s="76" t="s">
        <v>2195</v>
      </c>
      <c r="B2102" s="76"/>
      <c r="C2102" s="76"/>
      <c r="D2102" s="76"/>
      <c r="E2102" s="76"/>
      <c r="F2102" s="76"/>
      <c r="G2102" s="76"/>
      <c r="H2102" s="76"/>
      <c r="I2102" s="76"/>
      <c r="J2102" s="76"/>
      <c r="K2102" s="76"/>
      <c r="L2102" s="76"/>
    </row>
    <row r="2103" spans="1:101" ht="42.75" x14ac:dyDescent="0.2">
      <c r="A2103" s="36" t="s">
        <v>944</v>
      </c>
      <c r="B2103" s="38" t="s">
        <v>2196</v>
      </c>
      <c r="C2103" s="38" t="str">
        <f>Source!G922</f>
        <v>Лоток металлический штампованный по установленным конструкциям, ширина лотка: до 200 мм( демонтаж)</v>
      </c>
      <c r="D2103" s="39" t="str">
        <f>Source!H922</f>
        <v>т</v>
      </c>
      <c r="E2103" s="40">
        <f>Source!K922</f>
        <v>1</v>
      </c>
      <c r="F2103" s="40"/>
      <c r="G2103" s="40">
        <f>Source!I922</f>
        <v>1</v>
      </c>
      <c r="H2103" s="42"/>
      <c r="I2103" s="41"/>
      <c r="J2103" s="42"/>
      <c r="K2103" s="41"/>
      <c r="L2103" s="42"/>
    </row>
    <row r="2104" spans="1:101" ht="38.25" x14ac:dyDescent="0.2">
      <c r="B2104" s="54" t="s">
        <v>1918</v>
      </c>
      <c r="C2104" s="77" t="s">
        <v>2055</v>
      </c>
      <c r="D2104" s="77"/>
      <c r="E2104" s="77"/>
      <c r="F2104" s="77"/>
      <c r="G2104" s="77"/>
      <c r="H2104" s="77"/>
      <c r="I2104" s="77"/>
      <c r="J2104" s="77"/>
      <c r="K2104" s="77"/>
      <c r="L2104" s="77"/>
      <c r="CW2104" s="55" t="s">
        <v>2055</v>
      </c>
    </row>
    <row r="2105" spans="1:101" ht="15" x14ac:dyDescent="0.2">
      <c r="A2105" s="37"/>
      <c r="B2105" s="40">
        <v>1</v>
      </c>
      <c r="C2105" s="37" t="s">
        <v>1961</v>
      </c>
      <c r="D2105" s="39" t="s">
        <v>1203</v>
      </c>
      <c r="E2105" s="44"/>
      <c r="F2105" s="40"/>
      <c r="G2105" s="40">
        <f>Source!U922</f>
        <v>16.2</v>
      </c>
      <c r="H2105" s="40"/>
      <c r="I2105" s="40"/>
      <c r="J2105" s="40"/>
      <c r="K2105" s="40"/>
      <c r="L2105" s="45">
        <f>SUM(L2106:L2106)-SUMIF(CE2106:CE2106, 1, L2106:L2106)</f>
        <v>8547.1200000000008</v>
      </c>
    </row>
    <row r="2106" spans="1:101" ht="28.5" x14ac:dyDescent="0.2">
      <c r="A2106" s="38"/>
      <c r="B2106" s="38" t="s">
        <v>1843</v>
      </c>
      <c r="C2106" s="38" t="s">
        <v>1844</v>
      </c>
      <c r="D2106" s="39" t="s">
        <v>1203</v>
      </c>
      <c r="E2106" s="40">
        <v>54</v>
      </c>
      <c r="F2106" s="40">
        <f>ROUND(0.3,7)</f>
        <v>0.3</v>
      </c>
      <c r="G2106" s="40">
        <f>SmtRes!CX1573</f>
        <v>16.2</v>
      </c>
      <c r="H2106" s="42"/>
      <c r="I2106" s="41"/>
      <c r="J2106" s="42">
        <f>SmtRes!CZ1573</f>
        <v>527.6</v>
      </c>
      <c r="K2106" s="41"/>
      <c r="L2106" s="42">
        <f>SmtRes!DI1573</f>
        <v>8547.1200000000008</v>
      </c>
    </row>
    <row r="2107" spans="1:101" ht="15" x14ac:dyDescent="0.2">
      <c r="A2107" s="37"/>
      <c r="B2107" s="40">
        <v>2</v>
      </c>
      <c r="C2107" s="37" t="s">
        <v>1962</v>
      </c>
      <c r="D2107" s="39"/>
      <c r="E2107" s="44"/>
      <c r="F2107" s="40"/>
      <c r="G2107" s="40"/>
      <c r="H2107" s="40"/>
      <c r="I2107" s="40"/>
      <c r="J2107" s="40"/>
      <c r="K2107" s="40"/>
      <c r="L2107" s="45">
        <f>SUM(L2108:L2113)-SUMIF(CE2108:CE2113, 1, L2108:L2113)</f>
        <v>959.31</v>
      </c>
    </row>
    <row r="2108" spans="1:101" ht="15" x14ac:dyDescent="0.2">
      <c r="A2108" s="37"/>
      <c r="B2108" s="40"/>
      <c r="C2108" s="37" t="s">
        <v>1964</v>
      </c>
      <c r="D2108" s="39" t="s">
        <v>1203</v>
      </c>
      <c r="E2108" s="44"/>
      <c r="F2108" s="40"/>
      <c r="G2108" s="40">
        <f>Source!V922</f>
        <v>0.75</v>
      </c>
      <c r="H2108" s="40"/>
      <c r="I2108" s="40"/>
      <c r="J2108" s="40"/>
      <c r="K2108" s="40"/>
      <c r="L2108" s="45">
        <f>SUMIF(CE2109:CE2113, 1, L2109:L2113)</f>
        <v>474.24</v>
      </c>
      <c r="CE2108">
        <v>1</v>
      </c>
    </row>
    <row r="2109" spans="1:101" ht="28.5" x14ac:dyDescent="0.2">
      <c r="A2109" s="38"/>
      <c r="B2109" s="38" t="s">
        <v>1220</v>
      </c>
      <c r="C2109" s="38" t="s">
        <v>1222</v>
      </c>
      <c r="D2109" s="39" t="s">
        <v>1100</v>
      </c>
      <c r="E2109" s="40">
        <v>1.25</v>
      </c>
      <c r="F2109" s="40">
        <f>ROUND(0.3,7)</f>
        <v>0.3</v>
      </c>
      <c r="G2109" s="40">
        <f>SmtRes!CX1575</f>
        <v>0.375</v>
      </c>
      <c r="H2109" s="42"/>
      <c r="I2109" s="41"/>
      <c r="J2109" s="42">
        <f>SmtRes!CZ1575</f>
        <v>1626.29</v>
      </c>
      <c r="K2109" s="41"/>
      <c r="L2109" s="42">
        <f>SmtRes!DG1575</f>
        <v>609.86</v>
      </c>
    </row>
    <row r="2110" spans="1:101" ht="28.5" x14ac:dyDescent="0.2">
      <c r="A2110" s="38"/>
      <c r="B2110" s="38" t="s">
        <v>1223</v>
      </c>
      <c r="C2110" s="38" t="s">
        <v>1975</v>
      </c>
      <c r="D2110" s="39" t="s">
        <v>1203</v>
      </c>
      <c r="E2110" s="40">
        <f>SmtRes!DO1575*SmtRes!AT1575</f>
        <v>1.25</v>
      </c>
      <c r="F2110" s="40">
        <f>ROUND(0.3,7)</f>
        <v>0.3</v>
      </c>
      <c r="G2110" s="40">
        <f>ROUND(E2110*F2110*G2103, 7)</f>
        <v>0.375</v>
      </c>
      <c r="H2110" s="42"/>
      <c r="I2110" s="41"/>
      <c r="J2110" s="42">
        <f>ROUND(SmtRes!AG1575/SmtRes!DO1575, 2)</f>
        <v>724.95</v>
      </c>
      <c r="K2110" s="41"/>
      <c r="L2110" s="42">
        <f>SmtRes!DH1575</f>
        <v>271.86</v>
      </c>
      <c r="CE2110">
        <v>1</v>
      </c>
    </row>
    <row r="2111" spans="1:101" ht="28.5" x14ac:dyDescent="0.2">
      <c r="A2111" s="38"/>
      <c r="B2111" s="38" t="s">
        <v>1206</v>
      </c>
      <c r="C2111" s="38" t="s">
        <v>1208</v>
      </c>
      <c r="D2111" s="39" t="s">
        <v>1100</v>
      </c>
      <c r="E2111" s="40">
        <v>1.25</v>
      </c>
      <c r="F2111" s="40">
        <f>ROUND(0.3,7)</f>
        <v>0.3</v>
      </c>
      <c r="G2111" s="40">
        <f>SmtRes!CX1576</f>
        <v>0.375</v>
      </c>
      <c r="H2111" s="42"/>
      <c r="I2111" s="41"/>
      <c r="J2111" s="42">
        <f>SmtRes!CZ1576</f>
        <v>641.70000000000005</v>
      </c>
      <c r="K2111" s="41"/>
      <c r="L2111" s="42">
        <f>SmtRes!DG1576</f>
        <v>240.64</v>
      </c>
    </row>
    <row r="2112" spans="1:101" ht="28.5" x14ac:dyDescent="0.2">
      <c r="A2112" s="38"/>
      <c r="B2112" s="38" t="s">
        <v>1209</v>
      </c>
      <c r="C2112" s="38" t="s">
        <v>1963</v>
      </c>
      <c r="D2112" s="39" t="s">
        <v>1203</v>
      </c>
      <c r="E2112" s="40">
        <f>SmtRes!DO1576*SmtRes!AT1576</f>
        <v>1.25</v>
      </c>
      <c r="F2112" s="40">
        <f>ROUND(0.3,7)</f>
        <v>0.3</v>
      </c>
      <c r="G2112" s="40">
        <f>ROUND(E2112*F2112*G2103, 7)</f>
        <v>0.375</v>
      </c>
      <c r="H2112" s="42"/>
      <c r="I2112" s="41"/>
      <c r="J2112" s="42">
        <f>ROUND(SmtRes!AG1576/SmtRes!DO1576, 2)</f>
        <v>539.69000000000005</v>
      </c>
      <c r="K2112" s="41"/>
      <c r="L2112" s="42">
        <f>SmtRes!DH1576</f>
        <v>202.38</v>
      </c>
      <c r="CE2112">
        <v>1</v>
      </c>
    </row>
    <row r="2113" spans="1:101" ht="42.75" x14ac:dyDescent="0.2">
      <c r="A2113" s="38"/>
      <c r="B2113" s="38" t="s">
        <v>1238</v>
      </c>
      <c r="C2113" s="38" t="s">
        <v>1240</v>
      </c>
      <c r="D2113" s="39" t="s">
        <v>1100</v>
      </c>
      <c r="E2113" s="40">
        <v>10.48</v>
      </c>
      <c r="F2113" s="40">
        <f>ROUND(0.3,7)</f>
        <v>0.3</v>
      </c>
      <c r="G2113" s="40">
        <f>SmtRes!CX1577</f>
        <v>3.1440000000000001</v>
      </c>
      <c r="H2113" s="42"/>
      <c r="I2113" s="41"/>
      <c r="J2113" s="42">
        <f>SmtRes!CZ1577</f>
        <v>34.61</v>
      </c>
      <c r="K2113" s="41"/>
      <c r="L2113" s="42">
        <f>SmtRes!DG1577</f>
        <v>108.81</v>
      </c>
    </row>
    <row r="2114" spans="1:101" ht="15" hidden="1" x14ac:dyDescent="0.2">
      <c r="A2114" s="37"/>
      <c r="B2114" s="40">
        <v>4</v>
      </c>
      <c r="C2114" s="37" t="s">
        <v>1965</v>
      </c>
      <c r="D2114" s="39"/>
      <c r="E2114" s="44"/>
      <c r="F2114" s="40"/>
      <c r="G2114" s="40"/>
      <c r="H2114" s="40"/>
      <c r="I2114" s="40"/>
      <c r="J2114" s="40"/>
      <c r="K2114" s="40"/>
      <c r="L2114" s="45">
        <f>SUM(L2115:L2116)-SUMIF(CE2115:CE2116, 1, L2115:L2116)</f>
        <v>0</v>
      </c>
    </row>
    <row r="2115" spans="1:101" ht="57" x14ac:dyDescent="0.2">
      <c r="A2115" s="38"/>
      <c r="B2115" s="38" t="s">
        <v>1320</v>
      </c>
      <c r="C2115" s="38" t="s">
        <v>1322</v>
      </c>
      <c r="D2115" s="39" t="s">
        <v>441</v>
      </c>
      <c r="E2115" s="40">
        <v>3.36</v>
      </c>
      <c r="F2115" s="40">
        <f>ROUND(0,7)</f>
        <v>0</v>
      </c>
      <c r="G2115" s="40">
        <f>SmtRes!CX1578</f>
        <v>0</v>
      </c>
      <c r="H2115" s="42">
        <f>SmtRes!CZ1578</f>
        <v>155.63</v>
      </c>
      <c r="I2115" s="41">
        <f>SmtRes!AI1578</f>
        <v>0.78</v>
      </c>
      <c r="J2115" s="42">
        <f>ROUND(H2115*I2115, 2)</f>
        <v>121.39</v>
      </c>
      <c r="K2115" s="41"/>
      <c r="L2115" s="42">
        <f>SmtRes!DF1578</f>
        <v>0</v>
      </c>
    </row>
    <row r="2116" spans="1:101" ht="28.5" x14ac:dyDescent="0.2">
      <c r="A2116" s="38"/>
      <c r="B2116" s="38" t="s">
        <v>1241</v>
      </c>
      <c r="C2116" s="46" t="s">
        <v>1243</v>
      </c>
      <c r="D2116" s="47" t="s">
        <v>441</v>
      </c>
      <c r="E2116" s="48">
        <v>2.54</v>
      </c>
      <c r="F2116" s="48">
        <f>ROUND(0,7)</f>
        <v>0</v>
      </c>
      <c r="G2116" s="48">
        <f>SmtRes!CX1579</f>
        <v>0</v>
      </c>
      <c r="H2116" s="49">
        <f>SmtRes!CZ1579</f>
        <v>174.93</v>
      </c>
      <c r="I2116" s="50">
        <f>SmtRes!AI1579</f>
        <v>1.08</v>
      </c>
      <c r="J2116" s="49">
        <f>ROUND(H2116*I2116, 2)</f>
        <v>188.92</v>
      </c>
      <c r="K2116" s="50"/>
      <c r="L2116" s="49">
        <f>SmtRes!DF1579</f>
        <v>0</v>
      </c>
    </row>
    <row r="2117" spans="1:101" ht="15" x14ac:dyDescent="0.2">
      <c r="A2117" s="38"/>
      <c r="B2117" s="38"/>
      <c r="C2117" s="52" t="s">
        <v>1966</v>
      </c>
      <c r="D2117" s="39"/>
      <c r="E2117" s="40"/>
      <c r="F2117" s="40"/>
      <c r="G2117" s="40"/>
      <c r="H2117" s="42"/>
      <c r="I2117" s="41"/>
      <c r="J2117" s="42"/>
      <c r="K2117" s="41"/>
      <c r="L2117" s="42">
        <f>L2105+L2107+L2108+L2114</f>
        <v>9980.67</v>
      </c>
    </row>
    <row r="2118" spans="1:101" ht="14.25" x14ac:dyDescent="0.2">
      <c r="A2118" s="38"/>
      <c r="B2118" s="38"/>
      <c r="C2118" s="38" t="s">
        <v>1967</v>
      </c>
      <c r="D2118" s="39"/>
      <c r="E2118" s="40"/>
      <c r="F2118" s="40"/>
      <c r="G2118" s="40"/>
      <c r="H2118" s="42"/>
      <c r="I2118" s="41"/>
      <c r="J2118" s="42"/>
      <c r="K2118" s="41"/>
      <c r="L2118" s="42">
        <f>SUM(AR2103:AR2121)+SUM(AS2103:AS2121)+SUM(AT2103:AT2121)+SUM(AU2103:AU2121)+SUM(AV2103:AV2121)</f>
        <v>9021.36</v>
      </c>
    </row>
    <row r="2119" spans="1:101" ht="28.5" x14ac:dyDescent="0.2">
      <c r="A2119" s="38"/>
      <c r="B2119" s="38" t="s">
        <v>515</v>
      </c>
      <c r="C2119" s="38" t="s">
        <v>2118</v>
      </c>
      <c r="D2119" s="39" t="s">
        <v>635</v>
      </c>
      <c r="E2119" s="40">
        <f>Source!BZ922</f>
        <v>97</v>
      </c>
      <c r="F2119" s="40"/>
      <c r="G2119" s="40">
        <f>Source!AT922</f>
        <v>97</v>
      </c>
      <c r="H2119" s="42"/>
      <c r="I2119" s="41"/>
      <c r="J2119" s="42"/>
      <c r="K2119" s="41"/>
      <c r="L2119" s="42">
        <f>SUM(AZ2103:AZ2121)</f>
        <v>8750.7199999999993</v>
      </c>
    </row>
    <row r="2120" spans="1:101" ht="28.5" x14ac:dyDescent="0.2">
      <c r="A2120" s="46"/>
      <c r="B2120" s="46" t="s">
        <v>516</v>
      </c>
      <c r="C2120" s="46" t="s">
        <v>2119</v>
      </c>
      <c r="D2120" s="47" t="s">
        <v>635</v>
      </c>
      <c r="E2120" s="48">
        <f>Source!CA922</f>
        <v>51</v>
      </c>
      <c r="F2120" s="48"/>
      <c r="G2120" s="48">
        <f>Source!AU922</f>
        <v>51</v>
      </c>
      <c r="H2120" s="49"/>
      <c r="I2120" s="50"/>
      <c r="J2120" s="49"/>
      <c r="K2120" s="50"/>
      <c r="L2120" s="49">
        <f>SUM(BA2103:BA2121)</f>
        <v>4600.8900000000003</v>
      </c>
    </row>
    <row r="2121" spans="1:101" ht="15" x14ac:dyDescent="0.2">
      <c r="C2121" s="74" t="s">
        <v>1970</v>
      </c>
      <c r="D2121" s="74"/>
      <c r="E2121" s="74"/>
      <c r="F2121" s="74"/>
      <c r="G2121" s="74"/>
      <c r="H2121" s="74"/>
      <c r="I2121" s="75">
        <f>IF(E2103&lt;&gt;0,K2121/E2103, 0)</f>
        <v>23332.280000000002</v>
      </c>
      <c r="J2121" s="75"/>
      <c r="K2121" s="75">
        <f>L2105+L2107+L2114+L2119+L2120+L2108</f>
        <v>23332.280000000002</v>
      </c>
      <c r="L2121" s="75"/>
      <c r="M2121" s="70">
        <f>K2121*1.038</f>
        <v>24218.906640000005</v>
      </c>
      <c r="AD2121">
        <f>ROUND((Source!AT922/100)*((ROUND(SUMIF(SmtRes!AQ1573:'SmtRes'!AQ1579,"=1",SmtRes!AD1573:'SmtRes'!AD1579)*Source!I922, 2)+ROUND(SUMIF(SmtRes!AQ1573:'SmtRes'!AQ1579,"=1",SmtRes!AC1573:'SmtRes'!AC1579)*Source!I922, 2))), 2)</f>
        <v>1738.47</v>
      </c>
      <c r="AE2121">
        <f>ROUND((Source!AU922/100)*((ROUND(SUMIF(SmtRes!AQ1573:'SmtRes'!AQ1579,"=1",SmtRes!AD1573:'SmtRes'!AD1579)*Source!I922, 2)+ROUND(SUMIF(SmtRes!AQ1573:'SmtRes'!AQ1579,"=1",SmtRes!AC1573:'SmtRes'!AC1579)*Source!I922, 2))), 2)</f>
        <v>914.04</v>
      </c>
      <c r="AN2121" s="51">
        <f>L2105+L2107+L2114+L2119+L2120+L2108</f>
        <v>23332.280000000002</v>
      </c>
      <c r="AO2121" s="51">
        <f>L2107</f>
        <v>959.31</v>
      </c>
      <c r="AQ2121" t="s">
        <v>1971</v>
      </c>
      <c r="AR2121" s="51">
        <f>L2105</f>
        <v>8547.1200000000008</v>
      </c>
      <c r="AT2121" s="51">
        <f>L2108</f>
        <v>474.24</v>
      </c>
      <c r="AV2121" t="s">
        <v>1971</v>
      </c>
      <c r="AW2121" s="51">
        <f>L2114</f>
        <v>0</v>
      </c>
      <c r="AZ2121">
        <f>Source!X922</f>
        <v>8750.7199999999993</v>
      </c>
      <c r="BA2121">
        <f>Source!Y922</f>
        <v>4600.8900000000003</v>
      </c>
      <c r="CD2121">
        <v>2</v>
      </c>
    </row>
    <row r="2122" spans="1:101" ht="42.75" x14ac:dyDescent="0.2">
      <c r="A2122" s="36" t="s">
        <v>948</v>
      </c>
      <c r="B2122" s="38" t="s">
        <v>2196</v>
      </c>
      <c r="C2122" s="38" t="str">
        <f>Source!G923</f>
        <v>Лоток металлический штампованный по установленным конструкциям, ширина лотка: до 200 мм( демонтаж)</v>
      </c>
      <c r="D2122" s="39" t="str">
        <f>Source!H923</f>
        <v>т</v>
      </c>
      <c r="E2122" s="40">
        <f>Source!K923</f>
        <v>1</v>
      </c>
      <c r="F2122" s="40"/>
      <c r="G2122" s="40">
        <f>Source!I923</f>
        <v>1</v>
      </c>
      <c r="H2122" s="42"/>
      <c r="I2122" s="41"/>
      <c r="J2122" s="42"/>
      <c r="K2122" s="41"/>
      <c r="L2122" s="42"/>
    </row>
    <row r="2123" spans="1:101" ht="51" x14ac:dyDescent="0.2">
      <c r="B2123" s="54" t="s">
        <v>1920</v>
      </c>
      <c r="C2123" s="77" t="s">
        <v>2157</v>
      </c>
      <c r="D2123" s="77"/>
      <c r="E2123" s="77"/>
      <c r="F2123" s="77"/>
      <c r="G2123" s="77"/>
      <c r="H2123" s="77"/>
      <c r="I2123" s="77"/>
      <c r="J2123" s="77"/>
      <c r="K2123" s="77"/>
      <c r="L2123" s="77"/>
      <c r="CW2123" s="55" t="s">
        <v>2157</v>
      </c>
    </row>
    <row r="2124" spans="1:101" ht="15" x14ac:dyDescent="0.2">
      <c r="A2124" s="37"/>
      <c r="B2124" s="40">
        <v>1</v>
      </c>
      <c r="C2124" s="37" t="s">
        <v>1961</v>
      </c>
      <c r="D2124" s="39" t="s">
        <v>1203</v>
      </c>
      <c r="E2124" s="44"/>
      <c r="F2124" s="40"/>
      <c r="G2124" s="40">
        <f>Source!U923</f>
        <v>32.4</v>
      </c>
      <c r="H2124" s="40"/>
      <c r="I2124" s="40"/>
      <c r="J2124" s="40"/>
      <c r="K2124" s="40"/>
      <c r="L2124" s="45">
        <f>SUM(L2125:L2125)-SUMIF(CE2125:CE2125, 1, L2125:L2125)</f>
        <v>17094.240000000002</v>
      </c>
    </row>
    <row r="2125" spans="1:101" ht="28.5" x14ac:dyDescent="0.2">
      <c r="A2125" s="38"/>
      <c r="B2125" s="38" t="s">
        <v>1843</v>
      </c>
      <c r="C2125" s="38" t="s">
        <v>1844</v>
      </c>
      <c r="D2125" s="39" t="s">
        <v>1203</v>
      </c>
      <c r="E2125" s="40">
        <v>54</v>
      </c>
      <c r="F2125" s="40">
        <f>ROUND(0.6,7)</f>
        <v>0.6</v>
      </c>
      <c r="G2125" s="40">
        <f>SmtRes!CX1580</f>
        <v>32.4</v>
      </c>
      <c r="H2125" s="42"/>
      <c r="I2125" s="41"/>
      <c r="J2125" s="42">
        <f>SmtRes!CZ1580</f>
        <v>527.6</v>
      </c>
      <c r="K2125" s="41"/>
      <c r="L2125" s="42">
        <f>SmtRes!DI1580</f>
        <v>17094.240000000002</v>
      </c>
    </row>
    <row r="2126" spans="1:101" ht="15" x14ac:dyDescent="0.2">
      <c r="A2126" s="37"/>
      <c r="B2126" s="40">
        <v>2</v>
      </c>
      <c r="C2126" s="37" t="s">
        <v>1962</v>
      </c>
      <c r="D2126" s="39"/>
      <c r="E2126" s="44"/>
      <c r="F2126" s="40"/>
      <c r="G2126" s="40"/>
      <c r="H2126" s="40"/>
      <c r="I2126" s="40"/>
      <c r="J2126" s="40"/>
      <c r="K2126" s="40"/>
      <c r="L2126" s="45">
        <f>SUM(L2127:L2132)-SUMIF(CE2127:CE2132, 1, L2127:L2132)</f>
        <v>1918.6299999999997</v>
      </c>
    </row>
    <row r="2127" spans="1:101" ht="15" x14ac:dyDescent="0.2">
      <c r="A2127" s="37"/>
      <c r="B2127" s="40"/>
      <c r="C2127" s="37" t="s">
        <v>1964</v>
      </c>
      <c r="D2127" s="39" t="s">
        <v>1203</v>
      </c>
      <c r="E2127" s="44"/>
      <c r="F2127" s="40"/>
      <c r="G2127" s="40">
        <f>Source!V923</f>
        <v>1.5</v>
      </c>
      <c r="H2127" s="40"/>
      <c r="I2127" s="40"/>
      <c r="J2127" s="40"/>
      <c r="K2127" s="40"/>
      <c r="L2127" s="45">
        <f>SUMIF(CE2128:CE2132, 1, L2128:L2132)</f>
        <v>948.48</v>
      </c>
      <c r="CE2127">
        <v>1</v>
      </c>
    </row>
    <row r="2128" spans="1:101" ht="28.5" x14ac:dyDescent="0.2">
      <c r="A2128" s="38"/>
      <c r="B2128" s="38" t="s">
        <v>1220</v>
      </c>
      <c r="C2128" s="38" t="s">
        <v>1222</v>
      </c>
      <c r="D2128" s="39" t="s">
        <v>1100</v>
      </c>
      <c r="E2128" s="40">
        <v>1.25</v>
      </c>
      <c r="F2128" s="40">
        <f>ROUND(0.6,7)</f>
        <v>0.6</v>
      </c>
      <c r="G2128" s="40">
        <f>SmtRes!CX1582</f>
        <v>0.75</v>
      </c>
      <c r="H2128" s="42"/>
      <c r="I2128" s="41"/>
      <c r="J2128" s="42">
        <f>SmtRes!CZ1582</f>
        <v>1626.29</v>
      </c>
      <c r="K2128" s="41"/>
      <c r="L2128" s="42">
        <f>SmtRes!DG1582</f>
        <v>1219.72</v>
      </c>
    </row>
    <row r="2129" spans="1:83" ht="28.5" x14ac:dyDescent="0.2">
      <c r="A2129" s="38"/>
      <c r="B2129" s="38" t="s">
        <v>1223</v>
      </c>
      <c r="C2129" s="38" t="s">
        <v>1975</v>
      </c>
      <c r="D2129" s="39" t="s">
        <v>1203</v>
      </c>
      <c r="E2129" s="40">
        <f>SmtRes!DO1582*SmtRes!AT1582</f>
        <v>1.25</v>
      </c>
      <c r="F2129" s="40">
        <f>ROUND(0.6,7)</f>
        <v>0.6</v>
      </c>
      <c r="G2129" s="40">
        <f>ROUND(E2129*F2129*G2122, 7)</f>
        <v>0.75</v>
      </c>
      <c r="H2129" s="42"/>
      <c r="I2129" s="41"/>
      <c r="J2129" s="42">
        <f>ROUND(SmtRes!AG1582/SmtRes!DO1582, 2)</f>
        <v>724.95</v>
      </c>
      <c r="K2129" s="41"/>
      <c r="L2129" s="42">
        <f>SmtRes!DH1582</f>
        <v>543.71</v>
      </c>
      <c r="CE2129">
        <v>1</v>
      </c>
    </row>
    <row r="2130" spans="1:83" ht="28.5" x14ac:dyDescent="0.2">
      <c r="A2130" s="38"/>
      <c r="B2130" s="38" t="s">
        <v>1206</v>
      </c>
      <c r="C2130" s="38" t="s">
        <v>1208</v>
      </c>
      <c r="D2130" s="39" t="s">
        <v>1100</v>
      </c>
      <c r="E2130" s="40">
        <v>1.25</v>
      </c>
      <c r="F2130" s="40">
        <f>ROUND(0.6,7)</f>
        <v>0.6</v>
      </c>
      <c r="G2130" s="40">
        <f>SmtRes!CX1583</f>
        <v>0.75</v>
      </c>
      <c r="H2130" s="42"/>
      <c r="I2130" s="41"/>
      <c r="J2130" s="42">
        <f>SmtRes!CZ1583</f>
        <v>641.70000000000005</v>
      </c>
      <c r="K2130" s="41"/>
      <c r="L2130" s="42">
        <f>SmtRes!DG1583</f>
        <v>481.28</v>
      </c>
    </row>
    <row r="2131" spans="1:83" ht="28.5" x14ac:dyDescent="0.2">
      <c r="A2131" s="38"/>
      <c r="B2131" s="38" t="s">
        <v>1209</v>
      </c>
      <c r="C2131" s="38" t="s">
        <v>1963</v>
      </c>
      <c r="D2131" s="39" t="s">
        <v>1203</v>
      </c>
      <c r="E2131" s="40">
        <f>SmtRes!DO1583*SmtRes!AT1583</f>
        <v>1.25</v>
      </c>
      <c r="F2131" s="40">
        <f>ROUND(0.6,7)</f>
        <v>0.6</v>
      </c>
      <c r="G2131" s="40">
        <f>ROUND(E2131*F2131*G2122, 7)</f>
        <v>0.75</v>
      </c>
      <c r="H2131" s="42"/>
      <c r="I2131" s="41"/>
      <c r="J2131" s="42">
        <f>ROUND(SmtRes!AG1583/SmtRes!DO1583, 2)</f>
        <v>539.69000000000005</v>
      </c>
      <c r="K2131" s="41"/>
      <c r="L2131" s="42">
        <f>SmtRes!DH1583</f>
        <v>404.77</v>
      </c>
      <c r="CE2131">
        <v>1</v>
      </c>
    </row>
    <row r="2132" spans="1:83" ht="42.75" x14ac:dyDescent="0.2">
      <c r="A2132" s="38"/>
      <c r="B2132" s="38" t="s">
        <v>1238</v>
      </c>
      <c r="C2132" s="38" t="s">
        <v>1240</v>
      </c>
      <c r="D2132" s="39" t="s">
        <v>1100</v>
      </c>
      <c r="E2132" s="40">
        <v>10.48</v>
      </c>
      <c r="F2132" s="40">
        <f>ROUND(0.6,7)</f>
        <v>0.6</v>
      </c>
      <c r="G2132" s="40">
        <f>SmtRes!CX1584</f>
        <v>6.2880000000000003</v>
      </c>
      <c r="H2132" s="42"/>
      <c r="I2132" s="41"/>
      <c r="J2132" s="42">
        <f>SmtRes!CZ1584</f>
        <v>34.61</v>
      </c>
      <c r="K2132" s="41"/>
      <c r="L2132" s="42">
        <f>SmtRes!DG1584</f>
        <v>217.63</v>
      </c>
    </row>
    <row r="2133" spans="1:83" ht="15" hidden="1" x14ac:dyDescent="0.2">
      <c r="A2133" s="37"/>
      <c r="B2133" s="40">
        <v>4</v>
      </c>
      <c r="C2133" s="37" t="s">
        <v>1965</v>
      </c>
      <c r="D2133" s="39"/>
      <c r="E2133" s="44"/>
      <c r="F2133" s="40"/>
      <c r="G2133" s="40"/>
      <c r="H2133" s="40"/>
      <c r="I2133" s="40"/>
      <c r="J2133" s="40"/>
      <c r="K2133" s="40"/>
      <c r="L2133" s="45">
        <f>SUM(L2134:L2135)-SUMIF(CE2134:CE2135, 1, L2134:L2135)</f>
        <v>0</v>
      </c>
    </row>
    <row r="2134" spans="1:83" ht="57" x14ac:dyDescent="0.2">
      <c r="A2134" s="38"/>
      <c r="B2134" s="38" t="s">
        <v>1320</v>
      </c>
      <c r="C2134" s="38" t="s">
        <v>1322</v>
      </c>
      <c r="D2134" s="39" t="s">
        <v>441</v>
      </c>
      <c r="E2134" s="40">
        <v>3.36</v>
      </c>
      <c r="F2134" s="40">
        <f>ROUND(0,7)</f>
        <v>0</v>
      </c>
      <c r="G2134" s="40">
        <f>SmtRes!CX1585</f>
        <v>0</v>
      </c>
      <c r="H2134" s="42">
        <f>SmtRes!CZ1585</f>
        <v>155.63</v>
      </c>
      <c r="I2134" s="41">
        <f>SmtRes!AI1585</f>
        <v>0.78</v>
      </c>
      <c r="J2134" s="42">
        <f>ROUND(H2134*I2134, 2)</f>
        <v>121.39</v>
      </c>
      <c r="K2134" s="41"/>
      <c r="L2134" s="42">
        <f>SmtRes!DF1585</f>
        <v>0</v>
      </c>
    </row>
    <row r="2135" spans="1:83" ht="28.5" x14ac:dyDescent="0.2">
      <c r="A2135" s="38"/>
      <c r="B2135" s="38" t="s">
        <v>1241</v>
      </c>
      <c r="C2135" s="46" t="s">
        <v>1243</v>
      </c>
      <c r="D2135" s="47" t="s">
        <v>441</v>
      </c>
      <c r="E2135" s="48">
        <v>2.54</v>
      </c>
      <c r="F2135" s="48">
        <f>ROUND(0,7)</f>
        <v>0</v>
      </c>
      <c r="G2135" s="48">
        <f>SmtRes!CX1586</f>
        <v>0</v>
      </c>
      <c r="H2135" s="49">
        <f>SmtRes!CZ1586</f>
        <v>174.93</v>
      </c>
      <c r="I2135" s="50">
        <f>SmtRes!AI1586</f>
        <v>1.08</v>
      </c>
      <c r="J2135" s="49">
        <f>ROUND(H2135*I2135, 2)</f>
        <v>188.92</v>
      </c>
      <c r="K2135" s="50"/>
      <c r="L2135" s="49">
        <f>SmtRes!DF1586</f>
        <v>0</v>
      </c>
    </row>
    <row r="2136" spans="1:83" ht="15" x14ac:dyDescent="0.2">
      <c r="A2136" s="38"/>
      <c r="B2136" s="38"/>
      <c r="C2136" s="52" t="s">
        <v>1966</v>
      </c>
      <c r="D2136" s="39"/>
      <c r="E2136" s="40"/>
      <c r="F2136" s="40"/>
      <c r="G2136" s="40"/>
      <c r="H2136" s="42"/>
      <c r="I2136" s="41"/>
      <c r="J2136" s="42"/>
      <c r="K2136" s="41"/>
      <c r="L2136" s="42">
        <f>L2124+L2126+L2127+L2133</f>
        <v>19961.350000000002</v>
      </c>
    </row>
    <row r="2137" spans="1:83" ht="14.25" x14ac:dyDescent="0.2">
      <c r="A2137" s="38"/>
      <c r="B2137" s="38"/>
      <c r="C2137" s="38" t="s">
        <v>1967</v>
      </c>
      <c r="D2137" s="39"/>
      <c r="E2137" s="40"/>
      <c r="F2137" s="40"/>
      <c r="G2137" s="40"/>
      <c r="H2137" s="42"/>
      <c r="I2137" s="41"/>
      <c r="J2137" s="42"/>
      <c r="K2137" s="41"/>
      <c r="L2137" s="42">
        <f>SUM(AR2122:AR2140)+SUM(AS2122:AS2140)+SUM(AT2122:AT2140)+SUM(AU2122:AU2140)+SUM(AV2122:AV2140)</f>
        <v>18042.72</v>
      </c>
    </row>
    <row r="2138" spans="1:83" ht="28.5" x14ac:dyDescent="0.2">
      <c r="A2138" s="38"/>
      <c r="B2138" s="38" t="s">
        <v>515</v>
      </c>
      <c r="C2138" s="38" t="s">
        <v>2118</v>
      </c>
      <c r="D2138" s="39" t="s">
        <v>635</v>
      </c>
      <c r="E2138" s="40">
        <f>Source!BZ923</f>
        <v>97</v>
      </c>
      <c r="F2138" s="40"/>
      <c r="G2138" s="40">
        <f>Source!AT923</f>
        <v>97</v>
      </c>
      <c r="H2138" s="42"/>
      <c r="I2138" s="41"/>
      <c r="J2138" s="42"/>
      <c r="K2138" s="41"/>
      <c r="L2138" s="42">
        <f>SUM(AZ2122:AZ2140)</f>
        <v>17501.439999999999</v>
      </c>
    </row>
    <row r="2139" spans="1:83" ht="28.5" x14ac:dyDescent="0.2">
      <c r="A2139" s="46"/>
      <c r="B2139" s="46" t="s">
        <v>516</v>
      </c>
      <c r="C2139" s="46" t="s">
        <v>2119</v>
      </c>
      <c r="D2139" s="47" t="s">
        <v>635</v>
      </c>
      <c r="E2139" s="48">
        <f>Source!CA923</f>
        <v>51</v>
      </c>
      <c r="F2139" s="48"/>
      <c r="G2139" s="48">
        <f>Source!AU923</f>
        <v>51</v>
      </c>
      <c r="H2139" s="49"/>
      <c r="I2139" s="50"/>
      <c r="J2139" s="49"/>
      <c r="K2139" s="50"/>
      <c r="L2139" s="49">
        <f>SUM(BA2122:BA2140)</f>
        <v>9201.7900000000009</v>
      </c>
    </row>
    <row r="2140" spans="1:83" ht="15" x14ac:dyDescent="0.2">
      <c r="C2140" s="74" t="s">
        <v>1970</v>
      </c>
      <c r="D2140" s="74"/>
      <c r="E2140" s="74"/>
      <c r="F2140" s="74"/>
      <c r="G2140" s="74"/>
      <c r="H2140" s="74"/>
      <c r="I2140" s="75">
        <f>IF(E2122&lt;&gt;0,K2140/E2122, 0)</f>
        <v>46664.58</v>
      </c>
      <c r="J2140" s="75"/>
      <c r="K2140" s="75">
        <f>L2124+L2126+L2133+L2138+L2139+L2127</f>
        <v>46664.58</v>
      </c>
      <c r="L2140" s="75"/>
      <c r="M2140" s="70">
        <f>K2140*1.038</f>
        <v>48437.834040000002</v>
      </c>
      <c r="AD2140">
        <f>ROUND((Source!AT923/100)*((ROUND(SUMIF(SmtRes!AQ1580:'SmtRes'!AQ1586,"=1",SmtRes!AD1580:'SmtRes'!AD1586)*Source!I923, 2)+ROUND(SUMIF(SmtRes!AQ1580:'SmtRes'!AQ1586,"=1",SmtRes!AC1580:'SmtRes'!AC1586)*Source!I923, 2))), 2)</f>
        <v>1738.47</v>
      </c>
      <c r="AE2140">
        <f>ROUND((Source!AU923/100)*((ROUND(SUMIF(SmtRes!AQ1580:'SmtRes'!AQ1586,"=1",SmtRes!AD1580:'SmtRes'!AD1586)*Source!I923, 2)+ROUND(SUMIF(SmtRes!AQ1580:'SmtRes'!AQ1586,"=1",SmtRes!AC1580:'SmtRes'!AC1586)*Source!I923, 2))), 2)</f>
        <v>914.04</v>
      </c>
      <c r="AN2140" s="51">
        <f>L2124+L2126+L2133+L2138+L2139+L2127</f>
        <v>46664.58</v>
      </c>
      <c r="AO2140" s="51">
        <f>L2126</f>
        <v>1918.6299999999997</v>
      </c>
      <c r="AQ2140" t="s">
        <v>1971</v>
      </c>
      <c r="AR2140" s="51">
        <f>L2124</f>
        <v>17094.240000000002</v>
      </c>
      <c r="AT2140" s="51">
        <f>L2127</f>
        <v>948.48</v>
      </c>
      <c r="AV2140" t="s">
        <v>1971</v>
      </c>
      <c r="AW2140" s="51">
        <f>L2133</f>
        <v>0</v>
      </c>
      <c r="AZ2140">
        <f>Source!X923</f>
        <v>17501.439999999999</v>
      </c>
      <c r="BA2140">
        <f>Source!Y923</f>
        <v>9201.7900000000009</v>
      </c>
      <c r="CD2140">
        <v>2</v>
      </c>
    </row>
    <row r="2141" spans="1:83" ht="68.25" x14ac:dyDescent="0.2">
      <c r="A2141" s="36" t="s">
        <v>949</v>
      </c>
      <c r="B2141" s="38" t="s">
        <v>2196</v>
      </c>
      <c r="C2141" s="38" t="s">
        <v>2197</v>
      </c>
      <c r="D2141" s="39" t="str">
        <f>Source!H924</f>
        <v>т</v>
      </c>
      <c r="E2141" s="40">
        <f>Source!K924</f>
        <v>1</v>
      </c>
      <c r="F2141" s="40"/>
      <c r="G2141" s="40">
        <f>Source!I924</f>
        <v>1</v>
      </c>
      <c r="H2141" s="42"/>
      <c r="I2141" s="41"/>
      <c r="J2141" s="42"/>
      <c r="K2141" s="41"/>
      <c r="L2141" s="42"/>
    </row>
    <row r="2142" spans="1:83" ht="15" x14ac:dyDescent="0.2">
      <c r="A2142" s="37"/>
      <c r="B2142" s="40">
        <v>1</v>
      </c>
      <c r="C2142" s="37" t="s">
        <v>1961</v>
      </c>
      <c r="D2142" s="39" t="s">
        <v>1203</v>
      </c>
      <c r="E2142" s="44"/>
      <c r="F2142" s="40"/>
      <c r="G2142" s="40">
        <f>Source!U924</f>
        <v>54</v>
      </c>
      <c r="H2142" s="40"/>
      <c r="I2142" s="40"/>
      <c r="J2142" s="40"/>
      <c r="K2142" s="40"/>
      <c r="L2142" s="45">
        <f>SUM(L2143:L2143)-SUMIF(CE2143:CE2143, 1, L2143:L2143)</f>
        <v>28490.400000000001</v>
      </c>
    </row>
    <row r="2143" spans="1:83" ht="28.5" x14ac:dyDescent="0.2">
      <c r="A2143" s="38"/>
      <c r="B2143" s="38" t="s">
        <v>1843</v>
      </c>
      <c r="C2143" s="38" t="s">
        <v>1844</v>
      </c>
      <c r="D2143" s="39" t="s">
        <v>1203</v>
      </c>
      <c r="E2143" s="40">
        <v>54</v>
      </c>
      <c r="F2143" s="40"/>
      <c r="G2143" s="40">
        <f>SmtRes!CX1587</f>
        <v>54</v>
      </c>
      <c r="H2143" s="42"/>
      <c r="I2143" s="41"/>
      <c r="J2143" s="42">
        <f>SmtRes!CZ1587</f>
        <v>527.6</v>
      </c>
      <c r="K2143" s="41"/>
      <c r="L2143" s="42">
        <f>SmtRes!DI1587</f>
        <v>28490.400000000001</v>
      </c>
    </row>
    <row r="2144" spans="1:83" ht="15" x14ac:dyDescent="0.2">
      <c r="A2144" s="37"/>
      <c r="B2144" s="40">
        <v>2</v>
      </c>
      <c r="C2144" s="37" t="s">
        <v>1962</v>
      </c>
      <c r="D2144" s="39"/>
      <c r="E2144" s="44"/>
      <c r="F2144" s="40"/>
      <c r="G2144" s="40"/>
      <c r="H2144" s="40"/>
      <c r="I2144" s="40"/>
      <c r="J2144" s="40"/>
      <c r="K2144" s="40"/>
      <c r="L2144" s="45">
        <f>SUM(L2145:L2150)-SUMIF(CE2145:CE2150, 1, L2145:L2150)</f>
        <v>3197.7</v>
      </c>
    </row>
    <row r="2145" spans="1:101" ht="15" x14ac:dyDescent="0.2">
      <c r="A2145" s="37"/>
      <c r="B2145" s="40"/>
      <c r="C2145" s="37" t="s">
        <v>1964</v>
      </c>
      <c r="D2145" s="39" t="s">
        <v>1203</v>
      </c>
      <c r="E2145" s="44"/>
      <c r="F2145" s="40"/>
      <c r="G2145" s="40">
        <f>Source!V924</f>
        <v>2.5</v>
      </c>
      <c r="H2145" s="40"/>
      <c r="I2145" s="40"/>
      <c r="J2145" s="40"/>
      <c r="K2145" s="40"/>
      <c r="L2145" s="45">
        <f>SUMIF(CE2146:CE2150, 1, L2146:L2150)</f>
        <v>1580.8000000000002</v>
      </c>
      <c r="CE2145">
        <v>1</v>
      </c>
    </row>
    <row r="2146" spans="1:101" ht="28.5" x14ac:dyDescent="0.2">
      <c r="A2146" s="38"/>
      <c r="B2146" s="38" t="s">
        <v>1220</v>
      </c>
      <c r="C2146" s="38" t="s">
        <v>1222</v>
      </c>
      <c r="D2146" s="39" t="s">
        <v>1100</v>
      </c>
      <c r="E2146" s="40">
        <v>1.25</v>
      </c>
      <c r="F2146" s="40"/>
      <c r="G2146" s="40">
        <f>SmtRes!CX1589</f>
        <v>1.25</v>
      </c>
      <c r="H2146" s="42"/>
      <c r="I2146" s="41"/>
      <c r="J2146" s="42">
        <f>SmtRes!CZ1589</f>
        <v>1626.29</v>
      </c>
      <c r="K2146" s="41"/>
      <c r="L2146" s="42">
        <f>SmtRes!DG1589</f>
        <v>2032.86</v>
      </c>
    </row>
    <row r="2147" spans="1:101" ht="28.5" x14ac:dyDescent="0.2">
      <c r="A2147" s="38"/>
      <c r="B2147" s="38" t="s">
        <v>1223</v>
      </c>
      <c r="C2147" s="38" t="s">
        <v>1975</v>
      </c>
      <c r="D2147" s="39" t="s">
        <v>1203</v>
      </c>
      <c r="E2147" s="40">
        <f>SmtRes!DO1589*SmtRes!AT1589</f>
        <v>1.25</v>
      </c>
      <c r="F2147" s="40"/>
      <c r="G2147" s="40">
        <f>ROUND(E2147*G2141, 7)</f>
        <v>1.25</v>
      </c>
      <c r="H2147" s="42"/>
      <c r="I2147" s="41"/>
      <c r="J2147" s="42">
        <f>ROUND(SmtRes!AG1589/SmtRes!DO1589, 2)</f>
        <v>724.95</v>
      </c>
      <c r="K2147" s="41"/>
      <c r="L2147" s="42">
        <f>SmtRes!DH1589</f>
        <v>906.19</v>
      </c>
      <c r="CE2147">
        <v>1</v>
      </c>
    </row>
    <row r="2148" spans="1:101" ht="28.5" x14ac:dyDescent="0.2">
      <c r="A2148" s="38"/>
      <c r="B2148" s="38" t="s">
        <v>1206</v>
      </c>
      <c r="C2148" s="38" t="s">
        <v>1208</v>
      </c>
      <c r="D2148" s="39" t="s">
        <v>1100</v>
      </c>
      <c r="E2148" s="40">
        <v>1.25</v>
      </c>
      <c r="F2148" s="40"/>
      <c r="G2148" s="40">
        <f>SmtRes!CX1590</f>
        <v>1.25</v>
      </c>
      <c r="H2148" s="42"/>
      <c r="I2148" s="41"/>
      <c r="J2148" s="42">
        <f>SmtRes!CZ1590</f>
        <v>641.70000000000005</v>
      </c>
      <c r="K2148" s="41"/>
      <c r="L2148" s="42">
        <f>SmtRes!DG1590</f>
        <v>802.13</v>
      </c>
    </row>
    <row r="2149" spans="1:101" ht="28.5" x14ac:dyDescent="0.2">
      <c r="A2149" s="38"/>
      <c r="B2149" s="38" t="s">
        <v>1209</v>
      </c>
      <c r="C2149" s="38" t="s">
        <v>1963</v>
      </c>
      <c r="D2149" s="39" t="s">
        <v>1203</v>
      </c>
      <c r="E2149" s="40">
        <f>SmtRes!DO1590*SmtRes!AT1590</f>
        <v>1.25</v>
      </c>
      <c r="F2149" s="40"/>
      <c r="G2149" s="40">
        <f>ROUND(E2149*G2141, 7)</f>
        <v>1.25</v>
      </c>
      <c r="H2149" s="42"/>
      <c r="I2149" s="41"/>
      <c r="J2149" s="42">
        <f>ROUND(SmtRes!AG1590/SmtRes!DO1590, 2)</f>
        <v>539.69000000000005</v>
      </c>
      <c r="K2149" s="41"/>
      <c r="L2149" s="42">
        <f>SmtRes!DH1590</f>
        <v>674.61</v>
      </c>
      <c r="CE2149">
        <v>1</v>
      </c>
    </row>
    <row r="2150" spans="1:101" ht="42.75" x14ac:dyDescent="0.2">
      <c r="A2150" s="38"/>
      <c r="B2150" s="38" t="s">
        <v>1238</v>
      </c>
      <c r="C2150" s="38" t="s">
        <v>1240</v>
      </c>
      <c r="D2150" s="39" t="s">
        <v>1100</v>
      </c>
      <c r="E2150" s="40">
        <v>10.48</v>
      </c>
      <c r="F2150" s="40"/>
      <c r="G2150" s="40">
        <f>SmtRes!CX1591</f>
        <v>10.48</v>
      </c>
      <c r="H2150" s="42"/>
      <c r="I2150" s="41"/>
      <c r="J2150" s="42">
        <f>SmtRes!CZ1591</f>
        <v>34.61</v>
      </c>
      <c r="K2150" s="41"/>
      <c r="L2150" s="42">
        <f>SmtRes!DG1591</f>
        <v>362.71</v>
      </c>
    </row>
    <row r="2151" spans="1:101" ht="15" hidden="1" x14ac:dyDescent="0.2">
      <c r="A2151" s="37"/>
      <c r="B2151" s="40">
        <v>4</v>
      </c>
      <c r="C2151" s="37" t="s">
        <v>1965</v>
      </c>
      <c r="D2151" s="39"/>
      <c r="E2151" s="44"/>
      <c r="F2151" s="40"/>
      <c r="G2151" s="40"/>
      <c r="H2151" s="40"/>
      <c r="I2151" s="40"/>
      <c r="J2151" s="40"/>
      <c r="K2151" s="40"/>
      <c r="L2151" s="45">
        <f>SUM(L2152:L2153)-SUMIF(CE2152:CE2153, 1, L2152:L2153)</f>
        <v>0</v>
      </c>
    </row>
    <row r="2152" spans="1:101" ht="57" x14ac:dyDescent="0.2">
      <c r="A2152" s="38"/>
      <c r="B2152" s="38" t="s">
        <v>1320</v>
      </c>
      <c r="C2152" s="38" t="s">
        <v>1322</v>
      </c>
      <c r="D2152" s="39" t="s">
        <v>441</v>
      </c>
      <c r="E2152" s="40">
        <v>3.36</v>
      </c>
      <c r="F2152" s="40">
        <f>ROUND(0,7)</f>
        <v>0</v>
      </c>
      <c r="G2152" s="40">
        <f>SmtRes!CX1592</f>
        <v>0</v>
      </c>
      <c r="H2152" s="42">
        <f>SmtRes!CZ1592</f>
        <v>155.63</v>
      </c>
      <c r="I2152" s="41">
        <f>SmtRes!AI1592</f>
        <v>0.78</v>
      </c>
      <c r="J2152" s="42">
        <f>ROUND(H2152*I2152, 2)</f>
        <v>121.39</v>
      </c>
      <c r="K2152" s="41"/>
      <c r="L2152" s="42">
        <f>SmtRes!DF1592</f>
        <v>0</v>
      </c>
    </row>
    <row r="2153" spans="1:101" ht="28.5" x14ac:dyDescent="0.2">
      <c r="A2153" s="38"/>
      <c r="B2153" s="38" t="s">
        <v>1241</v>
      </c>
      <c r="C2153" s="46" t="s">
        <v>1243</v>
      </c>
      <c r="D2153" s="47" t="s">
        <v>441</v>
      </c>
      <c r="E2153" s="48">
        <v>2.54</v>
      </c>
      <c r="F2153" s="48">
        <f>ROUND(0,7)</f>
        <v>0</v>
      </c>
      <c r="G2153" s="48">
        <f>SmtRes!CX1593</f>
        <v>0</v>
      </c>
      <c r="H2153" s="49">
        <f>SmtRes!CZ1593</f>
        <v>174.93</v>
      </c>
      <c r="I2153" s="50">
        <f>SmtRes!AI1593</f>
        <v>1.08</v>
      </c>
      <c r="J2153" s="49">
        <f>ROUND(H2153*I2153, 2)</f>
        <v>188.92</v>
      </c>
      <c r="K2153" s="50"/>
      <c r="L2153" s="49">
        <f>SmtRes!DF1593</f>
        <v>0</v>
      </c>
    </row>
    <row r="2154" spans="1:101" ht="15" x14ac:dyDescent="0.2">
      <c r="A2154" s="38"/>
      <c r="B2154" s="38"/>
      <c r="C2154" s="52" t="s">
        <v>1966</v>
      </c>
      <c r="D2154" s="39"/>
      <c r="E2154" s="40"/>
      <c r="F2154" s="40"/>
      <c r="G2154" s="40"/>
      <c r="H2154" s="42"/>
      <c r="I2154" s="41"/>
      <c r="J2154" s="42"/>
      <c r="K2154" s="41"/>
      <c r="L2154" s="42">
        <f>L2142+L2144+L2145+L2151</f>
        <v>33268.9</v>
      </c>
    </row>
    <row r="2155" spans="1:101" ht="14.25" x14ac:dyDescent="0.2">
      <c r="A2155" s="38"/>
      <c r="B2155" s="38"/>
      <c r="C2155" s="38" t="s">
        <v>1967</v>
      </c>
      <c r="D2155" s="39"/>
      <c r="E2155" s="40"/>
      <c r="F2155" s="40"/>
      <c r="G2155" s="40"/>
      <c r="H2155" s="42"/>
      <c r="I2155" s="41"/>
      <c r="J2155" s="42"/>
      <c r="K2155" s="41"/>
      <c r="L2155" s="42">
        <f>SUM(AR2141:AR2158)+SUM(AS2141:AS2158)+SUM(AT2141:AT2158)+SUM(AU2141:AU2158)+SUM(AV2141:AV2158)</f>
        <v>30071.200000000001</v>
      </c>
    </row>
    <row r="2156" spans="1:101" ht="28.5" x14ac:dyDescent="0.2">
      <c r="A2156" s="38"/>
      <c r="B2156" s="38" t="s">
        <v>515</v>
      </c>
      <c r="C2156" s="38" t="s">
        <v>2118</v>
      </c>
      <c r="D2156" s="39" t="s">
        <v>635</v>
      </c>
      <c r="E2156" s="40">
        <f>Source!BZ924</f>
        <v>97</v>
      </c>
      <c r="F2156" s="40"/>
      <c r="G2156" s="40">
        <f>Source!AT924</f>
        <v>97</v>
      </c>
      <c r="H2156" s="42"/>
      <c r="I2156" s="41"/>
      <c r="J2156" s="42"/>
      <c r="K2156" s="41"/>
      <c r="L2156" s="42">
        <f>SUM(AZ2141:AZ2158)</f>
        <v>29169.06</v>
      </c>
    </row>
    <row r="2157" spans="1:101" ht="28.5" x14ac:dyDescent="0.2">
      <c r="A2157" s="46"/>
      <c r="B2157" s="46" t="s">
        <v>516</v>
      </c>
      <c r="C2157" s="46" t="s">
        <v>2119</v>
      </c>
      <c r="D2157" s="47" t="s">
        <v>635</v>
      </c>
      <c r="E2157" s="48">
        <f>Source!CA924</f>
        <v>51</v>
      </c>
      <c r="F2157" s="48"/>
      <c r="G2157" s="48">
        <f>Source!AU924</f>
        <v>51</v>
      </c>
      <c r="H2157" s="49"/>
      <c r="I2157" s="50"/>
      <c r="J2157" s="49"/>
      <c r="K2157" s="50"/>
      <c r="L2157" s="49">
        <f>SUM(BA2141:BA2158)</f>
        <v>15336.31</v>
      </c>
    </row>
    <row r="2158" spans="1:101" ht="15" x14ac:dyDescent="0.2">
      <c r="C2158" s="74" t="s">
        <v>1970</v>
      </c>
      <c r="D2158" s="74"/>
      <c r="E2158" s="74"/>
      <c r="F2158" s="74"/>
      <c r="G2158" s="74"/>
      <c r="H2158" s="74"/>
      <c r="I2158" s="75">
        <f>IF(E2141&lt;&gt;0,K2158/E2141, 0)</f>
        <v>77774.27</v>
      </c>
      <c r="J2158" s="75"/>
      <c r="K2158" s="75">
        <f>L2142+L2144+L2151+L2156+L2157+L2145</f>
        <v>77774.27</v>
      </c>
      <c r="L2158" s="75"/>
      <c r="M2158" s="70">
        <f>K2158*1.038</f>
        <v>80729.692260000011</v>
      </c>
      <c r="AD2158">
        <f>ROUND((Source!AT924/100)*((ROUND(SUMIF(SmtRes!AQ1587:'SmtRes'!AQ1593,"=1",SmtRes!AD1587:'SmtRes'!AD1593)*Source!I924, 2)+ROUND(SUMIF(SmtRes!AQ1587:'SmtRes'!AQ1593,"=1",SmtRes!AC1587:'SmtRes'!AC1593)*Source!I924, 2))), 2)</f>
        <v>1738.47</v>
      </c>
      <c r="AE2158">
        <f>ROUND((Source!AU924/100)*((ROUND(SUMIF(SmtRes!AQ1587:'SmtRes'!AQ1593,"=1",SmtRes!AD1587:'SmtRes'!AD1593)*Source!I924, 2)+ROUND(SUMIF(SmtRes!AQ1587:'SmtRes'!AQ1593,"=1",SmtRes!AC1587:'SmtRes'!AC1593)*Source!I924, 2))), 2)</f>
        <v>914.04</v>
      </c>
      <c r="AN2158" s="51">
        <f>L2142+L2144+L2151+L2156+L2157+L2145</f>
        <v>77774.27</v>
      </c>
      <c r="AO2158" s="51">
        <f>L2144</f>
        <v>3197.7</v>
      </c>
      <c r="AQ2158" t="s">
        <v>1971</v>
      </c>
      <c r="AR2158" s="51">
        <f>L2142</f>
        <v>28490.400000000001</v>
      </c>
      <c r="AT2158" s="51">
        <f>L2145</f>
        <v>1580.8000000000002</v>
      </c>
      <c r="AV2158" t="s">
        <v>1971</v>
      </c>
      <c r="AW2158" s="51">
        <f>L2151</f>
        <v>0</v>
      </c>
      <c r="AZ2158">
        <f>Source!X924</f>
        <v>29169.06</v>
      </c>
      <c r="BA2158">
        <f>Source!Y924</f>
        <v>15336.31</v>
      </c>
      <c r="CD2158">
        <v>2</v>
      </c>
    </row>
    <row r="2159" spans="1:101" ht="28.5" x14ac:dyDescent="0.2">
      <c r="A2159" s="36" t="s">
        <v>969</v>
      </c>
      <c r="B2159" s="38" t="s">
        <v>2198</v>
      </c>
      <c r="C2159" s="38" t="str">
        <f>Source!G941</f>
        <v>Короба пластмассовые: шириной до 40 мм( демонтаж)</v>
      </c>
      <c r="D2159" s="39" t="str">
        <f>Source!H941</f>
        <v>100 м</v>
      </c>
      <c r="E2159" s="40">
        <f>Source!K941</f>
        <v>0.01</v>
      </c>
      <c r="F2159" s="40"/>
      <c r="G2159" s="40">
        <f>Source!I941</f>
        <v>0.01</v>
      </c>
      <c r="H2159" s="42"/>
      <c r="I2159" s="41"/>
      <c r="J2159" s="42"/>
      <c r="K2159" s="41"/>
      <c r="L2159" s="42"/>
    </row>
    <row r="2160" spans="1:101" ht="38.25" x14ac:dyDescent="0.2">
      <c r="B2160" s="54" t="s">
        <v>1918</v>
      </c>
      <c r="C2160" s="77" t="s">
        <v>2055</v>
      </c>
      <c r="D2160" s="77"/>
      <c r="E2160" s="77"/>
      <c r="F2160" s="77"/>
      <c r="G2160" s="77"/>
      <c r="H2160" s="77"/>
      <c r="I2160" s="77"/>
      <c r="J2160" s="77"/>
      <c r="K2160" s="77"/>
      <c r="L2160" s="77"/>
      <c r="CW2160" s="55" t="s">
        <v>2055</v>
      </c>
    </row>
    <row r="2161" spans="1:83" x14ac:dyDescent="0.2">
      <c r="C2161" s="43" t="str">
        <f>"Объем: "&amp;Source!I941&amp;"=1/"&amp;"100"</f>
        <v>Объем: 0,01=1/100</v>
      </c>
    </row>
    <row r="2162" spans="1:83" ht="15" x14ac:dyDescent="0.2">
      <c r="A2162" s="37"/>
      <c r="B2162" s="40">
        <v>1</v>
      </c>
      <c r="C2162" s="37" t="s">
        <v>1961</v>
      </c>
      <c r="D2162" s="39" t="s">
        <v>1203</v>
      </c>
      <c r="E2162" s="44"/>
      <c r="F2162" s="40"/>
      <c r="G2162" s="40">
        <f>Source!U941</f>
        <v>4.8869999999999997E-2</v>
      </c>
      <c r="H2162" s="40"/>
      <c r="I2162" s="40"/>
      <c r="J2162" s="40"/>
      <c r="K2162" s="40"/>
      <c r="L2162" s="45">
        <f>SUM(L2163:L2163)-SUMIF(CE2163:CE2163, 1, L2163:L2163)</f>
        <v>26.08</v>
      </c>
    </row>
    <row r="2163" spans="1:83" ht="28.5" x14ac:dyDescent="0.2">
      <c r="A2163" s="38"/>
      <c r="B2163" s="38" t="s">
        <v>1259</v>
      </c>
      <c r="C2163" s="38" t="s">
        <v>1270</v>
      </c>
      <c r="D2163" s="39" t="s">
        <v>1203</v>
      </c>
      <c r="E2163" s="40">
        <v>16.29</v>
      </c>
      <c r="F2163" s="40">
        <f>ROUND(0.3,7)</f>
        <v>0.3</v>
      </c>
      <c r="G2163" s="40">
        <f>SmtRes!CX1671</f>
        <v>4.8869999999999997E-2</v>
      </c>
      <c r="H2163" s="42"/>
      <c r="I2163" s="41"/>
      <c r="J2163" s="42">
        <f>SmtRes!CZ1671</f>
        <v>533.64</v>
      </c>
      <c r="K2163" s="41"/>
      <c r="L2163" s="42">
        <f>SmtRes!DI1671</f>
        <v>26.08</v>
      </c>
    </row>
    <row r="2164" spans="1:83" ht="15" hidden="1" x14ac:dyDescent="0.2">
      <c r="A2164" s="37"/>
      <c r="B2164" s="40">
        <v>2</v>
      </c>
      <c r="C2164" s="37" t="s">
        <v>1962</v>
      </c>
      <c r="D2164" s="39"/>
      <c r="E2164" s="44"/>
      <c r="F2164" s="40"/>
      <c r="G2164" s="40"/>
      <c r="H2164" s="40"/>
      <c r="I2164" s="40"/>
      <c r="J2164" s="40"/>
      <c r="K2164" s="40"/>
      <c r="L2164" s="45">
        <f>SUM(L2165:L2167)-SUMIF(CE2165:CE2167, 1, L2165:L2167)</f>
        <v>0</v>
      </c>
    </row>
    <row r="2165" spans="1:83" ht="15" x14ac:dyDescent="0.2">
      <c r="A2165" s="37"/>
      <c r="B2165" s="40"/>
      <c r="C2165" s="37" t="s">
        <v>1964</v>
      </c>
      <c r="D2165" s="39" t="s">
        <v>1203</v>
      </c>
      <c r="E2165" s="44"/>
      <c r="F2165" s="40"/>
      <c r="G2165" s="40">
        <f>Source!V941</f>
        <v>3.0000000000000001E-5</v>
      </c>
      <c r="H2165" s="40"/>
      <c r="I2165" s="40"/>
      <c r="J2165" s="40"/>
      <c r="K2165" s="40"/>
      <c r="L2165" s="45">
        <f>SUMIF(CE2166:CE2167, 1, L2166:L2167)</f>
        <v>0.01</v>
      </c>
      <c r="CE2165">
        <v>1</v>
      </c>
    </row>
    <row r="2166" spans="1:83" ht="42.75" x14ac:dyDescent="0.2">
      <c r="A2166" s="38"/>
      <c r="B2166" s="38" t="s">
        <v>1421</v>
      </c>
      <c r="C2166" s="38" t="s">
        <v>1423</v>
      </c>
      <c r="D2166" s="39" t="s">
        <v>1100</v>
      </c>
      <c r="E2166" s="40">
        <v>0.01</v>
      </c>
      <c r="F2166" s="40">
        <f>ROUND(0.3,7)</f>
        <v>0.3</v>
      </c>
      <c r="G2166" s="40">
        <f>SmtRes!CX1673</f>
        <v>3.0000000000000001E-5</v>
      </c>
      <c r="H2166" s="42">
        <f>SmtRes!CZ1673</f>
        <v>37.32</v>
      </c>
      <c r="I2166" s="41">
        <f>SmtRes!AJ1673</f>
        <v>1.55</v>
      </c>
      <c r="J2166" s="42">
        <f>ROUND(H2166*I2166, 2)</f>
        <v>57.85</v>
      </c>
      <c r="K2166" s="41"/>
      <c r="L2166" s="42">
        <f>SmtRes!DG1673</f>
        <v>0</v>
      </c>
    </row>
    <row r="2167" spans="1:83" ht="28.5" x14ac:dyDescent="0.2">
      <c r="A2167" s="38"/>
      <c r="B2167" s="38" t="s">
        <v>1424</v>
      </c>
      <c r="C2167" s="38" t="s">
        <v>2089</v>
      </c>
      <c r="D2167" s="39" t="s">
        <v>1203</v>
      </c>
      <c r="E2167" s="40">
        <f>SmtRes!DO1673*SmtRes!AT1673</f>
        <v>0.01</v>
      </c>
      <c r="F2167" s="40">
        <f>ROUND(0.3,7)</f>
        <v>0.3</v>
      </c>
      <c r="G2167" s="40">
        <f>ROUND(E2167*F2167*G2159, 7)</f>
        <v>3.0000000000000001E-5</v>
      </c>
      <c r="H2167" s="42"/>
      <c r="I2167" s="41"/>
      <c r="J2167" s="42">
        <f>ROUND(SmtRes!AG1673/SmtRes!DO1673, 2)</f>
        <v>479.27</v>
      </c>
      <c r="K2167" s="41"/>
      <c r="L2167" s="42">
        <f>SmtRes!DH1673</f>
        <v>0.01</v>
      </c>
      <c r="CE2167">
        <v>1</v>
      </c>
    </row>
    <row r="2168" spans="1:83" ht="15" hidden="1" x14ac:dyDescent="0.2">
      <c r="A2168" s="37"/>
      <c r="B2168" s="40">
        <v>4</v>
      </c>
      <c r="C2168" s="37" t="s">
        <v>1965</v>
      </c>
      <c r="D2168" s="39"/>
      <c r="E2168" s="44"/>
      <c r="F2168" s="40"/>
      <c r="G2168" s="40"/>
      <c r="H2168" s="40"/>
      <c r="I2168" s="40"/>
      <c r="J2168" s="40"/>
      <c r="K2168" s="40"/>
      <c r="L2168" s="45">
        <f>SUM(L2169:L2171)-SUMIF(CE2169:CE2171, 1, L2169:L2171)</f>
        <v>0</v>
      </c>
    </row>
    <row r="2169" spans="1:83" ht="14.25" x14ac:dyDescent="0.2">
      <c r="A2169" s="38"/>
      <c r="B2169" s="38" t="s">
        <v>1210</v>
      </c>
      <c r="C2169" s="38" t="s">
        <v>1212</v>
      </c>
      <c r="D2169" s="39" t="s">
        <v>1213</v>
      </c>
      <c r="E2169" s="40">
        <v>6.5663999999999998</v>
      </c>
      <c r="F2169" s="40">
        <f>ROUND(0,7)</f>
        <v>0</v>
      </c>
      <c r="G2169" s="40">
        <f>SmtRes!CX1674</f>
        <v>0</v>
      </c>
      <c r="H2169" s="42"/>
      <c r="I2169" s="41"/>
      <c r="J2169" s="42">
        <f>SmtRes!CZ1674</f>
        <v>7.32</v>
      </c>
      <c r="K2169" s="41"/>
      <c r="L2169" s="42">
        <f>SmtRes!DF1674</f>
        <v>0</v>
      </c>
    </row>
    <row r="2170" spans="1:83" ht="28.5" x14ac:dyDescent="0.2">
      <c r="A2170" s="38"/>
      <c r="B2170" s="38" t="s">
        <v>1879</v>
      </c>
      <c r="C2170" s="38" t="s">
        <v>1881</v>
      </c>
      <c r="D2170" s="39" t="s">
        <v>1250</v>
      </c>
      <c r="E2170" s="40">
        <v>0.2</v>
      </c>
      <c r="F2170" s="40">
        <f>ROUND(0,7)</f>
        <v>0</v>
      </c>
      <c r="G2170" s="40">
        <f>SmtRes!CX1675</f>
        <v>0</v>
      </c>
      <c r="H2170" s="42">
        <f>SmtRes!CZ1675</f>
        <v>261.08999999999997</v>
      </c>
      <c r="I2170" s="41">
        <f>SmtRes!AI1675</f>
        <v>1.29</v>
      </c>
      <c r="J2170" s="42">
        <f>ROUND(H2170*I2170, 2)</f>
        <v>336.81</v>
      </c>
      <c r="K2170" s="41"/>
      <c r="L2170" s="42">
        <f>SmtRes!DF1675</f>
        <v>0</v>
      </c>
    </row>
    <row r="2171" spans="1:83" ht="57" x14ac:dyDescent="0.2">
      <c r="A2171" s="38"/>
      <c r="B2171" s="38" t="s">
        <v>1813</v>
      </c>
      <c r="C2171" s="46" t="s">
        <v>1815</v>
      </c>
      <c r="D2171" s="47" t="s">
        <v>83</v>
      </c>
      <c r="E2171" s="48">
        <v>1E-3</v>
      </c>
      <c r="F2171" s="48">
        <f>ROUND(0,7)</f>
        <v>0</v>
      </c>
      <c r="G2171" s="48">
        <f>SmtRes!CX1676</f>
        <v>0</v>
      </c>
      <c r="H2171" s="49">
        <f>SmtRes!CZ1676</f>
        <v>99190.96</v>
      </c>
      <c r="I2171" s="50">
        <f>SmtRes!AI1676</f>
        <v>1.29</v>
      </c>
      <c r="J2171" s="49">
        <f>ROUND(H2171*I2171, 2)</f>
        <v>127956.34</v>
      </c>
      <c r="K2171" s="50"/>
      <c r="L2171" s="49">
        <f>SmtRes!DF1676</f>
        <v>0</v>
      </c>
    </row>
    <row r="2172" spans="1:83" ht="15" x14ac:dyDescent="0.2">
      <c r="A2172" s="38"/>
      <c r="B2172" s="38"/>
      <c r="C2172" s="52" t="s">
        <v>1966</v>
      </c>
      <c r="D2172" s="39"/>
      <c r="E2172" s="40"/>
      <c r="F2172" s="40"/>
      <c r="G2172" s="40"/>
      <c r="H2172" s="42"/>
      <c r="I2172" s="41"/>
      <c r="J2172" s="42"/>
      <c r="K2172" s="41"/>
      <c r="L2172" s="42">
        <f>L2162+L2164+L2165+L2168</f>
        <v>26.09</v>
      </c>
    </row>
    <row r="2173" spans="1:83" ht="14.25" x14ac:dyDescent="0.2">
      <c r="A2173" s="38"/>
      <c r="B2173" s="38"/>
      <c r="C2173" s="38" t="s">
        <v>1967</v>
      </c>
      <c r="D2173" s="39"/>
      <c r="E2173" s="40"/>
      <c r="F2173" s="40"/>
      <c r="G2173" s="40"/>
      <c r="H2173" s="42"/>
      <c r="I2173" s="41"/>
      <c r="J2173" s="42"/>
      <c r="K2173" s="41"/>
      <c r="L2173" s="42">
        <f>SUM(AR2159:AR2176)+SUM(AS2159:AS2176)+SUM(AT2159:AT2176)+SUM(AU2159:AU2176)+SUM(AV2159:AV2176)</f>
        <v>26.09</v>
      </c>
    </row>
    <row r="2174" spans="1:83" ht="28.5" x14ac:dyDescent="0.2">
      <c r="A2174" s="38"/>
      <c r="B2174" s="38" t="s">
        <v>515</v>
      </c>
      <c r="C2174" s="38" t="s">
        <v>2118</v>
      </c>
      <c r="D2174" s="39" t="s">
        <v>635</v>
      </c>
      <c r="E2174" s="40">
        <f>Source!BZ941</f>
        <v>97</v>
      </c>
      <c r="F2174" s="40"/>
      <c r="G2174" s="40">
        <f>Source!AT941</f>
        <v>97</v>
      </c>
      <c r="H2174" s="42"/>
      <c r="I2174" s="41"/>
      <c r="J2174" s="42"/>
      <c r="K2174" s="41"/>
      <c r="L2174" s="42">
        <f>SUM(AZ2159:AZ2176)</f>
        <v>25.31</v>
      </c>
    </row>
    <row r="2175" spans="1:83" ht="28.5" x14ac:dyDescent="0.2">
      <c r="A2175" s="46"/>
      <c r="B2175" s="46" t="s">
        <v>516</v>
      </c>
      <c r="C2175" s="46" t="s">
        <v>2119</v>
      </c>
      <c r="D2175" s="47" t="s">
        <v>635</v>
      </c>
      <c r="E2175" s="48">
        <f>Source!CA941</f>
        <v>51</v>
      </c>
      <c r="F2175" s="48"/>
      <c r="G2175" s="48">
        <f>Source!AU941</f>
        <v>51</v>
      </c>
      <c r="H2175" s="49"/>
      <c r="I2175" s="50"/>
      <c r="J2175" s="49"/>
      <c r="K2175" s="50"/>
      <c r="L2175" s="49">
        <f>SUM(BA2159:BA2176)</f>
        <v>13.31</v>
      </c>
    </row>
    <row r="2176" spans="1:83" ht="15" x14ac:dyDescent="0.2">
      <c r="C2176" s="74" t="s">
        <v>1970</v>
      </c>
      <c r="D2176" s="74"/>
      <c r="E2176" s="74"/>
      <c r="F2176" s="74"/>
      <c r="G2176" s="74"/>
      <c r="H2176" s="74"/>
      <c r="I2176" s="75">
        <f>IF(E2159&lt;&gt;0,K2176/E2159, 0)</f>
        <v>6471.0000000000009</v>
      </c>
      <c r="J2176" s="75"/>
      <c r="K2176" s="75">
        <f>L2162+L2164+L2168+L2174+L2175+L2165</f>
        <v>64.710000000000008</v>
      </c>
      <c r="L2176" s="75"/>
      <c r="M2176" s="70">
        <f>K2176*1.038</f>
        <v>67.168980000000005</v>
      </c>
      <c r="AD2176">
        <f>ROUND((Source!AT941/100)*((ROUND(SUMIF(SmtRes!AQ1671:'SmtRes'!AQ1676,"=1",SmtRes!AD1671:'SmtRes'!AD1676)*Source!I941, 2)+ROUND(SUMIF(SmtRes!AQ1671:'SmtRes'!AQ1676,"=1",SmtRes!AC1671:'SmtRes'!AC1676)*Source!I941, 2))), 2)</f>
        <v>9.83</v>
      </c>
      <c r="AE2176">
        <f>ROUND((Source!AU941/100)*((ROUND(SUMIF(SmtRes!AQ1671:'SmtRes'!AQ1676,"=1",SmtRes!AD1671:'SmtRes'!AD1676)*Source!I941, 2)+ROUND(SUMIF(SmtRes!AQ1671:'SmtRes'!AQ1676,"=1",SmtRes!AC1671:'SmtRes'!AC1676)*Source!I941, 2))), 2)</f>
        <v>5.17</v>
      </c>
      <c r="AN2176" s="51">
        <f>L2162+L2164+L2168+L2174+L2175+L2165</f>
        <v>64.710000000000008</v>
      </c>
      <c r="AO2176" s="51">
        <f>L2164</f>
        <v>0</v>
      </c>
      <c r="AQ2176" t="s">
        <v>1971</v>
      </c>
      <c r="AR2176" s="51">
        <f>L2162</f>
        <v>26.08</v>
      </c>
      <c r="AT2176" s="51">
        <f>L2165</f>
        <v>0.01</v>
      </c>
      <c r="AV2176" t="s">
        <v>1971</v>
      </c>
      <c r="AW2176" s="51">
        <f>L2168</f>
        <v>0</v>
      </c>
      <c r="AZ2176">
        <f>Source!X941</f>
        <v>25.31</v>
      </c>
      <c r="BA2176">
        <f>Source!Y941</f>
        <v>13.31</v>
      </c>
      <c r="CD2176">
        <v>2</v>
      </c>
    </row>
    <row r="2177" spans="1:83" ht="54" x14ac:dyDescent="0.2">
      <c r="A2177" s="36" t="s">
        <v>973</v>
      </c>
      <c r="B2177" s="38" t="s">
        <v>2198</v>
      </c>
      <c r="C2177" s="38" t="s">
        <v>2199</v>
      </c>
      <c r="D2177" s="39" t="str">
        <f>Source!H942</f>
        <v>100 м</v>
      </c>
      <c r="E2177" s="40">
        <f>Source!K942</f>
        <v>0.01</v>
      </c>
      <c r="F2177" s="40"/>
      <c r="G2177" s="40">
        <f>Source!I942</f>
        <v>0.01</v>
      </c>
      <c r="H2177" s="42"/>
      <c r="I2177" s="41"/>
      <c r="J2177" s="42"/>
      <c r="K2177" s="41"/>
      <c r="L2177" s="42"/>
    </row>
    <row r="2178" spans="1:83" x14ac:dyDescent="0.2">
      <c r="C2178" s="43" t="str">
        <f>"Объем: "&amp;Source!I942&amp;"=1/"&amp;"100"</f>
        <v>Объем: 0,01=1/100</v>
      </c>
    </row>
    <row r="2179" spans="1:83" ht="15" x14ac:dyDescent="0.2">
      <c r="A2179" s="37"/>
      <c r="B2179" s="40">
        <v>1</v>
      </c>
      <c r="C2179" s="37" t="s">
        <v>1961</v>
      </c>
      <c r="D2179" s="39" t="s">
        <v>1203</v>
      </c>
      <c r="E2179" s="44"/>
      <c r="F2179" s="40"/>
      <c r="G2179" s="40">
        <f>Source!U942</f>
        <v>0.16289999999999999</v>
      </c>
      <c r="H2179" s="40"/>
      <c r="I2179" s="40"/>
      <c r="J2179" s="40"/>
      <c r="K2179" s="40"/>
      <c r="L2179" s="45">
        <f>SUM(L2180:L2180)-SUMIF(CE2180:CE2180, 1, L2180:L2180)</f>
        <v>86.93</v>
      </c>
    </row>
    <row r="2180" spans="1:83" ht="28.5" x14ac:dyDescent="0.2">
      <c r="A2180" s="38"/>
      <c r="B2180" s="38" t="s">
        <v>1259</v>
      </c>
      <c r="C2180" s="38" t="s">
        <v>1270</v>
      </c>
      <c r="D2180" s="39" t="s">
        <v>1203</v>
      </c>
      <c r="E2180" s="40">
        <v>16.29</v>
      </c>
      <c r="F2180" s="40"/>
      <c r="G2180" s="40">
        <f>SmtRes!CX1677</f>
        <v>0.16289999999999999</v>
      </c>
      <c r="H2180" s="42"/>
      <c r="I2180" s="41"/>
      <c r="J2180" s="42">
        <f>SmtRes!CZ1677</f>
        <v>533.64</v>
      </c>
      <c r="K2180" s="41"/>
      <c r="L2180" s="42">
        <f>SmtRes!DI1677</f>
        <v>86.93</v>
      </c>
    </row>
    <row r="2181" spans="1:83" ht="15" x14ac:dyDescent="0.2">
      <c r="A2181" s="37"/>
      <c r="B2181" s="40">
        <v>2</v>
      </c>
      <c r="C2181" s="37" t="s">
        <v>1962</v>
      </c>
      <c r="D2181" s="39"/>
      <c r="E2181" s="44"/>
      <c r="F2181" s="40"/>
      <c r="G2181" s="40"/>
      <c r="H2181" s="40"/>
      <c r="I2181" s="40"/>
      <c r="J2181" s="40"/>
      <c r="K2181" s="40"/>
      <c r="L2181" s="45">
        <f>SUM(L2182:L2184)-SUMIF(CE2182:CE2184, 1, L2182:L2184)</f>
        <v>1.0000000000000009E-2</v>
      </c>
    </row>
    <row r="2182" spans="1:83" ht="15" x14ac:dyDescent="0.2">
      <c r="A2182" s="37"/>
      <c r="B2182" s="40"/>
      <c r="C2182" s="37" t="s">
        <v>1964</v>
      </c>
      <c r="D2182" s="39" t="s">
        <v>1203</v>
      </c>
      <c r="E2182" s="44"/>
      <c r="F2182" s="40"/>
      <c r="G2182" s="40">
        <f>Source!V942</f>
        <v>1E-4</v>
      </c>
      <c r="H2182" s="40"/>
      <c r="I2182" s="40"/>
      <c r="J2182" s="40"/>
      <c r="K2182" s="40"/>
      <c r="L2182" s="45">
        <f>SUMIF(CE2183:CE2184, 1, L2183:L2184)</f>
        <v>0.05</v>
      </c>
      <c r="CE2182">
        <v>1</v>
      </c>
    </row>
    <row r="2183" spans="1:83" ht="42.75" x14ac:dyDescent="0.2">
      <c r="A2183" s="38"/>
      <c r="B2183" s="38" t="s">
        <v>1421</v>
      </c>
      <c r="C2183" s="38" t="s">
        <v>1423</v>
      </c>
      <c r="D2183" s="39" t="s">
        <v>1100</v>
      </c>
      <c r="E2183" s="40">
        <v>0.01</v>
      </c>
      <c r="F2183" s="40"/>
      <c r="G2183" s="40">
        <f>SmtRes!CX1679</f>
        <v>1E-4</v>
      </c>
      <c r="H2183" s="42">
        <f>SmtRes!CZ1679</f>
        <v>37.32</v>
      </c>
      <c r="I2183" s="41">
        <f>SmtRes!AJ1679</f>
        <v>1.55</v>
      </c>
      <c r="J2183" s="42">
        <f>ROUND(H2183*I2183, 2)</f>
        <v>57.85</v>
      </c>
      <c r="K2183" s="41"/>
      <c r="L2183" s="42">
        <f>SmtRes!DG1679</f>
        <v>0.01</v>
      </c>
    </row>
    <row r="2184" spans="1:83" ht="28.5" x14ac:dyDescent="0.2">
      <c r="A2184" s="38"/>
      <c r="B2184" s="38" t="s">
        <v>1424</v>
      </c>
      <c r="C2184" s="38" t="s">
        <v>2089</v>
      </c>
      <c r="D2184" s="39" t="s">
        <v>1203</v>
      </c>
      <c r="E2184" s="40">
        <f>SmtRes!DO1679*SmtRes!AT1679</f>
        <v>0.01</v>
      </c>
      <c r="F2184" s="40"/>
      <c r="G2184" s="40">
        <f>ROUND(E2184*G2177, 7)</f>
        <v>1E-4</v>
      </c>
      <c r="H2184" s="42"/>
      <c r="I2184" s="41"/>
      <c r="J2184" s="42">
        <f>ROUND(SmtRes!AG1679/SmtRes!DO1679, 2)</f>
        <v>479.27</v>
      </c>
      <c r="K2184" s="41"/>
      <c r="L2184" s="42">
        <f>SmtRes!DH1679</f>
        <v>0.05</v>
      </c>
      <c r="CE2184">
        <v>1</v>
      </c>
    </row>
    <row r="2185" spans="1:83" ht="15" hidden="1" x14ac:dyDescent="0.2">
      <c r="A2185" s="37"/>
      <c r="B2185" s="40">
        <v>4</v>
      </c>
      <c r="C2185" s="37" t="s">
        <v>1965</v>
      </c>
      <c r="D2185" s="39"/>
      <c r="E2185" s="44"/>
      <c r="F2185" s="40"/>
      <c r="G2185" s="40"/>
      <c r="H2185" s="40"/>
      <c r="I2185" s="40"/>
      <c r="J2185" s="40"/>
      <c r="K2185" s="40"/>
      <c r="L2185" s="45">
        <f>SUM(L2186:L2188)-SUMIF(CE2186:CE2188, 1, L2186:L2188)</f>
        <v>0</v>
      </c>
    </row>
    <row r="2186" spans="1:83" ht="14.25" x14ac:dyDescent="0.2">
      <c r="A2186" s="38"/>
      <c r="B2186" s="38" t="s">
        <v>1210</v>
      </c>
      <c r="C2186" s="38" t="s">
        <v>1212</v>
      </c>
      <c r="D2186" s="39" t="s">
        <v>1213</v>
      </c>
      <c r="E2186" s="40">
        <v>6.5663999999999998</v>
      </c>
      <c r="F2186" s="40">
        <f>ROUND(0,7)</f>
        <v>0</v>
      </c>
      <c r="G2186" s="40">
        <f>SmtRes!CX1680</f>
        <v>0</v>
      </c>
      <c r="H2186" s="42"/>
      <c r="I2186" s="41"/>
      <c r="J2186" s="42">
        <f>SmtRes!CZ1680</f>
        <v>7.32</v>
      </c>
      <c r="K2186" s="41"/>
      <c r="L2186" s="42">
        <f>SmtRes!DF1680</f>
        <v>0</v>
      </c>
    </row>
    <row r="2187" spans="1:83" ht="28.5" x14ac:dyDescent="0.2">
      <c r="A2187" s="38"/>
      <c r="B2187" s="38" t="s">
        <v>1879</v>
      </c>
      <c r="C2187" s="38" t="s">
        <v>1881</v>
      </c>
      <c r="D2187" s="39" t="s">
        <v>1250</v>
      </c>
      <c r="E2187" s="40">
        <v>0.2</v>
      </c>
      <c r="F2187" s="40">
        <f>ROUND(0,7)</f>
        <v>0</v>
      </c>
      <c r="G2187" s="40">
        <f>SmtRes!CX1681</f>
        <v>0</v>
      </c>
      <c r="H2187" s="42">
        <f>SmtRes!CZ1681</f>
        <v>261.08999999999997</v>
      </c>
      <c r="I2187" s="41">
        <f>SmtRes!AI1681</f>
        <v>1.29</v>
      </c>
      <c r="J2187" s="42">
        <f>ROUND(H2187*I2187, 2)</f>
        <v>336.81</v>
      </c>
      <c r="K2187" s="41"/>
      <c r="L2187" s="42">
        <f>SmtRes!DF1681</f>
        <v>0</v>
      </c>
    </row>
    <row r="2188" spans="1:83" ht="57" x14ac:dyDescent="0.2">
      <c r="A2188" s="38"/>
      <c r="B2188" s="38" t="s">
        <v>1813</v>
      </c>
      <c r="C2188" s="46" t="s">
        <v>1815</v>
      </c>
      <c r="D2188" s="47" t="s">
        <v>83</v>
      </c>
      <c r="E2188" s="48">
        <v>1E-3</v>
      </c>
      <c r="F2188" s="48">
        <f>ROUND(0,7)</f>
        <v>0</v>
      </c>
      <c r="G2188" s="48">
        <f>SmtRes!CX1682</f>
        <v>0</v>
      </c>
      <c r="H2188" s="49">
        <f>SmtRes!CZ1682</f>
        <v>99190.96</v>
      </c>
      <c r="I2188" s="50">
        <f>SmtRes!AI1682</f>
        <v>1.29</v>
      </c>
      <c r="J2188" s="49">
        <f>ROUND(H2188*I2188, 2)</f>
        <v>127956.34</v>
      </c>
      <c r="K2188" s="50"/>
      <c r="L2188" s="49">
        <f>SmtRes!DF1682</f>
        <v>0</v>
      </c>
    </row>
    <row r="2189" spans="1:83" ht="15" x14ac:dyDescent="0.2">
      <c r="A2189" s="38"/>
      <c r="B2189" s="38"/>
      <c r="C2189" s="52" t="s">
        <v>1966</v>
      </c>
      <c r="D2189" s="39"/>
      <c r="E2189" s="40"/>
      <c r="F2189" s="40"/>
      <c r="G2189" s="40"/>
      <c r="H2189" s="42"/>
      <c r="I2189" s="41"/>
      <c r="J2189" s="42"/>
      <c r="K2189" s="41"/>
      <c r="L2189" s="42">
        <f>L2179+L2181+L2182+L2185</f>
        <v>86.990000000000009</v>
      </c>
    </row>
    <row r="2190" spans="1:83" ht="14.25" x14ac:dyDescent="0.2">
      <c r="A2190" s="38"/>
      <c r="B2190" s="38"/>
      <c r="C2190" s="38" t="s">
        <v>1967</v>
      </c>
      <c r="D2190" s="39"/>
      <c r="E2190" s="40"/>
      <c r="F2190" s="40"/>
      <c r="G2190" s="40"/>
      <c r="H2190" s="42"/>
      <c r="I2190" s="41"/>
      <c r="J2190" s="42"/>
      <c r="K2190" s="41"/>
      <c r="L2190" s="42">
        <f>SUM(AR2177:AR2193)+SUM(AS2177:AS2193)+SUM(AT2177:AT2193)+SUM(AU2177:AU2193)+SUM(AV2177:AV2193)</f>
        <v>86.98</v>
      </c>
    </row>
    <row r="2191" spans="1:83" ht="28.5" x14ac:dyDescent="0.2">
      <c r="A2191" s="38"/>
      <c r="B2191" s="38" t="s">
        <v>515</v>
      </c>
      <c r="C2191" s="38" t="s">
        <v>2118</v>
      </c>
      <c r="D2191" s="39" t="s">
        <v>635</v>
      </c>
      <c r="E2191" s="40">
        <f>Source!BZ942</f>
        <v>97</v>
      </c>
      <c r="F2191" s="40"/>
      <c r="G2191" s="40">
        <f>Source!AT942</f>
        <v>97</v>
      </c>
      <c r="H2191" s="42"/>
      <c r="I2191" s="41"/>
      <c r="J2191" s="42"/>
      <c r="K2191" s="41"/>
      <c r="L2191" s="42">
        <f>SUM(AZ2177:AZ2193)</f>
        <v>84.37</v>
      </c>
    </row>
    <row r="2192" spans="1:83" ht="28.5" x14ac:dyDescent="0.2">
      <c r="A2192" s="46"/>
      <c r="B2192" s="46" t="s">
        <v>516</v>
      </c>
      <c r="C2192" s="46" t="s">
        <v>2119</v>
      </c>
      <c r="D2192" s="47" t="s">
        <v>635</v>
      </c>
      <c r="E2192" s="48">
        <f>Source!CA942</f>
        <v>51</v>
      </c>
      <c r="F2192" s="48"/>
      <c r="G2192" s="48">
        <f>Source!AU942</f>
        <v>51</v>
      </c>
      <c r="H2192" s="49"/>
      <c r="I2192" s="50"/>
      <c r="J2192" s="49"/>
      <c r="K2192" s="50"/>
      <c r="L2192" s="49">
        <f>SUM(BA2177:BA2193)</f>
        <v>44.36</v>
      </c>
    </row>
    <row r="2193" spans="1:101" ht="15" x14ac:dyDescent="0.2">
      <c r="C2193" s="74" t="s">
        <v>1970</v>
      </c>
      <c r="D2193" s="74"/>
      <c r="E2193" s="74"/>
      <c r="F2193" s="74"/>
      <c r="G2193" s="74"/>
      <c r="H2193" s="74"/>
      <c r="I2193" s="75">
        <f>IF(E2177&lt;&gt;0,K2193/E2177, 0)</f>
        <v>21572.000000000004</v>
      </c>
      <c r="J2193" s="75"/>
      <c r="K2193" s="75">
        <f>L2179+L2181+L2185+L2191+L2192+L2182</f>
        <v>215.72000000000003</v>
      </c>
      <c r="L2193" s="75"/>
      <c r="M2193" s="70">
        <f>K2193*1.038</f>
        <v>223.91736000000003</v>
      </c>
      <c r="AD2193">
        <f>ROUND((Source!AT942/100)*((ROUND(SUMIF(SmtRes!AQ1677:'SmtRes'!AQ1682,"=1",SmtRes!AD1677:'SmtRes'!AD1682)*Source!I942, 2)+ROUND(SUMIF(SmtRes!AQ1677:'SmtRes'!AQ1682,"=1",SmtRes!AC1677:'SmtRes'!AC1682)*Source!I942, 2))), 2)</f>
        <v>9.83</v>
      </c>
      <c r="AE2193">
        <f>ROUND((Source!AU942/100)*((ROUND(SUMIF(SmtRes!AQ1677:'SmtRes'!AQ1682,"=1",SmtRes!AD1677:'SmtRes'!AD1682)*Source!I942, 2)+ROUND(SUMIF(SmtRes!AQ1677:'SmtRes'!AQ1682,"=1",SmtRes!AC1677:'SmtRes'!AC1682)*Source!I942, 2))), 2)</f>
        <v>5.17</v>
      </c>
      <c r="AN2193" s="51">
        <f>L2179+L2181+L2185+L2191+L2192+L2182</f>
        <v>215.72000000000003</v>
      </c>
      <c r="AO2193" s="51">
        <f>L2181</f>
        <v>1.0000000000000009E-2</v>
      </c>
      <c r="AQ2193" t="s">
        <v>1971</v>
      </c>
      <c r="AR2193" s="51">
        <f>L2179</f>
        <v>86.93</v>
      </c>
      <c r="AT2193" s="51">
        <f>L2182</f>
        <v>0.05</v>
      </c>
      <c r="AV2193" t="s">
        <v>1971</v>
      </c>
      <c r="AW2193" s="51">
        <f>L2185</f>
        <v>0</v>
      </c>
      <c r="AZ2193">
        <f>Source!X942</f>
        <v>84.37</v>
      </c>
      <c r="BA2193">
        <f>Source!Y942</f>
        <v>44.36</v>
      </c>
      <c r="CD2193">
        <v>2</v>
      </c>
    </row>
    <row r="2194" spans="1:101" ht="28.5" x14ac:dyDescent="0.2">
      <c r="A2194" s="36" t="s">
        <v>975</v>
      </c>
      <c r="B2194" s="38" t="s">
        <v>2200</v>
      </c>
      <c r="C2194" s="38" t="str">
        <f>Source!G943</f>
        <v>Рукав металлический наружным диаметром: до 48 мм( демонтаж)</v>
      </c>
      <c r="D2194" s="39" t="str">
        <f>Source!H943</f>
        <v>100 м</v>
      </c>
      <c r="E2194" s="40">
        <f>Source!K943</f>
        <v>0.01</v>
      </c>
      <c r="F2194" s="40"/>
      <c r="G2194" s="40">
        <f>Source!I943</f>
        <v>0.01</v>
      </c>
      <c r="H2194" s="42"/>
      <c r="I2194" s="41"/>
      <c r="J2194" s="42"/>
      <c r="K2194" s="41"/>
      <c r="L2194" s="42"/>
    </row>
    <row r="2195" spans="1:101" ht="38.25" x14ac:dyDescent="0.2">
      <c r="B2195" s="54" t="s">
        <v>1918</v>
      </c>
      <c r="C2195" s="77" t="s">
        <v>2055</v>
      </c>
      <c r="D2195" s="77"/>
      <c r="E2195" s="77"/>
      <c r="F2195" s="77"/>
      <c r="G2195" s="77"/>
      <c r="H2195" s="77"/>
      <c r="I2195" s="77"/>
      <c r="J2195" s="77"/>
      <c r="K2195" s="77"/>
      <c r="L2195" s="77"/>
      <c r="CW2195" s="55" t="s">
        <v>2055</v>
      </c>
    </row>
    <row r="2196" spans="1:101" x14ac:dyDescent="0.2">
      <c r="C2196" s="43" t="str">
        <f>"Объем: "&amp;Source!I943&amp;"=1/"&amp;"100"</f>
        <v>Объем: 0,01=1/100</v>
      </c>
    </row>
    <row r="2197" spans="1:101" ht="15" x14ac:dyDescent="0.2">
      <c r="A2197" s="37"/>
      <c r="B2197" s="40">
        <v>1</v>
      </c>
      <c r="C2197" s="37" t="s">
        <v>1961</v>
      </c>
      <c r="D2197" s="39" t="s">
        <v>1203</v>
      </c>
      <c r="E2197" s="44"/>
      <c r="F2197" s="40"/>
      <c r="G2197" s="40">
        <f>Source!U943</f>
        <v>8.3280000000000007E-2</v>
      </c>
      <c r="H2197" s="40"/>
      <c r="I2197" s="40"/>
      <c r="J2197" s="40"/>
      <c r="K2197" s="40"/>
      <c r="L2197" s="45">
        <f>SUM(L2198:L2198)-SUMIF(CE2198:CE2198, 1, L2198:L2198)</f>
        <v>43.94</v>
      </c>
    </row>
    <row r="2198" spans="1:101" ht="28.5" x14ac:dyDescent="0.2">
      <c r="A2198" s="38"/>
      <c r="B2198" s="38" t="s">
        <v>1843</v>
      </c>
      <c r="C2198" s="38" t="s">
        <v>1844</v>
      </c>
      <c r="D2198" s="39" t="s">
        <v>1203</v>
      </c>
      <c r="E2198" s="40">
        <v>27.76</v>
      </c>
      <c r="F2198" s="40">
        <f>ROUND(0.3,7)</f>
        <v>0.3</v>
      </c>
      <c r="G2198" s="40">
        <f>SmtRes!CX1683</f>
        <v>8.3280000000000007E-2</v>
      </c>
      <c r="H2198" s="42"/>
      <c r="I2198" s="41"/>
      <c r="J2198" s="42">
        <f>SmtRes!CZ1683</f>
        <v>527.6</v>
      </c>
      <c r="K2198" s="41"/>
      <c r="L2198" s="42">
        <f>SmtRes!DI1683</f>
        <v>43.94</v>
      </c>
    </row>
    <row r="2199" spans="1:101" ht="15" x14ac:dyDescent="0.2">
      <c r="A2199" s="37"/>
      <c r="B2199" s="40">
        <v>2</v>
      </c>
      <c r="C2199" s="37" t="s">
        <v>1962</v>
      </c>
      <c r="D2199" s="39"/>
      <c r="E2199" s="44"/>
      <c r="F2199" s="40"/>
      <c r="G2199" s="40"/>
      <c r="H2199" s="40"/>
      <c r="I2199" s="40"/>
      <c r="J2199" s="40"/>
      <c r="K2199" s="40"/>
      <c r="L2199" s="45">
        <f>SUM(L2200:L2205)-SUMIF(CE2200:CE2205, 1, L2200:L2205)</f>
        <v>2.72</v>
      </c>
    </row>
    <row r="2200" spans="1:101" ht="15" x14ac:dyDescent="0.2">
      <c r="A2200" s="37"/>
      <c r="B2200" s="40"/>
      <c r="C2200" s="37" t="s">
        <v>1964</v>
      </c>
      <c r="D2200" s="39" t="s">
        <v>1203</v>
      </c>
      <c r="E2200" s="44"/>
      <c r="F2200" s="40"/>
      <c r="G2200" s="40">
        <f>Source!V943</f>
        <v>1.08E-3</v>
      </c>
      <c r="H2200" s="40"/>
      <c r="I2200" s="40"/>
      <c r="J2200" s="40"/>
      <c r="K2200" s="40"/>
      <c r="L2200" s="45">
        <f>SUMIF(CE2201:CE2205, 1, L2201:L2205)</f>
        <v>0.67999999999999994</v>
      </c>
      <c r="CE2200">
        <v>1</v>
      </c>
    </row>
    <row r="2201" spans="1:101" ht="28.5" x14ac:dyDescent="0.2">
      <c r="A2201" s="38"/>
      <c r="B2201" s="38" t="s">
        <v>1220</v>
      </c>
      <c r="C2201" s="38" t="s">
        <v>1222</v>
      </c>
      <c r="D2201" s="39" t="s">
        <v>1100</v>
      </c>
      <c r="E2201" s="40">
        <v>0.18</v>
      </c>
      <c r="F2201" s="40">
        <f>ROUND(0.3,7)</f>
        <v>0.3</v>
      </c>
      <c r="G2201" s="40">
        <f>SmtRes!CX1685</f>
        <v>5.4000000000000001E-4</v>
      </c>
      <c r="H2201" s="42"/>
      <c r="I2201" s="41"/>
      <c r="J2201" s="42">
        <f>SmtRes!CZ1685</f>
        <v>1626.29</v>
      </c>
      <c r="K2201" s="41"/>
      <c r="L2201" s="42">
        <f>SmtRes!DG1685</f>
        <v>0.88</v>
      </c>
    </row>
    <row r="2202" spans="1:101" ht="28.5" x14ac:dyDescent="0.2">
      <c r="A2202" s="38"/>
      <c r="B2202" s="38" t="s">
        <v>1223</v>
      </c>
      <c r="C2202" s="38" t="s">
        <v>1975</v>
      </c>
      <c r="D2202" s="39" t="s">
        <v>1203</v>
      </c>
      <c r="E2202" s="40">
        <f>SmtRes!DO1685*SmtRes!AT1685</f>
        <v>0.18</v>
      </c>
      <c r="F2202" s="40">
        <f>ROUND(0.3,7)</f>
        <v>0.3</v>
      </c>
      <c r="G2202" s="40">
        <f>ROUND(E2202*F2202*G2194, 7)</f>
        <v>5.4000000000000001E-4</v>
      </c>
      <c r="H2202" s="42"/>
      <c r="I2202" s="41"/>
      <c r="J2202" s="42">
        <f>ROUND(SmtRes!AG1685/SmtRes!DO1685, 2)</f>
        <v>724.95</v>
      </c>
      <c r="K2202" s="41"/>
      <c r="L2202" s="42">
        <f>SmtRes!DH1685</f>
        <v>0.39</v>
      </c>
      <c r="CE2202">
        <v>1</v>
      </c>
    </row>
    <row r="2203" spans="1:101" ht="28.5" x14ac:dyDescent="0.2">
      <c r="A2203" s="38"/>
      <c r="B2203" s="38" t="s">
        <v>1206</v>
      </c>
      <c r="C2203" s="38" t="s">
        <v>1208</v>
      </c>
      <c r="D2203" s="39" t="s">
        <v>1100</v>
      </c>
      <c r="E2203" s="40">
        <v>0.18</v>
      </c>
      <c r="F2203" s="40">
        <f>ROUND(0.3,7)</f>
        <v>0.3</v>
      </c>
      <c r="G2203" s="40">
        <f>SmtRes!CX1686</f>
        <v>5.4000000000000001E-4</v>
      </c>
      <c r="H2203" s="42"/>
      <c r="I2203" s="41"/>
      <c r="J2203" s="42">
        <f>SmtRes!CZ1686</f>
        <v>641.70000000000005</v>
      </c>
      <c r="K2203" s="41"/>
      <c r="L2203" s="42">
        <f>SmtRes!DG1686</f>
        <v>0.35</v>
      </c>
    </row>
    <row r="2204" spans="1:101" ht="28.5" x14ac:dyDescent="0.2">
      <c r="A2204" s="38"/>
      <c r="B2204" s="38" t="s">
        <v>1209</v>
      </c>
      <c r="C2204" s="38" t="s">
        <v>1963</v>
      </c>
      <c r="D2204" s="39" t="s">
        <v>1203</v>
      </c>
      <c r="E2204" s="40">
        <f>SmtRes!DO1686*SmtRes!AT1686</f>
        <v>0.18</v>
      </c>
      <c r="F2204" s="40">
        <f>ROUND(0.3,7)</f>
        <v>0.3</v>
      </c>
      <c r="G2204" s="40">
        <f>ROUND(E2204*F2204*G2194, 7)</f>
        <v>5.4000000000000001E-4</v>
      </c>
      <c r="H2204" s="42"/>
      <c r="I2204" s="41"/>
      <c r="J2204" s="42">
        <f>ROUND(SmtRes!AG1686/SmtRes!DO1686, 2)</f>
        <v>539.69000000000005</v>
      </c>
      <c r="K2204" s="41"/>
      <c r="L2204" s="42">
        <f>SmtRes!DH1686</f>
        <v>0.28999999999999998</v>
      </c>
      <c r="CE2204">
        <v>1</v>
      </c>
    </row>
    <row r="2205" spans="1:101" ht="42.75" x14ac:dyDescent="0.2">
      <c r="A2205" s="38"/>
      <c r="B2205" s="38" t="s">
        <v>1238</v>
      </c>
      <c r="C2205" s="38" t="s">
        <v>1240</v>
      </c>
      <c r="D2205" s="39" t="s">
        <v>1100</v>
      </c>
      <c r="E2205" s="40">
        <v>14.32</v>
      </c>
      <c r="F2205" s="40">
        <f>ROUND(0.3,7)</f>
        <v>0.3</v>
      </c>
      <c r="G2205" s="40">
        <f>SmtRes!CX1687</f>
        <v>4.2959999999999998E-2</v>
      </c>
      <c r="H2205" s="42"/>
      <c r="I2205" s="41"/>
      <c r="J2205" s="42">
        <f>SmtRes!CZ1687</f>
        <v>34.61</v>
      </c>
      <c r="K2205" s="41"/>
      <c r="L2205" s="42">
        <f>SmtRes!DG1687</f>
        <v>1.49</v>
      </c>
    </row>
    <row r="2206" spans="1:101" ht="15" hidden="1" x14ac:dyDescent="0.2">
      <c r="A2206" s="37"/>
      <c r="B2206" s="40">
        <v>4</v>
      </c>
      <c r="C2206" s="37" t="s">
        <v>1965</v>
      </c>
      <c r="D2206" s="39"/>
      <c r="E2206" s="44"/>
      <c r="F2206" s="40"/>
      <c r="G2206" s="40"/>
      <c r="H2206" s="40"/>
      <c r="I2206" s="40"/>
      <c r="J2206" s="40"/>
      <c r="K2206" s="40"/>
      <c r="L2206" s="45">
        <f>SUM(L2207:L2213)-SUMIF(CE2207:CE2213, 1, L2207:L2213)</f>
        <v>0</v>
      </c>
    </row>
    <row r="2207" spans="1:101" ht="14.25" x14ac:dyDescent="0.2">
      <c r="A2207" s="38"/>
      <c r="B2207" s="38" t="s">
        <v>1210</v>
      </c>
      <c r="C2207" s="38" t="s">
        <v>1212</v>
      </c>
      <c r="D2207" s="39" t="s">
        <v>1213</v>
      </c>
      <c r="E2207" s="40">
        <v>0.56799999999999995</v>
      </c>
      <c r="F2207" s="40">
        <f t="shared" ref="F2207:F2213" si="26">ROUND(0,7)</f>
        <v>0</v>
      </c>
      <c r="G2207" s="40">
        <f>SmtRes!CX1688</f>
        <v>0</v>
      </c>
      <c r="H2207" s="42"/>
      <c r="I2207" s="41"/>
      <c r="J2207" s="42">
        <f>SmtRes!CZ1688</f>
        <v>7.32</v>
      </c>
      <c r="K2207" s="41"/>
      <c r="L2207" s="42">
        <f>SmtRes!DF1688</f>
        <v>0</v>
      </c>
    </row>
    <row r="2208" spans="1:101" ht="57" x14ac:dyDescent="0.2">
      <c r="A2208" s="38"/>
      <c r="B2208" s="38" t="s">
        <v>1320</v>
      </c>
      <c r="C2208" s="38" t="s">
        <v>1322</v>
      </c>
      <c r="D2208" s="39" t="s">
        <v>441</v>
      </c>
      <c r="E2208" s="40">
        <v>1.05</v>
      </c>
      <c r="F2208" s="40">
        <f t="shared" si="26"/>
        <v>0</v>
      </c>
      <c r="G2208" s="40">
        <f>SmtRes!CX1689</f>
        <v>0</v>
      </c>
      <c r="H2208" s="42">
        <f>SmtRes!CZ1689</f>
        <v>155.63</v>
      </c>
      <c r="I2208" s="41">
        <f>SmtRes!AI1689</f>
        <v>0.78</v>
      </c>
      <c r="J2208" s="42">
        <f t="shared" ref="J2208:J2213" si="27">ROUND(H2208*I2208, 2)</f>
        <v>121.39</v>
      </c>
      <c r="K2208" s="41"/>
      <c r="L2208" s="42">
        <f>SmtRes!DF1689</f>
        <v>0</v>
      </c>
    </row>
    <row r="2209" spans="1:83" ht="28.5" x14ac:dyDescent="0.2">
      <c r="A2209" s="38"/>
      <c r="B2209" s="38" t="s">
        <v>1686</v>
      </c>
      <c r="C2209" s="38" t="s">
        <v>1688</v>
      </c>
      <c r="D2209" s="39" t="s">
        <v>83</v>
      </c>
      <c r="E2209" s="40">
        <v>2.1800000000000001E-3</v>
      </c>
      <c r="F2209" s="40">
        <f t="shared" si="26"/>
        <v>0</v>
      </c>
      <c r="G2209" s="40">
        <f>SmtRes!CX1690</f>
        <v>0</v>
      </c>
      <c r="H2209" s="42">
        <f>SmtRes!CZ1690</f>
        <v>127406</v>
      </c>
      <c r="I2209" s="41">
        <f>SmtRes!AI1690</f>
        <v>1.29</v>
      </c>
      <c r="J2209" s="42">
        <f t="shared" si="27"/>
        <v>164353.74</v>
      </c>
      <c r="K2209" s="41"/>
      <c r="L2209" s="42">
        <f>SmtRes!DF1690</f>
        <v>0</v>
      </c>
    </row>
    <row r="2210" spans="1:83" ht="42.75" x14ac:dyDescent="0.2">
      <c r="A2210" s="38"/>
      <c r="B2210" s="38" t="s">
        <v>1752</v>
      </c>
      <c r="C2210" s="38" t="s">
        <v>1754</v>
      </c>
      <c r="D2210" s="39" t="s">
        <v>83</v>
      </c>
      <c r="E2210" s="40">
        <v>5.1499999999999997E-2</v>
      </c>
      <c r="F2210" s="40">
        <f t="shared" si="26"/>
        <v>0</v>
      </c>
      <c r="G2210" s="40">
        <f>SmtRes!CX1691</f>
        <v>0</v>
      </c>
      <c r="H2210" s="42">
        <f>SmtRes!CZ1691</f>
        <v>70310.45</v>
      </c>
      <c r="I2210" s="41">
        <f>SmtRes!AI1691</f>
        <v>0.74</v>
      </c>
      <c r="J2210" s="42">
        <f t="shared" si="27"/>
        <v>52029.73</v>
      </c>
      <c r="K2210" s="41"/>
      <c r="L2210" s="42">
        <f>SmtRes!DF1691</f>
        <v>0</v>
      </c>
    </row>
    <row r="2211" spans="1:83" ht="14.25" x14ac:dyDescent="0.2">
      <c r="A2211" s="38"/>
      <c r="B2211" s="38" t="s">
        <v>1882</v>
      </c>
      <c r="C2211" s="38" t="s">
        <v>1884</v>
      </c>
      <c r="D2211" s="39" t="s">
        <v>211</v>
      </c>
      <c r="E2211" s="40">
        <v>2.5</v>
      </c>
      <c r="F2211" s="40">
        <f t="shared" si="26"/>
        <v>0</v>
      </c>
      <c r="G2211" s="40">
        <f>SmtRes!CX1692</f>
        <v>0</v>
      </c>
      <c r="H2211" s="42">
        <f>SmtRes!CZ1692</f>
        <v>272.01</v>
      </c>
      <c r="I2211" s="41">
        <f>SmtRes!AI1692</f>
        <v>0.8</v>
      </c>
      <c r="J2211" s="42">
        <f t="shared" si="27"/>
        <v>217.61</v>
      </c>
      <c r="K2211" s="41"/>
      <c r="L2211" s="42">
        <f>SmtRes!DF1692</f>
        <v>0</v>
      </c>
    </row>
    <row r="2212" spans="1:83" ht="14.25" x14ac:dyDescent="0.2">
      <c r="A2212" s="38"/>
      <c r="B2212" s="38" t="s">
        <v>1802</v>
      </c>
      <c r="C2212" s="38" t="s">
        <v>1804</v>
      </c>
      <c r="D2212" s="39" t="s">
        <v>163</v>
      </c>
      <c r="E2212" s="40">
        <v>0.5</v>
      </c>
      <c r="F2212" s="40">
        <f t="shared" si="26"/>
        <v>0</v>
      </c>
      <c r="G2212" s="40">
        <f>SmtRes!CX1693</f>
        <v>0</v>
      </c>
      <c r="H2212" s="42">
        <f>SmtRes!CZ1693</f>
        <v>944.69</v>
      </c>
      <c r="I2212" s="41">
        <f>SmtRes!AI1693</f>
        <v>1.38</v>
      </c>
      <c r="J2212" s="42">
        <f t="shared" si="27"/>
        <v>1303.67</v>
      </c>
      <c r="K2212" s="41"/>
      <c r="L2212" s="42">
        <f>SmtRes!DF1693</f>
        <v>0</v>
      </c>
    </row>
    <row r="2213" spans="1:83" ht="28.5" x14ac:dyDescent="0.2">
      <c r="A2213" s="38"/>
      <c r="B2213" s="38" t="s">
        <v>1885</v>
      </c>
      <c r="C2213" s="46" t="s">
        <v>1887</v>
      </c>
      <c r="D2213" s="47" t="s">
        <v>1250</v>
      </c>
      <c r="E2213" s="48">
        <v>0.01</v>
      </c>
      <c r="F2213" s="48">
        <f t="shared" si="26"/>
        <v>0</v>
      </c>
      <c r="G2213" s="48">
        <f>SmtRes!CX1694</f>
        <v>0</v>
      </c>
      <c r="H2213" s="49">
        <f>SmtRes!CZ1694</f>
        <v>3658.94</v>
      </c>
      <c r="I2213" s="50">
        <f>SmtRes!AI1694</f>
        <v>1.38</v>
      </c>
      <c r="J2213" s="49">
        <f t="shared" si="27"/>
        <v>5049.34</v>
      </c>
      <c r="K2213" s="50"/>
      <c r="L2213" s="49">
        <f>SmtRes!DF1694</f>
        <v>0</v>
      </c>
    </row>
    <row r="2214" spans="1:83" ht="15" x14ac:dyDescent="0.2">
      <c r="A2214" s="38"/>
      <c r="B2214" s="38"/>
      <c r="C2214" s="52" t="s">
        <v>1966</v>
      </c>
      <c r="D2214" s="39"/>
      <c r="E2214" s="40"/>
      <c r="F2214" s="40"/>
      <c r="G2214" s="40"/>
      <c r="H2214" s="42"/>
      <c r="I2214" s="41"/>
      <c r="J2214" s="42"/>
      <c r="K2214" s="41"/>
      <c r="L2214" s="42">
        <f>L2197+L2199+L2200+L2206</f>
        <v>47.339999999999996</v>
      </c>
    </row>
    <row r="2215" spans="1:83" ht="14.25" x14ac:dyDescent="0.2">
      <c r="A2215" s="38"/>
      <c r="B2215" s="38"/>
      <c r="C2215" s="38" t="s">
        <v>1967</v>
      </c>
      <c r="D2215" s="39"/>
      <c r="E2215" s="40"/>
      <c r="F2215" s="40"/>
      <c r="G2215" s="40"/>
      <c r="H2215" s="42"/>
      <c r="I2215" s="41"/>
      <c r="J2215" s="42"/>
      <c r="K2215" s="41"/>
      <c r="L2215" s="42">
        <f>SUM(AR2194:AR2218)+SUM(AS2194:AS2218)+SUM(AT2194:AT2218)+SUM(AU2194:AU2218)+SUM(AV2194:AV2218)</f>
        <v>44.62</v>
      </c>
    </row>
    <row r="2216" spans="1:83" ht="28.5" x14ac:dyDescent="0.2">
      <c r="A2216" s="38"/>
      <c r="B2216" s="38" t="s">
        <v>515</v>
      </c>
      <c r="C2216" s="38" t="s">
        <v>2118</v>
      </c>
      <c r="D2216" s="39" t="s">
        <v>635</v>
      </c>
      <c r="E2216" s="40">
        <f>Source!BZ943</f>
        <v>97</v>
      </c>
      <c r="F2216" s="40"/>
      <c r="G2216" s="40">
        <f>Source!AT943</f>
        <v>97</v>
      </c>
      <c r="H2216" s="42"/>
      <c r="I2216" s="41"/>
      <c r="J2216" s="42"/>
      <c r="K2216" s="41"/>
      <c r="L2216" s="42">
        <f>SUM(AZ2194:AZ2218)</f>
        <v>43.28</v>
      </c>
    </row>
    <row r="2217" spans="1:83" ht="28.5" x14ac:dyDescent="0.2">
      <c r="A2217" s="46"/>
      <c r="B2217" s="46" t="s">
        <v>516</v>
      </c>
      <c r="C2217" s="46" t="s">
        <v>2119</v>
      </c>
      <c r="D2217" s="47" t="s">
        <v>635</v>
      </c>
      <c r="E2217" s="48">
        <f>Source!CA943</f>
        <v>51</v>
      </c>
      <c r="F2217" s="48"/>
      <c r="G2217" s="48">
        <f>Source!AU943</f>
        <v>51</v>
      </c>
      <c r="H2217" s="49"/>
      <c r="I2217" s="50"/>
      <c r="J2217" s="49"/>
      <c r="K2217" s="50"/>
      <c r="L2217" s="49">
        <f>SUM(BA2194:BA2218)</f>
        <v>22.76</v>
      </c>
    </row>
    <row r="2218" spans="1:83" ht="15" x14ac:dyDescent="0.2">
      <c r="C2218" s="74" t="s">
        <v>1970</v>
      </c>
      <c r="D2218" s="74"/>
      <c r="E2218" s="74"/>
      <c r="F2218" s="74"/>
      <c r="G2218" s="74"/>
      <c r="H2218" s="74"/>
      <c r="I2218" s="75">
        <f>IF(E2194&lt;&gt;0,K2218/E2194, 0)</f>
        <v>11338</v>
      </c>
      <c r="J2218" s="75"/>
      <c r="K2218" s="75">
        <f>L2197+L2199+L2206+L2216+L2217+L2200</f>
        <v>113.38000000000001</v>
      </c>
      <c r="L2218" s="75"/>
      <c r="M2218" s="70">
        <f>K2218*1.038</f>
        <v>117.68844000000001</v>
      </c>
      <c r="AD2218">
        <f>ROUND((Source!AT943/100)*((ROUND(SUMIF(SmtRes!AQ1683:'SmtRes'!AQ1694,"=1",SmtRes!AD1683:'SmtRes'!AD1694)*Source!I943, 2)+ROUND(SUMIF(SmtRes!AQ1683:'SmtRes'!AQ1694,"=1",SmtRes!AC1683:'SmtRes'!AC1694)*Source!I943, 2))), 2)</f>
        <v>17.39</v>
      </c>
      <c r="AE2218">
        <f>ROUND((Source!AU943/100)*((ROUND(SUMIF(SmtRes!AQ1683:'SmtRes'!AQ1694,"=1",SmtRes!AD1683:'SmtRes'!AD1694)*Source!I943, 2)+ROUND(SUMIF(SmtRes!AQ1683:'SmtRes'!AQ1694,"=1",SmtRes!AC1683:'SmtRes'!AC1694)*Source!I943, 2))), 2)</f>
        <v>9.14</v>
      </c>
      <c r="AN2218" s="51">
        <f>L2197+L2199+L2206+L2216+L2217+L2200</f>
        <v>113.38000000000001</v>
      </c>
      <c r="AO2218" s="51">
        <f>L2199</f>
        <v>2.72</v>
      </c>
      <c r="AQ2218" t="s">
        <v>1971</v>
      </c>
      <c r="AR2218" s="51">
        <f>L2197</f>
        <v>43.94</v>
      </c>
      <c r="AT2218" s="51">
        <f>L2200</f>
        <v>0.67999999999999994</v>
      </c>
      <c r="AV2218" t="s">
        <v>1971</v>
      </c>
      <c r="AW2218" s="51">
        <f>L2206</f>
        <v>0</v>
      </c>
      <c r="AZ2218">
        <f>Source!X943</f>
        <v>43.28</v>
      </c>
      <c r="BA2218">
        <f>Source!Y943</f>
        <v>22.76</v>
      </c>
      <c r="CD2218">
        <v>2</v>
      </c>
    </row>
    <row r="2219" spans="1:83" ht="54" x14ac:dyDescent="0.2">
      <c r="A2219" s="36" t="s">
        <v>979</v>
      </c>
      <c r="B2219" s="38" t="s">
        <v>2200</v>
      </c>
      <c r="C2219" s="38" t="s">
        <v>2201</v>
      </c>
      <c r="D2219" s="39" t="str">
        <f>Source!H944</f>
        <v>100 м</v>
      </c>
      <c r="E2219" s="40">
        <f>Source!K944</f>
        <v>0.01</v>
      </c>
      <c r="F2219" s="40"/>
      <c r="G2219" s="40">
        <f>Source!I944</f>
        <v>0.01</v>
      </c>
      <c r="H2219" s="42"/>
      <c r="I2219" s="41"/>
      <c r="J2219" s="42"/>
      <c r="K2219" s="41"/>
      <c r="L2219" s="42"/>
    </row>
    <row r="2220" spans="1:83" x14ac:dyDescent="0.2">
      <c r="C2220" s="43" t="str">
        <f>"Объем: "&amp;Source!I944&amp;"=1/"&amp;"100"</f>
        <v>Объем: 0,01=1/100</v>
      </c>
    </row>
    <row r="2221" spans="1:83" ht="15" x14ac:dyDescent="0.2">
      <c r="A2221" s="37"/>
      <c r="B2221" s="40">
        <v>1</v>
      </c>
      <c r="C2221" s="37" t="s">
        <v>1961</v>
      </c>
      <c r="D2221" s="39" t="s">
        <v>1203</v>
      </c>
      <c r="E2221" s="44"/>
      <c r="F2221" s="40"/>
      <c r="G2221" s="40">
        <f>Source!U944</f>
        <v>0.27760000000000001</v>
      </c>
      <c r="H2221" s="40"/>
      <c r="I2221" s="40"/>
      <c r="J2221" s="40"/>
      <c r="K2221" s="40"/>
      <c r="L2221" s="45">
        <f>SUM(L2222:L2222)-SUMIF(CE2222:CE2222, 1, L2222:L2222)</f>
        <v>146.46</v>
      </c>
    </row>
    <row r="2222" spans="1:83" ht="28.5" x14ac:dyDescent="0.2">
      <c r="A2222" s="38"/>
      <c r="B2222" s="38" t="s">
        <v>1843</v>
      </c>
      <c r="C2222" s="38" t="s">
        <v>1844</v>
      </c>
      <c r="D2222" s="39" t="s">
        <v>1203</v>
      </c>
      <c r="E2222" s="40">
        <v>27.76</v>
      </c>
      <c r="F2222" s="40"/>
      <c r="G2222" s="40">
        <f>SmtRes!CX1695</f>
        <v>0.27760000000000001</v>
      </c>
      <c r="H2222" s="42"/>
      <c r="I2222" s="41"/>
      <c r="J2222" s="42">
        <f>SmtRes!CZ1695</f>
        <v>527.6</v>
      </c>
      <c r="K2222" s="41"/>
      <c r="L2222" s="42">
        <f>SmtRes!DI1695</f>
        <v>146.46</v>
      </c>
    </row>
    <row r="2223" spans="1:83" ht="15" x14ac:dyDescent="0.2">
      <c r="A2223" s="37"/>
      <c r="B2223" s="40">
        <v>2</v>
      </c>
      <c r="C2223" s="37" t="s">
        <v>1962</v>
      </c>
      <c r="D2223" s="39"/>
      <c r="E2223" s="44"/>
      <c r="F2223" s="40"/>
      <c r="G2223" s="40"/>
      <c r="H2223" s="40"/>
      <c r="I2223" s="40"/>
      <c r="J2223" s="40"/>
      <c r="K2223" s="40"/>
      <c r="L2223" s="45">
        <f>SUM(L2224:L2229)-SUMIF(CE2224:CE2229, 1, L2224:L2229)</f>
        <v>9.0500000000000007</v>
      </c>
    </row>
    <row r="2224" spans="1:83" ht="15" x14ac:dyDescent="0.2">
      <c r="A2224" s="37"/>
      <c r="B2224" s="40"/>
      <c r="C2224" s="37" t="s">
        <v>1964</v>
      </c>
      <c r="D2224" s="39" t="s">
        <v>1203</v>
      </c>
      <c r="E2224" s="44"/>
      <c r="F2224" s="40"/>
      <c r="G2224" s="40">
        <f>Source!V944</f>
        <v>3.5999999999999999E-3</v>
      </c>
      <c r="H2224" s="40"/>
      <c r="I2224" s="40"/>
      <c r="J2224" s="40"/>
      <c r="K2224" s="40"/>
      <c r="L2224" s="45">
        <f>SUMIF(CE2225:CE2229, 1, L2225:L2229)</f>
        <v>2.27</v>
      </c>
      <c r="CE2224">
        <v>1</v>
      </c>
    </row>
    <row r="2225" spans="1:83" ht="28.5" x14ac:dyDescent="0.2">
      <c r="A2225" s="38"/>
      <c r="B2225" s="38" t="s">
        <v>1220</v>
      </c>
      <c r="C2225" s="38" t="s">
        <v>1222</v>
      </c>
      <c r="D2225" s="39" t="s">
        <v>1100</v>
      </c>
      <c r="E2225" s="40">
        <v>0.18</v>
      </c>
      <c r="F2225" s="40"/>
      <c r="G2225" s="40">
        <f>SmtRes!CX1697</f>
        <v>1.8E-3</v>
      </c>
      <c r="H2225" s="42"/>
      <c r="I2225" s="41"/>
      <c r="J2225" s="42">
        <f>SmtRes!CZ1697</f>
        <v>1626.29</v>
      </c>
      <c r="K2225" s="41"/>
      <c r="L2225" s="42">
        <f>SmtRes!DG1697</f>
        <v>2.93</v>
      </c>
    </row>
    <row r="2226" spans="1:83" ht="28.5" x14ac:dyDescent="0.2">
      <c r="A2226" s="38"/>
      <c r="B2226" s="38" t="s">
        <v>1223</v>
      </c>
      <c r="C2226" s="38" t="s">
        <v>1975</v>
      </c>
      <c r="D2226" s="39" t="s">
        <v>1203</v>
      </c>
      <c r="E2226" s="40">
        <f>SmtRes!DO1697*SmtRes!AT1697</f>
        <v>0.18</v>
      </c>
      <c r="F2226" s="40"/>
      <c r="G2226" s="40">
        <f>ROUND(E2226*G2219, 7)</f>
        <v>1.8E-3</v>
      </c>
      <c r="H2226" s="42"/>
      <c r="I2226" s="41"/>
      <c r="J2226" s="42">
        <f>ROUND(SmtRes!AG1697/SmtRes!DO1697, 2)</f>
        <v>724.95</v>
      </c>
      <c r="K2226" s="41"/>
      <c r="L2226" s="42">
        <f>SmtRes!DH1697</f>
        <v>1.3</v>
      </c>
      <c r="CE2226">
        <v>1</v>
      </c>
    </row>
    <row r="2227" spans="1:83" ht="28.5" x14ac:dyDescent="0.2">
      <c r="A2227" s="38"/>
      <c r="B2227" s="38" t="s">
        <v>1206</v>
      </c>
      <c r="C2227" s="38" t="s">
        <v>1208</v>
      </c>
      <c r="D2227" s="39" t="s">
        <v>1100</v>
      </c>
      <c r="E2227" s="40">
        <v>0.18</v>
      </c>
      <c r="F2227" s="40"/>
      <c r="G2227" s="40">
        <f>SmtRes!CX1698</f>
        <v>1.8E-3</v>
      </c>
      <c r="H2227" s="42"/>
      <c r="I2227" s="41"/>
      <c r="J2227" s="42">
        <f>SmtRes!CZ1698</f>
        <v>641.70000000000005</v>
      </c>
      <c r="K2227" s="41"/>
      <c r="L2227" s="42">
        <f>SmtRes!DG1698</f>
        <v>1.1599999999999999</v>
      </c>
    </row>
    <row r="2228" spans="1:83" ht="28.5" x14ac:dyDescent="0.2">
      <c r="A2228" s="38"/>
      <c r="B2228" s="38" t="s">
        <v>1209</v>
      </c>
      <c r="C2228" s="38" t="s">
        <v>1963</v>
      </c>
      <c r="D2228" s="39" t="s">
        <v>1203</v>
      </c>
      <c r="E2228" s="40">
        <f>SmtRes!DO1698*SmtRes!AT1698</f>
        <v>0.18</v>
      </c>
      <c r="F2228" s="40"/>
      <c r="G2228" s="40">
        <f>ROUND(E2228*G2219, 7)</f>
        <v>1.8E-3</v>
      </c>
      <c r="H2228" s="42"/>
      <c r="I2228" s="41"/>
      <c r="J2228" s="42">
        <f>ROUND(SmtRes!AG1698/SmtRes!DO1698, 2)</f>
        <v>539.69000000000005</v>
      </c>
      <c r="K2228" s="41"/>
      <c r="L2228" s="42">
        <f>SmtRes!DH1698</f>
        <v>0.97</v>
      </c>
      <c r="CE2228">
        <v>1</v>
      </c>
    </row>
    <row r="2229" spans="1:83" ht="42.75" x14ac:dyDescent="0.2">
      <c r="A2229" s="38"/>
      <c r="B2229" s="38" t="s">
        <v>1238</v>
      </c>
      <c r="C2229" s="38" t="s">
        <v>1240</v>
      </c>
      <c r="D2229" s="39" t="s">
        <v>1100</v>
      </c>
      <c r="E2229" s="40">
        <v>14.32</v>
      </c>
      <c r="F2229" s="40"/>
      <c r="G2229" s="40">
        <f>SmtRes!CX1699</f>
        <v>0.14319999999999999</v>
      </c>
      <c r="H2229" s="42"/>
      <c r="I2229" s="41"/>
      <c r="J2229" s="42">
        <f>SmtRes!CZ1699</f>
        <v>34.61</v>
      </c>
      <c r="K2229" s="41"/>
      <c r="L2229" s="42">
        <f>SmtRes!DG1699</f>
        <v>4.96</v>
      </c>
    </row>
    <row r="2230" spans="1:83" ht="15" hidden="1" x14ac:dyDescent="0.2">
      <c r="A2230" s="37"/>
      <c r="B2230" s="40">
        <v>4</v>
      </c>
      <c r="C2230" s="37" t="s">
        <v>1965</v>
      </c>
      <c r="D2230" s="39"/>
      <c r="E2230" s="44"/>
      <c r="F2230" s="40"/>
      <c r="G2230" s="40"/>
      <c r="H2230" s="40"/>
      <c r="I2230" s="40"/>
      <c r="J2230" s="40"/>
      <c r="K2230" s="40"/>
      <c r="L2230" s="45">
        <f>SUM(L2231:L2237)-SUMIF(CE2231:CE2237, 1, L2231:L2237)</f>
        <v>0</v>
      </c>
    </row>
    <row r="2231" spans="1:83" ht="14.25" x14ac:dyDescent="0.2">
      <c r="A2231" s="38"/>
      <c r="B2231" s="38" t="s">
        <v>1210</v>
      </c>
      <c r="C2231" s="38" t="s">
        <v>1212</v>
      </c>
      <c r="D2231" s="39" t="s">
        <v>1213</v>
      </c>
      <c r="E2231" s="40">
        <v>0.56799999999999995</v>
      </c>
      <c r="F2231" s="40">
        <f t="shared" ref="F2231:F2237" si="28">ROUND(0,7)</f>
        <v>0</v>
      </c>
      <c r="G2231" s="40">
        <f>SmtRes!CX1700</f>
        <v>0</v>
      </c>
      <c r="H2231" s="42"/>
      <c r="I2231" s="41"/>
      <c r="J2231" s="42">
        <f>SmtRes!CZ1700</f>
        <v>7.32</v>
      </c>
      <c r="K2231" s="41"/>
      <c r="L2231" s="42">
        <f>SmtRes!DF1700</f>
        <v>0</v>
      </c>
    </row>
    <row r="2232" spans="1:83" ht="57" x14ac:dyDescent="0.2">
      <c r="A2232" s="38"/>
      <c r="B2232" s="38" t="s">
        <v>1320</v>
      </c>
      <c r="C2232" s="38" t="s">
        <v>1322</v>
      </c>
      <c r="D2232" s="39" t="s">
        <v>441</v>
      </c>
      <c r="E2232" s="40">
        <v>1.05</v>
      </c>
      <c r="F2232" s="40">
        <f t="shared" si="28"/>
        <v>0</v>
      </c>
      <c r="G2232" s="40">
        <f>SmtRes!CX1701</f>
        <v>0</v>
      </c>
      <c r="H2232" s="42">
        <f>SmtRes!CZ1701</f>
        <v>155.63</v>
      </c>
      <c r="I2232" s="41">
        <f>SmtRes!AI1701</f>
        <v>0.78</v>
      </c>
      <c r="J2232" s="42">
        <f t="shared" ref="J2232:J2237" si="29">ROUND(H2232*I2232, 2)</f>
        <v>121.39</v>
      </c>
      <c r="K2232" s="41"/>
      <c r="L2232" s="42">
        <f>SmtRes!DF1701</f>
        <v>0</v>
      </c>
    </row>
    <row r="2233" spans="1:83" ht="28.5" x14ac:dyDescent="0.2">
      <c r="A2233" s="38"/>
      <c r="B2233" s="38" t="s">
        <v>1686</v>
      </c>
      <c r="C2233" s="38" t="s">
        <v>1688</v>
      </c>
      <c r="D2233" s="39" t="s">
        <v>83</v>
      </c>
      <c r="E2233" s="40">
        <v>2.1800000000000001E-3</v>
      </c>
      <c r="F2233" s="40">
        <f t="shared" si="28"/>
        <v>0</v>
      </c>
      <c r="G2233" s="40">
        <f>SmtRes!CX1702</f>
        <v>0</v>
      </c>
      <c r="H2233" s="42">
        <f>SmtRes!CZ1702</f>
        <v>127406</v>
      </c>
      <c r="I2233" s="41">
        <f>SmtRes!AI1702</f>
        <v>1.29</v>
      </c>
      <c r="J2233" s="42">
        <f t="shared" si="29"/>
        <v>164353.74</v>
      </c>
      <c r="K2233" s="41"/>
      <c r="L2233" s="42">
        <f>SmtRes!DF1702</f>
        <v>0</v>
      </c>
    </row>
    <row r="2234" spans="1:83" ht="42.75" x14ac:dyDescent="0.2">
      <c r="A2234" s="38"/>
      <c r="B2234" s="38" t="s">
        <v>1752</v>
      </c>
      <c r="C2234" s="38" t="s">
        <v>1754</v>
      </c>
      <c r="D2234" s="39" t="s">
        <v>83</v>
      </c>
      <c r="E2234" s="40">
        <v>5.1499999999999997E-2</v>
      </c>
      <c r="F2234" s="40">
        <f t="shared" si="28"/>
        <v>0</v>
      </c>
      <c r="G2234" s="40">
        <f>SmtRes!CX1703</f>
        <v>0</v>
      </c>
      <c r="H2234" s="42">
        <f>SmtRes!CZ1703</f>
        <v>70310.45</v>
      </c>
      <c r="I2234" s="41">
        <f>SmtRes!AI1703</f>
        <v>0.74</v>
      </c>
      <c r="J2234" s="42">
        <f t="shared" si="29"/>
        <v>52029.73</v>
      </c>
      <c r="K2234" s="41"/>
      <c r="L2234" s="42">
        <f>SmtRes!DF1703</f>
        <v>0</v>
      </c>
    </row>
    <row r="2235" spans="1:83" ht="14.25" x14ac:dyDescent="0.2">
      <c r="A2235" s="38"/>
      <c r="B2235" s="38" t="s">
        <v>1882</v>
      </c>
      <c r="C2235" s="38" t="s">
        <v>1884</v>
      </c>
      <c r="D2235" s="39" t="s">
        <v>211</v>
      </c>
      <c r="E2235" s="40">
        <v>2.5</v>
      </c>
      <c r="F2235" s="40">
        <f t="shared" si="28"/>
        <v>0</v>
      </c>
      <c r="G2235" s="40">
        <f>SmtRes!CX1704</f>
        <v>0</v>
      </c>
      <c r="H2235" s="42">
        <f>SmtRes!CZ1704</f>
        <v>272.01</v>
      </c>
      <c r="I2235" s="41">
        <f>SmtRes!AI1704</f>
        <v>0.8</v>
      </c>
      <c r="J2235" s="42">
        <f t="shared" si="29"/>
        <v>217.61</v>
      </c>
      <c r="K2235" s="41"/>
      <c r="L2235" s="42">
        <f>SmtRes!DF1704</f>
        <v>0</v>
      </c>
    </row>
    <row r="2236" spans="1:83" ht="14.25" x14ac:dyDescent="0.2">
      <c r="A2236" s="38"/>
      <c r="B2236" s="38" t="s">
        <v>1802</v>
      </c>
      <c r="C2236" s="38" t="s">
        <v>1804</v>
      </c>
      <c r="D2236" s="39" t="s">
        <v>163</v>
      </c>
      <c r="E2236" s="40">
        <v>0.5</v>
      </c>
      <c r="F2236" s="40">
        <f t="shared" si="28"/>
        <v>0</v>
      </c>
      <c r="G2236" s="40">
        <f>SmtRes!CX1705</f>
        <v>0</v>
      </c>
      <c r="H2236" s="42">
        <f>SmtRes!CZ1705</f>
        <v>944.69</v>
      </c>
      <c r="I2236" s="41">
        <f>SmtRes!AI1705</f>
        <v>1.38</v>
      </c>
      <c r="J2236" s="42">
        <f t="shared" si="29"/>
        <v>1303.67</v>
      </c>
      <c r="K2236" s="41"/>
      <c r="L2236" s="42">
        <f>SmtRes!DF1705</f>
        <v>0</v>
      </c>
    </row>
    <row r="2237" spans="1:83" ht="28.5" x14ac:dyDescent="0.2">
      <c r="A2237" s="38"/>
      <c r="B2237" s="38" t="s">
        <v>1885</v>
      </c>
      <c r="C2237" s="46" t="s">
        <v>1887</v>
      </c>
      <c r="D2237" s="47" t="s">
        <v>1250</v>
      </c>
      <c r="E2237" s="48">
        <v>0.01</v>
      </c>
      <c r="F2237" s="48">
        <f t="shared" si="28"/>
        <v>0</v>
      </c>
      <c r="G2237" s="48">
        <f>SmtRes!CX1706</f>
        <v>0</v>
      </c>
      <c r="H2237" s="49">
        <f>SmtRes!CZ1706</f>
        <v>3658.94</v>
      </c>
      <c r="I2237" s="50">
        <f>SmtRes!AI1706</f>
        <v>1.38</v>
      </c>
      <c r="J2237" s="49">
        <f t="shared" si="29"/>
        <v>5049.34</v>
      </c>
      <c r="K2237" s="50"/>
      <c r="L2237" s="49">
        <f>SmtRes!DF1706</f>
        <v>0</v>
      </c>
    </row>
    <row r="2238" spans="1:83" ht="15" x14ac:dyDescent="0.2">
      <c r="A2238" s="38"/>
      <c r="B2238" s="38"/>
      <c r="C2238" s="52" t="s">
        <v>1966</v>
      </c>
      <c r="D2238" s="39"/>
      <c r="E2238" s="40"/>
      <c r="F2238" s="40"/>
      <c r="G2238" s="40"/>
      <c r="H2238" s="42"/>
      <c r="I2238" s="41"/>
      <c r="J2238" s="42"/>
      <c r="K2238" s="41"/>
      <c r="L2238" s="42">
        <f>L2221+L2223+L2224+L2230</f>
        <v>157.78000000000003</v>
      </c>
    </row>
    <row r="2239" spans="1:83" ht="14.25" x14ac:dyDescent="0.2">
      <c r="A2239" s="38"/>
      <c r="B2239" s="38"/>
      <c r="C2239" s="38" t="s">
        <v>1967</v>
      </c>
      <c r="D2239" s="39"/>
      <c r="E2239" s="40"/>
      <c r="F2239" s="40"/>
      <c r="G2239" s="40"/>
      <c r="H2239" s="42"/>
      <c r="I2239" s="41"/>
      <c r="J2239" s="42"/>
      <c r="K2239" s="41"/>
      <c r="L2239" s="42">
        <f>SUM(AR2219:AR2242)+SUM(AS2219:AS2242)+SUM(AT2219:AT2242)+SUM(AU2219:AU2242)+SUM(AV2219:AV2242)</f>
        <v>148.73000000000002</v>
      </c>
    </row>
    <row r="2240" spans="1:83" ht="28.5" x14ac:dyDescent="0.2">
      <c r="A2240" s="38"/>
      <c r="B2240" s="38" t="s">
        <v>515</v>
      </c>
      <c r="C2240" s="38" t="s">
        <v>2118</v>
      </c>
      <c r="D2240" s="39" t="s">
        <v>635</v>
      </c>
      <c r="E2240" s="40">
        <f>Source!BZ944</f>
        <v>97</v>
      </c>
      <c r="F2240" s="40"/>
      <c r="G2240" s="40">
        <f>Source!AT944</f>
        <v>97</v>
      </c>
      <c r="H2240" s="42"/>
      <c r="I2240" s="41"/>
      <c r="J2240" s="42"/>
      <c r="K2240" s="41"/>
      <c r="L2240" s="42">
        <f>SUM(AZ2219:AZ2242)</f>
        <v>144.27000000000001</v>
      </c>
    </row>
    <row r="2241" spans="1:82" ht="28.5" x14ac:dyDescent="0.2">
      <c r="A2241" s="46"/>
      <c r="B2241" s="46" t="s">
        <v>516</v>
      </c>
      <c r="C2241" s="46" t="s">
        <v>2119</v>
      </c>
      <c r="D2241" s="47" t="s">
        <v>635</v>
      </c>
      <c r="E2241" s="48">
        <f>Source!CA944</f>
        <v>51</v>
      </c>
      <c r="F2241" s="48"/>
      <c r="G2241" s="48">
        <f>Source!AU944</f>
        <v>51</v>
      </c>
      <c r="H2241" s="49"/>
      <c r="I2241" s="50"/>
      <c r="J2241" s="49"/>
      <c r="K2241" s="50"/>
      <c r="L2241" s="49">
        <f>SUM(BA2219:BA2242)</f>
        <v>75.849999999999994</v>
      </c>
    </row>
    <row r="2242" spans="1:82" ht="15" x14ac:dyDescent="0.2">
      <c r="C2242" s="74" t="s">
        <v>1970</v>
      </c>
      <c r="D2242" s="74"/>
      <c r="E2242" s="74"/>
      <c r="F2242" s="74"/>
      <c r="G2242" s="74"/>
      <c r="H2242" s="74"/>
      <c r="I2242" s="75">
        <f>IF(E2219&lt;&gt;0,K2242/E2219, 0)</f>
        <v>37790</v>
      </c>
      <c r="J2242" s="75"/>
      <c r="K2242" s="75">
        <f>L2221+L2223+L2230+L2240+L2241+L2224</f>
        <v>377.9</v>
      </c>
      <c r="L2242" s="75"/>
      <c r="M2242" s="70">
        <f>K2242*1.038</f>
        <v>392.2602</v>
      </c>
      <c r="AD2242">
        <f>ROUND((Source!AT944/100)*((ROUND(SUMIF(SmtRes!AQ1695:'SmtRes'!AQ1706,"=1",SmtRes!AD1695:'SmtRes'!AD1706)*Source!I944, 2)+ROUND(SUMIF(SmtRes!AQ1695:'SmtRes'!AQ1706,"=1",SmtRes!AC1695:'SmtRes'!AC1706)*Source!I944, 2))), 2)</f>
        <v>17.39</v>
      </c>
      <c r="AE2242">
        <f>ROUND((Source!AU944/100)*((ROUND(SUMIF(SmtRes!AQ1695:'SmtRes'!AQ1706,"=1",SmtRes!AD1695:'SmtRes'!AD1706)*Source!I944, 2)+ROUND(SUMIF(SmtRes!AQ1695:'SmtRes'!AQ1706,"=1",SmtRes!AC1695:'SmtRes'!AC1706)*Source!I944, 2))), 2)</f>
        <v>9.14</v>
      </c>
      <c r="AN2242" s="51">
        <f>L2221+L2223+L2230+L2240+L2241+L2224</f>
        <v>377.9</v>
      </c>
      <c r="AO2242" s="51">
        <f>L2223</f>
        <v>9.0500000000000007</v>
      </c>
      <c r="AQ2242" t="s">
        <v>1971</v>
      </c>
      <c r="AR2242" s="51">
        <f>L2221</f>
        <v>146.46</v>
      </c>
      <c r="AT2242" s="51">
        <f>L2224</f>
        <v>2.27</v>
      </c>
      <c r="AV2242" t="s">
        <v>1971</v>
      </c>
      <c r="AW2242" s="51">
        <f>L2230</f>
        <v>0</v>
      </c>
      <c r="AZ2242">
        <f>Source!X944</f>
        <v>144.27000000000001</v>
      </c>
      <c r="BA2242">
        <f>Source!Y944</f>
        <v>75.849999999999994</v>
      </c>
      <c r="CD2242">
        <v>2</v>
      </c>
    </row>
    <row r="2243" spans="1:82" ht="42.75" x14ac:dyDescent="0.2">
      <c r="A2243" s="36" t="s">
        <v>981</v>
      </c>
      <c r="B2243" s="38" t="s">
        <v>2202</v>
      </c>
      <c r="C2243" s="38" t="str">
        <f>Source!G945</f>
        <v>Демонтаж винипластовых труб, проложенных на скобах диаметром: до 25 мм</v>
      </c>
      <c r="D2243" s="39" t="str">
        <f>Source!H945</f>
        <v>100 м труб</v>
      </c>
      <c r="E2243" s="40">
        <f>Source!K945</f>
        <v>0.01</v>
      </c>
      <c r="F2243" s="40"/>
      <c r="G2243" s="40">
        <f>Source!I945</f>
        <v>0.01</v>
      </c>
      <c r="H2243" s="42"/>
      <c r="I2243" s="41"/>
      <c r="J2243" s="42"/>
      <c r="K2243" s="41"/>
      <c r="L2243" s="42"/>
    </row>
    <row r="2244" spans="1:82" x14ac:dyDescent="0.2">
      <c r="C2244" s="43" t="str">
        <f>"Объем: "&amp;Source!I945&amp;"=1/"&amp;"100"</f>
        <v>Объем: 0,01=1/100</v>
      </c>
    </row>
    <row r="2245" spans="1:82" ht="15" x14ac:dyDescent="0.2">
      <c r="A2245" s="37"/>
      <c r="B2245" s="40">
        <v>1</v>
      </c>
      <c r="C2245" s="37" t="s">
        <v>1961</v>
      </c>
      <c r="D2245" s="39" t="s">
        <v>1203</v>
      </c>
      <c r="E2245" s="44"/>
      <c r="F2245" s="40"/>
      <c r="G2245" s="40">
        <f>Source!U945</f>
        <v>3.9800000000000002E-2</v>
      </c>
      <c r="H2245" s="40"/>
      <c r="I2245" s="40"/>
      <c r="J2245" s="40"/>
      <c r="K2245" s="40"/>
      <c r="L2245" s="45">
        <f>SUM(L2246:L2246)-SUMIF(CE2246:CE2246, 1, L2246:L2246)</f>
        <v>18.27</v>
      </c>
    </row>
    <row r="2246" spans="1:82" ht="14.25" x14ac:dyDescent="0.2">
      <c r="A2246" s="38"/>
      <c r="B2246" s="38" t="s">
        <v>1613</v>
      </c>
      <c r="C2246" s="46" t="s">
        <v>1888</v>
      </c>
      <c r="D2246" s="47" t="s">
        <v>1203</v>
      </c>
      <c r="E2246" s="48">
        <v>3.98</v>
      </c>
      <c r="F2246" s="48"/>
      <c r="G2246" s="48">
        <f>SmtRes!CX1707</f>
        <v>3.9800000000000002E-2</v>
      </c>
      <c r="H2246" s="49"/>
      <c r="I2246" s="50"/>
      <c r="J2246" s="49">
        <f>SmtRes!CZ1707</f>
        <v>459.14</v>
      </c>
      <c r="K2246" s="50"/>
      <c r="L2246" s="49">
        <f>SmtRes!DI1707</f>
        <v>18.27</v>
      </c>
    </row>
    <row r="2247" spans="1:82" ht="15" x14ac:dyDescent="0.2">
      <c r="A2247" s="38"/>
      <c r="B2247" s="38"/>
      <c r="C2247" s="52" t="s">
        <v>1966</v>
      </c>
      <c r="D2247" s="39"/>
      <c r="E2247" s="40"/>
      <c r="F2247" s="40"/>
      <c r="G2247" s="40"/>
      <c r="H2247" s="42"/>
      <c r="I2247" s="41"/>
      <c r="J2247" s="42"/>
      <c r="K2247" s="41"/>
      <c r="L2247" s="42">
        <f>L2245</f>
        <v>18.27</v>
      </c>
    </row>
    <row r="2248" spans="1:82" ht="14.25" x14ac:dyDescent="0.2">
      <c r="A2248" s="38"/>
      <c r="B2248" s="38"/>
      <c r="C2248" s="38" t="s">
        <v>1967</v>
      </c>
      <c r="D2248" s="39"/>
      <c r="E2248" s="40"/>
      <c r="F2248" s="40"/>
      <c r="G2248" s="40"/>
      <c r="H2248" s="42"/>
      <c r="I2248" s="41"/>
      <c r="J2248" s="42"/>
      <c r="K2248" s="41"/>
      <c r="L2248" s="42">
        <f>SUM(AR2243:AR2251)+SUM(AS2243:AS2251)+SUM(AT2243:AT2251)+SUM(AU2243:AU2251)+SUM(AV2243:AV2251)</f>
        <v>18.27</v>
      </c>
    </row>
    <row r="2249" spans="1:82" ht="14.25" x14ac:dyDescent="0.2">
      <c r="A2249" s="38"/>
      <c r="B2249" s="38" t="s">
        <v>917</v>
      </c>
      <c r="C2249" s="38" t="s">
        <v>2189</v>
      </c>
      <c r="D2249" s="39" t="s">
        <v>635</v>
      </c>
      <c r="E2249" s="40">
        <f>Source!BZ945</f>
        <v>91</v>
      </c>
      <c r="F2249" s="40"/>
      <c r="G2249" s="40">
        <f>Source!AT945</f>
        <v>91</v>
      </c>
      <c r="H2249" s="42"/>
      <c r="I2249" s="41"/>
      <c r="J2249" s="42"/>
      <c r="K2249" s="41"/>
      <c r="L2249" s="42">
        <f>SUM(AZ2243:AZ2251)</f>
        <v>16.63</v>
      </c>
    </row>
    <row r="2250" spans="1:82" ht="14.25" x14ac:dyDescent="0.2">
      <c r="A2250" s="46"/>
      <c r="B2250" s="46" t="s">
        <v>918</v>
      </c>
      <c r="C2250" s="46" t="s">
        <v>2190</v>
      </c>
      <c r="D2250" s="47" t="s">
        <v>635</v>
      </c>
      <c r="E2250" s="48">
        <f>Source!CA945</f>
        <v>48</v>
      </c>
      <c r="F2250" s="48"/>
      <c r="G2250" s="48">
        <f>Source!AU945</f>
        <v>48</v>
      </c>
      <c r="H2250" s="49"/>
      <c r="I2250" s="50"/>
      <c r="J2250" s="49"/>
      <c r="K2250" s="50"/>
      <c r="L2250" s="49">
        <f>SUM(BA2243:BA2251)</f>
        <v>8.77</v>
      </c>
    </row>
    <row r="2251" spans="1:82" ht="15" x14ac:dyDescent="0.2">
      <c r="C2251" s="74" t="s">
        <v>1970</v>
      </c>
      <c r="D2251" s="74"/>
      <c r="E2251" s="74"/>
      <c r="F2251" s="74"/>
      <c r="G2251" s="74"/>
      <c r="H2251" s="74"/>
      <c r="I2251" s="75">
        <f>IF(E2243&lt;&gt;0,K2251/E2243, 0)</f>
        <v>4367</v>
      </c>
      <c r="J2251" s="75"/>
      <c r="K2251" s="75">
        <f>L2245+L2249+L2250</f>
        <v>43.67</v>
      </c>
      <c r="L2251" s="75"/>
      <c r="M2251" s="70">
        <f>K2251*1.038</f>
        <v>45.329460000000005</v>
      </c>
      <c r="AD2251">
        <f>ROUND((Source!AT945/100)*((ROUND(SUMIF(SmtRes!AQ1707:'SmtRes'!AQ1707,"=1",SmtRes!AD1707:'SmtRes'!AD1707)*Source!I945, 2)+ROUND(SUMIF(SmtRes!AQ1707:'SmtRes'!AQ1707,"=1",SmtRes!AC1707:'SmtRes'!AC1707)*Source!I945, 2))), 2)</f>
        <v>4.18</v>
      </c>
      <c r="AE2251">
        <f>ROUND((Source!AU945/100)*((ROUND(SUMIF(SmtRes!AQ1707:'SmtRes'!AQ1707,"=1",SmtRes!AD1707:'SmtRes'!AD1707)*Source!I945, 2)+ROUND(SUMIF(SmtRes!AQ1707:'SmtRes'!AQ1707,"=1",SmtRes!AC1707:'SmtRes'!AC1707)*Source!I945, 2))), 2)</f>
        <v>2.2000000000000002</v>
      </c>
      <c r="AN2251" s="51">
        <f>L2245+L2249+L2250</f>
        <v>43.67</v>
      </c>
      <c r="AO2251">
        <f>0</f>
        <v>0</v>
      </c>
      <c r="AQ2251" t="s">
        <v>1971</v>
      </c>
      <c r="AR2251" s="51">
        <f>L2245</f>
        <v>18.27</v>
      </c>
      <c r="AT2251">
        <f>0</f>
        <v>0</v>
      </c>
      <c r="AV2251" t="s">
        <v>1971</v>
      </c>
      <c r="AW2251">
        <f>0</f>
        <v>0</v>
      </c>
      <c r="AZ2251">
        <f>Source!X945</f>
        <v>16.63</v>
      </c>
      <c r="BA2251">
        <f>Source!Y945</f>
        <v>8.77</v>
      </c>
      <c r="CD2251">
        <v>1</v>
      </c>
    </row>
    <row r="2252" spans="1:82" ht="96.75" x14ac:dyDescent="0.2">
      <c r="A2252" s="36" t="s">
        <v>989</v>
      </c>
      <c r="B2252" s="38" t="s">
        <v>2203</v>
      </c>
      <c r="C2252" s="38" t="s">
        <v>2204</v>
      </c>
      <c r="D2252" s="39" t="str">
        <f>Source!H947</f>
        <v>100 м</v>
      </c>
      <c r="E2252" s="40">
        <f>Source!K947</f>
        <v>0.01</v>
      </c>
      <c r="F2252" s="40"/>
      <c r="G2252" s="40">
        <f>Source!I947</f>
        <v>0.01</v>
      </c>
      <c r="H2252" s="42"/>
      <c r="I2252" s="41"/>
      <c r="J2252" s="42"/>
      <c r="K2252" s="41"/>
      <c r="L2252" s="42"/>
    </row>
    <row r="2253" spans="1:82" x14ac:dyDescent="0.2">
      <c r="C2253" s="43" t="str">
        <f>"Объем: "&amp;Source!I947&amp;"=1/"&amp;"100"</f>
        <v>Объем: 0,01=1/100</v>
      </c>
    </row>
    <row r="2254" spans="1:82" ht="15" x14ac:dyDescent="0.2">
      <c r="A2254" s="37"/>
      <c r="B2254" s="40">
        <v>1</v>
      </c>
      <c r="C2254" s="37" t="s">
        <v>1961</v>
      </c>
      <c r="D2254" s="39" t="s">
        <v>1203</v>
      </c>
      <c r="E2254" s="44"/>
      <c r="F2254" s="40"/>
      <c r="G2254" s="40">
        <f>Source!U947</f>
        <v>0.152</v>
      </c>
      <c r="H2254" s="40"/>
      <c r="I2254" s="40"/>
      <c r="J2254" s="40"/>
      <c r="K2254" s="40"/>
      <c r="L2254" s="45">
        <f>SUM(L2255:L2255)-SUMIF(CE2255:CE2255, 1, L2255:L2255)</f>
        <v>78.36</v>
      </c>
    </row>
    <row r="2255" spans="1:82" ht="28.5" x14ac:dyDescent="0.2">
      <c r="A2255" s="38"/>
      <c r="B2255" s="38" t="s">
        <v>1379</v>
      </c>
      <c r="C2255" s="38" t="s">
        <v>1380</v>
      </c>
      <c r="D2255" s="39" t="s">
        <v>1203</v>
      </c>
      <c r="E2255" s="40">
        <v>15.2</v>
      </c>
      <c r="F2255" s="40"/>
      <c r="G2255" s="40">
        <f>SmtRes!CX1711</f>
        <v>0.152</v>
      </c>
      <c r="H2255" s="42"/>
      <c r="I2255" s="41"/>
      <c r="J2255" s="42">
        <f>SmtRes!CZ1711</f>
        <v>515.52</v>
      </c>
      <c r="K2255" s="41"/>
      <c r="L2255" s="42">
        <f>SmtRes!DI1711</f>
        <v>78.36</v>
      </c>
    </row>
    <row r="2256" spans="1:82" ht="15" hidden="1" x14ac:dyDescent="0.2">
      <c r="A2256" s="37"/>
      <c r="B2256" s="40">
        <v>4</v>
      </c>
      <c r="C2256" s="37" t="s">
        <v>1965</v>
      </c>
      <c r="D2256" s="39"/>
      <c r="E2256" s="44"/>
      <c r="F2256" s="40"/>
      <c r="G2256" s="40"/>
      <c r="H2256" s="40"/>
      <c r="I2256" s="40"/>
      <c r="J2256" s="40"/>
      <c r="K2256" s="40"/>
      <c r="L2256" s="45">
        <f>SUM(L2257:L2258)-SUMIF(CE2257:CE2258, 1, L2257:L2258)</f>
        <v>0</v>
      </c>
    </row>
    <row r="2257" spans="1:83" ht="14.25" x14ac:dyDescent="0.2">
      <c r="A2257" s="38"/>
      <c r="B2257" s="38" t="s">
        <v>1210</v>
      </c>
      <c r="C2257" s="38" t="s">
        <v>1212</v>
      </c>
      <c r="D2257" s="39" t="s">
        <v>1213</v>
      </c>
      <c r="E2257" s="40">
        <v>5.3376000000000001</v>
      </c>
      <c r="F2257" s="40">
        <f>ROUND(0,7)</f>
        <v>0</v>
      </c>
      <c r="G2257" s="40">
        <f>SmtRes!CX1712</f>
        <v>0</v>
      </c>
      <c r="H2257" s="42"/>
      <c r="I2257" s="41"/>
      <c r="J2257" s="42">
        <f>SmtRes!CZ1712</f>
        <v>7.32</v>
      </c>
      <c r="K2257" s="41"/>
      <c r="L2257" s="42">
        <f>SmtRes!DF1712</f>
        <v>0</v>
      </c>
    </row>
    <row r="2258" spans="1:83" ht="42.75" x14ac:dyDescent="0.2">
      <c r="A2258" s="38"/>
      <c r="B2258" s="38" t="s">
        <v>1889</v>
      </c>
      <c r="C2258" s="46" t="s">
        <v>1891</v>
      </c>
      <c r="D2258" s="47" t="s">
        <v>62</v>
      </c>
      <c r="E2258" s="48">
        <v>1.75</v>
      </c>
      <c r="F2258" s="48">
        <f>ROUND(0,7)</f>
        <v>0</v>
      </c>
      <c r="G2258" s="48">
        <f>SmtRes!CX1713</f>
        <v>0</v>
      </c>
      <c r="H2258" s="49">
        <f>SmtRes!CZ1713</f>
        <v>52.34</v>
      </c>
      <c r="I2258" s="50">
        <f>SmtRes!AI1713</f>
        <v>1.24</v>
      </c>
      <c r="J2258" s="49">
        <f>ROUND(H2258*I2258, 2)</f>
        <v>64.900000000000006</v>
      </c>
      <c r="K2258" s="50"/>
      <c r="L2258" s="49">
        <f>SmtRes!DF1713</f>
        <v>0</v>
      </c>
    </row>
    <row r="2259" spans="1:83" ht="15" x14ac:dyDescent="0.2">
      <c r="A2259" s="38"/>
      <c r="B2259" s="38"/>
      <c r="C2259" s="52" t="s">
        <v>1966</v>
      </c>
      <c r="D2259" s="39"/>
      <c r="E2259" s="40"/>
      <c r="F2259" s="40"/>
      <c r="G2259" s="40"/>
      <c r="H2259" s="42"/>
      <c r="I2259" s="41"/>
      <c r="J2259" s="42"/>
      <c r="K2259" s="41"/>
      <c r="L2259" s="42">
        <f>L2254+L2256</f>
        <v>78.36</v>
      </c>
    </row>
    <row r="2260" spans="1:83" ht="14.25" x14ac:dyDescent="0.2">
      <c r="A2260" s="38"/>
      <c r="B2260" s="38"/>
      <c r="C2260" s="38" t="s">
        <v>1967</v>
      </c>
      <c r="D2260" s="39"/>
      <c r="E2260" s="40"/>
      <c r="F2260" s="40"/>
      <c r="G2260" s="40"/>
      <c r="H2260" s="42"/>
      <c r="I2260" s="41"/>
      <c r="J2260" s="42"/>
      <c r="K2260" s="41"/>
      <c r="L2260" s="42">
        <f>SUM(AR2252:AR2263)+SUM(AS2252:AS2263)+SUM(AT2252:AT2263)+SUM(AU2252:AU2263)+SUM(AV2252:AV2263)</f>
        <v>78.36</v>
      </c>
    </row>
    <row r="2261" spans="1:83" ht="28.5" x14ac:dyDescent="0.2">
      <c r="A2261" s="38"/>
      <c r="B2261" s="38" t="s">
        <v>515</v>
      </c>
      <c r="C2261" s="38" t="s">
        <v>2118</v>
      </c>
      <c r="D2261" s="39" t="s">
        <v>635</v>
      </c>
      <c r="E2261" s="40">
        <f>Source!BZ947</f>
        <v>97</v>
      </c>
      <c r="F2261" s="40"/>
      <c r="G2261" s="40">
        <f>Source!AT947</f>
        <v>97</v>
      </c>
      <c r="H2261" s="42"/>
      <c r="I2261" s="41"/>
      <c r="J2261" s="42"/>
      <c r="K2261" s="41"/>
      <c r="L2261" s="42">
        <f>SUM(AZ2252:AZ2263)</f>
        <v>76.010000000000005</v>
      </c>
    </row>
    <row r="2262" spans="1:83" ht="28.5" x14ac:dyDescent="0.2">
      <c r="A2262" s="46"/>
      <c r="B2262" s="46" t="s">
        <v>516</v>
      </c>
      <c r="C2262" s="46" t="s">
        <v>2119</v>
      </c>
      <c r="D2262" s="47" t="s">
        <v>635</v>
      </c>
      <c r="E2262" s="48">
        <f>Source!CA947</f>
        <v>51</v>
      </c>
      <c r="F2262" s="48"/>
      <c r="G2262" s="48">
        <f>Source!AU947</f>
        <v>51</v>
      </c>
      <c r="H2262" s="49"/>
      <c r="I2262" s="50"/>
      <c r="J2262" s="49"/>
      <c r="K2262" s="50"/>
      <c r="L2262" s="49">
        <f>SUM(BA2252:BA2263)</f>
        <v>39.96</v>
      </c>
    </row>
    <row r="2263" spans="1:83" ht="15" x14ac:dyDescent="0.2">
      <c r="C2263" s="74" t="s">
        <v>1970</v>
      </c>
      <c r="D2263" s="74"/>
      <c r="E2263" s="74"/>
      <c r="F2263" s="74"/>
      <c r="G2263" s="74"/>
      <c r="H2263" s="74"/>
      <c r="I2263" s="75">
        <f>IF(E2252&lt;&gt;0,K2263/E2252, 0)</f>
        <v>19433</v>
      </c>
      <c r="J2263" s="75"/>
      <c r="K2263" s="75">
        <f>L2254+L2256+L2261+L2262</f>
        <v>194.33</v>
      </c>
      <c r="L2263" s="75"/>
      <c r="M2263" s="70">
        <f>K2263*1.038</f>
        <v>201.71454000000003</v>
      </c>
      <c r="AD2263">
        <f>ROUND((Source!AT947/100)*((ROUND(SUMIF(SmtRes!AQ1711:'SmtRes'!AQ1713,"=1",SmtRes!AD1711:'SmtRes'!AD1713)*Source!I947, 2)+ROUND(SUMIF(SmtRes!AQ1711:'SmtRes'!AQ1713,"=1",SmtRes!AC1711:'SmtRes'!AC1713)*Source!I947, 2))), 2)</f>
        <v>5.01</v>
      </c>
      <c r="AE2263">
        <f>ROUND((Source!AU947/100)*((ROUND(SUMIF(SmtRes!AQ1711:'SmtRes'!AQ1713,"=1",SmtRes!AD1711:'SmtRes'!AD1713)*Source!I947, 2)+ROUND(SUMIF(SmtRes!AQ1711:'SmtRes'!AQ1713,"=1",SmtRes!AC1711:'SmtRes'!AC1713)*Source!I947, 2))), 2)</f>
        <v>2.63</v>
      </c>
      <c r="AN2263" s="51">
        <f>L2254+L2256+L2261+L2262</f>
        <v>194.33</v>
      </c>
      <c r="AO2263">
        <f>0</f>
        <v>0</v>
      </c>
      <c r="AQ2263" t="s">
        <v>1971</v>
      </c>
      <c r="AR2263" s="51">
        <f>L2254</f>
        <v>78.36</v>
      </c>
      <c r="AT2263">
        <f>0</f>
        <v>0</v>
      </c>
      <c r="AV2263" t="s">
        <v>1971</v>
      </c>
      <c r="AW2263" s="51">
        <f>L2256</f>
        <v>0</v>
      </c>
      <c r="AZ2263">
        <f>Source!X947</f>
        <v>76.010000000000005</v>
      </c>
      <c r="BA2263">
        <f>Source!Y947</f>
        <v>39.96</v>
      </c>
      <c r="CD2263">
        <v>2</v>
      </c>
    </row>
    <row r="2264" spans="1:83" ht="96.75" x14ac:dyDescent="0.2">
      <c r="A2264" s="36" t="s">
        <v>991</v>
      </c>
      <c r="B2264" s="38" t="s">
        <v>2205</v>
      </c>
      <c r="C2264" s="38" t="s">
        <v>2206</v>
      </c>
      <c r="D2264" s="39" t="str">
        <f>Source!H948</f>
        <v>100 м</v>
      </c>
      <c r="E2264" s="40">
        <f>Source!K948</f>
        <v>0.01</v>
      </c>
      <c r="F2264" s="40"/>
      <c r="G2264" s="40">
        <f>Source!I948</f>
        <v>0.01</v>
      </c>
      <c r="H2264" s="42"/>
      <c r="I2264" s="41"/>
      <c r="J2264" s="42"/>
      <c r="K2264" s="41"/>
      <c r="L2264" s="42"/>
    </row>
    <row r="2265" spans="1:83" x14ac:dyDescent="0.2">
      <c r="C2265" s="43" t="str">
        <f>"Объем: "&amp;Source!I948&amp;"=1/"&amp;"100"</f>
        <v>Объем: 0,01=1/100</v>
      </c>
    </row>
    <row r="2266" spans="1:83" ht="15" x14ac:dyDescent="0.2">
      <c r="A2266" s="37"/>
      <c r="B2266" s="40">
        <v>1</v>
      </c>
      <c r="C2266" s="37" t="s">
        <v>1961</v>
      </c>
      <c r="D2266" s="39" t="s">
        <v>1203</v>
      </c>
      <c r="E2266" s="44"/>
      <c r="F2266" s="40"/>
      <c r="G2266" s="40">
        <f>Source!U948</f>
        <v>5.3900000000000003E-2</v>
      </c>
      <c r="H2266" s="40"/>
      <c r="I2266" s="40"/>
      <c r="J2266" s="40"/>
      <c r="K2266" s="40"/>
      <c r="L2266" s="45">
        <f>SUM(L2267:L2267)-SUMIF(CE2267:CE2267, 1, L2267:L2267)</f>
        <v>28.44</v>
      </c>
    </row>
    <row r="2267" spans="1:83" ht="28.5" x14ac:dyDescent="0.2">
      <c r="A2267" s="38"/>
      <c r="B2267" s="38" t="s">
        <v>1843</v>
      </c>
      <c r="C2267" s="38" t="s">
        <v>1844</v>
      </c>
      <c r="D2267" s="39" t="s">
        <v>1203</v>
      </c>
      <c r="E2267" s="40">
        <v>5.39</v>
      </c>
      <c r="F2267" s="40"/>
      <c r="G2267" s="40">
        <f>SmtRes!CX1714</f>
        <v>5.3900000000000003E-2</v>
      </c>
      <c r="H2267" s="42"/>
      <c r="I2267" s="41"/>
      <c r="J2267" s="42">
        <f>SmtRes!CZ1714</f>
        <v>527.6</v>
      </c>
      <c r="K2267" s="41"/>
      <c r="L2267" s="42">
        <f>SmtRes!DI1714</f>
        <v>28.44</v>
      </c>
    </row>
    <row r="2268" spans="1:83" ht="15" x14ac:dyDescent="0.2">
      <c r="A2268" s="37"/>
      <c r="B2268" s="40">
        <v>2</v>
      </c>
      <c r="C2268" s="37" t="s">
        <v>1962</v>
      </c>
      <c r="D2268" s="39"/>
      <c r="E2268" s="44"/>
      <c r="F2268" s="40"/>
      <c r="G2268" s="40"/>
      <c r="H2268" s="40"/>
      <c r="I2268" s="40"/>
      <c r="J2268" s="40"/>
      <c r="K2268" s="40"/>
      <c r="L2268" s="45">
        <f>SUM(L2269:L2273)-SUMIF(CE2269:CE2273, 1, L2269:L2273)</f>
        <v>0.46000000000000008</v>
      </c>
    </row>
    <row r="2269" spans="1:83" ht="15" x14ac:dyDescent="0.2">
      <c r="A2269" s="37"/>
      <c r="B2269" s="40"/>
      <c r="C2269" s="37" t="s">
        <v>1964</v>
      </c>
      <c r="D2269" s="39" t="s">
        <v>1203</v>
      </c>
      <c r="E2269" s="44"/>
      <c r="F2269" s="40"/>
      <c r="G2269" s="40">
        <f>Source!V948</f>
        <v>4.0000000000000002E-4</v>
      </c>
      <c r="H2269" s="40"/>
      <c r="I2269" s="40"/>
      <c r="J2269" s="40"/>
      <c r="K2269" s="40"/>
      <c r="L2269" s="45">
        <f>SUMIF(CE2270:CE2273, 1, L2270:L2273)</f>
        <v>0.25</v>
      </c>
      <c r="CE2269">
        <v>1</v>
      </c>
    </row>
    <row r="2270" spans="1:83" ht="28.5" x14ac:dyDescent="0.2">
      <c r="A2270" s="38"/>
      <c r="B2270" s="38" t="s">
        <v>1220</v>
      </c>
      <c r="C2270" s="38" t="s">
        <v>1222</v>
      </c>
      <c r="D2270" s="39" t="s">
        <v>1100</v>
      </c>
      <c r="E2270" s="40">
        <v>0.02</v>
      </c>
      <c r="F2270" s="40"/>
      <c r="G2270" s="40">
        <f>SmtRes!CX1716</f>
        <v>2.0000000000000001E-4</v>
      </c>
      <c r="H2270" s="42"/>
      <c r="I2270" s="41"/>
      <c r="J2270" s="42">
        <f>SmtRes!CZ1716</f>
        <v>1626.29</v>
      </c>
      <c r="K2270" s="41"/>
      <c r="L2270" s="42">
        <f>SmtRes!DG1716</f>
        <v>0.33</v>
      </c>
    </row>
    <row r="2271" spans="1:83" ht="28.5" x14ac:dyDescent="0.2">
      <c r="A2271" s="38"/>
      <c r="B2271" s="38" t="s">
        <v>1223</v>
      </c>
      <c r="C2271" s="38" t="s">
        <v>1975</v>
      </c>
      <c r="D2271" s="39" t="s">
        <v>1203</v>
      </c>
      <c r="E2271" s="40">
        <f>SmtRes!DO1716*SmtRes!AT1716</f>
        <v>0.02</v>
      </c>
      <c r="F2271" s="40"/>
      <c r="G2271" s="40">
        <f>ROUND(E2271*G2264, 7)</f>
        <v>2.0000000000000001E-4</v>
      </c>
      <c r="H2271" s="42"/>
      <c r="I2271" s="41"/>
      <c r="J2271" s="42">
        <f>ROUND(SmtRes!AG1716/SmtRes!DO1716, 2)</f>
        <v>724.95</v>
      </c>
      <c r="K2271" s="41"/>
      <c r="L2271" s="42">
        <f>SmtRes!DH1716</f>
        <v>0.14000000000000001</v>
      </c>
      <c r="CE2271">
        <v>1</v>
      </c>
    </row>
    <row r="2272" spans="1:83" ht="28.5" x14ac:dyDescent="0.2">
      <c r="A2272" s="38"/>
      <c r="B2272" s="38" t="s">
        <v>1206</v>
      </c>
      <c r="C2272" s="38" t="s">
        <v>1208</v>
      </c>
      <c r="D2272" s="39" t="s">
        <v>1100</v>
      </c>
      <c r="E2272" s="40">
        <v>0.02</v>
      </c>
      <c r="F2272" s="40"/>
      <c r="G2272" s="40">
        <f>SmtRes!CX1717</f>
        <v>2.0000000000000001E-4</v>
      </c>
      <c r="H2272" s="42"/>
      <c r="I2272" s="41"/>
      <c r="J2272" s="42">
        <f>SmtRes!CZ1717</f>
        <v>641.70000000000005</v>
      </c>
      <c r="K2272" s="41"/>
      <c r="L2272" s="42">
        <f>SmtRes!DG1717</f>
        <v>0.13</v>
      </c>
    </row>
    <row r="2273" spans="1:83" ht="28.5" x14ac:dyDescent="0.2">
      <c r="A2273" s="38"/>
      <c r="B2273" s="38" t="s">
        <v>1209</v>
      </c>
      <c r="C2273" s="38" t="s">
        <v>1963</v>
      </c>
      <c r="D2273" s="39" t="s">
        <v>1203</v>
      </c>
      <c r="E2273" s="40">
        <f>SmtRes!DO1717*SmtRes!AT1717</f>
        <v>0.02</v>
      </c>
      <c r="F2273" s="40"/>
      <c r="G2273" s="40">
        <f>ROUND(E2273*G2264, 7)</f>
        <v>2.0000000000000001E-4</v>
      </c>
      <c r="H2273" s="42"/>
      <c r="I2273" s="41"/>
      <c r="J2273" s="42">
        <f>ROUND(SmtRes!AG1717/SmtRes!DO1717, 2)</f>
        <v>539.69000000000005</v>
      </c>
      <c r="K2273" s="41"/>
      <c r="L2273" s="42">
        <f>SmtRes!DH1717</f>
        <v>0.11</v>
      </c>
      <c r="CE2273">
        <v>1</v>
      </c>
    </row>
    <row r="2274" spans="1:83" ht="15" hidden="1" x14ac:dyDescent="0.2">
      <c r="A2274" s="37"/>
      <c r="B2274" s="40">
        <v>4</v>
      </c>
      <c r="C2274" s="37" t="s">
        <v>1965</v>
      </c>
      <c r="D2274" s="39"/>
      <c r="E2274" s="44"/>
      <c r="F2274" s="40"/>
      <c r="G2274" s="40"/>
      <c r="H2274" s="40"/>
      <c r="I2274" s="40"/>
      <c r="J2274" s="40"/>
      <c r="K2274" s="40"/>
      <c r="L2274" s="45">
        <f>SUM(L2275:L2279)-SUMIF(CE2275:CE2279, 1, L2275:L2279)</f>
        <v>0</v>
      </c>
    </row>
    <row r="2275" spans="1:83" ht="71.25" x14ac:dyDescent="0.2">
      <c r="A2275" s="38"/>
      <c r="B2275" s="38" t="s">
        <v>1831</v>
      </c>
      <c r="C2275" s="38" t="s">
        <v>1833</v>
      </c>
      <c r="D2275" s="39" t="s">
        <v>211</v>
      </c>
      <c r="E2275" s="40">
        <v>13.33</v>
      </c>
      <c r="F2275" s="40">
        <f>ROUND(0,7)</f>
        <v>0</v>
      </c>
      <c r="G2275" s="40">
        <f>SmtRes!CX1718</f>
        <v>0</v>
      </c>
      <c r="H2275" s="42">
        <f>SmtRes!CZ1718</f>
        <v>5.87</v>
      </c>
      <c r="I2275" s="41">
        <f>SmtRes!AI1718</f>
        <v>0.88</v>
      </c>
      <c r="J2275" s="42">
        <f>ROUND(H2275*I2275, 2)</f>
        <v>5.17</v>
      </c>
      <c r="K2275" s="41"/>
      <c r="L2275" s="42">
        <f>SmtRes!DF1718</f>
        <v>0</v>
      </c>
    </row>
    <row r="2276" spans="1:83" ht="14.25" x14ac:dyDescent="0.2">
      <c r="A2276" s="38"/>
      <c r="B2276" s="38" t="s">
        <v>1892</v>
      </c>
      <c r="C2276" s="38" t="s">
        <v>1894</v>
      </c>
      <c r="D2276" s="39" t="s">
        <v>83</v>
      </c>
      <c r="E2276" s="40">
        <v>5.9999999999999995E-4</v>
      </c>
      <c r="F2276" s="40">
        <f>ROUND(0,7)</f>
        <v>0</v>
      </c>
      <c r="G2276" s="40">
        <f>SmtRes!CX1719</f>
        <v>0</v>
      </c>
      <c r="H2276" s="42">
        <f>SmtRes!CZ1719</f>
        <v>43821.53</v>
      </c>
      <c r="I2276" s="41">
        <f>SmtRes!AI1719</f>
        <v>1.32</v>
      </c>
      <c r="J2276" s="42">
        <f>ROUND(H2276*I2276, 2)</f>
        <v>57844.42</v>
      </c>
      <c r="K2276" s="41"/>
      <c r="L2276" s="42">
        <f>SmtRes!DF1719</f>
        <v>0</v>
      </c>
    </row>
    <row r="2277" spans="1:83" ht="28.5" x14ac:dyDescent="0.2">
      <c r="A2277" s="38"/>
      <c r="B2277" s="38" t="s">
        <v>1755</v>
      </c>
      <c r="C2277" s="38" t="s">
        <v>1757</v>
      </c>
      <c r="D2277" s="39" t="s">
        <v>441</v>
      </c>
      <c r="E2277" s="40">
        <v>0.02</v>
      </c>
      <c r="F2277" s="40">
        <f>ROUND(0,7)</f>
        <v>0</v>
      </c>
      <c r="G2277" s="40">
        <f>SmtRes!CX1720</f>
        <v>0</v>
      </c>
      <c r="H2277" s="42">
        <f>SmtRes!CZ1720</f>
        <v>79.88</v>
      </c>
      <c r="I2277" s="41">
        <f>SmtRes!AI1720</f>
        <v>1.44</v>
      </c>
      <c r="J2277" s="42">
        <f>ROUND(H2277*I2277, 2)</f>
        <v>115.03</v>
      </c>
      <c r="K2277" s="41"/>
      <c r="L2277" s="42">
        <f>SmtRes!DF1720</f>
        <v>0</v>
      </c>
    </row>
    <row r="2278" spans="1:83" ht="14.25" x14ac:dyDescent="0.2">
      <c r="A2278" s="38"/>
      <c r="B2278" s="38" t="s">
        <v>1895</v>
      </c>
      <c r="C2278" s="38" t="s">
        <v>1897</v>
      </c>
      <c r="D2278" s="39" t="s">
        <v>62</v>
      </c>
      <c r="E2278" s="40">
        <v>0.05</v>
      </c>
      <c r="F2278" s="40">
        <f>ROUND(0,7)</f>
        <v>0</v>
      </c>
      <c r="G2278" s="40">
        <f>SmtRes!CX1721</f>
        <v>0</v>
      </c>
      <c r="H2278" s="42">
        <f>SmtRes!CZ1721</f>
        <v>756.85</v>
      </c>
      <c r="I2278" s="41">
        <f>SmtRes!AI1721</f>
        <v>1.23</v>
      </c>
      <c r="J2278" s="42">
        <f>ROUND(H2278*I2278, 2)</f>
        <v>930.93</v>
      </c>
      <c r="K2278" s="41"/>
      <c r="L2278" s="42">
        <f>SmtRes!DF1721</f>
        <v>0</v>
      </c>
    </row>
    <row r="2279" spans="1:83" ht="28.5" x14ac:dyDescent="0.2">
      <c r="A2279" s="38"/>
      <c r="B2279" s="38" t="s">
        <v>1898</v>
      </c>
      <c r="C2279" s="46" t="s">
        <v>1900</v>
      </c>
      <c r="D2279" s="47" t="s">
        <v>1250</v>
      </c>
      <c r="E2279" s="48">
        <v>1.2200000000000001E-2</v>
      </c>
      <c r="F2279" s="48">
        <f>ROUND(0,7)</f>
        <v>0</v>
      </c>
      <c r="G2279" s="48">
        <f>SmtRes!CX1722</f>
        <v>0</v>
      </c>
      <c r="H2279" s="49">
        <f>SmtRes!CZ1722</f>
        <v>1610.33</v>
      </c>
      <c r="I2279" s="50">
        <f>SmtRes!AI1722</f>
        <v>1.24</v>
      </c>
      <c r="J2279" s="49">
        <f>ROUND(H2279*I2279, 2)</f>
        <v>1996.81</v>
      </c>
      <c r="K2279" s="50"/>
      <c r="L2279" s="49">
        <f>SmtRes!DF1722</f>
        <v>0</v>
      </c>
    </row>
    <row r="2280" spans="1:83" ht="15" x14ac:dyDescent="0.2">
      <c r="A2280" s="38"/>
      <c r="B2280" s="38"/>
      <c r="C2280" s="52" t="s">
        <v>1966</v>
      </c>
      <c r="D2280" s="39"/>
      <c r="E2280" s="40"/>
      <c r="F2280" s="40"/>
      <c r="G2280" s="40"/>
      <c r="H2280" s="42"/>
      <c r="I2280" s="41"/>
      <c r="J2280" s="42"/>
      <c r="K2280" s="41"/>
      <c r="L2280" s="42">
        <f>L2266+L2268+L2269+L2274</f>
        <v>29.150000000000002</v>
      </c>
    </row>
    <row r="2281" spans="1:83" ht="14.25" x14ac:dyDescent="0.2">
      <c r="A2281" s="38"/>
      <c r="B2281" s="38"/>
      <c r="C2281" s="38" t="s">
        <v>1967</v>
      </c>
      <c r="D2281" s="39"/>
      <c r="E2281" s="40"/>
      <c r="F2281" s="40"/>
      <c r="G2281" s="40"/>
      <c r="H2281" s="42"/>
      <c r="I2281" s="41"/>
      <c r="J2281" s="42"/>
      <c r="K2281" s="41"/>
      <c r="L2281" s="42">
        <f>SUM(AR2264:AR2284)+SUM(AS2264:AS2284)+SUM(AT2264:AT2284)+SUM(AU2264:AU2284)+SUM(AV2264:AV2284)</f>
        <v>28.69</v>
      </c>
    </row>
    <row r="2282" spans="1:83" ht="28.5" x14ac:dyDescent="0.2">
      <c r="A2282" s="38"/>
      <c r="B2282" s="38" t="s">
        <v>515</v>
      </c>
      <c r="C2282" s="38" t="s">
        <v>2118</v>
      </c>
      <c r="D2282" s="39" t="s">
        <v>635</v>
      </c>
      <c r="E2282" s="40">
        <f>Source!BZ948</f>
        <v>97</v>
      </c>
      <c r="F2282" s="40"/>
      <c r="G2282" s="40">
        <f>Source!AT948</f>
        <v>97</v>
      </c>
      <c r="H2282" s="42"/>
      <c r="I2282" s="41"/>
      <c r="J2282" s="42"/>
      <c r="K2282" s="41"/>
      <c r="L2282" s="42">
        <f>SUM(AZ2264:AZ2284)</f>
        <v>27.83</v>
      </c>
    </row>
    <row r="2283" spans="1:83" ht="28.5" x14ac:dyDescent="0.2">
      <c r="A2283" s="46"/>
      <c r="B2283" s="46" t="s">
        <v>516</v>
      </c>
      <c r="C2283" s="46" t="s">
        <v>2119</v>
      </c>
      <c r="D2283" s="47" t="s">
        <v>635</v>
      </c>
      <c r="E2283" s="48">
        <f>Source!CA948</f>
        <v>51</v>
      </c>
      <c r="F2283" s="48"/>
      <c r="G2283" s="48">
        <f>Source!AU948</f>
        <v>51</v>
      </c>
      <c r="H2283" s="49"/>
      <c r="I2283" s="50"/>
      <c r="J2283" s="49"/>
      <c r="K2283" s="50"/>
      <c r="L2283" s="49">
        <f>SUM(BA2264:BA2284)</f>
        <v>14.63</v>
      </c>
    </row>
    <row r="2284" spans="1:83" ht="15" x14ac:dyDescent="0.2">
      <c r="C2284" s="74" t="s">
        <v>1970</v>
      </c>
      <c r="D2284" s="74"/>
      <c r="E2284" s="74"/>
      <c r="F2284" s="74"/>
      <c r="G2284" s="74"/>
      <c r="H2284" s="74"/>
      <c r="I2284" s="75">
        <f>IF(E2264&lt;&gt;0,K2284/E2264, 0)</f>
        <v>7161</v>
      </c>
      <c r="J2284" s="75"/>
      <c r="K2284" s="75">
        <f>L2266+L2268+L2274+L2282+L2283+L2269</f>
        <v>71.61</v>
      </c>
      <c r="L2284" s="75"/>
      <c r="M2284" s="70">
        <f>K2284*1.038</f>
        <v>74.331180000000003</v>
      </c>
      <c r="AD2284">
        <f>ROUND((Source!AT948/100)*((ROUND(SUMIF(SmtRes!AQ1714:'SmtRes'!AQ1722,"=1",SmtRes!AD1714:'SmtRes'!AD1722)*Source!I948, 2)+ROUND(SUMIF(SmtRes!AQ1714:'SmtRes'!AQ1722,"=1",SmtRes!AC1714:'SmtRes'!AC1722)*Source!I948, 2))), 2)</f>
        <v>17.39</v>
      </c>
      <c r="AE2284">
        <f>ROUND((Source!AU948/100)*((ROUND(SUMIF(SmtRes!AQ1714:'SmtRes'!AQ1722,"=1",SmtRes!AD1714:'SmtRes'!AD1722)*Source!I948, 2)+ROUND(SUMIF(SmtRes!AQ1714:'SmtRes'!AQ1722,"=1",SmtRes!AC1714:'SmtRes'!AC1722)*Source!I948, 2))), 2)</f>
        <v>9.14</v>
      </c>
      <c r="AN2284" s="51">
        <f>L2266+L2268+L2274+L2282+L2283+L2269</f>
        <v>71.61</v>
      </c>
      <c r="AO2284" s="51">
        <f>L2268</f>
        <v>0.46000000000000008</v>
      </c>
      <c r="AQ2284" t="s">
        <v>1971</v>
      </c>
      <c r="AR2284" s="51">
        <f>L2266</f>
        <v>28.44</v>
      </c>
      <c r="AT2284" s="51">
        <f>L2269</f>
        <v>0.25</v>
      </c>
      <c r="AV2284" t="s">
        <v>1971</v>
      </c>
      <c r="AW2284" s="51">
        <f>L2274</f>
        <v>0</v>
      </c>
      <c r="AZ2284">
        <f>Source!X948</f>
        <v>27.83</v>
      </c>
      <c r="BA2284">
        <f>Source!Y948</f>
        <v>14.63</v>
      </c>
      <c r="CD2284">
        <v>2</v>
      </c>
    </row>
    <row r="2285" spans="1:83" ht="96.75" x14ac:dyDescent="0.2">
      <c r="A2285" s="36" t="s">
        <v>995</v>
      </c>
      <c r="B2285" s="38" t="s">
        <v>2207</v>
      </c>
      <c r="C2285" s="38" t="s">
        <v>2208</v>
      </c>
      <c r="D2285" s="39" t="str">
        <f>Source!H949</f>
        <v>100 м</v>
      </c>
      <c r="E2285" s="40">
        <f>Source!K949</f>
        <v>0.01</v>
      </c>
      <c r="F2285" s="40"/>
      <c r="G2285" s="40">
        <f>Source!I949</f>
        <v>0.01</v>
      </c>
      <c r="H2285" s="42"/>
      <c r="I2285" s="41"/>
      <c r="J2285" s="42"/>
      <c r="K2285" s="41"/>
      <c r="L2285" s="42"/>
    </row>
    <row r="2286" spans="1:83" x14ac:dyDescent="0.2">
      <c r="C2286" s="43" t="str">
        <f>"Объем: "&amp;Source!I949&amp;"=1/"&amp;"100"</f>
        <v>Объем: 0,01=1/100</v>
      </c>
    </row>
    <row r="2287" spans="1:83" ht="15" x14ac:dyDescent="0.2">
      <c r="A2287" s="37"/>
      <c r="B2287" s="40">
        <v>1</v>
      </c>
      <c r="C2287" s="37" t="s">
        <v>1961</v>
      </c>
      <c r="D2287" s="39" t="s">
        <v>1203</v>
      </c>
      <c r="E2287" s="44"/>
      <c r="F2287" s="40"/>
      <c r="G2287" s="40">
        <f>Source!U949</f>
        <v>6.2899999999999998E-2</v>
      </c>
      <c r="H2287" s="40"/>
      <c r="I2287" s="40"/>
      <c r="J2287" s="40"/>
      <c r="K2287" s="40"/>
      <c r="L2287" s="45">
        <f>SUM(L2288:L2288)-SUMIF(CE2288:CE2288, 1, L2288:L2288)</f>
        <v>33.19</v>
      </c>
    </row>
    <row r="2288" spans="1:83" ht="28.5" x14ac:dyDescent="0.2">
      <c r="A2288" s="38"/>
      <c r="B2288" s="38" t="s">
        <v>1843</v>
      </c>
      <c r="C2288" s="38" t="s">
        <v>1844</v>
      </c>
      <c r="D2288" s="39" t="s">
        <v>1203</v>
      </c>
      <c r="E2288" s="40">
        <v>6.29</v>
      </c>
      <c r="F2288" s="40"/>
      <c r="G2288" s="40">
        <f>SmtRes!CX1723</f>
        <v>6.2899999999999998E-2</v>
      </c>
      <c r="H2288" s="42"/>
      <c r="I2288" s="41"/>
      <c r="J2288" s="42">
        <f>SmtRes!CZ1723</f>
        <v>527.6</v>
      </c>
      <c r="K2288" s="41"/>
      <c r="L2288" s="42">
        <f>SmtRes!DI1723</f>
        <v>33.19</v>
      </c>
    </row>
    <row r="2289" spans="1:83" ht="15" x14ac:dyDescent="0.2">
      <c r="A2289" s="37"/>
      <c r="B2289" s="40">
        <v>2</v>
      </c>
      <c r="C2289" s="37" t="s">
        <v>1962</v>
      </c>
      <c r="D2289" s="39"/>
      <c r="E2289" s="44"/>
      <c r="F2289" s="40"/>
      <c r="G2289" s="40"/>
      <c r="H2289" s="40"/>
      <c r="I2289" s="40"/>
      <c r="J2289" s="40"/>
      <c r="K2289" s="40"/>
      <c r="L2289" s="45">
        <f>SUM(L2290:L2294)-SUMIF(CE2290:CE2294, 1, L2290:L2294)</f>
        <v>0.67999999999999994</v>
      </c>
    </row>
    <row r="2290" spans="1:83" ht="15" x14ac:dyDescent="0.2">
      <c r="A2290" s="37"/>
      <c r="B2290" s="40"/>
      <c r="C2290" s="37" t="s">
        <v>1964</v>
      </c>
      <c r="D2290" s="39" t="s">
        <v>1203</v>
      </c>
      <c r="E2290" s="44"/>
      <c r="F2290" s="40"/>
      <c r="G2290" s="40">
        <f>Source!V949</f>
        <v>5.9999999999999995E-4</v>
      </c>
      <c r="H2290" s="40"/>
      <c r="I2290" s="40"/>
      <c r="J2290" s="40"/>
      <c r="K2290" s="40"/>
      <c r="L2290" s="45">
        <f>SUMIF(CE2291:CE2294, 1, L2291:L2294)</f>
        <v>0.38</v>
      </c>
      <c r="CE2290">
        <v>1</v>
      </c>
    </row>
    <row r="2291" spans="1:83" ht="28.5" x14ac:dyDescent="0.2">
      <c r="A2291" s="38"/>
      <c r="B2291" s="38" t="s">
        <v>1220</v>
      </c>
      <c r="C2291" s="38" t="s">
        <v>1222</v>
      </c>
      <c r="D2291" s="39" t="s">
        <v>1100</v>
      </c>
      <c r="E2291" s="40">
        <v>0.03</v>
      </c>
      <c r="F2291" s="40"/>
      <c r="G2291" s="40">
        <f>SmtRes!CX1725</f>
        <v>2.9999999999999997E-4</v>
      </c>
      <c r="H2291" s="42"/>
      <c r="I2291" s="41"/>
      <c r="J2291" s="42">
        <f>SmtRes!CZ1725</f>
        <v>1626.29</v>
      </c>
      <c r="K2291" s="41"/>
      <c r="L2291" s="42">
        <f>SmtRes!DG1725</f>
        <v>0.49</v>
      </c>
    </row>
    <row r="2292" spans="1:83" ht="28.5" x14ac:dyDescent="0.2">
      <c r="A2292" s="38"/>
      <c r="B2292" s="38" t="s">
        <v>1223</v>
      </c>
      <c r="C2292" s="38" t="s">
        <v>1975</v>
      </c>
      <c r="D2292" s="39" t="s">
        <v>1203</v>
      </c>
      <c r="E2292" s="40">
        <f>SmtRes!DO1725*SmtRes!AT1725</f>
        <v>0.03</v>
      </c>
      <c r="F2292" s="40"/>
      <c r="G2292" s="40">
        <f>ROUND(E2292*G2285, 7)</f>
        <v>2.9999999999999997E-4</v>
      </c>
      <c r="H2292" s="42"/>
      <c r="I2292" s="41"/>
      <c r="J2292" s="42">
        <f>ROUND(SmtRes!AG1725/SmtRes!DO1725, 2)</f>
        <v>724.95</v>
      </c>
      <c r="K2292" s="41"/>
      <c r="L2292" s="42">
        <f>SmtRes!DH1725</f>
        <v>0.22</v>
      </c>
      <c r="CE2292">
        <v>1</v>
      </c>
    </row>
    <row r="2293" spans="1:83" ht="28.5" x14ac:dyDescent="0.2">
      <c r="A2293" s="38"/>
      <c r="B2293" s="38" t="s">
        <v>1206</v>
      </c>
      <c r="C2293" s="38" t="s">
        <v>1208</v>
      </c>
      <c r="D2293" s="39" t="s">
        <v>1100</v>
      </c>
      <c r="E2293" s="40">
        <v>0.03</v>
      </c>
      <c r="F2293" s="40"/>
      <c r="G2293" s="40">
        <f>SmtRes!CX1726</f>
        <v>2.9999999999999997E-4</v>
      </c>
      <c r="H2293" s="42"/>
      <c r="I2293" s="41"/>
      <c r="J2293" s="42">
        <f>SmtRes!CZ1726</f>
        <v>641.70000000000005</v>
      </c>
      <c r="K2293" s="41"/>
      <c r="L2293" s="42">
        <f>SmtRes!DG1726</f>
        <v>0.19</v>
      </c>
    </row>
    <row r="2294" spans="1:83" ht="28.5" x14ac:dyDescent="0.2">
      <c r="A2294" s="38"/>
      <c r="B2294" s="38" t="s">
        <v>1209</v>
      </c>
      <c r="C2294" s="38" t="s">
        <v>1963</v>
      </c>
      <c r="D2294" s="39" t="s">
        <v>1203</v>
      </c>
      <c r="E2294" s="40">
        <f>SmtRes!DO1726*SmtRes!AT1726</f>
        <v>0.03</v>
      </c>
      <c r="F2294" s="40"/>
      <c r="G2294" s="40">
        <f>ROUND(E2294*G2285, 7)</f>
        <v>2.9999999999999997E-4</v>
      </c>
      <c r="H2294" s="42"/>
      <c r="I2294" s="41"/>
      <c r="J2294" s="42">
        <f>ROUND(SmtRes!AG1726/SmtRes!DO1726, 2)</f>
        <v>539.69000000000005</v>
      </c>
      <c r="K2294" s="41"/>
      <c r="L2294" s="42">
        <f>SmtRes!DH1726</f>
        <v>0.16</v>
      </c>
      <c r="CE2294">
        <v>1</v>
      </c>
    </row>
    <row r="2295" spans="1:83" ht="15" hidden="1" x14ac:dyDescent="0.2">
      <c r="A2295" s="37"/>
      <c r="B2295" s="40">
        <v>4</v>
      </c>
      <c r="C2295" s="37" t="s">
        <v>1965</v>
      </c>
      <c r="D2295" s="39"/>
      <c r="E2295" s="44"/>
      <c r="F2295" s="40"/>
      <c r="G2295" s="40"/>
      <c r="H2295" s="40"/>
      <c r="I2295" s="40"/>
      <c r="J2295" s="40"/>
      <c r="K2295" s="40"/>
      <c r="L2295" s="45">
        <f>SUM(L2296:L2300)-SUMIF(CE2296:CE2300, 1, L2296:L2300)</f>
        <v>0</v>
      </c>
    </row>
    <row r="2296" spans="1:83" ht="71.25" x14ac:dyDescent="0.2">
      <c r="A2296" s="38"/>
      <c r="B2296" s="38" t="s">
        <v>1831</v>
      </c>
      <c r="C2296" s="38" t="s">
        <v>1833</v>
      </c>
      <c r="D2296" s="39" t="s">
        <v>211</v>
      </c>
      <c r="E2296" s="40">
        <v>26.67</v>
      </c>
      <c r="F2296" s="40">
        <f>ROUND(0,7)</f>
        <v>0</v>
      </c>
      <c r="G2296" s="40">
        <f>SmtRes!CX1727</f>
        <v>0</v>
      </c>
      <c r="H2296" s="42">
        <f>SmtRes!CZ1727</f>
        <v>5.87</v>
      </c>
      <c r="I2296" s="41">
        <f>SmtRes!AI1727</f>
        <v>0.88</v>
      </c>
      <c r="J2296" s="42">
        <f>ROUND(H2296*I2296, 2)</f>
        <v>5.17</v>
      </c>
      <c r="K2296" s="41"/>
      <c r="L2296" s="42">
        <f>SmtRes!DF1727</f>
        <v>0</v>
      </c>
    </row>
    <row r="2297" spans="1:83" ht="14.25" x14ac:dyDescent="0.2">
      <c r="A2297" s="38"/>
      <c r="B2297" s="38" t="s">
        <v>1892</v>
      </c>
      <c r="C2297" s="38" t="s">
        <v>1894</v>
      </c>
      <c r="D2297" s="39" t="s">
        <v>83</v>
      </c>
      <c r="E2297" s="40">
        <v>1.0499999999999999E-3</v>
      </c>
      <c r="F2297" s="40">
        <f>ROUND(0,7)</f>
        <v>0</v>
      </c>
      <c r="G2297" s="40">
        <f>SmtRes!CX1728</f>
        <v>0</v>
      </c>
      <c r="H2297" s="42">
        <f>SmtRes!CZ1728</f>
        <v>43821.53</v>
      </c>
      <c r="I2297" s="41">
        <f>SmtRes!AI1728</f>
        <v>1.32</v>
      </c>
      <c r="J2297" s="42">
        <f>ROUND(H2297*I2297, 2)</f>
        <v>57844.42</v>
      </c>
      <c r="K2297" s="41"/>
      <c r="L2297" s="42">
        <f>SmtRes!DF1728</f>
        <v>0</v>
      </c>
    </row>
    <row r="2298" spans="1:83" ht="28.5" x14ac:dyDescent="0.2">
      <c r="A2298" s="38"/>
      <c r="B2298" s="38" t="s">
        <v>1755</v>
      </c>
      <c r="C2298" s="38" t="s">
        <v>1757</v>
      </c>
      <c r="D2298" s="39" t="s">
        <v>441</v>
      </c>
      <c r="E2298" s="40">
        <v>0.02</v>
      </c>
      <c r="F2298" s="40">
        <f>ROUND(0,7)</f>
        <v>0</v>
      </c>
      <c r="G2298" s="40">
        <f>SmtRes!CX1729</f>
        <v>0</v>
      </c>
      <c r="H2298" s="42">
        <f>SmtRes!CZ1729</f>
        <v>79.88</v>
      </c>
      <c r="I2298" s="41">
        <f>SmtRes!AI1729</f>
        <v>1.44</v>
      </c>
      <c r="J2298" s="42">
        <f>ROUND(H2298*I2298, 2)</f>
        <v>115.03</v>
      </c>
      <c r="K2298" s="41"/>
      <c r="L2298" s="42">
        <f>SmtRes!DF1729</f>
        <v>0</v>
      </c>
    </row>
    <row r="2299" spans="1:83" ht="14.25" x14ac:dyDescent="0.2">
      <c r="A2299" s="38"/>
      <c r="B2299" s="38" t="s">
        <v>1901</v>
      </c>
      <c r="C2299" s="38" t="s">
        <v>1903</v>
      </c>
      <c r="D2299" s="39" t="s">
        <v>62</v>
      </c>
      <c r="E2299" s="40">
        <v>0.05</v>
      </c>
      <c r="F2299" s="40">
        <f>ROUND(0,7)</f>
        <v>0</v>
      </c>
      <c r="G2299" s="40">
        <f>SmtRes!CX1730</f>
        <v>0</v>
      </c>
      <c r="H2299" s="42">
        <f>SmtRes!CZ1730</f>
        <v>1289.92</v>
      </c>
      <c r="I2299" s="41">
        <f>SmtRes!AI1730</f>
        <v>1.23</v>
      </c>
      <c r="J2299" s="42">
        <f>ROUND(H2299*I2299, 2)</f>
        <v>1586.6</v>
      </c>
      <c r="K2299" s="41"/>
      <c r="L2299" s="42">
        <f>SmtRes!DF1730</f>
        <v>0</v>
      </c>
    </row>
    <row r="2300" spans="1:83" ht="28.5" x14ac:dyDescent="0.2">
      <c r="A2300" s="38"/>
      <c r="B2300" s="38" t="s">
        <v>1904</v>
      </c>
      <c r="C2300" s="46" t="s">
        <v>1906</v>
      </c>
      <c r="D2300" s="47" t="s">
        <v>1250</v>
      </c>
      <c r="E2300" s="48">
        <v>1.2200000000000001E-2</v>
      </c>
      <c r="F2300" s="48">
        <f>ROUND(0,7)</f>
        <v>0</v>
      </c>
      <c r="G2300" s="48">
        <f>SmtRes!CX1731</f>
        <v>0</v>
      </c>
      <c r="H2300" s="49">
        <f>SmtRes!CZ1731</f>
        <v>2316.7800000000002</v>
      </c>
      <c r="I2300" s="50">
        <f>SmtRes!AI1731</f>
        <v>1.24</v>
      </c>
      <c r="J2300" s="49">
        <f>ROUND(H2300*I2300, 2)</f>
        <v>2872.81</v>
      </c>
      <c r="K2300" s="50"/>
      <c r="L2300" s="49">
        <f>SmtRes!DF1731</f>
        <v>0</v>
      </c>
    </row>
    <row r="2301" spans="1:83" ht="15" x14ac:dyDescent="0.2">
      <c r="A2301" s="38"/>
      <c r="B2301" s="38"/>
      <c r="C2301" s="52" t="s">
        <v>1966</v>
      </c>
      <c r="D2301" s="39"/>
      <c r="E2301" s="40"/>
      <c r="F2301" s="40"/>
      <c r="G2301" s="40"/>
      <c r="H2301" s="42"/>
      <c r="I2301" s="41"/>
      <c r="J2301" s="42"/>
      <c r="K2301" s="41"/>
      <c r="L2301" s="42">
        <f>L2287+L2289+L2290+L2295</f>
        <v>34.25</v>
      </c>
    </row>
    <row r="2302" spans="1:83" ht="14.25" x14ac:dyDescent="0.2">
      <c r="A2302" s="38"/>
      <c r="B2302" s="38"/>
      <c r="C2302" s="38" t="s">
        <v>1967</v>
      </c>
      <c r="D2302" s="39"/>
      <c r="E2302" s="40"/>
      <c r="F2302" s="40"/>
      <c r="G2302" s="40"/>
      <c r="H2302" s="42"/>
      <c r="I2302" s="41"/>
      <c r="J2302" s="42"/>
      <c r="K2302" s="41"/>
      <c r="L2302" s="42">
        <f>SUM(AR2285:AR2305)+SUM(AS2285:AS2305)+SUM(AT2285:AT2305)+SUM(AU2285:AU2305)+SUM(AV2285:AV2305)</f>
        <v>33.57</v>
      </c>
    </row>
    <row r="2303" spans="1:83" ht="28.5" x14ac:dyDescent="0.2">
      <c r="A2303" s="38"/>
      <c r="B2303" s="38" t="s">
        <v>515</v>
      </c>
      <c r="C2303" s="38" t="s">
        <v>2118</v>
      </c>
      <c r="D2303" s="39" t="s">
        <v>635</v>
      </c>
      <c r="E2303" s="40">
        <f>Source!BZ949</f>
        <v>97</v>
      </c>
      <c r="F2303" s="40"/>
      <c r="G2303" s="40">
        <f>Source!AT949</f>
        <v>97</v>
      </c>
      <c r="H2303" s="42"/>
      <c r="I2303" s="41"/>
      <c r="J2303" s="42"/>
      <c r="K2303" s="41"/>
      <c r="L2303" s="42">
        <f>SUM(AZ2285:AZ2305)</f>
        <v>32.56</v>
      </c>
    </row>
    <row r="2304" spans="1:83" ht="28.5" x14ac:dyDescent="0.2">
      <c r="A2304" s="46"/>
      <c r="B2304" s="46" t="s">
        <v>516</v>
      </c>
      <c r="C2304" s="46" t="s">
        <v>2119</v>
      </c>
      <c r="D2304" s="47" t="s">
        <v>635</v>
      </c>
      <c r="E2304" s="48">
        <f>Source!CA949</f>
        <v>51</v>
      </c>
      <c r="F2304" s="48"/>
      <c r="G2304" s="48">
        <f>Source!AU949</f>
        <v>51</v>
      </c>
      <c r="H2304" s="49"/>
      <c r="I2304" s="50"/>
      <c r="J2304" s="49"/>
      <c r="K2304" s="50"/>
      <c r="L2304" s="49">
        <f>SUM(BA2285:BA2305)</f>
        <v>17.12</v>
      </c>
    </row>
    <row r="2305" spans="1:101" ht="15" x14ac:dyDescent="0.2">
      <c r="C2305" s="74" t="s">
        <v>1970</v>
      </c>
      <c r="D2305" s="74"/>
      <c r="E2305" s="74"/>
      <c r="F2305" s="74"/>
      <c r="G2305" s="74"/>
      <c r="H2305" s="74"/>
      <c r="I2305" s="75">
        <f>IF(E2285&lt;&gt;0,K2305/E2285, 0)</f>
        <v>8393</v>
      </c>
      <c r="J2305" s="75"/>
      <c r="K2305" s="75">
        <f>L2287+L2289+L2295+L2303+L2304+L2290</f>
        <v>83.93</v>
      </c>
      <c r="L2305" s="75"/>
      <c r="M2305" s="70">
        <f>K2305*1.038</f>
        <v>87.119340000000008</v>
      </c>
      <c r="AD2305">
        <f>ROUND((Source!AT949/100)*((ROUND(SUMIF(SmtRes!AQ1723:'SmtRes'!AQ1731,"=1",SmtRes!AD1723:'SmtRes'!AD1731)*Source!I949, 2)+ROUND(SUMIF(SmtRes!AQ1723:'SmtRes'!AQ1731,"=1",SmtRes!AC1723:'SmtRes'!AC1731)*Source!I949, 2))), 2)</f>
        <v>17.39</v>
      </c>
      <c r="AE2305">
        <f>ROUND((Source!AU949/100)*((ROUND(SUMIF(SmtRes!AQ1723:'SmtRes'!AQ1731,"=1",SmtRes!AD1723:'SmtRes'!AD1731)*Source!I949, 2)+ROUND(SUMIF(SmtRes!AQ1723:'SmtRes'!AQ1731,"=1",SmtRes!AC1723:'SmtRes'!AC1731)*Source!I949, 2))), 2)</f>
        <v>9.14</v>
      </c>
      <c r="AN2305" s="51">
        <f>L2287+L2289+L2295+L2303+L2304+L2290</f>
        <v>83.93</v>
      </c>
      <c r="AO2305" s="51">
        <f>L2289</f>
        <v>0.67999999999999994</v>
      </c>
      <c r="AQ2305" t="s">
        <v>1971</v>
      </c>
      <c r="AR2305" s="51">
        <f>L2287</f>
        <v>33.19</v>
      </c>
      <c r="AT2305" s="51">
        <f>L2290</f>
        <v>0.38</v>
      </c>
      <c r="AV2305" t="s">
        <v>1971</v>
      </c>
      <c r="AW2305" s="51">
        <f>L2295</f>
        <v>0</v>
      </c>
      <c r="AZ2305">
        <f>Source!X949</f>
        <v>32.56</v>
      </c>
      <c r="BA2305">
        <f>Source!Y949</f>
        <v>17.12</v>
      </c>
      <c r="CD2305">
        <v>2</v>
      </c>
    </row>
    <row r="2306" spans="1:101" ht="28.5" x14ac:dyDescent="0.2">
      <c r="A2306" s="36" t="s">
        <v>999</v>
      </c>
      <c r="B2306" s="38" t="s">
        <v>2209</v>
      </c>
      <c r="C2306" s="38" t="str">
        <f>Source!G950</f>
        <v>Провод в лотках, сечением: до 6 мм2 ( применительно демонтаж)</v>
      </c>
      <c r="D2306" s="39" t="str">
        <f>Source!H950</f>
        <v>100 м</v>
      </c>
      <c r="E2306" s="40">
        <f>Source!K950</f>
        <v>0.01</v>
      </c>
      <c r="F2306" s="40"/>
      <c r="G2306" s="40">
        <f>Source!I950</f>
        <v>0.01</v>
      </c>
      <c r="H2306" s="42"/>
      <c r="I2306" s="41"/>
      <c r="J2306" s="42"/>
      <c r="K2306" s="41"/>
      <c r="L2306" s="42"/>
    </row>
    <row r="2307" spans="1:101" x14ac:dyDescent="0.2">
      <c r="B2307" s="54"/>
      <c r="C2307" s="77" t="s">
        <v>1985</v>
      </c>
      <c r="D2307" s="77"/>
      <c r="E2307" s="77"/>
      <c r="F2307" s="77"/>
      <c r="G2307" s="77"/>
      <c r="H2307" s="77"/>
      <c r="I2307" s="77"/>
      <c r="J2307" s="77"/>
      <c r="K2307" s="77"/>
      <c r="L2307" s="77"/>
    </row>
    <row r="2308" spans="1:101" ht="38.25" x14ac:dyDescent="0.2">
      <c r="B2308" s="54" t="s">
        <v>1918</v>
      </c>
      <c r="C2308" s="77" t="s">
        <v>2055</v>
      </c>
      <c r="D2308" s="77"/>
      <c r="E2308" s="77"/>
      <c r="F2308" s="77"/>
      <c r="G2308" s="77"/>
      <c r="H2308" s="77"/>
      <c r="I2308" s="77"/>
      <c r="J2308" s="77"/>
      <c r="K2308" s="77"/>
      <c r="L2308" s="77"/>
      <c r="CW2308" s="55" t="s">
        <v>2055</v>
      </c>
    </row>
    <row r="2309" spans="1:101" ht="63.75" x14ac:dyDescent="0.2">
      <c r="C2309" s="78" t="s">
        <v>2056</v>
      </c>
      <c r="D2309" s="78"/>
      <c r="E2309" s="78"/>
      <c r="F2309" s="78"/>
      <c r="CW2309" s="56" t="s">
        <v>2056</v>
      </c>
    </row>
    <row r="2310" spans="1:101" x14ac:dyDescent="0.2">
      <c r="C2310" s="43" t="str">
        <f>"Объем: "&amp;Source!I950&amp;"=1/"&amp;"100"</f>
        <v>Объем: 0,01=1/100</v>
      </c>
    </row>
    <row r="2311" spans="1:101" ht="15" x14ac:dyDescent="0.2">
      <c r="A2311" s="37"/>
      <c r="B2311" s="40">
        <v>1</v>
      </c>
      <c r="C2311" s="37" t="s">
        <v>1961</v>
      </c>
      <c r="D2311" s="39" t="s">
        <v>1203</v>
      </c>
      <c r="E2311" s="44"/>
      <c r="F2311" s="40"/>
      <c r="G2311" s="40">
        <f>Source!U950</f>
        <v>3.0899999999999999E-3</v>
      </c>
      <c r="H2311" s="40"/>
      <c r="I2311" s="40"/>
      <c r="J2311" s="40"/>
      <c r="K2311" s="40"/>
      <c r="L2311" s="45">
        <f>SUM(L2312:L2312)-SUMIF(CE2312:CE2312, 1, L2312:L2312)</f>
        <v>1.63</v>
      </c>
    </row>
    <row r="2312" spans="1:101" ht="28.5" x14ac:dyDescent="0.2">
      <c r="A2312" s="38"/>
      <c r="B2312" s="38" t="s">
        <v>1843</v>
      </c>
      <c r="C2312" s="38" t="s">
        <v>1844</v>
      </c>
      <c r="D2312" s="39" t="s">
        <v>1203</v>
      </c>
      <c r="E2312" s="40">
        <v>1.03</v>
      </c>
      <c r="F2312" s="40">
        <f>ROUND(0.3,7)</f>
        <v>0.3</v>
      </c>
      <c r="G2312" s="40">
        <f>SmtRes!CX1732</f>
        <v>3.0899999999999999E-3</v>
      </c>
      <c r="H2312" s="42"/>
      <c r="I2312" s="41"/>
      <c r="J2312" s="42">
        <f>SmtRes!CZ1732</f>
        <v>527.6</v>
      </c>
      <c r="K2312" s="41"/>
      <c r="L2312" s="42">
        <f>SmtRes!DI1732</f>
        <v>1.63</v>
      </c>
    </row>
    <row r="2313" spans="1:101" ht="15" x14ac:dyDescent="0.2">
      <c r="A2313" s="37"/>
      <c r="B2313" s="40">
        <v>2</v>
      </c>
      <c r="C2313" s="37" t="s">
        <v>1962</v>
      </c>
      <c r="D2313" s="39"/>
      <c r="E2313" s="44"/>
      <c r="F2313" s="40"/>
      <c r="G2313" s="40"/>
      <c r="H2313" s="40"/>
      <c r="I2313" s="40"/>
      <c r="J2313" s="40"/>
      <c r="K2313" s="40"/>
      <c r="L2313" s="45">
        <f>SUM(L2314:L2318)-SUMIF(CE2314:CE2318, 1, L2314:L2318)</f>
        <v>6.9999999999999993E-2</v>
      </c>
    </row>
    <row r="2314" spans="1:101" ht="15" x14ac:dyDescent="0.2">
      <c r="A2314" s="37"/>
      <c r="B2314" s="40"/>
      <c r="C2314" s="37" t="s">
        <v>1964</v>
      </c>
      <c r="D2314" s="39" t="s">
        <v>1203</v>
      </c>
      <c r="E2314" s="44"/>
      <c r="F2314" s="40"/>
      <c r="G2314" s="40">
        <f>Source!V950</f>
        <v>6.0000000000000002E-5</v>
      </c>
      <c r="H2314" s="40"/>
      <c r="I2314" s="40"/>
      <c r="J2314" s="40"/>
      <c r="K2314" s="40"/>
      <c r="L2314" s="45">
        <f>SUMIF(CE2315:CE2318, 1, L2315:L2318)</f>
        <v>0.04</v>
      </c>
      <c r="CE2314">
        <v>1</v>
      </c>
    </row>
    <row r="2315" spans="1:101" ht="28.5" x14ac:dyDescent="0.2">
      <c r="A2315" s="38"/>
      <c r="B2315" s="38" t="s">
        <v>1220</v>
      </c>
      <c r="C2315" s="38" t="s">
        <v>1222</v>
      </c>
      <c r="D2315" s="39" t="s">
        <v>1100</v>
      </c>
      <c r="E2315" s="40">
        <v>0.01</v>
      </c>
      <c r="F2315" s="40">
        <f>ROUND(0.3,7)</f>
        <v>0.3</v>
      </c>
      <c r="G2315" s="40">
        <f>SmtRes!CX1734</f>
        <v>3.0000000000000001E-5</v>
      </c>
      <c r="H2315" s="42"/>
      <c r="I2315" s="41"/>
      <c r="J2315" s="42">
        <f>SmtRes!CZ1734</f>
        <v>1626.29</v>
      </c>
      <c r="K2315" s="41"/>
      <c r="L2315" s="42">
        <f>SmtRes!DG1734</f>
        <v>0.05</v>
      </c>
    </row>
    <row r="2316" spans="1:101" ht="28.5" x14ac:dyDescent="0.2">
      <c r="A2316" s="38"/>
      <c r="B2316" s="38" t="s">
        <v>1223</v>
      </c>
      <c r="C2316" s="38" t="s">
        <v>1975</v>
      </c>
      <c r="D2316" s="39" t="s">
        <v>1203</v>
      </c>
      <c r="E2316" s="40">
        <f>SmtRes!DO1734*SmtRes!AT1734</f>
        <v>0.01</v>
      </c>
      <c r="F2316" s="40">
        <f>ROUND(0.3,7)</f>
        <v>0.3</v>
      </c>
      <c r="G2316" s="40">
        <f>ROUND(E2316*F2316*G2306, 7)</f>
        <v>3.0000000000000001E-5</v>
      </c>
      <c r="H2316" s="42"/>
      <c r="I2316" s="41"/>
      <c r="J2316" s="42">
        <f>ROUND(SmtRes!AG1734/SmtRes!DO1734, 2)</f>
        <v>724.95</v>
      </c>
      <c r="K2316" s="41"/>
      <c r="L2316" s="42">
        <f>SmtRes!DH1734</f>
        <v>0.02</v>
      </c>
      <c r="CE2316">
        <v>1</v>
      </c>
    </row>
    <row r="2317" spans="1:101" ht="28.5" x14ac:dyDescent="0.2">
      <c r="A2317" s="38"/>
      <c r="B2317" s="38" t="s">
        <v>1206</v>
      </c>
      <c r="C2317" s="38" t="s">
        <v>1208</v>
      </c>
      <c r="D2317" s="39" t="s">
        <v>1100</v>
      </c>
      <c r="E2317" s="40">
        <v>0.01</v>
      </c>
      <c r="F2317" s="40">
        <f>ROUND(0.3,7)</f>
        <v>0.3</v>
      </c>
      <c r="G2317" s="40">
        <f>SmtRes!CX1735</f>
        <v>3.0000000000000001E-5</v>
      </c>
      <c r="H2317" s="42"/>
      <c r="I2317" s="41"/>
      <c r="J2317" s="42">
        <f>SmtRes!CZ1735</f>
        <v>641.70000000000005</v>
      </c>
      <c r="K2317" s="41"/>
      <c r="L2317" s="42">
        <f>SmtRes!DG1735</f>
        <v>0.02</v>
      </c>
    </row>
    <row r="2318" spans="1:101" ht="28.5" x14ac:dyDescent="0.2">
      <c r="A2318" s="38"/>
      <c r="B2318" s="38" t="s">
        <v>1209</v>
      </c>
      <c r="C2318" s="38" t="s">
        <v>1963</v>
      </c>
      <c r="D2318" s="39" t="s">
        <v>1203</v>
      </c>
      <c r="E2318" s="40">
        <f>SmtRes!DO1735*SmtRes!AT1735</f>
        <v>0.01</v>
      </c>
      <c r="F2318" s="40">
        <f>ROUND(0.3,7)</f>
        <v>0.3</v>
      </c>
      <c r="G2318" s="40">
        <f>ROUND(E2318*F2318*G2306, 7)</f>
        <v>3.0000000000000001E-5</v>
      </c>
      <c r="H2318" s="42"/>
      <c r="I2318" s="41"/>
      <c r="J2318" s="42">
        <f>ROUND(SmtRes!AG1735/SmtRes!DO1735, 2)</f>
        <v>539.69000000000005</v>
      </c>
      <c r="K2318" s="41"/>
      <c r="L2318" s="42">
        <f>SmtRes!DH1735</f>
        <v>0.02</v>
      </c>
      <c r="CE2318">
        <v>1</v>
      </c>
    </row>
    <row r="2319" spans="1:101" ht="15" hidden="1" x14ac:dyDescent="0.2">
      <c r="A2319" s="37"/>
      <c r="B2319" s="40">
        <v>4</v>
      </c>
      <c r="C2319" s="37" t="s">
        <v>1965</v>
      </c>
      <c r="D2319" s="39"/>
      <c r="E2319" s="44"/>
      <c r="F2319" s="40"/>
      <c r="G2319" s="40"/>
      <c r="H2319" s="40"/>
      <c r="I2319" s="40"/>
      <c r="J2319" s="40"/>
      <c r="K2319" s="40"/>
      <c r="L2319" s="45">
        <f>SUM(L2320:L2322)-SUMIF(CE2320:CE2322, 1, L2320:L2322)</f>
        <v>0</v>
      </c>
    </row>
    <row r="2320" spans="1:101" ht="71.25" x14ac:dyDescent="0.2">
      <c r="A2320" s="38"/>
      <c r="B2320" s="38" t="s">
        <v>1831</v>
      </c>
      <c r="C2320" s="38" t="s">
        <v>1833</v>
      </c>
      <c r="D2320" s="39" t="s">
        <v>211</v>
      </c>
      <c r="E2320" s="40">
        <v>13.33</v>
      </c>
      <c r="F2320" s="40">
        <f>ROUND((0)*0,7)</f>
        <v>0</v>
      </c>
      <c r="G2320" s="40">
        <f>SmtRes!CX1736</f>
        <v>0</v>
      </c>
      <c r="H2320" s="42">
        <f>SmtRes!CZ1736</f>
        <v>5.87</v>
      </c>
      <c r="I2320" s="41">
        <f>SmtRes!AI1736</f>
        <v>0.88</v>
      </c>
      <c r="J2320" s="42">
        <f>ROUND(H2320*I2320, 2)</f>
        <v>5.17</v>
      </c>
      <c r="K2320" s="41"/>
      <c r="L2320" s="42">
        <f>SmtRes!DF1736</f>
        <v>0</v>
      </c>
    </row>
    <row r="2321" spans="1:83" ht="57" x14ac:dyDescent="0.2">
      <c r="A2321" s="38"/>
      <c r="B2321" s="38" t="s">
        <v>1799</v>
      </c>
      <c r="C2321" s="38" t="s">
        <v>1801</v>
      </c>
      <c r="D2321" s="39" t="s">
        <v>588</v>
      </c>
      <c r="E2321" s="40">
        <v>0.5</v>
      </c>
      <c r="F2321" s="40">
        <f>ROUND((0)*0,7)</f>
        <v>0</v>
      </c>
      <c r="G2321" s="40">
        <f>SmtRes!CX1737</f>
        <v>0</v>
      </c>
      <c r="H2321" s="42">
        <f>SmtRes!CZ1737</f>
        <v>37.71</v>
      </c>
      <c r="I2321" s="41">
        <f>SmtRes!AI1737</f>
        <v>1.53</v>
      </c>
      <c r="J2321" s="42">
        <f>ROUND(H2321*I2321, 2)</f>
        <v>57.7</v>
      </c>
      <c r="K2321" s="41"/>
      <c r="L2321" s="42">
        <f>SmtRes!DF1737</f>
        <v>0</v>
      </c>
    </row>
    <row r="2322" spans="1:83" ht="28.5" x14ac:dyDescent="0.2">
      <c r="A2322" s="38"/>
      <c r="B2322" s="38" t="s">
        <v>1755</v>
      </c>
      <c r="C2322" s="46" t="s">
        <v>1757</v>
      </c>
      <c r="D2322" s="47" t="s">
        <v>441</v>
      </c>
      <c r="E2322" s="48">
        <v>0.05</v>
      </c>
      <c r="F2322" s="48">
        <f>ROUND((0)*0,7)</f>
        <v>0</v>
      </c>
      <c r="G2322" s="48">
        <f>SmtRes!CX1738</f>
        <v>0</v>
      </c>
      <c r="H2322" s="49">
        <f>SmtRes!CZ1738</f>
        <v>79.88</v>
      </c>
      <c r="I2322" s="50">
        <f>SmtRes!AI1738</f>
        <v>1.44</v>
      </c>
      <c r="J2322" s="49">
        <f>ROUND(H2322*I2322, 2)</f>
        <v>115.03</v>
      </c>
      <c r="K2322" s="50"/>
      <c r="L2322" s="49">
        <f>SmtRes!DF1738</f>
        <v>0</v>
      </c>
    </row>
    <row r="2323" spans="1:83" ht="15" x14ac:dyDescent="0.2">
      <c r="A2323" s="38"/>
      <c r="B2323" s="38"/>
      <c r="C2323" s="52" t="s">
        <v>1966</v>
      </c>
      <c r="D2323" s="39"/>
      <c r="E2323" s="40"/>
      <c r="F2323" s="40"/>
      <c r="G2323" s="40"/>
      <c r="H2323" s="42"/>
      <c r="I2323" s="41"/>
      <c r="J2323" s="42"/>
      <c r="K2323" s="41"/>
      <c r="L2323" s="42">
        <f>L2311+L2313+L2314+L2319</f>
        <v>1.74</v>
      </c>
    </row>
    <row r="2324" spans="1:83" ht="14.25" x14ac:dyDescent="0.2">
      <c r="A2324" s="38"/>
      <c r="B2324" s="38"/>
      <c r="C2324" s="38" t="s">
        <v>1967</v>
      </c>
      <c r="D2324" s="39"/>
      <c r="E2324" s="40"/>
      <c r="F2324" s="40"/>
      <c r="G2324" s="40"/>
      <c r="H2324" s="42"/>
      <c r="I2324" s="41"/>
      <c r="J2324" s="42"/>
      <c r="K2324" s="41"/>
      <c r="L2324" s="42">
        <f>SUM(AR2306:AR2327)+SUM(AS2306:AS2327)+SUM(AT2306:AT2327)+SUM(AU2306:AU2327)+SUM(AV2306:AV2327)</f>
        <v>1.67</v>
      </c>
    </row>
    <row r="2325" spans="1:83" ht="28.5" x14ac:dyDescent="0.2">
      <c r="A2325" s="38"/>
      <c r="B2325" s="38" t="s">
        <v>515</v>
      </c>
      <c r="C2325" s="38" t="s">
        <v>2118</v>
      </c>
      <c r="D2325" s="39" t="s">
        <v>635</v>
      </c>
      <c r="E2325" s="40">
        <f>Source!BZ950</f>
        <v>97</v>
      </c>
      <c r="F2325" s="40"/>
      <c r="G2325" s="40">
        <f>Source!AT950</f>
        <v>97</v>
      </c>
      <c r="H2325" s="42"/>
      <c r="I2325" s="41"/>
      <c r="J2325" s="42"/>
      <c r="K2325" s="41"/>
      <c r="L2325" s="42">
        <f>SUM(AZ2306:AZ2327)</f>
        <v>1.62</v>
      </c>
    </row>
    <row r="2326" spans="1:83" ht="28.5" x14ac:dyDescent="0.2">
      <c r="A2326" s="46"/>
      <c r="B2326" s="46" t="s">
        <v>516</v>
      </c>
      <c r="C2326" s="46" t="s">
        <v>2119</v>
      </c>
      <c r="D2326" s="47" t="s">
        <v>635</v>
      </c>
      <c r="E2326" s="48">
        <f>Source!CA950</f>
        <v>51</v>
      </c>
      <c r="F2326" s="48"/>
      <c r="G2326" s="48">
        <f>Source!AU950</f>
        <v>51</v>
      </c>
      <c r="H2326" s="49"/>
      <c r="I2326" s="50"/>
      <c r="J2326" s="49"/>
      <c r="K2326" s="50"/>
      <c r="L2326" s="49">
        <f>SUM(BA2306:BA2327)</f>
        <v>0.85</v>
      </c>
    </row>
    <row r="2327" spans="1:83" ht="15" x14ac:dyDescent="0.2">
      <c r="C2327" s="74" t="s">
        <v>1970</v>
      </c>
      <c r="D2327" s="74"/>
      <c r="E2327" s="74"/>
      <c r="F2327" s="74"/>
      <c r="G2327" s="74"/>
      <c r="H2327" s="74"/>
      <c r="I2327" s="75">
        <f>IF(E2306&lt;&gt;0,K2327/E2306, 0)</f>
        <v>421</v>
      </c>
      <c r="J2327" s="75"/>
      <c r="K2327" s="75">
        <f>L2311+L2313+L2319+L2325+L2326+L2314</f>
        <v>4.21</v>
      </c>
      <c r="L2327" s="75"/>
      <c r="M2327" s="70">
        <f>K2327*1.038</f>
        <v>4.36998</v>
      </c>
      <c r="AD2327">
        <f>ROUND((Source!AT950/100)*((ROUND(SUMIF(SmtRes!AQ1732:'SmtRes'!AQ1738,"=1",SmtRes!AD1732:'SmtRes'!AD1738)*Source!I950, 2)+ROUND(SUMIF(SmtRes!AQ1732:'SmtRes'!AQ1738,"=1",SmtRes!AC1732:'SmtRes'!AC1738)*Source!I950, 2))), 2)</f>
        <v>17.39</v>
      </c>
      <c r="AE2327">
        <f>ROUND((Source!AU950/100)*((ROUND(SUMIF(SmtRes!AQ1732:'SmtRes'!AQ1738,"=1",SmtRes!AD1732:'SmtRes'!AD1738)*Source!I950, 2)+ROUND(SUMIF(SmtRes!AQ1732:'SmtRes'!AQ1738,"=1",SmtRes!AC1732:'SmtRes'!AC1738)*Source!I950, 2))), 2)</f>
        <v>9.14</v>
      </c>
      <c r="AN2327" s="51">
        <f>L2311+L2313+L2319+L2325+L2326+L2314</f>
        <v>4.21</v>
      </c>
      <c r="AO2327" s="51">
        <f>L2313</f>
        <v>6.9999999999999993E-2</v>
      </c>
      <c r="AQ2327" t="s">
        <v>1971</v>
      </c>
      <c r="AR2327" s="51">
        <f>L2311</f>
        <v>1.63</v>
      </c>
      <c r="AT2327" s="51">
        <f>L2314</f>
        <v>0.04</v>
      </c>
      <c r="AV2327" t="s">
        <v>1971</v>
      </c>
      <c r="AW2327" s="51">
        <f>L2319</f>
        <v>0</v>
      </c>
      <c r="AZ2327">
        <f>Source!X950</f>
        <v>1.62</v>
      </c>
      <c r="BA2327">
        <f>Source!Y950</f>
        <v>0.85</v>
      </c>
      <c r="CD2327">
        <v>2</v>
      </c>
    </row>
    <row r="2328" spans="1:83" ht="54" x14ac:dyDescent="0.2">
      <c r="A2328" s="36">
        <v>128</v>
      </c>
      <c r="B2328" s="38" t="s">
        <v>2209</v>
      </c>
      <c r="C2328" s="38" t="s">
        <v>2212</v>
      </c>
      <c r="D2328" s="39" t="str">
        <f>Source!H953</f>
        <v>100 м</v>
      </c>
      <c r="E2328" s="40">
        <f>Source!K953</f>
        <v>0.01</v>
      </c>
      <c r="F2328" s="40"/>
      <c r="G2328" s="40">
        <f>Source!I953</f>
        <v>0.01</v>
      </c>
      <c r="H2328" s="42"/>
      <c r="I2328" s="41"/>
      <c r="J2328" s="42"/>
      <c r="K2328" s="41"/>
      <c r="L2328" s="42"/>
    </row>
    <row r="2329" spans="1:83" x14ac:dyDescent="0.2">
      <c r="C2329" s="43" t="str">
        <f>"Объем: "&amp;Source!I953&amp;"=1/"&amp;"100"</f>
        <v>Объем: 0,01=1/100</v>
      </c>
    </row>
    <row r="2330" spans="1:83" ht="15" x14ac:dyDescent="0.2">
      <c r="A2330" s="37"/>
      <c r="B2330" s="40">
        <v>1</v>
      </c>
      <c r="C2330" s="37" t="s">
        <v>1961</v>
      </c>
      <c r="D2330" s="39" t="s">
        <v>1203</v>
      </c>
      <c r="E2330" s="44"/>
      <c r="F2330" s="40"/>
      <c r="G2330" s="40">
        <f>Source!U953</f>
        <v>1.03E-2</v>
      </c>
      <c r="H2330" s="40"/>
      <c r="I2330" s="40"/>
      <c r="J2330" s="40"/>
      <c r="K2330" s="40"/>
      <c r="L2330" s="45">
        <f>SUM(L2331:L2331)-SUMIF(CE2331:CE2331, 1, L2331:L2331)</f>
        <v>5.43</v>
      </c>
    </row>
    <row r="2331" spans="1:83" ht="28.5" x14ac:dyDescent="0.2">
      <c r="A2331" s="38"/>
      <c r="B2331" s="38" t="s">
        <v>1843</v>
      </c>
      <c r="C2331" s="38" t="s">
        <v>1844</v>
      </c>
      <c r="D2331" s="39" t="s">
        <v>1203</v>
      </c>
      <c r="E2331" s="40">
        <v>1.03</v>
      </c>
      <c r="F2331" s="40"/>
      <c r="G2331" s="40">
        <f>SmtRes!CX1753</f>
        <v>1.03E-2</v>
      </c>
      <c r="H2331" s="42"/>
      <c r="I2331" s="41"/>
      <c r="J2331" s="42">
        <f>SmtRes!CZ1753</f>
        <v>527.6</v>
      </c>
      <c r="K2331" s="41"/>
      <c r="L2331" s="42">
        <f>SmtRes!DI1753</f>
        <v>5.43</v>
      </c>
    </row>
    <row r="2332" spans="1:83" ht="15" x14ac:dyDescent="0.2">
      <c r="A2332" s="37"/>
      <c r="B2332" s="40">
        <v>2</v>
      </c>
      <c r="C2332" s="37" t="s">
        <v>1962</v>
      </c>
      <c r="D2332" s="39"/>
      <c r="E2332" s="44"/>
      <c r="F2332" s="40"/>
      <c r="G2332" s="40"/>
      <c r="H2332" s="40"/>
      <c r="I2332" s="40"/>
      <c r="J2332" s="40"/>
      <c r="K2332" s="40"/>
      <c r="L2332" s="45">
        <f>SUM(L2333:L2337)-SUMIF(CE2333:CE2337, 1, L2333:L2337)</f>
        <v>0.22000000000000003</v>
      </c>
    </row>
    <row r="2333" spans="1:83" ht="15" x14ac:dyDescent="0.2">
      <c r="A2333" s="37"/>
      <c r="B2333" s="40"/>
      <c r="C2333" s="37" t="s">
        <v>1964</v>
      </c>
      <c r="D2333" s="39" t="s">
        <v>1203</v>
      </c>
      <c r="E2333" s="44"/>
      <c r="F2333" s="40"/>
      <c r="G2333" s="40">
        <f>Source!V953</f>
        <v>2.0000000000000001E-4</v>
      </c>
      <c r="H2333" s="40"/>
      <c r="I2333" s="40"/>
      <c r="J2333" s="40"/>
      <c r="K2333" s="40"/>
      <c r="L2333" s="45">
        <f>SUMIF(CE2334:CE2337, 1, L2334:L2337)</f>
        <v>0.12000000000000001</v>
      </c>
      <c r="CE2333">
        <v>1</v>
      </c>
    </row>
    <row r="2334" spans="1:83" ht="28.5" x14ac:dyDescent="0.2">
      <c r="A2334" s="38"/>
      <c r="B2334" s="38" t="s">
        <v>1220</v>
      </c>
      <c r="C2334" s="38" t="s">
        <v>1222</v>
      </c>
      <c r="D2334" s="39" t="s">
        <v>1100</v>
      </c>
      <c r="E2334" s="40">
        <v>0.01</v>
      </c>
      <c r="F2334" s="40"/>
      <c r="G2334" s="40">
        <f>SmtRes!CX1755</f>
        <v>1E-4</v>
      </c>
      <c r="H2334" s="42"/>
      <c r="I2334" s="41"/>
      <c r="J2334" s="42">
        <f>SmtRes!CZ1755</f>
        <v>1626.29</v>
      </c>
      <c r="K2334" s="41"/>
      <c r="L2334" s="42">
        <f>SmtRes!DG1755</f>
        <v>0.16</v>
      </c>
    </row>
    <row r="2335" spans="1:83" ht="28.5" x14ac:dyDescent="0.2">
      <c r="A2335" s="38"/>
      <c r="B2335" s="38" t="s">
        <v>1223</v>
      </c>
      <c r="C2335" s="38" t="s">
        <v>1975</v>
      </c>
      <c r="D2335" s="39" t="s">
        <v>1203</v>
      </c>
      <c r="E2335" s="40">
        <f>SmtRes!DO1755*SmtRes!AT1755</f>
        <v>0.01</v>
      </c>
      <c r="F2335" s="40"/>
      <c r="G2335" s="40">
        <f>ROUND(E2335*G2328, 7)</f>
        <v>1E-4</v>
      </c>
      <c r="H2335" s="42"/>
      <c r="I2335" s="41"/>
      <c r="J2335" s="42">
        <f>ROUND(SmtRes!AG1755/SmtRes!DO1755, 2)</f>
        <v>724.95</v>
      </c>
      <c r="K2335" s="41"/>
      <c r="L2335" s="42">
        <f>SmtRes!DH1755</f>
        <v>7.0000000000000007E-2</v>
      </c>
      <c r="CE2335">
        <v>1</v>
      </c>
    </row>
    <row r="2336" spans="1:83" ht="28.5" x14ac:dyDescent="0.2">
      <c r="A2336" s="38"/>
      <c r="B2336" s="38" t="s">
        <v>1206</v>
      </c>
      <c r="C2336" s="38" t="s">
        <v>1208</v>
      </c>
      <c r="D2336" s="39" t="s">
        <v>1100</v>
      </c>
      <c r="E2336" s="40">
        <v>0.01</v>
      </c>
      <c r="F2336" s="40"/>
      <c r="G2336" s="40">
        <f>SmtRes!CX1756</f>
        <v>1E-4</v>
      </c>
      <c r="H2336" s="42"/>
      <c r="I2336" s="41"/>
      <c r="J2336" s="42">
        <f>SmtRes!CZ1756</f>
        <v>641.70000000000005</v>
      </c>
      <c r="K2336" s="41"/>
      <c r="L2336" s="42">
        <f>SmtRes!DG1756</f>
        <v>0.06</v>
      </c>
    </row>
    <row r="2337" spans="1:83" ht="28.5" x14ac:dyDescent="0.2">
      <c r="A2337" s="38"/>
      <c r="B2337" s="38" t="s">
        <v>1209</v>
      </c>
      <c r="C2337" s="38" t="s">
        <v>1963</v>
      </c>
      <c r="D2337" s="39" t="s">
        <v>1203</v>
      </c>
      <c r="E2337" s="40">
        <f>SmtRes!DO1756*SmtRes!AT1756</f>
        <v>0.01</v>
      </c>
      <c r="F2337" s="40"/>
      <c r="G2337" s="40">
        <f>ROUND(E2337*G2328, 7)</f>
        <v>1E-4</v>
      </c>
      <c r="H2337" s="42"/>
      <c r="I2337" s="41"/>
      <c r="J2337" s="42">
        <f>ROUND(SmtRes!AG1756/SmtRes!DO1756, 2)</f>
        <v>539.69000000000005</v>
      </c>
      <c r="K2337" s="41"/>
      <c r="L2337" s="42">
        <f>SmtRes!DH1756</f>
        <v>0.05</v>
      </c>
      <c r="CE2337">
        <v>1</v>
      </c>
    </row>
    <row r="2338" spans="1:83" ht="15" hidden="1" x14ac:dyDescent="0.2">
      <c r="A2338" s="37"/>
      <c r="B2338" s="40">
        <v>4</v>
      </c>
      <c r="C2338" s="37" t="s">
        <v>1965</v>
      </c>
      <c r="D2338" s="39"/>
      <c r="E2338" s="44"/>
      <c r="F2338" s="40"/>
      <c r="G2338" s="40"/>
      <c r="H2338" s="40"/>
      <c r="I2338" s="40"/>
      <c r="J2338" s="40"/>
      <c r="K2338" s="40"/>
      <c r="L2338" s="45">
        <f>SUM(L2339:L2341)-SUMIF(CE2339:CE2341, 1, L2339:L2341)</f>
        <v>0</v>
      </c>
    </row>
    <row r="2339" spans="1:83" ht="71.25" x14ac:dyDescent="0.2">
      <c r="A2339" s="38"/>
      <c r="B2339" s="38" t="s">
        <v>1831</v>
      </c>
      <c r="C2339" s="38" t="s">
        <v>1833</v>
      </c>
      <c r="D2339" s="39" t="s">
        <v>211</v>
      </c>
      <c r="E2339" s="40">
        <v>13.33</v>
      </c>
      <c r="F2339" s="40">
        <f>ROUND(0,7)</f>
        <v>0</v>
      </c>
      <c r="G2339" s="40">
        <f>SmtRes!CX1757</f>
        <v>0</v>
      </c>
      <c r="H2339" s="42">
        <f>SmtRes!CZ1757</f>
        <v>5.87</v>
      </c>
      <c r="I2339" s="41">
        <f>SmtRes!AI1757</f>
        <v>0.88</v>
      </c>
      <c r="J2339" s="42">
        <f>ROUND(H2339*I2339, 2)</f>
        <v>5.17</v>
      </c>
      <c r="K2339" s="41"/>
      <c r="L2339" s="42">
        <f>SmtRes!DF1757</f>
        <v>0</v>
      </c>
    </row>
    <row r="2340" spans="1:83" ht="57" x14ac:dyDescent="0.2">
      <c r="A2340" s="38"/>
      <c r="B2340" s="38" t="s">
        <v>1799</v>
      </c>
      <c r="C2340" s="38" t="s">
        <v>1801</v>
      </c>
      <c r="D2340" s="39" t="s">
        <v>588</v>
      </c>
      <c r="E2340" s="40">
        <v>0.5</v>
      </c>
      <c r="F2340" s="40">
        <f>ROUND(0,7)</f>
        <v>0</v>
      </c>
      <c r="G2340" s="40">
        <f>SmtRes!CX1758</f>
        <v>0</v>
      </c>
      <c r="H2340" s="42">
        <f>SmtRes!CZ1758</f>
        <v>37.71</v>
      </c>
      <c r="I2340" s="41">
        <f>SmtRes!AI1758</f>
        <v>1.53</v>
      </c>
      <c r="J2340" s="42">
        <f>ROUND(H2340*I2340, 2)</f>
        <v>57.7</v>
      </c>
      <c r="K2340" s="41"/>
      <c r="L2340" s="42">
        <f>SmtRes!DF1758</f>
        <v>0</v>
      </c>
    </row>
    <row r="2341" spans="1:83" ht="28.5" x14ac:dyDescent="0.2">
      <c r="A2341" s="38"/>
      <c r="B2341" s="38" t="s">
        <v>1755</v>
      </c>
      <c r="C2341" s="46" t="s">
        <v>1757</v>
      </c>
      <c r="D2341" s="47" t="s">
        <v>441</v>
      </c>
      <c r="E2341" s="48">
        <v>0.05</v>
      </c>
      <c r="F2341" s="48">
        <f>ROUND(0,7)</f>
        <v>0</v>
      </c>
      <c r="G2341" s="48">
        <f>SmtRes!CX1759</f>
        <v>0</v>
      </c>
      <c r="H2341" s="49">
        <f>SmtRes!CZ1759</f>
        <v>79.88</v>
      </c>
      <c r="I2341" s="50">
        <f>SmtRes!AI1759</f>
        <v>1.44</v>
      </c>
      <c r="J2341" s="49">
        <f>ROUND(H2341*I2341, 2)</f>
        <v>115.03</v>
      </c>
      <c r="K2341" s="50"/>
      <c r="L2341" s="49">
        <f>SmtRes!DF1759</f>
        <v>0</v>
      </c>
    </row>
    <row r="2342" spans="1:83" ht="15" x14ac:dyDescent="0.2">
      <c r="A2342" s="38"/>
      <c r="B2342" s="38"/>
      <c r="C2342" s="52" t="s">
        <v>1966</v>
      </c>
      <c r="D2342" s="39"/>
      <c r="E2342" s="40"/>
      <c r="F2342" s="40"/>
      <c r="G2342" s="40"/>
      <c r="H2342" s="42"/>
      <c r="I2342" s="41"/>
      <c r="J2342" s="42"/>
      <c r="K2342" s="41"/>
      <c r="L2342" s="42">
        <f>L2330+L2332+L2333+L2338</f>
        <v>5.77</v>
      </c>
    </row>
    <row r="2343" spans="1:83" ht="14.25" x14ac:dyDescent="0.2">
      <c r="A2343" s="38"/>
      <c r="B2343" s="38"/>
      <c r="C2343" s="38" t="s">
        <v>1967</v>
      </c>
      <c r="D2343" s="39"/>
      <c r="E2343" s="40"/>
      <c r="F2343" s="40"/>
      <c r="G2343" s="40"/>
      <c r="H2343" s="42"/>
      <c r="I2343" s="41"/>
      <c r="J2343" s="42"/>
      <c r="K2343" s="41"/>
      <c r="L2343" s="42">
        <f>SUM(AR2328:AR2346)+SUM(AS2328:AS2346)+SUM(AT2328:AT2346)+SUM(AU2328:AU2346)+SUM(AV2328:AV2346)</f>
        <v>5.55</v>
      </c>
    </row>
    <row r="2344" spans="1:83" ht="28.5" x14ac:dyDescent="0.2">
      <c r="A2344" s="38"/>
      <c r="B2344" s="38" t="s">
        <v>515</v>
      </c>
      <c r="C2344" s="38" t="s">
        <v>2118</v>
      </c>
      <c r="D2344" s="39" t="s">
        <v>635</v>
      </c>
      <c r="E2344" s="40">
        <f>Source!BZ953</f>
        <v>97</v>
      </c>
      <c r="F2344" s="40"/>
      <c r="G2344" s="40">
        <f>Source!AT953</f>
        <v>97</v>
      </c>
      <c r="H2344" s="42"/>
      <c r="I2344" s="41"/>
      <c r="J2344" s="42"/>
      <c r="K2344" s="41"/>
      <c r="L2344" s="42">
        <f>SUM(AZ2328:AZ2346)</f>
        <v>5.38</v>
      </c>
    </row>
    <row r="2345" spans="1:83" ht="28.5" x14ac:dyDescent="0.2">
      <c r="A2345" s="46"/>
      <c r="B2345" s="46" t="s">
        <v>516</v>
      </c>
      <c r="C2345" s="46" t="s">
        <v>2119</v>
      </c>
      <c r="D2345" s="47" t="s">
        <v>635</v>
      </c>
      <c r="E2345" s="48">
        <f>Source!CA953</f>
        <v>51</v>
      </c>
      <c r="F2345" s="48"/>
      <c r="G2345" s="48">
        <f>Source!AU953</f>
        <v>51</v>
      </c>
      <c r="H2345" s="49"/>
      <c r="I2345" s="50"/>
      <c r="J2345" s="49"/>
      <c r="K2345" s="50"/>
      <c r="L2345" s="49">
        <f>SUM(BA2328:BA2346)</f>
        <v>2.83</v>
      </c>
    </row>
    <row r="2346" spans="1:83" ht="15" x14ac:dyDescent="0.2">
      <c r="C2346" s="74" t="s">
        <v>1970</v>
      </c>
      <c r="D2346" s="74"/>
      <c r="E2346" s="74"/>
      <c r="F2346" s="74"/>
      <c r="G2346" s="74"/>
      <c r="H2346" s="74"/>
      <c r="I2346" s="75">
        <f>IF(E2328&lt;&gt;0,K2346/E2328, 0)</f>
        <v>1397.9999999999998</v>
      </c>
      <c r="J2346" s="75"/>
      <c r="K2346" s="75">
        <f>L2330+L2332+L2338+L2344+L2345+L2333</f>
        <v>13.979999999999999</v>
      </c>
      <c r="L2346" s="75"/>
      <c r="M2346" s="70">
        <f>K2346*1.038</f>
        <v>14.511239999999999</v>
      </c>
      <c r="AD2346">
        <f>ROUND((Source!AT953/100)*((ROUND(SUMIF(SmtRes!AQ1753:'SmtRes'!AQ1759,"=1",SmtRes!AD1753:'SmtRes'!AD1759)*Source!I953, 2)+ROUND(SUMIF(SmtRes!AQ1753:'SmtRes'!AQ1759,"=1",SmtRes!AC1753:'SmtRes'!AC1759)*Source!I953, 2))), 2)</f>
        <v>17.39</v>
      </c>
      <c r="AE2346">
        <f>ROUND((Source!AU953/100)*((ROUND(SUMIF(SmtRes!AQ1753:'SmtRes'!AQ1759,"=1",SmtRes!AD1753:'SmtRes'!AD1759)*Source!I953, 2)+ROUND(SUMIF(SmtRes!AQ1753:'SmtRes'!AQ1759,"=1",SmtRes!AC1753:'SmtRes'!AC1759)*Source!I953, 2))), 2)</f>
        <v>9.14</v>
      </c>
      <c r="AN2346" s="51">
        <f>L2330+L2332+L2338+L2344+L2345+L2333</f>
        <v>13.979999999999999</v>
      </c>
      <c r="AO2346" s="51">
        <f>L2332</f>
        <v>0.22000000000000003</v>
      </c>
      <c r="AQ2346" t="s">
        <v>1971</v>
      </c>
      <c r="AR2346" s="51">
        <f>L2330</f>
        <v>5.43</v>
      </c>
      <c r="AT2346" s="51">
        <f>L2333</f>
        <v>0.12000000000000001</v>
      </c>
      <c r="AV2346" t="s">
        <v>1971</v>
      </c>
      <c r="AW2346" s="51">
        <f>L2338</f>
        <v>0</v>
      </c>
      <c r="AZ2346">
        <f>Source!X953</f>
        <v>5.38</v>
      </c>
      <c r="BA2346">
        <f>Source!Y953</f>
        <v>2.83</v>
      </c>
      <c r="CD2346">
        <v>2</v>
      </c>
    </row>
    <row r="2347" spans="1:83" ht="54" x14ac:dyDescent="0.2">
      <c r="A2347" s="36">
        <v>129</v>
      </c>
      <c r="B2347" s="38" t="s">
        <v>2210</v>
      </c>
      <c r="C2347" s="38" t="s">
        <v>2213</v>
      </c>
      <c r="D2347" s="39" t="str">
        <f>Source!H954</f>
        <v>100 м</v>
      </c>
      <c r="E2347" s="40">
        <f>Source!K954</f>
        <v>0.01</v>
      </c>
      <c r="F2347" s="40"/>
      <c r="G2347" s="40">
        <f>Source!I954</f>
        <v>0.01</v>
      </c>
      <c r="H2347" s="42"/>
      <c r="I2347" s="41"/>
      <c r="J2347" s="42"/>
      <c r="K2347" s="41"/>
      <c r="L2347" s="42"/>
    </row>
    <row r="2348" spans="1:83" x14ac:dyDescent="0.2">
      <c r="C2348" s="43" t="str">
        <f>"Объем: "&amp;Source!I954&amp;"=1/"&amp;"100"</f>
        <v>Объем: 0,01=1/100</v>
      </c>
    </row>
    <row r="2349" spans="1:83" ht="15" x14ac:dyDescent="0.2">
      <c r="A2349" s="37"/>
      <c r="B2349" s="40">
        <v>1</v>
      </c>
      <c r="C2349" s="37" t="s">
        <v>1961</v>
      </c>
      <c r="D2349" s="39" t="s">
        <v>1203</v>
      </c>
      <c r="E2349" s="44"/>
      <c r="F2349" s="40"/>
      <c r="G2349" s="40">
        <f>Source!U954</f>
        <v>2.06E-2</v>
      </c>
      <c r="H2349" s="40"/>
      <c r="I2349" s="40"/>
      <c r="J2349" s="40"/>
      <c r="K2349" s="40"/>
      <c r="L2349" s="45">
        <f>SUM(L2350:L2350)-SUMIF(CE2350:CE2350, 1, L2350:L2350)</f>
        <v>10.87</v>
      </c>
    </row>
    <row r="2350" spans="1:83" ht="28.5" x14ac:dyDescent="0.2">
      <c r="A2350" s="38"/>
      <c r="B2350" s="38" t="s">
        <v>1843</v>
      </c>
      <c r="C2350" s="38" t="s">
        <v>1844</v>
      </c>
      <c r="D2350" s="39" t="s">
        <v>1203</v>
      </c>
      <c r="E2350" s="40">
        <v>2.06</v>
      </c>
      <c r="F2350" s="40"/>
      <c r="G2350" s="40">
        <f>SmtRes!CX1760</f>
        <v>2.06E-2</v>
      </c>
      <c r="H2350" s="42"/>
      <c r="I2350" s="41"/>
      <c r="J2350" s="42">
        <f>SmtRes!CZ1760</f>
        <v>527.6</v>
      </c>
      <c r="K2350" s="41"/>
      <c r="L2350" s="42">
        <f>SmtRes!DI1760</f>
        <v>10.87</v>
      </c>
    </row>
    <row r="2351" spans="1:83" ht="15" x14ac:dyDescent="0.2">
      <c r="A2351" s="37"/>
      <c r="B2351" s="40">
        <v>2</v>
      </c>
      <c r="C2351" s="37" t="s">
        <v>1962</v>
      </c>
      <c r="D2351" s="39"/>
      <c r="E2351" s="44"/>
      <c r="F2351" s="40"/>
      <c r="G2351" s="40"/>
      <c r="H2351" s="40"/>
      <c r="I2351" s="40"/>
      <c r="J2351" s="40"/>
      <c r="K2351" s="40"/>
      <c r="L2351" s="45">
        <f>SUM(L2352:L2356)-SUMIF(CE2352:CE2356, 1, L2352:L2356)</f>
        <v>0.46000000000000008</v>
      </c>
    </row>
    <row r="2352" spans="1:83" ht="15" x14ac:dyDescent="0.2">
      <c r="A2352" s="37"/>
      <c r="B2352" s="40"/>
      <c r="C2352" s="37" t="s">
        <v>1964</v>
      </c>
      <c r="D2352" s="39" t="s">
        <v>1203</v>
      </c>
      <c r="E2352" s="44"/>
      <c r="F2352" s="40"/>
      <c r="G2352" s="40">
        <f>Source!V954</f>
        <v>4.0000000000000002E-4</v>
      </c>
      <c r="H2352" s="40"/>
      <c r="I2352" s="40"/>
      <c r="J2352" s="40"/>
      <c r="K2352" s="40"/>
      <c r="L2352" s="45">
        <f>SUMIF(CE2353:CE2356, 1, L2353:L2356)</f>
        <v>0.25</v>
      </c>
      <c r="CE2352">
        <v>1</v>
      </c>
    </row>
    <row r="2353" spans="1:83" ht="28.5" x14ac:dyDescent="0.2">
      <c r="A2353" s="38"/>
      <c r="B2353" s="38" t="s">
        <v>1220</v>
      </c>
      <c r="C2353" s="38" t="s">
        <v>1222</v>
      </c>
      <c r="D2353" s="39" t="s">
        <v>1100</v>
      </c>
      <c r="E2353" s="40">
        <v>0.02</v>
      </c>
      <c r="F2353" s="40"/>
      <c r="G2353" s="40">
        <f>SmtRes!CX1762</f>
        <v>2.0000000000000001E-4</v>
      </c>
      <c r="H2353" s="42"/>
      <c r="I2353" s="41"/>
      <c r="J2353" s="42">
        <f>SmtRes!CZ1762</f>
        <v>1626.29</v>
      </c>
      <c r="K2353" s="41"/>
      <c r="L2353" s="42">
        <f>SmtRes!DG1762</f>
        <v>0.33</v>
      </c>
    </row>
    <row r="2354" spans="1:83" ht="28.5" x14ac:dyDescent="0.2">
      <c r="A2354" s="38"/>
      <c r="B2354" s="38" t="s">
        <v>1223</v>
      </c>
      <c r="C2354" s="38" t="s">
        <v>1975</v>
      </c>
      <c r="D2354" s="39" t="s">
        <v>1203</v>
      </c>
      <c r="E2354" s="40">
        <f>SmtRes!DO1762*SmtRes!AT1762</f>
        <v>0.02</v>
      </c>
      <c r="F2354" s="40"/>
      <c r="G2354" s="40">
        <f>ROUND(E2354*G2347, 7)</f>
        <v>2.0000000000000001E-4</v>
      </c>
      <c r="H2354" s="42"/>
      <c r="I2354" s="41"/>
      <c r="J2354" s="42">
        <f>ROUND(SmtRes!AG1762/SmtRes!DO1762, 2)</f>
        <v>724.95</v>
      </c>
      <c r="K2354" s="41"/>
      <c r="L2354" s="42">
        <f>SmtRes!DH1762</f>
        <v>0.14000000000000001</v>
      </c>
      <c r="CE2354">
        <v>1</v>
      </c>
    </row>
    <row r="2355" spans="1:83" ht="28.5" x14ac:dyDescent="0.2">
      <c r="A2355" s="38"/>
      <c r="B2355" s="38" t="s">
        <v>1206</v>
      </c>
      <c r="C2355" s="38" t="s">
        <v>1208</v>
      </c>
      <c r="D2355" s="39" t="s">
        <v>1100</v>
      </c>
      <c r="E2355" s="40">
        <v>0.02</v>
      </c>
      <c r="F2355" s="40"/>
      <c r="G2355" s="40">
        <f>SmtRes!CX1763</f>
        <v>2.0000000000000001E-4</v>
      </c>
      <c r="H2355" s="42"/>
      <c r="I2355" s="41"/>
      <c r="J2355" s="42">
        <f>SmtRes!CZ1763</f>
        <v>641.70000000000005</v>
      </c>
      <c r="K2355" s="41"/>
      <c r="L2355" s="42">
        <f>SmtRes!DG1763</f>
        <v>0.13</v>
      </c>
    </row>
    <row r="2356" spans="1:83" ht="28.5" x14ac:dyDescent="0.2">
      <c r="A2356" s="38"/>
      <c r="B2356" s="38" t="s">
        <v>1209</v>
      </c>
      <c r="C2356" s="38" t="s">
        <v>1963</v>
      </c>
      <c r="D2356" s="39" t="s">
        <v>1203</v>
      </c>
      <c r="E2356" s="40">
        <f>SmtRes!DO1763*SmtRes!AT1763</f>
        <v>0.02</v>
      </c>
      <c r="F2356" s="40"/>
      <c r="G2356" s="40">
        <f>ROUND(E2356*G2347, 7)</f>
        <v>2.0000000000000001E-4</v>
      </c>
      <c r="H2356" s="42"/>
      <c r="I2356" s="41"/>
      <c r="J2356" s="42">
        <f>ROUND(SmtRes!AG1763/SmtRes!DO1763, 2)</f>
        <v>539.69000000000005</v>
      </c>
      <c r="K2356" s="41"/>
      <c r="L2356" s="42">
        <f>SmtRes!DH1763</f>
        <v>0.11</v>
      </c>
      <c r="CE2356">
        <v>1</v>
      </c>
    </row>
    <row r="2357" spans="1:83" ht="15" hidden="1" x14ac:dyDescent="0.2">
      <c r="A2357" s="37"/>
      <c r="B2357" s="40">
        <v>4</v>
      </c>
      <c r="C2357" s="37" t="s">
        <v>1965</v>
      </c>
      <c r="D2357" s="39"/>
      <c r="E2357" s="44"/>
      <c r="F2357" s="40"/>
      <c r="G2357" s="40"/>
      <c r="H2357" s="40"/>
      <c r="I2357" s="40"/>
      <c r="J2357" s="40"/>
      <c r="K2357" s="40"/>
      <c r="L2357" s="45">
        <f>SUM(L2358:L2360)-SUMIF(CE2358:CE2360, 1, L2358:L2360)</f>
        <v>0</v>
      </c>
    </row>
    <row r="2358" spans="1:83" ht="71.25" x14ac:dyDescent="0.2">
      <c r="A2358" s="38"/>
      <c r="B2358" s="38" t="s">
        <v>1831</v>
      </c>
      <c r="C2358" s="38" t="s">
        <v>1833</v>
      </c>
      <c r="D2358" s="39" t="s">
        <v>211</v>
      </c>
      <c r="E2358" s="40">
        <v>13.33</v>
      </c>
      <c r="F2358" s="40">
        <f>ROUND(0,7)</f>
        <v>0</v>
      </c>
      <c r="G2358" s="40">
        <f>SmtRes!CX1764</f>
        <v>0</v>
      </c>
      <c r="H2358" s="42">
        <f>SmtRes!CZ1764</f>
        <v>5.87</v>
      </c>
      <c r="I2358" s="41">
        <f>SmtRes!AI1764</f>
        <v>0.88</v>
      </c>
      <c r="J2358" s="42">
        <f>ROUND(H2358*I2358, 2)</f>
        <v>5.17</v>
      </c>
      <c r="K2358" s="41"/>
      <c r="L2358" s="42">
        <f>SmtRes!DF1764</f>
        <v>0</v>
      </c>
    </row>
    <row r="2359" spans="1:83" ht="57" x14ac:dyDescent="0.2">
      <c r="A2359" s="38"/>
      <c r="B2359" s="38" t="s">
        <v>1799</v>
      </c>
      <c r="C2359" s="38" t="s">
        <v>1801</v>
      </c>
      <c r="D2359" s="39" t="s">
        <v>588</v>
      </c>
      <c r="E2359" s="40">
        <v>0.55000000000000004</v>
      </c>
      <c r="F2359" s="40">
        <f>ROUND(0,7)</f>
        <v>0</v>
      </c>
      <c r="G2359" s="40">
        <f>SmtRes!CX1765</f>
        <v>0</v>
      </c>
      <c r="H2359" s="42">
        <f>SmtRes!CZ1765</f>
        <v>37.71</v>
      </c>
      <c r="I2359" s="41">
        <f>SmtRes!AI1765</f>
        <v>1.53</v>
      </c>
      <c r="J2359" s="42">
        <f>ROUND(H2359*I2359, 2)</f>
        <v>57.7</v>
      </c>
      <c r="K2359" s="41"/>
      <c r="L2359" s="42">
        <f>SmtRes!DF1765</f>
        <v>0</v>
      </c>
    </row>
    <row r="2360" spans="1:83" ht="28.5" x14ac:dyDescent="0.2">
      <c r="A2360" s="38"/>
      <c r="B2360" s="38" t="s">
        <v>1755</v>
      </c>
      <c r="C2360" s="46" t="s">
        <v>1757</v>
      </c>
      <c r="D2360" s="47" t="s">
        <v>441</v>
      </c>
      <c r="E2360" s="48">
        <v>0.05</v>
      </c>
      <c r="F2360" s="48">
        <f>ROUND(0,7)</f>
        <v>0</v>
      </c>
      <c r="G2360" s="48">
        <f>SmtRes!CX1766</f>
        <v>0</v>
      </c>
      <c r="H2360" s="49">
        <f>SmtRes!CZ1766</f>
        <v>79.88</v>
      </c>
      <c r="I2360" s="50">
        <f>SmtRes!AI1766</f>
        <v>1.44</v>
      </c>
      <c r="J2360" s="49">
        <f>ROUND(H2360*I2360, 2)</f>
        <v>115.03</v>
      </c>
      <c r="K2360" s="50"/>
      <c r="L2360" s="49">
        <f>SmtRes!DF1766</f>
        <v>0</v>
      </c>
    </row>
    <row r="2361" spans="1:83" ht="15" x14ac:dyDescent="0.2">
      <c r="A2361" s="38"/>
      <c r="B2361" s="38"/>
      <c r="C2361" s="52" t="s">
        <v>1966</v>
      </c>
      <c r="D2361" s="39"/>
      <c r="E2361" s="40"/>
      <c r="F2361" s="40"/>
      <c r="G2361" s="40"/>
      <c r="H2361" s="42"/>
      <c r="I2361" s="41"/>
      <c r="J2361" s="42"/>
      <c r="K2361" s="41"/>
      <c r="L2361" s="42">
        <f>L2349+L2351+L2352+L2357</f>
        <v>11.58</v>
      </c>
    </row>
    <row r="2362" spans="1:83" ht="14.25" x14ac:dyDescent="0.2">
      <c r="A2362" s="38"/>
      <c r="B2362" s="38"/>
      <c r="C2362" s="38" t="s">
        <v>1967</v>
      </c>
      <c r="D2362" s="39"/>
      <c r="E2362" s="40"/>
      <c r="F2362" s="40"/>
      <c r="G2362" s="40"/>
      <c r="H2362" s="42"/>
      <c r="I2362" s="41"/>
      <c r="J2362" s="42"/>
      <c r="K2362" s="41"/>
      <c r="L2362" s="42">
        <f>SUM(AR2347:AR2365)+SUM(AS2347:AS2365)+SUM(AT2347:AT2365)+SUM(AU2347:AU2365)+SUM(AV2347:AV2365)</f>
        <v>11.12</v>
      </c>
    </row>
    <row r="2363" spans="1:83" ht="28.5" x14ac:dyDescent="0.2">
      <c r="A2363" s="38"/>
      <c r="B2363" s="38" t="s">
        <v>515</v>
      </c>
      <c r="C2363" s="38" t="s">
        <v>2118</v>
      </c>
      <c r="D2363" s="39" t="s">
        <v>635</v>
      </c>
      <c r="E2363" s="40">
        <f>Source!BZ954</f>
        <v>97</v>
      </c>
      <c r="F2363" s="40"/>
      <c r="G2363" s="40">
        <f>Source!AT954</f>
        <v>97</v>
      </c>
      <c r="H2363" s="42"/>
      <c r="I2363" s="41"/>
      <c r="J2363" s="42"/>
      <c r="K2363" s="41"/>
      <c r="L2363" s="42">
        <f>SUM(AZ2347:AZ2365)</f>
        <v>10.79</v>
      </c>
    </row>
    <row r="2364" spans="1:83" ht="28.5" x14ac:dyDescent="0.2">
      <c r="A2364" s="46"/>
      <c r="B2364" s="46" t="s">
        <v>516</v>
      </c>
      <c r="C2364" s="46" t="s">
        <v>2119</v>
      </c>
      <c r="D2364" s="47" t="s">
        <v>635</v>
      </c>
      <c r="E2364" s="48">
        <f>Source!CA954</f>
        <v>51</v>
      </c>
      <c r="F2364" s="48"/>
      <c r="G2364" s="48">
        <f>Source!AU954</f>
        <v>51</v>
      </c>
      <c r="H2364" s="49"/>
      <c r="I2364" s="50"/>
      <c r="J2364" s="49"/>
      <c r="K2364" s="50"/>
      <c r="L2364" s="49">
        <f>SUM(BA2347:BA2365)</f>
        <v>5.67</v>
      </c>
    </row>
    <row r="2365" spans="1:83" ht="15" x14ac:dyDescent="0.2">
      <c r="C2365" s="74" t="s">
        <v>1970</v>
      </c>
      <c r="D2365" s="74"/>
      <c r="E2365" s="74"/>
      <c r="F2365" s="74"/>
      <c r="G2365" s="74"/>
      <c r="H2365" s="74"/>
      <c r="I2365" s="75">
        <f>IF(E2347&lt;&gt;0,K2365/E2347, 0)</f>
        <v>2804</v>
      </c>
      <c r="J2365" s="75"/>
      <c r="K2365" s="75">
        <f>L2349+L2351+L2357+L2363+L2364+L2352</f>
        <v>28.04</v>
      </c>
      <c r="L2365" s="75"/>
      <c r="M2365" s="70">
        <f>K2365*1.038</f>
        <v>29.105519999999999</v>
      </c>
      <c r="AD2365">
        <f>ROUND((Source!AT954/100)*((ROUND(SUMIF(SmtRes!AQ1760:'SmtRes'!AQ1766,"=1",SmtRes!AD1760:'SmtRes'!AD1766)*Source!I954, 2)+ROUND(SUMIF(SmtRes!AQ1760:'SmtRes'!AQ1766,"=1",SmtRes!AC1760:'SmtRes'!AC1766)*Source!I954, 2))), 2)</f>
        <v>17.39</v>
      </c>
      <c r="AE2365">
        <f>ROUND((Source!AU954/100)*((ROUND(SUMIF(SmtRes!AQ1760:'SmtRes'!AQ1766,"=1",SmtRes!AD1760:'SmtRes'!AD1766)*Source!I954, 2)+ROUND(SUMIF(SmtRes!AQ1760:'SmtRes'!AQ1766,"=1",SmtRes!AC1760:'SmtRes'!AC1766)*Source!I954, 2))), 2)</f>
        <v>9.14</v>
      </c>
      <c r="AN2365" s="51">
        <f>L2349+L2351+L2357+L2363+L2364+L2352</f>
        <v>28.04</v>
      </c>
      <c r="AO2365" s="51">
        <f>L2351</f>
        <v>0.46000000000000008</v>
      </c>
      <c r="AQ2365" t="s">
        <v>1971</v>
      </c>
      <c r="AR2365" s="51">
        <f>L2349</f>
        <v>10.87</v>
      </c>
      <c r="AT2365" s="51">
        <f>L2352</f>
        <v>0.25</v>
      </c>
      <c r="AV2365" t="s">
        <v>1971</v>
      </c>
      <c r="AW2365" s="51">
        <f>L2357</f>
        <v>0</v>
      </c>
      <c r="AZ2365">
        <f>Source!X954</f>
        <v>10.79</v>
      </c>
      <c r="BA2365">
        <f>Source!Y954</f>
        <v>5.67</v>
      </c>
      <c r="CD2365">
        <v>2</v>
      </c>
    </row>
    <row r="2366" spans="1:83" ht="54" x14ac:dyDescent="0.2">
      <c r="A2366" s="36">
        <v>130</v>
      </c>
      <c r="B2366" s="38" t="s">
        <v>2211</v>
      </c>
      <c r="C2366" s="38" t="s">
        <v>2214</v>
      </c>
      <c r="D2366" s="39" t="str">
        <f>Source!H955</f>
        <v>100 м</v>
      </c>
      <c r="E2366" s="40">
        <f>Source!K955</f>
        <v>0.01</v>
      </c>
      <c r="F2366" s="40"/>
      <c r="G2366" s="40">
        <f>Source!I955</f>
        <v>0.01</v>
      </c>
      <c r="H2366" s="42"/>
      <c r="I2366" s="41"/>
      <c r="J2366" s="42"/>
      <c r="K2366" s="41"/>
      <c r="L2366" s="42"/>
    </row>
    <row r="2367" spans="1:83" x14ac:dyDescent="0.2">
      <c r="C2367" s="43" t="str">
        <f>"Объем: "&amp;Source!I955&amp;"=1/"&amp;"100"</f>
        <v>Объем: 0,01=1/100</v>
      </c>
    </row>
    <row r="2368" spans="1:83" ht="15" x14ac:dyDescent="0.2">
      <c r="A2368" s="37"/>
      <c r="B2368" s="40">
        <v>1</v>
      </c>
      <c r="C2368" s="37" t="s">
        <v>1961</v>
      </c>
      <c r="D2368" s="39" t="s">
        <v>1203</v>
      </c>
      <c r="E2368" s="44"/>
      <c r="F2368" s="40"/>
      <c r="G2368" s="40">
        <f>Source!U955</f>
        <v>2.8199999999999999E-2</v>
      </c>
      <c r="H2368" s="40"/>
      <c r="I2368" s="40"/>
      <c r="J2368" s="40"/>
      <c r="K2368" s="40"/>
      <c r="L2368" s="45">
        <f>SUM(L2369:L2369)-SUMIF(CE2369:CE2369, 1, L2369:L2369)</f>
        <v>14.88</v>
      </c>
    </row>
    <row r="2369" spans="1:83" ht="28.5" x14ac:dyDescent="0.2">
      <c r="A2369" s="38"/>
      <c r="B2369" s="38" t="s">
        <v>1843</v>
      </c>
      <c r="C2369" s="38" t="s">
        <v>1844</v>
      </c>
      <c r="D2369" s="39" t="s">
        <v>1203</v>
      </c>
      <c r="E2369" s="40">
        <v>2.82</v>
      </c>
      <c r="F2369" s="40"/>
      <c r="G2369" s="40">
        <f>SmtRes!CX1767</f>
        <v>2.8199999999999999E-2</v>
      </c>
      <c r="H2369" s="42"/>
      <c r="I2369" s="41"/>
      <c r="J2369" s="42">
        <f>SmtRes!CZ1767</f>
        <v>527.6</v>
      </c>
      <c r="K2369" s="41"/>
      <c r="L2369" s="42">
        <f>SmtRes!DI1767</f>
        <v>14.88</v>
      </c>
    </row>
    <row r="2370" spans="1:83" ht="15" x14ac:dyDescent="0.2">
      <c r="A2370" s="37"/>
      <c r="B2370" s="40">
        <v>2</v>
      </c>
      <c r="C2370" s="37" t="s">
        <v>1962</v>
      </c>
      <c r="D2370" s="39"/>
      <c r="E2370" s="44"/>
      <c r="F2370" s="40"/>
      <c r="G2370" s="40"/>
      <c r="H2370" s="40"/>
      <c r="I2370" s="40"/>
      <c r="J2370" s="40"/>
      <c r="K2370" s="40"/>
      <c r="L2370" s="45">
        <f>SUM(L2371:L2375)-SUMIF(CE2371:CE2375, 1, L2371:L2375)</f>
        <v>2.04</v>
      </c>
    </row>
    <row r="2371" spans="1:83" ht="15" x14ac:dyDescent="0.2">
      <c r="A2371" s="37"/>
      <c r="B2371" s="40"/>
      <c r="C2371" s="37" t="s">
        <v>1964</v>
      </c>
      <c r="D2371" s="39" t="s">
        <v>1203</v>
      </c>
      <c r="E2371" s="44"/>
      <c r="F2371" s="40"/>
      <c r="G2371" s="40">
        <f>Source!V955</f>
        <v>1.8E-3</v>
      </c>
      <c r="H2371" s="40"/>
      <c r="I2371" s="40"/>
      <c r="J2371" s="40"/>
      <c r="K2371" s="40"/>
      <c r="L2371" s="45">
        <f>SUMIF(CE2372:CE2375, 1, L2372:L2375)</f>
        <v>1.1400000000000001</v>
      </c>
      <c r="CE2371">
        <v>1</v>
      </c>
    </row>
    <row r="2372" spans="1:83" ht="28.5" x14ac:dyDescent="0.2">
      <c r="A2372" s="38"/>
      <c r="B2372" s="38" t="s">
        <v>1220</v>
      </c>
      <c r="C2372" s="38" t="s">
        <v>1222</v>
      </c>
      <c r="D2372" s="39" t="s">
        <v>1100</v>
      </c>
      <c r="E2372" s="40">
        <v>0.09</v>
      </c>
      <c r="F2372" s="40"/>
      <c r="G2372" s="40">
        <f>SmtRes!CX1769</f>
        <v>8.9999999999999998E-4</v>
      </c>
      <c r="H2372" s="42"/>
      <c r="I2372" s="41"/>
      <c r="J2372" s="42">
        <f>SmtRes!CZ1769</f>
        <v>1626.29</v>
      </c>
      <c r="K2372" s="41"/>
      <c r="L2372" s="42">
        <f>SmtRes!DG1769</f>
        <v>1.46</v>
      </c>
    </row>
    <row r="2373" spans="1:83" ht="28.5" x14ac:dyDescent="0.2">
      <c r="A2373" s="38"/>
      <c r="B2373" s="38" t="s">
        <v>1223</v>
      </c>
      <c r="C2373" s="38" t="s">
        <v>1975</v>
      </c>
      <c r="D2373" s="39" t="s">
        <v>1203</v>
      </c>
      <c r="E2373" s="40">
        <f>SmtRes!DO1769*SmtRes!AT1769</f>
        <v>0.09</v>
      </c>
      <c r="F2373" s="40"/>
      <c r="G2373" s="40">
        <f>ROUND(E2373*G2366, 7)</f>
        <v>8.9999999999999998E-4</v>
      </c>
      <c r="H2373" s="42"/>
      <c r="I2373" s="41"/>
      <c r="J2373" s="42">
        <f>ROUND(SmtRes!AG1769/SmtRes!DO1769, 2)</f>
        <v>724.95</v>
      </c>
      <c r="K2373" s="41"/>
      <c r="L2373" s="42">
        <f>SmtRes!DH1769</f>
        <v>0.65</v>
      </c>
      <c r="CE2373">
        <v>1</v>
      </c>
    </row>
    <row r="2374" spans="1:83" ht="28.5" x14ac:dyDescent="0.2">
      <c r="A2374" s="38"/>
      <c r="B2374" s="38" t="s">
        <v>1206</v>
      </c>
      <c r="C2374" s="38" t="s">
        <v>1208</v>
      </c>
      <c r="D2374" s="39" t="s">
        <v>1100</v>
      </c>
      <c r="E2374" s="40">
        <v>0.09</v>
      </c>
      <c r="F2374" s="40"/>
      <c r="G2374" s="40">
        <f>SmtRes!CX1770</f>
        <v>8.9999999999999998E-4</v>
      </c>
      <c r="H2374" s="42"/>
      <c r="I2374" s="41"/>
      <c r="J2374" s="42">
        <f>SmtRes!CZ1770</f>
        <v>641.70000000000005</v>
      </c>
      <c r="K2374" s="41"/>
      <c r="L2374" s="42">
        <f>SmtRes!DG1770</f>
        <v>0.57999999999999996</v>
      </c>
    </row>
    <row r="2375" spans="1:83" ht="28.5" x14ac:dyDescent="0.2">
      <c r="A2375" s="38"/>
      <c r="B2375" s="38" t="s">
        <v>1209</v>
      </c>
      <c r="C2375" s="38" t="s">
        <v>1963</v>
      </c>
      <c r="D2375" s="39" t="s">
        <v>1203</v>
      </c>
      <c r="E2375" s="40">
        <f>SmtRes!DO1770*SmtRes!AT1770</f>
        <v>0.09</v>
      </c>
      <c r="F2375" s="40"/>
      <c r="G2375" s="40">
        <f>ROUND(E2375*G2366, 7)</f>
        <v>8.9999999999999998E-4</v>
      </c>
      <c r="H2375" s="42"/>
      <c r="I2375" s="41"/>
      <c r="J2375" s="42">
        <f>ROUND(SmtRes!AG1770/SmtRes!DO1770, 2)</f>
        <v>539.69000000000005</v>
      </c>
      <c r="K2375" s="41"/>
      <c r="L2375" s="42">
        <f>SmtRes!DH1770</f>
        <v>0.49</v>
      </c>
      <c r="CE2375">
        <v>1</v>
      </c>
    </row>
    <row r="2376" spans="1:83" ht="15" hidden="1" x14ac:dyDescent="0.2">
      <c r="A2376" s="37"/>
      <c r="B2376" s="40">
        <v>4</v>
      </c>
      <c r="C2376" s="37" t="s">
        <v>1965</v>
      </c>
      <c r="D2376" s="39"/>
      <c r="E2376" s="44"/>
      <c r="F2376" s="40"/>
      <c r="G2376" s="40"/>
      <c r="H2376" s="40"/>
      <c r="I2376" s="40"/>
      <c r="J2376" s="40"/>
      <c r="K2376" s="40"/>
      <c r="L2376" s="45">
        <f>SUM(L2377:L2379)-SUMIF(CE2377:CE2379, 1, L2377:L2379)</f>
        <v>0</v>
      </c>
    </row>
    <row r="2377" spans="1:83" ht="71.25" x14ac:dyDescent="0.2">
      <c r="A2377" s="38"/>
      <c r="B2377" s="38" t="s">
        <v>1831</v>
      </c>
      <c r="C2377" s="38" t="s">
        <v>1833</v>
      </c>
      <c r="D2377" s="39" t="s">
        <v>211</v>
      </c>
      <c r="E2377" s="40">
        <v>13.33</v>
      </c>
      <c r="F2377" s="40">
        <f>ROUND(0,7)</f>
        <v>0</v>
      </c>
      <c r="G2377" s="40">
        <f>SmtRes!CX1771</f>
        <v>0</v>
      </c>
      <c r="H2377" s="42">
        <f>SmtRes!CZ1771</f>
        <v>5.87</v>
      </c>
      <c r="I2377" s="41">
        <f>SmtRes!AI1771</f>
        <v>0.88</v>
      </c>
      <c r="J2377" s="42">
        <f>ROUND(H2377*I2377, 2)</f>
        <v>5.17</v>
      </c>
      <c r="K2377" s="41"/>
      <c r="L2377" s="42">
        <f>SmtRes!DF1771</f>
        <v>0</v>
      </c>
    </row>
    <row r="2378" spans="1:83" ht="57" x14ac:dyDescent="0.2">
      <c r="A2378" s="38"/>
      <c r="B2378" s="38" t="s">
        <v>1799</v>
      </c>
      <c r="C2378" s="38" t="s">
        <v>1801</v>
      </c>
      <c r="D2378" s="39" t="s">
        <v>588</v>
      </c>
      <c r="E2378" s="40">
        <v>0.6</v>
      </c>
      <c r="F2378" s="40">
        <f>ROUND(0,7)</f>
        <v>0</v>
      </c>
      <c r="G2378" s="40">
        <f>SmtRes!CX1772</f>
        <v>0</v>
      </c>
      <c r="H2378" s="42">
        <f>SmtRes!CZ1772</f>
        <v>37.71</v>
      </c>
      <c r="I2378" s="41">
        <f>SmtRes!AI1772</f>
        <v>1.53</v>
      </c>
      <c r="J2378" s="42">
        <f>ROUND(H2378*I2378, 2)</f>
        <v>57.7</v>
      </c>
      <c r="K2378" s="41"/>
      <c r="L2378" s="42">
        <f>SmtRes!DF1772</f>
        <v>0</v>
      </c>
    </row>
    <row r="2379" spans="1:83" ht="28.5" x14ac:dyDescent="0.2">
      <c r="A2379" s="38"/>
      <c r="B2379" s="38" t="s">
        <v>1755</v>
      </c>
      <c r="C2379" s="46" t="s">
        <v>1757</v>
      </c>
      <c r="D2379" s="47" t="s">
        <v>441</v>
      </c>
      <c r="E2379" s="48">
        <v>0.05</v>
      </c>
      <c r="F2379" s="48">
        <f>ROUND(0,7)</f>
        <v>0</v>
      </c>
      <c r="G2379" s="48">
        <f>SmtRes!CX1773</f>
        <v>0</v>
      </c>
      <c r="H2379" s="49">
        <f>SmtRes!CZ1773</f>
        <v>79.88</v>
      </c>
      <c r="I2379" s="50">
        <f>SmtRes!AI1773</f>
        <v>1.44</v>
      </c>
      <c r="J2379" s="49">
        <f>ROUND(H2379*I2379, 2)</f>
        <v>115.03</v>
      </c>
      <c r="K2379" s="50"/>
      <c r="L2379" s="49">
        <f>SmtRes!DF1773</f>
        <v>0</v>
      </c>
    </row>
    <row r="2380" spans="1:83" ht="15" x14ac:dyDescent="0.2">
      <c r="A2380" s="38"/>
      <c r="B2380" s="38"/>
      <c r="C2380" s="52" t="s">
        <v>1966</v>
      </c>
      <c r="D2380" s="39"/>
      <c r="E2380" s="40"/>
      <c r="F2380" s="40"/>
      <c r="G2380" s="40"/>
      <c r="H2380" s="42"/>
      <c r="I2380" s="41"/>
      <c r="J2380" s="42"/>
      <c r="K2380" s="41"/>
      <c r="L2380" s="42">
        <f>L2368+L2370+L2371+L2376</f>
        <v>18.060000000000002</v>
      </c>
    </row>
    <row r="2381" spans="1:83" ht="14.25" x14ac:dyDescent="0.2">
      <c r="A2381" s="38"/>
      <c r="B2381" s="38"/>
      <c r="C2381" s="38" t="s">
        <v>1967</v>
      </c>
      <c r="D2381" s="39"/>
      <c r="E2381" s="40"/>
      <c r="F2381" s="40"/>
      <c r="G2381" s="40"/>
      <c r="H2381" s="42"/>
      <c r="I2381" s="41"/>
      <c r="J2381" s="42"/>
      <c r="K2381" s="41"/>
      <c r="L2381" s="42">
        <f>SUM(AR2366:AR2384)+SUM(AS2366:AS2384)+SUM(AT2366:AT2384)+SUM(AU2366:AU2384)+SUM(AV2366:AV2384)</f>
        <v>16.02</v>
      </c>
    </row>
    <row r="2382" spans="1:83" ht="28.5" x14ac:dyDescent="0.2">
      <c r="A2382" s="38"/>
      <c r="B2382" s="38" t="s">
        <v>515</v>
      </c>
      <c r="C2382" s="38" t="s">
        <v>2118</v>
      </c>
      <c r="D2382" s="39" t="s">
        <v>635</v>
      </c>
      <c r="E2382" s="40">
        <f>Source!BZ955</f>
        <v>97</v>
      </c>
      <c r="F2382" s="40"/>
      <c r="G2382" s="40">
        <f>Source!AT955</f>
        <v>97</v>
      </c>
      <c r="H2382" s="42"/>
      <c r="I2382" s="41"/>
      <c r="J2382" s="42"/>
      <c r="K2382" s="41"/>
      <c r="L2382" s="42">
        <f>SUM(AZ2366:AZ2384)</f>
        <v>15.54</v>
      </c>
    </row>
    <row r="2383" spans="1:83" ht="28.5" x14ac:dyDescent="0.2">
      <c r="A2383" s="46"/>
      <c r="B2383" s="46" t="s">
        <v>516</v>
      </c>
      <c r="C2383" s="46" t="s">
        <v>2119</v>
      </c>
      <c r="D2383" s="47" t="s">
        <v>635</v>
      </c>
      <c r="E2383" s="48">
        <f>Source!CA955</f>
        <v>51</v>
      </c>
      <c r="F2383" s="48"/>
      <c r="G2383" s="48">
        <f>Source!AU955</f>
        <v>51</v>
      </c>
      <c r="H2383" s="49"/>
      <c r="I2383" s="50"/>
      <c r="J2383" s="49"/>
      <c r="K2383" s="50"/>
      <c r="L2383" s="49">
        <f>SUM(BA2366:BA2384)</f>
        <v>8.17</v>
      </c>
    </row>
    <row r="2384" spans="1:83" ht="15" x14ac:dyDescent="0.2">
      <c r="C2384" s="74" t="s">
        <v>1970</v>
      </c>
      <c r="D2384" s="74"/>
      <c r="E2384" s="74"/>
      <c r="F2384" s="74"/>
      <c r="G2384" s="74"/>
      <c r="H2384" s="74"/>
      <c r="I2384" s="75">
        <f>IF(E2366&lt;&gt;0,K2384/E2366, 0)</f>
        <v>4177</v>
      </c>
      <c r="J2384" s="75"/>
      <c r="K2384" s="75">
        <f>L2368+L2370+L2376+L2382+L2383+L2371</f>
        <v>41.77</v>
      </c>
      <c r="L2384" s="75"/>
      <c r="M2384" s="70">
        <f>K2384*1.038</f>
        <v>43.357260000000004</v>
      </c>
      <c r="AD2384">
        <f>ROUND((Source!AT955/100)*((ROUND(SUMIF(SmtRes!AQ1767:'SmtRes'!AQ1773,"=1",SmtRes!AD1767:'SmtRes'!AD1773)*Source!I955, 2)+ROUND(SUMIF(SmtRes!AQ1767:'SmtRes'!AQ1773,"=1",SmtRes!AC1767:'SmtRes'!AC1773)*Source!I955, 2))), 2)</f>
        <v>17.39</v>
      </c>
      <c r="AE2384">
        <f>ROUND((Source!AU955/100)*((ROUND(SUMIF(SmtRes!AQ1767:'SmtRes'!AQ1773,"=1",SmtRes!AD1767:'SmtRes'!AD1773)*Source!I955, 2)+ROUND(SUMIF(SmtRes!AQ1767:'SmtRes'!AQ1773,"=1",SmtRes!AC1767:'SmtRes'!AC1773)*Source!I955, 2))), 2)</f>
        <v>9.14</v>
      </c>
      <c r="AN2384" s="51">
        <f>L2368+L2370+L2376+L2382+L2383+L2371</f>
        <v>41.77</v>
      </c>
      <c r="AO2384" s="51">
        <f>L2370</f>
        <v>2.04</v>
      </c>
      <c r="AQ2384" t="s">
        <v>1971</v>
      </c>
      <c r="AR2384" s="51">
        <f>L2368</f>
        <v>14.88</v>
      </c>
      <c r="AT2384" s="51">
        <f>L2371</f>
        <v>1.1400000000000001</v>
      </c>
      <c r="AV2384" t="s">
        <v>1971</v>
      </c>
      <c r="AW2384" s="51">
        <f>L2376</f>
        <v>0</v>
      </c>
      <c r="AZ2384">
        <f>Source!X955</f>
        <v>15.54</v>
      </c>
      <c r="BA2384">
        <f>Source!Y955</f>
        <v>8.17</v>
      </c>
      <c r="CD2384">
        <v>2</v>
      </c>
    </row>
    <row r="2387" spans="1:82" ht="16.5" x14ac:dyDescent="0.2">
      <c r="A2387" s="76" t="s">
        <v>2215</v>
      </c>
      <c r="B2387" s="76"/>
      <c r="C2387" s="76"/>
      <c r="D2387" s="76"/>
      <c r="E2387" s="76"/>
      <c r="F2387" s="76"/>
      <c r="G2387" s="76"/>
      <c r="H2387" s="76"/>
      <c r="I2387" s="76"/>
      <c r="J2387" s="76"/>
      <c r="K2387" s="76"/>
      <c r="L2387" s="76"/>
    </row>
    <row r="2388" spans="1:82" ht="82.5" x14ac:dyDescent="0.2">
      <c r="A2388" s="36">
        <v>131</v>
      </c>
      <c r="B2388" s="38" t="s">
        <v>2216</v>
      </c>
      <c r="C2388" s="38" t="s">
        <v>2217</v>
      </c>
      <c r="D2388" s="39" t="str">
        <f>Source!H991</f>
        <v>100 м3</v>
      </c>
      <c r="E2388" s="40">
        <f>Source!K991</f>
        <v>0.01</v>
      </c>
      <c r="F2388" s="40"/>
      <c r="G2388" s="40">
        <f>Source!I991</f>
        <v>0.01</v>
      </c>
      <c r="H2388" s="42"/>
      <c r="I2388" s="41"/>
      <c r="J2388" s="42"/>
      <c r="K2388" s="41"/>
      <c r="L2388" s="42"/>
    </row>
    <row r="2389" spans="1:82" x14ac:dyDescent="0.2">
      <c r="C2389" s="43" t="str">
        <f>"Объем: "&amp;Source!I991&amp;"=1/"&amp;"100"</f>
        <v>Объем: 0,01=1/100</v>
      </c>
    </row>
    <row r="2390" spans="1:82" ht="15" x14ac:dyDescent="0.2">
      <c r="A2390" s="37"/>
      <c r="B2390" s="40">
        <v>1</v>
      </c>
      <c r="C2390" s="37" t="s">
        <v>1961</v>
      </c>
      <c r="D2390" s="39" t="s">
        <v>1203</v>
      </c>
      <c r="E2390" s="44"/>
      <c r="F2390" s="40"/>
      <c r="G2390" s="40">
        <f>Source!U991</f>
        <v>1.54</v>
      </c>
      <c r="H2390" s="40"/>
      <c r="I2390" s="40"/>
      <c r="J2390" s="40"/>
      <c r="K2390" s="40"/>
      <c r="L2390" s="45">
        <f>SUM(L2391:L2391)-SUMIF(CE2391:CE2391, 1, L2391:L2391)</f>
        <v>676.06</v>
      </c>
    </row>
    <row r="2391" spans="1:82" ht="28.5" x14ac:dyDescent="0.2">
      <c r="A2391" s="38"/>
      <c r="B2391" s="38" t="s">
        <v>1387</v>
      </c>
      <c r="C2391" s="46" t="s">
        <v>1388</v>
      </c>
      <c r="D2391" s="47" t="s">
        <v>1203</v>
      </c>
      <c r="E2391" s="48">
        <v>154</v>
      </c>
      <c r="F2391" s="48"/>
      <c r="G2391" s="48">
        <f>SmtRes!CX1774</f>
        <v>1.54</v>
      </c>
      <c r="H2391" s="49"/>
      <c r="I2391" s="50"/>
      <c r="J2391" s="49">
        <f>SmtRes!CZ1774</f>
        <v>439</v>
      </c>
      <c r="K2391" s="50"/>
      <c r="L2391" s="49">
        <f>SmtRes!DI1774</f>
        <v>676.06</v>
      </c>
    </row>
    <row r="2392" spans="1:82" ht="15" x14ac:dyDescent="0.2">
      <c r="A2392" s="38"/>
      <c r="B2392" s="38"/>
      <c r="C2392" s="52" t="s">
        <v>1966</v>
      </c>
      <c r="D2392" s="39"/>
      <c r="E2392" s="40"/>
      <c r="F2392" s="40"/>
      <c r="G2392" s="40"/>
      <c r="H2392" s="42"/>
      <c r="I2392" s="41"/>
      <c r="J2392" s="42"/>
      <c r="K2392" s="41"/>
      <c r="L2392" s="42">
        <f>L2390</f>
        <v>676.06</v>
      </c>
    </row>
    <row r="2393" spans="1:82" ht="14.25" x14ac:dyDescent="0.2">
      <c r="A2393" s="38"/>
      <c r="B2393" s="38"/>
      <c r="C2393" s="38" t="s">
        <v>1967</v>
      </c>
      <c r="D2393" s="39"/>
      <c r="E2393" s="40"/>
      <c r="F2393" s="40"/>
      <c r="G2393" s="40"/>
      <c r="H2393" s="42"/>
      <c r="I2393" s="41"/>
      <c r="J2393" s="42"/>
      <c r="K2393" s="41"/>
      <c r="L2393" s="42">
        <f>SUM(AR2388:AR2396)+SUM(AS2388:AS2396)+SUM(AT2388:AT2396)+SUM(AU2388:AU2396)+SUM(AV2388:AV2396)</f>
        <v>676.06</v>
      </c>
    </row>
    <row r="2394" spans="1:82" ht="28.5" x14ac:dyDescent="0.2">
      <c r="A2394" s="38"/>
      <c r="B2394" s="38" t="s">
        <v>336</v>
      </c>
      <c r="C2394" s="38" t="s">
        <v>2218</v>
      </c>
      <c r="D2394" s="39" t="s">
        <v>635</v>
      </c>
      <c r="E2394" s="40">
        <f>Source!BZ991</f>
        <v>89</v>
      </c>
      <c r="F2394" s="40"/>
      <c r="G2394" s="40">
        <f>Source!AT991</f>
        <v>89</v>
      </c>
      <c r="H2394" s="42"/>
      <c r="I2394" s="41"/>
      <c r="J2394" s="42"/>
      <c r="K2394" s="41"/>
      <c r="L2394" s="42">
        <f>SUM(AZ2388:AZ2396)</f>
        <v>601.69000000000005</v>
      </c>
    </row>
    <row r="2395" spans="1:82" ht="28.5" x14ac:dyDescent="0.2">
      <c r="A2395" s="46"/>
      <c r="B2395" s="46" t="s">
        <v>337</v>
      </c>
      <c r="C2395" s="46" t="s">
        <v>2219</v>
      </c>
      <c r="D2395" s="47" t="s">
        <v>635</v>
      </c>
      <c r="E2395" s="48">
        <f>Source!CA991</f>
        <v>40</v>
      </c>
      <c r="F2395" s="48"/>
      <c r="G2395" s="48">
        <f>Source!AU991</f>
        <v>40</v>
      </c>
      <c r="H2395" s="49"/>
      <c r="I2395" s="50"/>
      <c r="J2395" s="49"/>
      <c r="K2395" s="50"/>
      <c r="L2395" s="49">
        <f>SUM(BA2388:BA2396)</f>
        <v>270.42</v>
      </c>
    </row>
    <row r="2396" spans="1:82" ht="15" x14ac:dyDescent="0.2">
      <c r="C2396" s="74" t="s">
        <v>1970</v>
      </c>
      <c r="D2396" s="74"/>
      <c r="E2396" s="74"/>
      <c r="F2396" s="74"/>
      <c r="G2396" s="74"/>
      <c r="H2396" s="74"/>
      <c r="I2396" s="75">
        <f>IF(E2388&lt;&gt;0,K2396/E2388, 0)</f>
        <v>154817</v>
      </c>
      <c r="J2396" s="75"/>
      <c r="K2396" s="75">
        <f>L2390+L2394+L2395</f>
        <v>1548.17</v>
      </c>
      <c r="L2396" s="75"/>
      <c r="M2396" s="70">
        <f>K2396*1.038</f>
        <v>1607.0004600000002</v>
      </c>
      <c r="AD2396">
        <f>ROUND((Source!AT991/100)*((ROUND(SUMIF(SmtRes!AQ1774:'SmtRes'!AQ1774,"=1",SmtRes!AD1774:'SmtRes'!AD1774)*Source!I991, 2)+ROUND(SUMIF(SmtRes!AQ1774:'SmtRes'!AQ1774,"=1",SmtRes!AC1774:'SmtRes'!AC1774)*Source!I991, 2))), 2)</f>
        <v>3.91</v>
      </c>
      <c r="AE2396">
        <f>ROUND((Source!AU991/100)*((ROUND(SUMIF(SmtRes!AQ1774:'SmtRes'!AQ1774,"=1",SmtRes!AD1774:'SmtRes'!AD1774)*Source!I991, 2)+ROUND(SUMIF(SmtRes!AQ1774:'SmtRes'!AQ1774,"=1",SmtRes!AC1774:'SmtRes'!AC1774)*Source!I991, 2))), 2)</f>
        <v>1.76</v>
      </c>
      <c r="AN2396" s="51">
        <f>L2390+L2394+L2395</f>
        <v>1548.17</v>
      </c>
      <c r="AO2396">
        <f>0</f>
        <v>0</v>
      </c>
      <c r="AQ2396" t="s">
        <v>1971</v>
      </c>
      <c r="AR2396" s="51">
        <f>L2390</f>
        <v>676.06</v>
      </c>
      <c r="AT2396">
        <f>0</f>
        <v>0</v>
      </c>
      <c r="AV2396" t="s">
        <v>1971</v>
      </c>
      <c r="AW2396">
        <f>0</f>
        <v>0</v>
      </c>
      <c r="AZ2396">
        <f>Source!X991</f>
        <v>601.69000000000005</v>
      </c>
      <c r="BA2396">
        <f>Source!Y991</f>
        <v>270.42</v>
      </c>
      <c r="CD2396">
        <v>1</v>
      </c>
    </row>
    <row r="2397" spans="1:82" ht="54" x14ac:dyDescent="0.2">
      <c r="A2397" s="36">
        <v>132</v>
      </c>
      <c r="B2397" s="38" t="s">
        <v>2220</v>
      </c>
      <c r="C2397" s="38" t="s">
        <v>2221</v>
      </c>
      <c r="D2397" s="39" t="str">
        <f>Source!H992</f>
        <v>100 м3</v>
      </c>
      <c r="E2397" s="40">
        <f>Source!K992</f>
        <v>0.01</v>
      </c>
      <c r="F2397" s="40"/>
      <c r="G2397" s="40">
        <f>Source!I992</f>
        <v>0.01</v>
      </c>
      <c r="H2397" s="42"/>
      <c r="I2397" s="41"/>
      <c r="J2397" s="42"/>
      <c r="K2397" s="41"/>
      <c r="L2397" s="42"/>
    </row>
    <row r="2398" spans="1:82" x14ac:dyDescent="0.2">
      <c r="C2398" s="43" t="str">
        <f>"Объем: "&amp;Source!I992&amp;"=1/"&amp;"100"</f>
        <v>Объем: 0,01=1/100</v>
      </c>
    </row>
    <row r="2399" spans="1:82" ht="15" x14ac:dyDescent="0.2">
      <c r="A2399" s="37"/>
      <c r="B2399" s="40">
        <v>1</v>
      </c>
      <c r="C2399" s="37" t="s">
        <v>1961</v>
      </c>
      <c r="D2399" s="39" t="s">
        <v>1203</v>
      </c>
      <c r="E2399" s="44"/>
      <c r="F2399" s="40"/>
      <c r="G2399" s="40">
        <f>Source!U992</f>
        <v>0.88500000000000001</v>
      </c>
      <c r="H2399" s="40"/>
      <c r="I2399" s="40"/>
      <c r="J2399" s="40"/>
      <c r="K2399" s="40"/>
      <c r="L2399" s="45">
        <f>SUM(L2400:L2400)-SUMIF(CE2400:CE2400, 1, L2400:L2400)</f>
        <v>372.47</v>
      </c>
    </row>
    <row r="2400" spans="1:82" ht="28.5" x14ac:dyDescent="0.2">
      <c r="A2400" s="38"/>
      <c r="B2400" s="38" t="s">
        <v>1389</v>
      </c>
      <c r="C2400" s="46" t="s">
        <v>1390</v>
      </c>
      <c r="D2400" s="47" t="s">
        <v>1203</v>
      </c>
      <c r="E2400" s="48">
        <v>88.5</v>
      </c>
      <c r="F2400" s="48"/>
      <c r="G2400" s="48">
        <f>SmtRes!CX1775</f>
        <v>0.88500000000000001</v>
      </c>
      <c r="H2400" s="49"/>
      <c r="I2400" s="50"/>
      <c r="J2400" s="49">
        <f>SmtRes!CZ1775</f>
        <v>420.87</v>
      </c>
      <c r="K2400" s="50"/>
      <c r="L2400" s="49">
        <f>SmtRes!DI1775</f>
        <v>372.47</v>
      </c>
    </row>
    <row r="2401" spans="1:83" ht="15" x14ac:dyDescent="0.2">
      <c r="A2401" s="38"/>
      <c r="B2401" s="38"/>
      <c r="C2401" s="52" t="s">
        <v>1966</v>
      </c>
      <c r="D2401" s="39"/>
      <c r="E2401" s="40"/>
      <c r="F2401" s="40"/>
      <c r="G2401" s="40"/>
      <c r="H2401" s="42"/>
      <c r="I2401" s="41"/>
      <c r="J2401" s="42"/>
      <c r="K2401" s="41"/>
      <c r="L2401" s="42">
        <f>L2399</f>
        <v>372.47</v>
      </c>
    </row>
    <row r="2402" spans="1:83" ht="14.25" x14ac:dyDescent="0.2">
      <c r="A2402" s="38"/>
      <c r="B2402" s="38"/>
      <c r="C2402" s="38" t="s">
        <v>1967</v>
      </c>
      <c r="D2402" s="39"/>
      <c r="E2402" s="40"/>
      <c r="F2402" s="40"/>
      <c r="G2402" s="40"/>
      <c r="H2402" s="42"/>
      <c r="I2402" s="41"/>
      <c r="J2402" s="42"/>
      <c r="K2402" s="41"/>
      <c r="L2402" s="42">
        <f>SUM(AR2397:AR2405)+SUM(AS2397:AS2405)+SUM(AT2397:AT2405)+SUM(AU2397:AU2405)+SUM(AV2397:AV2405)</f>
        <v>372.47</v>
      </c>
    </row>
    <row r="2403" spans="1:83" ht="28.5" x14ac:dyDescent="0.2">
      <c r="A2403" s="38"/>
      <c r="B2403" s="38" t="s">
        <v>336</v>
      </c>
      <c r="C2403" s="38" t="s">
        <v>2218</v>
      </c>
      <c r="D2403" s="39" t="s">
        <v>635</v>
      </c>
      <c r="E2403" s="40">
        <f>Source!BZ992</f>
        <v>89</v>
      </c>
      <c r="F2403" s="40"/>
      <c r="G2403" s="40">
        <f>Source!AT992</f>
        <v>89</v>
      </c>
      <c r="H2403" s="42"/>
      <c r="I2403" s="41"/>
      <c r="J2403" s="42"/>
      <c r="K2403" s="41"/>
      <c r="L2403" s="42">
        <f>SUM(AZ2397:AZ2405)</f>
        <v>331.5</v>
      </c>
    </row>
    <row r="2404" spans="1:83" ht="28.5" x14ac:dyDescent="0.2">
      <c r="A2404" s="46"/>
      <c r="B2404" s="46" t="s">
        <v>337</v>
      </c>
      <c r="C2404" s="46" t="s">
        <v>2219</v>
      </c>
      <c r="D2404" s="47" t="s">
        <v>635</v>
      </c>
      <c r="E2404" s="48">
        <f>Source!CA992</f>
        <v>40</v>
      </c>
      <c r="F2404" s="48"/>
      <c r="G2404" s="48">
        <f>Source!AU992</f>
        <v>40</v>
      </c>
      <c r="H2404" s="49"/>
      <c r="I2404" s="50"/>
      <c r="J2404" s="49"/>
      <c r="K2404" s="50"/>
      <c r="L2404" s="49">
        <f>SUM(BA2397:BA2405)</f>
        <v>148.99</v>
      </c>
    </row>
    <row r="2405" spans="1:83" ht="15" x14ac:dyDescent="0.2">
      <c r="C2405" s="74" t="s">
        <v>1970</v>
      </c>
      <c r="D2405" s="74"/>
      <c r="E2405" s="74"/>
      <c r="F2405" s="74"/>
      <c r="G2405" s="74"/>
      <c r="H2405" s="74"/>
      <c r="I2405" s="75">
        <f>IF(E2397&lt;&gt;0,K2405/E2397, 0)</f>
        <v>85296</v>
      </c>
      <c r="J2405" s="75"/>
      <c r="K2405" s="75">
        <f>L2399+L2403+L2404</f>
        <v>852.96</v>
      </c>
      <c r="L2405" s="75"/>
      <c r="M2405" s="70">
        <f>K2405*1.038</f>
        <v>885.37248000000011</v>
      </c>
      <c r="AD2405">
        <f>ROUND((Source!AT992/100)*((ROUND(SUMIF(SmtRes!AQ1775:'SmtRes'!AQ1775,"=1",SmtRes!AD1775:'SmtRes'!AD1775)*Source!I992, 2)+ROUND(SUMIF(SmtRes!AQ1775:'SmtRes'!AQ1775,"=1",SmtRes!AC1775:'SmtRes'!AC1775)*Source!I992, 2))), 2)</f>
        <v>3.75</v>
      </c>
      <c r="AE2405">
        <f>ROUND((Source!AU992/100)*((ROUND(SUMIF(SmtRes!AQ1775:'SmtRes'!AQ1775,"=1",SmtRes!AD1775:'SmtRes'!AD1775)*Source!I992, 2)+ROUND(SUMIF(SmtRes!AQ1775:'SmtRes'!AQ1775,"=1",SmtRes!AC1775:'SmtRes'!AC1775)*Source!I992, 2))), 2)</f>
        <v>1.68</v>
      </c>
      <c r="AN2405" s="51">
        <f>L2399+L2403+L2404</f>
        <v>852.96</v>
      </c>
      <c r="AO2405">
        <f>0</f>
        <v>0</v>
      </c>
      <c r="AQ2405" t="s">
        <v>1971</v>
      </c>
      <c r="AR2405" s="51">
        <f>L2399</f>
        <v>372.47</v>
      </c>
      <c r="AT2405">
        <f>0</f>
        <v>0</v>
      </c>
      <c r="AV2405" t="s">
        <v>1971</v>
      </c>
      <c r="AW2405">
        <f>0</f>
        <v>0</v>
      </c>
      <c r="AZ2405">
        <f>Source!X992</f>
        <v>331.5</v>
      </c>
      <c r="BA2405">
        <f>Source!Y992</f>
        <v>148.99</v>
      </c>
      <c r="CD2405">
        <v>1</v>
      </c>
    </row>
    <row r="2406" spans="1:83" ht="42.75" x14ac:dyDescent="0.2">
      <c r="A2406" s="36">
        <v>133</v>
      </c>
      <c r="B2406" s="38" t="s">
        <v>2222</v>
      </c>
      <c r="C2406" s="38" t="str">
        <f>Source!G993</f>
        <v>Разработка грунта в отвал экскаваторами, вместимость ковша 0,4 (0,3-0,45) м3, группа грунтов: 2</v>
      </c>
      <c r="D2406" s="39" t="str">
        <f>Source!H993</f>
        <v>1000 м3</v>
      </c>
      <c r="E2406" s="40">
        <f>Source!K993</f>
        <v>1E-3</v>
      </c>
      <c r="F2406" s="40"/>
      <c r="G2406" s="40">
        <f>Source!I993</f>
        <v>1E-3</v>
      </c>
      <c r="H2406" s="42"/>
      <c r="I2406" s="41"/>
      <c r="J2406" s="42"/>
      <c r="K2406" s="41"/>
      <c r="L2406" s="42"/>
    </row>
    <row r="2407" spans="1:83" x14ac:dyDescent="0.2">
      <c r="C2407" s="43" t="str">
        <f>"Объем: "&amp;Source!I993&amp;"=1/"&amp;"1000"</f>
        <v>Объем: 0,001=1/1000</v>
      </c>
    </row>
    <row r="2408" spans="1:83" ht="15" x14ac:dyDescent="0.2">
      <c r="A2408" s="37"/>
      <c r="B2408" s="40">
        <v>1</v>
      </c>
      <c r="C2408" s="37" t="s">
        <v>1961</v>
      </c>
      <c r="D2408" s="39" t="s">
        <v>1203</v>
      </c>
      <c r="E2408" s="44"/>
      <c r="F2408" s="40"/>
      <c r="G2408" s="40">
        <f>Source!U993</f>
        <v>5.8999999999999999E-3</v>
      </c>
      <c r="H2408" s="40"/>
      <c r="I2408" s="40"/>
      <c r="J2408" s="40"/>
      <c r="K2408" s="40"/>
      <c r="L2408" s="45">
        <f>SUM(L2409:L2409)-SUMIF(CE2409:CE2409, 1, L2409:L2409)</f>
        <v>2.59</v>
      </c>
    </row>
    <row r="2409" spans="1:83" ht="14.25" x14ac:dyDescent="0.2">
      <c r="A2409" s="38"/>
      <c r="B2409" s="38" t="s">
        <v>1387</v>
      </c>
      <c r="C2409" s="38" t="s">
        <v>1851</v>
      </c>
      <c r="D2409" s="39" t="s">
        <v>1203</v>
      </c>
      <c r="E2409" s="40">
        <v>5.9</v>
      </c>
      <c r="F2409" s="40"/>
      <c r="G2409" s="40">
        <f>SmtRes!CX1776</f>
        <v>5.8999999999999999E-3</v>
      </c>
      <c r="H2409" s="42"/>
      <c r="I2409" s="41"/>
      <c r="J2409" s="42">
        <f>SmtRes!CZ1776</f>
        <v>439</v>
      </c>
      <c r="K2409" s="41"/>
      <c r="L2409" s="42">
        <f>SmtRes!DI1776</f>
        <v>2.59</v>
      </c>
    </row>
    <row r="2410" spans="1:83" ht="15" x14ac:dyDescent="0.2">
      <c r="A2410" s="37"/>
      <c r="B2410" s="40">
        <v>2</v>
      </c>
      <c r="C2410" s="37" t="s">
        <v>1962</v>
      </c>
      <c r="D2410" s="39"/>
      <c r="E2410" s="44"/>
      <c r="F2410" s="40"/>
      <c r="G2410" s="40"/>
      <c r="H2410" s="40"/>
      <c r="I2410" s="40"/>
      <c r="J2410" s="40"/>
      <c r="K2410" s="40"/>
      <c r="L2410" s="45">
        <f>SUM(L2411:L2413)-SUMIF(CE2411:CE2413, 1, L2411:L2413)</f>
        <v>36.21</v>
      </c>
    </row>
    <row r="2411" spans="1:83" ht="15" x14ac:dyDescent="0.2">
      <c r="A2411" s="37"/>
      <c r="B2411" s="40"/>
      <c r="C2411" s="37" t="s">
        <v>1964</v>
      </c>
      <c r="D2411" s="39" t="s">
        <v>1203</v>
      </c>
      <c r="E2411" s="44"/>
      <c r="F2411" s="40"/>
      <c r="G2411" s="40">
        <f>Source!V993</f>
        <v>2.9389999999999999E-2</v>
      </c>
      <c r="H2411" s="40"/>
      <c r="I2411" s="40"/>
      <c r="J2411" s="40"/>
      <c r="K2411" s="40"/>
      <c r="L2411" s="45">
        <f>SUMIF(CE2412:CE2413, 1, L2412:L2413)</f>
        <v>18.23</v>
      </c>
      <c r="CE2411">
        <v>1</v>
      </c>
    </row>
    <row r="2412" spans="1:83" ht="42.75" x14ac:dyDescent="0.2">
      <c r="A2412" s="38"/>
      <c r="B2412" s="38" t="s">
        <v>1907</v>
      </c>
      <c r="C2412" s="38" t="s">
        <v>1909</v>
      </c>
      <c r="D2412" s="39" t="s">
        <v>1100</v>
      </c>
      <c r="E2412" s="40">
        <v>29.39</v>
      </c>
      <c r="F2412" s="40"/>
      <c r="G2412" s="40">
        <f>SmtRes!CX1778</f>
        <v>2.9389999999999999E-2</v>
      </c>
      <c r="H2412" s="42">
        <f>SmtRes!CZ1778</f>
        <v>947.64</v>
      </c>
      <c r="I2412" s="41">
        <f>SmtRes!AJ1778</f>
        <v>1.3</v>
      </c>
      <c r="J2412" s="42">
        <f>ROUND(H2412*I2412, 2)</f>
        <v>1231.93</v>
      </c>
      <c r="K2412" s="41"/>
      <c r="L2412" s="42">
        <f>SmtRes!DG1778</f>
        <v>36.21</v>
      </c>
    </row>
    <row r="2413" spans="1:83" ht="28.5" x14ac:dyDescent="0.2">
      <c r="A2413" s="38"/>
      <c r="B2413" s="38" t="s">
        <v>1219</v>
      </c>
      <c r="C2413" s="46" t="s">
        <v>1974</v>
      </c>
      <c r="D2413" s="47" t="s">
        <v>1203</v>
      </c>
      <c r="E2413" s="48">
        <f>SmtRes!DO1778*SmtRes!AT1778</f>
        <v>29.39</v>
      </c>
      <c r="F2413" s="48"/>
      <c r="G2413" s="48">
        <f>ROUND(E2413*G2406, 7)</f>
        <v>2.9389999999999999E-2</v>
      </c>
      <c r="H2413" s="49"/>
      <c r="I2413" s="50"/>
      <c r="J2413" s="49">
        <f>ROUND(SmtRes!AG1778/SmtRes!DO1778, 2)</f>
        <v>620.24</v>
      </c>
      <c r="K2413" s="50"/>
      <c r="L2413" s="49">
        <f>SmtRes!DH1778</f>
        <v>18.23</v>
      </c>
      <c r="CE2413">
        <v>1</v>
      </c>
    </row>
    <row r="2414" spans="1:83" ht="15" x14ac:dyDescent="0.2">
      <c r="A2414" s="38"/>
      <c r="B2414" s="38"/>
      <c r="C2414" s="52" t="s">
        <v>1966</v>
      </c>
      <c r="D2414" s="39"/>
      <c r="E2414" s="40"/>
      <c r="F2414" s="40"/>
      <c r="G2414" s="40"/>
      <c r="H2414" s="42"/>
      <c r="I2414" s="41"/>
      <c r="J2414" s="42"/>
      <c r="K2414" s="41"/>
      <c r="L2414" s="42">
        <f>L2408+L2410+L2411</f>
        <v>57.03</v>
      </c>
    </row>
    <row r="2415" spans="1:83" ht="14.25" x14ac:dyDescent="0.2">
      <c r="A2415" s="38"/>
      <c r="B2415" s="38"/>
      <c r="C2415" s="38" t="s">
        <v>1967</v>
      </c>
      <c r="D2415" s="39"/>
      <c r="E2415" s="40"/>
      <c r="F2415" s="40"/>
      <c r="G2415" s="40"/>
      <c r="H2415" s="42"/>
      <c r="I2415" s="41"/>
      <c r="J2415" s="42"/>
      <c r="K2415" s="41"/>
      <c r="L2415" s="42">
        <f>SUM(AR2406:AR2418)+SUM(AS2406:AS2418)+SUM(AT2406:AT2418)+SUM(AU2406:AU2418)+SUM(AV2406:AV2418)</f>
        <v>20.82</v>
      </c>
    </row>
    <row r="2416" spans="1:83" ht="28.5" x14ac:dyDescent="0.2">
      <c r="A2416" s="38"/>
      <c r="B2416" s="38" t="s">
        <v>1026</v>
      </c>
      <c r="C2416" s="38" t="s">
        <v>2223</v>
      </c>
      <c r="D2416" s="39" t="s">
        <v>635</v>
      </c>
      <c r="E2416" s="40">
        <f>Source!BZ993</f>
        <v>92</v>
      </c>
      <c r="F2416" s="40"/>
      <c r="G2416" s="40">
        <f>Source!AT993</f>
        <v>92</v>
      </c>
      <c r="H2416" s="42"/>
      <c r="I2416" s="41"/>
      <c r="J2416" s="42"/>
      <c r="K2416" s="41"/>
      <c r="L2416" s="42">
        <f>SUM(AZ2406:AZ2418)</f>
        <v>19.149999999999999</v>
      </c>
    </row>
    <row r="2417" spans="1:83" ht="28.5" x14ac:dyDescent="0.2">
      <c r="A2417" s="46"/>
      <c r="B2417" s="46" t="s">
        <v>1027</v>
      </c>
      <c r="C2417" s="46" t="s">
        <v>2224</v>
      </c>
      <c r="D2417" s="47" t="s">
        <v>635</v>
      </c>
      <c r="E2417" s="48">
        <f>Source!CA993</f>
        <v>46</v>
      </c>
      <c r="F2417" s="48"/>
      <c r="G2417" s="48">
        <f>Source!AU993</f>
        <v>46</v>
      </c>
      <c r="H2417" s="49"/>
      <c r="I2417" s="50"/>
      <c r="J2417" s="49"/>
      <c r="K2417" s="50"/>
      <c r="L2417" s="49">
        <f>SUM(BA2406:BA2418)</f>
        <v>9.58</v>
      </c>
    </row>
    <row r="2418" spans="1:83" ht="15" x14ac:dyDescent="0.2">
      <c r="C2418" s="74" t="s">
        <v>1970</v>
      </c>
      <c r="D2418" s="74"/>
      <c r="E2418" s="74"/>
      <c r="F2418" s="74"/>
      <c r="G2418" s="74"/>
      <c r="H2418" s="74"/>
      <c r="I2418" s="75">
        <f>IF(E2406&lt;&gt;0,K2418/E2406, 0)</f>
        <v>85760</v>
      </c>
      <c r="J2418" s="75"/>
      <c r="K2418" s="75">
        <f>L2408+L2410+L2416+L2417+L2411</f>
        <v>85.76</v>
      </c>
      <c r="L2418" s="75"/>
      <c r="M2418" s="70">
        <f>K2418*1.038</f>
        <v>89.01888000000001</v>
      </c>
      <c r="AD2418">
        <f>ROUND((Source!AT993/100)*((ROUND(SUMIF(SmtRes!AQ1776:'SmtRes'!AQ1778,"=1",SmtRes!AD1776:'SmtRes'!AD1778)*Source!I993, 2)+ROUND(SUMIF(SmtRes!AQ1776:'SmtRes'!AQ1778,"=1",SmtRes!AC1776:'SmtRes'!AC1778)*Source!I993, 2))), 2)</f>
        <v>0.98</v>
      </c>
      <c r="AE2418">
        <f>ROUND((Source!AU993/100)*((ROUND(SUMIF(SmtRes!AQ1776:'SmtRes'!AQ1778,"=1",SmtRes!AD1776:'SmtRes'!AD1778)*Source!I993, 2)+ROUND(SUMIF(SmtRes!AQ1776:'SmtRes'!AQ1778,"=1",SmtRes!AC1776:'SmtRes'!AC1778)*Source!I993, 2))), 2)</f>
        <v>0.49</v>
      </c>
      <c r="AN2418" s="51">
        <f>L2408+L2410+L2416+L2417+L2411</f>
        <v>85.76</v>
      </c>
      <c r="AO2418" s="51">
        <f>L2410</f>
        <v>36.21</v>
      </c>
      <c r="AQ2418" t="s">
        <v>1971</v>
      </c>
      <c r="AR2418" s="51">
        <f>L2408</f>
        <v>2.59</v>
      </c>
      <c r="AT2418" s="51">
        <f>L2411</f>
        <v>18.23</v>
      </c>
      <c r="AV2418" t="s">
        <v>1971</v>
      </c>
      <c r="AW2418">
        <f>0</f>
        <v>0</v>
      </c>
      <c r="AZ2418">
        <f>Source!X993</f>
        <v>19.149999999999999</v>
      </c>
      <c r="BA2418">
        <f>Source!Y993</f>
        <v>9.58</v>
      </c>
      <c r="CD2418">
        <v>1</v>
      </c>
    </row>
    <row r="2419" spans="1:83" ht="111" x14ac:dyDescent="0.2">
      <c r="A2419" s="36">
        <v>134</v>
      </c>
      <c r="B2419" s="38" t="s">
        <v>2225</v>
      </c>
      <c r="C2419" s="38" t="s">
        <v>2226</v>
      </c>
      <c r="D2419" s="39" t="str">
        <f>Source!H995</f>
        <v>100 м3</v>
      </c>
      <c r="E2419" s="40">
        <f>Source!K995</f>
        <v>0.01</v>
      </c>
      <c r="F2419" s="40"/>
      <c r="G2419" s="40">
        <f>Source!I995</f>
        <v>0.01</v>
      </c>
      <c r="H2419" s="42"/>
      <c r="I2419" s="41"/>
      <c r="J2419" s="42"/>
      <c r="K2419" s="41"/>
      <c r="L2419" s="42"/>
    </row>
    <row r="2420" spans="1:83" x14ac:dyDescent="0.2">
      <c r="C2420" s="43" t="str">
        <f>"Объем: "&amp;Source!I995&amp;"=1/"&amp;"100"</f>
        <v>Объем: 0,01=1/100</v>
      </c>
    </row>
    <row r="2421" spans="1:83" ht="15" x14ac:dyDescent="0.2">
      <c r="A2421" s="37"/>
      <c r="B2421" s="40">
        <v>1</v>
      </c>
      <c r="C2421" s="37" t="s">
        <v>1961</v>
      </c>
      <c r="D2421" s="39" t="s">
        <v>1203</v>
      </c>
      <c r="E2421" s="44"/>
      <c r="F2421" s="40"/>
      <c r="G2421" s="40">
        <f>Source!U995</f>
        <v>6.8000000000000005E-2</v>
      </c>
      <c r="H2421" s="40"/>
      <c r="I2421" s="40"/>
      <c r="J2421" s="40"/>
      <c r="K2421" s="40"/>
      <c r="L2421" s="45">
        <f>SUM(L2422:L2422)-SUMIF(CE2422:CE2422, 1, L2422:L2422)</f>
        <v>29.85</v>
      </c>
    </row>
    <row r="2422" spans="1:83" ht="28.5" x14ac:dyDescent="0.2">
      <c r="A2422" s="38"/>
      <c r="B2422" s="38" t="s">
        <v>1387</v>
      </c>
      <c r="C2422" s="38" t="s">
        <v>1388</v>
      </c>
      <c r="D2422" s="39" t="s">
        <v>1203</v>
      </c>
      <c r="E2422" s="40">
        <v>6.8</v>
      </c>
      <c r="F2422" s="40"/>
      <c r="G2422" s="40">
        <f>SmtRes!CX1781</f>
        <v>6.8000000000000005E-2</v>
      </c>
      <c r="H2422" s="42"/>
      <c r="I2422" s="41"/>
      <c r="J2422" s="42">
        <f>SmtRes!CZ1781</f>
        <v>439</v>
      </c>
      <c r="K2422" s="41"/>
      <c r="L2422" s="42">
        <f>SmtRes!DI1781</f>
        <v>29.85</v>
      </c>
    </row>
    <row r="2423" spans="1:83" ht="15" x14ac:dyDescent="0.2">
      <c r="A2423" s="37"/>
      <c r="B2423" s="40">
        <v>2</v>
      </c>
      <c r="C2423" s="37" t="s">
        <v>1962</v>
      </c>
      <c r="D2423" s="39"/>
      <c r="E2423" s="44"/>
      <c r="F2423" s="40"/>
      <c r="G2423" s="40"/>
      <c r="H2423" s="40"/>
      <c r="I2423" s="40"/>
      <c r="J2423" s="40"/>
      <c r="K2423" s="40"/>
      <c r="L2423" s="45">
        <f>SUM(L2424:L2425)-SUMIF(CE2424:CE2425, 1, L2424:L2425)</f>
        <v>0.27</v>
      </c>
    </row>
    <row r="2424" spans="1:83" ht="15" hidden="1" x14ac:dyDescent="0.2">
      <c r="A2424" s="37"/>
      <c r="B2424" s="40"/>
      <c r="C2424" s="37" t="s">
        <v>1964</v>
      </c>
      <c r="D2424" s="39" t="s">
        <v>1203</v>
      </c>
      <c r="E2424" s="44"/>
      <c r="F2424" s="40"/>
      <c r="G2424" s="40">
        <f>Source!V995</f>
        <v>0</v>
      </c>
      <c r="H2424" s="40"/>
      <c r="I2424" s="40"/>
      <c r="J2424" s="40"/>
      <c r="K2424" s="40"/>
      <c r="L2424" s="45">
        <f>SUMIF(CE2425:CE2425, 1, L2425:L2425)</f>
        <v>0</v>
      </c>
      <c r="CE2424">
        <v>1</v>
      </c>
    </row>
    <row r="2425" spans="1:83" ht="28.5" x14ac:dyDescent="0.2">
      <c r="A2425" s="38"/>
      <c r="B2425" s="38" t="s">
        <v>1910</v>
      </c>
      <c r="C2425" s="46" t="s">
        <v>1912</v>
      </c>
      <c r="D2425" s="47" t="s">
        <v>1100</v>
      </c>
      <c r="E2425" s="48">
        <v>1.34</v>
      </c>
      <c r="F2425" s="48"/>
      <c r="G2425" s="48">
        <f>SmtRes!CX1782</f>
        <v>1.34E-2</v>
      </c>
      <c r="H2425" s="49">
        <f>SmtRes!CZ1782</f>
        <v>13.04</v>
      </c>
      <c r="I2425" s="50">
        <f>SmtRes!AJ1782</f>
        <v>1.53</v>
      </c>
      <c r="J2425" s="49">
        <f>ROUND(H2425*I2425, 2)</f>
        <v>19.95</v>
      </c>
      <c r="K2425" s="50"/>
      <c r="L2425" s="49">
        <f>SmtRes!DG1782</f>
        <v>0.27</v>
      </c>
    </row>
    <row r="2426" spans="1:83" ht="15" x14ac:dyDescent="0.2">
      <c r="A2426" s="38"/>
      <c r="B2426" s="38"/>
      <c r="C2426" s="52" t="s">
        <v>1966</v>
      </c>
      <c r="D2426" s="39"/>
      <c r="E2426" s="40"/>
      <c r="F2426" s="40"/>
      <c r="G2426" s="40"/>
      <c r="H2426" s="42"/>
      <c r="I2426" s="41"/>
      <c r="J2426" s="42"/>
      <c r="K2426" s="41"/>
      <c r="L2426" s="42">
        <f>L2421+L2423+L2424</f>
        <v>30.12</v>
      </c>
    </row>
    <row r="2427" spans="1:83" ht="14.25" x14ac:dyDescent="0.2">
      <c r="A2427" s="38"/>
      <c r="B2427" s="38"/>
      <c r="C2427" s="38" t="s">
        <v>1967</v>
      </c>
      <c r="D2427" s="39"/>
      <c r="E2427" s="40"/>
      <c r="F2427" s="40"/>
      <c r="G2427" s="40"/>
      <c r="H2427" s="42"/>
      <c r="I2427" s="41"/>
      <c r="J2427" s="42"/>
      <c r="K2427" s="41"/>
      <c r="L2427" s="42">
        <f>SUM(AR2419:AR2430)+SUM(AS2419:AS2430)+SUM(AT2419:AT2430)+SUM(AU2419:AU2430)+SUM(AV2419:AV2430)</f>
        <v>29.85</v>
      </c>
    </row>
    <row r="2428" spans="1:83" ht="14.25" x14ac:dyDescent="0.2">
      <c r="A2428" s="38"/>
      <c r="B2428" s="38" t="s">
        <v>1037</v>
      </c>
      <c r="C2428" s="38" t="s">
        <v>2227</v>
      </c>
      <c r="D2428" s="39" t="s">
        <v>635</v>
      </c>
      <c r="E2428" s="40">
        <f>Source!BZ995</f>
        <v>93</v>
      </c>
      <c r="F2428" s="40"/>
      <c r="G2428" s="40">
        <f>Source!AT995</f>
        <v>93</v>
      </c>
      <c r="H2428" s="42"/>
      <c r="I2428" s="41"/>
      <c r="J2428" s="42"/>
      <c r="K2428" s="41"/>
      <c r="L2428" s="42">
        <f>SUM(AZ2419:AZ2430)</f>
        <v>27.76</v>
      </c>
    </row>
    <row r="2429" spans="1:83" ht="14.25" x14ac:dyDescent="0.2">
      <c r="A2429" s="46"/>
      <c r="B2429" s="46" t="s">
        <v>1038</v>
      </c>
      <c r="C2429" s="46" t="s">
        <v>2228</v>
      </c>
      <c r="D2429" s="47" t="s">
        <v>635</v>
      </c>
      <c r="E2429" s="48">
        <f>Source!CA995</f>
        <v>55</v>
      </c>
      <c r="F2429" s="48"/>
      <c r="G2429" s="48">
        <f>Source!AU995</f>
        <v>55</v>
      </c>
      <c r="H2429" s="49"/>
      <c r="I2429" s="50"/>
      <c r="J2429" s="49"/>
      <c r="K2429" s="50"/>
      <c r="L2429" s="49">
        <f>SUM(BA2419:BA2430)</f>
        <v>16.420000000000002</v>
      </c>
    </row>
    <row r="2430" spans="1:83" ht="15" x14ac:dyDescent="0.2">
      <c r="C2430" s="74" t="s">
        <v>1970</v>
      </c>
      <c r="D2430" s="74"/>
      <c r="E2430" s="74"/>
      <c r="F2430" s="74"/>
      <c r="G2430" s="74"/>
      <c r="H2430" s="74"/>
      <c r="I2430" s="75">
        <f>IF(E2419&lt;&gt;0,K2430/E2419, 0)</f>
        <v>7430.0000000000009</v>
      </c>
      <c r="J2430" s="75"/>
      <c r="K2430" s="75">
        <f>L2421+L2423+L2428+L2429+L2424</f>
        <v>74.300000000000011</v>
      </c>
      <c r="L2430" s="75"/>
      <c r="M2430" s="70">
        <f>K2430*1.038</f>
        <v>77.123400000000018</v>
      </c>
      <c r="AD2430">
        <f>ROUND((Source!AT995/100)*((ROUND(SUMIF(SmtRes!AQ1781:'SmtRes'!AQ1782,"=1",SmtRes!AD1781:'SmtRes'!AD1782)*Source!I995, 2)+ROUND(SUMIF(SmtRes!AQ1781:'SmtRes'!AQ1782,"=1",SmtRes!AC1781:'SmtRes'!AC1782)*Source!I995, 2))), 2)</f>
        <v>4.08</v>
      </c>
      <c r="AE2430">
        <f>ROUND((Source!AU995/100)*((ROUND(SUMIF(SmtRes!AQ1781:'SmtRes'!AQ1782,"=1",SmtRes!AD1781:'SmtRes'!AD1782)*Source!I995, 2)+ROUND(SUMIF(SmtRes!AQ1781:'SmtRes'!AQ1782,"=1",SmtRes!AC1781:'SmtRes'!AC1782)*Source!I995, 2))), 2)</f>
        <v>2.41</v>
      </c>
      <c r="AN2430" s="51">
        <f>L2421+L2423+L2428+L2429+L2424</f>
        <v>74.300000000000011</v>
      </c>
      <c r="AO2430" s="51">
        <f>L2423</f>
        <v>0.27</v>
      </c>
      <c r="AQ2430" t="s">
        <v>1971</v>
      </c>
      <c r="AR2430" s="51">
        <f>L2421</f>
        <v>29.85</v>
      </c>
      <c r="AT2430" s="51">
        <f>L2424</f>
        <v>0</v>
      </c>
      <c r="AV2430" t="s">
        <v>1971</v>
      </c>
      <c r="AW2430">
        <f>0</f>
        <v>0</v>
      </c>
      <c r="AZ2430">
        <f>Source!X995</f>
        <v>27.76</v>
      </c>
      <c r="BA2430">
        <f>Source!Y995</f>
        <v>16.420000000000002</v>
      </c>
      <c r="CD2430">
        <v>1</v>
      </c>
    </row>
    <row r="2432" spans="1:83" ht="16.5" x14ac:dyDescent="0.2">
      <c r="A2432" s="76" t="s">
        <v>2229</v>
      </c>
      <c r="B2432" s="76"/>
      <c r="C2432" s="76"/>
      <c r="D2432" s="76"/>
      <c r="E2432" s="76"/>
      <c r="F2432" s="76"/>
      <c r="G2432" s="76"/>
      <c r="H2432" s="76"/>
      <c r="I2432" s="76"/>
      <c r="J2432" s="76"/>
      <c r="K2432" s="76"/>
      <c r="L2432" s="76"/>
    </row>
    <row r="2433" spans="1:83" ht="42.75" x14ac:dyDescent="0.2">
      <c r="A2433" s="62">
        <v>135</v>
      </c>
      <c r="B2433" s="46" t="s">
        <v>1045</v>
      </c>
      <c r="C2433" s="46" t="str">
        <f>Source!G1035</f>
        <v>Погрузка в автотранспортное средство: мусор строительный с погрузкой вручную</v>
      </c>
      <c r="D2433" s="47" t="str">
        <f>Source!H1035</f>
        <v>1т груза</v>
      </c>
      <c r="E2433" s="48">
        <f>Source!K1035</f>
        <v>1</v>
      </c>
      <c r="F2433" s="48"/>
      <c r="G2433" s="48">
        <f>Source!I1035</f>
        <v>1</v>
      </c>
      <c r="H2433" s="49"/>
      <c r="I2433" s="50"/>
      <c r="J2433" s="49">
        <f>Source!AK1035</f>
        <v>1192.28</v>
      </c>
      <c r="K2433" s="50"/>
      <c r="L2433" s="49">
        <f>Source!HD1035</f>
        <v>1192.28</v>
      </c>
    </row>
    <row r="2434" spans="1:83" ht="15" x14ac:dyDescent="0.2">
      <c r="C2434" s="74" t="s">
        <v>1970</v>
      </c>
      <c r="D2434" s="74"/>
      <c r="E2434" s="74"/>
      <c r="F2434" s="74"/>
      <c r="G2434" s="74"/>
      <c r="H2434" s="74"/>
      <c r="I2434" s="75">
        <f>IF(E2433&lt;&gt;0,K2434/E2433, 0)</f>
        <v>1192.28</v>
      </c>
      <c r="J2434" s="75"/>
      <c r="K2434" s="75">
        <f>L2433</f>
        <v>1192.28</v>
      </c>
      <c r="L2434" s="75"/>
      <c r="M2434" s="70">
        <f>K2434*1.038</f>
        <v>1237.58664</v>
      </c>
      <c r="AD2434">
        <f>ROUND((Source!AT1035/100)*((ROUND(0*Source!I1035, 2)+ROUND(0*Source!I1035, 2))), 2)</f>
        <v>0</v>
      </c>
      <c r="AE2434">
        <f>ROUND((Source!AU1035/100)*((ROUND(0*Source!I1035, 2)+ROUND(0*Source!I1035, 2))), 2)</f>
        <v>0</v>
      </c>
      <c r="AN2434" s="51">
        <f>L2433</f>
        <v>1192.28</v>
      </c>
      <c r="AP2434">
        <f>0</f>
        <v>0</v>
      </c>
      <c r="AQ2434" t="s">
        <v>1971</v>
      </c>
      <c r="AS2434">
        <f>0</f>
        <v>0</v>
      </c>
      <c r="AU2434">
        <f>0</f>
        <v>0</v>
      </c>
      <c r="AV2434" t="s">
        <v>1971</v>
      </c>
      <c r="AZ2434">
        <f>Source!X1035</f>
        <v>0</v>
      </c>
      <c r="BA2434">
        <f>Source!Y1035</f>
        <v>0</v>
      </c>
      <c r="BB2434" s="51">
        <f>L2433</f>
        <v>1192.28</v>
      </c>
      <c r="CD2434">
        <v>1</v>
      </c>
    </row>
    <row r="2435" spans="1:83" ht="57" x14ac:dyDescent="0.2">
      <c r="A2435" s="62">
        <v>136</v>
      </c>
      <c r="B2435" s="46" t="s">
        <v>1053</v>
      </c>
      <c r="C2435" s="46" t="str">
        <f>Source!G1036</f>
        <v>Погрузка в автотранспортное средство: мусор строительный с погрузкой экскаваторами емкостью ковша до 0,5 м3</v>
      </c>
      <c r="D2435" s="47" t="str">
        <f>Source!H1036</f>
        <v>1т груза</v>
      </c>
      <c r="E2435" s="48">
        <f>Source!K1036</f>
        <v>1</v>
      </c>
      <c r="F2435" s="48"/>
      <c r="G2435" s="48">
        <f>Source!I1036</f>
        <v>1</v>
      </c>
      <c r="H2435" s="49"/>
      <c r="I2435" s="50"/>
      <c r="J2435" s="49">
        <f>Source!AK1036</f>
        <v>78.819999999999993</v>
      </c>
      <c r="K2435" s="50"/>
      <c r="L2435" s="49">
        <f>Source!HD1036</f>
        <v>78.819999999999993</v>
      </c>
    </row>
    <row r="2436" spans="1:83" ht="15" x14ac:dyDescent="0.2">
      <c r="C2436" s="74" t="s">
        <v>1970</v>
      </c>
      <c r="D2436" s="74"/>
      <c r="E2436" s="74"/>
      <c r="F2436" s="74"/>
      <c r="G2436" s="74"/>
      <c r="H2436" s="74"/>
      <c r="I2436" s="75">
        <f>IF(E2435&lt;&gt;0,K2436/E2435, 0)</f>
        <v>78.819999999999993</v>
      </c>
      <c r="J2436" s="75"/>
      <c r="K2436" s="75">
        <f>L2435</f>
        <v>78.819999999999993</v>
      </c>
      <c r="L2436" s="75"/>
      <c r="M2436" s="70">
        <f>K2436*1.038</f>
        <v>81.815159999999992</v>
      </c>
      <c r="AD2436">
        <f>ROUND((Source!AT1036/100)*((ROUND(0*Source!I1036, 2)+ROUND(0*Source!I1036, 2))), 2)</f>
        <v>0</v>
      </c>
      <c r="AE2436">
        <f>ROUND((Source!AU1036/100)*((ROUND(0*Source!I1036, 2)+ROUND(0*Source!I1036, 2))), 2)</f>
        <v>0</v>
      </c>
      <c r="AN2436" s="51">
        <f>L2435</f>
        <v>78.819999999999993</v>
      </c>
      <c r="AP2436">
        <f>0</f>
        <v>0</v>
      </c>
      <c r="AQ2436" t="s">
        <v>1971</v>
      </c>
      <c r="AS2436">
        <f>0</f>
        <v>0</v>
      </c>
      <c r="AU2436">
        <f>0</f>
        <v>0</v>
      </c>
      <c r="AV2436" t="s">
        <v>1971</v>
      </c>
      <c r="AZ2436">
        <f>Source!X1036</f>
        <v>0</v>
      </c>
      <c r="BA2436">
        <f>Source!Y1036</f>
        <v>0</v>
      </c>
      <c r="BB2436" s="51">
        <f>L2435</f>
        <v>78.819999999999993</v>
      </c>
      <c r="CD2436">
        <v>1</v>
      </c>
    </row>
    <row r="2437" spans="1:83" ht="128.25" x14ac:dyDescent="0.2">
      <c r="A2437" s="62">
        <v>137</v>
      </c>
      <c r="B2437" s="46" t="s">
        <v>1077</v>
      </c>
      <c r="C2437" s="46" t="str">
        <f>Source!G1042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</v>
      </c>
      <c r="D2437" s="47" t="str">
        <f>Source!H1042</f>
        <v>1т груза</v>
      </c>
      <c r="E2437" s="48">
        <f>Source!K1042</f>
        <v>1</v>
      </c>
      <c r="F2437" s="48"/>
      <c r="G2437" s="48">
        <f>Source!I1042</f>
        <v>1</v>
      </c>
      <c r="H2437" s="49"/>
      <c r="I2437" s="50"/>
      <c r="J2437" s="49">
        <f>Source!AK1042</f>
        <v>444.7</v>
      </c>
      <c r="K2437" s="50"/>
      <c r="L2437" s="49">
        <f>Source!HD1042</f>
        <v>444.7</v>
      </c>
    </row>
    <row r="2438" spans="1:83" ht="15" x14ac:dyDescent="0.2">
      <c r="C2438" s="74" t="s">
        <v>1970</v>
      </c>
      <c r="D2438" s="74"/>
      <c r="E2438" s="74"/>
      <c r="F2438" s="74"/>
      <c r="G2438" s="74"/>
      <c r="H2438" s="74"/>
      <c r="I2438" s="75">
        <f>IF(E2437&lt;&gt;0,K2438/E2437, 0)</f>
        <v>444.7</v>
      </c>
      <c r="J2438" s="75"/>
      <c r="K2438" s="75">
        <f>L2437</f>
        <v>444.7</v>
      </c>
      <c r="L2438" s="75"/>
      <c r="M2438" s="70">
        <f>K2438*1.038</f>
        <v>461.59859999999998</v>
      </c>
      <c r="AD2438">
        <f>ROUND((Source!AT1042/100)*((ROUND(0*Source!I1042, 2)+ROUND(0*Source!I1042, 2))), 2)</f>
        <v>0</v>
      </c>
      <c r="AE2438">
        <f>ROUND((Source!AU1042/100)*((ROUND(0*Source!I1042, 2)+ROUND(0*Source!I1042, 2))), 2)</f>
        <v>0</v>
      </c>
      <c r="AN2438" s="51">
        <f>L2437</f>
        <v>444.7</v>
      </c>
      <c r="AP2438">
        <f>0</f>
        <v>0</v>
      </c>
      <c r="AQ2438" t="s">
        <v>1971</v>
      </c>
      <c r="AS2438">
        <f>0</f>
        <v>0</v>
      </c>
      <c r="AU2438">
        <f>0</f>
        <v>0</v>
      </c>
      <c r="AV2438" t="s">
        <v>1971</v>
      </c>
      <c r="AZ2438">
        <f>Source!X1042</f>
        <v>0</v>
      </c>
      <c r="BA2438">
        <f>Source!Y1042</f>
        <v>0</v>
      </c>
      <c r="BB2438" s="51">
        <f>L2437</f>
        <v>444.7</v>
      </c>
      <c r="CD2438">
        <v>1</v>
      </c>
    </row>
    <row r="2439" spans="1:83" ht="57" x14ac:dyDescent="0.2">
      <c r="A2439" s="62">
        <v>138</v>
      </c>
      <c r="B2439" s="46" t="str">
        <f>Source!F1043</f>
        <v>Тариф Регионального оператора на 2026 г.</v>
      </c>
      <c r="C2439" s="46" t="str">
        <f>Source!G1043</f>
        <v>Вывоз и утилизация строительного мусора контейнерами вместимостью 8 м3 (ГО Домодедово) с 01.01.2026-30.06.2026-1024,37*8м3=8194,96</v>
      </c>
      <c r="D2439" s="47" t="str">
        <f>Source!H1043</f>
        <v>1 контейнер</v>
      </c>
      <c r="E2439" s="48">
        <f>Source!K1043</f>
        <v>1</v>
      </c>
      <c r="F2439" s="48"/>
      <c r="G2439" s="48">
        <f>Source!I1043</f>
        <v>1</v>
      </c>
      <c r="H2439" s="49">
        <f>Source!AL1043</f>
        <v>8194.9599999999991</v>
      </c>
      <c r="I2439" s="50"/>
      <c r="J2439" s="49"/>
      <c r="K2439" s="50"/>
      <c r="L2439" s="49">
        <f>Source!P1043</f>
        <v>8194.9599999999991</v>
      </c>
    </row>
    <row r="2440" spans="1:83" ht="15" x14ac:dyDescent="0.2">
      <c r="C2440" s="74" t="s">
        <v>1970</v>
      </c>
      <c r="D2440" s="74"/>
      <c r="E2440" s="74"/>
      <c r="F2440" s="74"/>
      <c r="G2440" s="74"/>
      <c r="H2440" s="74"/>
      <c r="I2440" s="75">
        <f>IF(E2439&lt;&gt;0,K2440/E2439, 0)</f>
        <v>8194.9599999999991</v>
      </c>
      <c r="J2440" s="75"/>
      <c r="K2440" s="75">
        <f>L2439</f>
        <v>8194.9599999999991</v>
      </c>
      <c r="L2440" s="75"/>
      <c r="M2440" s="70">
        <f>K2440*1</f>
        <v>8194.9599999999991</v>
      </c>
      <c r="AD2440">
        <f>ROUND((Source!AT1043/100)*((ROUND(ROUND(Source!AO1043,2)*Source!I1043, 2)+ROUND(ROUND(Source!AN1043,2)*Source!I1043, 2))), 2)</f>
        <v>0</v>
      </c>
      <c r="AE2440">
        <f>ROUND((Source!AU1043/100)*((ROUND(ROUND(Source!AO1043,2)*Source!I1043, 2)+ROUND(ROUND(Source!AN1043,2)*Source!I1043, 2))), 2)</f>
        <v>0</v>
      </c>
      <c r="AN2440" s="51">
        <f>L2439</f>
        <v>8194.9599999999991</v>
      </c>
      <c r="AO2440">
        <f>0</f>
        <v>0</v>
      </c>
      <c r="AQ2440" t="s">
        <v>1971</v>
      </c>
      <c r="AR2440">
        <f>0</f>
        <v>0</v>
      </c>
      <c r="AT2440">
        <f>0</f>
        <v>0</v>
      </c>
      <c r="AV2440" t="s">
        <v>1971</v>
      </c>
      <c r="AW2440" s="51">
        <f>L2439</f>
        <v>8194.9599999999991</v>
      </c>
      <c r="AZ2440">
        <f>Source!X1043</f>
        <v>0</v>
      </c>
      <c r="BA2440">
        <f>Source!Y1043</f>
        <v>0</v>
      </c>
      <c r="CD2440">
        <v>1</v>
      </c>
    </row>
    <row r="2441" spans="1:83" ht="57" x14ac:dyDescent="0.2">
      <c r="A2441" s="62">
        <v>139</v>
      </c>
      <c r="B2441" s="46" t="str">
        <f>Source!F1044</f>
        <v>Тариф Регионального оператора на 2026 г.</v>
      </c>
      <c r="C2441" s="46" t="str">
        <f>Source!G1044</f>
        <v>Вывоз и утилизация строительного мусора контейнерами вместимостью 8 м3 (ГО Домодедово)  с 01.07.2026-31.12.2026- 1249,73*8м3=9997,84</v>
      </c>
      <c r="D2441" s="47" t="str">
        <f>Source!H1044</f>
        <v>1 контейнер</v>
      </c>
      <c r="E2441" s="48">
        <f>Source!K1044</f>
        <v>1</v>
      </c>
      <c r="F2441" s="48"/>
      <c r="G2441" s="48">
        <f>Source!I1044</f>
        <v>1</v>
      </c>
      <c r="H2441" s="49">
        <f>Source!AL1044</f>
        <v>9997.84</v>
      </c>
      <c r="I2441" s="50"/>
      <c r="J2441" s="49"/>
      <c r="K2441" s="50"/>
      <c r="L2441" s="49">
        <f>Source!P1044</f>
        <v>9997.84</v>
      </c>
    </row>
    <row r="2442" spans="1:83" ht="15" x14ac:dyDescent="0.2">
      <c r="C2442" s="74" t="s">
        <v>1970</v>
      </c>
      <c r="D2442" s="74"/>
      <c r="E2442" s="74"/>
      <c r="F2442" s="74"/>
      <c r="G2442" s="74"/>
      <c r="H2442" s="74"/>
      <c r="I2442" s="75">
        <f>IF(E2441&lt;&gt;0,K2442/E2441, 0)</f>
        <v>9997.84</v>
      </c>
      <c r="J2442" s="75"/>
      <c r="K2442" s="75">
        <f>L2441</f>
        <v>9997.84</v>
      </c>
      <c r="L2442" s="75"/>
      <c r="M2442" s="70">
        <f>K2442*1</f>
        <v>9997.84</v>
      </c>
      <c r="AD2442">
        <f>ROUND((Source!AT1044/100)*((ROUND(ROUND(Source!AO1044,2)*Source!I1044, 2)+ROUND(ROUND(Source!AN1044,2)*Source!I1044, 2))), 2)</f>
        <v>0</v>
      </c>
      <c r="AE2442">
        <f>ROUND((Source!AU1044/100)*((ROUND(ROUND(Source!AO1044,2)*Source!I1044, 2)+ROUND(ROUND(Source!AN1044,2)*Source!I1044, 2))), 2)</f>
        <v>0</v>
      </c>
      <c r="AN2442" s="51">
        <f>L2441</f>
        <v>9997.84</v>
      </c>
      <c r="AO2442">
        <f>0</f>
        <v>0</v>
      </c>
      <c r="AQ2442" t="s">
        <v>1971</v>
      </c>
      <c r="AR2442">
        <f>0</f>
        <v>0</v>
      </c>
      <c r="AT2442">
        <f>0</f>
        <v>0</v>
      </c>
      <c r="AV2442" t="s">
        <v>1971</v>
      </c>
      <c r="AW2442" s="51">
        <f>L2441</f>
        <v>9997.84</v>
      </c>
      <c r="AZ2442">
        <f>Source!X1044</f>
        <v>0</v>
      </c>
      <c r="BA2442">
        <f>Source!Y1044</f>
        <v>0</v>
      </c>
      <c r="CD2442">
        <v>1</v>
      </c>
    </row>
    <row r="2443" spans="1:83" ht="57" x14ac:dyDescent="0.2">
      <c r="A2443" s="62">
        <v>140</v>
      </c>
      <c r="B2443" s="46" t="str">
        <f>Source!F1045</f>
        <v>Тариф Регионального оператора на 2026 г.</v>
      </c>
      <c r="C2443" s="46" t="str">
        <f>Source!G1045</f>
        <v>Вывоз и утилизация строительного мусора контейнерами вместимостью 27 м3 (ГО Домодедово) с 01.01.2026-30.06.2026-1024,37*27м3=27657,99</v>
      </c>
      <c r="D2443" s="47" t="str">
        <f>Source!H1045</f>
        <v>1 контейнер</v>
      </c>
      <c r="E2443" s="48">
        <f>Source!K1045</f>
        <v>1</v>
      </c>
      <c r="F2443" s="48"/>
      <c r="G2443" s="48">
        <f>Source!I1045</f>
        <v>1</v>
      </c>
      <c r="H2443" s="49">
        <f>Source!AL1045</f>
        <v>27657.99</v>
      </c>
      <c r="I2443" s="50"/>
      <c r="J2443" s="49"/>
      <c r="K2443" s="50"/>
      <c r="L2443" s="49">
        <f>Source!P1045</f>
        <v>27657.99</v>
      </c>
    </row>
    <row r="2444" spans="1:83" ht="15" x14ac:dyDescent="0.2">
      <c r="C2444" s="74" t="s">
        <v>1970</v>
      </c>
      <c r="D2444" s="74"/>
      <c r="E2444" s="74"/>
      <c r="F2444" s="74"/>
      <c r="G2444" s="74"/>
      <c r="H2444" s="74"/>
      <c r="I2444" s="75">
        <f>IF(E2443&lt;&gt;0,K2444/E2443, 0)</f>
        <v>27657.99</v>
      </c>
      <c r="J2444" s="75"/>
      <c r="K2444" s="75">
        <f>L2443</f>
        <v>27657.99</v>
      </c>
      <c r="L2444" s="75"/>
      <c r="M2444" s="70">
        <f>K2444*1</f>
        <v>27657.99</v>
      </c>
      <c r="AD2444">
        <f>ROUND((Source!AT1045/100)*((ROUND(ROUND(Source!AO1045,2)*Source!I1045, 2)+ROUND(ROUND(Source!AN1045,2)*Source!I1045, 2))), 2)</f>
        <v>0</v>
      </c>
      <c r="AE2444">
        <f>ROUND((Source!AU1045/100)*((ROUND(ROUND(Source!AO1045,2)*Source!I1045, 2)+ROUND(ROUND(Source!AN1045,2)*Source!I1045, 2))), 2)</f>
        <v>0</v>
      </c>
      <c r="AN2444" s="51">
        <f>L2443</f>
        <v>27657.99</v>
      </c>
      <c r="AO2444">
        <f>0</f>
        <v>0</v>
      </c>
      <c r="AQ2444" t="s">
        <v>1971</v>
      </c>
      <c r="AR2444">
        <f>0</f>
        <v>0</v>
      </c>
      <c r="AT2444">
        <f>0</f>
        <v>0</v>
      </c>
      <c r="AV2444" t="s">
        <v>1971</v>
      </c>
      <c r="AW2444" s="51">
        <f>L2443</f>
        <v>27657.99</v>
      </c>
      <c r="AZ2444">
        <f>Source!X1045</f>
        <v>0</v>
      </c>
      <c r="BA2444">
        <f>Source!Y1045</f>
        <v>0</v>
      </c>
      <c r="CD2444">
        <v>1</v>
      </c>
    </row>
    <row r="2445" spans="1:83" ht="57" x14ac:dyDescent="0.2">
      <c r="A2445" s="62">
        <v>141</v>
      </c>
      <c r="B2445" s="46" t="str">
        <f>Source!F1046</f>
        <v>Тариф  Регионального оператора  на 2026 год</v>
      </c>
      <c r="C2445" s="46" t="str">
        <f>Source!G1046</f>
        <v>Вывоз и утилизация строительного мусора контейнерами вместимостью 27  (ГО Домодедово) с 01.07.2026-31.12.2026-1249,73*27м3=33742,71</v>
      </c>
      <c r="D2445" s="47" t="str">
        <f>Source!H1046</f>
        <v>1 контейнер</v>
      </c>
      <c r="E2445" s="48">
        <f>Source!K1046</f>
        <v>1</v>
      </c>
      <c r="F2445" s="48"/>
      <c r="G2445" s="48">
        <f>Source!I1046</f>
        <v>1</v>
      </c>
      <c r="H2445" s="49">
        <f>Source!AL1046</f>
        <v>33742.71</v>
      </c>
      <c r="I2445" s="50"/>
      <c r="J2445" s="49"/>
      <c r="K2445" s="50"/>
      <c r="L2445" s="49">
        <f>Source!P1046</f>
        <v>33742.71</v>
      </c>
    </row>
    <row r="2446" spans="1:83" ht="15" x14ac:dyDescent="0.2">
      <c r="C2446" s="74" t="s">
        <v>1970</v>
      </c>
      <c r="D2446" s="74"/>
      <c r="E2446" s="74"/>
      <c r="F2446" s="74"/>
      <c r="G2446" s="74"/>
      <c r="H2446" s="74"/>
      <c r="I2446" s="75">
        <f>IF(E2445&lt;&gt;0,K2446/E2445, 0)</f>
        <v>33742.71</v>
      </c>
      <c r="J2446" s="75"/>
      <c r="K2446" s="75">
        <f>L2445</f>
        <v>33742.71</v>
      </c>
      <c r="L2446" s="75"/>
      <c r="M2446" s="70">
        <f>K2446*1</f>
        <v>33742.71</v>
      </c>
      <c r="AD2446">
        <f>ROUND((Source!AT1046/100)*((ROUND(ROUND(Source!AO1046,2)*Source!I1046, 2)+ROUND(ROUND(Source!AN1046,2)*Source!I1046, 2))), 2)</f>
        <v>0</v>
      </c>
      <c r="AE2446">
        <f>ROUND((Source!AU1046/100)*((ROUND(ROUND(Source!AO1046,2)*Source!I1046, 2)+ROUND(ROUND(Source!AN1046,2)*Source!I1046, 2))), 2)</f>
        <v>0</v>
      </c>
      <c r="AN2446" s="51">
        <f>L2445</f>
        <v>33742.71</v>
      </c>
      <c r="AO2446">
        <f>0</f>
        <v>0</v>
      </c>
      <c r="AQ2446" t="s">
        <v>1971</v>
      </c>
      <c r="AR2446">
        <f>0</f>
        <v>0</v>
      </c>
      <c r="AT2446">
        <f>0</f>
        <v>0</v>
      </c>
      <c r="AV2446" t="s">
        <v>1971</v>
      </c>
      <c r="AW2446" s="51">
        <f>L2445</f>
        <v>33742.71</v>
      </c>
      <c r="AZ2446">
        <f>Source!X1046</f>
        <v>0</v>
      </c>
      <c r="BA2446">
        <f>Source!Y1046</f>
        <v>0</v>
      </c>
      <c r="CD2446">
        <v>1</v>
      </c>
    </row>
    <row r="2447" spans="1:83" ht="28.5" x14ac:dyDescent="0.2">
      <c r="A2447" s="36">
        <v>142</v>
      </c>
      <c r="B2447" s="38" t="str">
        <f>Source!F1048</f>
        <v>91.13.03-508</v>
      </c>
      <c r="C2447" s="38" t="str">
        <f>Source!G1048</f>
        <v>Автомобили полупассажирские, грузоподъемность до 2 т</v>
      </c>
      <c r="D2447" s="39" t="str">
        <f>Source!H1048</f>
        <v>маш.-ч</v>
      </c>
      <c r="E2447" s="40">
        <f>Source!K1048</f>
        <v>1</v>
      </c>
      <c r="F2447" s="40"/>
      <c r="G2447" s="40">
        <f>Source!I1048</f>
        <v>1</v>
      </c>
      <c r="H2447" s="42">
        <f>Source!AM1048</f>
        <v>388.56</v>
      </c>
      <c r="I2447" s="41">
        <f>IF(Source!BB1048&lt;&gt; 0, Source!BB1048, 1)</f>
        <v>1.43</v>
      </c>
      <c r="J2447" s="42">
        <f>ROUND(H2447*I2447, 2)</f>
        <v>555.64</v>
      </c>
      <c r="K2447" s="41"/>
      <c r="L2447" s="42">
        <f>Source!Q1048</f>
        <v>555.64</v>
      </c>
    </row>
    <row r="2448" spans="1:83" ht="14.25" x14ac:dyDescent="0.2">
      <c r="A2448" s="38"/>
      <c r="B2448" s="38" t="s">
        <v>1209</v>
      </c>
      <c r="C2448" s="38" t="s">
        <v>1914</v>
      </c>
      <c r="D2448" s="39" t="s">
        <v>1203</v>
      </c>
      <c r="E2448" s="40">
        <f>Source!K1048*SmtRes!AT1795</f>
        <v>1</v>
      </c>
      <c r="F2448" s="40"/>
      <c r="G2448" s="40">
        <f>SmtRes!CX1795</f>
        <v>1</v>
      </c>
      <c r="H2448" s="42"/>
      <c r="I2448" s="41"/>
      <c r="J2448" s="42">
        <f>SmtRes!CZ1795</f>
        <v>539.69000000000005</v>
      </c>
      <c r="K2448" s="41"/>
      <c r="L2448" s="42">
        <f>SmtRes!DI1795</f>
        <v>539.69000000000005</v>
      </c>
      <c r="CE2448">
        <v>1</v>
      </c>
    </row>
    <row r="2449" spans="1:82" ht="14.25" x14ac:dyDescent="0.2">
      <c r="A2449" s="46"/>
      <c r="B2449" s="46"/>
      <c r="C2449" s="46" t="s">
        <v>1967</v>
      </c>
      <c r="D2449" s="47"/>
      <c r="E2449" s="48"/>
      <c r="F2449" s="48"/>
      <c r="G2449" s="48"/>
      <c r="H2449" s="49"/>
      <c r="I2449" s="50"/>
      <c r="J2449" s="49"/>
      <c r="K2449" s="50"/>
      <c r="L2449" s="49">
        <f>SUM(AR2447:AR2450)+SUM(AS2447:AS2450)+SUM(AT2447:AT2450)+SUM(AU2447:AU2450)+SUM(AV2447:AV2450)</f>
        <v>539.69000000000005</v>
      </c>
    </row>
    <row r="2450" spans="1:82" ht="15" x14ac:dyDescent="0.2">
      <c r="C2450" s="74" t="s">
        <v>1970</v>
      </c>
      <c r="D2450" s="74"/>
      <c r="E2450" s="74"/>
      <c r="F2450" s="74"/>
      <c r="G2450" s="74"/>
      <c r="H2450" s="74"/>
      <c r="I2450" s="75">
        <f>IF(E2447&lt;&gt;0,K2450/E2447, 0)</f>
        <v>1095.33</v>
      </c>
      <c r="J2450" s="75"/>
      <c r="K2450" s="75">
        <f>L2447+L2448</f>
        <v>1095.33</v>
      </c>
      <c r="L2450" s="75"/>
      <c r="M2450" s="70">
        <f>K2450*1.038</f>
        <v>1136.95254</v>
      </c>
      <c r="AD2450">
        <f>ROUND((Source!AT1048/100)*((ROUND(ROUND(Source!AO1048,2)*Source!I1048, 2)+ROUND(ROUND(Source!AN1048,2)*Source!I1048, 2))), 2)</f>
        <v>0</v>
      </c>
      <c r="AE2450">
        <f>ROUND((Source!AU1048/100)*((ROUND(ROUND(Source!AO1048,2)*Source!I1048, 2)+ROUND(ROUND(Source!AN1048,2)*Source!I1048, 2))), 2)</f>
        <v>0</v>
      </c>
      <c r="AN2450" s="51">
        <f>L2447+L2448</f>
        <v>1095.33</v>
      </c>
      <c r="AO2450" s="51">
        <f>L2447</f>
        <v>555.64</v>
      </c>
      <c r="AQ2450" t="s">
        <v>1971</v>
      </c>
      <c r="AR2450">
        <f>0</f>
        <v>0</v>
      </c>
      <c r="AT2450" s="51">
        <f>L2448</f>
        <v>539.69000000000005</v>
      </c>
      <c r="AV2450" t="s">
        <v>1971</v>
      </c>
      <c r="AW2450">
        <f>0</f>
        <v>0</v>
      </c>
      <c r="AZ2450">
        <f>Source!X1048</f>
        <v>0</v>
      </c>
      <c r="BA2450">
        <f>Source!Y1048</f>
        <v>0</v>
      </c>
      <c r="CD2450">
        <v>1</v>
      </c>
    </row>
    <row r="2454" spans="1:82" ht="14.25" customHeight="1" x14ac:dyDescent="0.2">
      <c r="A2454" s="63"/>
      <c r="B2454" s="64" t="s">
        <v>2230</v>
      </c>
      <c r="C2454" s="66" t="str">
        <f>IF(Source!AC12&lt;&gt;"", Source!AC12," ")</f>
        <v xml:space="preserve"> </v>
      </c>
      <c r="D2454" s="28"/>
      <c r="E2454" s="28"/>
      <c r="F2454" s="28"/>
      <c r="G2454" s="28"/>
      <c r="H2454" s="65" t="str">
        <f>IF(Source!AB12&lt;&gt;"", Source!AB12," ")</f>
        <v xml:space="preserve"> </v>
      </c>
      <c r="I2454" s="21"/>
      <c r="J2454" s="21"/>
      <c r="K2454" s="32"/>
      <c r="L2454" s="32"/>
    </row>
    <row r="2455" spans="1:82" ht="14.25" customHeight="1" x14ac:dyDescent="0.2">
      <c r="A2455" s="63"/>
      <c r="B2455" s="67"/>
      <c r="C2455" s="71" t="s">
        <v>2231</v>
      </c>
      <c r="D2455" s="71"/>
      <c r="E2455" s="71"/>
      <c r="F2455" s="71"/>
      <c r="G2455" s="71"/>
      <c r="H2455" s="21"/>
      <c r="I2455" s="21"/>
      <c r="J2455" s="21"/>
      <c r="K2455" s="32"/>
      <c r="L2455" s="32"/>
    </row>
    <row r="2456" spans="1:82" ht="14.25" customHeight="1" x14ac:dyDescent="0.2">
      <c r="A2456" s="63"/>
      <c r="B2456" s="67"/>
      <c r="C2456" s="17"/>
      <c r="D2456" s="17"/>
      <c r="E2456" s="17"/>
      <c r="F2456" s="17"/>
      <c r="G2456" s="17"/>
      <c r="H2456" s="21"/>
      <c r="I2456" s="21"/>
      <c r="J2456" s="21"/>
      <c r="K2456" s="32"/>
      <c r="L2456" s="32"/>
    </row>
    <row r="2457" spans="1:82" ht="14.25" customHeight="1" x14ac:dyDescent="0.2">
      <c r="A2457" s="63"/>
      <c r="B2457" s="64" t="s">
        <v>2232</v>
      </c>
      <c r="C2457" s="66" t="str">
        <f>IF(Source!AE12&lt;&gt;"", Source!AE12," ")</f>
        <v xml:space="preserve"> </v>
      </c>
      <c r="D2457" s="28"/>
      <c r="E2457" s="28"/>
      <c r="F2457" s="28"/>
      <c r="G2457" s="28"/>
      <c r="H2457" s="65" t="str">
        <f>IF(Source!AD12&lt;&gt;"", Source!AD12," ")</f>
        <v xml:space="preserve"> </v>
      </c>
      <c r="I2457" s="21"/>
      <c r="J2457" s="21"/>
      <c r="K2457" s="32"/>
      <c r="L2457" s="32"/>
    </row>
    <row r="2458" spans="1:82" ht="14.25" customHeight="1" x14ac:dyDescent="0.2">
      <c r="A2458" s="17"/>
      <c r="B2458" s="17"/>
      <c r="C2458" s="71" t="s">
        <v>2231</v>
      </c>
      <c r="D2458" s="71"/>
      <c r="E2458" s="71"/>
      <c r="F2458" s="71"/>
      <c r="G2458" s="71"/>
      <c r="H2458" s="21"/>
      <c r="I2458" s="21"/>
      <c r="J2458" s="21"/>
      <c r="K2458" s="32"/>
      <c r="L2458" s="32"/>
    </row>
  </sheetData>
  <mergeCells count="552">
    <mergeCell ref="A2:E2"/>
    <mergeCell ref="F2:L2"/>
    <mergeCell ref="A4:E4"/>
    <mergeCell ref="F4:L4"/>
    <mergeCell ref="A6:E6"/>
    <mergeCell ref="F6:L6"/>
    <mergeCell ref="A14:E14"/>
    <mergeCell ref="F14:L14"/>
    <mergeCell ref="A16:E16"/>
    <mergeCell ref="F16:L16"/>
    <mergeCell ref="A19:L19"/>
    <mergeCell ref="A20:L20"/>
    <mergeCell ref="A8:E8"/>
    <mergeCell ref="F8:L8"/>
    <mergeCell ref="A10:E10"/>
    <mergeCell ref="F10:L10"/>
    <mergeCell ref="A12:E12"/>
    <mergeCell ref="F12:L12"/>
    <mergeCell ref="A39:A43"/>
    <mergeCell ref="B39:B43"/>
    <mergeCell ref="C39:C43"/>
    <mergeCell ref="D39:D43"/>
    <mergeCell ref="E39:G42"/>
    <mergeCell ref="H39:L42"/>
    <mergeCell ref="C34:L34"/>
    <mergeCell ref="A22:L22"/>
    <mergeCell ref="A23:L23"/>
    <mergeCell ref="A25:L25"/>
    <mergeCell ref="A27:L27"/>
    <mergeCell ref="A28:L28"/>
    <mergeCell ref="C33:L33"/>
    <mergeCell ref="C118:H118"/>
    <mergeCell ref="I118:J118"/>
    <mergeCell ref="K118:L118"/>
    <mergeCell ref="C141:H141"/>
    <mergeCell ref="I141:J141"/>
    <mergeCell ref="K141:L141"/>
    <mergeCell ref="A46:L46"/>
    <mergeCell ref="A48:L48"/>
    <mergeCell ref="C64:H64"/>
    <mergeCell ref="I64:J64"/>
    <mergeCell ref="K64:L64"/>
    <mergeCell ref="C90:H90"/>
    <mergeCell ref="I90:J90"/>
    <mergeCell ref="K90:L90"/>
    <mergeCell ref="C186:H186"/>
    <mergeCell ref="I186:J186"/>
    <mergeCell ref="K186:L186"/>
    <mergeCell ref="C213:H213"/>
    <mergeCell ref="I213:J213"/>
    <mergeCell ref="K213:L213"/>
    <mergeCell ref="C166:H166"/>
    <mergeCell ref="I166:J166"/>
    <mergeCell ref="K166:L166"/>
    <mergeCell ref="C168:L168"/>
    <mergeCell ref="C169:L169"/>
    <mergeCell ref="C170:F170"/>
    <mergeCell ref="C258:H258"/>
    <mergeCell ref="I258:J258"/>
    <mergeCell ref="K258:L258"/>
    <mergeCell ref="C278:H278"/>
    <mergeCell ref="I278:J278"/>
    <mergeCell ref="K278:L278"/>
    <mergeCell ref="C235:H235"/>
    <mergeCell ref="I235:J235"/>
    <mergeCell ref="K235:L235"/>
    <mergeCell ref="C237:L237"/>
    <mergeCell ref="C238:L238"/>
    <mergeCell ref="C239:F239"/>
    <mergeCell ref="C345:H345"/>
    <mergeCell ref="I345:J345"/>
    <mergeCell ref="K345:L345"/>
    <mergeCell ref="C371:H371"/>
    <mergeCell ref="I371:J371"/>
    <mergeCell ref="K371:L371"/>
    <mergeCell ref="C302:H302"/>
    <mergeCell ref="I302:J302"/>
    <mergeCell ref="K302:L302"/>
    <mergeCell ref="C319:H319"/>
    <mergeCell ref="I319:J319"/>
    <mergeCell ref="K319:L319"/>
    <mergeCell ref="C426:H426"/>
    <mergeCell ref="I426:J426"/>
    <mergeCell ref="K426:L426"/>
    <mergeCell ref="C448:H448"/>
    <mergeCell ref="I448:J448"/>
    <mergeCell ref="K448:L448"/>
    <mergeCell ref="C392:H392"/>
    <mergeCell ref="I392:J392"/>
    <mergeCell ref="K392:L392"/>
    <mergeCell ref="C409:H409"/>
    <mergeCell ref="I409:J409"/>
    <mergeCell ref="K409:L409"/>
    <mergeCell ref="C529:H529"/>
    <mergeCell ref="I529:J529"/>
    <mergeCell ref="K529:L529"/>
    <mergeCell ref="C550:H550"/>
    <mergeCell ref="I550:J550"/>
    <mergeCell ref="K550:L550"/>
    <mergeCell ref="C483:H483"/>
    <mergeCell ref="I483:J483"/>
    <mergeCell ref="K483:L483"/>
    <mergeCell ref="C508:H508"/>
    <mergeCell ref="I508:J508"/>
    <mergeCell ref="K508:L508"/>
    <mergeCell ref="C624:H624"/>
    <mergeCell ref="I624:J624"/>
    <mergeCell ref="K624:L624"/>
    <mergeCell ref="C572:H572"/>
    <mergeCell ref="I572:J572"/>
    <mergeCell ref="K572:L572"/>
    <mergeCell ref="C594:H594"/>
    <mergeCell ref="I594:J594"/>
    <mergeCell ref="K594:L594"/>
    <mergeCell ref="C656:L656"/>
    <mergeCell ref="C657:L657"/>
    <mergeCell ref="C658:F658"/>
    <mergeCell ref="C673:H673"/>
    <mergeCell ref="I673:J673"/>
    <mergeCell ref="K673:L673"/>
    <mergeCell ref="A627:L627"/>
    <mergeCell ref="C629:L629"/>
    <mergeCell ref="C654:H654"/>
    <mergeCell ref="I654:J654"/>
    <mergeCell ref="K654:L654"/>
    <mergeCell ref="A716:L716"/>
    <mergeCell ref="C733:H733"/>
    <mergeCell ref="I733:J733"/>
    <mergeCell ref="K733:L733"/>
    <mergeCell ref="C713:H713"/>
    <mergeCell ref="I713:J713"/>
    <mergeCell ref="K713:L713"/>
    <mergeCell ref="C689:H689"/>
    <mergeCell ref="I689:J689"/>
    <mergeCell ref="K689:L689"/>
    <mergeCell ref="C701:H701"/>
    <mergeCell ref="I701:J701"/>
    <mergeCell ref="K701:L701"/>
    <mergeCell ref="C784:H784"/>
    <mergeCell ref="I784:J784"/>
    <mergeCell ref="K784:L784"/>
    <mergeCell ref="C801:H801"/>
    <mergeCell ref="I801:J801"/>
    <mergeCell ref="K801:L801"/>
    <mergeCell ref="C750:H750"/>
    <mergeCell ref="I750:J750"/>
    <mergeCell ref="K750:L750"/>
    <mergeCell ref="C767:H767"/>
    <mergeCell ref="I767:J767"/>
    <mergeCell ref="K767:L767"/>
    <mergeCell ref="C852:H852"/>
    <mergeCell ref="I852:J852"/>
    <mergeCell ref="K852:L852"/>
    <mergeCell ref="C871:H871"/>
    <mergeCell ref="I871:J871"/>
    <mergeCell ref="K871:L871"/>
    <mergeCell ref="C821:H821"/>
    <mergeCell ref="I821:J821"/>
    <mergeCell ref="K821:L821"/>
    <mergeCell ref="C832:H832"/>
    <mergeCell ref="I832:J832"/>
    <mergeCell ref="K832:L832"/>
    <mergeCell ref="C929:H929"/>
    <mergeCell ref="I929:J929"/>
    <mergeCell ref="K929:L929"/>
    <mergeCell ref="C949:H949"/>
    <mergeCell ref="I949:J949"/>
    <mergeCell ref="K949:L949"/>
    <mergeCell ref="C890:H890"/>
    <mergeCell ref="I890:J890"/>
    <mergeCell ref="K890:L890"/>
    <mergeCell ref="C909:H909"/>
    <mergeCell ref="I909:J909"/>
    <mergeCell ref="K909:L909"/>
    <mergeCell ref="A981:L981"/>
    <mergeCell ref="C991:H991"/>
    <mergeCell ref="I991:J991"/>
    <mergeCell ref="K991:L991"/>
    <mergeCell ref="C999:H999"/>
    <mergeCell ref="I999:J999"/>
    <mergeCell ref="K999:L999"/>
    <mergeCell ref="C958:H958"/>
    <mergeCell ref="I958:J958"/>
    <mergeCell ref="K958:L958"/>
    <mergeCell ref="C978:H978"/>
    <mergeCell ref="I978:J978"/>
    <mergeCell ref="K978:L978"/>
    <mergeCell ref="A1031:L1031"/>
    <mergeCell ref="C1052:H1052"/>
    <mergeCell ref="I1052:J1052"/>
    <mergeCell ref="K1052:L1052"/>
    <mergeCell ref="C1074:H1074"/>
    <mergeCell ref="I1074:J1074"/>
    <mergeCell ref="K1074:L1074"/>
    <mergeCell ref="C1011:H1011"/>
    <mergeCell ref="I1011:J1011"/>
    <mergeCell ref="K1011:L1011"/>
    <mergeCell ref="C1029:H1029"/>
    <mergeCell ref="I1029:J1029"/>
    <mergeCell ref="K1029:L1029"/>
    <mergeCell ref="C1133:H1133"/>
    <mergeCell ref="I1133:J1133"/>
    <mergeCell ref="K1133:L1133"/>
    <mergeCell ref="C1158:H1158"/>
    <mergeCell ref="I1158:J1158"/>
    <mergeCell ref="K1158:L1158"/>
    <mergeCell ref="C1101:H1101"/>
    <mergeCell ref="I1101:J1101"/>
    <mergeCell ref="K1101:L1101"/>
    <mergeCell ref="C1117:H1117"/>
    <mergeCell ref="I1117:J1117"/>
    <mergeCell ref="K1117:L1117"/>
    <mergeCell ref="C1167:H1167"/>
    <mergeCell ref="C1168:H1168"/>
    <mergeCell ref="C1169:H1169"/>
    <mergeCell ref="C1170:H1170"/>
    <mergeCell ref="C1171:H1171"/>
    <mergeCell ref="C1172:H1172"/>
    <mergeCell ref="A1161:L1161"/>
    <mergeCell ref="C1163:H1163"/>
    <mergeCell ref="C1164:H1164"/>
    <mergeCell ref="C1165:H1165"/>
    <mergeCell ref="C1166:H1166"/>
    <mergeCell ref="C1179:H1179"/>
    <mergeCell ref="C1180:H1180"/>
    <mergeCell ref="C1181:H1181"/>
    <mergeCell ref="C1182:H1182"/>
    <mergeCell ref="C1183:H1183"/>
    <mergeCell ref="C1184:H1184"/>
    <mergeCell ref="C1173:H1173"/>
    <mergeCell ref="C1174:H1174"/>
    <mergeCell ref="C1175:H1175"/>
    <mergeCell ref="C1176:H1176"/>
    <mergeCell ref="C1177:H1177"/>
    <mergeCell ref="C1178:H1178"/>
    <mergeCell ref="C1191:F1191"/>
    <mergeCell ref="C1192:F1192"/>
    <mergeCell ref="A1195:L1195"/>
    <mergeCell ref="A1197:L1197"/>
    <mergeCell ref="C1199:L1199"/>
    <mergeCell ref="C1208:H1208"/>
    <mergeCell ref="I1208:J1208"/>
    <mergeCell ref="K1208:L1208"/>
    <mergeCell ref="C1185:H1185"/>
    <mergeCell ref="C1186:H1186"/>
    <mergeCell ref="C1187:H1187"/>
    <mergeCell ref="C1188:H1188"/>
    <mergeCell ref="C1189:H1189"/>
    <mergeCell ref="C1190:H1190"/>
    <mergeCell ref="C1253:H1253"/>
    <mergeCell ref="I1253:J1253"/>
    <mergeCell ref="K1253:L1253"/>
    <mergeCell ref="C1218:H1218"/>
    <mergeCell ref="I1218:J1218"/>
    <mergeCell ref="K1218:L1218"/>
    <mergeCell ref="C1220:L1220"/>
    <mergeCell ref="C1236:H1236"/>
    <mergeCell ref="I1236:J1236"/>
    <mergeCell ref="K1236:L1236"/>
    <mergeCell ref="C1293:H1293"/>
    <mergeCell ref="I1293:J1293"/>
    <mergeCell ref="K1293:L1293"/>
    <mergeCell ref="C1304:H1304"/>
    <mergeCell ref="I1304:J1304"/>
    <mergeCell ref="K1304:L1304"/>
    <mergeCell ref="A1256:L1256"/>
    <mergeCell ref="C1275:H1275"/>
    <mergeCell ref="I1275:J1275"/>
    <mergeCell ref="K1275:L1275"/>
    <mergeCell ref="C1347:H1347"/>
    <mergeCell ref="I1347:J1347"/>
    <mergeCell ref="K1347:L1347"/>
    <mergeCell ref="C1358:H1358"/>
    <mergeCell ref="I1358:J1358"/>
    <mergeCell ref="K1358:L1358"/>
    <mergeCell ref="C1314:H1314"/>
    <mergeCell ref="I1314:J1314"/>
    <mergeCell ref="K1314:L1314"/>
    <mergeCell ref="C1316:L1316"/>
    <mergeCell ref="C1331:H1331"/>
    <mergeCell ref="I1331:J1331"/>
    <mergeCell ref="K1331:L1331"/>
    <mergeCell ref="C1384:H1384"/>
    <mergeCell ref="I1384:J1384"/>
    <mergeCell ref="K1384:L1384"/>
    <mergeCell ref="C1397:H1397"/>
    <mergeCell ref="I1397:J1397"/>
    <mergeCell ref="K1397:L1397"/>
    <mergeCell ref="C1368:H1368"/>
    <mergeCell ref="I1368:J1368"/>
    <mergeCell ref="K1368:L1368"/>
    <mergeCell ref="C1370:L1370"/>
    <mergeCell ref="C1371:L1371"/>
    <mergeCell ref="C1372:F1372"/>
    <mergeCell ref="C1441:L1441"/>
    <mergeCell ref="C1459:H1459"/>
    <mergeCell ref="I1459:J1459"/>
    <mergeCell ref="K1459:L1459"/>
    <mergeCell ref="C1461:L1461"/>
    <mergeCell ref="C1479:H1479"/>
    <mergeCell ref="I1479:J1479"/>
    <mergeCell ref="K1479:L1479"/>
    <mergeCell ref="A1400:L1400"/>
    <mergeCell ref="C1402:L1402"/>
    <mergeCell ref="C1420:H1420"/>
    <mergeCell ref="I1420:J1420"/>
    <mergeCell ref="K1420:L1420"/>
    <mergeCell ref="C1439:H1439"/>
    <mergeCell ref="I1439:J1439"/>
    <mergeCell ref="K1439:L1439"/>
    <mergeCell ref="C1518:L1518"/>
    <mergeCell ref="C1534:H1534"/>
    <mergeCell ref="I1534:J1534"/>
    <mergeCell ref="K1534:L1534"/>
    <mergeCell ref="C1551:H1551"/>
    <mergeCell ref="I1551:J1551"/>
    <mergeCell ref="K1551:L1551"/>
    <mergeCell ref="C1498:H1498"/>
    <mergeCell ref="I1498:J1498"/>
    <mergeCell ref="K1498:L1498"/>
    <mergeCell ref="C1500:L1500"/>
    <mergeCell ref="C1516:H1516"/>
    <mergeCell ref="I1516:J1516"/>
    <mergeCell ref="K1516:L1516"/>
    <mergeCell ref="C1575:L1575"/>
    <mergeCell ref="C1586:H1586"/>
    <mergeCell ref="I1586:J1586"/>
    <mergeCell ref="K1586:L1586"/>
    <mergeCell ref="C1598:H1598"/>
    <mergeCell ref="I1598:J1598"/>
    <mergeCell ref="K1598:L1598"/>
    <mergeCell ref="C1560:H1560"/>
    <mergeCell ref="I1560:J1560"/>
    <mergeCell ref="K1560:L1560"/>
    <mergeCell ref="C1562:L1562"/>
    <mergeCell ref="C1573:H1573"/>
    <mergeCell ref="I1573:J1573"/>
    <mergeCell ref="K1573:L1573"/>
    <mergeCell ref="C1631:L1631"/>
    <mergeCell ref="C1642:H1642"/>
    <mergeCell ref="I1642:J1642"/>
    <mergeCell ref="K1642:L1642"/>
    <mergeCell ref="C1654:H1654"/>
    <mergeCell ref="I1654:J1654"/>
    <mergeCell ref="K1654:L1654"/>
    <mergeCell ref="C1600:L1600"/>
    <mergeCell ref="C1614:H1614"/>
    <mergeCell ref="I1614:J1614"/>
    <mergeCell ref="K1614:L1614"/>
    <mergeCell ref="C1629:H1629"/>
    <mergeCell ref="I1629:J1629"/>
    <mergeCell ref="K1629:L1629"/>
    <mergeCell ref="C1681:L1681"/>
    <mergeCell ref="C1692:H1692"/>
    <mergeCell ref="I1692:J1692"/>
    <mergeCell ref="K1692:L1692"/>
    <mergeCell ref="C1704:H1704"/>
    <mergeCell ref="I1704:J1704"/>
    <mergeCell ref="K1704:L1704"/>
    <mergeCell ref="C1656:L1656"/>
    <mergeCell ref="C1667:H1667"/>
    <mergeCell ref="I1667:J1667"/>
    <mergeCell ref="K1667:L1667"/>
    <mergeCell ref="C1679:H1679"/>
    <mergeCell ref="I1679:J1679"/>
    <mergeCell ref="K1679:L1679"/>
    <mergeCell ref="C1751:L1751"/>
    <mergeCell ref="C1762:H1762"/>
    <mergeCell ref="I1762:J1762"/>
    <mergeCell ref="K1762:L1762"/>
    <mergeCell ref="C1774:H1774"/>
    <mergeCell ref="I1774:J1774"/>
    <mergeCell ref="K1774:L1774"/>
    <mergeCell ref="C1706:L1706"/>
    <mergeCell ref="C1727:H1727"/>
    <mergeCell ref="I1727:J1727"/>
    <mergeCell ref="K1727:L1727"/>
    <mergeCell ref="C1749:H1749"/>
    <mergeCell ref="I1749:J1749"/>
    <mergeCell ref="K1749:L1749"/>
    <mergeCell ref="A1798:L1798"/>
    <mergeCell ref="C1800:L1800"/>
    <mergeCell ref="C1813:H1813"/>
    <mergeCell ref="I1813:J1813"/>
    <mergeCell ref="K1813:L1813"/>
    <mergeCell ref="C1827:H1827"/>
    <mergeCell ref="I1827:J1827"/>
    <mergeCell ref="K1827:L1827"/>
    <mergeCell ref="C1776:L1776"/>
    <mergeCell ref="C1785:H1785"/>
    <mergeCell ref="I1785:J1785"/>
    <mergeCell ref="K1785:L1785"/>
    <mergeCell ref="C1795:H1795"/>
    <mergeCell ref="I1795:J1795"/>
    <mergeCell ref="K1795:L1795"/>
    <mergeCell ref="C1860:L1860"/>
    <mergeCell ref="C1871:H1871"/>
    <mergeCell ref="I1871:J1871"/>
    <mergeCell ref="K1871:L1871"/>
    <mergeCell ref="C1883:H1883"/>
    <mergeCell ref="I1883:J1883"/>
    <mergeCell ref="K1883:L1883"/>
    <mergeCell ref="C1829:L1829"/>
    <mergeCell ref="C1843:H1843"/>
    <mergeCell ref="I1843:J1843"/>
    <mergeCell ref="K1843:L1843"/>
    <mergeCell ref="C1858:H1858"/>
    <mergeCell ref="I1858:J1858"/>
    <mergeCell ref="K1858:L1858"/>
    <mergeCell ref="C1930:L1930"/>
    <mergeCell ref="C1941:H1941"/>
    <mergeCell ref="I1941:J1941"/>
    <mergeCell ref="K1941:L1941"/>
    <mergeCell ref="C1953:H1953"/>
    <mergeCell ref="I1953:J1953"/>
    <mergeCell ref="K1953:L1953"/>
    <mergeCell ref="C1885:L1885"/>
    <mergeCell ref="C1906:H1906"/>
    <mergeCell ref="I1906:J1906"/>
    <mergeCell ref="K1906:L1906"/>
    <mergeCell ref="C1928:H1928"/>
    <mergeCell ref="I1928:J1928"/>
    <mergeCell ref="K1928:L1928"/>
    <mergeCell ref="A1981:L1981"/>
    <mergeCell ref="C1983:L1983"/>
    <mergeCell ref="C2004:H2004"/>
    <mergeCell ref="I2004:J2004"/>
    <mergeCell ref="K2004:L2004"/>
    <mergeCell ref="C2026:H2026"/>
    <mergeCell ref="I2026:J2026"/>
    <mergeCell ref="K2026:L2026"/>
    <mergeCell ref="C1955:L1955"/>
    <mergeCell ref="C1966:H1966"/>
    <mergeCell ref="I1966:J1966"/>
    <mergeCell ref="K1966:L1966"/>
    <mergeCell ref="C1978:H1978"/>
    <mergeCell ref="I1978:J1978"/>
    <mergeCell ref="K1978:L1978"/>
    <mergeCell ref="C2059:L2059"/>
    <mergeCell ref="C2068:H2068"/>
    <mergeCell ref="I2068:J2068"/>
    <mergeCell ref="K2068:L2068"/>
    <mergeCell ref="C2078:H2078"/>
    <mergeCell ref="I2078:J2078"/>
    <mergeCell ref="K2078:L2078"/>
    <mergeCell ref="C2039:H2039"/>
    <mergeCell ref="I2039:J2039"/>
    <mergeCell ref="K2039:L2039"/>
    <mergeCell ref="C2057:H2057"/>
    <mergeCell ref="I2057:J2057"/>
    <mergeCell ref="K2057:L2057"/>
    <mergeCell ref="A2102:L2102"/>
    <mergeCell ref="C2104:L2104"/>
    <mergeCell ref="C2121:H2121"/>
    <mergeCell ref="I2121:J2121"/>
    <mergeCell ref="K2121:L2121"/>
    <mergeCell ref="C2123:L2123"/>
    <mergeCell ref="C2080:L2080"/>
    <mergeCell ref="C2089:H2089"/>
    <mergeCell ref="I2089:J2089"/>
    <mergeCell ref="K2089:L2089"/>
    <mergeCell ref="C2099:H2099"/>
    <mergeCell ref="I2099:J2099"/>
    <mergeCell ref="K2099:L2099"/>
    <mergeCell ref="C2160:L2160"/>
    <mergeCell ref="C2176:H2176"/>
    <mergeCell ref="I2176:J2176"/>
    <mergeCell ref="K2176:L2176"/>
    <mergeCell ref="C2193:H2193"/>
    <mergeCell ref="I2193:J2193"/>
    <mergeCell ref="K2193:L2193"/>
    <mergeCell ref="C2140:H2140"/>
    <mergeCell ref="I2140:J2140"/>
    <mergeCell ref="K2140:L2140"/>
    <mergeCell ref="C2158:H2158"/>
    <mergeCell ref="I2158:J2158"/>
    <mergeCell ref="K2158:L2158"/>
    <mergeCell ref="C2251:H2251"/>
    <mergeCell ref="I2251:J2251"/>
    <mergeCell ref="K2251:L2251"/>
    <mergeCell ref="C2263:H2263"/>
    <mergeCell ref="I2263:J2263"/>
    <mergeCell ref="K2263:L2263"/>
    <mergeCell ref="C2195:L2195"/>
    <mergeCell ref="C2218:H2218"/>
    <mergeCell ref="I2218:J2218"/>
    <mergeCell ref="K2218:L2218"/>
    <mergeCell ref="C2242:H2242"/>
    <mergeCell ref="I2242:J2242"/>
    <mergeCell ref="K2242:L2242"/>
    <mergeCell ref="C2307:L2307"/>
    <mergeCell ref="C2308:L2308"/>
    <mergeCell ref="C2309:F2309"/>
    <mergeCell ref="C2327:H2327"/>
    <mergeCell ref="I2327:J2327"/>
    <mergeCell ref="K2327:L2327"/>
    <mergeCell ref="C2284:H2284"/>
    <mergeCell ref="I2284:J2284"/>
    <mergeCell ref="K2284:L2284"/>
    <mergeCell ref="C2305:H2305"/>
    <mergeCell ref="I2305:J2305"/>
    <mergeCell ref="K2305:L2305"/>
    <mergeCell ref="A2387:L2387"/>
    <mergeCell ref="C2396:H2396"/>
    <mergeCell ref="I2396:J2396"/>
    <mergeCell ref="K2396:L2396"/>
    <mergeCell ref="C2384:H2384"/>
    <mergeCell ref="I2384:J2384"/>
    <mergeCell ref="K2384:L2384"/>
    <mergeCell ref="C2346:H2346"/>
    <mergeCell ref="I2346:J2346"/>
    <mergeCell ref="K2346:L2346"/>
    <mergeCell ref="C2365:H2365"/>
    <mergeCell ref="I2365:J2365"/>
    <mergeCell ref="K2365:L2365"/>
    <mergeCell ref="A2432:L2432"/>
    <mergeCell ref="C2434:H2434"/>
    <mergeCell ref="I2434:J2434"/>
    <mergeCell ref="K2434:L2434"/>
    <mergeCell ref="C2430:H2430"/>
    <mergeCell ref="I2430:J2430"/>
    <mergeCell ref="K2430:L2430"/>
    <mergeCell ref="C2405:H2405"/>
    <mergeCell ref="I2405:J2405"/>
    <mergeCell ref="K2405:L2405"/>
    <mergeCell ref="C2418:H2418"/>
    <mergeCell ref="I2418:J2418"/>
    <mergeCell ref="K2418:L2418"/>
    <mergeCell ref="C2455:G2455"/>
    <mergeCell ref="C2458:G2458"/>
    <mergeCell ref="M39:M42"/>
    <mergeCell ref="C2446:H2446"/>
    <mergeCell ref="I2446:J2446"/>
    <mergeCell ref="K2446:L2446"/>
    <mergeCell ref="C2450:H2450"/>
    <mergeCell ref="I2450:J2450"/>
    <mergeCell ref="K2450:L2450"/>
    <mergeCell ref="C2442:H2442"/>
    <mergeCell ref="I2442:J2442"/>
    <mergeCell ref="K2442:L2442"/>
    <mergeCell ref="C2444:H2444"/>
    <mergeCell ref="I2444:J2444"/>
    <mergeCell ref="K2444:L2444"/>
    <mergeCell ref="C2438:H2438"/>
    <mergeCell ref="I2438:J2438"/>
    <mergeCell ref="K2438:L2438"/>
    <mergeCell ref="C2440:H2440"/>
    <mergeCell ref="I2440:J2440"/>
    <mergeCell ref="K2440:L2440"/>
    <mergeCell ref="C2436:H2436"/>
    <mergeCell ref="I2436:J2436"/>
    <mergeCell ref="K2436:L2436"/>
  </mergeCells>
  <pageMargins left="0.4" right="0.2" top="0.2" bottom="0.4" header="0.2" footer="0.2"/>
  <pageSetup paperSize="9" scale="44" fitToHeight="0" orientation="portrait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188"/>
  <sheetViews>
    <sheetView workbookViewId="0">
      <selection activeCell="G13" sqref="G13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18246</v>
      </c>
      <c r="M1">
        <v>296158276</v>
      </c>
      <c r="N1">
        <v>12</v>
      </c>
      <c r="O1">
        <v>0</v>
      </c>
      <c r="P1">
        <v>0</v>
      </c>
      <c r="Q1">
        <v>3</v>
      </c>
    </row>
    <row r="12" spans="1:133" x14ac:dyDescent="0.2">
      <c r="A12" s="1">
        <v>1</v>
      </c>
      <c r="B12" s="1">
        <v>1182</v>
      </c>
      <c r="C12" s="1">
        <v>0</v>
      </c>
      <c r="D12" s="1">
        <f>ROW(A1110)</f>
        <v>1110</v>
      </c>
      <c r="E12" s="1">
        <v>0</v>
      </c>
      <c r="F12" s="1" t="s">
        <v>3</v>
      </c>
      <c r="G12" s="1" t="s">
        <v>2236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5</v>
      </c>
      <c r="BI12" s="1" t="s">
        <v>6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1</v>
      </c>
      <c r="BW12" s="1">
        <v>0</v>
      </c>
      <c r="BX12" s="1">
        <v>0</v>
      </c>
      <c r="BY12" s="1" t="s">
        <v>7</v>
      </c>
      <c r="BZ12" s="1" t="s">
        <v>8</v>
      </c>
      <c r="CA12" s="1" t="s">
        <v>9</v>
      </c>
      <c r="CB12" s="1" t="s">
        <v>9</v>
      </c>
      <c r="CC12" s="1" t="s">
        <v>9</v>
      </c>
      <c r="CD12" s="1" t="s">
        <v>9</v>
      </c>
      <c r="CE12" s="1" t="s">
        <v>10</v>
      </c>
      <c r="CF12" s="1">
        <v>0</v>
      </c>
      <c r="CG12" s="1">
        <v>0</v>
      </c>
      <c r="CH12" s="1">
        <v>487104522</v>
      </c>
      <c r="CI12" s="1" t="s">
        <v>3</v>
      </c>
      <c r="CJ12" s="1" t="s">
        <v>3</v>
      </c>
      <c r="CK12" s="1">
        <v>18</v>
      </c>
      <c r="CL12" s="1"/>
      <c r="CM12" s="1"/>
      <c r="CN12" s="1"/>
      <c r="CO12" s="1"/>
      <c r="CP12" s="1"/>
      <c r="CQ12" s="1" t="s">
        <v>11</v>
      </c>
      <c r="CR12" s="1" t="s">
        <v>12</v>
      </c>
      <c r="CS12" s="1">
        <v>46073</v>
      </c>
      <c r="CT12" s="1">
        <v>540</v>
      </c>
      <c r="CU12" s="1">
        <v>17</v>
      </c>
      <c r="CV12" s="1" t="s">
        <v>1922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45" x14ac:dyDescent="0.2">
      <c r="A18" s="2">
        <v>52</v>
      </c>
      <c r="B18" s="2">
        <f t="shared" ref="B18:G18" si="0">B1110</f>
        <v>1182</v>
      </c>
      <c r="C18" s="2">
        <f t="shared" si="0"/>
        <v>1</v>
      </c>
      <c r="D18" s="2">
        <f t="shared" si="0"/>
        <v>12</v>
      </c>
      <c r="E18" s="2">
        <f t="shared" si="0"/>
        <v>0</v>
      </c>
      <c r="F18" s="2" t="str">
        <f t="shared" si="0"/>
        <v/>
      </c>
      <c r="G18" s="2" t="str">
        <f t="shared" si="0"/>
        <v>оказание услуг по организации на ПС "низкой" категории опасности ИТСО в 2026</v>
      </c>
      <c r="H18" s="2"/>
      <c r="I18" s="2"/>
      <c r="J18" s="2"/>
      <c r="K18" s="2"/>
      <c r="L18" s="2"/>
      <c r="M18" s="2"/>
      <c r="N18" s="2"/>
      <c r="O18" s="2">
        <f t="shared" ref="O18:AT18" si="1">O1110</f>
        <v>385769.51</v>
      </c>
      <c r="P18" s="2">
        <f t="shared" si="1"/>
        <v>79593.5</v>
      </c>
      <c r="Q18" s="2">
        <f t="shared" si="1"/>
        <v>34006.82</v>
      </c>
      <c r="R18" s="2">
        <f t="shared" si="1"/>
        <v>16868.939999999999</v>
      </c>
      <c r="S18" s="2">
        <f t="shared" si="1"/>
        <v>255300.25</v>
      </c>
      <c r="T18" s="2">
        <f t="shared" si="1"/>
        <v>0</v>
      </c>
      <c r="U18" s="2">
        <f t="shared" si="1"/>
        <v>485.78306000000003</v>
      </c>
      <c r="V18" s="2">
        <f t="shared" si="1"/>
        <v>26.647760000000002</v>
      </c>
      <c r="W18" s="2">
        <f t="shared" si="1"/>
        <v>0</v>
      </c>
      <c r="X18" s="2">
        <f t="shared" si="1"/>
        <v>265339.48</v>
      </c>
      <c r="Y18" s="2">
        <f t="shared" si="1"/>
        <v>152066.99</v>
      </c>
      <c r="Z18" s="2">
        <f t="shared" si="1"/>
        <v>0</v>
      </c>
      <c r="AA18" s="2">
        <f t="shared" si="1"/>
        <v>0</v>
      </c>
      <c r="AB18" s="2">
        <f t="shared" si="1"/>
        <v>0</v>
      </c>
      <c r="AC18" s="2">
        <f t="shared" si="1"/>
        <v>0</v>
      </c>
      <c r="AD18" s="2">
        <f t="shared" si="1"/>
        <v>0</v>
      </c>
      <c r="AE18" s="2">
        <f t="shared" si="1"/>
        <v>0</v>
      </c>
      <c r="AF18" s="2">
        <f t="shared" si="1"/>
        <v>0</v>
      </c>
      <c r="AG18" s="2">
        <f t="shared" si="1"/>
        <v>0</v>
      </c>
      <c r="AH18" s="2">
        <f t="shared" si="1"/>
        <v>0</v>
      </c>
      <c r="AI18" s="2">
        <f t="shared" si="1"/>
        <v>0</v>
      </c>
      <c r="AJ18" s="2">
        <f t="shared" si="1"/>
        <v>0</v>
      </c>
      <c r="AK18" s="2">
        <f t="shared" si="1"/>
        <v>0</v>
      </c>
      <c r="AL18" s="2">
        <f t="shared" si="1"/>
        <v>0</v>
      </c>
      <c r="AM18" s="2">
        <f t="shared" si="1"/>
        <v>0</v>
      </c>
      <c r="AN18" s="2">
        <f t="shared" si="1"/>
        <v>0</v>
      </c>
      <c r="AO18" s="2">
        <f t="shared" si="1"/>
        <v>0</v>
      </c>
      <c r="AP18" s="2">
        <f t="shared" si="1"/>
        <v>0</v>
      </c>
      <c r="AQ18" s="2">
        <f t="shared" si="1"/>
        <v>0</v>
      </c>
      <c r="AR18" s="2">
        <f t="shared" si="1"/>
        <v>806227.75</v>
      </c>
      <c r="AS18" s="2">
        <f t="shared" si="1"/>
        <v>487483.57</v>
      </c>
      <c r="AT18" s="2">
        <f t="shared" si="1"/>
        <v>318744.18</v>
      </c>
      <c r="AU18" s="2">
        <f t="shared" ref="AU18:BZ18" si="2">AU1110</f>
        <v>0</v>
      </c>
      <c r="AV18" s="2">
        <f t="shared" si="2"/>
        <v>79593.5</v>
      </c>
      <c r="AW18" s="2">
        <f t="shared" si="2"/>
        <v>79593.5</v>
      </c>
      <c r="AX18" s="2">
        <f t="shared" si="2"/>
        <v>0</v>
      </c>
      <c r="AY18" s="2">
        <f t="shared" si="2"/>
        <v>79593.5</v>
      </c>
      <c r="AZ18" s="2">
        <f t="shared" si="2"/>
        <v>0</v>
      </c>
      <c r="BA18" s="2">
        <f t="shared" si="2"/>
        <v>0</v>
      </c>
      <c r="BB18" s="2">
        <f t="shared" si="2"/>
        <v>0</v>
      </c>
      <c r="BC18" s="2">
        <f t="shared" si="2"/>
        <v>0</v>
      </c>
      <c r="BD18" s="2">
        <f t="shared" si="2"/>
        <v>3051.77</v>
      </c>
      <c r="BE18" s="2">
        <f t="shared" si="2"/>
        <v>0</v>
      </c>
      <c r="BF18" s="2">
        <f t="shared" si="2"/>
        <v>0</v>
      </c>
      <c r="BG18" s="2">
        <f t="shared" si="2"/>
        <v>0</v>
      </c>
      <c r="BH18" s="2">
        <f t="shared" si="2"/>
        <v>0</v>
      </c>
      <c r="BI18" s="2">
        <f t="shared" si="2"/>
        <v>0</v>
      </c>
      <c r="BJ18" s="2">
        <f t="shared" si="2"/>
        <v>0</v>
      </c>
      <c r="BK18" s="2">
        <f t="shared" si="2"/>
        <v>0</v>
      </c>
      <c r="BL18" s="2">
        <f t="shared" si="2"/>
        <v>0</v>
      </c>
      <c r="BM18" s="2">
        <f t="shared" si="2"/>
        <v>0</v>
      </c>
      <c r="BN18" s="2">
        <f t="shared" si="2"/>
        <v>0</v>
      </c>
      <c r="BO18" s="2">
        <f t="shared" si="2"/>
        <v>0</v>
      </c>
      <c r="BP18" s="2">
        <f t="shared" si="2"/>
        <v>0</v>
      </c>
      <c r="BQ18" s="2">
        <f t="shared" si="2"/>
        <v>0</v>
      </c>
      <c r="BR18" s="2">
        <f t="shared" si="2"/>
        <v>0</v>
      </c>
      <c r="BS18" s="2">
        <f t="shared" si="2"/>
        <v>0</v>
      </c>
      <c r="BT18" s="2">
        <f t="shared" si="2"/>
        <v>0</v>
      </c>
      <c r="BU18" s="2">
        <f t="shared" si="2"/>
        <v>0</v>
      </c>
      <c r="BV18" s="2">
        <f t="shared" si="2"/>
        <v>0</v>
      </c>
      <c r="BW18" s="2">
        <f t="shared" si="2"/>
        <v>0</v>
      </c>
      <c r="BX18" s="2">
        <f t="shared" si="2"/>
        <v>0</v>
      </c>
      <c r="BY18" s="2">
        <f t="shared" si="2"/>
        <v>0</v>
      </c>
      <c r="BZ18" s="2">
        <f t="shared" si="2"/>
        <v>0</v>
      </c>
      <c r="CA18" s="2">
        <f t="shared" ref="CA18:DF18" si="3">CA1110</f>
        <v>0</v>
      </c>
      <c r="CB18" s="2">
        <f t="shared" si="3"/>
        <v>0</v>
      </c>
      <c r="CC18" s="2">
        <f t="shared" si="3"/>
        <v>0</v>
      </c>
      <c r="CD18" s="2">
        <f t="shared" si="3"/>
        <v>0</v>
      </c>
      <c r="CE18" s="2">
        <f t="shared" si="3"/>
        <v>0</v>
      </c>
      <c r="CF18" s="2">
        <f t="shared" si="3"/>
        <v>0</v>
      </c>
      <c r="CG18" s="2">
        <f t="shared" si="3"/>
        <v>0</v>
      </c>
      <c r="CH18" s="2">
        <f t="shared" si="3"/>
        <v>0</v>
      </c>
      <c r="CI18" s="2">
        <f t="shared" si="3"/>
        <v>0</v>
      </c>
      <c r="CJ18" s="2">
        <f t="shared" si="3"/>
        <v>0</v>
      </c>
      <c r="CK18" s="2">
        <f t="shared" si="3"/>
        <v>0</v>
      </c>
      <c r="CL18" s="2">
        <f t="shared" si="3"/>
        <v>0</v>
      </c>
      <c r="CM18" s="2">
        <f t="shared" si="3"/>
        <v>0</v>
      </c>
      <c r="CN18" s="2">
        <f t="shared" si="3"/>
        <v>0</v>
      </c>
      <c r="CO18" s="2">
        <f t="shared" si="3"/>
        <v>0</v>
      </c>
      <c r="CP18" s="2">
        <f t="shared" si="3"/>
        <v>0</v>
      </c>
      <c r="CQ18" s="2">
        <f t="shared" si="3"/>
        <v>0</v>
      </c>
      <c r="CR18" s="2">
        <f t="shared" si="3"/>
        <v>0</v>
      </c>
      <c r="CS18" s="2">
        <f t="shared" si="3"/>
        <v>0</v>
      </c>
      <c r="CT18" s="2">
        <f t="shared" si="3"/>
        <v>0</v>
      </c>
      <c r="CU18" s="2">
        <f t="shared" si="3"/>
        <v>0</v>
      </c>
      <c r="CV18" s="2">
        <f t="shared" si="3"/>
        <v>0</v>
      </c>
      <c r="CW18" s="2">
        <f t="shared" si="3"/>
        <v>0</v>
      </c>
      <c r="CX18" s="2">
        <f t="shared" si="3"/>
        <v>0</v>
      </c>
      <c r="CY18" s="2">
        <f t="shared" si="3"/>
        <v>0</v>
      </c>
      <c r="CZ18" s="2">
        <f t="shared" si="3"/>
        <v>0</v>
      </c>
      <c r="DA18" s="2">
        <f t="shared" si="3"/>
        <v>0</v>
      </c>
      <c r="DB18" s="2">
        <f t="shared" si="3"/>
        <v>0</v>
      </c>
      <c r="DC18" s="2">
        <f t="shared" si="3"/>
        <v>0</v>
      </c>
      <c r="DD18" s="2">
        <f t="shared" si="3"/>
        <v>0</v>
      </c>
      <c r="DE18" s="2">
        <f t="shared" si="3"/>
        <v>0</v>
      </c>
      <c r="DF18" s="2">
        <f t="shared" si="3"/>
        <v>0</v>
      </c>
      <c r="DG18" s="3">
        <f t="shared" ref="DG18:EL18" si="4">DG1110</f>
        <v>0</v>
      </c>
      <c r="DH18" s="3">
        <f t="shared" si="4"/>
        <v>0</v>
      </c>
      <c r="DI18" s="3">
        <f t="shared" si="4"/>
        <v>0</v>
      </c>
      <c r="DJ18" s="3">
        <f t="shared" si="4"/>
        <v>0</v>
      </c>
      <c r="DK18" s="3">
        <f t="shared" si="4"/>
        <v>0</v>
      </c>
      <c r="DL18" s="3">
        <f t="shared" si="4"/>
        <v>0</v>
      </c>
      <c r="DM18" s="3">
        <f t="shared" si="4"/>
        <v>0</v>
      </c>
      <c r="DN18" s="3">
        <f t="shared" si="4"/>
        <v>0</v>
      </c>
      <c r="DO18" s="3">
        <f t="shared" si="4"/>
        <v>0</v>
      </c>
      <c r="DP18" s="3">
        <f t="shared" si="4"/>
        <v>0</v>
      </c>
      <c r="DQ18" s="3">
        <f t="shared" si="4"/>
        <v>0</v>
      </c>
      <c r="DR18" s="3">
        <f t="shared" si="4"/>
        <v>0</v>
      </c>
      <c r="DS18" s="3">
        <f t="shared" si="4"/>
        <v>0</v>
      </c>
      <c r="DT18" s="3">
        <f t="shared" si="4"/>
        <v>0</v>
      </c>
      <c r="DU18" s="3">
        <f t="shared" si="4"/>
        <v>0</v>
      </c>
      <c r="DV18" s="3">
        <f t="shared" si="4"/>
        <v>0</v>
      </c>
      <c r="DW18" s="3">
        <f t="shared" si="4"/>
        <v>0</v>
      </c>
      <c r="DX18" s="3">
        <f t="shared" si="4"/>
        <v>0</v>
      </c>
      <c r="DY18" s="3">
        <f t="shared" si="4"/>
        <v>0</v>
      </c>
      <c r="DZ18" s="3">
        <f t="shared" si="4"/>
        <v>0</v>
      </c>
      <c r="EA18" s="3">
        <f t="shared" si="4"/>
        <v>0</v>
      </c>
      <c r="EB18" s="3">
        <f t="shared" si="4"/>
        <v>0</v>
      </c>
      <c r="EC18" s="3">
        <f t="shared" si="4"/>
        <v>0</v>
      </c>
      <c r="ED18" s="3">
        <f t="shared" si="4"/>
        <v>0</v>
      </c>
      <c r="EE18" s="3">
        <f t="shared" si="4"/>
        <v>0</v>
      </c>
      <c r="EF18" s="3">
        <f t="shared" si="4"/>
        <v>0</v>
      </c>
      <c r="EG18" s="3">
        <f t="shared" si="4"/>
        <v>0</v>
      </c>
      <c r="EH18" s="3">
        <f t="shared" si="4"/>
        <v>0</v>
      </c>
      <c r="EI18" s="3">
        <f t="shared" si="4"/>
        <v>0</v>
      </c>
      <c r="EJ18" s="3">
        <f t="shared" si="4"/>
        <v>0</v>
      </c>
      <c r="EK18" s="3">
        <f t="shared" si="4"/>
        <v>0</v>
      </c>
      <c r="EL18" s="3">
        <f t="shared" si="4"/>
        <v>0</v>
      </c>
      <c r="EM18" s="3">
        <f t="shared" ref="EM18:FR18" si="5">EM1110</f>
        <v>0</v>
      </c>
      <c r="EN18" s="3">
        <f t="shared" si="5"/>
        <v>0</v>
      </c>
      <c r="EO18" s="3">
        <f t="shared" si="5"/>
        <v>0</v>
      </c>
      <c r="EP18" s="3">
        <f t="shared" si="5"/>
        <v>0</v>
      </c>
      <c r="EQ18" s="3">
        <f t="shared" si="5"/>
        <v>0</v>
      </c>
      <c r="ER18" s="3">
        <f t="shared" si="5"/>
        <v>0</v>
      </c>
      <c r="ES18" s="3">
        <f t="shared" si="5"/>
        <v>0</v>
      </c>
      <c r="ET18" s="3">
        <f t="shared" si="5"/>
        <v>0</v>
      </c>
      <c r="EU18" s="3">
        <f t="shared" si="5"/>
        <v>0</v>
      </c>
      <c r="EV18" s="3">
        <f t="shared" si="5"/>
        <v>0</v>
      </c>
      <c r="EW18" s="3">
        <f t="shared" si="5"/>
        <v>0</v>
      </c>
      <c r="EX18" s="3">
        <f t="shared" si="5"/>
        <v>0</v>
      </c>
      <c r="EY18" s="3">
        <f t="shared" si="5"/>
        <v>0</v>
      </c>
      <c r="EZ18" s="3">
        <f t="shared" si="5"/>
        <v>0</v>
      </c>
      <c r="FA18" s="3">
        <f t="shared" si="5"/>
        <v>0</v>
      </c>
      <c r="FB18" s="3">
        <f t="shared" si="5"/>
        <v>0</v>
      </c>
      <c r="FC18" s="3">
        <f t="shared" si="5"/>
        <v>0</v>
      </c>
      <c r="FD18" s="3">
        <f t="shared" si="5"/>
        <v>0</v>
      </c>
      <c r="FE18" s="3">
        <f t="shared" si="5"/>
        <v>0</v>
      </c>
      <c r="FF18" s="3">
        <f t="shared" si="5"/>
        <v>0</v>
      </c>
      <c r="FG18" s="3">
        <f t="shared" si="5"/>
        <v>0</v>
      </c>
      <c r="FH18" s="3">
        <f t="shared" si="5"/>
        <v>0</v>
      </c>
      <c r="FI18" s="3">
        <f t="shared" si="5"/>
        <v>0</v>
      </c>
      <c r="FJ18" s="3">
        <f t="shared" si="5"/>
        <v>0</v>
      </c>
      <c r="FK18" s="3">
        <f t="shared" si="5"/>
        <v>0</v>
      </c>
      <c r="FL18" s="3">
        <f t="shared" si="5"/>
        <v>0</v>
      </c>
      <c r="FM18" s="3">
        <f t="shared" si="5"/>
        <v>0</v>
      </c>
      <c r="FN18" s="3">
        <f t="shared" si="5"/>
        <v>0</v>
      </c>
      <c r="FO18" s="3">
        <f t="shared" si="5"/>
        <v>0</v>
      </c>
      <c r="FP18" s="3">
        <f t="shared" si="5"/>
        <v>0</v>
      </c>
      <c r="FQ18" s="3">
        <f t="shared" si="5"/>
        <v>0</v>
      </c>
      <c r="FR18" s="3">
        <f t="shared" si="5"/>
        <v>0</v>
      </c>
      <c r="FS18" s="3">
        <f t="shared" ref="FS18:GX18" si="6">FS1110</f>
        <v>0</v>
      </c>
      <c r="FT18" s="3">
        <f t="shared" si="6"/>
        <v>0</v>
      </c>
      <c r="FU18" s="3">
        <f t="shared" si="6"/>
        <v>0</v>
      </c>
      <c r="FV18" s="3">
        <f t="shared" si="6"/>
        <v>0</v>
      </c>
      <c r="FW18" s="3">
        <f t="shared" si="6"/>
        <v>0</v>
      </c>
      <c r="FX18" s="3">
        <f t="shared" si="6"/>
        <v>0</v>
      </c>
      <c r="FY18" s="3">
        <f t="shared" si="6"/>
        <v>0</v>
      </c>
      <c r="FZ18" s="3">
        <f t="shared" si="6"/>
        <v>0</v>
      </c>
      <c r="GA18" s="3">
        <f t="shared" si="6"/>
        <v>0</v>
      </c>
      <c r="GB18" s="3">
        <f t="shared" si="6"/>
        <v>0</v>
      </c>
      <c r="GC18" s="3">
        <f t="shared" si="6"/>
        <v>0</v>
      </c>
      <c r="GD18" s="3">
        <f t="shared" si="6"/>
        <v>0</v>
      </c>
      <c r="GE18" s="3">
        <f t="shared" si="6"/>
        <v>0</v>
      </c>
      <c r="GF18" s="3">
        <f t="shared" si="6"/>
        <v>0</v>
      </c>
      <c r="GG18" s="3">
        <f t="shared" si="6"/>
        <v>0</v>
      </c>
      <c r="GH18" s="3">
        <f t="shared" si="6"/>
        <v>0</v>
      </c>
      <c r="GI18" s="3">
        <f t="shared" si="6"/>
        <v>0</v>
      </c>
      <c r="GJ18" s="3">
        <f t="shared" si="6"/>
        <v>0</v>
      </c>
      <c r="GK18" s="3">
        <f t="shared" si="6"/>
        <v>0</v>
      </c>
      <c r="GL18" s="3">
        <f t="shared" si="6"/>
        <v>0</v>
      </c>
      <c r="GM18" s="3">
        <f t="shared" si="6"/>
        <v>0</v>
      </c>
      <c r="GN18" s="3">
        <f t="shared" si="6"/>
        <v>0</v>
      </c>
      <c r="GO18" s="3">
        <f t="shared" si="6"/>
        <v>0</v>
      </c>
      <c r="GP18" s="3">
        <f t="shared" si="6"/>
        <v>0</v>
      </c>
      <c r="GQ18" s="3">
        <f t="shared" si="6"/>
        <v>0</v>
      </c>
      <c r="GR18" s="3">
        <f t="shared" si="6"/>
        <v>0</v>
      </c>
      <c r="GS18" s="3">
        <f t="shared" si="6"/>
        <v>0</v>
      </c>
      <c r="GT18" s="3">
        <f t="shared" si="6"/>
        <v>0</v>
      </c>
      <c r="GU18" s="3">
        <f t="shared" si="6"/>
        <v>0</v>
      </c>
      <c r="GV18" s="3">
        <f t="shared" si="6"/>
        <v>0</v>
      </c>
      <c r="GW18" s="3">
        <f t="shared" si="6"/>
        <v>0</v>
      </c>
      <c r="GX18" s="3">
        <f t="shared" si="6"/>
        <v>0</v>
      </c>
    </row>
    <row r="20" spans="1:245" x14ac:dyDescent="0.2">
      <c r="A20" s="1">
        <v>3</v>
      </c>
      <c r="B20" s="1">
        <v>1</v>
      </c>
      <c r="C20" s="1"/>
      <c r="D20" s="1">
        <f>ROW(A1080)</f>
        <v>1080</v>
      </c>
      <c r="E20" s="1"/>
      <c r="F20" s="1"/>
      <c r="G20" s="1"/>
      <c r="H20" s="1" t="s">
        <v>3</v>
      </c>
      <c r="I20" s="1">
        <v>0</v>
      </c>
      <c r="J20" s="1" t="s">
        <v>3</v>
      </c>
      <c r="K20" s="1">
        <v>0</v>
      </c>
      <c r="L20" s="1"/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45" x14ac:dyDescent="0.2">
      <c r="A22" s="2">
        <v>52</v>
      </c>
      <c r="B22" s="2">
        <f t="shared" ref="B22:G22" si="7">B1080</f>
        <v>1</v>
      </c>
      <c r="C22" s="2">
        <f t="shared" si="7"/>
        <v>3</v>
      </c>
      <c r="D22" s="2">
        <f t="shared" si="7"/>
        <v>20</v>
      </c>
      <c r="E22" s="2">
        <f t="shared" si="7"/>
        <v>0</v>
      </c>
      <c r="F22" s="2" t="str">
        <f t="shared" si="7"/>
        <v/>
      </c>
      <c r="G22" s="2" t="str">
        <f t="shared" si="7"/>
        <v/>
      </c>
      <c r="H22" s="2"/>
      <c r="I22" s="2"/>
      <c r="J22" s="2"/>
      <c r="K22" s="2"/>
      <c r="L22" s="2"/>
      <c r="M22" s="2"/>
      <c r="N22" s="2"/>
      <c r="O22" s="2">
        <f t="shared" ref="O22:AT22" si="8">O1080</f>
        <v>385769.51</v>
      </c>
      <c r="P22" s="2">
        <f t="shared" si="8"/>
        <v>79593.5</v>
      </c>
      <c r="Q22" s="2">
        <f t="shared" si="8"/>
        <v>34006.82</v>
      </c>
      <c r="R22" s="2">
        <f t="shared" si="8"/>
        <v>16868.939999999999</v>
      </c>
      <c r="S22" s="2">
        <f t="shared" si="8"/>
        <v>255300.25</v>
      </c>
      <c r="T22" s="2">
        <f t="shared" si="8"/>
        <v>0</v>
      </c>
      <c r="U22" s="2">
        <f t="shared" si="8"/>
        <v>485.78306000000003</v>
      </c>
      <c r="V22" s="2">
        <f t="shared" si="8"/>
        <v>26.647760000000002</v>
      </c>
      <c r="W22" s="2">
        <f t="shared" si="8"/>
        <v>0</v>
      </c>
      <c r="X22" s="2">
        <f t="shared" si="8"/>
        <v>265339.48</v>
      </c>
      <c r="Y22" s="2">
        <f t="shared" si="8"/>
        <v>152066.99</v>
      </c>
      <c r="Z22" s="2">
        <f t="shared" si="8"/>
        <v>0</v>
      </c>
      <c r="AA22" s="2">
        <f t="shared" si="8"/>
        <v>0</v>
      </c>
      <c r="AB22" s="2">
        <f t="shared" si="8"/>
        <v>0</v>
      </c>
      <c r="AC22" s="2">
        <f t="shared" si="8"/>
        <v>0</v>
      </c>
      <c r="AD22" s="2">
        <f t="shared" si="8"/>
        <v>0</v>
      </c>
      <c r="AE22" s="2">
        <f t="shared" si="8"/>
        <v>0</v>
      </c>
      <c r="AF22" s="2">
        <f t="shared" si="8"/>
        <v>0</v>
      </c>
      <c r="AG22" s="2">
        <f t="shared" si="8"/>
        <v>0</v>
      </c>
      <c r="AH22" s="2">
        <f t="shared" si="8"/>
        <v>0</v>
      </c>
      <c r="AI22" s="2">
        <f t="shared" si="8"/>
        <v>0</v>
      </c>
      <c r="AJ22" s="2">
        <f t="shared" si="8"/>
        <v>0</v>
      </c>
      <c r="AK22" s="2">
        <f t="shared" si="8"/>
        <v>0</v>
      </c>
      <c r="AL22" s="2">
        <f t="shared" si="8"/>
        <v>0</v>
      </c>
      <c r="AM22" s="2">
        <f t="shared" si="8"/>
        <v>0</v>
      </c>
      <c r="AN22" s="2">
        <f t="shared" si="8"/>
        <v>0</v>
      </c>
      <c r="AO22" s="2">
        <f t="shared" si="8"/>
        <v>0</v>
      </c>
      <c r="AP22" s="2">
        <f t="shared" si="8"/>
        <v>0</v>
      </c>
      <c r="AQ22" s="2">
        <f t="shared" si="8"/>
        <v>0</v>
      </c>
      <c r="AR22" s="2">
        <f t="shared" si="8"/>
        <v>806227.75</v>
      </c>
      <c r="AS22" s="2">
        <f t="shared" si="8"/>
        <v>487483.57</v>
      </c>
      <c r="AT22" s="2">
        <f t="shared" si="8"/>
        <v>318744.18</v>
      </c>
      <c r="AU22" s="2">
        <f t="shared" ref="AU22:BZ22" si="9">AU1080</f>
        <v>0</v>
      </c>
      <c r="AV22" s="2">
        <f t="shared" si="9"/>
        <v>79593.5</v>
      </c>
      <c r="AW22" s="2">
        <f t="shared" si="9"/>
        <v>79593.5</v>
      </c>
      <c r="AX22" s="2">
        <f t="shared" si="9"/>
        <v>0</v>
      </c>
      <c r="AY22" s="2">
        <f t="shared" si="9"/>
        <v>79593.5</v>
      </c>
      <c r="AZ22" s="2">
        <f t="shared" si="9"/>
        <v>0</v>
      </c>
      <c r="BA22" s="2">
        <f t="shared" si="9"/>
        <v>0</v>
      </c>
      <c r="BB22" s="2">
        <f t="shared" si="9"/>
        <v>0</v>
      </c>
      <c r="BC22" s="2">
        <f t="shared" si="9"/>
        <v>0</v>
      </c>
      <c r="BD22" s="2">
        <f t="shared" si="9"/>
        <v>3051.77</v>
      </c>
      <c r="BE22" s="2">
        <f t="shared" si="9"/>
        <v>0</v>
      </c>
      <c r="BF22" s="2">
        <f t="shared" si="9"/>
        <v>0</v>
      </c>
      <c r="BG22" s="2">
        <f t="shared" si="9"/>
        <v>0</v>
      </c>
      <c r="BH22" s="2">
        <f t="shared" si="9"/>
        <v>0</v>
      </c>
      <c r="BI22" s="2">
        <f t="shared" si="9"/>
        <v>0</v>
      </c>
      <c r="BJ22" s="2">
        <f t="shared" si="9"/>
        <v>0</v>
      </c>
      <c r="BK22" s="2">
        <f t="shared" si="9"/>
        <v>0</v>
      </c>
      <c r="BL22" s="2">
        <f t="shared" si="9"/>
        <v>0</v>
      </c>
      <c r="BM22" s="2">
        <f t="shared" si="9"/>
        <v>0</v>
      </c>
      <c r="BN22" s="2">
        <f t="shared" si="9"/>
        <v>0</v>
      </c>
      <c r="BO22" s="2">
        <f t="shared" si="9"/>
        <v>0</v>
      </c>
      <c r="BP22" s="2">
        <f t="shared" si="9"/>
        <v>0</v>
      </c>
      <c r="BQ22" s="2">
        <f t="shared" si="9"/>
        <v>0</v>
      </c>
      <c r="BR22" s="2">
        <f t="shared" si="9"/>
        <v>0</v>
      </c>
      <c r="BS22" s="2">
        <f t="shared" si="9"/>
        <v>0</v>
      </c>
      <c r="BT22" s="2">
        <f t="shared" si="9"/>
        <v>0</v>
      </c>
      <c r="BU22" s="2">
        <f t="shared" si="9"/>
        <v>0</v>
      </c>
      <c r="BV22" s="2">
        <f t="shared" si="9"/>
        <v>0</v>
      </c>
      <c r="BW22" s="2">
        <f t="shared" si="9"/>
        <v>0</v>
      </c>
      <c r="BX22" s="2">
        <f t="shared" si="9"/>
        <v>0</v>
      </c>
      <c r="BY22" s="2">
        <f t="shared" si="9"/>
        <v>0</v>
      </c>
      <c r="BZ22" s="2">
        <f t="shared" si="9"/>
        <v>0</v>
      </c>
      <c r="CA22" s="2">
        <f t="shared" ref="CA22:DF22" si="10">CA1080</f>
        <v>0</v>
      </c>
      <c r="CB22" s="2">
        <f t="shared" si="10"/>
        <v>0</v>
      </c>
      <c r="CC22" s="2">
        <f t="shared" si="10"/>
        <v>0</v>
      </c>
      <c r="CD22" s="2">
        <f t="shared" si="10"/>
        <v>0</v>
      </c>
      <c r="CE22" s="2">
        <f t="shared" si="10"/>
        <v>0</v>
      </c>
      <c r="CF22" s="2">
        <f t="shared" si="10"/>
        <v>0</v>
      </c>
      <c r="CG22" s="2">
        <f t="shared" si="10"/>
        <v>0</v>
      </c>
      <c r="CH22" s="2">
        <f t="shared" si="10"/>
        <v>0</v>
      </c>
      <c r="CI22" s="2">
        <f t="shared" si="10"/>
        <v>0</v>
      </c>
      <c r="CJ22" s="2">
        <f t="shared" si="10"/>
        <v>0</v>
      </c>
      <c r="CK22" s="2">
        <f t="shared" si="10"/>
        <v>0</v>
      </c>
      <c r="CL22" s="2">
        <f t="shared" si="10"/>
        <v>0</v>
      </c>
      <c r="CM22" s="2">
        <f t="shared" si="10"/>
        <v>0</v>
      </c>
      <c r="CN22" s="2">
        <f t="shared" si="10"/>
        <v>0</v>
      </c>
      <c r="CO22" s="2">
        <f t="shared" si="10"/>
        <v>0</v>
      </c>
      <c r="CP22" s="2">
        <f t="shared" si="10"/>
        <v>0</v>
      </c>
      <c r="CQ22" s="2">
        <f t="shared" si="10"/>
        <v>0</v>
      </c>
      <c r="CR22" s="2">
        <f t="shared" si="10"/>
        <v>0</v>
      </c>
      <c r="CS22" s="2">
        <f t="shared" si="10"/>
        <v>0</v>
      </c>
      <c r="CT22" s="2">
        <f t="shared" si="10"/>
        <v>0</v>
      </c>
      <c r="CU22" s="2">
        <f t="shared" si="10"/>
        <v>0</v>
      </c>
      <c r="CV22" s="2">
        <f t="shared" si="10"/>
        <v>0</v>
      </c>
      <c r="CW22" s="2">
        <f t="shared" si="10"/>
        <v>0</v>
      </c>
      <c r="CX22" s="2">
        <f t="shared" si="10"/>
        <v>0</v>
      </c>
      <c r="CY22" s="2">
        <f t="shared" si="10"/>
        <v>0</v>
      </c>
      <c r="CZ22" s="2">
        <f t="shared" si="10"/>
        <v>0</v>
      </c>
      <c r="DA22" s="2">
        <f t="shared" si="10"/>
        <v>0</v>
      </c>
      <c r="DB22" s="2">
        <f t="shared" si="10"/>
        <v>0</v>
      </c>
      <c r="DC22" s="2">
        <f t="shared" si="10"/>
        <v>0</v>
      </c>
      <c r="DD22" s="2">
        <f t="shared" si="10"/>
        <v>0</v>
      </c>
      <c r="DE22" s="2">
        <f t="shared" si="10"/>
        <v>0</v>
      </c>
      <c r="DF22" s="2">
        <f t="shared" si="10"/>
        <v>0</v>
      </c>
      <c r="DG22" s="3">
        <f t="shared" ref="DG22:EL22" si="11">DG1080</f>
        <v>0</v>
      </c>
      <c r="DH22" s="3">
        <f t="shared" si="11"/>
        <v>0</v>
      </c>
      <c r="DI22" s="3">
        <f t="shared" si="11"/>
        <v>0</v>
      </c>
      <c r="DJ22" s="3">
        <f t="shared" si="11"/>
        <v>0</v>
      </c>
      <c r="DK22" s="3">
        <f t="shared" si="11"/>
        <v>0</v>
      </c>
      <c r="DL22" s="3">
        <f t="shared" si="11"/>
        <v>0</v>
      </c>
      <c r="DM22" s="3">
        <f t="shared" si="11"/>
        <v>0</v>
      </c>
      <c r="DN22" s="3">
        <f t="shared" si="11"/>
        <v>0</v>
      </c>
      <c r="DO22" s="3">
        <f t="shared" si="11"/>
        <v>0</v>
      </c>
      <c r="DP22" s="3">
        <f t="shared" si="11"/>
        <v>0</v>
      </c>
      <c r="DQ22" s="3">
        <f t="shared" si="11"/>
        <v>0</v>
      </c>
      <c r="DR22" s="3">
        <f t="shared" si="11"/>
        <v>0</v>
      </c>
      <c r="DS22" s="3">
        <f t="shared" si="11"/>
        <v>0</v>
      </c>
      <c r="DT22" s="3">
        <f t="shared" si="11"/>
        <v>0</v>
      </c>
      <c r="DU22" s="3">
        <f t="shared" si="11"/>
        <v>0</v>
      </c>
      <c r="DV22" s="3">
        <f t="shared" si="11"/>
        <v>0</v>
      </c>
      <c r="DW22" s="3">
        <f t="shared" si="11"/>
        <v>0</v>
      </c>
      <c r="DX22" s="3">
        <f t="shared" si="11"/>
        <v>0</v>
      </c>
      <c r="DY22" s="3">
        <f t="shared" si="11"/>
        <v>0</v>
      </c>
      <c r="DZ22" s="3">
        <f t="shared" si="11"/>
        <v>0</v>
      </c>
      <c r="EA22" s="3">
        <f t="shared" si="11"/>
        <v>0</v>
      </c>
      <c r="EB22" s="3">
        <f t="shared" si="11"/>
        <v>0</v>
      </c>
      <c r="EC22" s="3">
        <f t="shared" si="11"/>
        <v>0</v>
      </c>
      <c r="ED22" s="3">
        <f t="shared" si="11"/>
        <v>0</v>
      </c>
      <c r="EE22" s="3">
        <f t="shared" si="11"/>
        <v>0</v>
      </c>
      <c r="EF22" s="3">
        <f t="shared" si="11"/>
        <v>0</v>
      </c>
      <c r="EG22" s="3">
        <f t="shared" si="11"/>
        <v>0</v>
      </c>
      <c r="EH22" s="3">
        <f t="shared" si="11"/>
        <v>0</v>
      </c>
      <c r="EI22" s="3">
        <f t="shared" si="11"/>
        <v>0</v>
      </c>
      <c r="EJ22" s="3">
        <f t="shared" si="11"/>
        <v>0</v>
      </c>
      <c r="EK22" s="3">
        <f t="shared" si="11"/>
        <v>0</v>
      </c>
      <c r="EL22" s="3">
        <f t="shared" si="11"/>
        <v>0</v>
      </c>
      <c r="EM22" s="3">
        <f t="shared" ref="EM22:FR22" si="12">EM1080</f>
        <v>0</v>
      </c>
      <c r="EN22" s="3">
        <f t="shared" si="12"/>
        <v>0</v>
      </c>
      <c r="EO22" s="3">
        <f t="shared" si="12"/>
        <v>0</v>
      </c>
      <c r="EP22" s="3">
        <f t="shared" si="12"/>
        <v>0</v>
      </c>
      <c r="EQ22" s="3">
        <f t="shared" si="12"/>
        <v>0</v>
      </c>
      <c r="ER22" s="3">
        <f t="shared" si="12"/>
        <v>0</v>
      </c>
      <c r="ES22" s="3">
        <f t="shared" si="12"/>
        <v>0</v>
      </c>
      <c r="ET22" s="3">
        <f t="shared" si="12"/>
        <v>0</v>
      </c>
      <c r="EU22" s="3">
        <f t="shared" si="12"/>
        <v>0</v>
      </c>
      <c r="EV22" s="3">
        <f t="shared" si="12"/>
        <v>0</v>
      </c>
      <c r="EW22" s="3">
        <f t="shared" si="12"/>
        <v>0</v>
      </c>
      <c r="EX22" s="3">
        <f t="shared" si="12"/>
        <v>0</v>
      </c>
      <c r="EY22" s="3">
        <f t="shared" si="12"/>
        <v>0</v>
      </c>
      <c r="EZ22" s="3">
        <f t="shared" si="12"/>
        <v>0</v>
      </c>
      <c r="FA22" s="3">
        <f t="shared" si="12"/>
        <v>0</v>
      </c>
      <c r="FB22" s="3">
        <f t="shared" si="12"/>
        <v>0</v>
      </c>
      <c r="FC22" s="3">
        <f t="shared" si="12"/>
        <v>0</v>
      </c>
      <c r="FD22" s="3">
        <f t="shared" si="12"/>
        <v>0</v>
      </c>
      <c r="FE22" s="3">
        <f t="shared" si="12"/>
        <v>0</v>
      </c>
      <c r="FF22" s="3">
        <f t="shared" si="12"/>
        <v>0</v>
      </c>
      <c r="FG22" s="3">
        <f t="shared" si="12"/>
        <v>0</v>
      </c>
      <c r="FH22" s="3">
        <f t="shared" si="12"/>
        <v>0</v>
      </c>
      <c r="FI22" s="3">
        <f t="shared" si="12"/>
        <v>0</v>
      </c>
      <c r="FJ22" s="3">
        <f t="shared" si="12"/>
        <v>0</v>
      </c>
      <c r="FK22" s="3">
        <f t="shared" si="12"/>
        <v>0</v>
      </c>
      <c r="FL22" s="3">
        <f t="shared" si="12"/>
        <v>0</v>
      </c>
      <c r="FM22" s="3">
        <f t="shared" si="12"/>
        <v>0</v>
      </c>
      <c r="FN22" s="3">
        <f t="shared" si="12"/>
        <v>0</v>
      </c>
      <c r="FO22" s="3">
        <f t="shared" si="12"/>
        <v>0</v>
      </c>
      <c r="FP22" s="3">
        <f t="shared" si="12"/>
        <v>0</v>
      </c>
      <c r="FQ22" s="3">
        <f t="shared" si="12"/>
        <v>0</v>
      </c>
      <c r="FR22" s="3">
        <f t="shared" si="12"/>
        <v>0</v>
      </c>
      <c r="FS22" s="3">
        <f t="shared" ref="FS22:GX22" si="13">FS1080</f>
        <v>0</v>
      </c>
      <c r="FT22" s="3">
        <f t="shared" si="13"/>
        <v>0</v>
      </c>
      <c r="FU22" s="3">
        <f t="shared" si="13"/>
        <v>0</v>
      </c>
      <c r="FV22" s="3">
        <f t="shared" si="13"/>
        <v>0</v>
      </c>
      <c r="FW22" s="3">
        <f t="shared" si="13"/>
        <v>0</v>
      </c>
      <c r="FX22" s="3">
        <f t="shared" si="13"/>
        <v>0</v>
      </c>
      <c r="FY22" s="3">
        <f t="shared" si="13"/>
        <v>0</v>
      </c>
      <c r="FZ22" s="3">
        <f t="shared" si="13"/>
        <v>0</v>
      </c>
      <c r="GA22" s="3">
        <f t="shared" si="13"/>
        <v>0</v>
      </c>
      <c r="GB22" s="3">
        <f t="shared" si="13"/>
        <v>0</v>
      </c>
      <c r="GC22" s="3">
        <f t="shared" si="13"/>
        <v>0</v>
      </c>
      <c r="GD22" s="3">
        <f t="shared" si="13"/>
        <v>0</v>
      </c>
      <c r="GE22" s="3">
        <f t="shared" si="13"/>
        <v>0</v>
      </c>
      <c r="GF22" s="3">
        <f t="shared" si="13"/>
        <v>0</v>
      </c>
      <c r="GG22" s="3">
        <f t="shared" si="13"/>
        <v>0</v>
      </c>
      <c r="GH22" s="3">
        <f t="shared" si="13"/>
        <v>0</v>
      </c>
      <c r="GI22" s="3">
        <f t="shared" si="13"/>
        <v>0</v>
      </c>
      <c r="GJ22" s="3">
        <f t="shared" si="13"/>
        <v>0</v>
      </c>
      <c r="GK22" s="3">
        <f t="shared" si="13"/>
        <v>0</v>
      </c>
      <c r="GL22" s="3">
        <f t="shared" si="13"/>
        <v>0</v>
      </c>
      <c r="GM22" s="3">
        <f t="shared" si="13"/>
        <v>0</v>
      </c>
      <c r="GN22" s="3">
        <f t="shared" si="13"/>
        <v>0</v>
      </c>
      <c r="GO22" s="3">
        <f t="shared" si="13"/>
        <v>0</v>
      </c>
      <c r="GP22" s="3">
        <f t="shared" si="13"/>
        <v>0</v>
      </c>
      <c r="GQ22" s="3">
        <f t="shared" si="13"/>
        <v>0</v>
      </c>
      <c r="GR22" s="3">
        <f t="shared" si="13"/>
        <v>0</v>
      </c>
      <c r="GS22" s="3">
        <f t="shared" si="13"/>
        <v>0</v>
      </c>
      <c r="GT22" s="3">
        <f t="shared" si="13"/>
        <v>0</v>
      </c>
      <c r="GU22" s="3">
        <f t="shared" si="13"/>
        <v>0</v>
      </c>
      <c r="GV22" s="3">
        <f t="shared" si="13"/>
        <v>0</v>
      </c>
      <c r="GW22" s="3">
        <f t="shared" si="13"/>
        <v>0</v>
      </c>
      <c r="GX22" s="3">
        <f t="shared" si="13"/>
        <v>0</v>
      </c>
    </row>
    <row r="24" spans="1:245" x14ac:dyDescent="0.2">
      <c r="A24" s="1">
        <v>4</v>
      </c>
      <c r="B24" s="1">
        <v>1</v>
      </c>
      <c r="C24" s="1"/>
      <c r="D24" s="1">
        <f>ROW(A433)</f>
        <v>433</v>
      </c>
      <c r="E24" s="1"/>
      <c r="F24" s="1"/>
      <c r="G24" s="1" t="s">
        <v>15</v>
      </c>
      <c r="H24" s="1" t="s">
        <v>3</v>
      </c>
      <c r="I24" s="1">
        <v>0</v>
      </c>
      <c r="J24" s="1"/>
      <c r="K24" s="1">
        <v>0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45" x14ac:dyDescent="0.2">
      <c r="A26" s="2">
        <v>52</v>
      </c>
      <c r="B26" s="2">
        <f t="shared" ref="B26:G26" si="14">B433</f>
        <v>1</v>
      </c>
      <c r="C26" s="2">
        <f t="shared" si="14"/>
        <v>4</v>
      </c>
      <c r="D26" s="2">
        <f t="shared" si="14"/>
        <v>24</v>
      </c>
      <c r="E26" s="2">
        <f t="shared" si="14"/>
        <v>0</v>
      </c>
      <c r="F26" s="2" t="str">
        <f t="shared" si="14"/>
        <v/>
      </c>
      <c r="G26" s="2" t="str">
        <f t="shared" si="14"/>
        <v>Раздел 1. Ограждения и ворота, въездные группы</v>
      </c>
      <c r="H26" s="2"/>
      <c r="I26" s="2"/>
      <c r="J26" s="2"/>
      <c r="K26" s="2"/>
      <c r="L26" s="2"/>
      <c r="M26" s="2"/>
      <c r="N26" s="2"/>
      <c r="O26" s="2">
        <f t="shared" ref="O26:AT26" si="15">O433</f>
        <v>196030.16</v>
      </c>
      <c r="P26" s="2">
        <f t="shared" si="15"/>
        <v>0</v>
      </c>
      <c r="Q26" s="2">
        <f t="shared" si="15"/>
        <v>24780.5</v>
      </c>
      <c r="R26" s="2">
        <f t="shared" si="15"/>
        <v>11575</v>
      </c>
      <c r="S26" s="2">
        <f t="shared" si="15"/>
        <v>159674.66</v>
      </c>
      <c r="T26" s="2">
        <f t="shared" si="15"/>
        <v>0</v>
      </c>
      <c r="U26" s="2">
        <f t="shared" si="15"/>
        <v>308.46017999999998</v>
      </c>
      <c r="V26" s="2">
        <f t="shared" si="15"/>
        <v>17.896740000000001</v>
      </c>
      <c r="W26" s="2">
        <f t="shared" si="15"/>
        <v>0</v>
      </c>
      <c r="X26" s="2">
        <f t="shared" si="15"/>
        <v>170113.56</v>
      </c>
      <c r="Y26" s="2">
        <f t="shared" si="15"/>
        <v>101655.45</v>
      </c>
      <c r="Z26" s="2">
        <f t="shared" si="15"/>
        <v>0</v>
      </c>
      <c r="AA26" s="2">
        <f t="shared" si="15"/>
        <v>0</v>
      </c>
      <c r="AB26" s="2">
        <f t="shared" si="15"/>
        <v>0</v>
      </c>
      <c r="AC26" s="2">
        <f t="shared" si="15"/>
        <v>0</v>
      </c>
      <c r="AD26" s="2">
        <f t="shared" si="15"/>
        <v>0</v>
      </c>
      <c r="AE26" s="2">
        <f t="shared" si="15"/>
        <v>0</v>
      </c>
      <c r="AF26" s="2">
        <f t="shared" si="15"/>
        <v>0</v>
      </c>
      <c r="AG26" s="2">
        <f t="shared" si="15"/>
        <v>0</v>
      </c>
      <c r="AH26" s="2">
        <f t="shared" si="15"/>
        <v>0</v>
      </c>
      <c r="AI26" s="2">
        <f t="shared" si="15"/>
        <v>0</v>
      </c>
      <c r="AJ26" s="2">
        <f t="shared" si="15"/>
        <v>0</v>
      </c>
      <c r="AK26" s="2">
        <f t="shared" si="15"/>
        <v>0</v>
      </c>
      <c r="AL26" s="2">
        <f t="shared" si="15"/>
        <v>0</v>
      </c>
      <c r="AM26" s="2">
        <f t="shared" si="15"/>
        <v>0</v>
      </c>
      <c r="AN26" s="2">
        <f t="shared" si="15"/>
        <v>0</v>
      </c>
      <c r="AO26" s="2">
        <f t="shared" si="15"/>
        <v>0</v>
      </c>
      <c r="AP26" s="2">
        <f t="shared" si="15"/>
        <v>0</v>
      </c>
      <c r="AQ26" s="2">
        <f t="shared" si="15"/>
        <v>0</v>
      </c>
      <c r="AR26" s="2">
        <f t="shared" si="15"/>
        <v>467799.17</v>
      </c>
      <c r="AS26" s="2">
        <f t="shared" si="15"/>
        <v>385141.91</v>
      </c>
      <c r="AT26" s="2">
        <f t="shared" si="15"/>
        <v>82657.259999999995</v>
      </c>
      <c r="AU26" s="2">
        <f t="shared" ref="AU26:BZ26" si="16">AU433</f>
        <v>0</v>
      </c>
      <c r="AV26" s="2">
        <f t="shared" si="16"/>
        <v>0</v>
      </c>
      <c r="AW26" s="2">
        <f t="shared" si="16"/>
        <v>0</v>
      </c>
      <c r="AX26" s="2">
        <f t="shared" si="16"/>
        <v>0</v>
      </c>
      <c r="AY26" s="2">
        <f t="shared" si="16"/>
        <v>0</v>
      </c>
      <c r="AZ26" s="2">
        <f t="shared" si="16"/>
        <v>0</v>
      </c>
      <c r="BA26" s="2">
        <f t="shared" si="16"/>
        <v>0</v>
      </c>
      <c r="BB26" s="2">
        <f t="shared" si="16"/>
        <v>0</v>
      </c>
      <c r="BC26" s="2">
        <f t="shared" si="16"/>
        <v>0</v>
      </c>
      <c r="BD26" s="2">
        <f t="shared" si="16"/>
        <v>0</v>
      </c>
      <c r="BE26" s="2">
        <f t="shared" si="16"/>
        <v>0</v>
      </c>
      <c r="BF26" s="2">
        <f t="shared" si="16"/>
        <v>0</v>
      </c>
      <c r="BG26" s="2">
        <f t="shared" si="16"/>
        <v>0</v>
      </c>
      <c r="BH26" s="2">
        <f t="shared" si="16"/>
        <v>0</v>
      </c>
      <c r="BI26" s="2">
        <f t="shared" si="16"/>
        <v>0</v>
      </c>
      <c r="BJ26" s="2">
        <f t="shared" si="16"/>
        <v>0</v>
      </c>
      <c r="BK26" s="2">
        <f t="shared" si="16"/>
        <v>0</v>
      </c>
      <c r="BL26" s="2">
        <f t="shared" si="16"/>
        <v>0</v>
      </c>
      <c r="BM26" s="2">
        <f t="shared" si="16"/>
        <v>0</v>
      </c>
      <c r="BN26" s="2">
        <f t="shared" si="16"/>
        <v>0</v>
      </c>
      <c r="BO26" s="2">
        <f t="shared" si="16"/>
        <v>0</v>
      </c>
      <c r="BP26" s="2">
        <f t="shared" si="16"/>
        <v>0</v>
      </c>
      <c r="BQ26" s="2">
        <f t="shared" si="16"/>
        <v>0</v>
      </c>
      <c r="BR26" s="2">
        <f t="shared" si="16"/>
        <v>0</v>
      </c>
      <c r="BS26" s="2">
        <f t="shared" si="16"/>
        <v>0</v>
      </c>
      <c r="BT26" s="2">
        <f t="shared" si="16"/>
        <v>0</v>
      </c>
      <c r="BU26" s="2">
        <f t="shared" si="16"/>
        <v>0</v>
      </c>
      <c r="BV26" s="2">
        <f t="shared" si="16"/>
        <v>0</v>
      </c>
      <c r="BW26" s="2">
        <f t="shared" si="16"/>
        <v>0</v>
      </c>
      <c r="BX26" s="2">
        <f t="shared" si="16"/>
        <v>0</v>
      </c>
      <c r="BY26" s="2">
        <f t="shared" si="16"/>
        <v>0</v>
      </c>
      <c r="BZ26" s="2">
        <f t="shared" si="16"/>
        <v>0</v>
      </c>
      <c r="CA26" s="2">
        <f t="shared" ref="CA26:DF26" si="17">CA433</f>
        <v>0</v>
      </c>
      <c r="CB26" s="2">
        <f t="shared" si="17"/>
        <v>0</v>
      </c>
      <c r="CC26" s="2">
        <f t="shared" si="17"/>
        <v>0</v>
      </c>
      <c r="CD26" s="2">
        <f t="shared" si="17"/>
        <v>0</v>
      </c>
      <c r="CE26" s="2">
        <f t="shared" si="17"/>
        <v>0</v>
      </c>
      <c r="CF26" s="2">
        <f t="shared" si="17"/>
        <v>0</v>
      </c>
      <c r="CG26" s="2">
        <f t="shared" si="17"/>
        <v>0</v>
      </c>
      <c r="CH26" s="2">
        <f t="shared" si="17"/>
        <v>0</v>
      </c>
      <c r="CI26" s="2">
        <f t="shared" si="17"/>
        <v>0</v>
      </c>
      <c r="CJ26" s="2">
        <f t="shared" si="17"/>
        <v>0</v>
      </c>
      <c r="CK26" s="2">
        <f t="shared" si="17"/>
        <v>0</v>
      </c>
      <c r="CL26" s="2">
        <f t="shared" si="17"/>
        <v>0</v>
      </c>
      <c r="CM26" s="2">
        <f t="shared" si="17"/>
        <v>0</v>
      </c>
      <c r="CN26" s="2">
        <f t="shared" si="17"/>
        <v>0</v>
      </c>
      <c r="CO26" s="2">
        <f t="shared" si="17"/>
        <v>0</v>
      </c>
      <c r="CP26" s="2">
        <f t="shared" si="17"/>
        <v>0</v>
      </c>
      <c r="CQ26" s="2">
        <f t="shared" si="17"/>
        <v>0</v>
      </c>
      <c r="CR26" s="2">
        <f t="shared" si="17"/>
        <v>0</v>
      </c>
      <c r="CS26" s="2">
        <f t="shared" si="17"/>
        <v>0</v>
      </c>
      <c r="CT26" s="2">
        <f t="shared" si="17"/>
        <v>0</v>
      </c>
      <c r="CU26" s="2">
        <f t="shared" si="17"/>
        <v>0</v>
      </c>
      <c r="CV26" s="2">
        <f t="shared" si="17"/>
        <v>0</v>
      </c>
      <c r="CW26" s="2">
        <f t="shared" si="17"/>
        <v>0</v>
      </c>
      <c r="CX26" s="2">
        <f t="shared" si="17"/>
        <v>0</v>
      </c>
      <c r="CY26" s="2">
        <f t="shared" si="17"/>
        <v>0</v>
      </c>
      <c r="CZ26" s="2">
        <f t="shared" si="17"/>
        <v>0</v>
      </c>
      <c r="DA26" s="2">
        <f t="shared" si="17"/>
        <v>0</v>
      </c>
      <c r="DB26" s="2">
        <f t="shared" si="17"/>
        <v>0</v>
      </c>
      <c r="DC26" s="2">
        <f t="shared" si="17"/>
        <v>0</v>
      </c>
      <c r="DD26" s="2">
        <f t="shared" si="17"/>
        <v>0</v>
      </c>
      <c r="DE26" s="2">
        <f t="shared" si="17"/>
        <v>0</v>
      </c>
      <c r="DF26" s="2">
        <f t="shared" si="17"/>
        <v>0</v>
      </c>
      <c r="DG26" s="3">
        <f t="shared" ref="DG26:EL26" si="18">DG433</f>
        <v>0</v>
      </c>
      <c r="DH26" s="3">
        <f t="shared" si="18"/>
        <v>0</v>
      </c>
      <c r="DI26" s="3">
        <f t="shared" si="18"/>
        <v>0</v>
      </c>
      <c r="DJ26" s="3">
        <f t="shared" si="18"/>
        <v>0</v>
      </c>
      <c r="DK26" s="3">
        <f t="shared" si="18"/>
        <v>0</v>
      </c>
      <c r="DL26" s="3">
        <f t="shared" si="18"/>
        <v>0</v>
      </c>
      <c r="DM26" s="3">
        <f t="shared" si="18"/>
        <v>0</v>
      </c>
      <c r="DN26" s="3">
        <f t="shared" si="18"/>
        <v>0</v>
      </c>
      <c r="DO26" s="3">
        <f t="shared" si="18"/>
        <v>0</v>
      </c>
      <c r="DP26" s="3">
        <f t="shared" si="18"/>
        <v>0</v>
      </c>
      <c r="DQ26" s="3">
        <f t="shared" si="18"/>
        <v>0</v>
      </c>
      <c r="DR26" s="3">
        <f t="shared" si="18"/>
        <v>0</v>
      </c>
      <c r="DS26" s="3">
        <f t="shared" si="18"/>
        <v>0</v>
      </c>
      <c r="DT26" s="3">
        <f t="shared" si="18"/>
        <v>0</v>
      </c>
      <c r="DU26" s="3">
        <f t="shared" si="18"/>
        <v>0</v>
      </c>
      <c r="DV26" s="3">
        <f t="shared" si="18"/>
        <v>0</v>
      </c>
      <c r="DW26" s="3">
        <f t="shared" si="18"/>
        <v>0</v>
      </c>
      <c r="DX26" s="3">
        <f t="shared" si="18"/>
        <v>0</v>
      </c>
      <c r="DY26" s="3">
        <f t="shared" si="18"/>
        <v>0</v>
      </c>
      <c r="DZ26" s="3">
        <f t="shared" si="18"/>
        <v>0</v>
      </c>
      <c r="EA26" s="3">
        <f t="shared" si="18"/>
        <v>0</v>
      </c>
      <c r="EB26" s="3">
        <f t="shared" si="18"/>
        <v>0</v>
      </c>
      <c r="EC26" s="3">
        <f t="shared" si="18"/>
        <v>0</v>
      </c>
      <c r="ED26" s="3">
        <f t="shared" si="18"/>
        <v>0</v>
      </c>
      <c r="EE26" s="3">
        <f t="shared" si="18"/>
        <v>0</v>
      </c>
      <c r="EF26" s="3">
        <f t="shared" si="18"/>
        <v>0</v>
      </c>
      <c r="EG26" s="3">
        <f t="shared" si="18"/>
        <v>0</v>
      </c>
      <c r="EH26" s="3">
        <f t="shared" si="18"/>
        <v>0</v>
      </c>
      <c r="EI26" s="3">
        <f t="shared" si="18"/>
        <v>0</v>
      </c>
      <c r="EJ26" s="3">
        <f t="shared" si="18"/>
        <v>0</v>
      </c>
      <c r="EK26" s="3">
        <f t="shared" si="18"/>
        <v>0</v>
      </c>
      <c r="EL26" s="3">
        <f t="shared" si="18"/>
        <v>0</v>
      </c>
      <c r="EM26" s="3">
        <f t="shared" ref="EM26:FR26" si="19">EM433</f>
        <v>0</v>
      </c>
      <c r="EN26" s="3">
        <f t="shared" si="19"/>
        <v>0</v>
      </c>
      <c r="EO26" s="3">
        <f t="shared" si="19"/>
        <v>0</v>
      </c>
      <c r="EP26" s="3">
        <f t="shared" si="19"/>
        <v>0</v>
      </c>
      <c r="EQ26" s="3">
        <f t="shared" si="19"/>
        <v>0</v>
      </c>
      <c r="ER26" s="3">
        <f t="shared" si="19"/>
        <v>0</v>
      </c>
      <c r="ES26" s="3">
        <f t="shared" si="19"/>
        <v>0</v>
      </c>
      <c r="ET26" s="3">
        <f t="shared" si="19"/>
        <v>0</v>
      </c>
      <c r="EU26" s="3">
        <f t="shared" si="19"/>
        <v>0</v>
      </c>
      <c r="EV26" s="3">
        <f t="shared" si="19"/>
        <v>0</v>
      </c>
      <c r="EW26" s="3">
        <f t="shared" si="19"/>
        <v>0</v>
      </c>
      <c r="EX26" s="3">
        <f t="shared" si="19"/>
        <v>0</v>
      </c>
      <c r="EY26" s="3">
        <f t="shared" si="19"/>
        <v>0</v>
      </c>
      <c r="EZ26" s="3">
        <f t="shared" si="19"/>
        <v>0</v>
      </c>
      <c r="FA26" s="3">
        <f t="shared" si="19"/>
        <v>0</v>
      </c>
      <c r="FB26" s="3">
        <f t="shared" si="19"/>
        <v>0</v>
      </c>
      <c r="FC26" s="3">
        <f t="shared" si="19"/>
        <v>0</v>
      </c>
      <c r="FD26" s="3">
        <f t="shared" si="19"/>
        <v>0</v>
      </c>
      <c r="FE26" s="3">
        <f t="shared" si="19"/>
        <v>0</v>
      </c>
      <c r="FF26" s="3">
        <f t="shared" si="19"/>
        <v>0</v>
      </c>
      <c r="FG26" s="3">
        <f t="shared" si="19"/>
        <v>0</v>
      </c>
      <c r="FH26" s="3">
        <f t="shared" si="19"/>
        <v>0</v>
      </c>
      <c r="FI26" s="3">
        <f t="shared" si="19"/>
        <v>0</v>
      </c>
      <c r="FJ26" s="3">
        <f t="shared" si="19"/>
        <v>0</v>
      </c>
      <c r="FK26" s="3">
        <f t="shared" si="19"/>
        <v>0</v>
      </c>
      <c r="FL26" s="3">
        <f t="shared" si="19"/>
        <v>0</v>
      </c>
      <c r="FM26" s="3">
        <f t="shared" si="19"/>
        <v>0</v>
      </c>
      <c r="FN26" s="3">
        <f t="shared" si="19"/>
        <v>0</v>
      </c>
      <c r="FO26" s="3">
        <f t="shared" si="19"/>
        <v>0</v>
      </c>
      <c r="FP26" s="3">
        <f t="shared" si="19"/>
        <v>0</v>
      </c>
      <c r="FQ26" s="3">
        <f t="shared" si="19"/>
        <v>0</v>
      </c>
      <c r="FR26" s="3">
        <f t="shared" si="19"/>
        <v>0</v>
      </c>
      <c r="FS26" s="3">
        <f t="shared" ref="FS26:GX26" si="20">FS433</f>
        <v>0</v>
      </c>
      <c r="FT26" s="3">
        <f t="shared" si="20"/>
        <v>0</v>
      </c>
      <c r="FU26" s="3">
        <f t="shared" si="20"/>
        <v>0</v>
      </c>
      <c r="FV26" s="3">
        <f t="shared" si="20"/>
        <v>0</v>
      </c>
      <c r="FW26" s="3">
        <f t="shared" si="20"/>
        <v>0</v>
      </c>
      <c r="FX26" s="3">
        <f t="shared" si="20"/>
        <v>0</v>
      </c>
      <c r="FY26" s="3">
        <f t="shared" si="20"/>
        <v>0</v>
      </c>
      <c r="FZ26" s="3">
        <f t="shared" si="20"/>
        <v>0</v>
      </c>
      <c r="GA26" s="3">
        <f t="shared" si="20"/>
        <v>0</v>
      </c>
      <c r="GB26" s="3">
        <f t="shared" si="20"/>
        <v>0</v>
      </c>
      <c r="GC26" s="3">
        <f t="shared" si="20"/>
        <v>0</v>
      </c>
      <c r="GD26" s="3">
        <f t="shared" si="20"/>
        <v>0</v>
      </c>
      <c r="GE26" s="3">
        <f t="shared" si="20"/>
        <v>0</v>
      </c>
      <c r="GF26" s="3">
        <f t="shared" si="20"/>
        <v>0</v>
      </c>
      <c r="GG26" s="3">
        <f t="shared" si="20"/>
        <v>0</v>
      </c>
      <c r="GH26" s="3">
        <f t="shared" si="20"/>
        <v>0</v>
      </c>
      <c r="GI26" s="3">
        <f t="shared" si="20"/>
        <v>0</v>
      </c>
      <c r="GJ26" s="3">
        <f t="shared" si="20"/>
        <v>0</v>
      </c>
      <c r="GK26" s="3">
        <f t="shared" si="20"/>
        <v>0</v>
      </c>
      <c r="GL26" s="3">
        <f t="shared" si="20"/>
        <v>0</v>
      </c>
      <c r="GM26" s="3">
        <f t="shared" si="20"/>
        <v>0</v>
      </c>
      <c r="GN26" s="3">
        <f t="shared" si="20"/>
        <v>0</v>
      </c>
      <c r="GO26" s="3">
        <f t="shared" si="20"/>
        <v>0</v>
      </c>
      <c r="GP26" s="3">
        <f t="shared" si="20"/>
        <v>0</v>
      </c>
      <c r="GQ26" s="3">
        <f t="shared" si="20"/>
        <v>0</v>
      </c>
      <c r="GR26" s="3">
        <f t="shared" si="20"/>
        <v>0</v>
      </c>
      <c r="GS26" s="3">
        <f t="shared" si="20"/>
        <v>0</v>
      </c>
      <c r="GT26" s="3">
        <f t="shared" si="20"/>
        <v>0</v>
      </c>
      <c r="GU26" s="3">
        <f t="shared" si="20"/>
        <v>0</v>
      </c>
      <c r="GV26" s="3">
        <f t="shared" si="20"/>
        <v>0</v>
      </c>
      <c r="GW26" s="3">
        <f t="shared" si="20"/>
        <v>0</v>
      </c>
      <c r="GX26" s="3">
        <f t="shared" si="20"/>
        <v>0</v>
      </c>
    </row>
    <row r="28" spans="1:245" x14ac:dyDescent="0.2">
      <c r="A28" s="1">
        <v>5</v>
      </c>
      <c r="B28" s="1">
        <v>1</v>
      </c>
      <c r="C28" s="1"/>
      <c r="D28" s="1">
        <f>ROW(A119)</f>
        <v>119</v>
      </c>
      <c r="E28" s="1"/>
      <c r="F28" s="1"/>
      <c r="G28" s="1" t="s">
        <v>17</v>
      </c>
      <c r="H28" s="1" t="s">
        <v>3</v>
      </c>
      <c r="I28" s="1">
        <v>0</v>
      </c>
      <c r="J28" s="1"/>
      <c r="K28" s="1">
        <v>0</v>
      </c>
      <c r="L28" s="1"/>
      <c r="M28" s="1" t="s">
        <v>3</v>
      </c>
      <c r="N28" s="1"/>
      <c r="O28" s="1"/>
      <c r="P28" s="1"/>
      <c r="Q28" s="1"/>
      <c r="R28" s="1"/>
      <c r="S28" s="1">
        <v>0</v>
      </c>
      <c r="T28" s="1"/>
      <c r="U28" s="1" t="s">
        <v>3</v>
      </c>
      <c r="V28" s="1">
        <v>0</v>
      </c>
      <c r="W28" s="1"/>
      <c r="X28" s="1"/>
      <c r="Y28" s="1"/>
      <c r="Z28" s="1"/>
      <c r="AA28" s="1"/>
      <c r="AB28" s="1" t="s">
        <v>3</v>
      </c>
      <c r="AC28" s="1" t="s">
        <v>3</v>
      </c>
      <c r="AD28" s="1" t="s">
        <v>3</v>
      </c>
      <c r="AE28" s="1" t="s">
        <v>3</v>
      </c>
      <c r="AF28" s="1" t="s">
        <v>3</v>
      </c>
      <c r="AG28" s="1" t="s">
        <v>3</v>
      </c>
      <c r="AH28" s="1"/>
      <c r="AI28" s="1"/>
      <c r="AJ28" s="1"/>
      <c r="AK28" s="1"/>
      <c r="AL28" s="1"/>
      <c r="AM28" s="1"/>
      <c r="AN28" s="1"/>
      <c r="AO28" s="1"/>
      <c r="AP28" s="1" t="s">
        <v>3</v>
      </c>
      <c r="AQ28" s="1" t="s">
        <v>3</v>
      </c>
      <c r="AR28" s="1" t="s">
        <v>3</v>
      </c>
      <c r="AS28" s="1"/>
      <c r="AT28" s="1"/>
      <c r="AU28" s="1"/>
      <c r="AV28" s="1"/>
      <c r="AW28" s="1"/>
      <c r="AX28" s="1"/>
      <c r="AY28" s="1"/>
      <c r="AZ28" s="1" t="s">
        <v>3</v>
      </c>
      <c r="BA28" s="1"/>
      <c r="BB28" s="1" t="s">
        <v>3</v>
      </c>
      <c r="BC28" s="1" t="s">
        <v>3</v>
      </c>
      <c r="BD28" s="1" t="s">
        <v>3</v>
      </c>
      <c r="BE28" s="1" t="s">
        <v>3</v>
      </c>
      <c r="BF28" s="1" t="s">
        <v>3</v>
      </c>
      <c r="BG28" s="1" t="s">
        <v>3</v>
      </c>
      <c r="BH28" s="1" t="s">
        <v>3</v>
      </c>
      <c r="BI28" s="1" t="s">
        <v>3</v>
      </c>
      <c r="BJ28" s="1" t="s">
        <v>3</v>
      </c>
      <c r="BK28" s="1" t="s">
        <v>3</v>
      </c>
      <c r="BL28" s="1" t="s">
        <v>3</v>
      </c>
      <c r="BM28" s="1" t="s">
        <v>3</v>
      </c>
      <c r="BN28" s="1" t="s">
        <v>3</v>
      </c>
      <c r="BO28" s="1" t="s">
        <v>3</v>
      </c>
      <c r="BP28" s="1" t="s">
        <v>3</v>
      </c>
      <c r="BQ28" s="1"/>
      <c r="BR28" s="1"/>
      <c r="BS28" s="1"/>
      <c r="BT28" s="1"/>
      <c r="BU28" s="1"/>
      <c r="BV28" s="1"/>
      <c r="BW28" s="1"/>
      <c r="BX28" s="1">
        <v>0</v>
      </c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>
        <v>0</v>
      </c>
    </row>
    <row r="30" spans="1:245" x14ac:dyDescent="0.2">
      <c r="A30" s="2">
        <v>52</v>
      </c>
      <c r="B30" s="2">
        <f t="shared" ref="B30:G30" si="21">B119</f>
        <v>1</v>
      </c>
      <c r="C30" s="2">
        <f t="shared" si="21"/>
        <v>5</v>
      </c>
      <c r="D30" s="2">
        <f t="shared" si="21"/>
        <v>28</v>
      </c>
      <c r="E30" s="2">
        <f t="shared" si="21"/>
        <v>0</v>
      </c>
      <c r="F30" s="2" t="str">
        <f t="shared" si="21"/>
        <v/>
      </c>
      <c r="G30" s="2" t="str">
        <f t="shared" si="21"/>
        <v>1.1. Ограждения и ворота</v>
      </c>
      <c r="H30" s="2"/>
      <c r="I30" s="2"/>
      <c r="J30" s="2"/>
      <c r="K30" s="2"/>
      <c r="L30" s="2"/>
      <c r="M30" s="2"/>
      <c r="N30" s="2"/>
      <c r="O30" s="2">
        <f t="shared" ref="O30:AT30" si="22">O119</f>
        <v>77695.570000000007</v>
      </c>
      <c r="P30" s="2">
        <f t="shared" si="22"/>
        <v>0</v>
      </c>
      <c r="Q30" s="2">
        <f t="shared" si="22"/>
        <v>11471.52</v>
      </c>
      <c r="R30" s="2">
        <f t="shared" si="22"/>
        <v>4136.33</v>
      </c>
      <c r="S30" s="2">
        <f t="shared" si="22"/>
        <v>62087.72</v>
      </c>
      <c r="T30" s="2">
        <f t="shared" si="22"/>
        <v>0</v>
      </c>
      <c r="U30" s="2">
        <f t="shared" si="22"/>
        <v>118.10487999999998</v>
      </c>
      <c r="V30" s="2">
        <f t="shared" si="22"/>
        <v>5.8780400000000004</v>
      </c>
      <c r="W30" s="2">
        <f t="shared" si="22"/>
        <v>0</v>
      </c>
      <c r="X30" s="2">
        <f t="shared" si="22"/>
        <v>64927</v>
      </c>
      <c r="Y30" s="2">
        <f t="shared" si="22"/>
        <v>40556.75</v>
      </c>
      <c r="Z30" s="2">
        <f t="shared" si="22"/>
        <v>0</v>
      </c>
      <c r="AA30" s="2">
        <f t="shared" si="22"/>
        <v>0</v>
      </c>
      <c r="AB30" s="2">
        <f t="shared" si="22"/>
        <v>77695.570000000007</v>
      </c>
      <c r="AC30" s="2">
        <f t="shared" si="22"/>
        <v>0</v>
      </c>
      <c r="AD30" s="2">
        <f t="shared" si="22"/>
        <v>11471.52</v>
      </c>
      <c r="AE30" s="2">
        <f t="shared" si="22"/>
        <v>4136.33</v>
      </c>
      <c r="AF30" s="2">
        <f t="shared" si="22"/>
        <v>62087.72</v>
      </c>
      <c r="AG30" s="2">
        <f t="shared" si="22"/>
        <v>0</v>
      </c>
      <c r="AH30" s="2">
        <f t="shared" si="22"/>
        <v>118.10487999999998</v>
      </c>
      <c r="AI30" s="2">
        <f t="shared" si="22"/>
        <v>5.8780400000000004</v>
      </c>
      <c r="AJ30" s="2">
        <f t="shared" si="22"/>
        <v>0</v>
      </c>
      <c r="AK30" s="2">
        <f t="shared" si="22"/>
        <v>64927</v>
      </c>
      <c r="AL30" s="2">
        <f t="shared" si="22"/>
        <v>40556.75</v>
      </c>
      <c r="AM30" s="2">
        <f t="shared" si="22"/>
        <v>0</v>
      </c>
      <c r="AN30" s="2">
        <f t="shared" si="22"/>
        <v>0</v>
      </c>
      <c r="AO30" s="2">
        <f t="shared" si="22"/>
        <v>0</v>
      </c>
      <c r="AP30" s="2">
        <f t="shared" si="22"/>
        <v>0</v>
      </c>
      <c r="AQ30" s="2">
        <f t="shared" si="22"/>
        <v>0</v>
      </c>
      <c r="AR30" s="2">
        <f t="shared" si="22"/>
        <v>183179.32</v>
      </c>
      <c r="AS30" s="2">
        <f t="shared" si="22"/>
        <v>183179.32</v>
      </c>
      <c r="AT30" s="2">
        <f t="shared" si="22"/>
        <v>0</v>
      </c>
      <c r="AU30" s="2">
        <f t="shared" ref="AU30:BZ30" si="23">AU119</f>
        <v>0</v>
      </c>
      <c r="AV30" s="2">
        <f t="shared" si="23"/>
        <v>0</v>
      </c>
      <c r="AW30" s="2">
        <f t="shared" si="23"/>
        <v>0</v>
      </c>
      <c r="AX30" s="2">
        <f t="shared" si="23"/>
        <v>0</v>
      </c>
      <c r="AY30" s="2">
        <f t="shared" si="23"/>
        <v>0</v>
      </c>
      <c r="AZ30" s="2">
        <f t="shared" si="23"/>
        <v>0</v>
      </c>
      <c r="BA30" s="2">
        <f t="shared" si="23"/>
        <v>0</v>
      </c>
      <c r="BB30" s="2">
        <f t="shared" si="23"/>
        <v>0</v>
      </c>
      <c r="BC30" s="2">
        <f t="shared" si="23"/>
        <v>0</v>
      </c>
      <c r="BD30" s="2">
        <f t="shared" si="23"/>
        <v>0</v>
      </c>
      <c r="BE30" s="2">
        <f t="shared" si="23"/>
        <v>0</v>
      </c>
      <c r="BF30" s="2">
        <f t="shared" si="23"/>
        <v>0</v>
      </c>
      <c r="BG30" s="2">
        <f t="shared" si="23"/>
        <v>0</v>
      </c>
      <c r="BH30" s="2">
        <f t="shared" si="23"/>
        <v>0</v>
      </c>
      <c r="BI30" s="2">
        <f t="shared" si="23"/>
        <v>0</v>
      </c>
      <c r="BJ30" s="2">
        <f t="shared" si="23"/>
        <v>0</v>
      </c>
      <c r="BK30" s="2">
        <f t="shared" si="23"/>
        <v>0</v>
      </c>
      <c r="BL30" s="2">
        <f t="shared" si="23"/>
        <v>0</v>
      </c>
      <c r="BM30" s="2">
        <f t="shared" si="23"/>
        <v>0</v>
      </c>
      <c r="BN30" s="2">
        <f t="shared" si="23"/>
        <v>0</v>
      </c>
      <c r="BO30" s="2">
        <f t="shared" si="23"/>
        <v>0</v>
      </c>
      <c r="BP30" s="2">
        <f t="shared" si="23"/>
        <v>0</v>
      </c>
      <c r="BQ30" s="2">
        <f t="shared" si="23"/>
        <v>0</v>
      </c>
      <c r="BR30" s="2">
        <f t="shared" si="23"/>
        <v>0</v>
      </c>
      <c r="BS30" s="2">
        <f t="shared" si="23"/>
        <v>0</v>
      </c>
      <c r="BT30" s="2">
        <f t="shared" si="23"/>
        <v>0</v>
      </c>
      <c r="BU30" s="2">
        <f t="shared" si="23"/>
        <v>0</v>
      </c>
      <c r="BV30" s="2">
        <f t="shared" si="23"/>
        <v>0</v>
      </c>
      <c r="BW30" s="2">
        <f t="shared" si="23"/>
        <v>0</v>
      </c>
      <c r="BX30" s="2">
        <f t="shared" si="23"/>
        <v>0</v>
      </c>
      <c r="BY30" s="2">
        <f t="shared" si="23"/>
        <v>0</v>
      </c>
      <c r="BZ30" s="2">
        <f t="shared" si="23"/>
        <v>0</v>
      </c>
      <c r="CA30" s="2">
        <f t="shared" ref="CA30:DF30" si="24">CA119</f>
        <v>183179.32</v>
      </c>
      <c r="CB30" s="2">
        <f t="shared" si="24"/>
        <v>183179.32</v>
      </c>
      <c r="CC30" s="2">
        <f t="shared" si="24"/>
        <v>0</v>
      </c>
      <c r="CD30" s="2">
        <f t="shared" si="24"/>
        <v>0</v>
      </c>
      <c r="CE30" s="2">
        <f t="shared" si="24"/>
        <v>0</v>
      </c>
      <c r="CF30" s="2">
        <f t="shared" si="24"/>
        <v>0</v>
      </c>
      <c r="CG30" s="2">
        <f t="shared" si="24"/>
        <v>0</v>
      </c>
      <c r="CH30" s="2">
        <f t="shared" si="24"/>
        <v>0</v>
      </c>
      <c r="CI30" s="2">
        <f t="shared" si="24"/>
        <v>0</v>
      </c>
      <c r="CJ30" s="2">
        <f t="shared" si="24"/>
        <v>0</v>
      </c>
      <c r="CK30" s="2">
        <f t="shared" si="24"/>
        <v>0</v>
      </c>
      <c r="CL30" s="2">
        <f t="shared" si="24"/>
        <v>0</v>
      </c>
      <c r="CM30" s="2">
        <f t="shared" si="24"/>
        <v>0</v>
      </c>
      <c r="CN30" s="2">
        <f t="shared" si="24"/>
        <v>0</v>
      </c>
      <c r="CO30" s="2">
        <f t="shared" si="24"/>
        <v>0</v>
      </c>
      <c r="CP30" s="2">
        <f t="shared" si="24"/>
        <v>0</v>
      </c>
      <c r="CQ30" s="2">
        <f t="shared" si="24"/>
        <v>0</v>
      </c>
      <c r="CR30" s="2">
        <f t="shared" si="24"/>
        <v>0</v>
      </c>
      <c r="CS30" s="2">
        <f t="shared" si="24"/>
        <v>0</v>
      </c>
      <c r="CT30" s="2">
        <f t="shared" si="24"/>
        <v>0</v>
      </c>
      <c r="CU30" s="2">
        <f t="shared" si="24"/>
        <v>0</v>
      </c>
      <c r="CV30" s="2">
        <f t="shared" si="24"/>
        <v>0</v>
      </c>
      <c r="CW30" s="2">
        <f t="shared" si="24"/>
        <v>0</v>
      </c>
      <c r="CX30" s="2">
        <f t="shared" si="24"/>
        <v>0</v>
      </c>
      <c r="CY30" s="2">
        <f t="shared" si="24"/>
        <v>0</v>
      </c>
      <c r="CZ30" s="2">
        <f t="shared" si="24"/>
        <v>0</v>
      </c>
      <c r="DA30" s="2">
        <f t="shared" si="24"/>
        <v>0</v>
      </c>
      <c r="DB30" s="2">
        <f t="shared" si="24"/>
        <v>0</v>
      </c>
      <c r="DC30" s="2">
        <f t="shared" si="24"/>
        <v>0</v>
      </c>
      <c r="DD30" s="2">
        <f t="shared" si="24"/>
        <v>0</v>
      </c>
      <c r="DE30" s="2">
        <f t="shared" si="24"/>
        <v>0</v>
      </c>
      <c r="DF30" s="2">
        <f t="shared" si="24"/>
        <v>0</v>
      </c>
      <c r="DG30" s="3">
        <f t="shared" ref="DG30:EL30" si="25">DG119</f>
        <v>0</v>
      </c>
      <c r="DH30" s="3">
        <f t="shared" si="25"/>
        <v>0</v>
      </c>
      <c r="DI30" s="3">
        <f t="shared" si="25"/>
        <v>0</v>
      </c>
      <c r="DJ30" s="3">
        <f t="shared" si="25"/>
        <v>0</v>
      </c>
      <c r="DK30" s="3">
        <f t="shared" si="25"/>
        <v>0</v>
      </c>
      <c r="DL30" s="3">
        <f t="shared" si="25"/>
        <v>0</v>
      </c>
      <c r="DM30" s="3">
        <f t="shared" si="25"/>
        <v>0</v>
      </c>
      <c r="DN30" s="3">
        <f t="shared" si="25"/>
        <v>0</v>
      </c>
      <c r="DO30" s="3">
        <f t="shared" si="25"/>
        <v>0</v>
      </c>
      <c r="DP30" s="3">
        <f t="shared" si="25"/>
        <v>0</v>
      </c>
      <c r="DQ30" s="3">
        <f t="shared" si="25"/>
        <v>0</v>
      </c>
      <c r="DR30" s="3">
        <f t="shared" si="25"/>
        <v>0</v>
      </c>
      <c r="DS30" s="3">
        <f t="shared" si="25"/>
        <v>0</v>
      </c>
      <c r="DT30" s="3">
        <f t="shared" si="25"/>
        <v>0</v>
      </c>
      <c r="DU30" s="3">
        <f t="shared" si="25"/>
        <v>0</v>
      </c>
      <c r="DV30" s="3">
        <f t="shared" si="25"/>
        <v>0</v>
      </c>
      <c r="DW30" s="3">
        <f t="shared" si="25"/>
        <v>0</v>
      </c>
      <c r="DX30" s="3">
        <f t="shared" si="25"/>
        <v>0</v>
      </c>
      <c r="DY30" s="3">
        <f t="shared" si="25"/>
        <v>0</v>
      </c>
      <c r="DZ30" s="3">
        <f t="shared" si="25"/>
        <v>0</v>
      </c>
      <c r="EA30" s="3">
        <f t="shared" si="25"/>
        <v>0</v>
      </c>
      <c r="EB30" s="3">
        <f t="shared" si="25"/>
        <v>0</v>
      </c>
      <c r="EC30" s="3">
        <f t="shared" si="25"/>
        <v>0</v>
      </c>
      <c r="ED30" s="3">
        <f t="shared" si="25"/>
        <v>0</v>
      </c>
      <c r="EE30" s="3">
        <f t="shared" si="25"/>
        <v>0</v>
      </c>
      <c r="EF30" s="3">
        <f t="shared" si="25"/>
        <v>0</v>
      </c>
      <c r="EG30" s="3">
        <f t="shared" si="25"/>
        <v>0</v>
      </c>
      <c r="EH30" s="3">
        <f t="shared" si="25"/>
        <v>0</v>
      </c>
      <c r="EI30" s="3">
        <f t="shared" si="25"/>
        <v>0</v>
      </c>
      <c r="EJ30" s="3">
        <f t="shared" si="25"/>
        <v>0</v>
      </c>
      <c r="EK30" s="3">
        <f t="shared" si="25"/>
        <v>0</v>
      </c>
      <c r="EL30" s="3">
        <f t="shared" si="25"/>
        <v>0</v>
      </c>
      <c r="EM30" s="3">
        <f t="shared" ref="EM30:FR30" si="26">EM119</f>
        <v>0</v>
      </c>
      <c r="EN30" s="3">
        <f t="shared" si="26"/>
        <v>0</v>
      </c>
      <c r="EO30" s="3">
        <f t="shared" si="26"/>
        <v>0</v>
      </c>
      <c r="EP30" s="3">
        <f t="shared" si="26"/>
        <v>0</v>
      </c>
      <c r="EQ30" s="3">
        <f t="shared" si="26"/>
        <v>0</v>
      </c>
      <c r="ER30" s="3">
        <f t="shared" si="26"/>
        <v>0</v>
      </c>
      <c r="ES30" s="3">
        <f t="shared" si="26"/>
        <v>0</v>
      </c>
      <c r="ET30" s="3">
        <f t="shared" si="26"/>
        <v>0</v>
      </c>
      <c r="EU30" s="3">
        <f t="shared" si="26"/>
        <v>0</v>
      </c>
      <c r="EV30" s="3">
        <f t="shared" si="26"/>
        <v>0</v>
      </c>
      <c r="EW30" s="3">
        <f t="shared" si="26"/>
        <v>0</v>
      </c>
      <c r="EX30" s="3">
        <f t="shared" si="26"/>
        <v>0</v>
      </c>
      <c r="EY30" s="3">
        <f t="shared" si="26"/>
        <v>0</v>
      </c>
      <c r="EZ30" s="3">
        <f t="shared" si="26"/>
        <v>0</v>
      </c>
      <c r="FA30" s="3">
        <f t="shared" si="26"/>
        <v>0</v>
      </c>
      <c r="FB30" s="3">
        <f t="shared" si="26"/>
        <v>0</v>
      </c>
      <c r="FC30" s="3">
        <f t="shared" si="26"/>
        <v>0</v>
      </c>
      <c r="FD30" s="3">
        <f t="shared" si="26"/>
        <v>0</v>
      </c>
      <c r="FE30" s="3">
        <f t="shared" si="26"/>
        <v>0</v>
      </c>
      <c r="FF30" s="3">
        <f t="shared" si="26"/>
        <v>0</v>
      </c>
      <c r="FG30" s="3">
        <f t="shared" si="26"/>
        <v>0</v>
      </c>
      <c r="FH30" s="3">
        <f t="shared" si="26"/>
        <v>0</v>
      </c>
      <c r="FI30" s="3">
        <f t="shared" si="26"/>
        <v>0</v>
      </c>
      <c r="FJ30" s="3">
        <f t="shared" si="26"/>
        <v>0</v>
      </c>
      <c r="FK30" s="3">
        <f t="shared" si="26"/>
        <v>0</v>
      </c>
      <c r="FL30" s="3">
        <f t="shared" si="26"/>
        <v>0</v>
      </c>
      <c r="FM30" s="3">
        <f t="shared" si="26"/>
        <v>0</v>
      </c>
      <c r="FN30" s="3">
        <f t="shared" si="26"/>
        <v>0</v>
      </c>
      <c r="FO30" s="3">
        <f t="shared" si="26"/>
        <v>0</v>
      </c>
      <c r="FP30" s="3">
        <f t="shared" si="26"/>
        <v>0</v>
      </c>
      <c r="FQ30" s="3">
        <f t="shared" si="26"/>
        <v>0</v>
      </c>
      <c r="FR30" s="3">
        <f t="shared" si="26"/>
        <v>0</v>
      </c>
      <c r="FS30" s="3">
        <f t="shared" ref="FS30:GX30" si="27">FS119</f>
        <v>0</v>
      </c>
      <c r="FT30" s="3">
        <f t="shared" si="27"/>
        <v>0</v>
      </c>
      <c r="FU30" s="3">
        <f t="shared" si="27"/>
        <v>0</v>
      </c>
      <c r="FV30" s="3">
        <f t="shared" si="27"/>
        <v>0</v>
      </c>
      <c r="FW30" s="3">
        <f t="shared" si="27"/>
        <v>0</v>
      </c>
      <c r="FX30" s="3">
        <f t="shared" si="27"/>
        <v>0</v>
      </c>
      <c r="FY30" s="3">
        <f t="shared" si="27"/>
        <v>0</v>
      </c>
      <c r="FZ30" s="3">
        <f t="shared" si="27"/>
        <v>0</v>
      </c>
      <c r="GA30" s="3">
        <f t="shared" si="27"/>
        <v>0</v>
      </c>
      <c r="GB30" s="3">
        <f t="shared" si="27"/>
        <v>0</v>
      </c>
      <c r="GC30" s="3">
        <f t="shared" si="27"/>
        <v>0</v>
      </c>
      <c r="GD30" s="3">
        <f t="shared" si="27"/>
        <v>0</v>
      </c>
      <c r="GE30" s="3">
        <f t="shared" si="27"/>
        <v>0</v>
      </c>
      <c r="GF30" s="3">
        <f t="shared" si="27"/>
        <v>0</v>
      </c>
      <c r="GG30" s="3">
        <f t="shared" si="27"/>
        <v>0</v>
      </c>
      <c r="GH30" s="3">
        <f t="shared" si="27"/>
        <v>0</v>
      </c>
      <c r="GI30" s="3">
        <f t="shared" si="27"/>
        <v>0</v>
      </c>
      <c r="GJ30" s="3">
        <f t="shared" si="27"/>
        <v>0</v>
      </c>
      <c r="GK30" s="3">
        <f t="shared" si="27"/>
        <v>0</v>
      </c>
      <c r="GL30" s="3">
        <f t="shared" si="27"/>
        <v>0</v>
      </c>
      <c r="GM30" s="3">
        <f t="shared" si="27"/>
        <v>0</v>
      </c>
      <c r="GN30" s="3">
        <f t="shared" si="27"/>
        <v>0</v>
      </c>
      <c r="GO30" s="3">
        <f t="shared" si="27"/>
        <v>0</v>
      </c>
      <c r="GP30" s="3">
        <f t="shared" si="27"/>
        <v>0</v>
      </c>
      <c r="GQ30" s="3">
        <f t="shared" si="27"/>
        <v>0</v>
      </c>
      <c r="GR30" s="3">
        <f t="shared" si="27"/>
        <v>0</v>
      </c>
      <c r="GS30" s="3">
        <f t="shared" si="27"/>
        <v>0</v>
      </c>
      <c r="GT30" s="3">
        <f t="shared" si="27"/>
        <v>0</v>
      </c>
      <c r="GU30" s="3">
        <f t="shared" si="27"/>
        <v>0</v>
      </c>
      <c r="GV30" s="3">
        <f t="shared" si="27"/>
        <v>0</v>
      </c>
      <c r="GW30" s="3">
        <f t="shared" si="27"/>
        <v>0</v>
      </c>
      <c r="GX30" s="3">
        <f t="shared" si="27"/>
        <v>0</v>
      </c>
    </row>
    <row r="32" spans="1:245" x14ac:dyDescent="0.2">
      <c r="A32">
        <v>17</v>
      </c>
      <c r="B32">
        <v>1</v>
      </c>
      <c r="C32">
        <f>ROW(SmtRes!A5)</f>
        <v>5</v>
      </c>
      <c r="D32">
        <f>ROW(EtalonRes!A5)</f>
        <v>5</v>
      </c>
      <c r="E32" t="s">
        <v>18</v>
      </c>
      <c r="F32" t="s">
        <v>19</v>
      </c>
      <c r="G32" t="s">
        <v>20</v>
      </c>
      <c r="H32" t="s">
        <v>21</v>
      </c>
      <c r="I32">
        <f>ROUND(1/100,7)</f>
        <v>0.01</v>
      </c>
      <c r="J32">
        <v>0</v>
      </c>
      <c r="K32">
        <f>ROUND(1/100,7)</f>
        <v>0.01</v>
      </c>
      <c r="O32">
        <f t="shared" ref="O32:O63" si="28">ROUND(CP32,2)</f>
        <v>145.08000000000001</v>
      </c>
      <c r="P32">
        <f>SUMIF(SmtRes!AQ1:'SmtRes'!AQ5,"=1",SmtRes!DF1:'SmtRes'!DF5)</f>
        <v>0</v>
      </c>
      <c r="Q32">
        <f>SUMIF(SmtRes!AQ1:'SmtRes'!AQ5,"=1",SmtRes!DG1:'SmtRes'!DG5)</f>
        <v>1.93</v>
      </c>
      <c r="R32">
        <f>SUMIF(SmtRes!AQ1:'SmtRes'!AQ5,"=1",SmtRes!DH1:'SmtRes'!DH5)</f>
        <v>1.62</v>
      </c>
      <c r="S32">
        <f>SUMIF(SmtRes!AQ1:'SmtRes'!AQ5,"=1",SmtRes!DI1:'SmtRes'!DI5)</f>
        <v>141.53</v>
      </c>
      <c r="T32">
        <f t="shared" ref="T32:T63" si="29">ROUND(CU32*I32,2)</f>
        <v>0</v>
      </c>
      <c r="U32">
        <f>SUMIF(SmtRes!AQ1:'SmtRes'!AQ5,"=1",SmtRes!CV1:'SmtRes'!CV5)</f>
        <v>0.29530000000000001</v>
      </c>
      <c r="V32">
        <f>SUMIF(SmtRes!AQ1:'SmtRes'!AQ5,"=1",SmtRes!CW1:'SmtRes'!CW5)</f>
        <v>3.0000000000000001E-3</v>
      </c>
      <c r="W32">
        <f t="shared" ref="W32:W63" si="30">ROUND(CX32*I32,2)</f>
        <v>0</v>
      </c>
      <c r="X32">
        <f t="shared" ref="X32:X63" si="31">ROUND(CY32,2)</f>
        <v>146.01</v>
      </c>
      <c r="Y32">
        <f t="shared" ref="Y32:Y63" si="32">ROUND(CZ32,2)</f>
        <v>77.3</v>
      </c>
      <c r="AA32">
        <v>449016111</v>
      </c>
      <c r="AB32">
        <f t="shared" ref="AB32:AB63" si="33">ROUND((AC32+AD32+AF32),6)</f>
        <v>14345.3531</v>
      </c>
      <c r="AC32">
        <f>ROUND((0),6)</f>
        <v>0</v>
      </c>
      <c r="AD32">
        <f>ROUND((((SUM(SmtRes!BR1:'SmtRes'!BR5))-(SUM(SmtRes!BS1:'SmtRes'!BS5)))+AE32),6)</f>
        <v>192.51</v>
      </c>
      <c r="AE32">
        <f>ROUND((SUM(SmtRes!BS1:'SmtRes'!BS5)),6)</f>
        <v>161.90700000000001</v>
      </c>
      <c r="AF32">
        <f>ROUND((SUM(SmtRes!BT1:'SmtRes'!BT5)),6)</f>
        <v>14152.8431</v>
      </c>
      <c r="AG32">
        <f t="shared" ref="AG32:AG63" si="34">ROUND((AP32),6)</f>
        <v>0</v>
      </c>
      <c r="AH32">
        <f>(SUM(SmtRes!BU1:'SmtRes'!BU5))</f>
        <v>29.53</v>
      </c>
      <c r="AI32">
        <f>(SUM(SmtRes!BV1:'SmtRes'!BV5))</f>
        <v>0.3</v>
      </c>
      <c r="AJ32">
        <f t="shared" ref="AJ32:AJ63" si="35">(AS32)</f>
        <v>0</v>
      </c>
      <c r="AK32">
        <v>14533.831699999999</v>
      </c>
      <c r="AL32">
        <v>26.5716</v>
      </c>
      <c r="AM32">
        <v>192.51000000000002</v>
      </c>
      <c r="AN32">
        <v>161.90700000000001</v>
      </c>
      <c r="AO32">
        <v>14152.8431</v>
      </c>
      <c r="AP32">
        <v>0</v>
      </c>
      <c r="AQ32">
        <v>29.53</v>
      </c>
      <c r="AR32">
        <v>0.3</v>
      </c>
      <c r="AS32">
        <v>0</v>
      </c>
      <c r="AT32">
        <v>102</v>
      </c>
      <c r="AU32">
        <v>54</v>
      </c>
      <c r="AV32">
        <v>1</v>
      </c>
      <c r="AW32">
        <v>1</v>
      </c>
      <c r="AZ32">
        <v>1</v>
      </c>
      <c r="BA32">
        <v>1</v>
      </c>
      <c r="BB32">
        <v>1</v>
      </c>
      <c r="BC32">
        <v>1</v>
      </c>
      <c r="BD32" t="s">
        <v>3</v>
      </c>
      <c r="BE32" t="s">
        <v>3</v>
      </c>
      <c r="BF32" t="s">
        <v>3</v>
      </c>
      <c r="BG32" t="s">
        <v>3</v>
      </c>
      <c r="BH32">
        <v>0</v>
      </c>
      <c r="BI32">
        <v>1</v>
      </c>
      <c r="BJ32" t="s">
        <v>22</v>
      </c>
      <c r="BM32">
        <v>68001</v>
      </c>
      <c r="BN32">
        <v>0</v>
      </c>
      <c r="BO32" t="s">
        <v>3</v>
      </c>
      <c r="BP32">
        <v>0</v>
      </c>
      <c r="BQ32">
        <v>6</v>
      </c>
      <c r="BR32">
        <v>0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 t="s">
        <v>3</v>
      </c>
      <c r="BZ32">
        <v>102</v>
      </c>
      <c r="CA32">
        <v>54</v>
      </c>
      <c r="CB32" t="s">
        <v>3</v>
      </c>
      <c r="CE32">
        <v>0</v>
      </c>
      <c r="CF32">
        <v>0</v>
      </c>
      <c r="CG32">
        <v>0</v>
      </c>
      <c r="CM32">
        <v>0</v>
      </c>
      <c r="CN32" t="s">
        <v>3</v>
      </c>
      <c r="CO32">
        <v>0</v>
      </c>
      <c r="CP32">
        <f t="shared" ref="CP32:CP63" si="36">(P32+Q32+S32+R32)</f>
        <v>145.08000000000001</v>
      </c>
      <c r="CQ32">
        <f>SUMIF(SmtRes!AQ1:'SmtRes'!AQ5,"=1",SmtRes!AA1:'SmtRes'!AA5)</f>
        <v>7.32</v>
      </c>
      <c r="CR32">
        <f>SUMIF(SmtRes!AQ1:'SmtRes'!AQ5,"=1",SmtRes!AB1:'SmtRes'!AB5)</f>
        <v>641.70000000000005</v>
      </c>
      <c r="CS32">
        <f>SUMIF(SmtRes!AQ1:'SmtRes'!AQ5,"=1",SmtRes!AC1:'SmtRes'!AC5)</f>
        <v>539.69000000000005</v>
      </c>
      <c r="CT32">
        <f>SUMIF(SmtRes!AQ1:'SmtRes'!AQ5,"=1",SmtRes!AD1:'SmtRes'!AD5)</f>
        <v>479.27</v>
      </c>
      <c r="CU32">
        <f t="shared" ref="CU32:CU63" si="37">AG32</f>
        <v>0</v>
      </c>
      <c r="CV32">
        <f>SUMIF(SmtRes!AQ1:'SmtRes'!AQ5,"=1",SmtRes!BU1:'SmtRes'!BU5)</f>
        <v>29.53</v>
      </c>
      <c r="CW32">
        <f>SUMIF(SmtRes!AQ1:'SmtRes'!AQ5,"=1",SmtRes!BV1:'SmtRes'!BV5)</f>
        <v>0.3</v>
      </c>
      <c r="CX32">
        <f t="shared" ref="CX32:CX63" si="38">AJ32</f>
        <v>0</v>
      </c>
      <c r="CY32">
        <f t="shared" ref="CY32:CY63" si="39">(((S32+R32)*AT32)/100)</f>
        <v>146.01300000000001</v>
      </c>
      <c r="CZ32">
        <f t="shared" ref="CZ32:CZ63" si="40">(((S32+R32)*AU32)/100)</f>
        <v>77.301000000000002</v>
      </c>
      <c r="DC32" t="s">
        <v>3</v>
      </c>
      <c r="DD32" t="s">
        <v>23</v>
      </c>
      <c r="DE32" t="s">
        <v>3</v>
      </c>
      <c r="DF32" t="s">
        <v>3</v>
      </c>
      <c r="DG32" t="s">
        <v>3</v>
      </c>
      <c r="DH32" t="s">
        <v>3</v>
      </c>
      <c r="DI32" t="s">
        <v>3</v>
      </c>
      <c r="DJ32" t="s">
        <v>3</v>
      </c>
      <c r="DK32" t="s">
        <v>3</v>
      </c>
      <c r="DL32" t="s">
        <v>3</v>
      </c>
      <c r="DM32" t="s">
        <v>3</v>
      </c>
      <c r="DN32">
        <v>0</v>
      </c>
      <c r="DO32">
        <v>0</v>
      </c>
      <c r="DP32">
        <v>1</v>
      </c>
      <c r="DQ32">
        <v>1</v>
      </c>
      <c r="DU32">
        <v>1003</v>
      </c>
      <c r="DV32" t="s">
        <v>21</v>
      </c>
      <c r="DW32" t="s">
        <v>21</v>
      </c>
      <c r="DX32">
        <v>100</v>
      </c>
      <c r="DZ32" t="s">
        <v>3</v>
      </c>
      <c r="EA32" t="s">
        <v>3</v>
      </c>
      <c r="EB32" t="s">
        <v>3</v>
      </c>
      <c r="EC32" t="s">
        <v>3</v>
      </c>
      <c r="EE32">
        <v>416980153</v>
      </c>
      <c r="EF32">
        <v>6</v>
      </c>
      <c r="EG32" t="s">
        <v>24</v>
      </c>
      <c r="EH32">
        <v>102</v>
      </c>
      <c r="EI32" t="s">
        <v>25</v>
      </c>
      <c r="EJ32">
        <v>1</v>
      </c>
      <c r="EK32">
        <v>68001</v>
      </c>
      <c r="EL32" t="s">
        <v>25</v>
      </c>
      <c r="EM32" t="s">
        <v>26</v>
      </c>
      <c r="EO32" t="s">
        <v>3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29.53</v>
      </c>
      <c r="EX32">
        <v>0.3</v>
      </c>
      <c r="EY32">
        <v>0</v>
      </c>
      <c r="FQ32">
        <v>0</v>
      </c>
      <c r="FR32">
        <v>0</v>
      </c>
      <c r="FS32">
        <v>0</v>
      </c>
      <c r="FX32">
        <v>102</v>
      </c>
      <c r="FY32">
        <v>54</v>
      </c>
      <c r="GA32" t="s">
        <v>3</v>
      </c>
      <c r="GD32">
        <v>1</v>
      </c>
      <c r="GF32">
        <v>-1145685232</v>
      </c>
      <c r="GG32">
        <v>2</v>
      </c>
      <c r="GH32">
        <v>1</v>
      </c>
      <c r="GI32">
        <v>-2</v>
      </c>
      <c r="GJ32">
        <v>0</v>
      </c>
      <c r="GK32">
        <v>0</v>
      </c>
      <c r="GL32">
        <f t="shared" ref="GL32:GL63" si="41">ROUND(IF(AND(BH32=3,BI32=3,FS32&lt;&gt;0),P32,0),2)</f>
        <v>0</v>
      </c>
      <c r="GM32">
        <f t="shared" ref="GM32:GM63" si="42">ROUND(O32+X32+Y32,2)+GX32</f>
        <v>368.39</v>
      </c>
      <c r="GN32">
        <f t="shared" ref="GN32:GN63" si="43">IF(OR(BI32=0,BI32=1),GM32-GX32,0)</f>
        <v>368.39</v>
      </c>
      <c r="GO32">
        <f t="shared" ref="GO32:GO63" si="44">IF(BI32=2,GM32-GX32,0)</f>
        <v>0</v>
      </c>
      <c r="GP32">
        <f t="shared" ref="GP32:GP63" si="45">IF(BI32=4,GM32-GX32,0)</f>
        <v>0</v>
      </c>
      <c r="GR32">
        <v>0</v>
      </c>
      <c r="GS32">
        <v>0</v>
      </c>
      <c r="GT32">
        <v>0</v>
      </c>
      <c r="GU32" t="s">
        <v>3</v>
      </c>
      <c r="GV32">
        <f t="shared" ref="GV32:GV63" si="46">ROUND((GT32),6)</f>
        <v>0</v>
      </c>
      <c r="GW32">
        <v>1</v>
      </c>
      <c r="GX32">
        <f t="shared" ref="GX32:GX63" si="47">ROUND(HC32*I32,2)</f>
        <v>0</v>
      </c>
      <c r="HA32">
        <v>0</v>
      </c>
      <c r="HB32">
        <v>0</v>
      </c>
      <c r="HC32">
        <f t="shared" ref="HC32:HC63" si="48">GV32*GW32</f>
        <v>0</v>
      </c>
      <c r="HE32" t="s">
        <v>3</v>
      </c>
      <c r="HF32" t="s">
        <v>3</v>
      </c>
      <c r="HM32" t="s">
        <v>3</v>
      </c>
      <c r="HN32" t="s">
        <v>27</v>
      </c>
      <c r="HO32" t="s">
        <v>28</v>
      </c>
      <c r="HP32" t="s">
        <v>25</v>
      </c>
      <c r="HQ32" t="s">
        <v>25</v>
      </c>
      <c r="HS32">
        <v>0</v>
      </c>
      <c r="IK32">
        <v>0</v>
      </c>
    </row>
    <row r="33" spans="1:245" x14ac:dyDescent="0.2">
      <c r="A33">
        <v>18</v>
      </c>
      <c r="B33">
        <v>1</v>
      </c>
      <c r="C33">
        <v>5</v>
      </c>
      <c r="E33" t="s">
        <v>29</v>
      </c>
      <c r="F33" t="s">
        <v>30</v>
      </c>
      <c r="G33" t="s">
        <v>31</v>
      </c>
      <c r="H33" t="s">
        <v>32</v>
      </c>
      <c r="I33">
        <f>I32*J33</f>
        <v>0</v>
      </c>
      <c r="J33">
        <v>0</v>
      </c>
      <c r="K33">
        <v>0</v>
      </c>
      <c r="O33">
        <f t="shared" si="28"/>
        <v>0</v>
      </c>
      <c r="P33">
        <f>ROUND(CQ33*I33,2)</f>
        <v>0</v>
      </c>
      <c r="Q33">
        <f>ROUND(CR33*I33,2)</f>
        <v>0</v>
      </c>
      <c r="R33">
        <f>ROUND(CS33*I33,2)</f>
        <v>0</v>
      </c>
      <c r="S33">
        <f>ROUND(CT33*I33,2)</f>
        <v>0</v>
      </c>
      <c r="T33">
        <f t="shared" si="29"/>
        <v>0</v>
      </c>
      <c r="U33">
        <f>ROUND(CV33*I33,7)</f>
        <v>0</v>
      </c>
      <c r="V33">
        <f>ROUND(CW33*I33,7)</f>
        <v>0</v>
      </c>
      <c r="W33">
        <f t="shared" si="30"/>
        <v>0</v>
      </c>
      <c r="X33">
        <f t="shared" si="31"/>
        <v>0</v>
      </c>
      <c r="Y33">
        <f t="shared" si="32"/>
        <v>0</v>
      </c>
      <c r="AA33">
        <v>449016111</v>
      </c>
      <c r="AB33">
        <f t="shared" si="33"/>
        <v>0</v>
      </c>
      <c r="AC33">
        <f>ROUND((ES33),6)</f>
        <v>0</v>
      </c>
      <c r="AD33">
        <f>ROUND((((ET33)-(EU33))+AE33),6)</f>
        <v>0</v>
      </c>
      <c r="AE33">
        <f>ROUND((EU33),6)</f>
        <v>0</v>
      </c>
      <c r="AF33">
        <f>ROUND((EV33),6)</f>
        <v>0</v>
      </c>
      <c r="AG33">
        <f t="shared" si="34"/>
        <v>0</v>
      </c>
      <c r="AH33">
        <f>(EW33)</f>
        <v>0</v>
      </c>
      <c r="AI33">
        <f>(EX33)</f>
        <v>0</v>
      </c>
      <c r="AJ33">
        <f t="shared" si="35"/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102</v>
      </c>
      <c r="AU33">
        <v>54</v>
      </c>
      <c r="AV33">
        <v>1</v>
      </c>
      <c r="AW33">
        <v>1</v>
      </c>
      <c r="AZ33">
        <v>1</v>
      </c>
      <c r="BA33">
        <v>1</v>
      </c>
      <c r="BB33">
        <v>1</v>
      </c>
      <c r="BC33">
        <v>1</v>
      </c>
      <c r="BD33" t="s">
        <v>3</v>
      </c>
      <c r="BE33" t="s">
        <v>3</v>
      </c>
      <c r="BF33" t="s">
        <v>3</v>
      </c>
      <c r="BG33" t="s">
        <v>3</v>
      </c>
      <c r="BH33">
        <v>3</v>
      </c>
      <c r="BI33">
        <v>1</v>
      </c>
      <c r="BJ33" t="s">
        <v>3</v>
      </c>
      <c r="BM33">
        <v>68001</v>
      </c>
      <c r="BN33">
        <v>0</v>
      </c>
      <c r="BO33" t="s">
        <v>3</v>
      </c>
      <c r="BP33">
        <v>0</v>
      </c>
      <c r="BQ33">
        <v>6</v>
      </c>
      <c r="BR33">
        <v>0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 t="s">
        <v>3</v>
      </c>
      <c r="BZ33">
        <v>102</v>
      </c>
      <c r="CA33">
        <v>54</v>
      </c>
      <c r="CB33" t="s">
        <v>3</v>
      </c>
      <c r="CE33">
        <v>0</v>
      </c>
      <c r="CF33">
        <v>0</v>
      </c>
      <c r="CG33">
        <v>0</v>
      </c>
      <c r="CM33">
        <v>0</v>
      </c>
      <c r="CN33" t="s">
        <v>3</v>
      </c>
      <c r="CO33">
        <v>0</v>
      </c>
      <c r="CP33">
        <f t="shared" si="36"/>
        <v>0</v>
      </c>
      <c r="CQ33">
        <f>ROUND(AL33*BC33,2)</f>
        <v>0</v>
      </c>
      <c r="CR33">
        <f>ROUND(AM33*BB33,2)</f>
        <v>0</v>
      </c>
      <c r="CS33">
        <f>ROUND(AN33*BS33,2)</f>
        <v>0</v>
      </c>
      <c r="CT33">
        <f>ROUND(AO33*BA33,2)</f>
        <v>0</v>
      </c>
      <c r="CU33">
        <f t="shared" si="37"/>
        <v>0</v>
      </c>
      <c r="CV33">
        <f>AH33</f>
        <v>0</v>
      </c>
      <c r="CW33">
        <f>AI33</f>
        <v>0</v>
      </c>
      <c r="CX33">
        <f t="shared" si="38"/>
        <v>0</v>
      </c>
      <c r="CY33">
        <f t="shared" si="39"/>
        <v>0</v>
      </c>
      <c r="CZ33">
        <f t="shared" si="40"/>
        <v>0</v>
      </c>
      <c r="DC33" t="s">
        <v>3</v>
      </c>
      <c r="DD33" t="s">
        <v>3</v>
      </c>
      <c r="DE33" t="s">
        <v>3</v>
      </c>
      <c r="DF33" t="s">
        <v>3</v>
      </c>
      <c r="DG33" t="s">
        <v>3</v>
      </c>
      <c r="DH33" t="s">
        <v>3</v>
      </c>
      <c r="DI33" t="s">
        <v>3</v>
      </c>
      <c r="DJ33" t="s">
        <v>3</v>
      </c>
      <c r="DK33" t="s">
        <v>3</v>
      </c>
      <c r="DL33" t="s">
        <v>3</v>
      </c>
      <c r="DM33" t="s">
        <v>3</v>
      </c>
      <c r="DN33">
        <v>0</v>
      </c>
      <c r="DO33">
        <v>0</v>
      </c>
      <c r="DP33">
        <v>1</v>
      </c>
      <c r="DQ33">
        <v>1</v>
      </c>
      <c r="DU33">
        <v>1013</v>
      </c>
      <c r="DV33" t="s">
        <v>32</v>
      </c>
      <c r="DW33" t="s">
        <v>32</v>
      </c>
      <c r="DX33">
        <v>1</v>
      </c>
      <c r="DZ33" t="s">
        <v>3</v>
      </c>
      <c r="EA33" t="s">
        <v>3</v>
      </c>
      <c r="EB33" t="s">
        <v>3</v>
      </c>
      <c r="EC33" t="s">
        <v>3</v>
      </c>
      <c r="EE33">
        <v>416980153</v>
      </c>
      <c r="EF33">
        <v>6</v>
      </c>
      <c r="EG33" t="s">
        <v>24</v>
      </c>
      <c r="EH33">
        <v>102</v>
      </c>
      <c r="EI33" t="s">
        <v>25</v>
      </c>
      <c r="EJ33">
        <v>1</v>
      </c>
      <c r="EK33">
        <v>68001</v>
      </c>
      <c r="EL33" t="s">
        <v>25</v>
      </c>
      <c r="EM33" t="s">
        <v>26</v>
      </c>
      <c r="EO33" t="s">
        <v>3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FQ33">
        <v>0</v>
      </c>
      <c r="FR33">
        <v>0</v>
      </c>
      <c r="FS33">
        <v>0</v>
      </c>
      <c r="FX33">
        <v>102</v>
      </c>
      <c r="FY33">
        <v>54</v>
      </c>
      <c r="GA33" t="s">
        <v>3</v>
      </c>
      <c r="GD33">
        <v>1</v>
      </c>
      <c r="GF33">
        <v>-233106618</v>
      </c>
      <c r="GG33">
        <v>2</v>
      </c>
      <c r="GH33">
        <v>1</v>
      </c>
      <c r="GI33">
        <v>-2</v>
      </c>
      <c r="GJ33">
        <v>0</v>
      </c>
      <c r="GK33">
        <v>0</v>
      </c>
      <c r="GL33">
        <f t="shared" si="41"/>
        <v>0</v>
      </c>
      <c r="GM33">
        <f t="shared" si="42"/>
        <v>0</v>
      </c>
      <c r="GN33">
        <f t="shared" si="43"/>
        <v>0</v>
      </c>
      <c r="GO33">
        <f t="shared" si="44"/>
        <v>0</v>
      </c>
      <c r="GP33">
        <f t="shared" si="45"/>
        <v>0</v>
      </c>
      <c r="GR33">
        <v>0</v>
      </c>
      <c r="GS33">
        <v>0</v>
      </c>
      <c r="GT33">
        <v>0</v>
      </c>
      <c r="GU33" t="s">
        <v>3</v>
      </c>
      <c r="GV33">
        <f t="shared" si="46"/>
        <v>0</v>
      </c>
      <c r="GW33">
        <v>1</v>
      </c>
      <c r="GX33">
        <f t="shared" si="47"/>
        <v>0</v>
      </c>
      <c r="HA33">
        <v>0</v>
      </c>
      <c r="HB33">
        <v>0</v>
      </c>
      <c r="HC33">
        <f t="shared" si="48"/>
        <v>0</v>
      </c>
      <c r="HE33" t="s">
        <v>3</v>
      </c>
      <c r="HF33" t="s">
        <v>3</v>
      </c>
      <c r="HM33" t="s">
        <v>23</v>
      </c>
      <c r="HN33" t="s">
        <v>27</v>
      </c>
      <c r="HO33" t="s">
        <v>28</v>
      </c>
      <c r="HP33" t="s">
        <v>25</v>
      </c>
      <c r="HQ33" t="s">
        <v>25</v>
      </c>
      <c r="HS33">
        <v>0</v>
      </c>
      <c r="IK33">
        <v>0</v>
      </c>
    </row>
    <row r="34" spans="1:245" x14ac:dyDescent="0.2">
      <c r="A34">
        <v>17</v>
      </c>
      <c r="B34">
        <v>1</v>
      </c>
      <c r="C34">
        <f>ROW(SmtRes!A17)</f>
        <v>17</v>
      </c>
      <c r="D34">
        <f>ROW(EtalonRes!A17)</f>
        <v>17</v>
      </c>
      <c r="E34" t="s">
        <v>33</v>
      </c>
      <c r="F34" t="s">
        <v>34</v>
      </c>
      <c r="G34" t="s">
        <v>35</v>
      </c>
      <c r="H34" t="s">
        <v>21</v>
      </c>
      <c r="I34">
        <f>ROUND(1/100,7)</f>
        <v>0.01</v>
      </c>
      <c r="J34">
        <v>0</v>
      </c>
      <c r="K34">
        <f>ROUND(1/100,7)</f>
        <v>0.01</v>
      </c>
      <c r="O34">
        <f t="shared" si="28"/>
        <v>1007.53</v>
      </c>
      <c r="P34">
        <f>SUMIF(SmtRes!AQ6:'SmtRes'!AQ17,"=1",SmtRes!DF6:'SmtRes'!DF17)</f>
        <v>0</v>
      </c>
      <c r="Q34">
        <f>SUMIF(SmtRes!AQ6:'SmtRes'!AQ17,"=1",SmtRes!DG6:'SmtRes'!DG17)</f>
        <v>443.20000000000005</v>
      </c>
      <c r="R34">
        <f>SUMIF(SmtRes!AQ6:'SmtRes'!AQ17,"=1",SmtRes!DH6:'SmtRes'!DH17)</f>
        <v>202.22</v>
      </c>
      <c r="S34">
        <f>SUMIF(SmtRes!AQ6:'SmtRes'!AQ17,"=1",SmtRes!DI6:'SmtRes'!DI17)</f>
        <v>362.11</v>
      </c>
      <c r="T34">
        <f t="shared" si="29"/>
        <v>0</v>
      </c>
      <c r="U34">
        <f>SUMIF(SmtRes!AQ6:'SmtRes'!AQ17,"=1",SmtRes!CV6:'SmtRes'!CV17)</f>
        <v>0.72799999999999998</v>
      </c>
      <c r="V34">
        <f>SUMIF(SmtRes!AQ6:'SmtRes'!AQ17,"=1",SmtRes!CW6:'SmtRes'!CW17)</f>
        <v>0.28496000000000005</v>
      </c>
      <c r="W34">
        <f t="shared" si="30"/>
        <v>0</v>
      </c>
      <c r="X34">
        <f t="shared" si="31"/>
        <v>620.76</v>
      </c>
      <c r="Y34">
        <f t="shared" si="32"/>
        <v>411.96</v>
      </c>
      <c r="AA34">
        <v>449016111</v>
      </c>
      <c r="AB34">
        <f t="shared" si="33"/>
        <v>80430.774399999995</v>
      </c>
      <c r="AC34">
        <f>ROUND((0),6)</f>
        <v>0</v>
      </c>
      <c r="AD34">
        <f>ROUND((((SUM(SmtRes!BR6:'SmtRes'!BR17))-(SUM(SmtRes!BS6:'SmtRes'!BS17)))+AE34),6)</f>
        <v>44220.054400000001</v>
      </c>
      <c r="AE34">
        <f>ROUND((SUM(SmtRes!BS6:'SmtRes'!BS17)),6)</f>
        <v>20222.2516</v>
      </c>
      <c r="AF34">
        <f>ROUND((SUM(SmtRes!BT6:'SmtRes'!BT17)),6)</f>
        <v>36210.720000000001</v>
      </c>
      <c r="AG34">
        <f t="shared" si="34"/>
        <v>0</v>
      </c>
      <c r="AH34">
        <f>(SUM(SmtRes!BU6:'SmtRes'!BU17))</f>
        <v>72.8</v>
      </c>
      <c r="AI34">
        <f>(SUM(SmtRes!BV6:'SmtRes'!BV17))</f>
        <v>28.496000000000002</v>
      </c>
      <c r="AJ34">
        <f t="shared" si="35"/>
        <v>0</v>
      </c>
      <c r="AK34">
        <v>126693.73121</v>
      </c>
      <c r="AL34">
        <v>877.44870999999989</v>
      </c>
      <c r="AM34">
        <v>55275.067999999992</v>
      </c>
      <c r="AN34">
        <v>25277.8145</v>
      </c>
      <c r="AO34">
        <v>45263.4</v>
      </c>
      <c r="AP34">
        <v>0</v>
      </c>
      <c r="AQ34">
        <v>91</v>
      </c>
      <c r="AR34">
        <v>35.619999999999997</v>
      </c>
      <c r="AS34">
        <v>0</v>
      </c>
      <c r="AT34">
        <v>110</v>
      </c>
      <c r="AU34">
        <v>73</v>
      </c>
      <c r="AV34">
        <v>1</v>
      </c>
      <c r="AW34">
        <v>1</v>
      </c>
      <c r="AZ34">
        <v>1</v>
      </c>
      <c r="BA34">
        <v>1</v>
      </c>
      <c r="BB34">
        <v>1</v>
      </c>
      <c r="BC34">
        <v>1</v>
      </c>
      <c r="BD34" t="s">
        <v>3</v>
      </c>
      <c r="BE34" t="s">
        <v>3</v>
      </c>
      <c r="BF34" t="s">
        <v>3</v>
      </c>
      <c r="BG34" t="s">
        <v>3</v>
      </c>
      <c r="BH34">
        <v>0</v>
      </c>
      <c r="BI34">
        <v>1</v>
      </c>
      <c r="BJ34" t="s">
        <v>36</v>
      </c>
      <c r="BM34">
        <v>7001</v>
      </c>
      <c r="BN34">
        <v>0</v>
      </c>
      <c r="BO34" t="s">
        <v>3</v>
      </c>
      <c r="BP34">
        <v>0</v>
      </c>
      <c r="BQ34">
        <v>2</v>
      </c>
      <c r="BR34">
        <v>0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 t="s">
        <v>3</v>
      </c>
      <c r="BZ34">
        <v>110</v>
      </c>
      <c r="CA34">
        <v>73</v>
      </c>
      <c r="CB34" t="s">
        <v>3</v>
      </c>
      <c r="CE34">
        <v>0</v>
      </c>
      <c r="CF34">
        <v>0</v>
      </c>
      <c r="CG34">
        <v>0</v>
      </c>
      <c r="CM34">
        <v>0</v>
      </c>
      <c r="CN34" t="s">
        <v>37</v>
      </c>
      <c r="CO34">
        <v>0</v>
      </c>
      <c r="CP34">
        <f t="shared" si="36"/>
        <v>1007.5300000000001</v>
      </c>
      <c r="CQ34">
        <f>SUMIF(SmtRes!AQ6:'SmtRes'!AQ17,"=1",SmtRes!AA6:'SmtRes'!AA17)</f>
        <v>251404.12</v>
      </c>
      <c r="CR34">
        <f>SUMIF(SmtRes!AQ6:'SmtRes'!AQ17,"=1",SmtRes!AB6:'SmtRes'!AB17)</f>
        <v>3352.9099999999994</v>
      </c>
      <c r="CS34">
        <f>SUMIF(SmtRes!AQ6:'SmtRes'!AQ17,"=1",SmtRes!AC6:'SmtRes'!AC17)</f>
        <v>1884.88</v>
      </c>
      <c r="CT34">
        <f>SUMIF(SmtRes!AQ6:'SmtRes'!AQ17,"=1",SmtRes!AD6:'SmtRes'!AD17)</f>
        <v>497.4</v>
      </c>
      <c r="CU34">
        <f t="shared" si="37"/>
        <v>0</v>
      </c>
      <c r="CV34">
        <f>SUMIF(SmtRes!AQ6:'SmtRes'!AQ17,"=1",SmtRes!BU6:'SmtRes'!BU17)</f>
        <v>72.8</v>
      </c>
      <c r="CW34">
        <f>SUMIF(SmtRes!AQ6:'SmtRes'!AQ17,"=1",SmtRes!BV6:'SmtRes'!BV17)</f>
        <v>28.496000000000002</v>
      </c>
      <c r="CX34">
        <f t="shared" si="38"/>
        <v>0</v>
      </c>
      <c r="CY34">
        <f t="shared" si="39"/>
        <v>620.76300000000003</v>
      </c>
      <c r="CZ34">
        <f t="shared" si="40"/>
        <v>411.96090000000004</v>
      </c>
      <c r="DC34" t="s">
        <v>3</v>
      </c>
      <c r="DD34" t="s">
        <v>38</v>
      </c>
      <c r="DE34" t="s">
        <v>39</v>
      </c>
      <c r="DF34" t="s">
        <v>39</v>
      </c>
      <c r="DG34" t="s">
        <v>39</v>
      </c>
      <c r="DH34" t="s">
        <v>3</v>
      </c>
      <c r="DI34" t="s">
        <v>39</v>
      </c>
      <c r="DJ34" t="s">
        <v>39</v>
      </c>
      <c r="DK34" t="s">
        <v>3</v>
      </c>
      <c r="DL34" t="s">
        <v>3</v>
      </c>
      <c r="DM34" t="s">
        <v>3</v>
      </c>
      <c r="DN34">
        <v>0</v>
      </c>
      <c r="DO34">
        <v>0</v>
      </c>
      <c r="DP34">
        <v>1</v>
      </c>
      <c r="DQ34">
        <v>1</v>
      </c>
      <c r="DU34">
        <v>1003</v>
      </c>
      <c r="DV34" t="s">
        <v>21</v>
      </c>
      <c r="DW34" t="s">
        <v>21</v>
      </c>
      <c r="DX34">
        <v>100</v>
      </c>
      <c r="DZ34" t="s">
        <v>3</v>
      </c>
      <c r="EA34" t="s">
        <v>3</v>
      </c>
      <c r="EB34" t="s">
        <v>3</v>
      </c>
      <c r="EC34" t="s">
        <v>3</v>
      </c>
      <c r="EE34">
        <v>416980018</v>
      </c>
      <c r="EF34">
        <v>2</v>
      </c>
      <c r="EG34" t="s">
        <v>40</v>
      </c>
      <c r="EH34">
        <v>7</v>
      </c>
      <c r="EI34" t="s">
        <v>41</v>
      </c>
      <c r="EJ34">
        <v>1</v>
      </c>
      <c r="EK34">
        <v>7001</v>
      </c>
      <c r="EL34" t="s">
        <v>41</v>
      </c>
      <c r="EM34" t="s">
        <v>42</v>
      </c>
      <c r="EO34" t="s">
        <v>43</v>
      </c>
      <c r="EQ34">
        <v>768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91</v>
      </c>
      <c r="EX34">
        <v>35.619999999999997</v>
      </c>
      <c r="EY34">
        <v>0</v>
      </c>
      <c r="FQ34">
        <v>0</v>
      </c>
      <c r="FR34">
        <v>0</v>
      </c>
      <c r="FS34">
        <v>0</v>
      </c>
      <c r="FX34">
        <v>110</v>
      </c>
      <c r="FY34">
        <v>73</v>
      </c>
      <c r="GA34" t="s">
        <v>3</v>
      </c>
      <c r="GD34">
        <v>1</v>
      </c>
      <c r="GF34">
        <v>-342944886</v>
      </c>
      <c r="GG34">
        <v>2</v>
      </c>
      <c r="GH34">
        <v>1</v>
      </c>
      <c r="GI34">
        <v>-2</v>
      </c>
      <c r="GJ34">
        <v>0</v>
      </c>
      <c r="GK34">
        <v>0</v>
      </c>
      <c r="GL34">
        <f t="shared" si="41"/>
        <v>0</v>
      </c>
      <c r="GM34">
        <f t="shared" si="42"/>
        <v>2040.25</v>
      </c>
      <c r="GN34">
        <f t="shared" si="43"/>
        <v>2040.25</v>
      </c>
      <c r="GO34">
        <f t="shared" si="44"/>
        <v>0</v>
      </c>
      <c r="GP34">
        <f t="shared" si="45"/>
        <v>0</v>
      </c>
      <c r="GR34">
        <v>0</v>
      </c>
      <c r="GS34">
        <v>0</v>
      </c>
      <c r="GT34">
        <v>0</v>
      </c>
      <c r="GU34" t="s">
        <v>3</v>
      </c>
      <c r="GV34">
        <f t="shared" si="46"/>
        <v>0</v>
      </c>
      <c r="GW34">
        <v>1</v>
      </c>
      <c r="GX34">
        <f t="shared" si="47"/>
        <v>0</v>
      </c>
      <c r="HA34">
        <v>0</v>
      </c>
      <c r="HB34">
        <v>0</v>
      </c>
      <c r="HC34">
        <f t="shared" si="48"/>
        <v>0</v>
      </c>
      <c r="HE34" t="s">
        <v>3</v>
      </c>
      <c r="HF34" t="s">
        <v>3</v>
      </c>
      <c r="HM34" t="s">
        <v>3</v>
      </c>
      <c r="HN34" t="s">
        <v>44</v>
      </c>
      <c r="HO34" t="s">
        <v>45</v>
      </c>
      <c r="HP34" t="s">
        <v>41</v>
      </c>
      <c r="HQ34" t="s">
        <v>41</v>
      </c>
      <c r="HS34">
        <v>0</v>
      </c>
      <c r="IK34">
        <v>0</v>
      </c>
    </row>
    <row r="35" spans="1:245" x14ac:dyDescent="0.2">
      <c r="A35">
        <v>18</v>
      </c>
      <c r="B35">
        <v>1</v>
      </c>
      <c r="C35">
        <v>13</v>
      </c>
      <c r="E35" t="s">
        <v>46</v>
      </c>
      <c r="F35" t="s">
        <v>47</v>
      </c>
      <c r="G35" t="s">
        <v>48</v>
      </c>
      <c r="H35" t="s">
        <v>49</v>
      </c>
      <c r="I35">
        <f>I34*J35</f>
        <v>0</v>
      </c>
      <c r="J35">
        <v>0</v>
      </c>
      <c r="K35">
        <v>0.45</v>
      </c>
      <c r="O35">
        <f t="shared" si="28"/>
        <v>0</v>
      </c>
      <c r="P35">
        <f>ROUND(CQ35*I35,2)</f>
        <v>0</v>
      </c>
      <c r="Q35">
        <f>ROUND(CR35*I35,2)</f>
        <v>0</v>
      </c>
      <c r="R35">
        <f>ROUND(CS35*I35,2)</f>
        <v>0</v>
      </c>
      <c r="S35">
        <f>ROUND(CT35*I35,2)</f>
        <v>0</v>
      </c>
      <c r="T35">
        <f t="shared" si="29"/>
        <v>0</v>
      </c>
      <c r="U35">
        <f>ROUND(CV35*I35,7)</f>
        <v>0</v>
      </c>
      <c r="V35">
        <f>ROUND(CW35*I35,7)</f>
        <v>0</v>
      </c>
      <c r="W35">
        <f t="shared" si="30"/>
        <v>0</v>
      </c>
      <c r="X35">
        <f t="shared" si="31"/>
        <v>0</v>
      </c>
      <c r="Y35">
        <f t="shared" si="32"/>
        <v>0</v>
      </c>
      <c r="AA35">
        <v>449016111</v>
      </c>
      <c r="AB35">
        <f t="shared" si="33"/>
        <v>0</v>
      </c>
      <c r="AC35">
        <f>ROUND((ES35),6)</f>
        <v>0</v>
      </c>
      <c r="AD35">
        <f>ROUND((((ET35)-(EU35))+AE35),6)</f>
        <v>0</v>
      </c>
      <c r="AE35">
        <f t="shared" ref="AE35:AF38" si="49">ROUND((EU35),6)</f>
        <v>0</v>
      </c>
      <c r="AF35">
        <f t="shared" si="49"/>
        <v>0</v>
      </c>
      <c r="AG35">
        <f t="shared" si="34"/>
        <v>0</v>
      </c>
      <c r="AH35">
        <f t="shared" ref="AH35:AI38" si="50">(EW35)</f>
        <v>0</v>
      </c>
      <c r="AI35">
        <f t="shared" si="50"/>
        <v>0</v>
      </c>
      <c r="AJ35">
        <f t="shared" si="35"/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110</v>
      </c>
      <c r="AU35">
        <v>73</v>
      </c>
      <c r="AV35">
        <v>1</v>
      </c>
      <c r="AW35">
        <v>1</v>
      </c>
      <c r="AZ35">
        <v>1</v>
      </c>
      <c r="BA35">
        <v>1</v>
      </c>
      <c r="BB35">
        <v>1</v>
      </c>
      <c r="BC35">
        <v>1</v>
      </c>
      <c r="BD35" t="s">
        <v>3</v>
      </c>
      <c r="BE35" t="s">
        <v>3</v>
      </c>
      <c r="BF35" t="s">
        <v>3</v>
      </c>
      <c r="BG35" t="s">
        <v>3</v>
      </c>
      <c r="BH35">
        <v>3</v>
      </c>
      <c r="BI35">
        <v>1</v>
      </c>
      <c r="BJ35" t="s">
        <v>3</v>
      </c>
      <c r="BM35">
        <v>7001</v>
      </c>
      <c r="BN35">
        <v>0</v>
      </c>
      <c r="BO35" t="s">
        <v>3</v>
      </c>
      <c r="BP35">
        <v>0</v>
      </c>
      <c r="BQ35">
        <v>2</v>
      </c>
      <c r="BR35">
        <v>0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 t="s">
        <v>3</v>
      </c>
      <c r="BZ35">
        <v>110</v>
      </c>
      <c r="CA35">
        <v>73</v>
      </c>
      <c r="CB35" t="s">
        <v>3</v>
      </c>
      <c r="CE35">
        <v>0</v>
      </c>
      <c r="CF35">
        <v>0</v>
      </c>
      <c r="CG35">
        <v>0</v>
      </c>
      <c r="CM35">
        <v>0</v>
      </c>
      <c r="CN35" t="s">
        <v>37</v>
      </c>
      <c r="CO35">
        <v>0</v>
      </c>
      <c r="CP35">
        <f t="shared" si="36"/>
        <v>0</v>
      </c>
      <c r="CQ35">
        <f>ROUND(AL35*BC35,2)</f>
        <v>0</v>
      </c>
      <c r="CR35">
        <f>ROUND(AM35*BB35,2)</f>
        <v>0</v>
      </c>
      <c r="CS35">
        <f>ROUND(AN35*BS35,2)</f>
        <v>0</v>
      </c>
      <c r="CT35">
        <f>ROUND(AO35*BA35,2)</f>
        <v>0</v>
      </c>
      <c r="CU35">
        <f t="shared" si="37"/>
        <v>0</v>
      </c>
      <c r="CV35">
        <f t="shared" ref="CV35:CW38" si="51">AH35</f>
        <v>0</v>
      </c>
      <c r="CW35">
        <f t="shared" si="51"/>
        <v>0</v>
      </c>
      <c r="CX35">
        <f t="shared" si="38"/>
        <v>0</v>
      </c>
      <c r="CY35">
        <f t="shared" si="39"/>
        <v>0</v>
      </c>
      <c r="CZ35">
        <f t="shared" si="40"/>
        <v>0</v>
      </c>
      <c r="DC35" t="s">
        <v>3</v>
      </c>
      <c r="DD35" t="s">
        <v>3</v>
      </c>
      <c r="DE35" t="s">
        <v>3</v>
      </c>
      <c r="DF35" t="s">
        <v>3</v>
      </c>
      <c r="DG35" t="s">
        <v>3</v>
      </c>
      <c r="DH35" t="s">
        <v>3</v>
      </c>
      <c r="DI35" t="s">
        <v>3</v>
      </c>
      <c r="DJ35" t="s">
        <v>3</v>
      </c>
      <c r="DK35" t="s">
        <v>3</v>
      </c>
      <c r="DL35" t="s">
        <v>3</v>
      </c>
      <c r="DM35" t="s">
        <v>3</v>
      </c>
      <c r="DN35">
        <v>0</v>
      </c>
      <c r="DO35">
        <v>0</v>
      </c>
      <c r="DP35">
        <v>1</v>
      </c>
      <c r="DQ35">
        <v>1</v>
      </c>
      <c r="DU35">
        <v>1007</v>
      </c>
      <c r="DV35" t="s">
        <v>49</v>
      </c>
      <c r="DW35" t="s">
        <v>49</v>
      </c>
      <c r="DX35">
        <v>1</v>
      </c>
      <c r="DZ35" t="s">
        <v>3</v>
      </c>
      <c r="EA35" t="s">
        <v>3</v>
      </c>
      <c r="EB35" t="s">
        <v>3</v>
      </c>
      <c r="EC35" t="s">
        <v>3</v>
      </c>
      <c r="EE35">
        <v>416980018</v>
      </c>
      <c r="EF35">
        <v>2</v>
      </c>
      <c r="EG35" t="s">
        <v>40</v>
      </c>
      <c r="EH35">
        <v>7</v>
      </c>
      <c r="EI35" t="s">
        <v>41</v>
      </c>
      <c r="EJ35">
        <v>1</v>
      </c>
      <c r="EK35">
        <v>7001</v>
      </c>
      <c r="EL35" t="s">
        <v>41</v>
      </c>
      <c r="EM35" t="s">
        <v>42</v>
      </c>
      <c r="EO35" t="s">
        <v>43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FQ35">
        <v>0</v>
      </c>
      <c r="FR35">
        <v>0</v>
      </c>
      <c r="FS35">
        <v>0</v>
      </c>
      <c r="FX35">
        <v>110</v>
      </c>
      <c r="FY35">
        <v>73</v>
      </c>
      <c r="GA35" t="s">
        <v>3</v>
      </c>
      <c r="GD35">
        <v>1</v>
      </c>
      <c r="GF35">
        <v>-157982121</v>
      </c>
      <c r="GG35">
        <v>2</v>
      </c>
      <c r="GH35">
        <v>1</v>
      </c>
      <c r="GI35">
        <v>-2</v>
      </c>
      <c r="GJ35">
        <v>0</v>
      </c>
      <c r="GK35">
        <v>0</v>
      </c>
      <c r="GL35">
        <f t="shared" si="41"/>
        <v>0</v>
      </c>
      <c r="GM35">
        <f t="shared" si="42"/>
        <v>0</v>
      </c>
      <c r="GN35">
        <f t="shared" si="43"/>
        <v>0</v>
      </c>
      <c r="GO35">
        <f t="shared" si="44"/>
        <v>0</v>
      </c>
      <c r="GP35">
        <f t="shared" si="45"/>
        <v>0</v>
      </c>
      <c r="GR35">
        <v>0</v>
      </c>
      <c r="GS35">
        <v>0</v>
      </c>
      <c r="GT35">
        <v>0</v>
      </c>
      <c r="GU35" t="s">
        <v>3</v>
      </c>
      <c r="GV35">
        <f t="shared" si="46"/>
        <v>0</v>
      </c>
      <c r="GW35">
        <v>1</v>
      </c>
      <c r="GX35">
        <f t="shared" si="47"/>
        <v>0</v>
      </c>
      <c r="HA35">
        <v>0</v>
      </c>
      <c r="HB35">
        <v>0</v>
      </c>
      <c r="HC35">
        <f t="shared" si="48"/>
        <v>0</v>
      </c>
      <c r="HE35" t="s">
        <v>3</v>
      </c>
      <c r="HF35" t="s">
        <v>3</v>
      </c>
      <c r="HM35" t="s">
        <v>38</v>
      </c>
      <c r="HN35" t="s">
        <v>44</v>
      </c>
      <c r="HO35" t="s">
        <v>45</v>
      </c>
      <c r="HP35" t="s">
        <v>41</v>
      </c>
      <c r="HQ35" t="s">
        <v>41</v>
      </c>
      <c r="HS35">
        <v>0</v>
      </c>
      <c r="IK35">
        <v>0</v>
      </c>
    </row>
    <row r="36" spans="1:245" x14ac:dyDescent="0.2">
      <c r="A36">
        <v>18</v>
      </c>
      <c r="B36">
        <v>1</v>
      </c>
      <c r="C36">
        <v>14</v>
      </c>
      <c r="E36" t="s">
        <v>50</v>
      </c>
      <c r="F36" t="s">
        <v>51</v>
      </c>
      <c r="G36" t="s">
        <v>52</v>
      </c>
      <c r="H36" t="s">
        <v>32</v>
      </c>
      <c r="I36">
        <f>I34*J36</f>
        <v>0</v>
      </c>
      <c r="J36">
        <v>0</v>
      </c>
      <c r="K36">
        <v>33.299999999999997</v>
      </c>
      <c r="O36">
        <f t="shared" si="28"/>
        <v>0</v>
      </c>
      <c r="P36">
        <f>ROUND(CQ36*I36,2)</f>
        <v>0</v>
      </c>
      <c r="Q36">
        <f>ROUND(CR36*I36,2)</f>
        <v>0</v>
      </c>
      <c r="R36">
        <f>ROUND(CS36*I36,2)</f>
        <v>0</v>
      </c>
      <c r="S36">
        <f>ROUND(CT36*I36,2)</f>
        <v>0</v>
      </c>
      <c r="T36">
        <f t="shared" si="29"/>
        <v>0</v>
      </c>
      <c r="U36">
        <f>ROUND(CV36*I36,7)</f>
        <v>0</v>
      </c>
      <c r="V36">
        <f>ROUND(CW36*I36,7)</f>
        <v>0</v>
      </c>
      <c r="W36">
        <f t="shared" si="30"/>
        <v>0</v>
      </c>
      <c r="X36">
        <f t="shared" si="31"/>
        <v>0</v>
      </c>
      <c r="Y36">
        <f t="shared" si="32"/>
        <v>0</v>
      </c>
      <c r="AA36">
        <v>449016111</v>
      </c>
      <c r="AB36">
        <f t="shared" si="33"/>
        <v>0</v>
      </c>
      <c r="AC36">
        <f>ROUND((ES36),6)</f>
        <v>0</v>
      </c>
      <c r="AD36">
        <f>ROUND((((ET36)-(EU36))+AE36),6)</f>
        <v>0</v>
      </c>
      <c r="AE36">
        <f t="shared" si="49"/>
        <v>0</v>
      </c>
      <c r="AF36">
        <f t="shared" si="49"/>
        <v>0</v>
      </c>
      <c r="AG36">
        <f t="shared" si="34"/>
        <v>0</v>
      </c>
      <c r="AH36">
        <f t="shared" si="50"/>
        <v>0</v>
      </c>
      <c r="AI36">
        <f t="shared" si="50"/>
        <v>0</v>
      </c>
      <c r="AJ36">
        <f t="shared" si="35"/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110</v>
      </c>
      <c r="AU36">
        <v>73</v>
      </c>
      <c r="AV36">
        <v>1</v>
      </c>
      <c r="AW36">
        <v>1</v>
      </c>
      <c r="AZ36">
        <v>1</v>
      </c>
      <c r="BA36">
        <v>1</v>
      </c>
      <c r="BB36">
        <v>1</v>
      </c>
      <c r="BC36">
        <v>1</v>
      </c>
      <c r="BD36" t="s">
        <v>3</v>
      </c>
      <c r="BE36" t="s">
        <v>3</v>
      </c>
      <c r="BF36" t="s">
        <v>3</v>
      </c>
      <c r="BG36" t="s">
        <v>3</v>
      </c>
      <c r="BH36">
        <v>3</v>
      </c>
      <c r="BI36">
        <v>1</v>
      </c>
      <c r="BJ36" t="s">
        <v>3</v>
      </c>
      <c r="BM36">
        <v>7001</v>
      </c>
      <c r="BN36">
        <v>0</v>
      </c>
      <c r="BO36" t="s">
        <v>3</v>
      </c>
      <c r="BP36">
        <v>0</v>
      </c>
      <c r="BQ36">
        <v>2</v>
      </c>
      <c r="BR36">
        <v>0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 t="s">
        <v>3</v>
      </c>
      <c r="BZ36">
        <v>110</v>
      </c>
      <c r="CA36">
        <v>73</v>
      </c>
      <c r="CB36" t="s">
        <v>3</v>
      </c>
      <c r="CE36">
        <v>0</v>
      </c>
      <c r="CF36">
        <v>0</v>
      </c>
      <c r="CG36">
        <v>0</v>
      </c>
      <c r="CM36">
        <v>0</v>
      </c>
      <c r="CN36" t="s">
        <v>37</v>
      </c>
      <c r="CO36">
        <v>0</v>
      </c>
      <c r="CP36">
        <f t="shared" si="36"/>
        <v>0</v>
      </c>
      <c r="CQ36">
        <f>ROUND(AL36*BC36,2)</f>
        <v>0</v>
      </c>
      <c r="CR36">
        <f>ROUND(AM36*BB36,2)</f>
        <v>0</v>
      </c>
      <c r="CS36">
        <f>ROUND(AN36*BS36,2)</f>
        <v>0</v>
      </c>
      <c r="CT36">
        <f>ROUND(AO36*BA36,2)</f>
        <v>0</v>
      </c>
      <c r="CU36">
        <f t="shared" si="37"/>
        <v>0</v>
      </c>
      <c r="CV36">
        <f t="shared" si="51"/>
        <v>0</v>
      </c>
      <c r="CW36">
        <f t="shared" si="51"/>
        <v>0</v>
      </c>
      <c r="CX36">
        <f t="shared" si="38"/>
        <v>0</v>
      </c>
      <c r="CY36">
        <f t="shared" si="39"/>
        <v>0</v>
      </c>
      <c r="CZ36">
        <f t="shared" si="40"/>
        <v>0</v>
      </c>
      <c r="DC36" t="s">
        <v>3</v>
      </c>
      <c r="DD36" t="s">
        <v>3</v>
      </c>
      <c r="DE36" t="s">
        <v>3</v>
      </c>
      <c r="DF36" t="s">
        <v>3</v>
      </c>
      <c r="DG36" t="s">
        <v>3</v>
      </c>
      <c r="DH36" t="s">
        <v>3</v>
      </c>
      <c r="DI36" t="s">
        <v>3</v>
      </c>
      <c r="DJ36" t="s">
        <v>3</v>
      </c>
      <c r="DK36" t="s">
        <v>3</v>
      </c>
      <c r="DL36" t="s">
        <v>3</v>
      </c>
      <c r="DM36" t="s">
        <v>3</v>
      </c>
      <c r="DN36">
        <v>0</v>
      </c>
      <c r="DO36">
        <v>0</v>
      </c>
      <c r="DP36">
        <v>1</v>
      </c>
      <c r="DQ36">
        <v>1</v>
      </c>
      <c r="DU36">
        <v>1013</v>
      </c>
      <c r="DV36" t="s">
        <v>32</v>
      </c>
      <c r="DW36" t="s">
        <v>32</v>
      </c>
      <c r="DX36">
        <v>1</v>
      </c>
      <c r="DZ36" t="s">
        <v>3</v>
      </c>
      <c r="EA36" t="s">
        <v>3</v>
      </c>
      <c r="EB36" t="s">
        <v>3</v>
      </c>
      <c r="EC36" t="s">
        <v>3</v>
      </c>
      <c r="EE36">
        <v>416980018</v>
      </c>
      <c r="EF36">
        <v>2</v>
      </c>
      <c r="EG36" t="s">
        <v>40</v>
      </c>
      <c r="EH36">
        <v>7</v>
      </c>
      <c r="EI36" t="s">
        <v>41</v>
      </c>
      <c r="EJ36">
        <v>1</v>
      </c>
      <c r="EK36">
        <v>7001</v>
      </c>
      <c r="EL36" t="s">
        <v>41</v>
      </c>
      <c r="EM36" t="s">
        <v>42</v>
      </c>
      <c r="EO36" t="s">
        <v>43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FQ36">
        <v>0</v>
      </c>
      <c r="FR36">
        <v>0</v>
      </c>
      <c r="FS36">
        <v>0</v>
      </c>
      <c r="FX36">
        <v>110</v>
      </c>
      <c r="FY36">
        <v>73</v>
      </c>
      <c r="GA36" t="s">
        <v>3</v>
      </c>
      <c r="GD36">
        <v>1</v>
      </c>
      <c r="GF36">
        <v>-1719145863</v>
      </c>
      <c r="GG36">
        <v>2</v>
      </c>
      <c r="GH36">
        <v>1</v>
      </c>
      <c r="GI36">
        <v>-2</v>
      </c>
      <c r="GJ36">
        <v>0</v>
      </c>
      <c r="GK36">
        <v>0</v>
      </c>
      <c r="GL36">
        <f t="shared" si="41"/>
        <v>0</v>
      </c>
      <c r="GM36">
        <f t="shared" si="42"/>
        <v>0</v>
      </c>
      <c r="GN36">
        <f t="shared" si="43"/>
        <v>0</v>
      </c>
      <c r="GO36">
        <f t="shared" si="44"/>
        <v>0</v>
      </c>
      <c r="GP36">
        <f t="shared" si="45"/>
        <v>0</v>
      </c>
      <c r="GR36">
        <v>0</v>
      </c>
      <c r="GS36">
        <v>0</v>
      </c>
      <c r="GT36">
        <v>0</v>
      </c>
      <c r="GU36" t="s">
        <v>3</v>
      </c>
      <c r="GV36">
        <f t="shared" si="46"/>
        <v>0</v>
      </c>
      <c r="GW36">
        <v>1</v>
      </c>
      <c r="GX36">
        <f t="shared" si="47"/>
        <v>0</v>
      </c>
      <c r="HA36">
        <v>0</v>
      </c>
      <c r="HB36">
        <v>0</v>
      </c>
      <c r="HC36">
        <f t="shared" si="48"/>
        <v>0</v>
      </c>
      <c r="HE36" t="s">
        <v>3</v>
      </c>
      <c r="HF36" t="s">
        <v>3</v>
      </c>
      <c r="HM36" t="s">
        <v>38</v>
      </c>
      <c r="HN36" t="s">
        <v>44</v>
      </c>
      <c r="HO36" t="s">
        <v>45</v>
      </c>
      <c r="HP36" t="s">
        <v>41</v>
      </c>
      <c r="HQ36" t="s">
        <v>41</v>
      </c>
      <c r="HS36">
        <v>0</v>
      </c>
      <c r="IK36">
        <v>0</v>
      </c>
    </row>
    <row r="37" spans="1:245" x14ac:dyDescent="0.2">
      <c r="A37">
        <v>18</v>
      </c>
      <c r="B37">
        <v>1</v>
      </c>
      <c r="C37">
        <v>15</v>
      </c>
      <c r="E37" t="s">
        <v>53</v>
      </c>
      <c r="F37" t="s">
        <v>54</v>
      </c>
      <c r="G37" t="s">
        <v>55</v>
      </c>
      <c r="H37" t="s">
        <v>32</v>
      </c>
      <c r="I37">
        <f>I34*J37</f>
        <v>0</v>
      </c>
      <c r="J37">
        <v>0</v>
      </c>
      <c r="K37">
        <v>33.299999999999997</v>
      </c>
      <c r="O37">
        <f t="shared" si="28"/>
        <v>0</v>
      </c>
      <c r="P37">
        <f>ROUND(CQ37*I37,2)</f>
        <v>0</v>
      </c>
      <c r="Q37">
        <f>ROUND(CR37*I37,2)</f>
        <v>0</v>
      </c>
      <c r="R37">
        <f>ROUND(CS37*I37,2)</f>
        <v>0</v>
      </c>
      <c r="S37">
        <f>ROUND(CT37*I37,2)</f>
        <v>0</v>
      </c>
      <c r="T37">
        <f t="shared" si="29"/>
        <v>0</v>
      </c>
      <c r="U37">
        <f>ROUND(CV37*I37,7)</f>
        <v>0</v>
      </c>
      <c r="V37">
        <f>ROUND(CW37*I37,7)</f>
        <v>0</v>
      </c>
      <c r="W37">
        <f t="shared" si="30"/>
        <v>0</v>
      </c>
      <c r="X37">
        <f t="shared" si="31"/>
        <v>0</v>
      </c>
      <c r="Y37">
        <f t="shared" si="32"/>
        <v>0</v>
      </c>
      <c r="AA37">
        <v>449016111</v>
      </c>
      <c r="AB37">
        <f t="shared" si="33"/>
        <v>0</v>
      </c>
      <c r="AC37">
        <f>ROUND((ES37),6)</f>
        <v>0</v>
      </c>
      <c r="AD37">
        <f>ROUND((((ET37)-(EU37))+AE37),6)</f>
        <v>0</v>
      </c>
      <c r="AE37">
        <f t="shared" si="49"/>
        <v>0</v>
      </c>
      <c r="AF37">
        <f t="shared" si="49"/>
        <v>0</v>
      </c>
      <c r="AG37">
        <f t="shared" si="34"/>
        <v>0</v>
      </c>
      <c r="AH37">
        <f t="shared" si="50"/>
        <v>0</v>
      </c>
      <c r="AI37">
        <f t="shared" si="50"/>
        <v>0</v>
      </c>
      <c r="AJ37">
        <f t="shared" si="35"/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110</v>
      </c>
      <c r="AU37">
        <v>73</v>
      </c>
      <c r="AV37">
        <v>1</v>
      </c>
      <c r="AW37">
        <v>1</v>
      </c>
      <c r="AZ37">
        <v>1</v>
      </c>
      <c r="BA37">
        <v>1</v>
      </c>
      <c r="BB37">
        <v>1</v>
      </c>
      <c r="BC37">
        <v>1</v>
      </c>
      <c r="BD37" t="s">
        <v>3</v>
      </c>
      <c r="BE37" t="s">
        <v>3</v>
      </c>
      <c r="BF37" t="s">
        <v>3</v>
      </c>
      <c r="BG37" t="s">
        <v>3</v>
      </c>
      <c r="BH37">
        <v>3</v>
      </c>
      <c r="BI37">
        <v>1</v>
      </c>
      <c r="BJ37" t="s">
        <v>3</v>
      </c>
      <c r="BM37">
        <v>7001</v>
      </c>
      <c r="BN37">
        <v>0</v>
      </c>
      <c r="BO37" t="s">
        <v>3</v>
      </c>
      <c r="BP37">
        <v>0</v>
      </c>
      <c r="BQ37">
        <v>2</v>
      </c>
      <c r="BR37">
        <v>0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 t="s">
        <v>3</v>
      </c>
      <c r="BZ37">
        <v>110</v>
      </c>
      <c r="CA37">
        <v>73</v>
      </c>
      <c r="CB37" t="s">
        <v>3</v>
      </c>
      <c r="CE37">
        <v>0</v>
      </c>
      <c r="CF37">
        <v>0</v>
      </c>
      <c r="CG37">
        <v>0</v>
      </c>
      <c r="CM37">
        <v>0</v>
      </c>
      <c r="CN37" t="s">
        <v>37</v>
      </c>
      <c r="CO37">
        <v>0</v>
      </c>
      <c r="CP37">
        <f t="shared" si="36"/>
        <v>0</v>
      </c>
      <c r="CQ37">
        <f>ROUND(AL37*BC37,2)</f>
        <v>0</v>
      </c>
      <c r="CR37">
        <f>ROUND(AM37*BB37,2)</f>
        <v>0</v>
      </c>
      <c r="CS37">
        <f>ROUND(AN37*BS37,2)</f>
        <v>0</v>
      </c>
      <c r="CT37">
        <f>ROUND(AO37*BA37,2)</f>
        <v>0</v>
      </c>
      <c r="CU37">
        <f t="shared" si="37"/>
        <v>0</v>
      </c>
      <c r="CV37">
        <f t="shared" si="51"/>
        <v>0</v>
      </c>
      <c r="CW37">
        <f t="shared" si="51"/>
        <v>0</v>
      </c>
      <c r="CX37">
        <f t="shared" si="38"/>
        <v>0</v>
      </c>
      <c r="CY37">
        <f t="shared" si="39"/>
        <v>0</v>
      </c>
      <c r="CZ37">
        <f t="shared" si="40"/>
        <v>0</v>
      </c>
      <c r="DC37" t="s">
        <v>3</v>
      </c>
      <c r="DD37" t="s">
        <v>3</v>
      </c>
      <c r="DE37" t="s">
        <v>3</v>
      </c>
      <c r="DF37" t="s">
        <v>3</v>
      </c>
      <c r="DG37" t="s">
        <v>3</v>
      </c>
      <c r="DH37" t="s">
        <v>3</v>
      </c>
      <c r="DI37" t="s">
        <v>3</v>
      </c>
      <c r="DJ37" t="s">
        <v>3</v>
      </c>
      <c r="DK37" t="s">
        <v>3</v>
      </c>
      <c r="DL37" t="s">
        <v>3</v>
      </c>
      <c r="DM37" t="s">
        <v>3</v>
      </c>
      <c r="DN37">
        <v>0</v>
      </c>
      <c r="DO37">
        <v>0</v>
      </c>
      <c r="DP37">
        <v>1</v>
      </c>
      <c r="DQ37">
        <v>1</v>
      </c>
      <c r="DU37">
        <v>1013</v>
      </c>
      <c r="DV37" t="s">
        <v>32</v>
      </c>
      <c r="DW37" t="s">
        <v>32</v>
      </c>
      <c r="DX37">
        <v>1</v>
      </c>
      <c r="DZ37" t="s">
        <v>3</v>
      </c>
      <c r="EA37" t="s">
        <v>3</v>
      </c>
      <c r="EB37" t="s">
        <v>3</v>
      </c>
      <c r="EC37" t="s">
        <v>3</v>
      </c>
      <c r="EE37">
        <v>416980018</v>
      </c>
      <c r="EF37">
        <v>2</v>
      </c>
      <c r="EG37" t="s">
        <v>40</v>
      </c>
      <c r="EH37">
        <v>7</v>
      </c>
      <c r="EI37" t="s">
        <v>41</v>
      </c>
      <c r="EJ37">
        <v>1</v>
      </c>
      <c r="EK37">
        <v>7001</v>
      </c>
      <c r="EL37" t="s">
        <v>41</v>
      </c>
      <c r="EM37" t="s">
        <v>42</v>
      </c>
      <c r="EO37" t="s">
        <v>43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FQ37">
        <v>0</v>
      </c>
      <c r="FR37">
        <v>0</v>
      </c>
      <c r="FS37">
        <v>0</v>
      </c>
      <c r="FX37">
        <v>110</v>
      </c>
      <c r="FY37">
        <v>73</v>
      </c>
      <c r="GA37" t="s">
        <v>3</v>
      </c>
      <c r="GD37">
        <v>1</v>
      </c>
      <c r="GF37">
        <v>1431460187</v>
      </c>
      <c r="GG37">
        <v>2</v>
      </c>
      <c r="GH37">
        <v>1</v>
      </c>
      <c r="GI37">
        <v>-2</v>
      </c>
      <c r="GJ37">
        <v>0</v>
      </c>
      <c r="GK37">
        <v>0</v>
      </c>
      <c r="GL37">
        <f t="shared" si="41"/>
        <v>0</v>
      </c>
      <c r="GM37">
        <f t="shared" si="42"/>
        <v>0</v>
      </c>
      <c r="GN37">
        <f t="shared" si="43"/>
        <v>0</v>
      </c>
      <c r="GO37">
        <f t="shared" si="44"/>
        <v>0</v>
      </c>
      <c r="GP37">
        <f t="shared" si="45"/>
        <v>0</v>
      </c>
      <c r="GR37">
        <v>0</v>
      </c>
      <c r="GS37">
        <v>0</v>
      </c>
      <c r="GT37">
        <v>0</v>
      </c>
      <c r="GU37" t="s">
        <v>3</v>
      </c>
      <c r="GV37">
        <f t="shared" si="46"/>
        <v>0</v>
      </c>
      <c r="GW37">
        <v>1</v>
      </c>
      <c r="GX37">
        <f t="shared" si="47"/>
        <v>0</v>
      </c>
      <c r="HA37">
        <v>0</v>
      </c>
      <c r="HB37">
        <v>0</v>
      </c>
      <c r="HC37">
        <f t="shared" si="48"/>
        <v>0</v>
      </c>
      <c r="HE37" t="s">
        <v>3</v>
      </c>
      <c r="HF37" t="s">
        <v>3</v>
      </c>
      <c r="HM37" t="s">
        <v>38</v>
      </c>
      <c r="HN37" t="s">
        <v>44</v>
      </c>
      <c r="HO37" t="s">
        <v>45</v>
      </c>
      <c r="HP37" t="s">
        <v>41</v>
      </c>
      <c r="HQ37" t="s">
        <v>41</v>
      </c>
      <c r="HS37">
        <v>0</v>
      </c>
      <c r="IK37">
        <v>0</v>
      </c>
    </row>
    <row r="38" spans="1:245" x14ac:dyDescent="0.2">
      <c r="A38">
        <v>18</v>
      </c>
      <c r="B38">
        <v>1</v>
      </c>
      <c r="C38">
        <v>16</v>
      </c>
      <c r="E38" t="s">
        <v>56</v>
      </c>
      <c r="F38" t="s">
        <v>57</v>
      </c>
      <c r="G38" t="s">
        <v>58</v>
      </c>
      <c r="H38" t="s">
        <v>32</v>
      </c>
      <c r="I38">
        <f>I34*J38</f>
        <v>0</v>
      </c>
      <c r="J38">
        <v>0</v>
      </c>
      <c r="K38">
        <v>33.299999999999997</v>
      </c>
      <c r="O38">
        <f t="shared" si="28"/>
        <v>0</v>
      </c>
      <c r="P38">
        <f>ROUND(CQ38*I38,2)</f>
        <v>0</v>
      </c>
      <c r="Q38">
        <f>ROUND(CR38*I38,2)</f>
        <v>0</v>
      </c>
      <c r="R38">
        <f>ROUND(CS38*I38,2)</f>
        <v>0</v>
      </c>
      <c r="S38">
        <f>ROUND(CT38*I38,2)</f>
        <v>0</v>
      </c>
      <c r="T38">
        <f t="shared" si="29"/>
        <v>0</v>
      </c>
      <c r="U38">
        <f>ROUND(CV38*I38,7)</f>
        <v>0</v>
      </c>
      <c r="V38">
        <f>ROUND(CW38*I38,7)</f>
        <v>0</v>
      </c>
      <c r="W38">
        <f t="shared" si="30"/>
        <v>0</v>
      </c>
      <c r="X38">
        <f t="shared" si="31"/>
        <v>0</v>
      </c>
      <c r="Y38">
        <f t="shared" si="32"/>
        <v>0</v>
      </c>
      <c r="AA38">
        <v>449016111</v>
      </c>
      <c r="AB38">
        <f t="shared" si="33"/>
        <v>0</v>
      </c>
      <c r="AC38">
        <f>ROUND((ES38),6)</f>
        <v>0</v>
      </c>
      <c r="AD38">
        <f>ROUND((((ET38)-(EU38))+AE38),6)</f>
        <v>0</v>
      </c>
      <c r="AE38">
        <f t="shared" si="49"/>
        <v>0</v>
      </c>
      <c r="AF38">
        <f t="shared" si="49"/>
        <v>0</v>
      </c>
      <c r="AG38">
        <f t="shared" si="34"/>
        <v>0</v>
      </c>
      <c r="AH38">
        <f t="shared" si="50"/>
        <v>0</v>
      </c>
      <c r="AI38">
        <f t="shared" si="50"/>
        <v>0</v>
      </c>
      <c r="AJ38">
        <f t="shared" si="35"/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110</v>
      </c>
      <c r="AU38">
        <v>73</v>
      </c>
      <c r="AV38">
        <v>1</v>
      </c>
      <c r="AW38">
        <v>1</v>
      </c>
      <c r="AZ38">
        <v>1</v>
      </c>
      <c r="BA38">
        <v>1</v>
      </c>
      <c r="BB38">
        <v>1</v>
      </c>
      <c r="BC38">
        <v>1</v>
      </c>
      <c r="BD38" t="s">
        <v>3</v>
      </c>
      <c r="BE38" t="s">
        <v>3</v>
      </c>
      <c r="BF38" t="s">
        <v>3</v>
      </c>
      <c r="BG38" t="s">
        <v>3</v>
      </c>
      <c r="BH38">
        <v>3</v>
      </c>
      <c r="BI38">
        <v>1</v>
      </c>
      <c r="BJ38" t="s">
        <v>3</v>
      </c>
      <c r="BM38">
        <v>7001</v>
      </c>
      <c r="BN38">
        <v>0</v>
      </c>
      <c r="BO38" t="s">
        <v>3</v>
      </c>
      <c r="BP38">
        <v>0</v>
      </c>
      <c r="BQ38">
        <v>2</v>
      </c>
      <c r="BR38">
        <v>0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 t="s">
        <v>3</v>
      </c>
      <c r="BZ38">
        <v>110</v>
      </c>
      <c r="CA38">
        <v>73</v>
      </c>
      <c r="CB38" t="s">
        <v>3</v>
      </c>
      <c r="CE38">
        <v>0</v>
      </c>
      <c r="CF38">
        <v>0</v>
      </c>
      <c r="CG38">
        <v>0</v>
      </c>
      <c r="CM38">
        <v>0</v>
      </c>
      <c r="CN38" t="s">
        <v>37</v>
      </c>
      <c r="CO38">
        <v>0</v>
      </c>
      <c r="CP38">
        <f t="shared" si="36"/>
        <v>0</v>
      </c>
      <c r="CQ38">
        <f>ROUND(AL38*BC38,2)</f>
        <v>0</v>
      </c>
      <c r="CR38">
        <f>ROUND(AM38*BB38,2)</f>
        <v>0</v>
      </c>
      <c r="CS38">
        <f>ROUND(AN38*BS38,2)</f>
        <v>0</v>
      </c>
      <c r="CT38">
        <f>ROUND(AO38*BA38,2)</f>
        <v>0</v>
      </c>
      <c r="CU38">
        <f t="shared" si="37"/>
        <v>0</v>
      </c>
      <c r="CV38">
        <f t="shared" si="51"/>
        <v>0</v>
      </c>
      <c r="CW38">
        <f t="shared" si="51"/>
        <v>0</v>
      </c>
      <c r="CX38">
        <f t="shared" si="38"/>
        <v>0</v>
      </c>
      <c r="CY38">
        <f t="shared" si="39"/>
        <v>0</v>
      </c>
      <c r="CZ38">
        <f t="shared" si="40"/>
        <v>0</v>
      </c>
      <c r="DC38" t="s">
        <v>3</v>
      </c>
      <c r="DD38" t="s">
        <v>3</v>
      </c>
      <c r="DE38" t="s">
        <v>3</v>
      </c>
      <c r="DF38" t="s">
        <v>3</v>
      </c>
      <c r="DG38" t="s">
        <v>3</v>
      </c>
      <c r="DH38" t="s">
        <v>3</v>
      </c>
      <c r="DI38" t="s">
        <v>3</v>
      </c>
      <c r="DJ38" t="s">
        <v>3</v>
      </c>
      <c r="DK38" t="s">
        <v>3</v>
      </c>
      <c r="DL38" t="s">
        <v>3</v>
      </c>
      <c r="DM38" t="s">
        <v>3</v>
      </c>
      <c r="DN38">
        <v>0</v>
      </c>
      <c r="DO38">
        <v>0</v>
      </c>
      <c r="DP38">
        <v>1</v>
      </c>
      <c r="DQ38">
        <v>1</v>
      </c>
      <c r="DU38">
        <v>1013</v>
      </c>
      <c r="DV38" t="s">
        <v>32</v>
      </c>
      <c r="DW38" t="s">
        <v>32</v>
      </c>
      <c r="DX38">
        <v>1</v>
      </c>
      <c r="DZ38" t="s">
        <v>3</v>
      </c>
      <c r="EA38" t="s">
        <v>3</v>
      </c>
      <c r="EB38" t="s">
        <v>3</v>
      </c>
      <c r="EC38" t="s">
        <v>3</v>
      </c>
      <c r="EE38">
        <v>416980018</v>
      </c>
      <c r="EF38">
        <v>2</v>
      </c>
      <c r="EG38" t="s">
        <v>40</v>
      </c>
      <c r="EH38">
        <v>7</v>
      </c>
      <c r="EI38" t="s">
        <v>41</v>
      </c>
      <c r="EJ38">
        <v>1</v>
      </c>
      <c r="EK38">
        <v>7001</v>
      </c>
      <c r="EL38" t="s">
        <v>41</v>
      </c>
      <c r="EM38" t="s">
        <v>42</v>
      </c>
      <c r="EO38" t="s">
        <v>43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FQ38">
        <v>0</v>
      </c>
      <c r="FR38">
        <v>0</v>
      </c>
      <c r="FS38">
        <v>0</v>
      </c>
      <c r="FX38">
        <v>110</v>
      </c>
      <c r="FY38">
        <v>73</v>
      </c>
      <c r="GA38" t="s">
        <v>3</v>
      </c>
      <c r="GD38">
        <v>1</v>
      </c>
      <c r="GF38">
        <v>-1684774782</v>
      </c>
      <c r="GG38">
        <v>2</v>
      </c>
      <c r="GH38">
        <v>1</v>
      </c>
      <c r="GI38">
        <v>-2</v>
      </c>
      <c r="GJ38">
        <v>0</v>
      </c>
      <c r="GK38">
        <v>0</v>
      </c>
      <c r="GL38">
        <f t="shared" si="41"/>
        <v>0</v>
      </c>
      <c r="GM38">
        <f t="shared" si="42"/>
        <v>0</v>
      </c>
      <c r="GN38">
        <f t="shared" si="43"/>
        <v>0</v>
      </c>
      <c r="GO38">
        <f t="shared" si="44"/>
        <v>0</v>
      </c>
      <c r="GP38">
        <f t="shared" si="45"/>
        <v>0</v>
      </c>
      <c r="GR38">
        <v>0</v>
      </c>
      <c r="GS38">
        <v>0</v>
      </c>
      <c r="GT38">
        <v>0</v>
      </c>
      <c r="GU38" t="s">
        <v>3</v>
      </c>
      <c r="GV38">
        <f t="shared" si="46"/>
        <v>0</v>
      </c>
      <c r="GW38">
        <v>1</v>
      </c>
      <c r="GX38">
        <f t="shared" si="47"/>
        <v>0</v>
      </c>
      <c r="HA38">
        <v>0</v>
      </c>
      <c r="HB38">
        <v>0</v>
      </c>
      <c r="HC38">
        <f t="shared" si="48"/>
        <v>0</v>
      </c>
      <c r="HE38" t="s">
        <v>3</v>
      </c>
      <c r="HF38" t="s">
        <v>3</v>
      </c>
      <c r="HM38" t="s">
        <v>38</v>
      </c>
      <c r="HN38" t="s">
        <v>44</v>
      </c>
      <c r="HO38" t="s">
        <v>45</v>
      </c>
      <c r="HP38" t="s">
        <v>41</v>
      </c>
      <c r="HQ38" t="s">
        <v>41</v>
      </c>
      <c r="HS38">
        <v>0</v>
      </c>
      <c r="IK38">
        <v>0</v>
      </c>
    </row>
    <row r="39" spans="1:245" x14ac:dyDescent="0.2">
      <c r="A39">
        <v>17</v>
      </c>
      <c r="B39">
        <v>1</v>
      </c>
      <c r="C39">
        <f>ROW(SmtRes!A31)</f>
        <v>31</v>
      </c>
      <c r="D39">
        <f>ROW(EtalonRes!A31)</f>
        <v>31</v>
      </c>
      <c r="E39" t="s">
        <v>59</v>
      </c>
      <c r="F39" t="s">
        <v>60</v>
      </c>
      <c r="G39" t="s">
        <v>61</v>
      </c>
      <c r="H39" t="s">
        <v>62</v>
      </c>
      <c r="I39">
        <f>ROUND(1/100,7)</f>
        <v>0.01</v>
      </c>
      <c r="J39">
        <v>0</v>
      </c>
      <c r="K39">
        <f>ROUND(1/100,7)</f>
        <v>0.01</v>
      </c>
      <c r="O39">
        <f t="shared" si="28"/>
        <v>8668.08</v>
      </c>
      <c r="P39">
        <f>SUMIF(SmtRes!AQ18:'SmtRes'!AQ31,"=1",SmtRes!DF18:'SmtRes'!DF31)</f>
        <v>0</v>
      </c>
      <c r="Q39">
        <f>SUMIF(SmtRes!AQ18:'SmtRes'!AQ31,"=1",SmtRes!DG18:'SmtRes'!DG31)</f>
        <v>1261.58</v>
      </c>
      <c r="R39">
        <f>SUMIF(SmtRes!AQ18:'SmtRes'!AQ31,"=1",SmtRes!DH18:'SmtRes'!DH31)</f>
        <v>581.66</v>
      </c>
      <c r="S39">
        <f>SUMIF(SmtRes!AQ18:'SmtRes'!AQ31,"=1",SmtRes!DI18:'SmtRes'!DI31)</f>
        <v>6824.84</v>
      </c>
      <c r="T39">
        <f t="shared" si="29"/>
        <v>0</v>
      </c>
      <c r="U39">
        <f>SUMIF(SmtRes!AQ18:'SmtRes'!AQ31,"=1",SmtRes!CV18:'SmtRes'!CV31)</f>
        <v>12.46</v>
      </c>
      <c r="V39">
        <f>SUMIF(SmtRes!AQ18:'SmtRes'!AQ31,"=1",SmtRes!CW18:'SmtRes'!CW31)</f>
        <v>0.82515999999999989</v>
      </c>
      <c r="W39">
        <f t="shared" si="30"/>
        <v>0</v>
      </c>
      <c r="X39">
        <f t="shared" si="31"/>
        <v>8147.15</v>
      </c>
      <c r="Y39">
        <f t="shared" si="32"/>
        <v>5406.75</v>
      </c>
      <c r="AA39">
        <v>449016111</v>
      </c>
      <c r="AB39">
        <f t="shared" si="33"/>
        <v>807785.84831000003</v>
      </c>
      <c r="AC39">
        <f>ROUND((0),6)</f>
        <v>0</v>
      </c>
      <c r="AD39">
        <f>ROUND((((SUM(SmtRes!BR18:'SmtRes'!BR31))-(SUM(SmtRes!BS18:'SmtRes'!BS31)))+AE39),6)</f>
        <v>125301.80830999999</v>
      </c>
      <c r="AE39">
        <f>ROUND((SUM(SmtRes!BS18:'SmtRes'!BS31)),6)</f>
        <v>58165.580269999999</v>
      </c>
      <c r="AF39">
        <f>ROUND((SUM(SmtRes!BT18:'SmtRes'!BT31)),6)</f>
        <v>682484.04</v>
      </c>
      <c r="AG39">
        <f t="shared" si="34"/>
        <v>0</v>
      </c>
      <c r="AH39">
        <f>(SUM(SmtRes!BU18:'SmtRes'!BU31))</f>
        <v>1246</v>
      </c>
      <c r="AI39">
        <f>(SUM(SmtRes!BV18:'SmtRes'!BV31))</f>
        <v>82.516000000000005</v>
      </c>
      <c r="AJ39">
        <f t="shared" si="35"/>
        <v>0</v>
      </c>
      <c r="AK39">
        <v>1271180.90809</v>
      </c>
      <c r="AL39">
        <v>34107.438690000003</v>
      </c>
      <c r="AM39">
        <v>179002.58330000003</v>
      </c>
      <c r="AN39">
        <v>83093.686100000006</v>
      </c>
      <c r="AO39">
        <v>974977.20000000007</v>
      </c>
      <c r="AP39">
        <v>0</v>
      </c>
      <c r="AQ39">
        <v>1780</v>
      </c>
      <c r="AR39">
        <v>117.88</v>
      </c>
      <c r="AS39">
        <v>0</v>
      </c>
      <c r="AT39">
        <v>110</v>
      </c>
      <c r="AU39">
        <v>73</v>
      </c>
      <c r="AV39">
        <v>1</v>
      </c>
      <c r="AW39">
        <v>1</v>
      </c>
      <c r="AZ39">
        <v>1</v>
      </c>
      <c r="BA39">
        <v>1</v>
      </c>
      <c r="BB39">
        <v>1</v>
      </c>
      <c r="BC39">
        <v>1</v>
      </c>
      <c r="BD39" t="s">
        <v>3</v>
      </c>
      <c r="BE39" t="s">
        <v>3</v>
      </c>
      <c r="BF39" t="s">
        <v>3</v>
      </c>
      <c r="BG39" t="s">
        <v>3</v>
      </c>
      <c r="BH39">
        <v>0</v>
      </c>
      <c r="BI39">
        <v>1</v>
      </c>
      <c r="BJ39" t="s">
        <v>63</v>
      </c>
      <c r="BM39">
        <v>7001</v>
      </c>
      <c r="BN39">
        <v>0</v>
      </c>
      <c r="BO39" t="s">
        <v>3</v>
      </c>
      <c r="BP39">
        <v>0</v>
      </c>
      <c r="BQ39">
        <v>2</v>
      </c>
      <c r="BR39">
        <v>0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 t="s">
        <v>3</v>
      </c>
      <c r="BZ39">
        <v>110</v>
      </c>
      <c r="CA39">
        <v>73</v>
      </c>
      <c r="CB39" t="s">
        <v>3</v>
      </c>
      <c r="CE39">
        <v>0</v>
      </c>
      <c r="CF39">
        <v>0</v>
      </c>
      <c r="CG39">
        <v>0</v>
      </c>
      <c r="CM39">
        <v>0</v>
      </c>
      <c r="CN39" t="s">
        <v>64</v>
      </c>
      <c r="CO39">
        <v>0</v>
      </c>
      <c r="CP39">
        <f t="shared" si="36"/>
        <v>8668.08</v>
      </c>
      <c r="CQ39">
        <f>SUMIF(SmtRes!AQ18:'SmtRes'!AQ31,"=1",SmtRes!AA18:'SmtRes'!AA31)</f>
        <v>133776.07</v>
      </c>
      <c r="CR39">
        <f>SUMIF(SmtRes!AQ18:'SmtRes'!AQ31,"=1",SmtRes!AB18:'SmtRes'!AB31)</f>
        <v>3291.81</v>
      </c>
      <c r="CS39">
        <f>SUMIF(SmtRes!AQ18:'SmtRes'!AQ31,"=1",SmtRes!AC18:'SmtRes'!AC31)</f>
        <v>1884.88</v>
      </c>
      <c r="CT39">
        <f>SUMIF(SmtRes!AQ18:'SmtRes'!AQ31,"=1",SmtRes!AD18:'SmtRes'!AD31)</f>
        <v>547.74</v>
      </c>
      <c r="CU39">
        <f t="shared" si="37"/>
        <v>0</v>
      </c>
      <c r="CV39">
        <f>SUMIF(SmtRes!AQ18:'SmtRes'!AQ31,"=1",SmtRes!BU18:'SmtRes'!BU31)</f>
        <v>1246</v>
      </c>
      <c r="CW39">
        <f>SUMIF(SmtRes!AQ18:'SmtRes'!AQ31,"=1",SmtRes!BV18:'SmtRes'!BV31)</f>
        <v>82.516000000000005</v>
      </c>
      <c r="CX39">
        <f t="shared" si="38"/>
        <v>0</v>
      </c>
      <c r="CY39">
        <f t="shared" si="39"/>
        <v>8147.15</v>
      </c>
      <c r="CZ39">
        <f t="shared" si="40"/>
        <v>5406.7449999999999</v>
      </c>
      <c r="DC39" t="s">
        <v>3</v>
      </c>
      <c r="DD39" t="s">
        <v>38</v>
      </c>
      <c r="DE39" t="s">
        <v>65</v>
      </c>
      <c r="DF39" t="s">
        <v>65</v>
      </c>
      <c r="DG39" t="s">
        <v>65</v>
      </c>
      <c r="DH39" t="s">
        <v>3</v>
      </c>
      <c r="DI39" t="s">
        <v>65</v>
      </c>
      <c r="DJ39" t="s">
        <v>65</v>
      </c>
      <c r="DK39" t="s">
        <v>3</v>
      </c>
      <c r="DL39" t="s">
        <v>3</v>
      </c>
      <c r="DM39" t="s">
        <v>3</v>
      </c>
      <c r="DN39">
        <v>0</v>
      </c>
      <c r="DO39">
        <v>0</v>
      </c>
      <c r="DP39">
        <v>1</v>
      </c>
      <c r="DQ39">
        <v>1</v>
      </c>
      <c r="DU39">
        <v>1013</v>
      </c>
      <c r="DV39" t="s">
        <v>62</v>
      </c>
      <c r="DW39" t="s">
        <v>62</v>
      </c>
      <c r="DX39">
        <v>1</v>
      </c>
      <c r="DZ39" t="s">
        <v>3</v>
      </c>
      <c r="EA39" t="s">
        <v>3</v>
      </c>
      <c r="EB39" t="s">
        <v>3</v>
      </c>
      <c r="EC39" t="s">
        <v>3</v>
      </c>
      <c r="EE39">
        <v>416980018</v>
      </c>
      <c r="EF39">
        <v>2</v>
      </c>
      <c r="EG39" t="s">
        <v>40</v>
      </c>
      <c r="EH39">
        <v>7</v>
      </c>
      <c r="EI39" t="s">
        <v>41</v>
      </c>
      <c r="EJ39">
        <v>1</v>
      </c>
      <c r="EK39">
        <v>7001</v>
      </c>
      <c r="EL39" t="s">
        <v>41</v>
      </c>
      <c r="EM39" t="s">
        <v>42</v>
      </c>
      <c r="EO39" t="s">
        <v>66</v>
      </c>
      <c r="EQ39">
        <v>768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1780</v>
      </c>
      <c r="EX39">
        <v>117.88</v>
      </c>
      <c r="EY39">
        <v>0</v>
      </c>
      <c r="FQ39">
        <v>0</v>
      </c>
      <c r="FR39">
        <v>0</v>
      </c>
      <c r="FS39">
        <v>0</v>
      </c>
      <c r="FX39">
        <v>110</v>
      </c>
      <c r="FY39">
        <v>73</v>
      </c>
      <c r="GA39" t="s">
        <v>3</v>
      </c>
      <c r="GD39">
        <v>1</v>
      </c>
      <c r="GF39">
        <v>1165703413</v>
      </c>
      <c r="GG39">
        <v>2</v>
      </c>
      <c r="GH39">
        <v>1</v>
      </c>
      <c r="GI39">
        <v>-2</v>
      </c>
      <c r="GJ39">
        <v>0</v>
      </c>
      <c r="GK39">
        <v>0</v>
      </c>
      <c r="GL39">
        <f t="shared" si="41"/>
        <v>0</v>
      </c>
      <c r="GM39">
        <f t="shared" si="42"/>
        <v>22221.98</v>
      </c>
      <c r="GN39">
        <f t="shared" si="43"/>
        <v>22221.98</v>
      </c>
      <c r="GO39">
        <f t="shared" si="44"/>
        <v>0</v>
      </c>
      <c r="GP39">
        <f t="shared" si="45"/>
        <v>0</v>
      </c>
      <c r="GR39">
        <v>0</v>
      </c>
      <c r="GS39">
        <v>0</v>
      </c>
      <c r="GT39">
        <v>0</v>
      </c>
      <c r="GU39" t="s">
        <v>3</v>
      </c>
      <c r="GV39">
        <f t="shared" si="46"/>
        <v>0</v>
      </c>
      <c r="GW39">
        <v>1</v>
      </c>
      <c r="GX39">
        <f t="shared" si="47"/>
        <v>0</v>
      </c>
      <c r="HA39">
        <v>0</v>
      </c>
      <c r="HB39">
        <v>0</v>
      </c>
      <c r="HC39">
        <f t="shared" si="48"/>
        <v>0</v>
      </c>
      <c r="HE39" t="s">
        <v>3</v>
      </c>
      <c r="HF39" t="s">
        <v>3</v>
      </c>
      <c r="HM39" t="s">
        <v>3</v>
      </c>
      <c r="HN39" t="s">
        <v>44</v>
      </c>
      <c r="HO39" t="s">
        <v>45</v>
      </c>
      <c r="HP39" t="s">
        <v>41</v>
      </c>
      <c r="HQ39" t="s">
        <v>41</v>
      </c>
      <c r="HS39">
        <v>0</v>
      </c>
      <c r="IK39">
        <v>0</v>
      </c>
    </row>
    <row r="40" spans="1:245" x14ac:dyDescent="0.2">
      <c r="A40">
        <v>18</v>
      </c>
      <c r="B40">
        <v>1</v>
      </c>
      <c r="C40">
        <v>27</v>
      </c>
      <c r="E40" t="s">
        <v>67</v>
      </c>
      <c r="F40" t="s">
        <v>47</v>
      </c>
      <c r="G40" t="s">
        <v>48</v>
      </c>
      <c r="H40" t="s">
        <v>49</v>
      </c>
      <c r="I40">
        <f>I39*J40</f>
        <v>0</v>
      </c>
      <c r="J40">
        <v>0</v>
      </c>
      <c r="K40">
        <v>29.1</v>
      </c>
      <c r="O40">
        <f t="shared" si="28"/>
        <v>0</v>
      </c>
      <c r="P40">
        <f>ROUND(CQ40*I40,2)</f>
        <v>0</v>
      </c>
      <c r="Q40">
        <f>ROUND(CR40*I40,2)</f>
        <v>0</v>
      </c>
      <c r="R40">
        <f>ROUND(CS40*I40,2)</f>
        <v>0</v>
      </c>
      <c r="S40">
        <f>ROUND(CT40*I40,2)</f>
        <v>0</v>
      </c>
      <c r="T40">
        <f t="shared" si="29"/>
        <v>0</v>
      </c>
      <c r="U40">
        <f>ROUND(CV40*I40,7)</f>
        <v>0</v>
      </c>
      <c r="V40">
        <f>ROUND(CW40*I40,7)</f>
        <v>0</v>
      </c>
      <c r="W40">
        <f t="shared" si="30"/>
        <v>0</v>
      </c>
      <c r="X40">
        <f t="shared" si="31"/>
        <v>0</v>
      </c>
      <c r="Y40">
        <f t="shared" si="32"/>
        <v>0</v>
      </c>
      <c r="AA40">
        <v>449016111</v>
      </c>
      <c r="AB40">
        <f t="shared" si="33"/>
        <v>0</v>
      </c>
      <c r="AC40">
        <f>ROUND((ES40),6)</f>
        <v>0</v>
      </c>
      <c r="AD40">
        <f>ROUND((((ET40)-(EU40))+AE40),6)</f>
        <v>0</v>
      </c>
      <c r="AE40">
        <f t="shared" ref="AE40:AF42" si="52">ROUND((EU40),6)</f>
        <v>0</v>
      </c>
      <c r="AF40">
        <f t="shared" si="52"/>
        <v>0</v>
      </c>
      <c r="AG40">
        <f t="shared" si="34"/>
        <v>0</v>
      </c>
      <c r="AH40">
        <f t="shared" ref="AH40:AI42" si="53">(EW40)</f>
        <v>0</v>
      </c>
      <c r="AI40">
        <f t="shared" si="53"/>
        <v>0</v>
      </c>
      <c r="AJ40">
        <f t="shared" si="35"/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110</v>
      </c>
      <c r="AU40">
        <v>73</v>
      </c>
      <c r="AV40">
        <v>1</v>
      </c>
      <c r="AW40">
        <v>1</v>
      </c>
      <c r="AZ40">
        <v>1</v>
      </c>
      <c r="BA40">
        <v>1</v>
      </c>
      <c r="BB40">
        <v>1</v>
      </c>
      <c r="BC40">
        <v>1</v>
      </c>
      <c r="BD40" t="s">
        <v>3</v>
      </c>
      <c r="BE40" t="s">
        <v>3</v>
      </c>
      <c r="BF40" t="s">
        <v>3</v>
      </c>
      <c r="BG40" t="s">
        <v>3</v>
      </c>
      <c r="BH40">
        <v>3</v>
      </c>
      <c r="BI40">
        <v>1</v>
      </c>
      <c r="BJ40" t="s">
        <v>3</v>
      </c>
      <c r="BM40">
        <v>7001</v>
      </c>
      <c r="BN40">
        <v>0</v>
      </c>
      <c r="BO40" t="s">
        <v>3</v>
      </c>
      <c r="BP40">
        <v>0</v>
      </c>
      <c r="BQ40">
        <v>2</v>
      </c>
      <c r="BR40">
        <v>0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 t="s">
        <v>3</v>
      </c>
      <c r="BZ40">
        <v>110</v>
      </c>
      <c r="CA40">
        <v>73</v>
      </c>
      <c r="CB40" t="s">
        <v>3</v>
      </c>
      <c r="CE40">
        <v>0</v>
      </c>
      <c r="CF40">
        <v>0</v>
      </c>
      <c r="CG40">
        <v>0</v>
      </c>
      <c r="CM40">
        <v>0</v>
      </c>
      <c r="CN40" t="s">
        <v>64</v>
      </c>
      <c r="CO40">
        <v>0</v>
      </c>
      <c r="CP40">
        <f t="shared" si="36"/>
        <v>0</v>
      </c>
      <c r="CQ40">
        <f>ROUND(AL40*BC40,2)</f>
        <v>0</v>
      </c>
      <c r="CR40">
        <f>ROUND(AM40*BB40,2)</f>
        <v>0</v>
      </c>
      <c r="CS40">
        <f>ROUND(AN40*BS40,2)</f>
        <v>0</v>
      </c>
      <c r="CT40">
        <f>ROUND(AO40*BA40,2)</f>
        <v>0</v>
      </c>
      <c r="CU40">
        <f t="shared" si="37"/>
        <v>0</v>
      </c>
      <c r="CV40">
        <f t="shared" ref="CV40:CW42" si="54">AH40</f>
        <v>0</v>
      </c>
      <c r="CW40">
        <f t="shared" si="54"/>
        <v>0</v>
      </c>
      <c r="CX40">
        <f t="shared" si="38"/>
        <v>0</v>
      </c>
      <c r="CY40">
        <f t="shared" si="39"/>
        <v>0</v>
      </c>
      <c r="CZ40">
        <f t="shared" si="40"/>
        <v>0</v>
      </c>
      <c r="DC40" t="s">
        <v>3</v>
      </c>
      <c r="DD40" t="s">
        <v>3</v>
      </c>
      <c r="DE40" t="s">
        <v>3</v>
      </c>
      <c r="DF40" t="s">
        <v>3</v>
      </c>
      <c r="DG40" t="s">
        <v>3</v>
      </c>
      <c r="DH40" t="s">
        <v>3</v>
      </c>
      <c r="DI40" t="s">
        <v>3</v>
      </c>
      <c r="DJ40" t="s">
        <v>3</v>
      </c>
      <c r="DK40" t="s">
        <v>3</v>
      </c>
      <c r="DL40" t="s">
        <v>3</v>
      </c>
      <c r="DM40" t="s">
        <v>3</v>
      </c>
      <c r="DN40">
        <v>0</v>
      </c>
      <c r="DO40">
        <v>0</v>
      </c>
      <c r="DP40">
        <v>1</v>
      </c>
      <c r="DQ40">
        <v>1</v>
      </c>
      <c r="DU40">
        <v>1007</v>
      </c>
      <c r="DV40" t="s">
        <v>49</v>
      </c>
      <c r="DW40" t="s">
        <v>49</v>
      </c>
      <c r="DX40">
        <v>1</v>
      </c>
      <c r="DZ40" t="s">
        <v>3</v>
      </c>
      <c r="EA40" t="s">
        <v>3</v>
      </c>
      <c r="EB40" t="s">
        <v>3</v>
      </c>
      <c r="EC40" t="s">
        <v>3</v>
      </c>
      <c r="EE40">
        <v>416980018</v>
      </c>
      <c r="EF40">
        <v>2</v>
      </c>
      <c r="EG40" t="s">
        <v>40</v>
      </c>
      <c r="EH40">
        <v>7</v>
      </c>
      <c r="EI40" t="s">
        <v>41</v>
      </c>
      <c r="EJ40">
        <v>1</v>
      </c>
      <c r="EK40">
        <v>7001</v>
      </c>
      <c r="EL40" t="s">
        <v>41</v>
      </c>
      <c r="EM40" t="s">
        <v>42</v>
      </c>
      <c r="EO40" t="s">
        <v>66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FQ40">
        <v>0</v>
      </c>
      <c r="FR40">
        <v>0</v>
      </c>
      <c r="FS40">
        <v>0</v>
      </c>
      <c r="FX40">
        <v>110</v>
      </c>
      <c r="FY40">
        <v>73</v>
      </c>
      <c r="GA40" t="s">
        <v>3</v>
      </c>
      <c r="GD40">
        <v>1</v>
      </c>
      <c r="GF40">
        <v>-157982121</v>
      </c>
      <c r="GG40">
        <v>2</v>
      </c>
      <c r="GH40">
        <v>1</v>
      </c>
      <c r="GI40">
        <v>-2</v>
      </c>
      <c r="GJ40">
        <v>0</v>
      </c>
      <c r="GK40">
        <v>0</v>
      </c>
      <c r="GL40">
        <f t="shared" si="41"/>
        <v>0</v>
      </c>
      <c r="GM40">
        <f t="shared" si="42"/>
        <v>0</v>
      </c>
      <c r="GN40">
        <f t="shared" si="43"/>
        <v>0</v>
      </c>
      <c r="GO40">
        <f t="shared" si="44"/>
        <v>0</v>
      </c>
      <c r="GP40">
        <f t="shared" si="45"/>
        <v>0</v>
      </c>
      <c r="GR40">
        <v>0</v>
      </c>
      <c r="GS40">
        <v>0</v>
      </c>
      <c r="GT40">
        <v>0</v>
      </c>
      <c r="GU40" t="s">
        <v>3</v>
      </c>
      <c r="GV40">
        <f t="shared" si="46"/>
        <v>0</v>
      </c>
      <c r="GW40">
        <v>1</v>
      </c>
      <c r="GX40">
        <f t="shared" si="47"/>
        <v>0</v>
      </c>
      <c r="HA40">
        <v>0</v>
      </c>
      <c r="HB40">
        <v>0</v>
      </c>
      <c r="HC40">
        <f t="shared" si="48"/>
        <v>0</v>
      </c>
      <c r="HE40" t="s">
        <v>3</v>
      </c>
      <c r="HF40" t="s">
        <v>3</v>
      </c>
      <c r="HM40" t="s">
        <v>38</v>
      </c>
      <c r="HN40" t="s">
        <v>44</v>
      </c>
      <c r="HO40" t="s">
        <v>45</v>
      </c>
      <c r="HP40" t="s">
        <v>41</v>
      </c>
      <c r="HQ40" t="s">
        <v>41</v>
      </c>
      <c r="HS40">
        <v>0</v>
      </c>
      <c r="IK40">
        <v>0</v>
      </c>
    </row>
    <row r="41" spans="1:245" x14ac:dyDescent="0.2">
      <c r="A41">
        <v>18</v>
      </c>
      <c r="B41">
        <v>1</v>
      </c>
      <c r="C41">
        <v>30</v>
      </c>
      <c r="E41" t="s">
        <v>68</v>
      </c>
      <c r="F41" t="s">
        <v>69</v>
      </c>
      <c r="G41" t="s">
        <v>70</v>
      </c>
      <c r="H41" t="s">
        <v>32</v>
      </c>
      <c r="I41">
        <f>I39*J41</f>
        <v>0</v>
      </c>
      <c r="J41">
        <v>0</v>
      </c>
      <c r="K41">
        <v>200</v>
      </c>
      <c r="O41">
        <f t="shared" si="28"/>
        <v>0</v>
      </c>
      <c r="P41">
        <f>ROUND(CQ41*I41,2)</f>
        <v>0</v>
      </c>
      <c r="Q41">
        <f>ROUND(CR41*I41,2)</f>
        <v>0</v>
      </c>
      <c r="R41">
        <f>ROUND(CS41*I41,2)</f>
        <v>0</v>
      </c>
      <c r="S41">
        <f>ROUND(CT41*I41,2)</f>
        <v>0</v>
      </c>
      <c r="T41">
        <f t="shared" si="29"/>
        <v>0</v>
      </c>
      <c r="U41">
        <f>ROUND(CV41*I41,7)</f>
        <v>0</v>
      </c>
      <c r="V41">
        <f>ROUND(CW41*I41,7)</f>
        <v>0</v>
      </c>
      <c r="W41">
        <f t="shared" si="30"/>
        <v>0</v>
      </c>
      <c r="X41">
        <f t="shared" si="31"/>
        <v>0</v>
      </c>
      <c r="Y41">
        <f t="shared" si="32"/>
        <v>0</v>
      </c>
      <c r="AA41">
        <v>449016111</v>
      </c>
      <c r="AB41">
        <f t="shared" si="33"/>
        <v>0</v>
      </c>
      <c r="AC41">
        <f>ROUND((ES41),6)</f>
        <v>0</v>
      </c>
      <c r="AD41">
        <f>ROUND((((ET41)-(EU41))+AE41),6)</f>
        <v>0</v>
      </c>
      <c r="AE41">
        <f t="shared" si="52"/>
        <v>0</v>
      </c>
      <c r="AF41">
        <f t="shared" si="52"/>
        <v>0</v>
      </c>
      <c r="AG41">
        <f t="shared" si="34"/>
        <v>0</v>
      </c>
      <c r="AH41">
        <f t="shared" si="53"/>
        <v>0</v>
      </c>
      <c r="AI41">
        <f t="shared" si="53"/>
        <v>0</v>
      </c>
      <c r="AJ41">
        <f t="shared" si="35"/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110</v>
      </c>
      <c r="AU41">
        <v>73</v>
      </c>
      <c r="AV41">
        <v>1</v>
      </c>
      <c r="AW41">
        <v>1</v>
      </c>
      <c r="AZ41">
        <v>1</v>
      </c>
      <c r="BA41">
        <v>1</v>
      </c>
      <c r="BB41">
        <v>1</v>
      </c>
      <c r="BC41">
        <v>1</v>
      </c>
      <c r="BD41" t="s">
        <v>3</v>
      </c>
      <c r="BE41" t="s">
        <v>3</v>
      </c>
      <c r="BF41" t="s">
        <v>3</v>
      </c>
      <c r="BG41" t="s">
        <v>3</v>
      </c>
      <c r="BH41">
        <v>3</v>
      </c>
      <c r="BI41">
        <v>1</v>
      </c>
      <c r="BJ41" t="s">
        <v>3</v>
      </c>
      <c r="BM41">
        <v>7001</v>
      </c>
      <c r="BN41">
        <v>0</v>
      </c>
      <c r="BO41" t="s">
        <v>3</v>
      </c>
      <c r="BP41">
        <v>0</v>
      </c>
      <c r="BQ41">
        <v>2</v>
      </c>
      <c r="BR41">
        <v>0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 t="s">
        <v>3</v>
      </c>
      <c r="BZ41">
        <v>110</v>
      </c>
      <c r="CA41">
        <v>73</v>
      </c>
      <c r="CB41" t="s">
        <v>3</v>
      </c>
      <c r="CE41">
        <v>0</v>
      </c>
      <c r="CF41">
        <v>0</v>
      </c>
      <c r="CG41">
        <v>0</v>
      </c>
      <c r="CM41">
        <v>0</v>
      </c>
      <c r="CN41" t="s">
        <v>64</v>
      </c>
      <c r="CO41">
        <v>0</v>
      </c>
      <c r="CP41">
        <f t="shared" si="36"/>
        <v>0</v>
      </c>
      <c r="CQ41">
        <f>ROUND(AL41*BC41,2)</f>
        <v>0</v>
      </c>
      <c r="CR41">
        <f>ROUND(AM41*BB41,2)</f>
        <v>0</v>
      </c>
      <c r="CS41">
        <f>ROUND(AN41*BS41,2)</f>
        <v>0</v>
      </c>
      <c r="CT41">
        <f>ROUND(AO41*BA41,2)</f>
        <v>0</v>
      </c>
      <c r="CU41">
        <f t="shared" si="37"/>
        <v>0</v>
      </c>
      <c r="CV41">
        <f t="shared" si="54"/>
        <v>0</v>
      </c>
      <c r="CW41">
        <f t="shared" si="54"/>
        <v>0</v>
      </c>
      <c r="CX41">
        <f t="shared" si="38"/>
        <v>0</v>
      </c>
      <c r="CY41">
        <f t="shared" si="39"/>
        <v>0</v>
      </c>
      <c r="CZ41">
        <f t="shared" si="40"/>
        <v>0</v>
      </c>
      <c r="DC41" t="s">
        <v>3</v>
      </c>
      <c r="DD41" t="s">
        <v>3</v>
      </c>
      <c r="DE41" t="s">
        <v>3</v>
      </c>
      <c r="DF41" t="s">
        <v>3</v>
      </c>
      <c r="DG41" t="s">
        <v>3</v>
      </c>
      <c r="DH41" t="s">
        <v>3</v>
      </c>
      <c r="DI41" t="s">
        <v>3</v>
      </c>
      <c r="DJ41" t="s">
        <v>3</v>
      </c>
      <c r="DK41" t="s">
        <v>3</v>
      </c>
      <c r="DL41" t="s">
        <v>3</v>
      </c>
      <c r="DM41" t="s">
        <v>3</v>
      </c>
      <c r="DN41">
        <v>0</v>
      </c>
      <c r="DO41">
        <v>0</v>
      </c>
      <c r="DP41">
        <v>1</v>
      </c>
      <c r="DQ41">
        <v>1</v>
      </c>
      <c r="DU41">
        <v>1013</v>
      </c>
      <c r="DV41" t="s">
        <v>32</v>
      </c>
      <c r="DW41" t="s">
        <v>32</v>
      </c>
      <c r="DX41">
        <v>1</v>
      </c>
      <c r="DZ41" t="s">
        <v>3</v>
      </c>
      <c r="EA41" t="s">
        <v>3</v>
      </c>
      <c r="EB41" t="s">
        <v>3</v>
      </c>
      <c r="EC41" t="s">
        <v>3</v>
      </c>
      <c r="EE41">
        <v>416980018</v>
      </c>
      <c r="EF41">
        <v>2</v>
      </c>
      <c r="EG41" t="s">
        <v>40</v>
      </c>
      <c r="EH41">
        <v>7</v>
      </c>
      <c r="EI41" t="s">
        <v>41</v>
      </c>
      <c r="EJ41">
        <v>1</v>
      </c>
      <c r="EK41">
        <v>7001</v>
      </c>
      <c r="EL41" t="s">
        <v>41</v>
      </c>
      <c r="EM41" t="s">
        <v>42</v>
      </c>
      <c r="EO41" t="s">
        <v>66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FQ41">
        <v>0</v>
      </c>
      <c r="FR41">
        <v>0</v>
      </c>
      <c r="FS41">
        <v>0</v>
      </c>
      <c r="FX41">
        <v>110</v>
      </c>
      <c r="FY41">
        <v>73</v>
      </c>
      <c r="GA41" t="s">
        <v>3</v>
      </c>
      <c r="GD41">
        <v>1</v>
      </c>
      <c r="GF41">
        <v>888337275</v>
      </c>
      <c r="GG41">
        <v>2</v>
      </c>
      <c r="GH41">
        <v>1</v>
      </c>
      <c r="GI41">
        <v>-2</v>
      </c>
      <c r="GJ41">
        <v>0</v>
      </c>
      <c r="GK41">
        <v>0</v>
      </c>
      <c r="GL41">
        <f t="shared" si="41"/>
        <v>0</v>
      </c>
      <c r="GM41">
        <f t="shared" si="42"/>
        <v>0</v>
      </c>
      <c r="GN41">
        <f t="shared" si="43"/>
        <v>0</v>
      </c>
      <c r="GO41">
        <f t="shared" si="44"/>
        <v>0</v>
      </c>
      <c r="GP41">
        <f t="shared" si="45"/>
        <v>0</v>
      </c>
      <c r="GR41">
        <v>0</v>
      </c>
      <c r="GS41">
        <v>0</v>
      </c>
      <c r="GT41">
        <v>0</v>
      </c>
      <c r="GU41" t="s">
        <v>3</v>
      </c>
      <c r="GV41">
        <f t="shared" si="46"/>
        <v>0</v>
      </c>
      <c r="GW41">
        <v>1</v>
      </c>
      <c r="GX41">
        <f t="shared" si="47"/>
        <v>0</v>
      </c>
      <c r="HA41">
        <v>0</v>
      </c>
      <c r="HB41">
        <v>0</v>
      </c>
      <c r="HC41">
        <f t="shared" si="48"/>
        <v>0</v>
      </c>
      <c r="HE41" t="s">
        <v>3</v>
      </c>
      <c r="HF41" t="s">
        <v>3</v>
      </c>
      <c r="HM41" t="s">
        <v>38</v>
      </c>
      <c r="HN41" t="s">
        <v>44</v>
      </c>
      <c r="HO41" t="s">
        <v>45</v>
      </c>
      <c r="HP41" t="s">
        <v>41</v>
      </c>
      <c r="HQ41" t="s">
        <v>41</v>
      </c>
      <c r="HS41">
        <v>0</v>
      </c>
      <c r="IK41">
        <v>0</v>
      </c>
    </row>
    <row r="42" spans="1:245" x14ac:dyDescent="0.2">
      <c r="A42">
        <v>18</v>
      </c>
      <c r="B42">
        <v>1</v>
      </c>
      <c r="C42">
        <v>31</v>
      </c>
      <c r="E42" t="s">
        <v>71</v>
      </c>
      <c r="F42" t="s">
        <v>72</v>
      </c>
      <c r="G42" t="s">
        <v>73</v>
      </c>
      <c r="H42" t="s">
        <v>32</v>
      </c>
      <c r="I42">
        <f>I39*J42</f>
        <v>0</v>
      </c>
      <c r="J42">
        <v>0</v>
      </c>
      <c r="K42">
        <v>200</v>
      </c>
      <c r="O42">
        <f t="shared" si="28"/>
        <v>0</v>
      </c>
      <c r="P42">
        <f>ROUND(CQ42*I42,2)</f>
        <v>0</v>
      </c>
      <c r="Q42">
        <f>ROUND(CR42*I42,2)</f>
        <v>0</v>
      </c>
      <c r="R42">
        <f>ROUND(CS42*I42,2)</f>
        <v>0</v>
      </c>
      <c r="S42">
        <f>ROUND(CT42*I42,2)</f>
        <v>0</v>
      </c>
      <c r="T42">
        <f t="shared" si="29"/>
        <v>0</v>
      </c>
      <c r="U42">
        <f>ROUND(CV42*I42,7)</f>
        <v>0</v>
      </c>
      <c r="V42">
        <f>ROUND(CW42*I42,7)</f>
        <v>0</v>
      </c>
      <c r="W42">
        <f t="shared" si="30"/>
        <v>0</v>
      </c>
      <c r="X42">
        <f t="shared" si="31"/>
        <v>0</v>
      </c>
      <c r="Y42">
        <f t="shared" si="32"/>
        <v>0</v>
      </c>
      <c r="AA42">
        <v>449016111</v>
      </c>
      <c r="AB42">
        <f t="shared" si="33"/>
        <v>0</v>
      </c>
      <c r="AC42">
        <f>ROUND((ES42),6)</f>
        <v>0</v>
      </c>
      <c r="AD42">
        <f>ROUND((((ET42)-(EU42))+AE42),6)</f>
        <v>0</v>
      </c>
      <c r="AE42">
        <f t="shared" si="52"/>
        <v>0</v>
      </c>
      <c r="AF42">
        <f t="shared" si="52"/>
        <v>0</v>
      </c>
      <c r="AG42">
        <f t="shared" si="34"/>
        <v>0</v>
      </c>
      <c r="AH42">
        <f t="shared" si="53"/>
        <v>0</v>
      </c>
      <c r="AI42">
        <f t="shared" si="53"/>
        <v>0</v>
      </c>
      <c r="AJ42">
        <f t="shared" si="35"/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110</v>
      </c>
      <c r="AU42">
        <v>73</v>
      </c>
      <c r="AV42">
        <v>1</v>
      </c>
      <c r="AW42">
        <v>1</v>
      </c>
      <c r="AZ42">
        <v>1</v>
      </c>
      <c r="BA42">
        <v>1</v>
      </c>
      <c r="BB42">
        <v>1</v>
      </c>
      <c r="BC42">
        <v>1</v>
      </c>
      <c r="BD42" t="s">
        <v>3</v>
      </c>
      <c r="BE42" t="s">
        <v>3</v>
      </c>
      <c r="BF42" t="s">
        <v>3</v>
      </c>
      <c r="BG42" t="s">
        <v>3</v>
      </c>
      <c r="BH42">
        <v>3</v>
      </c>
      <c r="BI42">
        <v>1</v>
      </c>
      <c r="BJ42" t="s">
        <v>3</v>
      </c>
      <c r="BM42">
        <v>7001</v>
      </c>
      <c r="BN42">
        <v>0</v>
      </c>
      <c r="BO42" t="s">
        <v>3</v>
      </c>
      <c r="BP42">
        <v>0</v>
      </c>
      <c r="BQ42">
        <v>2</v>
      </c>
      <c r="BR42">
        <v>0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 t="s">
        <v>3</v>
      </c>
      <c r="BZ42">
        <v>110</v>
      </c>
      <c r="CA42">
        <v>73</v>
      </c>
      <c r="CB42" t="s">
        <v>3</v>
      </c>
      <c r="CE42">
        <v>0</v>
      </c>
      <c r="CF42">
        <v>0</v>
      </c>
      <c r="CG42">
        <v>0</v>
      </c>
      <c r="CM42">
        <v>0</v>
      </c>
      <c r="CN42" t="s">
        <v>64</v>
      </c>
      <c r="CO42">
        <v>0</v>
      </c>
      <c r="CP42">
        <f t="shared" si="36"/>
        <v>0</v>
      </c>
      <c r="CQ42">
        <f>ROUND(AL42*BC42,2)</f>
        <v>0</v>
      </c>
      <c r="CR42">
        <f>ROUND(AM42*BB42,2)</f>
        <v>0</v>
      </c>
      <c r="CS42">
        <f>ROUND(AN42*BS42,2)</f>
        <v>0</v>
      </c>
      <c r="CT42">
        <f>ROUND(AO42*BA42,2)</f>
        <v>0</v>
      </c>
      <c r="CU42">
        <f t="shared" si="37"/>
        <v>0</v>
      </c>
      <c r="CV42">
        <f t="shared" si="54"/>
        <v>0</v>
      </c>
      <c r="CW42">
        <f t="shared" si="54"/>
        <v>0</v>
      </c>
      <c r="CX42">
        <f t="shared" si="38"/>
        <v>0</v>
      </c>
      <c r="CY42">
        <f t="shared" si="39"/>
        <v>0</v>
      </c>
      <c r="CZ42">
        <f t="shared" si="40"/>
        <v>0</v>
      </c>
      <c r="DC42" t="s">
        <v>3</v>
      </c>
      <c r="DD42" t="s">
        <v>3</v>
      </c>
      <c r="DE42" t="s">
        <v>3</v>
      </c>
      <c r="DF42" t="s">
        <v>3</v>
      </c>
      <c r="DG42" t="s">
        <v>3</v>
      </c>
      <c r="DH42" t="s">
        <v>3</v>
      </c>
      <c r="DI42" t="s">
        <v>3</v>
      </c>
      <c r="DJ42" t="s">
        <v>3</v>
      </c>
      <c r="DK42" t="s">
        <v>3</v>
      </c>
      <c r="DL42" t="s">
        <v>3</v>
      </c>
      <c r="DM42" t="s">
        <v>3</v>
      </c>
      <c r="DN42">
        <v>0</v>
      </c>
      <c r="DO42">
        <v>0</v>
      </c>
      <c r="DP42">
        <v>1</v>
      </c>
      <c r="DQ42">
        <v>1</v>
      </c>
      <c r="DU42">
        <v>1013</v>
      </c>
      <c r="DV42" t="s">
        <v>32</v>
      </c>
      <c r="DW42" t="s">
        <v>32</v>
      </c>
      <c r="DX42">
        <v>1</v>
      </c>
      <c r="DZ42" t="s">
        <v>3</v>
      </c>
      <c r="EA42" t="s">
        <v>3</v>
      </c>
      <c r="EB42" t="s">
        <v>3</v>
      </c>
      <c r="EC42" t="s">
        <v>3</v>
      </c>
      <c r="EE42">
        <v>416980018</v>
      </c>
      <c r="EF42">
        <v>2</v>
      </c>
      <c r="EG42" t="s">
        <v>40</v>
      </c>
      <c r="EH42">
        <v>7</v>
      </c>
      <c r="EI42" t="s">
        <v>41</v>
      </c>
      <c r="EJ42">
        <v>1</v>
      </c>
      <c r="EK42">
        <v>7001</v>
      </c>
      <c r="EL42" t="s">
        <v>41</v>
      </c>
      <c r="EM42" t="s">
        <v>42</v>
      </c>
      <c r="EO42" t="s">
        <v>66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FQ42">
        <v>0</v>
      </c>
      <c r="FR42">
        <v>0</v>
      </c>
      <c r="FS42">
        <v>0</v>
      </c>
      <c r="FX42">
        <v>110</v>
      </c>
      <c r="FY42">
        <v>73</v>
      </c>
      <c r="GA42" t="s">
        <v>3</v>
      </c>
      <c r="GD42">
        <v>1</v>
      </c>
      <c r="GF42">
        <v>375182205</v>
      </c>
      <c r="GG42">
        <v>2</v>
      </c>
      <c r="GH42">
        <v>1</v>
      </c>
      <c r="GI42">
        <v>-2</v>
      </c>
      <c r="GJ42">
        <v>0</v>
      </c>
      <c r="GK42">
        <v>0</v>
      </c>
      <c r="GL42">
        <f t="shared" si="41"/>
        <v>0</v>
      </c>
      <c r="GM42">
        <f t="shared" si="42"/>
        <v>0</v>
      </c>
      <c r="GN42">
        <f t="shared" si="43"/>
        <v>0</v>
      </c>
      <c r="GO42">
        <f t="shared" si="44"/>
        <v>0</v>
      </c>
      <c r="GP42">
        <f t="shared" si="45"/>
        <v>0</v>
      </c>
      <c r="GR42">
        <v>0</v>
      </c>
      <c r="GS42">
        <v>0</v>
      </c>
      <c r="GT42">
        <v>0</v>
      </c>
      <c r="GU42" t="s">
        <v>3</v>
      </c>
      <c r="GV42">
        <f t="shared" si="46"/>
        <v>0</v>
      </c>
      <c r="GW42">
        <v>1</v>
      </c>
      <c r="GX42">
        <f t="shared" si="47"/>
        <v>0</v>
      </c>
      <c r="HA42">
        <v>0</v>
      </c>
      <c r="HB42">
        <v>0</v>
      </c>
      <c r="HC42">
        <f t="shared" si="48"/>
        <v>0</v>
      </c>
      <c r="HE42" t="s">
        <v>3</v>
      </c>
      <c r="HF42" t="s">
        <v>3</v>
      </c>
      <c r="HM42" t="s">
        <v>38</v>
      </c>
      <c r="HN42" t="s">
        <v>44</v>
      </c>
      <c r="HO42" t="s">
        <v>45</v>
      </c>
      <c r="HP42" t="s">
        <v>41</v>
      </c>
      <c r="HQ42" t="s">
        <v>41</v>
      </c>
      <c r="HS42">
        <v>0</v>
      </c>
      <c r="IK42">
        <v>0</v>
      </c>
    </row>
    <row r="43" spans="1:245" x14ac:dyDescent="0.2">
      <c r="A43">
        <v>17</v>
      </c>
      <c r="B43">
        <v>1</v>
      </c>
      <c r="C43">
        <f>ROW(SmtRes!A41)</f>
        <v>41</v>
      </c>
      <c r="D43">
        <f>ROW(EtalonRes!A41)</f>
        <v>41</v>
      </c>
      <c r="E43" t="s">
        <v>74</v>
      </c>
      <c r="F43" t="s">
        <v>75</v>
      </c>
      <c r="G43" t="s">
        <v>76</v>
      </c>
      <c r="H43" t="s">
        <v>62</v>
      </c>
      <c r="I43">
        <f>ROUND(1/100,7)</f>
        <v>0.01</v>
      </c>
      <c r="J43">
        <v>0</v>
      </c>
      <c r="K43">
        <f>ROUND(1/100,7)</f>
        <v>0.01</v>
      </c>
      <c r="O43">
        <f t="shared" si="28"/>
        <v>3816.32</v>
      </c>
      <c r="P43">
        <f>SUMIF(SmtRes!AQ32:'SmtRes'!AQ41,"=1",SmtRes!DF32:'SmtRes'!DF41)</f>
        <v>0</v>
      </c>
      <c r="Q43">
        <f>SUMIF(SmtRes!AQ32:'SmtRes'!AQ41,"=1",SmtRes!DG32:'SmtRes'!DG41)</f>
        <v>90.949999999999989</v>
      </c>
      <c r="R43">
        <f>SUMIF(SmtRes!AQ32:'SmtRes'!AQ41,"=1",SmtRes!DH32:'SmtRes'!DH41)</f>
        <v>45.660000000000004</v>
      </c>
      <c r="S43">
        <f>SUMIF(SmtRes!AQ32:'SmtRes'!AQ41,"=1",SmtRes!DI32:'SmtRes'!DI41)</f>
        <v>3679.71</v>
      </c>
      <c r="T43">
        <f t="shared" si="29"/>
        <v>0</v>
      </c>
      <c r="U43">
        <f>SUMIF(SmtRes!AQ32:'SmtRes'!AQ41,"=1",SmtRes!CV32:'SmtRes'!CV41)</f>
        <v>7.3978799999999998</v>
      </c>
      <c r="V43">
        <f>SUMIF(SmtRes!AQ32:'SmtRes'!AQ41,"=1",SmtRes!CW32:'SmtRes'!CW41)</f>
        <v>7.3429999999999995E-2</v>
      </c>
      <c r="W43">
        <f t="shared" si="30"/>
        <v>0</v>
      </c>
      <c r="X43">
        <f t="shared" si="31"/>
        <v>4097.91</v>
      </c>
      <c r="Y43">
        <f t="shared" si="32"/>
        <v>2719.52</v>
      </c>
      <c r="AA43">
        <v>449016111</v>
      </c>
      <c r="AB43">
        <f t="shared" si="33"/>
        <v>375792.08302999998</v>
      </c>
      <c r="AC43">
        <f>ROUND((0),6)</f>
        <v>0</v>
      </c>
      <c r="AD43">
        <f>ROUND((((SUM(SmtRes!BR32:'SmtRes'!BR41))-(SUM(SmtRes!BS32:'SmtRes'!BS41)))+AE43),6)</f>
        <v>7821.5318299999999</v>
      </c>
      <c r="AE43">
        <f>ROUND((SUM(SmtRes!BS32:'SmtRes'!BS41)),6)</f>
        <v>4566.14984</v>
      </c>
      <c r="AF43">
        <f>ROUND((SUM(SmtRes!BT32:'SmtRes'!BT41)),6)</f>
        <v>367970.55119999999</v>
      </c>
      <c r="AG43">
        <f t="shared" si="34"/>
        <v>0</v>
      </c>
      <c r="AH43">
        <f>(SUM(SmtRes!BU32:'SmtRes'!BU41))</f>
        <v>739.7879999999999</v>
      </c>
      <c r="AI43">
        <f>(SUM(SmtRes!BV32:'SmtRes'!BV41))</f>
        <v>7.343</v>
      </c>
      <c r="AJ43">
        <f t="shared" si="35"/>
        <v>0</v>
      </c>
      <c r="AK43">
        <v>547814.8446999999</v>
      </c>
      <c r="AL43">
        <v>4445.9405999999999</v>
      </c>
      <c r="AM43">
        <v>11173.616899999999</v>
      </c>
      <c r="AN43">
        <v>6523.0712000000003</v>
      </c>
      <c r="AO43">
        <v>525672.2159999999</v>
      </c>
      <c r="AP43">
        <v>0</v>
      </c>
      <c r="AQ43">
        <v>1056.8399999999999</v>
      </c>
      <c r="AR43">
        <v>10.49</v>
      </c>
      <c r="AS43">
        <v>0</v>
      </c>
      <c r="AT43">
        <v>110</v>
      </c>
      <c r="AU43">
        <v>73</v>
      </c>
      <c r="AV43">
        <v>1</v>
      </c>
      <c r="AW43">
        <v>1</v>
      </c>
      <c r="AZ43">
        <v>1</v>
      </c>
      <c r="BA43">
        <v>1</v>
      </c>
      <c r="BB43">
        <v>1</v>
      </c>
      <c r="BC43">
        <v>1</v>
      </c>
      <c r="BD43" t="s">
        <v>3</v>
      </c>
      <c r="BE43" t="s">
        <v>3</v>
      </c>
      <c r="BF43" t="s">
        <v>3</v>
      </c>
      <c r="BG43" t="s">
        <v>3</v>
      </c>
      <c r="BH43">
        <v>0</v>
      </c>
      <c r="BI43">
        <v>1</v>
      </c>
      <c r="BJ43" t="s">
        <v>77</v>
      </c>
      <c r="BM43">
        <v>7001</v>
      </c>
      <c r="BN43">
        <v>0</v>
      </c>
      <c r="BO43" t="s">
        <v>3</v>
      </c>
      <c r="BP43">
        <v>0</v>
      </c>
      <c r="BQ43">
        <v>2</v>
      </c>
      <c r="BR43">
        <v>0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 t="s">
        <v>3</v>
      </c>
      <c r="BZ43">
        <v>110</v>
      </c>
      <c r="CA43">
        <v>73</v>
      </c>
      <c r="CB43" t="s">
        <v>3</v>
      </c>
      <c r="CE43">
        <v>0</v>
      </c>
      <c r="CF43">
        <v>0</v>
      </c>
      <c r="CG43">
        <v>0</v>
      </c>
      <c r="CM43">
        <v>0</v>
      </c>
      <c r="CN43" t="s">
        <v>64</v>
      </c>
      <c r="CO43">
        <v>0</v>
      </c>
      <c r="CP43">
        <f t="shared" si="36"/>
        <v>3816.3199999999997</v>
      </c>
      <c r="CQ43">
        <f>SUMIF(SmtRes!AQ32:'SmtRes'!AQ41,"=1",SmtRes!AA32:'SmtRes'!AA41)</f>
        <v>115594.46</v>
      </c>
      <c r="CR43">
        <f>SUMIF(SmtRes!AQ32:'SmtRes'!AQ41,"=1",SmtRes!AB32:'SmtRes'!AB41)</f>
        <v>2637.35</v>
      </c>
      <c r="CS43">
        <f>SUMIF(SmtRes!AQ32:'SmtRes'!AQ41,"=1",SmtRes!AC32:'SmtRes'!AC41)</f>
        <v>1345.19</v>
      </c>
      <c r="CT43">
        <f>SUMIF(SmtRes!AQ32:'SmtRes'!AQ41,"=1",SmtRes!AD32:'SmtRes'!AD41)</f>
        <v>497.4</v>
      </c>
      <c r="CU43">
        <f t="shared" si="37"/>
        <v>0</v>
      </c>
      <c r="CV43">
        <f>SUMIF(SmtRes!AQ32:'SmtRes'!AQ41,"=1",SmtRes!BU32:'SmtRes'!BU41)</f>
        <v>739.7879999999999</v>
      </c>
      <c r="CW43">
        <f>SUMIF(SmtRes!AQ32:'SmtRes'!AQ41,"=1",SmtRes!BV32:'SmtRes'!BV41)</f>
        <v>7.343</v>
      </c>
      <c r="CX43">
        <f t="shared" si="38"/>
        <v>0</v>
      </c>
      <c r="CY43">
        <f t="shared" si="39"/>
        <v>4097.9070000000002</v>
      </c>
      <c r="CZ43">
        <f t="shared" si="40"/>
        <v>2719.5201000000002</v>
      </c>
      <c r="DC43" t="s">
        <v>3</v>
      </c>
      <c r="DD43" t="s">
        <v>38</v>
      </c>
      <c r="DE43" t="s">
        <v>65</v>
      </c>
      <c r="DF43" t="s">
        <v>65</v>
      </c>
      <c r="DG43" t="s">
        <v>65</v>
      </c>
      <c r="DH43" t="s">
        <v>3</v>
      </c>
      <c r="DI43" t="s">
        <v>65</v>
      </c>
      <c r="DJ43" t="s">
        <v>65</v>
      </c>
      <c r="DK43" t="s">
        <v>3</v>
      </c>
      <c r="DL43" t="s">
        <v>3</v>
      </c>
      <c r="DM43" t="s">
        <v>3</v>
      </c>
      <c r="DN43">
        <v>0</v>
      </c>
      <c r="DO43">
        <v>0</v>
      </c>
      <c r="DP43">
        <v>1</v>
      </c>
      <c r="DQ43">
        <v>1</v>
      </c>
      <c r="DU43">
        <v>1013</v>
      </c>
      <c r="DV43" t="s">
        <v>62</v>
      </c>
      <c r="DW43" t="s">
        <v>62</v>
      </c>
      <c r="DX43">
        <v>1</v>
      </c>
      <c r="DZ43" t="s">
        <v>3</v>
      </c>
      <c r="EA43" t="s">
        <v>3</v>
      </c>
      <c r="EB43" t="s">
        <v>3</v>
      </c>
      <c r="EC43" t="s">
        <v>3</v>
      </c>
      <c r="EE43">
        <v>416980018</v>
      </c>
      <c r="EF43">
        <v>2</v>
      </c>
      <c r="EG43" t="s">
        <v>40</v>
      </c>
      <c r="EH43">
        <v>7</v>
      </c>
      <c r="EI43" t="s">
        <v>41</v>
      </c>
      <c r="EJ43">
        <v>1</v>
      </c>
      <c r="EK43">
        <v>7001</v>
      </c>
      <c r="EL43" t="s">
        <v>41</v>
      </c>
      <c r="EM43" t="s">
        <v>42</v>
      </c>
      <c r="EO43" t="s">
        <v>66</v>
      </c>
      <c r="EQ43">
        <v>768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1056.8399999999999</v>
      </c>
      <c r="EX43">
        <v>10.49</v>
      </c>
      <c r="EY43">
        <v>0</v>
      </c>
      <c r="FQ43">
        <v>0</v>
      </c>
      <c r="FR43">
        <v>0</v>
      </c>
      <c r="FS43">
        <v>0</v>
      </c>
      <c r="FX43">
        <v>110</v>
      </c>
      <c r="FY43">
        <v>73</v>
      </c>
      <c r="GA43" t="s">
        <v>3</v>
      </c>
      <c r="GD43">
        <v>1</v>
      </c>
      <c r="GF43">
        <v>1243291262</v>
      </c>
      <c r="GG43">
        <v>2</v>
      </c>
      <c r="GH43">
        <v>1</v>
      </c>
      <c r="GI43">
        <v>-2</v>
      </c>
      <c r="GJ43">
        <v>0</v>
      </c>
      <c r="GK43">
        <v>0</v>
      </c>
      <c r="GL43">
        <f t="shared" si="41"/>
        <v>0</v>
      </c>
      <c r="GM43">
        <f t="shared" si="42"/>
        <v>10633.75</v>
      </c>
      <c r="GN43">
        <f t="shared" si="43"/>
        <v>10633.75</v>
      </c>
      <c r="GO43">
        <f t="shared" si="44"/>
        <v>0</v>
      </c>
      <c r="GP43">
        <f t="shared" si="45"/>
        <v>0</v>
      </c>
      <c r="GR43">
        <v>0</v>
      </c>
      <c r="GS43">
        <v>0</v>
      </c>
      <c r="GT43">
        <v>0</v>
      </c>
      <c r="GU43" t="s">
        <v>3</v>
      </c>
      <c r="GV43">
        <f t="shared" si="46"/>
        <v>0</v>
      </c>
      <c r="GW43">
        <v>1</v>
      </c>
      <c r="GX43">
        <f t="shared" si="47"/>
        <v>0</v>
      </c>
      <c r="HA43">
        <v>0</v>
      </c>
      <c r="HB43">
        <v>0</v>
      </c>
      <c r="HC43">
        <f t="shared" si="48"/>
        <v>0</v>
      </c>
      <c r="HE43" t="s">
        <v>3</v>
      </c>
      <c r="HF43" t="s">
        <v>3</v>
      </c>
      <c r="HM43" t="s">
        <v>3</v>
      </c>
      <c r="HN43" t="s">
        <v>44</v>
      </c>
      <c r="HO43" t="s">
        <v>45</v>
      </c>
      <c r="HP43" t="s">
        <v>41</v>
      </c>
      <c r="HQ43" t="s">
        <v>41</v>
      </c>
      <c r="HS43">
        <v>0</v>
      </c>
      <c r="IK43">
        <v>0</v>
      </c>
    </row>
    <row r="44" spans="1:245" x14ac:dyDescent="0.2">
      <c r="A44">
        <v>18</v>
      </c>
      <c r="B44">
        <v>1</v>
      </c>
      <c r="C44">
        <v>38</v>
      </c>
      <c r="E44" t="s">
        <v>78</v>
      </c>
      <c r="F44" t="s">
        <v>47</v>
      </c>
      <c r="G44" t="s">
        <v>48</v>
      </c>
      <c r="H44" t="s">
        <v>49</v>
      </c>
      <c r="I44">
        <f>I43*J44</f>
        <v>0</v>
      </c>
      <c r="J44">
        <v>0</v>
      </c>
      <c r="K44">
        <v>249.57</v>
      </c>
      <c r="O44">
        <f t="shared" si="28"/>
        <v>0</v>
      </c>
      <c r="P44">
        <f>ROUND(CQ44*I44,2)</f>
        <v>0</v>
      </c>
      <c r="Q44">
        <f>ROUND(CR44*I44,2)</f>
        <v>0</v>
      </c>
      <c r="R44">
        <f>ROUND(CS44*I44,2)</f>
        <v>0</v>
      </c>
      <c r="S44">
        <f>ROUND(CT44*I44,2)</f>
        <v>0</v>
      </c>
      <c r="T44">
        <f t="shared" si="29"/>
        <v>0</v>
      </c>
      <c r="U44">
        <f>ROUND(CV44*I44,7)</f>
        <v>0</v>
      </c>
      <c r="V44">
        <f>ROUND(CW44*I44,7)</f>
        <v>0</v>
      </c>
      <c r="W44">
        <f t="shared" si="30"/>
        <v>0</v>
      </c>
      <c r="X44">
        <f t="shared" si="31"/>
        <v>0</v>
      </c>
      <c r="Y44">
        <f t="shared" si="32"/>
        <v>0</v>
      </c>
      <c r="AA44">
        <v>449016111</v>
      </c>
      <c r="AB44">
        <f t="shared" si="33"/>
        <v>0</v>
      </c>
      <c r="AC44">
        <f>ROUND((ES44),6)</f>
        <v>0</v>
      </c>
      <c r="AD44">
        <f>ROUND((((ET44)-(EU44))+AE44),6)</f>
        <v>0</v>
      </c>
      <c r="AE44">
        <f t="shared" ref="AE44:AF47" si="55">ROUND((EU44),6)</f>
        <v>0</v>
      </c>
      <c r="AF44">
        <f t="shared" si="55"/>
        <v>0</v>
      </c>
      <c r="AG44">
        <f t="shared" si="34"/>
        <v>0</v>
      </c>
      <c r="AH44">
        <f t="shared" ref="AH44:AI47" si="56">(EW44)</f>
        <v>0</v>
      </c>
      <c r="AI44">
        <f t="shared" si="56"/>
        <v>0</v>
      </c>
      <c r="AJ44">
        <f t="shared" si="35"/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110</v>
      </c>
      <c r="AU44">
        <v>73</v>
      </c>
      <c r="AV44">
        <v>1</v>
      </c>
      <c r="AW44">
        <v>1</v>
      </c>
      <c r="AZ44">
        <v>1</v>
      </c>
      <c r="BA44">
        <v>1</v>
      </c>
      <c r="BB44">
        <v>1</v>
      </c>
      <c r="BC44">
        <v>1</v>
      </c>
      <c r="BD44" t="s">
        <v>3</v>
      </c>
      <c r="BE44" t="s">
        <v>3</v>
      </c>
      <c r="BF44" t="s">
        <v>3</v>
      </c>
      <c r="BG44" t="s">
        <v>3</v>
      </c>
      <c r="BH44">
        <v>3</v>
      </c>
      <c r="BI44">
        <v>1</v>
      </c>
      <c r="BJ44" t="s">
        <v>3</v>
      </c>
      <c r="BM44">
        <v>7001</v>
      </c>
      <c r="BN44">
        <v>0</v>
      </c>
      <c r="BO44" t="s">
        <v>3</v>
      </c>
      <c r="BP44">
        <v>0</v>
      </c>
      <c r="BQ44">
        <v>2</v>
      </c>
      <c r="BR44">
        <v>0</v>
      </c>
      <c r="BS44">
        <v>1</v>
      </c>
      <c r="BT44">
        <v>1</v>
      </c>
      <c r="BU44">
        <v>1</v>
      </c>
      <c r="BV44">
        <v>1</v>
      </c>
      <c r="BW44">
        <v>1</v>
      </c>
      <c r="BX44">
        <v>1</v>
      </c>
      <c r="BY44" t="s">
        <v>3</v>
      </c>
      <c r="BZ44">
        <v>110</v>
      </c>
      <c r="CA44">
        <v>73</v>
      </c>
      <c r="CB44" t="s">
        <v>3</v>
      </c>
      <c r="CE44">
        <v>0</v>
      </c>
      <c r="CF44">
        <v>0</v>
      </c>
      <c r="CG44">
        <v>0</v>
      </c>
      <c r="CM44">
        <v>0</v>
      </c>
      <c r="CN44" t="s">
        <v>64</v>
      </c>
      <c r="CO44">
        <v>0</v>
      </c>
      <c r="CP44">
        <f t="shared" si="36"/>
        <v>0</v>
      </c>
      <c r="CQ44">
        <f>ROUND(AL44*BC44,2)</f>
        <v>0</v>
      </c>
      <c r="CR44">
        <f>ROUND(AM44*BB44,2)</f>
        <v>0</v>
      </c>
      <c r="CS44">
        <f>ROUND(AN44*BS44,2)</f>
        <v>0</v>
      </c>
      <c r="CT44">
        <f>ROUND(AO44*BA44,2)</f>
        <v>0</v>
      </c>
      <c r="CU44">
        <f t="shared" si="37"/>
        <v>0</v>
      </c>
      <c r="CV44">
        <f t="shared" ref="CV44:CW47" si="57">AH44</f>
        <v>0</v>
      </c>
      <c r="CW44">
        <f t="shared" si="57"/>
        <v>0</v>
      </c>
      <c r="CX44">
        <f t="shared" si="38"/>
        <v>0</v>
      </c>
      <c r="CY44">
        <f t="shared" si="39"/>
        <v>0</v>
      </c>
      <c r="CZ44">
        <f t="shared" si="40"/>
        <v>0</v>
      </c>
      <c r="DC44" t="s">
        <v>3</v>
      </c>
      <c r="DD44" t="s">
        <v>3</v>
      </c>
      <c r="DE44" t="s">
        <v>3</v>
      </c>
      <c r="DF44" t="s">
        <v>3</v>
      </c>
      <c r="DG44" t="s">
        <v>3</v>
      </c>
      <c r="DH44" t="s">
        <v>3</v>
      </c>
      <c r="DI44" t="s">
        <v>3</v>
      </c>
      <c r="DJ44" t="s">
        <v>3</v>
      </c>
      <c r="DK44" t="s">
        <v>3</v>
      </c>
      <c r="DL44" t="s">
        <v>3</v>
      </c>
      <c r="DM44" t="s">
        <v>3</v>
      </c>
      <c r="DN44">
        <v>0</v>
      </c>
      <c r="DO44">
        <v>0</v>
      </c>
      <c r="DP44">
        <v>1</v>
      </c>
      <c r="DQ44">
        <v>1</v>
      </c>
      <c r="DU44">
        <v>1007</v>
      </c>
      <c r="DV44" t="s">
        <v>49</v>
      </c>
      <c r="DW44" t="s">
        <v>49</v>
      </c>
      <c r="DX44">
        <v>1</v>
      </c>
      <c r="DZ44" t="s">
        <v>3</v>
      </c>
      <c r="EA44" t="s">
        <v>3</v>
      </c>
      <c r="EB44" t="s">
        <v>3</v>
      </c>
      <c r="EC44" t="s">
        <v>3</v>
      </c>
      <c r="EE44">
        <v>416980018</v>
      </c>
      <c r="EF44">
        <v>2</v>
      </c>
      <c r="EG44" t="s">
        <v>40</v>
      </c>
      <c r="EH44">
        <v>7</v>
      </c>
      <c r="EI44" t="s">
        <v>41</v>
      </c>
      <c r="EJ44">
        <v>1</v>
      </c>
      <c r="EK44">
        <v>7001</v>
      </c>
      <c r="EL44" t="s">
        <v>41</v>
      </c>
      <c r="EM44" t="s">
        <v>42</v>
      </c>
      <c r="EO44" t="s">
        <v>66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FQ44">
        <v>0</v>
      </c>
      <c r="FR44">
        <v>0</v>
      </c>
      <c r="FS44">
        <v>0</v>
      </c>
      <c r="FX44">
        <v>110</v>
      </c>
      <c r="FY44">
        <v>73</v>
      </c>
      <c r="GA44" t="s">
        <v>3</v>
      </c>
      <c r="GD44">
        <v>1</v>
      </c>
      <c r="GF44">
        <v>-157982121</v>
      </c>
      <c r="GG44">
        <v>2</v>
      </c>
      <c r="GH44">
        <v>1</v>
      </c>
      <c r="GI44">
        <v>-2</v>
      </c>
      <c r="GJ44">
        <v>0</v>
      </c>
      <c r="GK44">
        <v>0</v>
      </c>
      <c r="GL44">
        <f t="shared" si="41"/>
        <v>0</v>
      </c>
      <c r="GM44">
        <f t="shared" si="42"/>
        <v>0</v>
      </c>
      <c r="GN44">
        <f t="shared" si="43"/>
        <v>0</v>
      </c>
      <c r="GO44">
        <f t="shared" si="44"/>
        <v>0</v>
      </c>
      <c r="GP44">
        <f t="shared" si="45"/>
        <v>0</v>
      </c>
      <c r="GR44">
        <v>0</v>
      </c>
      <c r="GS44">
        <v>0</v>
      </c>
      <c r="GT44">
        <v>0</v>
      </c>
      <c r="GU44" t="s">
        <v>3</v>
      </c>
      <c r="GV44">
        <f t="shared" si="46"/>
        <v>0</v>
      </c>
      <c r="GW44">
        <v>1</v>
      </c>
      <c r="GX44">
        <f t="shared" si="47"/>
        <v>0</v>
      </c>
      <c r="HA44">
        <v>0</v>
      </c>
      <c r="HB44">
        <v>0</v>
      </c>
      <c r="HC44">
        <f t="shared" si="48"/>
        <v>0</v>
      </c>
      <c r="HE44" t="s">
        <v>3</v>
      </c>
      <c r="HF44" t="s">
        <v>3</v>
      </c>
      <c r="HM44" t="s">
        <v>38</v>
      </c>
      <c r="HN44" t="s">
        <v>44</v>
      </c>
      <c r="HO44" t="s">
        <v>45</v>
      </c>
      <c r="HP44" t="s">
        <v>41</v>
      </c>
      <c r="HQ44" t="s">
        <v>41</v>
      </c>
      <c r="HS44">
        <v>0</v>
      </c>
      <c r="IK44">
        <v>0</v>
      </c>
    </row>
    <row r="45" spans="1:245" x14ac:dyDescent="0.2">
      <c r="A45">
        <v>18</v>
      </c>
      <c r="B45">
        <v>1</v>
      </c>
      <c r="C45">
        <v>39</v>
      </c>
      <c r="E45" t="s">
        <v>79</v>
      </c>
      <c r="F45" t="s">
        <v>69</v>
      </c>
      <c r="G45" t="s">
        <v>70</v>
      </c>
      <c r="H45" t="s">
        <v>32</v>
      </c>
      <c r="I45">
        <f>I43*J45</f>
        <v>0</v>
      </c>
      <c r="J45">
        <v>0</v>
      </c>
      <c r="K45">
        <v>200</v>
      </c>
      <c r="O45">
        <f t="shared" si="28"/>
        <v>0</v>
      </c>
      <c r="P45">
        <f>ROUND(CQ45*I45,2)</f>
        <v>0</v>
      </c>
      <c r="Q45">
        <f>ROUND(CR45*I45,2)</f>
        <v>0</v>
      </c>
      <c r="R45">
        <f>ROUND(CS45*I45,2)</f>
        <v>0</v>
      </c>
      <c r="S45">
        <f>ROUND(CT45*I45,2)</f>
        <v>0</v>
      </c>
      <c r="T45">
        <f t="shared" si="29"/>
        <v>0</v>
      </c>
      <c r="U45">
        <f>ROUND(CV45*I45,7)</f>
        <v>0</v>
      </c>
      <c r="V45">
        <f>ROUND(CW45*I45,7)</f>
        <v>0</v>
      </c>
      <c r="W45">
        <f t="shared" si="30"/>
        <v>0</v>
      </c>
      <c r="X45">
        <f t="shared" si="31"/>
        <v>0</v>
      </c>
      <c r="Y45">
        <f t="shared" si="32"/>
        <v>0</v>
      </c>
      <c r="AA45">
        <v>449016111</v>
      </c>
      <c r="AB45">
        <f t="shared" si="33"/>
        <v>0</v>
      </c>
      <c r="AC45">
        <f>ROUND((ES45),6)</f>
        <v>0</v>
      </c>
      <c r="AD45">
        <f>ROUND((((ET45)-(EU45))+AE45),6)</f>
        <v>0</v>
      </c>
      <c r="AE45">
        <f t="shared" si="55"/>
        <v>0</v>
      </c>
      <c r="AF45">
        <f t="shared" si="55"/>
        <v>0</v>
      </c>
      <c r="AG45">
        <f t="shared" si="34"/>
        <v>0</v>
      </c>
      <c r="AH45">
        <f t="shared" si="56"/>
        <v>0</v>
      </c>
      <c r="AI45">
        <f t="shared" si="56"/>
        <v>0</v>
      </c>
      <c r="AJ45">
        <f t="shared" si="35"/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110</v>
      </c>
      <c r="AU45">
        <v>73</v>
      </c>
      <c r="AV45">
        <v>1</v>
      </c>
      <c r="AW45">
        <v>1</v>
      </c>
      <c r="AZ45">
        <v>1</v>
      </c>
      <c r="BA45">
        <v>1</v>
      </c>
      <c r="BB45">
        <v>1</v>
      </c>
      <c r="BC45">
        <v>1</v>
      </c>
      <c r="BD45" t="s">
        <v>3</v>
      </c>
      <c r="BE45" t="s">
        <v>3</v>
      </c>
      <c r="BF45" t="s">
        <v>3</v>
      </c>
      <c r="BG45" t="s">
        <v>3</v>
      </c>
      <c r="BH45">
        <v>3</v>
      </c>
      <c r="BI45">
        <v>1</v>
      </c>
      <c r="BJ45" t="s">
        <v>3</v>
      </c>
      <c r="BM45">
        <v>7001</v>
      </c>
      <c r="BN45">
        <v>0</v>
      </c>
      <c r="BO45" t="s">
        <v>3</v>
      </c>
      <c r="BP45">
        <v>0</v>
      </c>
      <c r="BQ45">
        <v>2</v>
      </c>
      <c r="BR45">
        <v>0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 t="s">
        <v>3</v>
      </c>
      <c r="BZ45">
        <v>110</v>
      </c>
      <c r="CA45">
        <v>73</v>
      </c>
      <c r="CB45" t="s">
        <v>3</v>
      </c>
      <c r="CE45">
        <v>0</v>
      </c>
      <c r="CF45">
        <v>0</v>
      </c>
      <c r="CG45">
        <v>0</v>
      </c>
      <c r="CM45">
        <v>0</v>
      </c>
      <c r="CN45" t="s">
        <v>64</v>
      </c>
      <c r="CO45">
        <v>0</v>
      </c>
      <c r="CP45">
        <f t="shared" si="36"/>
        <v>0</v>
      </c>
      <c r="CQ45">
        <f>ROUND(AL45*BC45,2)</f>
        <v>0</v>
      </c>
      <c r="CR45">
        <f>ROUND(AM45*BB45,2)</f>
        <v>0</v>
      </c>
      <c r="CS45">
        <f>ROUND(AN45*BS45,2)</f>
        <v>0</v>
      </c>
      <c r="CT45">
        <f>ROUND(AO45*BA45,2)</f>
        <v>0</v>
      </c>
      <c r="CU45">
        <f t="shared" si="37"/>
        <v>0</v>
      </c>
      <c r="CV45">
        <f t="shared" si="57"/>
        <v>0</v>
      </c>
      <c r="CW45">
        <f t="shared" si="57"/>
        <v>0</v>
      </c>
      <c r="CX45">
        <f t="shared" si="38"/>
        <v>0</v>
      </c>
      <c r="CY45">
        <f t="shared" si="39"/>
        <v>0</v>
      </c>
      <c r="CZ45">
        <f t="shared" si="40"/>
        <v>0</v>
      </c>
      <c r="DC45" t="s">
        <v>3</v>
      </c>
      <c r="DD45" t="s">
        <v>3</v>
      </c>
      <c r="DE45" t="s">
        <v>3</v>
      </c>
      <c r="DF45" t="s">
        <v>3</v>
      </c>
      <c r="DG45" t="s">
        <v>3</v>
      </c>
      <c r="DH45" t="s">
        <v>3</v>
      </c>
      <c r="DI45" t="s">
        <v>3</v>
      </c>
      <c r="DJ45" t="s">
        <v>3</v>
      </c>
      <c r="DK45" t="s">
        <v>3</v>
      </c>
      <c r="DL45" t="s">
        <v>3</v>
      </c>
      <c r="DM45" t="s">
        <v>3</v>
      </c>
      <c r="DN45">
        <v>0</v>
      </c>
      <c r="DO45">
        <v>0</v>
      </c>
      <c r="DP45">
        <v>1</v>
      </c>
      <c r="DQ45">
        <v>1</v>
      </c>
      <c r="DU45">
        <v>1013</v>
      </c>
      <c r="DV45" t="s">
        <v>32</v>
      </c>
      <c r="DW45" t="s">
        <v>32</v>
      </c>
      <c r="DX45">
        <v>1</v>
      </c>
      <c r="DZ45" t="s">
        <v>3</v>
      </c>
      <c r="EA45" t="s">
        <v>3</v>
      </c>
      <c r="EB45" t="s">
        <v>3</v>
      </c>
      <c r="EC45" t="s">
        <v>3</v>
      </c>
      <c r="EE45">
        <v>416980018</v>
      </c>
      <c r="EF45">
        <v>2</v>
      </c>
      <c r="EG45" t="s">
        <v>40</v>
      </c>
      <c r="EH45">
        <v>7</v>
      </c>
      <c r="EI45" t="s">
        <v>41</v>
      </c>
      <c r="EJ45">
        <v>1</v>
      </c>
      <c r="EK45">
        <v>7001</v>
      </c>
      <c r="EL45" t="s">
        <v>41</v>
      </c>
      <c r="EM45" t="s">
        <v>42</v>
      </c>
      <c r="EO45" t="s">
        <v>66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FQ45">
        <v>0</v>
      </c>
      <c r="FR45">
        <v>0</v>
      </c>
      <c r="FS45">
        <v>0</v>
      </c>
      <c r="FX45">
        <v>110</v>
      </c>
      <c r="FY45">
        <v>73</v>
      </c>
      <c r="GA45" t="s">
        <v>3</v>
      </c>
      <c r="GD45">
        <v>1</v>
      </c>
      <c r="GF45">
        <v>888337275</v>
      </c>
      <c r="GG45">
        <v>2</v>
      </c>
      <c r="GH45">
        <v>1</v>
      </c>
      <c r="GI45">
        <v>-2</v>
      </c>
      <c r="GJ45">
        <v>0</v>
      </c>
      <c r="GK45">
        <v>0</v>
      </c>
      <c r="GL45">
        <f t="shared" si="41"/>
        <v>0</v>
      </c>
      <c r="GM45">
        <f t="shared" si="42"/>
        <v>0</v>
      </c>
      <c r="GN45">
        <f t="shared" si="43"/>
        <v>0</v>
      </c>
      <c r="GO45">
        <f t="shared" si="44"/>
        <v>0</v>
      </c>
      <c r="GP45">
        <f t="shared" si="45"/>
        <v>0</v>
      </c>
      <c r="GR45">
        <v>0</v>
      </c>
      <c r="GS45">
        <v>0</v>
      </c>
      <c r="GT45">
        <v>0</v>
      </c>
      <c r="GU45" t="s">
        <v>3</v>
      </c>
      <c r="GV45">
        <f t="shared" si="46"/>
        <v>0</v>
      </c>
      <c r="GW45">
        <v>1</v>
      </c>
      <c r="GX45">
        <f t="shared" si="47"/>
        <v>0</v>
      </c>
      <c r="HA45">
        <v>0</v>
      </c>
      <c r="HB45">
        <v>0</v>
      </c>
      <c r="HC45">
        <f t="shared" si="48"/>
        <v>0</v>
      </c>
      <c r="HE45" t="s">
        <v>3</v>
      </c>
      <c r="HF45" t="s">
        <v>3</v>
      </c>
      <c r="HM45" t="s">
        <v>38</v>
      </c>
      <c r="HN45" t="s">
        <v>44</v>
      </c>
      <c r="HO45" t="s">
        <v>45</v>
      </c>
      <c r="HP45" t="s">
        <v>41</v>
      </c>
      <c r="HQ45" t="s">
        <v>41</v>
      </c>
      <c r="HS45">
        <v>0</v>
      </c>
      <c r="IK45">
        <v>0</v>
      </c>
    </row>
    <row r="46" spans="1:245" x14ac:dyDescent="0.2">
      <c r="A46">
        <v>18</v>
      </c>
      <c r="B46">
        <v>1</v>
      </c>
      <c r="C46">
        <v>40</v>
      </c>
      <c r="E46" t="s">
        <v>80</v>
      </c>
      <c r="F46" t="s">
        <v>81</v>
      </c>
      <c r="G46" t="s">
        <v>82</v>
      </c>
      <c r="H46" t="s">
        <v>83</v>
      </c>
      <c r="I46">
        <f>I43*J46</f>
        <v>0</v>
      </c>
      <c r="J46">
        <v>0</v>
      </c>
      <c r="K46">
        <v>9.6999999999999993</v>
      </c>
      <c r="O46">
        <f t="shared" si="28"/>
        <v>0</v>
      </c>
      <c r="P46">
        <f>ROUND(CQ46*I46,2)</f>
        <v>0</v>
      </c>
      <c r="Q46">
        <f>ROUND(CR46*I46,2)</f>
        <v>0</v>
      </c>
      <c r="R46">
        <f>ROUND(CS46*I46,2)</f>
        <v>0</v>
      </c>
      <c r="S46">
        <f>ROUND(CT46*I46,2)</f>
        <v>0</v>
      </c>
      <c r="T46">
        <f t="shared" si="29"/>
        <v>0</v>
      </c>
      <c r="U46">
        <f>ROUND(CV46*I46,7)</f>
        <v>0</v>
      </c>
      <c r="V46">
        <f>ROUND(CW46*I46,7)</f>
        <v>0</v>
      </c>
      <c r="W46">
        <f t="shared" si="30"/>
        <v>0</v>
      </c>
      <c r="X46">
        <f t="shared" si="31"/>
        <v>0</v>
      </c>
      <c r="Y46">
        <f t="shared" si="32"/>
        <v>0</v>
      </c>
      <c r="AA46">
        <v>449016111</v>
      </c>
      <c r="AB46">
        <f t="shared" si="33"/>
        <v>0</v>
      </c>
      <c r="AC46">
        <f>ROUND((ES46),6)</f>
        <v>0</v>
      </c>
      <c r="AD46">
        <f>ROUND((((ET46)-(EU46))+AE46),6)</f>
        <v>0</v>
      </c>
      <c r="AE46">
        <f t="shared" si="55"/>
        <v>0</v>
      </c>
      <c r="AF46">
        <f t="shared" si="55"/>
        <v>0</v>
      </c>
      <c r="AG46">
        <f t="shared" si="34"/>
        <v>0</v>
      </c>
      <c r="AH46">
        <f t="shared" si="56"/>
        <v>0</v>
      </c>
      <c r="AI46">
        <f t="shared" si="56"/>
        <v>0</v>
      </c>
      <c r="AJ46">
        <f t="shared" si="35"/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110</v>
      </c>
      <c r="AU46">
        <v>73</v>
      </c>
      <c r="AV46">
        <v>1</v>
      </c>
      <c r="AW46">
        <v>1</v>
      </c>
      <c r="AZ46">
        <v>1</v>
      </c>
      <c r="BA46">
        <v>1</v>
      </c>
      <c r="BB46">
        <v>1</v>
      </c>
      <c r="BC46">
        <v>1</v>
      </c>
      <c r="BD46" t="s">
        <v>3</v>
      </c>
      <c r="BE46" t="s">
        <v>3</v>
      </c>
      <c r="BF46" t="s">
        <v>3</v>
      </c>
      <c r="BG46" t="s">
        <v>3</v>
      </c>
      <c r="BH46">
        <v>3</v>
      </c>
      <c r="BI46">
        <v>1</v>
      </c>
      <c r="BJ46" t="s">
        <v>3</v>
      </c>
      <c r="BM46">
        <v>7001</v>
      </c>
      <c r="BN46">
        <v>0</v>
      </c>
      <c r="BO46" t="s">
        <v>3</v>
      </c>
      <c r="BP46">
        <v>0</v>
      </c>
      <c r="BQ46">
        <v>2</v>
      </c>
      <c r="BR46">
        <v>0</v>
      </c>
      <c r="BS46">
        <v>1</v>
      </c>
      <c r="BT46">
        <v>1</v>
      </c>
      <c r="BU46">
        <v>1</v>
      </c>
      <c r="BV46">
        <v>1</v>
      </c>
      <c r="BW46">
        <v>1</v>
      </c>
      <c r="BX46">
        <v>1</v>
      </c>
      <c r="BY46" t="s">
        <v>3</v>
      </c>
      <c r="BZ46">
        <v>110</v>
      </c>
      <c r="CA46">
        <v>73</v>
      </c>
      <c r="CB46" t="s">
        <v>3</v>
      </c>
      <c r="CE46">
        <v>0</v>
      </c>
      <c r="CF46">
        <v>0</v>
      </c>
      <c r="CG46">
        <v>0</v>
      </c>
      <c r="CM46">
        <v>0</v>
      </c>
      <c r="CN46" t="s">
        <v>64</v>
      </c>
      <c r="CO46">
        <v>0</v>
      </c>
      <c r="CP46">
        <f t="shared" si="36"/>
        <v>0</v>
      </c>
      <c r="CQ46">
        <f>ROUND(AL46*BC46,2)</f>
        <v>0</v>
      </c>
      <c r="CR46">
        <f>ROUND(AM46*BB46,2)</f>
        <v>0</v>
      </c>
      <c r="CS46">
        <f>ROUND(AN46*BS46,2)</f>
        <v>0</v>
      </c>
      <c r="CT46">
        <f>ROUND(AO46*BA46,2)</f>
        <v>0</v>
      </c>
      <c r="CU46">
        <f t="shared" si="37"/>
        <v>0</v>
      </c>
      <c r="CV46">
        <f t="shared" si="57"/>
        <v>0</v>
      </c>
      <c r="CW46">
        <f t="shared" si="57"/>
        <v>0</v>
      </c>
      <c r="CX46">
        <f t="shared" si="38"/>
        <v>0</v>
      </c>
      <c r="CY46">
        <f t="shared" si="39"/>
        <v>0</v>
      </c>
      <c r="CZ46">
        <f t="shared" si="40"/>
        <v>0</v>
      </c>
      <c r="DC46" t="s">
        <v>3</v>
      </c>
      <c r="DD46" t="s">
        <v>3</v>
      </c>
      <c r="DE46" t="s">
        <v>3</v>
      </c>
      <c r="DF46" t="s">
        <v>3</v>
      </c>
      <c r="DG46" t="s">
        <v>3</v>
      </c>
      <c r="DH46" t="s">
        <v>3</v>
      </c>
      <c r="DI46" t="s">
        <v>3</v>
      </c>
      <c r="DJ46" t="s">
        <v>3</v>
      </c>
      <c r="DK46" t="s">
        <v>3</v>
      </c>
      <c r="DL46" t="s">
        <v>3</v>
      </c>
      <c r="DM46" t="s">
        <v>3</v>
      </c>
      <c r="DN46">
        <v>0</v>
      </c>
      <c r="DO46">
        <v>0</v>
      </c>
      <c r="DP46">
        <v>1</v>
      </c>
      <c r="DQ46">
        <v>1</v>
      </c>
      <c r="DU46">
        <v>1009</v>
      </c>
      <c r="DV46" t="s">
        <v>83</v>
      </c>
      <c r="DW46" t="s">
        <v>83</v>
      </c>
      <c r="DX46">
        <v>1000</v>
      </c>
      <c r="DZ46" t="s">
        <v>3</v>
      </c>
      <c r="EA46" t="s">
        <v>3</v>
      </c>
      <c r="EB46" t="s">
        <v>3</v>
      </c>
      <c r="EC46" t="s">
        <v>3</v>
      </c>
      <c r="EE46">
        <v>416980018</v>
      </c>
      <c r="EF46">
        <v>2</v>
      </c>
      <c r="EG46" t="s">
        <v>40</v>
      </c>
      <c r="EH46">
        <v>7</v>
      </c>
      <c r="EI46" t="s">
        <v>41</v>
      </c>
      <c r="EJ46">
        <v>1</v>
      </c>
      <c r="EK46">
        <v>7001</v>
      </c>
      <c r="EL46" t="s">
        <v>41</v>
      </c>
      <c r="EM46" t="s">
        <v>42</v>
      </c>
      <c r="EO46" t="s">
        <v>66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FQ46">
        <v>0</v>
      </c>
      <c r="FR46">
        <v>0</v>
      </c>
      <c r="FS46">
        <v>0</v>
      </c>
      <c r="FX46">
        <v>110</v>
      </c>
      <c r="FY46">
        <v>73</v>
      </c>
      <c r="GA46" t="s">
        <v>3</v>
      </c>
      <c r="GD46">
        <v>1</v>
      </c>
      <c r="GF46">
        <v>1724804016</v>
      </c>
      <c r="GG46">
        <v>2</v>
      </c>
      <c r="GH46">
        <v>1</v>
      </c>
      <c r="GI46">
        <v>-2</v>
      </c>
      <c r="GJ46">
        <v>0</v>
      </c>
      <c r="GK46">
        <v>0</v>
      </c>
      <c r="GL46">
        <f t="shared" si="41"/>
        <v>0</v>
      </c>
      <c r="GM46">
        <f t="shared" si="42"/>
        <v>0</v>
      </c>
      <c r="GN46">
        <f t="shared" si="43"/>
        <v>0</v>
      </c>
      <c r="GO46">
        <f t="shared" si="44"/>
        <v>0</v>
      </c>
      <c r="GP46">
        <f t="shared" si="45"/>
        <v>0</v>
      </c>
      <c r="GR46">
        <v>0</v>
      </c>
      <c r="GS46">
        <v>0</v>
      </c>
      <c r="GT46">
        <v>0</v>
      </c>
      <c r="GU46" t="s">
        <v>3</v>
      </c>
      <c r="GV46">
        <f t="shared" si="46"/>
        <v>0</v>
      </c>
      <c r="GW46">
        <v>1</v>
      </c>
      <c r="GX46">
        <f t="shared" si="47"/>
        <v>0</v>
      </c>
      <c r="HA46">
        <v>0</v>
      </c>
      <c r="HB46">
        <v>0</v>
      </c>
      <c r="HC46">
        <f t="shared" si="48"/>
        <v>0</v>
      </c>
      <c r="HE46" t="s">
        <v>3</v>
      </c>
      <c r="HF46" t="s">
        <v>3</v>
      </c>
      <c r="HM46" t="s">
        <v>38</v>
      </c>
      <c r="HN46" t="s">
        <v>44</v>
      </c>
      <c r="HO46" t="s">
        <v>45</v>
      </c>
      <c r="HP46" t="s">
        <v>41</v>
      </c>
      <c r="HQ46" t="s">
        <v>41</v>
      </c>
      <c r="HS46">
        <v>0</v>
      </c>
      <c r="IK46">
        <v>0</v>
      </c>
    </row>
    <row r="47" spans="1:245" x14ac:dyDescent="0.2">
      <c r="A47">
        <v>18</v>
      </c>
      <c r="B47">
        <v>1</v>
      </c>
      <c r="C47">
        <v>41</v>
      </c>
      <c r="E47" t="s">
        <v>84</v>
      </c>
      <c r="F47" t="s">
        <v>72</v>
      </c>
      <c r="G47" t="s">
        <v>73</v>
      </c>
      <c r="H47" t="s">
        <v>32</v>
      </c>
      <c r="I47">
        <f>I43*J47</f>
        <v>0</v>
      </c>
      <c r="J47">
        <v>0</v>
      </c>
      <c r="K47">
        <v>100</v>
      </c>
      <c r="O47">
        <f t="shared" si="28"/>
        <v>0</v>
      </c>
      <c r="P47">
        <f>ROUND(CQ47*I47,2)</f>
        <v>0</v>
      </c>
      <c r="Q47">
        <f>ROUND(CR47*I47,2)</f>
        <v>0</v>
      </c>
      <c r="R47">
        <f>ROUND(CS47*I47,2)</f>
        <v>0</v>
      </c>
      <c r="S47">
        <f>ROUND(CT47*I47,2)</f>
        <v>0</v>
      </c>
      <c r="T47">
        <f t="shared" si="29"/>
        <v>0</v>
      </c>
      <c r="U47">
        <f>ROUND(CV47*I47,7)</f>
        <v>0</v>
      </c>
      <c r="V47">
        <f>ROUND(CW47*I47,7)</f>
        <v>0</v>
      </c>
      <c r="W47">
        <f t="shared" si="30"/>
        <v>0</v>
      </c>
      <c r="X47">
        <f t="shared" si="31"/>
        <v>0</v>
      </c>
      <c r="Y47">
        <f t="shared" si="32"/>
        <v>0</v>
      </c>
      <c r="AA47">
        <v>449016111</v>
      </c>
      <c r="AB47">
        <f t="shared" si="33"/>
        <v>0</v>
      </c>
      <c r="AC47">
        <f>ROUND((ES47),6)</f>
        <v>0</v>
      </c>
      <c r="AD47">
        <f>ROUND((((ET47)-(EU47))+AE47),6)</f>
        <v>0</v>
      </c>
      <c r="AE47">
        <f t="shared" si="55"/>
        <v>0</v>
      </c>
      <c r="AF47">
        <f t="shared" si="55"/>
        <v>0</v>
      </c>
      <c r="AG47">
        <f t="shared" si="34"/>
        <v>0</v>
      </c>
      <c r="AH47">
        <f t="shared" si="56"/>
        <v>0</v>
      </c>
      <c r="AI47">
        <f t="shared" si="56"/>
        <v>0</v>
      </c>
      <c r="AJ47">
        <f t="shared" si="35"/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110</v>
      </c>
      <c r="AU47">
        <v>73</v>
      </c>
      <c r="AV47">
        <v>1</v>
      </c>
      <c r="AW47">
        <v>1</v>
      </c>
      <c r="AZ47">
        <v>1</v>
      </c>
      <c r="BA47">
        <v>1</v>
      </c>
      <c r="BB47">
        <v>1</v>
      </c>
      <c r="BC47">
        <v>1</v>
      </c>
      <c r="BD47" t="s">
        <v>3</v>
      </c>
      <c r="BE47" t="s">
        <v>3</v>
      </c>
      <c r="BF47" t="s">
        <v>3</v>
      </c>
      <c r="BG47" t="s">
        <v>3</v>
      </c>
      <c r="BH47">
        <v>3</v>
      </c>
      <c r="BI47">
        <v>1</v>
      </c>
      <c r="BJ47" t="s">
        <v>3</v>
      </c>
      <c r="BM47">
        <v>7001</v>
      </c>
      <c r="BN47">
        <v>0</v>
      </c>
      <c r="BO47" t="s">
        <v>3</v>
      </c>
      <c r="BP47">
        <v>0</v>
      </c>
      <c r="BQ47">
        <v>2</v>
      </c>
      <c r="BR47">
        <v>0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 t="s">
        <v>3</v>
      </c>
      <c r="BZ47">
        <v>110</v>
      </c>
      <c r="CA47">
        <v>73</v>
      </c>
      <c r="CB47" t="s">
        <v>3</v>
      </c>
      <c r="CE47">
        <v>0</v>
      </c>
      <c r="CF47">
        <v>0</v>
      </c>
      <c r="CG47">
        <v>0</v>
      </c>
      <c r="CM47">
        <v>0</v>
      </c>
      <c r="CN47" t="s">
        <v>64</v>
      </c>
      <c r="CO47">
        <v>0</v>
      </c>
      <c r="CP47">
        <f t="shared" si="36"/>
        <v>0</v>
      </c>
      <c r="CQ47">
        <f>ROUND(AL47*BC47,2)</f>
        <v>0</v>
      </c>
      <c r="CR47">
        <f>ROUND(AM47*BB47,2)</f>
        <v>0</v>
      </c>
      <c r="CS47">
        <f>ROUND(AN47*BS47,2)</f>
        <v>0</v>
      </c>
      <c r="CT47">
        <f>ROUND(AO47*BA47,2)</f>
        <v>0</v>
      </c>
      <c r="CU47">
        <f t="shared" si="37"/>
        <v>0</v>
      </c>
      <c r="CV47">
        <f t="shared" si="57"/>
        <v>0</v>
      </c>
      <c r="CW47">
        <f t="shared" si="57"/>
        <v>0</v>
      </c>
      <c r="CX47">
        <f t="shared" si="38"/>
        <v>0</v>
      </c>
      <c r="CY47">
        <f t="shared" si="39"/>
        <v>0</v>
      </c>
      <c r="CZ47">
        <f t="shared" si="40"/>
        <v>0</v>
      </c>
      <c r="DC47" t="s">
        <v>3</v>
      </c>
      <c r="DD47" t="s">
        <v>3</v>
      </c>
      <c r="DE47" t="s">
        <v>3</v>
      </c>
      <c r="DF47" t="s">
        <v>3</v>
      </c>
      <c r="DG47" t="s">
        <v>3</v>
      </c>
      <c r="DH47" t="s">
        <v>3</v>
      </c>
      <c r="DI47" t="s">
        <v>3</v>
      </c>
      <c r="DJ47" t="s">
        <v>3</v>
      </c>
      <c r="DK47" t="s">
        <v>3</v>
      </c>
      <c r="DL47" t="s">
        <v>3</v>
      </c>
      <c r="DM47" t="s">
        <v>3</v>
      </c>
      <c r="DN47">
        <v>0</v>
      </c>
      <c r="DO47">
        <v>0</v>
      </c>
      <c r="DP47">
        <v>1</v>
      </c>
      <c r="DQ47">
        <v>1</v>
      </c>
      <c r="DU47">
        <v>1013</v>
      </c>
      <c r="DV47" t="s">
        <v>32</v>
      </c>
      <c r="DW47" t="s">
        <v>32</v>
      </c>
      <c r="DX47">
        <v>1</v>
      </c>
      <c r="DZ47" t="s">
        <v>3</v>
      </c>
      <c r="EA47" t="s">
        <v>3</v>
      </c>
      <c r="EB47" t="s">
        <v>3</v>
      </c>
      <c r="EC47" t="s">
        <v>3</v>
      </c>
      <c r="EE47">
        <v>416980018</v>
      </c>
      <c r="EF47">
        <v>2</v>
      </c>
      <c r="EG47" t="s">
        <v>40</v>
      </c>
      <c r="EH47">
        <v>7</v>
      </c>
      <c r="EI47" t="s">
        <v>41</v>
      </c>
      <c r="EJ47">
        <v>1</v>
      </c>
      <c r="EK47">
        <v>7001</v>
      </c>
      <c r="EL47" t="s">
        <v>41</v>
      </c>
      <c r="EM47" t="s">
        <v>42</v>
      </c>
      <c r="EO47" t="s">
        <v>66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FQ47">
        <v>0</v>
      </c>
      <c r="FR47">
        <v>0</v>
      </c>
      <c r="FS47">
        <v>0</v>
      </c>
      <c r="FX47">
        <v>110</v>
      </c>
      <c r="FY47">
        <v>73</v>
      </c>
      <c r="GA47" t="s">
        <v>3</v>
      </c>
      <c r="GD47">
        <v>1</v>
      </c>
      <c r="GF47">
        <v>375182205</v>
      </c>
      <c r="GG47">
        <v>2</v>
      </c>
      <c r="GH47">
        <v>1</v>
      </c>
      <c r="GI47">
        <v>-2</v>
      </c>
      <c r="GJ47">
        <v>0</v>
      </c>
      <c r="GK47">
        <v>0</v>
      </c>
      <c r="GL47">
        <f t="shared" si="41"/>
        <v>0</v>
      </c>
      <c r="GM47">
        <f t="shared" si="42"/>
        <v>0</v>
      </c>
      <c r="GN47">
        <f t="shared" si="43"/>
        <v>0</v>
      </c>
      <c r="GO47">
        <f t="shared" si="44"/>
        <v>0</v>
      </c>
      <c r="GP47">
        <f t="shared" si="45"/>
        <v>0</v>
      </c>
      <c r="GR47">
        <v>0</v>
      </c>
      <c r="GS47">
        <v>0</v>
      </c>
      <c r="GT47">
        <v>0</v>
      </c>
      <c r="GU47" t="s">
        <v>3</v>
      </c>
      <c r="GV47">
        <f t="shared" si="46"/>
        <v>0</v>
      </c>
      <c r="GW47">
        <v>1</v>
      </c>
      <c r="GX47">
        <f t="shared" si="47"/>
        <v>0</v>
      </c>
      <c r="HA47">
        <v>0</v>
      </c>
      <c r="HB47">
        <v>0</v>
      </c>
      <c r="HC47">
        <f t="shared" si="48"/>
        <v>0</v>
      </c>
      <c r="HE47" t="s">
        <v>3</v>
      </c>
      <c r="HF47" t="s">
        <v>3</v>
      </c>
      <c r="HM47" t="s">
        <v>38</v>
      </c>
      <c r="HN47" t="s">
        <v>44</v>
      </c>
      <c r="HO47" t="s">
        <v>45</v>
      </c>
      <c r="HP47" t="s">
        <v>41</v>
      </c>
      <c r="HQ47" t="s">
        <v>41</v>
      </c>
      <c r="HS47">
        <v>0</v>
      </c>
      <c r="IK47">
        <v>0</v>
      </c>
    </row>
    <row r="48" spans="1:245" x14ac:dyDescent="0.2">
      <c r="A48">
        <v>17</v>
      </c>
      <c r="B48">
        <v>1</v>
      </c>
      <c r="C48">
        <f>ROW(SmtRes!A53)</f>
        <v>53</v>
      </c>
      <c r="D48">
        <f>ROW(EtalonRes!A53)</f>
        <v>53</v>
      </c>
      <c r="E48" t="s">
        <v>85</v>
      </c>
      <c r="F48" t="s">
        <v>86</v>
      </c>
      <c r="G48" t="s">
        <v>87</v>
      </c>
      <c r="H48" t="s">
        <v>62</v>
      </c>
      <c r="I48">
        <f>ROUND(1/100,7)</f>
        <v>0.01</v>
      </c>
      <c r="J48">
        <v>0</v>
      </c>
      <c r="K48">
        <f>ROUND(1/100,7)</f>
        <v>0.01</v>
      </c>
      <c r="O48">
        <f t="shared" si="28"/>
        <v>3082.54</v>
      </c>
      <c r="P48">
        <f>SUMIF(SmtRes!AQ42:'SmtRes'!AQ53,"=1",SmtRes!DF42:'SmtRes'!DF53)</f>
        <v>0</v>
      </c>
      <c r="Q48">
        <f>SUMIF(SmtRes!AQ42:'SmtRes'!AQ53,"=1",SmtRes!DG42:'SmtRes'!DG53)</f>
        <v>16.96</v>
      </c>
      <c r="R48">
        <f>SUMIF(SmtRes!AQ42:'SmtRes'!AQ53,"=1",SmtRes!DH42:'SmtRes'!DH53)</f>
        <v>11.459999999999999</v>
      </c>
      <c r="S48">
        <f>SUMIF(SmtRes!AQ42:'SmtRes'!AQ53,"=1",SmtRes!DI42:'SmtRes'!DI53)</f>
        <v>3054.12</v>
      </c>
      <c r="T48">
        <f t="shared" si="29"/>
        <v>0</v>
      </c>
      <c r="U48">
        <f>SUMIF(SmtRes!AQ42:'SmtRes'!AQ53,"=1",SmtRes!CV42:'SmtRes'!CV53)</f>
        <v>5.4950000000000001</v>
      </c>
      <c r="V48">
        <f>SUMIF(SmtRes!AQ42:'SmtRes'!AQ53,"=1",SmtRes!CW42:'SmtRes'!CW53)</f>
        <v>2.1140000000000003E-2</v>
      </c>
      <c r="W48">
        <f t="shared" si="30"/>
        <v>0</v>
      </c>
      <c r="X48">
        <f t="shared" si="31"/>
        <v>3372.14</v>
      </c>
      <c r="Y48">
        <f t="shared" si="32"/>
        <v>2237.87</v>
      </c>
      <c r="AA48">
        <v>449016111</v>
      </c>
      <c r="AB48">
        <f t="shared" si="33"/>
        <v>307090.14916999999</v>
      </c>
      <c r="AC48">
        <f>ROUND((0),6)</f>
        <v>0</v>
      </c>
      <c r="AD48">
        <f>ROUND((((SUM(SmtRes!BR42:'SmtRes'!BR53))-(SUM(SmtRes!BS42:'SmtRes'!BS53)))+AE48),6)</f>
        <v>1678.04917</v>
      </c>
      <c r="AE48">
        <f>ROUND((SUM(SmtRes!BS42:'SmtRes'!BS53)),6)</f>
        <v>1145.4154599999999</v>
      </c>
      <c r="AF48">
        <f>ROUND((SUM(SmtRes!BT42:'SmtRes'!BT53)),6)</f>
        <v>305412.09999999998</v>
      </c>
      <c r="AG48">
        <f t="shared" si="34"/>
        <v>0</v>
      </c>
      <c r="AH48">
        <f>(SUM(SmtRes!BU42:'SmtRes'!BU53))</f>
        <v>549.5</v>
      </c>
      <c r="AI48">
        <f>(SUM(SmtRes!BV42:'SmtRes'!BV53))</f>
        <v>2.1139999999999999</v>
      </c>
      <c r="AJ48">
        <f t="shared" si="35"/>
        <v>0</v>
      </c>
      <c r="AK48">
        <v>443898.29897999996</v>
      </c>
      <c r="AL48">
        <v>3561.77808</v>
      </c>
      <c r="AM48">
        <v>2397.2131000000004</v>
      </c>
      <c r="AN48">
        <v>1636.3078000000003</v>
      </c>
      <c r="AO48">
        <v>436302.99999999994</v>
      </c>
      <c r="AP48">
        <v>0</v>
      </c>
      <c r="AQ48">
        <v>785</v>
      </c>
      <c r="AR48">
        <v>3.02</v>
      </c>
      <c r="AS48">
        <v>0</v>
      </c>
      <c r="AT48">
        <v>110</v>
      </c>
      <c r="AU48">
        <v>73</v>
      </c>
      <c r="AV48">
        <v>1</v>
      </c>
      <c r="AW48">
        <v>1</v>
      </c>
      <c r="AZ48">
        <v>1</v>
      </c>
      <c r="BA48">
        <v>1</v>
      </c>
      <c r="BB48">
        <v>1</v>
      </c>
      <c r="BC48">
        <v>1</v>
      </c>
      <c r="BD48" t="s">
        <v>3</v>
      </c>
      <c r="BE48" t="s">
        <v>3</v>
      </c>
      <c r="BF48" t="s">
        <v>3</v>
      </c>
      <c r="BG48" t="s">
        <v>3</v>
      </c>
      <c r="BH48">
        <v>0</v>
      </c>
      <c r="BI48">
        <v>1</v>
      </c>
      <c r="BJ48" t="s">
        <v>88</v>
      </c>
      <c r="BM48">
        <v>7001</v>
      </c>
      <c r="BN48">
        <v>0</v>
      </c>
      <c r="BO48" t="s">
        <v>3</v>
      </c>
      <c r="BP48">
        <v>0</v>
      </c>
      <c r="BQ48">
        <v>2</v>
      </c>
      <c r="BR48">
        <v>0</v>
      </c>
      <c r="BS48">
        <v>1</v>
      </c>
      <c r="BT48">
        <v>1</v>
      </c>
      <c r="BU48">
        <v>1</v>
      </c>
      <c r="BV48">
        <v>1</v>
      </c>
      <c r="BW48">
        <v>1</v>
      </c>
      <c r="BX48">
        <v>1</v>
      </c>
      <c r="BY48" t="s">
        <v>3</v>
      </c>
      <c r="BZ48">
        <v>110</v>
      </c>
      <c r="CA48">
        <v>73</v>
      </c>
      <c r="CB48" t="s">
        <v>3</v>
      </c>
      <c r="CE48">
        <v>0</v>
      </c>
      <c r="CF48">
        <v>0</v>
      </c>
      <c r="CG48">
        <v>0</v>
      </c>
      <c r="CM48">
        <v>0</v>
      </c>
      <c r="CN48" t="s">
        <v>64</v>
      </c>
      <c r="CO48">
        <v>0</v>
      </c>
      <c r="CP48">
        <f t="shared" si="36"/>
        <v>3082.54</v>
      </c>
      <c r="CQ48">
        <f>SUMIF(SmtRes!AQ42:'SmtRes'!AQ53,"=1",SmtRes!AA42:'SmtRes'!AA53)</f>
        <v>133587.15</v>
      </c>
      <c r="CR48">
        <f>SUMIF(SmtRes!AQ42:'SmtRes'!AQ53,"=1",SmtRes!AB42:'SmtRes'!AB53)</f>
        <v>1665.52</v>
      </c>
      <c r="CS48">
        <f>SUMIF(SmtRes!AQ42:'SmtRes'!AQ53,"=1",SmtRes!AC42:'SmtRes'!AC53)</f>
        <v>1159.93</v>
      </c>
      <c r="CT48">
        <f>SUMIF(SmtRes!AQ42:'SmtRes'!AQ53,"=1",SmtRes!AD42:'SmtRes'!AD53)</f>
        <v>555.79999999999995</v>
      </c>
      <c r="CU48">
        <f t="shared" si="37"/>
        <v>0</v>
      </c>
      <c r="CV48">
        <f>SUMIF(SmtRes!AQ42:'SmtRes'!AQ53,"=1",SmtRes!BU42:'SmtRes'!BU53)</f>
        <v>549.5</v>
      </c>
      <c r="CW48">
        <f>SUMIF(SmtRes!AQ42:'SmtRes'!AQ53,"=1",SmtRes!BV42:'SmtRes'!BV53)</f>
        <v>2.1139999999999999</v>
      </c>
      <c r="CX48">
        <f t="shared" si="38"/>
        <v>0</v>
      </c>
      <c r="CY48">
        <f t="shared" si="39"/>
        <v>3372.1379999999999</v>
      </c>
      <c r="CZ48">
        <f t="shared" si="40"/>
        <v>2237.8733999999999</v>
      </c>
      <c r="DC48" t="s">
        <v>3</v>
      </c>
      <c r="DD48" t="s">
        <v>38</v>
      </c>
      <c r="DE48" t="s">
        <v>65</v>
      </c>
      <c r="DF48" t="s">
        <v>65</v>
      </c>
      <c r="DG48" t="s">
        <v>65</v>
      </c>
      <c r="DH48" t="s">
        <v>3</v>
      </c>
      <c r="DI48" t="s">
        <v>65</v>
      </c>
      <c r="DJ48" t="s">
        <v>65</v>
      </c>
      <c r="DK48" t="s">
        <v>3</v>
      </c>
      <c r="DL48" t="s">
        <v>3</v>
      </c>
      <c r="DM48" t="s">
        <v>3</v>
      </c>
      <c r="DN48">
        <v>0</v>
      </c>
      <c r="DO48">
        <v>0</v>
      </c>
      <c r="DP48">
        <v>1</v>
      </c>
      <c r="DQ48">
        <v>1</v>
      </c>
      <c r="DU48">
        <v>1013</v>
      </c>
      <c r="DV48" t="s">
        <v>62</v>
      </c>
      <c r="DW48" t="s">
        <v>62</v>
      </c>
      <c r="DX48">
        <v>1</v>
      </c>
      <c r="DZ48" t="s">
        <v>3</v>
      </c>
      <c r="EA48" t="s">
        <v>3</v>
      </c>
      <c r="EB48" t="s">
        <v>3</v>
      </c>
      <c r="EC48" t="s">
        <v>3</v>
      </c>
      <c r="EE48">
        <v>416980018</v>
      </c>
      <c r="EF48">
        <v>2</v>
      </c>
      <c r="EG48" t="s">
        <v>40</v>
      </c>
      <c r="EH48">
        <v>7</v>
      </c>
      <c r="EI48" t="s">
        <v>41</v>
      </c>
      <c r="EJ48">
        <v>1</v>
      </c>
      <c r="EK48">
        <v>7001</v>
      </c>
      <c r="EL48" t="s">
        <v>41</v>
      </c>
      <c r="EM48" t="s">
        <v>42</v>
      </c>
      <c r="EO48" t="s">
        <v>66</v>
      </c>
      <c r="EQ48">
        <v>512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785</v>
      </c>
      <c r="EX48">
        <v>3.02</v>
      </c>
      <c r="EY48">
        <v>0</v>
      </c>
      <c r="FQ48">
        <v>0</v>
      </c>
      <c r="FR48">
        <v>0</v>
      </c>
      <c r="FS48">
        <v>0</v>
      </c>
      <c r="FX48">
        <v>110</v>
      </c>
      <c r="FY48">
        <v>73</v>
      </c>
      <c r="GA48" t="s">
        <v>3</v>
      </c>
      <c r="GD48">
        <v>1</v>
      </c>
      <c r="GF48">
        <v>1630398916</v>
      </c>
      <c r="GG48">
        <v>2</v>
      </c>
      <c r="GH48">
        <v>1</v>
      </c>
      <c r="GI48">
        <v>-2</v>
      </c>
      <c r="GJ48">
        <v>0</v>
      </c>
      <c r="GK48">
        <v>0</v>
      </c>
      <c r="GL48">
        <f t="shared" si="41"/>
        <v>0</v>
      </c>
      <c r="GM48">
        <f t="shared" si="42"/>
        <v>8692.5499999999993</v>
      </c>
      <c r="GN48">
        <f t="shared" si="43"/>
        <v>8692.5499999999993</v>
      </c>
      <c r="GO48">
        <f t="shared" si="44"/>
        <v>0</v>
      </c>
      <c r="GP48">
        <f t="shared" si="45"/>
        <v>0</v>
      </c>
      <c r="GR48">
        <v>0</v>
      </c>
      <c r="GS48">
        <v>0</v>
      </c>
      <c r="GT48">
        <v>0</v>
      </c>
      <c r="GU48" t="s">
        <v>3</v>
      </c>
      <c r="GV48">
        <f t="shared" si="46"/>
        <v>0</v>
      </c>
      <c r="GW48">
        <v>1</v>
      </c>
      <c r="GX48">
        <f t="shared" si="47"/>
        <v>0</v>
      </c>
      <c r="HA48">
        <v>0</v>
      </c>
      <c r="HB48">
        <v>0</v>
      </c>
      <c r="HC48">
        <f t="shared" si="48"/>
        <v>0</v>
      </c>
      <c r="HE48" t="s">
        <v>3</v>
      </c>
      <c r="HF48" t="s">
        <v>3</v>
      </c>
      <c r="HM48" t="s">
        <v>3</v>
      </c>
      <c r="HN48" t="s">
        <v>44</v>
      </c>
      <c r="HO48" t="s">
        <v>45</v>
      </c>
      <c r="HP48" t="s">
        <v>41</v>
      </c>
      <c r="HQ48" t="s">
        <v>41</v>
      </c>
      <c r="HS48">
        <v>0</v>
      </c>
      <c r="IK48">
        <v>0</v>
      </c>
    </row>
    <row r="49" spans="1:245" x14ac:dyDescent="0.2">
      <c r="A49">
        <v>18</v>
      </c>
      <c r="B49">
        <v>1</v>
      </c>
      <c r="C49">
        <v>49</v>
      </c>
      <c r="E49" t="s">
        <v>89</v>
      </c>
      <c r="F49" t="s">
        <v>47</v>
      </c>
      <c r="G49" t="s">
        <v>48</v>
      </c>
      <c r="H49" t="s">
        <v>49</v>
      </c>
      <c r="I49">
        <f>I48*J49</f>
        <v>0</v>
      </c>
      <c r="J49">
        <v>0</v>
      </c>
      <c r="K49">
        <v>5</v>
      </c>
      <c r="O49">
        <f t="shared" si="28"/>
        <v>0</v>
      </c>
      <c r="P49">
        <f>ROUND(CQ49*I49,2)</f>
        <v>0</v>
      </c>
      <c r="Q49">
        <f>ROUND(CR49*I49,2)</f>
        <v>0</v>
      </c>
      <c r="R49">
        <f>ROUND(CS49*I49,2)</f>
        <v>0</v>
      </c>
      <c r="S49">
        <f>ROUND(CT49*I49,2)</f>
        <v>0</v>
      </c>
      <c r="T49">
        <f t="shared" si="29"/>
        <v>0</v>
      </c>
      <c r="U49">
        <f>ROUND(CV49*I49,7)</f>
        <v>0</v>
      </c>
      <c r="V49">
        <f>ROUND(CW49*I49,7)</f>
        <v>0</v>
      </c>
      <c r="W49">
        <f t="shared" si="30"/>
        <v>0</v>
      </c>
      <c r="X49">
        <f t="shared" si="31"/>
        <v>0</v>
      </c>
      <c r="Y49">
        <f t="shared" si="32"/>
        <v>0</v>
      </c>
      <c r="AA49">
        <v>449016111</v>
      </c>
      <c r="AB49">
        <f t="shared" si="33"/>
        <v>0</v>
      </c>
      <c r="AC49">
        <f>ROUND((ES49),6)</f>
        <v>0</v>
      </c>
      <c r="AD49">
        <f>ROUND((((ET49)-(EU49))+AE49),6)</f>
        <v>0</v>
      </c>
      <c r="AE49">
        <f t="shared" ref="AE49:AF51" si="58">ROUND((EU49),6)</f>
        <v>0</v>
      </c>
      <c r="AF49">
        <f t="shared" si="58"/>
        <v>0</v>
      </c>
      <c r="AG49">
        <f t="shared" si="34"/>
        <v>0</v>
      </c>
      <c r="AH49">
        <f t="shared" ref="AH49:AI51" si="59">(EW49)</f>
        <v>0</v>
      </c>
      <c r="AI49">
        <f t="shared" si="59"/>
        <v>0</v>
      </c>
      <c r="AJ49">
        <f t="shared" si="35"/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110</v>
      </c>
      <c r="AU49">
        <v>73</v>
      </c>
      <c r="AV49">
        <v>1</v>
      </c>
      <c r="AW49">
        <v>1</v>
      </c>
      <c r="AZ49">
        <v>1</v>
      </c>
      <c r="BA49">
        <v>1</v>
      </c>
      <c r="BB49">
        <v>1</v>
      </c>
      <c r="BC49">
        <v>1</v>
      </c>
      <c r="BD49" t="s">
        <v>3</v>
      </c>
      <c r="BE49" t="s">
        <v>3</v>
      </c>
      <c r="BF49" t="s">
        <v>3</v>
      </c>
      <c r="BG49" t="s">
        <v>3</v>
      </c>
      <c r="BH49">
        <v>3</v>
      </c>
      <c r="BI49">
        <v>1</v>
      </c>
      <c r="BJ49" t="s">
        <v>3</v>
      </c>
      <c r="BM49">
        <v>7001</v>
      </c>
      <c r="BN49">
        <v>0</v>
      </c>
      <c r="BO49" t="s">
        <v>3</v>
      </c>
      <c r="BP49">
        <v>0</v>
      </c>
      <c r="BQ49">
        <v>2</v>
      </c>
      <c r="BR49">
        <v>0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 t="s">
        <v>3</v>
      </c>
      <c r="BZ49">
        <v>110</v>
      </c>
      <c r="CA49">
        <v>73</v>
      </c>
      <c r="CB49" t="s">
        <v>3</v>
      </c>
      <c r="CE49">
        <v>0</v>
      </c>
      <c r="CF49">
        <v>0</v>
      </c>
      <c r="CG49">
        <v>0</v>
      </c>
      <c r="CM49">
        <v>0</v>
      </c>
      <c r="CN49" t="s">
        <v>64</v>
      </c>
      <c r="CO49">
        <v>0</v>
      </c>
      <c r="CP49">
        <f t="shared" si="36"/>
        <v>0</v>
      </c>
      <c r="CQ49">
        <f>ROUND(AL49*BC49,2)</f>
        <v>0</v>
      </c>
      <c r="CR49">
        <f>ROUND(AM49*BB49,2)</f>
        <v>0</v>
      </c>
      <c r="CS49">
        <f>ROUND(AN49*BS49,2)</f>
        <v>0</v>
      </c>
      <c r="CT49">
        <f>ROUND(AO49*BA49,2)</f>
        <v>0</v>
      </c>
      <c r="CU49">
        <f t="shared" si="37"/>
        <v>0</v>
      </c>
      <c r="CV49">
        <f t="shared" ref="CV49:CW51" si="60">AH49</f>
        <v>0</v>
      </c>
      <c r="CW49">
        <f t="shared" si="60"/>
        <v>0</v>
      </c>
      <c r="CX49">
        <f t="shared" si="38"/>
        <v>0</v>
      </c>
      <c r="CY49">
        <f t="shared" si="39"/>
        <v>0</v>
      </c>
      <c r="CZ49">
        <f t="shared" si="40"/>
        <v>0</v>
      </c>
      <c r="DC49" t="s">
        <v>3</v>
      </c>
      <c r="DD49" t="s">
        <v>3</v>
      </c>
      <c r="DE49" t="s">
        <v>3</v>
      </c>
      <c r="DF49" t="s">
        <v>3</v>
      </c>
      <c r="DG49" t="s">
        <v>3</v>
      </c>
      <c r="DH49" t="s">
        <v>3</v>
      </c>
      <c r="DI49" t="s">
        <v>3</v>
      </c>
      <c r="DJ49" t="s">
        <v>3</v>
      </c>
      <c r="DK49" t="s">
        <v>3</v>
      </c>
      <c r="DL49" t="s">
        <v>3</v>
      </c>
      <c r="DM49" t="s">
        <v>3</v>
      </c>
      <c r="DN49">
        <v>0</v>
      </c>
      <c r="DO49">
        <v>0</v>
      </c>
      <c r="DP49">
        <v>1</v>
      </c>
      <c r="DQ49">
        <v>1</v>
      </c>
      <c r="DU49">
        <v>1007</v>
      </c>
      <c r="DV49" t="s">
        <v>49</v>
      </c>
      <c r="DW49" t="s">
        <v>49</v>
      </c>
      <c r="DX49">
        <v>1</v>
      </c>
      <c r="DZ49" t="s">
        <v>3</v>
      </c>
      <c r="EA49" t="s">
        <v>3</v>
      </c>
      <c r="EB49" t="s">
        <v>3</v>
      </c>
      <c r="EC49" t="s">
        <v>3</v>
      </c>
      <c r="EE49">
        <v>416980018</v>
      </c>
      <c r="EF49">
        <v>2</v>
      </c>
      <c r="EG49" t="s">
        <v>40</v>
      </c>
      <c r="EH49">
        <v>7</v>
      </c>
      <c r="EI49" t="s">
        <v>41</v>
      </c>
      <c r="EJ49">
        <v>1</v>
      </c>
      <c r="EK49">
        <v>7001</v>
      </c>
      <c r="EL49" t="s">
        <v>41</v>
      </c>
      <c r="EM49" t="s">
        <v>42</v>
      </c>
      <c r="EO49" t="s">
        <v>66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FQ49">
        <v>0</v>
      </c>
      <c r="FR49">
        <v>0</v>
      </c>
      <c r="FS49">
        <v>0</v>
      </c>
      <c r="FX49">
        <v>110</v>
      </c>
      <c r="FY49">
        <v>73</v>
      </c>
      <c r="GA49" t="s">
        <v>3</v>
      </c>
      <c r="GD49">
        <v>1</v>
      </c>
      <c r="GF49">
        <v>-157982121</v>
      </c>
      <c r="GG49">
        <v>2</v>
      </c>
      <c r="GH49">
        <v>1</v>
      </c>
      <c r="GI49">
        <v>-2</v>
      </c>
      <c r="GJ49">
        <v>0</v>
      </c>
      <c r="GK49">
        <v>0</v>
      </c>
      <c r="GL49">
        <f t="shared" si="41"/>
        <v>0</v>
      </c>
      <c r="GM49">
        <f t="shared" si="42"/>
        <v>0</v>
      </c>
      <c r="GN49">
        <f t="shared" si="43"/>
        <v>0</v>
      </c>
      <c r="GO49">
        <f t="shared" si="44"/>
        <v>0</v>
      </c>
      <c r="GP49">
        <f t="shared" si="45"/>
        <v>0</v>
      </c>
      <c r="GR49">
        <v>0</v>
      </c>
      <c r="GS49">
        <v>0</v>
      </c>
      <c r="GT49">
        <v>0</v>
      </c>
      <c r="GU49" t="s">
        <v>3</v>
      </c>
      <c r="GV49">
        <f t="shared" si="46"/>
        <v>0</v>
      </c>
      <c r="GW49">
        <v>1</v>
      </c>
      <c r="GX49">
        <f t="shared" si="47"/>
        <v>0</v>
      </c>
      <c r="HA49">
        <v>0</v>
      </c>
      <c r="HB49">
        <v>0</v>
      </c>
      <c r="HC49">
        <f t="shared" si="48"/>
        <v>0</v>
      </c>
      <c r="HE49" t="s">
        <v>3</v>
      </c>
      <c r="HF49" t="s">
        <v>3</v>
      </c>
      <c r="HM49" t="s">
        <v>38</v>
      </c>
      <c r="HN49" t="s">
        <v>44</v>
      </c>
      <c r="HO49" t="s">
        <v>45</v>
      </c>
      <c r="HP49" t="s">
        <v>41</v>
      </c>
      <c r="HQ49" t="s">
        <v>41</v>
      </c>
      <c r="HS49">
        <v>0</v>
      </c>
      <c r="IK49">
        <v>0</v>
      </c>
    </row>
    <row r="50" spans="1:245" x14ac:dyDescent="0.2">
      <c r="A50">
        <v>18</v>
      </c>
      <c r="B50">
        <v>1</v>
      </c>
      <c r="C50">
        <v>52</v>
      </c>
      <c r="E50" t="s">
        <v>90</v>
      </c>
      <c r="F50" t="s">
        <v>69</v>
      </c>
      <c r="G50" t="s">
        <v>70</v>
      </c>
      <c r="H50" t="s">
        <v>32</v>
      </c>
      <c r="I50">
        <f>I48*J50</f>
        <v>0</v>
      </c>
      <c r="J50">
        <v>0</v>
      </c>
      <c r="K50">
        <v>100</v>
      </c>
      <c r="O50">
        <f t="shared" si="28"/>
        <v>0</v>
      </c>
      <c r="P50">
        <f>ROUND(CQ50*I50,2)</f>
        <v>0</v>
      </c>
      <c r="Q50">
        <f>ROUND(CR50*I50,2)</f>
        <v>0</v>
      </c>
      <c r="R50">
        <f>ROUND(CS50*I50,2)</f>
        <v>0</v>
      </c>
      <c r="S50">
        <f>ROUND(CT50*I50,2)</f>
        <v>0</v>
      </c>
      <c r="T50">
        <f t="shared" si="29"/>
        <v>0</v>
      </c>
      <c r="U50">
        <f>ROUND(CV50*I50,7)</f>
        <v>0</v>
      </c>
      <c r="V50">
        <f>ROUND(CW50*I50,7)</f>
        <v>0</v>
      </c>
      <c r="W50">
        <f t="shared" si="30"/>
        <v>0</v>
      </c>
      <c r="X50">
        <f t="shared" si="31"/>
        <v>0</v>
      </c>
      <c r="Y50">
        <f t="shared" si="32"/>
        <v>0</v>
      </c>
      <c r="AA50">
        <v>449016111</v>
      </c>
      <c r="AB50">
        <f t="shared" si="33"/>
        <v>0</v>
      </c>
      <c r="AC50">
        <f>ROUND((ES50),6)</f>
        <v>0</v>
      </c>
      <c r="AD50">
        <f>ROUND((((ET50)-(EU50))+AE50),6)</f>
        <v>0</v>
      </c>
      <c r="AE50">
        <f t="shared" si="58"/>
        <v>0</v>
      </c>
      <c r="AF50">
        <f t="shared" si="58"/>
        <v>0</v>
      </c>
      <c r="AG50">
        <f t="shared" si="34"/>
        <v>0</v>
      </c>
      <c r="AH50">
        <f t="shared" si="59"/>
        <v>0</v>
      </c>
      <c r="AI50">
        <f t="shared" si="59"/>
        <v>0</v>
      </c>
      <c r="AJ50">
        <f t="shared" si="35"/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110</v>
      </c>
      <c r="AU50">
        <v>73</v>
      </c>
      <c r="AV50">
        <v>1</v>
      </c>
      <c r="AW50">
        <v>1</v>
      </c>
      <c r="AZ50">
        <v>1</v>
      </c>
      <c r="BA50">
        <v>1</v>
      </c>
      <c r="BB50">
        <v>1</v>
      </c>
      <c r="BC50">
        <v>1</v>
      </c>
      <c r="BD50" t="s">
        <v>3</v>
      </c>
      <c r="BE50" t="s">
        <v>3</v>
      </c>
      <c r="BF50" t="s">
        <v>3</v>
      </c>
      <c r="BG50" t="s">
        <v>3</v>
      </c>
      <c r="BH50">
        <v>3</v>
      </c>
      <c r="BI50">
        <v>1</v>
      </c>
      <c r="BJ50" t="s">
        <v>3</v>
      </c>
      <c r="BM50">
        <v>7001</v>
      </c>
      <c r="BN50">
        <v>0</v>
      </c>
      <c r="BO50" t="s">
        <v>3</v>
      </c>
      <c r="BP50">
        <v>0</v>
      </c>
      <c r="BQ50">
        <v>2</v>
      </c>
      <c r="BR50">
        <v>0</v>
      </c>
      <c r="BS50">
        <v>1</v>
      </c>
      <c r="BT50">
        <v>1</v>
      </c>
      <c r="BU50">
        <v>1</v>
      </c>
      <c r="BV50">
        <v>1</v>
      </c>
      <c r="BW50">
        <v>1</v>
      </c>
      <c r="BX50">
        <v>1</v>
      </c>
      <c r="BY50" t="s">
        <v>3</v>
      </c>
      <c r="BZ50">
        <v>110</v>
      </c>
      <c r="CA50">
        <v>73</v>
      </c>
      <c r="CB50" t="s">
        <v>3</v>
      </c>
      <c r="CE50">
        <v>0</v>
      </c>
      <c r="CF50">
        <v>0</v>
      </c>
      <c r="CG50">
        <v>0</v>
      </c>
      <c r="CM50">
        <v>0</v>
      </c>
      <c r="CN50" t="s">
        <v>64</v>
      </c>
      <c r="CO50">
        <v>0</v>
      </c>
      <c r="CP50">
        <f t="shared" si="36"/>
        <v>0</v>
      </c>
      <c r="CQ50">
        <f>ROUND(AL50*BC50,2)</f>
        <v>0</v>
      </c>
      <c r="CR50">
        <f>ROUND(AM50*BB50,2)</f>
        <v>0</v>
      </c>
      <c r="CS50">
        <f>ROUND(AN50*BS50,2)</f>
        <v>0</v>
      </c>
      <c r="CT50">
        <f>ROUND(AO50*BA50,2)</f>
        <v>0</v>
      </c>
      <c r="CU50">
        <f t="shared" si="37"/>
        <v>0</v>
      </c>
      <c r="CV50">
        <f t="shared" si="60"/>
        <v>0</v>
      </c>
      <c r="CW50">
        <f t="shared" si="60"/>
        <v>0</v>
      </c>
      <c r="CX50">
        <f t="shared" si="38"/>
        <v>0</v>
      </c>
      <c r="CY50">
        <f t="shared" si="39"/>
        <v>0</v>
      </c>
      <c r="CZ50">
        <f t="shared" si="40"/>
        <v>0</v>
      </c>
      <c r="DC50" t="s">
        <v>3</v>
      </c>
      <c r="DD50" t="s">
        <v>3</v>
      </c>
      <c r="DE50" t="s">
        <v>3</v>
      </c>
      <c r="DF50" t="s">
        <v>3</v>
      </c>
      <c r="DG50" t="s">
        <v>3</v>
      </c>
      <c r="DH50" t="s">
        <v>3</v>
      </c>
      <c r="DI50" t="s">
        <v>3</v>
      </c>
      <c r="DJ50" t="s">
        <v>3</v>
      </c>
      <c r="DK50" t="s">
        <v>3</v>
      </c>
      <c r="DL50" t="s">
        <v>3</v>
      </c>
      <c r="DM50" t="s">
        <v>3</v>
      </c>
      <c r="DN50">
        <v>0</v>
      </c>
      <c r="DO50">
        <v>0</v>
      </c>
      <c r="DP50">
        <v>1</v>
      </c>
      <c r="DQ50">
        <v>1</v>
      </c>
      <c r="DU50">
        <v>1013</v>
      </c>
      <c r="DV50" t="s">
        <v>32</v>
      </c>
      <c r="DW50" t="s">
        <v>32</v>
      </c>
      <c r="DX50">
        <v>1</v>
      </c>
      <c r="DZ50" t="s">
        <v>3</v>
      </c>
      <c r="EA50" t="s">
        <v>3</v>
      </c>
      <c r="EB50" t="s">
        <v>3</v>
      </c>
      <c r="EC50" t="s">
        <v>3</v>
      </c>
      <c r="EE50">
        <v>416980018</v>
      </c>
      <c r="EF50">
        <v>2</v>
      </c>
      <c r="EG50" t="s">
        <v>40</v>
      </c>
      <c r="EH50">
        <v>7</v>
      </c>
      <c r="EI50" t="s">
        <v>41</v>
      </c>
      <c r="EJ50">
        <v>1</v>
      </c>
      <c r="EK50">
        <v>7001</v>
      </c>
      <c r="EL50" t="s">
        <v>41</v>
      </c>
      <c r="EM50" t="s">
        <v>42</v>
      </c>
      <c r="EO50" t="s">
        <v>66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FQ50">
        <v>0</v>
      </c>
      <c r="FR50">
        <v>0</v>
      </c>
      <c r="FS50">
        <v>0</v>
      </c>
      <c r="FX50">
        <v>110</v>
      </c>
      <c r="FY50">
        <v>73</v>
      </c>
      <c r="GA50" t="s">
        <v>3</v>
      </c>
      <c r="GD50">
        <v>1</v>
      </c>
      <c r="GF50">
        <v>888337275</v>
      </c>
      <c r="GG50">
        <v>2</v>
      </c>
      <c r="GH50">
        <v>1</v>
      </c>
      <c r="GI50">
        <v>-2</v>
      </c>
      <c r="GJ50">
        <v>0</v>
      </c>
      <c r="GK50">
        <v>0</v>
      </c>
      <c r="GL50">
        <f t="shared" si="41"/>
        <v>0</v>
      </c>
      <c r="GM50">
        <f t="shared" si="42"/>
        <v>0</v>
      </c>
      <c r="GN50">
        <f t="shared" si="43"/>
        <v>0</v>
      </c>
      <c r="GO50">
        <f t="shared" si="44"/>
        <v>0</v>
      </c>
      <c r="GP50">
        <f t="shared" si="45"/>
        <v>0</v>
      </c>
      <c r="GR50">
        <v>0</v>
      </c>
      <c r="GS50">
        <v>0</v>
      </c>
      <c r="GT50">
        <v>0</v>
      </c>
      <c r="GU50" t="s">
        <v>3</v>
      </c>
      <c r="GV50">
        <f t="shared" si="46"/>
        <v>0</v>
      </c>
      <c r="GW50">
        <v>1</v>
      </c>
      <c r="GX50">
        <f t="shared" si="47"/>
        <v>0</v>
      </c>
      <c r="HA50">
        <v>0</v>
      </c>
      <c r="HB50">
        <v>0</v>
      </c>
      <c r="HC50">
        <f t="shared" si="48"/>
        <v>0</v>
      </c>
      <c r="HE50" t="s">
        <v>3</v>
      </c>
      <c r="HF50" t="s">
        <v>3</v>
      </c>
      <c r="HM50" t="s">
        <v>38</v>
      </c>
      <c r="HN50" t="s">
        <v>44</v>
      </c>
      <c r="HO50" t="s">
        <v>45</v>
      </c>
      <c r="HP50" t="s">
        <v>41</v>
      </c>
      <c r="HQ50" t="s">
        <v>41</v>
      </c>
      <c r="HS50">
        <v>0</v>
      </c>
      <c r="IK50">
        <v>0</v>
      </c>
    </row>
    <row r="51" spans="1:245" x14ac:dyDescent="0.2">
      <c r="A51">
        <v>18</v>
      </c>
      <c r="B51">
        <v>1</v>
      </c>
      <c r="C51">
        <v>53</v>
      </c>
      <c r="E51" t="s">
        <v>91</v>
      </c>
      <c r="F51" t="s">
        <v>92</v>
      </c>
      <c r="G51" t="s">
        <v>93</v>
      </c>
      <c r="H51" t="s">
        <v>32</v>
      </c>
      <c r="I51">
        <f>I48*J51</f>
        <v>0</v>
      </c>
      <c r="J51">
        <v>0</v>
      </c>
      <c r="K51">
        <v>100</v>
      </c>
      <c r="O51">
        <f t="shared" si="28"/>
        <v>0</v>
      </c>
      <c r="P51">
        <f>ROUND(CQ51*I51,2)</f>
        <v>0</v>
      </c>
      <c r="Q51">
        <f>ROUND(CR51*I51,2)</f>
        <v>0</v>
      </c>
      <c r="R51">
        <f>ROUND(CS51*I51,2)</f>
        <v>0</v>
      </c>
      <c r="S51">
        <f>ROUND(CT51*I51,2)</f>
        <v>0</v>
      </c>
      <c r="T51">
        <f t="shared" si="29"/>
        <v>0</v>
      </c>
      <c r="U51">
        <f>ROUND(CV51*I51,7)</f>
        <v>0</v>
      </c>
      <c r="V51">
        <f>ROUND(CW51*I51,7)</f>
        <v>0</v>
      </c>
      <c r="W51">
        <f t="shared" si="30"/>
        <v>0</v>
      </c>
      <c r="X51">
        <f t="shared" si="31"/>
        <v>0</v>
      </c>
      <c r="Y51">
        <f t="shared" si="32"/>
        <v>0</v>
      </c>
      <c r="AA51">
        <v>449016111</v>
      </c>
      <c r="AB51">
        <f t="shared" si="33"/>
        <v>0</v>
      </c>
      <c r="AC51">
        <f>ROUND((ES51),6)</f>
        <v>0</v>
      </c>
      <c r="AD51">
        <f>ROUND((((ET51)-(EU51))+AE51),6)</f>
        <v>0</v>
      </c>
      <c r="AE51">
        <f t="shared" si="58"/>
        <v>0</v>
      </c>
      <c r="AF51">
        <f t="shared" si="58"/>
        <v>0</v>
      </c>
      <c r="AG51">
        <f t="shared" si="34"/>
        <v>0</v>
      </c>
      <c r="AH51">
        <f t="shared" si="59"/>
        <v>0</v>
      </c>
      <c r="AI51">
        <f t="shared" si="59"/>
        <v>0</v>
      </c>
      <c r="AJ51">
        <f t="shared" si="35"/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110</v>
      </c>
      <c r="AU51">
        <v>73</v>
      </c>
      <c r="AV51">
        <v>1</v>
      </c>
      <c r="AW51">
        <v>1</v>
      </c>
      <c r="AZ51">
        <v>1</v>
      </c>
      <c r="BA51">
        <v>1</v>
      </c>
      <c r="BB51">
        <v>1</v>
      </c>
      <c r="BC51">
        <v>1</v>
      </c>
      <c r="BD51" t="s">
        <v>3</v>
      </c>
      <c r="BE51" t="s">
        <v>3</v>
      </c>
      <c r="BF51" t="s">
        <v>3</v>
      </c>
      <c r="BG51" t="s">
        <v>3</v>
      </c>
      <c r="BH51">
        <v>3</v>
      </c>
      <c r="BI51">
        <v>1</v>
      </c>
      <c r="BJ51" t="s">
        <v>3</v>
      </c>
      <c r="BM51">
        <v>7001</v>
      </c>
      <c r="BN51">
        <v>0</v>
      </c>
      <c r="BO51" t="s">
        <v>3</v>
      </c>
      <c r="BP51">
        <v>0</v>
      </c>
      <c r="BQ51">
        <v>2</v>
      </c>
      <c r="BR51">
        <v>0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1</v>
      </c>
      <c r="BY51" t="s">
        <v>3</v>
      </c>
      <c r="BZ51">
        <v>110</v>
      </c>
      <c r="CA51">
        <v>73</v>
      </c>
      <c r="CB51" t="s">
        <v>3</v>
      </c>
      <c r="CE51">
        <v>0</v>
      </c>
      <c r="CF51">
        <v>0</v>
      </c>
      <c r="CG51">
        <v>0</v>
      </c>
      <c r="CM51">
        <v>0</v>
      </c>
      <c r="CN51" t="s">
        <v>64</v>
      </c>
      <c r="CO51">
        <v>0</v>
      </c>
      <c r="CP51">
        <f t="shared" si="36"/>
        <v>0</v>
      </c>
      <c r="CQ51">
        <f>ROUND(AL51*BC51,2)</f>
        <v>0</v>
      </c>
      <c r="CR51">
        <f>ROUND(AM51*BB51,2)</f>
        <v>0</v>
      </c>
      <c r="CS51">
        <f>ROUND(AN51*BS51,2)</f>
        <v>0</v>
      </c>
      <c r="CT51">
        <f>ROUND(AO51*BA51,2)</f>
        <v>0</v>
      </c>
      <c r="CU51">
        <f t="shared" si="37"/>
        <v>0</v>
      </c>
      <c r="CV51">
        <f t="shared" si="60"/>
        <v>0</v>
      </c>
      <c r="CW51">
        <f t="shared" si="60"/>
        <v>0</v>
      </c>
      <c r="CX51">
        <f t="shared" si="38"/>
        <v>0</v>
      </c>
      <c r="CY51">
        <f t="shared" si="39"/>
        <v>0</v>
      </c>
      <c r="CZ51">
        <f t="shared" si="40"/>
        <v>0</v>
      </c>
      <c r="DC51" t="s">
        <v>3</v>
      </c>
      <c r="DD51" t="s">
        <v>3</v>
      </c>
      <c r="DE51" t="s">
        <v>3</v>
      </c>
      <c r="DF51" t="s">
        <v>3</v>
      </c>
      <c r="DG51" t="s">
        <v>3</v>
      </c>
      <c r="DH51" t="s">
        <v>3</v>
      </c>
      <c r="DI51" t="s">
        <v>3</v>
      </c>
      <c r="DJ51" t="s">
        <v>3</v>
      </c>
      <c r="DK51" t="s">
        <v>3</v>
      </c>
      <c r="DL51" t="s">
        <v>3</v>
      </c>
      <c r="DM51" t="s">
        <v>3</v>
      </c>
      <c r="DN51">
        <v>0</v>
      </c>
      <c r="DO51">
        <v>0</v>
      </c>
      <c r="DP51">
        <v>1</v>
      </c>
      <c r="DQ51">
        <v>1</v>
      </c>
      <c r="DU51">
        <v>1013</v>
      </c>
      <c r="DV51" t="s">
        <v>32</v>
      </c>
      <c r="DW51" t="s">
        <v>32</v>
      </c>
      <c r="DX51">
        <v>1</v>
      </c>
      <c r="DZ51" t="s">
        <v>3</v>
      </c>
      <c r="EA51" t="s">
        <v>3</v>
      </c>
      <c r="EB51" t="s">
        <v>3</v>
      </c>
      <c r="EC51" t="s">
        <v>3</v>
      </c>
      <c r="EE51">
        <v>416980018</v>
      </c>
      <c r="EF51">
        <v>2</v>
      </c>
      <c r="EG51" t="s">
        <v>40</v>
      </c>
      <c r="EH51">
        <v>7</v>
      </c>
      <c r="EI51" t="s">
        <v>41</v>
      </c>
      <c r="EJ51">
        <v>1</v>
      </c>
      <c r="EK51">
        <v>7001</v>
      </c>
      <c r="EL51" t="s">
        <v>41</v>
      </c>
      <c r="EM51" t="s">
        <v>42</v>
      </c>
      <c r="EO51" t="s">
        <v>66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FQ51">
        <v>0</v>
      </c>
      <c r="FR51">
        <v>0</v>
      </c>
      <c r="FS51">
        <v>0</v>
      </c>
      <c r="FX51">
        <v>110</v>
      </c>
      <c r="FY51">
        <v>73</v>
      </c>
      <c r="GA51" t="s">
        <v>3</v>
      </c>
      <c r="GD51">
        <v>1</v>
      </c>
      <c r="GF51">
        <v>2057453542</v>
      </c>
      <c r="GG51">
        <v>2</v>
      </c>
      <c r="GH51">
        <v>1</v>
      </c>
      <c r="GI51">
        <v>-2</v>
      </c>
      <c r="GJ51">
        <v>0</v>
      </c>
      <c r="GK51">
        <v>0</v>
      </c>
      <c r="GL51">
        <f t="shared" si="41"/>
        <v>0</v>
      </c>
      <c r="GM51">
        <f t="shared" si="42"/>
        <v>0</v>
      </c>
      <c r="GN51">
        <f t="shared" si="43"/>
        <v>0</v>
      </c>
      <c r="GO51">
        <f t="shared" si="44"/>
        <v>0</v>
      </c>
      <c r="GP51">
        <f t="shared" si="45"/>
        <v>0</v>
      </c>
      <c r="GR51">
        <v>0</v>
      </c>
      <c r="GS51">
        <v>0</v>
      </c>
      <c r="GT51">
        <v>0</v>
      </c>
      <c r="GU51" t="s">
        <v>3</v>
      </c>
      <c r="GV51">
        <f t="shared" si="46"/>
        <v>0</v>
      </c>
      <c r="GW51">
        <v>1</v>
      </c>
      <c r="GX51">
        <f t="shared" si="47"/>
        <v>0</v>
      </c>
      <c r="HA51">
        <v>0</v>
      </c>
      <c r="HB51">
        <v>0</v>
      </c>
      <c r="HC51">
        <f t="shared" si="48"/>
        <v>0</v>
      </c>
      <c r="HE51" t="s">
        <v>3</v>
      </c>
      <c r="HF51" t="s">
        <v>3</v>
      </c>
      <c r="HM51" t="s">
        <v>38</v>
      </c>
      <c r="HN51" t="s">
        <v>44</v>
      </c>
      <c r="HO51" t="s">
        <v>45</v>
      </c>
      <c r="HP51" t="s">
        <v>41</v>
      </c>
      <c r="HQ51" t="s">
        <v>41</v>
      </c>
      <c r="HS51">
        <v>0</v>
      </c>
      <c r="IK51">
        <v>0</v>
      </c>
    </row>
    <row r="52" spans="1:245" x14ac:dyDescent="0.2">
      <c r="A52">
        <v>17</v>
      </c>
      <c r="B52">
        <v>1</v>
      </c>
      <c r="C52">
        <f>ROW(SmtRes!A59)</f>
        <v>59</v>
      </c>
      <c r="D52">
        <f>ROW(EtalonRes!A59)</f>
        <v>59</v>
      </c>
      <c r="E52" t="s">
        <v>94</v>
      </c>
      <c r="F52" t="s">
        <v>95</v>
      </c>
      <c r="G52" t="s">
        <v>96</v>
      </c>
      <c r="H52" t="s">
        <v>62</v>
      </c>
      <c r="I52">
        <f>ROUND(1/100,7)</f>
        <v>0.01</v>
      </c>
      <c r="J52">
        <v>0</v>
      </c>
      <c r="K52">
        <f>ROUND(1/100,7)</f>
        <v>0.01</v>
      </c>
      <c r="O52">
        <f t="shared" si="28"/>
        <v>243.82</v>
      </c>
      <c r="P52">
        <f>SUMIF(SmtRes!AQ54:'SmtRes'!AQ59,"=1",SmtRes!DF54:'SmtRes'!DF59)</f>
        <v>0</v>
      </c>
      <c r="Q52">
        <f>SUMIF(SmtRes!AQ54:'SmtRes'!AQ59,"=1",SmtRes!DG54:'SmtRes'!DG59)</f>
        <v>4.34</v>
      </c>
      <c r="R52">
        <f>SUMIF(SmtRes!AQ54:'SmtRes'!AQ59,"=1",SmtRes!DH54:'SmtRes'!DH59)</f>
        <v>1.28</v>
      </c>
      <c r="S52">
        <f>SUMIF(SmtRes!AQ54:'SmtRes'!AQ59,"=1",SmtRes!DI54:'SmtRes'!DI59)</f>
        <v>238.2</v>
      </c>
      <c r="T52">
        <f t="shared" si="29"/>
        <v>0</v>
      </c>
      <c r="U52">
        <f>SUMIF(SmtRes!AQ54:'SmtRes'!AQ59,"=1",SmtRes!CV54:'SmtRes'!CV59)</f>
        <v>0.497</v>
      </c>
      <c r="V52">
        <f>SUMIF(SmtRes!AQ54:'SmtRes'!AQ59,"=1",SmtRes!CW54:'SmtRes'!CW59)</f>
        <v>2.3800000000000002E-3</v>
      </c>
      <c r="W52">
        <f t="shared" si="30"/>
        <v>0</v>
      </c>
      <c r="X52">
        <f t="shared" si="31"/>
        <v>263.43</v>
      </c>
      <c r="Y52">
        <f t="shared" si="32"/>
        <v>174.82</v>
      </c>
      <c r="AA52">
        <v>449016111</v>
      </c>
      <c r="AB52">
        <f t="shared" si="33"/>
        <v>24253.4768</v>
      </c>
      <c r="AC52">
        <f>ROUND((0),6)</f>
        <v>0</v>
      </c>
      <c r="AD52">
        <f>ROUND((((SUM(SmtRes!BR54:'SmtRes'!BR59))-(SUM(SmtRes!BS54:'SmtRes'!BS59)))+AE52),6)</f>
        <v>433.75779999999997</v>
      </c>
      <c r="AE52">
        <f>ROUND((SUM(SmtRes!BS54:'SmtRes'!BS59)),6)</f>
        <v>128.44622000000001</v>
      </c>
      <c r="AF52">
        <f>ROUND((SUM(SmtRes!BT54:'SmtRes'!BT59)),6)</f>
        <v>23819.719000000001</v>
      </c>
      <c r="AG52">
        <f t="shared" si="34"/>
        <v>0</v>
      </c>
      <c r="AH52">
        <f>(SUM(SmtRes!BU54:'SmtRes'!BU59))</f>
        <v>49.699999999999996</v>
      </c>
      <c r="AI52">
        <f>(SUM(SmtRes!BV54:'SmtRes'!BV59))</f>
        <v>0.23799999999999999</v>
      </c>
      <c r="AJ52">
        <f t="shared" si="35"/>
        <v>0</v>
      </c>
      <c r="AK52">
        <v>37795.278999999995</v>
      </c>
      <c r="AL52">
        <v>2963.9603999999999</v>
      </c>
      <c r="AM52">
        <v>619.654</v>
      </c>
      <c r="AN52">
        <v>183.49460000000002</v>
      </c>
      <c r="AO52">
        <v>34028.17</v>
      </c>
      <c r="AP52">
        <v>0</v>
      </c>
      <c r="AQ52">
        <v>71</v>
      </c>
      <c r="AR52">
        <v>0.34</v>
      </c>
      <c r="AS52">
        <v>0</v>
      </c>
      <c r="AT52">
        <v>110</v>
      </c>
      <c r="AU52">
        <v>73</v>
      </c>
      <c r="AV52">
        <v>1</v>
      </c>
      <c r="AW52">
        <v>1</v>
      </c>
      <c r="AZ52">
        <v>1</v>
      </c>
      <c r="BA52">
        <v>1</v>
      </c>
      <c r="BB52">
        <v>1</v>
      </c>
      <c r="BC52">
        <v>1</v>
      </c>
      <c r="BD52" t="s">
        <v>3</v>
      </c>
      <c r="BE52" t="s">
        <v>3</v>
      </c>
      <c r="BF52" t="s">
        <v>3</v>
      </c>
      <c r="BG52" t="s">
        <v>3</v>
      </c>
      <c r="BH52">
        <v>0</v>
      </c>
      <c r="BI52">
        <v>1</v>
      </c>
      <c r="BJ52" t="s">
        <v>97</v>
      </c>
      <c r="BM52">
        <v>7001</v>
      </c>
      <c r="BN52">
        <v>0</v>
      </c>
      <c r="BO52" t="s">
        <v>3</v>
      </c>
      <c r="BP52">
        <v>0</v>
      </c>
      <c r="BQ52">
        <v>2</v>
      </c>
      <c r="BR52">
        <v>0</v>
      </c>
      <c r="BS52">
        <v>1</v>
      </c>
      <c r="BT52">
        <v>1</v>
      </c>
      <c r="BU52">
        <v>1</v>
      </c>
      <c r="BV52">
        <v>1</v>
      </c>
      <c r="BW52">
        <v>1</v>
      </c>
      <c r="BX52">
        <v>1</v>
      </c>
      <c r="BY52" t="s">
        <v>3</v>
      </c>
      <c r="BZ52">
        <v>110</v>
      </c>
      <c r="CA52">
        <v>73</v>
      </c>
      <c r="CB52" t="s">
        <v>3</v>
      </c>
      <c r="CE52">
        <v>0</v>
      </c>
      <c r="CF52">
        <v>0</v>
      </c>
      <c r="CG52">
        <v>0</v>
      </c>
      <c r="CM52">
        <v>0</v>
      </c>
      <c r="CN52" t="s">
        <v>1923</v>
      </c>
      <c r="CO52">
        <v>0</v>
      </c>
      <c r="CP52">
        <f t="shared" si="36"/>
        <v>243.82</v>
      </c>
      <c r="CQ52">
        <f>SUMIF(SmtRes!AQ54:'SmtRes'!AQ59,"=1",SmtRes!AA54:'SmtRes'!AA59)</f>
        <v>115594.46</v>
      </c>
      <c r="CR52">
        <f>SUMIF(SmtRes!AQ54:'SmtRes'!AQ59,"=1",SmtRes!AB54:'SmtRes'!AB59)</f>
        <v>676.31000000000006</v>
      </c>
      <c r="CS52">
        <f>SUMIF(SmtRes!AQ54:'SmtRes'!AQ59,"=1",SmtRes!AC54:'SmtRes'!AC59)</f>
        <v>539.69000000000005</v>
      </c>
      <c r="CT52">
        <f>SUMIF(SmtRes!AQ54:'SmtRes'!AQ59,"=1",SmtRes!AD54:'SmtRes'!AD59)</f>
        <v>479.27</v>
      </c>
      <c r="CU52">
        <f t="shared" si="37"/>
        <v>0</v>
      </c>
      <c r="CV52">
        <f>SUMIF(SmtRes!AQ54:'SmtRes'!AQ59,"=1",SmtRes!BU54:'SmtRes'!BU59)</f>
        <v>49.699999999999996</v>
      </c>
      <c r="CW52">
        <f>SUMIF(SmtRes!AQ54:'SmtRes'!AQ59,"=1",SmtRes!BV54:'SmtRes'!BV59)</f>
        <v>0.23799999999999999</v>
      </c>
      <c r="CX52">
        <f t="shared" si="38"/>
        <v>0</v>
      </c>
      <c r="CY52">
        <f t="shared" si="39"/>
        <v>263.428</v>
      </c>
      <c r="CZ52">
        <f t="shared" si="40"/>
        <v>174.82040000000001</v>
      </c>
      <c r="DB52">
        <v>1</v>
      </c>
      <c r="DC52" t="s">
        <v>3</v>
      </c>
      <c r="DD52" t="s">
        <v>98</v>
      </c>
      <c r="DE52" t="s">
        <v>99</v>
      </c>
      <c r="DF52" t="s">
        <v>99</v>
      </c>
      <c r="DG52" t="s">
        <v>99</v>
      </c>
      <c r="DH52" t="s">
        <v>3</v>
      </c>
      <c r="DI52" t="s">
        <v>99</v>
      </c>
      <c r="DJ52" t="s">
        <v>99</v>
      </c>
      <c r="DK52" t="s">
        <v>3</v>
      </c>
      <c r="DL52" t="s">
        <v>3</v>
      </c>
      <c r="DM52" t="s">
        <v>3</v>
      </c>
      <c r="DN52">
        <v>0</v>
      </c>
      <c r="DO52">
        <v>0</v>
      </c>
      <c r="DP52">
        <v>1</v>
      </c>
      <c r="DQ52">
        <v>1</v>
      </c>
      <c r="DU52">
        <v>1013</v>
      </c>
      <c r="DV52" t="s">
        <v>62</v>
      </c>
      <c r="DW52" t="s">
        <v>62</v>
      </c>
      <c r="DX52">
        <v>1</v>
      </c>
      <c r="DZ52" t="s">
        <v>3</v>
      </c>
      <c r="EA52" t="s">
        <v>3</v>
      </c>
      <c r="EB52" t="s">
        <v>3</v>
      </c>
      <c r="EC52" t="s">
        <v>3</v>
      </c>
      <c r="EE52">
        <v>416980018</v>
      </c>
      <c r="EF52">
        <v>2</v>
      </c>
      <c r="EG52" t="s">
        <v>40</v>
      </c>
      <c r="EH52">
        <v>7</v>
      </c>
      <c r="EI52" t="s">
        <v>41</v>
      </c>
      <c r="EJ52">
        <v>1</v>
      </c>
      <c r="EK52">
        <v>7001</v>
      </c>
      <c r="EL52" t="s">
        <v>41</v>
      </c>
      <c r="EM52" t="s">
        <v>42</v>
      </c>
      <c r="EO52" t="s">
        <v>100</v>
      </c>
      <c r="EQ52">
        <v>512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71</v>
      </c>
      <c r="EX52">
        <v>0.34</v>
      </c>
      <c r="EY52">
        <v>0</v>
      </c>
      <c r="FQ52">
        <v>0</v>
      </c>
      <c r="FR52">
        <v>0</v>
      </c>
      <c r="FS52">
        <v>0</v>
      </c>
      <c r="FX52">
        <v>110</v>
      </c>
      <c r="FY52">
        <v>73</v>
      </c>
      <c r="GA52" t="s">
        <v>3</v>
      </c>
      <c r="GD52">
        <v>1</v>
      </c>
      <c r="GF52">
        <v>418643046</v>
      </c>
      <c r="GG52">
        <v>2</v>
      </c>
      <c r="GH52">
        <v>1</v>
      </c>
      <c r="GI52">
        <v>-2</v>
      </c>
      <c r="GJ52">
        <v>0</v>
      </c>
      <c r="GK52">
        <v>0</v>
      </c>
      <c r="GL52">
        <f t="shared" si="41"/>
        <v>0</v>
      </c>
      <c r="GM52">
        <f t="shared" si="42"/>
        <v>682.07</v>
      </c>
      <c r="GN52">
        <f t="shared" si="43"/>
        <v>682.07</v>
      </c>
      <c r="GO52">
        <f t="shared" si="44"/>
        <v>0</v>
      </c>
      <c r="GP52">
        <f t="shared" si="45"/>
        <v>0</v>
      </c>
      <c r="GR52">
        <v>0</v>
      </c>
      <c r="GS52">
        <v>0</v>
      </c>
      <c r="GT52">
        <v>0</v>
      </c>
      <c r="GU52" t="s">
        <v>3</v>
      </c>
      <c r="GV52">
        <f t="shared" si="46"/>
        <v>0</v>
      </c>
      <c r="GW52">
        <v>1</v>
      </c>
      <c r="GX52">
        <f t="shared" si="47"/>
        <v>0</v>
      </c>
      <c r="HA52">
        <v>0</v>
      </c>
      <c r="HB52">
        <v>0</v>
      </c>
      <c r="HC52">
        <f t="shared" si="48"/>
        <v>0</v>
      </c>
      <c r="HE52" t="s">
        <v>3</v>
      </c>
      <c r="HF52" t="s">
        <v>3</v>
      </c>
      <c r="HM52" t="s">
        <v>3</v>
      </c>
      <c r="HN52" t="s">
        <v>44</v>
      </c>
      <c r="HO52" t="s">
        <v>45</v>
      </c>
      <c r="HP52" t="s">
        <v>41</v>
      </c>
      <c r="HQ52" t="s">
        <v>41</v>
      </c>
      <c r="HS52">
        <v>0</v>
      </c>
      <c r="IK52">
        <v>0</v>
      </c>
    </row>
    <row r="53" spans="1:245" x14ac:dyDescent="0.2">
      <c r="A53">
        <v>18</v>
      </c>
      <c r="B53">
        <v>1</v>
      </c>
      <c r="C53">
        <v>59</v>
      </c>
      <c r="E53" t="s">
        <v>101</v>
      </c>
      <c r="F53" t="s">
        <v>92</v>
      </c>
      <c r="G53" t="s">
        <v>93</v>
      </c>
      <c r="H53" t="s">
        <v>32</v>
      </c>
      <c r="I53">
        <f>I52*J53</f>
        <v>0</v>
      </c>
      <c r="J53">
        <v>0</v>
      </c>
      <c r="K53">
        <v>100</v>
      </c>
      <c r="O53">
        <f t="shared" si="28"/>
        <v>0</v>
      </c>
      <c r="P53">
        <f>ROUND(CQ53*I53,2)</f>
        <v>0</v>
      </c>
      <c r="Q53">
        <f>ROUND(CR53*I53,2)</f>
        <v>0</v>
      </c>
      <c r="R53">
        <f>ROUND(CS53*I53,2)</f>
        <v>0</v>
      </c>
      <c r="S53">
        <f>ROUND(CT53*I53,2)</f>
        <v>0</v>
      </c>
      <c r="T53">
        <f t="shared" si="29"/>
        <v>0</v>
      </c>
      <c r="U53">
        <f>ROUND(CV53*I53,7)</f>
        <v>0</v>
      </c>
      <c r="V53">
        <f>ROUND(CW53*I53,7)</f>
        <v>0</v>
      </c>
      <c r="W53">
        <f t="shared" si="30"/>
        <v>0</v>
      </c>
      <c r="X53">
        <f t="shared" si="31"/>
        <v>0</v>
      </c>
      <c r="Y53">
        <f t="shared" si="32"/>
        <v>0</v>
      </c>
      <c r="AA53">
        <v>449016111</v>
      </c>
      <c r="AB53">
        <f t="shared" si="33"/>
        <v>0</v>
      </c>
      <c r="AC53">
        <f>ROUND((ES53),6)</f>
        <v>0</v>
      </c>
      <c r="AD53">
        <f>ROUND((((ET53)-(EU53))+AE53),6)</f>
        <v>0</v>
      </c>
      <c r="AE53">
        <f>ROUND((EU53),6)</f>
        <v>0</v>
      </c>
      <c r="AF53">
        <f>ROUND((EV53),6)</f>
        <v>0</v>
      </c>
      <c r="AG53">
        <f t="shared" si="34"/>
        <v>0</v>
      </c>
      <c r="AH53">
        <f>(EW53)</f>
        <v>0</v>
      </c>
      <c r="AI53">
        <f>(EX53)</f>
        <v>0</v>
      </c>
      <c r="AJ53">
        <f t="shared" si="35"/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110</v>
      </c>
      <c r="AU53">
        <v>73</v>
      </c>
      <c r="AV53">
        <v>1</v>
      </c>
      <c r="AW53">
        <v>1</v>
      </c>
      <c r="AZ53">
        <v>1</v>
      </c>
      <c r="BA53">
        <v>1</v>
      </c>
      <c r="BB53">
        <v>1</v>
      </c>
      <c r="BC53">
        <v>1</v>
      </c>
      <c r="BD53" t="s">
        <v>3</v>
      </c>
      <c r="BE53" t="s">
        <v>3</v>
      </c>
      <c r="BF53" t="s">
        <v>3</v>
      </c>
      <c r="BG53" t="s">
        <v>3</v>
      </c>
      <c r="BH53">
        <v>3</v>
      </c>
      <c r="BI53">
        <v>1</v>
      </c>
      <c r="BJ53" t="s">
        <v>3</v>
      </c>
      <c r="BM53">
        <v>7001</v>
      </c>
      <c r="BN53">
        <v>0</v>
      </c>
      <c r="BO53" t="s">
        <v>3</v>
      </c>
      <c r="BP53">
        <v>0</v>
      </c>
      <c r="BQ53">
        <v>2</v>
      </c>
      <c r="BR53">
        <v>0</v>
      </c>
      <c r="BS53">
        <v>1</v>
      </c>
      <c r="BT53">
        <v>1</v>
      </c>
      <c r="BU53">
        <v>1</v>
      </c>
      <c r="BV53">
        <v>1</v>
      </c>
      <c r="BW53">
        <v>1</v>
      </c>
      <c r="BX53">
        <v>1</v>
      </c>
      <c r="BY53" t="s">
        <v>3</v>
      </c>
      <c r="BZ53">
        <v>110</v>
      </c>
      <c r="CA53">
        <v>73</v>
      </c>
      <c r="CB53" t="s">
        <v>3</v>
      </c>
      <c r="CE53">
        <v>0</v>
      </c>
      <c r="CF53">
        <v>0</v>
      </c>
      <c r="CG53">
        <v>0</v>
      </c>
      <c r="CM53">
        <v>0</v>
      </c>
      <c r="CN53" t="s">
        <v>1923</v>
      </c>
      <c r="CO53">
        <v>0</v>
      </c>
      <c r="CP53">
        <f t="shared" si="36"/>
        <v>0</v>
      </c>
      <c r="CQ53">
        <f>ROUND(AL53*BC53,2)</f>
        <v>0</v>
      </c>
      <c r="CR53">
        <f>ROUND(AM53*BB53,2)</f>
        <v>0</v>
      </c>
      <c r="CS53">
        <f>ROUND(AN53*BS53,2)</f>
        <v>0</v>
      </c>
      <c r="CT53">
        <f>ROUND(AO53*BA53,2)</f>
        <v>0</v>
      </c>
      <c r="CU53">
        <f t="shared" si="37"/>
        <v>0</v>
      </c>
      <c r="CV53">
        <f>AH53</f>
        <v>0</v>
      </c>
      <c r="CW53">
        <f>AI53</f>
        <v>0</v>
      </c>
      <c r="CX53">
        <f t="shared" si="38"/>
        <v>0</v>
      </c>
      <c r="CY53">
        <f t="shared" si="39"/>
        <v>0</v>
      </c>
      <c r="CZ53">
        <f t="shared" si="40"/>
        <v>0</v>
      </c>
      <c r="DC53" t="s">
        <v>3</v>
      </c>
      <c r="DD53" t="s">
        <v>3</v>
      </c>
      <c r="DE53" t="s">
        <v>3</v>
      </c>
      <c r="DF53" t="s">
        <v>3</v>
      </c>
      <c r="DG53" t="s">
        <v>3</v>
      </c>
      <c r="DH53" t="s">
        <v>3</v>
      </c>
      <c r="DI53" t="s">
        <v>3</v>
      </c>
      <c r="DJ53" t="s">
        <v>3</v>
      </c>
      <c r="DK53" t="s">
        <v>3</v>
      </c>
      <c r="DL53" t="s">
        <v>3</v>
      </c>
      <c r="DM53" t="s">
        <v>3</v>
      </c>
      <c r="DN53">
        <v>0</v>
      </c>
      <c r="DO53">
        <v>0</v>
      </c>
      <c r="DP53">
        <v>1</v>
      </c>
      <c r="DQ53">
        <v>1</v>
      </c>
      <c r="DU53">
        <v>1013</v>
      </c>
      <c r="DV53" t="s">
        <v>32</v>
      </c>
      <c r="DW53" t="s">
        <v>32</v>
      </c>
      <c r="DX53">
        <v>1</v>
      </c>
      <c r="DZ53" t="s">
        <v>3</v>
      </c>
      <c r="EA53" t="s">
        <v>3</v>
      </c>
      <c r="EB53" t="s">
        <v>3</v>
      </c>
      <c r="EC53" t="s">
        <v>3</v>
      </c>
      <c r="EE53">
        <v>416980018</v>
      </c>
      <c r="EF53">
        <v>2</v>
      </c>
      <c r="EG53" t="s">
        <v>40</v>
      </c>
      <c r="EH53">
        <v>7</v>
      </c>
      <c r="EI53" t="s">
        <v>41</v>
      </c>
      <c r="EJ53">
        <v>1</v>
      </c>
      <c r="EK53">
        <v>7001</v>
      </c>
      <c r="EL53" t="s">
        <v>41</v>
      </c>
      <c r="EM53" t="s">
        <v>42</v>
      </c>
      <c r="EO53" t="s">
        <v>100</v>
      </c>
      <c r="EQ53">
        <v>512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FQ53">
        <v>0</v>
      </c>
      <c r="FR53">
        <v>0</v>
      </c>
      <c r="FS53">
        <v>0</v>
      </c>
      <c r="FX53">
        <v>110</v>
      </c>
      <c r="FY53">
        <v>73</v>
      </c>
      <c r="GA53" t="s">
        <v>3</v>
      </c>
      <c r="GD53">
        <v>1</v>
      </c>
      <c r="GF53">
        <v>2057453542</v>
      </c>
      <c r="GG53">
        <v>2</v>
      </c>
      <c r="GH53">
        <v>1</v>
      </c>
      <c r="GI53">
        <v>-2</v>
      </c>
      <c r="GJ53">
        <v>0</v>
      </c>
      <c r="GK53">
        <v>0</v>
      </c>
      <c r="GL53">
        <f t="shared" si="41"/>
        <v>0</v>
      </c>
      <c r="GM53">
        <f t="shared" si="42"/>
        <v>0</v>
      </c>
      <c r="GN53">
        <f t="shared" si="43"/>
        <v>0</v>
      </c>
      <c r="GO53">
        <f t="shared" si="44"/>
        <v>0</v>
      </c>
      <c r="GP53">
        <f t="shared" si="45"/>
        <v>0</v>
      </c>
      <c r="GR53">
        <v>0</v>
      </c>
      <c r="GS53">
        <v>0</v>
      </c>
      <c r="GT53">
        <v>0</v>
      </c>
      <c r="GU53" t="s">
        <v>3</v>
      </c>
      <c r="GV53">
        <f t="shared" si="46"/>
        <v>0</v>
      </c>
      <c r="GW53">
        <v>1</v>
      </c>
      <c r="GX53">
        <f t="shared" si="47"/>
        <v>0</v>
      </c>
      <c r="HA53">
        <v>0</v>
      </c>
      <c r="HB53">
        <v>0</v>
      </c>
      <c r="HC53">
        <f t="shared" si="48"/>
        <v>0</v>
      </c>
      <c r="HE53" t="s">
        <v>3</v>
      </c>
      <c r="HF53" t="s">
        <v>3</v>
      </c>
      <c r="HM53" t="s">
        <v>98</v>
      </c>
      <c r="HN53" t="s">
        <v>44</v>
      </c>
      <c r="HO53" t="s">
        <v>45</v>
      </c>
      <c r="HP53" t="s">
        <v>41</v>
      </c>
      <c r="HQ53" t="s">
        <v>41</v>
      </c>
      <c r="HS53">
        <v>0</v>
      </c>
      <c r="IK53">
        <v>0</v>
      </c>
    </row>
    <row r="54" spans="1:245" x14ac:dyDescent="0.2">
      <c r="A54">
        <v>17</v>
      </c>
      <c r="B54">
        <v>1</v>
      </c>
      <c r="C54">
        <f>ROW(SmtRes!A73)</f>
        <v>73</v>
      </c>
      <c r="D54">
        <f>ROW(EtalonRes!A73)</f>
        <v>73</v>
      </c>
      <c r="E54" t="s">
        <v>102</v>
      </c>
      <c r="F54" t="s">
        <v>60</v>
      </c>
      <c r="G54" t="s">
        <v>103</v>
      </c>
      <c r="H54" t="s">
        <v>62</v>
      </c>
      <c r="I54">
        <f>ROUND(1/100,7)</f>
        <v>0.01</v>
      </c>
      <c r="J54">
        <v>0</v>
      </c>
      <c r="K54">
        <f>ROUND(1/100,7)</f>
        <v>0.01</v>
      </c>
      <c r="O54">
        <f t="shared" si="28"/>
        <v>12382.99</v>
      </c>
      <c r="P54">
        <f>SUMIF(SmtRes!AQ60:'SmtRes'!AQ73,"=1",SmtRes!DF60:'SmtRes'!DF73)</f>
        <v>0</v>
      </c>
      <c r="Q54">
        <f>SUMIF(SmtRes!AQ60:'SmtRes'!AQ73,"=1",SmtRes!DG60:'SmtRes'!DG73)</f>
        <v>1802.28</v>
      </c>
      <c r="R54">
        <f>SUMIF(SmtRes!AQ60:'SmtRes'!AQ73,"=1",SmtRes!DH60:'SmtRes'!DH73)</f>
        <v>830.94</v>
      </c>
      <c r="S54">
        <f>SUMIF(SmtRes!AQ60:'SmtRes'!AQ73,"=1",SmtRes!DI60:'SmtRes'!DI73)</f>
        <v>9749.77</v>
      </c>
      <c r="T54">
        <f t="shared" si="29"/>
        <v>0</v>
      </c>
      <c r="U54">
        <f>SUMIF(SmtRes!AQ60:'SmtRes'!AQ73,"=1",SmtRes!CV60:'SmtRes'!CV73)</f>
        <v>17.8</v>
      </c>
      <c r="V54">
        <f>SUMIF(SmtRes!AQ60:'SmtRes'!AQ73,"=1",SmtRes!CW60:'SmtRes'!CW73)</f>
        <v>1.1788000000000001</v>
      </c>
      <c r="W54">
        <f t="shared" si="30"/>
        <v>0</v>
      </c>
      <c r="X54">
        <f t="shared" si="31"/>
        <v>11638.78</v>
      </c>
      <c r="Y54">
        <f t="shared" si="32"/>
        <v>7723.92</v>
      </c>
      <c r="AA54">
        <v>449016111</v>
      </c>
      <c r="AB54">
        <f t="shared" si="33"/>
        <v>1153979.7833</v>
      </c>
      <c r="AC54">
        <f>ROUND((0),6)</f>
        <v>0</v>
      </c>
      <c r="AD54">
        <f>ROUND((((SUM(SmtRes!BR60:'SmtRes'!BR73))-(SUM(SmtRes!BS60:'SmtRes'!BS73)))+AE54),6)</f>
        <v>179002.5833</v>
      </c>
      <c r="AE54">
        <f>ROUND((SUM(SmtRes!BS60:'SmtRes'!BS73)),6)</f>
        <v>83093.686100000006</v>
      </c>
      <c r="AF54">
        <f>ROUND((SUM(SmtRes!BT60:'SmtRes'!BT73)),6)</f>
        <v>974977.2</v>
      </c>
      <c r="AG54">
        <f t="shared" si="34"/>
        <v>0</v>
      </c>
      <c r="AH54">
        <f>(SUM(SmtRes!BU60:'SmtRes'!BU73))</f>
        <v>1780</v>
      </c>
      <c r="AI54">
        <f>(SUM(SmtRes!BV60:'SmtRes'!BV73))</f>
        <v>117.88</v>
      </c>
      <c r="AJ54">
        <f t="shared" si="35"/>
        <v>0</v>
      </c>
      <c r="AK54">
        <v>1271180.90809</v>
      </c>
      <c r="AL54">
        <v>34107.438690000003</v>
      </c>
      <c r="AM54">
        <v>179002.58330000003</v>
      </c>
      <c r="AN54">
        <v>83093.686100000006</v>
      </c>
      <c r="AO54">
        <v>974977.20000000007</v>
      </c>
      <c r="AP54">
        <v>0</v>
      </c>
      <c r="AQ54">
        <v>1780</v>
      </c>
      <c r="AR54">
        <v>117.88</v>
      </c>
      <c r="AS54">
        <v>0</v>
      </c>
      <c r="AT54">
        <v>110</v>
      </c>
      <c r="AU54">
        <v>73</v>
      </c>
      <c r="AV54">
        <v>1</v>
      </c>
      <c r="AW54">
        <v>1</v>
      </c>
      <c r="AZ54">
        <v>1</v>
      </c>
      <c r="BA54">
        <v>1</v>
      </c>
      <c r="BB54">
        <v>1</v>
      </c>
      <c r="BC54">
        <v>1</v>
      </c>
      <c r="BD54" t="s">
        <v>3</v>
      </c>
      <c r="BE54" t="s">
        <v>3</v>
      </c>
      <c r="BF54" t="s">
        <v>3</v>
      </c>
      <c r="BG54" t="s">
        <v>3</v>
      </c>
      <c r="BH54">
        <v>0</v>
      </c>
      <c r="BI54">
        <v>1</v>
      </c>
      <c r="BJ54" t="s">
        <v>63</v>
      </c>
      <c r="BM54">
        <v>7001</v>
      </c>
      <c r="BN54">
        <v>0</v>
      </c>
      <c r="BO54" t="s">
        <v>3</v>
      </c>
      <c r="BP54">
        <v>0</v>
      </c>
      <c r="BQ54">
        <v>2</v>
      </c>
      <c r="BR54">
        <v>0</v>
      </c>
      <c r="BS54">
        <v>1</v>
      </c>
      <c r="BT54">
        <v>1</v>
      </c>
      <c r="BU54">
        <v>1</v>
      </c>
      <c r="BV54">
        <v>1</v>
      </c>
      <c r="BW54">
        <v>1</v>
      </c>
      <c r="BX54">
        <v>1</v>
      </c>
      <c r="BY54" t="s">
        <v>3</v>
      </c>
      <c r="BZ54">
        <v>110</v>
      </c>
      <c r="CA54">
        <v>73</v>
      </c>
      <c r="CB54" t="s">
        <v>3</v>
      </c>
      <c r="CE54">
        <v>0</v>
      </c>
      <c r="CF54">
        <v>0</v>
      </c>
      <c r="CG54">
        <v>0</v>
      </c>
      <c r="CM54">
        <v>0</v>
      </c>
      <c r="CN54" t="s">
        <v>3</v>
      </c>
      <c r="CO54">
        <v>0</v>
      </c>
      <c r="CP54">
        <f t="shared" si="36"/>
        <v>12382.990000000002</v>
      </c>
      <c r="CQ54">
        <f>SUMIF(SmtRes!AQ60:'SmtRes'!AQ73,"=1",SmtRes!AA60:'SmtRes'!AA73)</f>
        <v>133776.07</v>
      </c>
      <c r="CR54">
        <f>SUMIF(SmtRes!AQ60:'SmtRes'!AQ73,"=1",SmtRes!AB60:'SmtRes'!AB73)</f>
        <v>3291.81</v>
      </c>
      <c r="CS54">
        <f>SUMIF(SmtRes!AQ60:'SmtRes'!AQ73,"=1",SmtRes!AC60:'SmtRes'!AC73)</f>
        <v>1884.88</v>
      </c>
      <c r="CT54">
        <f>SUMIF(SmtRes!AQ60:'SmtRes'!AQ73,"=1",SmtRes!AD60:'SmtRes'!AD73)</f>
        <v>547.74</v>
      </c>
      <c r="CU54">
        <f t="shared" si="37"/>
        <v>0</v>
      </c>
      <c r="CV54">
        <f>SUMIF(SmtRes!AQ60:'SmtRes'!AQ73,"=1",SmtRes!BU60:'SmtRes'!BU73)</f>
        <v>1780</v>
      </c>
      <c r="CW54">
        <f>SUMIF(SmtRes!AQ60:'SmtRes'!AQ73,"=1",SmtRes!BV60:'SmtRes'!BV73)</f>
        <v>117.88</v>
      </c>
      <c r="CX54">
        <f t="shared" si="38"/>
        <v>0</v>
      </c>
      <c r="CY54">
        <f t="shared" si="39"/>
        <v>11638.781000000001</v>
      </c>
      <c r="CZ54">
        <f t="shared" si="40"/>
        <v>7723.9183000000012</v>
      </c>
      <c r="DC54" t="s">
        <v>3</v>
      </c>
      <c r="DD54" t="s">
        <v>23</v>
      </c>
      <c r="DE54" t="s">
        <v>3</v>
      </c>
      <c r="DF54" t="s">
        <v>3</v>
      </c>
      <c r="DG54" t="s">
        <v>3</v>
      </c>
      <c r="DH54" t="s">
        <v>3</v>
      </c>
      <c r="DI54" t="s">
        <v>3</v>
      </c>
      <c r="DJ54" t="s">
        <v>3</v>
      </c>
      <c r="DK54" t="s">
        <v>3</v>
      </c>
      <c r="DL54" t="s">
        <v>3</v>
      </c>
      <c r="DM54" t="s">
        <v>3</v>
      </c>
      <c r="DN54">
        <v>0</v>
      </c>
      <c r="DO54">
        <v>0</v>
      </c>
      <c r="DP54">
        <v>1</v>
      </c>
      <c r="DQ54">
        <v>1</v>
      </c>
      <c r="DU54">
        <v>1013</v>
      </c>
      <c r="DV54" t="s">
        <v>62</v>
      </c>
      <c r="DW54" t="s">
        <v>62</v>
      </c>
      <c r="DX54">
        <v>1</v>
      </c>
      <c r="DZ54" t="s">
        <v>3</v>
      </c>
      <c r="EA54" t="s">
        <v>3</v>
      </c>
      <c r="EB54" t="s">
        <v>3</v>
      </c>
      <c r="EC54" t="s">
        <v>3</v>
      </c>
      <c r="EE54">
        <v>416980018</v>
      </c>
      <c r="EF54">
        <v>2</v>
      </c>
      <c r="EG54" t="s">
        <v>40</v>
      </c>
      <c r="EH54">
        <v>7</v>
      </c>
      <c r="EI54" t="s">
        <v>41</v>
      </c>
      <c r="EJ54">
        <v>1</v>
      </c>
      <c r="EK54">
        <v>7001</v>
      </c>
      <c r="EL54" t="s">
        <v>41</v>
      </c>
      <c r="EM54" t="s">
        <v>42</v>
      </c>
      <c r="EO54" t="s">
        <v>3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1780</v>
      </c>
      <c r="EX54">
        <v>117.88</v>
      </c>
      <c r="EY54">
        <v>0</v>
      </c>
      <c r="FQ54">
        <v>0</v>
      </c>
      <c r="FR54">
        <v>0</v>
      </c>
      <c r="FS54">
        <v>0</v>
      </c>
      <c r="FX54">
        <v>110</v>
      </c>
      <c r="FY54">
        <v>73</v>
      </c>
      <c r="GA54" t="s">
        <v>3</v>
      </c>
      <c r="GD54">
        <v>1</v>
      </c>
      <c r="GF54">
        <v>1998709091</v>
      </c>
      <c r="GG54">
        <v>2</v>
      </c>
      <c r="GH54">
        <v>1</v>
      </c>
      <c r="GI54">
        <v>-2</v>
      </c>
      <c r="GJ54">
        <v>0</v>
      </c>
      <c r="GK54">
        <v>0</v>
      </c>
      <c r="GL54">
        <f t="shared" si="41"/>
        <v>0</v>
      </c>
      <c r="GM54">
        <f t="shared" si="42"/>
        <v>31745.69</v>
      </c>
      <c r="GN54">
        <f t="shared" si="43"/>
        <v>31745.69</v>
      </c>
      <c r="GO54">
        <f t="shared" si="44"/>
        <v>0</v>
      </c>
      <c r="GP54">
        <f t="shared" si="45"/>
        <v>0</v>
      </c>
      <c r="GR54">
        <v>0</v>
      </c>
      <c r="GS54">
        <v>0</v>
      </c>
      <c r="GT54">
        <v>0</v>
      </c>
      <c r="GU54" t="s">
        <v>3</v>
      </c>
      <c r="GV54">
        <f t="shared" si="46"/>
        <v>0</v>
      </c>
      <c r="GW54">
        <v>1</v>
      </c>
      <c r="GX54">
        <f t="shared" si="47"/>
        <v>0</v>
      </c>
      <c r="HA54">
        <v>0</v>
      </c>
      <c r="HB54">
        <v>0</v>
      </c>
      <c r="HC54">
        <f t="shared" si="48"/>
        <v>0</v>
      </c>
      <c r="HE54" t="s">
        <v>3</v>
      </c>
      <c r="HF54" t="s">
        <v>3</v>
      </c>
      <c r="HM54" t="s">
        <v>3</v>
      </c>
      <c r="HN54" t="s">
        <v>44</v>
      </c>
      <c r="HO54" t="s">
        <v>45</v>
      </c>
      <c r="HP54" t="s">
        <v>41</v>
      </c>
      <c r="HQ54" t="s">
        <v>41</v>
      </c>
      <c r="HS54">
        <v>0</v>
      </c>
      <c r="IK54">
        <v>0</v>
      </c>
    </row>
    <row r="55" spans="1:245" x14ac:dyDescent="0.2">
      <c r="A55">
        <v>18</v>
      </c>
      <c r="B55">
        <v>1</v>
      </c>
      <c r="C55">
        <v>69</v>
      </c>
      <c r="E55" t="s">
        <v>104</v>
      </c>
      <c r="F55" t="s">
        <v>47</v>
      </c>
      <c r="G55" t="s">
        <v>48</v>
      </c>
      <c r="H55" t="s">
        <v>49</v>
      </c>
      <c r="I55">
        <f>I54*J55</f>
        <v>0</v>
      </c>
      <c r="J55">
        <v>0</v>
      </c>
      <c r="K55">
        <v>29.1</v>
      </c>
      <c r="O55">
        <f t="shared" si="28"/>
        <v>0</v>
      </c>
      <c r="P55">
        <f>ROUND(CQ55*I55,2)</f>
        <v>0</v>
      </c>
      <c r="Q55">
        <f>ROUND(CR55*I55,2)</f>
        <v>0</v>
      </c>
      <c r="R55">
        <f>ROUND(CS55*I55,2)</f>
        <v>0</v>
      </c>
      <c r="S55">
        <f>ROUND(CT55*I55,2)</f>
        <v>0</v>
      </c>
      <c r="T55">
        <f t="shared" si="29"/>
        <v>0</v>
      </c>
      <c r="U55">
        <f>ROUND(CV55*I55,7)</f>
        <v>0</v>
      </c>
      <c r="V55">
        <f>ROUND(CW55*I55,7)</f>
        <v>0</v>
      </c>
      <c r="W55">
        <f t="shared" si="30"/>
        <v>0</v>
      </c>
      <c r="X55">
        <f t="shared" si="31"/>
        <v>0</v>
      </c>
      <c r="Y55">
        <f t="shared" si="32"/>
        <v>0</v>
      </c>
      <c r="AA55">
        <v>449016111</v>
      </c>
      <c r="AB55">
        <f t="shared" si="33"/>
        <v>0</v>
      </c>
      <c r="AC55">
        <f>ROUND((ES55),6)</f>
        <v>0</v>
      </c>
      <c r="AD55">
        <f>ROUND((((ET55)-(EU55))+AE55),6)</f>
        <v>0</v>
      </c>
      <c r="AE55">
        <f t="shared" ref="AE55:AF57" si="61">ROUND((EU55),6)</f>
        <v>0</v>
      </c>
      <c r="AF55">
        <f t="shared" si="61"/>
        <v>0</v>
      </c>
      <c r="AG55">
        <f t="shared" si="34"/>
        <v>0</v>
      </c>
      <c r="AH55">
        <f t="shared" ref="AH55:AI57" si="62">(EW55)</f>
        <v>0</v>
      </c>
      <c r="AI55">
        <f t="shared" si="62"/>
        <v>0</v>
      </c>
      <c r="AJ55">
        <f t="shared" si="35"/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110</v>
      </c>
      <c r="AU55">
        <v>73</v>
      </c>
      <c r="AV55">
        <v>1</v>
      </c>
      <c r="AW55">
        <v>1</v>
      </c>
      <c r="AZ55">
        <v>1</v>
      </c>
      <c r="BA55">
        <v>1</v>
      </c>
      <c r="BB55">
        <v>1</v>
      </c>
      <c r="BC55">
        <v>1</v>
      </c>
      <c r="BD55" t="s">
        <v>3</v>
      </c>
      <c r="BE55" t="s">
        <v>3</v>
      </c>
      <c r="BF55" t="s">
        <v>3</v>
      </c>
      <c r="BG55" t="s">
        <v>3</v>
      </c>
      <c r="BH55">
        <v>3</v>
      </c>
      <c r="BI55">
        <v>1</v>
      </c>
      <c r="BJ55" t="s">
        <v>3</v>
      </c>
      <c r="BM55">
        <v>7001</v>
      </c>
      <c r="BN55">
        <v>0</v>
      </c>
      <c r="BO55" t="s">
        <v>3</v>
      </c>
      <c r="BP55">
        <v>0</v>
      </c>
      <c r="BQ55">
        <v>2</v>
      </c>
      <c r="BR55">
        <v>0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 t="s">
        <v>3</v>
      </c>
      <c r="BZ55">
        <v>110</v>
      </c>
      <c r="CA55">
        <v>73</v>
      </c>
      <c r="CB55" t="s">
        <v>3</v>
      </c>
      <c r="CE55">
        <v>0</v>
      </c>
      <c r="CF55">
        <v>0</v>
      </c>
      <c r="CG55">
        <v>0</v>
      </c>
      <c r="CM55">
        <v>0</v>
      </c>
      <c r="CN55" t="s">
        <v>3</v>
      </c>
      <c r="CO55">
        <v>0</v>
      </c>
      <c r="CP55">
        <f t="shared" si="36"/>
        <v>0</v>
      </c>
      <c r="CQ55">
        <f>ROUND(AL55*BC55,2)</f>
        <v>0</v>
      </c>
      <c r="CR55">
        <f>ROUND(AM55*BB55,2)</f>
        <v>0</v>
      </c>
      <c r="CS55">
        <f>ROUND(AN55*BS55,2)</f>
        <v>0</v>
      </c>
      <c r="CT55">
        <f>ROUND(AO55*BA55,2)</f>
        <v>0</v>
      </c>
      <c r="CU55">
        <f t="shared" si="37"/>
        <v>0</v>
      </c>
      <c r="CV55">
        <f t="shared" ref="CV55:CW57" si="63">AH55</f>
        <v>0</v>
      </c>
      <c r="CW55">
        <f t="shared" si="63"/>
        <v>0</v>
      </c>
      <c r="CX55">
        <f t="shared" si="38"/>
        <v>0</v>
      </c>
      <c r="CY55">
        <f t="shared" si="39"/>
        <v>0</v>
      </c>
      <c r="CZ55">
        <f t="shared" si="40"/>
        <v>0</v>
      </c>
      <c r="DC55" t="s">
        <v>3</v>
      </c>
      <c r="DD55" t="s">
        <v>3</v>
      </c>
      <c r="DE55" t="s">
        <v>3</v>
      </c>
      <c r="DF55" t="s">
        <v>3</v>
      </c>
      <c r="DG55" t="s">
        <v>3</v>
      </c>
      <c r="DH55" t="s">
        <v>3</v>
      </c>
      <c r="DI55" t="s">
        <v>3</v>
      </c>
      <c r="DJ55" t="s">
        <v>3</v>
      </c>
      <c r="DK55" t="s">
        <v>3</v>
      </c>
      <c r="DL55" t="s">
        <v>3</v>
      </c>
      <c r="DM55" t="s">
        <v>3</v>
      </c>
      <c r="DN55">
        <v>0</v>
      </c>
      <c r="DO55">
        <v>0</v>
      </c>
      <c r="DP55">
        <v>1</v>
      </c>
      <c r="DQ55">
        <v>1</v>
      </c>
      <c r="DU55">
        <v>1007</v>
      </c>
      <c r="DV55" t="s">
        <v>49</v>
      </c>
      <c r="DW55" t="s">
        <v>49</v>
      </c>
      <c r="DX55">
        <v>1</v>
      </c>
      <c r="DZ55" t="s">
        <v>3</v>
      </c>
      <c r="EA55" t="s">
        <v>3</v>
      </c>
      <c r="EB55" t="s">
        <v>3</v>
      </c>
      <c r="EC55" t="s">
        <v>3</v>
      </c>
      <c r="EE55">
        <v>416980018</v>
      </c>
      <c r="EF55">
        <v>2</v>
      </c>
      <c r="EG55" t="s">
        <v>40</v>
      </c>
      <c r="EH55">
        <v>7</v>
      </c>
      <c r="EI55" t="s">
        <v>41</v>
      </c>
      <c r="EJ55">
        <v>1</v>
      </c>
      <c r="EK55">
        <v>7001</v>
      </c>
      <c r="EL55" t="s">
        <v>41</v>
      </c>
      <c r="EM55" t="s">
        <v>42</v>
      </c>
      <c r="EO55" t="s">
        <v>3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FQ55">
        <v>0</v>
      </c>
      <c r="FR55">
        <v>0</v>
      </c>
      <c r="FS55">
        <v>0</v>
      </c>
      <c r="FX55">
        <v>110</v>
      </c>
      <c r="FY55">
        <v>73</v>
      </c>
      <c r="GA55" t="s">
        <v>3</v>
      </c>
      <c r="GD55">
        <v>1</v>
      </c>
      <c r="GF55">
        <v>-157982121</v>
      </c>
      <c r="GG55">
        <v>2</v>
      </c>
      <c r="GH55">
        <v>1</v>
      </c>
      <c r="GI55">
        <v>-2</v>
      </c>
      <c r="GJ55">
        <v>0</v>
      </c>
      <c r="GK55">
        <v>0</v>
      </c>
      <c r="GL55">
        <f t="shared" si="41"/>
        <v>0</v>
      </c>
      <c r="GM55">
        <f t="shared" si="42"/>
        <v>0</v>
      </c>
      <c r="GN55">
        <f t="shared" si="43"/>
        <v>0</v>
      </c>
      <c r="GO55">
        <f t="shared" si="44"/>
        <v>0</v>
      </c>
      <c r="GP55">
        <f t="shared" si="45"/>
        <v>0</v>
      </c>
      <c r="GR55">
        <v>0</v>
      </c>
      <c r="GS55">
        <v>0</v>
      </c>
      <c r="GT55">
        <v>0</v>
      </c>
      <c r="GU55" t="s">
        <v>3</v>
      </c>
      <c r="GV55">
        <f t="shared" si="46"/>
        <v>0</v>
      </c>
      <c r="GW55">
        <v>1</v>
      </c>
      <c r="GX55">
        <f t="shared" si="47"/>
        <v>0</v>
      </c>
      <c r="HA55">
        <v>0</v>
      </c>
      <c r="HB55">
        <v>0</v>
      </c>
      <c r="HC55">
        <f t="shared" si="48"/>
        <v>0</v>
      </c>
      <c r="HE55" t="s">
        <v>3</v>
      </c>
      <c r="HF55" t="s">
        <v>3</v>
      </c>
      <c r="HM55" t="s">
        <v>23</v>
      </c>
      <c r="HN55" t="s">
        <v>44</v>
      </c>
      <c r="HO55" t="s">
        <v>45</v>
      </c>
      <c r="HP55" t="s">
        <v>41</v>
      </c>
      <c r="HQ55" t="s">
        <v>41</v>
      </c>
      <c r="HS55">
        <v>0</v>
      </c>
      <c r="IK55">
        <v>0</v>
      </c>
    </row>
    <row r="56" spans="1:245" x14ac:dyDescent="0.2">
      <c r="A56">
        <v>18</v>
      </c>
      <c r="B56">
        <v>1</v>
      </c>
      <c r="C56">
        <v>72</v>
      </c>
      <c r="E56" t="s">
        <v>105</v>
      </c>
      <c r="F56" t="s">
        <v>69</v>
      </c>
      <c r="G56" t="s">
        <v>70</v>
      </c>
      <c r="H56" t="s">
        <v>32</v>
      </c>
      <c r="I56">
        <f>I54*J56</f>
        <v>0</v>
      </c>
      <c r="J56">
        <v>0</v>
      </c>
      <c r="K56">
        <v>200</v>
      </c>
      <c r="O56">
        <f t="shared" si="28"/>
        <v>0</v>
      </c>
      <c r="P56">
        <f>ROUND(CQ56*I56,2)</f>
        <v>0</v>
      </c>
      <c r="Q56">
        <f>ROUND(CR56*I56,2)</f>
        <v>0</v>
      </c>
      <c r="R56">
        <f>ROUND(CS56*I56,2)</f>
        <v>0</v>
      </c>
      <c r="S56">
        <f>ROUND(CT56*I56,2)</f>
        <v>0</v>
      </c>
      <c r="T56">
        <f t="shared" si="29"/>
        <v>0</v>
      </c>
      <c r="U56">
        <f>ROUND(CV56*I56,7)</f>
        <v>0</v>
      </c>
      <c r="V56">
        <f>ROUND(CW56*I56,7)</f>
        <v>0</v>
      </c>
      <c r="W56">
        <f t="shared" si="30"/>
        <v>0</v>
      </c>
      <c r="X56">
        <f t="shared" si="31"/>
        <v>0</v>
      </c>
      <c r="Y56">
        <f t="shared" si="32"/>
        <v>0</v>
      </c>
      <c r="AA56">
        <v>449016111</v>
      </c>
      <c r="AB56">
        <f t="shared" si="33"/>
        <v>0</v>
      </c>
      <c r="AC56">
        <f>ROUND((ES56),6)</f>
        <v>0</v>
      </c>
      <c r="AD56">
        <f>ROUND((((ET56)-(EU56))+AE56),6)</f>
        <v>0</v>
      </c>
      <c r="AE56">
        <f t="shared" si="61"/>
        <v>0</v>
      </c>
      <c r="AF56">
        <f t="shared" si="61"/>
        <v>0</v>
      </c>
      <c r="AG56">
        <f t="shared" si="34"/>
        <v>0</v>
      </c>
      <c r="AH56">
        <f t="shared" si="62"/>
        <v>0</v>
      </c>
      <c r="AI56">
        <f t="shared" si="62"/>
        <v>0</v>
      </c>
      <c r="AJ56">
        <f t="shared" si="35"/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110</v>
      </c>
      <c r="AU56">
        <v>73</v>
      </c>
      <c r="AV56">
        <v>1</v>
      </c>
      <c r="AW56">
        <v>1</v>
      </c>
      <c r="AZ56">
        <v>1</v>
      </c>
      <c r="BA56">
        <v>1</v>
      </c>
      <c r="BB56">
        <v>1</v>
      </c>
      <c r="BC56">
        <v>1</v>
      </c>
      <c r="BD56" t="s">
        <v>3</v>
      </c>
      <c r="BE56" t="s">
        <v>3</v>
      </c>
      <c r="BF56" t="s">
        <v>3</v>
      </c>
      <c r="BG56" t="s">
        <v>3</v>
      </c>
      <c r="BH56">
        <v>3</v>
      </c>
      <c r="BI56">
        <v>1</v>
      </c>
      <c r="BJ56" t="s">
        <v>3</v>
      </c>
      <c r="BM56">
        <v>7001</v>
      </c>
      <c r="BN56">
        <v>0</v>
      </c>
      <c r="BO56" t="s">
        <v>3</v>
      </c>
      <c r="BP56">
        <v>0</v>
      </c>
      <c r="BQ56">
        <v>2</v>
      </c>
      <c r="BR56">
        <v>0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 t="s">
        <v>3</v>
      </c>
      <c r="BZ56">
        <v>110</v>
      </c>
      <c r="CA56">
        <v>73</v>
      </c>
      <c r="CB56" t="s">
        <v>3</v>
      </c>
      <c r="CE56">
        <v>0</v>
      </c>
      <c r="CF56">
        <v>0</v>
      </c>
      <c r="CG56">
        <v>0</v>
      </c>
      <c r="CM56">
        <v>0</v>
      </c>
      <c r="CN56" t="s">
        <v>3</v>
      </c>
      <c r="CO56">
        <v>0</v>
      </c>
      <c r="CP56">
        <f t="shared" si="36"/>
        <v>0</v>
      </c>
      <c r="CQ56">
        <f>ROUND(AL56*BC56,2)</f>
        <v>0</v>
      </c>
      <c r="CR56">
        <f>ROUND(AM56*BB56,2)</f>
        <v>0</v>
      </c>
      <c r="CS56">
        <f>ROUND(AN56*BS56,2)</f>
        <v>0</v>
      </c>
      <c r="CT56">
        <f>ROUND(AO56*BA56,2)</f>
        <v>0</v>
      </c>
      <c r="CU56">
        <f t="shared" si="37"/>
        <v>0</v>
      </c>
      <c r="CV56">
        <f t="shared" si="63"/>
        <v>0</v>
      </c>
      <c r="CW56">
        <f t="shared" si="63"/>
        <v>0</v>
      </c>
      <c r="CX56">
        <f t="shared" si="38"/>
        <v>0</v>
      </c>
      <c r="CY56">
        <f t="shared" si="39"/>
        <v>0</v>
      </c>
      <c r="CZ56">
        <f t="shared" si="40"/>
        <v>0</v>
      </c>
      <c r="DC56" t="s">
        <v>3</v>
      </c>
      <c r="DD56" t="s">
        <v>3</v>
      </c>
      <c r="DE56" t="s">
        <v>3</v>
      </c>
      <c r="DF56" t="s">
        <v>3</v>
      </c>
      <c r="DG56" t="s">
        <v>3</v>
      </c>
      <c r="DH56" t="s">
        <v>3</v>
      </c>
      <c r="DI56" t="s">
        <v>3</v>
      </c>
      <c r="DJ56" t="s">
        <v>3</v>
      </c>
      <c r="DK56" t="s">
        <v>3</v>
      </c>
      <c r="DL56" t="s">
        <v>3</v>
      </c>
      <c r="DM56" t="s">
        <v>3</v>
      </c>
      <c r="DN56">
        <v>0</v>
      </c>
      <c r="DO56">
        <v>0</v>
      </c>
      <c r="DP56">
        <v>1</v>
      </c>
      <c r="DQ56">
        <v>1</v>
      </c>
      <c r="DU56">
        <v>1013</v>
      </c>
      <c r="DV56" t="s">
        <v>32</v>
      </c>
      <c r="DW56" t="s">
        <v>32</v>
      </c>
      <c r="DX56">
        <v>1</v>
      </c>
      <c r="DZ56" t="s">
        <v>3</v>
      </c>
      <c r="EA56" t="s">
        <v>3</v>
      </c>
      <c r="EB56" t="s">
        <v>3</v>
      </c>
      <c r="EC56" t="s">
        <v>3</v>
      </c>
      <c r="EE56">
        <v>416980018</v>
      </c>
      <c r="EF56">
        <v>2</v>
      </c>
      <c r="EG56" t="s">
        <v>40</v>
      </c>
      <c r="EH56">
        <v>7</v>
      </c>
      <c r="EI56" t="s">
        <v>41</v>
      </c>
      <c r="EJ56">
        <v>1</v>
      </c>
      <c r="EK56">
        <v>7001</v>
      </c>
      <c r="EL56" t="s">
        <v>41</v>
      </c>
      <c r="EM56" t="s">
        <v>42</v>
      </c>
      <c r="EO56" t="s">
        <v>3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FQ56">
        <v>0</v>
      </c>
      <c r="FR56">
        <v>0</v>
      </c>
      <c r="FS56">
        <v>0</v>
      </c>
      <c r="FX56">
        <v>110</v>
      </c>
      <c r="FY56">
        <v>73</v>
      </c>
      <c r="GA56" t="s">
        <v>3</v>
      </c>
      <c r="GD56">
        <v>1</v>
      </c>
      <c r="GF56">
        <v>888337275</v>
      </c>
      <c r="GG56">
        <v>2</v>
      </c>
      <c r="GH56">
        <v>1</v>
      </c>
      <c r="GI56">
        <v>-2</v>
      </c>
      <c r="GJ56">
        <v>0</v>
      </c>
      <c r="GK56">
        <v>0</v>
      </c>
      <c r="GL56">
        <f t="shared" si="41"/>
        <v>0</v>
      </c>
      <c r="GM56">
        <f t="shared" si="42"/>
        <v>0</v>
      </c>
      <c r="GN56">
        <f t="shared" si="43"/>
        <v>0</v>
      </c>
      <c r="GO56">
        <f t="shared" si="44"/>
        <v>0</v>
      </c>
      <c r="GP56">
        <f t="shared" si="45"/>
        <v>0</v>
      </c>
      <c r="GR56">
        <v>0</v>
      </c>
      <c r="GS56">
        <v>0</v>
      </c>
      <c r="GT56">
        <v>0</v>
      </c>
      <c r="GU56" t="s">
        <v>3</v>
      </c>
      <c r="GV56">
        <f t="shared" si="46"/>
        <v>0</v>
      </c>
      <c r="GW56">
        <v>1</v>
      </c>
      <c r="GX56">
        <f t="shared" si="47"/>
        <v>0</v>
      </c>
      <c r="HA56">
        <v>0</v>
      </c>
      <c r="HB56">
        <v>0</v>
      </c>
      <c r="HC56">
        <f t="shared" si="48"/>
        <v>0</v>
      </c>
      <c r="HE56" t="s">
        <v>3</v>
      </c>
      <c r="HF56" t="s">
        <v>3</v>
      </c>
      <c r="HM56" t="s">
        <v>23</v>
      </c>
      <c r="HN56" t="s">
        <v>44</v>
      </c>
      <c r="HO56" t="s">
        <v>45</v>
      </c>
      <c r="HP56" t="s">
        <v>41</v>
      </c>
      <c r="HQ56" t="s">
        <v>41</v>
      </c>
      <c r="HS56">
        <v>0</v>
      </c>
      <c r="IK56">
        <v>0</v>
      </c>
    </row>
    <row r="57" spans="1:245" x14ac:dyDescent="0.2">
      <c r="A57">
        <v>18</v>
      </c>
      <c r="B57">
        <v>1</v>
      </c>
      <c r="C57">
        <v>73</v>
      </c>
      <c r="E57" t="s">
        <v>106</v>
      </c>
      <c r="F57" t="s">
        <v>72</v>
      </c>
      <c r="G57" t="s">
        <v>73</v>
      </c>
      <c r="H57" t="s">
        <v>32</v>
      </c>
      <c r="I57">
        <f>I54*J57</f>
        <v>0</v>
      </c>
      <c r="J57">
        <v>0</v>
      </c>
      <c r="K57">
        <v>200</v>
      </c>
      <c r="O57">
        <f t="shared" si="28"/>
        <v>0</v>
      </c>
      <c r="P57">
        <f>ROUND(CQ57*I57,2)</f>
        <v>0</v>
      </c>
      <c r="Q57">
        <f>ROUND(CR57*I57,2)</f>
        <v>0</v>
      </c>
      <c r="R57">
        <f>ROUND(CS57*I57,2)</f>
        <v>0</v>
      </c>
      <c r="S57">
        <f>ROUND(CT57*I57,2)</f>
        <v>0</v>
      </c>
      <c r="T57">
        <f t="shared" si="29"/>
        <v>0</v>
      </c>
      <c r="U57">
        <f>ROUND(CV57*I57,7)</f>
        <v>0</v>
      </c>
      <c r="V57">
        <f>ROUND(CW57*I57,7)</f>
        <v>0</v>
      </c>
      <c r="W57">
        <f t="shared" si="30"/>
        <v>0</v>
      </c>
      <c r="X57">
        <f t="shared" si="31"/>
        <v>0</v>
      </c>
      <c r="Y57">
        <f t="shared" si="32"/>
        <v>0</v>
      </c>
      <c r="AA57">
        <v>449016111</v>
      </c>
      <c r="AB57">
        <f t="shared" si="33"/>
        <v>0</v>
      </c>
      <c r="AC57">
        <f>ROUND((ES57),6)</f>
        <v>0</v>
      </c>
      <c r="AD57">
        <f>ROUND((((ET57)-(EU57))+AE57),6)</f>
        <v>0</v>
      </c>
      <c r="AE57">
        <f t="shared" si="61"/>
        <v>0</v>
      </c>
      <c r="AF57">
        <f t="shared" si="61"/>
        <v>0</v>
      </c>
      <c r="AG57">
        <f t="shared" si="34"/>
        <v>0</v>
      </c>
      <c r="AH57">
        <f t="shared" si="62"/>
        <v>0</v>
      </c>
      <c r="AI57">
        <f t="shared" si="62"/>
        <v>0</v>
      </c>
      <c r="AJ57">
        <f t="shared" si="35"/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110</v>
      </c>
      <c r="AU57">
        <v>73</v>
      </c>
      <c r="AV57">
        <v>1</v>
      </c>
      <c r="AW57">
        <v>1</v>
      </c>
      <c r="AZ57">
        <v>1</v>
      </c>
      <c r="BA57">
        <v>1</v>
      </c>
      <c r="BB57">
        <v>1</v>
      </c>
      <c r="BC57">
        <v>1</v>
      </c>
      <c r="BD57" t="s">
        <v>3</v>
      </c>
      <c r="BE57" t="s">
        <v>3</v>
      </c>
      <c r="BF57" t="s">
        <v>3</v>
      </c>
      <c r="BG57" t="s">
        <v>3</v>
      </c>
      <c r="BH57">
        <v>3</v>
      </c>
      <c r="BI57">
        <v>1</v>
      </c>
      <c r="BJ57" t="s">
        <v>3</v>
      </c>
      <c r="BM57">
        <v>7001</v>
      </c>
      <c r="BN57">
        <v>0</v>
      </c>
      <c r="BO57" t="s">
        <v>3</v>
      </c>
      <c r="BP57">
        <v>0</v>
      </c>
      <c r="BQ57">
        <v>2</v>
      </c>
      <c r="BR57">
        <v>0</v>
      </c>
      <c r="BS57">
        <v>1</v>
      </c>
      <c r="BT57">
        <v>1</v>
      </c>
      <c r="BU57">
        <v>1</v>
      </c>
      <c r="BV57">
        <v>1</v>
      </c>
      <c r="BW57">
        <v>1</v>
      </c>
      <c r="BX57">
        <v>1</v>
      </c>
      <c r="BY57" t="s">
        <v>3</v>
      </c>
      <c r="BZ57">
        <v>110</v>
      </c>
      <c r="CA57">
        <v>73</v>
      </c>
      <c r="CB57" t="s">
        <v>3</v>
      </c>
      <c r="CE57">
        <v>0</v>
      </c>
      <c r="CF57">
        <v>0</v>
      </c>
      <c r="CG57">
        <v>0</v>
      </c>
      <c r="CM57">
        <v>0</v>
      </c>
      <c r="CN57" t="s">
        <v>3</v>
      </c>
      <c r="CO57">
        <v>0</v>
      </c>
      <c r="CP57">
        <f t="shared" si="36"/>
        <v>0</v>
      </c>
      <c r="CQ57">
        <f>ROUND(AL57*BC57,2)</f>
        <v>0</v>
      </c>
      <c r="CR57">
        <f>ROUND(AM57*BB57,2)</f>
        <v>0</v>
      </c>
      <c r="CS57">
        <f>ROUND(AN57*BS57,2)</f>
        <v>0</v>
      </c>
      <c r="CT57">
        <f>ROUND(AO57*BA57,2)</f>
        <v>0</v>
      </c>
      <c r="CU57">
        <f t="shared" si="37"/>
        <v>0</v>
      </c>
      <c r="CV57">
        <f t="shared" si="63"/>
        <v>0</v>
      </c>
      <c r="CW57">
        <f t="shared" si="63"/>
        <v>0</v>
      </c>
      <c r="CX57">
        <f t="shared" si="38"/>
        <v>0</v>
      </c>
      <c r="CY57">
        <f t="shared" si="39"/>
        <v>0</v>
      </c>
      <c r="CZ57">
        <f t="shared" si="40"/>
        <v>0</v>
      </c>
      <c r="DC57" t="s">
        <v>3</v>
      </c>
      <c r="DD57" t="s">
        <v>3</v>
      </c>
      <c r="DE57" t="s">
        <v>3</v>
      </c>
      <c r="DF57" t="s">
        <v>3</v>
      </c>
      <c r="DG57" t="s">
        <v>3</v>
      </c>
      <c r="DH57" t="s">
        <v>3</v>
      </c>
      <c r="DI57" t="s">
        <v>3</v>
      </c>
      <c r="DJ57" t="s">
        <v>3</v>
      </c>
      <c r="DK57" t="s">
        <v>3</v>
      </c>
      <c r="DL57" t="s">
        <v>3</v>
      </c>
      <c r="DM57" t="s">
        <v>3</v>
      </c>
      <c r="DN57">
        <v>0</v>
      </c>
      <c r="DO57">
        <v>0</v>
      </c>
      <c r="DP57">
        <v>1</v>
      </c>
      <c r="DQ57">
        <v>1</v>
      </c>
      <c r="DU57">
        <v>1013</v>
      </c>
      <c r="DV57" t="s">
        <v>32</v>
      </c>
      <c r="DW57" t="s">
        <v>32</v>
      </c>
      <c r="DX57">
        <v>1</v>
      </c>
      <c r="DZ57" t="s">
        <v>3</v>
      </c>
      <c r="EA57" t="s">
        <v>3</v>
      </c>
      <c r="EB57" t="s">
        <v>3</v>
      </c>
      <c r="EC57" t="s">
        <v>3</v>
      </c>
      <c r="EE57">
        <v>416980018</v>
      </c>
      <c r="EF57">
        <v>2</v>
      </c>
      <c r="EG57" t="s">
        <v>40</v>
      </c>
      <c r="EH57">
        <v>7</v>
      </c>
      <c r="EI57" t="s">
        <v>41</v>
      </c>
      <c r="EJ57">
        <v>1</v>
      </c>
      <c r="EK57">
        <v>7001</v>
      </c>
      <c r="EL57" t="s">
        <v>41</v>
      </c>
      <c r="EM57" t="s">
        <v>42</v>
      </c>
      <c r="EO57" t="s">
        <v>3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FQ57">
        <v>0</v>
      </c>
      <c r="FR57">
        <v>0</v>
      </c>
      <c r="FS57">
        <v>0</v>
      </c>
      <c r="FX57">
        <v>110</v>
      </c>
      <c r="FY57">
        <v>73</v>
      </c>
      <c r="GA57" t="s">
        <v>3</v>
      </c>
      <c r="GD57">
        <v>1</v>
      </c>
      <c r="GF57">
        <v>375182205</v>
      </c>
      <c r="GG57">
        <v>2</v>
      </c>
      <c r="GH57">
        <v>1</v>
      </c>
      <c r="GI57">
        <v>-2</v>
      </c>
      <c r="GJ57">
        <v>0</v>
      </c>
      <c r="GK57">
        <v>0</v>
      </c>
      <c r="GL57">
        <f t="shared" si="41"/>
        <v>0</v>
      </c>
      <c r="GM57">
        <f t="shared" si="42"/>
        <v>0</v>
      </c>
      <c r="GN57">
        <f t="shared" si="43"/>
        <v>0</v>
      </c>
      <c r="GO57">
        <f t="shared" si="44"/>
        <v>0</v>
      </c>
      <c r="GP57">
        <f t="shared" si="45"/>
        <v>0</v>
      </c>
      <c r="GR57">
        <v>0</v>
      </c>
      <c r="GS57">
        <v>0</v>
      </c>
      <c r="GT57">
        <v>0</v>
      </c>
      <c r="GU57" t="s">
        <v>3</v>
      </c>
      <c r="GV57">
        <f t="shared" si="46"/>
        <v>0</v>
      </c>
      <c r="GW57">
        <v>1</v>
      </c>
      <c r="GX57">
        <f t="shared" si="47"/>
        <v>0</v>
      </c>
      <c r="HA57">
        <v>0</v>
      </c>
      <c r="HB57">
        <v>0</v>
      </c>
      <c r="HC57">
        <f t="shared" si="48"/>
        <v>0</v>
      </c>
      <c r="HE57" t="s">
        <v>3</v>
      </c>
      <c r="HF57" t="s">
        <v>3</v>
      </c>
      <c r="HM57" t="s">
        <v>23</v>
      </c>
      <c r="HN57" t="s">
        <v>44</v>
      </c>
      <c r="HO57" t="s">
        <v>45</v>
      </c>
      <c r="HP57" t="s">
        <v>41</v>
      </c>
      <c r="HQ57" t="s">
        <v>41</v>
      </c>
      <c r="HS57">
        <v>0</v>
      </c>
      <c r="IK57">
        <v>0</v>
      </c>
    </row>
    <row r="58" spans="1:245" x14ac:dyDescent="0.2">
      <c r="A58">
        <v>17</v>
      </c>
      <c r="B58">
        <v>1</v>
      </c>
      <c r="C58">
        <f>ROW(SmtRes!A83)</f>
        <v>83</v>
      </c>
      <c r="D58">
        <f>ROW(EtalonRes!A83)</f>
        <v>83</v>
      </c>
      <c r="E58" t="s">
        <v>107</v>
      </c>
      <c r="F58" t="s">
        <v>75</v>
      </c>
      <c r="G58" t="s">
        <v>108</v>
      </c>
      <c r="H58" t="s">
        <v>62</v>
      </c>
      <c r="I58">
        <f>ROUND(1/100,7)</f>
        <v>0.01</v>
      </c>
      <c r="J58">
        <v>0</v>
      </c>
      <c r="K58">
        <f>ROUND(1/100,7)</f>
        <v>0.01</v>
      </c>
      <c r="O58">
        <f t="shared" si="28"/>
        <v>5451.88</v>
      </c>
      <c r="P58">
        <f>SUMIF(SmtRes!AQ74:'SmtRes'!AQ83,"=1",SmtRes!DF74:'SmtRes'!DF83)</f>
        <v>0</v>
      </c>
      <c r="Q58">
        <f>SUMIF(SmtRes!AQ74:'SmtRes'!AQ83,"=1",SmtRes!DG74:'SmtRes'!DG83)</f>
        <v>129.93</v>
      </c>
      <c r="R58">
        <f>SUMIF(SmtRes!AQ74:'SmtRes'!AQ83,"=1",SmtRes!DH74:'SmtRes'!DH83)</f>
        <v>65.22999999999999</v>
      </c>
      <c r="S58">
        <f>SUMIF(SmtRes!AQ74:'SmtRes'!AQ83,"=1",SmtRes!DI74:'SmtRes'!DI83)</f>
        <v>5256.72</v>
      </c>
      <c r="T58">
        <f t="shared" si="29"/>
        <v>0</v>
      </c>
      <c r="U58">
        <f>SUMIF(SmtRes!AQ74:'SmtRes'!AQ83,"=1",SmtRes!CV74:'SmtRes'!CV83)</f>
        <v>10.5684</v>
      </c>
      <c r="V58">
        <f>SUMIF(SmtRes!AQ74:'SmtRes'!AQ83,"=1",SmtRes!CW74:'SmtRes'!CW83)</f>
        <v>0.10490000000000001</v>
      </c>
      <c r="W58">
        <f t="shared" si="30"/>
        <v>0</v>
      </c>
      <c r="X58">
        <f t="shared" si="31"/>
        <v>5854.15</v>
      </c>
      <c r="Y58">
        <f t="shared" si="32"/>
        <v>3885.02</v>
      </c>
      <c r="AA58">
        <v>449016111</v>
      </c>
      <c r="AB58">
        <f t="shared" si="33"/>
        <v>536845.83290000004</v>
      </c>
      <c r="AC58">
        <f>ROUND((0),6)</f>
        <v>0</v>
      </c>
      <c r="AD58">
        <f>ROUND((((SUM(SmtRes!BR74:'SmtRes'!BR83))-(SUM(SmtRes!BS74:'SmtRes'!BS83)))+AE58),6)</f>
        <v>11173.616900000001</v>
      </c>
      <c r="AE58">
        <f>ROUND((SUM(SmtRes!BS74:'SmtRes'!BS83)),6)</f>
        <v>6523.0712000000003</v>
      </c>
      <c r="AF58">
        <f>ROUND((SUM(SmtRes!BT74:'SmtRes'!BT83)),6)</f>
        <v>525672.21600000001</v>
      </c>
      <c r="AG58">
        <f t="shared" si="34"/>
        <v>0</v>
      </c>
      <c r="AH58">
        <f>(SUM(SmtRes!BU74:'SmtRes'!BU83))</f>
        <v>1056.8399999999999</v>
      </c>
      <c r="AI58">
        <f>(SUM(SmtRes!BV74:'SmtRes'!BV83))</f>
        <v>10.49</v>
      </c>
      <c r="AJ58">
        <f t="shared" si="35"/>
        <v>0</v>
      </c>
      <c r="AK58">
        <v>547814.8446999999</v>
      </c>
      <c r="AL58">
        <v>4445.9405999999999</v>
      </c>
      <c r="AM58">
        <v>11173.616899999999</v>
      </c>
      <c r="AN58">
        <v>6523.0712000000003</v>
      </c>
      <c r="AO58">
        <v>525672.2159999999</v>
      </c>
      <c r="AP58">
        <v>0</v>
      </c>
      <c r="AQ58">
        <v>1056.8399999999999</v>
      </c>
      <c r="AR58">
        <v>10.49</v>
      </c>
      <c r="AS58">
        <v>0</v>
      </c>
      <c r="AT58">
        <v>110</v>
      </c>
      <c r="AU58">
        <v>73</v>
      </c>
      <c r="AV58">
        <v>1</v>
      </c>
      <c r="AW58">
        <v>1</v>
      </c>
      <c r="AZ58">
        <v>1</v>
      </c>
      <c r="BA58">
        <v>1</v>
      </c>
      <c r="BB58">
        <v>1</v>
      </c>
      <c r="BC58">
        <v>1</v>
      </c>
      <c r="BD58" t="s">
        <v>3</v>
      </c>
      <c r="BE58" t="s">
        <v>3</v>
      </c>
      <c r="BF58" t="s">
        <v>3</v>
      </c>
      <c r="BG58" t="s">
        <v>3</v>
      </c>
      <c r="BH58">
        <v>0</v>
      </c>
      <c r="BI58">
        <v>1</v>
      </c>
      <c r="BJ58" t="s">
        <v>77</v>
      </c>
      <c r="BM58">
        <v>7001</v>
      </c>
      <c r="BN58">
        <v>0</v>
      </c>
      <c r="BO58" t="s">
        <v>3</v>
      </c>
      <c r="BP58">
        <v>0</v>
      </c>
      <c r="BQ58">
        <v>2</v>
      </c>
      <c r="BR58">
        <v>0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1</v>
      </c>
      <c r="BY58" t="s">
        <v>3</v>
      </c>
      <c r="BZ58">
        <v>110</v>
      </c>
      <c r="CA58">
        <v>73</v>
      </c>
      <c r="CB58" t="s">
        <v>3</v>
      </c>
      <c r="CE58">
        <v>0</v>
      </c>
      <c r="CF58">
        <v>0</v>
      </c>
      <c r="CG58">
        <v>0</v>
      </c>
      <c r="CM58">
        <v>0</v>
      </c>
      <c r="CN58" t="s">
        <v>3</v>
      </c>
      <c r="CO58">
        <v>0</v>
      </c>
      <c r="CP58">
        <f t="shared" si="36"/>
        <v>5451.88</v>
      </c>
      <c r="CQ58">
        <f>SUMIF(SmtRes!AQ74:'SmtRes'!AQ83,"=1",SmtRes!AA74:'SmtRes'!AA83)</f>
        <v>115594.46</v>
      </c>
      <c r="CR58">
        <f>SUMIF(SmtRes!AQ74:'SmtRes'!AQ83,"=1",SmtRes!AB74:'SmtRes'!AB83)</f>
        <v>2637.35</v>
      </c>
      <c r="CS58">
        <f>SUMIF(SmtRes!AQ74:'SmtRes'!AQ83,"=1",SmtRes!AC74:'SmtRes'!AC83)</f>
        <v>1345.19</v>
      </c>
      <c r="CT58">
        <f>SUMIF(SmtRes!AQ74:'SmtRes'!AQ83,"=1",SmtRes!AD74:'SmtRes'!AD83)</f>
        <v>497.4</v>
      </c>
      <c r="CU58">
        <f t="shared" si="37"/>
        <v>0</v>
      </c>
      <c r="CV58">
        <f>SUMIF(SmtRes!AQ74:'SmtRes'!AQ83,"=1",SmtRes!BU74:'SmtRes'!BU83)</f>
        <v>1056.8399999999999</v>
      </c>
      <c r="CW58">
        <f>SUMIF(SmtRes!AQ74:'SmtRes'!AQ83,"=1",SmtRes!BV74:'SmtRes'!BV83)</f>
        <v>10.49</v>
      </c>
      <c r="CX58">
        <f t="shared" si="38"/>
        <v>0</v>
      </c>
      <c r="CY58">
        <f t="shared" si="39"/>
        <v>5854.1450000000004</v>
      </c>
      <c r="CZ58">
        <f t="shared" si="40"/>
        <v>3885.0234999999998</v>
      </c>
      <c r="DC58" t="s">
        <v>3</v>
      </c>
      <c r="DD58" t="s">
        <v>23</v>
      </c>
      <c r="DE58" t="s">
        <v>3</v>
      </c>
      <c r="DF58" t="s">
        <v>3</v>
      </c>
      <c r="DG58" t="s">
        <v>3</v>
      </c>
      <c r="DH58" t="s">
        <v>3</v>
      </c>
      <c r="DI58" t="s">
        <v>3</v>
      </c>
      <c r="DJ58" t="s">
        <v>3</v>
      </c>
      <c r="DK58" t="s">
        <v>3</v>
      </c>
      <c r="DL58" t="s">
        <v>3</v>
      </c>
      <c r="DM58" t="s">
        <v>3</v>
      </c>
      <c r="DN58">
        <v>0</v>
      </c>
      <c r="DO58">
        <v>0</v>
      </c>
      <c r="DP58">
        <v>1</v>
      </c>
      <c r="DQ58">
        <v>1</v>
      </c>
      <c r="DU58">
        <v>1013</v>
      </c>
      <c r="DV58" t="s">
        <v>62</v>
      </c>
      <c r="DW58" t="s">
        <v>62</v>
      </c>
      <c r="DX58">
        <v>1</v>
      </c>
      <c r="DZ58" t="s">
        <v>3</v>
      </c>
      <c r="EA58" t="s">
        <v>3</v>
      </c>
      <c r="EB58" t="s">
        <v>3</v>
      </c>
      <c r="EC58" t="s">
        <v>3</v>
      </c>
      <c r="EE58">
        <v>416980018</v>
      </c>
      <c r="EF58">
        <v>2</v>
      </c>
      <c r="EG58" t="s">
        <v>40</v>
      </c>
      <c r="EH58">
        <v>7</v>
      </c>
      <c r="EI58" t="s">
        <v>41</v>
      </c>
      <c r="EJ58">
        <v>1</v>
      </c>
      <c r="EK58">
        <v>7001</v>
      </c>
      <c r="EL58" t="s">
        <v>41</v>
      </c>
      <c r="EM58" t="s">
        <v>42</v>
      </c>
      <c r="EO58" t="s">
        <v>3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1056.8399999999999</v>
      </c>
      <c r="EX58">
        <v>10.49</v>
      </c>
      <c r="EY58">
        <v>0</v>
      </c>
      <c r="FQ58">
        <v>0</v>
      </c>
      <c r="FR58">
        <v>0</v>
      </c>
      <c r="FS58">
        <v>0</v>
      </c>
      <c r="FX58">
        <v>110</v>
      </c>
      <c r="FY58">
        <v>73</v>
      </c>
      <c r="GA58" t="s">
        <v>3</v>
      </c>
      <c r="GD58">
        <v>1</v>
      </c>
      <c r="GF58">
        <v>-999660421</v>
      </c>
      <c r="GG58">
        <v>2</v>
      </c>
      <c r="GH58">
        <v>1</v>
      </c>
      <c r="GI58">
        <v>-2</v>
      </c>
      <c r="GJ58">
        <v>0</v>
      </c>
      <c r="GK58">
        <v>0</v>
      </c>
      <c r="GL58">
        <f t="shared" si="41"/>
        <v>0</v>
      </c>
      <c r="GM58">
        <f t="shared" si="42"/>
        <v>15191.05</v>
      </c>
      <c r="GN58">
        <f t="shared" si="43"/>
        <v>15191.05</v>
      </c>
      <c r="GO58">
        <f t="shared" si="44"/>
        <v>0</v>
      </c>
      <c r="GP58">
        <f t="shared" si="45"/>
        <v>0</v>
      </c>
      <c r="GR58">
        <v>0</v>
      </c>
      <c r="GS58">
        <v>0</v>
      </c>
      <c r="GT58">
        <v>0</v>
      </c>
      <c r="GU58" t="s">
        <v>3</v>
      </c>
      <c r="GV58">
        <f t="shared" si="46"/>
        <v>0</v>
      </c>
      <c r="GW58">
        <v>1</v>
      </c>
      <c r="GX58">
        <f t="shared" si="47"/>
        <v>0</v>
      </c>
      <c r="HA58">
        <v>0</v>
      </c>
      <c r="HB58">
        <v>0</v>
      </c>
      <c r="HC58">
        <f t="shared" si="48"/>
        <v>0</v>
      </c>
      <c r="HE58" t="s">
        <v>3</v>
      </c>
      <c r="HF58" t="s">
        <v>3</v>
      </c>
      <c r="HM58" t="s">
        <v>3</v>
      </c>
      <c r="HN58" t="s">
        <v>44</v>
      </c>
      <c r="HO58" t="s">
        <v>45</v>
      </c>
      <c r="HP58" t="s">
        <v>41</v>
      </c>
      <c r="HQ58" t="s">
        <v>41</v>
      </c>
      <c r="HS58">
        <v>0</v>
      </c>
      <c r="IK58">
        <v>0</v>
      </c>
    </row>
    <row r="59" spans="1:245" x14ac:dyDescent="0.2">
      <c r="A59">
        <v>18</v>
      </c>
      <c r="B59">
        <v>1</v>
      </c>
      <c r="C59">
        <v>80</v>
      </c>
      <c r="E59" t="s">
        <v>109</v>
      </c>
      <c r="F59" t="s">
        <v>47</v>
      </c>
      <c r="G59" t="s">
        <v>48</v>
      </c>
      <c r="H59" t="s">
        <v>49</v>
      </c>
      <c r="I59">
        <f>I58*J59</f>
        <v>0</v>
      </c>
      <c r="J59">
        <v>0</v>
      </c>
      <c r="K59">
        <v>249.57</v>
      </c>
      <c r="O59">
        <f t="shared" si="28"/>
        <v>0</v>
      </c>
      <c r="P59">
        <f>ROUND(CQ59*I59,2)</f>
        <v>0</v>
      </c>
      <c r="Q59">
        <f>ROUND(CR59*I59,2)</f>
        <v>0</v>
      </c>
      <c r="R59">
        <f>ROUND(CS59*I59,2)</f>
        <v>0</v>
      </c>
      <c r="S59">
        <f>ROUND(CT59*I59,2)</f>
        <v>0</v>
      </c>
      <c r="T59">
        <f t="shared" si="29"/>
        <v>0</v>
      </c>
      <c r="U59">
        <f>ROUND(CV59*I59,7)</f>
        <v>0</v>
      </c>
      <c r="V59">
        <f>ROUND(CW59*I59,7)</f>
        <v>0</v>
      </c>
      <c r="W59">
        <f t="shared" si="30"/>
        <v>0</v>
      </c>
      <c r="X59">
        <f t="shared" si="31"/>
        <v>0</v>
      </c>
      <c r="Y59">
        <f t="shared" si="32"/>
        <v>0</v>
      </c>
      <c r="AA59">
        <v>449016111</v>
      </c>
      <c r="AB59">
        <f t="shared" si="33"/>
        <v>0</v>
      </c>
      <c r="AC59">
        <f>ROUND((ES59),6)</f>
        <v>0</v>
      </c>
      <c r="AD59">
        <f>ROUND((((ET59)-(EU59))+AE59),6)</f>
        <v>0</v>
      </c>
      <c r="AE59">
        <f t="shared" ref="AE59:AF62" si="64">ROUND((EU59),6)</f>
        <v>0</v>
      </c>
      <c r="AF59">
        <f t="shared" si="64"/>
        <v>0</v>
      </c>
      <c r="AG59">
        <f t="shared" si="34"/>
        <v>0</v>
      </c>
      <c r="AH59">
        <f t="shared" ref="AH59:AI62" si="65">(EW59)</f>
        <v>0</v>
      </c>
      <c r="AI59">
        <f t="shared" si="65"/>
        <v>0</v>
      </c>
      <c r="AJ59">
        <f t="shared" si="35"/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110</v>
      </c>
      <c r="AU59">
        <v>73</v>
      </c>
      <c r="AV59">
        <v>1</v>
      </c>
      <c r="AW59">
        <v>1</v>
      </c>
      <c r="AZ59">
        <v>1</v>
      </c>
      <c r="BA59">
        <v>1</v>
      </c>
      <c r="BB59">
        <v>1</v>
      </c>
      <c r="BC59">
        <v>1</v>
      </c>
      <c r="BD59" t="s">
        <v>3</v>
      </c>
      <c r="BE59" t="s">
        <v>3</v>
      </c>
      <c r="BF59" t="s">
        <v>3</v>
      </c>
      <c r="BG59" t="s">
        <v>3</v>
      </c>
      <c r="BH59">
        <v>3</v>
      </c>
      <c r="BI59">
        <v>1</v>
      </c>
      <c r="BJ59" t="s">
        <v>3</v>
      </c>
      <c r="BM59">
        <v>7001</v>
      </c>
      <c r="BN59">
        <v>0</v>
      </c>
      <c r="BO59" t="s">
        <v>3</v>
      </c>
      <c r="BP59">
        <v>0</v>
      </c>
      <c r="BQ59">
        <v>2</v>
      </c>
      <c r="BR59">
        <v>0</v>
      </c>
      <c r="BS59">
        <v>1</v>
      </c>
      <c r="BT59">
        <v>1</v>
      </c>
      <c r="BU59">
        <v>1</v>
      </c>
      <c r="BV59">
        <v>1</v>
      </c>
      <c r="BW59">
        <v>1</v>
      </c>
      <c r="BX59">
        <v>1</v>
      </c>
      <c r="BY59" t="s">
        <v>3</v>
      </c>
      <c r="BZ59">
        <v>110</v>
      </c>
      <c r="CA59">
        <v>73</v>
      </c>
      <c r="CB59" t="s">
        <v>3</v>
      </c>
      <c r="CE59">
        <v>0</v>
      </c>
      <c r="CF59">
        <v>0</v>
      </c>
      <c r="CG59">
        <v>0</v>
      </c>
      <c r="CM59">
        <v>0</v>
      </c>
      <c r="CN59" t="s">
        <v>3</v>
      </c>
      <c r="CO59">
        <v>0</v>
      </c>
      <c r="CP59">
        <f t="shared" si="36"/>
        <v>0</v>
      </c>
      <c r="CQ59">
        <f>ROUND(AL59*BC59,2)</f>
        <v>0</v>
      </c>
      <c r="CR59">
        <f>ROUND(AM59*BB59,2)</f>
        <v>0</v>
      </c>
      <c r="CS59">
        <f>ROUND(AN59*BS59,2)</f>
        <v>0</v>
      </c>
      <c r="CT59">
        <f>ROUND(AO59*BA59,2)</f>
        <v>0</v>
      </c>
      <c r="CU59">
        <f t="shared" si="37"/>
        <v>0</v>
      </c>
      <c r="CV59">
        <f t="shared" ref="CV59:CW62" si="66">AH59</f>
        <v>0</v>
      </c>
      <c r="CW59">
        <f t="shared" si="66"/>
        <v>0</v>
      </c>
      <c r="CX59">
        <f t="shared" si="38"/>
        <v>0</v>
      </c>
      <c r="CY59">
        <f t="shared" si="39"/>
        <v>0</v>
      </c>
      <c r="CZ59">
        <f t="shared" si="40"/>
        <v>0</v>
      </c>
      <c r="DC59" t="s">
        <v>3</v>
      </c>
      <c r="DD59" t="s">
        <v>3</v>
      </c>
      <c r="DE59" t="s">
        <v>3</v>
      </c>
      <c r="DF59" t="s">
        <v>3</v>
      </c>
      <c r="DG59" t="s">
        <v>3</v>
      </c>
      <c r="DH59" t="s">
        <v>3</v>
      </c>
      <c r="DI59" t="s">
        <v>3</v>
      </c>
      <c r="DJ59" t="s">
        <v>3</v>
      </c>
      <c r="DK59" t="s">
        <v>3</v>
      </c>
      <c r="DL59" t="s">
        <v>3</v>
      </c>
      <c r="DM59" t="s">
        <v>3</v>
      </c>
      <c r="DN59">
        <v>0</v>
      </c>
      <c r="DO59">
        <v>0</v>
      </c>
      <c r="DP59">
        <v>1</v>
      </c>
      <c r="DQ59">
        <v>1</v>
      </c>
      <c r="DU59">
        <v>1007</v>
      </c>
      <c r="DV59" t="s">
        <v>49</v>
      </c>
      <c r="DW59" t="s">
        <v>49</v>
      </c>
      <c r="DX59">
        <v>1</v>
      </c>
      <c r="DZ59" t="s">
        <v>3</v>
      </c>
      <c r="EA59" t="s">
        <v>3</v>
      </c>
      <c r="EB59" t="s">
        <v>3</v>
      </c>
      <c r="EC59" t="s">
        <v>3</v>
      </c>
      <c r="EE59">
        <v>416980018</v>
      </c>
      <c r="EF59">
        <v>2</v>
      </c>
      <c r="EG59" t="s">
        <v>40</v>
      </c>
      <c r="EH59">
        <v>7</v>
      </c>
      <c r="EI59" t="s">
        <v>41</v>
      </c>
      <c r="EJ59">
        <v>1</v>
      </c>
      <c r="EK59">
        <v>7001</v>
      </c>
      <c r="EL59" t="s">
        <v>41</v>
      </c>
      <c r="EM59" t="s">
        <v>42</v>
      </c>
      <c r="EO59" t="s">
        <v>3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FQ59">
        <v>0</v>
      </c>
      <c r="FR59">
        <v>0</v>
      </c>
      <c r="FS59">
        <v>0</v>
      </c>
      <c r="FX59">
        <v>110</v>
      </c>
      <c r="FY59">
        <v>73</v>
      </c>
      <c r="GA59" t="s">
        <v>3</v>
      </c>
      <c r="GD59">
        <v>1</v>
      </c>
      <c r="GF59">
        <v>-157982121</v>
      </c>
      <c r="GG59">
        <v>2</v>
      </c>
      <c r="GH59">
        <v>1</v>
      </c>
      <c r="GI59">
        <v>-2</v>
      </c>
      <c r="GJ59">
        <v>0</v>
      </c>
      <c r="GK59">
        <v>0</v>
      </c>
      <c r="GL59">
        <f t="shared" si="41"/>
        <v>0</v>
      </c>
      <c r="GM59">
        <f t="shared" si="42"/>
        <v>0</v>
      </c>
      <c r="GN59">
        <f t="shared" si="43"/>
        <v>0</v>
      </c>
      <c r="GO59">
        <f t="shared" si="44"/>
        <v>0</v>
      </c>
      <c r="GP59">
        <f t="shared" si="45"/>
        <v>0</v>
      </c>
      <c r="GR59">
        <v>0</v>
      </c>
      <c r="GS59">
        <v>0</v>
      </c>
      <c r="GT59">
        <v>0</v>
      </c>
      <c r="GU59" t="s">
        <v>3</v>
      </c>
      <c r="GV59">
        <f t="shared" si="46"/>
        <v>0</v>
      </c>
      <c r="GW59">
        <v>1</v>
      </c>
      <c r="GX59">
        <f t="shared" si="47"/>
        <v>0</v>
      </c>
      <c r="HA59">
        <v>0</v>
      </c>
      <c r="HB59">
        <v>0</v>
      </c>
      <c r="HC59">
        <f t="shared" si="48"/>
        <v>0</v>
      </c>
      <c r="HE59" t="s">
        <v>3</v>
      </c>
      <c r="HF59" t="s">
        <v>3</v>
      </c>
      <c r="HM59" t="s">
        <v>23</v>
      </c>
      <c r="HN59" t="s">
        <v>44</v>
      </c>
      <c r="HO59" t="s">
        <v>45</v>
      </c>
      <c r="HP59" t="s">
        <v>41</v>
      </c>
      <c r="HQ59" t="s">
        <v>41</v>
      </c>
      <c r="HS59">
        <v>0</v>
      </c>
      <c r="IK59">
        <v>0</v>
      </c>
    </row>
    <row r="60" spans="1:245" x14ac:dyDescent="0.2">
      <c r="A60">
        <v>18</v>
      </c>
      <c r="B60">
        <v>1</v>
      </c>
      <c r="C60">
        <v>81</v>
      </c>
      <c r="E60" t="s">
        <v>110</v>
      </c>
      <c r="F60" t="s">
        <v>69</v>
      </c>
      <c r="G60" t="s">
        <v>70</v>
      </c>
      <c r="H60" t="s">
        <v>32</v>
      </c>
      <c r="I60">
        <f>I58*J60</f>
        <v>0</v>
      </c>
      <c r="J60">
        <v>0</v>
      </c>
      <c r="K60">
        <v>200</v>
      </c>
      <c r="O60">
        <f t="shared" si="28"/>
        <v>0</v>
      </c>
      <c r="P60">
        <f>ROUND(CQ60*I60,2)</f>
        <v>0</v>
      </c>
      <c r="Q60">
        <f>ROUND(CR60*I60,2)</f>
        <v>0</v>
      </c>
      <c r="R60">
        <f>ROUND(CS60*I60,2)</f>
        <v>0</v>
      </c>
      <c r="S60">
        <f>ROUND(CT60*I60,2)</f>
        <v>0</v>
      </c>
      <c r="T60">
        <f t="shared" si="29"/>
        <v>0</v>
      </c>
      <c r="U60">
        <f>ROUND(CV60*I60,7)</f>
        <v>0</v>
      </c>
      <c r="V60">
        <f>ROUND(CW60*I60,7)</f>
        <v>0</v>
      </c>
      <c r="W60">
        <f t="shared" si="30"/>
        <v>0</v>
      </c>
      <c r="X60">
        <f t="shared" si="31"/>
        <v>0</v>
      </c>
      <c r="Y60">
        <f t="shared" si="32"/>
        <v>0</v>
      </c>
      <c r="AA60">
        <v>449016111</v>
      </c>
      <c r="AB60">
        <f t="shared" si="33"/>
        <v>0</v>
      </c>
      <c r="AC60">
        <f>ROUND((ES60),6)</f>
        <v>0</v>
      </c>
      <c r="AD60">
        <f>ROUND((((ET60)-(EU60))+AE60),6)</f>
        <v>0</v>
      </c>
      <c r="AE60">
        <f t="shared" si="64"/>
        <v>0</v>
      </c>
      <c r="AF60">
        <f t="shared" si="64"/>
        <v>0</v>
      </c>
      <c r="AG60">
        <f t="shared" si="34"/>
        <v>0</v>
      </c>
      <c r="AH60">
        <f t="shared" si="65"/>
        <v>0</v>
      </c>
      <c r="AI60">
        <f t="shared" si="65"/>
        <v>0</v>
      </c>
      <c r="AJ60">
        <f t="shared" si="35"/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110</v>
      </c>
      <c r="AU60">
        <v>73</v>
      </c>
      <c r="AV60">
        <v>1</v>
      </c>
      <c r="AW60">
        <v>1</v>
      </c>
      <c r="AZ60">
        <v>1</v>
      </c>
      <c r="BA60">
        <v>1</v>
      </c>
      <c r="BB60">
        <v>1</v>
      </c>
      <c r="BC60">
        <v>1</v>
      </c>
      <c r="BD60" t="s">
        <v>3</v>
      </c>
      <c r="BE60" t="s">
        <v>3</v>
      </c>
      <c r="BF60" t="s">
        <v>3</v>
      </c>
      <c r="BG60" t="s">
        <v>3</v>
      </c>
      <c r="BH60">
        <v>3</v>
      </c>
      <c r="BI60">
        <v>1</v>
      </c>
      <c r="BJ60" t="s">
        <v>3</v>
      </c>
      <c r="BM60">
        <v>7001</v>
      </c>
      <c r="BN60">
        <v>0</v>
      </c>
      <c r="BO60" t="s">
        <v>3</v>
      </c>
      <c r="BP60">
        <v>0</v>
      </c>
      <c r="BQ60">
        <v>2</v>
      </c>
      <c r="BR60">
        <v>0</v>
      </c>
      <c r="BS60">
        <v>1</v>
      </c>
      <c r="BT60">
        <v>1</v>
      </c>
      <c r="BU60">
        <v>1</v>
      </c>
      <c r="BV60">
        <v>1</v>
      </c>
      <c r="BW60">
        <v>1</v>
      </c>
      <c r="BX60">
        <v>1</v>
      </c>
      <c r="BY60" t="s">
        <v>3</v>
      </c>
      <c r="BZ60">
        <v>110</v>
      </c>
      <c r="CA60">
        <v>73</v>
      </c>
      <c r="CB60" t="s">
        <v>3</v>
      </c>
      <c r="CE60">
        <v>0</v>
      </c>
      <c r="CF60">
        <v>0</v>
      </c>
      <c r="CG60">
        <v>0</v>
      </c>
      <c r="CM60">
        <v>0</v>
      </c>
      <c r="CN60" t="s">
        <v>3</v>
      </c>
      <c r="CO60">
        <v>0</v>
      </c>
      <c r="CP60">
        <f t="shared" si="36"/>
        <v>0</v>
      </c>
      <c r="CQ60">
        <f>ROUND(AL60*BC60,2)</f>
        <v>0</v>
      </c>
      <c r="CR60">
        <f>ROUND(AM60*BB60,2)</f>
        <v>0</v>
      </c>
      <c r="CS60">
        <f>ROUND(AN60*BS60,2)</f>
        <v>0</v>
      </c>
      <c r="CT60">
        <f>ROUND(AO60*BA60,2)</f>
        <v>0</v>
      </c>
      <c r="CU60">
        <f t="shared" si="37"/>
        <v>0</v>
      </c>
      <c r="CV60">
        <f t="shared" si="66"/>
        <v>0</v>
      </c>
      <c r="CW60">
        <f t="shared" si="66"/>
        <v>0</v>
      </c>
      <c r="CX60">
        <f t="shared" si="38"/>
        <v>0</v>
      </c>
      <c r="CY60">
        <f t="shared" si="39"/>
        <v>0</v>
      </c>
      <c r="CZ60">
        <f t="shared" si="40"/>
        <v>0</v>
      </c>
      <c r="DC60" t="s">
        <v>3</v>
      </c>
      <c r="DD60" t="s">
        <v>3</v>
      </c>
      <c r="DE60" t="s">
        <v>3</v>
      </c>
      <c r="DF60" t="s">
        <v>3</v>
      </c>
      <c r="DG60" t="s">
        <v>3</v>
      </c>
      <c r="DH60" t="s">
        <v>3</v>
      </c>
      <c r="DI60" t="s">
        <v>3</v>
      </c>
      <c r="DJ60" t="s">
        <v>3</v>
      </c>
      <c r="DK60" t="s">
        <v>3</v>
      </c>
      <c r="DL60" t="s">
        <v>3</v>
      </c>
      <c r="DM60" t="s">
        <v>3</v>
      </c>
      <c r="DN60">
        <v>0</v>
      </c>
      <c r="DO60">
        <v>0</v>
      </c>
      <c r="DP60">
        <v>1</v>
      </c>
      <c r="DQ60">
        <v>1</v>
      </c>
      <c r="DU60">
        <v>1013</v>
      </c>
      <c r="DV60" t="s">
        <v>32</v>
      </c>
      <c r="DW60" t="s">
        <v>32</v>
      </c>
      <c r="DX60">
        <v>1</v>
      </c>
      <c r="DZ60" t="s">
        <v>3</v>
      </c>
      <c r="EA60" t="s">
        <v>3</v>
      </c>
      <c r="EB60" t="s">
        <v>3</v>
      </c>
      <c r="EC60" t="s">
        <v>3</v>
      </c>
      <c r="EE60">
        <v>416980018</v>
      </c>
      <c r="EF60">
        <v>2</v>
      </c>
      <c r="EG60" t="s">
        <v>40</v>
      </c>
      <c r="EH60">
        <v>7</v>
      </c>
      <c r="EI60" t="s">
        <v>41</v>
      </c>
      <c r="EJ60">
        <v>1</v>
      </c>
      <c r="EK60">
        <v>7001</v>
      </c>
      <c r="EL60" t="s">
        <v>41</v>
      </c>
      <c r="EM60" t="s">
        <v>42</v>
      </c>
      <c r="EO60" t="s">
        <v>3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FQ60">
        <v>0</v>
      </c>
      <c r="FR60">
        <v>0</v>
      </c>
      <c r="FS60">
        <v>0</v>
      </c>
      <c r="FX60">
        <v>110</v>
      </c>
      <c r="FY60">
        <v>73</v>
      </c>
      <c r="GA60" t="s">
        <v>3</v>
      </c>
      <c r="GD60">
        <v>1</v>
      </c>
      <c r="GF60">
        <v>888337275</v>
      </c>
      <c r="GG60">
        <v>2</v>
      </c>
      <c r="GH60">
        <v>1</v>
      </c>
      <c r="GI60">
        <v>-2</v>
      </c>
      <c r="GJ60">
        <v>0</v>
      </c>
      <c r="GK60">
        <v>0</v>
      </c>
      <c r="GL60">
        <f t="shared" si="41"/>
        <v>0</v>
      </c>
      <c r="GM60">
        <f t="shared" si="42"/>
        <v>0</v>
      </c>
      <c r="GN60">
        <f t="shared" si="43"/>
        <v>0</v>
      </c>
      <c r="GO60">
        <f t="shared" si="44"/>
        <v>0</v>
      </c>
      <c r="GP60">
        <f t="shared" si="45"/>
        <v>0</v>
      </c>
      <c r="GR60">
        <v>0</v>
      </c>
      <c r="GS60">
        <v>0</v>
      </c>
      <c r="GT60">
        <v>0</v>
      </c>
      <c r="GU60" t="s">
        <v>3</v>
      </c>
      <c r="GV60">
        <f t="shared" si="46"/>
        <v>0</v>
      </c>
      <c r="GW60">
        <v>1</v>
      </c>
      <c r="GX60">
        <f t="shared" si="47"/>
        <v>0</v>
      </c>
      <c r="HA60">
        <v>0</v>
      </c>
      <c r="HB60">
        <v>0</v>
      </c>
      <c r="HC60">
        <f t="shared" si="48"/>
        <v>0</v>
      </c>
      <c r="HE60" t="s">
        <v>3</v>
      </c>
      <c r="HF60" t="s">
        <v>3</v>
      </c>
      <c r="HM60" t="s">
        <v>23</v>
      </c>
      <c r="HN60" t="s">
        <v>44</v>
      </c>
      <c r="HO60" t="s">
        <v>45</v>
      </c>
      <c r="HP60" t="s">
        <v>41</v>
      </c>
      <c r="HQ60" t="s">
        <v>41</v>
      </c>
      <c r="HS60">
        <v>0</v>
      </c>
      <c r="IK60">
        <v>0</v>
      </c>
    </row>
    <row r="61" spans="1:245" x14ac:dyDescent="0.2">
      <c r="A61">
        <v>18</v>
      </c>
      <c r="B61">
        <v>1</v>
      </c>
      <c r="C61">
        <v>82</v>
      </c>
      <c r="E61" t="s">
        <v>111</v>
      </c>
      <c r="F61" t="s">
        <v>81</v>
      </c>
      <c r="G61" t="s">
        <v>82</v>
      </c>
      <c r="H61" t="s">
        <v>83</v>
      </c>
      <c r="I61">
        <f>I58*J61</f>
        <v>0</v>
      </c>
      <c r="J61">
        <v>0</v>
      </c>
      <c r="K61">
        <v>9.6999999999999993</v>
      </c>
      <c r="O61">
        <f t="shared" si="28"/>
        <v>0</v>
      </c>
      <c r="P61">
        <f>ROUND(CQ61*I61,2)</f>
        <v>0</v>
      </c>
      <c r="Q61">
        <f>ROUND(CR61*I61,2)</f>
        <v>0</v>
      </c>
      <c r="R61">
        <f>ROUND(CS61*I61,2)</f>
        <v>0</v>
      </c>
      <c r="S61">
        <f>ROUND(CT61*I61,2)</f>
        <v>0</v>
      </c>
      <c r="T61">
        <f t="shared" si="29"/>
        <v>0</v>
      </c>
      <c r="U61">
        <f>ROUND(CV61*I61,7)</f>
        <v>0</v>
      </c>
      <c r="V61">
        <f>ROUND(CW61*I61,7)</f>
        <v>0</v>
      </c>
      <c r="W61">
        <f t="shared" si="30"/>
        <v>0</v>
      </c>
      <c r="X61">
        <f t="shared" si="31"/>
        <v>0</v>
      </c>
      <c r="Y61">
        <f t="shared" si="32"/>
        <v>0</v>
      </c>
      <c r="AA61">
        <v>449016111</v>
      </c>
      <c r="AB61">
        <f t="shared" si="33"/>
        <v>0</v>
      </c>
      <c r="AC61">
        <f>ROUND((ES61),6)</f>
        <v>0</v>
      </c>
      <c r="AD61">
        <f>ROUND((((ET61)-(EU61))+AE61),6)</f>
        <v>0</v>
      </c>
      <c r="AE61">
        <f t="shared" si="64"/>
        <v>0</v>
      </c>
      <c r="AF61">
        <f t="shared" si="64"/>
        <v>0</v>
      </c>
      <c r="AG61">
        <f t="shared" si="34"/>
        <v>0</v>
      </c>
      <c r="AH61">
        <f t="shared" si="65"/>
        <v>0</v>
      </c>
      <c r="AI61">
        <f t="shared" si="65"/>
        <v>0</v>
      </c>
      <c r="AJ61">
        <f t="shared" si="35"/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110</v>
      </c>
      <c r="AU61">
        <v>73</v>
      </c>
      <c r="AV61">
        <v>1</v>
      </c>
      <c r="AW61">
        <v>1</v>
      </c>
      <c r="AZ61">
        <v>1</v>
      </c>
      <c r="BA61">
        <v>1</v>
      </c>
      <c r="BB61">
        <v>1</v>
      </c>
      <c r="BC61">
        <v>1</v>
      </c>
      <c r="BD61" t="s">
        <v>3</v>
      </c>
      <c r="BE61" t="s">
        <v>3</v>
      </c>
      <c r="BF61" t="s">
        <v>3</v>
      </c>
      <c r="BG61" t="s">
        <v>3</v>
      </c>
      <c r="BH61">
        <v>3</v>
      </c>
      <c r="BI61">
        <v>1</v>
      </c>
      <c r="BJ61" t="s">
        <v>3</v>
      </c>
      <c r="BM61">
        <v>7001</v>
      </c>
      <c r="BN61">
        <v>0</v>
      </c>
      <c r="BO61" t="s">
        <v>3</v>
      </c>
      <c r="BP61">
        <v>0</v>
      </c>
      <c r="BQ61">
        <v>2</v>
      </c>
      <c r="BR61">
        <v>0</v>
      </c>
      <c r="BS61">
        <v>1</v>
      </c>
      <c r="BT61">
        <v>1</v>
      </c>
      <c r="BU61">
        <v>1</v>
      </c>
      <c r="BV61">
        <v>1</v>
      </c>
      <c r="BW61">
        <v>1</v>
      </c>
      <c r="BX61">
        <v>1</v>
      </c>
      <c r="BY61" t="s">
        <v>3</v>
      </c>
      <c r="BZ61">
        <v>110</v>
      </c>
      <c r="CA61">
        <v>73</v>
      </c>
      <c r="CB61" t="s">
        <v>3</v>
      </c>
      <c r="CE61">
        <v>0</v>
      </c>
      <c r="CF61">
        <v>0</v>
      </c>
      <c r="CG61">
        <v>0</v>
      </c>
      <c r="CM61">
        <v>0</v>
      </c>
      <c r="CN61" t="s">
        <v>3</v>
      </c>
      <c r="CO61">
        <v>0</v>
      </c>
      <c r="CP61">
        <f t="shared" si="36"/>
        <v>0</v>
      </c>
      <c r="CQ61">
        <f>ROUND(AL61*BC61,2)</f>
        <v>0</v>
      </c>
      <c r="CR61">
        <f>ROUND(AM61*BB61,2)</f>
        <v>0</v>
      </c>
      <c r="CS61">
        <f>ROUND(AN61*BS61,2)</f>
        <v>0</v>
      </c>
      <c r="CT61">
        <f>ROUND(AO61*BA61,2)</f>
        <v>0</v>
      </c>
      <c r="CU61">
        <f t="shared" si="37"/>
        <v>0</v>
      </c>
      <c r="CV61">
        <f t="shared" si="66"/>
        <v>0</v>
      </c>
      <c r="CW61">
        <f t="shared" si="66"/>
        <v>0</v>
      </c>
      <c r="CX61">
        <f t="shared" si="38"/>
        <v>0</v>
      </c>
      <c r="CY61">
        <f t="shared" si="39"/>
        <v>0</v>
      </c>
      <c r="CZ61">
        <f t="shared" si="40"/>
        <v>0</v>
      </c>
      <c r="DC61" t="s">
        <v>3</v>
      </c>
      <c r="DD61" t="s">
        <v>3</v>
      </c>
      <c r="DE61" t="s">
        <v>3</v>
      </c>
      <c r="DF61" t="s">
        <v>3</v>
      </c>
      <c r="DG61" t="s">
        <v>3</v>
      </c>
      <c r="DH61" t="s">
        <v>3</v>
      </c>
      <c r="DI61" t="s">
        <v>3</v>
      </c>
      <c r="DJ61" t="s">
        <v>3</v>
      </c>
      <c r="DK61" t="s">
        <v>3</v>
      </c>
      <c r="DL61" t="s">
        <v>3</v>
      </c>
      <c r="DM61" t="s">
        <v>3</v>
      </c>
      <c r="DN61">
        <v>0</v>
      </c>
      <c r="DO61">
        <v>0</v>
      </c>
      <c r="DP61">
        <v>1</v>
      </c>
      <c r="DQ61">
        <v>1</v>
      </c>
      <c r="DU61">
        <v>1009</v>
      </c>
      <c r="DV61" t="s">
        <v>83</v>
      </c>
      <c r="DW61" t="s">
        <v>83</v>
      </c>
      <c r="DX61">
        <v>1000</v>
      </c>
      <c r="DZ61" t="s">
        <v>3</v>
      </c>
      <c r="EA61" t="s">
        <v>3</v>
      </c>
      <c r="EB61" t="s">
        <v>3</v>
      </c>
      <c r="EC61" t="s">
        <v>3</v>
      </c>
      <c r="EE61">
        <v>416980018</v>
      </c>
      <c r="EF61">
        <v>2</v>
      </c>
      <c r="EG61" t="s">
        <v>40</v>
      </c>
      <c r="EH61">
        <v>7</v>
      </c>
      <c r="EI61" t="s">
        <v>41</v>
      </c>
      <c r="EJ61">
        <v>1</v>
      </c>
      <c r="EK61">
        <v>7001</v>
      </c>
      <c r="EL61" t="s">
        <v>41</v>
      </c>
      <c r="EM61" t="s">
        <v>42</v>
      </c>
      <c r="EO61" t="s">
        <v>3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FQ61">
        <v>0</v>
      </c>
      <c r="FR61">
        <v>0</v>
      </c>
      <c r="FS61">
        <v>0</v>
      </c>
      <c r="FX61">
        <v>110</v>
      </c>
      <c r="FY61">
        <v>73</v>
      </c>
      <c r="GA61" t="s">
        <v>3</v>
      </c>
      <c r="GD61">
        <v>1</v>
      </c>
      <c r="GF61">
        <v>1724804016</v>
      </c>
      <c r="GG61">
        <v>2</v>
      </c>
      <c r="GH61">
        <v>1</v>
      </c>
      <c r="GI61">
        <v>-2</v>
      </c>
      <c r="GJ61">
        <v>0</v>
      </c>
      <c r="GK61">
        <v>0</v>
      </c>
      <c r="GL61">
        <f t="shared" si="41"/>
        <v>0</v>
      </c>
      <c r="GM61">
        <f t="shared" si="42"/>
        <v>0</v>
      </c>
      <c r="GN61">
        <f t="shared" si="43"/>
        <v>0</v>
      </c>
      <c r="GO61">
        <f t="shared" si="44"/>
        <v>0</v>
      </c>
      <c r="GP61">
        <f t="shared" si="45"/>
        <v>0</v>
      </c>
      <c r="GR61">
        <v>0</v>
      </c>
      <c r="GS61">
        <v>0</v>
      </c>
      <c r="GT61">
        <v>0</v>
      </c>
      <c r="GU61" t="s">
        <v>3</v>
      </c>
      <c r="GV61">
        <f t="shared" si="46"/>
        <v>0</v>
      </c>
      <c r="GW61">
        <v>1</v>
      </c>
      <c r="GX61">
        <f t="shared" si="47"/>
        <v>0</v>
      </c>
      <c r="HA61">
        <v>0</v>
      </c>
      <c r="HB61">
        <v>0</v>
      </c>
      <c r="HC61">
        <f t="shared" si="48"/>
        <v>0</v>
      </c>
      <c r="HE61" t="s">
        <v>3</v>
      </c>
      <c r="HF61" t="s">
        <v>3</v>
      </c>
      <c r="HM61" t="s">
        <v>23</v>
      </c>
      <c r="HN61" t="s">
        <v>44</v>
      </c>
      <c r="HO61" t="s">
        <v>45</v>
      </c>
      <c r="HP61" t="s">
        <v>41</v>
      </c>
      <c r="HQ61" t="s">
        <v>41</v>
      </c>
      <c r="HS61">
        <v>0</v>
      </c>
      <c r="IK61">
        <v>0</v>
      </c>
    </row>
    <row r="62" spans="1:245" x14ac:dyDescent="0.2">
      <c r="A62">
        <v>18</v>
      </c>
      <c r="B62">
        <v>1</v>
      </c>
      <c r="C62">
        <v>83</v>
      </c>
      <c r="E62" t="s">
        <v>112</v>
      </c>
      <c r="F62" t="s">
        <v>72</v>
      </c>
      <c r="G62" t="s">
        <v>73</v>
      </c>
      <c r="H62" t="s">
        <v>32</v>
      </c>
      <c r="I62">
        <f>I58*J62</f>
        <v>0</v>
      </c>
      <c r="J62">
        <v>0</v>
      </c>
      <c r="K62">
        <v>100</v>
      </c>
      <c r="O62">
        <f t="shared" si="28"/>
        <v>0</v>
      </c>
      <c r="P62">
        <f>ROUND(CQ62*I62,2)</f>
        <v>0</v>
      </c>
      <c r="Q62">
        <f>ROUND(CR62*I62,2)</f>
        <v>0</v>
      </c>
      <c r="R62">
        <f>ROUND(CS62*I62,2)</f>
        <v>0</v>
      </c>
      <c r="S62">
        <f>ROUND(CT62*I62,2)</f>
        <v>0</v>
      </c>
      <c r="T62">
        <f t="shared" si="29"/>
        <v>0</v>
      </c>
      <c r="U62">
        <f>ROUND(CV62*I62,7)</f>
        <v>0</v>
      </c>
      <c r="V62">
        <f>ROUND(CW62*I62,7)</f>
        <v>0</v>
      </c>
      <c r="W62">
        <f t="shared" si="30"/>
        <v>0</v>
      </c>
      <c r="X62">
        <f t="shared" si="31"/>
        <v>0</v>
      </c>
      <c r="Y62">
        <f t="shared" si="32"/>
        <v>0</v>
      </c>
      <c r="AA62">
        <v>449016111</v>
      </c>
      <c r="AB62">
        <f t="shared" si="33"/>
        <v>0</v>
      </c>
      <c r="AC62">
        <f>ROUND((ES62),6)</f>
        <v>0</v>
      </c>
      <c r="AD62">
        <f>ROUND((((ET62)-(EU62))+AE62),6)</f>
        <v>0</v>
      </c>
      <c r="AE62">
        <f t="shared" si="64"/>
        <v>0</v>
      </c>
      <c r="AF62">
        <f t="shared" si="64"/>
        <v>0</v>
      </c>
      <c r="AG62">
        <f t="shared" si="34"/>
        <v>0</v>
      </c>
      <c r="AH62">
        <f t="shared" si="65"/>
        <v>0</v>
      </c>
      <c r="AI62">
        <f t="shared" si="65"/>
        <v>0</v>
      </c>
      <c r="AJ62">
        <f t="shared" si="35"/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110</v>
      </c>
      <c r="AU62">
        <v>73</v>
      </c>
      <c r="AV62">
        <v>1</v>
      </c>
      <c r="AW62">
        <v>1</v>
      </c>
      <c r="AZ62">
        <v>1</v>
      </c>
      <c r="BA62">
        <v>1</v>
      </c>
      <c r="BB62">
        <v>1</v>
      </c>
      <c r="BC62">
        <v>1</v>
      </c>
      <c r="BD62" t="s">
        <v>3</v>
      </c>
      <c r="BE62" t="s">
        <v>3</v>
      </c>
      <c r="BF62" t="s">
        <v>3</v>
      </c>
      <c r="BG62" t="s">
        <v>3</v>
      </c>
      <c r="BH62">
        <v>3</v>
      </c>
      <c r="BI62">
        <v>1</v>
      </c>
      <c r="BJ62" t="s">
        <v>3</v>
      </c>
      <c r="BM62">
        <v>7001</v>
      </c>
      <c r="BN62">
        <v>0</v>
      </c>
      <c r="BO62" t="s">
        <v>3</v>
      </c>
      <c r="BP62">
        <v>0</v>
      </c>
      <c r="BQ62">
        <v>2</v>
      </c>
      <c r="BR62">
        <v>0</v>
      </c>
      <c r="BS62">
        <v>1</v>
      </c>
      <c r="BT62">
        <v>1</v>
      </c>
      <c r="BU62">
        <v>1</v>
      </c>
      <c r="BV62">
        <v>1</v>
      </c>
      <c r="BW62">
        <v>1</v>
      </c>
      <c r="BX62">
        <v>1</v>
      </c>
      <c r="BY62" t="s">
        <v>3</v>
      </c>
      <c r="BZ62">
        <v>110</v>
      </c>
      <c r="CA62">
        <v>73</v>
      </c>
      <c r="CB62" t="s">
        <v>3</v>
      </c>
      <c r="CE62">
        <v>0</v>
      </c>
      <c r="CF62">
        <v>0</v>
      </c>
      <c r="CG62">
        <v>0</v>
      </c>
      <c r="CM62">
        <v>0</v>
      </c>
      <c r="CN62" t="s">
        <v>3</v>
      </c>
      <c r="CO62">
        <v>0</v>
      </c>
      <c r="CP62">
        <f t="shared" si="36"/>
        <v>0</v>
      </c>
      <c r="CQ62">
        <f>ROUND(AL62*BC62,2)</f>
        <v>0</v>
      </c>
      <c r="CR62">
        <f>ROUND(AM62*BB62,2)</f>
        <v>0</v>
      </c>
      <c r="CS62">
        <f>ROUND(AN62*BS62,2)</f>
        <v>0</v>
      </c>
      <c r="CT62">
        <f>ROUND(AO62*BA62,2)</f>
        <v>0</v>
      </c>
      <c r="CU62">
        <f t="shared" si="37"/>
        <v>0</v>
      </c>
      <c r="CV62">
        <f t="shared" si="66"/>
        <v>0</v>
      </c>
      <c r="CW62">
        <f t="shared" si="66"/>
        <v>0</v>
      </c>
      <c r="CX62">
        <f t="shared" si="38"/>
        <v>0</v>
      </c>
      <c r="CY62">
        <f t="shared" si="39"/>
        <v>0</v>
      </c>
      <c r="CZ62">
        <f t="shared" si="40"/>
        <v>0</v>
      </c>
      <c r="DC62" t="s">
        <v>3</v>
      </c>
      <c r="DD62" t="s">
        <v>3</v>
      </c>
      <c r="DE62" t="s">
        <v>3</v>
      </c>
      <c r="DF62" t="s">
        <v>3</v>
      </c>
      <c r="DG62" t="s">
        <v>3</v>
      </c>
      <c r="DH62" t="s">
        <v>3</v>
      </c>
      <c r="DI62" t="s">
        <v>3</v>
      </c>
      <c r="DJ62" t="s">
        <v>3</v>
      </c>
      <c r="DK62" t="s">
        <v>3</v>
      </c>
      <c r="DL62" t="s">
        <v>3</v>
      </c>
      <c r="DM62" t="s">
        <v>3</v>
      </c>
      <c r="DN62">
        <v>0</v>
      </c>
      <c r="DO62">
        <v>0</v>
      </c>
      <c r="DP62">
        <v>1</v>
      </c>
      <c r="DQ62">
        <v>1</v>
      </c>
      <c r="DU62">
        <v>1013</v>
      </c>
      <c r="DV62" t="s">
        <v>32</v>
      </c>
      <c r="DW62" t="s">
        <v>32</v>
      </c>
      <c r="DX62">
        <v>1</v>
      </c>
      <c r="DZ62" t="s">
        <v>3</v>
      </c>
      <c r="EA62" t="s">
        <v>3</v>
      </c>
      <c r="EB62" t="s">
        <v>3</v>
      </c>
      <c r="EC62" t="s">
        <v>3</v>
      </c>
      <c r="EE62">
        <v>416980018</v>
      </c>
      <c r="EF62">
        <v>2</v>
      </c>
      <c r="EG62" t="s">
        <v>40</v>
      </c>
      <c r="EH62">
        <v>7</v>
      </c>
      <c r="EI62" t="s">
        <v>41</v>
      </c>
      <c r="EJ62">
        <v>1</v>
      </c>
      <c r="EK62">
        <v>7001</v>
      </c>
      <c r="EL62" t="s">
        <v>41</v>
      </c>
      <c r="EM62" t="s">
        <v>42</v>
      </c>
      <c r="EO62" t="s">
        <v>3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FQ62">
        <v>0</v>
      </c>
      <c r="FR62">
        <v>0</v>
      </c>
      <c r="FS62">
        <v>0</v>
      </c>
      <c r="FX62">
        <v>110</v>
      </c>
      <c r="FY62">
        <v>73</v>
      </c>
      <c r="GA62" t="s">
        <v>3</v>
      </c>
      <c r="GD62">
        <v>1</v>
      </c>
      <c r="GF62">
        <v>375182205</v>
      </c>
      <c r="GG62">
        <v>2</v>
      </c>
      <c r="GH62">
        <v>1</v>
      </c>
      <c r="GI62">
        <v>-2</v>
      </c>
      <c r="GJ62">
        <v>0</v>
      </c>
      <c r="GK62">
        <v>0</v>
      </c>
      <c r="GL62">
        <f t="shared" si="41"/>
        <v>0</v>
      </c>
      <c r="GM62">
        <f t="shared" si="42"/>
        <v>0</v>
      </c>
      <c r="GN62">
        <f t="shared" si="43"/>
        <v>0</v>
      </c>
      <c r="GO62">
        <f t="shared" si="44"/>
        <v>0</v>
      </c>
      <c r="GP62">
        <f t="shared" si="45"/>
        <v>0</v>
      </c>
      <c r="GR62">
        <v>0</v>
      </c>
      <c r="GS62">
        <v>0</v>
      </c>
      <c r="GT62">
        <v>0</v>
      </c>
      <c r="GU62" t="s">
        <v>3</v>
      </c>
      <c r="GV62">
        <f t="shared" si="46"/>
        <v>0</v>
      </c>
      <c r="GW62">
        <v>1</v>
      </c>
      <c r="GX62">
        <f t="shared" si="47"/>
        <v>0</v>
      </c>
      <c r="HA62">
        <v>0</v>
      </c>
      <c r="HB62">
        <v>0</v>
      </c>
      <c r="HC62">
        <f t="shared" si="48"/>
        <v>0</v>
      </c>
      <c r="HE62" t="s">
        <v>3</v>
      </c>
      <c r="HF62" t="s">
        <v>3</v>
      </c>
      <c r="HM62" t="s">
        <v>23</v>
      </c>
      <c r="HN62" t="s">
        <v>44</v>
      </c>
      <c r="HO62" t="s">
        <v>45</v>
      </c>
      <c r="HP62" t="s">
        <v>41</v>
      </c>
      <c r="HQ62" t="s">
        <v>41</v>
      </c>
      <c r="HS62">
        <v>0</v>
      </c>
      <c r="IK62">
        <v>0</v>
      </c>
    </row>
    <row r="63" spans="1:245" x14ac:dyDescent="0.2">
      <c r="A63">
        <v>17</v>
      </c>
      <c r="B63">
        <v>1</v>
      </c>
      <c r="C63">
        <f>ROW(SmtRes!A91)</f>
        <v>91</v>
      </c>
      <c r="D63">
        <f>ROW(EtalonRes!A91)</f>
        <v>91</v>
      </c>
      <c r="E63" t="s">
        <v>113</v>
      </c>
      <c r="F63" t="s">
        <v>114</v>
      </c>
      <c r="G63" t="s">
        <v>115</v>
      </c>
      <c r="H63" t="s">
        <v>116</v>
      </c>
      <c r="I63">
        <f>ROUND(1/100,7)</f>
        <v>0.01</v>
      </c>
      <c r="J63">
        <v>0</v>
      </c>
      <c r="K63">
        <f>ROUND(1/100,7)</f>
        <v>0.01</v>
      </c>
      <c r="O63">
        <f t="shared" si="28"/>
        <v>107.66</v>
      </c>
      <c r="P63">
        <f>SUMIF(SmtRes!AQ84:'SmtRes'!AQ91,"=1",SmtRes!DF84:'SmtRes'!DF91)</f>
        <v>0</v>
      </c>
      <c r="Q63">
        <f>SUMIF(SmtRes!AQ84:'SmtRes'!AQ91,"=1",SmtRes!DG84:'SmtRes'!DG91)</f>
        <v>2.2200000000000002</v>
      </c>
      <c r="R63">
        <f>SUMIF(SmtRes!AQ84:'SmtRes'!AQ91,"=1",SmtRes!DH84:'SmtRes'!DH91)</f>
        <v>1.33</v>
      </c>
      <c r="S63">
        <f>SUMIF(SmtRes!AQ84:'SmtRes'!AQ91,"=1",SmtRes!DI84:'SmtRes'!DI91)</f>
        <v>104.11</v>
      </c>
      <c r="T63">
        <f t="shared" si="29"/>
        <v>0</v>
      </c>
      <c r="U63">
        <f>SUMIF(SmtRes!AQ84:'SmtRes'!AQ91,"=1",SmtRes!CV84:'SmtRes'!CV91)</f>
        <v>0.20930000000000001</v>
      </c>
      <c r="V63">
        <f>SUMIF(SmtRes!AQ84:'SmtRes'!AQ91,"=1",SmtRes!CW84:'SmtRes'!CW91)</f>
        <v>2.1700000000000001E-3</v>
      </c>
      <c r="W63">
        <f t="shared" si="30"/>
        <v>0</v>
      </c>
      <c r="X63">
        <f t="shared" si="31"/>
        <v>98.06</v>
      </c>
      <c r="Y63">
        <f t="shared" si="32"/>
        <v>65.37</v>
      </c>
      <c r="AA63">
        <v>449016111</v>
      </c>
      <c r="AB63">
        <f t="shared" si="33"/>
        <v>10632.536459999999</v>
      </c>
      <c r="AC63">
        <f>ROUND((0),6)</f>
        <v>0</v>
      </c>
      <c r="AD63">
        <f>ROUND((((SUM(SmtRes!BR84:'SmtRes'!BR91))-(SUM(SmtRes!BS84:'SmtRes'!BS91)))+AE63),6)</f>
        <v>221.95446000000001</v>
      </c>
      <c r="AE63">
        <f>ROUND((SUM(SmtRes!BS84:'SmtRes'!BS91)),6)</f>
        <v>132.67456999999999</v>
      </c>
      <c r="AF63">
        <f>ROUND((SUM(SmtRes!BT84:'SmtRes'!BT91)),6)</f>
        <v>10410.582</v>
      </c>
      <c r="AG63">
        <f t="shared" si="34"/>
        <v>0</v>
      </c>
      <c r="AH63">
        <f>(SUM(SmtRes!BU84:'SmtRes'!BU91))</f>
        <v>20.929999999999996</v>
      </c>
      <c r="AI63">
        <f>(SUM(SmtRes!BV84:'SmtRes'!BV91))</f>
        <v>0.21699999999999997</v>
      </c>
      <c r="AJ63">
        <f t="shared" si="35"/>
        <v>0</v>
      </c>
      <c r="AK63">
        <v>15526.555708999998</v>
      </c>
      <c r="AL63">
        <v>147.68280899999999</v>
      </c>
      <c r="AM63">
        <v>317.07780000000002</v>
      </c>
      <c r="AN63">
        <v>189.5351</v>
      </c>
      <c r="AO63">
        <v>14872.259999999998</v>
      </c>
      <c r="AP63">
        <v>0</v>
      </c>
      <c r="AQ63">
        <v>29.9</v>
      </c>
      <c r="AR63">
        <v>0.31</v>
      </c>
      <c r="AS63">
        <v>0</v>
      </c>
      <c r="AT63">
        <v>93</v>
      </c>
      <c r="AU63">
        <v>62</v>
      </c>
      <c r="AV63">
        <v>1</v>
      </c>
      <c r="AW63">
        <v>1</v>
      </c>
      <c r="AZ63">
        <v>1</v>
      </c>
      <c r="BA63">
        <v>1</v>
      </c>
      <c r="BB63">
        <v>1</v>
      </c>
      <c r="BC63">
        <v>1</v>
      </c>
      <c r="BD63" t="s">
        <v>3</v>
      </c>
      <c r="BE63" t="s">
        <v>3</v>
      </c>
      <c r="BF63" t="s">
        <v>3</v>
      </c>
      <c r="BG63" t="s">
        <v>3</v>
      </c>
      <c r="BH63">
        <v>0</v>
      </c>
      <c r="BI63">
        <v>1</v>
      </c>
      <c r="BJ63" t="s">
        <v>117</v>
      </c>
      <c r="BM63">
        <v>9001</v>
      </c>
      <c r="BN63">
        <v>0</v>
      </c>
      <c r="BO63" t="s">
        <v>3</v>
      </c>
      <c r="BP63">
        <v>0</v>
      </c>
      <c r="BQ63">
        <v>2</v>
      </c>
      <c r="BR63">
        <v>0</v>
      </c>
      <c r="BS63">
        <v>1</v>
      </c>
      <c r="BT63">
        <v>1</v>
      </c>
      <c r="BU63">
        <v>1</v>
      </c>
      <c r="BV63">
        <v>1</v>
      </c>
      <c r="BW63">
        <v>1</v>
      </c>
      <c r="BX63">
        <v>1</v>
      </c>
      <c r="BY63" t="s">
        <v>3</v>
      </c>
      <c r="BZ63">
        <v>93</v>
      </c>
      <c r="CA63">
        <v>62</v>
      </c>
      <c r="CB63" t="s">
        <v>3</v>
      </c>
      <c r="CE63">
        <v>0</v>
      </c>
      <c r="CF63">
        <v>0</v>
      </c>
      <c r="CG63">
        <v>0</v>
      </c>
      <c r="CM63">
        <v>0</v>
      </c>
      <c r="CN63" t="s">
        <v>1923</v>
      </c>
      <c r="CO63">
        <v>0</v>
      </c>
      <c r="CP63">
        <f t="shared" si="36"/>
        <v>107.66</v>
      </c>
      <c r="CQ63">
        <f>SUMIF(SmtRes!AQ84:'SmtRes'!AQ91,"=1",SmtRes!AA84:'SmtRes'!AA91)</f>
        <v>566136.14</v>
      </c>
      <c r="CR63">
        <f>SUMIF(SmtRes!AQ84:'SmtRes'!AQ91,"=1",SmtRes!AB84:'SmtRes'!AB91)</f>
        <v>2267.9899999999998</v>
      </c>
      <c r="CS63">
        <f>SUMIF(SmtRes!AQ84:'SmtRes'!AQ91,"=1",SmtRes!AC84:'SmtRes'!AC91)</f>
        <v>1264.6400000000001</v>
      </c>
      <c r="CT63">
        <f>SUMIF(SmtRes!AQ84:'SmtRes'!AQ91,"=1",SmtRes!AD84:'SmtRes'!AD91)</f>
        <v>497.4</v>
      </c>
      <c r="CU63">
        <f t="shared" si="37"/>
        <v>0</v>
      </c>
      <c r="CV63">
        <f>SUMIF(SmtRes!AQ84:'SmtRes'!AQ91,"=1",SmtRes!BU84:'SmtRes'!BU91)</f>
        <v>20.929999999999996</v>
      </c>
      <c r="CW63">
        <f>SUMIF(SmtRes!AQ84:'SmtRes'!AQ91,"=1",SmtRes!BV84:'SmtRes'!BV91)</f>
        <v>0.21699999999999997</v>
      </c>
      <c r="CX63">
        <f t="shared" si="38"/>
        <v>0</v>
      </c>
      <c r="CY63">
        <f t="shared" si="39"/>
        <v>98.059200000000004</v>
      </c>
      <c r="CZ63">
        <f t="shared" si="40"/>
        <v>65.372799999999998</v>
      </c>
      <c r="DB63">
        <v>3</v>
      </c>
      <c r="DC63" t="s">
        <v>3</v>
      </c>
      <c r="DD63" t="s">
        <v>38</v>
      </c>
      <c r="DE63" t="s">
        <v>99</v>
      </c>
      <c r="DF63" t="s">
        <v>99</v>
      </c>
      <c r="DG63" t="s">
        <v>99</v>
      </c>
      <c r="DH63" t="s">
        <v>3</v>
      </c>
      <c r="DI63" t="s">
        <v>99</v>
      </c>
      <c r="DJ63" t="s">
        <v>99</v>
      </c>
      <c r="DK63" t="s">
        <v>3</v>
      </c>
      <c r="DL63" t="s">
        <v>3</v>
      </c>
      <c r="DM63" t="s">
        <v>3</v>
      </c>
      <c r="DN63">
        <v>0</v>
      </c>
      <c r="DO63">
        <v>0</v>
      </c>
      <c r="DP63">
        <v>1</v>
      </c>
      <c r="DQ63">
        <v>1</v>
      </c>
      <c r="DU63">
        <v>1005</v>
      </c>
      <c r="DV63" t="s">
        <v>116</v>
      </c>
      <c r="DW63" t="s">
        <v>116</v>
      </c>
      <c r="DX63">
        <v>100</v>
      </c>
      <c r="DZ63" t="s">
        <v>3</v>
      </c>
      <c r="EA63" t="s">
        <v>3</v>
      </c>
      <c r="EB63" t="s">
        <v>3</v>
      </c>
      <c r="EC63" t="s">
        <v>3</v>
      </c>
      <c r="EE63">
        <v>416980027</v>
      </c>
      <c r="EF63">
        <v>2</v>
      </c>
      <c r="EG63" t="s">
        <v>40</v>
      </c>
      <c r="EH63">
        <v>9</v>
      </c>
      <c r="EI63" t="s">
        <v>118</v>
      </c>
      <c r="EJ63">
        <v>1</v>
      </c>
      <c r="EK63">
        <v>9001</v>
      </c>
      <c r="EL63" t="s">
        <v>118</v>
      </c>
      <c r="EM63" t="s">
        <v>119</v>
      </c>
      <c r="EO63" t="s">
        <v>100</v>
      </c>
      <c r="EQ63">
        <v>512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29.9</v>
      </c>
      <c r="EX63">
        <v>0.31</v>
      </c>
      <c r="EY63">
        <v>0</v>
      </c>
      <c r="FQ63">
        <v>0</v>
      </c>
      <c r="FR63">
        <v>0</v>
      </c>
      <c r="FS63">
        <v>0</v>
      </c>
      <c r="FX63">
        <v>93</v>
      </c>
      <c r="FY63">
        <v>62</v>
      </c>
      <c r="GA63" t="s">
        <v>3</v>
      </c>
      <c r="GD63">
        <v>1</v>
      </c>
      <c r="GF63">
        <v>29659466</v>
      </c>
      <c r="GG63">
        <v>2</v>
      </c>
      <c r="GH63">
        <v>1</v>
      </c>
      <c r="GI63">
        <v>-2</v>
      </c>
      <c r="GJ63">
        <v>0</v>
      </c>
      <c r="GK63">
        <v>0</v>
      </c>
      <c r="GL63">
        <f t="shared" si="41"/>
        <v>0</v>
      </c>
      <c r="GM63">
        <f t="shared" si="42"/>
        <v>271.08999999999997</v>
      </c>
      <c r="GN63">
        <f t="shared" si="43"/>
        <v>271.08999999999997</v>
      </c>
      <c r="GO63">
        <f t="shared" si="44"/>
        <v>0</v>
      </c>
      <c r="GP63">
        <f t="shared" si="45"/>
        <v>0</v>
      </c>
      <c r="GR63">
        <v>0</v>
      </c>
      <c r="GS63">
        <v>0</v>
      </c>
      <c r="GT63">
        <v>0</v>
      </c>
      <c r="GU63" t="s">
        <v>3</v>
      </c>
      <c r="GV63">
        <f t="shared" si="46"/>
        <v>0</v>
      </c>
      <c r="GW63">
        <v>1</v>
      </c>
      <c r="GX63">
        <f t="shared" si="47"/>
        <v>0</v>
      </c>
      <c r="HA63">
        <v>0</v>
      </c>
      <c r="HB63">
        <v>0</v>
      </c>
      <c r="HC63">
        <f t="shared" si="48"/>
        <v>0</v>
      </c>
      <c r="HE63" t="s">
        <v>3</v>
      </c>
      <c r="HF63" t="s">
        <v>3</v>
      </c>
      <c r="HM63" t="s">
        <v>3</v>
      </c>
      <c r="HN63" t="s">
        <v>120</v>
      </c>
      <c r="HO63" t="s">
        <v>121</v>
      </c>
      <c r="HP63" t="s">
        <v>118</v>
      </c>
      <c r="HQ63" t="s">
        <v>118</v>
      </c>
      <c r="HS63">
        <v>0</v>
      </c>
      <c r="IK63">
        <v>0</v>
      </c>
    </row>
    <row r="64" spans="1:245" x14ac:dyDescent="0.2">
      <c r="A64">
        <v>18</v>
      </c>
      <c r="B64">
        <v>1</v>
      </c>
      <c r="C64">
        <v>91</v>
      </c>
      <c r="E64" t="s">
        <v>122</v>
      </c>
      <c r="F64" t="s">
        <v>123</v>
      </c>
      <c r="G64" t="s">
        <v>124</v>
      </c>
      <c r="H64" t="s">
        <v>83</v>
      </c>
      <c r="I64">
        <f>I63*J64</f>
        <v>0</v>
      </c>
      <c r="J64">
        <v>0</v>
      </c>
      <c r="K64">
        <v>0</v>
      </c>
      <c r="O64">
        <f t="shared" ref="O64:O95" si="67">ROUND(CP64,2)</f>
        <v>0</v>
      </c>
      <c r="P64">
        <f>ROUND(CQ64*I64,2)</f>
        <v>0</v>
      </c>
      <c r="Q64">
        <f>ROUND(CR64*I64,2)</f>
        <v>0</v>
      </c>
      <c r="R64">
        <f>ROUND(CS64*I64,2)</f>
        <v>0</v>
      </c>
      <c r="S64">
        <f>ROUND(CT64*I64,2)</f>
        <v>0</v>
      </c>
      <c r="T64">
        <f t="shared" ref="T64:T95" si="68">ROUND(CU64*I64,2)</f>
        <v>0</v>
      </c>
      <c r="U64">
        <f>ROUND(CV64*I64,7)</f>
        <v>0</v>
      </c>
      <c r="V64">
        <f>ROUND(CW64*I64,7)</f>
        <v>0</v>
      </c>
      <c r="W64">
        <f t="shared" ref="W64:W95" si="69">ROUND(CX64*I64,2)</f>
        <v>0</v>
      </c>
      <c r="X64">
        <f t="shared" ref="X64:X95" si="70">ROUND(CY64,2)</f>
        <v>0</v>
      </c>
      <c r="Y64">
        <f t="shared" ref="Y64:Y95" si="71">ROUND(CZ64,2)</f>
        <v>0</v>
      </c>
      <c r="AA64">
        <v>449016111</v>
      </c>
      <c r="AB64">
        <f t="shared" ref="AB64:AB95" si="72">ROUND((AC64+AD64+AF64),6)</f>
        <v>0</v>
      </c>
      <c r="AC64">
        <f>ROUND((ES64),6)</f>
        <v>0</v>
      </c>
      <c r="AD64">
        <f>ROUND((((ET64)-(EU64))+AE64),6)</f>
        <v>0</v>
      </c>
      <c r="AE64">
        <f>ROUND((EU64),6)</f>
        <v>0</v>
      </c>
      <c r="AF64">
        <f>ROUND((EV64),6)</f>
        <v>0</v>
      </c>
      <c r="AG64">
        <f t="shared" ref="AG64:AG95" si="73">ROUND((AP64),6)</f>
        <v>0</v>
      </c>
      <c r="AH64">
        <f>(EW64)</f>
        <v>0</v>
      </c>
      <c r="AI64">
        <f>(EX64)</f>
        <v>0</v>
      </c>
      <c r="AJ64">
        <f t="shared" ref="AJ64:AJ95" si="74">(AS64)</f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93</v>
      </c>
      <c r="AU64">
        <v>62</v>
      </c>
      <c r="AV64">
        <v>1</v>
      </c>
      <c r="AW64">
        <v>1</v>
      </c>
      <c r="AZ64">
        <v>1</v>
      </c>
      <c r="BA64">
        <v>1</v>
      </c>
      <c r="BB64">
        <v>1</v>
      </c>
      <c r="BC64">
        <v>1</v>
      </c>
      <c r="BD64" t="s">
        <v>3</v>
      </c>
      <c r="BE64" t="s">
        <v>3</v>
      </c>
      <c r="BF64" t="s">
        <v>3</v>
      </c>
      <c r="BG64" t="s">
        <v>3</v>
      </c>
      <c r="BH64">
        <v>3</v>
      </c>
      <c r="BI64">
        <v>1</v>
      </c>
      <c r="BJ64" t="s">
        <v>3</v>
      </c>
      <c r="BM64">
        <v>9001</v>
      </c>
      <c r="BN64">
        <v>0</v>
      </c>
      <c r="BO64" t="s">
        <v>3</v>
      </c>
      <c r="BP64">
        <v>0</v>
      </c>
      <c r="BQ64">
        <v>2</v>
      </c>
      <c r="BR64">
        <v>0</v>
      </c>
      <c r="BS64">
        <v>1</v>
      </c>
      <c r="BT64">
        <v>1</v>
      </c>
      <c r="BU64">
        <v>1</v>
      </c>
      <c r="BV64">
        <v>1</v>
      </c>
      <c r="BW64">
        <v>1</v>
      </c>
      <c r="BX64">
        <v>1</v>
      </c>
      <c r="BY64" t="s">
        <v>3</v>
      </c>
      <c r="BZ64">
        <v>93</v>
      </c>
      <c r="CA64">
        <v>62</v>
      </c>
      <c r="CB64" t="s">
        <v>3</v>
      </c>
      <c r="CE64">
        <v>0</v>
      </c>
      <c r="CF64">
        <v>0</v>
      </c>
      <c r="CG64">
        <v>0</v>
      </c>
      <c r="CM64">
        <v>0</v>
      </c>
      <c r="CN64" t="s">
        <v>3</v>
      </c>
      <c r="CO64">
        <v>0</v>
      </c>
      <c r="CP64">
        <f t="shared" ref="CP64:CP95" si="75">(P64+Q64+S64+R64)</f>
        <v>0</v>
      </c>
      <c r="CQ64">
        <f>ROUND(AL64*BC64,2)</f>
        <v>0</v>
      </c>
      <c r="CR64">
        <f>ROUND(AM64*BB64,2)</f>
        <v>0</v>
      </c>
      <c r="CS64">
        <f>ROUND(AN64*BS64,2)</f>
        <v>0</v>
      </c>
      <c r="CT64">
        <f>ROUND(AO64*BA64,2)</f>
        <v>0</v>
      </c>
      <c r="CU64">
        <f t="shared" ref="CU64:CU95" si="76">AG64</f>
        <v>0</v>
      </c>
      <c r="CV64">
        <f>AH64</f>
        <v>0</v>
      </c>
      <c r="CW64">
        <f>AI64</f>
        <v>0</v>
      </c>
      <c r="CX64">
        <f t="shared" ref="CX64:CX95" si="77">AJ64</f>
        <v>0</v>
      </c>
      <c r="CY64">
        <f t="shared" ref="CY64:CY95" si="78">(((S64+R64)*AT64)/100)</f>
        <v>0</v>
      </c>
      <c r="CZ64">
        <f t="shared" ref="CZ64:CZ95" si="79">(((S64+R64)*AU64)/100)</f>
        <v>0</v>
      </c>
      <c r="DC64" t="s">
        <v>3</v>
      </c>
      <c r="DD64" t="s">
        <v>3</v>
      </c>
      <c r="DE64" t="s">
        <v>3</v>
      </c>
      <c r="DF64" t="s">
        <v>3</v>
      </c>
      <c r="DG64" t="s">
        <v>3</v>
      </c>
      <c r="DH64" t="s">
        <v>3</v>
      </c>
      <c r="DI64" t="s">
        <v>3</v>
      </c>
      <c r="DJ64" t="s">
        <v>3</v>
      </c>
      <c r="DK64" t="s">
        <v>3</v>
      </c>
      <c r="DL64" t="s">
        <v>3</v>
      </c>
      <c r="DM64" t="s">
        <v>3</v>
      </c>
      <c r="DN64">
        <v>0</v>
      </c>
      <c r="DO64">
        <v>0</v>
      </c>
      <c r="DP64">
        <v>1</v>
      </c>
      <c r="DQ64">
        <v>1</v>
      </c>
      <c r="DU64">
        <v>1009</v>
      </c>
      <c r="DV64" t="s">
        <v>83</v>
      </c>
      <c r="DW64" t="s">
        <v>83</v>
      </c>
      <c r="DX64">
        <v>1000</v>
      </c>
      <c r="DZ64" t="s">
        <v>3</v>
      </c>
      <c r="EA64" t="s">
        <v>3</v>
      </c>
      <c r="EB64" t="s">
        <v>3</v>
      </c>
      <c r="EC64" t="s">
        <v>3</v>
      </c>
      <c r="EE64">
        <v>416980027</v>
      </c>
      <c r="EF64">
        <v>2</v>
      </c>
      <c r="EG64" t="s">
        <v>40</v>
      </c>
      <c r="EH64">
        <v>9</v>
      </c>
      <c r="EI64" t="s">
        <v>118</v>
      </c>
      <c r="EJ64">
        <v>1</v>
      </c>
      <c r="EK64">
        <v>9001</v>
      </c>
      <c r="EL64" t="s">
        <v>118</v>
      </c>
      <c r="EM64" t="s">
        <v>119</v>
      </c>
      <c r="EO64" t="s">
        <v>3</v>
      </c>
      <c r="EQ64">
        <v>512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FQ64">
        <v>0</v>
      </c>
      <c r="FR64">
        <v>0</v>
      </c>
      <c r="FS64">
        <v>0</v>
      </c>
      <c r="FX64">
        <v>93</v>
      </c>
      <c r="FY64">
        <v>62</v>
      </c>
      <c r="GA64" t="s">
        <v>3</v>
      </c>
      <c r="GD64">
        <v>1</v>
      </c>
      <c r="GF64">
        <v>-2026878615</v>
      </c>
      <c r="GG64">
        <v>2</v>
      </c>
      <c r="GH64">
        <v>1</v>
      </c>
      <c r="GI64">
        <v>-2</v>
      </c>
      <c r="GJ64">
        <v>0</v>
      </c>
      <c r="GK64">
        <v>0</v>
      </c>
      <c r="GL64">
        <f t="shared" ref="GL64:GL95" si="80">ROUND(IF(AND(BH64=3,BI64=3,FS64&lt;&gt;0),P64,0),2)</f>
        <v>0</v>
      </c>
      <c r="GM64">
        <f t="shared" ref="GM64:GM95" si="81">ROUND(O64+X64+Y64,2)+GX64</f>
        <v>0</v>
      </c>
      <c r="GN64">
        <f t="shared" ref="GN64:GN95" si="82">IF(OR(BI64=0,BI64=1),GM64-GX64,0)</f>
        <v>0</v>
      </c>
      <c r="GO64">
        <f t="shared" ref="GO64:GO95" si="83">IF(BI64=2,GM64-GX64,0)</f>
        <v>0</v>
      </c>
      <c r="GP64">
        <f t="shared" ref="GP64:GP95" si="84">IF(BI64=4,GM64-GX64,0)</f>
        <v>0</v>
      </c>
      <c r="GR64">
        <v>0</v>
      </c>
      <c r="GS64">
        <v>0</v>
      </c>
      <c r="GT64">
        <v>0</v>
      </c>
      <c r="GU64" t="s">
        <v>3</v>
      </c>
      <c r="GV64">
        <f t="shared" ref="GV64:GV95" si="85">ROUND((GT64),6)</f>
        <v>0</v>
      </c>
      <c r="GW64">
        <v>1</v>
      </c>
      <c r="GX64">
        <f t="shared" ref="GX64:GX95" si="86">ROUND(HC64*I64,2)</f>
        <v>0</v>
      </c>
      <c r="HA64">
        <v>0</v>
      </c>
      <c r="HB64">
        <v>0</v>
      </c>
      <c r="HC64">
        <f t="shared" ref="HC64:HC95" si="87">GV64*GW64</f>
        <v>0</v>
      </c>
      <c r="HE64" t="s">
        <v>3</v>
      </c>
      <c r="HF64" t="s">
        <v>3</v>
      </c>
      <c r="HM64" t="s">
        <v>3</v>
      </c>
      <c r="HN64" t="s">
        <v>120</v>
      </c>
      <c r="HO64" t="s">
        <v>121</v>
      </c>
      <c r="HP64" t="s">
        <v>118</v>
      </c>
      <c r="HQ64" t="s">
        <v>118</v>
      </c>
      <c r="HS64">
        <v>0</v>
      </c>
      <c r="IK64">
        <v>0</v>
      </c>
    </row>
    <row r="65" spans="1:245" x14ac:dyDescent="0.2">
      <c r="A65">
        <v>17</v>
      </c>
      <c r="B65">
        <v>1</v>
      </c>
      <c r="C65">
        <f>ROW(SmtRes!A99)</f>
        <v>99</v>
      </c>
      <c r="D65">
        <f>ROW(EtalonRes!A99)</f>
        <v>99</v>
      </c>
      <c r="E65" t="s">
        <v>125</v>
      </c>
      <c r="F65" t="s">
        <v>114</v>
      </c>
      <c r="G65" t="s">
        <v>126</v>
      </c>
      <c r="H65" t="s">
        <v>116</v>
      </c>
      <c r="I65">
        <f>ROUND(1/100,7)</f>
        <v>0.01</v>
      </c>
      <c r="J65">
        <v>0</v>
      </c>
      <c r="K65">
        <f>ROUND(1/100,7)</f>
        <v>0.01</v>
      </c>
      <c r="O65">
        <f t="shared" si="67"/>
        <v>153.79</v>
      </c>
      <c r="P65">
        <f>SUMIF(SmtRes!AQ92:'SmtRes'!AQ99,"=1",SmtRes!DF92:'SmtRes'!DF99)</f>
        <v>0</v>
      </c>
      <c r="Q65">
        <f>SUMIF(SmtRes!AQ92:'SmtRes'!AQ99,"=1",SmtRes!DG92:'SmtRes'!DG99)</f>
        <v>3.17</v>
      </c>
      <c r="R65">
        <f>SUMIF(SmtRes!AQ92:'SmtRes'!AQ99,"=1",SmtRes!DH92:'SmtRes'!DH99)</f>
        <v>1.9</v>
      </c>
      <c r="S65">
        <f>SUMIF(SmtRes!AQ92:'SmtRes'!AQ99,"=1",SmtRes!DI92:'SmtRes'!DI99)</f>
        <v>148.72</v>
      </c>
      <c r="T65">
        <f t="shared" si="68"/>
        <v>0</v>
      </c>
      <c r="U65">
        <f>SUMIF(SmtRes!AQ92:'SmtRes'!AQ99,"=1",SmtRes!CV92:'SmtRes'!CV99)</f>
        <v>0.29899999999999999</v>
      </c>
      <c r="V65">
        <f>SUMIF(SmtRes!AQ92:'SmtRes'!AQ99,"=1",SmtRes!CW92:'SmtRes'!CW99)</f>
        <v>3.0999999999999999E-3</v>
      </c>
      <c r="W65">
        <f t="shared" si="69"/>
        <v>0</v>
      </c>
      <c r="X65">
        <f t="shared" si="70"/>
        <v>140.08000000000001</v>
      </c>
      <c r="Y65">
        <f t="shared" si="71"/>
        <v>93.38</v>
      </c>
      <c r="AA65">
        <v>449016111</v>
      </c>
      <c r="AB65">
        <f t="shared" si="72"/>
        <v>15189.337799999999</v>
      </c>
      <c r="AC65">
        <f>ROUND((0),6)</f>
        <v>0</v>
      </c>
      <c r="AD65">
        <f>ROUND((((SUM(SmtRes!BR92:'SmtRes'!BR99))-(SUM(SmtRes!BS92:'SmtRes'!BS99)))+AE65),6)</f>
        <v>317.07780000000002</v>
      </c>
      <c r="AE65">
        <f>ROUND((SUM(SmtRes!BS92:'SmtRes'!BS99)),6)</f>
        <v>189.5351</v>
      </c>
      <c r="AF65">
        <f>ROUND((SUM(SmtRes!BT92:'SmtRes'!BT99)),6)</f>
        <v>14872.26</v>
      </c>
      <c r="AG65">
        <f t="shared" si="73"/>
        <v>0</v>
      </c>
      <c r="AH65">
        <f>(SUM(SmtRes!BU92:'SmtRes'!BU99))</f>
        <v>29.9</v>
      </c>
      <c r="AI65">
        <f>(SUM(SmtRes!BV92:'SmtRes'!BV99))</f>
        <v>0.31</v>
      </c>
      <c r="AJ65">
        <f t="shared" si="74"/>
        <v>0</v>
      </c>
      <c r="AK65">
        <v>15526.555708999998</v>
      </c>
      <c r="AL65">
        <v>147.68280899999999</v>
      </c>
      <c r="AM65">
        <v>317.07780000000002</v>
      </c>
      <c r="AN65">
        <v>189.5351</v>
      </c>
      <c r="AO65">
        <v>14872.259999999998</v>
      </c>
      <c r="AP65">
        <v>0</v>
      </c>
      <c r="AQ65">
        <v>29.9</v>
      </c>
      <c r="AR65">
        <v>0.31</v>
      </c>
      <c r="AS65">
        <v>0</v>
      </c>
      <c r="AT65">
        <v>93</v>
      </c>
      <c r="AU65">
        <v>62</v>
      </c>
      <c r="AV65">
        <v>1</v>
      </c>
      <c r="AW65">
        <v>1</v>
      </c>
      <c r="AZ65">
        <v>1</v>
      </c>
      <c r="BA65">
        <v>1</v>
      </c>
      <c r="BB65">
        <v>1</v>
      </c>
      <c r="BC65">
        <v>1</v>
      </c>
      <c r="BD65" t="s">
        <v>3</v>
      </c>
      <c r="BE65" t="s">
        <v>3</v>
      </c>
      <c r="BF65" t="s">
        <v>3</v>
      </c>
      <c r="BG65" t="s">
        <v>3</v>
      </c>
      <c r="BH65">
        <v>0</v>
      </c>
      <c r="BI65">
        <v>1</v>
      </c>
      <c r="BJ65" t="s">
        <v>117</v>
      </c>
      <c r="BM65">
        <v>9001</v>
      </c>
      <c r="BN65">
        <v>0</v>
      </c>
      <c r="BO65" t="s">
        <v>3</v>
      </c>
      <c r="BP65">
        <v>0</v>
      </c>
      <c r="BQ65">
        <v>2</v>
      </c>
      <c r="BR65">
        <v>0</v>
      </c>
      <c r="BS65">
        <v>1</v>
      </c>
      <c r="BT65">
        <v>1</v>
      </c>
      <c r="BU65">
        <v>1</v>
      </c>
      <c r="BV65">
        <v>1</v>
      </c>
      <c r="BW65">
        <v>1</v>
      </c>
      <c r="BX65">
        <v>1</v>
      </c>
      <c r="BY65" t="s">
        <v>3</v>
      </c>
      <c r="BZ65">
        <v>93</v>
      </c>
      <c r="CA65">
        <v>62</v>
      </c>
      <c r="CB65" t="s">
        <v>3</v>
      </c>
      <c r="CE65">
        <v>0</v>
      </c>
      <c r="CF65">
        <v>0</v>
      </c>
      <c r="CG65">
        <v>0</v>
      </c>
      <c r="CM65">
        <v>0</v>
      </c>
      <c r="CN65" t="s">
        <v>3</v>
      </c>
      <c r="CO65">
        <v>0</v>
      </c>
      <c r="CP65">
        <f t="shared" si="75"/>
        <v>153.79</v>
      </c>
      <c r="CQ65">
        <f>SUMIF(SmtRes!AQ92:'SmtRes'!AQ99,"=1",SmtRes!AA92:'SmtRes'!AA99)</f>
        <v>566136.14</v>
      </c>
      <c r="CR65">
        <f>SUMIF(SmtRes!AQ92:'SmtRes'!AQ99,"=1",SmtRes!AB92:'SmtRes'!AB99)</f>
        <v>2267.9899999999998</v>
      </c>
      <c r="CS65">
        <f>SUMIF(SmtRes!AQ92:'SmtRes'!AQ99,"=1",SmtRes!AC92:'SmtRes'!AC99)</f>
        <v>1264.6400000000001</v>
      </c>
      <c r="CT65">
        <f>SUMIF(SmtRes!AQ92:'SmtRes'!AQ99,"=1",SmtRes!AD92:'SmtRes'!AD99)</f>
        <v>497.4</v>
      </c>
      <c r="CU65">
        <f t="shared" si="76"/>
        <v>0</v>
      </c>
      <c r="CV65">
        <f>SUMIF(SmtRes!AQ92:'SmtRes'!AQ99,"=1",SmtRes!BU92:'SmtRes'!BU99)</f>
        <v>29.9</v>
      </c>
      <c r="CW65">
        <f>SUMIF(SmtRes!AQ92:'SmtRes'!AQ99,"=1",SmtRes!BV92:'SmtRes'!BV99)</f>
        <v>0.31</v>
      </c>
      <c r="CX65">
        <f t="shared" si="77"/>
        <v>0</v>
      </c>
      <c r="CY65">
        <f t="shared" si="78"/>
        <v>140.07659999999998</v>
      </c>
      <c r="CZ65">
        <f t="shared" si="79"/>
        <v>93.384399999999999</v>
      </c>
      <c r="DC65" t="s">
        <v>3</v>
      </c>
      <c r="DD65" t="s">
        <v>23</v>
      </c>
      <c r="DE65" t="s">
        <v>3</v>
      </c>
      <c r="DF65" t="s">
        <v>3</v>
      </c>
      <c r="DG65" t="s">
        <v>3</v>
      </c>
      <c r="DH65" t="s">
        <v>3</v>
      </c>
      <c r="DI65" t="s">
        <v>3</v>
      </c>
      <c r="DJ65" t="s">
        <v>3</v>
      </c>
      <c r="DK65" t="s">
        <v>3</v>
      </c>
      <c r="DL65" t="s">
        <v>3</v>
      </c>
      <c r="DM65" t="s">
        <v>3</v>
      </c>
      <c r="DN65">
        <v>0</v>
      </c>
      <c r="DO65">
        <v>0</v>
      </c>
      <c r="DP65">
        <v>1</v>
      </c>
      <c r="DQ65">
        <v>1</v>
      </c>
      <c r="DU65">
        <v>1005</v>
      </c>
      <c r="DV65" t="s">
        <v>116</v>
      </c>
      <c r="DW65" t="s">
        <v>116</v>
      </c>
      <c r="DX65">
        <v>100</v>
      </c>
      <c r="DZ65" t="s">
        <v>3</v>
      </c>
      <c r="EA65" t="s">
        <v>3</v>
      </c>
      <c r="EB65" t="s">
        <v>3</v>
      </c>
      <c r="EC65" t="s">
        <v>3</v>
      </c>
      <c r="EE65">
        <v>416980027</v>
      </c>
      <c r="EF65">
        <v>2</v>
      </c>
      <c r="EG65" t="s">
        <v>40</v>
      </c>
      <c r="EH65">
        <v>9</v>
      </c>
      <c r="EI65" t="s">
        <v>118</v>
      </c>
      <c r="EJ65">
        <v>1</v>
      </c>
      <c r="EK65">
        <v>9001</v>
      </c>
      <c r="EL65" t="s">
        <v>118</v>
      </c>
      <c r="EM65" t="s">
        <v>119</v>
      </c>
      <c r="EO65" t="s">
        <v>3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29.9</v>
      </c>
      <c r="EX65">
        <v>0.31</v>
      </c>
      <c r="EY65">
        <v>0</v>
      </c>
      <c r="FQ65">
        <v>0</v>
      </c>
      <c r="FR65">
        <v>0</v>
      </c>
      <c r="FS65">
        <v>0</v>
      </c>
      <c r="FX65">
        <v>93</v>
      </c>
      <c r="FY65">
        <v>62</v>
      </c>
      <c r="GA65" t="s">
        <v>3</v>
      </c>
      <c r="GD65">
        <v>1</v>
      </c>
      <c r="GF65">
        <v>-1280151660</v>
      </c>
      <c r="GG65">
        <v>2</v>
      </c>
      <c r="GH65">
        <v>1</v>
      </c>
      <c r="GI65">
        <v>-2</v>
      </c>
      <c r="GJ65">
        <v>0</v>
      </c>
      <c r="GK65">
        <v>0</v>
      </c>
      <c r="GL65">
        <f t="shared" si="80"/>
        <v>0</v>
      </c>
      <c r="GM65">
        <f t="shared" si="81"/>
        <v>387.25</v>
      </c>
      <c r="GN65">
        <f t="shared" si="82"/>
        <v>387.25</v>
      </c>
      <c r="GO65">
        <f t="shared" si="83"/>
        <v>0</v>
      </c>
      <c r="GP65">
        <f t="shared" si="84"/>
        <v>0</v>
      </c>
      <c r="GR65">
        <v>0</v>
      </c>
      <c r="GS65">
        <v>0</v>
      </c>
      <c r="GT65">
        <v>0</v>
      </c>
      <c r="GU65" t="s">
        <v>3</v>
      </c>
      <c r="GV65">
        <f t="shared" si="85"/>
        <v>0</v>
      </c>
      <c r="GW65">
        <v>1</v>
      </c>
      <c r="GX65">
        <f t="shared" si="86"/>
        <v>0</v>
      </c>
      <c r="HA65">
        <v>0</v>
      </c>
      <c r="HB65">
        <v>0</v>
      </c>
      <c r="HC65">
        <f t="shared" si="87"/>
        <v>0</v>
      </c>
      <c r="HE65" t="s">
        <v>3</v>
      </c>
      <c r="HF65" t="s">
        <v>3</v>
      </c>
      <c r="HM65" t="s">
        <v>3</v>
      </c>
      <c r="HN65" t="s">
        <v>120</v>
      </c>
      <c r="HO65" t="s">
        <v>121</v>
      </c>
      <c r="HP65" t="s">
        <v>118</v>
      </c>
      <c r="HQ65" t="s">
        <v>118</v>
      </c>
      <c r="HS65">
        <v>0</v>
      </c>
      <c r="IK65">
        <v>0</v>
      </c>
    </row>
    <row r="66" spans="1:245" x14ac:dyDescent="0.2">
      <c r="A66">
        <v>18</v>
      </c>
      <c r="B66">
        <v>1</v>
      </c>
      <c r="C66">
        <v>99</v>
      </c>
      <c r="E66" t="s">
        <v>127</v>
      </c>
      <c r="F66" t="s">
        <v>123</v>
      </c>
      <c r="G66" t="s">
        <v>124</v>
      </c>
      <c r="H66" t="s">
        <v>83</v>
      </c>
      <c r="I66">
        <f>I65*J66</f>
        <v>0</v>
      </c>
      <c r="J66">
        <v>0</v>
      </c>
      <c r="K66">
        <v>0</v>
      </c>
      <c r="O66">
        <f t="shared" si="67"/>
        <v>0</v>
      </c>
      <c r="P66">
        <f>ROUND(CQ66*I66,2)</f>
        <v>0</v>
      </c>
      <c r="Q66">
        <f>ROUND(CR66*I66,2)</f>
        <v>0</v>
      </c>
      <c r="R66">
        <f>ROUND(CS66*I66,2)</f>
        <v>0</v>
      </c>
      <c r="S66">
        <f>ROUND(CT66*I66,2)</f>
        <v>0</v>
      </c>
      <c r="T66">
        <f t="shared" si="68"/>
        <v>0</v>
      </c>
      <c r="U66">
        <f>ROUND(CV66*I66,7)</f>
        <v>0</v>
      </c>
      <c r="V66">
        <f>ROUND(CW66*I66,7)</f>
        <v>0</v>
      </c>
      <c r="W66">
        <f t="shared" si="69"/>
        <v>0</v>
      </c>
      <c r="X66">
        <f t="shared" si="70"/>
        <v>0</v>
      </c>
      <c r="Y66">
        <f t="shared" si="71"/>
        <v>0</v>
      </c>
      <c r="AA66">
        <v>449016111</v>
      </c>
      <c r="AB66">
        <f t="shared" si="72"/>
        <v>0</v>
      </c>
      <c r="AC66">
        <f>ROUND((ES66),6)</f>
        <v>0</v>
      </c>
      <c r="AD66">
        <f>ROUND((((ET66)-(EU66))+AE66),6)</f>
        <v>0</v>
      </c>
      <c r="AE66">
        <f>ROUND((EU66),6)</f>
        <v>0</v>
      </c>
      <c r="AF66">
        <f>ROUND((EV66),6)</f>
        <v>0</v>
      </c>
      <c r="AG66">
        <f t="shared" si="73"/>
        <v>0</v>
      </c>
      <c r="AH66">
        <f>(EW66)</f>
        <v>0</v>
      </c>
      <c r="AI66">
        <f>(EX66)</f>
        <v>0</v>
      </c>
      <c r="AJ66">
        <f t="shared" si="74"/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93</v>
      </c>
      <c r="AU66">
        <v>62</v>
      </c>
      <c r="AV66">
        <v>1</v>
      </c>
      <c r="AW66">
        <v>1</v>
      </c>
      <c r="AZ66">
        <v>1</v>
      </c>
      <c r="BA66">
        <v>1</v>
      </c>
      <c r="BB66">
        <v>1</v>
      </c>
      <c r="BC66">
        <v>1</v>
      </c>
      <c r="BD66" t="s">
        <v>3</v>
      </c>
      <c r="BE66" t="s">
        <v>3</v>
      </c>
      <c r="BF66" t="s">
        <v>3</v>
      </c>
      <c r="BG66" t="s">
        <v>3</v>
      </c>
      <c r="BH66">
        <v>3</v>
      </c>
      <c r="BI66">
        <v>1</v>
      </c>
      <c r="BJ66" t="s">
        <v>3</v>
      </c>
      <c r="BM66">
        <v>9001</v>
      </c>
      <c r="BN66">
        <v>0</v>
      </c>
      <c r="BO66" t="s">
        <v>3</v>
      </c>
      <c r="BP66">
        <v>0</v>
      </c>
      <c r="BQ66">
        <v>2</v>
      </c>
      <c r="BR66">
        <v>0</v>
      </c>
      <c r="BS66">
        <v>1</v>
      </c>
      <c r="BT66">
        <v>1</v>
      </c>
      <c r="BU66">
        <v>1</v>
      </c>
      <c r="BV66">
        <v>1</v>
      </c>
      <c r="BW66">
        <v>1</v>
      </c>
      <c r="BX66">
        <v>1</v>
      </c>
      <c r="BY66" t="s">
        <v>3</v>
      </c>
      <c r="BZ66">
        <v>93</v>
      </c>
      <c r="CA66">
        <v>62</v>
      </c>
      <c r="CB66" t="s">
        <v>3</v>
      </c>
      <c r="CE66">
        <v>0</v>
      </c>
      <c r="CF66">
        <v>0</v>
      </c>
      <c r="CG66">
        <v>0</v>
      </c>
      <c r="CM66">
        <v>0</v>
      </c>
      <c r="CN66" t="s">
        <v>3</v>
      </c>
      <c r="CO66">
        <v>0</v>
      </c>
      <c r="CP66">
        <f t="shared" si="75"/>
        <v>0</v>
      </c>
      <c r="CQ66">
        <f>ROUND(AL66*BC66,2)</f>
        <v>0</v>
      </c>
      <c r="CR66">
        <f>ROUND(AM66*BB66,2)</f>
        <v>0</v>
      </c>
      <c r="CS66">
        <f>ROUND(AN66*BS66,2)</f>
        <v>0</v>
      </c>
      <c r="CT66">
        <f>ROUND(AO66*BA66,2)</f>
        <v>0</v>
      </c>
      <c r="CU66">
        <f t="shared" si="76"/>
        <v>0</v>
      </c>
      <c r="CV66">
        <f>AH66</f>
        <v>0</v>
      </c>
      <c r="CW66">
        <f>AI66</f>
        <v>0</v>
      </c>
      <c r="CX66">
        <f t="shared" si="77"/>
        <v>0</v>
      </c>
      <c r="CY66">
        <f t="shared" si="78"/>
        <v>0</v>
      </c>
      <c r="CZ66">
        <f t="shared" si="79"/>
        <v>0</v>
      </c>
      <c r="DC66" t="s">
        <v>3</v>
      </c>
      <c r="DD66" t="s">
        <v>3</v>
      </c>
      <c r="DE66" t="s">
        <v>3</v>
      </c>
      <c r="DF66" t="s">
        <v>3</v>
      </c>
      <c r="DG66" t="s">
        <v>3</v>
      </c>
      <c r="DH66" t="s">
        <v>3</v>
      </c>
      <c r="DI66" t="s">
        <v>3</v>
      </c>
      <c r="DJ66" t="s">
        <v>3</v>
      </c>
      <c r="DK66" t="s">
        <v>3</v>
      </c>
      <c r="DL66" t="s">
        <v>3</v>
      </c>
      <c r="DM66" t="s">
        <v>3</v>
      </c>
      <c r="DN66">
        <v>0</v>
      </c>
      <c r="DO66">
        <v>0</v>
      </c>
      <c r="DP66">
        <v>1</v>
      </c>
      <c r="DQ66">
        <v>1</v>
      </c>
      <c r="DU66">
        <v>1009</v>
      </c>
      <c r="DV66" t="s">
        <v>83</v>
      </c>
      <c r="DW66" t="s">
        <v>83</v>
      </c>
      <c r="DX66">
        <v>1000</v>
      </c>
      <c r="DZ66" t="s">
        <v>3</v>
      </c>
      <c r="EA66" t="s">
        <v>3</v>
      </c>
      <c r="EB66" t="s">
        <v>3</v>
      </c>
      <c r="EC66" t="s">
        <v>3</v>
      </c>
      <c r="EE66">
        <v>416980027</v>
      </c>
      <c r="EF66">
        <v>2</v>
      </c>
      <c r="EG66" t="s">
        <v>40</v>
      </c>
      <c r="EH66">
        <v>9</v>
      </c>
      <c r="EI66" t="s">
        <v>118</v>
      </c>
      <c r="EJ66">
        <v>1</v>
      </c>
      <c r="EK66">
        <v>9001</v>
      </c>
      <c r="EL66" t="s">
        <v>118</v>
      </c>
      <c r="EM66" t="s">
        <v>119</v>
      </c>
      <c r="EO66" t="s">
        <v>3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FQ66">
        <v>0</v>
      </c>
      <c r="FR66">
        <v>0</v>
      </c>
      <c r="FS66">
        <v>0</v>
      </c>
      <c r="FX66">
        <v>93</v>
      </c>
      <c r="FY66">
        <v>62</v>
      </c>
      <c r="GA66" t="s">
        <v>3</v>
      </c>
      <c r="GD66">
        <v>1</v>
      </c>
      <c r="GF66">
        <v>-2026878615</v>
      </c>
      <c r="GG66">
        <v>2</v>
      </c>
      <c r="GH66">
        <v>1</v>
      </c>
      <c r="GI66">
        <v>-2</v>
      </c>
      <c r="GJ66">
        <v>0</v>
      </c>
      <c r="GK66">
        <v>0</v>
      </c>
      <c r="GL66">
        <f t="shared" si="80"/>
        <v>0</v>
      </c>
      <c r="GM66">
        <f t="shared" si="81"/>
        <v>0</v>
      </c>
      <c r="GN66">
        <f t="shared" si="82"/>
        <v>0</v>
      </c>
      <c r="GO66">
        <f t="shared" si="83"/>
        <v>0</v>
      </c>
      <c r="GP66">
        <f t="shared" si="84"/>
        <v>0</v>
      </c>
      <c r="GR66">
        <v>0</v>
      </c>
      <c r="GS66">
        <v>0</v>
      </c>
      <c r="GT66">
        <v>0</v>
      </c>
      <c r="GU66" t="s">
        <v>3</v>
      </c>
      <c r="GV66">
        <f t="shared" si="85"/>
        <v>0</v>
      </c>
      <c r="GW66">
        <v>1</v>
      </c>
      <c r="GX66">
        <f t="shared" si="86"/>
        <v>0</v>
      </c>
      <c r="HA66">
        <v>0</v>
      </c>
      <c r="HB66">
        <v>0</v>
      </c>
      <c r="HC66">
        <f t="shared" si="87"/>
        <v>0</v>
      </c>
      <c r="HE66" t="s">
        <v>3</v>
      </c>
      <c r="HF66" t="s">
        <v>3</v>
      </c>
      <c r="HM66" t="s">
        <v>23</v>
      </c>
      <c r="HN66" t="s">
        <v>120</v>
      </c>
      <c r="HO66" t="s">
        <v>121</v>
      </c>
      <c r="HP66" t="s">
        <v>118</v>
      </c>
      <c r="HQ66" t="s">
        <v>118</v>
      </c>
      <c r="HS66">
        <v>0</v>
      </c>
      <c r="IK66">
        <v>0</v>
      </c>
    </row>
    <row r="67" spans="1:245" x14ac:dyDescent="0.2">
      <c r="A67">
        <v>17</v>
      </c>
      <c r="B67">
        <v>1</v>
      </c>
      <c r="C67">
        <f>ROW(SmtRes!A111)</f>
        <v>111</v>
      </c>
      <c r="D67">
        <f>ROW(EtalonRes!A111)</f>
        <v>111</v>
      </c>
      <c r="E67" t="s">
        <v>128</v>
      </c>
      <c r="F67" t="s">
        <v>86</v>
      </c>
      <c r="G67" t="s">
        <v>129</v>
      </c>
      <c r="H67" t="s">
        <v>62</v>
      </c>
      <c r="I67">
        <f>ROUND(1/100,7)</f>
        <v>0.01</v>
      </c>
      <c r="J67">
        <v>0</v>
      </c>
      <c r="K67">
        <f>ROUND(1/100,7)</f>
        <v>0.01</v>
      </c>
      <c r="O67">
        <f t="shared" si="67"/>
        <v>4403.62</v>
      </c>
      <c r="P67">
        <f>SUMIF(SmtRes!AQ100:'SmtRes'!AQ111,"=1",SmtRes!DF100:'SmtRes'!DF111)</f>
        <v>0</v>
      </c>
      <c r="Q67">
        <f>SUMIF(SmtRes!AQ100:'SmtRes'!AQ111,"=1",SmtRes!DG100:'SmtRes'!DG111)</f>
        <v>24.22</v>
      </c>
      <c r="R67">
        <f>SUMIF(SmtRes!AQ100:'SmtRes'!AQ111,"=1",SmtRes!DH100:'SmtRes'!DH111)</f>
        <v>16.369999999999997</v>
      </c>
      <c r="S67">
        <f>SUMIF(SmtRes!AQ100:'SmtRes'!AQ111,"=1",SmtRes!DI100:'SmtRes'!DI111)</f>
        <v>4363.03</v>
      </c>
      <c r="T67">
        <f t="shared" si="68"/>
        <v>0</v>
      </c>
      <c r="U67">
        <f>SUMIF(SmtRes!AQ100:'SmtRes'!AQ111,"=1",SmtRes!CV100:'SmtRes'!CV111)</f>
        <v>7.85</v>
      </c>
      <c r="V67">
        <f>SUMIF(SmtRes!AQ100:'SmtRes'!AQ111,"=1",SmtRes!CW100:'SmtRes'!CW111)</f>
        <v>3.0199999999999998E-2</v>
      </c>
      <c r="W67">
        <f t="shared" si="69"/>
        <v>0</v>
      </c>
      <c r="X67">
        <f t="shared" si="70"/>
        <v>4817.34</v>
      </c>
      <c r="Y67">
        <f t="shared" si="71"/>
        <v>3196.96</v>
      </c>
      <c r="AA67">
        <v>449016111</v>
      </c>
      <c r="AB67">
        <f t="shared" si="72"/>
        <v>438700.21309999999</v>
      </c>
      <c r="AC67">
        <f>ROUND((0),6)</f>
        <v>0</v>
      </c>
      <c r="AD67">
        <f>ROUND((((SUM(SmtRes!BR100:'SmtRes'!BR111))-(SUM(SmtRes!BS100:'SmtRes'!BS111)))+AE67),6)</f>
        <v>2397.2130999999999</v>
      </c>
      <c r="AE67">
        <f>ROUND((SUM(SmtRes!BS100:'SmtRes'!BS111)),6)</f>
        <v>1636.3078</v>
      </c>
      <c r="AF67">
        <f>ROUND((SUM(SmtRes!BT100:'SmtRes'!BT111)),6)</f>
        <v>436303</v>
      </c>
      <c r="AG67">
        <f t="shared" si="73"/>
        <v>0</v>
      </c>
      <c r="AH67">
        <f>(SUM(SmtRes!BU100:'SmtRes'!BU111))</f>
        <v>785</v>
      </c>
      <c r="AI67">
        <f>(SUM(SmtRes!BV100:'SmtRes'!BV111))</f>
        <v>3.02</v>
      </c>
      <c r="AJ67">
        <f t="shared" si="74"/>
        <v>0</v>
      </c>
      <c r="AK67">
        <v>443898.29897999996</v>
      </c>
      <c r="AL67">
        <v>3561.77808</v>
      </c>
      <c r="AM67">
        <v>2397.2131000000004</v>
      </c>
      <c r="AN67">
        <v>1636.3078000000003</v>
      </c>
      <c r="AO67">
        <v>436302.99999999994</v>
      </c>
      <c r="AP67">
        <v>0</v>
      </c>
      <c r="AQ67">
        <v>785</v>
      </c>
      <c r="AR67">
        <v>3.02</v>
      </c>
      <c r="AS67">
        <v>0</v>
      </c>
      <c r="AT67">
        <v>110</v>
      </c>
      <c r="AU67">
        <v>73</v>
      </c>
      <c r="AV67">
        <v>1</v>
      </c>
      <c r="AW67">
        <v>1</v>
      </c>
      <c r="AZ67">
        <v>1</v>
      </c>
      <c r="BA67">
        <v>1</v>
      </c>
      <c r="BB67">
        <v>1</v>
      </c>
      <c r="BC67">
        <v>1</v>
      </c>
      <c r="BD67" t="s">
        <v>3</v>
      </c>
      <c r="BE67" t="s">
        <v>3</v>
      </c>
      <c r="BF67" t="s">
        <v>3</v>
      </c>
      <c r="BG67" t="s">
        <v>3</v>
      </c>
      <c r="BH67">
        <v>0</v>
      </c>
      <c r="BI67">
        <v>1</v>
      </c>
      <c r="BJ67" t="s">
        <v>88</v>
      </c>
      <c r="BM67">
        <v>7001</v>
      </c>
      <c r="BN67">
        <v>0</v>
      </c>
      <c r="BO67" t="s">
        <v>3</v>
      </c>
      <c r="BP67">
        <v>0</v>
      </c>
      <c r="BQ67">
        <v>2</v>
      </c>
      <c r="BR67">
        <v>0</v>
      </c>
      <c r="BS67">
        <v>1</v>
      </c>
      <c r="BT67">
        <v>1</v>
      </c>
      <c r="BU67">
        <v>1</v>
      </c>
      <c r="BV67">
        <v>1</v>
      </c>
      <c r="BW67">
        <v>1</v>
      </c>
      <c r="BX67">
        <v>1</v>
      </c>
      <c r="BY67" t="s">
        <v>3</v>
      </c>
      <c r="BZ67">
        <v>110</v>
      </c>
      <c r="CA67">
        <v>73</v>
      </c>
      <c r="CB67" t="s">
        <v>3</v>
      </c>
      <c r="CE67">
        <v>0</v>
      </c>
      <c r="CF67">
        <v>0</v>
      </c>
      <c r="CG67">
        <v>0</v>
      </c>
      <c r="CM67">
        <v>0</v>
      </c>
      <c r="CN67" t="s">
        <v>3</v>
      </c>
      <c r="CO67">
        <v>0</v>
      </c>
      <c r="CP67">
        <f t="shared" si="75"/>
        <v>4403.62</v>
      </c>
      <c r="CQ67">
        <f>SUMIF(SmtRes!AQ100:'SmtRes'!AQ111,"=1",SmtRes!AA100:'SmtRes'!AA111)</f>
        <v>133587.15</v>
      </c>
      <c r="CR67">
        <f>SUMIF(SmtRes!AQ100:'SmtRes'!AQ111,"=1",SmtRes!AB100:'SmtRes'!AB111)</f>
        <v>1665.52</v>
      </c>
      <c r="CS67">
        <f>SUMIF(SmtRes!AQ100:'SmtRes'!AQ111,"=1",SmtRes!AC100:'SmtRes'!AC111)</f>
        <v>1159.93</v>
      </c>
      <c r="CT67">
        <f>SUMIF(SmtRes!AQ100:'SmtRes'!AQ111,"=1",SmtRes!AD100:'SmtRes'!AD111)</f>
        <v>555.79999999999995</v>
      </c>
      <c r="CU67">
        <f t="shared" si="76"/>
        <v>0</v>
      </c>
      <c r="CV67">
        <f>SUMIF(SmtRes!AQ100:'SmtRes'!AQ111,"=1",SmtRes!BU100:'SmtRes'!BU111)</f>
        <v>785</v>
      </c>
      <c r="CW67">
        <f>SUMIF(SmtRes!AQ100:'SmtRes'!AQ111,"=1",SmtRes!BV100:'SmtRes'!BV111)</f>
        <v>3.02</v>
      </c>
      <c r="CX67">
        <f t="shared" si="77"/>
        <v>0</v>
      </c>
      <c r="CY67">
        <f t="shared" si="78"/>
        <v>4817.3399999999992</v>
      </c>
      <c r="CZ67">
        <f t="shared" si="79"/>
        <v>3196.9619999999995</v>
      </c>
      <c r="DC67" t="s">
        <v>3</v>
      </c>
      <c r="DD67" t="s">
        <v>23</v>
      </c>
      <c r="DE67" t="s">
        <v>3</v>
      </c>
      <c r="DF67" t="s">
        <v>3</v>
      </c>
      <c r="DG67" t="s">
        <v>3</v>
      </c>
      <c r="DH67" t="s">
        <v>3</v>
      </c>
      <c r="DI67" t="s">
        <v>3</v>
      </c>
      <c r="DJ67" t="s">
        <v>3</v>
      </c>
      <c r="DK67" t="s">
        <v>3</v>
      </c>
      <c r="DL67" t="s">
        <v>3</v>
      </c>
      <c r="DM67" t="s">
        <v>3</v>
      </c>
      <c r="DN67">
        <v>0</v>
      </c>
      <c r="DO67">
        <v>0</v>
      </c>
      <c r="DP67">
        <v>1</v>
      </c>
      <c r="DQ67">
        <v>1</v>
      </c>
      <c r="DU67">
        <v>1013</v>
      </c>
      <c r="DV67" t="s">
        <v>62</v>
      </c>
      <c r="DW67" t="s">
        <v>62</v>
      </c>
      <c r="DX67">
        <v>1</v>
      </c>
      <c r="DZ67" t="s">
        <v>3</v>
      </c>
      <c r="EA67" t="s">
        <v>3</v>
      </c>
      <c r="EB67" t="s">
        <v>3</v>
      </c>
      <c r="EC67" t="s">
        <v>3</v>
      </c>
      <c r="EE67">
        <v>416980018</v>
      </c>
      <c r="EF67">
        <v>2</v>
      </c>
      <c r="EG67" t="s">
        <v>40</v>
      </c>
      <c r="EH67">
        <v>7</v>
      </c>
      <c r="EI67" t="s">
        <v>41</v>
      </c>
      <c r="EJ67">
        <v>1</v>
      </c>
      <c r="EK67">
        <v>7001</v>
      </c>
      <c r="EL67" t="s">
        <v>41</v>
      </c>
      <c r="EM67" t="s">
        <v>42</v>
      </c>
      <c r="EO67" t="s">
        <v>3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785</v>
      </c>
      <c r="EX67">
        <v>3.02</v>
      </c>
      <c r="EY67">
        <v>0</v>
      </c>
      <c r="FQ67">
        <v>0</v>
      </c>
      <c r="FR67">
        <v>0</v>
      </c>
      <c r="FS67">
        <v>0</v>
      </c>
      <c r="FX67">
        <v>110</v>
      </c>
      <c r="FY67">
        <v>73</v>
      </c>
      <c r="GA67" t="s">
        <v>3</v>
      </c>
      <c r="GD67">
        <v>1</v>
      </c>
      <c r="GF67">
        <v>852646074</v>
      </c>
      <c r="GG67">
        <v>2</v>
      </c>
      <c r="GH67">
        <v>1</v>
      </c>
      <c r="GI67">
        <v>-2</v>
      </c>
      <c r="GJ67">
        <v>0</v>
      </c>
      <c r="GK67">
        <v>0</v>
      </c>
      <c r="GL67">
        <f t="shared" si="80"/>
        <v>0</v>
      </c>
      <c r="GM67">
        <f t="shared" si="81"/>
        <v>12417.92</v>
      </c>
      <c r="GN67">
        <f t="shared" si="82"/>
        <v>12417.92</v>
      </c>
      <c r="GO67">
        <f t="shared" si="83"/>
        <v>0</v>
      </c>
      <c r="GP67">
        <f t="shared" si="84"/>
        <v>0</v>
      </c>
      <c r="GR67">
        <v>0</v>
      </c>
      <c r="GS67">
        <v>0</v>
      </c>
      <c r="GT67">
        <v>0</v>
      </c>
      <c r="GU67" t="s">
        <v>3</v>
      </c>
      <c r="GV67">
        <f t="shared" si="85"/>
        <v>0</v>
      </c>
      <c r="GW67">
        <v>1</v>
      </c>
      <c r="GX67">
        <f t="shared" si="86"/>
        <v>0</v>
      </c>
      <c r="HA67">
        <v>0</v>
      </c>
      <c r="HB67">
        <v>0</v>
      </c>
      <c r="HC67">
        <f t="shared" si="87"/>
        <v>0</v>
      </c>
      <c r="HE67" t="s">
        <v>3</v>
      </c>
      <c r="HF67" t="s">
        <v>3</v>
      </c>
      <c r="HM67" t="s">
        <v>3</v>
      </c>
      <c r="HN67" t="s">
        <v>44</v>
      </c>
      <c r="HO67" t="s">
        <v>45</v>
      </c>
      <c r="HP67" t="s">
        <v>41</v>
      </c>
      <c r="HQ67" t="s">
        <v>41</v>
      </c>
      <c r="HS67">
        <v>0</v>
      </c>
      <c r="IK67">
        <v>0</v>
      </c>
    </row>
    <row r="68" spans="1:245" x14ac:dyDescent="0.2">
      <c r="A68">
        <v>18</v>
      </c>
      <c r="B68">
        <v>1</v>
      </c>
      <c r="C68">
        <v>107</v>
      </c>
      <c r="E68" t="s">
        <v>130</v>
      </c>
      <c r="F68" t="s">
        <v>47</v>
      </c>
      <c r="G68" t="s">
        <v>48</v>
      </c>
      <c r="H68" t="s">
        <v>49</v>
      </c>
      <c r="I68">
        <f>I67*J68</f>
        <v>0</v>
      </c>
      <c r="J68">
        <v>0</v>
      </c>
      <c r="K68">
        <v>5</v>
      </c>
      <c r="O68">
        <f t="shared" si="67"/>
        <v>0</v>
      </c>
      <c r="P68">
        <f>ROUND(CQ68*I68,2)</f>
        <v>0</v>
      </c>
      <c r="Q68">
        <f>ROUND(CR68*I68,2)</f>
        <v>0</v>
      </c>
      <c r="R68">
        <f>ROUND(CS68*I68,2)</f>
        <v>0</v>
      </c>
      <c r="S68">
        <f>ROUND(CT68*I68,2)</f>
        <v>0</v>
      </c>
      <c r="T68">
        <f t="shared" si="68"/>
        <v>0</v>
      </c>
      <c r="U68">
        <f>ROUND(CV68*I68,7)</f>
        <v>0</v>
      </c>
      <c r="V68">
        <f>ROUND(CW68*I68,7)</f>
        <v>0</v>
      </c>
      <c r="W68">
        <f t="shared" si="69"/>
        <v>0</v>
      </c>
      <c r="X68">
        <f t="shared" si="70"/>
        <v>0</v>
      </c>
      <c r="Y68">
        <f t="shared" si="71"/>
        <v>0</v>
      </c>
      <c r="AA68">
        <v>449016111</v>
      </c>
      <c r="AB68">
        <f t="shared" si="72"/>
        <v>0</v>
      </c>
      <c r="AC68">
        <f>ROUND((ES68),6)</f>
        <v>0</v>
      </c>
      <c r="AD68">
        <f>ROUND((((ET68)-(EU68))+AE68),6)</f>
        <v>0</v>
      </c>
      <c r="AE68">
        <f t="shared" ref="AE68:AF70" si="88">ROUND((EU68),6)</f>
        <v>0</v>
      </c>
      <c r="AF68">
        <f t="shared" si="88"/>
        <v>0</v>
      </c>
      <c r="AG68">
        <f t="shared" si="73"/>
        <v>0</v>
      </c>
      <c r="AH68">
        <f t="shared" ref="AH68:AI70" si="89">(EW68)</f>
        <v>0</v>
      </c>
      <c r="AI68">
        <f t="shared" si="89"/>
        <v>0</v>
      </c>
      <c r="AJ68">
        <f t="shared" si="74"/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110</v>
      </c>
      <c r="AU68">
        <v>73</v>
      </c>
      <c r="AV68">
        <v>1</v>
      </c>
      <c r="AW68">
        <v>1</v>
      </c>
      <c r="AZ68">
        <v>1</v>
      </c>
      <c r="BA68">
        <v>1</v>
      </c>
      <c r="BB68">
        <v>1</v>
      </c>
      <c r="BC68">
        <v>1</v>
      </c>
      <c r="BD68" t="s">
        <v>3</v>
      </c>
      <c r="BE68" t="s">
        <v>3</v>
      </c>
      <c r="BF68" t="s">
        <v>3</v>
      </c>
      <c r="BG68" t="s">
        <v>3</v>
      </c>
      <c r="BH68">
        <v>3</v>
      </c>
      <c r="BI68">
        <v>1</v>
      </c>
      <c r="BJ68" t="s">
        <v>3</v>
      </c>
      <c r="BM68">
        <v>7001</v>
      </c>
      <c r="BN68">
        <v>0</v>
      </c>
      <c r="BO68" t="s">
        <v>3</v>
      </c>
      <c r="BP68">
        <v>0</v>
      </c>
      <c r="BQ68">
        <v>2</v>
      </c>
      <c r="BR68">
        <v>0</v>
      </c>
      <c r="BS68">
        <v>1</v>
      </c>
      <c r="BT68">
        <v>1</v>
      </c>
      <c r="BU68">
        <v>1</v>
      </c>
      <c r="BV68">
        <v>1</v>
      </c>
      <c r="BW68">
        <v>1</v>
      </c>
      <c r="BX68">
        <v>1</v>
      </c>
      <c r="BY68" t="s">
        <v>3</v>
      </c>
      <c r="BZ68">
        <v>110</v>
      </c>
      <c r="CA68">
        <v>73</v>
      </c>
      <c r="CB68" t="s">
        <v>3</v>
      </c>
      <c r="CE68">
        <v>0</v>
      </c>
      <c r="CF68">
        <v>0</v>
      </c>
      <c r="CG68">
        <v>0</v>
      </c>
      <c r="CM68">
        <v>0</v>
      </c>
      <c r="CN68" t="s">
        <v>3</v>
      </c>
      <c r="CO68">
        <v>0</v>
      </c>
      <c r="CP68">
        <f t="shared" si="75"/>
        <v>0</v>
      </c>
      <c r="CQ68">
        <f>ROUND(AL68*BC68,2)</f>
        <v>0</v>
      </c>
      <c r="CR68">
        <f>ROUND(AM68*BB68,2)</f>
        <v>0</v>
      </c>
      <c r="CS68">
        <f>ROUND(AN68*BS68,2)</f>
        <v>0</v>
      </c>
      <c r="CT68">
        <f>ROUND(AO68*BA68,2)</f>
        <v>0</v>
      </c>
      <c r="CU68">
        <f t="shared" si="76"/>
        <v>0</v>
      </c>
      <c r="CV68">
        <f t="shared" ref="CV68:CW70" si="90">AH68</f>
        <v>0</v>
      </c>
      <c r="CW68">
        <f t="shared" si="90"/>
        <v>0</v>
      </c>
      <c r="CX68">
        <f t="shared" si="77"/>
        <v>0</v>
      </c>
      <c r="CY68">
        <f t="shared" si="78"/>
        <v>0</v>
      </c>
      <c r="CZ68">
        <f t="shared" si="79"/>
        <v>0</v>
      </c>
      <c r="DC68" t="s">
        <v>3</v>
      </c>
      <c r="DD68" t="s">
        <v>3</v>
      </c>
      <c r="DE68" t="s">
        <v>3</v>
      </c>
      <c r="DF68" t="s">
        <v>3</v>
      </c>
      <c r="DG68" t="s">
        <v>3</v>
      </c>
      <c r="DH68" t="s">
        <v>3</v>
      </c>
      <c r="DI68" t="s">
        <v>3</v>
      </c>
      <c r="DJ68" t="s">
        <v>3</v>
      </c>
      <c r="DK68" t="s">
        <v>3</v>
      </c>
      <c r="DL68" t="s">
        <v>3</v>
      </c>
      <c r="DM68" t="s">
        <v>3</v>
      </c>
      <c r="DN68">
        <v>0</v>
      </c>
      <c r="DO68">
        <v>0</v>
      </c>
      <c r="DP68">
        <v>1</v>
      </c>
      <c r="DQ68">
        <v>1</v>
      </c>
      <c r="DU68">
        <v>1007</v>
      </c>
      <c r="DV68" t="s">
        <v>49</v>
      </c>
      <c r="DW68" t="s">
        <v>49</v>
      </c>
      <c r="DX68">
        <v>1</v>
      </c>
      <c r="DZ68" t="s">
        <v>3</v>
      </c>
      <c r="EA68" t="s">
        <v>3</v>
      </c>
      <c r="EB68" t="s">
        <v>3</v>
      </c>
      <c r="EC68" t="s">
        <v>3</v>
      </c>
      <c r="EE68">
        <v>416980018</v>
      </c>
      <c r="EF68">
        <v>2</v>
      </c>
      <c r="EG68" t="s">
        <v>40</v>
      </c>
      <c r="EH68">
        <v>7</v>
      </c>
      <c r="EI68" t="s">
        <v>41</v>
      </c>
      <c r="EJ68">
        <v>1</v>
      </c>
      <c r="EK68">
        <v>7001</v>
      </c>
      <c r="EL68" t="s">
        <v>41</v>
      </c>
      <c r="EM68" t="s">
        <v>42</v>
      </c>
      <c r="EO68" t="s">
        <v>3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FQ68">
        <v>0</v>
      </c>
      <c r="FR68">
        <v>0</v>
      </c>
      <c r="FS68">
        <v>0</v>
      </c>
      <c r="FX68">
        <v>110</v>
      </c>
      <c r="FY68">
        <v>73</v>
      </c>
      <c r="GA68" t="s">
        <v>3</v>
      </c>
      <c r="GD68">
        <v>1</v>
      </c>
      <c r="GF68">
        <v>-157982121</v>
      </c>
      <c r="GG68">
        <v>2</v>
      </c>
      <c r="GH68">
        <v>1</v>
      </c>
      <c r="GI68">
        <v>-2</v>
      </c>
      <c r="GJ68">
        <v>0</v>
      </c>
      <c r="GK68">
        <v>0</v>
      </c>
      <c r="GL68">
        <f t="shared" si="80"/>
        <v>0</v>
      </c>
      <c r="GM68">
        <f t="shared" si="81"/>
        <v>0</v>
      </c>
      <c r="GN68">
        <f t="shared" si="82"/>
        <v>0</v>
      </c>
      <c r="GO68">
        <f t="shared" si="83"/>
        <v>0</v>
      </c>
      <c r="GP68">
        <f t="shared" si="84"/>
        <v>0</v>
      </c>
      <c r="GR68">
        <v>0</v>
      </c>
      <c r="GS68">
        <v>0</v>
      </c>
      <c r="GT68">
        <v>0</v>
      </c>
      <c r="GU68" t="s">
        <v>3</v>
      </c>
      <c r="GV68">
        <f t="shared" si="85"/>
        <v>0</v>
      </c>
      <c r="GW68">
        <v>1</v>
      </c>
      <c r="GX68">
        <f t="shared" si="86"/>
        <v>0</v>
      </c>
      <c r="HA68">
        <v>0</v>
      </c>
      <c r="HB68">
        <v>0</v>
      </c>
      <c r="HC68">
        <f t="shared" si="87"/>
        <v>0</v>
      </c>
      <c r="HE68" t="s">
        <v>3</v>
      </c>
      <c r="HF68" t="s">
        <v>3</v>
      </c>
      <c r="HM68" t="s">
        <v>23</v>
      </c>
      <c r="HN68" t="s">
        <v>44</v>
      </c>
      <c r="HO68" t="s">
        <v>45</v>
      </c>
      <c r="HP68" t="s">
        <v>41</v>
      </c>
      <c r="HQ68" t="s">
        <v>41</v>
      </c>
      <c r="HS68">
        <v>0</v>
      </c>
      <c r="IK68">
        <v>0</v>
      </c>
    </row>
    <row r="69" spans="1:245" x14ac:dyDescent="0.2">
      <c r="A69">
        <v>18</v>
      </c>
      <c r="B69">
        <v>1</v>
      </c>
      <c r="C69">
        <v>110</v>
      </c>
      <c r="E69" t="s">
        <v>131</v>
      </c>
      <c r="F69" t="s">
        <v>69</v>
      </c>
      <c r="G69" t="s">
        <v>70</v>
      </c>
      <c r="H69" t="s">
        <v>32</v>
      </c>
      <c r="I69">
        <f>I67*J69</f>
        <v>0</v>
      </c>
      <c r="J69">
        <v>0</v>
      </c>
      <c r="K69">
        <v>100</v>
      </c>
      <c r="O69">
        <f t="shared" si="67"/>
        <v>0</v>
      </c>
      <c r="P69">
        <f>ROUND(CQ69*I69,2)</f>
        <v>0</v>
      </c>
      <c r="Q69">
        <f>ROUND(CR69*I69,2)</f>
        <v>0</v>
      </c>
      <c r="R69">
        <f>ROUND(CS69*I69,2)</f>
        <v>0</v>
      </c>
      <c r="S69">
        <f>ROUND(CT69*I69,2)</f>
        <v>0</v>
      </c>
      <c r="T69">
        <f t="shared" si="68"/>
        <v>0</v>
      </c>
      <c r="U69">
        <f>ROUND(CV69*I69,7)</f>
        <v>0</v>
      </c>
      <c r="V69">
        <f>ROUND(CW69*I69,7)</f>
        <v>0</v>
      </c>
      <c r="W69">
        <f t="shared" si="69"/>
        <v>0</v>
      </c>
      <c r="X69">
        <f t="shared" si="70"/>
        <v>0</v>
      </c>
      <c r="Y69">
        <f t="shared" si="71"/>
        <v>0</v>
      </c>
      <c r="AA69">
        <v>449016111</v>
      </c>
      <c r="AB69">
        <f t="shared" si="72"/>
        <v>0</v>
      </c>
      <c r="AC69">
        <f>ROUND((ES69),6)</f>
        <v>0</v>
      </c>
      <c r="AD69">
        <f>ROUND((((ET69)-(EU69))+AE69),6)</f>
        <v>0</v>
      </c>
      <c r="AE69">
        <f t="shared" si="88"/>
        <v>0</v>
      </c>
      <c r="AF69">
        <f t="shared" si="88"/>
        <v>0</v>
      </c>
      <c r="AG69">
        <f t="shared" si="73"/>
        <v>0</v>
      </c>
      <c r="AH69">
        <f t="shared" si="89"/>
        <v>0</v>
      </c>
      <c r="AI69">
        <f t="shared" si="89"/>
        <v>0</v>
      </c>
      <c r="AJ69">
        <f t="shared" si="74"/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110</v>
      </c>
      <c r="AU69">
        <v>73</v>
      </c>
      <c r="AV69">
        <v>1</v>
      </c>
      <c r="AW69">
        <v>1</v>
      </c>
      <c r="AZ69">
        <v>1</v>
      </c>
      <c r="BA69">
        <v>1</v>
      </c>
      <c r="BB69">
        <v>1</v>
      </c>
      <c r="BC69">
        <v>1</v>
      </c>
      <c r="BD69" t="s">
        <v>3</v>
      </c>
      <c r="BE69" t="s">
        <v>3</v>
      </c>
      <c r="BF69" t="s">
        <v>3</v>
      </c>
      <c r="BG69" t="s">
        <v>3</v>
      </c>
      <c r="BH69">
        <v>3</v>
      </c>
      <c r="BI69">
        <v>1</v>
      </c>
      <c r="BJ69" t="s">
        <v>3</v>
      </c>
      <c r="BM69">
        <v>7001</v>
      </c>
      <c r="BN69">
        <v>0</v>
      </c>
      <c r="BO69" t="s">
        <v>3</v>
      </c>
      <c r="BP69">
        <v>0</v>
      </c>
      <c r="BQ69">
        <v>2</v>
      </c>
      <c r="BR69">
        <v>0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 t="s">
        <v>3</v>
      </c>
      <c r="BZ69">
        <v>110</v>
      </c>
      <c r="CA69">
        <v>73</v>
      </c>
      <c r="CB69" t="s">
        <v>3</v>
      </c>
      <c r="CE69">
        <v>0</v>
      </c>
      <c r="CF69">
        <v>0</v>
      </c>
      <c r="CG69">
        <v>0</v>
      </c>
      <c r="CM69">
        <v>0</v>
      </c>
      <c r="CN69" t="s">
        <v>3</v>
      </c>
      <c r="CO69">
        <v>0</v>
      </c>
      <c r="CP69">
        <f t="shared" si="75"/>
        <v>0</v>
      </c>
      <c r="CQ69">
        <f>ROUND(AL69*BC69,2)</f>
        <v>0</v>
      </c>
      <c r="CR69">
        <f>ROUND(AM69*BB69,2)</f>
        <v>0</v>
      </c>
      <c r="CS69">
        <f>ROUND(AN69*BS69,2)</f>
        <v>0</v>
      </c>
      <c r="CT69">
        <f>ROUND(AO69*BA69,2)</f>
        <v>0</v>
      </c>
      <c r="CU69">
        <f t="shared" si="76"/>
        <v>0</v>
      </c>
      <c r="CV69">
        <f t="shared" si="90"/>
        <v>0</v>
      </c>
      <c r="CW69">
        <f t="shared" si="90"/>
        <v>0</v>
      </c>
      <c r="CX69">
        <f t="shared" si="77"/>
        <v>0</v>
      </c>
      <c r="CY69">
        <f t="shared" si="78"/>
        <v>0</v>
      </c>
      <c r="CZ69">
        <f t="shared" si="79"/>
        <v>0</v>
      </c>
      <c r="DC69" t="s">
        <v>3</v>
      </c>
      <c r="DD69" t="s">
        <v>3</v>
      </c>
      <c r="DE69" t="s">
        <v>3</v>
      </c>
      <c r="DF69" t="s">
        <v>3</v>
      </c>
      <c r="DG69" t="s">
        <v>3</v>
      </c>
      <c r="DH69" t="s">
        <v>3</v>
      </c>
      <c r="DI69" t="s">
        <v>3</v>
      </c>
      <c r="DJ69" t="s">
        <v>3</v>
      </c>
      <c r="DK69" t="s">
        <v>3</v>
      </c>
      <c r="DL69" t="s">
        <v>3</v>
      </c>
      <c r="DM69" t="s">
        <v>3</v>
      </c>
      <c r="DN69">
        <v>0</v>
      </c>
      <c r="DO69">
        <v>0</v>
      </c>
      <c r="DP69">
        <v>1</v>
      </c>
      <c r="DQ69">
        <v>1</v>
      </c>
      <c r="DU69">
        <v>1013</v>
      </c>
      <c r="DV69" t="s">
        <v>32</v>
      </c>
      <c r="DW69" t="s">
        <v>32</v>
      </c>
      <c r="DX69">
        <v>1</v>
      </c>
      <c r="DZ69" t="s">
        <v>3</v>
      </c>
      <c r="EA69" t="s">
        <v>3</v>
      </c>
      <c r="EB69" t="s">
        <v>3</v>
      </c>
      <c r="EC69" t="s">
        <v>3</v>
      </c>
      <c r="EE69">
        <v>416980018</v>
      </c>
      <c r="EF69">
        <v>2</v>
      </c>
      <c r="EG69" t="s">
        <v>40</v>
      </c>
      <c r="EH69">
        <v>7</v>
      </c>
      <c r="EI69" t="s">
        <v>41</v>
      </c>
      <c r="EJ69">
        <v>1</v>
      </c>
      <c r="EK69">
        <v>7001</v>
      </c>
      <c r="EL69" t="s">
        <v>41</v>
      </c>
      <c r="EM69" t="s">
        <v>42</v>
      </c>
      <c r="EO69" t="s">
        <v>3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FQ69">
        <v>0</v>
      </c>
      <c r="FR69">
        <v>0</v>
      </c>
      <c r="FS69">
        <v>0</v>
      </c>
      <c r="FX69">
        <v>110</v>
      </c>
      <c r="FY69">
        <v>73</v>
      </c>
      <c r="GA69" t="s">
        <v>3</v>
      </c>
      <c r="GD69">
        <v>1</v>
      </c>
      <c r="GF69">
        <v>888337275</v>
      </c>
      <c r="GG69">
        <v>2</v>
      </c>
      <c r="GH69">
        <v>1</v>
      </c>
      <c r="GI69">
        <v>-2</v>
      </c>
      <c r="GJ69">
        <v>0</v>
      </c>
      <c r="GK69">
        <v>0</v>
      </c>
      <c r="GL69">
        <f t="shared" si="80"/>
        <v>0</v>
      </c>
      <c r="GM69">
        <f t="shared" si="81"/>
        <v>0</v>
      </c>
      <c r="GN69">
        <f t="shared" si="82"/>
        <v>0</v>
      </c>
      <c r="GO69">
        <f t="shared" si="83"/>
        <v>0</v>
      </c>
      <c r="GP69">
        <f t="shared" si="84"/>
        <v>0</v>
      </c>
      <c r="GR69">
        <v>0</v>
      </c>
      <c r="GS69">
        <v>0</v>
      </c>
      <c r="GT69">
        <v>0</v>
      </c>
      <c r="GU69" t="s">
        <v>3</v>
      </c>
      <c r="GV69">
        <f t="shared" si="85"/>
        <v>0</v>
      </c>
      <c r="GW69">
        <v>1</v>
      </c>
      <c r="GX69">
        <f t="shared" si="86"/>
        <v>0</v>
      </c>
      <c r="HA69">
        <v>0</v>
      </c>
      <c r="HB69">
        <v>0</v>
      </c>
      <c r="HC69">
        <f t="shared" si="87"/>
        <v>0</v>
      </c>
      <c r="HE69" t="s">
        <v>3</v>
      </c>
      <c r="HF69" t="s">
        <v>3</v>
      </c>
      <c r="HM69" t="s">
        <v>23</v>
      </c>
      <c r="HN69" t="s">
        <v>44</v>
      </c>
      <c r="HO69" t="s">
        <v>45</v>
      </c>
      <c r="HP69" t="s">
        <v>41</v>
      </c>
      <c r="HQ69" t="s">
        <v>41</v>
      </c>
      <c r="HS69">
        <v>0</v>
      </c>
      <c r="IK69">
        <v>0</v>
      </c>
    </row>
    <row r="70" spans="1:245" x14ac:dyDescent="0.2">
      <c r="A70">
        <v>18</v>
      </c>
      <c r="B70">
        <v>1</v>
      </c>
      <c r="C70">
        <v>111</v>
      </c>
      <c r="E70" t="s">
        <v>132</v>
      </c>
      <c r="F70" t="s">
        <v>92</v>
      </c>
      <c r="G70" t="s">
        <v>93</v>
      </c>
      <c r="H70" t="s">
        <v>32</v>
      </c>
      <c r="I70">
        <f>I67*J70</f>
        <v>0</v>
      </c>
      <c r="J70">
        <v>0</v>
      </c>
      <c r="K70">
        <v>100</v>
      </c>
      <c r="O70">
        <f t="shared" si="67"/>
        <v>0</v>
      </c>
      <c r="P70">
        <f>ROUND(CQ70*I70,2)</f>
        <v>0</v>
      </c>
      <c r="Q70">
        <f>ROUND(CR70*I70,2)</f>
        <v>0</v>
      </c>
      <c r="R70">
        <f>ROUND(CS70*I70,2)</f>
        <v>0</v>
      </c>
      <c r="S70">
        <f>ROUND(CT70*I70,2)</f>
        <v>0</v>
      </c>
      <c r="T70">
        <f t="shared" si="68"/>
        <v>0</v>
      </c>
      <c r="U70">
        <f>ROUND(CV70*I70,7)</f>
        <v>0</v>
      </c>
      <c r="V70">
        <f>ROUND(CW70*I70,7)</f>
        <v>0</v>
      </c>
      <c r="W70">
        <f t="shared" si="69"/>
        <v>0</v>
      </c>
      <c r="X70">
        <f t="shared" si="70"/>
        <v>0</v>
      </c>
      <c r="Y70">
        <f t="shared" si="71"/>
        <v>0</v>
      </c>
      <c r="AA70">
        <v>449016111</v>
      </c>
      <c r="AB70">
        <f t="shared" si="72"/>
        <v>0</v>
      </c>
      <c r="AC70">
        <f>ROUND((ES70),6)</f>
        <v>0</v>
      </c>
      <c r="AD70">
        <f>ROUND((((ET70)-(EU70))+AE70),6)</f>
        <v>0</v>
      </c>
      <c r="AE70">
        <f t="shared" si="88"/>
        <v>0</v>
      </c>
      <c r="AF70">
        <f t="shared" si="88"/>
        <v>0</v>
      </c>
      <c r="AG70">
        <f t="shared" si="73"/>
        <v>0</v>
      </c>
      <c r="AH70">
        <f t="shared" si="89"/>
        <v>0</v>
      </c>
      <c r="AI70">
        <f t="shared" si="89"/>
        <v>0</v>
      </c>
      <c r="AJ70">
        <f t="shared" si="74"/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110</v>
      </c>
      <c r="AU70">
        <v>73</v>
      </c>
      <c r="AV70">
        <v>1</v>
      </c>
      <c r="AW70">
        <v>1</v>
      </c>
      <c r="AZ70">
        <v>1</v>
      </c>
      <c r="BA70">
        <v>1</v>
      </c>
      <c r="BB70">
        <v>1</v>
      </c>
      <c r="BC70">
        <v>1</v>
      </c>
      <c r="BD70" t="s">
        <v>3</v>
      </c>
      <c r="BE70" t="s">
        <v>3</v>
      </c>
      <c r="BF70" t="s">
        <v>3</v>
      </c>
      <c r="BG70" t="s">
        <v>3</v>
      </c>
      <c r="BH70">
        <v>3</v>
      </c>
      <c r="BI70">
        <v>1</v>
      </c>
      <c r="BJ70" t="s">
        <v>3</v>
      </c>
      <c r="BM70">
        <v>7001</v>
      </c>
      <c r="BN70">
        <v>0</v>
      </c>
      <c r="BO70" t="s">
        <v>3</v>
      </c>
      <c r="BP70">
        <v>0</v>
      </c>
      <c r="BQ70">
        <v>2</v>
      </c>
      <c r="BR70">
        <v>0</v>
      </c>
      <c r="BS70">
        <v>1</v>
      </c>
      <c r="BT70">
        <v>1</v>
      </c>
      <c r="BU70">
        <v>1</v>
      </c>
      <c r="BV70">
        <v>1</v>
      </c>
      <c r="BW70">
        <v>1</v>
      </c>
      <c r="BX70">
        <v>1</v>
      </c>
      <c r="BY70" t="s">
        <v>3</v>
      </c>
      <c r="BZ70">
        <v>110</v>
      </c>
      <c r="CA70">
        <v>73</v>
      </c>
      <c r="CB70" t="s">
        <v>3</v>
      </c>
      <c r="CE70">
        <v>0</v>
      </c>
      <c r="CF70">
        <v>0</v>
      </c>
      <c r="CG70">
        <v>0</v>
      </c>
      <c r="CM70">
        <v>0</v>
      </c>
      <c r="CN70" t="s">
        <v>3</v>
      </c>
      <c r="CO70">
        <v>0</v>
      </c>
      <c r="CP70">
        <f t="shared" si="75"/>
        <v>0</v>
      </c>
      <c r="CQ70">
        <f>ROUND(AL70*BC70,2)</f>
        <v>0</v>
      </c>
      <c r="CR70">
        <f>ROUND(AM70*BB70,2)</f>
        <v>0</v>
      </c>
      <c r="CS70">
        <f>ROUND(AN70*BS70,2)</f>
        <v>0</v>
      </c>
      <c r="CT70">
        <f>ROUND(AO70*BA70,2)</f>
        <v>0</v>
      </c>
      <c r="CU70">
        <f t="shared" si="76"/>
        <v>0</v>
      </c>
      <c r="CV70">
        <f t="shared" si="90"/>
        <v>0</v>
      </c>
      <c r="CW70">
        <f t="shared" si="90"/>
        <v>0</v>
      </c>
      <c r="CX70">
        <f t="shared" si="77"/>
        <v>0</v>
      </c>
      <c r="CY70">
        <f t="shared" si="78"/>
        <v>0</v>
      </c>
      <c r="CZ70">
        <f t="shared" si="79"/>
        <v>0</v>
      </c>
      <c r="DC70" t="s">
        <v>3</v>
      </c>
      <c r="DD70" t="s">
        <v>3</v>
      </c>
      <c r="DE70" t="s">
        <v>3</v>
      </c>
      <c r="DF70" t="s">
        <v>3</v>
      </c>
      <c r="DG70" t="s">
        <v>3</v>
      </c>
      <c r="DH70" t="s">
        <v>3</v>
      </c>
      <c r="DI70" t="s">
        <v>3</v>
      </c>
      <c r="DJ70" t="s">
        <v>3</v>
      </c>
      <c r="DK70" t="s">
        <v>3</v>
      </c>
      <c r="DL70" t="s">
        <v>3</v>
      </c>
      <c r="DM70" t="s">
        <v>3</v>
      </c>
      <c r="DN70">
        <v>0</v>
      </c>
      <c r="DO70">
        <v>0</v>
      </c>
      <c r="DP70">
        <v>1</v>
      </c>
      <c r="DQ70">
        <v>1</v>
      </c>
      <c r="DU70">
        <v>1013</v>
      </c>
      <c r="DV70" t="s">
        <v>32</v>
      </c>
      <c r="DW70" t="s">
        <v>32</v>
      </c>
      <c r="DX70">
        <v>1</v>
      </c>
      <c r="DZ70" t="s">
        <v>3</v>
      </c>
      <c r="EA70" t="s">
        <v>3</v>
      </c>
      <c r="EB70" t="s">
        <v>3</v>
      </c>
      <c r="EC70" t="s">
        <v>3</v>
      </c>
      <c r="EE70">
        <v>416980018</v>
      </c>
      <c r="EF70">
        <v>2</v>
      </c>
      <c r="EG70" t="s">
        <v>40</v>
      </c>
      <c r="EH70">
        <v>7</v>
      </c>
      <c r="EI70" t="s">
        <v>41</v>
      </c>
      <c r="EJ70">
        <v>1</v>
      </c>
      <c r="EK70">
        <v>7001</v>
      </c>
      <c r="EL70" t="s">
        <v>41</v>
      </c>
      <c r="EM70" t="s">
        <v>42</v>
      </c>
      <c r="EO70" t="s">
        <v>3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FQ70">
        <v>0</v>
      </c>
      <c r="FR70">
        <v>0</v>
      </c>
      <c r="FS70">
        <v>0</v>
      </c>
      <c r="FX70">
        <v>110</v>
      </c>
      <c r="FY70">
        <v>73</v>
      </c>
      <c r="GA70" t="s">
        <v>3</v>
      </c>
      <c r="GD70">
        <v>1</v>
      </c>
      <c r="GF70">
        <v>2057453542</v>
      </c>
      <c r="GG70">
        <v>2</v>
      </c>
      <c r="GH70">
        <v>1</v>
      </c>
      <c r="GI70">
        <v>-2</v>
      </c>
      <c r="GJ70">
        <v>0</v>
      </c>
      <c r="GK70">
        <v>0</v>
      </c>
      <c r="GL70">
        <f t="shared" si="80"/>
        <v>0</v>
      </c>
      <c r="GM70">
        <f t="shared" si="81"/>
        <v>0</v>
      </c>
      <c r="GN70">
        <f t="shared" si="82"/>
        <v>0</v>
      </c>
      <c r="GO70">
        <f t="shared" si="83"/>
        <v>0</v>
      </c>
      <c r="GP70">
        <f t="shared" si="84"/>
        <v>0</v>
      </c>
      <c r="GR70">
        <v>0</v>
      </c>
      <c r="GS70">
        <v>0</v>
      </c>
      <c r="GT70">
        <v>0</v>
      </c>
      <c r="GU70" t="s">
        <v>3</v>
      </c>
      <c r="GV70">
        <f t="shared" si="85"/>
        <v>0</v>
      </c>
      <c r="GW70">
        <v>1</v>
      </c>
      <c r="GX70">
        <f t="shared" si="86"/>
        <v>0</v>
      </c>
      <c r="HA70">
        <v>0</v>
      </c>
      <c r="HB70">
        <v>0</v>
      </c>
      <c r="HC70">
        <f t="shared" si="87"/>
        <v>0</v>
      </c>
      <c r="HE70" t="s">
        <v>3</v>
      </c>
      <c r="HF70" t="s">
        <v>3</v>
      </c>
      <c r="HM70" t="s">
        <v>23</v>
      </c>
      <c r="HN70" t="s">
        <v>44</v>
      </c>
      <c r="HO70" t="s">
        <v>45</v>
      </c>
      <c r="HP70" t="s">
        <v>41</v>
      </c>
      <c r="HQ70" t="s">
        <v>41</v>
      </c>
      <c r="HS70">
        <v>0</v>
      </c>
      <c r="IK70">
        <v>0</v>
      </c>
    </row>
    <row r="71" spans="1:245" x14ac:dyDescent="0.2">
      <c r="A71">
        <v>17</v>
      </c>
      <c r="B71">
        <v>1</v>
      </c>
      <c r="C71">
        <f>ROW(SmtRes!A117)</f>
        <v>117</v>
      </c>
      <c r="D71">
        <f>ROW(EtalonRes!A117)</f>
        <v>117</v>
      </c>
      <c r="E71" t="s">
        <v>133</v>
      </c>
      <c r="F71" t="s">
        <v>95</v>
      </c>
      <c r="G71" t="s">
        <v>134</v>
      </c>
      <c r="H71" t="s">
        <v>62</v>
      </c>
      <c r="I71">
        <f>ROUND(1/100,7)</f>
        <v>0.01</v>
      </c>
      <c r="J71">
        <v>0</v>
      </c>
      <c r="K71">
        <f>ROUND(1/100,7)</f>
        <v>0.01</v>
      </c>
      <c r="O71">
        <f t="shared" si="67"/>
        <v>348.3</v>
      </c>
      <c r="P71">
        <f>SUMIF(SmtRes!AQ112:'SmtRes'!AQ117,"=1",SmtRes!DF112:'SmtRes'!DF117)</f>
        <v>0</v>
      </c>
      <c r="Q71">
        <f>SUMIF(SmtRes!AQ112:'SmtRes'!AQ117,"=1",SmtRes!DG112:'SmtRes'!DG117)</f>
        <v>6.1899999999999995</v>
      </c>
      <c r="R71">
        <f>SUMIF(SmtRes!AQ112:'SmtRes'!AQ117,"=1",SmtRes!DH112:'SmtRes'!DH117)</f>
        <v>1.83</v>
      </c>
      <c r="S71">
        <f>SUMIF(SmtRes!AQ112:'SmtRes'!AQ117,"=1",SmtRes!DI112:'SmtRes'!DI117)</f>
        <v>340.28</v>
      </c>
      <c r="T71">
        <f t="shared" si="68"/>
        <v>0</v>
      </c>
      <c r="U71">
        <f>SUMIF(SmtRes!AQ112:'SmtRes'!AQ117,"=1",SmtRes!CV112:'SmtRes'!CV117)</f>
        <v>0.71</v>
      </c>
      <c r="V71">
        <f>SUMIF(SmtRes!AQ112:'SmtRes'!AQ117,"=1",SmtRes!CW112:'SmtRes'!CW117)</f>
        <v>3.3999999999999998E-3</v>
      </c>
      <c r="W71">
        <f t="shared" si="69"/>
        <v>0</v>
      </c>
      <c r="X71">
        <f t="shared" si="70"/>
        <v>376.32</v>
      </c>
      <c r="Y71">
        <f t="shared" si="71"/>
        <v>249.74</v>
      </c>
      <c r="AA71">
        <v>449016111</v>
      </c>
      <c r="AB71">
        <f t="shared" si="72"/>
        <v>34647.824000000001</v>
      </c>
      <c r="AC71">
        <f>ROUND((0),6)</f>
        <v>0</v>
      </c>
      <c r="AD71">
        <f>ROUND((((SUM(SmtRes!BR112:'SmtRes'!BR117))-(SUM(SmtRes!BS112:'SmtRes'!BS117)))+AE71),6)</f>
        <v>619.654</v>
      </c>
      <c r="AE71">
        <f>ROUND((SUM(SmtRes!BS112:'SmtRes'!BS117)),6)</f>
        <v>183.49459999999999</v>
      </c>
      <c r="AF71">
        <f>ROUND((SUM(SmtRes!BT112:'SmtRes'!BT117)),6)</f>
        <v>34028.17</v>
      </c>
      <c r="AG71">
        <f t="shared" si="73"/>
        <v>0</v>
      </c>
      <c r="AH71">
        <f>(SUM(SmtRes!BU112:'SmtRes'!BU117))</f>
        <v>71</v>
      </c>
      <c r="AI71">
        <f>(SUM(SmtRes!BV112:'SmtRes'!BV117))</f>
        <v>0.34</v>
      </c>
      <c r="AJ71">
        <f t="shared" si="74"/>
        <v>0</v>
      </c>
      <c r="AK71">
        <v>37795.278999999995</v>
      </c>
      <c r="AL71">
        <v>2963.9603999999999</v>
      </c>
      <c r="AM71">
        <v>619.654</v>
      </c>
      <c r="AN71">
        <v>183.49460000000002</v>
      </c>
      <c r="AO71">
        <v>34028.17</v>
      </c>
      <c r="AP71">
        <v>0</v>
      </c>
      <c r="AQ71">
        <v>71</v>
      </c>
      <c r="AR71">
        <v>0.34</v>
      </c>
      <c r="AS71">
        <v>0</v>
      </c>
      <c r="AT71">
        <v>110</v>
      </c>
      <c r="AU71">
        <v>73</v>
      </c>
      <c r="AV71">
        <v>1</v>
      </c>
      <c r="AW71">
        <v>1</v>
      </c>
      <c r="AZ71">
        <v>1</v>
      </c>
      <c r="BA71">
        <v>1</v>
      </c>
      <c r="BB71">
        <v>1</v>
      </c>
      <c r="BC71">
        <v>1</v>
      </c>
      <c r="BD71" t="s">
        <v>3</v>
      </c>
      <c r="BE71" t="s">
        <v>3</v>
      </c>
      <c r="BF71" t="s">
        <v>3</v>
      </c>
      <c r="BG71" t="s">
        <v>3</v>
      </c>
      <c r="BH71">
        <v>0</v>
      </c>
      <c r="BI71">
        <v>1</v>
      </c>
      <c r="BJ71" t="s">
        <v>97</v>
      </c>
      <c r="BM71">
        <v>7001</v>
      </c>
      <c r="BN71">
        <v>0</v>
      </c>
      <c r="BO71" t="s">
        <v>3</v>
      </c>
      <c r="BP71">
        <v>0</v>
      </c>
      <c r="BQ71">
        <v>2</v>
      </c>
      <c r="BR71">
        <v>0</v>
      </c>
      <c r="BS71">
        <v>1</v>
      </c>
      <c r="BT71">
        <v>1</v>
      </c>
      <c r="BU71">
        <v>1</v>
      </c>
      <c r="BV71">
        <v>1</v>
      </c>
      <c r="BW71">
        <v>1</v>
      </c>
      <c r="BX71">
        <v>1</v>
      </c>
      <c r="BY71" t="s">
        <v>3</v>
      </c>
      <c r="BZ71">
        <v>110</v>
      </c>
      <c r="CA71">
        <v>73</v>
      </c>
      <c r="CB71" t="s">
        <v>3</v>
      </c>
      <c r="CE71">
        <v>0</v>
      </c>
      <c r="CF71">
        <v>0</v>
      </c>
      <c r="CG71">
        <v>0</v>
      </c>
      <c r="CM71">
        <v>0</v>
      </c>
      <c r="CN71" t="s">
        <v>3</v>
      </c>
      <c r="CO71">
        <v>0</v>
      </c>
      <c r="CP71">
        <f t="shared" si="75"/>
        <v>348.29999999999995</v>
      </c>
      <c r="CQ71">
        <f>SUMIF(SmtRes!AQ112:'SmtRes'!AQ117,"=1",SmtRes!AA112:'SmtRes'!AA117)</f>
        <v>115594.46</v>
      </c>
      <c r="CR71">
        <f>SUMIF(SmtRes!AQ112:'SmtRes'!AQ117,"=1",SmtRes!AB112:'SmtRes'!AB117)</f>
        <v>676.31000000000006</v>
      </c>
      <c r="CS71">
        <f>SUMIF(SmtRes!AQ112:'SmtRes'!AQ117,"=1",SmtRes!AC112:'SmtRes'!AC117)</f>
        <v>539.69000000000005</v>
      </c>
      <c r="CT71">
        <f>SUMIF(SmtRes!AQ112:'SmtRes'!AQ117,"=1",SmtRes!AD112:'SmtRes'!AD117)</f>
        <v>479.27</v>
      </c>
      <c r="CU71">
        <f t="shared" si="76"/>
        <v>0</v>
      </c>
      <c r="CV71">
        <f>SUMIF(SmtRes!AQ112:'SmtRes'!AQ117,"=1",SmtRes!BU112:'SmtRes'!BU117)</f>
        <v>71</v>
      </c>
      <c r="CW71">
        <f>SUMIF(SmtRes!AQ112:'SmtRes'!AQ117,"=1",SmtRes!BV112:'SmtRes'!BV117)</f>
        <v>0.34</v>
      </c>
      <c r="CX71">
        <f t="shared" si="77"/>
        <v>0</v>
      </c>
      <c r="CY71">
        <f t="shared" si="78"/>
        <v>376.32099999999997</v>
      </c>
      <c r="CZ71">
        <f t="shared" si="79"/>
        <v>249.74029999999996</v>
      </c>
      <c r="DC71" t="s">
        <v>3</v>
      </c>
      <c r="DD71" t="s">
        <v>135</v>
      </c>
      <c r="DE71" t="s">
        <v>3</v>
      </c>
      <c r="DF71" t="s">
        <v>3</v>
      </c>
      <c r="DG71" t="s">
        <v>3</v>
      </c>
      <c r="DH71" t="s">
        <v>3</v>
      </c>
      <c r="DI71" t="s">
        <v>3</v>
      </c>
      <c r="DJ71" t="s">
        <v>3</v>
      </c>
      <c r="DK71" t="s">
        <v>3</v>
      </c>
      <c r="DL71" t="s">
        <v>3</v>
      </c>
      <c r="DM71" t="s">
        <v>3</v>
      </c>
      <c r="DN71">
        <v>0</v>
      </c>
      <c r="DO71">
        <v>0</v>
      </c>
      <c r="DP71">
        <v>1</v>
      </c>
      <c r="DQ71">
        <v>1</v>
      </c>
      <c r="DU71">
        <v>1013</v>
      </c>
      <c r="DV71" t="s">
        <v>62</v>
      </c>
      <c r="DW71" t="s">
        <v>62</v>
      </c>
      <c r="DX71">
        <v>1</v>
      </c>
      <c r="DZ71" t="s">
        <v>3</v>
      </c>
      <c r="EA71" t="s">
        <v>3</v>
      </c>
      <c r="EB71" t="s">
        <v>3</v>
      </c>
      <c r="EC71" t="s">
        <v>3</v>
      </c>
      <c r="EE71">
        <v>416980018</v>
      </c>
      <c r="EF71">
        <v>2</v>
      </c>
      <c r="EG71" t="s">
        <v>40</v>
      </c>
      <c r="EH71">
        <v>7</v>
      </c>
      <c r="EI71" t="s">
        <v>41</v>
      </c>
      <c r="EJ71">
        <v>1</v>
      </c>
      <c r="EK71">
        <v>7001</v>
      </c>
      <c r="EL71" t="s">
        <v>41</v>
      </c>
      <c r="EM71" t="s">
        <v>42</v>
      </c>
      <c r="EO71" t="s">
        <v>3</v>
      </c>
      <c r="EQ71">
        <v>512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71</v>
      </c>
      <c r="EX71">
        <v>0.34</v>
      </c>
      <c r="EY71">
        <v>0</v>
      </c>
      <c r="FQ71">
        <v>0</v>
      </c>
      <c r="FR71">
        <v>0</v>
      </c>
      <c r="FS71">
        <v>0</v>
      </c>
      <c r="FX71">
        <v>110</v>
      </c>
      <c r="FY71">
        <v>73</v>
      </c>
      <c r="GA71" t="s">
        <v>3</v>
      </c>
      <c r="GD71">
        <v>1</v>
      </c>
      <c r="GF71">
        <v>549421089</v>
      </c>
      <c r="GG71">
        <v>2</v>
      </c>
      <c r="GH71">
        <v>1</v>
      </c>
      <c r="GI71">
        <v>-2</v>
      </c>
      <c r="GJ71">
        <v>0</v>
      </c>
      <c r="GK71">
        <v>0</v>
      </c>
      <c r="GL71">
        <f t="shared" si="80"/>
        <v>0</v>
      </c>
      <c r="GM71">
        <f t="shared" si="81"/>
        <v>974.36</v>
      </c>
      <c r="GN71">
        <f t="shared" si="82"/>
        <v>974.36</v>
      </c>
      <c r="GO71">
        <f t="shared" si="83"/>
        <v>0</v>
      </c>
      <c r="GP71">
        <f t="shared" si="84"/>
        <v>0</v>
      </c>
      <c r="GR71">
        <v>0</v>
      </c>
      <c r="GS71">
        <v>0</v>
      </c>
      <c r="GT71">
        <v>0</v>
      </c>
      <c r="GU71" t="s">
        <v>3</v>
      </c>
      <c r="GV71">
        <f t="shared" si="85"/>
        <v>0</v>
      </c>
      <c r="GW71">
        <v>1</v>
      </c>
      <c r="GX71">
        <f t="shared" si="86"/>
        <v>0</v>
      </c>
      <c r="HA71">
        <v>0</v>
      </c>
      <c r="HB71">
        <v>0</v>
      </c>
      <c r="HC71">
        <f t="shared" si="87"/>
        <v>0</v>
      </c>
      <c r="HE71" t="s">
        <v>3</v>
      </c>
      <c r="HF71" t="s">
        <v>3</v>
      </c>
      <c r="HM71" t="s">
        <v>3</v>
      </c>
      <c r="HN71" t="s">
        <v>44</v>
      </c>
      <c r="HO71" t="s">
        <v>45</v>
      </c>
      <c r="HP71" t="s">
        <v>41</v>
      </c>
      <c r="HQ71" t="s">
        <v>41</v>
      </c>
      <c r="HS71">
        <v>0</v>
      </c>
      <c r="IK71">
        <v>0</v>
      </c>
    </row>
    <row r="72" spans="1:245" x14ac:dyDescent="0.2">
      <c r="A72">
        <v>18</v>
      </c>
      <c r="B72">
        <v>1</v>
      </c>
      <c r="C72">
        <v>117</v>
      </c>
      <c r="E72" t="s">
        <v>136</v>
      </c>
      <c r="F72" t="s">
        <v>92</v>
      </c>
      <c r="G72" t="s">
        <v>93</v>
      </c>
      <c r="H72" t="s">
        <v>32</v>
      </c>
      <c r="I72">
        <f>I71*J72</f>
        <v>0</v>
      </c>
      <c r="J72">
        <v>0</v>
      </c>
      <c r="K72">
        <v>100</v>
      </c>
      <c r="O72">
        <f t="shared" si="67"/>
        <v>0</v>
      </c>
      <c r="P72">
        <f>ROUND(CQ72*I72,2)</f>
        <v>0</v>
      </c>
      <c r="Q72">
        <f>ROUND(CR72*I72,2)</f>
        <v>0</v>
      </c>
      <c r="R72">
        <f>ROUND(CS72*I72,2)</f>
        <v>0</v>
      </c>
      <c r="S72">
        <f>ROUND(CT72*I72,2)</f>
        <v>0</v>
      </c>
      <c r="T72">
        <f t="shared" si="68"/>
        <v>0</v>
      </c>
      <c r="U72">
        <f>ROUND(CV72*I72,7)</f>
        <v>0</v>
      </c>
      <c r="V72">
        <f>ROUND(CW72*I72,7)</f>
        <v>0</v>
      </c>
      <c r="W72">
        <f t="shared" si="69"/>
        <v>0</v>
      </c>
      <c r="X72">
        <f t="shared" si="70"/>
        <v>0</v>
      </c>
      <c r="Y72">
        <f t="shared" si="71"/>
        <v>0</v>
      </c>
      <c r="AA72">
        <v>449016111</v>
      </c>
      <c r="AB72">
        <f t="shared" si="72"/>
        <v>0</v>
      </c>
      <c r="AC72">
        <f>ROUND((ES72),6)</f>
        <v>0</v>
      </c>
      <c r="AD72">
        <f>ROUND((((ET72)-(EU72))+AE72),6)</f>
        <v>0</v>
      </c>
      <c r="AE72">
        <f>ROUND((EU72),6)</f>
        <v>0</v>
      </c>
      <c r="AF72">
        <f>ROUND((EV72),6)</f>
        <v>0</v>
      </c>
      <c r="AG72">
        <f t="shared" si="73"/>
        <v>0</v>
      </c>
      <c r="AH72">
        <f>(EW72)</f>
        <v>0</v>
      </c>
      <c r="AI72">
        <f>(EX72)</f>
        <v>0</v>
      </c>
      <c r="AJ72">
        <f t="shared" si="74"/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110</v>
      </c>
      <c r="AU72">
        <v>73</v>
      </c>
      <c r="AV72">
        <v>1</v>
      </c>
      <c r="AW72">
        <v>1</v>
      </c>
      <c r="AZ72">
        <v>1</v>
      </c>
      <c r="BA72">
        <v>1</v>
      </c>
      <c r="BB72">
        <v>1</v>
      </c>
      <c r="BC72">
        <v>1</v>
      </c>
      <c r="BD72" t="s">
        <v>3</v>
      </c>
      <c r="BE72" t="s">
        <v>3</v>
      </c>
      <c r="BF72" t="s">
        <v>3</v>
      </c>
      <c r="BG72" t="s">
        <v>3</v>
      </c>
      <c r="BH72">
        <v>3</v>
      </c>
      <c r="BI72">
        <v>1</v>
      </c>
      <c r="BJ72" t="s">
        <v>3</v>
      </c>
      <c r="BM72">
        <v>7001</v>
      </c>
      <c r="BN72">
        <v>0</v>
      </c>
      <c r="BO72" t="s">
        <v>3</v>
      </c>
      <c r="BP72">
        <v>0</v>
      </c>
      <c r="BQ72">
        <v>2</v>
      </c>
      <c r="BR72">
        <v>0</v>
      </c>
      <c r="BS72">
        <v>1</v>
      </c>
      <c r="BT72">
        <v>1</v>
      </c>
      <c r="BU72">
        <v>1</v>
      </c>
      <c r="BV72">
        <v>1</v>
      </c>
      <c r="BW72">
        <v>1</v>
      </c>
      <c r="BX72">
        <v>1</v>
      </c>
      <c r="BY72" t="s">
        <v>3</v>
      </c>
      <c r="BZ72">
        <v>110</v>
      </c>
      <c r="CA72">
        <v>73</v>
      </c>
      <c r="CB72" t="s">
        <v>3</v>
      </c>
      <c r="CE72">
        <v>0</v>
      </c>
      <c r="CF72">
        <v>0</v>
      </c>
      <c r="CG72">
        <v>0</v>
      </c>
      <c r="CM72">
        <v>0</v>
      </c>
      <c r="CN72" t="s">
        <v>3</v>
      </c>
      <c r="CO72">
        <v>0</v>
      </c>
      <c r="CP72">
        <f t="shared" si="75"/>
        <v>0</v>
      </c>
      <c r="CQ72">
        <f>ROUND(AL72*BC72,2)</f>
        <v>0</v>
      </c>
      <c r="CR72">
        <f>ROUND(AM72*BB72,2)</f>
        <v>0</v>
      </c>
      <c r="CS72">
        <f>ROUND(AN72*BS72,2)</f>
        <v>0</v>
      </c>
      <c r="CT72">
        <f>ROUND(AO72*BA72,2)</f>
        <v>0</v>
      </c>
      <c r="CU72">
        <f t="shared" si="76"/>
        <v>0</v>
      </c>
      <c r="CV72">
        <f>AH72</f>
        <v>0</v>
      </c>
      <c r="CW72">
        <f>AI72</f>
        <v>0</v>
      </c>
      <c r="CX72">
        <f t="shared" si="77"/>
        <v>0</v>
      </c>
      <c r="CY72">
        <f t="shared" si="78"/>
        <v>0</v>
      </c>
      <c r="CZ72">
        <f t="shared" si="79"/>
        <v>0</v>
      </c>
      <c r="DC72" t="s">
        <v>3</v>
      </c>
      <c r="DD72" t="s">
        <v>3</v>
      </c>
      <c r="DE72" t="s">
        <v>3</v>
      </c>
      <c r="DF72" t="s">
        <v>3</v>
      </c>
      <c r="DG72" t="s">
        <v>3</v>
      </c>
      <c r="DH72" t="s">
        <v>3</v>
      </c>
      <c r="DI72" t="s">
        <v>3</v>
      </c>
      <c r="DJ72" t="s">
        <v>3</v>
      </c>
      <c r="DK72" t="s">
        <v>3</v>
      </c>
      <c r="DL72" t="s">
        <v>3</v>
      </c>
      <c r="DM72" t="s">
        <v>3</v>
      </c>
      <c r="DN72">
        <v>0</v>
      </c>
      <c r="DO72">
        <v>0</v>
      </c>
      <c r="DP72">
        <v>1</v>
      </c>
      <c r="DQ72">
        <v>1</v>
      </c>
      <c r="DU72">
        <v>1013</v>
      </c>
      <c r="DV72" t="s">
        <v>32</v>
      </c>
      <c r="DW72" t="s">
        <v>32</v>
      </c>
      <c r="DX72">
        <v>1</v>
      </c>
      <c r="DZ72" t="s">
        <v>3</v>
      </c>
      <c r="EA72" t="s">
        <v>3</v>
      </c>
      <c r="EB72" t="s">
        <v>3</v>
      </c>
      <c r="EC72" t="s">
        <v>3</v>
      </c>
      <c r="EE72">
        <v>416980018</v>
      </c>
      <c r="EF72">
        <v>2</v>
      </c>
      <c r="EG72" t="s">
        <v>40</v>
      </c>
      <c r="EH72">
        <v>7</v>
      </c>
      <c r="EI72" t="s">
        <v>41</v>
      </c>
      <c r="EJ72">
        <v>1</v>
      </c>
      <c r="EK72">
        <v>7001</v>
      </c>
      <c r="EL72" t="s">
        <v>41</v>
      </c>
      <c r="EM72" t="s">
        <v>42</v>
      </c>
      <c r="EO72" t="s">
        <v>3</v>
      </c>
      <c r="EQ72">
        <v>512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FQ72">
        <v>0</v>
      </c>
      <c r="FR72">
        <v>0</v>
      </c>
      <c r="FS72">
        <v>0</v>
      </c>
      <c r="FX72">
        <v>110</v>
      </c>
      <c r="FY72">
        <v>73</v>
      </c>
      <c r="GA72" t="s">
        <v>3</v>
      </c>
      <c r="GD72">
        <v>1</v>
      </c>
      <c r="GF72">
        <v>2057453542</v>
      </c>
      <c r="GG72">
        <v>2</v>
      </c>
      <c r="GH72">
        <v>1</v>
      </c>
      <c r="GI72">
        <v>-2</v>
      </c>
      <c r="GJ72">
        <v>0</v>
      </c>
      <c r="GK72">
        <v>0</v>
      </c>
      <c r="GL72">
        <f t="shared" si="80"/>
        <v>0</v>
      </c>
      <c r="GM72">
        <f t="shared" si="81"/>
        <v>0</v>
      </c>
      <c r="GN72">
        <f t="shared" si="82"/>
        <v>0</v>
      </c>
      <c r="GO72">
        <f t="shared" si="83"/>
        <v>0</v>
      </c>
      <c r="GP72">
        <f t="shared" si="84"/>
        <v>0</v>
      </c>
      <c r="GR72">
        <v>0</v>
      </c>
      <c r="GS72">
        <v>0</v>
      </c>
      <c r="GT72">
        <v>0</v>
      </c>
      <c r="GU72" t="s">
        <v>3</v>
      </c>
      <c r="GV72">
        <f t="shared" si="85"/>
        <v>0</v>
      </c>
      <c r="GW72">
        <v>1</v>
      </c>
      <c r="GX72">
        <f t="shared" si="86"/>
        <v>0</v>
      </c>
      <c r="HA72">
        <v>0</v>
      </c>
      <c r="HB72">
        <v>0</v>
      </c>
      <c r="HC72">
        <f t="shared" si="87"/>
        <v>0</v>
      </c>
      <c r="HE72" t="s">
        <v>3</v>
      </c>
      <c r="HF72" t="s">
        <v>3</v>
      </c>
      <c r="HM72" t="s">
        <v>135</v>
      </c>
      <c r="HN72" t="s">
        <v>44</v>
      </c>
      <c r="HO72" t="s">
        <v>45</v>
      </c>
      <c r="HP72" t="s">
        <v>41</v>
      </c>
      <c r="HQ72" t="s">
        <v>41</v>
      </c>
      <c r="HS72">
        <v>0</v>
      </c>
      <c r="IK72">
        <v>0</v>
      </c>
    </row>
    <row r="73" spans="1:245" x14ac:dyDescent="0.2">
      <c r="A73">
        <v>17</v>
      </c>
      <c r="B73">
        <v>1</v>
      </c>
      <c r="C73">
        <f>ROW(SmtRes!A131)</f>
        <v>131</v>
      </c>
      <c r="D73">
        <f>ROW(EtalonRes!A131)</f>
        <v>131</v>
      </c>
      <c r="E73" t="s">
        <v>137</v>
      </c>
      <c r="F73" t="s">
        <v>138</v>
      </c>
      <c r="G73" t="s">
        <v>139</v>
      </c>
      <c r="H73" t="s">
        <v>21</v>
      </c>
      <c r="I73">
        <f>ROUND(1/100,7)</f>
        <v>0.01</v>
      </c>
      <c r="J73">
        <v>0</v>
      </c>
      <c r="K73">
        <f>ROUND(1/100,7)</f>
        <v>0.01</v>
      </c>
      <c r="O73">
        <f t="shared" si="67"/>
        <v>1311.09</v>
      </c>
      <c r="P73">
        <f>SUMIF(SmtRes!AQ118:'SmtRes'!AQ131,"=1",SmtRes!DF118:'SmtRes'!DF131)</f>
        <v>0</v>
      </c>
      <c r="Q73">
        <f>SUMIF(SmtRes!AQ118:'SmtRes'!AQ131,"=1",SmtRes!DG118:'SmtRes'!DG131)</f>
        <v>384.15999999999997</v>
      </c>
      <c r="R73">
        <f>SUMIF(SmtRes!AQ118:'SmtRes'!AQ131,"=1",SmtRes!DH118:'SmtRes'!DH131)</f>
        <v>169.16000000000003</v>
      </c>
      <c r="S73">
        <f>SUMIF(SmtRes!AQ118:'SmtRes'!AQ131,"=1",SmtRes!DI118:'SmtRes'!DI131)</f>
        <v>757.77</v>
      </c>
      <c r="T73">
        <f t="shared" si="68"/>
        <v>0</v>
      </c>
      <c r="U73">
        <f>SUMIF(SmtRes!AQ118:'SmtRes'!AQ131,"=1",SmtRes!CV118:'SmtRes'!CV131)</f>
        <v>1.42</v>
      </c>
      <c r="V73">
        <f>SUMIF(SmtRes!AQ118:'SmtRes'!AQ131,"=1",SmtRes!CW118:'SmtRes'!CW131)</f>
        <v>0.23469999999999999</v>
      </c>
      <c r="W73">
        <f t="shared" si="69"/>
        <v>0</v>
      </c>
      <c r="X73">
        <f t="shared" si="70"/>
        <v>1019.62</v>
      </c>
      <c r="Y73">
        <f t="shared" si="71"/>
        <v>676.66</v>
      </c>
      <c r="AA73">
        <v>449016111</v>
      </c>
      <c r="AB73">
        <f t="shared" si="72"/>
        <v>114189.67630000001</v>
      </c>
      <c r="AC73">
        <f>ROUND((0),6)</f>
        <v>0</v>
      </c>
      <c r="AD73">
        <f>ROUND((((SUM(SmtRes!BR118:'SmtRes'!BR131))-(SUM(SmtRes!BS118:'SmtRes'!BS131)))+AE73),6)</f>
        <v>38412.796300000002</v>
      </c>
      <c r="AE73">
        <f>ROUND((SUM(SmtRes!BS118:'SmtRes'!BS131)),6)</f>
        <v>16916.3887</v>
      </c>
      <c r="AF73">
        <f>ROUND((SUM(SmtRes!BT118:'SmtRes'!BT131)),6)</f>
        <v>75776.88</v>
      </c>
      <c r="AG73">
        <f t="shared" si="73"/>
        <v>0</v>
      </c>
      <c r="AH73">
        <f>(SUM(SmtRes!BU118:'SmtRes'!BU131))</f>
        <v>142</v>
      </c>
      <c r="AI73">
        <f>(SUM(SmtRes!BV118:'SmtRes'!BV131))</f>
        <v>23.470000000000002</v>
      </c>
      <c r="AJ73">
        <f t="shared" si="74"/>
        <v>0</v>
      </c>
      <c r="AK73">
        <v>133526.04561</v>
      </c>
      <c r="AL73">
        <v>2419.9806100000001</v>
      </c>
      <c r="AM73">
        <v>38412.796300000002</v>
      </c>
      <c r="AN73">
        <v>16916.388700000003</v>
      </c>
      <c r="AO73">
        <v>75776.88</v>
      </c>
      <c r="AP73">
        <v>0</v>
      </c>
      <c r="AQ73">
        <v>142</v>
      </c>
      <c r="AR73">
        <v>23.470000000000002</v>
      </c>
      <c r="AS73">
        <v>0</v>
      </c>
      <c r="AT73">
        <v>110</v>
      </c>
      <c r="AU73">
        <v>73</v>
      </c>
      <c r="AV73">
        <v>1</v>
      </c>
      <c r="AW73">
        <v>1</v>
      </c>
      <c r="AZ73">
        <v>1</v>
      </c>
      <c r="BA73">
        <v>1</v>
      </c>
      <c r="BB73">
        <v>1</v>
      </c>
      <c r="BC73">
        <v>1</v>
      </c>
      <c r="BD73" t="s">
        <v>3</v>
      </c>
      <c r="BE73" t="s">
        <v>3</v>
      </c>
      <c r="BF73" t="s">
        <v>3</v>
      </c>
      <c r="BG73" t="s">
        <v>3</v>
      </c>
      <c r="BH73">
        <v>0</v>
      </c>
      <c r="BI73">
        <v>1</v>
      </c>
      <c r="BJ73" t="s">
        <v>140</v>
      </c>
      <c r="BM73">
        <v>7001</v>
      </c>
      <c r="BN73">
        <v>0</v>
      </c>
      <c r="BO73" t="s">
        <v>3</v>
      </c>
      <c r="BP73">
        <v>0</v>
      </c>
      <c r="BQ73">
        <v>2</v>
      </c>
      <c r="BR73">
        <v>0</v>
      </c>
      <c r="BS73">
        <v>1</v>
      </c>
      <c r="BT73">
        <v>1</v>
      </c>
      <c r="BU73">
        <v>1</v>
      </c>
      <c r="BV73">
        <v>1</v>
      </c>
      <c r="BW73">
        <v>1</v>
      </c>
      <c r="BX73">
        <v>1</v>
      </c>
      <c r="BY73" t="s">
        <v>3</v>
      </c>
      <c r="BZ73">
        <v>110</v>
      </c>
      <c r="CA73">
        <v>73</v>
      </c>
      <c r="CB73" t="s">
        <v>3</v>
      </c>
      <c r="CE73">
        <v>0</v>
      </c>
      <c r="CF73">
        <v>0</v>
      </c>
      <c r="CG73">
        <v>0</v>
      </c>
      <c r="CM73">
        <v>0</v>
      </c>
      <c r="CN73" t="s">
        <v>3</v>
      </c>
      <c r="CO73">
        <v>0</v>
      </c>
      <c r="CP73">
        <f t="shared" si="75"/>
        <v>1311.09</v>
      </c>
      <c r="CQ73">
        <f>SUMIF(SmtRes!AQ118:'SmtRes'!AQ131,"=1",SmtRes!AA118:'SmtRes'!AA131)</f>
        <v>353048.24000000005</v>
      </c>
      <c r="CR73">
        <f>SUMIF(SmtRes!AQ118:'SmtRes'!AQ131,"=1",SmtRes!AB118:'SmtRes'!AB131)</f>
        <v>2412.0899999999997</v>
      </c>
      <c r="CS73">
        <f>SUMIF(SmtRes!AQ118:'SmtRes'!AQ131,"=1",SmtRes!AC118:'SmtRes'!AC131)</f>
        <v>1264.6400000000001</v>
      </c>
      <c r="CT73">
        <f>SUMIF(SmtRes!AQ118:'SmtRes'!AQ131,"=1",SmtRes!AD118:'SmtRes'!AD131)</f>
        <v>533.64</v>
      </c>
      <c r="CU73">
        <f t="shared" si="76"/>
        <v>0</v>
      </c>
      <c r="CV73">
        <f>SUMIF(SmtRes!AQ118:'SmtRes'!AQ131,"=1",SmtRes!BU118:'SmtRes'!BU131)</f>
        <v>142</v>
      </c>
      <c r="CW73">
        <f>SUMIF(SmtRes!AQ118:'SmtRes'!AQ131,"=1",SmtRes!BV118:'SmtRes'!BV131)</f>
        <v>23.470000000000002</v>
      </c>
      <c r="CX73">
        <f t="shared" si="77"/>
        <v>0</v>
      </c>
      <c r="CY73">
        <f t="shared" si="78"/>
        <v>1019.623</v>
      </c>
      <c r="CZ73">
        <f t="shared" si="79"/>
        <v>676.65890000000002</v>
      </c>
      <c r="DC73" t="s">
        <v>3</v>
      </c>
      <c r="DD73" t="s">
        <v>135</v>
      </c>
      <c r="DE73" t="s">
        <v>3</v>
      </c>
      <c r="DF73" t="s">
        <v>3</v>
      </c>
      <c r="DG73" t="s">
        <v>3</v>
      </c>
      <c r="DH73" t="s">
        <v>3</v>
      </c>
      <c r="DI73" t="s">
        <v>3</v>
      </c>
      <c r="DJ73" t="s">
        <v>3</v>
      </c>
      <c r="DK73" t="s">
        <v>3</v>
      </c>
      <c r="DL73" t="s">
        <v>3</v>
      </c>
      <c r="DM73" t="s">
        <v>3</v>
      </c>
      <c r="DN73">
        <v>0</v>
      </c>
      <c r="DO73">
        <v>0</v>
      </c>
      <c r="DP73">
        <v>1</v>
      </c>
      <c r="DQ73">
        <v>1</v>
      </c>
      <c r="DU73">
        <v>1003</v>
      </c>
      <c r="DV73" t="s">
        <v>21</v>
      </c>
      <c r="DW73" t="s">
        <v>21</v>
      </c>
      <c r="DX73">
        <v>100</v>
      </c>
      <c r="DZ73" t="s">
        <v>3</v>
      </c>
      <c r="EA73" t="s">
        <v>3</v>
      </c>
      <c r="EB73" t="s">
        <v>3</v>
      </c>
      <c r="EC73" t="s">
        <v>3</v>
      </c>
      <c r="EE73">
        <v>416980018</v>
      </c>
      <c r="EF73">
        <v>2</v>
      </c>
      <c r="EG73" t="s">
        <v>40</v>
      </c>
      <c r="EH73">
        <v>7</v>
      </c>
      <c r="EI73" t="s">
        <v>41</v>
      </c>
      <c r="EJ73">
        <v>1</v>
      </c>
      <c r="EK73">
        <v>7001</v>
      </c>
      <c r="EL73" t="s">
        <v>41</v>
      </c>
      <c r="EM73" t="s">
        <v>42</v>
      </c>
      <c r="EO73" t="s">
        <v>3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142</v>
      </c>
      <c r="EX73">
        <v>23.47</v>
      </c>
      <c r="EY73">
        <v>0</v>
      </c>
      <c r="FQ73">
        <v>0</v>
      </c>
      <c r="FR73">
        <v>0</v>
      </c>
      <c r="FS73">
        <v>0</v>
      </c>
      <c r="FX73">
        <v>110</v>
      </c>
      <c r="FY73">
        <v>73</v>
      </c>
      <c r="GA73" t="s">
        <v>3</v>
      </c>
      <c r="GD73">
        <v>1</v>
      </c>
      <c r="GF73">
        <v>-457963203</v>
      </c>
      <c r="GG73">
        <v>2</v>
      </c>
      <c r="GH73">
        <v>1</v>
      </c>
      <c r="GI73">
        <v>-2</v>
      </c>
      <c r="GJ73">
        <v>0</v>
      </c>
      <c r="GK73">
        <v>0</v>
      </c>
      <c r="GL73">
        <f t="shared" si="80"/>
        <v>0</v>
      </c>
      <c r="GM73">
        <f t="shared" si="81"/>
        <v>3007.37</v>
      </c>
      <c r="GN73">
        <f t="shared" si="82"/>
        <v>3007.37</v>
      </c>
      <c r="GO73">
        <f t="shared" si="83"/>
        <v>0</v>
      </c>
      <c r="GP73">
        <f t="shared" si="84"/>
        <v>0</v>
      </c>
      <c r="GR73">
        <v>0</v>
      </c>
      <c r="GS73">
        <v>0</v>
      </c>
      <c r="GT73">
        <v>0</v>
      </c>
      <c r="GU73" t="s">
        <v>3</v>
      </c>
      <c r="GV73">
        <f t="shared" si="85"/>
        <v>0</v>
      </c>
      <c r="GW73">
        <v>1</v>
      </c>
      <c r="GX73">
        <f t="shared" si="86"/>
        <v>0</v>
      </c>
      <c r="HA73">
        <v>0</v>
      </c>
      <c r="HB73">
        <v>0</v>
      </c>
      <c r="HC73">
        <f t="shared" si="87"/>
        <v>0</v>
      </c>
      <c r="HE73" t="s">
        <v>3</v>
      </c>
      <c r="HF73" t="s">
        <v>3</v>
      </c>
      <c r="HM73" t="s">
        <v>3</v>
      </c>
      <c r="HN73" t="s">
        <v>44</v>
      </c>
      <c r="HO73" t="s">
        <v>45</v>
      </c>
      <c r="HP73" t="s">
        <v>41</v>
      </c>
      <c r="HQ73" t="s">
        <v>41</v>
      </c>
      <c r="HS73">
        <v>0</v>
      </c>
      <c r="IK73">
        <v>0</v>
      </c>
    </row>
    <row r="74" spans="1:245" x14ac:dyDescent="0.2">
      <c r="A74">
        <v>18</v>
      </c>
      <c r="B74">
        <v>1</v>
      </c>
      <c r="C74">
        <v>125</v>
      </c>
      <c r="E74" t="s">
        <v>141</v>
      </c>
      <c r="F74" t="s">
        <v>47</v>
      </c>
      <c r="G74" t="s">
        <v>48</v>
      </c>
      <c r="H74" t="s">
        <v>49</v>
      </c>
      <c r="I74">
        <f>I73*J74</f>
        <v>0</v>
      </c>
      <c r="J74">
        <v>0</v>
      </c>
      <c r="K74">
        <v>1.38</v>
      </c>
      <c r="O74">
        <f t="shared" si="67"/>
        <v>0</v>
      </c>
      <c r="P74">
        <f>ROUND(CQ74*I74,2)</f>
        <v>0</v>
      </c>
      <c r="Q74">
        <f>ROUND(CR74*I74,2)</f>
        <v>0</v>
      </c>
      <c r="R74">
        <f>ROUND(CS74*I74,2)</f>
        <v>0</v>
      </c>
      <c r="S74">
        <f>ROUND(CT74*I74,2)</f>
        <v>0</v>
      </c>
      <c r="T74">
        <f t="shared" si="68"/>
        <v>0</v>
      </c>
      <c r="U74">
        <f>ROUND(CV74*I74,7)</f>
        <v>0</v>
      </c>
      <c r="V74">
        <f>ROUND(CW74*I74,7)</f>
        <v>0</v>
      </c>
      <c r="W74">
        <f t="shared" si="69"/>
        <v>0</v>
      </c>
      <c r="X74">
        <f t="shared" si="70"/>
        <v>0</v>
      </c>
      <c r="Y74">
        <f t="shared" si="71"/>
        <v>0</v>
      </c>
      <c r="AA74">
        <v>449016111</v>
      </c>
      <c r="AB74">
        <f t="shared" si="72"/>
        <v>0</v>
      </c>
      <c r="AC74">
        <f>ROUND((ES74),6)</f>
        <v>0</v>
      </c>
      <c r="AD74">
        <f>ROUND((((ET74)-(EU74))+AE74),6)</f>
        <v>0</v>
      </c>
      <c r="AE74">
        <f t="shared" ref="AE74:AF76" si="91">ROUND((EU74),6)</f>
        <v>0</v>
      </c>
      <c r="AF74">
        <f t="shared" si="91"/>
        <v>0</v>
      </c>
      <c r="AG74">
        <f t="shared" si="73"/>
        <v>0</v>
      </c>
      <c r="AH74">
        <f t="shared" ref="AH74:AI76" si="92">(EW74)</f>
        <v>0</v>
      </c>
      <c r="AI74">
        <f t="shared" si="92"/>
        <v>0</v>
      </c>
      <c r="AJ74">
        <f t="shared" si="74"/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110</v>
      </c>
      <c r="AU74">
        <v>73</v>
      </c>
      <c r="AV74">
        <v>1</v>
      </c>
      <c r="AW74">
        <v>1</v>
      </c>
      <c r="AZ74">
        <v>1</v>
      </c>
      <c r="BA74">
        <v>1</v>
      </c>
      <c r="BB74">
        <v>1</v>
      </c>
      <c r="BC74">
        <v>1</v>
      </c>
      <c r="BD74" t="s">
        <v>3</v>
      </c>
      <c r="BE74" t="s">
        <v>3</v>
      </c>
      <c r="BF74" t="s">
        <v>3</v>
      </c>
      <c r="BG74" t="s">
        <v>3</v>
      </c>
      <c r="BH74">
        <v>3</v>
      </c>
      <c r="BI74">
        <v>1</v>
      </c>
      <c r="BJ74" t="s">
        <v>3</v>
      </c>
      <c r="BM74">
        <v>7001</v>
      </c>
      <c r="BN74">
        <v>0</v>
      </c>
      <c r="BO74" t="s">
        <v>3</v>
      </c>
      <c r="BP74">
        <v>0</v>
      </c>
      <c r="BQ74">
        <v>2</v>
      </c>
      <c r="BR74">
        <v>0</v>
      </c>
      <c r="BS74">
        <v>1</v>
      </c>
      <c r="BT74">
        <v>1</v>
      </c>
      <c r="BU74">
        <v>1</v>
      </c>
      <c r="BV74">
        <v>1</v>
      </c>
      <c r="BW74">
        <v>1</v>
      </c>
      <c r="BX74">
        <v>1</v>
      </c>
      <c r="BY74" t="s">
        <v>3</v>
      </c>
      <c r="BZ74">
        <v>110</v>
      </c>
      <c r="CA74">
        <v>73</v>
      </c>
      <c r="CB74" t="s">
        <v>3</v>
      </c>
      <c r="CE74">
        <v>0</v>
      </c>
      <c r="CF74">
        <v>0</v>
      </c>
      <c r="CG74">
        <v>0</v>
      </c>
      <c r="CM74">
        <v>0</v>
      </c>
      <c r="CN74" t="s">
        <v>3</v>
      </c>
      <c r="CO74">
        <v>0</v>
      </c>
      <c r="CP74">
        <f t="shared" si="75"/>
        <v>0</v>
      </c>
      <c r="CQ74">
        <f>ROUND(AL74*BC74,2)</f>
        <v>0</v>
      </c>
      <c r="CR74">
        <f>ROUND(AM74*BB74,2)</f>
        <v>0</v>
      </c>
      <c r="CS74">
        <f>ROUND(AN74*BS74,2)</f>
        <v>0</v>
      </c>
      <c r="CT74">
        <f>ROUND(AO74*BA74,2)</f>
        <v>0</v>
      </c>
      <c r="CU74">
        <f t="shared" si="76"/>
        <v>0</v>
      </c>
      <c r="CV74">
        <f t="shared" ref="CV74:CW76" si="93">AH74</f>
        <v>0</v>
      </c>
      <c r="CW74">
        <f t="shared" si="93"/>
        <v>0</v>
      </c>
      <c r="CX74">
        <f t="shared" si="77"/>
        <v>0</v>
      </c>
      <c r="CY74">
        <f t="shared" si="78"/>
        <v>0</v>
      </c>
      <c r="CZ74">
        <f t="shared" si="79"/>
        <v>0</v>
      </c>
      <c r="DC74" t="s">
        <v>3</v>
      </c>
      <c r="DD74" t="s">
        <v>3</v>
      </c>
      <c r="DE74" t="s">
        <v>3</v>
      </c>
      <c r="DF74" t="s">
        <v>3</v>
      </c>
      <c r="DG74" t="s">
        <v>3</v>
      </c>
      <c r="DH74" t="s">
        <v>3</v>
      </c>
      <c r="DI74" t="s">
        <v>3</v>
      </c>
      <c r="DJ74" t="s">
        <v>3</v>
      </c>
      <c r="DK74" t="s">
        <v>3</v>
      </c>
      <c r="DL74" t="s">
        <v>3</v>
      </c>
      <c r="DM74" t="s">
        <v>3</v>
      </c>
      <c r="DN74">
        <v>0</v>
      </c>
      <c r="DO74">
        <v>0</v>
      </c>
      <c r="DP74">
        <v>1</v>
      </c>
      <c r="DQ74">
        <v>1</v>
      </c>
      <c r="DU74">
        <v>1007</v>
      </c>
      <c r="DV74" t="s">
        <v>49</v>
      </c>
      <c r="DW74" t="s">
        <v>49</v>
      </c>
      <c r="DX74">
        <v>1</v>
      </c>
      <c r="DZ74" t="s">
        <v>3</v>
      </c>
      <c r="EA74" t="s">
        <v>3</v>
      </c>
      <c r="EB74" t="s">
        <v>3</v>
      </c>
      <c r="EC74" t="s">
        <v>3</v>
      </c>
      <c r="EE74">
        <v>416980018</v>
      </c>
      <c r="EF74">
        <v>2</v>
      </c>
      <c r="EG74" t="s">
        <v>40</v>
      </c>
      <c r="EH74">
        <v>7</v>
      </c>
      <c r="EI74" t="s">
        <v>41</v>
      </c>
      <c r="EJ74">
        <v>1</v>
      </c>
      <c r="EK74">
        <v>7001</v>
      </c>
      <c r="EL74" t="s">
        <v>41</v>
      </c>
      <c r="EM74" t="s">
        <v>42</v>
      </c>
      <c r="EO74" t="s">
        <v>3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FQ74">
        <v>0</v>
      </c>
      <c r="FR74">
        <v>0</v>
      </c>
      <c r="FS74">
        <v>0</v>
      </c>
      <c r="FX74">
        <v>110</v>
      </c>
      <c r="FY74">
        <v>73</v>
      </c>
      <c r="GA74" t="s">
        <v>3</v>
      </c>
      <c r="GD74">
        <v>1</v>
      </c>
      <c r="GF74">
        <v>-157982121</v>
      </c>
      <c r="GG74">
        <v>2</v>
      </c>
      <c r="GH74">
        <v>1</v>
      </c>
      <c r="GI74">
        <v>-2</v>
      </c>
      <c r="GJ74">
        <v>0</v>
      </c>
      <c r="GK74">
        <v>0</v>
      </c>
      <c r="GL74">
        <f t="shared" si="80"/>
        <v>0</v>
      </c>
      <c r="GM74">
        <f t="shared" si="81"/>
        <v>0</v>
      </c>
      <c r="GN74">
        <f t="shared" si="82"/>
        <v>0</v>
      </c>
      <c r="GO74">
        <f t="shared" si="83"/>
        <v>0</v>
      </c>
      <c r="GP74">
        <f t="shared" si="84"/>
        <v>0</v>
      </c>
      <c r="GR74">
        <v>0</v>
      </c>
      <c r="GS74">
        <v>0</v>
      </c>
      <c r="GT74">
        <v>0</v>
      </c>
      <c r="GU74" t="s">
        <v>3</v>
      </c>
      <c r="GV74">
        <f t="shared" si="85"/>
        <v>0</v>
      </c>
      <c r="GW74">
        <v>1</v>
      </c>
      <c r="GX74">
        <f t="shared" si="86"/>
        <v>0</v>
      </c>
      <c r="HA74">
        <v>0</v>
      </c>
      <c r="HB74">
        <v>0</v>
      </c>
      <c r="HC74">
        <f t="shared" si="87"/>
        <v>0</v>
      </c>
      <c r="HE74" t="s">
        <v>3</v>
      </c>
      <c r="HF74" t="s">
        <v>3</v>
      </c>
      <c r="HM74" t="s">
        <v>135</v>
      </c>
      <c r="HN74" t="s">
        <v>44</v>
      </c>
      <c r="HO74" t="s">
        <v>45</v>
      </c>
      <c r="HP74" t="s">
        <v>41</v>
      </c>
      <c r="HQ74" t="s">
        <v>41</v>
      </c>
      <c r="HS74">
        <v>0</v>
      </c>
      <c r="IK74">
        <v>0</v>
      </c>
    </row>
    <row r="75" spans="1:245" x14ac:dyDescent="0.2">
      <c r="A75">
        <v>18</v>
      </c>
      <c r="B75">
        <v>1</v>
      </c>
      <c r="C75">
        <v>127</v>
      </c>
      <c r="E75" t="s">
        <v>142</v>
      </c>
      <c r="F75" t="s">
        <v>57</v>
      </c>
      <c r="G75" t="s">
        <v>58</v>
      </c>
      <c r="H75" t="s">
        <v>32</v>
      </c>
      <c r="I75">
        <f>I73*J75</f>
        <v>0</v>
      </c>
      <c r="J75">
        <v>0</v>
      </c>
      <c r="K75">
        <v>33.299999999999997</v>
      </c>
      <c r="O75">
        <f t="shared" si="67"/>
        <v>0</v>
      </c>
      <c r="P75">
        <f>ROUND(CQ75*I75,2)</f>
        <v>0</v>
      </c>
      <c r="Q75">
        <f>ROUND(CR75*I75,2)</f>
        <v>0</v>
      </c>
      <c r="R75">
        <f>ROUND(CS75*I75,2)</f>
        <v>0</v>
      </c>
      <c r="S75">
        <f>ROUND(CT75*I75,2)</f>
        <v>0</v>
      </c>
      <c r="T75">
        <f t="shared" si="68"/>
        <v>0</v>
      </c>
      <c r="U75">
        <f>ROUND(CV75*I75,7)</f>
        <v>0</v>
      </c>
      <c r="V75">
        <f>ROUND(CW75*I75,7)</f>
        <v>0</v>
      </c>
      <c r="W75">
        <f t="shared" si="69"/>
        <v>0</v>
      </c>
      <c r="X75">
        <f t="shared" si="70"/>
        <v>0</v>
      </c>
      <c r="Y75">
        <f t="shared" si="71"/>
        <v>0</v>
      </c>
      <c r="AA75">
        <v>449016111</v>
      </c>
      <c r="AB75">
        <f t="shared" si="72"/>
        <v>0</v>
      </c>
      <c r="AC75">
        <f>ROUND((ES75),6)</f>
        <v>0</v>
      </c>
      <c r="AD75">
        <f>ROUND((((ET75)-(EU75))+AE75),6)</f>
        <v>0</v>
      </c>
      <c r="AE75">
        <f t="shared" si="91"/>
        <v>0</v>
      </c>
      <c r="AF75">
        <f t="shared" si="91"/>
        <v>0</v>
      </c>
      <c r="AG75">
        <f t="shared" si="73"/>
        <v>0</v>
      </c>
      <c r="AH75">
        <f t="shared" si="92"/>
        <v>0</v>
      </c>
      <c r="AI75">
        <f t="shared" si="92"/>
        <v>0</v>
      </c>
      <c r="AJ75">
        <f t="shared" si="74"/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110</v>
      </c>
      <c r="AU75">
        <v>73</v>
      </c>
      <c r="AV75">
        <v>1</v>
      </c>
      <c r="AW75">
        <v>1</v>
      </c>
      <c r="AZ75">
        <v>1</v>
      </c>
      <c r="BA75">
        <v>1</v>
      </c>
      <c r="BB75">
        <v>1</v>
      </c>
      <c r="BC75">
        <v>1</v>
      </c>
      <c r="BD75" t="s">
        <v>3</v>
      </c>
      <c r="BE75" t="s">
        <v>3</v>
      </c>
      <c r="BF75" t="s">
        <v>3</v>
      </c>
      <c r="BG75" t="s">
        <v>3</v>
      </c>
      <c r="BH75">
        <v>3</v>
      </c>
      <c r="BI75">
        <v>1</v>
      </c>
      <c r="BJ75" t="s">
        <v>3</v>
      </c>
      <c r="BM75">
        <v>7001</v>
      </c>
      <c r="BN75">
        <v>0</v>
      </c>
      <c r="BO75" t="s">
        <v>3</v>
      </c>
      <c r="BP75">
        <v>0</v>
      </c>
      <c r="BQ75">
        <v>2</v>
      </c>
      <c r="BR75">
        <v>0</v>
      </c>
      <c r="BS75">
        <v>1</v>
      </c>
      <c r="BT75">
        <v>1</v>
      </c>
      <c r="BU75">
        <v>1</v>
      </c>
      <c r="BV75">
        <v>1</v>
      </c>
      <c r="BW75">
        <v>1</v>
      </c>
      <c r="BX75">
        <v>1</v>
      </c>
      <c r="BY75" t="s">
        <v>3</v>
      </c>
      <c r="BZ75">
        <v>110</v>
      </c>
      <c r="CA75">
        <v>73</v>
      </c>
      <c r="CB75" t="s">
        <v>3</v>
      </c>
      <c r="CE75">
        <v>0</v>
      </c>
      <c r="CF75">
        <v>0</v>
      </c>
      <c r="CG75">
        <v>0</v>
      </c>
      <c r="CM75">
        <v>0</v>
      </c>
      <c r="CN75" t="s">
        <v>3</v>
      </c>
      <c r="CO75">
        <v>0</v>
      </c>
      <c r="CP75">
        <f t="shared" si="75"/>
        <v>0</v>
      </c>
      <c r="CQ75">
        <f>ROUND(AL75*BC75,2)</f>
        <v>0</v>
      </c>
      <c r="CR75">
        <f>ROUND(AM75*BB75,2)</f>
        <v>0</v>
      </c>
      <c r="CS75">
        <f>ROUND(AN75*BS75,2)</f>
        <v>0</v>
      </c>
      <c r="CT75">
        <f>ROUND(AO75*BA75,2)</f>
        <v>0</v>
      </c>
      <c r="CU75">
        <f t="shared" si="76"/>
        <v>0</v>
      </c>
      <c r="CV75">
        <f t="shared" si="93"/>
        <v>0</v>
      </c>
      <c r="CW75">
        <f t="shared" si="93"/>
        <v>0</v>
      </c>
      <c r="CX75">
        <f t="shared" si="77"/>
        <v>0</v>
      </c>
      <c r="CY75">
        <f t="shared" si="78"/>
        <v>0</v>
      </c>
      <c r="CZ75">
        <f t="shared" si="79"/>
        <v>0</v>
      </c>
      <c r="DC75" t="s">
        <v>3</v>
      </c>
      <c r="DD75" t="s">
        <v>3</v>
      </c>
      <c r="DE75" t="s">
        <v>3</v>
      </c>
      <c r="DF75" t="s">
        <v>3</v>
      </c>
      <c r="DG75" t="s">
        <v>3</v>
      </c>
      <c r="DH75" t="s">
        <v>3</v>
      </c>
      <c r="DI75" t="s">
        <v>3</v>
      </c>
      <c r="DJ75" t="s">
        <v>3</v>
      </c>
      <c r="DK75" t="s">
        <v>3</v>
      </c>
      <c r="DL75" t="s">
        <v>3</v>
      </c>
      <c r="DM75" t="s">
        <v>3</v>
      </c>
      <c r="DN75">
        <v>0</v>
      </c>
      <c r="DO75">
        <v>0</v>
      </c>
      <c r="DP75">
        <v>1</v>
      </c>
      <c r="DQ75">
        <v>1</v>
      </c>
      <c r="DU75">
        <v>1013</v>
      </c>
      <c r="DV75" t="s">
        <v>32</v>
      </c>
      <c r="DW75" t="s">
        <v>32</v>
      </c>
      <c r="DX75">
        <v>1</v>
      </c>
      <c r="DZ75" t="s">
        <v>3</v>
      </c>
      <c r="EA75" t="s">
        <v>3</v>
      </c>
      <c r="EB75" t="s">
        <v>3</v>
      </c>
      <c r="EC75" t="s">
        <v>3</v>
      </c>
      <c r="EE75">
        <v>416980018</v>
      </c>
      <c r="EF75">
        <v>2</v>
      </c>
      <c r="EG75" t="s">
        <v>40</v>
      </c>
      <c r="EH75">
        <v>7</v>
      </c>
      <c r="EI75" t="s">
        <v>41</v>
      </c>
      <c r="EJ75">
        <v>1</v>
      </c>
      <c r="EK75">
        <v>7001</v>
      </c>
      <c r="EL75" t="s">
        <v>41</v>
      </c>
      <c r="EM75" t="s">
        <v>42</v>
      </c>
      <c r="EO75" t="s">
        <v>3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FQ75">
        <v>0</v>
      </c>
      <c r="FR75">
        <v>0</v>
      </c>
      <c r="FS75">
        <v>0</v>
      </c>
      <c r="FX75">
        <v>110</v>
      </c>
      <c r="FY75">
        <v>73</v>
      </c>
      <c r="GA75" t="s">
        <v>3</v>
      </c>
      <c r="GD75">
        <v>1</v>
      </c>
      <c r="GF75">
        <v>-1684774782</v>
      </c>
      <c r="GG75">
        <v>2</v>
      </c>
      <c r="GH75">
        <v>1</v>
      </c>
      <c r="GI75">
        <v>-2</v>
      </c>
      <c r="GJ75">
        <v>0</v>
      </c>
      <c r="GK75">
        <v>0</v>
      </c>
      <c r="GL75">
        <f t="shared" si="80"/>
        <v>0</v>
      </c>
      <c r="GM75">
        <f t="shared" si="81"/>
        <v>0</v>
      </c>
      <c r="GN75">
        <f t="shared" si="82"/>
        <v>0</v>
      </c>
      <c r="GO75">
        <f t="shared" si="83"/>
        <v>0</v>
      </c>
      <c r="GP75">
        <f t="shared" si="84"/>
        <v>0</v>
      </c>
      <c r="GR75">
        <v>0</v>
      </c>
      <c r="GS75">
        <v>0</v>
      </c>
      <c r="GT75">
        <v>0</v>
      </c>
      <c r="GU75" t="s">
        <v>3</v>
      </c>
      <c r="GV75">
        <f t="shared" si="85"/>
        <v>0</v>
      </c>
      <c r="GW75">
        <v>1</v>
      </c>
      <c r="GX75">
        <f t="shared" si="86"/>
        <v>0</v>
      </c>
      <c r="HA75">
        <v>0</v>
      </c>
      <c r="HB75">
        <v>0</v>
      </c>
      <c r="HC75">
        <f t="shared" si="87"/>
        <v>0</v>
      </c>
      <c r="HE75" t="s">
        <v>3</v>
      </c>
      <c r="HF75" t="s">
        <v>3</v>
      </c>
      <c r="HM75" t="s">
        <v>135</v>
      </c>
      <c r="HN75" t="s">
        <v>44</v>
      </c>
      <c r="HO75" t="s">
        <v>45</v>
      </c>
      <c r="HP75" t="s">
        <v>41</v>
      </c>
      <c r="HQ75" t="s">
        <v>41</v>
      </c>
      <c r="HS75">
        <v>0</v>
      </c>
      <c r="IK75">
        <v>0</v>
      </c>
    </row>
    <row r="76" spans="1:245" x14ac:dyDescent="0.2">
      <c r="A76">
        <v>18</v>
      </c>
      <c r="B76">
        <v>1</v>
      </c>
      <c r="C76">
        <v>130</v>
      </c>
      <c r="E76" t="s">
        <v>143</v>
      </c>
      <c r="F76" t="s">
        <v>144</v>
      </c>
      <c r="G76" t="s">
        <v>145</v>
      </c>
      <c r="H76" t="s">
        <v>146</v>
      </c>
      <c r="I76">
        <f>I73*J76</f>
        <v>0</v>
      </c>
      <c r="J76">
        <v>0</v>
      </c>
      <c r="K76">
        <v>143</v>
      </c>
      <c r="O76">
        <f t="shared" si="67"/>
        <v>0</v>
      </c>
      <c r="P76">
        <f>ROUND(CQ76*I76,2)</f>
        <v>0</v>
      </c>
      <c r="Q76">
        <f>ROUND(CR76*I76,2)</f>
        <v>0</v>
      </c>
      <c r="R76">
        <f>ROUND(CS76*I76,2)</f>
        <v>0</v>
      </c>
      <c r="S76">
        <f>ROUND(CT76*I76,2)</f>
        <v>0</v>
      </c>
      <c r="T76">
        <f t="shared" si="68"/>
        <v>0</v>
      </c>
      <c r="U76">
        <f>ROUND(CV76*I76,7)</f>
        <v>0</v>
      </c>
      <c r="V76">
        <f>ROUND(CW76*I76,7)</f>
        <v>0</v>
      </c>
      <c r="W76">
        <f t="shared" si="69"/>
        <v>0</v>
      </c>
      <c r="X76">
        <f t="shared" si="70"/>
        <v>0</v>
      </c>
      <c r="Y76">
        <f t="shared" si="71"/>
        <v>0</v>
      </c>
      <c r="AA76">
        <v>449016111</v>
      </c>
      <c r="AB76">
        <f t="shared" si="72"/>
        <v>0</v>
      </c>
      <c r="AC76">
        <f>ROUND((ES76),6)</f>
        <v>0</v>
      </c>
      <c r="AD76">
        <f>ROUND((((ET76)-(EU76))+AE76),6)</f>
        <v>0</v>
      </c>
      <c r="AE76">
        <f t="shared" si="91"/>
        <v>0</v>
      </c>
      <c r="AF76">
        <f t="shared" si="91"/>
        <v>0</v>
      </c>
      <c r="AG76">
        <f t="shared" si="73"/>
        <v>0</v>
      </c>
      <c r="AH76">
        <f t="shared" si="92"/>
        <v>0</v>
      </c>
      <c r="AI76">
        <f t="shared" si="92"/>
        <v>0</v>
      </c>
      <c r="AJ76">
        <f t="shared" si="74"/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110</v>
      </c>
      <c r="AU76">
        <v>73</v>
      </c>
      <c r="AV76">
        <v>1</v>
      </c>
      <c r="AW76">
        <v>1</v>
      </c>
      <c r="AZ76">
        <v>1</v>
      </c>
      <c r="BA76">
        <v>1</v>
      </c>
      <c r="BB76">
        <v>1</v>
      </c>
      <c r="BC76">
        <v>1</v>
      </c>
      <c r="BD76" t="s">
        <v>3</v>
      </c>
      <c r="BE76" t="s">
        <v>3</v>
      </c>
      <c r="BF76" t="s">
        <v>3</v>
      </c>
      <c r="BG76" t="s">
        <v>3</v>
      </c>
      <c r="BH76">
        <v>3</v>
      </c>
      <c r="BI76">
        <v>1</v>
      </c>
      <c r="BJ76" t="s">
        <v>3</v>
      </c>
      <c r="BM76">
        <v>7001</v>
      </c>
      <c r="BN76">
        <v>0</v>
      </c>
      <c r="BO76" t="s">
        <v>3</v>
      </c>
      <c r="BP76">
        <v>0</v>
      </c>
      <c r="BQ76">
        <v>2</v>
      </c>
      <c r="BR76">
        <v>0</v>
      </c>
      <c r="BS76">
        <v>1</v>
      </c>
      <c r="BT76">
        <v>1</v>
      </c>
      <c r="BU76">
        <v>1</v>
      </c>
      <c r="BV76">
        <v>1</v>
      </c>
      <c r="BW76">
        <v>1</v>
      </c>
      <c r="BX76">
        <v>1</v>
      </c>
      <c r="BY76" t="s">
        <v>3</v>
      </c>
      <c r="BZ76">
        <v>110</v>
      </c>
      <c r="CA76">
        <v>73</v>
      </c>
      <c r="CB76" t="s">
        <v>3</v>
      </c>
      <c r="CE76">
        <v>0</v>
      </c>
      <c r="CF76">
        <v>0</v>
      </c>
      <c r="CG76">
        <v>0</v>
      </c>
      <c r="CM76">
        <v>0</v>
      </c>
      <c r="CN76" t="s">
        <v>3</v>
      </c>
      <c r="CO76">
        <v>0</v>
      </c>
      <c r="CP76">
        <f t="shared" si="75"/>
        <v>0</v>
      </c>
      <c r="CQ76">
        <f>ROUND(AL76*BC76,2)</f>
        <v>0</v>
      </c>
      <c r="CR76">
        <f>ROUND(AM76*BB76,2)</f>
        <v>0</v>
      </c>
      <c r="CS76">
        <f>ROUND(AN76*BS76,2)</f>
        <v>0</v>
      </c>
      <c r="CT76">
        <f>ROUND(AO76*BA76,2)</f>
        <v>0</v>
      </c>
      <c r="CU76">
        <f t="shared" si="76"/>
        <v>0</v>
      </c>
      <c r="CV76">
        <f t="shared" si="93"/>
        <v>0</v>
      </c>
      <c r="CW76">
        <f t="shared" si="93"/>
        <v>0</v>
      </c>
      <c r="CX76">
        <f t="shared" si="77"/>
        <v>0</v>
      </c>
      <c r="CY76">
        <f t="shared" si="78"/>
        <v>0</v>
      </c>
      <c r="CZ76">
        <f t="shared" si="79"/>
        <v>0</v>
      </c>
      <c r="DC76" t="s">
        <v>3</v>
      </c>
      <c r="DD76" t="s">
        <v>3</v>
      </c>
      <c r="DE76" t="s">
        <v>3</v>
      </c>
      <c r="DF76" t="s">
        <v>3</v>
      </c>
      <c r="DG76" t="s">
        <v>3</v>
      </c>
      <c r="DH76" t="s">
        <v>3</v>
      </c>
      <c r="DI76" t="s">
        <v>3</v>
      </c>
      <c r="DJ76" t="s">
        <v>3</v>
      </c>
      <c r="DK76" t="s">
        <v>3</v>
      </c>
      <c r="DL76" t="s">
        <v>3</v>
      </c>
      <c r="DM76" t="s">
        <v>3</v>
      </c>
      <c r="DN76">
        <v>0</v>
      </c>
      <c r="DO76">
        <v>0</v>
      </c>
      <c r="DP76">
        <v>1</v>
      </c>
      <c r="DQ76">
        <v>1</v>
      </c>
      <c r="DU76">
        <v>1005</v>
      </c>
      <c r="DV76" t="s">
        <v>146</v>
      </c>
      <c r="DW76" t="s">
        <v>146</v>
      </c>
      <c r="DX76">
        <v>1</v>
      </c>
      <c r="DZ76" t="s">
        <v>3</v>
      </c>
      <c r="EA76" t="s">
        <v>3</v>
      </c>
      <c r="EB76" t="s">
        <v>3</v>
      </c>
      <c r="EC76" t="s">
        <v>3</v>
      </c>
      <c r="EE76">
        <v>416980018</v>
      </c>
      <c r="EF76">
        <v>2</v>
      </c>
      <c r="EG76" t="s">
        <v>40</v>
      </c>
      <c r="EH76">
        <v>7</v>
      </c>
      <c r="EI76" t="s">
        <v>41</v>
      </c>
      <c r="EJ76">
        <v>1</v>
      </c>
      <c r="EK76">
        <v>7001</v>
      </c>
      <c r="EL76" t="s">
        <v>41</v>
      </c>
      <c r="EM76" t="s">
        <v>42</v>
      </c>
      <c r="EO76" t="s">
        <v>3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FQ76">
        <v>0</v>
      </c>
      <c r="FR76">
        <v>0</v>
      </c>
      <c r="FS76">
        <v>0</v>
      </c>
      <c r="FX76">
        <v>110</v>
      </c>
      <c r="FY76">
        <v>73</v>
      </c>
      <c r="GA76" t="s">
        <v>3</v>
      </c>
      <c r="GD76">
        <v>1</v>
      </c>
      <c r="GF76">
        <v>1973310331</v>
      </c>
      <c r="GG76">
        <v>2</v>
      </c>
      <c r="GH76">
        <v>1</v>
      </c>
      <c r="GI76">
        <v>-2</v>
      </c>
      <c r="GJ76">
        <v>0</v>
      </c>
      <c r="GK76">
        <v>0</v>
      </c>
      <c r="GL76">
        <f t="shared" si="80"/>
        <v>0</v>
      </c>
      <c r="GM76">
        <f t="shared" si="81"/>
        <v>0</v>
      </c>
      <c r="GN76">
        <f t="shared" si="82"/>
        <v>0</v>
      </c>
      <c r="GO76">
        <f t="shared" si="83"/>
        <v>0</v>
      </c>
      <c r="GP76">
        <f t="shared" si="84"/>
        <v>0</v>
      </c>
      <c r="GR76">
        <v>0</v>
      </c>
      <c r="GS76">
        <v>0</v>
      </c>
      <c r="GT76">
        <v>0</v>
      </c>
      <c r="GU76" t="s">
        <v>3</v>
      </c>
      <c r="GV76">
        <f t="shared" si="85"/>
        <v>0</v>
      </c>
      <c r="GW76">
        <v>1</v>
      </c>
      <c r="GX76">
        <f t="shared" si="86"/>
        <v>0</v>
      </c>
      <c r="HA76">
        <v>0</v>
      </c>
      <c r="HB76">
        <v>0</v>
      </c>
      <c r="HC76">
        <f t="shared" si="87"/>
        <v>0</v>
      </c>
      <c r="HE76" t="s">
        <v>3</v>
      </c>
      <c r="HF76" t="s">
        <v>3</v>
      </c>
      <c r="HM76" t="s">
        <v>135</v>
      </c>
      <c r="HN76" t="s">
        <v>44</v>
      </c>
      <c r="HO76" t="s">
        <v>45</v>
      </c>
      <c r="HP76" t="s">
        <v>41</v>
      </c>
      <c r="HQ76" t="s">
        <v>41</v>
      </c>
      <c r="HS76">
        <v>0</v>
      </c>
      <c r="IK76">
        <v>0</v>
      </c>
    </row>
    <row r="77" spans="1:245" x14ac:dyDescent="0.2">
      <c r="A77">
        <v>17</v>
      </c>
      <c r="B77">
        <v>1</v>
      </c>
      <c r="C77">
        <f>ROW(SmtRes!A145)</f>
        <v>145</v>
      </c>
      <c r="D77">
        <f>ROW(EtalonRes!A145)</f>
        <v>145</v>
      </c>
      <c r="E77" t="s">
        <v>147</v>
      </c>
      <c r="F77" t="s">
        <v>148</v>
      </c>
      <c r="G77" t="s">
        <v>149</v>
      </c>
      <c r="H77" t="s">
        <v>21</v>
      </c>
      <c r="I77">
        <f>ROUND(1/100,7)</f>
        <v>0.01</v>
      </c>
      <c r="J77">
        <v>0</v>
      </c>
      <c r="K77">
        <f>ROUND(1/100,7)</f>
        <v>0.01</v>
      </c>
      <c r="O77">
        <f t="shared" si="67"/>
        <v>1354.22</v>
      </c>
      <c r="P77">
        <f>SUMIF(SmtRes!AQ132:'SmtRes'!AQ145,"=1",SmtRes!DF132:'SmtRes'!DF145)</f>
        <v>0</v>
      </c>
      <c r="Q77">
        <f>SUMIF(SmtRes!AQ132:'SmtRes'!AQ145,"=1",SmtRes!DG132:'SmtRes'!DG145)</f>
        <v>387.82</v>
      </c>
      <c r="R77">
        <f>SUMIF(SmtRes!AQ132:'SmtRes'!AQ145,"=1",SmtRes!DH132:'SmtRes'!DH145)</f>
        <v>171.27999999999997</v>
      </c>
      <c r="S77">
        <f>SUMIF(SmtRes!AQ132:'SmtRes'!AQ145,"=1",SmtRes!DI132:'SmtRes'!DI145)</f>
        <v>795.12</v>
      </c>
      <c r="T77">
        <f t="shared" si="68"/>
        <v>0</v>
      </c>
      <c r="U77">
        <f>SUMIF(SmtRes!AQ132:'SmtRes'!AQ145,"=1",SmtRes!CV132:'SmtRes'!CV145)</f>
        <v>1.49</v>
      </c>
      <c r="V77">
        <f>SUMIF(SmtRes!AQ132:'SmtRes'!AQ145,"=1",SmtRes!CW132:'SmtRes'!CW145)</f>
        <v>0.23810000000000001</v>
      </c>
      <c r="W77">
        <f t="shared" si="69"/>
        <v>0</v>
      </c>
      <c r="X77">
        <f t="shared" si="70"/>
        <v>1063.04</v>
      </c>
      <c r="Y77">
        <f t="shared" si="71"/>
        <v>705.47</v>
      </c>
      <c r="AA77">
        <v>449016111</v>
      </c>
      <c r="AB77">
        <f t="shared" si="72"/>
        <v>118291.02280000001</v>
      </c>
      <c r="AC77">
        <f>ROUND((0),6)</f>
        <v>0</v>
      </c>
      <c r="AD77">
        <f>ROUND((((SUM(SmtRes!BR132:'SmtRes'!BR145))-(SUM(SmtRes!BS132:'SmtRes'!BS145)))+AE77),6)</f>
        <v>38778.662799999998</v>
      </c>
      <c r="AE77">
        <f>ROUND((SUM(SmtRes!BS132:'SmtRes'!BS145)),6)</f>
        <v>17127.672299999998</v>
      </c>
      <c r="AF77">
        <f>ROUND((SUM(SmtRes!BT132:'SmtRes'!BT145)),6)</f>
        <v>79512.36</v>
      </c>
      <c r="AG77">
        <f t="shared" si="73"/>
        <v>0</v>
      </c>
      <c r="AH77">
        <f>(SUM(SmtRes!BU132:'SmtRes'!BU145))</f>
        <v>149</v>
      </c>
      <c r="AI77">
        <f>(SUM(SmtRes!BV132:'SmtRes'!BV145))</f>
        <v>23.81</v>
      </c>
      <c r="AJ77">
        <f t="shared" si="74"/>
        <v>0</v>
      </c>
      <c r="AK77">
        <v>137927.45957000001</v>
      </c>
      <c r="AL77">
        <v>2508.7644700000001</v>
      </c>
      <c r="AM77">
        <v>38778.662799999991</v>
      </c>
      <c r="AN77">
        <v>17127.672299999998</v>
      </c>
      <c r="AO77">
        <v>79512.36</v>
      </c>
      <c r="AP77">
        <v>0</v>
      </c>
      <c r="AQ77">
        <v>149</v>
      </c>
      <c r="AR77">
        <v>23.81</v>
      </c>
      <c r="AS77">
        <v>0</v>
      </c>
      <c r="AT77">
        <v>110</v>
      </c>
      <c r="AU77">
        <v>73</v>
      </c>
      <c r="AV77">
        <v>1</v>
      </c>
      <c r="AW77">
        <v>1</v>
      </c>
      <c r="AZ77">
        <v>1</v>
      </c>
      <c r="BA77">
        <v>1</v>
      </c>
      <c r="BB77">
        <v>1</v>
      </c>
      <c r="BC77">
        <v>1</v>
      </c>
      <c r="BD77" t="s">
        <v>3</v>
      </c>
      <c r="BE77" t="s">
        <v>3</v>
      </c>
      <c r="BF77" t="s">
        <v>3</v>
      </c>
      <c r="BG77" t="s">
        <v>3</v>
      </c>
      <c r="BH77">
        <v>0</v>
      </c>
      <c r="BI77">
        <v>1</v>
      </c>
      <c r="BJ77" t="s">
        <v>150</v>
      </c>
      <c r="BM77">
        <v>7001</v>
      </c>
      <c r="BN77">
        <v>0</v>
      </c>
      <c r="BO77" t="s">
        <v>3</v>
      </c>
      <c r="BP77">
        <v>0</v>
      </c>
      <c r="BQ77">
        <v>2</v>
      </c>
      <c r="BR77">
        <v>0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1</v>
      </c>
      <c r="BY77" t="s">
        <v>3</v>
      </c>
      <c r="BZ77">
        <v>110</v>
      </c>
      <c r="CA77">
        <v>73</v>
      </c>
      <c r="CB77" t="s">
        <v>3</v>
      </c>
      <c r="CE77">
        <v>0</v>
      </c>
      <c r="CF77">
        <v>0</v>
      </c>
      <c r="CG77">
        <v>0</v>
      </c>
      <c r="CM77">
        <v>0</v>
      </c>
      <c r="CN77" t="s">
        <v>3</v>
      </c>
      <c r="CO77">
        <v>0</v>
      </c>
      <c r="CP77">
        <f t="shared" si="75"/>
        <v>1354.22</v>
      </c>
      <c r="CQ77">
        <f>SUMIF(SmtRes!AQ132:'SmtRes'!AQ145,"=1",SmtRes!AA132:'SmtRes'!AA145)</f>
        <v>353048.24000000005</v>
      </c>
      <c r="CR77">
        <f>SUMIF(SmtRes!AQ132:'SmtRes'!AQ145,"=1",SmtRes!AB132:'SmtRes'!AB145)</f>
        <v>2412.0899999999997</v>
      </c>
      <c r="CS77">
        <f>SUMIF(SmtRes!AQ132:'SmtRes'!AQ145,"=1",SmtRes!AC132:'SmtRes'!AC145)</f>
        <v>1264.6400000000001</v>
      </c>
      <c r="CT77">
        <f>SUMIF(SmtRes!AQ132:'SmtRes'!AQ145,"=1",SmtRes!AD132:'SmtRes'!AD145)</f>
        <v>533.64</v>
      </c>
      <c r="CU77">
        <f t="shared" si="76"/>
        <v>0</v>
      </c>
      <c r="CV77">
        <f>SUMIF(SmtRes!AQ132:'SmtRes'!AQ145,"=1",SmtRes!BU132:'SmtRes'!BU145)</f>
        <v>149</v>
      </c>
      <c r="CW77">
        <f>SUMIF(SmtRes!AQ132:'SmtRes'!AQ145,"=1",SmtRes!BV132:'SmtRes'!BV145)</f>
        <v>23.81</v>
      </c>
      <c r="CX77">
        <f t="shared" si="77"/>
        <v>0</v>
      </c>
      <c r="CY77">
        <f t="shared" si="78"/>
        <v>1063.04</v>
      </c>
      <c r="CZ77">
        <f t="shared" si="79"/>
        <v>705.47199999999998</v>
      </c>
      <c r="DC77" t="s">
        <v>3</v>
      </c>
      <c r="DD77" t="s">
        <v>23</v>
      </c>
      <c r="DE77" t="s">
        <v>3</v>
      </c>
      <c r="DF77" t="s">
        <v>3</v>
      </c>
      <c r="DG77" t="s">
        <v>3</v>
      </c>
      <c r="DH77" t="s">
        <v>3</v>
      </c>
      <c r="DI77" t="s">
        <v>3</v>
      </c>
      <c r="DJ77" t="s">
        <v>3</v>
      </c>
      <c r="DK77" t="s">
        <v>3</v>
      </c>
      <c r="DL77" t="s">
        <v>3</v>
      </c>
      <c r="DM77" t="s">
        <v>3</v>
      </c>
      <c r="DN77">
        <v>0</v>
      </c>
      <c r="DO77">
        <v>0</v>
      </c>
      <c r="DP77">
        <v>1</v>
      </c>
      <c r="DQ77">
        <v>1</v>
      </c>
      <c r="DU77">
        <v>1003</v>
      </c>
      <c r="DV77" t="s">
        <v>21</v>
      </c>
      <c r="DW77" t="s">
        <v>21</v>
      </c>
      <c r="DX77">
        <v>100</v>
      </c>
      <c r="DZ77" t="s">
        <v>3</v>
      </c>
      <c r="EA77" t="s">
        <v>3</v>
      </c>
      <c r="EB77" t="s">
        <v>3</v>
      </c>
      <c r="EC77" t="s">
        <v>3</v>
      </c>
      <c r="EE77">
        <v>416980018</v>
      </c>
      <c r="EF77">
        <v>2</v>
      </c>
      <c r="EG77" t="s">
        <v>40</v>
      </c>
      <c r="EH77">
        <v>7</v>
      </c>
      <c r="EI77" t="s">
        <v>41</v>
      </c>
      <c r="EJ77">
        <v>1</v>
      </c>
      <c r="EK77">
        <v>7001</v>
      </c>
      <c r="EL77" t="s">
        <v>41</v>
      </c>
      <c r="EM77" t="s">
        <v>42</v>
      </c>
      <c r="EO77" t="s">
        <v>3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149</v>
      </c>
      <c r="EX77">
        <v>23.81</v>
      </c>
      <c r="EY77">
        <v>0</v>
      </c>
      <c r="FQ77">
        <v>0</v>
      </c>
      <c r="FR77">
        <v>0</v>
      </c>
      <c r="FS77">
        <v>0</v>
      </c>
      <c r="FX77">
        <v>110</v>
      </c>
      <c r="FY77">
        <v>73</v>
      </c>
      <c r="GA77" t="s">
        <v>3</v>
      </c>
      <c r="GD77">
        <v>1</v>
      </c>
      <c r="GF77">
        <v>-208667232</v>
      </c>
      <c r="GG77">
        <v>2</v>
      </c>
      <c r="GH77">
        <v>1</v>
      </c>
      <c r="GI77">
        <v>-2</v>
      </c>
      <c r="GJ77">
        <v>0</v>
      </c>
      <c r="GK77">
        <v>0</v>
      </c>
      <c r="GL77">
        <f t="shared" si="80"/>
        <v>0</v>
      </c>
      <c r="GM77">
        <f t="shared" si="81"/>
        <v>3122.73</v>
      </c>
      <c r="GN77">
        <f t="shared" si="82"/>
        <v>3122.73</v>
      </c>
      <c r="GO77">
        <f t="shared" si="83"/>
        <v>0</v>
      </c>
      <c r="GP77">
        <f t="shared" si="84"/>
        <v>0</v>
      </c>
      <c r="GR77">
        <v>0</v>
      </c>
      <c r="GS77">
        <v>0</v>
      </c>
      <c r="GT77">
        <v>0</v>
      </c>
      <c r="GU77" t="s">
        <v>3</v>
      </c>
      <c r="GV77">
        <f t="shared" si="85"/>
        <v>0</v>
      </c>
      <c r="GW77">
        <v>1</v>
      </c>
      <c r="GX77">
        <f t="shared" si="86"/>
        <v>0</v>
      </c>
      <c r="HA77">
        <v>0</v>
      </c>
      <c r="HB77">
        <v>0</v>
      </c>
      <c r="HC77">
        <f t="shared" si="87"/>
        <v>0</v>
      </c>
      <c r="HE77" t="s">
        <v>3</v>
      </c>
      <c r="HF77" t="s">
        <v>3</v>
      </c>
      <c r="HM77" t="s">
        <v>3</v>
      </c>
      <c r="HN77" t="s">
        <v>44</v>
      </c>
      <c r="HO77" t="s">
        <v>45</v>
      </c>
      <c r="HP77" t="s">
        <v>41</v>
      </c>
      <c r="HQ77" t="s">
        <v>41</v>
      </c>
      <c r="HS77">
        <v>0</v>
      </c>
      <c r="IK77">
        <v>0</v>
      </c>
    </row>
    <row r="78" spans="1:245" x14ac:dyDescent="0.2">
      <c r="A78">
        <v>18</v>
      </c>
      <c r="B78">
        <v>1</v>
      </c>
      <c r="C78">
        <v>139</v>
      </c>
      <c r="E78" t="s">
        <v>151</v>
      </c>
      <c r="F78" t="s">
        <v>47</v>
      </c>
      <c r="G78" t="s">
        <v>48</v>
      </c>
      <c r="H78" t="s">
        <v>49</v>
      </c>
      <c r="I78">
        <f>I77*J78</f>
        <v>0</v>
      </c>
      <c r="J78">
        <v>0</v>
      </c>
      <c r="K78">
        <v>1.38</v>
      </c>
      <c r="O78">
        <f t="shared" si="67"/>
        <v>0</v>
      </c>
      <c r="P78">
        <f>ROUND(CQ78*I78,2)</f>
        <v>0</v>
      </c>
      <c r="Q78">
        <f>ROUND(CR78*I78,2)</f>
        <v>0</v>
      </c>
      <c r="R78">
        <f>ROUND(CS78*I78,2)</f>
        <v>0</v>
      </c>
      <c r="S78">
        <f>ROUND(CT78*I78,2)</f>
        <v>0</v>
      </c>
      <c r="T78">
        <f t="shared" si="68"/>
        <v>0</v>
      </c>
      <c r="U78">
        <f>ROUND(CV78*I78,7)</f>
        <v>0</v>
      </c>
      <c r="V78">
        <f>ROUND(CW78*I78,7)</f>
        <v>0</v>
      </c>
      <c r="W78">
        <f t="shared" si="69"/>
        <v>0</v>
      </c>
      <c r="X78">
        <f t="shared" si="70"/>
        <v>0</v>
      </c>
      <c r="Y78">
        <f t="shared" si="71"/>
        <v>0</v>
      </c>
      <c r="AA78">
        <v>449016111</v>
      </c>
      <c r="AB78">
        <f t="shared" si="72"/>
        <v>0</v>
      </c>
      <c r="AC78">
        <f>ROUND((ES78),6)</f>
        <v>0</v>
      </c>
      <c r="AD78">
        <f>ROUND((((ET78)-(EU78))+AE78),6)</f>
        <v>0</v>
      </c>
      <c r="AE78">
        <f t="shared" ref="AE78:AF80" si="94">ROUND((EU78),6)</f>
        <v>0</v>
      </c>
      <c r="AF78">
        <f t="shared" si="94"/>
        <v>0</v>
      </c>
      <c r="AG78">
        <f t="shared" si="73"/>
        <v>0</v>
      </c>
      <c r="AH78">
        <f t="shared" ref="AH78:AI80" si="95">(EW78)</f>
        <v>0</v>
      </c>
      <c r="AI78">
        <f t="shared" si="95"/>
        <v>0</v>
      </c>
      <c r="AJ78">
        <f t="shared" si="74"/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110</v>
      </c>
      <c r="AU78">
        <v>73</v>
      </c>
      <c r="AV78">
        <v>1</v>
      </c>
      <c r="AW78">
        <v>1</v>
      </c>
      <c r="AZ78">
        <v>1</v>
      </c>
      <c r="BA78">
        <v>1</v>
      </c>
      <c r="BB78">
        <v>1</v>
      </c>
      <c r="BC78">
        <v>1</v>
      </c>
      <c r="BD78" t="s">
        <v>3</v>
      </c>
      <c r="BE78" t="s">
        <v>3</v>
      </c>
      <c r="BF78" t="s">
        <v>3</v>
      </c>
      <c r="BG78" t="s">
        <v>3</v>
      </c>
      <c r="BH78">
        <v>3</v>
      </c>
      <c r="BI78">
        <v>1</v>
      </c>
      <c r="BJ78" t="s">
        <v>3</v>
      </c>
      <c r="BM78">
        <v>7001</v>
      </c>
      <c r="BN78">
        <v>0</v>
      </c>
      <c r="BO78" t="s">
        <v>3</v>
      </c>
      <c r="BP78">
        <v>0</v>
      </c>
      <c r="BQ78">
        <v>2</v>
      </c>
      <c r="BR78">
        <v>0</v>
      </c>
      <c r="BS78">
        <v>1</v>
      </c>
      <c r="BT78">
        <v>1</v>
      </c>
      <c r="BU78">
        <v>1</v>
      </c>
      <c r="BV78">
        <v>1</v>
      </c>
      <c r="BW78">
        <v>1</v>
      </c>
      <c r="BX78">
        <v>1</v>
      </c>
      <c r="BY78" t="s">
        <v>3</v>
      </c>
      <c r="BZ78">
        <v>110</v>
      </c>
      <c r="CA78">
        <v>73</v>
      </c>
      <c r="CB78" t="s">
        <v>3</v>
      </c>
      <c r="CE78">
        <v>0</v>
      </c>
      <c r="CF78">
        <v>0</v>
      </c>
      <c r="CG78">
        <v>0</v>
      </c>
      <c r="CM78">
        <v>0</v>
      </c>
      <c r="CN78" t="s">
        <v>3</v>
      </c>
      <c r="CO78">
        <v>0</v>
      </c>
      <c r="CP78">
        <f t="shared" si="75"/>
        <v>0</v>
      </c>
      <c r="CQ78">
        <f>ROUND(AL78*BC78,2)</f>
        <v>0</v>
      </c>
      <c r="CR78">
        <f>ROUND(AM78*BB78,2)</f>
        <v>0</v>
      </c>
      <c r="CS78">
        <f>ROUND(AN78*BS78,2)</f>
        <v>0</v>
      </c>
      <c r="CT78">
        <f>ROUND(AO78*BA78,2)</f>
        <v>0</v>
      </c>
      <c r="CU78">
        <f t="shared" si="76"/>
        <v>0</v>
      </c>
      <c r="CV78">
        <f t="shared" ref="CV78:CW80" si="96">AH78</f>
        <v>0</v>
      </c>
      <c r="CW78">
        <f t="shared" si="96"/>
        <v>0</v>
      </c>
      <c r="CX78">
        <f t="shared" si="77"/>
        <v>0</v>
      </c>
      <c r="CY78">
        <f t="shared" si="78"/>
        <v>0</v>
      </c>
      <c r="CZ78">
        <f t="shared" si="79"/>
        <v>0</v>
      </c>
      <c r="DC78" t="s">
        <v>3</v>
      </c>
      <c r="DD78" t="s">
        <v>3</v>
      </c>
      <c r="DE78" t="s">
        <v>3</v>
      </c>
      <c r="DF78" t="s">
        <v>3</v>
      </c>
      <c r="DG78" t="s">
        <v>3</v>
      </c>
      <c r="DH78" t="s">
        <v>3</v>
      </c>
      <c r="DI78" t="s">
        <v>3</v>
      </c>
      <c r="DJ78" t="s">
        <v>3</v>
      </c>
      <c r="DK78" t="s">
        <v>3</v>
      </c>
      <c r="DL78" t="s">
        <v>3</v>
      </c>
      <c r="DM78" t="s">
        <v>3</v>
      </c>
      <c r="DN78">
        <v>0</v>
      </c>
      <c r="DO78">
        <v>0</v>
      </c>
      <c r="DP78">
        <v>1</v>
      </c>
      <c r="DQ78">
        <v>1</v>
      </c>
      <c r="DU78">
        <v>1007</v>
      </c>
      <c r="DV78" t="s">
        <v>49</v>
      </c>
      <c r="DW78" t="s">
        <v>49</v>
      </c>
      <c r="DX78">
        <v>1</v>
      </c>
      <c r="DZ78" t="s">
        <v>3</v>
      </c>
      <c r="EA78" t="s">
        <v>3</v>
      </c>
      <c r="EB78" t="s">
        <v>3</v>
      </c>
      <c r="EC78" t="s">
        <v>3</v>
      </c>
      <c r="EE78">
        <v>416980018</v>
      </c>
      <c r="EF78">
        <v>2</v>
      </c>
      <c r="EG78" t="s">
        <v>40</v>
      </c>
      <c r="EH78">
        <v>7</v>
      </c>
      <c r="EI78" t="s">
        <v>41</v>
      </c>
      <c r="EJ78">
        <v>1</v>
      </c>
      <c r="EK78">
        <v>7001</v>
      </c>
      <c r="EL78" t="s">
        <v>41</v>
      </c>
      <c r="EM78" t="s">
        <v>42</v>
      </c>
      <c r="EO78" t="s">
        <v>3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FQ78">
        <v>0</v>
      </c>
      <c r="FR78">
        <v>0</v>
      </c>
      <c r="FS78">
        <v>0</v>
      </c>
      <c r="FX78">
        <v>110</v>
      </c>
      <c r="FY78">
        <v>73</v>
      </c>
      <c r="GA78" t="s">
        <v>3</v>
      </c>
      <c r="GD78">
        <v>1</v>
      </c>
      <c r="GF78">
        <v>-157982121</v>
      </c>
      <c r="GG78">
        <v>2</v>
      </c>
      <c r="GH78">
        <v>1</v>
      </c>
      <c r="GI78">
        <v>-2</v>
      </c>
      <c r="GJ78">
        <v>0</v>
      </c>
      <c r="GK78">
        <v>0</v>
      </c>
      <c r="GL78">
        <f t="shared" si="80"/>
        <v>0</v>
      </c>
      <c r="GM78">
        <f t="shared" si="81"/>
        <v>0</v>
      </c>
      <c r="GN78">
        <f t="shared" si="82"/>
        <v>0</v>
      </c>
      <c r="GO78">
        <f t="shared" si="83"/>
        <v>0</v>
      </c>
      <c r="GP78">
        <f t="shared" si="84"/>
        <v>0</v>
      </c>
      <c r="GR78">
        <v>0</v>
      </c>
      <c r="GS78">
        <v>0</v>
      </c>
      <c r="GT78">
        <v>0</v>
      </c>
      <c r="GU78" t="s">
        <v>3</v>
      </c>
      <c r="GV78">
        <f t="shared" si="85"/>
        <v>0</v>
      </c>
      <c r="GW78">
        <v>1</v>
      </c>
      <c r="GX78">
        <f t="shared" si="86"/>
        <v>0</v>
      </c>
      <c r="HA78">
        <v>0</v>
      </c>
      <c r="HB78">
        <v>0</v>
      </c>
      <c r="HC78">
        <f t="shared" si="87"/>
        <v>0</v>
      </c>
      <c r="HE78" t="s">
        <v>3</v>
      </c>
      <c r="HF78" t="s">
        <v>3</v>
      </c>
      <c r="HM78" t="s">
        <v>23</v>
      </c>
      <c r="HN78" t="s">
        <v>44</v>
      </c>
      <c r="HO78" t="s">
        <v>45</v>
      </c>
      <c r="HP78" t="s">
        <v>41</v>
      </c>
      <c r="HQ78" t="s">
        <v>41</v>
      </c>
      <c r="HS78">
        <v>0</v>
      </c>
      <c r="IK78">
        <v>0</v>
      </c>
    </row>
    <row r="79" spans="1:245" x14ac:dyDescent="0.2">
      <c r="A79">
        <v>18</v>
      </c>
      <c r="B79">
        <v>1</v>
      </c>
      <c r="C79">
        <v>141</v>
      </c>
      <c r="E79" t="s">
        <v>152</v>
      </c>
      <c r="F79" t="s">
        <v>57</v>
      </c>
      <c r="G79" t="s">
        <v>58</v>
      </c>
      <c r="H79" t="s">
        <v>32</v>
      </c>
      <c r="I79">
        <f>I77*J79</f>
        <v>0</v>
      </c>
      <c r="J79">
        <v>0</v>
      </c>
      <c r="K79">
        <v>33.299999999999997</v>
      </c>
      <c r="O79">
        <f t="shared" si="67"/>
        <v>0</v>
      </c>
      <c r="P79">
        <f>ROUND(CQ79*I79,2)</f>
        <v>0</v>
      </c>
      <c r="Q79">
        <f>ROUND(CR79*I79,2)</f>
        <v>0</v>
      </c>
      <c r="R79">
        <f>ROUND(CS79*I79,2)</f>
        <v>0</v>
      </c>
      <c r="S79">
        <f>ROUND(CT79*I79,2)</f>
        <v>0</v>
      </c>
      <c r="T79">
        <f t="shared" si="68"/>
        <v>0</v>
      </c>
      <c r="U79">
        <f>ROUND(CV79*I79,7)</f>
        <v>0</v>
      </c>
      <c r="V79">
        <f>ROUND(CW79*I79,7)</f>
        <v>0</v>
      </c>
      <c r="W79">
        <f t="shared" si="69"/>
        <v>0</v>
      </c>
      <c r="X79">
        <f t="shared" si="70"/>
        <v>0</v>
      </c>
      <c r="Y79">
        <f t="shared" si="71"/>
        <v>0</v>
      </c>
      <c r="AA79">
        <v>449016111</v>
      </c>
      <c r="AB79">
        <f t="shared" si="72"/>
        <v>0</v>
      </c>
      <c r="AC79">
        <f>ROUND((ES79),6)</f>
        <v>0</v>
      </c>
      <c r="AD79">
        <f>ROUND((((ET79)-(EU79))+AE79),6)</f>
        <v>0</v>
      </c>
      <c r="AE79">
        <f t="shared" si="94"/>
        <v>0</v>
      </c>
      <c r="AF79">
        <f t="shared" si="94"/>
        <v>0</v>
      </c>
      <c r="AG79">
        <f t="shared" si="73"/>
        <v>0</v>
      </c>
      <c r="AH79">
        <f t="shared" si="95"/>
        <v>0</v>
      </c>
      <c r="AI79">
        <f t="shared" si="95"/>
        <v>0</v>
      </c>
      <c r="AJ79">
        <f t="shared" si="74"/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110</v>
      </c>
      <c r="AU79">
        <v>73</v>
      </c>
      <c r="AV79">
        <v>1</v>
      </c>
      <c r="AW79">
        <v>1</v>
      </c>
      <c r="AZ79">
        <v>1</v>
      </c>
      <c r="BA79">
        <v>1</v>
      </c>
      <c r="BB79">
        <v>1</v>
      </c>
      <c r="BC79">
        <v>1</v>
      </c>
      <c r="BD79" t="s">
        <v>3</v>
      </c>
      <c r="BE79" t="s">
        <v>3</v>
      </c>
      <c r="BF79" t="s">
        <v>3</v>
      </c>
      <c r="BG79" t="s">
        <v>3</v>
      </c>
      <c r="BH79">
        <v>3</v>
      </c>
      <c r="BI79">
        <v>1</v>
      </c>
      <c r="BJ79" t="s">
        <v>3</v>
      </c>
      <c r="BM79">
        <v>7001</v>
      </c>
      <c r="BN79">
        <v>0</v>
      </c>
      <c r="BO79" t="s">
        <v>3</v>
      </c>
      <c r="BP79">
        <v>0</v>
      </c>
      <c r="BQ79">
        <v>2</v>
      </c>
      <c r="BR79">
        <v>0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1</v>
      </c>
      <c r="BY79" t="s">
        <v>3</v>
      </c>
      <c r="BZ79">
        <v>110</v>
      </c>
      <c r="CA79">
        <v>73</v>
      </c>
      <c r="CB79" t="s">
        <v>3</v>
      </c>
      <c r="CE79">
        <v>0</v>
      </c>
      <c r="CF79">
        <v>0</v>
      </c>
      <c r="CG79">
        <v>0</v>
      </c>
      <c r="CM79">
        <v>0</v>
      </c>
      <c r="CN79" t="s">
        <v>3</v>
      </c>
      <c r="CO79">
        <v>0</v>
      </c>
      <c r="CP79">
        <f t="shared" si="75"/>
        <v>0</v>
      </c>
      <c r="CQ79">
        <f>ROUND(AL79*BC79,2)</f>
        <v>0</v>
      </c>
      <c r="CR79">
        <f>ROUND(AM79*BB79,2)</f>
        <v>0</v>
      </c>
      <c r="CS79">
        <f>ROUND(AN79*BS79,2)</f>
        <v>0</v>
      </c>
      <c r="CT79">
        <f>ROUND(AO79*BA79,2)</f>
        <v>0</v>
      </c>
      <c r="CU79">
        <f t="shared" si="76"/>
        <v>0</v>
      </c>
      <c r="CV79">
        <f t="shared" si="96"/>
        <v>0</v>
      </c>
      <c r="CW79">
        <f t="shared" si="96"/>
        <v>0</v>
      </c>
      <c r="CX79">
        <f t="shared" si="77"/>
        <v>0</v>
      </c>
      <c r="CY79">
        <f t="shared" si="78"/>
        <v>0</v>
      </c>
      <c r="CZ79">
        <f t="shared" si="79"/>
        <v>0</v>
      </c>
      <c r="DC79" t="s">
        <v>3</v>
      </c>
      <c r="DD79" t="s">
        <v>3</v>
      </c>
      <c r="DE79" t="s">
        <v>3</v>
      </c>
      <c r="DF79" t="s">
        <v>3</v>
      </c>
      <c r="DG79" t="s">
        <v>3</v>
      </c>
      <c r="DH79" t="s">
        <v>3</v>
      </c>
      <c r="DI79" t="s">
        <v>3</v>
      </c>
      <c r="DJ79" t="s">
        <v>3</v>
      </c>
      <c r="DK79" t="s">
        <v>3</v>
      </c>
      <c r="DL79" t="s">
        <v>3</v>
      </c>
      <c r="DM79" t="s">
        <v>3</v>
      </c>
      <c r="DN79">
        <v>0</v>
      </c>
      <c r="DO79">
        <v>0</v>
      </c>
      <c r="DP79">
        <v>1</v>
      </c>
      <c r="DQ79">
        <v>1</v>
      </c>
      <c r="DU79">
        <v>1013</v>
      </c>
      <c r="DV79" t="s">
        <v>32</v>
      </c>
      <c r="DW79" t="s">
        <v>32</v>
      </c>
      <c r="DX79">
        <v>1</v>
      </c>
      <c r="DZ79" t="s">
        <v>3</v>
      </c>
      <c r="EA79" t="s">
        <v>3</v>
      </c>
      <c r="EB79" t="s">
        <v>3</v>
      </c>
      <c r="EC79" t="s">
        <v>3</v>
      </c>
      <c r="EE79">
        <v>416980018</v>
      </c>
      <c r="EF79">
        <v>2</v>
      </c>
      <c r="EG79" t="s">
        <v>40</v>
      </c>
      <c r="EH79">
        <v>7</v>
      </c>
      <c r="EI79" t="s">
        <v>41</v>
      </c>
      <c r="EJ79">
        <v>1</v>
      </c>
      <c r="EK79">
        <v>7001</v>
      </c>
      <c r="EL79" t="s">
        <v>41</v>
      </c>
      <c r="EM79" t="s">
        <v>42</v>
      </c>
      <c r="EO79" t="s">
        <v>3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FQ79">
        <v>0</v>
      </c>
      <c r="FR79">
        <v>0</v>
      </c>
      <c r="FS79">
        <v>0</v>
      </c>
      <c r="FX79">
        <v>110</v>
      </c>
      <c r="FY79">
        <v>73</v>
      </c>
      <c r="GA79" t="s">
        <v>3</v>
      </c>
      <c r="GD79">
        <v>1</v>
      </c>
      <c r="GF79">
        <v>-1684774782</v>
      </c>
      <c r="GG79">
        <v>2</v>
      </c>
      <c r="GH79">
        <v>1</v>
      </c>
      <c r="GI79">
        <v>-2</v>
      </c>
      <c r="GJ79">
        <v>0</v>
      </c>
      <c r="GK79">
        <v>0</v>
      </c>
      <c r="GL79">
        <f t="shared" si="80"/>
        <v>0</v>
      </c>
      <c r="GM79">
        <f t="shared" si="81"/>
        <v>0</v>
      </c>
      <c r="GN79">
        <f t="shared" si="82"/>
        <v>0</v>
      </c>
      <c r="GO79">
        <f t="shared" si="83"/>
        <v>0</v>
      </c>
      <c r="GP79">
        <f t="shared" si="84"/>
        <v>0</v>
      </c>
      <c r="GR79">
        <v>0</v>
      </c>
      <c r="GS79">
        <v>0</v>
      </c>
      <c r="GT79">
        <v>0</v>
      </c>
      <c r="GU79" t="s">
        <v>3</v>
      </c>
      <c r="GV79">
        <f t="shared" si="85"/>
        <v>0</v>
      </c>
      <c r="GW79">
        <v>1</v>
      </c>
      <c r="GX79">
        <f t="shared" si="86"/>
        <v>0</v>
      </c>
      <c r="HA79">
        <v>0</v>
      </c>
      <c r="HB79">
        <v>0</v>
      </c>
      <c r="HC79">
        <f t="shared" si="87"/>
        <v>0</v>
      </c>
      <c r="HE79" t="s">
        <v>3</v>
      </c>
      <c r="HF79" t="s">
        <v>3</v>
      </c>
      <c r="HM79" t="s">
        <v>23</v>
      </c>
      <c r="HN79" t="s">
        <v>44</v>
      </c>
      <c r="HO79" t="s">
        <v>45</v>
      </c>
      <c r="HP79" t="s">
        <v>41</v>
      </c>
      <c r="HQ79" t="s">
        <v>41</v>
      </c>
      <c r="HS79">
        <v>0</v>
      </c>
      <c r="IK79">
        <v>0</v>
      </c>
    </row>
    <row r="80" spans="1:245" x14ac:dyDescent="0.2">
      <c r="A80">
        <v>18</v>
      </c>
      <c r="B80">
        <v>1</v>
      </c>
      <c r="C80">
        <v>144</v>
      </c>
      <c r="E80" t="s">
        <v>153</v>
      </c>
      <c r="F80" t="s">
        <v>144</v>
      </c>
      <c r="G80" t="s">
        <v>145</v>
      </c>
      <c r="H80" t="s">
        <v>146</v>
      </c>
      <c r="I80">
        <f>I77*J80</f>
        <v>0</v>
      </c>
      <c r="J80">
        <v>0</v>
      </c>
      <c r="K80">
        <v>189</v>
      </c>
      <c r="O80">
        <f t="shared" si="67"/>
        <v>0</v>
      </c>
      <c r="P80">
        <f>ROUND(CQ80*I80,2)</f>
        <v>0</v>
      </c>
      <c r="Q80">
        <f>ROUND(CR80*I80,2)</f>
        <v>0</v>
      </c>
      <c r="R80">
        <f>ROUND(CS80*I80,2)</f>
        <v>0</v>
      </c>
      <c r="S80">
        <f>ROUND(CT80*I80,2)</f>
        <v>0</v>
      </c>
      <c r="T80">
        <f t="shared" si="68"/>
        <v>0</v>
      </c>
      <c r="U80">
        <f>ROUND(CV80*I80,7)</f>
        <v>0</v>
      </c>
      <c r="V80">
        <f>ROUND(CW80*I80,7)</f>
        <v>0</v>
      </c>
      <c r="W80">
        <f t="shared" si="69"/>
        <v>0</v>
      </c>
      <c r="X80">
        <f t="shared" si="70"/>
        <v>0</v>
      </c>
      <c r="Y80">
        <f t="shared" si="71"/>
        <v>0</v>
      </c>
      <c r="AA80">
        <v>449016111</v>
      </c>
      <c r="AB80">
        <f t="shared" si="72"/>
        <v>0</v>
      </c>
      <c r="AC80">
        <f>ROUND((ES80),6)</f>
        <v>0</v>
      </c>
      <c r="AD80">
        <f>ROUND((((ET80)-(EU80))+AE80),6)</f>
        <v>0</v>
      </c>
      <c r="AE80">
        <f t="shared" si="94"/>
        <v>0</v>
      </c>
      <c r="AF80">
        <f t="shared" si="94"/>
        <v>0</v>
      </c>
      <c r="AG80">
        <f t="shared" si="73"/>
        <v>0</v>
      </c>
      <c r="AH80">
        <f t="shared" si="95"/>
        <v>0</v>
      </c>
      <c r="AI80">
        <f t="shared" si="95"/>
        <v>0</v>
      </c>
      <c r="AJ80">
        <f t="shared" si="74"/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110</v>
      </c>
      <c r="AU80">
        <v>73</v>
      </c>
      <c r="AV80">
        <v>1</v>
      </c>
      <c r="AW80">
        <v>1</v>
      </c>
      <c r="AZ80">
        <v>1</v>
      </c>
      <c r="BA80">
        <v>1</v>
      </c>
      <c r="BB80">
        <v>1</v>
      </c>
      <c r="BC80">
        <v>1</v>
      </c>
      <c r="BD80" t="s">
        <v>3</v>
      </c>
      <c r="BE80" t="s">
        <v>3</v>
      </c>
      <c r="BF80" t="s">
        <v>3</v>
      </c>
      <c r="BG80" t="s">
        <v>3</v>
      </c>
      <c r="BH80">
        <v>3</v>
      </c>
      <c r="BI80">
        <v>1</v>
      </c>
      <c r="BJ80" t="s">
        <v>3</v>
      </c>
      <c r="BM80">
        <v>7001</v>
      </c>
      <c r="BN80">
        <v>0</v>
      </c>
      <c r="BO80" t="s">
        <v>3</v>
      </c>
      <c r="BP80">
        <v>0</v>
      </c>
      <c r="BQ80">
        <v>2</v>
      </c>
      <c r="BR80">
        <v>0</v>
      </c>
      <c r="BS80">
        <v>1</v>
      </c>
      <c r="BT80">
        <v>1</v>
      </c>
      <c r="BU80">
        <v>1</v>
      </c>
      <c r="BV80">
        <v>1</v>
      </c>
      <c r="BW80">
        <v>1</v>
      </c>
      <c r="BX80">
        <v>1</v>
      </c>
      <c r="BY80" t="s">
        <v>3</v>
      </c>
      <c r="BZ80">
        <v>110</v>
      </c>
      <c r="CA80">
        <v>73</v>
      </c>
      <c r="CB80" t="s">
        <v>3</v>
      </c>
      <c r="CE80">
        <v>0</v>
      </c>
      <c r="CF80">
        <v>0</v>
      </c>
      <c r="CG80">
        <v>0</v>
      </c>
      <c r="CM80">
        <v>0</v>
      </c>
      <c r="CN80" t="s">
        <v>3</v>
      </c>
      <c r="CO80">
        <v>0</v>
      </c>
      <c r="CP80">
        <f t="shared" si="75"/>
        <v>0</v>
      </c>
      <c r="CQ80">
        <f>ROUND(AL80*BC80,2)</f>
        <v>0</v>
      </c>
      <c r="CR80">
        <f>ROUND(AM80*BB80,2)</f>
        <v>0</v>
      </c>
      <c r="CS80">
        <f>ROUND(AN80*BS80,2)</f>
        <v>0</v>
      </c>
      <c r="CT80">
        <f>ROUND(AO80*BA80,2)</f>
        <v>0</v>
      </c>
      <c r="CU80">
        <f t="shared" si="76"/>
        <v>0</v>
      </c>
      <c r="CV80">
        <f t="shared" si="96"/>
        <v>0</v>
      </c>
      <c r="CW80">
        <f t="shared" si="96"/>
        <v>0</v>
      </c>
      <c r="CX80">
        <f t="shared" si="77"/>
        <v>0</v>
      </c>
      <c r="CY80">
        <f t="shared" si="78"/>
        <v>0</v>
      </c>
      <c r="CZ80">
        <f t="shared" si="79"/>
        <v>0</v>
      </c>
      <c r="DC80" t="s">
        <v>3</v>
      </c>
      <c r="DD80" t="s">
        <v>3</v>
      </c>
      <c r="DE80" t="s">
        <v>3</v>
      </c>
      <c r="DF80" t="s">
        <v>3</v>
      </c>
      <c r="DG80" t="s">
        <v>3</v>
      </c>
      <c r="DH80" t="s">
        <v>3</v>
      </c>
      <c r="DI80" t="s">
        <v>3</v>
      </c>
      <c r="DJ80" t="s">
        <v>3</v>
      </c>
      <c r="DK80" t="s">
        <v>3</v>
      </c>
      <c r="DL80" t="s">
        <v>3</v>
      </c>
      <c r="DM80" t="s">
        <v>3</v>
      </c>
      <c r="DN80">
        <v>0</v>
      </c>
      <c r="DO80">
        <v>0</v>
      </c>
      <c r="DP80">
        <v>1</v>
      </c>
      <c r="DQ80">
        <v>1</v>
      </c>
      <c r="DU80">
        <v>1005</v>
      </c>
      <c r="DV80" t="s">
        <v>146</v>
      </c>
      <c r="DW80" t="s">
        <v>146</v>
      </c>
      <c r="DX80">
        <v>1</v>
      </c>
      <c r="DZ80" t="s">
        <v>3</v>
      </c>
      <c r="EA80" t="s">
        <v>3</v>
      </c>
      <c r="EB80" t="s">
        <v>3</v>
      </c>
      <c r="EC80" t="s">
        <v>3</v>
      </c>
      <c r="EE80">
        <v>416980018</v>
      </c>
      <c r="EF80">
        <v>2</v>
      </c>
      <c r="EG80" t="s">
        <v>40</v>
      </c>
      <c r="EH80">
        <v>7</v>
      </c>
      <c r="EI80" t="s">
        <v>41</v>
      </c>
      <c r="EJ80">
        <v>1</v>
      </c>
      <c r="EK80">
        <v>7001</v>
      </c>
      <c r="EL80" t="s">
        <v>41</v>
      </c>
      <c r="EM80" t="s">
        <v>42</v>
      </c>
      <c r="EO80" t="s">
        <v>3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FQ80">
        <v>0</v>
      </c>
      <c r="FR80">
        <v>0</v>
      </c>
      <c r="FS80">
        <v>0</v>
      </c>
      <c r="FX80">
        <v>110</v>
      </c>
      <c r="FY80">
        <v>73</v>
      </c>
      <c r="GA80" t="s">
        <v>3</v>
      </c>
      <c r="GD80">
        <v>1</v>
      </c>
      <c r="GF80">
        <v>1973310331</v>
      </c>
      <c r="GG80">
        <v>2</v>
      </c>
      <c r="GH80">
        <v>1</v>
      </c>
      <c r="GI80">
        <v>-2</v>
      </c>
      <c r="GJ80">
        <v>0</v>
      </c>
      <c r="GK80">
        <v>0</v>
      </c>
      <c r="GL80">
        <f t="shared" si="80"/>
        <v>0</v>
      </c>
      <c r="GM80">
        <f t="shared" si="81"/>
        <v>0</v>
      </c>
      <c r="GN80">
        <f t="shared" si="82"/>
        <v>0</v>
      </c>
      <c r="GO80">
        <f t="shared" si="83"/>
        <v>0</v>
      </c>
      <c r="GP80">
        <f t="shared" si="84"/>
        <v>0</v>
      </c>
      <c r="GR80">
        <v>0</v>
      </c>
      <c r="GS80">
        <v>0</v>
      </c>
      <c r="GT80">
        <v>0</v>
      </c>
      <c r="GU80" t="s">
        <v>3</v>
      </c>
      <c r="GV80">
        <f t="shared" si="85"/>
        <v>0</v>
      </c>
      <c r="GW80">
        <v>1</v>
      </c>
      <c r="GX80">
        <f t="shared" si="86"/>
        <v>0</v>
      </c>
      <c r="HA80">
        <v>0</v>
      </c>
      <c r="HB80">
        <v>0</v>
      </c>
      <c r="HC80">
        <f t="shared" si="87"/>
        <v>0</v>
      </c>
      <c r="HE80" t="s">
        <v>3</v>
      </c>
      <c r="HF80" t="s">
        <v>3</v>
      </c>
      <c r="HM80" t="s">
        <v>23</v>
      </c>
      <c r="HN80" t="s">
        <v>44</v>
      </c>
      <c r="HO80" t="s">
        <v>45</v>
      </c>
      <c r="HP80" t="s">
        <v>41</v>
      </c>
      <c r="HQ80" t="s">
        <v>41</v>
      </c>
      <c r="HS80">
        <v>0</v>
      </c>
      <c r="IK80">
        <v>0</v>
      </c>
    </row>
    <row r="81" spans="1:245" x14ac:dyDescent="0.2">
      <c r="A81">
        <v>17</v>
      </c>
      <c r="B81">
        <v>1</v>
      </c>
      <c r="C81">
        <f>ROW(SmtRes!A153)</f>
        <v>153</v>
      </c>
      <c r="D81">
        <f>ROW(EtalonRes!A153)</f>
        <v>153</v>
      </c>
      <c r="E81" t="s">
        <v>154</v>
      </c>
      <c r="F81" t="s">
        <v>155</v>
      </c>
      <c r="G81" t="s">
        <v>156</v>
      </c>
      <c r="H81" t="s">
        <v>62</v>
      </c>
      <c r="I81">
        <f>ROUND(1/100,7)</f>
        <v>0.01</v>
      </c>
      <c r="J81">
        <v>0</v>
      </c>
      <c r="K81">
        <f>ROUND(1/100,7)</f>
        <v>0.01</v>
      </c>
      <c r="O81">
        <f t="shared" si="67"/>
        <v>730.73</v>
      </c>
      <c r="P81">
        <f>SUMIF(SmtRes!AQ146:'SmtRes'!AQ153,"=1",SmtRes!DF146:'SmtRes'!DF153)</f>
        <v>0</v>
      </c>
      <c r="Q81">
        <f>SUMIF(SmtRes!AQ146:'SmtRes'!AQ153,"=1",SmtRes!DG146:'SmtRes'!DG153)</f>
        <v>421.15</v>
      </c>
      <c r="R81">
        <f>SUMIF(SmtRes!AQ146:'SmtRes'!AQ153,"=1",SmtRes!DH146:'SmtRes'!DH153)</f>
        <v>138.77000000000001</v>
      </c>
      <c r="S81">
        <f>SUMIF(SmtRes!AQ146:'SmtRes'!AQ153,"=1",SmtRes!DI146:'SmtRes'!DI153)</f>
        <v>170.81</v>
      </c>
      <c r="T81">
        <f t="shared" si="68"/>
        <v>0</v>
      </c>
      <c r="U81">
        <f>SUMIF(SmtRes!AQ146:'SmtRes'!AQ153,"=1",SmtRes!CV146:'SmtRes'!CV153)</f>
        <v>0.35639999999999999</v>
      </c>
      <c r="V81">
        <f>SUMIF(SmtRes!AQ146:'SmtRes'!AQ153,"=1",SmtRes!CW146:'SmtRes'!CW153)</f>
        <v>0.2248</v>
      </c>
      <c r="W81">
        <f t="shared" si="69"/>
        <v>0</v>
      </c>
      <c r="X81">
        <f t="shared" si="70"/>
        <v>287.91000000000003</v>
      </c>
      <c r="Y81">
        <f t="shared" si="71"/>
        <v>191.94</v>
      </c>
      <c r="AA81">
        <v>449016111</v>
      </c>
      <c r="AB81">
        <f t="shared" si="72"/>
        <v>48900.242899999997</v>
      </c>
      <c r="AC81">
        <f>ROUND((0),6)</f>
        <v>0</v>
      </c>
      <c r="AD81">
        <f>ROUND((((SUM(SmtRes!BR146:'SmtRes'!BR153))-(SUM(SmtRes!BS146:'SmtRes'!BS153)))+AE81),6)</f>
        <v>31819.060099999999</v>
      </c>
      <c r="AE81">
        <f>ROUND((SUM(SmtRes!BS146:'SmtRes'!BS153)),6)</f>
        <v>13877.7497</v>
      </c>
      <c r="AF81">
        <f>ROUND((SUM(SmtRes!BT146:'SmtRes'!BT153)),6)</f>
        <v>17081.182799999999</v>
      </c>
      <c r="AG81">
        <f t="shared" si="73"/>
        <v>0</v>
      </c>
      <c r="AH81">
        <f>(SUM(SmtRes!BU146:'SmtRes'!BU153))</f>
        <v>35.64</v>
      </c>
      <c r="AI81">
        <f>(SUM(SmtRes!BV146:'SmtRes'!BV153))</f>
        <v>22.48</v>
      </c>
      <c r="AJ81">
        <f t="shared" si="74"/>
        <v>0</v>
      </c>
      <c r="AK81">
        <v>65675.637577500005</v>
      </c>
      <c r="AL81">
        <v>2897.6449775000006</v>
      </c>
      <c r="AM81">
        <v>31819.060100000002</v>
      </c>
      <c r="AN81">
        <v>13877.7497</v>
      </c>
      <c r="AO81">
        <v>17081.182799999999</v>
      </c>
      <c r="AP81">
        <v>0</v>
      </c>
      <c r="AQ81">
        <v>35.64</v>
      </c>
      <c r="AR81">
        <v>22.48</v>
      </c>
      <c r="AS81">
        <v>0</v>
      </c>
      <c r="AT81">
        <v>93</v>
      </c>
      <c r="AU81">
        <v>62</v>
      </c>
      <c r="AV81">
        <v>1</v>
      </c>
      <c r="AW81">
        <v>1</v>
      </c>
      <c r="AZ81">
        <v>1</v>
      </c>
      <c r="BA81">
        <v>1</v>
      </c>
      <c r="BB81">
        <v>1</v>
      </c>
      <c r="BC81">
        <v>1</v>
      </c>
      <c r="BD81" t="s">
        <v>3</v>
      </c>
      <c r="BE81" t="s">
        <v>3</v>
      </c>
      <c r="BF81" t="s">
        <v>3</v>
      </c>
      <c r="BG81" t="s">
        <v>3</v>
      </c>
      <c r="BH81">
        <v>0</v>
      </c>
      <c r="BI81">
        <v>1</v>
      </c>
      <c r="BJ81" t="s">
        <v>157</v>
      </c>
      <c r="BM81">
        <v>9001</v>
      </c>
      <c r="BN81">
        <v>0</v>
      </c>
      <c r="BO81" t="s">
        <v>3</v>
      </c>
      <c r="BP81">
        <v>0</v>
      </c>
      <c r="BQ81">
        <v>2</v>
      </c>
      <c r="BR81">
        <v>0</v>
      </c>
      <c r="BS81">
        <v>1</v>
      </c>
      <c r="BT81">
        <v>1</v>
      </c>
      <c r="BU81">
        <v>1</v>
      </c>
      <c r="BV81">
        <v>1</v>
      </c>
      <c r="BW81">
        <v>1</v>
      </c>
      <c r="BX81">
        <v>1</v>
      </c>
      <c r="BY81" t="s">
        <v>3</v>
      </c>
      <c r="BZ81">
        <v>93</v>
      </c>
      <c r="CA81">
        <v>62</v>
      </c>
      <c r="CB81" t="s">
        <v>3</v>
      </c>
      <c r="CE81">
        <v>0</v>
      </c>
      <c r="CF81">
        <v>0</v>
      </c>
      <c r="CG81">
        <v>0</v>
      </c>
      <c r="CM81">
        <v>0</v>
      </c>
      <c r="CN81" t="s">
        <v>3</v>
      </c>
      <c r="CO81">
        <v>0</v>
      </c>
      <c r="CP81">
        <f t="shared" si="75"/>
        <v>730.73</v>
      </c>
      <c r="CQ81">
        <f>SUMIF(SmtRes!AQ146:'SmtRes'!AQ153,"=1",SmtRes!AA146:'SmtRes'!AA153)</f>
        <v>16172.9</v>
      </c>
      <c r="CR81">
        <f>SUMIF(SmtRes!AQ146:'SmtRes'!AQ153,"=1",SmtRes!AB146:'SmtRes'!AB153)</f>
        <v>4466.1899999999996</v>
      </c>
      <c r="CS81">
        <f>SUMIF(SmtRes!AQ146:'SmtRes'!AQ153,"=1",SmtRes!AC146:'SmtRes'!AC153)</f>
        <v>1780.17</v>
      </c>
      <c r="CT81">
        <f>SUMIF(SmtRes!AQ146:'SmtRes'!AQ153,"=1",SmtRes!AD146:'SmtRes'!AD153)</f>
        <v>479.27</v>
      </c>
      <c r="CU81">
        <f t="shared" si="76"/>
        <v>0</v>
      </c>
      <c r="CV81">
        <f>SUMIF(SmtRes!AQ146:'SmtRes'!AQ153,"=1",SmtRes!BU146:'SmtRes'!BU153)</f>
        <v>35.64</v>
      </c>
      <c r="CW81">
        <f>SUMIF(SmtRes!AQ146:'SmtRes'!AQ153,"=1",SmtRes!BV146:'SmtRes'!BV153)</f>
        <v>22.48</v>
      </c>
      <c r="CX81">
        <f t="shared" si="77"/>
        <v>0</v>
      </c>
      <c r="CY81">
        <f t="shared" si="78"/>
        <v>287.90940000000001</v>
      </c>
      <c r="CZ81">
        <f t="shared" si="79"/>
        <v>191.93960000000004</v>
      </c>
      <c r="DC81" t="s">
        <v>3</v>
      </c>
      <c r="DD81" t="s">
        <v>135</v>
      </c>
      <c r="DE81" t="s">
        <v>3</v>
      </c>
      <c r="DF81" t="s">
        <v>3</v>
      </c>
      <c r="DG81" t="s">
        <v>3</v>
      </c>
      <c r="DH81" t="s">
        <v>3</v>
      </c>
      <c r="DI81" t="s">
        <v>3</v>
      </c>
      <c r="DJ81" t="s">
        <v>3</v>
      </c>
      <c r="DK81" t="s">
        <v>3</v>
      </c>
      <c r="DL81" t="s">
        <v>3</v>
      </c>
      <c r="DM81" t="s">
        <v>3</v>
      </c>
      <c r="DN81">
        <v>0</v>
      </c>
      <c r="DO81">
        <v>0</v>
      </c>
      <c r="DP81">
        <v>1</v>
      </c>
      <c r="DQ81">
        <v>1</v>
      </c>
      <c r="DU81">
        <v>1013</v>
      </c>
      <c r="DV81" t="s">
        <v>62</v>
      </c>
      <c r="DW81" t="s">
        <v>62</v>
      </c>
      <c r="DX81">
        <v>1</v>
      </c>
      <c r="DZ81" t="s">
        <v>3</v>
      </c>
      <c r="EA81" t="s">
        <v>3</v>
      </c>
      <c r="EB81" t="s">
        <v>3</v>
      </c>
      <c r="EC81" t="s">
        <v>3</v>
      </c>
      <c r="EE81">
        <v>416980027</v>
      </c>
      <c r="EF81">
        <v>2</v>
      </c>
      <c r="EG81" t="s">
        <v>40</v>
      </c>
      <c r="EH81">
        <v>9</v>
      </c>
      <c r="EI81" t="s">
        <v>118</v>
      </c>
      <c r="EJ81">
        <v>1</v>
      </c>
      <c r="EK81">
        <v>9001</v>
      </c>
      <c r="EL81" t="s">
        <v>118</v>
      </c>
      <c r="EM81" t="s">
        <v>119</v>
      </c>
      <c r="EO81" t="s">
        <v>3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35.64</v>
      </c>
      <c r="EX81">
        <v>22.48</v>
      </c>
      <c r="EY81">
        <v>0</v>
      </c>
      <c r="FQ81">
        <v>0</v>
      </c>
      <c r="FR81">
        <v>0</v>
      </c>
      <c r="FS81">
        <v>0</v>
      </c>
      <c r="FX81">
        <v>93</v>
      </c>
      <c r="FY81">
        <v>62</v>
      </c>
      <c r="GA81" t="s">
        <v>3</v>
      </c>
      <c r="GD81">
        <v>1</v>
      </c>
      <c r="GF81">
        <v>-2006608427</v>
      </c>
      <c r="GG81">
        <v>2</v>
      </c>
      <c r="GH81">
        <v>1</v>
      </c>
      <c r="GI81">
        <v>-2</v>
      </c>
      <c r="GJ81">
        <v>0</v>
      </c>
      <c r="GK81">
        <v>0</v>
      </c>
      <c r="GL81">
        <f t="shared" si="80"/>
        <v>0</v>
      </c>
      <c r="GM81">
        <f t="shared" si="81"/>
        <v>1210.58</v>
      </c>
      <c r="GN81">
        <f t="shared" si="82"/>
        <v>1210.58</v>
      </c>
      <c r="GO81">
        <f t="shared" si="83"/>
        <v>0</v>
      </c>
      <c r="GP81">
        <f t="shared" si="84"/>
        <v>0</v>
      </c>
      <c r="GR81">
        <v>0</v>
      </c>
      <c r="GS81">
        <v>0</v>
      </c>
      <c r="GT81">
        <v>0</v>
      </c>
      <c r="GU81" t="s">
        <v>3</v>
      </c>
      <c r="GV81">
        <f t="shared" si="85"/>
        <v>0</v>
      </c>
      <c r="GW81">
        <v>1</v>
      </c>
      <c r="GX81">
        <f t="shared" si="86"/>
        <v>0</v>
      </c>
      <c r="HA81">
        <v>0</v>
      </c>
      <c r="HB81">
        <v>0</v>
      </c>
      <c r="HC81">
        <f t="shared" si="87"/>
        <v>0</v>
      </c>
      <c r="HE81" t="s">
        <v>3</v>
      </c>
      <c r="HF81" t="s">
        <v>3</v>
      </c>
      <c r="HM81" t="s">
        <v>3</v>
      </c>
      <c r="HN81" t="s">
        <v>120</v>
      </c>
      <c r="HO81" t="s">
        <v>121</v>
      </c>
      <c r="HP81" t="s">
        <v>118</v>
      </c>
      <c r="HQ81" t="s">
        <v>118</v>
      </c>
      <c r="HS81">
        <v>0</v>
      </c>
      <c r="IK81">
        <v>0</v>
      </c>
    </row>
    <row r="82" spans="1:245" x14ac:dyDescent="0.2">
      <c r="A82">
        <v>18</v>
      </c>
      <c r="B82">
        <v>1</v>
      </c>
      <c r="C82">
        <v>151</v>
      </c>
      <c r="E82" t="s">
        <v>158</v>
      </c>
      <c r="F82" t="s">
        <v>47</v>
      </c>
      <c r="G82" t="s">
        <v>48</v>
      </c>
      <c r="H82" t="s">
        <v>49</v>
      </c>
      <c r="I82">
        <f>I81*J82</f>
        <v>0</v>
      </c>
      <c r="J82">
        <v>0</v>
      </c>
      <c r="K82">
        <v>6.34</v>
      </c>
      <c r="O82">
        <f t="shared" si="67"/>
        <v>0</v>
      </c>
      <c r="P82">
        <f>ROUND(CQ82*I82,2)</f>
        <v>0</v>
      </c>
      <c r="Q82">
        <f>ROUND(CR82*I82,2)</f>
        <v>0</v>
      </c>
      <c r="R82">
        <f>ROUND(CS82*I82,2)</f>
        <v>0</v>
      </c>
      <c r="S82">
        <f>ROUND(CT82*I82,2)</f>
        <v>0</v>
      </c>
      <c r="T82">
        <f t="shared" si="68"/>
        <v>0</v>
      </c>
      <c r="U82">
        <f>ROUND(CV82*I82,7)</f>
        <v>0</v>
      </c>
      <c r="V82">
        <f>ROUND(CW82*I82,7)</f>
        <v>0</v>
      </c>
      <c r="W82">
        <f t="shared" si="69"/>
        <v>0</v>
      </c>
      <c r="X82">
        <f t="shared" si="70"/>
        <v>0</v>
      </c>
      <c r="Y82">
        <f t="shared" si="71"/>
        <v>0</v>
      </c>
      <c r="AA82">
        <v>449016111</v>
      </c>
      <c r="AB82">
        <f t="shared" si="72"/>
        <v>0</v>
      </c>
      <c r="AC82">
        <f>ROUND((ES82),6)</f>
        <v>0</v>
      </c>
      <c r="AD82">
        <f>ROUND((((ET82)-(EU82))+AE82),6)</f>
        <v>0</v>
      </c>
      <c r="AE82">
        <f>ROUND((EU82),6)</f>
        <v>0</v>
      </c>
      <c r="AF82">
        <f>ROUND((EV82),6)</f>
        <v>0</v>
      </c>
      <c r="AG82">
        <f t="shared" si="73"/>
        <v>0</v>
      </c>
      <c r="AH82">
        <f>(EW82)</f>
        <v>0</v>
      </c>
      <c r="AI82">
        <f>(EX82)</f>
        <v>0</v>
      </c>
      <c r="AJ82">
        <f t="shared" si="74"/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93</v>
      </c>
      <c r="AU82">
        <v>62</v>
      </c>
      <c r="AV82">
        <v>1</v>
      </c>
      <c r="AW82">
        <v>1</v>
      </c>
      <c r="AZ82">
        <v>1</v>
      </c>
      <c r="BA82">
        <v>1</v>
      </c>
      <c r="BB82">
        <v>1</v>
      </c>
      <c r="BC82">
        <v>1</v>
      </c>
      <c r="BD82" t="s">
        <v>3</v>
      </c>
      <c r="BE82" t="s">
        <v>3</v>
      </c>
      <c r="BF82" t="s">
        <v>3</v>
      </c>
      <c r="BG82" t="s">
        <v>3</v>
      </c>
      <c r="BH82">
        <v>3</v>
      </c>
      <c r="BI82">
        <v>1</v>
      </c>
      <c r="BJ82" t="s">
        <v>3</v>
      </c>
      <c r="BM82">
        <v>9001</v>
      </c>
      <c r="BN82">
        <v>0</v>
      </c>
      <c r="BO82" t="s">
        <v>3</v>
      </c>
      <c r="BP82">
        <v>0</v>
      </c>
      <c r="BQ82">
        <v>2</v>
      </c>
      <c r="BR82">
        <v>0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 t="s">
        <v>3</v>
      </c>
      <c r="BZ82">
        <v>93</v>
      </c>
      <c r="CA82">
        <v>62</v>
      </c>
      <c r="CB82" t="s">
        <v>3</v>
      </c>
      <c r="CE82">
        <v>0</v>
      </c>
      <c r="CF82">
        <v>0</v>
      </c>
      <c r="CG82">
        <v>0</v>
      </c>
      <c r="CM82">
        <v>0</v>
      </c>
      <c r="CN82" t="s">
        <v>3</v>
      </c>
      <c r="CO82">
        <v>0</v>
      </c>
      <c r="CP82">
        <f t="shared" si="75"/>
        <v>0</v>
      </c>
      <c r="CQ82">
        <f>ROUND(AL82*BC82,2)</f>
        <v>0</v>
      </c>
      <c r="CR82">
        <f>ROUND(AM82*BB82,2)</f>
        <v>0</v>
      </c>
      <c r="CS82">
        <f>ROUND(AN82*BS82,2)</f>
        <v>0</v>
      </c>
      <c r="CT82">
        <f>ROUND(AO82*BA82,2)</f>
        <v>0</v>
      </c>
      <c r="CU82">
        <f t="shared" si="76"/>
        <v>0</v>
      </c>
      <c r="CV82">
        <f>AH82</f>
        <v>0</v>
      </c>
      <c r="CW82">
        <f>AI82</f>
        <v>0</v>
      </c>
      <c r="CX82">
        <f t="shared" si="77"/>
        <v>0</v>
      </c>
      <c r="CY82">
        <f t="shared" si="78"/>
        <v>0</v>
      </c>
      <c r="CZ82">
        <f t="shared" si="79"/>
        <v>0</v>
      </c>
      <c r="DC82" t="s">
        <v>3</v>
      </c>
      <c r="DD82" t="s">
        <v>3</v>
      </c>
      <c r="DE82" t="s">
        <v>3</v>
      </c>
      <c r="DF82" t="s">
        <v>3</v>
      </c>
      <c r="DG82" t="s">
        <v>3</v>
      </c>
      <c r="DH82" t="s">
        <v>3</v>
      </c>
      <c r="DI82" t="s">
        <v>3</v>
      </c>
      <c r="DJ82" t="s">
        <v>3</v>
      </c>
      <c r="DK82" t="s">
        <v>3</v>
      </c>
      <c r="DL82" t="s">
        <v>3</v>
      </c>
      <c r="DM82" t="s">
        <v>3</v>
      </c>
      <c r="DN82">
        <v>0</v>
      </c>
      <c r="DO82">
        <v>0</v>
      </c>
      <c r="DP82">
        <v>1</v>
      </c>
      <c r="DQ82">
        <v>1</v>
      </c>
      <c r="DU82">
        <v>1007</v>
      </c>
      <c r="DV82" t="s">
        <v>49</v>
      </c>
      <c r="DW82" t="s">
        <v>49</v>
      </c>
      <c r="DX82">
        <v>1</v>
      </c>
      <c r="DZ82" t="s">
        <v>3</v>
      </c>
      <c r="EA82" t="s">
        <v>3</v>
      </c>
      <c r="EB82" t="s">
        <v>3</v>
      </c>
      <c r="EC82" t="s">
        <v>3</v>
      </c>
      <c r="EE82">
        <v>416980027</v>
      </c>
      <c r="EF82">
        <v>2</v>
      </c>
      <c r="EG82" t="s">
        <v>40</v>
      </c>
      <c r="EH82">
        <v>9</v>
      </c>
      <c r="EI82" t="s">
        <v>118</v>
      </c>
      <c r="EJ82">
        <v>1</v>
      </c>
      <c r="EK82">
        <v>9001</v>
      </c>
      <c r="EL82" t="s">
        <v>118</v>
      </c>
      <c r="EM82" t="s">
        <v>119</v>
      </c>
      <c r="EO82" t="s">
        <v>3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FQ82">
        <v>0</v>
      </c>
      <c r="FR82">
        <v>0</v>
      </c>
      <c r="FS82">
        <v>0</v>
      </c>
      <c r="FX82">
        <v>93</v>
      </c>
      <c r="FY82">
        <v>62</v>
      </c>
      <c r="GA82" t="s">
        <v>3</v>
      </c>
      <c r="GD82">
        <v>1</v>
      </c>
      <c r="GF82">
        <v>-157982121</v>
      </c>
      <c r="GG82">
        <v>2</v>
      </c>
      <c r="GH82">
        <v>1</v>
      </c>
      <c r="GI82">
        <v>-2</v>
      </c>
      <c r="GJ82">
        <v>0</v>
      </c>
      <c r="GK82">
        <v>0</v>
      </c>
      <c r="GL82">
        <f t="shared" si="80"/>
        <v>0</v>
      </c>
      <c r="GM82">
        <f t="shared" si="81"/>
        <v>0</v>
      </c>
      <c r="GN82">
        <f t="shared" si="82"/>
        <v>0</v>
      </c>
      <c r="GO82">
        <f t="shared" si="83"/>
        <v>0</v>
      </c>
      <c r="GP82">
        <f t="shared" si="84"/>
        <v>0</v>
      </c>
      <c r="GR82">
        <v>0</v>
      </c>
      <c r="GS82">
        <v>0</v>
      </c>
      <c r="GT82">
        <v>0</v>
      </c>
      <c r="GU82" t="s">
        <v>3</v>
      </c>
      <c r="GV82">
        <f t="shared" si="85"/>
        <v>0</v>
      </c>
      <c r="GW82">
        <v>1</v>
      </c>
      <c r="GX82">
        <f t="shared" si="86"/>
        <v>0</v>
      </c>
      <c r="HA82">
        <v>0</v>
      </c>
      <c r="HB82">
        <v>0</v>
      </c>
      <c r="HC82">
        <f t="shared" si="87"/>
        <v>0</v>
      </c>
      <c r="HE82" t="s">
        <v>3</v>
      </c>
      <c r="HF82" t="s">
        <v>3</v>
      </c>
      <c r="HM82" t="s">
        <v>135</v>
      </c>
      <c r="HN82" t="s">
        <v>120</v>
      </c>
      <c r="HO82" t="s">
        <v>121</v>
      </c>
      <c r="HP82" t="s">
        <v>118</v>
      </c>
      <c r="HQ82" t="s">
        <v>118</v>
      </c>
      <c r="HS82">
        <v>0</v>
      </c>
      <c r="IK82">
        <v>0</v>
      </c>
    </row>
    <row r="83" spans="1:245" x14ac:dyDescent="0.2">
      <c r="A83">
        <v>18</v>
      </c>
      <c r="B83">
        <v>1</v>
      </c>
      <c r="C83">
        <v>152</v>
      </c>
      <c r="E83" t="s">
        <v>159</v>
      </c>
      <c r="F83" t="s">
        <v>69</v>
      </c>
      <c r="G83" t="s">
        <v>70</v>
      </c>
      <c r="H83" t="s">
        <v>32</v>
      </c>
      <c r="I83">
        <f>I81*J83</f>
        <v>0</v>
      </c>
      <c r="J83">
        <v>0</v>
      </c>
      <c r="K83">
        <v>100</v>
      </c>
      <c r="O83">
        <f t="shared" si="67"/>
        <v>0</v>
      </c>
      <c r="P83">
        <f>ROUND(CQ83*I83,2)</f>
        <v>0</v>
      </c>
      <c r="Q83">
        <f>ROUND(CR83*I83,2)</f>
        <v>0</v>
      </c>
      <c r="R83">
        <f>ROUND(CS83*I83,2)</f>
        <v>0</v>
      </c>
      <c r="S83">
        <f>ROUND(CT83*I83,2)</f>
        <v>0</v>
      </c>
      <c r="T83">
        <f t="shared" si="68"/>
        <v>0</v>
      </c>
      <c r="U83">
        <f>ROUND(CV83*I83,7)</f>
        <v>0</v>
      </c>
      <c r="V83">
        <f>ROUND(CW83*I83,7)</f>
        <v>0</v>
      </c>
      <c r="W83">
        <f t="shared" si="69"/>
        <v>0</v>
      </c>
      <c r="X83">
        <f t="shared" si="70"/>
        <v>0</v>
      </c>
      <c r="Y83">
        <f t="shared" si="71"/>
        <v>0</v>
      </c>
      <c r="AA83">
        <v>449016111</v>
      </c>
      <c r="AB83">
        <f t="shared" si="72"/>
        <v>0</v>
      </c>
      <c r="AC83">
        <f>ROUND((ES83),6)</f>
        <v>0</v>
      </c>
      <c r="AD83">
        <f>ROUND((((ET83)-(EU83))+AE83),6)</f>
        <v>0</v>
      </c>
      <c r="AE83">
        <f>ROUND((EU83),6)</f>
        <v>0</v>
      </c>
      <c r="AF83">
        <f>ROUND((EV83),6)</f>
        <v>0</v>
      </c>
      <c r="AG83">
        <f t="shared" si="73"/>
        <v>0</v>
      </c>
      <c r="AH83">
        <f>(EW83)</f>
        <v>0</v>
      </c>
      <c r="AI83">
        <f>(EX83)</f>
        <v>0</v>
      </c>
      <c r="AJ83">
        <f t="shared" si="74"/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93</v>
      </c>
      <c r="AU83">
        <v>62</v>
      </c>
      <c r="AV83">
        <v>1</v>
      </c>
      <c r="AW83">
        <v>1</v>
      </c>
      <c r="AZ83">
        <v>1</v>
      </c>
      <c r="BA83">
        <v>1</v>
      </c>
      <c r="BB83">
        <v>1</v>
      </c>
      <c r="BC83">
        <v>1</v>
      </c>
      <c r="BD83" t="s">
        <v>3</v>
      </c>
      <c r="BE83" t="s">
        <v>3</v>
      </c>
      <c r="BF83" t="s">
        <v>3</v>
      </c>
      <c r="BG83" t="s">
        <v>3</v>
      </c>
      <c r="BH83">
        <v>3</v>
      </c>
      <c r="BI83">
        <v>1</v>
      </c>
      <c r="BJ83" t="s">
        <v>3</v>
      </c>
      <c r="BM83">
        <v>9001</v>
      </c>
      <c r="BN83">
        <v>0</v>
      </c>
      <c r="BO83" t="s">
        <v>3</v>
      </c>
      <c r="BP83">
        <v>0</v>
      </c>
      <c r="BQ83">
        <v>2</v>
      </c>
      <c r="BR83">
        <v>0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 t="s">
        <v>3</v>
      </c>
      <c r="BZ83">
        <v>93</v>
      </c>
      <c r="CA83">
        <v>62</v>
      </c>
      <c r="CB83" t="s">
        <v>3</v>
      </c>
      <c r="CE83">
        <v>0</v>
      </c>
      <c r="CF83">
        <v>0</v>
      </c>
      <c r="CG83">
        <v>0</v>
      </c>
      <c r="CM83">
        <v>0</v>
      </c>
      <c r="CN83" t="s">
        <v>3</v>
      </c>
      <c r="CO83">
        <v>0</v>
      </c>
      <c r="CP83">
        <f t="shared" si="75"/>
        <v>0</v>
      </c>
      <c r="CQ83">
        <f>ROUND(AL83*BC83,2)</f>
        <v>0</v>
      </c>
      <c r="CR83">
        <f>ROUND(AM83*BB83,2)</f>
        <v>0</v>
      </c>
      <c r="CS83">
        <f>ROUND(AN83*BS83,2)</f>
        <v>0</v>
      </c>
      <c r="CT83">
        <f>ROUND(AO83*BA83,2)</f>
        <v>0</v>
      </c>
      <c r="CU83">
        <f t="shared" si="76"/>
        <v>0</v>
      </c>
      <c r="CV83">
        <f>AH83</f>
        <v>0</v>
      </c>
      <c r="CW83">
        <f>AI83</f>
        <v>0</v>
      </c>
      <c r="CX83">
        <f t="shared" si="77"/>
        <v>0</v>
      </c>
      <c r="CY83">
        <f t="shared" si="78"/>
        <v>0</v>
      </c>
      <c r="CZ83">
        <f t="shared" si="79"/>
        <v>0</v>
      </c>
      <c r="DC83" t="s">
        <v>3</v>
      </c>
      <c r="DD83" t="s">
        <v>3</v>
      </c>
      <c r="DE83" t="s">
        <v>3</v>
      </c>
      <c r="DF83" t="s">
        <v>3</v>
      </c>
      <c r="DG83" t="s">
        <v>3</v>
      </c>
      <c r="DH83" t="s">
        <v>3</v>
      </c>
      <c r="DI83" t="s">
        <v>3</v>
      </c>
      <c r="DJ83" t="s">
        <v>3</v>
      </c>
      <c r="DK83" t="s">
        <v>3</v>
      </c>
      <c r="DL83" t="s">
        <v>3</v>
      </c>
      <c r="DM83" t="s">
        <v>3</v>
      </c>
      <c r="DN83">
        <v>0</v>
      </c>
      <c r="DO83">
        <v>0</v>
      </c>
      <c r="DP83">
        <v>1</v>
      </c>
      <c r="DQ83">
        <v>1</v>
      </c>
      <c r="DU83">
        <v>1013</v>
      </c>
      <c r="DV83" t="s">
        <v>32</v>
      </c>
      <c r="DW83" t="s">
        <v>32</v>
      </c>
      <c r="DX83">
        <v>1</v>
      </c>
      <c r="DZ83" t="s">
        <v>3</v>
      </c>
      <c r="EA83" t="s">
        <v>3</v>
      </c>
      <c r="EB83" t="s">
        <v>3</v>
      </c>
      <c r="EC83" t="s">
        <v>3</v>
      </c>
      <c r="EE83">
        <v>416980027</v>
      </c>
      <c r="EF83">
        <v>2</v>
      </c>
      <c r="EG83" t="s">
        <v>40</v>
      </c>
      <c r="EH83">
        <v>9</v>
      </c>
      <c r="EI83" t="s">
        <v>118</v>
      </c>
      <c r="EJ83">
        <v>1</v>
      </c>
      <c r="EK83">
        <v>9001</v>
      </c>
      <c r="EL83" t="s">
        <v>118</v>
      </c>
      <c r="EM83" t="s">
        <v>119</v>
      </c>
      <c r="EO83" t="s">
        <v>3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FQ83">
        <v>0</v>
      </c>
      <c r="FR83">
        <v>0</v>
      </c>
      <c r="FS83">
        <v>0</v>
      </c>
      <c r="FX83">
        <v>93</v>
      </c>
      <c r="FY83">
        <v>62</v>
      </c>
      <c r="GA83" t="s">
        <v>3</v>
      </c>
      <c r="GD83">
        <v>1</v>
      </c>
      <c r="GF83">
        <v>888337275</v>
      </c>
      <c r="GG83">
        <v>2</v>
      </c>
      <c r="GH83">
        <v>1</v>
      </c>
      <c r="GI83">
        <v>-2</v>
      </c>
      <c r="GJ83">
        <v>0</v>
      </c>
      <c r="GK83">
        <v>0</v>
      </c>
      <c r="GL83">
        <f t="shared" si="80"/>
        <v>0</v>
      </c>
      <c r="GM83">
        <f t="shared" si="81"/>
        <v>0</v>
      </c>
      <c r="GN83">
        <f t="shared" si="82"/>
        <v>0</v>
      </c>
      <c r="GO83">
        <f t="shared" si="83"/>
        <v>0</v>
      </c>
      <c r="GP83">
        <f t="shared" si="84"/>
        <v>0</v>
      </c>
      <c r="GR83">
        <v>0</v>
      </c>
      <c r="GS83">
        <v>0</v>
      </c>
      <c r="GT83">
        <v>0</v>
      </c>
      <c r="GU83" t="s">
        <v>3</v>
      </c>
      <c r="GV83">
        <f t="shared" si="85"/>
        <v>0</v>
      </c>
      <c r="GW83">
        <v>1</v>
      </c>
      <c r="GX83">
        <f t="shared" si="86"/>
        <v>0</v>
      </c>
      <c r="HA83">
        <v>0</v>
      </c>
      <c r="HB83">
        <v>0</v>
      </c>
      <c r="HC83">
        <f t="shared" si="87"/>
        <v>0</v>
      </c>
      <c r="HE83" t="s">
        <v>3</v>
      </c>
      <c r="HF83" t="s">
        <v>3</v>
      </c>
      <c r="HM83" t="s">
        <v>135</v>
      </c>
      <c r="HN83" t="s">
        <v>120</v>
      </c>
      <c r="HO83" t="s">
        <v>121</v>
      </c>
      <c r="HP83" t="s">
        <v>118</v>
      </c>
      <c r="HQ83" t="s">
        <v>118</v>
      </c>
      <c r="HS83">
        <v>0</v>
      </c>
      <c r="IK83">
        <v>0</v>
      </c>
    </row>
    <row r="84" spans="1:245" x14ac:dyDescent="0.2">
      <c r="A84">
        <v>17</v>
      </c>
      <c r="B84">
        <v>1</v>
      </c>
      <c r="C84">
        <f>ROW(SmtRes!A159)</f>
        <v>159</v>
      </c>
      <c r="D84">
        <f>ROW(EtalonRes!A159)</f>
        <v>159</v>
      </c>
      <c r="E84" t="s">
        <v>160</v>
      </c>
      <c r="F84" t="s">
        <v>161</v>
      </c>
      <c r="G84" t="s">
        <v>162</v>
      </c>
      <c r="H84" t="s">
        <v>163</v>
      </c>
      <c r="I84">
        <f>ROUND(1/10,7)</f>
        <v>0.1</v>
      </c>
      <c r="J84">
        <v>0</v>
      </c>
      <c r="K84">
        <f>ROUND(1/10,7)</f>
        <v>0.1</v>
      </c>
      <c r="O84">
        <f t="shared" si="67"/>
        <v>389.25</v>
      </c>
      <c r="P84">
        <f>SUMIF(SmtRes!AQ154:'SmtRes'!AQ159,"=1",SmtRes!DF154:'SmtRes'!DF159)</f>
        <v>0</v>
      </c>
      <c r="Q84">
        <f>SUMIF(SmtRes!AQ154:'SmtRes'!AQ159,"=1",SmtRes!DG154:'SmtRes'!DG159)</f>
        <v>11.79</v>
      </c>
      <c r="R84">
        <f>SUMIF(SmtRes!AQ154:'SmtRes'!AQ159,"=1",SmtRes!DH154:'SmtRes'!DH159)</f>
        <v>36.700000000000003</v>
      </c>
      <c r="S84">
        <f>SUMIF(SmtRes!AQ154:'SmtRes'!AQ159,"=1",SmtRes!DI154:'SmtRes'!DI159)</f>
        <v>340.76</v>
      </c>
      <c r="T84">
        <f t="shared" si="68"/>
        <v>0</v>
      </c>
      <c r="U84">
        <f>SUMIF(SmtRes!AQ154:'SmtRes'!AQ159,"=1",SmtRes!CV154:'SmtRes'!CV159)</f>
        <v>0.71099999999999997</v>
      </c>
      <c r="V84">
        <f>SUMIF(SmtRes!AQ154:'SmtRes'!AQ159,"=1",SmtRes!CW154:'SmtRes'!CW159)</f>
        <v>6.8000000000000005E-2</v>
      </c>
      <c r="W84">
        <f t="shared" si="69"/>
        <v>0</v>
      </c>
      <c r="X84">
        <f t="shared" si="70"/>
        <v>351.04</v>
      </c>
      <c r="Y84">
        <f t="shared" si="71"/>
        <v>234.03</v>
      </c>
      <c r="AA84">
        <v>449016111</v>
      </c>
      <c r="AB84">
        <f t="shared" si="72"/>
        <v>3525.5124000000001</v>
      </c>
      <c r="AC84">
        <f>ROUND((0),6)</f>
        <v>0</v>
      </c>
      <c r="AD84">
        <f>ROUND((((SUM(SmtRes!BR154:'SmtRes'!BR159))-(SUM(SmtRes!BS154:'SmtRes'!BS159)))+AE84),6)</f>
        <v>117.9027</v>
      </c>
      <c r="AE84">
        <f>ROUND((SUM(SmtRes!BS154:'SmtRes'!BS159)),6)</f>
        <v>366.98919999999998</v>
      </c>
      <c r="AF84">
        <f>ROUND((SUM(SmtRes!BT154:'SmtRes'!BT159)),6)</f>
        <v>3407.6097</v>
      </c>
      <c r="AG84">
        <f t="shared" si="73"/>
        <v>0</v>
      </c>
      <c r="AH84">
        <f>(SUM(SmtRes!BU154:'SmtRes'!BU159))</f>
        <v>7.11</v>
      </c>
      <c r="AI84">
        <f>(SUM(SmtRes!BV154:'SmtRes'!BV159))</f>
        <v>0.67999999999999994</v>
      </c>
      <c r="AJ84">
        <f t="shared" si="74"/>
        <v>0</v>
      </c>
      <c r="AK84">
        <v>3892.5016000000001</v>
      </c>
      <c r="AL84">
        <v>0</v>
      </c>
      <c r="AM84">
        <v>117.90270000000001</v>
      </c>
      <c r="AN84">
        <v>366.98920000000004</v>
      </c>
      <c r="AO84">
        <v>3407.6097</v>
      </c>
      <c r="AP84">
        <v>0</v>
      </c>
      <c r="AQ84">
        <v>7.11</v>
      </c>
      <c r="AR84">
        <v>0.67999999999999994</v>
      </c>
      <c r="AS84">
        <v>0</v>
      </c>
      <c r="AT84">
        <v>93</v>
      </c>
      <c r="AU84">
        <v>62</v>
      </c>
      <c r="AV84">
        <v>1</v>
      </c>
      <c r="AW84">
        <v>1</v>
      </c>
      <c r="AZ84">
        <v>1</v>
      </c>
      <c r="BA84">
        <v>1</v>
      </c>
      <c r="BB84">
        <v>1</v>
      </c>
      <c r="BC84">
        <v>1</v>
      </c>
      <c r="BD84" t="s">
        <v>3</v>
      </c>
      <c r="BE84" t="s">
        <v>3</v>
      </c>
      <c r="BF84" t="s">
        <v>3</v>
      </c>
      <c r="BG84" t="s">
        <v>3</v>
      </c>
      <c r="BH84">
        <v>0</v>
      </c>
      <c r="BI84">
        <v>1</v>
      </c>
      <c r="BJ84" t="s">
        <v>164</v>
      </c>
      <c r="BM84">
        <v>9001</v>
      </c>
      <c r="BN84">
        <v>0</v>
      </c>
      <c r="BO84" t="s">
        <v>3</v>
      </c>
      <c r="BP84">
        <v>0</v>
      </c>
      <c r="BQ84">
        <v>2</v>
      </c>
      <c r="BR84">
        <v>0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 t="s">
        <v>3</v>
      </c>
      <c r="BZ84">
        <v>93</v>
      </c>
      <c r="CA84">
        <v>62</v>
      </c>
      <c r="CB84" t="s">
        <v>3</v>
      </c>
      <c r="CE84">
        <v>0</v>
      </c>
      <c r="CF84">
        <v>0</v>
      </c>
      <c r="CG84">
        <v>0</v>
      </c>
      <c r="CM84">
        <v>0</v>
      </c>
      <c r="CN84" t="s">
        <v>3</v>
      </c>
      <c r="CO84">
        <v>0</v>
      </c>
      <c r="CP84">
        <f t="shared" si="75"/>
        <v>389.25</v>
      </c>
      <c r="CQ84">
        <f>SUMIF(SmtRes!AQ154:'SmtRes'!AQ159,"=1",SmtRes!AA154:'SmtRes'!AA159)</f>
        <v>0</v>
      </c>
      <c r="CR84">
        <f>SUMIF(SmtRes!AQ154:'SmtRes'!AQ159,"=1",SmtRes!AB154:'SmtRes'!AB159)</f>
        <v>724.71</v>
      </c>
      <c r="CS84">
        <f>SUMIF(SmtRes!AQ154:'SmtRes'!AQ159,"=1",SmtRes!AC154:'SmtRes'!AC159)</f>
        <v>1079.3800000000001</v>
      </c>
      <c r="CT84">
        <f>SUMIF(SmtRes!AQ154:'SmtRes'!AQ159,"=1",SmtRes!AD154:'SmtRes'!AD159)</f>
        <v>479.27</v>
      </c>
      <c r="CU84">
        <f t="shared" si="76"/>
        <v>0</v>
      </c>
      <c r="CV84">
        <f>SUMIF(SmtRes!AQ154:'SmtRes'!AQ159,"=1",SmtRes!BU154:'SmtRes'!BU159)</f>
        <v>7.11</v>
      </c>
      <c r="CW84">
        <f>SUMIF(SmtRes!AQ154:'SmtRes'!AQ159,"=1",SmtRes!BV154:'SmtRes'!BV159)</f>
        <v>0.67999999999999994</v>
      </c>
      <c r="CX84">
        <f t="shared" si="77"/>
        <v>0</v>
      </c>
      <c r="CY84">
        <f t="shared" si="78"/>
        <v>351.0378</v>
      </c>
      <c r="CZ84">
        <f t="shared" si="79"/>
        <v>234.02520000000001</v>
      </c>
      <c r="DC84" t="s">
        <v>3</v>
      </c>
      <c r="DD84" t="s">
        <v>23</v>
      </c>
      <c r="DE84" t="s">
        <v>3</v>
      </c>
      <c r="DF84" t="s">
        <v>3</v>
      </c>
      <c r="DG84" t="s">
        <v>3</v>
      </c>
      <c r="DH84" t="s">
        <v>3</v>
      </c>
      <c r="DI84" t="s">
        <v>3</v>
      </c>
      <c r="DJ84" t="s">
        <v>3</v>
      </c>
      <c r="DK84" t="s">
        <v>3</v>
      </c>
      <c r="DL84" t="s">
        <v>3</v>
      </c>
      <c r="DM84" t="s">
        <v>3</v>
      </c>
      <c r="DN84">
        <v>0</v>
      </c>
      <c r="DO84">
        <v>0</v>
      </c>
      <c r="DP84">
        <v>1</v>
      </c>
      <c r="DQ84">
        <v>1</v>
      </c>
      <c r="DU84">
        <v>1013</v>
      </c>
      <c r="DV84" t="s">
        <v>163</v>
      </c>
      <c r="DW84" t="s">
        <v>163</v>
      </c>
      <c r="DX84">
        <v>1</v>
      </c>
      <c r="DZ84" t="s">
        <v>3</v>
      </c>
      <c r="EA84" t="s">
        <v>3</v>
      </c>
      <c r="EB84" t="s">
        <v>3</v>
      </c>
      <c r="EC84" t="s">
        <v>3</v>
      </c>
      <c r="EE84">
        <v>416980027</v>
      </c>
      <c r="EF84">
        <v>2</v>
      </c>
      <c r="EG84" t="s">
        <v>40</v>
      </c>
      <c r="EH84">
        <v>9</v>
      </c>
      <c r="EI84" t="s">
        <v>118</v>
      </c>
      <c r="EJ84">
        <v>1</v>
      </c>
      <c r="EK84">
        <v>9001</v>
      </c>
      <c r="EL84" t="s">
        <v>118</v>
      </c>
      <c r="EM84" t="s">
        <v>119</v>
      </c>
      <c r="EO84" t="s">
        <v>3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7.11</v>
      </c>
      <c r="EX84">
        <v>0.68</v>
      </c>
      <c r="EY84">
        <v>0</v>
      </c>
      <c r="FQ84">
        <v>0</v>
      </c>
      <c r="FR84">
        <v>0</v>
      </c>
      <c r="FS84">
        <v>0</v>
      </c>
      <c r="FX84">
        <v>93</v>
      </c>
      <c r="FY84">
        <v>62</v>
      </c>
      <c r="GA84" t="s">
        <v>3</v>
      </c>
      <c r="GD84">
        <v>1</v>
      </c>
      <c r="GF84">
        <v>-1294296979</v>
      </c>
      <c r="GG84">
        <v>2</v>
      </c>
      <c r="GH84">
        <v>1</v>
      </c>
      <c r="GI84">
        <v>-2</v>
      </c>
      <c r="GJ84">
        <v>0</v>
      </c>
      <c r="GK84">
        <v>0</v>
      </c>
      <c r="GL84">
        <f t="shared" si="80"/>
        <v>0</v>
      </c>
      <c r="GM84">
        <f t="shared" si="81"/>
        <v>974.32</v>
      </c>
      <c r="GN84">
        <f t="shared" si="82"/>
        <v>974.32</v>
      </c>
      <c r="GO84">
        <f t="shared" si="83"/>
        <v>0</v>
      </c>
      <c r="GP84">
        <f t="shared" si="84"/>
        <v>0</v>
      </c>
      <c r="GR84">
        <v>0</v>
      </c>
      <c r="GS84">
        <v>0</v>
      </c>
      <c r="GT84">
        <v>0</v>
      </c>
      <c r="GU84" t="s">
        <v>3</v>
      </c>
      <c r="GV84">
        <f t="shared" si="85"/>
        <v>0</v>
      </c>
      <c r="GW84">
        <v>1</v>
      </c>
      <c r="GX84">
        <f t="shared" si="86"/>
        <v>0</v>
      </c>
      <c r="HA84">
        <v>0</v>
      </c>
      <c r="HB84">
        <v>0</v>
      </c>
      <c r="HC84">
        <f t="shared" si="87"/>
        <v>0</v>
      </c>
      <c r="HE84" t="s">
        <v>3</v>
      </c>
      <c r="HF84" t="s">
        <v>3</v>
      </c>
      <c r="HM84" t="s">
        <v>3</v>
      </c>
      <c r="HN84" t="s">
        <v>120</v>
      </c>
      <c r="HO84" t="s">
        <v>121</v>
      </c>
      <c r="HP84" t="s">
        <v>118</v>
      </c>
      <c r="HQ84" t="s">
        <v>118</v>
      </c>
      <c r="HS84">
        <v>0</v>
      </c>
      <c r="IK84">
        <v>0</v>
      </c>
    </row>
    <row r="85" spans="1:245" x14ac:dyDescent="0.2">
      <c r="A85">
        <v>18</v>
      </c>
      <c r="B85">
        <v>1</v>
      </c>
      <c r="C85">
        <v>158</v>
      </c>
      <c r="E85" t="s">
        <v>165</v>
      </c>
      <c r="F85" t="s">
        <v>166</v>
      </c>
      <c r="G85" t="s">
        <v>167</v>
      </c>
      <c r="H85" t="s">
        <v>168</v>
      </c>
      <c r="I85">
        <f>I84*J85</f>
        <v>0</v>
      </c>
      <c r="J85">
        <v>0</v>
      </c>
      <c r="K85">
        <v>120</v>
      </c>
      <c r="O85">
        <f t="shared" si="67"/>
        <v>0</v>
      </c>
      <c r="P85">
        <f>ROUND(CQ85*I85,2)</f>
        <v>0</v>
      </c>
      <c r="Q85">
        <f>ROUND(CR85*I85,2)</f>
        <v>0</v>
      </c>
      <c r="R85">
        <f>ROUND(CS85*I85,2)</f>
        <v>0</v>
      </c>
      <c r="S85">
        <f>ROUND(CT85*I85,2)</f>
        <v>0</v>
      </c>
      <c r="T85">
        <f t="shared" si="68"/>
        <v>0</v>
      </c>
      <c r="U85">
        <f>ROUND(CV85*I85,7)</f>
        <v>0</v>
      </c>
      <c r="V85">
        <f>ROUND(CW85*I85,7)</f>
        <v>0</v>
      </c>
      <c r="W85">
        <f t="shared" si="69"/>
        <v>0</v>
      </c>
      <c r="X85">
        <f t="shared" si="70"/>
        <v>0</v>
      </c>
      <c r="Y85">
        <f t="shared" si="71"/>
        <v>0</v>
      </c>
      <c r="AA85">
        <v>449016111</v>
      </c>
      <c r="AB85">
        <f t="shared" si="72"/>
        <v>0</v>
      </c>
      <c r="AC85">
        <f>ROUND((ES85),6)</f>
        <v>0</v>
      </c>
      <c r="AD85">
        <f>ROUND((((ET85)-(EU85))+AE85),6)</f>
        <v>0</v>
      </c>
      <c r="AE85">
        <f>ROUND((EU85),6)</f>
        <v>0</v>
      </c>
      <c r="AF85">
        <f>ROUND((EV85),6)</f>
        <v>0</v>
      </c>
      <c r="AG85">
        <f t="shared" si="73"/>
        <v>0</v>
      </c>
      <c r="AH85">
        <f>(EW85)</f>
        <v>0</v>
      </c>
      <c r="AI85">
        <f>(EX85)</f>
        <v>0</v>
      </c>
      <c r="AJ85">
        <f t="shared" si="74"/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93</v>
      </c>
      <c r="AU85">
        <v>62</v>
      </c>
      <c r="AV85">
        <v>1</v>
      </c>
      <c r="AW85">
        <v>1</v>
      </c>
      <c r="AZ85">
        <v>1</v>
      </c>
      <c r="BA85">
        <v>1</v>
      </c>
      <c r="BB85">
        <v>1</v>
      </c>
      <c r="BC85">
        <v>1</v>
      </c>
      <c r="BD85" t="s">
        <v>3</v>
      </c>
      <c r="BE85" t="s">
        <v>3</v>
      </c>
      <c r="BF85" t="s">
        <v>3</v>
      </c>
      <c r="BG85" t="s">
        <v>3</v>
      </c>
      <c r="BH85">
        <v>3</v>
      </c>
      <c r="BI85">
        <v>1</v>
      </c>
      <c r="BJ85" t="s">
        <v>3</v>
      </c>
      <c r="BM85">
        <v>9001</v>
      </c>
      <c r="BN85">
        <v>0</v>
      </c>
      <c r="BO85" t="s">
        <v>3</v>
      </c>
      <c r="BP85">
        <v>0</v>
      </c>
      <c r="BQ85">
        <v>2</v>
      </c>
      <c r="BR85">
        <v>0</v>
      </c>
      <c r="BS85">
        <v>1</v>
      </c>
      <c r="BT85">
        <v>1</v>
      </c>
      <c r="BU85">
        <v>1</v>
      </c>
      <c r="BV85">
        <v>1</v>
      </c>
      <c r="BW85">
        <v>1</v>
      </c>
      <c r="BX85">
        <v>1</v>
      </c>
      <c r="BY85" t="s">
        <v>3</v>
      </c>
      <c r="BZ85">
        <v>93</v>
      </c>
      <c r="CA85">
        <v>62</v>
      </c>
      <c r="CB85" t="s">
        <v>3</v>
      </c>
      <c r="CE85">
        <v>0</v>
      </c>
      <c r="CF85">
        <v>0</v>
      </c>
      <c r="CG85">
        <v>0</v>
      </c>
      <c r="CM85">
        <v>0</v>
      </c>
      <c r="CN85" t="s">
        <v>3</v>
      </c>
      <c r="CO85">
        <v>0</v>
      </c>
      <c r="CP85">
        <f t="shared" si="75"/>
        <v>0</v>
      </c>
      <c r="CQ85">
        <f>ROUND(AL85*BC85,2)</f>
        <v>0</v>
      </c>
      <c r="CR85">
        <f>ROUND(AM85*BB85,2)</f>
        <v>0</v>
      </c>
      <c r="CS85">
        <f>ROUND(AN85*BS85,2)</f>
        <v>0</v>
      </c>
      <c r="CT85">
        <f>ROUND(AO85*BA85,2)</f>
        <v>0</v>
      </c>
      <c r="CU85">
        <f t="shared" si="76"/>
        <v>0</v>
      </c>
      <c r="CV85">
        <f>AH85</f>
        <v>0</v>
      </c>
      <c r="CW85">
        <f>AI85</f>
        <v>0</v>
      </c>
      <c r="CX85">
        <f t="shared" si="77"/>
        <v>0</v>
      </c>
      <c r="CY85">
        <f t="shared" si="78"/>
        <v>0</v>
      </c>
      <c r="CZ85">
        <f t="shared" si="79"/>
        <v>0</v>
      </c>
      <c r="DC85" t="s">
        <v>3</v>
      </c>
      <c r="DD85" t="s">
        <v>3</v>
      </c>
      <c r="DE85" t="s">
        <v>3</v>
      </c>
      <c r="DF85" t="s">
        <v>3</v>
      </c>
      <c r="DG85" t="s">
        <v>3</v>
      </c>
      <c r="DH85" t="s">
        <v>3</v>
      </c>
      <c r="DI85" t="s">
        <v>3</v>
      </c>
      <c r="DJ85" t="s">
        <v>3</v>
      </c>
      <c r="DK85" t="s">
        <v>3</v>
      </c>
      <c r="DL85" t="s">
        <v>3</v>
      </c>
      <c r="DM85" t="s">
        <v>3</v>
      </c>
      <c r="DN85">
        <v>0</v>
      </c>
      <c r="DO85">
        <v>0</v>
      </c>
      <c r="DP85">
        <v>1</v>
      </c>
      <c r="DQ85">
        <v>1</v>
      </c>
      <c r="DU85">
        <v>1013</v>
      </c>
      <c r="DV85" t="s">
        <v>168</v>
      </c>
      <c r="DW85" t="s">
        <v>168</v>
      </c>
      <c r="DX85">
        <v>1</v>
      </c>
      <c r="DZ85" t="s">
        <v>3</v>
      </c>
      <c r="EA85" t="s">
        <v>3</v>
      </c>
      <c r="EB85" t="s">
        <v>3</v>
      </c>
      <c r="EC85" t="s">
        <v>3</v>
      </c>
      <c r="EE85">
        <v>416980027</v>
      </c>
      <c r="EF85">
        <v>2</v>
      </c>
      <c r="EG85" t="s">
        <v>40</v>
      </c>
      <c r="EH85">
        <v>9</v>
      </c>
      <c r="EI85" t="s">
        <v>118</v>
      </c>
      <c r="EJ85">
        <v>1</v>
      </c>
      <c r="EK85">
        <v>9001</v>
      </c>
      <c r="EL85" t="s">
        <v>118</v>
      </c>
      <c r="EM85" t="s">
        <v>119</v>
      </c>
      <c r="EO85" t="s">
        <v>3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FQ85">
        <v>0</v>
      </c>
      <c r="FR85">
        <v>0</v>
      </c>
      <c r="FS85">
        <v>0</v>
      </c>
      <c r="FX85">
        <v>93</v>
      </c>
      <c r="FY85">
        <v>62</v>
      </c>
      <c r="GA85" t="s">
        <v>3</v>
      </c>
      <c r="GD85">
        <v>1</v>
      </c>
      <c r="GF85">
        <v>-1614040265</v>
      </c>
      <c r="GG85">
        <v>2</v>
      </c>
      <c r="GH85">
        <v>1</v>
      </c>
      <c r="GI85">
        <v>-2</v>
      </c>
      <c r="GJ85">
        <v>0</v>
      </c>
      <c r="GK85">
        <v>0</v>
      </c>
      <c r="GL85">
        <f t="shared" si="80"/>
        <v>0</v>
      </c>
      <c r="GM85">
        <f t="shared" si="81"/>
        <v>0</v>
      </c>
      <c r="GN85">
        <f t="shared" si="82"/>
        <v>0</v>
      </c>
      <c r="GO85">
        <f t="shared" si="83"/>
        <v>0</v>
      </c>
      <c r="GP85">
        <f t="shared" si="84"/>
        <v>0</v>
      </c>
      <c r="GR85">
        <v>0</v>
      </c>
      <c r="GS85">
        <v>0</v>
      </c>
      <c r="GT85">
        <v>0</v>
      </c>
      <c r="GU85" t="s">
        <v>3</v>
      </c>
      <c r="GV85">
        <f t="shared" si="85"/>
        <v>0</v>
      </c>
      <c r="GW85">
        <v>1</v>
      </c>
      <c r="GX85">
        <f t="shared" si="86"/>
        <v>0</v>
      </c>
      <c r="HA85">
        <v>0</v>
      </c>
      <c r="HB85">
        <v>0</v>
      </c>
      <c r="HC85">
        <f t="shared" si="87"/>
        <v>0</v>
      </c>
      <c r="HE85" t="s">
        <v>3</v>
      </c>
      <c r="HF85" t="s">
        <v>3</v>
      </c>
      <c r="HM85" t="s">
        <v>23</v>
      </c>
      <c r="HN85" t="s">
        <v>120</v>
      </c>
      <c r="HO85" t="s">
        <v>121</v>
      </c>
      <c r="HP85" t="s">
        <v>118</v>
      </c>
      <c r="HQ85" t="s">
        <v>118</v>
      </c>
      <c r="HS85">
        <v>0</v>
      </c>
      <c r="IK85">
        <v>0</v>
      </c>
    </row>
    <row r="86" spans="1:245" x14ac:dyDescent="0.2">
      <c r="A86">
        <v>18</v>
      </c>
      <c r="B86">
        <v>1</v>
      </c>
      <c r="C86">
        <v>159</v>
      </c>
      <c r="E86" t="s">
        <v>169</v>
      </c>
      <c r="F86" t="s">
        <v>170</v>
      </c>
      <c r="G86" t="s">
        <v>171</v>
      </c>
      <c r="H86" t="s">
        <v>32</v>
      </c>
      <c r="I86">
        <f>I84*J86</f>
        <v>0</v>
      </c>
      <c r="J86">
        <v>0</v>
      </c>
      <c r="K86">
        <v>10</v>
      </c>
      <c r="O86">
        <f t="shared" si="67"/>
        <v>0</v>
      </c>
      <c r="P86">
        <f>ROUND(CQ86*I86,2)</f>
        <v>0</v>
      </c>
      <c r="Q86">
        <f>ROUND(CR86*I86,2)</f>
        <v>0</v>
      </c>
      <c r="R86">
        <f>ROUND(CS86*I86,2)</f>
        <v>0</v>
      </c>
      <c r="S86">
        <f>ROUND(CT86*I86,2)</f>
        <v>0</v>
      </c>
      <c r="T86">
        <f t="shared" si="68"/>
        <v>0</v>
      </c>
      <c r="U86">
        <f>ROUND(CV86*I86,7)</f>
        <v>0</v>
      </c>
      <c r="V86">
        <f>ROUND(CW86*I86,7)</f>
        <v>0</v>
      </c>
      <c r="W86">
        <f t="shared" si="69"/>
        <v>0</v>
      </c>
      <c r="X86">
        <f t="shared" si="70"/>
        <v>0</v>
      </c>
      <c r="Y86">
        <f t="shared" si="71"/>
        <v>0</v>
      </c>
      <c r="AA86">
        <v>449016111</v>
      </c>
      <c r="AB86">
        <f t="shared" si="72"/>
        <v>0</v>
      </c>
      <c r="AC86">
        <f>ROUND((ES86),6)</f>
        <v>0</v>
      </c>
      <c r="AD86">
        <f>ROUND((((ET86)-(EU86))+AE86),6)</f>
        <v>0</v>
      </c>
      <c r="AE86">
        <f>ROUND((EU86),6)</f>
        <v>0</v>
      </c>
      <c r="AF86">
        <f>ROUND((EV86),6)</f>
        <v>0</v>
      </c>
      <c r="AG86">
        <f t="shared" si="73"/>
        <v>0</v>
      </c>
      <c r="AH86">
        <f>(EW86)</f>
        <v>0</v>
      </c>
      <c r="AI86">
        <f>(EX86)</f>
        <v>0</v>
      </c>
      <c r="AJ86">
        <f t="shared" si="74"/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93</v>
      </c>
      <c r="AU86">
        <v>62</v>
      </c>
      <c r="AV86">
        <v>1</v>
      </c>
      <c r="AW86">
        <v>1</v>
      </c>
      <c r="AZ86">
        <v>1</v>
      </c>
      <c r="BA86">
        <v>1</v>
      </c>
      <c r="BB86">
        <v>1</v>
      </c>
      <c r="BC86">
        <v>1</v>
      </c>
      <c r="BD86" t="s">
        <v>3</v>
      </c>
      <c r="BE86" t="s">
        <v>3</v>
      </c>
      <c r="BF86" t="s">
        <v>3</v>
      </c>
      <c r="BG86" t="s">
        <v>3</v>
      </c>
      <c r="BH86">
        <v>3</v>
      </c>
      <c r="BI86">
        <v>1</v>
      </c>
      <c r="BJ86" t="s">
        <v>3</v>
      </c>
      <c r="BM86">
        <v>9001</v>
      </c>
      <c r="BN86">
        <v>0</v>
      </c>
      <c r="BO86" t="s">
        <v>3</v>
      </c>
      <c r="BP86">
        <v>0</v>
      </c>
      <c r="BQ86">
        <v>2</v>
      </c>
      <c r="BR86">
        <v>0</v>
      </c>
      <c r="BS86">
        <v>1</v>
      </c>
      <c r="BT86">
        <v>1</v>
      </c>
      <c r="BU86">
        <v>1</v>
      </c>
      <c r="BV86">
        <v>1</v>
      </c>
      <c r="BW86">
        <v>1</v>
      </c>
      <c r="BX86">
        <v>1</v>
      </c>
      <c r="BY86" t="s">
        <v>3</v>
      </c>
      <c r="BZ86">
        <v>93</v>
      </c>
      <c r="CA86">
        <v>62</v>
      </c>
      <c r="CB86" t="s">
        <v>3</v>
      </c>
      <c r="CE86">
        <v>0</v>
      </c>
      <c r="CF86">
        <v>0</v>
      </c>
      <c r="CG86">
        <v>0</v>
      </c>
      <c r="CM86">
        <v>0</v>
      </c>
      <c r="CN86" t="s">
        <v>3</v>
      </c>
      <c r="CO86">
        <v>0</v>
      </c>
      <c r="CP86">
        <f t="shared" si="75"/>
        <v>0</v>
      </c>
      <c r="CQ86">
        <f>ROUND(AL86*BC86,2)</f>
        <v>0</v>
      </c>
      <c r="CR86">
        <f>ROUND(AM86*BB86,2)</f>
        <v>0</v>
      </c>
      <c r="CS86">
        <f>ROUND(AN86*BS86,2)</f>
        <v>0</v>
      </c>
      <c r="CT86">
        <f>ROUND(AO86*BA86,2)</f>
        <v>0</v>
      </c>
      <c r="CU86">
        <f t="shared" si="76"/>
        <v>0</v>
      </c>
      <c r="CV86">
        <f>AH86</f>
        <v>0</v>
      </c>
      <c r="CW86">
        <f>AI86</f>
        <v>0</v>
      </c>
      <c r="CX86">
        <f t="shared" si="77"/>
        <v>0</v>
      </c>
      <c r="CY86">
        <f t="shared" si="78"/>
        <v>0</v>
      </c>
      <c r="CZ86">
        <f t="shared" si="79"/>
        <v>0</v>
      </c>
      <c r="DC86" t="s">
        <v>3</v>
      </c>
      <c r="DD86" t="s">
        <v>3</v>
      </c>
      <c r="DE86" t="s">
        <v>3</v>
      </c>
      <c r="DF86" t="s">
        <v>3</v>
      </c>
      <c r="DG86" t="s">
        <v>3</v>
      </c>
      <c r="DH86" t="s">
        <v>3</v>
      </c>
      <c r="DI86" t="s">
        <v>3</v>
      </c>
      <c r="DJ86" t="s">
        <v>3</v>
      </c>
      <c r="DK86" t="s">
        <v>3</v>
      </c>
      <c r="DL86" t="s">
        <v>3</v>
      </c>
      <c r="DM86" t="s">
        <v>3</v>
      </c>
      <c r="DN86">
        <v>0</v>
      </c>
      <c r="DO86">
        <v>0</v>
      </c>
      <c r="DP86">
        <v>1</v>
      </c>
      <c r="DQ86">
        <v>1</v>
      </c>
      <c r="DU86">
        <v>1013</v>
      </c>
      <c r="DV86" t="s">
        <v>32</v>
      </c>
      <c r="DW86" t="s">
        <v>32</v>
      </c>
      <c r="DX86">
        <v>1</v>
      </c>
      <c r="DZ86" t="s">
        <v>3</v>
      </c>
      <c r="EA86" t="s">
        <v>3</v>
      </c>
      <c r="EB86" t="s">
        <v>3</v>
      </c>
      <c r="EC86" t="s">
        <v>3</v>
      </c>
      <c r="EE86">
        <v>416980027</v>
      </c>
      <c r="EF86">
        <v>2</v>
      </c>
      <c r="EG86" t="s">
        <v>40</v>
      </c>
      <c r="EH86">
        <v>9</v>
      </c>
      <c r="EI86" t="s">
        <v>118</v>
      </c>
      <c r="EJ86">
        <v>1</v>
      </c>
      <c r="EK86">
        <v>9001</v>
      </c>
      <c r="EL86" t="s">
        <v>118</v>
      </c>
      <c r="EM86" t="s">
        <v>119</v>
      </c>
      <c r="EO86" t="s">
        <v>3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FQ86">
        <v>0</v>
      </c>
      <c r="FR86">
        <v>0</v>
      </c>
      <c r="FS86">
        <v>0</v>
      </c>
      <c r="FX86">
        <v>93</v>
      </c>
      <c r="FY86">
        <v>62</v>
      </c>
      <c r="GA86" t="s">
        <v>3</v>
      </c>
      <c r="GD86">
        <v>1</v>
      </c>
      <c r="GF86">
        <v>-442667550</v>
      </c>
      <c r="GG86">
        <v>2</v>
      </c>
      <c r="GH86">
        <v>1</v>
      </c>
      <c r="GI86">
        <v>-2</v>
      </c>
      <c r="GJ86">
        <v>0</v>
      </c>
      <c r="GK86">
        <v>0</v>
      </c>
      <c r="GL86">
        <f t="shared" si="80"/>
        <v>0</v>
      </c>
      <c r="GM86">
        <f t="shared" si="81"/>
        <v>0</v>
      </c>
      <c r="GN86">
        <f t="shared" si="82"/>
        <v>0</v>
      </c>
      <c r="GO86">
        <f t="shared" si="83"/>
        <v>0</v>
      </c>
      <c r="GP86">
        <f t="shared" si="84"/>
        <v>0</v>
      </c>
      <c r="GR86">
        <v>0</v>
      </c>
      <c r="GS86">
        <v>0</v>
      </c>
      <c r="GT86">
        <v>0</v>
      </c>
      <c r="GU86" t="s">
        <v>3</v>
      </c>
      <c r="GV86">
        <f t="shared" si="85"/>
        <v>0</v>
      </c>
      <c r="GW86">
        <v>1</v>
      </c>
      <c r="GX86">
        <f t="shared" si="86"/>
        <v>0</v>
      </c>
      <c r="HA86">
        <v>0</v>
      </c>
      <c r="HB86">
        <v>0</v>
      </c>
      <c r="HC86">
        <f t="shared" si="87"/>
        <v>0</v>
      </c>
      <c r="HE86" t="s">
        <v>3</v>
      </c>
      <c r="HF86" t="s">
        <v>3</v>
      </c>
      <c r="HM86" t="s">
        <v>23</v>
      </c>
      <c r="HN86" t="s">
        <v>120</v>
      </c>
      <c r="HO86" t="s">
        <v>121</v>
      </c>
      <c r="HP86" t="s">
        <v>118</v>
      </c>
      <c r="HQ86" t="s">
        <v>118</v>
      </c>
      <c r="HS86">
        <v>0</v>
      </c>
      <c r="IK86">
        <v>0</v>
      </c>
    </row>
    <row r="87" spans="1:245" x14ac:dyDescent="0.2">
      <c r="A87">
        <v>17</v>
      </c>
      <c r="B87">
        <v>1</v>
      </c>
      <c r="C87">
        <f>ROW(SmtRes!A165)</f>
        <v>165</v>
      </c>
      <c r="D87">
        <f>ROW(EtalonRes!A165)</f>
        <v>165</v>
      </c>
      <c r="E87" t="s">
        <v>172</v>
      </c>
      <c r="F87" t="s">
        <v>173</v>
      </c>
      <c r="G87" t="s">
        <v>174</v>
      </c>
      <c r="H87" t="s">
        <v>163</v>
      </c>
      <c r="I87">
        <f>ROUND(1/10,7)</f>
        <v>0.1</v>
      </c>
      <c r="J87">
        <v>0</v>
      </c>
      <c r="K87">
        <f>ROUND(1/10,7)</f>
        <v>0.1</v>
      </c>
      <c r="O87">
        <f t="shared" si="67"/>
        <v>437.71</v>
      </c>
      <c r="P87">
        <f>SUMIF(SmtRes!AQ160:'SmtRes'!AQ165,"=1",SmtRes!DF160:'SmtRes'!DF165)</f>
        <v>0</v>
      </c>
      <c r="Q87">
        <f>SUMIF(SmtRes!AQ160:'SmtRes'!AQ165,"=1",SmtRes!DG160:'SmtRes'!DG165)</f>
        <v>18.420000000000002</v>
      </c>
      <c r="R87">
        <f>SUMIF(SmtRes!AQ160:'SmtRes'!AQ165,"=1",SmtRes!DH160:'SmtRes'!DH165)</f>
        <v>50.73</v>
      </c>
      <c r="S87">
        <f>SUMIF(SmtRes!AQ160:'SmtRes'!AQ165,"=1",SmtRes!DI160:'SmtRes'!DI165)</f>
        <v>368.56</v>
      </c>
      <c r="T87">
        <f t="shared" si="68"/>
        <v>0</v>
      </c>
      <c r="U87">
        <f>SUMIF(SmtRes!AQ160:'SmtRes'!AQ165,"=1",SmtRes!CV160:'SmtRes'!CV165)</f>
        <v>0.76900000000000002</v>
      </c>
      <c r="V87">
        <f>SUMIF(SmtRes!AQ160:'SmtRes'!AQ165,"=1",SmtRes!CW160:'SmtRes'!CW165)</f>
        <v>9.4E-2</v>
      </c>
      <c r="W87">
        <f t="shared" si="69"/>
        <v>0</v>
      </c>
      <c r="X87">
        <f t="shared" si="70"/>
        <v>389.94</v>
      </c>
      <c r="Y87">
        <f t="shared" si="71"/>
        <v>259.95999999999998</v>
      </c>
      <c r="AA87">
        <v>449016111</v>
      </c>
      <c r="AB87">
        <f t="shared" si="72"/>
        <v>3869.7667999999999</v>
      </c>
      <c r="AC87">
        <f>ROUND((0),6)</f>
        <v>0</v>
      </c>
      <c r="AD87">
        <f>ROUND((((SUM(SmtRes!BR160:'SmtRes'!BR165))-(SUM(SmtRes!BS160:'SmtRes'!BS165)))+AE87),6)</f>
        <v>184.18049999999999</v>
      </c>
      <c r="AE87">
        <f>ROUND((SUM(SmtRes!BS160:'SmtRes'!BS165)),6)</f>
        <v>507.30860000000001</v>
      </c>
      <c r="AF87">
        <f>ROUND((SUM(SmtRes!BT160:'SmtRes'!BT165)),6)</f>
        <v>3685.5862999999999</v>
      </c>
      <c r="AG87">
        <f t="shared" si="73"/>
        <v>0</v>
      </c>
      <c r="AH87">
        <f>(SUM(SmtRes!BU160:'SmtRes'!BU165))</f>
        <v>7.69</v>
      </c>
      <c r="AI87">
        <f>(SUM(SmtRes!BV160:'SmtRes'!BV165))</f>
        <v>0.94</v>
      </c>
      <c r="AJ87">
        <f t="shared" si="74"/>
        <v>0</v>
      </c>
      <c r="AK87">
        <v>4377.0753999999997</v>
      </c>
      <c r="AL87">
        <v>0</v>
      </c>
      <c r="AM87">
        <v>184.18050000000002</v>
      </c>
      <c r="AN87">
        <v>507.30860000000007</v>
      </c>
      <c r="AO87">
        <v>3685.5862999999999</v>
      </c>
      <c r="AP87">
        <v>0</v>
      </c>
      <c r="AQ87">
        <v>7.69</v>
      </c>
      <c r="AR87">
        <v>0.94</v>
      </c>
      <c r="AS87">
        <v>0</v>
      </c>
      <c r="AT87">
        <v>93</v>
      </c>
      <c r="AU87">
        <v>62</v>
      </c>
      <c r="AV87">
        <v>1</v>
      </c>
      <c r="AW87">
        <v>1</v>
      </c>
      <c r="AZ87">
        <v>1</v>
      </c>
      <c r="BA87">
        <v>1</v>
      </c>
      <c r="BB87">
        <v>1</v>
      </c>
      <c r="BC87">
        <v>1</v>
      </c>
      <c r="BD87" t="s">
        <v>3</v>
      </c>
      <c r="BE87" t="s">
        <v>3</v>
      </c>
      <c r="BF87" t="s">
        <v>3</v>
      </c>
      <c r="BG87" t="s">
        <v>3</v>
      </c>
      <c r="BH87">
        <v>0</v>
      </c>
      <c r="BI87">
        <v>1</v>
      </c>
      <c r="BJ87" t="s">
        <v>175</v>
      </c>
      <c r="BM87">
        <v>9001</v>
      </c>
      <c r="BN87">
        <v>0</v>
      </c>
      <c r="BO87" t="s">
        <v>3</v>
      </c>
      <c r="BP87">
        <v>0</v>
      </c>
      <c r="BQ87">
        <v>2</v>
      </c>
      <c r="BR87">
        <v>0</v>
      </c>
      <c r="BS87">
        <v>1</v>
      </c>
      <c r="BT87">
        <v>1</v>
      </c>
      <c r="BU87">
        <v>1</v>
      </c>
      <c r="BV87">
        <v>1</v>
      </c>
      <c r="BW87">
        <v>1</v>
      </c>
      <c r="BX87">
        <v>1</v>
      </c>
      <c r="BY87" t="s">
        <v>3</v>
      </c>
      <c r="BZ87">
        <v>93</v>
      </c>
      <c r="CA87">
        <v>62</v>
      </c>
      <c r="CB87" t="s">
        <v>3</v>
      </c>
      <c r="CE87">
        <v>0</v>
      </c>
      <c r="CF87">
        <v>0</v>
      </c>
      <c r="CG87">
        <v>0</v>
      </c>
      <c r="CM87">
        <v>0</v>
      </c>
      <c r="CN87" t="s">
        <v>3</v>
      </c>
      <c r="CO87">
        <v>0</v>
      </c>
      <c r="CP87">
        <f t="shared" si="75"/>
        <v>437.71000000000004</v>
      </c>
      <c r="CQ87">
        <f>SUMIF(SmtRes!AQ160:'SmtRes'!AQ165,"=1",SmtRes!AA160:'SmtRes'!AA165)</f>
        <v>0</v>
      </c>
      <c r="CR87">
        <f>SUMIF(SmtRes!AQ160:'SmtRes'!AQ165,"=1",SmtRes!AB160:'SmtRes'!AB165)</f>
        <v>724.71</v>
      </c>
      <c r="CS87">
        <f>SUMIF(SmtRes!AQ160:'SmtRes'!AQ165,"=1",SmtRes!AC160:'SmtRes'!AC165)</f>
        <v>1079.3800000000001</v>
      </c>
      <c r="CT87">
        <f>SUMIF(SmtRes!AQ160:'SmtRes'!AQ165,"=1",SmtRes!AD160:'SmtRes'!AD165)</f>
        <v>479.27</v>
      </c>
      <c r="CU87">
        <f t="shared" si="76"/>
        <v>0</v>
      </c>
      <c r="CV87">
        <f>SUMIF(SmtRes!AQ160:'SmtRes'!AQ165,"=1",SmtRes!BU160:'SmtRes'!BU165)</f>
        <v>7.69</v>
      </c>
      <c r="CW87">
        <f>SUMIF(SmtRes!AQ160:'SmtRes'!AQ165,"=1",SmtRes!BV160:'SmtRes'!BV165)</f>
        <v>0.94</v>
      </c>
      <c r="CX87">
        <f t="shared" si="77"/>
        <v>0</v>
      </c>
      <c r="CY87">
        <f t="shared" si="78"/>
        <v>389.93970000000002</v>
      </c>
      <c r="CZ87">
        <f t="shared" si="79"/>
        <v>259.95979999999997</v>
      </c>
      <c r="DC87" t="s">
        <v>3</v>
      </c>
      <c r="DD87" t="s">
        <v>23</v>
      </c>
      <c r="DE87" t="s">
        <v>3</v>
      </c>
      <c r="DF87" t="s">
        <v>3</v>
      </c>
      <c r="DG87" t="s">
        <v>3</v>
      </c>
      <c r="DH87" t="s">
        <v>3</v>
      </c>
      <c r="DI87" t="s">
        <v>3</v>
      </c>
      <c r="DJ87" t="s">
        <v>3</v>
      </c>
      <c r="DK87" t="s">
        <v>3</v>
      </c>
      <c r="DL87" t="s">
        <v>3</v>
      </c>
      <c r="DM87" t="s">
        <v>3</v>
      </c>
      <c r="DN87">
        <v>0</v>
      </c>
      <c r="DO87">
        <v>0</v>
      </c>
      <c r="DP87">
        <v>1</v>
      </c>
      <c r="DQ87">
        <v>1</v>
      </c>
      <c r="DU87">
        <v>1013</v>
      </c>
      <c r="DV87" t="s">
        <v>163</v>
      </c>
      <c r="DW87" t="s">
        <v>163</v>
      </c>
      <c r="DX87">
        <v>1</v>
      </c>
      <c r="DZ87" t="s">
        <v>3</v>
      </c>
      <c r="EA87" t="s">
        <v>3</v>
      </c>
      <c r="EB87" t="s">
        <v>3</v>
      </c>
      <c r="EC87" t="s">
        <v>3</v>
      </c>
      <c r="EE87">
        <v>416980027</v>
      </c>
      <c r="EF87">
        <v>2</v>
      </c>
      <c r="EG87" t="s">
        <v>40</v>
      </c>
      <c r="EH87">
        <v>9</v>
      </c>
      <c r="EI87" t="s">
        <v>118</v>
      </c>
      <c r="EJ87">
        <v>1</v>
      </c>
      <c r="EK87">
        <v>9001</v>
      </c>
      <c r="EL87" t="s">
        <v>118</v>
      </c>
      <c r="EM87" t="s">
        <v>119</v>
      </c>
      <c r="EO87" t="s">
        <v>3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7.69</v>
      </c>
      <c r="EX87">
        <v>0.94</v>
      </c>
      <c r="EY87">
        <v>0</v>
      </c>
      <c r="FQ87">
        <v>0</v>
      </c>
      <c r="FR87">
        <v>0</v>
      </c>
      <c r="FS87">
        <v>0</v>
      </c>
      <c r="FX87">
        <v>93</v>
      </c>
      <c r="FY87">
        <v>62</v>
      </c>
      <c r="GA87" t="s">
        <v>3</v>
      </c>
      <c r="GD87">
        <v>1</v>
      </c>
      <c r="GF87">
        <v>750805612</v>
      </c>
      <c r="GG87">
        <v>2</v>
      </c>
      <c r="GH87">
        <v>1</v>
      </c>
      <c r="GI87">
        <v>-2</v>
      </c>
      <c r="GJ87">
        <v>0</v>
      </c>
      <c r="GK87">
        <v>0</v>
      </c>
      <c r="GL87">
        <f t="shared" si="80"/>
        <v>0</v>
      </c>
      <c r="GM87">
        <f t="shared" si="81"/>
        <v>1087.6099999999999</v>
      </c>
      <c r="GN87">
        <f t="shared" si="82"/>
        <v>1087.6099999999999</v>
      </c>
      <c r="GO87">
        <f t="shared" si="83"/>
        <v>0</v>
      </c>
      <c r="GP87">
        <f t="shared" si="84"/>
        <v>0</v>
      </c>
      <c r="GR87">
        <v>0</v>
      </c>
      <c r="GS87">
        <v>0</v>
      </c>
      <c r="GT87">
        <v>0</v>
      </c>
      <c r="GU87" t="s">
        <v>3</v>
      </c>
      <c r="GV87">
        <f t="shared" si="85"/>
        <v>0</v>
      </c>
      <c r="GW87">
        <v>1</v>
      </c>
      <c r="GX87">
        <f t="shared" si="86"/>
        <v>0</v>
      </c>
      <c r="HA87">
        <v>0</v>
      </c>
      <c r="HB87">
        <v>0</v>
      </c>
      <c r="HC87">
        <f t="shared" si="87"/>
        <v>0</v>
      </c>
      <c r="HE87" t="s">
        <v>3</v>
      </c>
      <c r="HF87" t="s">
        <v>3</v>
      </c>
      <c r="HM87" t="s">
        <v>3</v>
      </c>
      <c r="HN87" t="s">
        <v>120</v>
      </c>
      <c r="HO87" t="s">
        <v>121</v>
      </c>
      <c r="HP87" t="s">
        <v>118</v>
      </c>
      <c r="HQ87" t="s">
        <v>118</v>
      </c>
      <c r="HS87">
        <v>0</v>
      </c>
      <c r="IK87">
        <v>0</v>
      </c>
    </row>
    <row r="88" spans="1:245" x14ac:dyDescent="0.2">
      <c r="A88">
        <v>18</v>
      </c>
      <c r="B88">
        <v>1</v>
      </c>
      <c r="C88">
        <v>164</v>
      </c>
      <c r="E88" t="s">
        <v>176</v>
      </c>
      <c r="F88" t="s">
        <v>166</v>
      </c>
      <c r="G88" t="s">
        <v>167</v>
      </c>
      <c r="H88" t="s">
        <v>168</v>
      </c>
      <c r="I88">
        <f>I87*J88</f>
        <v>0</v>
      </c>
      <c r="J88">
        <v>0</v>
      </c>
      <c r="K88">
        <v>160</v>
      </c>
      <c r="O88">
        <f t="shared" si="67"/>
        <v>0</v>
      </c>
      <c r="P88">
        <f>ROUND(CQ88*I88,2)</f>
        <v>0</v>
      </c>
      <c r="Q88">
        <f>ROUND(CR88*I88,2)</f>
        <v>0</v>
      </c>
      <c r="R88">
        <f>ROUND(CS88*I88,2)</f>
        <v>0</v>
      </c>
      <c r="S88">
        <f>ROUND(CT88*I88,2)</f>
        <v>0</v>
      </c>
      <c r="T88">
        <f t="shared" si="68"/>
        <v>0</v>
      </c>
      <c r="U88">
        <f>ROUND(CV88*I88,7)</f>
        <v>0</v>
      </c>
      <c r="V88">
        <f>ROUND(CW88*I88,7)</f>
        <v>0</v>
      </c>
      <c r="W88">
        <f t="shared" si="69"/>
        <v>0</v>
      </c>
      <c r="X88">
        <f t="shared" si="70"/>
        <v>0</v>
      </c>
      <c r="Y88">
        <f t="shared" si="71"/>
        <v>0</v>
      </c>
      <c r="AA88">
        <v>449016111</v>
      </c>
      <c r="AB88">
        <f t="shared" si="72"/>
        <v>0</v>
      </c>
      <c r="AC88">
        <f>ROUND((ES88),6)</f>
        <v>0</v>
      </c>
      <c r="AD88">
        <f>ROUND((((ET88)-(EU88))+AE88),6)</f>
        <v>0</v>
      </c>
      <c r="AE88">
        <f>ROUND((EU88),6)</f>
        <v>0</v>
      </c>
      <c r="AF88">
        <f>ROUND((EV88),6)</f>
        <v>0</v>
      </c>
      <c r="AG88">
        <f t="shared" si="73"/>
        <v>0</v>
      </c>
      <c r="AH88">
        <f>(EW88)</f>
        <v>0</v>
      </c>
      <c r="AI88">
        <f>(EX88)</f>
        <v>0</v>
      </c>
      <c r="AJ88">
        <f t="shared" si="74"/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93</v>
      </c>
      <c r="AU88">
        <v>62</v>
      </c>
      <c r="AV88">
        <v>1</v>
      </c>
      <c r="AW88">
        <v>1</v>
      </c>
      <c r="AZ88">
        <v>1</v>
      </c>
      <c r="BA88">
        <v>1</v>
      </c>
      <c r="BB88">
        <v>1</v>
      </c>
      <c r="BC88">
        <v>1</v>
      </c>
      <c r="BD88" t="s">
        <v>3</v>
      </c>
      <c r="BE88" t="s">
        <v>3</v>
      </c>
      <c r="BF88" t="s">
        <v>3</v>
      </c>
      <c r="BG88" t="s">
        <v>3</v>
      </c>
      <c r="BH88">
        <v>3</v>
      </c>
      <c r="BI88">
        <v>1</v>
      </c>
      <c r="BJ88" t="s">
        <v>3</v>
      </c>
      <c r="BM88">
        <v>9001</v>
      </c>
      <c r="BN88">
        <v>0</v>
      </c>
      <c r="BO88" t="s">
        <v>3</v>
      </c>
      <c r="BP88">
        <v>0</v>
      </c>
      <c r="BQ88">
        <v>2</v>
      </c>
      <c r="BR88">
        <v>0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 t="s">
        <v>3</v>
      </c>
      <c r="BZ88">
        <v>93</v>
      </c>
      <c r="CA88">
        <v>62</v>
      </c>
      <c r="CB88" t="s">
        <v>3</v>
      </c>
      <c r="CE88">
        <v>0</v>
      </c>
      <c r="CF88">
        <v>0</v>
      </c>
      <c r="CG88">
        <v>0</v>
      </c>
      <c r="CM88">
        <v>0</v>
      </c>
      <c r="CN88" t="s">
        <v>3</v>
      </c>
      <c r="CO88">
        <v>0</v>
      </c>
      <c r="CP88">
        <f t="shared" si="75"/>
        <v>0</v>
      </c>
      <c r="CQ88">
        <f>ROUND(AL88*BC88,2)</f>
        <v>0</v>
      </c>
      <c r="CR88">
        <f>ROUND(AM88*BB88,2)</f>
        <v>0</v>
      </c>
      <c r="CS88">
        <f>ROUND(AN88*BS88,2)</f>
        <v>0</v>
      </c>
      <c r="CT88">
        <f>ROUND(AO88*BA88,2)</f>
        <v>0</v>
      </c>
      <c r="CU88">
        <f t="shared" si="76"/>
        <v>0</v>
      </c>
      <c r="CV88">
        <f>AH88</f>
        <v>0</v>
      </c>
      <c r="CW88">
        <f>AI88</f>
        <v>0</v>
      </c>
      <c r="CX88">
        <f t="shared" si="77"/>
        <v>0</v>
      </c>
      <c r="CY88">
        <f t="shared" si="78"/>
        <v>0</v>
      </c>
      <c r="CZ88">
        <f t="shared" si="79"/>
        <v>0</v>
      </c>
      <c r="DC88" t="s">
        <v>3</v>
      </c>
      <c r="DD88" t="s">
        <v>3</v>
      </c>
      <c r="DE88" t="s">
        <v>3</v>
      </c>
      <c r="DF88" t="s">
        <v>3</v>
      </c>
      <c r="DG88" t="s">
        <v>3</v>
      </c>
      <c r="DH88" t="s">
        <v>3</v>
      </c>
      <c r="DI88" t="s">
        <v>3</v>
      </c>
      <c r="DJ88" t="s">
        <v>3</v>
      </c>
      <c r="DK88" t="s">
        <v>3</v>
      </c>
      <c r="DL88" t="s">
        <v>3</v>
      </c>
      <c r="DM88" t="s">
        <v>3</v>
      </c>
      <c r="DN88">
        <v>0</v>
      </c>
      <c r="DO88">
        <v>0</v>
      </c>
      <c r="DP88">
        <v>1</v>
      </c>
      <c r="DQ88">
        <v>1</v>
      </c>
      <c r="DU88">
        <v>1013</v>
      </c>
      <c r="DV88" t="s">
        <v>168</v>
      </c>
      <c r="DW88" t="s">
        <v>168</v>
      </c>
      <c r="DX88">
        <v>1</v>
      </c>
      <c r="DZ88" t="s">
        <v>3</v>
      </c>
      <c r="EA88" t="s">
        <v>3</v>
      </c>
      <c r="EB88" t="s">
        <v>3</v>
      </c>
      <c r="EC88" t="s">
        <v>3</v>
      </c>
      <c r="EE88">
        <v>416980027</v>
      </c>
      <c r="EF88">
        <v>2</v>
      </c>
      <c r="EG88" t="s">
        <v>40</v>
      </c>
      <c r="EH88">
        <v>9</v>
      </c>
      <c r="EI88" t="s">
        <v>118</v>
      </c>
      <c r="EJ88">
        <v>1</v>
      </c>
      <c r="EK88">
        <v>9001</v>
      </c>
      <c r="EL88" t="s">
        <v>118</v>
      </c>
      <c r="EM88" t="s">
        <v>119</v>
      </c>
      <c r="EO88" t="s">
        <v>3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FQ88">
        <v>0</v>
      </c>
      <c r="FR88">
        <v>0</v>
      </c>
      <c r="FS88">
        <v>0</v>
      </c>
      <c r="FX88">
        <v>93</v>
      </c>
      <c r="FY88">
        <v>62</v>
      </c>
      <c r="GA88" t="s">
        <v>3</v>
      </c>
      <c r="GD88">
        <v>1</v>
      </c>
      <c r="GF88">
        <v>-1614040265</v>
      </c>
      <c r="GG88">
        <v>2</v>
      </c>
      <c r="GH88">
        <v>1</v>
      </c>
      <c r="GI88">
        <v>-2</v>
      </c>
      <c r="GJ88">
        <v>0</v>
      </c>
      <c r="GK88">
        <v>0</v>
      </c>
      <c r="GL88">
        <f t="shared" si="80"/>
        <v>0</v>
      </c>
      <c r="GM88">
        <f t="shared" si="81"/>
        <v>0</v>
      </c>
      <c r="GN88">
        <f t="shared" si="82"/>
        <v>0</v>
      </c>
      <c r="GO88">
        <f t="shared" si="83"/>
        <v>0</v>
      </c>
      <c r="GP88">
        <f t="shared" si="84"/>
        <v>0</v>
      </c>
      <c r="GR88">
        <v>0</v>
      </c>
      <c r="GS88">
        <v>0</v>
      </c>
      <c r="GT88">
        <v>0</v>
      </c>
      <c r="GU88" t="s">
        <v>3</v>
      </c>
      <c r="GV88">
        <f t="shared" si="85"/>
        <v>0</v>
      </c>
      <c r="GW88">
        <v>1</v>
      </c>
      <c r="GX88">
        <f t="shared" si="86"/>
        <v>0</v>
      </c>
      <c r="HA88">
        <v>0</v>
      </c>
      <c r="HB88">
        <v>0</v>
      </c>
      <c r="HC88">
        <f t="shared" si="87"/>
        <v>0</v>
      </c>
      <c r="HE88" t="s">
        <v>3</v>
      </c>
      <c r="HF88" t="s">
        <v>3</v>
      </c>
      <c r="HM88" t="s">
        <v>23</v>
      </c>
      <c r="HN88" t="s">
        <v>120</v>
      </c>
      <c r="HO88" t="s">
        <v>121</v>
      </c>
      <c r="HP88" t="s">
        <v>118</v>
      </c>
      <c r="HQ88" t="s">
        <v>118</v>
      </c>
      <c r="HS88">
        <v>0</v>
      </c>
      <c r="IK88">
        <v>0</v>
      </c>
    </row>
    <row r="89" spans="1:245" x14ac:dyDescent="0.2">
      <c r="A89">
        <v>18</v>
      </c>
      <c r="B89">
        <v>1</v>
      </c>
      <c r="C89">
        <v>165</v>
      </c>
      <c r="E89" t="s">
        <v>177</v>
      </c>
      <c r="F89" t="s">
        <v>170</v>
      </c>
      <c r="G89" t="s">
        <v>171</v>
      </c>
      <c r="H89" t="s">
        <v>32</v>
      </c>
      <c r="I89">
        <f>I87*J89</f>
        <v>0</v>
      </c>
      <c r="J89">
        <v>0</v>
      </c>
      <c r="K89">
        <v>10</v>
      </c>
      <c r="O89">
        <f t="shared" si="67"/>
        <v>0</v>
      </c>
      <c r="P89">
        <f>ROUND(CQ89*I89,2)</f>
        <v>0</v>
      </c>
      <c r="Q89">
        <f>ROUND(CR89*I89,2)</f>
        <v>0</v>
      </c>
      <c r="R89">
        <f>ROUND(CS89*I89,2)</f>
        <v>0</v>
      </c>
      <c r="S89">
        <f>ROUND(CT89*I89,2)</f>
        <v>0</v>
      </c>
      <c r="T89">
        <f t="shared" si="68"/>
        <v>0</v>
      </c>
      <c r="U89">
        <f>ROUND(CV89*I89,7)</f>
        <v>0</v>
      </c>
      <c r="V89">
        <f>ROUND(CW89*I89,7)</f>
        <v>0</v>
      </c>
      <c r="W89">
        <f t="shared" si="69"/>
        <v>0</v>
      </c>
      <c r="X89">
        <f t="shared" si="70"/>
        <v>0</v>
      </c>
      <c r="Y89">
        <f t="shared" si="71"/>
        <v>0</v>
      </c>
      <c r="AA89">
        <v>449016111</v>
      </c>
      <c r="AB89">
        <f t="shared" si="72"/>
        <v>0</v>
      </c>
      <c r="AC89">
        <f>ROUND((ES89),6)</f>
        <v>0</v>
      </c>
      <c r="AD89">
        <f>ROUND((((ET89)-(EU89))+AE89),6)</f>
        <v>0</v>
      </c>
      <c r="AE89">
        <f>ROUND((EU89),6)</f>
        <v>0</v>
      </c>
      <c r="AF89">
        <f>ROUND((EV89),6)</f>
        <v>0</v>
      </c>
      <c r="AG89">
        <f t="shared" si="73"/>
        <v>0</v>
      </c>
      <c r="AH89">
        <f>(EW89)</f>
        <v>0</v>
      </c>
      <c r="AI89">
        <f>(EX89)</f>
        <v>0</v>
      </c>
      <c r="AJ89">
        <f t="shared" si="74"/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93</v>
      </c>
      <c r="AU89">
        <v>62</v>
      </c>
      <c r="AV89">
        <v>1</v>
      </c>
      <c r="AW89">
        <v>1</v>
      </c>
      <c r="AZ89">
        <v>1</v>
      </c>
      <c r="BA89">
        <v>1</v>
      </c>
      <c r="BB89">
        <v>1</v>
      </c>
      <c r="BC89">
        <v>1</v>
      </c>
      <c r="BD89" t="s">
        <v>3</v>
      </c>
      <c r="BE89" t="s">
        <v>3</v>
      </c>
      <c r="BF89" t="s">
        <v>3</v>
      </c>
      <c r="BG89" t="s">
        <v>3</v>
      </c>
      <c r="BH89">
        <v>3</v>
      </c>
      <c r="BI89">
        <v>1</v>
      </c>
      <c r="BJ89" t="s">
        <v>3</v>
      </c>
      <c r="BM89">
        <v>9001</v>
      </c>
      <c r="BN89">
        <v>0</v>
      </c>
      <c r="BO89" t="s">
        <v>3</v>
      </c>
      <c r="BP89">
        <v>0</v>
      </c>
      <c r="BQ89">
        <v>2</v>
      </c>
      <c r="BR89">
        <v>0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 t="s">
        <v>3</v>
      </c>
      <c r="BZ89">
        <v>93</v>
      </c>
      <c r="CA89">
        <v>62</v>
      </c>
      <c r="CB89" t="s">
        <v>3</v>
      </c>
      <c r="CE89">
        <v>0</v>
      </c>
      <c r="CF89">
        <v>0</v>
      </c>
      <c r="CG89">
        <v>0</v>
      </c>
      <c r="CM89">
        <v>0</v>
      </c>
      <c r="CN89" t="s">
        <v>3</v>
      </c>
      <c r="CO89">
        <v>0</v>
      </c>
      <c r="CP89">
        <f t="shared" si="75"/>
        <v>0</v>
      </c>
      <c r="CQ89">
        <f>ROUND(AL89*BC89,2)</f>
        <v>0</v>
      </c>
      <c r="CR89">
        <f>ROUND(AM89*BB89,2)</f>
        <v>0</v>
      </c>
      <c r="CS89">
        <f>ROUND(AN89*BS89,2)</f>
        <v>0</v>
      </c>
      <c r="CT89">
        <f>ROUND(AO89*BA89,2)</f>
        <v>0</v>
      </c>
      <c r="CU89">
        <f t="shared" si="76"/>
        <v>0</v>
      </c>
      <c r="CV89">
        <f>AH89</f>
        <v>0</v>
      </c>
      <c r="CW89">
        <f>AI89</f>
        <v>0</v>
      </c>
      <c r="CX89">
        <f t="shared" si="77"/>
        <v>0</v>
      </c>
      <c r="CY89">
        <f t="shared" si="78"/>
        <v>0</v>
      </c>
      <c r="CZ89">
        <f t="shared" si="79"/>
        <v>0</v>
      </c>
      <c r="DC89" t="s">
        <v>3</v>
      </c>
      <c r="DD89" t="s">
        <v>3</v>
      </c>
      <c r="DE89" t="s">
        <v>3</v>
      </c>
      <c r="DF89" t="s">
        <v>3</v>
      </c>
      <c r="DG89" t="s">
        <v>3</v>
      </c>
      <c r="DH89" t="s">
        <v>3</v>
      </c>
      <c r="DI89" t="s">
        <v>3</v>
      </c>
      <c r="DJ89" t="s">
        <v>3</v>
      </c>
      <c r="DK89" t="s">
        <v>3</v>
      </c>
      <c r="DL89" t="s">
        <v>3</v>
      </c>
      <c r="DM89" t="s">
        <v>3</v>
      </c>
      <c r="DN89">
        <v>0</v>
      </c>
      <c r="DO89">
        <v>0</v>
      </c>
      <c r="DP89">
        <v>1</v>
      </c>
      <c r="DQ89">
        <v>1</v>
      </c>
      <c r="DU89">
        <v>1013</v>
      </c>
      <c r="DV89" t="s">
        <v>32</v>
      </c>
      <c r="DW89" t="s">
        <v>32</v>
      </c>
      <c r="DX89">
        <v>1</v>
      </c>
      <c r="DZ89" t="s">
        <v>3</v>
      </c>
      <c r="EA89" t="s">
        <v>3</v>
      </c>
      <c r="EB89" t="s">
        <v>3</v>
      </c>
      <c r="EC89" t="s">
        <v>3</v>
      </c>
      <c r="EE89">
        <v>416980027</v>
      </c>
      <c r="EF89">
        <v>2</v>
      </c>
      <c r="EG89" t="s">
        <v>40</v>
      </c>
      <c r="EH89">
        <v>9</v>
      </c>
      <c r="EI89" t="s">
        <v>118</v>
      </c>
      <c r="EJ89">
        <v>1</v>
      </c>
      <c r="EK89">
        <v>9001</v>
      </c>
      <c r="EL89" t="s">
        <v>118</v>
      </c>
      <c r="EM89" t="s">
        <v>119</v>
      </c>
      <c r="EO89" t="s">
        <v>3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FQ89">
        <v>0</v>
      </c>
      <c r="FR89">
        <v>0</v>
      </c>
      <c r="FS89">
        <v>0</v>
      </c>
      <c r="FX89">
        <v>93</v>
      </c>
      <c r="FY89">
        <v>62</v>
      </c>
      <c r="GA89" t="s">
        <v>3</v>
      </c>
      <c r="GD89">
        <v>1</v>
      </c>
      <c r="GF89">
        <v>-442667550</v>
      </c>
      <c r="GG89">
        <v>2</v>
      </c>
      <c r="GH89">
        <v>1</v>
      </c>
      <c r="GI89">
        <v>-2</v>
      </c>
      <c r="GJ89">
        <v>0</v>
      </c>
      <c r="GK89">
        <v>0</v>
      </c>
      <c r="GL89">
        <f t="shared" si="80"/>
        <v>0</v>
      </c>
      <c r="GM89">
        <f t="shared" si="81"/>
        <v>0</v>
      </c>
      <c r="GN89">
        <f t="shared" si="82"/>
        <v>0</v>
      </c>
      <c r="GO89">
        <f t="shared" si="83"/>
        <v>0</v>
      </c>
      <c r="GP89">
        <f t="shared" si="84"/>
        <v>0</v>
      </c>
      <c r="GR89">
        <v>0</v>
      </c>
      <c r="GS89">
        <v>0</v>
      </c>
      <c r="GT89">
        <v>0</v>
      </c>
      <c r="GU89" t="s">
        <v>3</v>
      </c>
      <c r="GV89">
        <f t="shared" si="85"/>
        <v>0</v>
      </c>
      <c r="GW89">
        <v>1</v>
      </c>
      <c r="GX89">
        <f t="shared" si="86"/>
        <v>0</v>
      </c>
      <c r="HA89">
        <v>0</v>
      </c>
      <c r="HB89">
        <v>0</v>
      </c>
      <c r="HC89">
        <f t="shared" si="87"/>
        <v>0</v>
      </c>
      <c r="HE89" t="s">
        <v>3</v>
      </c>
      <c r="HF89" t="s">
        <v>3</v>
      </c>
      <c r="HM89" t="s">
        <v>23</v>
      </c>
      <c r="HN89" t="s">
        <v>120</v>
      </c>
      <c r="HO89" t="s">
        <v>121</v>
      </c>
      <c r="HP89" t="s">
        <v>118</v>
      </c>
      <c r="HQ89" t="s">
        <v>118</v>
      </c>
      <c r="HS89">
        <v>0</v>
      </c>
      <c r="IK89">
        <v>0</v>
      </c>
    </row>
    <row r="90" spans="1:245" x14ac:dyDescent="0.2">
      <c r="A90">
        <v>17</v>
      </c>
      <c r="B90">
        <v>1</v>
      </c>
      <c r="C90">
        <f>ROW(SmtRes!A176)</f>
        <v>176</v>
      </c>
      <c r="D90">
        <f>ROW(EtalonRes!A176)</f>
        <v>176</v>
      </c>
      <c r="E90" t="s">
        <v>178</v>
      </c>
      <c r="F90" t="s">
        <v>179</v>
      </c>
      <c r="G90" t="s">
        <v>1924</v>
      </c>
      <c r="H90" t="s">
        <v>83</v>
      </c>
      <c r="I90">
        <v>1</v>
      </c>
      <c r="J90">
        <v>0</v>
      </c>
      <c r="K90">
        <v>1</v>
      </c>
      <c r="O90">
        <f t="shared" si="67"/>
        <v>18301.02</v>
      </c>
      <c r="P90">
        <f>SUMIF(SmtRes!AQ166:'SmtRes'!AQ176,"=1",SmtRes!DF166:'SmtRes'!DF176)</f>
        <v>0</v>
      </c>
      <c r="Q90">
        <f>SUMIF(SmtRes!AQ166:'SmtRes'!AQ176,"=1",SmtRes!DG166:'SmtRes'!DG176)</f>
        <v>1750.48</v>
      </c>
      <c r="R90">
        <f>SUMIF(SmtRes!AQ166:'SmtRes'!AQ176,"=1",SmtRes!DH166:'SmtRes'!DH176)</f>
        <v>61.06</v>
      </c>
      <c r="S90">
        <f>SUMIF(SmtRes!AQ166:'SmtRes'!AQ176,"=1",SmtRes!DI166:'SmtRes'!DI176)</f>
        <v>16489.48</v>
      </c>
      <c r="T90">
        <f t="shared" si="68"/>
        <v>0</v>
      </c>
      <c r="U90">
        <f>SUMIF(SmtRes!AQ166:'SmtRes'!AQ176,"=1",SmtRes!CV166:'SmtRes'!CV176)</f>
        <v>30.9</v>
      </c>
      <c r="V90">
        <f>SUMIF(SmtRes!AQ166:'SmtRes'!AQ176,"=1",SmtRes!CW166:'SmtRes'!CW176)</f>
        <v>0.09</v>
      </c>
      <c r="W90">
        <f t="shared" si="69"/>
        <v>0</v>
      </c>
      <c r="X90">
        <f t="shared" si="70"/>
        <v>12081.89</v>
      </c>
      <c r="Y90">
        <f t="shared" si="71"/>
        <v>5627.18</v>
      </c>
      <c r="AA90">
        <v>449016111</v>
      </c>
      <c r="AB90">
        <f t="shared" si="72"/>
        <v>18197.857</v>
      </c>
      <c r="AC90">
        <f>ROUND((0),6)</f>
        <v>0</v>
      </c>
      <c r="AD90">
        <f>ROUND((((SUM(SmtRes!BR166:'SmtRes'!BR176))-(SUM(SmtRes!BS166:'SmtRes'!BS176)))+AE90),6)</f>
        <v>1708.3810000000001</v>
      </c>
      <c r="AE90">
        <f>ROUND((SUM(SmtRes!BS166:'SmtRes'!BS176)),6)</f>
        <v>61.057099999999998</v>
      </c>
      <c r="AF90">
        <f>ROUND((SUM(SmtRes!BT166:'SmtRes'!BT176)),6)</f>
        <v>16489.475999999999</v>
      </c>
      <c r="AG90">
        <f t="shared" si="73"/>
        <v>0</v>
      </c>
      <c r="AH90">
        <f>(SUM(SmtRes!BU166:'SmtRes'!BU176))</f>
        <v>30.9</v>
      </c>
      <c r="AI90">
        <f>(SUM(SmtRes!BV166:'SmtRes'!BV176))</f>
        <v>0.09</v>
      </c>
      <c r="AJ90">
        <f t="shared" si="74"/>
        <v>0</v>
      </c>
      <c r="AK90">
        <v>18940.624992000001</v>
      </c>
      <c r="AL90">
        <v>681.71089199999994</v>
      </c>
      <c r="AM90">
        <v>1708.3810000000001</v>
      </c>
      <c r="AN90">
        <v>61.057100000000005</v>
      </c>
      <c r="AO90">
        <v>16489.475999999999</v>
      </c>
      <c r="AP90">
        <v>0</v>
      </c>
      <c r="AQ90">
        <v>30.9</v>
      </c>
      <c r="AR90">
        <v>0.09</v>
      </c>
      <c r="AS90">
        <v>0</v>
      </c>
      <c r="AT90">
        <v>73</v>
      </c>
      <c r="AU90">
        <v>34</v>
      </c>
      <c r="AV90">
        <v>1</v>
      </c>
      <c r="AW90">
        <v>1</v>
      </c>
      <c r="AZ90">
        <v>1</v>
      </c>
      <c r="BA90">
        <v>1</v>
      </c>
      <c r="BB90">
        <v>1</v>
      </c>
      <c r="BC90">
        <v>1</v>
      </c>
      <c r="BD90" t="s">
        <v>3</v>
      </c>
      <c r="BE90" t="s">
        <v>3</v>
      </c>
      <c r="BF90" t="s">
        <v>3</v>
      </c>
      <c r="BG90" t="s">
        <v>3</v>
      </c>
      <c r="BH90">
        <v>0</v>
      </c>
      <c r="BI90">
        <v>1</v>
      </c>
      <c r="BJ90" t="s">
        <v>180</v>
      </c>
      <c r="BM90">
        <v>6003</v>
      </c>
      <c r="BN90">
        <v>0</v>
      </c>
      <c r="BO90" t="s">
        <v>3</v>
      </c>
      <c r="BP90">
        <v>0</v>
      </c>
      <c r="BQ90">
        <v>2</v>
      </c>
      <c r="BR90">
        <v>0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 t="s">
        <v>3</v>
      </c>
      <c r="BZ90">
        <v>73</v>
      </c>
      <c r="CA90">
        <v>34</v>
      </c>
      <c r="CB90" t="s">
        <v>3</v>
      </c>
      <c r="CE90">
        <v>0</v>
      </c>
      <c r="CF90">
        <v>0</v>
      </c>
      <c r="CG90">
        <v>0</v>
      </c>
      <c r="CM90">
        <v>0</v>
      </c>
      <c r="CN90" t="s">
        <v>3</v>
      </c>
      <c r="CO90">
        <v>0</v>
      </c>
      <c r="CP90">
        <f t="shared" si="75"/>
        <v>18301.02</v>
      </c>
      <c r="CQ90">
        <f>SUMIF(SmtRes!AQ166:'SmtRes'!AQ176,"=1",SmtRes!AA166:'SmtRes'!AA176)</f>
        <v>115594.46</v>
      </c>
      <c r="CR90">
        <f>SUMIF(SmtRes!AQ166:'SmtRes'!AQ176,"=1",SmtRes!AB166:'SmtRes'!AB176)</f>
        <v>3115.5699999999993</v>
      </c>
      <c r="CS90">
        <f>SUMIF(SmtRes!AQ166:'SmtRes'!AQ176,"=1",SmtRes!AC166:'SmtRes'!AC176)</f>
        <v>1345.19</v>
      </c>
      <c r="CT90">
        <f>SUMIF(SmtRes!AQ166:'SmtRes'!AQ176,"=1",SmtRes!AD166:'SmtRes'!AD176)</f>
        <v>533.64</v>
      </c>
      <c r="CU90">
        <f t="shared" si="76"/>
        <v>0</v>
      </c>
      <c r="CV90">
        <f>SUMIF(SmtRes!AQ166:'SmtRes'!AQ176,"=1",SmtRes!BU166:'SmtRes'!BU176)</f>
        <v>30.9</v>
      </c>
      <c r="CW90">
        <f>SUMIF(SmtRes!AQ166:'SmtRes'!AQ176,"=1",SmtRes!BV166:'SmtRes'!BV176)</f>
        <v>0.09</v>
      </c>
      <c r="CX90">
        <f t="shared" si="77"/>
        <v>0</v>
      </c>
      <c r="CY90">
        <f t="shared" si="78"/>
        <v>12081.894200000002</v>
      </c>
      <c r="CZ90">
        <f t="shared" si="79"/>
        <v>5627.1836000000003</v>
      </c>
      <c r="DC90" t="s">
        <v>3</v>
      </c>
      <c r="DD90" t="s">
        <v>135</v>
      </c>
      <c r="DE90" t="s">
        <v>3</v>
      </c>
      <c r="DF90" t="s">
        <v>3</v>
      </c>
      <c r="DG90" t="s">
        <v>3</v>
      </c>
      <c r="DH90" t="s">
        <v>3</v>
      </c>
      <c r="DI90" t="s">
        <v>3</v>
      </c>
      <c r="DJ90" t="s">
        <v>3</v>
      </c>
      <c r="DK90" t="s">
        <v>3</v>
      </c>
      <c r="DL90" t="s">
        <v>3</v>
      </c>
      <c r="DM90" t="s">
        <v>3</v>
      </c>
      <c r="DN90">
        <v>0</v>
      </c>
      <c r="DO90">
        <v>0</v>
      </c>
      <c r="DP90">
        <v>1</v>
      </c>
      <c r="DQ90">
        <v>1</v>
      </c>
      <c r="DU90">
        <v>1009</v>
      </c>
      <c r="DV90" t="s">
        <v>83</v>
      </c>
      <c r="DW90" t="s">
        <v>83</v>
      </c>
      <c r="DX90">
        <v>1000</v>
      </c>
      <c r="DZ90" t="s">
        <v>3</v>
      </c>
      <c r="EA90" t="s">
        <v>3</v>
      </c>
      <c r="EB90" t="s">
        <v>3</v>
      </c>
      <c r="EC90" t="s">
        <v>3</v>
      </c>
      <c r="EE90">
        <v>416980017</v>
      </c>
      <c r="EF90">
        <v>2</v>
      </c>
      <c r="EG90" t="s">
        <v>40</v>
      </c>
      <c r="EH90">
        <v>108</v>
      </c>
      <c r="EI90" t="s">
        <v>181</v>
      </c>
      <c r="EJ90">
        <v>1</v>
      </c>
      <c r="EK90">
        <v>6003</v>
      </c>
      <c r="EL90" t="s">
        <v>181</v>
      </c>
      <c r="EM90" t="s">
        <v>182</v>
      </c>
      <c r="EO90" t="s">
        <v>3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30.9</v>
      </c>
      <c r="EX90">
        <v>0.09</v>
      </c>
      <c r="EY90">
        <v>0</v>
      </c>
      <c r="FQ90">
        <v>0</v>
      </c>
      <c r="FR90">
        <v>0</v>
      </c>
      <c r="FS90">
        <v>0</v>
      </c>
      <c r="FX90">
        <v>73</v>
      </c>
      <c r="FY90">
        <v>34</v>
      </c>
      <c r="GA90" t="s">
        <v>3</v>
      </c>
      <c r="GD90">
        <v>1</v>
      </c>
      <c r="GF90">
        <v>-941336082</v>
      </c>
      <c r="GG90">
        <v>2</v>
      </c>
      <c r="GH90">
        <v>1</v>
      </c>
      <c r="GI90">
        <v>-2</v>
      </c>
      <c r="GJ90">
        <v>0</v>
      </c>
      <c r="GK90">
        <v>0</v>
      </c>
      <c r="GL90">
        <f t="shared" si="80"/>
        <v>0</v>
      </c>
      <c r="GM90">
        <f t="shared" si="81"/>
        <v>36010.089999999997</v>
      </c>
      <c r="GN90">
        <f t="shared" si="82"/>
        <v>36010.089999999997</v>
      </c>
      <c r="GO90">
        <f t="shared" si="83"/>
        <v>0</v>
      </c>
      <c r="GP90">
        <f t="shared" si="84"/>
        <v>0</v>
      </c>
      <c r="GR90">
        <v>0</v>
      </c>
      <c r="GS90">
        <v>0</v>
      </c>
      <c r="GT90">
        <v>0</v>
      </c>
      <c r="GU90" t="s">
        <v>3</v>
      </c>
      <c r="GV90">
        <f t="shared" si="85"/>
        <v>0</v>
      </c>
      <c r="GW90">
        <v>1</v>
      </c>
      <c r="GX90">
        <f t="shared" si="86"/>
        <v>0</v>
      </c>
      <c r="HA90">
        <v>0</v>
      </c>
      <c r="HB90">
        <v>0</v>
      </c>
      <c r="HC90">
        <f t="shared" si="87"/>
        <v>0</v>
      </c>
      <c r="HE90" t="s">
        <v>3</v>
      </c>
      <c r="HF90" t="s">
        <v>3</v>
      </c>
      <c r="HM90" t="s">
        <v>3</v>
      </c>
      <c r="HN90" t="s">
        <v>183</v>
      </c>
      <c r="HO90" t="s">
        <v>184</v>
      </c>
      <c r="HP90" t="s">
        <v>185</v>
      </c>
      <c r="HQ90" t="s">
        <v>185</v>
      </c>
      <c r="HS90">
        <v>0</v>
      </c>
      <c r="IK90">
        <v>0</v>
      </c>
    </row>
    <row r="91" spans="1:245" x14ac:dyDescent="0.2">
      <c r="A91">
        <v>18</v>
      </c>
      <c r="B91">
        <v>1</v>
      </c>
      <c r="C91">
        <v>176</v>
      </c>
      <c r="E91" t="s">
        <v>186</v>
      </c>
      <c r="F91" t="s">
        <v>187</v>
      </c>
      <c r="G91" t="s">
        <v>188</v>
      </c>
      <c r="H91" t="s">
        <v>83</v>
      </c>
      <c r="I91">
        <f>I90*J91</f>
        <v>0</v>
      </c>
      <c r="J91">
        <v>0</v>
      </c>
      <c r="K91">
        <v>1.01</v>
      </c>
      <c r="O91">
        <f t="shared" si="67"/>
        <v>0</v>
      </c>
      <c r="P91">
        <f>ROUND(CQ91*I91,2)</f>
        <v>0</v>
      </c>
      <c r="Q91">
        <f>ROUND(CR91*I91,2)</f>
        <v>0</v>
      </c>
      <c r="R91">
        <f>ROUND(CS91*I91,2)</f>
        <v>0</v>
      </c>
      <c r="S91">
        <f>ROUND(CT91*I91,2)</f>
        <v>0</v>
      </c>
      <c r="T91">
        <f t="shared" si="68"/>
        <v>0</v>
      </c>
      <c r="U91">
        <f>ROUND(CV91*I91,7)</f>
        <v>0</v>
      </c>
      <c r="V91">
        <f>ROUND(CW91*I91,7)</f>
        <v>0</v>
      </c>
      <c r="W91">
        <f t="shared" si="69"/>
        <v>0</v>
      </c>
      <c r="X91">
        <f t="shared" si="70"/>
        <v>0</v>
      </c>
      <c r="Y91">
        <f t="shared" si="71"/>
        <v>0</v>
      </c>
      <c r="AA91">
        <v>449016111</v>
      </c>
      <c r="AB91">
        <f t="shared" si="72"/>
        <v>0</v>
      </c>
      <c r="AC91">
        <f>ROUND((ES91),6)</f>
        <v>0</v>
      </c>
      <c r="AD91">
        <f>ROUND((((ET91)-(EU91))+AE91),6)</f>
        <v>0</v>
      </c>
      <c r="AE91">
        <f>ROUND((EU91),6)</f>
        <v>0</v>
      </c>
      <c r="AF91">
        <f>ROUND((EV91),6)</f>
        <v>0</v>
      </c>
      <c r="AG91">
        <f t="shared" si="73"/>
        <v>0</v>
      </c>
      <c r="AH91">
        <f>(EW91)</f>
        <v>0</v>
      </c>
      <c r="AI91">
        <f>(EX91)</f>
        <v>0</v>
      </c>
      <c r="AJ91">
        <f t="shared" si="74"/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73</v>
      </c>
      <c r="AU91">
        <v>34</v>
      </c>
      <c r="AV91">
        <v>1</v>
      </c>
      <c r="AW91">
        <v>1</v>
      </c>
      <c r="AZ91">
        <v>1</v>
      </c>
      <c r="BA91">
        <v>1</v>
      </c>
      <c r="BB91">
        <v>1</v>
      </c>
      <c r="BC91">
        <v>1</v>
      </c>
      <c r="BD91" t="s">
        <v>3</v>
      </c>
      <c r="BE91" t="s">
        <v>3</v>
      </c>
      <c r="BF91" t="s">
        <v>3</v>
      </c>
      <c r="BG91" t="s">
        <v>3</v>
      </c>
      <c r="BH91">
        <v>3</v>
      </c>
      <c r="BI91">
        <v>1</v>
      </c>
      <c r="BJ91" t="s">
        <v>3</v>
      </c>
      <c r="BM91">
        <v>6003</v>
      </c>
      <c r="BN91">
        <v>0</v>
      </c>
      <c r="BO91" t="s">
        <v>3</v>
      </c>
      <c r="BP91">
        <v>0</v>
      </c>
      <c r="BQ91">
        <v>2</v>
      </c>
      <c r="BR91">
        <v>0</v>
      </c>
      <c r="BS91">
        <v>1</v>
      </c>
      <c r="BT91">
        <v>1</v>
      </c>
      <c r="BU91">
        <v>1</v>
      </c>
      <c r="BV91">
        <v>1</v>
      </c>
      <c r="BW91">
        <v>1</v>
      </c>
      <c r="BX91">
        <v>1</v>
      </c>
      <c r="BY91" t="s">
        <v>3</v>
      </c>
      <c r="BZ91">
        <v>73</v>
      </c>
      <c r="CA91">
        <v>34</v>
      </c>
      <c r="CB91" t="s">
        <v>3</v>
      </c>
      <c r="CE91">
        <v>0</v>
      </c>
      <c r="CF91">
        <v>0</v>
      </c>
      <c r="CG91">
        <v>0</v>
      </c>
      <c r="CM91">
        <v>0</v>
      </c>
      <c r="CN91" t="s">
        <v>3</v>
      </c>
      <c r="CO91">
        <v>0</v>
      </c>
      <c r="CP91">
        <f t="shared" si="75"/>
        <v>0</v>
      </c>
      <c r="CQ91">
        <f>ROUND(AL91*BC91,2)</f>
        <v>0</v>
      </c>
      <c r="CR91">
        <f>ROUND(AM91*BB91,2)</f>
        <v>0</v>
      </c>
      <c r="CS91">
        <f>ROUND(AN91*BS91,2)</f>
        <v>0</v>
      </c>
      <c r="CT91">
        <f>ROUND(AO91*BA91,2)</f>
        <v>0</v>
      </c>
      <c r="CU91">
        <f t="shared" si="76"/>
        <v>0</v>
      </c>
      <c r="CV91">
        <f>AH91</f>
        <v>0</v>
      </c>
      <c r="CW91">
        <f>AI91</f>
        <v>0</v>
      </c>
      <c r="CX91">
        <f t="shared" si="77"/>
        <v>0</v>
      </c>
      <c r="CY91">
        <f t="shared" si="78"/>
        <v>0</v>
      </c>
      <c r="CZ91">
        <f t="shared" si="79"/>
        <v>0</v>
      </c>
      <c r="DC91" t="s">
        <v>3</v>
      </c>
      <c r="DD91" t="s">
        <v>3</v>
      </c>
      <c r="DE91" t="s">
        <v>3</v>
      </c>
      <c r="DF91" t="s">
        <v>3</v>
      </c>
      <c r="DG91" t="s">
        <v>3</v>
      </c>
      <c r="DH91" t="s">
        <v>3</v>
      </c>
      <c r="DI91" t="s">
        <v>3</v>
      </c>
      <c r="DJ91" t="s">
        <v>3</v>
      </c>
      <c r="DK91" t="s">
        <v>3</v>
      </c>
      <c r="DL91" t="s">
        <v>3</v>
      </c>
      <c r="DM91" t="s">
        <v>3</v>
      </c>
      <c r="DN91">
        <v>0</v>
      </c>
      <c r="DO91">
        <v>0</v>
      </c>
      <c r="DP91">
        <v>1</v>
      </c>
      <c r="DQ91">
        <v>1</v>
      </c>
      <c r="DU91">
        <v>1009</v>
      </c>
      <c r="DV91" t="s">
        <v>83</v>
      </c>
      <c r="DW91" t="s">
        <v>83</v>
      </c>
      <c r="DX91">
        <v>1000</v>
      </c>
      <c r="DZ91" t="s">
        <v>3</v>
      </c>
      <c r="EA91" t="s">
        <v>3</v>
      </c>
      <c r="EB91" t="s">
        <v>3</v>
      </c>
      <c r="EC91" t="s">
        <v>3</v>
      </c>
      <c r="EE91">
        <v>416980017</v>
      </c>
      <c r="EF91">
        <v>2</v>
      </c>
      <c r="EG91" t="s">
        <v>40</v>
      </c>
      <c r="EH91">
        <v>108</v>
      </c>
      <c r="EI91" t="s">
        <v>181</v>
      </c>
      <c r="EJ91">
        <v>1</v>
      </c>
      <c r="EK91">
        <v>6003</v>
      </c>
      <c r="EL91" t="s">
        <v>181</v>
      </c>
      <c r="EM91" t="s">
        <v>182</v>
      </c>
      <c r="EO91" t="s">
        <v>3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FQ91">
        <v>0</v>
      </c>
      <c r="FR91">
        <v>0</v>
      </c>
      <c r="FS91">
        <v>0</v>
      </c>
      <c r="FX91">
        <v>73</v>
      </c>
      <c r="FY91">
        <v>34</v>
      </c>
      <c r="GA91" t="s">
        <v>3</v>
      </c>
      <c r="GD91">
        <v>1</v>
      </c>
      <c r="GF91">
        <v>1471899773</v>
      </c>
      <c r="GG91">
        <v>2</v>
      </c>
      <c r="GH91">
        <v>1</v>
      </c>
      <c r="GI91">
        <v>-2</v>
      </c>
      <c r="GJ91">
        <v>0</v>
      </c>
      <c r="GK91">
        <v>0</v>
      </c>
      <c r="GL91">
        <f t="shared" si="80"/>
        <v>0</v>
      </c>
      <c r="GM91">
        <f t="shared" si="81"/>
        <v>0</v>
      </c>
      <c r="GN91">
        <f t="shared" si="82"/>
        <v>0</v>
      </c>
      <c r="GO91">
        <f t="shared" si="83"/>
        <v>0</v>
      </c>
      <c r="GP91">
        <f t="shared" si="84"/>
        <v>0</v>
      </c>
      <c r="GR91">
        <v>0</v>
      </c>
      <c r="GS91">
        <v>0</v>
      </c>
      <c r="GT91">
        <v>0</v>
      </c>
      <c r="GU91" t="s">
        <v>3</v>
      </c>
      <c r="GV91">
        <f t="shared" si="85"/>
        <v>0</v>
      </c>
      <c r="GW91">
        <v>1</v>
      </c>
      <c r="GX91">
        <f t="shared" si="86"/>
        <v>0</v>
      </c>
      <c r="HA91">
        <v>0</v>
      </c>
      <c r="HB91">
        <v>0</v>
      </c>
      <c r="HC91">
        <f t="shared" si="87"/>
        <v>0</v>
      </c>
      <c r="HE91" t="s">
        <v>3</v>
      </c>
      <c r="HF91" t="s">
        <v>3</v>
      </c>
      <c r="HM91" t="s">
        <v>135</v>
      </c>
      <c r="HN91" t="s">
        <v>183</v>
      </c>
      <c r="HO91" t="s">
        <v>184</v>
      </c>
      <c r="HP91" t="s">
        <v>185</v>
      </c>
      <c r="HQ91" t="s">
        <v>185</v>
      </c>
      <c r="HS91">
        <v>0</v>
      </c>
      <c r="IK91">
        <v>0</v>
      </c>
    </row>
    <row r="92" spans="1:245" x14ac:dyDescent="0.2">
      <c r="A92">
        <v>17</v>
      </c>
      <c r="B92">
        <v>1</v>
      </c>
      <c r="C92">
        <f>ROW(SmtRes!A198)</f>
        <v>198</v>
      </c>
      <c r="D92">
        <f>ROW(EtalonRes!A198)</f>
        <v>198</v>
      </c>
      <c r="E92" t="s">
        <v>3</v>
      </c>
      <c r="F92" t="s">
        <v>189</v>
      </c>
      <c r="G92" t="s">
        <v>190</v>
      </c>
      <c r="H92" t="s">
        <v>83</v>
      </c>
      <c r="I92">
        <v>1</v>
      </c>
      <c r="J92">
        <v>0</v>
      </c>
      <c r="K92">
        <v>1</v>
      </c>
      <c r="O92">
        <f t="shared" si="67"/>
        <v>12137.02</v>
      </c>
      <c r="P92">
        <f>SUMIF(SmtRes!AQ177:'SmtRes'!AQ198,"=1",SmtRes!DF177:'SmtRes'!DF198)</f>
        <v>0</v>
      </c>
      <c r="Q92">
        <f>SUMIF(SmtRes!AQ177:'SmtRes'!AQ198,"=1",SmtRes!DG177:'SmtRes'!DG198)</f>
        <v>3911.1</v>
      </c>
      <c r="R92">
        <f>SUMIF(SmtRes!AQ177:'SmtRes'!AQ198,"=1",SmtRes!DH177:'SmtRes'!DH198)</f>
        <v>1297.74</v>
      </c>
      <c r="S92">
        <f>SUMIF(SmtRes!AQ177:'SmtRes'!AQ198,"=1",SmtRes!DI177:'SmtRes'!DI198)</f>
        <v>6928.18</v>
      </c>
      <c r="T92">
        <f t="shared" si="68"/>
        <v>0</v>
      </c>
      <c r="U92">
        <f>SUMIF(SmtRes!AQ177:'SmtRes'!AQ198,"=1",SmtRes!CV177:'SmtRes'!CV198)</f>
        <v>14.1</v>
      </c>
      <c r="V92">
        <f>SUMIF(SmtRes!AQ177:'SmtRes'!AQ198,"=1",SmtRes!CW177:'SmtRes'!CW198)</f>
        <v>1.75</v>
      </c>
      <c r="W92">
        <f t="shared" si="69"/>
        <v>0</v>
      </c>
      <c r="X92">
        <f t="shared" si="70"/>
        <v>7650.11</v>
      </c>
      <c r="Y92">
        <f t="shared" si="71"/>
        <v>5100.07</v>
      </c>
      <c r="AA92">
        <v>-1</v>
      </c>
      <c r="AB92">
        <f t="shared" si="72"/>
        <v>10771.870999999999</v>
      </c>
      <c r="AC92">
        <f>ROUND((0),6)</f>
        <v>0</v>
      </c>
      <c r="AD92">
        <f>ROUND((((SUM(SmtRes!BR177:'SmtRes'!BR198))-(SUM(SmtRes!BS177:'SmtRes'!BS198)))+AE92),6)</f>
        <v>3843.6950000000002</v>
      </c>
      <c r="AE92">
        <f>ROUND((SUM(SmtRes!BS177:'SmtRes'!BS198)),6)</f>
        <v>1297.742</v>
      </c>
      <c r="AF92">
        <f>ROUND((SUM(SmtRes!BT177:'SmtRes'!BT198)),6)</f>
        <v>6928.1760000000004</v>
      </c>
      <c r="AG92">
        <f t="shared" si="73"/>
        <v>0</v>
      </c>
      <c r="AH92">
        <f>(SUM(SmtRes!BU177:'SmtRes'!BU198))</f>
        <v>14.1</v>
      </c>
      <c r="AI92">
        <f>(SUM(SmtRes!BV177:'SmtRes'!BV198))</f>
        <v>1.75</v>
      </c>
      <c r="AJ92">
        <f t="shared" si="74"/>
        <v>0</v>
      </c>
      <c r="AK92">
        <v>13460.974231500002</v>
      </c>
      <c r="AL92">
        <v>1391.3612315</v>
      </c>
      <c r="AM92">
        <v>3843.6950000000002</v>
      </c>
      <c r="AN92">
        <v>1297.742</v>
      </c>
      <c r="AO92">
        <v>6928.1760000000004</v>
      </c>
      <c r="AP92">
        <v>0</v>
      </c>
      <c r="AQ92">
        <v>14.1</v>
      </c>
      <c r="AR92">
        <v>1.75</v>
      </c>
      <c r="AS92">
        <v>0</v>
      </c>
      <c r="AT92">
        <v>93</v>
      </c>
      <c r="AU92">
        <v>62</v>
      </c>
      <c r="AV92">
        <v>1</v>
      </c>
      <c r="AW92">
        <v>1</v>
      </c>
      <c r="AZ92">
        <v>1</v>
      </c>
      <c r="BA92">
        <v>1</v>
      </c>
      <c r="BB92">
        <v>1</v>
      </c>
      <c r="BC92">
        <v>1</v>
      </c>
      <c r="BD92" t="s">
        <v>3</v>
      </c>
      <c r="BE92" t="s">
        <v>3</v>
      </c>
      <c r="BF92" t="s">
        <v>3</v>
      </c>
      <c r="BG92" t="s">
        <v>3</v>
      </c>
      <c r="BH92">
        <v>0</v>
      </c>
      <c r="BI92">
        <v>1</v>
      </c>
      <c r="BJ92" t="s">
        <v>191</v>
      </c>
      <c r="BM92">
        <v>9001</v>
      </c>
      <c r="BN92">
        <v>0</v>
      </c>
      <c r="BO92" t="s">
        <v>3</v>
      </c>
      <c r="BP92">
        <v>0</v>
      </c>
      <c r="BQ92">
        <v>2</v>
      </c>
      <c r="BR92">
        <v>0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 t="s">
        <v>3</v>
      </c>
      <c r="BZ92">
        <v>93</v>
      </c>
      <c r="CA92">
        <v>62</v>
      </c>
      <c r="CB92" t="s">
        <v>3</v>
      </c>
      <c r="CE92">
        <v>0</v>
      </c>
      <c r="CF92">
        <v>0</v>
      </c>
      <c r="CG92">
        <v>0</v>
      </c>
      <c r="CM92">
        <v>0</v>
      </c>
      <c r="CN92" t="s">
        <v>3</v>
      </c>
      <c r="CO92">
        <v>0</v>
      </c>
      <c r="CP92">
        <f t="shared" si="75"/>
        <v>12137.02</v>
      </c>
      <c r="CQ92">
        <f>SUMIF(SmtRes!AQ177:'SmtRes'!AQ198,"=1",SmtRes!AA177:'SmtRes'!AA198)</f>
        <v>994793.09000000008</v>
      </c>
      <c r="CR92">
        <f>SUMIF(SmtRes!AQ177:'SmtRes'!AQ198,"=1",SmtRes!AB177:'SmtRes'!AB198)</f>
        <v>7289.54</v>
      </c>
      <c r="CS92">
        <f>SUMIF(SmtRes!AQ177:'SmtRes'!AQ198,"=1",SmtRes!AC177:'SmtRes'!AC198)</f>
        <v>2762.8700000000003</v>
      </c>
      <c r="CT92">
        <f>SUMIF(SmtRes!AQ177:'SmtRes'!AQ198,"=1",SmtRes!AD177:'SmtRes'!AD198)</f>
        <v>491.36</v>
      </c>
      <c r="CU92">
        <f t="shared" si="76"/>
        <v>0</v>
      </c>
      <c r="CV92">
        <f>SUMIF(SmtRes!AQ177:'SmtRes'!AQ198,"=1",SmtRes!BU177:'SmtRes'!BU198)</f>
        <v>14.1</v>
      </c>
      <c r="CW92">
        <f>SUMIF(SmtRes!AQ177:'SmtRes'!AQ198,"=1",SmtRes!BV177:'SmtRes'!BV198)</f>
        <v>1.75</v>
      </c>
      <c r="CX92">
        <f t="shared" si="77"/>
        <v>0</v>
      </c>
      <c r="CY92">
        <f t="shared" si="78"/>
        <v>7650.1056000000008</v>
      </c>
      <c r="CZ92">
        <f t="shared" si="79"/>
        <v>5100.0703999999996</v>
      </c>
      <c r="DC92" t="s">
        <v>3</v>
      </c>
      <c r="DD92" t="s">
        <v>23</v>
      </c>
      <c r="DE92" t="s">
        <v>3</v>
      </c>
      <c r="DF92" t="s">
        <v>3</v>
      </c>
      <c r="DG92" t="s">
        <v>3</v>
      </c>
      <c r="DH92" t="s">
        <v>3</v>
      </c>
      <c r="DI92" t="s">
        <v>3</v>
      </c>
      <c r="DJ92" t="s">
        <v>3</v>
      </c>
      <c r="DK92" t="s">
        <v>3</v>
      </c>
      <c r="DL92" t="s">
        <v>3</v>
      </c>
      <c r="DM92" t="s">
        <v>3</v>
      </c>
      <c r="DN92">
        <v>0</v>
      </c>
      <c r="DO92">
        <v>0</v>
      </c>
      <c r="DP92">
        <v>1</v>
      </c>
      <c r="DQ92">
        <v>1</v>
      </c>
      <c r="DU92">
        <v>1009</v>
      </c>
      <c r="DV92" t="s">
        <v>83</v>
      </c>
      <c r="DW92" t="s">
        <v>83</v>
      </c>
      <c r="DX92">
        <v>1000</v>
      </c>
      <c r="DZ92" t="s">
        <v>3</v>
      </c>
      <c r="EA92" t="s">
        <v>3</v>
      </c>
      <c r="EB92" t="s">
        <v>3</v>
      </c>
      <c r="EC92" t="s">
        <v>3</v>
      </c>
      <c r="EE92">
        <v>416980027</v>
      </c>
      <c r="EF92">
        <v>2</v>
      </c>
      <c r="EG92" t="s">
        <v>40</v>
      </c>
      <c r="EH92">
        <v>9</v>
      </c>
      <c r="EI92" t="s">
        <v>118</v>
      </c>
      <c r="EJ92">
        <v>1</v>
      </c>
      <c r="EK92">
        <v>9001</v>
      </c>
      <c r="EL92" t="s">
        <v>118</v>
      </c>
      <c r="EM92" t="s">
        <v>119</v>
      </c>
      <c r="EO92" t="s">
        <v>3</v>
      </c>
      <c r="EQ92">
        <v>1024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14.1</v>
      </c>
      <c r="EX92">
        <v>1.75</v>
      </c>
      <c r="EY92">
        <v>0</v>
      </c>
      <c r="FQ92">
        <v>0</v>
      </c>
      <c r="FR92">
        <v>0</v>
      </c>
      <c r="FS92">
        <v>0</v>
      </c>
      <c r="FX92">
        <v>93</v>
      </c>
      <c r="FY92">
        <v>62</v>
      </c>
      <c r="GA92" t="s">
        <v>3</v>
      </c>
      <c r="GD92">
        <v>1</v>
      </c>
      <c r="GF92">
        <v>558560466</v>
      </c>
      <c r="GG92">
        <v>2</v>
      </c>
      <c r="GH92">
        <v>1</v>
      </c>
      <c r="GI92">
        <v>-2</v>
      </c>
      <c r="GJ92">
        <v>0</v>
      </c>
      <c r="GK92">
        <v>0</v>
      </c>
      <c r="GL92">
        <f t="shared" si="80"/>
        <v>0</v>
      </c>
      <c r="GM92">
        <f t="shared" si="81"/>
        <v>24887.200000000001</v>
      </c>
      <c r="GN92">
        <f t="shared" si="82"/>
        <v>24887.200000000001</v>
      </c>
      <c r="GO92">
        <f t="shared" si="83"/>
        <v>0</v>
      </c>
      <c r="GP92">
        <f t="shared" si="84"/>
        <v>0</v>
      </c>
      <c r="GR92">
        <v>0</v>
      </c>
      <c r="GS92">
        <v>0</v>
      </c>
      <c r="GT92">
        <v>0</v>
      </c>
      <c r="GU92" t="s">
        <v>3</v>
      </c>
      <c r="GV92">
        <f t="shared" si="85"/>
        <v>0</v>
      </c>
      <c r="GW92">
        <v>1</v>
      </c>
      <c r="GX92">
        <f t="shared" si="86"/>
        <v>0</v>
      </c>
      <c r="HA92">
        <v>0</v>
      </c>
      <c r="HB92">
        <v>0</v>
      </c>
      <c r="HC92">
        <f t="shared" si="87"/>
        <v>0</v>
      </c>
      <c r="HE92" t="s">
        <v>3</v>
      </c>
      <c r="HF92" t="s">
        <v>3</v>
      </c>
      <c r="HM92" t="s">
        <v>3</v>
      </c>
      <c r="HN92" t="s">
        <v>120</v>
      </c>
      <c r="HO92" t="s">
        <v>121</v>
      </c>
      <c r="HP92" t="s">
        <v>118</v>
      </c>
      <c r="HQ92" t="s">
        <v>118</v>
      </c>
      <c r="HS92">
        <v>0</v>
      </c>
      <c r="IK92">
        <v>0</v>
      </c>
    </row>
    <row r="93" spans="1:245" x14ac:dyDescent="0.2">
      <c r="A93">
        <v>18</v>
      </c>
      <c r="B93">
        <v>1</v>
      </c>
      <c r="C93">
        <v>191</v>
      </c>
      <c r="E93" t="s">
        <v>3</v>
      </c>
      <c r="F93" t="s">
        <v>192</v>
      </c>
      <c r="G93" t="s">
        <v>193</v>
      </c>
      <c r="H93" t="s">
        <v>83</v>
      </c>
      <c r="I93">
        <f>I92*J93</f>
        <v>0</v>
      </c>
      <c r="J93">
        <v>0</v>
      </c>
      <c r="K93">
        <v>1</v>
      </c>
      <c r="O93">
        <f t="shared" si="67"/>
        <v>0</v>
      </c>
      <c r="P93">
        <f>ROUND(CQ93*I93,2)</f>
        <v>0</v>
      </c>
      <c r="Q93">
        <f>ROUND(CR93*I93,2)</f>
        <v>0</v>
      </c>
      <c r="R93">
        <f>ROUND(CS93*I93,2)</f>
        <v>0</v>
      </c>
      <c r="S93">
        <f>ROUND(CT93*I93,2)</f>
        <v>0</v>
      </c>
      <c r="T93">
        <f t="shared" si="68"/>
        <v>0</v>
      </c>
      <c r="U93">
        <f>ROUND(CV93*I93,7)</f>
        <v>0</v>
      </c>
      <c r="V93">
        <f>ROUND(CW93*I93,7)</f>
        <v>0</v>
      </c>
      <c r="W93">
        <f t="shared" si="69"/>
        <v>0</v>
      </c>
      <c r="X93">
        <f t="shared" si="70"/>
        <v>0</v>
      </c>
      <c r="Y93">
        <f t="shared" si="71"/>
        <v>0</v>
      </c>
      <c r="AA93">
        <v>-1</v>
      </c>
      <c r="AB93">
        <f t="shared" si="72"/>
        <v>0</v>
      </c>
      <c r="AC93">
        <f>ROUND((ES93),6)</f>
        <v>0</v>
      </c>
      <c r="AD93">
        <f>ROUND((((ET93)-(EU93))+AE93),6)</f>
        <v>0</v>
      </c>
      <c r="AE93">
        <f>ROUND((EU93),6)</f>
        <v>0</v>
      </c>
      <c r="AF93">
        <f>ROUND((EV93),6)</f>
        <v>0</v>
      </c>
      <c r="AG93">
        <f t="shared" si="73"/>
        <v>0</v>
      </c>
      <c r="AH93">
        <f>(EW93)</f>
        <v>0</v>
      </c>
      <c r="AI93">
        <f>(EX93)</f>
        <v>0</v>
      </c>
      <c r="AJ93">
        <f t="shared" si="74"/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93</v>
      </c>
      <c r="AU93">
        <v>62</v>
      </c>
      <c r="AV93">
        <v>1</v>
      </c>
      <c r="AW93">
        <v>1</v>
      </c>
      <c r="AZ93">
        <v>1</v>
      </c>
      <c r="BA93">
        <v>1</v>
      </c>
      <c r="BB93">
        <v>1</v>
      </c>
      <c r="BC93">
        <v>1</v>
      </c>
      <c r="BD93" t="s">
        <v>3</v>
      </c>
      <c r="BE93" t="s">
        <v>3</v>
      </c>
      <c r="BF93" t="s">
        <v>3</v>
      </c>
      <c r="BG93" t="s">
        <v>3</v>
      </c>
      <c r="BH93">
        <v>3</v>
      </c>
      <c r="BI93">
        <v>1</v>
      </c>
      <c r="BJ93" t="s">
        <v>3</v>
      </c>
      <c r="BM93">
        <v>9001</v>
      </c>
      <c r="BN93">
        <v>0</v>
      </c>
      <c r="BO93" t="s">
        <v>3</v>
      </c>
      <c r="BP93">
        <v>0</v>
      </c>
      <c r="BQ93">
        <v>2</v>
      </c>
      <c r="BR93">
        <v>0</v>
      </c>
      <c r="BS93">
        <v>1</v>
      </c>
      <c r="BT93">
        <v>1</v>
      </c>
      <c r="BU93">
        <v>1</v>
      </c>
      <c r="BV93">
        <v>1</v>
      </c>
      <c r="BW93">
        <v>1</v>
      </c>
      <c r="BX93">
        <v>1</v>
      </c>
      <c r="BY93" t="s">
        <v>3</v>
      </c>
      <c r="BZ93">
        <v>93</v>
      </c>
      <c r="CA93">
        <v>62</v>
      </c>
      <c r="CB93" t="s">
        <v>3</v>
      </c>
      <c r="CE93">
        <v>0</v>
      </c>
      <c r="CF93">
        <v>0</v>
      </c>
      <c r="CG93">
        <v>0</v>
      </c>
      <c r="CM93">
        <v>0</v>
      </c>
      <c r="CN93" t="s">
        <v>3</v>
      </c>
      <c r="CO93">
        <v>0</v>
      </c>
      <c r="CP93">
        <f t="shared" si="75"/>
        <v>0</v>
      </c>
      <c r="CQ93">
        <f>ROUND(AL93*BC93,2)</f>
        <v>0</v>
      </c>
      <c r="CR93">
        <f>ROUND(AM93*BB93,2)</f>
        <v>0</v>
      </c>
      <c r="CS93">
        <f>ROUND(AN93*BS93,2)</f>
        <v>0</v>
      </c>
      <c r="CT93">
        <f>ROUND(AO93*BA93,2)</f>
        <v>0</v>
      </c>
      <c r="CU93">
        <f t="shared" si="76"/>
        <v>0</v>
      </c>
      <c r="CV93">
        <f>AH93</f>
        <v>0</v>
      </c>
      <c r="CW93">
        <f>AI93</f>
        <v>0</v>
      </c>
      <c r="CX93">
        <f t="shared" si="77"/>
        <v>0</v>
      </c>
      <c r="CY93">
        <f t="shared" si="78"/>
        <v>0</v>
      </c>
      <c r="CZ93">
        <f t="shared" si="79"/>
        <v>0</v>
      </c>
      <c r="DC93" t="s">
        <v>3</v>
      </c>
      <c r="DD93" t="s">
        <v>3</v>
      </c>
      <c r="DE93" t="s">
        <v>3</v>
      </c>
      <c r="DF93" t="s">
        <v>3</v>
      </c>
      <c r="DG93" t="s">
        <v>3</v>
      </c>
      <c r="DH93" t="s">
        <v>3</v>
      </c>
      <c r="DI93" t="s">
        <v>3</v>
      </c>
      <c r="DJ93" t="s">
        <v>3</v>
      </c>
      <c r="DK93" t="s">
        <v>3</v>
      </c>
      <c r="DL93" t="s">
        <v>3</v>
      </c>
      <c r="DM93" t="s">
        <v>3</v>
      </c>
      <c r="DN93">
        <v>0</v>
      </c>
      <c r="DO93">
        <v>0</v>
      </c>
      <c r="DP93">
        <v>1</v>
      </c>
      <c r="DQ93">
        <v>1</v>
      </c>
      <c r="DU93">
        <v>1009</v>
      </c>
      <c r="DV93" t="s">
        <v>83</v>
      </c>
      <c r="DW93" t="s">
        <v>83</v>
      </c>
      <c r="DX93">
        <v>1000</v>
      </c>
      <c r="DZ93" t="s">
        <v>3</v>
      </c>
      <c r="EA93" t="s">
        <v>3</v>
      </c>
      <c r="EB93" t="s">
        <v>3</v>
      </c>
      <c r="EC93" t="s">
        <v>3</v>
      </c>
      <c r="EE93">
        <v>416980027</v>
      </c>
      <c r="EF93">
        <v>2</v>
      </c>
      <c r="EG93" t="s">
        <v>40</v>
      </c>
      <c r="EH93">
        <v>9</v>
      </c>
      <c r="EI93" t="s">
        <v>118</v>
      </c>
      <c r="EJ93">
        <v>1</v>
      </c>
      <c r="EK93">
        <v>9001</v>
      </c>
      <c r="EL93" t="s">
        <v>118</v>
      </c>
      <c r="EM93" t="s">
        <v>119</v>
      </c>
      <c r="EO93" t="s">
        <v>3</v>
      </c>
      <c r="EQ93">
        <v>1024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FQ93">
        <v>0</v>
      </c>
      <c r="FR93">
        <v>0</v>
      </c>
      <c r="FS93">
        <v>0</v>
      </c>
      <c r="FX93">
        <v>93</v>
      </c>
      <c r="FY93">
        <v>62</v>
      </c>
      <c r="GA93" t="s">
        <v>3</v>
      </c>
      <c r="GD93">
        <v>1</v>
      </c>
      <c r="GF93">
        <v>-1422279583</v>
      </c>
      <c r="GG93">
        <v>2</v>
      </c>
      <c r="GH93">
        <v>1</v>
      </c>
      <c r="GI93">
        <v>-2</v>
      </c>
      <c r="GJ93">
        <v>0</v>
      </c>
      <c r="GK93">
        <v>0</v>
      </c>
      <c r="GL93">
        <f t="shared" si="80"/>
        <v>0</v>
      </c>
      <c r="GM93">
        <f t="shared" si="81"/>
        <v>0</v>
      </c>
      <c r="GN93">
        <f t="shared" si="82"/>
        <v>0</v>
      </c>
      <c r="GO93">
        <f t="shared" si="83"/>
        <v>0</v>
      </c>
      <c r="GP93">
        <f t="shared" si="84"/>
        <v>0</v>
      </c>
      <c r="GR93">
        <v>0</v>
      </c>
      <c r="GS93">
        <v>0</v>
      </c>
      <c r="GT93">
        <v>0</v>
      </c>
      <c r="GU93" t="s">
        <v>3</v>
      </c>
      <c r="GV93">
        <f t="shared" si="85"/>
        <v>0</v>
      </c>
      <c r="GW93">
        <v>1</v>
      </c>
      <c r="GX93">
        <f t="shared" si="86"/>
        <v>0</v>
      </c>
      <c r="HA93">
        <v>0</v>
      </c>
      <c r="HB93">
        <v>0</v>
      </c>
      <c r="HC93">
        <f t="shared" si="87"/>
        <v>0</v>
      </c>
      <c r="HE93" t="s">
        <v>3</v>
      </c>
      <c r="HF93" t="s">
        <v>3</v>
      </c>
      <c r="HM93" t="s">
        <v>23</v>
      </c>
      <c r="HN93" t="s">
        <v>120</v>
      </c>
      <c r="HO93" t="s">
        <v>121</v>
      </c>
      <c r="HP93" t="s">
        <v>118</v>
      </c>
      <c r="HQ93" t="s">
        <v>118</v>
      </c>
      <c r="HS93">
        <v>0</v>
      </c>
      <c r="IK93">
        <v>0</v>
      </c>
    </row>
    <row r="94" spans="1:245" x14ac:dyDescent="0.2">
      <c r="A94">
        <v>17</v>
      </c>
      <c r="B94">
        <v>1</v>
      </c>
      <c r="C94">
        <f>ROW(SmtRes!A220)</f>
        <v>220</v>
      </c>
      <c r="D94">
        <f>ROW(EtalonRes!A220)</f>
        <v>220</v>
      </c>
      <c r="E94" t="s">
        <v>194</v>
      </c>
      <c r="F94" t="s">
        <v>189</v>
      </c>
      <c r="G94" t="s">
        <v>195</v>
      </c>
      <c r="H94" t="s">
        <v>83</v>
      </c>
      <c r="I94">
        <v>1</v>
      </c>
      <c r="J94">
        <v>0</v>
      </c>
      <c r="K94">
        <v>1</v>
      </c>
      <c r="O94">
        <f t="shared" si="67"/>
        <v>12137.02</v>
      </c>
      <c r="P94">
        <f>SUMIF(SmtRes!AQ199:'SmtRes'!AQ220,"=1",SmtRes!DF199:'SmtRes'!DF220)</f>
        <v>0</v>
      </c>
      <c r="Q94">
        <f>SUMIF(SmtRes!AQ199:'SmtRes'!AQ220,"=1",SmtRes!DG199:'SmtRes'!DG220)</f>
        <v>3911.1</v>
      </c>
      <c r="R94">
        <f>SUMIF(SmtRes!AQ199:'SmtRes'!AQ220,"=1",SmtRes!DH199:'SmtRes'!DH220)</f>
        <v>1297.74</v>
      </c>
      <c r="S94">
        <f>SUMIF(SmtRes!AQ199:'SmtRes'!AQ220,"=1",SmtRes!DI199:'SmtRes'!DI220)</f>
        <v>6928.18</v>
      </c>
      <c r="T94">
        <f t="shared" si="68"/>
        <v>0</v>
      </c>
      <c r="U94">
        <f>SUMIF(SmtRes!AQ199:'SmtRes'!AQ220,"=1",SmtRes!CV199:'SmtRes'!CV220)</f>
        <v>14.1</v>
      </c>
      <c r="V94">
        <f>SUMIF(SmtRes!AQ199:'SmtRes'!AQ220,"=1",SmtRes!CW199:'SmtRes'!CW220)</f>
        <v>1.75</v>
      </c>
      <c r="W94">
        <f t="shared" si="69"/>
        <v>0</v>
      </c>
      <c r="X94">
        <f t="shared" si="70"/>
        <v>7650.11</v>
      </c>
      <c r="Y94">
        <f t="shared" si="71"/>
        <v>5100.07</v>
      </c>
      <c r="AA94">
        <v>449016111</v>
      </c>
      <c r="AB94">
        <f t="shared" si="72"/>
        <v>10771.870999999999</v>
      </c>
      <c r="AC94">
        <f>ROUND((0),6)</f>
        <v>0</v>
      </c>
      <c r="AD94">
        <f>ROUND((((SUM(SmtRes!BR199:'SmtRes'!BR220))-(SUM(SmtRes!BS199:'SmtRes'!BS220)))+AE94),6)</f>
        <v>3843.6950000000002</v>
      </c>
      <c r="AE94">
        <f>ROUND((SUM(SmtRes!BS199:'SmtRes'!BS220)),6)</f>
        <v>1297.742</v>
      </c>
      <c r="AF94">
        <f>ROUND((SUM(SmtRes!BT199:'SmtRes'!BT220)),6)</f>
        <v>6928.1760000000004</v>
      </c>
      <c r="AG94">
        <f t="shared" si="73"/>
        <v>0</v>
      </c>
      <c r="AH94">
        <f>(SUM(SmtRes!BU199:'SmtRes'!BU220))</f>
        <v>14.1</v>
      </c>
      <c r="AI94">
        <f>(SUM(SmtRes!BV199:'SmtRes'!BV220))</f>
        <v>1.75</v>
      </c>
      <c r="AJ94">
        <f t="shared" si="74"/>
        <v>0</v>
      </c>
      <c r="AK94">
        <v>13460.974231500002</v>
      </c>
      <c r="AL94">
        <v>1391.3612315</v>
      </c>
      <c r="AM94">
        <v>3843.6950000000002</v>
      </c>
      <c r="AN94">
        <v>1297.742</v>
      </c>
      <c r="AO94">
        <v>6928.1760000000004</v>
      </c>
      <c r="AP94">
        <v>0</v>
      </c>
      <c r="AQ94">
        <v>14.1</v>
      </c>
      <c r="AR94">
        <v>1.75</v>
      </c>
      <c r="AS94">
        <v>0</v>
      </c>
      <c r="AT94">
        <v>93</v>
      </c>
      <c r="AU94">
        <v>62</v>
      </c>
      <c r="AV94">
        <v>1</v>
      </c>
      <c r="AW94">
        <v>1</v>
      </c>
      <c r="AZ94">
        <v>1</v>
      </c>
      <c r="BA94">
        <v>1</v>
      </c>
      <c r="BB94">
        <v>1</v>
      </c>
      <c r="BC94">
        <v>1</v>
      </c>
      <c r="BD94" t="s">
        <v>3</v>
      </c>
      <c r="BE94" t="s">
        <v>3</v>
      </c>
      <c r="BF94" t="s">
        <v>3</v>
      </c>
      <c r="BG94" t="s">
        <v>3</v>
      </c>
      <c r="BH94">
        <v>0</v>
      </c>
      <c r="BI94">
        <v>1</v>
      </c>
      <c r="BJ94" t="s">
        <v>191</v>
      </c>
      <c r="BM94">
        <v>9001</v>
      </c>
      <c r="BN94">
        <v>0</v>
      </c>
      <c r="BO94" t="s">
        <v>3</v>
      </c>
      <c r="BP94">
        <v>0</v>
      </c>
      <c r="BQ94">
        <v>2</v>
      </c>
      <c r="BR94">
        <v>0</v>
      </c>
      <c r="BS94">
        <v>1</v>
      </c>
      <c r="BT94">
        <v>1</v>
      </c>
      <c r="BU94">
        <v>1</v>
      </c>
      <c r="BV94">
        <v>1</v>
      </c>
      <c r="BW94">
        <v>1</v>
      </c>
      <c r="BX94">
        <v>1</v>
      </c>
      <c r="BY94" t="s">
        <v>3</v>
      </c>
      <c r="BZ94">
        <v>93</v>
      </c>
      <c r="CA94">
        <v>62</v>
      </c>
      <c r="CB94" t="s">
        <v>3</v>
      </c>
      <c r="CE94">
        <v>0</v>
      </c>
      <c r="CF94">
        <v>0</v>
      </c>
      <c r="CG94">
        <v>0</v>
      </c>
      <c r="CM94">
        <v>0</v>
      </c>
      <c r="CN94" t="s">
        <v>3</v>
      </c>
      <c r="CO94">
        <v>0</v>
      </c>
      <c r="CP94">
        <f t="shared" si="75"/>
        <v>12137.02</v>
      </c>
      <c r="CQ94">
        <f>SUMIF(SmtRes!AQ199:'SmtRes'!AQ220,"=1",SmtRes!AA199:'SmtRes'!AA220)</f>
        <v>994793.09000000008</v>
      </c>
      <c r="CR94">
        <f>SUMIF(SmtRes!AQ199:'SmtRes'!AQ220,"=1",SmtRes!AB199:'SmtRes'!AB220)</f>
        <v>7289.54</v>
      </c>
      <c r="CS94">
        <f>SUMIF(SmtRes!AQ199:'SmtRes'!AQ220,"=1",SmtRes!AC199:'SmtRes'!AC220)</f>
        <v>2762.8700000000003</v>
      </c>
      <c r="CT94">
        <f>SUMIF(SmtRes!AQ199:'SmtRes'!AQ220,"=1",SmtRes!AD199:'SmtRes'!AD220)</f>
        <v>491.36</v>
      </c>
      <c r="CU94">
        <f t="shared" si="76"/>
        <v>0</v>
      </c>
      <c r="CV94">
        <f>SUMIF(SmtRes!AQ199:'SmtRes'!AQ220,"=1",SmtRes!BU199:'SmtRes'!BU220)</f>
        <v>14.1</v>
      </c>
      <c r="CW94">
        <f>SUMIF(SmtRes!AQ199:'SmtRes'!AQ220,"=1",SmtRes!BV199:'SmtRes'!BV220)</f>
        <v>1.75</v>
      </c>
      <c r="CX94">
        <f t="shared" si="77"/>
        <v>0</v>
      </c>
      <c r="CY94">
        <f t="shared" si="78"/>
        <v>7650.1056000000008</v>
      </c>
      <c r="CZ94">
        <f t="shared" si="79"/>
        <v>5100.0703999999996</v>
      </c>
      <c r="DC94" t="s">
        <v>3</v>
      </c>
      <c r="DD94" t="s">
        <v>23</v>
      </c>
      <c r="DE94" t="s">
        <v>3</v>
      </c>
      <c r="DF94" t="s">
        <v>3</v>
      </c>
      <c r="DG94" t="s">
        <v>3</v>
      </c>
      <c r="DH94" t="s">
        <v>3</v>
      </c>
      <c r="DI94" t="s">
        <v>3</v>
      </c>
      <c r="DJ94" t="s">
        <v>3</v>
      </c>
      <c r="DK94" t="s">
        <v>3</v>
      </c>
      <c r="DL94" t="s">
        <v>3</v>
      </c>
      <c r="DM94" t="s">
        <v>3</v>
      </c>
      <c r="DN94">
        <v>0</v>
      </c>
      <c r="DO94">
        <v>0</v>
      </c>
      <c r="DP94">
        <v>1</v>
      </c>
      <c r="DQ94">
        <v>1</v>
      </c>
      <c r="DU94">
        <v>1009</v>
      </c>
      <c r="DV94" t="s">
        <v>83</v>
      </c>
      <c r="DW94" t="s">
        <v>83</v>
      </c>
      <c r="DX94">
        <v>1000</v>
      </c>
      <c r="DZ94" t="s">
        <v>3</v>
      </c>
      <c r="EA94" t="s">
        <v>3</v>
      </c>
      <c r="EB94" t="s">
        <v>3</v>
      </c>
      <c r="EC94" t="s">
        <v>3</v>
      </c>
      <c r="EE94">
        <v>416980027</v>
      </c>
      <c r="EF94">
        <v>2</v>
      </c>
      <c r="EG94" t="s">
        <v>40</v>
      </c>
      <c r="EH94">
        <v>9</v>
      </c>
      <c r="EI94" t="s">
        <v>118</v>
      </c>
      <c r="EJ94">
        <v>1</v>
      </c>
      <c r="EK94">
        <v>9001</v>
      </c>
      <c r="EL94" t="s">
        <v>118</v>
      </c>
      <c r="EM94" t="s">
        <v>119</v>
      </c>
      <c r="EO94" t="s">
        <v>3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14.1</v>
      </c>
      <c r="EX94">
        <v>1.75</v>
      </c>
      <c r="EY94">
        <v>0</v>
      </c>
      <c r="FQ94">
        <v>0</v>
      </c>
      <c r="FR94">
        <v>0</v>
      </c>
      <c r="FS94">
        <v>0</v>
      </c>
      <c r="FX94">
        <v>93</v>
      </c>
      <c r="FY94">
        <v>62</v>
      </c>
      <c r="GA94" t="s">
        <v>3</v>
      </c>
      <c r="GD94">
        <v>1</v>
      </c>
      <c r="GF94">
        <v>493905682</v>
      </c>
      <c r="GG94">
        <v>2</v>
      </c>
      <c r="GH94">
        <v>1</v>
      </c>
      <c r="GI94">
        <v>-2</v>
      </c>
      <c r="GJ94">
        <v>0</v>
      </c>
      <c r="GK94">
        <v>0</v>
      </c>
      <c r="GL94">
        <f t="shared" si="80"/>
        <v>0</v>
      </c>
      <c r="GM94">
        <f t="shared" si="81"/>
        <v>24887.200000000001</v>
      </c>
      <c r="GN94">
        <f t="shared" si="82"/>
        <v>24887.200000000001</v>
      </c>
      <c r="GO94">
        <f t="shared" si="83"/>
        <v>0</v>
      </c>
      <c r="GP94">
        <f t="shared" si="84"/>
        <v>0</v>
      </c>
      <c r="GR94">
        <v>0</v>
      </c>
      <c r="GS94">
        <v>0</v>
      </c>
      <c r="GT94">
        <v>0</v>
      </c>
      <c r="GU94" t="s">
        <v>3</v>
      </c>
      <c r="GV94">
        <f t="shared" si="85"/>
        <v>0</v>
      </c>
      <c r="GW94">
        <v>1</v>
      </c>
      <c r="GX94">
        <f t="shared" si="86"/>
        <v>0</v>
      </c>
      <c r="HA94">
        <v>0</v>
      </c>
      <c r="HB94">
        <v>0</v>
      </c>
      <c r="HC94">
        <f t="shared" si="87"/>
        <v>0</v>
      </c>
      <c r="HE94" t="s">
        <v>3</v>
      </c>
      <c r="HF94" t="s">
        <v>3</v>
      </c>
      <c r="HM94" t="s">
        <v>3</v>
      </c>
      <c r="HN94" t="s">
        <v>120</v>
      </c>
      <c r="HO94" t="s">
        <v>121</v>
      </c>
      <c r="HP94" t="s">
        <v>118</v>
      </c>
      <c r="HQ94" t="s">
        <v>118</v>
      </c>
      <c r="HS94">
        <v>0</v>
      </c>
      <c r="IK94">
        <v>0</v>
      </c>
    </row>
    <row r="95" spans="1:245" x14ac:dyDescent="0.2">
      <c r="A95">
        <v>18</v>
      </c>
      <c r="B95">
        <v>1</v>
      </c>
      <c r="C95">
        <v>213</v>
      </c>
      <c r="E95" t="s">
        <v>196</v>
      </c>
      <c r="F95" t="s">
        <v>192</v>
      </c>
      <c r="G95" t="s">
        <v>193</v>
      </c>
      <c r="H95" t="s">
        <v>83</v>
      </c>
      <c r="I95">
        <f>I94*J95</f>
        <v>0</v>
      </c>
      <c r="J95">
        <v>0</v>
      </c>
      <c r="K95">
        <v>1</v>
      </c>
      <c r="O95">
        <f t="shared" si="67"/>
        <v>0</v>
      </c>
      <c r="P95">
        <f>ROUND(CQ95*I95,2)</f>
        <v>0</v>
      </c>
      <c r="Q95">
        <f>ROUND(CR95*I95,2)</f>
        <v>0</v>
      </c>
      <c r="R95">
        <f>ROUND(CS95*I95,2)</f>
        <v>0</v>
      </c>
      <c r="S95">
        <f>ROUND(CT95*I95,2)</f>
        <v>0</v>
      </c>
      <c r="T95">
        <f t="shared" si="68"/>
        <v>0</v>
      </c>
      <c r="U95">
        <f>ROUND(CV95*I95,7)</f>
        <v>0</v>
      </c>
      <c r="V95">
        <f>ROUND(CW95*I95,7)</f>
        <v>0</v>
      </c>
      <c r="W95">
        <f t="shared" si="69"/>
        <v>0</v>
      </c>
      <c r="X95">
        <f t="shared" si="70"/>
        <v>0</v>
      </c>
      <c r="Y95">
        <f t="shared" si="71"/>
        <v>0</v>
      </c>
      <c r="AA95">
        <v>449016111</v>
      </c>
      <c r="AB95">
        <f t="shared" si="72"/>
        <v>0</v>
      </c>
      <c r="AC95">
        <f>ROUND((ES95),6)</f>
        <v>0</v>
      </c>
      <c r="AD95">
        <f>ROUND((((ET95)-(EU95))+AE95),6)</f>
        <v>0</v>
      </c>
      <c r="AE95">
        <f>ROUND((EU95),6)</f>
        <v>0</v>
      </c>
      <c r="AF95">
        <f>ROUND((EV95),6)</f>
        <v>0</v>
      </c>
      <c r="AG95">
        <f t="shared" si="73"/>
        <v>0</v>
      </c>
      <c r="AH95">
        <f>(EW95)</f>
        <v>0</v>
      </c>
      <c r="AI95">
        <f>(EX95)</f>
        <v>0</v>
      </c>
      <c r="AJ95">
        <f t="shared" si="74"/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93</v>
      </c>
      <c r="AU95">
        <v>62</v>
      </c>
      <c r="AV95">
        <v>1</v>
      </c>
      <c r="AW95">
        <v>1</v>
      </c>
      <c r="AZ95">
        <v>1</v>
      </c>
      <c r="BA95">
        <v>1</v>
      </c>
      <c r="BB95">
        <v>1</v>
      </c>
      <c r="BC95">
        <v>1</v>
      </c>
      <c r="BD95" t="s">
        <v>3</v>
      </c>
      <c r="BE95" t="s">
        <v>3</v>
      </c>
      <c r="BF95" t="s">
        <v>3</v>
      </c>
      <c r="BG95" t="s">
        <v>3</v>
      </c>
      <c r="BH95">
        <v>3</v>
      </c>
      <c r="BI95">
        <v>1</v>
      </c>
      <c r="BJ95" t="s">
        <v>3</v>
      </c>
      <c r="BM95">
        <v>9001</v>
      </c>
      <c r="BN95">
        <v>0</v>
      </c>
      <c r="BO95" t="s">
        <v>3</v>
      </c>
      <c r="BP95">
        <v>0</v>
      </c>
      <c r="BQ95">
        <v>2</v>
      </c>
      <c r="BR95">
        <v>0</v>
      </c>
      <c r="BS95">
        <v>1</v>
      </c>
      <c r="BT95">
        <v>1</v>
      </c>
      <c r="BU95">
        <v>1</v>
      </c>
      <c r="BV95">
        <v>1</v>
      </c>
      <c r="BW95">
        <v>1</v>
      </c>
      <c r="BX95">
        <v>1</v>
      </c>
      <c r="BY95" t="s">
        <v>3</v>
      </c>
      <c r="BZ95">
        <v>93</v>
      </c>
      <c r="CA95">
        <v>62</v>
      </c>
      <c r="CB95" t="s">
        <v>3</v>
      </c>
      <c r="CE95">
        <v>0</v>
      </c>
      <c r="CF95">
        <v>0</v>
      </c>
      <c r="CG95">
        <v>0</v>
      </c>
      <c r="CM95">
        <v>0</v>
      </c>
      <c r="CN95" t="s">
        <v>3</v>
      </c>
      <c r="CO95">
        <v>0</v>
      </c>
      <c r="CP95">
        <f t="shared" si="75"/>
        <v>0</v>
      </c>
      <c r="CQ95">
        <f>ROUND(AL95*BC95,2)</f>
        <v>0</v>
      </c>
      <c r="CR95">
        <f>ROUND(AM95*BB95,2)</f>
        <v>0</v>
      </c>
      <c r="CS95">
        <f>ROUND(AN95*BS95,2)</f>
        <v>0</v>
      </c>
      <c r="CT95">
        <f>ROUND(AO95*BA95,2)</f>
        <v>0</v>
      </c>
      <c r="CU95">
        <f t="shared" si="76"/>
        <v>0</v>
      </c>
      <c r="CV95">
        <f>AH95</f>
        <v>0</v>
      </c>
      <c r="CW95">
        <f>AI95</f>
        <v>0</v>
      </c>
      <c r="CX95">
        <f t="shared" si="77"/>
        <v>0</v>
      </c>
      <c r="CY95">
        <f t="shared" si="78"/>
        <v>0</v>
      </c>
      <c r="CZ95">
        <f t="shared" si="79"/>
        <v>0</v>
      </c>
      <c r="DC95" t="s">
        <v>3</v>
      </c>
      <c r="DD95" t="s">
        <v>3</v>
      </c>
      <c r="DE95" t="s">
        <v>3</v>
      </c>
      <c r="DF95" t="s">
        <v>3</v>
      </c>
      <c r="DG95" t="s">
        <v>3</v>
      </c>
      <c r="DH95" t="s">
        <v>3</v>
      </c>
      <c r="DI95" t="s">
        <v>3</v>
      </c>
      <c r="DJ95" t="s">
        <v>3</v>
      </c>
      <c r="DK95" t="s">
        <v>3</v>
      </c>
      <c r="DL95" t="s">
        <v>3</v>
      </c>
      <c r="DM95" t="s">
        <v>3</v>
      </c>
      <c r="DN95">
        <v>0</v>
      </c>
      <c r="DO95">
        <v>0</v>
      </c>
      <c r="DP95">
        <v>1</v>
      </c>
      <c r="DQ95">
        <v>1</v>
      </c>
      <c r="DU95">
        <v>1009</v>
      </c>
      <c r="DV95" t="s">
        <v>83</v>
      </c>
      <c r="DW95" t="s">
        <v>83</v>
      </c>
      <c r="DX95">
        <v>1000</v>
      </c>
      <c r="DZ95" t="s">
        <v>3</v>
      </c>
      <c r="EA95" t="s">
        <v>3</v>
      </c>
      <c r="EB95" t="s">
        <v>3</v>
      </c>
      <c r="EC95" t="s">
        <v>3</v>
      </c>
      <c r="EE95">
        <v>416980027</v>
      </c>
      <c r="EF95">
        <v>2</v>
      </c>
      <c r="EG95" t="s">
        <v>40</v>
      </c>
      <c r="EH95">
        <v>9</v>
      </c>
      <c r="EI95" t="s">
        <v>118</v>
      </c>
      <c r="EJ95">
        <v>1</v>
      </c>
      <c r="EK95">
        <v>9001</v>
      </c>
      <c r="EL95" t="s">
        <v>118</v>
      </c>
      <c r="EM95" t="s">
        <v>119</v>
      </c>
      <c r="EO95" t="s">
        <v>3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FQ95">
        <v>0</v>
      </c>
      <c r="FR95">
        <v>0</v>
      </c>
      <c r="FS95">
        <v>0</v>
      </c>
      <c r="FX95">
        <v>93</v>
      </c>
      <c r="FY95">
        <v>62</v>
      </c>
      <c r="GA95" t="s">
        <v>3</v>
      </c>
      <c r="GD95">
        <v>1</v>
      </c>
      <c r="GF95">
        <v>-1422279583</v>
      </c>
      <c r="GG95">
        <v>2</v>
      </c>
      <c r="GH95">
        <v>1</v>
      </c>
      <c r="GI95">
        <v>-2</v>
      </c>
      <c r="GJ95">
        <v>0</v>
      </c>
      <c r="GK95">
        <v>0</v>
      </c>
      <c r="GL95">
        <f t="shared" si="80"/>
        <v>0</v>
      </c>
      <c r="GM95">
        <f t="shared" si="81"/>
        <v>0</v>
      </c>
      <c r="GN95">
        <f t="shared" si="82"/>
        <v>0</v>
      </c>
      <c r="GO95">
        <f t="shared" si="83"/>
        <v>0</v>
      </c>
      <c r="GP95">
        <f t="shared" si="84"/>
        <v>0</v>
      </c>
      <c r="GR95">
        <v>0</v>
      </c>
      <c r="GS95">
        <v>0</v>
      </c>
      <c r="GT95">
        <v>0</v>
      </c>
      <c r="GU95" t="s">
        <v>3</v>
      </c>
      <c r="GV95">
        <f t="shared" si="85"/>
        <v>0</v>
      </c>
      <c r="GW95">
        <v>1</v>
      </c>
      <c r="GX95">
        <f t="shared" si="86"/>
        <v>0</v>
      </c>
      <c r="HA95">
        <v>0</v>
      </c>
      <c r="HB95">
        <v>0</v>
      </c>
      <c r="HC95">
        <f t="shared" si="87"/>
        <v>0</v>
      </c>
      <c r="HE95" t="s">
        <v>3</v>
      </c>
      <c r="HF95" t="s">
        <v>3</v>
      </c>
      <c r="HM95" t="s">
        <v>23</v>
      </c>
      <c r="HN95" t="s">
        <v>120</v>
      </c>
      <c r="HO95" t="s">
        <v>121</v>
      </c>
      <c r="HP95" t="s">
        <v>118</v>
      </c>
      <c r="HQ95" t="s">
        <v>118</v>
      </c>
      <c r="HS95">
        <v>0</v>
      </c>
      <c r="IK95">
        <v>0</v>
      </c>
    </row>
    <row r="96" spans="1:245" x14ac:dyDescent="0.2">
      <c r="A96">
        <v>17</v>
      </c>
      <c r="B96">
        <v>1</v>
      </c>
      <c r="C96">
        <f>ROW(SmtRes!A232)</f>
        <v>232</v>
      </c>
      <c r="D96">
        <f>ROW(EtalonRes!A232)</f>
        <v>232</v>
      </c>
      <c r="E96" t="s">
        <v>197</v>
      </c>
      <c r="F96" t="s">
        <v>34</v>
      </c>
      <c r="G96" t="s">
        <v>198</v>
      </c>
      <c r="H96" t="s">
        <v>21</v>
      </c>
      <c r="I96">
        <f>ROUND(1/100,7)</f>
        <v>0.01</v>
      </c>
      <c r="J96">
        <v>0</v>
      </c>
      <c r="K96">
        <f>ROUND(1/100,7)</f>
        <v>0.01</v>
      </c>
      <c r="O96">
        <f t="shared" ref="O96:O117" si="97">ROUND(CP96,2)</f>
        <v>1259.4100000000001</v>
      </c>
      <c r="P96">
        <f>SUMIF(SmtRes!AQ221:'SmtRes'!AQ232,"=1",SmtRes!DF221:'SmtRes'!DF232)</f>
        <v>0</v>
      </c>
      <c r="Q96">
        <f>SUMIF(SmtRes!AQ221:'SmtRes'!AQ232,"=1",SmtRes!DG221:'SmtRes'!DG232)</f>
        <v>553.99999999999989</v>
      </c>
      <c r="R96">
        <f>SUMIF(SmtRes!AQ221:'SmtRes'!AQ232,"=1",SmtRes!DH221:'SmtRes'!DH232)</f>
        <v>252.78</v>
      </c>
      <c r="S96">
        <f>SUMIF(SmtRes!AQ221:'SmtRes'!AQ232,"=1",SmtRes!DI221:'SmtRes'!DI232)</f>
        <v>452.63</v>
      </c>
      <c r="T96">
        <f t="shared" ref="T96:T117" si="98">ROUND(CU96*I96,2)</f>
        <v>0</v>
      </c>
      <c r="U96">
        <f>SUMIF(SmtRes!AQ221:'SmtRes'!AQ232,"=1",SmtRes!CV221:'SmtRes'!CV232)</f>
        <v>0.91</v>
      </c>
      <c r="V96">
        <f>SUMIF(SmtRes!AQ221:'SmtRes'!AQ232,"=1",SmtRes!CW221:'SmtRes'!CW232)</f>
        <v>0.35619999999999996</v>
      </c>
      <c r="W96">
        <f t="shared" ref="W96:W117" si="99">ROUND(CX96*I96,2)</f>
        <v>0</v>
      </c>
      <c r="X96">
        <f t="shared" ref="X96:X117" si="100">ROUND(CY96,2)</f>
        <v>775.95</v>
      </c>
      <c r="Y96">
        <f t="shared" ref="Y96:Y117" si="101">ROUND(CZ96,2)</f>
        <v>514.95000000000005</v>
      </c>
      <c r="AA96">
        <v>449016111</v>
      </c>
      <c r="AB96">
        <f t="shared" ref="AB96:AB117" si="102">ROUND((AC96+AD96+AF96),6)</f>
        <v>100538.46799999999</v>
      </c>
      <c r="AC96">
        <f>ROUND((0),6)</f>
        <v>0</v>
      </c>
      <c r="AD96">
        <f>ROUND((((SUM(SmtRes!BR221:'SmtRes'!BR232))-(SUM(SmtRes!BS221:'SmtRes'!BS232)))+AE96),6)</f>
        <v>55275.067999999999</v>
      </c>
      <c r="AE96">
        <f>ROUND((SUM(SmtRes!BS221:'SmtRes'!BS232)),6)</f>
        <v>25277.8145</v>
      </c>
      <c r="AF96">
        <f>ROUND((SUM(SmtRes!BT221:'SmtRes'!BT232)),6)</f>
        <v>45263.4</v>
      </c>
      <c r="AG96">
        <f t="shared" ref="AG96:AG117" si="103">ROUND((AP96),6)</f>
        <v>0</v>
      </c>
      <c r="AH96">
        <f>(SUM(SmtRes!BU221:'SmtRes'!BU232))</f>
        <v>91</v>
      </c>
      <c r="AI96">
        <f>(SUM(SmtRes!BV221:'SmtRes'!BV232))</f>
        <v>35.619999999999997</v>
      </c>
      <c r="AJ96">
        <f t="shared" ref="AJ96:AJ117" si="104">(AS96)</f>
        <v>0</v>
      </c>
      <c r="AK96">
        <v>126693.73121</v>
      </c>
      <c r="AL96">
        <v>877.44870999999989</v>
      </c>
      <c r="AM96">
        <v>55275.067999999992</v>
      </c>
      <c r="AN96">
        <v>25277.8145</v>
      </c>
      <c r="AO96">
        <v>45263.4</v>
      </c>
      <c r="AP96">
        <v>0</v>
      </c>
      <c r="AQ96">
        <v>91</v>
      </c>
      <c r="AR96">
        <v>35.619999999999997</v>
      </c>
      <c r="AS96">
        <v>0</v>
      </c>
      <c r="AT96">
        <v>110</v>
      </c>
      <c r="AU96">
        <v>73</v>
      </c>
      <c r="AV96">
        <v>1</v>
      </c>
      <c r="AW96">
        <v>1</v>
      </c>
      <c r="AZ96">
        <v>1</v>
      </c>
      <c r="BA96">
        <v>1</v>
      </c>
      <c r="BB96">
        <v>1</v>
      </c>
      <c r="BC96">
        <v>1</v>
      </c>
      <c r="BD96" t="s">
        <v>3</v>
      </c>
      <c r="BE96" t="s">
        <v>3</v>
      </c>
      <c r="BF96" t="s">
        <v>3</v>
      </c>
      <c r="BG96" t="s">
        <v>3</v>
      </c>
      <c r="BH96">
        <v>0</v>
      </c>
      <c r="BI96">
        <v>1</v>
      </c>
      <c r="BJ96" t="s">
        <v>36</v>
      </c>
      <c r="BM96">
        <v>7001</v>
      </c>
      <c r="BN96">
        <v>0</v>
      </c>
      <c r="BO96" t="s">
        <v>3</v>
      </c>
      <c r="BP96">
        <v>0</v>
      </c>
      <c r="BQ96">
        <v>2</v>
      </c>
      <c r="BR96">
        <v>0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 t="s">
        <v>3</v>
      </c>
      <c r="BZ96">
        <v>110</v>
      </c>
      <c r="CA96">
        <v>73</v>
      </c>
      <c r="CB96" t="s">
        <v>3</v>
      </c>
      <c r="CE96">
        <v>0</v>
      </c>
      <c r="CF96">
        <v>0</v>
      </c>
      <c r="CG96">
        <v>0</v>
      </c>
      <c r="CM96">
        <v>0</v>
      </c>
      <c r="CN96" t="s">
        <v>3</v>
      </c>
      <c r="CO96">
        <v>0</v>
      </c>
      <c r="CP96">
        <f t="shared" ref="CP96:CP117" si="105">(P96+Q96+S96+R96)</f>
        <v>1259.4099999999999</v>
      </c>
      <c r="CQ96">
        <f>SUMIF(SmtRes!AQ221:'SmtRes'!AQ232,"=1",SmtRes!AA221:'SmtRes'!AA232)</f>
        <v>251404.12</v>
      </c>
      <c r="CR96">
        <f>SUMIF(SmtRes!AQ221:'SmtRes'!AQ232,"=1",SmtRes!AB221:'SmtRes'!AB232)</f>
        <v>3352.9099999999994</v>
      </c>
      <c r="CS96">
        <f>SUMIF(SmtRes!AQ221:'SmtRes'!AQ232,"=1",SmtRes!AC221:'SmtRes'!AC232)</f>
        <v>1884.88</v>
      </c>
      <c r="CT96">
        <f>SUMIF(SmtRes!AQ221:'SmtRes'!AQ232,"=1",SmtRes!AD221:'SmtRes'!AD232)</f>
        <v>497.4</v>
      </c>
      <c r="CU96">
        <f t="shared" ref="CU96:CU117" si="106">AG96</f>
        <v>0</v>
      </c>
      <c r="CV96">
        <f>SUMIF(SmtRes!AQ221:'SmtRes'!AQ232,"=1",SmtRes!BU221:'SmtRes'!BU232)</f>
        <v>91</v>
      </c>
      <c r="CW96">
        <f>SUMIF(SmtRes!AQ221:'SmtRes'!AQ232,"=1",SmtRes!BV221:'SmtRes'!BV232)</f>
        <v>35.619999999999997</v>
      </c>
      <c r="CX96">
        <f t="shared" ref="CX96:CX117" si="107">AJ96</f>
        <v>0</v>
      </c>
      <c r="CY96">
        <f t="shared" ref="CY96:CY117" si="108">(((S96+R96)*AT96)/100)</f>
        <v>775.95099999999991</v>
      </c>
      <c r="CZ96">
        <f t="shared" ref="CZ96:CZ117" si="109">(((S96+R96)*AU96)/100)</f>
        <v>514.94929999999999</v>
      </c>
      <c r="DC96" t="s">
        <v>3</v>
      </c>
      <c r="DD96" t="s">
        <v>23</v>
      </c>
      <c r="DE96" t="s">
        <v>3</v>
      </c>
      <c r="DF96" t="s">
        <v>3</v>
      </c>
      <c r="DG96" t="s">
        <v>3</v>
      </c>
      <c r="DH96" t="s">
        <v>3</v>
      </c>
      <c r="DI96" t="s">
        <v>3</v>
      </c>
      <c r="DJ96" t="s">
        <v>3</v>
      </c>
      <c r="DK96" t="s">
        <v>3</v>
      </c>
      <c r="DL96" t="s">
        <v>3</v>
      </c>
      <c r="DM96" t="s">
        <v>3</v>
      </c>
      <c r="DN96">
        <v>0</v>
      </c>
      <c r="DO96">
        <v>0</v>
      </c>
      <c r="DP96">
        <v>1</v>
      </c>
      <c r="DQ96">
        <v>1</v>
      </c>
      <c r="DU96">
        <v>1003</v>
      </c>
      <c r="DV96" t="s">
        <v>21</v>
      </c>
      <c r="DW96" t="s">
        <v>21</v>
      </c>
      <c r="DX96">
        <v>100</v>
      </c>
      <c r="DZ96" t="s">
        <v>3</v>
      </c>
      <c r="EA96" t="s">
        <v>3</v>
      </c>
      <c r="EB96" t="s">
        <v>3</v>
      </c>
      <c r="EC96" t="s">
        <v>3</v>
      </c>
      <c r="EE96">
        <v>416980018</v>
      </c>
      <c r="EF96">
        <v>2</v>
      </c>
      <c r="EG96" t="s">
        <v>40</v>
      </c>
      <c r="EH96">
        <v>7</v>
      </c>
      <c r="EI96" t="s">
        <v>41</v>
      </c>
      <c r="EJ96">
        <v>1</v>
      </c>
      <c r="EK96">
        <v>7001</v>
      </c>
      <c r="EL96" t="s">
        <v>41</v>
      </c>
      <c r="EM96" t="s">
        <v>42</v>
      </c>
      <c r="EO96" t="s">
        <v>3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91</v>
      </c>
      <c r="EX96">
        <v>35.619999999999997</v>
      </c>
      <c r="EY96">
        <v>0</v>
      </c>
      <c r="FQ96">
        <v>0</v>
      </c>
      <c r="FR96">
        <v>0</v>
      </c>
      <c r="FS96">
        <v>0</v>
      </c>
      <c r="FX96">
        <v>110</v>
      </c>
      <c r="FY96">
        <v>73</v>
      </c>
      <c r="GA96" t="s">
        <v>3</v>
      </c>
      <c r="GD96">
        <v>1</v>
      </c>
      <c r="GF96">
        <v>-1130418728</v>
      </c>
      <c r="GG96">
        <v>2</v>
      </c>
      <c r="GH96">
        <v>1</v>
      </c>
      <c r="GI96">
        <v>-2</v>
      </c>
      <c r="GJ96">
        <v>0</v>
      </c>
      <c r="GK96">
        <v>0</v>
      </c>
      <c r="GL96">
        <f t="shared" ref="GL96:GL117" si="110">ROUND(IF(AND(BH96=3,BI96=3,FS96&lt;&gt;0),P96,0),2)</f>
        <v>0</v>
      </c>
      <c r="GM96">
        <f t="shared" ref="GM96:GM117" si="111">ROUND(O96+X96+Y96,2)+GX96</f>
        <v>2550.31</v>
      </c>
      <c r="GN96">
        <f t="shared" ref="GN96:GN117" si="112">IF(OR(BI96=0,BI96=1),GM96-GX96,0)</f>
        <v>2550.31</v>
      </c>
      <c r="GO96">
        <f t="shared" ref="GO96:GO117" si="113">IF(BI96=2,GM96-GX96,0)</f>
        <v>0</v>
      </c>
      <c r="GP96">
        <f t="shared" ref="GP96:GP117" si="114">IF(BI96=4,GM96-GX96,0)</f>
        <v>0</v>
      </c>
      <c r="GR96">
        <v>0</v>
      </c>
      <c r="GS96">
        <v>0</v>
      </c>
      <c r="GT96">
        <v>0</v>
      </c>
      <c r="GU96" t="s">
        <v>3</v>
      </c>
      <c r="GV96">
        <f t="shared" ref="GV96:GV117" si="115">ROUND((GT96),6)</f>
        <v>0</v>
      </c>
      <c r="GW96">
        <v>1</v>
      </c>
      <c r="GX96">
        <f t="shared" ref="GX96:GX117" si="116">ROUND(HC96*I96,2)</f>
        <v>0</v>
      </c>
      <c r="HA96">
        <v>0</v>
      </c>
      <c r="HB96">
        <v>0</v>
      </c>
      <c r="HC96">
        <f t="shared" ref="HC96:HC117" si="117">GV96*GW96</f>
        <v>0</v>
      </c>
      <c r="HE96" t="s">
        <v>3</v>
      </c>
      <c r="HF96" t="s">
        <v>3</v>
      </c>
      <c r="HM96" t="s">
        <v>3</v>
      </c>
      <c r="HN96" t="s">
        <v>44</v>
      </c>
      <c r="HO96" t="s">
        <v>45</v>
      </c>
      <c r="HP96" t="s">
        <v>41</v>
      </c>
      <c r="HQ96" t="s">
        <v>41</v>
      </c>
      <c r="HS96">
        <v>0</v>
      </c>
      <c r="IK96">
        <v>0</v>
      </c>
    </row>
    <row r="97" spans="1:245" x14ac:dyDescent="0.2">
      <c r="A97">
        <v>18</v>
      </c>
      <c r="B97">
        <v>1</v>
      </c>
      <c r="C97">
        <v>228</v>
      </c>
      <c r="E97" t="s">
        <v>199</v>
      </c>
      <c r="F97" t="s">
        <v>47</v>
      </c>
      <c r="G97" t="s">
        <v>48</v>
      </c>
      <c r="H97" t="s">
        <v>49</v>
      </c>
      <c r="I97">
        <f>I96*J97</f>
        <v>0</v>
      </c>
      <c r="J97">
        <v>0</v>
      </c>
      <c r="K97">
        <v>0.45</v>
      </c>
      <c r="O97">
        <f t="shared" si="97"/>
        <v>0</v>
      </c>
      <c r="P97">
        <f>ROUND(CQ97*I97,2)</f>
        <v>0</v>
      </c>
      <c r="Q97">
        <f>ROUND(CR97*I97,2)</f>
        <v>0</v>
      </c>
      <c r="R97">
        <f>ROUND(CS97*I97,2)</f>
        <v>0</v>
      </c>
      <c r="S97">
        <f>ROUND(CT97*I97,2)</f>
        <v>0</v>
      </c>
      <c r="T97">
        <f t="shared" si="98"/>
        <v>0</v>
      </c>
      <c r="U97">
        <f>ROUND(CV97*I97,7)</f>
        <v>0</v>
      </c>
      <c r="V97">
        <f>ROUND(CW97*I97,7)</f>
        <v>0</v>
      </c>
      <c r="W97">
        <f t="shared" si="99"/>
        <v>0</v>
      </c>
      <c r="X97">
        <f t="shared" si="100"/>
        <v>0</v>
      </c>
      <c r="Y97">
        <f t="shared" si="101"/>
        <v>0</v>
      </c>
      <c r="AA97">
        <v>449016111</v>
      </c>
      <c r="AB97">
        <f t="shared" si="102"/>
        <v>0</v>
      </c>
      <c r="AC97">
        <f>ROUND((ES97),6)</f>
        <v>0</v>
      </c>
      <c r="AD97">
        <f>ROUND((((ET97)-(EU97))+AE97),6)</f>
        <v>0</v>
      </c>
      <c r="AE97">
        <f t="shared" ref="AE97:AF100" si="118">ROUND((EU97),6)</f>
        <v>0</v>
      </c>
      <c r="AF97">
        <f t="shared" si="118"/>
        <v>0</v>
      </c>
      <c r="AG97">
        <f t="shared" si="103"/>
        <v>0</v>
      </c>
      <c r="AH97">
        <f t="shared" ref="AH97:AI100" si="119">(EW97)</f>
        <v>0</v>
      </c>
      <c r="AI97">
        <f t="shared" si="119"/>
        <v>0</v>
      </c>
      <c r="AJ97">
        <f t="shared" si="104"/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110</v>
      </c>
      <c r="AU97">
        <v>73</v>
      </c>
      <c r="AV97">
        <v>1</v>
      </c>
      <c r="AW97">
        <v>1</v>
      </c>
      <c r="AZ97">
        <v>1</v>
      </c>
      <c r="BA97">
        <v>1</v>
      </c>
      <c r="BB97">
        <v>1</v>
      </c>
      <c r="BC97">
        <v>1</v>
      </c>
      <c r="BD97" t="s">
        <v>3</v>
      </c>
      <c r="BE97" t="s">
        <v>3</v>
      </c>
      <c r="BF97" t="s">
        <v>3</v>
      </c>
      <c r="BG97" t="s">
        <v>3</v>
      </c>
      <c r="BH97">
        <v>3</v>
      </c>
      <c r="BI97">
        <v>1</v>
      </c>
      <c r="BJ97" t="s">
        <v>3</v>
      </c>
      <c r="BM97">
        <v>7001</v>
      </c>
      <c r="BN97">
        <v>0</v>
      </c>
      <c r="BO97" t="s">
        <v>3</v>
      </c>
      <c r="BP97">
        <v>0</v>
      </c>
      <c r="BQ97">
        <v>2</v>
      </c>
      <c r="BR97">
        <v>0</v>
      </c>
      <c r="BS97">
        <v>1</v>
      </c>
      <c r="BT97">
        <v>1</v>
      </c>
      <c r="BU97">
        <v>1</v>
      </c>
      <c r="BV97">
        <v>1</v>
      </c>
      <c r="BW97">
        <v>1</v>
      </c>
      <c r="BX97">
        <v>1</v>
      </c>
      <c r="BY97" t="s">
        <v>3</v>
      </c>
      <c r="BZ97">
        <v>110</v>
      </c>
      <c r="CA97">
        <v>73</v>
      </c>
      <c r="CB97" t="s">
        <v>3</v>
      </c>
      <c r="CE97">
        <v>0</v>
      </c>
      <c r="CF97">
        <v>0</v>
      </c>
      <c r="CG97">
        <v>0</v>
      </c>
      <c r="CM97">
        <v>0</v>
      </c>
      <c r="CN97" t="s">
        <v>3</v>
      </c>
      <c r="CO97">
        <v>0</v>
      </c>
      <c r="CP97">
        <f t="shared" si="105"/>
        <v>0</v>
      </c>
      <c r="CQ97">
        <f>ROUND(AL97*BC97,2)</f>
        <v>0</v>
      </c>
      <c r="CR97">
        <f>ROUND(AM97*BB97,2)</f>
        <v>0</v>
      </c>
      <c r="CS97">
        <f>ROUND(AN97*BS97,2)</f>
        <v>0</v>
      </c>
      <c r="CT97">
        <f>ROUND(AO97*BA97,2)</f>
        <v>0</v>
      </c>
      <c r="CU97">
        <f t="shared" si="106"/>
        <v>0</v>
      </c>
      <c r="CV97">
        <f t="shared" ref="CV97:CW100" si="120">AH97</f>
        <v>0</v>
      </c>
      <c r="CW97">
        <f t="shared" si="120"/>
        <v>0</v>
      </c>
      <c r="CX97">
        <f t="shared" si="107"/>
        <v>0</v>
      </c>
      <c r="CY97">
        <f t="shared" si="108"/>
        <v>0</v>
      </c>
      <c r="CZ97">
        <f t="shared" si="109"/>
        <v>0</v>
      </c>
      <c r="DC97" t="s">
        <v>3</v>
      </c>
      <c r="DD97" t="s">
        <v>3</v>
      </c>
      <c r="DE97" t="s">
        <v>3</v>
      </c>
      <c r="DF97" t="s">
        <v>3</v>
      </c>
      <c r="DG97" t="s">
        <v>3</v>
      </c>
      <c r="DH97" t="s">
        <v>3</v>
      </c>
      <c r="DI97" t="s">
        <v>3</v>
      </c>
      <c r="DJ97" t="s">
        <v>3</v>
      </c>
      <c r="DK97" t="s">
        <v>3</v>
      </c>
      <c r="DL97" t="s">
        <v>3</v>
      </c>
      <c r="DM97" t="s">
        <v>3</v>
      </c>
      <c r="DN97">
        <v>0</v>
      </c>
      <c r="DO97">
        <v>0</v>
      </c>
      <c r="DP97">
        <v>1</v>
      </c>
      <c r="DQ97">
        <v>1</v>
      </c>
      <c r="DU97">
        <v>1007</v>
      </c>
      <c r="DV97" t="s">
        <v>49</v>
      </c>
      <c r="DW97" t="s">
        <v>49</v>
      </c>
      <c r="DX97">
        <v>1</v>
      </c>
      <c r="DZ97" t="s">
        <v>3</v>
      </c>
      <c r="EA97" t="s">
        <v>3</v>
      </c>
      <c r="EB97" t="s">
        <v>3</v>
      </c>
      <c r="EC97" t="s">
        <v>3</v>
      </c>
      <c r="EE97">
        <v>416980018</v>
      </c>
      <c r="EF97">
        <v>2</v>
      </c>
      <c r="EG97" t="s">
        <v>40</v>
      </c>
      <c r="EH97">
        <v>7</v>
      </c>
      <c r="EI97" t="s">
        <v>41</v>
      </c>
      <c r="EJ97">
        <v>1</v>
      </c>
      <c r="EK97">
        <v>7001</v>
      </c>
      <c r="EL97" t="s">
        <v>41</v>
      </c>
      <c r="EM97" t="s">
        <v>42</v>
      </c>
      <c r="EO97" t="s">
        <v>3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FQ97">
        <v>0</v>
      </c>
      <c r="FR97">
        <v>0</v>
      </c>
      <c r="FS97">
        <v>0</v>
      </c>
      <c r="FX97">
        <v>110</v>
      </c>
      <c r="FY97">
        <v>73</v>
      </c>
      <c r="GA97" t="s">
        <v>3</v>
      </c>
      <c r="GD97">
        <v>1</v>
      </c>
      <c r="GF97">
        <v>-157982121</v>
      </c>
      <c r="GG97">
        <v>2</v>
      </c>
      <c r="GH97">
        <v>1</v>
      </c>
      <c r="GI97">
        <v>-2</v>
      </c>
      <c r="GJ97">
        <v>0</v>
      </c>
      <c r="GK97">
        <v>0</v>
      </c>
      <c r="GL97">
        <f t="shared" si="110"/>
        <v>0</v>
      </c>
      <c r="GM97">
        <f t="shared" si="111"/>
        <v>0</v>
      </c>
      <c r="GN97">
        <f t="shared" si="112"/>
        <v>0</v>
      </c>
      <c r="GO97">
        <f t="shared" si="113"/>
        <v>0</v>
      </c>
      <c r="GP97">
        <f t="shared" si="114"/>
        <v>0</v>
      </c>
      <c r="GR97">
        <v>0</v>
      </c>
      <c r="GS97">
        <v>0</v>
      </c>
      <c r="GT97">
        <v>0</v>
      </c>
      <c r="GU97" t="s">
        <v>3</v>
      </c>
      <c r="GV97">
        <f t="shared" si="115"/>
        <v>0</v>
      </c>
      <c r="GW97">
        <v>1</v>
      </c>
      <c r="GX97">
        <f t="shared" si="116"/>
        <v>0</v>
      </c>
      <c r="HA97">
        <v>0</v>
      </c>
      <c r="HB97">
        <v>0</v>
      </c>
      <c r="HC97">
        <f t="shared" si="117"/>
        <v>0</v>
      </c>
      <c r="HE97" t="s">
        <v>3</v>
      </c>
      <c r="HF97" t="s">
        <v>3</v>
      </c>
      <c r="HM97" t="s">
        <v>23</v>
      </c>
      <c r="HN97" t="s">
        <v>44</v>
      </c>
      <c r="HO97" t="s">
        <v>45</v>
      </c>
      <c r="HP97" t="s">
        <v>41</v>
      </c>
      <c r="HQ97" t="s">
        <v>41</v>
      </c>
      <c r="HS97">
        <v>0</v>
      </c>
      <c r="IK97">
        <v>0</v>
      </c>
    </row>
    <row r="98" spans="1:245" x14ac:dyDescent="0.2">
      <c r="A98">
        <v>18</v>
      </c>
      <c r="B98">
        <v>1</v>
      </c>
      <c r="C98">
        <v>229</v>
      </c>
      <c r="E98" t="s">
        <v>200</v>
      </c>
      <c r="F98" t="s">
        <v>51</v>
      </c>
      <c r="G98" t="s">
        <v>52</v>
      </c>
      <c r="H98" t="s">
        <v>32</v>
      </c>
      <c r="I98">
        <f>I96*J98</f>
        <v>0</v>
      </c>
      <c r="J98">
        <v>0</v>
      </c>
      <c r="K98">
        <v>33.299999999999997</v>
      </c>
      <c r="O98">
        <f t="shared" si="97"/>
        <v>0</v>
      </c>
      <c r="P98">
        <f>ROUND(CQ98*I98,2)</f>
        <v>0</v>
      </c>
      <c r="Q98">
        <f>ROUND(CR98*I98,2)</f>
        <v>0</v>
      </c>
      <c r="R98">
        <f>ROUND(CS98*I98,2)</f>
        <v>0</v>
      </c>
      <c r="S98">
        <f>ROUND(CT98*I98,2)</f>
        <v>0</v>
      </c>
      <c r="T98">
        <f t="shared" si="98"/>
        <v>0</v>
      </c>
      <c r="U98">
        <f>ROUND(CV98*I98,7)</f>
        <v>0</v>
      </c>
      <c r="V98">
        <f>ROUND(CW98*I98,7)</f>
        <v>0</v>
      </c>
      <c r="W98">
        <f t="shared" si="99"/>
        <v>0</v>
      </c>
      <c r="X98">
        <f t="shared" si="100"/>
        <v>0</v>
      </c>
      <c r="Y98">
        <f t="shared" si="101"/>
        <v>0</v>
      </c>
      <c r="AA98">
        <v>449016111</v>
      </c>
      <c r="AB98">
        <f t="shared" si="102"/>
        <v>0</v>
      </c>
      <c r="AC98">
        <f>ROUND((ES98),6)</f>
        <v>0</v>
      </c>
      <c r="AD98">
        <f>ROUND((((ET98)-(EU98))+AE98),6)</f>
        <v>0</v>
      </c>
      <c r="AE98">
        <f t="shared" si="118"/>
        <v>0</v>
      </c>
      <c r="AF98">
        <f t="shared" si="118"/>
        <v>0</v>
      </c>
      <c r="AG98">
        <f t="shared" si="103"/>
        <v>0</v>
      </c>
      <c r="AH98">
        <f t="shared" si="119"/>
        <v>0</v>
      </c>
      <c r="AI98">
        <f t="shared" si="119"/>
        <v>0</v>
      </c>
      <c r="AJ98">
        <f t="shared" si="104"/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110</v>
      </c>
      <c r="AU98">
        <v>73</v>
      </c>
      <c r="AV98">
        <v>1</v>
      </c>
      <c r="AW98">
        <v>1</v>
      </c>
      <c r="AZ98">
        <v>1</v>
      </c>
      <c r="BA98">
        <v>1</v>
      </c>
      <c r="BB98">
        <v>1</v>
      </c>
      <c r="BC98">
        <v>1</v>
      </c>
      <c r="BD98" t="s">
        <v>3</v>
      </c>
      <c r="BE98" t="s">
        <v>3</v>
      </c>
      <c r="BF98" t="s">
        <v>3</v>
      </c>
      <c r="BG98" t="s">
        <v>3</v>
      </c>
      <c r="BH98">
        <v>3</v>
      </c>
      <c r="BI98">
        <v>1</v>
      </c>
      <c r="BJ98" t="s">
        <v>3</v>
      </c>
      <c r="BM98">
        <v>7001</v>
      </c>
      <c r="BN98">
        <v>0</v>
      </c>
      <c r="BO98" t="s">
        <v>3</v>
      </c>
      <c r="BP98">
        <v>0</v>
      </c>
      <c r="BQ98">
        <v>2</v>
      </c>
      <c r="BR98">
        <v>0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 t="s">
        <v>3</v>
      </c>
      <c r="BZ98">
        <v>110</v>
      </c>
      <c r="CA98">
        <v>73</v>
      </c>
      <c r="CB98" t="s">
        <v>3</v>
      </c>
      <c r="CE98">
        <v>0</v>
      </c>
      <c r="CF98">
        <v>0</v>
      </c>
      <c r="CG98">
        <v>0</v>
      </c>
      <c r="CM98">
        <v>0</v>
      </c>
      <c r="CN98" t="s">
        <v>3</v>
      </c>
      <c r="CO98">
        <v>0</v>
      </c>
      <c r="CP98">
        <f t="shared" si="105"/>
        <v>0</v>
      </c>
      <c r="CQ98">
        <f>ROUND(AL98*BC98,2)</f>
        <v>0</v>
      </c>
      <c r="CR98">
        <f>ROUND(AM98*BB98,2)</f>
        <v>0</v>
      </c>
      <c r="CS98">
        <f>ROUND(AN98*BS98,2)</f>
        <v>0</v>
      </c>
      <c r="CT98">
        <f>ROUND(AO98*BA98,2)</f>
        <v>0</v>
      </c>
      <c r="CU98">
        <f t="shared" si="106"/>
        <v>0</v>
      </c>
      <c r="CV98">
        <f t="shared" si="120"/>
        <v>0</v>
      </c>
      <c r="CW98">
        <f t="shared" si="120"/>
        <v>0</v>
      </c>
      <c r="CX98">
        <f t="shared" si="107"/>
        <v>0</v>
      </c>
      <c r="CY98">
        <f t="shared" si="108"/>
        <v>0</v>
      </c>
      <c r="CZ98">
        <f t="shared" si="109"/>
        <v>0</v>
      </c>
      <c r="DC98" t="s">
        <v>3</v>
      </c>
      <c r="DD98" t="s">
        <v>3</v>
      </c>
      <c r="DE98" t="s">
        <v>3</v>
      </c>
      <c r="DF98" t="s">
        <v>3</v>
      </c>
      <c r="DG98" t="s">
        <v>3</v>
      </c>
      <c r="DH98" t="s">
        <v>3</v>
      </c>
      <c r="DI98" t="s">
        <v>3</v>
      </c>
      <c r="DJ98" t="s">
        <v>3</v>
      </c>
      <c r="DK98" t="s">
        <v>3</v>
      </c>
      <c r="DL98" t="s">
        <v>3</v>
      </c>
      <c r="DM98" t="s">
        <v>3</v>
      </c>
      <c r="DN98">
        <v>0</v>
      </c>
      <c r="DO98">
        <v>0</v>
      </c>
      <c r="DP98">
        <v>1</v>
      </c>
      <c r="DQ98">
        <v>1</v>
      </c>
      <c r="DU98">
        <v>1013</v>
      </c>
      <c r="DV98" t="s">
        <v>32</v>
      </c>
      <c r="DW98" t="s">
        <v>32</v>
      </c>
      <c r="DX98">
        <v>1</v>
      </c>
      <c r="DZ98" t="s">
        <v>3</v>
      </c>
      <c r="EA98" t="s">
        <v>3</v>
      </c>
      <c r="EB98" t="s">
        <v>3</v>
      </c>
      <c r="EC98" t="s">
        <v>3</v>
      </c>
      <c r="EE98">
        <v>416980018</v>
      </c>
      <c r="EF98">
        <v>2</v>
      </c>
      <c r="EG98" t="s">
        <v>40</v>
      </c>
      <c r="EH98">
        <v>7</v>
      </c>
      <c r="EI98" t="s">
        <v>41</v>
      </c>
      <c r="EJ98">
        <v>1</v>
      </c>
      <c r="EK98">
        <v>7001</v>
      </c>
      <c r="EL98" t="s">
        <v>41</v>
      </c>
      <c r="EM98" t="s">
        <v>42</v>
      </c>
      <c r="EO98" t="s">
        <v>3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FQ98">
        <v>0</v>
      </c>
      <c r="FR98">
        <v>0</v>
      </c>
      <c r="FS98">
        <v>0</v>
      </c>
      <c r="FX98">
        <v>110</v>
      </c>
      <c r="FY98">
        <v>73</v>
      </c>
      <c r="GA98" t="s">
        <v>3</v>
      </c>
      <c r="GD98">
        <v>1</v>
      </c>
      <c r="GF98">
        <v>-1719145863</v>
      </c>
      <c r="GG98">
        <v>2</v>
      </c>
      <c r="GH98">
        <v>1</v>
      </c>
      <c r="GI98">
        <v>-2</v>
      </c>
      <c r="GJ98">
        <v>0</v>
      </c>
      <c r="GK98">
        <v>0</v>
      </c>
      <c r="GL98">
        <f t="shared" si="110"/>
        <v>0</v>
      </c>
      <c r="GM98">
        <f t="shared" si="111"/>
        <v>0</v>
      </c>
      <c r="GN98">
        <f t="shared" si="112"/>
        <v>0</v>
      </c>
      <c r="GO98">
        <f t="shared" si="113"/>
        <v>0</v>
      </c>
      <c r="GP98">
        <f t="shared" si="114"/>
        <v>0</v>
      </c>
      <c r="GR98">
        <v>0</v>
      </c>
      <c r="GS98">
        <v>0</v>
      </c>
      <c r="GT98">
        <v>0</v>
      </c>
      <c r="GU98" t="s">
        <v>3</v>
      </c>
      <c r="GV98">
        <f t="shared" si="115"/>
        <v>0</v>
      </c>
      <c r="GW98">
        <v>1</v>
      </c>
      <c r="GX98">
        <f t="shared" si="116"/>
        <v>0</v>
      </c>
      <c r="HA98">
        <v>0</v>
      </c>
      <c r="HB98">
        <v>0</v>
      </c>
      <c r="HC98">
        <f t="shared" si="117"/>
        <v>0</v>
      </c>
      <c r="HE98" t="s">
        <v>3</v>
      </c>
      <c r="HF98" t="s">
        <v>3</v>
      </c>
      <c r="HM98" t="s">
        <v>23</v>
      </c>
      <c r="HN98" t="s">
        <v>44</v>
      </c>
      <c r="HO98" t="s">
        <v>45</v>
      </c>
      <c r="HP98" t="s">
        <v>41</v>
      </c>
      <c r="HQ98" t="s">
        <v>41</v>
      </c>
      <c r="HS98">
        <v>0</v>
      </c>
      <c r="IK98">
        <v>0</v>
      </c>
    </row>
    <row r="99" spans="1:245" x14ac:dyDescent="0.2">
      <c r="A99">
        <v>18</v>
      </c>
      <c r="B99">
        <v>1</v>
      </c>
      <c r="C99">
        <v>230</v>
      </c>
      <c r="E99" t="s">
        <v>201</v>
      </c>
      <c r="F99" t="s">
        <v>54</v>
      </c>
      <c r="G99" t="s">
        <v>55</v>
      </c>
      <c r="H99" t="s">
        <v>32</v>
      </c>
      <c r="I99">
        <f>I96*J99</f>
        <v>0</v>
      </c>
      <c r="J99">
        <v>0</v>
      </c>
      <c r="K99">
        <v>33.299999999999997</v>
      </c>
      <c r="O99">
        <f t="shared" si="97"/>
        <v>0</v>
      </c>
      <c r="P99">
        <f>ROUND(CQ99*I99,2)</f>
        <v>0</v>
      </c>
      <c r="Q99">
        <f>ROUND(CR99*I99,2)</f>
        <v>0</v>
      </c>
      <c r="R99">
        <f>ROUND(CS99*I99,2)</f>
        <v>0</v>
      </c>
      <c r="S99">
        <f>ROUND(CT99*I99,2)</f>
        <v>0</v>
      </c>
      <c r="T99">
        <f t="shared" si="98"/>
        <v>0</v>
      </c>
      <c r="U99">
        <f>ROUND(CV99*I99,7)</f>
        <v>0</v>
      </c>
      <c r="V99">
        <f>ROUND(CW99*I99,7)</f>
        <v>0</v>
      </c>
      <c r="W99">
        <f t="shared" si="99"/>
        <v>0</v>
      </c>
      <c r="X99">
        <f t="shared" si="100"/>
        <v>0</v>
      </c>
      <c r="Y99">
        <f t="shared" si="101"/>
        <v>0</v>
      </c>
      <c r="AA99">
        <v>449016111</v>
      </c>
      <c r="AB99">
        <f t="shared" si="102"/>
        <v>0</v>
      </c>
      <c r="AC99">
        <f>ROUND((ES99),6)</f>
        <v>0</v>
      </c>
      <c r="AD99">
        <f>ROUND((((ET99)-(EU99))+AE99),6)</f>
        <v>0</v>
      </c>
      <c r="AE99">
        <f t="shared" si="118"/>
        <v>0</v>
      </c>
      <c r="AF99">
        <f t="shared" si="118"/>
        <v>0</v>
      </c>
      <c r="AG99">
        <f t="shared" si="103"/>
        <v>0</v>
      </c>
      <c r="AH99">
        <f t="shared" si="119"/>
        <v>0</v>
      </c>
      <c r="AI99">
        <f t="shared" si="119"/>
        <v>0</v>
      </c>
      <c r="AJ99">
        <f t="shared" si="104"/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110</v>
      </c>
      <c r="AU99">
        <v>73</v>
      </c>
      <c r="AV99">
        <v>1</v>
      </c>
      <c r="AW99">
        <v>1</v>
      </c>
      <c r="AZ99">
        <v>1</v>
      </c>
      <c r="BA99">
        <v>1</v>
      </c>
      <c r="BB99">
        <v>1</v>
      </c>
      <c r="BC99">
        <v>1</v>
      </c>
      <c r="BD99" t="s">
        <v>3</v>
      </c>
      <c r="BE99" t="s">
        <v>3</v>
      </c>
      <c r="BF99" t="s">
        <v>3</v>
      </c>
      <c r="BG99" t="s">
        <v>3</v>
      </c>
      <c r="BH99">
        <v>3</v>
      </c>
      <c r="BI99">
        <v>1</v>
      </c>
      <c r="BJ99" t="s">
        <v>3</v>
      </c>
      <c r="BM99">
        <v>7001</v>
      </c>
      <c r="BN99">
        <v>0</v>
      </c>
      <c r="BO99" t="s">
        <v>3</v>
      </c>
      <c r="BP99">
        <v>0</v>
      </c>
      <c r="BQ99">
        <v>2</v>
      </c>
      <c r="BR99">
        <v>0</v>
      </c>
      <c r="BS99">
        <v>1</v>
      </c>
      <c r="BT99">
        <v>1</v>
      </c>
      <c r="BU99">
        <v>1</v>
      </c>
      <c r="BV99">
        <v>1</v>
      </c>
      <c r="BW99">
        <v>1</v>
      </c>
      <c r="BX99">
        <v>1</v>
      </c>
      <c r="BY99" t="s">
        <v>3</v>
      </c>
      <c r="BZ99">
        <v>110</v>
      </c>
      <c r="CA99">
        <v>73</v>
      </c>
      <c r="CB99" t="s">
        <v>3</v>
      </c>
      <c r="CE99">
        <v>0</v>
      </c>
      <c r="CF99">
        <v>0</v>
      </c>
      <c r="CG99">
        <v>0</v>
      </c>
      <c r="CM99">
        <v>0</v>
      </c>
      <c r="CN99" t="s">
        <v>3</v>
      </c>
      <c r="CO99">
        <v>0</v>
      </c>
      <c r="CP99">
        <f t="shared" si="105"/>
        <v>0</v>
      </c>
      <c r="CQ99">
        <f>ROUND(AL99*BC99,2)</f>
        <v>0</v>
      </c>
      <c r="CR99">
        <f>ROUND(AM99*BB99,2)</f>
        <v>0</v>
      </c>
      <c r="CS99">
        <f>ROUND(AN99*BS99,2)</f>
        <v>0</v>
      </c>
      <c r="CT99">
        <f>ROUND(AO99*BA99,2)</f>
        <v>0</v>
      </c>
      <c r="CU99">
        <f t="shared" si="106"/>
        <v>0</v>
      </c>
      <c r="CV99">
        <f t="shared" si="120"/>
        <v>0</v>
      </c>
      <c r="CW99">
        <f t="shared" si="120"/>
        <v>0</v>
      </c>
      <c r="CX99">
        <f t="shared" si="107"/>
        <v>0</v>
      </c>
      <c r="CY99">
        <f t="shared" si="108"/>
        <v>0</v>
      </c>
      <c r="CZ99">
        <f t="shared" si="109"/>
        <v>0</v>
      </c>
      <c r="DC99" t="s">
        <v>3</v>
      </c>
      <c r="DD99" t="s">
        <v>3</v>
      </c>
      <c r="DE99" t="s">
        <v>3</v>
      </c>
      <c r="DF99" t="s">
        <v>3</v>
      </c>
      <c r="DG99" t="s">
        <v>3</v>
      </c>
      <c r="DH99" t="s">
        <v>3</v>
      </c>
      <c r="DI99" t="s">
        <v>3</v>
      </c>
      <c r="DJ99" t="s">
        <v>3</v>
      </c>
      <c r="DK99" t="s">
        <v>3</v>
      </c>
      <c r="DL99" t="s">
        <v>3</v>
      </c>
      <c r="DM99" t="s">
        <v>3</v>
      </c>
      <c r="DN99">
        <v>0</v>
      </c>
      <c r="DO99">
        <v>0</v>
      </c>
      <c r="DP99">
        <v>1</v>
      </c>
      <c r="DQ99">
        <v>1</v>
      </c>
      <c r="DU99">
        <v>1013</v>
      </c>
      <c r="DV99" t="s">
        <v>32</v>
      </c>
      <c r="DW99" t="s">
        <v>32</v>
      </c>
      <c r="DX99">
        <v>1</v>
      </c>
      <c r="DZ99" t="s">
        <v>3</v>
      </c>
      <c r="EA99" t="s">
        <v>3</v>
      </c>
      <c r="EB99" t="s">
        <v>3</v>
      </c>
      <c r="EC99" t="s">
        <v>3</v>
      </c>
      <c r="EE99">
        <v>416980018</v>
      </c>
      <c r="EF99">
        <v>2</v>
      </c>
      <c r="EG99" t="s">
        <v>40</v>
      </c>
      <c r="EH99">
        <v>7</v>
      </c>
      <c r="EI99" t="s">
        <v>41</v>
      </c>
      <c r="EJ99">
        <v>1</v>
      </c>
      <c r="EK99">
        <v>7001</v>
      </c>
      <c r="EL99" t="s">
        <v>41</v>
      </c>
      <c r="EM99" t="s">
        <v>42</v>
      </c>
      <c r="EO99" t="s">
        <v>3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FQ99">
        <v>0</v>
      </c>
      <c r="FR99">
        <v>0</v>
      </c>
      <c r="FS99">
        <v>0</v>
      </c>
      <c r="FX99">
        <v>110</v>
      </c>
      <c r="FY99">
        <v>73</v>
      </c>
      <c r="GA99" t="s">
        <v>3</v>
      </c>
      <c r="GD99">
        <v>1</v>
      </c>
      <c r="GF99">
        <v>1431460187</v>
      </c>
      <c r="GG99">
        <v>2</v>
      </c>
      <c r="GH99">
        <v>1</v>
      </c>
      <c r="GI99">
        <v>-2</v>
      </c>
      <c r="GJ99">
        <v>0</v>
      </c>
      <c r="GK99">
        <v>0</v>
      </c>
      <c r="GL99">
        <f t="shared" si="110"/>
        <v>0</v>
      </c>
      <c r="GM99">
        <f t="shared" si="111"/>
        <v>0</v>
      </c>
      <c r="GN99">
        <f t="shared" si="112"/>
        <v>0</v>
      </c>
      <c r="GO99">
        <f t="shared" si="113"/>
        <v>0</v>
      </c>
      <c r="GP99">
        <f t="shared" si="114"/>
        <v>0</v>
      </c>
      <c r="GR99">
        <v>0</v>
      </c>
      <c r="GS99">
        <v>0</v>
      </c>
      <c r="GT99">
        <v>0</v>
      </c>
      <c r="GU99" t="s">
        <v>3</v>
      </c>
      <c r="GV99">
        <f t="shared" si="115"/>
        <v>0</v>
      </c>
      <c r="GW99">
        <v>1</v>
      </c>
      <c r="GX99">
        <f t="shared" si="116"/>
        <v>0</v>
      </c>
      <c r="HA99">
        <v>0</v>
      </c>
      <c r="HB99">
        <v>0</v>
      </c>
      <c r="HC99">
        <f t="shared" si="117"/>
        <v>0</v>
      </c>
      <c r="HE99" t="s">
        <v>3</v>
      </c>
      <c r="HF99" t="s">
        <v>3</v>
      </c>
      <c r="HM99" t="s">
        <v>23</v>
      </c>
      <c r="HN99" t="s">
        <v>44</v>
      </c>
      <c r="HO99" t="s">
        <v>45</v>
      </c>
      <c r="HP99" t="s">
        <v>41</v>
      </c>
      <c r="HQ99" t="s">
        <v>41</v>
      </c>
      <c r="HS99">
        <v>0</v>
      </c>
      <c r="IK99">
        <v>0</v>
      </c>
    </row>
    <row r="100" spans="1:245" x14ac:dyDescent="0.2">
      <c r="A100">
        <v>18</v>
      </c>
      <c r="B100">
        <v>1</v>
      </c>
      <c r="C100">
        <v>231</v>
      </c>
      <c r="E100" t="s">
        <v>202</v>
      </c>
      <c r="F100" t="s">
        <v>57</v>
      </c>
      <c r="G100" t="s">
        <v>58</v>
      </c>
      <c r="H100" t="s">
        <v>32</v>
      </c>
      <c r="I100">
        <f>I96*J100</f>
        <v>0</v>
      </c>
      <c r="J100">
        <v>0</v>
      </c>
      <c r="K100">
        <v>33.299999999999997</v>
      </c>
      <c r="O100">
        <f t="shared" si="97"/>
        <v>0</v>
      </c>
      <c r="P100">
        <f>ROUND(CQ100*I100,2)</f>
        <v>0</v>
      </c>
      <c r="Q100">
        <f>ROUND(CR100*I100,2)</f>
        <v>0</v>
      </c>
      <c r="R100">
        <f>ROUND(CS100*I100,2)</f>
        <v>0</v>
      </c>
      <c r="S100">
        <f>ROUND(CT100*I100,2)</f>
        <v>0</v>
      </c>
      <c r="T100">
        <f t="shared" si="98"/>
        <v>0</v>
      </c>
      <c r="U100">
        <f>ROUND(CV100*I100,7)</f>
        <v>0</v>
      </c>
      <c r="V100">
        <f>ROUND(CW100*I100,7)</f>
        <v>0</v>
      </c>
      <c r="W100">
        <f t="shared" si="99"/>
        <v>0</v>
      </c>
      <c r="X100">
        <f t="shared" si="100"/>
        <v>0</v>
      </c>
      <c r="Y100">
        <f t="shared" si="101"/>
        <v>0</v>
      </c>
      <c r="AA100">
        <v>449016111</v>
      </c>
      <c r="AB100">
        <f t="shared" si="102"/>
        <v>0</v>
      </c>
      <c r="AC100">
        <f>ROUND((ES100),6)</f>
        <v>0</v>
      </c>
      <c r="AD100">
        <f>ROUND((((ET100)-(EU100))+AE100),6)</f>
        <v>0</v>
      </c>
      <c r="AE100">
        <f t="shared" si="118"/>
        <v>0</v>
      </c>
      <c r="AF100">
        <f t="shared" si="118"/>
        <v>0</v>
      </c>
      <c r="AG100">
        <f t="shared" si="103"/>
        <v>0</v>
      </c>
      <c r="AH100">
        <f t="shared" si="119"/>
        <v>0</v>
      </c>
      <c r="AI100">
        <f t="shared" si="119"/>
        <v>0</v>
      </c>
      <c r="AJ100">
        <f t="shared" si="104"/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110</v>
      </c>
      <c r="AU100">
        <v>73</v>
      </c>
      <c r="AV100">
        <v>1</v>
      </c>
      <c r="AW100">
        <v>1</v>
      </c>
      <c r="AZ100">
        <v>1</v>
      </c>
      <c r="BA100">
        <v>1</v>
      </c>
      <c r="BB100">
        <v>1</v>
      </c>
      <c r="BC100">
        <v>1</v>
      </c>
      <c r="BD100" t="s">
        <v>3</v>
      </c>
      <c r="BE100" t="s">
        <v>3</v>
      </c>
      <c r="BF100" t="s">
        <v>3</v>
      </c>
      <c r="BG100" t="s">
        <v>3</v>
      </c>
      <c r="BH100">
        <v>3</v>
      </c>
      <c r="BI100">
        <v>1</v>
      </c>
      <c r="BJ100" t="s">
        <v>3</v>
      </c>
      <c r="BM100">
        <v>7001</v>
      </c>
      <c r="BN100">
        <v>0</v>
      </c>
      <c r="BO100" t="s">
        <v>3</v>
      </c>
      <c r="BP100">
        <v>0</v>
      </c>
      <c r="BQ100">
        <v>2</v>
      </c>
      <c r="BR100">
        <v>0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 t="s">
        <v>3</v>
      </c>
      <c r="BZ100">
        <v>110</v>
      </c>
      <c r="CA100">
        <v>73</v>
      </c>
      <c r="CB100" t="s">
        <v>3</v>
      </c>
      <c r="CE100">
        <v>0</v>
      </c>
      <c r="CF100">
        <v>0</v>
      </c>
      <c r="CG100">
        <v>0</v>
      </c>
      <c r="CM100">
        <v>0</v>
      </c>
      <c r="CN100" t="s">
        <v>3</v>
      </c>
      <c r="CO100">
        <v>0</v>
      </c>
      <c r="CP100">
        <f t="shared" si="105"/>
        <v>0</v>
      </c>
      <c r="CQ100">
        <f>ROUND(AL100*BC100,2)</f>
        <v>0</v>
      </c>
      <c r="CR100">
        <f>ROUND(AM100*BB100,2)</f>
        <v>0</v>
      </c>
      <c r="CS100">
        <f>ROUND(AN100*BS100,2)</f>
        <v>0</v>
      </c>
      <c r="CT100">
        <f>ROUND(AO100*BA100,2)</f>
        <v>0</v>
      </c>
      <c r="CU100">
        <f t="shared" si="106"/>
        <v>0</v>
      </c>
      <c r="CV100">
        <f t="shared" si="120"/>
        <v>0</v>
      </c>
      <c r="CW100">
        <f t="shared" si="120"/>
        <v>0</v>
      </c>
      <c r="CX100">
        <f t="shared" si="107"/>
        <v>0</v>
      </c>
      <c r="CY100">
        <f t="shared" si="108"/>
        <v>0</v>
      </c>
      <c r="CZ100">
        <f t="shared" si="109"/>
        <v>0</v>
      </c>
      <c r="DC100" t="s">
        <v>3</v>
      </c>
      <c r="DD100" t="s">
        <v>3</v>
      </c>
      <c r="DE100" t="s">
        <v>3</v>
      </c>
      <c r="DF100" t="s">
        <v>3</v>
      </c>
      <c r="DG100" t="s">
        <v>3</v>
      </c>
      <c r="DH100" t="s">
        <v>3</v>
      </c>
      <c r="DI100" t="s">
        <v>3</v>
      </c>
      <c r="DJ100" t="s">
        <v>3</v>
      </c>
      <c r="DK100" t="s">
        <v>3</v>
      </c>
      <c r="DL100" t="s">
        <v>3</v>
      </c>
      <c r="DM100" t="s">
        <v>3</v>
      </c>
      <c r="DN100">
        <v>0</v>
      </c>
      <c r="DO100">
        <v>0</v>
      </c>
      <c r="DP100">
        <v>1</v>
      </c>
      <c r="DQ100">
        <v>1</v>
      </c>
      <c r="DU100">
        <v>1013</v>
      </c>
      <c r="DV100" t="s">
        <v>32</v>
      </c>
      <c r="DW100" t="s">
        <v>32</v>
      </c>
      <c r="DX100">
        <v>1</v>
      </c>
      <c r="DZ100" t="s">
        <v>3</v>
      </c>
      <c r="EA100" t="s">
        <v>3</v>
      </c>
      <c r="EB100" t="s">
        <v>3</v>
      </c>
      <c r="EC100" t="s">
        <v>3</v>
      </c>
      <c r="EE100">
        <v>416980018</v>
      </c>
      <c r="EF100">
        <v>2</v>
      </c>
      <c r="EG100" t="s">
        <v>40</v>
      </c>
      <c r="EH100">
        <v>7</v>
      </c>
      <c r="EI100" t="s">
        <v>41</v>
      </c>
      <c r="EJ100">
        <v>1</v>
      </c>
      <c r="EK100">
        <v>7001</v>
      </c>
      <c r="EL100" t="s">
        <v>41</v>
      </c>
      <c r="EM100" t="s">
        <v>42</v>
      </c>
      <c r="EO100" t="s">
        <v>3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FQ100">
        <v>0</v>
      </c>
      <c r="FR100">
        <v>0</v>
      </c>
      <c r="FS100">
        <v>0</v>
      </c>
      <c r="FX100">
        <v>110</v>
      </c>
      <c r="FY100">
        <v>73</v>
      </c>
      <c r="GA100" t="s">
        <v>3</v>
      </c>
      <c r="GD100">
        <v>1</v>
      </c>
      <c r="GF100">
        <v>-1684774782</v>
      </c>
      <c r="GG100">
        <v>2</v>
      </c>
      <c r="GH100">
        <v>1</v>
      </c>
      <c r="GI100">
        <v>-2</v>
      </c>
      <c r="GJ100">
        <v>0</v>
      </c>
      <c r="GK100">
        <v>0</v>
      </c>
      <c r="GL100">
        <f t="shared" si="110"/>
        <v>0</v>
      </c>
      <c r="GM100">
        <f t="shared" si="111"/>
        <v>0</v>
      </c>
      <c r="GN100">
        <f t="shared" si="112"/>
        <v>0</v>
      </c>
      <c r="GO100">
        <f t="shared" si="113"/>
        <v>0</v>
      </c>
      <c r="GP100">
        <f t="shared" si="114"/>
        <v>0</v>
      </c>
      <c r="GR100">
        <v>0</v>
      </c>
      <c r="GS100">
        <v>0</v>
      </c>
      <c r="GT100">
        <v>0</v>
      </c>
      <c r="GU100" t="s">
        <v>3</v>
      </c>
      <c r="GV100">
        <f t="shared" si="115"/>
        <v>0</v>
      </c>
      <c r="GW100">
        <v>1</v>
      </c>
      <c r="GX100">
        <f t="shared" si="116"/>
        <v>0</v>
      </c>
      <c r="HA100">
        <v>0</v>
      </c>
      <c r="HB100">
        <v>0</v>
      </c>
      <c r="HC100">
        <f t="shared" si="117"/>
        <v>0</v>
      </c>
      <c r="HE100" t="s">
        <v>3</v>
      </c>
      <c r="HF100" t="s">
        <v>3</v>
      </c>
      <c r="HM100" t="s">
        <v>23</v>
      </c>
      <c r="HN100" t="s">
        <v>44</v>
      </c>
      <c r="HO100" t="s">
        <v>45</v>
      </c>
      <c r="HP100" t="s">
        <v>41</v>
      </c>
      <c r="HQ100" t="s">
        <v>41</v>
      </c>
      <c r="HS100">
        <v>0</v>
      </c>
      <c r="IK100">
        <v>0</v>
      </c>
    </row>
    <row r="101" spans="1:245" x14ac:dyDescent="0.2">
      <c r="A101">
        <v>17</v>
      </c>
      <c r="B101">
        <v>1</v>
      </c>
      <c r="C101">
        <f>ROW(SmtRes!A241)</f>
        <v>241</v>
      </c>
      <c r="D101">
        <f>ROW(EtalonRes!A241)</f>
        <v>241</v>
      </c>
      <c r="E101" t="s">
        <v>203</v>
      </c>
      <c r="F101" t="s">
        <v>204</v>
      </c>
      <c r="G101" t="s">
        <v>205</v>
      </c>
      <c r="H101" t="s">
        <v>21</v>
      </c>
      <c r="I101">
        <f>ROUND(1/100,7)</f>
        <v>0.01</v>
      </c>
      <c r="J101">
        <v>0</v>
      </c>
      <c r="K101">
        <f>ROUND(1/100,7)</f>
        <v>0.01</v>
      </c>
      <c r="O101">
        <f t="shared" si="97"/>
        <v>38.770000000000003</v>
      </c>
      <c r="P101">
        <f>SUMIF(SmtRes!AQ233:'SmtRes'!AQ241,"=1",SmtRes!DF233:'SmtRes'!DF241)</f>
        <v>0</v>
      </c>
      <c r="Q101">
        <f>SUMIF(SmtRes!AQ233:'SmtRes'!AQ241,"=1",SmtRes!DG233:'SmtRes'!DG241)</f>
        <v>1.1800000000000002</v>
      </c>
      <c r="R101">
        <f>SUMIF(SmtRes!AQ233:'SmtRes'!AQ241,"=1",SmtRes!DH233:'SmtRes'!DH241)</f>
        <v>5.34</v>
      </c>
      <c r="S101">
        <f>SUMIF(SmtRes!AQ233:'SmtRes'!AQ241,"=1",SmtRes!DI233:'SmtRes'!DI241)</f>
        <v>32.25</v>
      </c>
      <c r="T101">
        <f t="shared" si="98"/>
        <v>0</v>
      </c>
      <c r="U101">
        <f>SUMIF(SmtRes!AQ233:'SmtRes'!AQ241,"=1",SmtRes!CV233:'SmtRes'!CV241)</f>
        <v>6.7299999999999999E-2</v>
      </c>
      <c r="V101">
        <f>SUMIF(SmtRes!AQ233:'SmtRes'!AQ241,"=1",SmtRes!CW233:'SmtRes'!CW241)</f>
        <v>9.8999999999999991E-3</v>
      </c>
      <c r="W101">
        <f t="shared" si="99"/>
        <v>0</v>
      </c>
      <c r="X101">
        <f t="shared" si="100"/>
        <v>34.96</v>
      </c>
      <c r="Y101">
        <f t="shared" si="101"/>
        <v>23.31</v>
      </c>
      <c r="AA101">
        <v>449016111</v>
      </c>
      <c r="AB101">
        <f t="shared" si="102"/>
        <v>3342.5436</v>
      </c>
      <c r="AC101">
        <f>ROUND((0),6)</f>
        <v>0</v>
      </c>
      <c r="AD101">
        <f>ROUND((((SUM(SmtRes!BR233:'SmtRes'!BR241))-(SUM(SmtRes!BS233:'SmtRes'!BS241)))+AE101),6)</f>
        <v>117.0565</v>
      </c>
      <c r="AE101">
        <f>ROUND((SUM(SmtRes!BS233:'SmtRes'!BS241)),6)</f>
        <v>534.29309999999998</v>
      </c>
      <c r="AF101">
        <f>ROUND((SUM(SmtRes!BT233:'SmtRes'!BT241)),6)</f>
        <v>3225.4870999999998</v>
      </c>
      <c r="AG101">
        <f t="shared" si="103"/>
        <v>0</v>
      </c>
      <c r="AH101">
        <f>(SUM(SmtRes!BU233:'SmtRes'!BU241))</f>
        <v>6.73</v>
      </c>
      <c r="AI101">
        <f>(SUM(SmtRes!BV233:'SmtRes'!BV241))</f>
        <v>0.99</v>
      </c>
      <c r="AJ101">
        <f t="shared" si="104"/>
        <v>0</v>
      </c>
      <c r="AK101">
        <v>4336.5201000000006</v>
      </c>
      <c r="AL101">
        <v>459.68340000000001</v>
      </c>
      <c r="AM101">
        <v>117.05650000000001</v>
      </c>
      <c r="AN101">
        <v>534.29310000000009</v>
      </c>
      <c r="AO101">
        <v>3225.4871000000003</v>
      </c>
      <c r="AP101">
        <v>0</v>
      </c>
      <c r="AQ101">
        <v>6.73</v>
      </c>
      <c r="AR101">
        <v>0.99</v>
      </c>
      <c r="AS101">
        <v>0</v>
      </c>
      <c r="AT101">
        <v>93</v>
      </c>
      <c r="AU101">
        <v>62</v>
      </c>
      <c r="AV101">
        <v>1</v>
      </c>
      <c r="AW101">
        <v>1</v>
      </c>
      <c r="AZ101">
        <v>1</v>
      </c>
      <c r="BA101">
        <v>1</v>
      </c>
      <c r="BB101">
        <v>1</v>
      </c>
      <c r="BC101">
        <v>1</v>
      </c>
      <c r="BD101" t="s">
        <v>3</v>
      </c>
      <c r="BE101" t="s">
        <v>3</v>
      </c>
      <c r="BF101" t="s">
        <v>3</v>
      </c>
      <c r="BG101" t="s">
        <v>3</v>
      </c>
      <c r="BH101">
        <v>0</v>
      </c>
      <c r="BI101">
        <v>1</v>
      </c>
      <c r="BJ101" t="s">
        <v>206</v>
      </c>
      <c r="BM101">
        <v>9001</v>
      </c>
      <c r="BN101">
        <v>0</v>
      </c>
      <c r="BO101" t="s">
        <v>3</v>
      </c>
      <c r="BP101">
        <v>0</v>
      </c>
      <c r="BQ101">
        <v>2</v>
      </c>
      <c r="BR101">
        <v>0</v>
      </c>
      <c r="BS101">
        <v>1</v>
      </c>
      <c r="BT101">
        <v>1</v>
      </c>
      <c r="BU101">
        <v>1</v>
      </c>
      <c r="BV101">
        <v>1</v>
      </c>
      <c r="BW101">
        <v>1</v>
      </c>
      <c r="BX101">
        <v>1</v>
      </c>
      <c r="BY101" t="s">
        <v>3</v>
      </c>
      <c r="BZ101">
        <v>93</v>
      </c>
      <c r="CA101">
        <v>62</v>
      </c>
      <c r="CB101" t="s">
        <v>3</v>
      </c>
      <c r="CE101">
        <v>0</v>
      </c>
      <c r="CF101">
        <v>0</v>
      </c>
      <c r="CG101">
        <v>0</v>
      </c>
      <c r="CM101">
        <v>0</v>
      </c>
      <c r="CN101" t="s">
        <v>3</v>
      </c>
      <c r="CO101">
        <v>0</v>
      </c>
      <c r="CP101">
        <f t="shared" si="105"/>
        <v>38.769999999999996</v>
      </c>
      <c r="CQ101">
        <f>SUMIF(SmtRes!AQ233:'SmtRes'!AQ241,"=1",SmtRes!AA233:'SmtRes'!AA241)</f>
        <v>153858.64000000001</v>
      </c>
      <c r="CR101">
        <f>SUMIF(SmtRes!AQ233:'SmtRes'!AQ241,"=1",SmtRes!AB233:'SmtRes'!AB241)</f>
        <v>726.5</v>
      </c>
      <c r="CS101">
        <f>SUMIF(SmtRes!AQ233:'SmtRes'!AQ241,"=1",SmtRes!AC233:'SmtRes'!AC241)</f>
        <v>1079.3800000000001</v>
      </c>
      <c r="CT101">
        <f>SUMIF(SmtRes!AQ233:'SmtRes'!AQ241,"=1",SmtRes!AD233:'SmtRes'!AD241)</f>
        <v>479.27</v>
      </c>
      <c r="CU101">
        <f t="shared" si="106"/>
        <v>0</v>
      </c>
      <c r="CV101">
        <f>SUMIF(SmtRes!AQ233:'SmtRes'!AQ241,"=1",SmtRes!BU233:'SmtRes'!BU241)</f>
        <v>6.73</v>
      </c>
      <c r="CW101">
        <f>SUMIF(SmtRes!AQ233:'SmtRes'!AQ241,"=1",SmtRes!BV233:'SmtRes'!BV241)</f>
        <v>0.99</v>
      </c>
      <c r="CX101">
        <f t="shared" si="107"/>
        <v>0</v>
      </c>
      <c r="CY101">
        <f t="shared" si="108"/>
        <v>34.9587</v>
      </c>
      <c r="CZ101">
        <f t="shared" si="109"/>
        <v>23.305800000000005</v>
      </c>
      <c r="DC101" t="s">
        <v>3</v>
      </c>
      <c r="DD101" t="s">
        <v>135</v>
      </c>
      <c r="DE101" t="s">
        <v>3</v>
      </c>
      <c r="DF101" t="s">
        <v>3</v>
      </c>
      <c r="DG101" t="s">
        <v>3</v>
      </c>
      <c r="DH101" t="s">
        <v>3</v>
      </c>
      <c r="DI101" t="s">
        <v>3</v>
      </c>
      <c r="DJ101" t="s">
        <v>3</v>
      </c>
      <c r="DK101" t="s">
        <v>3</v>
      </c>
      <c r="DL101" t="s">
        <v>3</v>
      </c>
      <c r="DM101" t="s">
        <v>3</v>
      </c>
      <c r="DN101">
        <v>0</v>
      </c>
      <c r="DO101">
        <v>0</v>
      </c>
      <c r="DP101">
        <v>1</v>
      </c>
      <c r="DQ101">
        <v>1</v>
      </c>
      <c r="DU101">
        <v>1003</v>
      </c>
      <c r="DV101" t="s">
        <v>21</v>
      </c>
      <c r="DW101" t="s">
        <v>21</v>
      </c>
      <c r="DX101">
        <v>100</v>
      </c>
      <c r="DZ101" t="s">
        <v>3</v>
      </c>
      <c r="EA101" t="s">
        <v>3</v>
      </c>
      <c r="EB101" t="s">
        <v>3</v>
      </c>
      <c r="EC101" t="s">
        <v>3</v>
      </c>
      <c r="EE101">
        <v>416980027</v>
      </c>
      <c r="EF101">
        <v>2</v>
      </c>
      <c r="EG101" t="s">
        <v>40</v>
      </c>
      <c r="EH101">
        <v>9</v>
      </c>
      <c r="EI101" t="s">
        <v>118</v>
      </c>
      <c r="EJ101">
        <v>1</v>
      </c>
      <c r="EK101">
        <v>9001</v>
      </c>
      <c r="EL101" t="s">
        <v>118</v>
      </c>
      <c r="EM101" t="s">
        <v>119</v>
      </c>
      <c r="EO101" t="s">
        <v>3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6.73</v>
      </c>
      <c r="EX101">
        <v>0.99</v>
      </c>
      <c r="EY101">
        <v>0</v>
      </c>
      <c r="FQ101">
        <v>0</v>
      </c>
      <c r="FR101">
        <v>0</v>
      </c>
      <c r="FS101">
        <v>0</v>
      </c>
      <c r="FX101">
        <v>93</v>
      </c>
      <c r="FY101">
        <v>62</v>
      </c>
      <c r="GA101" t="s">
        <v>3</v>
      </c>
      <c r="GD101">
        <v>1</v>
      </c>
      <c r="GF101">
        <v>-1136974437</v>
      </c>
      <c r="GG101">
        <v>2</v>
      </c>
      <c r="GH101">
        <v>1</v>
      </c>
      <c r="GI101">
        <v>-2</v>
      </c>
      <c r="GJ101">
        <v>0</v>
      </c>
      <c r="GK101">
        <v>0</v>
      </c>
      <c r="GL101">
        <f t="shared" si="110"/>
        <v>0</v>
      </c>
      <c r="GM101">
        <f t="shared" si="111"/>
        <v>97.04</v>
      </c>
      <c r="GN101">
        <f t="shared" si="112"/>
        <v>97.04</v>
      </c>
      <c r="GO101">
        <f t="shared" si="113"/>
        <v>0</v>
      </c>
      <c r="GP101">
        <f t="shared" si="114"/>
        <v>0</v>
      </c>
      <c r="GR101">
        <v>0</v>
      </c>
      <c r="GS101">
        <v>0</v>
      </c>
      <c r="GT101">
        <v>0</v>
      </c>
      <c r="GU101" t="s">
        <v>3</v>
      </c>
      <c r="GV101">
        <f t="shared" si="115"/>
        <v>0</v>
      </c>
      <c r="GW101">
        <v>1</v>
      </c>
      <c r="GX101">
        <f t="shared" si="116"/>
        <v>0</v>
      </c>
      <c r="HA101">
        <v>0</v>
      </c>
      <c r="HB101">
        <v>0</v>
      </c>
      <c r="HC101">
        <f t="shared" si="117"/>
        <v>0</v>
      </c>
      <c r="HE101" t="s">
        <v>3</v>
      </c>
      <c r="HF101" t="s">
        <v>3</v>
      </c>
      <c r="HM101" t="s">
        <v>3</v>
      </c>
      <c r="HN101" t="s">
        <v>120</v>
      </c>
      <c r="HO101" t="s">
        <v>121</v>
      </c>
      <c r="HP101" t="s">
        <v>118</v>
      </c>
      <c r="HQ101" t="s">
        <v>118</v>
      </c>
      <c r="HS101">
        <v>0</v>
      </c>
      <c r="IK101">
        <v>0</v>
      </c>
    </row>
    <row r="102" spans="1:245" x14ac:dyDescent="0.2">
      <c r="A102">
        <v>18</v>
      </c>
      <c r="B102">
        <v>1</v>
      </c>
      <c r="C102">
        <v>238</v>
      </c>
      <c r="E102" t="s">
        <v>207</v>
      </c>
      <c r="F102" t="s">
        <v>166</v>
      </c>
      <c r="G102" t="s">
        <v>167</v>
      </c>
      <c r="H102" t="s">
        <v>168</v>
      </c>
      <c r="I102">
        <f>I101*J102</f>
        <v>0</v>
      </c>
      <c r="J102">
        <v>0</v>
      </c>
      <c r="K102">
        <v>116.66</v>
      </c>
      <c r="O102">
        <f t="shared" si="97"/>
        <v>0</v>
      </c>
      <c r="P102">
        <f>ROUND(CQ102*I102,2)</f>
        <v>0</v>
      </c>
      <c r="Q102">
        <f>ROUND(CR102*I102,2)</f>
        <v>0</v>
      </c>
      <c r="R102">
        <f>ROUND(CS102*I102,2)</f>
        <v>0</v>
      </c>
      <c r="S102">
        <f>ROUND(CT102*I102,2)</f>
        <v>0</v>
      </c>
      <c r="T102">
        <f t="shared" si="98"/>
        <v>0</v>
      </c>
      <c r="U102">
        <f>ROUND(CV102*I102,7)</f>
        <v>0</v>
      </c>
      <c r="V102">
        <f>ROUND(CW102*I102,7)</f>
        <v>0</v>
      </c>
      <c r="W102">
        <f t="shared" si="99"/>
        <v>0</v>
      </c>
      <c r="X102">
        <f t="shared" si="100"/>
        <v>0</v>
      </c>
      <c r="Y102">
        <f t="shared" si="101"/>
        <v>0</v>
      </c>
      <c r="AA102">
        <v>449016111</v>
      </c>
      <c r="AB102">
        <f t="shared" si="102"/>
        <v>0</v>
      </c>
      <c r="AC102">
        <f>ROUND((ES102),6)</f>
        <v>0</v>
      </c>
      <c r="AD102">
        <f>ROUND((((ET102)-(EU102))+AE102),6)</f>
        <v>0</v>
      </c>
      <c r="AE102">
        <f>ROUND((EU102),6)</f>
        <v>0</v>
      </c>
      <c r="AF102">
        <f>ROUND((EV102),6)</f>
        <v>0</v>
      </c>
      <c r="AG102">
        <f t="shared" si="103"/>
        <v>0</v>
      </c>
      <c r="AH102">
        <f>(EW102)</f>
        <v>0</v>
      </c>
      <c r="AI102">
        <f>(EX102)</f>
        <v>0</v>
      </c>
      <c r="AJ102">
        <f t="shared" si="104"/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93</v>
      </c>
      <c r="AU102">
        <v>62</v>
      </c>
      <c r="AV102">
        <v>1</v>
      </c>
      <c r="AW102">
        <v>1</v>
      </c>
      <c r="AZ102">
        <v>1</v>
      </c>
      <c r="BA102">
        <v>1</v>
      </c>
      <c r="BB102">
        <v>1</v>
      </c>
      <c r="BC102">
        <v>1</v>
      </c>
      <c r="BD102" t="s">
        <v>3</v>
      </c>
      <c r="BE102" t="s">
        <v>3</v>
      </c>
      <c r="BF102" t="s">
        <v>3</v>
      </c>
      <c r="BG102" t="s">
        <v>3</v>
      </c>
      <c r="BH102">
        <v>3</v>
      </c>
      <c r="BI102">
        <v>1</v>
      </c>
      <c r="BJ102" t="s">
        <v>3</v>
      </c>
      <c r="BM102">
        <v>9001</v>
      </c>
      <c r="BN102">
        <v>0</v>
      </c>
      <c r="BO102" t="s">
        <v>3</v>
      </c>
      <c r="BP102">
        <v>0</v>
      </c>
      <c r="BQ102">
        <v>2</v>
      </c>
      <c r="BR102">
        <v>0</v>
      </c>
      <c r="BS102">
        <v>1</v>
      </c>
      <c r="BT102">
        <v>1</v>
      </c>
      <c r="BU102">
        <v>1</v>
      </c>
      <c r="BV102">
        <v>1</v>
      </c>
      <c r="BW102">
        <v>1</v>
      </c>
      <c r="BX102">
        <v>1</v>
      </c>
      <c r="BY102" t="s">
        <v>3</v>
      </c>
      <c r="BZ102">
        <v>93</v>
      </c>
      <c r="CA102">
        <v>62</v>
      </c>
      <c r="CB102" t="s">
        <v>3</v>
      </c>
      <c r="CE102">
        <v>0</v>
      </c>
      <c r="CF102">
        <v>0</v>
      </c>
      <c r="CG102">
        <v>0</v>
      </c>
      <c r="CM102">
        <v>0</v>
      </c>
      <c r="CN102" t="s">
        <v>3</v>
      </c>
      <c r="CO102">
        <v>0</v>
      </c>
      <c r="CP102">
        <f t="shared" si="105"/>
        <v>0</v>
      </c>
      <c r="CQ102">
        <f>ROUND(AL102*BC102,2)</f>
        <v>0</v>
      </c>
      <c r="CR102">
        <f>ROUND(AM102*BB102,2)</f>
        <v>0</v>
      </c>
      <c r="CS102">
        <f>ROUND(AN102*BS102,2)</f>
        <v>0</v>
      </c>
      <c r="CT102">
        <f>ROUND(AO102*BA102,2)</f>
        <v>0</v>
      </c>
      <c r="CU102">
        <f t="shared" si="106"/>
        <v>0</v>
      </c>
      <c r="CV102">
        <f>AH102</f>
        <v>0</v>
      </c>
      <c r="CW102">
        <f>AI102</f>
        <v>0</v>
      </c>
      <c r="CX102">
        <f t="shared" si="107"/>
        <v>0</v>
      </c>
      <c r="CY102">
        <f t="shared" si="108"/>
        <v>0</v>
      </c>
      <c r="CZ102">
        <f t="shared" si="109"/>
        <v>0</v>
      </c>
      <c r="DC102" t="s">
        <v>3</v>
      </c>
      <c r="DD102" t="s">
        <v>3</v>
      </c>
      <c r="DE102" t="s">
        <v>3</v>
      </c>
      <c r="DF102" t="s">
        <v>3</v>
      </c>
      <c r="DG102" t="s">
        <v>3</v>
      </c>
      <c r="DH102" t="s">
        <v>3</v>
      </c>
      <c r="DI102" t="s">
        <v>3</v>
      </c>
      <c r="DJ102" t="s">
        <v>3</v>
      </c>
      <c r="DK102" t="s">
        <v>3</v>
      </c>
      <c r="DL102" t="s">
        <v>3</v>
      </c>
      <c r="DM102" t="s">
        <v>3</v>
      </c>
      <c r="DN102">
        <v>0</v>
      </c>
      <c r="DO102">
        <v>0</v>
      </c>
      <c r="DP102">
        <v>1</v>
      </c>
      <c r="DQ102">
        <v>1</v>
      </c>
      <c r="DU102">
        <v>1013</v>
      </c>
      <c r="DV102" t="s">
        <v>168</v>
      </c>
      <c r="DW102" t="s">
        <v>168</v>
      </c>
      <c r="DX102">
        <v>1</v>
      </c>
      <c r="DZ102" t="s">
        <v>3</v>
      </c>
      <c r="EA102" t="s">
        <v>3</v>
      </c>
      <c r="EB102" t="s">
        <v>3</v>
      </c>
      <c r="EC102" t="s">
        <v>3</v>
      </c>
      <c r="EE102">
        <v>416980027</v>
      </c>
      <c r="EF102">
        <v>2</v>
      </c>
      <c r="EG102" t="s">
        <v>40</v>
      </c>
      <c r="EH102">
        <v>9</v>
      </c>
      <c r="EI102" t="s">
        <v>118</v>
      </c>
      <c r="EJ102">
        <v>1</v>
      </c>
      <c r="EK102">
        <v>9001</v>
      </c>
      <c r="EL102" t="s">
        <v>118</v>
      </c>
      <c r="EM102" t="s">
        <v>119</v>
      </c>
      <c r="EO102" t="s">
        <v>3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FQ102">
        <v>0</v>
      </c>
      <c r="FR102">
        <v>0</v>
      </c>
      <c r="FS102">
        <v>0</v>
      </c>
      <c r="FX102">
        <v>93</v>
      </c>
      <c r="FY102">
        <v>62</v>
      </c>
      <c r="GA102" t="s">
        <v>3</v>
      </c>
      <c r="GD102">
        <v>1</v>
      </c>
      <c r="GF102">
        <v>-1614040265</v>
      </c>
      <c r="GG102">
        <v>2</v>
      </c>
      <c r="GH102">
        <v>1</v>
      </c>
      <c r="GI102">
        <v>-2</v>
      </c>
      <c r="GJ102">
        <v>0</v>
      </c>
      <c r="GK102">
        <v>0</v>
      </c>
      <c r="GL102">
        <f t="shared" si="110"/>
        <v>0</v>
      </c>
      <c r="GM102">
        <f t="shared" si="111"/>
        <v>0</v>
      </c>
      <c r="GN102">
        <f t="shared" si="112"/>
        <v>0</v>
      </c>
      <c r="GO102">
        <f t="shared" si="113"/>
        <v>0</v>
      </c>
      <c r="GP102">
        <f t="shared" si="114"/>
        <v>0</v>
      </c>
      <c r="GR102">
        <v>0</v>
      </c>
      <c r="GS102">
        <v>0</v>
      </c>
      <c r="GT102">
        <v>0</v>
      </c>
      <c r="GU102" t="s">
        <v>3</v>
      </c>
      <c r="GV102">
        <f t="shared" si="115"/>
        <v>0</v>
      </c>
      <c r="GW102">
        <v>1</v>
      </c>
      <c r="GX102">
        <f t="shared" si="116"/>
        <v>0</v>
      </c>
      <c r="HA102">
        <v>0</v>
      </c>
      <c r="HB102">
        <v>0</v>
      </c>
      <c r="HC102">
        <f t="shared" si="117"/>
        <v>0</v>
      </c>
      <c r="HE102" t="s">
        <v>3</v>
      </c>
      <c r="HF102" t="s">
        <v>3</v>
      </c>
      <c r="HM102" t="s">
        <v>135</v>
      </c>
      <c r="HN102" t="s">
        <v>120</v>
      </c>
      <c r="HO102" t="s">
        <v>121</v>
      </c>
      <c r="HP102" t="s">
        <v>118</v>
      </c>
      <c r="HQ102" t="s">
        <v>118</v>
      </c>
      <c r="HS102">
        <v>0</v>
      </c>
      <c r="IK102">
        <v>0</v>
      </c>
    </row>
    <row r="103" spans="1:245" x14ac:dyDescent="0.2">
      <c r="A103">
        <v>18</v>
      </c>
      <c r="B103">
        <v>1</v>
      </c>
      <c r="C103">
        <v>241</v>
      </c>
      <c r="E103" t="s">
        <v>208</v>
      </c>
      <c r="F103" t="s">
        <v>209</v>
      </c>
      <c r="G103" t="s">
        <v>210</v>
      </c>
      <c r="H103" t="s">
        <v>211</v>
      </c>
      <c r="I103">
        <f>I101*J103</f>
        <v>0</v>
      </c>
      <c r="J103">
        <v>0</v>
      </c>
      <c r="K103">
        <v>100</v>
      </c>
      <c r="O103">
        <f t="shared" si="97"/>
        <v>0</v>
      </c>
      <c r="P103">
        <f>ROUND(CQ103*I103,2)</f>
        <v>0</v>
      </c>
      <c r="Q103">
        <f>ROUND(CR103*I103,2)</f>
        <v>0</v>
      </c>
      <c r="R103">
        <f>ROUND(CS103*I103,2)</f>
        <v>0</v>
      </c>
      <c r="S103">
        <f>ROUND(CT103*I103,2)</f>
        <v>0</v>
      </c>
      <c r="T103">
        <f t="shared" si="98"/>
        <v>0</v>
      </c>
      <c r="U103">
        <f>ROUND(CV103*I103,7)</f>
        <v>0</v>
      </c>
      <c r="V103">
        <f>ROUND(CW103*I103,7)</f>
        <v>0</v>
      </c>
      <c r="W103">
        <f t="shared" si="99"/>
        <v>0</v>
      </c>
      <c r="X103">
        <f t="shared" si="100"/>
        <v>0</v>
      </c>
      <c r="Y103">
        <f t="shared" si="101"/>
        <v>0</v>
      </c>
      <c r="AA103">
        <v>449016111</v>
      </c>
      <c r="AB103">
        <f t="shared" si="102"/>
        <v>0</v>
      </c>
      <c r="AC103">
        <f>ROUND((ES103),6)</f>
        <v>0</v>
      </c>
      <c r="AD103">
        <f>ROUND((((ET103)-(EU103))+AE103),6)</f>
        <v>0</v>
      </c>
      <c r="AE103">
        <f>ROUND((EU103),6)</f>
        <v>0</v>
      </c>
      <c r="AF103">
        <f>ROUND((EV103),6)</f>
        <v>0</v>
      </c>
      <c r="AG103">
        <f t="shared" si="103"/>
        <v>0</v>
      </c>
      <c r="AH103">
        <f>(EW103)</f>
        <v>0</v>
      </c>
      <c r="AI103">
        <f>(EX103)</f>
        <v>0</v>
      </c>
      <c r="AJ103">
        <f t="shared" si="104"/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93</v>
      </c>
      <c r="AU103">
        <v>62</v>
      </c>
      <c r="AV103">
        <v>1</v>
      </c>
      <c r="AW103">
        <v>1</v>
      </c>
      <c r="AZ103">
        <v>1</v>
      </c>
      <c r="BA103">
        <v>1</v>
      </c>
      <c r="BB103">
        <v>1</v>
      </c>
      <c r="BC103">
        <v>1</v>
      </c>
      <c r="BD103" t="s">
        <v>3</v>
      </c>
      <c r="BE103" t="s">
        <v>3</v>
      </c>
      <c r="BF103" t="s">
        <v>3</v>
      </c>
      <c r="BG103" t="s">
        <v>3</v>
      </c>
      <c r="BH103">
        <v>3</v>
      </c>
      <c r="BI103">
        <v>1</v>
      </c>
      <c r="BJ103" t="s">
        <v>3</v>
      </c>
      <c r="BM103">
        <v>9001</v>
      </c>
      <c r="BN103">
        <v>0</v>
      </c>
      <c r="BO103" t="s">
        <v>3</v>
      </c>
      <c r="BP103">
        <v>0</v>
      </c>
      <c r="BQ103">
        <v>2</v>
      </c>
      <c r="BR103">
        <v>0</v>
      </c>
      <c r="BS103">
        <v>1</v>
      </c>
      <c r="BT103">
        <v>1</v>
      </c>
      <c r="BU103">
        <v>1</v>
      </c>
      <c r="BV103">
        <v>1</v>
      </c>
      <c r="BW103">
        <v>1</v>
      </c>
      <c r="BX103">
        <v>1</v>
      </c>
      <c r="BY103" t="s">
        <v>3</v>
      </c>
      <c r="BZ103">
        <v>93</v>
      </c>
      <c r="CA103">
        <v>62</v>
      </c>
      <c r="CB103" t="s">
        <v>3</v>
      </c>
      <c r="CE103">
        <v>0</v>
      </c>
      <c r="CF103">
        <v>0</v>
      </c>
      <c r="CG103">
        <v>0</v>
      </c>
      <c r="CM103">
        <v>0</v>
      </c>
      <c r="CN103" t="s">
        <v>3</v>
      </c>
      <c r="CO103">
        <v>0</v>
      </c>
      <c r="CP103">
        <f t="shared" si="105"/>
        <v>0</v>
      </c>
      <c r="CQ103">
        <f>ROUND(AL103*BC103,2)</f>
        <v>0</v>
      </c>
      <c r="CR103">
        <f>ROUND(AM103*BB103,2)</f>
        <v>0</v>
      </c>
      <c r="CS103">
        <f>ROUND(AN103*BS103,2)</f>
        <v>0</v>
      </c>
      <c r="CT103">
        <f>ROUND(AO103*BA103,2)</f>
        <v>0</v>
      </c>
      <c r="CU103">
        <f t="shared" si="106"/>
        <v>0</v>
      </c>
      <c r="CV103">
        <f>AH103</f>
        <v>0</v>
      </c>
      <c r="CW103">
        <f>AI103</f>
        <v>0</v>
      </c>
      <c r="CX103">
        <f t="shared" si="107"/>
        <v>0</v>
      </c>
      <c r="CY103">
        <f t="shared" si="108"/>
        <v>0</v>
      </c>
      <c r="CZ103">
        <f t="shared" si="109"/>
        <v>0</v>
      </c>
      <c r="DC103" t="s">
        <v>3</v>
      </c>
      <c r="DD103" t="s">
        <v>3</v>
      </c>
      <c r="DE103" t="s">
        <v>3</v>
      </c>
      <c r="DF103" t="s">
        <v>3</v>
      </c>
      <c r="DG103" t="s">
        <v>3</v>
      </c>
      <c r="DH103" t="s">
        <v>3</v>
      </c>
      <c r="DI103" t="s">
        <v>3</v>
      </c>
      <c r="DJ103" t="s">
        <v>3</v>
      </c>
      <c r="DK103" t="s">
        <v>3</v>
      </c>
      <c r="DL103" t="s">
        <v>3</v>
      </c>
      <c r="DM103" t="s">
        <v>3</v>
      </c>
      <c r="DN103">
        <v>0</v>
      </c>
      <c r="DO103">
        <v>0</v>
      </c>
      <c r="DP103">
        <v>1</v>
      </c>
      <c r="DQ103">
        <v>1</v>
      </c>
      <c r="DU103">
        <v>1003</v>
      </c>
      <c r="DV103" t="s">
        <v>211</v>
      </c>
      <c r="DW103" t="s">
        <v>211</v>
      </c>
      <c r="DX103">
        <v>1</v>
      </c>
      <c r="DZ103" t="s">
        <v>3</v>
      </c>
      <c r="EA103" t="s">
        <v>3</v>
      </c>
      <c r="EB103" t="s">
        <v>3</v>
      </c>
      <c r="EC103" t="s">
        <v>3</v>
      </c>
      <c r="EE103">
        <v>416980027</v>
      </c>
      <c r="EF103">
        <v>2</v>
      </c>
      <c r="EG103" t="s">
        <v>40</v>
      </c>
      <c r="EH103">
        <v>9</v>
      </c>
      <c r="EI103" t="s">
        <v>118</v>
      </c>
      <c r="EJ103">
        <v>1</v>
      </c>
      <c r="EK103">
        <v>9001</v>
      </c>
      <c r="EL103" t="s">
        <v>118</v>
      </c>
      <c r="EM103" t="s">
        <v>119</v>
      </c>
      <c r="EO103" t="s">
        <v>3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FQ103">
        <v>0</v>
      </c>
      <c r="FR103">
        <v>0</v>
      </c>
      <c r="FS103">
        <v>0</v>
      </c>
      <c r="FX103">
        <v>93</v>
      </c>
      <c r="FY103">
        <v>62</v>
      </c>
      <c r="GA103" t="s">
        <v>3</v>
      </c>
      <c r="GD103">
        <v>1</v>
      </c>
      <c r="GF103">
        <v>67467915</v>
      </c>
      <c r="GG103">
        <v>2</v>
      </c>
      <c r="GH103">
        <v>1</v>
      </c>
      <c r="GI103">
        <v>-2</v>
      </c>
      <c r="GJ103">
        <v>0</v>
      </c>
      <c r="GK103">
        <v>0</v>
      </c>
      <c r="GL103">
        <f t="shared" si="110"/>
        <v>0</v>
      </c>
      <c r="GM103">
        <f t="shared" si="111"/>
        <v>0</v>
      </c>
      <c r="GN103">
        <f t="shared" si="112"/>
        <v>0</v>
      </c>
      <c r="GO103">
        <f t="shared" si="113"/>
        <v>0</v>
      </c>
      <c r="GP103">
        <f t="shared" si="114"/>
        <v>0</v>
      </c>
      <c r="GR103">
        <v>0</v>
      </c>
      <c r="GS103">
        <v>0</v>
      </c>
      <c r="GT103">
        <v>0</v>
      </c>
      <c r="GU103" t="s">
        <v>3</v>
      </c>
      <c r="GV103">
        <f t="shared" si="115"/>
        <v>0</v>
      </c>
      <c r="GW103">
        <v>1</v>
      </c>
      <c r="GX103">
        <f t="shared" si="116"/>
        <v>0</v>
      </c>
      <c r="HA103">
        <v>0</v>
      </c>
      <c r="HB103">
        <v>0</v>
      </c>
      <c r="HC103">
        <f t="shared" si="117"/>
        <v>0</v>
      </c>
      <c r="HE103" t="s">
        <v>3</v>
      </c>
      <c r="HF103" t="s">
        <v>3</v>
      </c>
      <c r="HM103" t="s">
        <v>135</v>
      </c>
      <c r="HN103" t="s">
        <v>120</v>
      </c>
      <c r="HO103" t="s">
        <v>121</v>
      </c>
      <c r="HP103" t="s">
        <v>118</v>
      </c>
      <c r="HQ103" t="s">
        <v>118</v>
      </c>
      <c r="HS103">
        <v>0</v>
      </c>
      <c r="IK103">
        <v>0</v>
      </c>
    </row>
    <row r="104" spans="1:245" x14ac:dyDescent="0.2">
      <c r="A104">
        <v>17</v>
      </c>
      <c r="B104">
        <v>1</v>
      </c>
      <c r="C104">
        <f>ROW(SmtRes!A250)</f>
        <v>250</v>
      </c>
      <c r="D104">
        <f>ROW(EtalonRes!A250)</f>
        <v>250</v>
      </c>
      <c r="E104" t="s">
        <v>212</v>
      </c>
      <c r="F104" t="s">
        <v>213</v>
      </c>
      <c r="G104" t="s">
        <v>214</v>
      </c>
      <c r="H104" t="s">
        <v>21</v>
      </c>
      <c r="I104">
        <f>ROUND(1/100,7)</f>
        <v>0.01</v>
      </c>
      <c r="J104">
        <v>0</v>
      </c>
      <c r="K104">
        <f>ROUND(1/100,7)</f>
        <v>0.01</v>
      </c>
      <c r="O104">
        <f t="shared" si="97"/>
        <v>44.57</v>
      </c>
      <c r="P104">
        <f>SUMIF(SmtRes!AQ242:'SmtRes'!AQ250,"=1",SmtRes!DF242:'SmtRes'!DF250)</f>
        <v>0</v>
      </c>
      <c r="Q104">
        <f>SUMIF(SmtRes!AQ242:'SmtRes'!AQ250,"=1",SmtRes!DG242:'SmtRes'!DG250)</f>
        <v>1.7999999999999998</v>
      </c>
      <c r="R104">
        <f>SUMIF(SmtRes!AQ242:'SmtRes'!AQ250,"=1",SmtRes!DH242:'SmtRes'!DH250)</f>
        <v>6.15</v>
      </c>
      <c r="S104">
        <f>SUMIF(SmtRes!AQ242:'SmtRes'!AQ250,"=1",SmtRes!DI242:'SmtRes'!DI250)</f>
        <v>36.619999999999997</v>
      </c>
      <c r="T104">
        <f t="shared" si="98"/>
        <v>0</v>
      </c>
      <c r="U104">
        <f>SUMIF(SmtRes!AQ242:'SmtRes'!AQ250,"=1",SmtRes!CV242:'SmtRes'!CV250)</f>
        <v>7.6399999999999996E-2</v>
      </c>
      <c r="V104">
        <f>SUMIF(SmtRes!AQ242:'SmtRes'!AQ250,"=1",SmtRes!CW242:'SmtRes'!CW250)</f>
        <v>1.14E-2</v>
      </c>
      <c r="W104">
        <f t="shared" si="99"/>
        <v>0</v>
      </c>
      <c r="X104">
        <f t="shared" si="100"/>
        <v>39.78</v>
      </c>
      <c r="Y104">
        <f t="shared" si="101"/>
        <v>26.52</v>
      </c>
      <c r="AA104">
        <v>449016111</v>
      </c>
      <c r="AB104">
        <f t="shared" si="102"/>
        <v>3841.5702000000001</v>
      </c>
      <c r="AC104">
        <f>ROUND((0),6)</f>
        <v>0</v>
      </c>
      <c r="AD104">
        <f>ROUND((((SUM(SmtRes!BR242:'SmtRes'!BR250))-(SUM(SmtRes!BS242:'SmtRes'!BS250)))+AE104),6)</f>
        <v>179.94739999999999</v>
      </c>
      <c r="AE104">
        <f>ROUND((SUM(SmtRes!BS242:'SmtRes'!BS250)),6)</f>
        <v>615.24659999999994</v>
      </c>
      <c r="AF104">
        <f>ROUND((SUM(SmtRes!BT242:'SmtRes'!BT250)),6)</f>
        <v>3661.6228000000001</v>
      </c>
      <c r="AG104">
        <f t="shared" si="103"/>
        <v>0</v>
      </c>
      <c r="AH104">
        <f>(SUM(SmtRes!BU242:'SmtRes'!BU250))</f>
        <v>7.64</v>
      </c>
      <c r="AI104">
        <f>(SUM(SmtRes!BV242:'SmtRes'!BV250))</f>
        <v>1.1399999999999999</v>
      </c>
      <c r="AJ104">
        <f t="shared" si="104"/>
        <v>0</v>
      </c>
      <c r="AK104">
        <v>4916.5002000000004</v>
      </c>
      <c r="AL104">
        <v>459.68340000000001</v>
      </c>
      <c r="AM104">
        <v>179.94740000000002</v>
      </c>
      <c r="AN104">
        <v>615.24660000000006</v>
      </c>
      <c r="AO104">
        <v>3661.6227999999996</v>
      </c>
      <c r="AP104">
        <v>0</v>
      </c>
      <c r="AQ104">
        <v>7.64</v>
      </c>
      <c r="AR104">
        <v>1.1399999999999999</v>
      </c>
      <c r="AS104">
        <v>0</v>
      </c>
      <c r="AT104">
        <v>93</v>
      </c>
      <c r="AU104">
        <v>62</v>
      </c>
      <c r="AV104">
        <v>1</v>
      </c>
      <c r="AW104">
        <v>1</v>
      </c>
      <c r="AZ104">
        <v>1</v>
      </c>
      <c r="BA104">
        <v>1</v>
      </c>
      <c r="BB104">
        <v>1</v>
      </c>
      <c r="BC104">
        <v>1</v>
      </c>
      <c r="BD104" t="s">
        <v>3</v>
      </c>
      <c r="BE104" t="s">
        <v>3</v>
      </c>
      <c r="BF104" t="s">
        <v>3</v>
      </c>
      <c r="BG104" t="s">
        <v>3</v>
      </c>
      <c r="BH104">
        <v>0</v>
      </c>
      <c r="BI104">
        <v>1</v>
      </c>
      <c r="BJ104" t="s">
        <v>215</v>
      </c>
      <c r="BM104">
        <v>9001</v>
      </c>
      <c r="BN104">
        <v>0</v>
      </c>
      <c r="BO104" t="s">
        <v>3</v>
      </c>
      <c r="BP104">
        <v>0</v>
      </c>
      <c r="BQ104">
        <v>2</v>
      </c>
      <c r="BR104">
        <v>0</v>
      </c>
      <c r="BS104">
        <v>1</v>
      </c>
      <c r="BT104">
        <v>1</v>
      </c>
      <c r="BU104">
        <v>1</v>
      </c>
      <c r="BV104">
        <v>1</v>
      </c>
      <c r="BW104">
        <v>1</v>
      </c>
      <c r="BX104">
        <v>1</v>
      </c>
      <c r="BY104" t="s">
        <v>3</v>
      </c>
      <c r="BZ104">
        <v>93</v>
      </c>
      <c r="CA104">
        <v>62</v>
      </c>
      <c r="CB104" t="s">
        <v>3</v>
      </c>
      <c r="CE104">
        <v>0</v>
      </c>
      <c r="CF104">
        <v>0</v>
      </c>
      <c r="CG104">
        <v>0</v>
      </c>
      <c r="CM104">
        <v>0</v>
      </c>
      <c r="CN104" t="s">
        <v>3</v>
      </c>
      <c r="CO104">
        <v>0</v>
      </c>
      <c r="CP104">
        <f t="shared" si="105"/>
        <v>44.569999999999993</v>
      </c>
      <c r="CQ104">
        <f>SUMIF(SmtRes!AQ242:'SmtRes'!AQ250,"=1",SmtRes!AA242:'SmtRes'!AA250)</f>
        <v>153858.64000000001</v>
      </c>
      <c r="CR104">
        <f>SUMIF(SmtRes!AQ242:'SmtRes'!AQ250,"=1",SmtRes!AB242:'SmtRes'!AB250)</f>
        <v>726.5</v>
      </c>
      <c r="CS104">
        <f>SUMIF(SmtRes!AQ242:'SmtRes'!AQ250,"=1",SmtRes!AC242:'SmtRes'!AC250)</f>
        <v>1079.3800000000001</v>
      </c>
      <c r="CT104">
        <f>SUMIF(SmtRes!AQ242:'SmtRes'!AQ250,"=1",SmtRes!AD242:'SmtRes'!AD250)</f>
        <v>479.27</v>
      </c>
      <c r="CU104">
        <f t="shared" si="106"/>
        <v>0</v>
      </c>
      <c r="CV104">
        <f>SUMIF(SmtRes!AQ242:'SmtRes'!AQ250,"=1",SmtRes!BU242:'SmtRes'!BU250)</f>
        <v>7.64</v>
      </c>
      <c r="CW104">
        <f>SUMIF(SmtRes!AQ242:'SmtRes'!AQ250,"=1",SmtRes!BV242:'SmtRes'!BV250)</f>
        <v>1.1399999999999999</v>
      </c>
      <c r="CX104">
        <f t="shared" si="107"/>
        <v>0</v>
      </c>
      <c r="CY104">
        <f t="shared" si="108"/>
        <v>39.7761</v>
      </c>
      <c r="CZ104">
        <f t="shared" si="109"/>
        <v>26.517399999999999</v>
      </c>
      <c r="DC104" t="s">
        <v>3</v>
      </c>
      <c r="DD104" t="s">
        <v>23</v>
      </c>
      <c r="DE104" t="s">
        <v>3</v>
      </c>
      <c r="DF104" t="s">
        <v>3</v>
      </c>
      <c r="DG104" t="s">
        <v>3</v>
      </c>
      <c r="DH104" t="s">
        <v>3</v>
      </c>
      <c r="DI104" t="s">
        <v>3</v>
      </c>
      <c r="DJ104" t="s">
        <v>3</v>
      </c>
      <c r="DK104" t="s">
        <v>3</v>
      </c>
      <c r="DL104" t="s">
        <v>3</v>
      </c>
      <c r="DM104" t="s">
        <v>3</v>
      </c>
      <c r="DN104">
        <v>0</v>
      </c>
      <c r="DO104">
        <v>0</v>
      </c>
      <c r="DP104">
        <v>1</v>
      </c>
      <c r="DQ104">
        <v>1</v>
      </c>
      <c r="DU104">
        <v>1003</v>
      </c>
      <c r="DV104" t="s">
        <v>21</v>
      </c>
      <c r="DW104" t="s">
        <v>21</v>
      </c>
      <c r="DX104">
        <v>100</v>
      </c>
      <c r="DZ104" t="s">
        <v>3</v>
      </c>
      <c r="EA104" t="s">
        <v>3</v>
      </c>
      <c r="EB104" t="s">
        <v>3</v>
      </c>
      <c r="EC104" t="s">
        <v>3</v>
      </c>
      <c r="EE104">
        <v>416980027</v>
      </c>
      <c r="EF104">
        <v>2</v>
      </c>
      <c r="EG104" t="s">
        <v>40</v>
      </c>
      <c r="EH104">
        <v>9</v>
      </c>
      <c r="EI104" t="s">
        <v>118</v>
      </c>
      <c r="EJ104">
        <v>1</v>
      </c>
      <c r="EK104">
        <v>9001</v>
      </c>
      <c r="EL104" t="s">
        <v>118</v>
      </c>
      <c r="EM104" t="s">
        <v>119</v>
      </c>
      <c r="EO104" t="s">
        <v>3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7.64</v>
      </c>
      <c r="EX104">
        <v>1.1399999999999999</v>
      </c>
      <c r="EY104">
        <v>0</v>
      </c>
      <c r="FQ104">
        <v>0</v>
      </c>
      <c r="FR104">
        <v>0</v>
      </c>
      <c r="FS104">
        <v>0</v>
      </c>
      <c r="FX104">
        <v>93</v>
      </c>
      <c r="FY104">
        <v>62</v>
      </c>
      <c r="GA104" t="s">
        <v>3</v>
      </c>
      <c r="GD104">
        <v>1</v>
      </c>
      <c r="GF104">
        <v>-734946970</v>
      </c>
      <c r="GG104">
        <v>2</v>
      </c>
      <c r="GH104">
        <v>1</v>
      </c>
      <c r="GI104">
        <v>-2</v>
      </c>
      <c r="GJ104">
        <v>0</v>
      </c>
      <c r="GK104">
        <v>0</v>
      </c>
      <c r="GL104">
        <f t="shared" si="110"/>
        <v>0</v>
      </c>
      <c r="GM104">
        <f t="shared" si="111"/>
        <v>110.87</v>
      </c>
      <c r="GN104">
        <f t="shared" si="112"/>
        <v>110.87</v>
      </c>
      <c r="GO104">
        <f t="shared" si="113"/>
        <v>0</v>
      </c>
      <c r="GP104">
        <f t="shared" si="114"/>
        <v>0</v>
      </c>
      <c r="GR104">
        <v>0</v>
      </c>
      <c r="GS104">
        <v>0</v>
      </c>
      <c r="GT104">
        <v>0</v>
      </c>
      <c r="GU104" t="s">
        <v>3</v>
      </c>
      <c r="GV104">
        <f t="shared" si="115"/>
        <v>0</v>
      </c>
      <c r="GW104">
        <v>1</v>
      </c>
      <c r="GX104">
        <f t="shared" si="116"/>
        <v>0</v>
      </c>
      <c r="HA104">
        <v>0</v>
      </c>
      <c r="HB104">
        <v>0</v>
      </c>
      <c r="HC104">
        <f t="shared" si="117"/>
        <v>0</v>
      </c>
      <c r="HE104" t="s">
        <v>3</v>
      </c>
      <c r="HF104" t="s">
        <v>3</v>
      </c>
      <c r="HM104" t="s">
        <v>3</v>
      </c>
      <c r="HN104" t="s">
        <v>120</v>
      </c>
      <c r="HO104" t="s">
        <v>121</v>
      </c>
      <c r="HP104" t="s">
        <v>118</v>
      </c>
      <c r="HQ104" t="s">
        <v>118</v>
      </c>
      <c r="HS104">
        <v>0</v>
      </c>
      <c r="IK104">
        <v>0</v>
      </c>
    </row>
    <row r="105" spans="1:245" x14ac:dyDescent="0.2">
      <c r="A105">
        <v>18</v>
      </c>
      <c r="B105">
        <v>1</v>
      </c>
      <c r="C105">
        <v>247</v>
      </c>
      <c r="E105" t="s">
        <v>216</v>
      </c>
      <c r="F105" t="s">
        <v>166</v>
      </c>
      <c r="G105" t="s">
        <v>167</v>
      </c>
      <c r="H105" t="s">
        <v>168</v>
      </c>
      <c r="I105">
        <f>I104*J105</f>
        <v>0</v>
      </c>
      <c r="J105">
        <v>0</v>
      </c>
      <c r="K105">
        <v>116.66</v>
      </c>
      <c r="O105">
        <f t="shared" si="97"/>
        <v>0</v>
      </c>
      <c r="P105">
        <f>ROUND(CQ105*I105,2)</f>
        <v>0</v>
      </c>
      <c r="Q105">
        <f>ROUND(CR105*I105,2)</f>
        <v>0</v>
      </c>
      <c r="R105">
        <f>ROUND(CS105*I105,2)</f>
        <v>0</v>
      </c>
      <c r="S105">
        <f>ROUND(CT105*I105,2)</f>
        <v>0</v>
      </c>
      <c r="T105">
        <f t="shared" si="98"/>
        <v>0</v>
      </c>
      <c r="U105">
        <f>ROUND(CV105*I105,7)</f>
        <v>0</v>
      </c>
      <c r="V105">
        <f>ROUND(CW105*I105,7)</f>
        <v>0</v>
      </c>
      <c r="W105">
        <f t="shared" si="99"/>
        <v>0</v>
      </c>
      <c r="X105">
        <f t="shared" si="100"/>
        <v>0</v>
      </c>
      <c r="Y105">
        <f t="shared" si="101"/>
        <v>0</v>
      </c>
      <c r="AA105">
        <v>449016111</v>
      </c>
      <c r="AB105">
        <f t="shared" si="102"/>
        <v>0</v>
      </c>
      <c r="AC105">
        <f>ROUND((ES105),6)</f>
        <v>0</v>
      </c>
      <c r="AD105">
        <f>ROUND((((ET105)-(EU105))+AE105),6)</f>
        <v>0</v>
      </c>
      <c r="AE105">
        <f>ROUND((EU105),6)</f>
        <v>0</v>
      </c>
      <c r="AF105">
        <f>ROUND((EV105),6)</f>
        <v>0</v>
      </c>
      <c r="AG105">
        <f t="shared" si="103"/>
        <v>0</v>
      </c>
      <c r="AH105">
        <f>(EW105)</f>
        <v>0</v>
      </c>
      <c r="AI105">
        <f>(EX105)</f>
        <v>0</v>
      </c>
      <c r="AJ105">
        <f t="shared" si="104"/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93</v>
      </c>
      <c r="AU105">
        <v>62</v>
      </c>
      <c r="AV105">
        <v>1</v>
      </c>
      <c r="AW105">
        <v>1</v>
      </c>
      <c r="AZ105">
        <v>1</v>
      </c>
      <c r="BA105">
        <v>1</v>
      </c>
      <c r="BB105">
        <v>1</v>
      </c>
      <c r="BC105">
        <v>1</v>
      </c>
      <c r="BD105" t="s">
        <v>3</v>
      </c>
      <c r="BE105" t="s">
        <v>3</v>
      </c>
      <c r="BF105" t="s">
        <v>3</v>
      </c>
      <c r="BG105" t="s">
        <v>3</v>
      </c>
      <c r="BH105">
        <v>3</v>
      </c>
      <c r="BI105">
        <v>1</v>
      </c>
      <c r="BJ105" t="s">
        <v>3</v>
      </c>
      <c r="BM105">
        <v>9001</v>
      </c>
      <c r="BN105">
        <v>0</v>
      </c>
      <c r="BO105" t="s">
        <v>3</v>
      </c>
      <c r="BP105">
        <v>0</v>
      </c>
      <c r="BQ105">
        <v>2</v>
      </c>
      <c r="BR105">
        <v>0</v>
      </c>
      <c r="BS105">
        <v>1</v>
      </c>
      <c r="BT105">
        <v>1</v>
      </c>
      <c r="BU105">
        <v>1</v>
      </c>
      <c r="BV105">
        <v>1</v>
      </c>
      <c r="BW105">
        <v>1</v>
      </c>
      <c r="BX105">
        <v>1</v>
      </c>
      <c r="BY105" t="s">
        <v>3</v>
      </c>
      <c r="BZ105">
        <v>93</v>
      </c>
      <c r="CA105">
        <v>62</v>
      </c>
      <c r="CB105" t="s">
        <v>3</v>
      </c>
      <c r="CE105">
        <v>0</v>
      </c>
      <c r="CF105">
        <v>0</v>
      </c>
      <c r="CG105">
        <v>0</v>
      </c>
      <c r="CM105">
        <v>0</v>
      </c>
      <c r="CN105" t="s">
        <v>3</v>
      </c>
      <c r="CO105">
        <v>0</v>
      </c>
      <c r="CP105">
        <f t="shared" si="105"/>
        <v>0</v>
      </c>
      <c r="CQ105">
        <f>ROUND(AL105*BC105,2)</f>
        <v>0</v>
      </c>
      <c r="CR105">
        <f>ROUND(AM105*BB105,2)</f>
        <v>0</v>
      </c>
      <c r="CS105">
        <f>ROUND(AN105*BS105,2)</f>
        <v>0</v>
      </c>
      <c r="CT105">
        <f>ROUND(AO105*BA105,2)</f>
        <v>0</v>
      </c>
      <c r="CU105">
        <f t="shared" si="106"/>
        <v>0</v>
      </c>
      <c r="CV105">
        <f>AH105</f>
        <v>0</v>
      </c>
      <c r="CW105">
        <f>AI105</f>
        <v>0</v>
      </c>
      <c r="CX105">
        <f t="shared" si="107"/>
        <v>0</v>
      </c>
      <c r="CY105">
        <f t="shared" si="108"/>
        <v>0</v>
      </c>
      <c r="CZ105">
        <f t="shared" si="109"/>
        <v>0</v>
      </c>
      <c r="DC105" t="s">
        <v>3</v>
      </c>
      <c r="DD105" t="s">
        <v>3</v>
      </c>
      <c r="DE105" t="s">
        <v>3</v>
      </c>
      <c r="DF105" t="s">
        <v>3</v>
      </c>
      <c r="DG105" t="s">
        <v>3</v>
      </c>
      <c r="DH105" t="s">
        <v>3</v>
      </c>
      <c r="DI105" t="s">
        <v>3</v>
      </c>
      <c r="DJ105" t="s">
        <v>3</v>
      </c>
      <c r="DK105" t="s">
        <v>3</v>
      </c>
      <c r="DL105" t="s">
        <v>3</v>
      </c>
      <c r="DM105" t="s">
        <v>3</v>
      </c>
      <c r="DN105">
        <v>0</v>
      </c>
      <c r="DO105">
        <v>0</v>
      </c>
      <c r="DP105">
        <v>1</v>
      </c>
      <c r="DQ105">
        <v>1</v>
      </c>
      <c r="DU105">
        <v>1013</v>
      </c>
      <c r="DV105" t="s">
        <v>168</v>
      </c>
      <c r="DW105" t="s">
        <v>168</v>
      </c>
      <c r="DX105">
        <v>1</v>
      </c>
      <c r="DZ105" t="s">
        <v>3</v>
      </c>
      <c r="EA105" t="s">
        <v>3</v>
      </c>
      <c r="EB105" t="s">
        <v>3</v>
      </c>
      <c r="EC105" t="s">
        <v>3</v>
      </c>
      <c r="EE105">
        <v>416980027</v>
      </c>
      <c r="EF105">
        <v>2</v>
      </c>
      <c r="EG105" t="s">
        <v>40</v>
      </c>
      <c r="EH105">
        <v>9</v>
      </c>
      <c r="EI105" t="s">
        <v>118</v>
      </c>
      <c r="EJ105">
        <v>1</v>
      </c>
      <c r="EK105">
        <v>9001</v>
      </c>
      <c r="EL105" t="s">
        <v>118</v>
      </c>
      <c r="EM105" t="s">
        <v>119</v>
      </c>
      <c r="EO105" t="s">
        <v>3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FQ105">
        <v>0</v>
      </c>
      <c r="FR105">
        <v>0</v>
      </c>
      <c r="FS105">
        <v>0</v>
      </c>
      <c r="FX105">
        <v>93</v>
      </c>
      <c r="FY105">
        <v>62</v>
      </c>
      <c r="GA105" t="s">
        <v>3</v>
      </c>
      <c r="GD105">
        <v>1</v>
      </c>
      <c r="GF105">
        <v>-1614040265</v>
      </c>
      <c r="GG105">
        <v>2</v>
      </c>
      <c r="GH105">
        <v>1</v>
      </c>
      <c r="GI105">
        <v>-2</v>
      </c>
      <c r="GJ105">
        <v>0</v>
      </c>
      <c r="GK105">
        <v>0</v>
      </c>
      <c r="GL105">
        <f t="shared" si="110"/>
        <v>0</v>
      </c>
      <c r="GM105">
        <f t="shared" si="111"/>
        <v>0</v>
      </c>
      <c r="GN105">
        <f t="shared" si="112"/>
        <v>0</v>
      </c>
      <c r="GO105">
        <f t="shared" si="113"/>
        <v>0</v>
      </c>
      <c r="GP105">
        <f t="shared" si="114"/>
        <v>0</v>
      </c>
      <c r="GR105">
        <v>0</v>
      </c>
      <c r="GS105">
        <v>0</v>
      </c>
      <c r="GT105">
        <v>0</v>
      </c>
      <c r="GU105" t="s">
        <v>3</v>
      </c>
      <c r="GV105">
        <f t="shared" si="115"/>
        <v>0</v>
      </c>
      <c r="GW105">
        <v>1</v>
      </c>
      <c r="GX105">
        <f t="shared" si="116"/>
        <v>0</v>
      </c>
      <c r="HA105">
        <v>0</v>
      </c>
      <c r="HB105">
        <v>0</v>
      </c>
      <c r="HC105">
        <f t="shared" si="117"/>
        <v>0</v>
      </c>
      <c r="HE105" t="s">
        <v>3</v>
      </c>
      <c r="HF105" t="s">
        <v>3</v>
      </c>
      <c r="HM105" t="s">
        <v>23</v>
      </c>
      <c r="HN105" t="s">
        <v>120</v>
      </c>
      <c r="HO105" t="s">
        <v>121</v>
      </c>
      <c r="HP105" t="s">
        <v>118</v>
      </c>
      <c r="HQ105" t="s">
        <v>118</v>
      </c>
      <c r="HS105">
        <v>0</v>
      </c>
      <c r="IK105">
        <v>0</v>
      </c>
    </row>
    <row r="106" spans="1:245" x14ac:dyDescent="0.2">
      <c r="A106">
        <v>18</v>
      </c>
      <c r="B106">
        <v>1</v>
      </c>
      <c r="C106">
        <v>250</v>
      </c>
      <c r="E106" t="s">
        <v>217</v>
      </c>
      <c r="F106" t="s">
        <v>209</v>
      </c>
      <c r="G106" t="s">
        <v>218</v>
      </c>
      <c r="H106" t="s">
        <v>211</v>
      </c>
      <c r="I106">
        <f>I104*J106</f>
        <v>0</v>
      </c>
      <c r="J106">
        <v>0</v>
      </c>
      <c r="K106">
        <v>100</v>
      </c>
      <c r="O106">
        <f t="shared" si="97"/>
        <v>0</v>
      </c>
      <c r="P106">
        <f>ROUND(CQ106*I106,2)</f>
        <v>0</v>
      </c>
      <c r="Q106">
        <f>ROUND(CR106*I106,2)</f>
        <v>0</v>
      </c>
      <c r="R106">
        <f>ROUND(CS106*I106,2)</f>
        <v>0</v>
      </c>
      <c r="S106">
        <f>ROUND(CT106*I106,2)</f>
        <v>0</v>
      </c>
      <c r="T106">
        <f t="shared" si="98"/>
        <v>0</v>
      </c>
      <c r="U106">
        <f>ROUND(CV106*I106,7)</f>
        <v>0</v>
      </c>
      <c r="V106">
        <f>ROUND(CW106*I106,7)</f>
        <v>0</v>
      </c>
      <c r="W106">
        <f t="shared" si="99"/>
        <v>0</v>
      </c>
      <c r="X106">
        <f t="shared" si="100"/>
        <v>0</v>
      </c>
      <c r="Y106">
        <f t="shared" si="101"/>
        <v>0</v>
      </c>
      <c r="AA106">
        <v>449016111</v>
      </c>
      <c r="AB106">
        <f t="shared" si="102"/>
        <v>0</v>
      </c>
      <c r="AC106">
        <f>ROUND((ES106),6)</f>
        <v>0</v>
      </c>
      <c r="AD106">
        <f>ROUND((((ET106)-(EU106))+AE106),6)</f>
        <v>0</v>
      </c>
      <c r="AE106">
        <f>ROUND((EU106),6)</f>
        <v>0</v>
      </c>
      <c r="AF106">
        <f>ROUND((EV106),6)</f>
        <v>0</v>
      </c>
      <c r="AG106">
        <f t="shared" si="103"/>
        <v>0</v>
      </c>
      <c r="AH106">
        <f>(EW106)</f>
        <v>0</v>
      </c>
      <c r="AI106">
        <f>(EX106)</f>
        <v>0</v>
      </c>
      <c r="AJ106">
        <f t="shared" si="104"/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93</v>
      </c>
      <c r="AU106">
        <v>62</v>
      </c>
      <c r="AV106">
        <v>1</v>
      </c>
      <c r="AW106">
        <v>1</v>
      </c>
      <c r="AZ106">
        <v>1</v>
      </c>
      <c r="BA106">
        <v>1</v>
      </c>
      <c r="BB106">
        <v>1</v>
      </c>
      <c r="BC106">
        <v>1</v>
      </c>
      <c r="BD106" t="s">
        <v>3</v>
      </c>
      <c r="BE106" t="s">
        <v>3</v>
      </c>
      <c r="BF106" t="s">
        <v>3</v>
      </c>
      <c r="BG106" t="s">
        <v>3</v>
      </c>
      <c r="BH106">
        <v>3</v>
      </c>
      <c r="BI106">
        <v>1</v>
      </c>
      <c r="BJ106" t="s">
        <v>3</v>
      </c>
      <c r="BM106">
        <v>9001</v>
      </c>
      <c r="BN106">
        <v>0</v>
      </c>
      <c r="BO106" t="s">
        <v>3</v>
      </c>
      <c r="BP106">
        <v>0</v>
      </c>
      <c r="BQ106">
        <v>2</v>
      </c>
      <c r="BR106">
        <v>0</v>
      </c>
      <c r="BS106">
        <v>1</v>
      </c>
      <c r="BT106">
        <v>1</v>
      </c>
      <c r="BU106">
        <v>1</v>
      </c>
      <c r="BV106">
        <v>1</v>
      </c>
      <c r="BW106">
        <v>1</v>
      </c>
      <c r="BX106">
        <v>1</v>
      </c>
      <c r="BY106" t="s">
        <v>3</v>
      </c>
      <c r="BZ106">
        <v>93</v>
      </c>
      <c r="CA106">
        <v>62</v>
      </c>
      <c r="CB106" t="s">
        <v>3</v>
      </c>
      <c r="CE106">
        <v>0</v>
      </c>
      <c r="CF106">
        <v>0</v>
      </c>
      <c r="CG106">
        <v>0</v>
      </c>
      <c r="CM106">
        <v>0</v>
      </c>
      <c r="CN106" t="s">
        <v>3</v>
      </c>
      <c r="CO106">
        <v>0</v>
      </c>
      <c r="CP106">
        <f t="shared" si="105"/>
        <v>0</v>
      </c>
      <c r="CQ106">
        <f>ROUND(AL106*BC106,2)</f>
        <v>0</v>
      </c>
      <c r="CR106">
        <f>ROUND(AM106*BB106,2)</f>
        <v>0</v>
      </c>
      <c r="CS106">
        <f>ROUND(AN106*BS106,2)</f>
        <v>0</v>
      </c>
      <c r="CT106">
        <f>ROUND(AO106*BA106,2)</f>
        <v>0</v>
      </c>
      <c r="CU106">
        <f t="shared" si="106"/>
        <v>0</v>
      </c>
      <c r="CV106">
        <f>AH106</f>
        <v>0</v>
      </c>
      <c r="CW106">
        <f>AI106</f>
        <v>0</v>
      </c>
      <c r="CX106">
        <f t="shared" si="107"/>
        <v>0</v>
      </c>
      <c r="CY106">
        <f t="shared" si="108"/>
        <v>0</v>
      </c>
      <c r="CZ106">
        <f t="shared" si="109"/>
        <v>0</v>
      </c>
      <c r="DC106" t="s">
        <v>3</v>
      </c>
      <c r="DD106" t="s">
        <v>3</v>
      </c>
      <c r="DE106" t="s">
        <v>3</v>
      </c>
      <c r="DF106" t="s">
        <v>3</v>
      </c>
      <c r="DG106" t="s">
        <v>3</v>
      </c>
      <c r="DH106" t="s">
        <v>3</v>
      </c>
      <c r="DI106" t="s">
        <v>3</v>
      </c>
      <c r="DJ106" t="s">
        <v>3</v>
      </c>
      <c r="DK106" t="s">
        <v>3</v>
      </c>
      <c r="DL106" t="s">
        <v>3</v>
      </c>
      <c r="DM106" t="s">
        <v>3</v>
      </c>
      <c r="DN106">
        <v>0</v>
      </c>
      <c r="DO106">
        <v>0</v>
      </c>
      <c r="DP106">
        <v>1</v>
      </c>
      <c r="DQ106">
        <v>1</v>
      </c>
      <c r="DU106">
        <v>1003</v>
      </c>
      <c r="DV106" t="s">
        <v>211</v>
      </c>
      <c r="DW106" t="s">
        <v>211</v>
      </c>
      <c r="DX106">
        <v>1</v>
      </c>
      <c r="DZ106" t="s">
        <v>3</v>
      </c>
      <c r="EA106" t="s">
        <v>3</v>
      </c>
      <c r="EB106" t="s">
        <v>3</v>
      </c>
      <c r="EC106" t="s">
        <v>3</v>
      </c>
      <c r="EE106">
        <v>416980027</v>
      </c>
      <c r="EF106">
        <v>2</v>
      </c>
      <c r="EG106" t="s">
        <v>40</v>
      </c>
      <c r="EH106">
        <v>9</v>
      </c>
      <c r="EI106" t="s">
        <v>118</v>
      </c>
      <c r="EJ106">
        <v>1</v>
      </c>
      <c r="EK106">
        <v>9001</v>
      </c>
      <c r="EL106" t="s">
        <v>118</v>
      </c>
      <c r="EM106" t="s">
        <v>119</v>
      </c>
      <c r="EO106" t="s">
        <v>3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FQ106">
        <v>0</v>
      </c>
      <c r="FR106">
        <v>0</v>
      </c>
      <c r="FS106">
        <v>0</v>
      </c>
      <c r="FX106">
        <v>93</v>
      </c>
      <c r="FY106">
        <v>62</v>
      </c>
      <c r="GA106" t="s">
        <v>3</v>
      </c>
      <c r="GD106">
        <v>1</v>
      </c>
      <c r="GF106">
        <v>138754153</v>
      </c>
      <c r="GG106">
        <v>2</v>
      </c>
      <c r="GH106">
        <v>1</v>
      </c>
      <c r="GI106">
        <v>-2</v>
      </c>
      <c r="GJ106">
        <v>0</v>
      </c>
      <c r="GK106">
        <v>0</v>
      </c>
      <c r="GL106">
        <f t="shared" si="110"/>
        <v>0</v>
      </c>
      <c r="GM106">
        <f t="shared" si="111"/>
        <v>0</v>
      </c>
      <c r="GN106">
        <f t="shared" si="112"/>
        <v>0</v>
      </c>
      <c r="GO106">
        <f t="shared" si="113"/>
        <v>0</v>
      </c>
      <c r="GP106">
        <f t="shared" si="114"/>
        <v>0</v>
      </c>
      <c r="GR106">
        <v>0</v>
      </c>
      <c r="GS106">
        <v>0</v>
      </c>
      <c r="GT106">
        <v>0</v>
      </c>
      <c r="GU106" t="s">
        <v>3</v>
      </c>
      <c r="GV106">
        <f t="shared" si="115"/>
        <v>0</v>
      </c>
      <c r="GW106">
        <v>1</v>
      </c>
      <c r="GX106">
        <f t="shared" si="116"/>
        <v>0</v>
      </c>
      <c r="HA106">
        <v>0</v>
      </c>
      <c r="HB106">
        <v>0</v>
      </c>
      <c r="HC106">
        <f t="shared" si="117"/>
        <v>0</v>
      </c>
      <c r="HE106" t="s">
        <v>3</v>
      </c>
      <c r="HF106" t="s">
        <v>3</v>
      </c>
      <c r="HM106" t="s">
        <v>23</v>
      </c>
      <c r="HN106" t="s">
        <v>120</v>
      </c>
      <c r="HO106" t="s">
        <v>121</v>
      </c>
      <c r="HP106" t="s">
        <v>118</v>
      </c>
      <c r="HQ106" t="s">
        <v>118</v>
      </c>
      <c r="HS106">
        <v>0</v>
      </c>
      <c r="IK106">
        <v>0</v>
      </c>
    </row>
    <row r="107" spans="1:245" x14ac:dyDescent="0.2">
      <c r="A107">
        <v>17</v>
      </c>
      <c r="B107">
        <v>1</v>
      </c>
      <c r="C107">
        <f>ROW(SmtRes!A260)</f>
        <v>260</v>
      </c>
      <c r="D107">
        <f>ROW(EtalonRes!A260)</f>
        <v>260</v>
      </c>
      <c r="E107" t="s">
        <v>219</v>
      </c>
      <c r="F107" t="s">
        <v>220</v>
      </c>
      <c r="G107" t="s">
        <v>221</v>
      </c>
      <c r="H107" t="s">
        <v>21</v>
      </c>
      <c r="I107">
        <f>ROUND(1/100,7)</f>
        <v>0.01</v>
      </c>
      <c r="J107">
        <v>0</v>
      </c>
      <c r="K107">
        <f>ROUND(1/100,7)</f>
        <v>0.01</v>
      </c>
      <c r="O107">
        <f t="shared" si="97"/>
        <v>54.36</v>
      </c>
      <c r="P107">
        <f>SUMIF(SmtRes!AQ251:'SmtRes'!AQ260,"=1",SmtRes!DF251:'SmtRes'!DF260)</f>
        <v>0</v>
      </c>
      <c r="Q107">
        <f>SUMIF(SmtRes!AQ251:'SmtRes'!AQ260,"=1",SmtRes!DG251:'SmtRes'!DG260)</f>
        <v>2.64</v>
      </c>
      <c r="R107">
        <f>SUMIF(SmtRes!AQ251:'SmtRes'!AQ260,"=1",SmtRes!DH251:'SmtRes'!DH260)</f>
        <v>11.17</v>
      </c>
      <c r="S107">
        <f>SUMIF(SmtRes!AQ251:'SmtRes'!AQ260,"=1",SmtRes!DI251:'SmtRes'!DI260)</f>
        <v>40.549999999999997</v>
      </c>
      <c r="T107">
        <f t="shared" si="98"/>
        <v>0</v>
      </c>
      <c r="U107">
        <f>SUMIF(SmtRes!AQ251:'SmtRes'!AQ260,"=1",SmtRes!CV251:'SmtRes'!CV260)</f>
        <v>8.4599999999999995E-2</v>
      </c>
      <c r="V107">
        <f>SUMIF(SmtRes!AQ251:'SmtRes'!AQ260,"=1",SmtRes!CW251:'SmtRes'!CW260)</f>
        <v>2.07E-2</v>
      </c>
      <c r="W107">
        <f t="shared" si="99"/>
        <v>0</v>
      </c>
      <c r="X107">
        <f t="shared" si="100"/>
        <v>48.1</v>
      </c>
      <c r="Y107">
        <f t="shared" si="101"/>
        <v>32.07</v>
      </c>
      <c r="AA107">
        <v>449016111</v>
      </c>
      <c r="AB107">
        <f t="shared" si="102"/>
        <v>4317.4304000000002</v>
      </c>
      <c r="AC107">
        <f>ROUND((0),6)</f>
        <v>0</v>
      </c>
      <c r="AD107">
        <f>ROUND((((SUM(SmtRes!BR251:'SmtRes'!BR260))-(SUM(SmtRes!BS251:'SmtRes'!BS260)))+AE107),6)</f>
        <v>262.80619999999999</v>
      </c>
      <c r="AE107">
        <f>ROUND((SUM(SmtRes!BS251:'SmtRes'!BS260)),6)</f>
        <v>1117.1583000000001</v>
      </c>
      <c r="AF107">
        <f>ROUND((SUM(SmtRes!BT251:'SmtRes'!BT260)),6)</f>
        <v>4054.6242000000002</v>
      </c>
      <c r="AG107">
        <f t="shared" si="103"/>
        <v>0</v>
      </c>
      <c r="AH107">
        <f>(SUM(SmtRes!BU251:'SmtRes'!BU260))</f>
        <v>8.4600000000000009</v>
      </c>
      <c r="AI107">
        <f>(SUM(SmtRes!BV251:'SmtRes'!BV260))</f>
        <v>2.0699999999999998</v>
      </c>
      <c r="AJ107">
        <f t="shared" si="104"/>
        <v>0</v>
      </c>
      <c r="AK107">
        <v>5894.2721000000001</v>
      </c>
      <c r="AL107">
        <v>459.68340000000001</v>
      </c>
      <c r="AM107">
        <v>262.80619999999999</v>
      </c>
      <c r="AN107">
        <v>1117.1583000000001</v>
      </c>
      <c r="AO107">
        <v>4054.6242000000002</v>
      </c>
      <c r="AP107">
        <v>0</v>
      </c>
      <c r="AQ107">
        <v>8.4600000000000009</v>
      </c>
      <c r="AR107">
        <v>2.0699999999999998</v>
      </c>
      <c r="AS107">
        <v>0</v>
      </c>
      <c r="AT107">
        <v>93</v>
      </c>
      <c r="AU107">
        <v>62</v>
      </c>
      <c r="AV107">
        <v>1</v>
      </c>
      <c r="AW107">
        <v>1</v>
      </c>
      <c r="AZ107">
        <v>1</v>
      </c>
      <c r="BA107">
        <v>1</v>
      </c>
      <c r="BB107">
        <v>1</v>
      </c>
      <c r="BC107">
        <v>1</v>
      </c>
      <c r="BD107" t="s">
        <v>3</v>
      </c>
      <c r="BE107" t="s">
        <v>3</v>
      </c>
      <c r="BF107" t="s">
        <v>3</v>
      </c>
      <c r="BG107" t="s">
        <v>3</v>
      </c>
      <c r="BH107">
        <v>0</v>
      </c>
      <c r="BI107">
        <v>1</v>
      </c>
      <c r="BJ107" t="s">
        <v>222</v>
      </c>
      <c r="BM107">
        <v>9001</v>
      </c>
      <c r="BN107">
        <v>0</v>
      </c>
      <c r="BO107" t="s">
        <v>3</v>
      </c>
      <c r="BP107">
        <v>0</v>
      </c>
      <c r="BQ107">
        <v>2</v>
      </c>
      <c r="BR107">
        <v>0</v>
      </c>
      <c r="BS107">
        <v>1</v>
      </c>
      <c r="BT107">
        <v>1</v>
      </c>
      <c r="BU107">
        <v>1</v>
      </c>
      <c r="BV107">
        <v>1</v>
      </c>
      <c r="BW107">
        <v>1</v>
      </c>
      <c r="BX107">
        <v>1</v>
      </c>
      <c r="BY107" t="s">
        <v>3</v>
      </c>
      <c r="BZ107">
        <v>93</v>
      </c>
      <c r="CA107">
        <v>62</v>
      </c>
      <c r="CB107" t="s">
        <v>3</v>
      </c>
      <c r="CE107">
        <v>0</v>
      </c>
      <c r="CF107">
        <v>0</v>
      </c>
      <c r="CG107">
        <v>0</v>
      </c>
      <c r="CM107">
        <v>0</v>
      </c>
      <c r="CN107" t="s">
        <v>3</v>
      </c>
      <c r="CO107">
        <v>0</v>
      </c>
      <c r="CP107">
        <f t="shared" si="105"/>
        <v>54.36</v>
      </c>
      <c r="CQ107">
        <f>SUMIF(SmtRes!AQ251:'SmtRes'!AQ260,"=1",SmtRes!AA251:'SmtRes'!AA260)</f>
        <v>153858.64000000001</v>
      </c>
      <c r="CR107">
        <f>SUMIF(SmtRes!AQ251:'SmtRes'!AQ260,"=1",SmtRes!AB251:'SmtRes'!AB260)</f>
        <v>726.5</v>
      </c>
      <c r="CS107">
        <f>SUMIF(SmtRes!AQ251:'SmtRes'!AQ260,"=1",SmtRes!AC251:'SmtRes'!AC260)</f>
        <v>1079.3800000000001</v>
      </c>
      <c r="CT107">
        <f>SUMIF(SmtRes!AQ251:'SmtRes'!AQ260,"=1",SmtRes!AD251:'SmtRes'!AD260)</f>
        <v>479.27</v>
      </c>
      <c r="CU107">
        <f t="shared" si="106"/>
        <v>0</v>
      </c>
      <c r="CV107">
        <f>SUMIF(SmtRes!AQ251:'SmtRes'!AQ260,"=1",SmtRes!BU251:'SmtRes'!BU260)</f>
        <v>8.4600000000000009</v>
      </c>
      <c r="CW107">
        <f>SUMIF(SmtRes!AQ251:'SmtRes'!AQ260,"=1",SmtRes!BV251:'SmtRes'!BV260)</f>
        <v>2.0699999999999998</v>
      </c>
      <c r="CX107">
        <f t="shared" si="107"/>
        <v>0</v>
      </c>
      <c r="CY107">
        <f t="shared" si="108"/>
        <v>48.099600000000002</v>
      </c>
      <c r="CZ107">
        <f t="shared" si="109"/>
        <v>32.066400000000002</v>
      </c>
      <c r="DC107" t="s">
        <v>3</v>
      </c>
      <c r="DD107" t="s">
        <v>23</v>
      </c>
      <c r="DE107" t="s">
        <v>3</v>
      </c>
      <c r="DF107" t="s">
        <v>3</v>
      </c>
      <c r="DG107" t="s">
        <v>3</v>
      </c>
      <c r="DH107" t="s">
        <v>3</v>
      </c>
      <c r="DI107" t="s">
        <v>3</v>
      </c>
      <c r="DJ107" t="s">
        <v>3</v>
      </c>
      <c r="DK107" t="s">
        <v>3</v>
      </c>
      <c r="DL107" t="s">
        <v>3</v>
      </c>
      <c r="DM107" t="s">
        <v>3</v>
      </c>
      <c r="DN107">
        <v>0</v>
      </c>
      <c r="DO107">
        <v>0</v>
      </c>
      <c r="DP107">
        <v>1</v>
      </c>
      <c r="DQ107">
        <v>1</v>
      </c>
      <c r="DU107">
        <v>1003</v>
      </c>
      <c r="DV107" t="s">
        <v>21</v>
      </c>
      <c r="DW107" t="s">
        <v>21</v>
      </c>
      <c r="DX107">
        <v>100</v>
      </c>
      <c r="DZ107" t="s">
        <v>3</v>
      </c>
      <c r="EA107" t="s">
        <v>3</v>
      </c>
      <c r="EB107" t="s">
        <v>3</v>
      </c>
      <c r="EC107" t="s">
        <v>3</v>
      </c>
      <c r="EE107">
        <v>416980027</v>
      </c>
      <c r="EF107">
        <v>2</v>
      </c>
      <c r="EG107" t="s">
        <v>40</v>
      </c>
      <c r="EH107">
        <v>9</v>
      </c>
      <c r="EI107" t="s">
        <v>118</v>
      </c>
      <c r="EJ107">
        <v>1</v>
      </c>
      <c r="EK107">
        <v>9001</v>
      </c>
      <c r="EL107" t="s">
        <v>118</v>
      </c>
      <c r="EM107" t="s">
        <v>119</v>
      </c>
      <c r="EO107" t="s">
        <v>3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8.4600000000000009</v>
      </c>
      <c r="EX107">
        <v>2.0699999999999998</v>
      </c>
      <c r="EY107">
        <v>0</v>
      </c>
      <c r="FQ107">
        <v>0</v>
      </c>
      <c r="FR107">
        <v>0</v>
      </c>
      <c r="FS107">
        <v>0</v>
      </c>
      <c r="FX107">
        <v>93</v>
      </c>
      <c r="FY107">
        <v>62</v>
      </c>
      <c r="GA107" t="s">
        <v>3</v>
      </c>
      <c r="GD107">
        <v>1</v>
      </c>
      <c r="GF107">
        <v>598810978</v>
      </c>
      <c r="GG107">
        <v>2</v>
      </c>
      <c r="GH107">
        <v>1</v>
      </c>
      <c r="GI107">
        <v>-2</v>
      </c>
      <c r="GJ107">
        <v>0</v>
      </c>
      <c r="GK107">
        <v>0</v>
      </c>
      <c r="GL107">
        <f t="shared" si="110"/>
        <v>0</v>
      </c>
      <c r="GM107">
        <f t="shared" si="111"/>
        <v>134.53</v>
      </c>
      <c r="GN107">
        <f t="shared" si="112"/>
        <v>134.53</v>
      </c>
      <c r="GO107">
        <f t="shared" si="113"/>
        <v>0</v>
      </c>
      <c r="GP107">
        <f t="shared" si="114"/>
        <v>0</v>
      </c>
      <c r="GR107">
        <v>0</v>
      </c>
      <c r="GS107">
        <v>0</v>
      </c>
      <c r="GT107">
        <v>0</v>
      </c>
      <c r="GU107" t="s">
        <v>3</v>
      </c>
      <c r="GV107">
        <f t="shared" si="115"/>
        <v>0</v>
      </c>
      <c r="GW107">
        <v>1</v>
      </c>
      <c r="GX107">
        <f t="shared" si="116"/>
        <v>0</v>
      </c>
      <c r="HA107">
        <v>0</v>
      </c>
      <c r="HB107">
        <v>0</v>
      </c>
      <c r="HC107">
        <f t="shared" si="117"/>
        <v>0</v>
      </c>
      <c r="HE107" t="s">
        <v>3</v>
      </c>
      <c r="HF107" t="s">
        <v>3</v>
      </c>
      <c r="HM107" t="s">
        <v>3</v>
      </c>
      <c r="HN107" t="s">
        <v>120</v>
      </c>
      <c r="HO107" t="s">
        <v>121</v>
      </c>
      <c r="HP107" t="s">
        <v>118</v>
      </c>
      <c r="HQ107" t="s">
        <v>118</v>
      </c>
      <c r="HS107">
        <v>0</v>
      </c>
      <c r="IK107">
        <v>0</v>
      </c>
    </row>
    <row r="108" spans="1:245" x14ac:dyDescent="0.2">
      <c r="A108">
        <v>18</v>
      </c>
      <c r="B108">
        <v>1</v>
      </c>
      <c r="C108">
        <v>256</v>
      </c>
      <c r="E108" t="s">
        <v>223</v>
      </c>
      <c r="F108" t="s">
        <v>166</v>
      </c>
      <c r="G108" t="s">
        <v>167</v>
      </c>
      <c r="H108" t="s">
        <v>168</v>
      </c>
      <c r="I108">
        <f>I107*J108</f>
        <v>0</v>
      </c>
      <c r="J108">
        <v>0</v>
      </c>
      <c r="K108">
        <v>183.32</v>
      </c>
      <c r="O108">
        <f t="shared" si="97"/>
        <v>0</v>
      </c>
      <c r="P108">
        <f>ROUND(CQ108*I108,2)</f>
        <v>0</v>
      </c>
      <c r="Q108">
        <f>ROUND(CR108*I108,2)</f>
        <v>0</v>
      </c>
      <c r="R108">
        <f>ROUND(CS108*I108,2)</f>
        <v>0</v>
      </c>
      <c r="S108">
        <f>ROUND(CT108*I108,2)</f>
        <v>0</v>
      </c>
      <c r="T108">
        <f t="shared" si="98"/>
        <v>0</v>
      </c>
      <c r="U108">
        <f>ROUND(CV108*I108,7)</f>
        <v>0</v>
      </c>
      <c r="V108">
        <f>ROUND(CW108*I108,7)</f>
        <v>0</v>
      </c>
      <c r="W108">
        <f t="shared" si="99"/>
        <v>0</v>
      </c>
      <c r="X108">
        <f t="shared" si="100"/>
        <v>0</v>
      </c>
      <c r="Y108">
        <f t="shared" si="101"/>
        <v>0</v>
      </c>
      <c r="AA108">
        <v>449016111</v>
      </c>
      <c r="AB108">
        <f t="shared" si="102"/>
        <v>0</v>
      </c>
      <c r="AC108">
        <f>ROUND((ES108),6)</f>
        <v>0</v>
      </c>
      <c r="AD108">
        <f>ROUND((((ET108)-(EU108))+AE108),6)</f>
        <v>0</v>
      </c>
      <c r="AE108">
        <f t="shared" ref="AE108:AF110" si="121">ROUND((EU108),6)</f>
        <v>0</v>
      </c>
      <c r="AF108">
        <f t="shared" si="121"/>
        <v>0</v>
      </c>
      <c r="AG108">
        <f t="shared" si="103"/>
        <v>0</v>
      </c>
      <c r="AH108">
        <f t="shared" ref="AH108:AI110" si="122">(EW108)</f>
        <v>0</v>
      </c>
      <c r="AI108">
        <f t="shared" si="122"/>
        <v>0</v>
      </c>
      <c r="AJ108">
        <f t="shared" si="104"/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93</v>
      </c>
      <c r="AU108">
        <v>62</v>
      </c>
      <c r="AV108">
        <v>1</v>
      </c>
      <c r="AW108">
        <v>1</v>
      </c>
      <c r="AZ108">
        <v>1</v>
      </c>
      <c r="BA108">
        <v>1</v>
      </c>
      <c r="BB108">
        <v>1</v>
      </c>
      <c r="BC108">
        <v>1</v>
      </c>
      <c r="BD108" t="s">
        <v>3</v>
      </c>
      <c r="BE108" t="s">
        <v>3</v>
      </c>
      <c r="BF108" t="s">
        <v>3</v>
      </c>
      <c r="BG108" t="s">
        <v>3</v>
      </c>
      <c r="BH108">
        <v>3</v>
      </c>
      <c r="BI108">
        <v>1</v>
      </c>
      <c r="BJ108" t="s">
        <v>3</v>
      </c>
      <c r="BM108">
        <v>9001</v>
      </c>
      <c r="BN108">
        <v>0</v>
      </c>
      <c r="BO108" t="s">
        <v>3</v>
      </c>
      <c r="BP108">
        <v>0</v>
      </c>
      <c r="BQ108">
        <v>2</v>
      </c>
      <c r="BR108">
        <v>0</v>
      </c>
      <c r="BS108">
        <v>1</v>
      </c>
      <c r="BT108">
        <v>1</v>
      </c>
      <c r="BU108">
        <v>1</v>
      </c>
      <c r="BV108">
        <v>1</v>
      </c>
      <c r="BW108">
        <v>1</v>
      </c>
      <c r="BX108">
        <v>1</v>
      </c>
      <c r="BY108" t="s">
        <v>3</v>
      </c>
      <c r="BZ108">
        <v>93</v>
      </c>
      <c r="CA108">
        <v>62</v>
      </c>
      <c r="CB108" t="s">
        <v>3</v>
      </c>
      <c r="CE108">
        <v>0</v>
      </c>
      <c r="CF108">
        <v>0</v>
      </c>
      <c r="CG108">
        <v>0</v>
      </c>
      <c r="CM108">
        <v>0</v>
      </c>
      <c r="CN108" t="s">
        <v>3</v>
      </c>
      <c r="CO108">
        <v>0</v>
      </c>
      <c r="CP108">
        <f t="shared" si="105"/>
        <v>0</v>
      </c>
      <c r="CQ108">
        <f>ROUND(AL108*BC108,2)</f>
        <v>0</v>
      </c>
      <c r="CR108">
        <f>ROUND(AM108*BB108,2)</f>
        <v>0</v>
      </c>
      <c r="CS108">
        <f>ROUND(AN108*BS108,2)</f>
        <v>0</v>
      </c>
      <c r="CT108">
        <f>ROUND(AO108*BA108,2)</f>
        <v>0</v>
      </c>
      <c r="CU108">
        <f t="shared" si="106"/>
        <v>0</v>
      </c>
      <c r="CV108">
        <f t="shared" ref="CV108:CW110" si="123">AH108</f>
        <v>0</v>
      </c>
      <c r="CW108">
        <f t="shared" si="123"/>
        <v>0</v>
      </c>
      <c r="CX108">
        <f t="shared" si="107"/>
        <v>0</v>
      </c>
      <c r="CY108">
        <f t="shared" si="108"/>
        <v>0</v>
      </c>
      <c r="CZ108">
        <f t="shared" si="109"/>
        <v>0</v>
      </c>
      <c r="DC108" t="s">
        <v>3</v>
      </c>
      <c r="DD108" t="s">
        <v>3</v>
      </c>
      <c r="DE108" t="s">
        <v>3</v>
      </c>
      <c r="DF108" t="s">
        <v>3</v>
      </c>
      <c r="DG108" t="s">
        <v>3</v>
      </c>
      <c r="DH108" t="s">
        <v>3</v>
      </c>
      <c r="DI108" t="s">
        <v>3</v>
      </c>
      <c r="DJ108" t="s">
        <v>3</v>
      </c>
      <c r="DK108" t="s">
        <v>3</v>
      </c>
      <c r="DL108" t="s">
        <v>3</v>
      </c>
      <c r="DM108" t="s">
        <v>3</v>
      </c>
      <c r="DN108">
        <v>0</v>
      </c>
      <c r="DO108">
        <v>0</v>
      </c>
      <c r="DP108">
        <v>1</v>
      </c>
      <c r="DQ108">
        <v>1</v>
      </c>
      <c r="DU108">
        <v>1013</v>
      </c>
      <c r="DV108" t="s">
        <v>168</v>
      </c>
      <c r="DW108" t="s">
        <v>168</v>
      </c>
      <c r="DX108">
        <v>1</v>
      </c>
      <c r="DZ108" t="s">
        <v>3</v>
      </c>
      <c r="EA108" t="s">
        <v>3</v>
      </c>
      <c r="EB108" t="s">
        <v>3</v>
      </c>
      <c r="EC108" t="s">
        <v>3</v>
      </c>
      <c r="EE108">
        <v>416980027</v>
      </c>
      <c r="EF108">
        <v>2</v>
      </c>
      <c r="EG108" t="s">
        <v>40</v>
      </c>
      <c r="EH108">
        <v>9</v>
      </c>
      <c r="EI108" t="s">
        <v>118</v>
      </c>
      <c r="EJ108">
        <v>1</v>
      </c>
      <c r="EK108">
        <v>9001</v>
      </c>
      <c r="EL108" t="s">
        <v>118</v>
      </c>
      <c r="EM108" t="s">
        <v>119</v>
      </c>
      <c r="EO108" t="s">
        <v>3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FQ108">
        <v>0</v>
      </c>
      <c r="FR108">
        <v>0</v>
      </c>
      <c r="FS108">
        <v>0</v>
      </c>
      <c r="FX108">
        <v>93</v>
      </c>
      <c r="FY108">
        <v>62</v>
      </c>
      <c r="GA108" t="s">
        <v>3</v>
      </c>
      <c r="GD108">
        <v>1</v>
      </c>
      <c r="GF108">
        <v>-1614040265</v>
      </c>
      <c r="GG108">
        <v>2</v>
      </c>
      <c r="GH108">
        <v>1</v>
      </c>
      <c r="GI108">
        <v>-2</v>
      </c>
      <c r="GJ108">
        <v>0</v>
      </c>
      <c r="GK108">
        <v>0</v>
      </c>
      <c r="GL108">
        <f t="shared" si="110"/>
        <v>0</v>
      </c>
      <c r="GM108">
        <f t="shared" si="111"/>
        <v>0</v>
      </c>
      <c r="GN108">
        <f t="shared" si="112"/>
        <v>0</v>
      </c>
      <c r="GO108">
        <f t="shared" si="113"/>
        <v>0</v>
      </c>
      <c r="GP108">
        <f t="shared" si="114"/>
        <v>0</v>
      </c>
      <c r="GR108">
        <v>0</v>
      </c>
      <c r="GS108">
        <v>0</v>
      </c>
      <c r="GT108">
        <v>0</v>
      </c>
      <c r="GU108" t="s">
        <v>3</v>
      </c>
      <c r="GV108">
        <f t="shared" si="115"/>
        <v>0</v>
      </c>
      <c r="GW108">
        <v>1</v>
      </c>
      <c r="GX108">
        <f t="shared" si="116"/>
        <v>0</v>
      </c>
      <c r="HA108">
        <v>0</v>
      </c>
      <c r="HB108">
        <v>0</v>
      </c>
      <c r="HC108">
        <f t="shared" si="117"/>
        <v>0</v>
      </c>
      <c r="HE108" t="s">
        <v>3</v>
      </c>
      <c r="HF108" t="s">
        <v>3</v>
      </c>
      <c r="HM108" t="s">
        <v>23</v>
      </c>
      <c r="HN108" t="s">
        <v>120</v>
      </c>
      <c r="HO108" t="s">
        <v>121</v>
      </c>
      <c r="HP108" t="s">
        <v>118</v>
      </c>
      <c r="HQ108" t="s">
        <v>118</v>
      </c>
      <c r="HS108">
        <v>0</v>
      </c>
      <c r="IK108">
        <v>0</v>
      </c>
    </row>
    <row r="109" spans="1:245" x14ac:dyDescent="0.2">
      <c r="A109">
        <v>18</v>
      </c>
      <c r="B109">
        <v>1</v>
      </c>
      <c r="C109">
        <v>259</v>
      </c>
      <c r="E109" t="s">
        <v>224</v>
      </c>
      <c r="F109" t="s">
        <v>209</v>
      </c>
      <c r="G109" t="s">
        <v>210</v>
      </c>
      <c r="H109" t="s">
        <v>211</v>
      </c>
      <c r="I109">
        <f>I107*J109</f>
        <v>0</v>
      </c>
      <c r="J109">
        <v>0</v>
      </c>
      <c r="K109">
        <v>100</v>
      </c>
      <c r="O109">
        <f t="shared" si="97"/>
        <v>0</v>
      </c>
      <c r="P109">
        <f>ROUND(CQ109*I109,2)</f>
        <v>0</v>
      </c>
      <c r="Q109">
        <f>ROUND(CR109*I109,2)</f>
        <v>0</v>
      </c>
      <c r="R109">
        <f>ROUND(CS109*I109,2)</f>
        <v>0</v>
      </c>
      <c r="S109">
        <f>ROUND(CT109*I109,2)</f>
        <v>0</v>
      </c>
      <c r="T109">
        <f t="shared" si="98"/>
        <v>0</v>
      </c>
      <c r="U109">
        <f>ROUND(CV109*I109,7)</f>
        <v>0</v>
      </c>
      <c r="V109">
        <f>ROUND(CW109*I109,7)</f>
        <v>0</v>
      </c>
      <c r="W109">
        <f t="shared" si="99"/>
        <v>0</v>
      </c>
      <c r="X109">
        <f t="shared" si="100"/>
        <v>0</v>
      </c>
      <c r="Y109">
        <f t="shared" si="101"/>
        <v>0</v>
      </c>
      <c r="AA109">
        <v>449016111</v>
      </c>
      <c r="AB109">
        <f t="shared" si="102"/>
        <v>0</v>
      </c>
      <c r="AC109">
        <f>ROUND((ES109),6)</f>
        <v>0</v>
      </c>
      <c r="AD109">
        <f>ROUND((((ET109)-(EU109))+AE109),6)</f>
        <v>0</v>
      </c>
      <c r="AE109">
        <f t="shared" si="121"/>
        <v>0</v>
      </c>
      <c r="AF109">
        <f t="shared" si="121"/>
        <v>0</v>
      </c>
      <c r="AG109">
        <f t="shared" si="103"/>
        <v>0</v>
      </c>
      <c r="AH109">
        <f t="shared" si="122"/>
        <v>0</v>
      </c>
      <c r="AI109">
        <f t="shared" si="122"/>
        <v>0</v>
      </c>
      <c r="AJ109">
        <f t="shared" si="104"/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93</v>
      </c>
      <c r="AU109">
        <v>62</v>
      </c>
      <c r="AV109">
        <v>1</v>
      </c>
      <c r="AW109">
        <v>1</v>
      </c>
      <c r="AZ109">
        <v>1</v>
      </c>
      <c r="BA109">
        <v>1</v>
      </c>
      <c r="BB109">
        <v>1</v>
      </c>
      <c r="BC109">
        <v>1</v>
      </c>
      <c r="BD109" t="s">
        <v>3</v>
      </c>
      <c r="BE109" t="s">
        <v>3</v>
      </c>
      <c r="BF109" t="s">
        <v>3</v>
      </c>
      <c r="BG109" t="s">
        <v>3</v>
      </c>
      <c r="BH109">
        <v>3</v>
      </c>
      <c r="BI109">
        <v>1</v>
      </c>
      <c r="BJ109" t="s">
        <v>3</v>
      </c>
      <c r="BM109">
        <v>9001</v>
      </c>
      <c r="BN109">
        <v>0</v>
      </c>
      <c r="BO109" t="s">
        <v>3</v>
      </c>
      <c r="BP109">
        <v>0</v>
      </c>
      <c r="BQ109">
        <v>2</v>
      </c>
      <c r="BR109">
        <v>0</v>
      </c>
      <c r="BS109">
        <v>1</v>
      </c>
      <c r="BT109">
        <v>1</v>
      </c>
      <c r="BU109">
        <v>1</v>
      </c>
      <c r="BV109">
        <v>1</v>
      </c>
      <c r="BW109">
        <v>1</v>
      </c>
      <c r="BX109">
        <v>1</v>
      </c>
      <c r="BY109" t="s">
        <v>3</v>
      </c>
      <c r="BZ109">
        <v>93</v>
      </c>
      <c r="CA109">
        <v>62</v>
      </c>
      <c r="CB109" t="s">
        <v>3</v>
      </c>
      <c r="CE109">
        <v>0</v>
      </c>
      <c r="CF109">
        <v>0</v>
      </c>
      <c r="CG109">
        <v>0</v>
      </c>
      <c r="CM109">
        <v>0</v>
      </c>
      <c r="CN109" t="s">
        <v>3</v>
      </c>
      <c r="CO109">
        <v>0</v>
      </c>
      <c r="CP109">
        <f t="shared" si="105"/>
        <v>0</v>
      </c>
      <c r="CQ109">
        <f>ROUND(AL109*BC109,2)</f>
        <v>0</v>
      </c>
      <c r="CR109">
        <f>ROUND(AM109*BB109,2)</f>
        <v>0</v>
      </c>
      <c r="CS109">
        <f>ROUND(AN109*BS109,2)</f>
        <v>0</v>
      </c>
      <c r="CT109">
        <f>ROUND(AO109*BA109,2)</f>
        <v>0</v>
      </c>
      <c r="CU109">
        <f t="shared" si="106"/>
        <v>0</v>
      </c>
      <c r="CV109">
        <f t="shared" si="123"/>
        <v>0</v>
      </c>
      <c r="CW109">
        <f t="shared" si="123"/>
        <v>0</v>
      </c>
      <c r="CX109">
        <f t="shared" si="107"/>
        <v>0</v>
      </c>
      <c r="CY109">
        <f t="shared" si="108"/>
        <v>0</v>
      </c>
      <c r="CZ109">
        <f t="shared" si="109"/>
        <v>0</v>
      </c>
      <c r="DC109" t="s">
        <v>3</v>
      </c>
      <c r="DD109" t="s">
        <v>3</v>
      </c>
      <c r="DE109" t="s">
        <v>3</v>
      </c>
      <c r="DF109" t="s">
        <v>3</v>
      </c>
      <c r="DG109" t="s">
        <v>3</v>
      </c>
      <c r="DH109" t="s">
        <v>3</v>
      </c>
      <c r="DI109" t="s">
        <v>3</v>
      </c>
      <c r="DJ109" t="s">
        <v>3</v>
      </c>
      <c r="DK109" t="s">
        <v>3</v>
      </c>
      <c r="DL109" t="s">
        <v>3</v>
      </c>
      <c r="DM109" t="s">
        <v>3</v>
      </c>
      <c r="DN109">
        <v>0</v>
      </c>
      <c r="DO109">
        <v>0</v>
      </c>
      <c r="DP109">
        <v>1</v>
      </c>
      <c r="DQ109">
        <v>1</v>
      </c>
      <c r="DU109">
        <v>1003</v>
      </c>
      <c r="DV109" t="s">
        <v>211</v>
      </c>
      <c r="DW109" t="s">
        <v>211</v>
      </c>
      <c r="DX109">
        <v>1</v>
      </c>
      <c r="DZ109" t="s">
        <v>3</v>
      </c>
      <c r="EA109" t="s">
        <v>3</v>
      </c>
      <c r="EB109" t="s">
        <v>3</v>
      </c>
      <c r="EC109" t="s">
        <v>3</v>
      </c>
      <c r="EE109">
        <v>416980027</v>
      </c>
      <c r="EF109">
        <v>2</v>
      </c>
      <c r="EG109" t="s">
        <v>40</v>
      </c>
      <c r="EH109">
        <v>9</v>
      </c>
      <c r="EI109" t="s">
        <v>118</v>
      </c>
      <c r="EJ109">
        <v>1</v>
      </c>
      <c r="EK109">
        <v>9001</v>
      </c>
      <c r="EL109" t="s">
        <v>118</v>
      </c>
      <c r="EM109" t="s">
        <v>119</v>
      </c>
      <c r="EO109" t="s">
        <v>3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FQ109">
        <v>0</v>
      </c>
      <c r="FR109">
        <v>0</v>
      </c>
      <c r="FS109">
        <v>0</v>
      </c>
      <c r="FX109">
        <v>93</v>
      </c>
      <c r="FY109">
        <v>62</v>
      </c>
      <c r="GA109" t="s">
        <v>3</v>
      </c>
      <c r="GD109">
        <v>1</v>
      </c>
      <c r="GF109">
        <v>67467915</v>
      </c>
      <c r="GG109">
        <v>2</v>
      </c>
      <c r="GH109">
        <v>1</v>
      </c>
      <c r="GI109">
        <v>-2</v>
      </c>
      <c r="GJ109">
        <v>0</v>
      </c>
      <c r="GK109">
        <v>0</v>
      </c>
      <c r="GL109">
        <f t="shared" si="110"/>
        <v>0</v>
      </c>
      <c r="GM109">
        <f t="shared" si="111"/>
        <v>0</v>
      </c>
      <c r="GN109">
        <f t="shared" si="112"/>
        <v>0</v>
      </c>
      <c r="GO109">
        <f t="shared" si="113"/>
        <v>0</v>
      </c>
      <c r="GP109">
        <f t="shared" si="114"/>
        <v>0</v>
      </c>
      <c r="GR109">
        <v>0</v>
      </c>
      <c r="GS109">
        <v>0</v>
      </c>
      <c r="GT109">
        <v>0</v>
      </c>
      <c r="GU109" t="s">
        <v>3</v>
      </c>
      <c r="GV109">
        <f t="shared" si="115"/>
        <v>0</v>
      </c>
      <c r="GW109">
        <v>1</v>
      </c>
      <c r="GX109">
        <f t="shared" si="116"/>
        <v>0</v>
      </c>
      <c r="HA109">
        <v>0</v>
      </c>
      <c r="HB109">
        <v>0</v>
      </c>
      <c r="HC109">
        <f t="shared" si="117"/>
        <v>0</v>
      </c>
      <c r="HE109" t="s">
        <v>3</v>
      </c>
      <c r="HF109" t="s">
        <v>3</v>
      </c>
      <c r="HM109" t="s">
        <v>23</v>
      </c>
      <c r="HN109" t="s">
        <v>120</v>
      </c>
      <c r="HO109" t="s">
        <v>121</v>
      </c>
      <c r="HP109" t="s">
        <v>118</v>
      </c>
      <c r="HQ109" t="s">
        <v>118</v>
      </c>
      <c r="HS109">
        <v>0</v>
      </c>
      <c r="IK109">
        <v>0</v>
      </c>
    </row>
    <row r="110" spans="1:245" x14ac:dyDescent="0.2">
      <c r="A110">
        <v>18</v>
      </c>
      <c r="B110">
        <v>1</v>
      </c>
      <c r="C110">
        <v>260</v>
      </c>
      <c r="E110" t="s">
        <v>225</v>
      </c>
      <c r="F110" t="s">
        <v>226</v>
      </c>
      <c r="G110" t="s">
        <v>227</v>
      </c>
      <c r="H110" t="s">
        <v>83</v>
      </c>
      <c r="I110">
        <f>I107*J110</f>
        <v>0</v>
      </c>
      <c r="J110">
        <v>0</v>
      </c>
      <c r="K110">
        <v>7.1199999999999999E-2</v>
      </c>
      <c r="O110">
        <f t="shared" si="97"/>
        <v>0</v>
      </c>
      <c r="P110">
        <f>ROUND(CQ110*I110,2)</f>
        <v>0</v>
      </c>
      <c r="Q110">
        <f>ROUND(CR110*I110,2)</f>
        <v>0</v>
      </c>
      <c r="R110">
        <f>ROUND(CS110*I110,2)</f>
        <v>0</v>
      </c>
      <c r="S110">
        <f>ROUND(CT110*I110,2)</f>
        <v>0</v>
      </c>
      <c r="T110">
        <f t="shared" si="98"/>
        <v>0</v>
      </c>
      <c r="U110">
        <f>ROUND(CV110*I110,7)</f>
        <v>0</v>
      </c>
      <c r="V110">
        <f>ROUND(CW110*I110,7)</f>
        <v>0</v>
      </c>
      <c r="W110">
        <f t="shared" si="99"/>
        <v>0</v>
      </c>
      <c r="X110">
        <f t="shared" si="100"/>
        <v>0</v>
      </c>
      <c r="Y110">
        <f t="shared" si="101"/>
        <v>0</v>
      </c>
      <c r="AA110">
        <v>449016111</v>
      </c>
      <c r="AB110">
        <f t="shared" si="102"/>
        <v>0</v>
      </c>
      <c r="AC110">
        <f>ROUND((ES110),6)</f>
        <v>0</v>
      </c>
      <c r="AD110">
        <f>ROUND((((ET110)-(EU110))+AE110),6)</f>
        <v>0</v>
      </c>
      <c r="AE110">
        <f t="shared" si="121"/>
        <v>0</v>
      </c>
      <c r="AF110">
        <f t="shared" si="121"/>
        <v>0</v>
      </c>
      <c r="AG110">
        <f t="shared" si="103"/>
        <v>0</v>
      </c>
      <c r="AH110">
        <f t="shared" si="122"/>
        <v>0</v>
      </c>
      <c r="AI110">
        <f t="shared" si="122"/>
        <v>0</v>
      </c>
      <c r="AJ110">
        <f t="shared" si="104"/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93</v>
      </c>
      <c r="AU110">
        <v>62</v>
      </c>
      <c r="AV110">
        <v>1</v>
      </c>
      <c r="AW110">
        <v>1</v>
      </c>
      <c r="AZ110">
        <v>1</v>
      </c>
      <c r="BA110">
        <v>1</v>
      </c>
      <c r="BB110">
        <v>1</v>
      </c>
      <c r="BC110">
        <v>1</v>
      </c>
      <c r="BD110" t="s">
        <v>3</v>
      </c>
      <c r="BE110" t="s">
        <v>3</v>
      </c>
      <c r="BF110" t="s">
        <v>3</v>
      </c>
      <c r="BG110" t="s">
        <v>3</v>
      </c>
      <c r="BH110">
        <v>3</v>
      </c>
      <c r="BI110">
        <v>1</v>
      </c>
      <c r="BJ110" t="s">
        <v>3</v>
      </c>
      <c r="BM110">
        <v>9001</v>
      </c>
      <c r="BN110">
        <v>0</v>
      </c>
      <c r="BO110" t="s">
        <v>3</v>
      </c>
      <c r="BP110">
        <v>0</v>
      </c>
      <c r="BQ110">
        <v>2</v>
      </c>
      <c r="BR110">
        <v>0</v>
      </c>
      <c r="BS110">
        <v>1</v>
      </c>
      <c r="BT110">
        <v>1</v>
      </c>
      <c r="BU110">
        <v>1</v>
      </c>
      <c r="BV110">
        <v>1</v>
      </c>
      <c r="BW110">
        <v>1</v>
      </c>
      <c r="BX110">
        <v>1</v>
      </c>
      <c r="BY110" t="s">
        <v>3</v>
      </c>
      <c r="BZ110">
        <v>93</v>
      </c>
      <c r="CA110">
        <v>62</v>
      </c>
      <c r="CB110" t="s">
        <v>3</v>
      </c>
      <c r="CE110">
        <v>0</v>
      </c>
      <c r="CF110">
        <v>0</v>
      </c>
      <c r="CG110">
        <v>0</v>
      </c>
      <c r="CM110">
        <v>0</v>
      </c>
      <c r="CN110" t="s">
        <v>3</v>
      </c>
      <c r="CO110">
        <v>0</v>
      </c>
      <c r="CP110">
        <f t="shared" si="105"/>
        <v>0</v>
      </c>
      <c r="CQ110">
        <f>ROUND(AL110*BC110,2)</f>
        <v>0</v>
      </c>
      <c r="CR110">
        <f>ROUND(AM110*BB110,2)</f>
        <v>0</v>
      </c>
      <c r="CS110">
        <f>ROUND(AN110*BS110,2)</f>
        <v>0</v>
      </c>
      <c r="CT110">
        <f>ROUND(AO110*BA110,2)</f>
        <v>0</v>
      </c>
      <c r="CU110">
        <f t="shared" si="106"/>
        <v>0</v>
      </c>
      <c r="CV110">
        <f t="shared" si="123"/>
        <v>0</v>
      </c>
      <c r="CW110">
        <f t="shared" si="123"/>
        <v>0</v>
      </c>
      <c r="CX110">
        <f t="shared" si="107"/>
        <v>0</v>
      </c>
      <c r="CY110">
        <f t="shared" si="108"/>
        <v>0</v>
      </c>
      <c r="CZ110">
        <f t="shared" si="109"/>
        <v>0</v>
      </c>
      <c r="DC110" t="s">
        <v>3</v>
      </c>
      <c r="DD110" t="s">
        <v>3</v>
      </c>
      <c r="DE110" t="s">
        <v>3</v>
      </c>
      <c r="DF110" t="s">
        <v>3</v>
      </c>
      <c r="DG110" t="s">
        <v>3</v>
      </c>
      <c r="DH110" t="s">
        <v>3</v>
      </c>
      <c r="DI110" t="s">
        <v>3</v>
      </c>
      <c r="DJ110" t="s">
        <v>3</v>
      </c>
      <c r="DK110" t="s">
        <v>3</v>
      </c>
      <c r="DL110" t="s">
        <v>3</v>
      </c>
      <c r="DM110" t="s">
        <v>3</v>
      </c>
      <c r="DN110">
        <v>0</v>
      </c>
      <c r="DO110">
        <v>0</v>
      </c>
      <c r="DP110">
        <v>1</v>
      </c>
      <c r="DQ110">
        <v>1</v>
      </c>
      <c r="DU110">
        <v>1009</v>
      </c>
      <c r="DV110" t="s">
        <v>83</v>
      </c>
      <c r="DW110" t="s">
        <v>83</v>
      </c>
      <c r="DX110">
        <v>1000</v>
      </c>
      <c r="DZ110" t="s">
        <v>3</v>
      </c>
      <c r="EA110" t="s">
        <v>3</v>
      </c>
      <c r="EB110" t="s">
        <v>3</v>
      </c>
      <c r="EC110" t="s">
        <v>3</v>
      </c>
      <c r="EE110">
        <v>416980027</v>
      </c>
      <c r="EF110">
        <v>2</v>
      </c>
      <c r="EG110" t="s">
        <v>40</v>
      </c>
      <c r="EH110">
        <v>9</v>
      </c>
      <c r="EI110" t="s">
        <v>118</v>
      </c>
      <c r="EJ110">
        <v>1</v>
      </c>
      <c r="EK110">
        <v>9001</v>
      </c>
      <c r="EL110" t="s">
        <v>118</v>
      </c>
      <c r="EM110" t="s">
        <v>119</v>
      </c>
      <c r="EO110" t="s">
        <v>3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FQ110">
        <v>0</v>
      </c>
      <c r="FR110">
        <v>0</v>
      </c>
      <c r="FS110">
        <v>0</v>
      </c>
      <c r="FX110">
        <v>93</v>
      </c>
      <c r="FY110">
        <v>62</v>
      </c>
      <c r="GA110" t="s">
        <v>3</v>
      </c>
      <c r="GD110">
        <v>1</v>
      </c>
      <c r="GF110">
        <v>704239651</v>
      </c>
      <c r="GG110">
        <v>2</v>
      </c>
      <c r="GH110">
        <v>1</v>
      </c>
      <c r="GI110">
        <v>-2</v>
      </c>
      <c r="GJ110">
        <v>0</v>
      </c>
      <c r="GK110">
        <v>0</v>
      </c>
      <c r="GL110">
        <f t="shared" si="110"/>
        <v>0</v>
      </c>
      <c r="GM110">
        <f t="shared" si="111"/>
        <v>0</v>
      </c>
      <c r="GN110">
        <f t="shared" si="112"/>
        <v>0</v>
      </c>
      <c r="GO110">
        <f t="shared" si="113"/>
        <v>0</v>
      </c>
      <c r="GP110">
        <f t="shared" si="114"/>
        <v>0</v>
      </c>
      <c r="GR110">
        <v>0</v>
      </c>
      <c r="GS110">
        <v>0</v>
      </c>
      <c r="GT110">
        <v>0</v>
      </c>
      <c r="GU110" t="s">
        <v>3</v>
      </c>
      <c r="GV110">
        <f t="shared" si="115"/>
        <v>0</v>
      </c>
      <c r="GW110">
        <v>1</v>
      </c>
      <c r="GX110">
        <f t="shared" si="116"/>
        <v>0</v>
      </c>
      <c r="HA110">
        <v>0</v>
      </c>
      <c r="HB110">
        <v>0</v>
      </c>
      <c r="HC110">
        <f t="shared" si="117"/>
        <v>0</v>
      </c>
      <c r="HE110" t="s">
        <v>3</v>
      </c>
      <c r="HF110" t="s">
        <v>3</v>
      </c>
      <c r="HM110" t="s">
        <v>23</v>
      </c>
      <c r="HN110" t="s">
        <v>120</v>
      </c>
      <c r="HO110" t="s">
        <v>121</v>
      </c>
      <c r="HP110" t="s">
        <v>118</v>
      </c>
      <c r="HQ110" t="s">
        <v>118</v>
      </c>
      <c r="HS110">
        <v>0</v>
      </c>
      <c r="IK110">
        <v>0</v>
      </c>
    </row>
    <row r="111" spans="1:245" x14ac:dyDescent="0.2">
      <c r="A111">
        <v>17</v>
      </c>
      <c r="B111">
        <v>1</v>
      </c>
      <c r="C111">
        <f>ROW(SmtRes!A270)</f>
        <v>270</v>
      </c>
      <c r="D111">
        <f>ROW(EtalonRes!A270)</f>
        <v>270</v>
      </c>
      <c r="E111" t="s">
        <v>228</v>
      </c>
      <c r="F111" t="s">
        <v>229</v>
      </c>
      <c r="G111" t="s">
        <v>230</v>
      </c>
      <c r="H111" t="s">
        <v>21</v>
      </c>
      <c r="I111">
        <f>ROUND(1/100,7)</f>
        <v>0.01</v>
      </c>
      <c r="J111">
        <v>0</v>
      </c>
      <c r="K111">
        <f>ROUND(1/100,7)</f>
        <v>0.01</v>
      </c>
      <c r="O111">
        <f t="shared" si="97"/>
        <v>58.49</v>
      </c>
      <c r="P111">
        <f>SUMIF(SmtRes!AQ261:'SmtRes'!AQ270,"=1",SmtRes!DF261:'SmtRes'!DF270)</f>
        <v>0</v>
      </c>
      <c r="Q111">
        <f>SUMIF(SmtRes!AQ261:'SmtRes'!AQ270,"=1",SmtRes!DG261:'SmtRes'!DG270)</f>
        <v>3.0700000000000003</v>
      </c>
      <c r="R111">
        <f>SUMIF(SmtRes!AQ261:'SmtRes'!AQ270,"=1",SmtRes!DH261:'SmtRes'!DH270)</f>
        <v>12.14</v>
      </c>
      <c r="S111">
        <f>SUMIF(SmtRes!AQ261:'SmtRes'!AQ270,"=1",SmtRes!DI261:'SmtRes'!DI270)</f>
        <v>43.28</v>
      </c>
      <c r="T111">
        <f t="shared" si="98"/>
        <v>0</v>
      </c>
      <c r="U111">
        <f>SUMIF(SmtRes!AQ261:'SmtRes'!AQ270,"=1",SmtRes!CV261:'SmtRes'!CV270)</f>
        <v>9.0300000000000005E-2</v>
      </c>
      <c r="V111">
        <f>SUMIF(SmtRes!AQ261:'SmtRes'!AQ270,"=1",SmtRes!CW261:'SmtRes'!CW270)</f>
        <v>2.2500000000000003E-2</v>
      </c>
      <c r="W111">
        <f t="shared" si="99"/>
        <v>0</v>
      </c>
      <c r="X111">
        <f t="shared" si="100"/>
        <v>51.54</v>
      </c>
      <c r="Y111">
        <f t="shared" si="101"/>
        <v>34.36</v>
      </c>
      <c r="AA111">
        <v>449016111</v>
      </c>
      <c r="AB111">
        <f t="shared" si="102"/>
        <v>4633.6237000000001</v>
      </c>
      <c r="AC111">
        <f>ROUND((0),6)</f>
        <v>0</v>
      </c>
      <c r="AD111">
        <f>ROUND((((SUM(SmtRes!BR261:'SmtRes'!BR270))-(SUM(SmtRes!BS261:'SmtRes'!BS270)))+AE111),6)</f>
        <v>305.81560000000002</v>
      </c>
      <c r="AE111">
        <f>ROUND((SUM(SmtRes!BS261:'SmtRes'!BS270)),6)</f>
        <v>1214.3025</v>
      </c>
      <c r="AF111">
        <f>ROUND((SUM(SmtRes!BT261:'SmtRes'!BT270)),6)</f>
        <v>4327.8081000000002</v>
      </c>
      <c r="AG111">
        <f t="shared" si="103"/>
        <v>0</v>
      </c>
      <c r="AH111">
        <f>(SUM(SmtRes!BU261:'SmtRes'!BU270))</f>
        <v>9.0299999999999994</v>
      </c>
      <c r="AI111">
        <f>(SUM(SmtRes!BV261:'SmtRes'!BV270))</f>
        <v>2.25</v>
      </c>
      <c r="AJ111">
        <f t="shared" si="104"/>
        <v>0</v>
      </c>
      <c r="AK111">
        <v>6307.6095999999998</v>
      </c>
      <c r="AL111">
        <v>459.68340000000001</v>
      </c>
      <c r="AM111">
        <v>305.81560000000002</v>
      </c>
      <c r="AN111">
        <v>1214.3025000000002</v>
      </c>
      <c r="AO111">
        <v>4327.8080999999993</v>
      </c>
      <c r="AP111">
        <v>0</v>
      </c>
      <c r="AQ111">
        <v>9.0299999999999994</v>
      </c>
      <c r="AR111">
        <v>2.25</v>
      </c>
      <c r="AS111">
        <v>0</v>
      </c>
      <c r="AT111">
        <v>93</v>
      </c>
      <c r="AU111">
        <v>62</v>
      </c>
      <c r="AV111">
        <v>1</v>
      </c>
      <c r="AW111">
        <v>1</v>
      </c>
      <c r="AZ111">
        <v>1</v>
      </c>
      <c r="BA111">
        <v>1</v>
      </c>
      <c r="BB111">
        <v>1</v>
      </c>
      <c r="BC111">
        <v>1</v>
      </c>
      <c r="BD111" t="s">
        <v>3</v>
      </c>
      <c r="BE111" t="s">
        <v>3</v>
      </c>
      <c r="BF111" t="s">
        <v>3</v>
      </c>
      <c r="BG111" t="s">
        <v>3</v>
      </c>
      <c r="BH111">
        <v>0</v>
      </c>
      <c r="BI111">
        <v>1</v>
      </c>
      <c r="BJ111" t="s">
        <v>231</v>
      </c>
      <c r="BM111">
        <v>9001</v>
      </c>
      <c r="BN111">
        <v>0</v>
      </c>
      <c r="BO111" t="s">
        <v>3</v>
      </c>
      <c r="BP111">
        <v>0</v>
      </c>
      <c r="BQ111">
        <v>2</v>
      </c>
      <c r="BR111">
        <v>0</v>
      </c>
      <c r="BS111">
        <v>1</v>
      </c>
      <c r="BT111">
        <v>1</v>
      </c>
      <c r="BU111">
        <v>1</v>
      </c>
      <c r="BV111">
        <v>1</v>
      </c>
      <c r="BW111">
        <v>1</v>
      </c>
      <c r="BX111">
        <v>1</v>
      </c>
      <c r="BY111" t="s">
        <v>3</v>
      </c>
      <c r="BZ111">
        <v>93</v>
      </c>
      <c r="CA111">
        <v>62</v>
      </c>
      <c r="CB111" t="s">
        <v>3</v>
      </c>
      <c r="CE111">
        <v>0</v>
      </c>
      <c r="CF111">
        <v>0</v>
      </c>
      <c r="CG111">
        <v>0</v>
      </c>
      <c r="CM111">
        <v>0</v>
      </c>
      <c r="CN111" t="s">
        <v>3</v>
      </c>
      <c r="CO111">
        <v>0</v>
      </c>
      <c r="CP111">
        <f t="shared" si="105"/>
        <v>58.49</v>
      </c>
      <c r="CQ111">
        <f>SUMIF(SmtRes!AQ261:'SmtRes'!AQ270,"=1",SmtRes!AA261:'SmtRes'!AA270)</f>
        <v>153858.64000000001</v>
      </c>
      <c r="CR111">
        <f>SUMIF(SmtRes!AQ261:'SmtRes'!AQ270,"=1",SmtRes!AB261:'SmtRes'!AB270)</f>
        <v>726.5</v>
      </c>
      <c r="CS111">
        <f>SUMIF(SmtRes!AQ261:'SmtRes'!AQ270,"=1",SmtRes!AC261:'SmtRes'!AC270)</f>
        <v>1079.3800000000001</v>
      </c>
      <c r="CT111">
        <f>SUMIF(SmtRes!AQ261:'SmtRes'!AQ270,"=1",SmtRes!AD261:'SmtRes'!AD270)</f>
        <v>479.27</v>
      </c>
      <c r="CU111">
        <f t="shared" si="106"/>
        <v>0</v>
      </c>
      <c r="CV111">
        <f>SUMIF(SmtRes!AQ261:'SmtRes'!AQ270,"=1",SmtRes!BU261:'SmtRes'!BU270)</f>
        <v>9.0299999999999994</v>
      </c>
      <c r="CW111">
        <f>SUMIF(SmtRes!AQ261:'SmtRes'!AQ270,"=1",SmtRes!BV261:'SmtRes'!BV270)</f>
        <v>2.25</v>
      </c>
      <c r="CX111">
        <f t="shared" si="107"/>
        <v>0</v>
      </c>
      <c r="CY111">
        <f t="shared" si="108"/>
        <v>51.540600000000005</v>
      </c>
      <c r="CZ111">
        <f t="shared" si="109"/>
        <v>34.360399999999998</v>
      </c>
      <c r="DC111" t="s">
        <v>3</v>
      </c>
      <c r="DD111" t="s">
        <v>23</v>
      </c>
      <c r="DE111" t="s">
        <v>3</v>
      </c>
      <c r="DF111" t="s">
        <v>3</v>
      </c>
      <c r="DG111" t="s">
        <v>3</v>
      </c>
      <c r="DH111" t="s">
        <v>3</v>
      </c>
      <c r="DI111" t="s">
        <v>3</v>
      </c>
      <c r="DJ111" t="s">
        <v>3</v>
      </c>
      <c r="DK111" t="s">
        <v>3</v>
      </c>
      <c r="DL111" t="s">
        <v>3</v>
      </c>
      <c r="DM111" t="s">
        <v>3</v>
      </c>
      <c r="DN111">
        <v>0</v>
      </c>
      <c r="DO111">
        <v>0</v>
      </c>
      <c r="DP111">
        <v>1</v>
      </c>
      <c r="DQ111">
        <v>1</v>
      </c>
      <c r="DU111">
        <v>1003</v>
      </c>
      <c r="DV111" t="s">
        <v>21</v>
      </c>
      <c r="DW111" t="s">
        <v>21</v>
      </c>
      <c r="DX111">
        <v>100</v>
      </c>
      <c r="DZ111" t="s">
        <v>3</v>
      </c>
      <c r="EA111" t="s">
        <v>3</v>
      </c>
      <c r="EB111" t="s">
        <v>3</v>
      </c>
      <c r="EC111" t="s">
        <v>3</v>
      </c>
      <c r="EE111">
        <v>416980027</v>
      </c>
      <c r="EF111">
        <v>2</v>
      </c>
      <c r="EG111" t="s">
        <v>40</v>
      </c>
      <c r="EH111">
        <v>9</v>
      </c>
      <c r="EI111" t="s">
        <v>118</v>
      </c>
      <c r="EJ111">
        <v>1</v>
      </c>
      <c r="EK111">
        <v>9001</v>
      </c>
      <c r="EL111" t="s">
        <v>118</v>
      </c>
      <c r="EM111" t="s">
        <v>119</v>
      </c>
      <c r="EO111" t="s">
        <v>3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9.0299999999999994</v>
      </c>
      <c r="EX111">
        <v>2.25</v>
      </c>
      <c r="EY111">
        <v>0</v>
      </c>
      <c r="FQ111">
        <v>0</v>
      </c>
      <c r="FR111">
        <v>0</v>
      </c>
      <c r="FS111">
        <v>0</v>
      </c>
      <c r="FX111">
        <v>93</v>
      </c>
      <c r="FY111">
        <v>62</v>
      </c>
      <c r="GA111" t="s">
        <v>3</v>
      </c>
      <c r="GD111">
        <v>1</v>
      </c>
      <c r="GF111">
        <v>-148711646</v>
      </c>
      <c r="GG111">
        <v>2</v>
      </c>
      <c r="GH111">
        <v>1</v>
      </c>
      <c r="GI111">
        <v>-2</v>
      </c>
      <c r="GJ111">
        <v>0</v>
      </c>
      <c r="GK111">
        <v>0</v>
      </c>
      <c r="GL111">
        <f t="shared" si="110"/>
        <v>0</v>
      </c>
      <c r="GM111">
        <f t="shared" si="111"/>
        <v>144.38999999999999</v>
      </c>
      <c r="GN111">
        <f t="shared" si="112"/>
        <v>144.38999999999999</v>
      </c>
      <c r="GO111">
        <f t="shared" si="113"/>
        <v>0</v>
      </c>
      <c r="GP111">
        <f t="shared" si="114"/>
        <v>0</v>
      </c>
      <c r="GR111">
        <v>0</v>
      </c>
      <c r="GS111">
        <v>0</v>
      </c>
      <c r="GT111">
        <v>0</v>
      </c>
      <c r="GU111" t="s">
        <v>3</v>
      </c>
      <c r="GV111">
        <f t="shared" si="115"/>
        <v>0</v>
      </c>
      <c r="GW111">
        <v>1</v>
      </c>
      <c r="GX111">
        <f t="shared" si="116"/>
        <v>0</v>
      </c>
      <c r="HA111">
        <v>0</v>
      </c>
      <c r="HB111">
        <v>0</v>
      </c>
      <c r="HC111">
        <f t="shared" si="117"/>
        <v>0</v>
      </c>
      <c r="HE111" t="s">
        <v>3</v>
      </c>
      <c r="HF111" t="s">
        <v>3</v>
      </c>
      <c r="HM111" t="s">
        <v>3</v>
      </c>
      <c r="HN111" t="s">
        <v>120</v>
      </c>
      <c r="HO111" t="s">
        <v>121</v>
      </c>
      <c r="HP111" t="s">
        <v>118</v>
      </c>
      <c r="HQ111" t="s">
        <v>118</v>
      </c>
      <c r="HS111">
        <v>0</v>
      </c>
      <c r="IK111">
        <v>0</v>
      </c>
    </row>
    <row r="112" spans="1:245" x14ac:dyDescent="0.2">
      <c r="A112">
        <v>18</v>
      </c>
      <c r="B112">
        <v>1</v>
      </c>
      <c r="C112">
        <v>266</v>
      </c>
      <c r="E112" t="s">
        <v>232</v>
      </c>
      <c r="F112" t="s">
        <v>166</v>
      </c>
      <c r="G112" t="s">
        <v>167</v>
      </c>
      <c r="H112" t="s">
        <v>168</v>
      </c>
      <c r="I112">
        <f>I111*J112</f>
        <v>0</v>
      </c>
      <c r="J112">
        <v>0</v>
      </c>
      <c r="K112">
        <v>183.32</v>
      </c>
      <c r="O112">
        <f t="shared" si="97"/>
        <v>0</v>
      </c>
      <c r="P112">
        <f>ROUND(CQ112*I112,2)</f>
        <v>0</v>
      </c>
      <c r="Q112">
        <f>ROUND(CR112*I112,2)</f>
        <v>0</v>
      </c>
      <c r="R112">
        <f>ROUND(CS112*I112,2)</f>
        <v>0</v>
      </c>
      <c r="S112">
        <f>ROUND(CT112*I112,2)</f>
        <v>0</v>
      </c>
      <c r="T112">
        <f t="shared" si="98"/>
        <v>0</v>
      </c>
      <c r="U112">
        <f>ROUND(CV112*I112,7)</f>
        <v>0</v>
      </c>
      <c r="V112">
        <f>ROUND(CW112*I112,7)</f>
        <v>0</v>
      </c>
      <c r="W112">
        <f t="shared" si="99"/>
        <v>0</v>
      </c>
      <c r="X112">
        <f t="shared" si="100"/>
        <v>0</v>
      </c>
      <c r="Y112">
        <f t="shared" si="101"/>
        <v>0</v>
      </c>
      <c r="AA112">
        <v>449016111</v>
      </c>
      <c r="AB112">
        <f t="shared" si="102"/>
        <v>0</v>
      </c>
      <c r="AC112">
        <f>ROUND((ES112),6)</f>
        <v>0</v>
      </c>
      <c r="AD112">
        <f>ROUND((((ET112)-(EU112))+AE112),6)</f>
        <v>0</v>
      </c>
      <c r="AE112">
        <f t="shared" ref="AE112:AF114" si="124">ROUND((EU112),6)</f>
        <v>0</v>
      </c>
      <c r="AF112">
        <f t="shared" si="124"/>
        <v>0</v>
      </c>
      <c r="AG112">
        <f t="shared" si="103"/>
        <v>0</v>
      </c>
      <c r="AH112">
        <f t="shared" ref="AH112:AI114" si="125">(EW112)</f>
        <v>0</v>
      </c>
      <c r="AI112">
        <f t="shared" si="125"/>
        <v>0</v>
      </c>
      <c r="AJ112">
        <f t="shared" si="104"/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93</v>
      </c>
      <c r="AU112">
        <v>62</v>
      </c>
      <c r="AV112">
        <v>1</v>
      </c>
      <c r="AW112">
        <v>1</v>
      </c>
      <c r="AZ112">
        <v>1</v>
      </c>
      <c r="BA112">
        <v>1</v>
      </c>
      <c r="BB112">
        <v>1</v>
      </c>
      <c r="BC112">
        <v>1</v>
      </c>
      <c r="BD112" t="s">
        <v>3</v>
      </c>
      <c r="BE112" t="s">
        <v>3</v>
      </c>
      <c r="BF112" t="s">
        <v>3</v>
      </c>
      <c r="BG112" t="s">
        <v>3</v>
      </c>
      <c r="BH112">
        <v>3</v>
      </c>
      <c r="BI112">
        <v>1</v>
      </c>
      <c r="BJ112" t="s">
        <v>3</v>
      </c>
      <c r="BM112">
        <v>9001</v>
      </c>
      <c r="BN112">
        <v>0</v>
      </c>
      <c r="BO112" t="s">
        <v>3</v>
      </c>
      <c r="BP112">
        <v>0</v>
      </c>
      <c r="BQ112">
        <v>2</v>
      </c>
      <c r="BR112">
        <v>0</v>
      </c>
      <c r="BS112">
        <v>1</v>
      </c>
      <c r="BT112">
        <v>1</v>
      </c>
      <c r="BU112">
        <v>1</v>
      </c>
      <c r="BV112">
        <v>1</v>
      </c>
      <c r="BW112">
        <v>1</v>
      </c>
      <c r="BX112">
        <v>1</v>
      </c>
      <c r="BY112" t="s">
        <v>3</v>
      </c>
      <c r="BZ112">
        <v>93</v>
      </c>
      <c r="CA112">
        <v>62</v>
      </c>
      <c r="CB112" t="s">
        <v>3</v>
      </c>
      <c r="CE112">
        <v>0</v>
      </c>
      <c r="CF112">
        <v>0</v>
      </c>
      <c r="CG112">
        <v>0</v>
      </c>
      <c r="CM112">
        <v>0</v>
      </c>
      <c r="CN112" t="s">
        <v>3</v>
      </c>
      <c r="CO112">
        <v>0</v>
      </c>
      <c r="CP112">
        <f t="shared" si="105"/>
        <v>0</v>
      </c>
      <c r="CQ112">
        <f>ROUND(AL112*BC112,2)</f>
        <v>0</v>
      </c>
      <c r="CR112">
        <f>ROUND(AM112*BB112,2)</f>
        <v>0</v>
      </c>
      <c r="CS112">
        <f>ROUND(AN112*BS112,2)</f>
        <v>0</v>
      </c>
      <c r="CT112">
        <f>ROUND(AO112*BA112,2)</f>
        <v>0</v>
      </c>
      <c r="CU112">
        <f t="shared" si="106"/>
        <v>0</v>
      </c>
      <c r="CV112">
        <f t="shared" ref="CV112:CW114" si="126">AH112</f>
        <v>0</v>
      </c>
      <c r="CW112">
        <f t="shared" si="126"/>
        <v>0</v>
      </c>
      <c r="CX112">
        <f t="shared" si="107"/>
        <v>0</v>
      </c>
      <c r="CY112">
        <f t="shared" si="108"/>
        <v>0</v>
      </c>
      <c r="CZ112">
        <f t="shared" si="109"/>
        <v>0</v>
      </c>
      <c r="DC112" t="s">
        <v>3</v>
      </c>
      <c r="DD112" t="s">
        <v>3</v>
      </c>
      <c r="DE112" t="s">
        <v>3</v>
      </c>
      <c r="DF112" t="s">
        <v>3</v>
      </c>
      <c r="DG112" t="s">
        <v>3</v>
      </c>
      <c r="DH112" t="s">
        <v>3</v>
      </c>
      <c r="DI112" t="s">
        <v>3</v>
      </c>
      <c r="DJ112" t="s">
        <v>3</v>
      </c>
      <c r="DK112" t="s">
        <v>3</v>
      </c>
      <c r="DL112" t="s">
        <v>3</v>
      </c>
      <c r="DM112" t="s">
        <v>3</v>
      </c>
      <c r="DN112">
        <v>0</v>
      </c>
      <c r="DO112">
        <v>0</v>
      </c>
      <c r="DP112">
        <v>1</v>
      </c>
      <c r="DQ112">
        <v>1</v>
      </c>
      <c r="DU112">
        <v>1013</v>
      </c>
      <c r="DV112" t="s">
        <v>168</v>
      </c>
      <c r="DW112" t="s">
        <v>168</v>
      </c>
      <c r="DX112">
        <v>1</v>
      </c>
      <c r="DZ112" t="s">
        <v>3</v>
      </c>
      <c r="EA112" t="s">
        <v>3</v>
      </c>
      <c r="EB112" t="s">
        <v>3</v>
      </c>
      <c r="EC112" t="s">
        <v>3</v>
      </c>
      <c r="EE112">
        <v>416980027</v>
      </c>
      <c r="EF112">
        <v>2</v>
      </c>
      <c r="EG112" t="s">
        <v>40</v>
      </c>
      <c r="EH112">
        <v>9</v>
      </c>
      <c r="EI112" t="s">
        <v>118</v>
      </c>
      <c r="EJ112">
        <v>1</v>
      </c>
      <c r="EK112">
        <v>9001</v>
      </c>
      <c r="EL112" t="s">
        <v>118</v>
      </c>
      <c r="EM112" t="s">
        <v>119</v>
      </c>
      <c r="EO112" t="s">
        <v>3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FQ112">
        <v>0</v>
      </c>
      <c r="FR112">
        <v>0</v>
      </c>
      <c r="FS112">
        <v>0</v>
      </c>
      <c r="FX112">
        <v>93</v>
      </c>
      <c r="FY112">
        <v>62</v>
      </c>
      <c r="GA112" t="s">
        <v>3</v>
      </c>
      <c r="GD112">
        <v>1</v>
      </c>
      <c r="GF112">
        <v>-1614040265</v>
      </c>
      <c r="GG112">
        <v>2</v>
      </c>
      <c r="GH112">
        <v>1</v>
      </c>
      <c r="GI112">
        <v>-2</v>
      </c>
      <c r="GJ112">
        <v>0</v>
      </c>
      <c r="GK112">
        <v>0</v>
      </c>
      <c r="GL112">
        <f t="shared" si="110"/>
        <v>0</v>
      </c>
      <c r="GM112">
        <f t="shared" si="111"/>
        <v>0</v>
      </c>
      <c r="GN112">
        <f t="shared" si="112"/>
        <v>0</v>
      </c>
      <c r="GO112">
        <f t="shared" si="113"/>
        <v>0</v>
      </c>
      <c r="GP112">
        <f t="shared" si="114"/>
        <v>0</v>
      </c>
      <c r="GR112">
        <v>0</v>
      </c>
      <c r="GS112">
        <v>0</v>
      </c>
      <c r="GT112">
        <v>0</v>
      </c>
      <c r="GU112" t="s">
        <v>3</v>
      </c>
      <c r="GV112">
        <f t="shared" si="115"/>
        <v>0</v>
      </c>
      <c r="GW112">
        <v>1</v>
      </c>
      <c r="GX112">
        <f t="shared" si="116"/>
        <v>0</v>
      </c>
      <c r="HA112">
        <v>0</v>
      </c>
      <c r="HB112">
        <v>0</v>
      </c>
      <c r="HC112">
        <f t="shared" si="117"/>
        <v>0</v>
      </c>
      <c r="HE112" t="s">
        <v>3</v>
      </c>
      <c r="HF112" t="s">
        <v>3</v>
      </c>
      <c r="HM112" t="s">
        <v>23</v>
      </c>
      <c r="HN112" t="s">
        <v>120</v>
      </c>
      <c r="HO112" t="s">
        <v>121</v>
      </c>
      <c r="HP112" t="s">
        <v>118</v>
      </c>
      <c r="HQ112" t="s">
        <v>118</v>
      </c>
      <c r="HS112">
        <v>0</v>
      </c>
      <c r="IK112">
        <v>0</v>
      </c>
    </row>
    <row r="113" spans="1:245" x14ac:dyDescent="0.2">
      <c r="A113">
        <v>18</v>
      </c>
      <c r="B113">
        <v>1</v>
      </c>
      <c r="C113">
        <v>269</v>
      </c>
      <c r="E113" t="s">
        <v>233</v>
      </c>
      <c r="F113" t="s">
        <v>209</v>
      </c>
      <c r="G113" t="s">
        <v>218</v>
      </c>
      <c r="H113" t="s">
        <v>211</v>
      </c>
      <c r="I113">
        <f>I111*J113</f>
        <v>0</v>
      </c>
      <c r="J113">
        <v>0</v>
      </c>
      <c r="K113">
        <v>100</v>
      </c>
      <c r="O113">
        <f t="shared" si="97"/>
        <v>0</v>
      </c>
      <c r="P113">
        <f>ROUND(CQ113*I113,2)</f>
        <v>0</v>
      </c>
      <c r="Q113">
        <f>ROUND(CR113*I113,2)</f>
        <v>0</v>
      </c>
      <c r="R113">
        <f>ROUND(CS113*I113,2)</f>
        <v>0</v>
      </c>
      <c r="S113">
        <f>ROUND(CT113*I113,2)</f>
        <v>0</v>
      </c>
      <c r="T113">
        <f t="shared" si="98"/>
        <v>0</v>
      </c>
      <c r="U113">
        <f>ROUND(CV113*I113,7)</f>
        <v>0</v>
      </c>
      <c r="V113">
        <f>ROUND(CW113*I113,7)</f>
        <v>0</v>
      </c>
      <c r="W113">
        <f t="shared" si="99"/>
        <v>0</v>
      </c>
      <c r="X113">
        <f t="shared" si="100"/>
        <v>0</v>
      </c>
      <c r="Y113">
        <f t="shared" si="101"/>
        <v>0</v>
      </c>
      <c r="AA113">
        <v>449016111</v>
      </c>
      <c r="AB113">
        <f t="shared" si="102"/>
        <v>0</v>
      </c>
      <c r="AC113">
        <f>ROUND((ES113),6)</f>
        <v>0</v>
      </c>
      <c r="AD113">
        <f>ROUND((((ET113)-(EU113))+AE113),6)</f>
        <v>0</v>
      </c>
      <c r="AE113">
        <f t="shared" si="124"/>
        <v>0</v>
      </c>
      <c r="AF113">
        <f t="shared" si="124"/>
        <v>0</v>
      </c>
      <c r="AG113">
        <f t="shared" si="103"/>
        <v>0</v>
      </c>
      <c r="AH113">
        <f t="shared" si="125"/>
        <v>0</v>
      </c>
      <c r="AI113">
        <f t="shared" si="125"/>
        <v>0</v>
      </c>
      <c r="AJ113">
        <f t="shared" si="104"/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93</v>
      </c>
      <c r="AU113">
        <v>62</v>
      </c>
      <c r="AV113">
        <v>1</v>
      </c>
      <c r="AW113">
        <v>1</v>
      </c>
      <c r="AZ113">
        <v>1</v>
      </c>
      <c r="BA113">
        <v>1</v>
      </c>
      <c r="BB113">
        <v>1</v>
      </c>
      <c r="BC113">
        <v>1</v>
      </c>
      <c r="BD113" t="s">
        <v>3</v>
      </c>
      <c r="BE113" t="s">
        <v>3</v>
      </c>
      <c r="BF113" t="s">
        <v>3</v>
      </c>
      <c r="BG113" t="s">
        <v>3</v>
      </c>
      <c r="BH113">
        <v>3</v>
      </c>
      <c r="BI113">
        <v>1</v>
      </c>
      <c r="BJ113" t="s">
        <v>3</v>
      </c>
      <c r="BM113">
        <v>9001</v>
      </c>
      <c r="BN113">
        <v>0</v>
      </c>
      <c r="BO113" t="s">
        <v>3</v>
      </c>
      <c r="BP113">
        <v>0</v>
      </c>
      <c r="BQ113">
        <v>2</v>
      </c>
      <c r="BR113">
        <v>0</v>
      </c>
      <c r="BS113">
        <v>1</v>
      </c>
      <c r="BT113">
        <v>1</v>
      </c>
      <c r="BU113">
        <v>1</v>
      </c>
      <c r="BV113">
        <v>1</v>
      </c>
      <c r="BW113">
        <v>1</v>
      </c>
      <c r="BX113">
        <v>1</v>
      </c>
      <c r="BY113" t="s">
        <v>3</v>
      </c>
      <c r="BZ113">
        <v>93</v>
      </c>
      <c r="CA113">
        <v>62</v>
      </c>
      <c r="CB113" t="s">
        <v>3</v>
      </c>
      <c r="CE113">
        <v>0</v>
      </c>
      <c r="CF113">
        <v>0</v>
      </c>
      <c r="CG113">
        <v>0</v>
      </c>
      <c r="CM113">
        <v>0</v>
      </c>
      <c r="CN113" t="s">
        <v>3</v>
      </c>
      <c r="CO113">
        <v>0</v>
      </c>
      <c r="CP113">
        <f t="shared" si="105"/>
        <v>0</v>
      </c>
      <c r="CQ113">
        <f>ROUND(AL113*BC113,2)</f>
        <v>0</v>
      </c>
      <c r="CR113">
        <f>ROUND(AM113*BB113,2)</f>
        <v>0</v>
      </c>
      <c r="CS113">
        <f>ROUND(AN113*BS113,2)</f>
        <v>0</v>
      </c>
      <c r="CT113">
        <f>ROUND(AO113*BA113,2)</f>
        <v>0</v>
      </c>
      <c r="CU113">
        <f t="shared" si="106"/>
        <v>0</v>
      </c>
      <c r="CV113">
        <f t="shared" si="126"/>
        <v>0</v>
      </c>
      <c r="CW113">
        <f t="shared" si="126"/>
        <v>0</v>
      </c>
      <c r="CX113">
        <f t="shared" si="107"/>
        <v>0</v>
      </c>
      <c r="CY113">
        <f t="shared" si="108"/>
        <v>0</v>
      </c>
      <c r="CZ113">
        <f t="shared" si="109"/>
        <v>0</v>
      </c>
      <c r="DC113" t="s">
        <v>3</v>
      </c>
      <c r="DD113" t="s">
        <v>3</v>
      </c>
      <c r="DE113" t="s">
        <v>3</v>
      </c>
      <c r="DF113" t="s">
        <v>3</v>
      </c>
      <c r="DG113" t="s">
        <v>3</v>
      </c>
      <c r="DH113" t="s">
        <v>3</v>
      </c>
      <c r="DI113" t="s">
        <v>3</v>
      </c>
      <c r="DJ113" t="s">
        <v>3</v>
      </c>
      <c r="DK113" t="s">
        <v>3</v>
      </c>
      <c r="DL113" t="s">
        <v>3</v>
      </c>
      <c r="DM113" t="s">
        <v>3</v>
      </c>
      <c r="DN113">
        <v>0</v>
      </c>
      <c r="DO113">
        <v>0</v>
      </c>
      <c r="DP113">
        <v>1</v>
      </c>
      <c r="DQ113">
        <v>1</v>
      </c>
      <c r="DU113">
        <v>1003</v>
      </c>
      <c r="DV113" t="s">
        <v>211</v>
      </c>
      <c r="DW113" t="s">
        <v>211</v>
      </c>
      <c r="DX113">
        <v>1</v>
      </c>
      <c r="DZ113" t="s">
        <v>3</v>
      </c>
      <c r="EA113" t="s">
        <v>3</v>
      </c>
      <c r="EB113" t="s">
        <v>3</v>
      </c>
      <c r="EC113" t="s">
        <v>3</v>
      </c>
      <c r="EE113">
        <v>416980027</v>
      </c>
      <c r="EF113">
        <v>2</v>
      </c>
      <c r="EG113" t="s">
        <v>40</v>
      </c>
      <c r="EH113">
        <v>9</v>
      </c>
      <c r="EI113" t="s">
        <v>118</v>
      </c>
      <c r="EJ113">
        <v>1</v>
      </c>
      <c r="EK113">
        <v>9001</v>
      </c>
      <c r="EL113" t="s">
        <v>118</v>
      </c>
      <c r="EM113" t="s">
        <v>119</v>
      </c>
      <c r="EO113" t="s">
        <v>3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FQ113">
        <v>0</v>
      </c>
      <c r="FR113">
        <v>0</v>
      </c>
      <c r="FS113">
        <v>0</v>
      </c>
      <c r="FX113">
        <v>93</v>
      </c>
      <c r="FY113">
        <v>62</v>
      </c>
      <c r="GA113" t="s">
        <v>3</v>
      </c>
      <c r="GD113">
        <v>1</v>
      </c>
      <c r="GF113">
        <v>138754153</v>
      </c>
      <c r="GG113">
        <v>2</v>
      </c>
      <c r="GH113">
        <v>1</v>
      </c>
      <c r="GI113">
        <v>-2</v>
      </c>
      <c r="GJ113">
        <v>0</v>
      </c>
      <c r="GK113">
        <v>0</v>
      </c>
      <c r="GL113">
        <f t="shared" si="110"/>
        <v>0</v>
      </c>
      <c r="GM113">
        <f t="shared" si="111"/>
        <v>0</v>
      </c>
      <c r="GN113">
        <f t="shared" si="112"/>
        <v>0</v>
      </c>
      <c r="GO113">
        <f t="shared" si="113"/>
        <v>0</v>
      </c>
      <c r="GP113">
        <f t="shared" si="114"/>
        <v>0</v>
      </c>
      <c r="GR113">
        <v>0</v>
      </c>
      <c r="GS113">
        <v>0</v>
      </c>
      <c r="GT113">
        <v>0</v>
      </c>
      <c r="GU113" t="s">
        <v>3</v>
      </c>
      <c r="GV113">
        <f t="shared" si="115"/>
        <v>0</v>
      </c>
      <c r="GW113">
        <v>1</v>
      </c>
      <c r="GX113">
        <f t="shared" si="116"/>
        <v>0</v>
      </c>
      <c r="HA113">
        <v>0</v>
      </c>
      <c r="HB113">
        <v>0</v>
      </c>
      <c r="HC113">
        <f t="shared" si="117"/>
        <v>0</v>
      </c>
      <c r="HE113" t="s">
        <v>3</v>
      </c>
      <c r="HF113" t="s">
        <v>3</v>
      </c>
      <c r="HM113" t="s">
        <v>23</v>
      </c>
      <c r="HN113" t="s">
        <v>120</v>
      </c>
      <c r="HO113" t="s">
        <v>121</v>
      </c>
      <c r="HP113" t="s">
        <v>118</v>
      </c>
      <c r="HQ113" t="s">
        <v>118</v>
      </c>
      <c r="HS113">
        <v>0</v>
      </c>
      <c r="IK113">
        <v>0</v>
      </c>
    </row>
    <row r="114" spans="1:245" x14ac:dyDescent="0.2">
      <c r="A114">
        <v>18</v>
      </c>
      <c r="B114">
        <v>1</v>
      </c>
      <c r="C114">
        <v>270</v>
      </c>
      <c r="E114" t="s">
        <v>234</v>
      </c>
      <c r="F114" t="s">
        <v>226</v>
      </c>
      <c r="G114" t="s">
        <v>227</v>
      </c>
      <c r="H114" t="s">
        <v>83</v>
      </c>
      <c r="I114">
        <f>I111*J114</f>
        <v>0</v>
      </c>
      <c r="J114">
        <v>0</v>
      </c>
      <c r="K114">
        <v>7.1199999999999999E-2</v>
      </c>
      <c r="O114">
        <f t="shared" si="97"/>
        <v>0</v>
      </c>
      <c r="P114">
        <f>ROUND(CQ114*I114,2)</f>
        <v>0</v>
      </c>
      <c r="Q114">
        <f>ROUND(CR114*I114,2)</f>
        <v>0</v>
      </c>
      <c r="R114">
        <f>ROUND(CS114*I114,2)</f>
        <v>0</v>
      </c>
      <c r="S114">
        <f>ROUND(CT114*I114,2)</f>
        <v>0</v>
      </c>
      <c r="T114">
        <f t="shared" si="98"/>
        <v>0</v>
      </c>
      <c r="U114">
        <f>ROUND(CV114*I114,7)</f>
        <v>0</v>
      </c>
      <c r="V114">
        <f>ROUND(CW114*I114,7)</f>
        <v>0</v>
      </c>
      <c r="W114">
        <f t="shared" si="99"/>
        <v>0</v>
      </c>
      <c r="X114">
        <f t="shared" si="100"/>
        <v>0</v>
      </c>
      <c r="Y114">
        <f t="shared" si="101"/>
        <v>0</v>
      </c>
      <c r="AA114">
        <v>449016111</v>
      </c>
      <c r="AB114">
        <f t="shared" si="102"/>
        <v>0</v>
      </c>
      <c r="AC114">
        <f>ROUND((ES114),6)</f>
        <v>0</v>
      </c>
      <c r="AD114">
        <f>ROUND((((ET114)-(EU114))+AE114),6)</f>
        <v>0</v>
      </c>
      <c r="AE114">
        <f t="shared" si="124"/>
        <v>0</v>
      </c>
      <c r="AF114">
        <f t="shared" si="124"/>
        <v>0</v>
      </c>
      <c r="AG114">
        <f t="shared" si="103"/>
        <v>0</v>
      </c>
      <c r="AH114">
        <f t="shared" si="125"/>
        <v>0</v>
      </c>
      <c r="AI114">
        <f t="shared" si="125"/>
        <v>0</v>
      </c>
      <c r="AJ114">
        <f t="shared" si="104"/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93</v>
      </c>
      <c r="AU114">
        <v>62</v>
      </c>
      <c r="AV114">
        <v>1</v>
      </c>
      <c r="AW114">
        <v>1</v>
      </c>
      <c r="AZ114">
        <v>1</v>
      </c>
      <c r="BA114">
        <v>1</v>
      </c>
      <c r="BB114">
        <v>1</v>
      </c>
      <c r="BC114">
        <v>1</v>
      </c>
      <c r="BD114" t="s">
        <v>3</v>
      </c>
      <c r="BE114" t="s">
        <v>3</v>
      </c>
      <c r="BF114" t="s">
        <v>3</v>
      </c>
      <c r="BG114" t="s">
        <v>3</v>
      </c>
      <c r="BH114">
        <v>3</v>
      </c>
      <c r="BI114">
        <v>1</v>
      </c>
      <c r="BJ114" t="s">
        <v>3</v>
      </c>
      <c r="BM114">
        <v>9001</v>
      </c>
      <c r="BN114">
        <v>0</v>
      </c>
      <c r="BO114" t="s">
        <v>3</v>
      </c>
      <c r="BP114">
        <v>0</v>
      </c>
      <c r="BQ114">
        <v>2</v>
      </c>
      <c r="BR114">
        <v>0</v>
      </c>
      <c r="BS114">
        <v>1</v>
      </c>
      <c r="BT114">
        <v>1</v>
      </c>
      <c r="BU114">
        <v>1</v>
      </c>
      <c r="BV114">
        <v>1</v>
      </c>
      <c r="BW114">
        <v>1</v>
      </c>
      <c r="BX114">
        <v>1</v>
      </c>
      <c r="BY114" t="s">
        <v>3</v>
      </c>
      <c r="BZ114">
        <v>93</v>
      </c>
      <c r="CA114">
        <v>62</v>
      </c>
      <c r="CB114" t="s">
        <v>3</v>
      </c>
      <c r="CE114">
        <v>0</v>
      </c>
      <c r="CF114">
        <v>0</v>
      </c>
      <c r="CG114">
        <v>0</v>
      </c>
      <c r="CM114">
        <v>0</v>
      </c>
      <c r="CN114" t="s">
        <v>3</v>
      </c>
      <c r="CO114">
        <v>0</v>
      </c>
      <c r="CP114">
        <f t="shared" si="105"/>
        <v>0</v>
      </c>
      <c r="CQ114">
        <f>ROUND(AL114*BC114,2)</f>
        <v>0</v>
      </c>
      <c r="CR114">
        <f>ROUND(AM114*BB114,2)</f>
        <v>0</v>
      </c>
      <c r="CS114">
        <f>ROUND(AN114*BS114,2)</f>
        <v>0</v>
      </c>
      <c r="CT114">
        <f>ROUND(AO114*BA114,2)</f>
        <v>0</v>
      </c>
      <c r="CU114">
        <f t="shared" si="106"/>
        <v>0</v>
      </c>
      <c r="CV114">
        <f t="shared" si="126"/>
        <v>0</v>
      </c>
      <c r="CW114">
        <f t="shared" si="126"/>
        <v>0</v>
      </c>
      <c r="CX114">
        <f t="shared" si="107"/>
        <v>0</v>
      </c>
      <c r="CY114">
        <f t="shared" si="108"/>
        <v>0</v>
      </c>
      <c r="CZ114">
        <f t="shared" si="109"/>
        <v>0</v>
      </c>
      <c r="DC114" t="s">
        <v>3</v>
      </c>
      <c r="DD114" t="s">
        <v>3</v>
      </c>
      <c r="DE114" t="s">
        <v>3</v>
      </c>
      <c r="DF114" t="s">
        <v>3</v>
      </c>
      <c r="DG114" t="s">
        <v>3</v>
      </c>
      <c r="DH114" t="s">
        <v>3</v>
      </c>
      <c r="DI114" t="s">
        <v>3</v>
      </c>
      <c r="DJ114" t="s">
        <v>3</v>
      </c>
      <c r="DK114" t="s">
        <v>3</v>
      </c>
      <c r="DL114" t="s">
        <v>3</v>
      </c>
      <c r="DM114" t="s">
        <v>3</v>
      </c>
      <c r="DN114">
        <v>0</v>
      </c>
      <c r="DO114">
        <v>0</v>
      </c>
      <c r="DP114">
        <v>1</v>
      </c>
      <c r="DQ114">
        <v>1</v>
      </c>
      <c r="DU114">
        <v>1009</v>
      </c>
      <c r="DV114" t="s">
        <v>83</v>
      </c>
      <c r="DW114" t="s">
        <v>83</v>
      </c>
      <c r="DX114">
        <v>1000</v>
      </c>
      <c r="DZ114" t="s">
        <v>3</v>
      </c>
      <c r="EA114" t="s">
        <v>3</v>
      </c>
      <c r="EB114" t="s">
        <v>3</v>
      </c>
      <c r="EC114" t="s">
        <v>3</v>
      </c>
      <c r="EE114">
        <v>416980027</v>
      </c>
      <c r="EF114">
        <v>2</v>
      </c>
      <c r="EG114" t="s">
        <v>40</v>
      </c>
      <c r="EH114">
        <v>9</v>
      </c>
      <c r="EI114" t="s">
        <v>118</v>
      </c>
      <c r="EJ114">
        <v>1</v>
      </c>
      <c r="EK114">
        <v>9001</v>
      </c>
      <c r="EL114" t="s">
        <v>118</v>
      </c>
      <c r="EM114" t="s">
        <v>119</v>
      </c>
      <c r="EO114" t="s">
        <v>3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FQ114">
        <v>0</v>
      </c>
      <c r="FR114">
        <v>0</v>
      </c>
      <c r="FS114">
        <v>0</v>
      </c>
      <c r="FX114">
        <v>93</v>
      </c>
      <c r="FY114">
        <v>62</v>
      </c>
      <c r="GA114" t="s">
        <v>3</v>
      </c>
      <c r="GD114">
        <v>1</v>
      </c>
      <c r="GF114">
        <v>704239651</v>
      </c>
      <c r="GG114">
        <v>2</v>
      </c>
      <c r="GH114">
        <v>1</v>
      </c>
      <c r="GI114">
        <v>-2</v>
      </c>
      <c r="GJ114">
        <v>0</v>
      </c>
      <c r="GK114">
        <v>0</v>
      </c>
      <c r="GL114">
        <f t="shared" si="110"/>
        <v>0</v>
      </c>
      <c r="GM114">
        <f t="shared" si="111"/>
        <v>0</v>
      </c>
      <c r="GN114">
        <f t="shared" si="112"/>
        <v>0</v>
      </c>
      <c r="GO114">
        <f t="shared" si="113"/>
        <v>0</v>
      </c>
      <c r="GP114">
        <f t="shared" si="114"/>
        <v>0</v>
      </c>
      <c r="GR114">
        <v>0</v>
      </c>
      <c r="GS114">
        <v>0</v>
      </c>
      <c r="GT114">
        <v>0</v>
      </c>
      <c r="GU114" t="s">
        <v>3</v>
      </c>
      <c r="GV114">
        <f t="shared" si="115"/>
        <v>0</v>
      </c>
      <c r="GW114">
        <v>1</v>
      </c>
      <c r="GX114">
        <f t="shared" si="116"/>
        <v>0</v>
      </c>
      <c r="HA114">
        <v>0</v>
      </c>
      <c r="HB114">
        <v>0</v>
      </c>
      <c r="HC114">
        <f t="shared" si="117"/>
        <v>0</v>
      </c>
      <c r="HE114" t="s">
        <v>3</v>
      </c>
      <c r="HF114" t="s">
        <v>3</v>
      </c>
      <c r="HM114" t="s">
        <v>23</v>
      </c>
      <c r="HN114" t="s">
        <v>120</v>
      </c>
      <c r="HO114" t="s">
        <v>121</v>
      </c>
      <c r="HP114" t="s">
        <v>118</v>
      </c>
      <c r="HQ114" t="s">
        <v>118</v>
      </c>
      <c r="HS114">
        <v>0</v>
      </c>
      <c r="IK114">
        <v>0</v>
      </c>
    </row>
    <row r="115" spans="1:245" x14ac:dyDescent="0.2">
      <c r="A115">
        <v>17</v>
      </c>
      <c r="B115">
        <v>1</v>
      </c>
      <c r="C115">
        <f>ROW(SmtRes!A286)</f>
        <v>286</v>
      </c>
      <c r="D115">
        <f>ROW(EtalonRes!A286)</f>
        <v>286</v>
      </c>
      <c r="E115" t="s">
        <v>235</v>
      </c>
      <c r="F115" t="s">
        <v>236</v>
      </c>
      <c r="G115" t="s">
        <v>237</v>
      </c>
      <c r="H115" t="s">
        <v>238</v>
      </c>
      <c r="I115">
        <f>ROUND(1/100,7)</f>
        <v>0.01</v>
      </c>
      <c r="J115">
        <v>0</v>
      </c>
      <c r="K115">
        <f>ROUND(1/100,7)</f>
        <v>0.01</v>
      </c>
      <c r="O115">
        <f t="shared" si="97"/>
        <v>1767.32</v>
      </c>
      <c r="P115">
        <f>SUMIF(SmtRes!AQ271:'SmtRes'!AQ286,"=1",SmtRes!DF271:'SmtRes'!DF286)</f>
        <v>0</v>
      </c>
      <c r="Q115">
        <f>SUMIF(SmtRes!AQ271:'SmtRes'!AQ286,"=1",SmtRes!DG271:'SmtRes'!DG286)</f>
        <v>236.94</v>
      </c>
      <c r="R115">
        <f>SUMIF(SmtRes!AQ271:'SmtRes'!AQ286,"=1",SmtRes!DH271:'SmtRes'!DH286)</f>
        <v>161.81000000000003</v>
      </c>
      <c r="S115">
        <f>SUMIF(SmtRes!AQ271:'SmtRes'!AQ286,"=1",SmtRes!DI271:'SmtRes'!DI286)</f>
        <v>1368.57</v>
      </c>
      <c r="T115">
        <f t="shared" si="98"/>
        <v>0</v>
      </c>
      <c r="U115">
        <f>SUMIF(SmtRes!AQ271:'SmtRes'!AQ286,"=1",SmtRes!CV271:'SmtRes'!CV286)</f>
        <v>2.82</v>
      </c>
      <c r="V115">
        <f>SUMIF(SmtRes!AQ271:'SmtRes'!AQ286,"=1",SmtRes!CW271:'SmtRes'!CW286)</f>
        <v>0.22509999999999999</v>
      </c>
      <c r="W115">
        <f t="shared" si="99"/>
        <v>0</v>
      </c>
      <c r="X115">
        <f t="shared" si="100"/>
        <v>1560.99</v>
      </c>
      <c r="Y115">
        <f t="shared" si="101"/>
        <v>887.62</v>
      </c>
      <c r="AA115">
        <v>449016111</v>
      </c>
      <c r="AB115">
        <f t="shared" si="102"/>
        <v>160517.76639999999</v>
      </c>
      <c r="AC115">
        <f>ROUND((0),6)</f>
        <v>0</v>
      </c>
      <c r="AD115">
        <f>ROUND((((SUM(SmtRes!BR271:'SmtRes'!BR286))-(SUM(SmtRes!BS271:'SmtRes'!BS286)))+AE115),6)</f>
        <v>23660.346399999999</v>
      </c>
      <c r="AE115">
        <f>ROUND((SUM(SmtRes!BS271:'SmtRes'!BS286)),6)</f>
        <v>16181.290999999999</v>
      </c>
      <c r="AF115">
        <f>ROUND((SUM(SmtRes!BT271:'SmtRes'!BT286)),6)</f>
        <v>136857.42000000001</v>
      </c>
      <c r="AG115">
        <f t="shared" si="103"/>
        <v>0</v>
      </c>
      <c r="AH115">
        <f>(SUM(SmtRes!BU271:'SmtRes'!BU286))</f>
        <v>282</v>
      </c>
      <c r="AI115">
        <f>(SUM(SmtRes!BV271:'SmtRes'!BV286))</f>
        <v>22.51</v>
      </c>
      <c r="AJ115">
        <f t="shared" si="104"/>
        <v>0</v>
      </c>
      <c r="AK115">
        <v>182451.66928</v>
      </c>
      <c r="AL115">
        <v>5752.6118800000004</v>
      </c>
      <c r="AM115">
        <v>23660.346400000002</v>
      </c>
      <c r="AN115">
        <v>16181.291000000001</v>
      </c>
      <c r="AO115">
        <v>136857.42000000001</v>
      </c>
      <c r="AP115">
        <v>0</v>
      </c>
      <c r="AQ115">
        <v>282</v>
      </c>
      <c r="AR115">
        <v>22.51</v>
      </c>
      <c r="AS115">
        <v>0</v>
      </c>
      <c r="AT115">
        <v>102</v>
      </c>
      <c r="AU115">
        <v>58</v>
      </c>
      <c r="AV115">
        <v>1</v>
      </c>
      <c r="AW115">
        <v>1</v>
      </c>
      <c r="AZ115">
        <v>1</v>
      </c>
      <c r="BA115">
        <v>1</v>
      </c>
      <c r="BB115">
        <v>1</v>
      </c>
      <c r="BC115">
        <v>1</v>
      </c>
      <c r="BD115" t="s">
        <v>3</v>
      </c>
      <c r="BE115" t="s">
        <v>3</v>
      </c>
      <c r="BF115" t="s">
        <v>3</v>
      </c>
      <c r="BG115" t="s">
        <v>3</v>
      </c>
      <c r="BH115">
        <v>0</v>
      </c>
      <c r="BI115">
        <v>1</v>
      </c>
      <c r="BJ115" t="s">
        <v>239</v>
      </c>
      <c r="BM115">
        <v>6001</v>
      </c>
      <c r="BN115">
        <v>0</v>
      </c>
      <c r="BO115" t="s">
        <v>3</v>
      </c>
      <c r="BP115">
        <v>0</v>
      </c>
      <c r="BQ115">
        <v>2</v>
      </c>
      <c r="BR115">
        <v>0</v>
      </c>
      <c r="BS115">
        <v>1</v>
      </c>
      <c r="BT115">
        <v>1</v>
      </c>
      <c r="BU115">
        <v>1</v>
      </c>
      <c r="BV115">
        <v>1</v>
      </c>
      <c r="BW115">
        <v>1</v>
      </c>
      <c r="BX115">
        <v>1</v>
      </c>
      <c r="BY115" t="s">
        <v>3</v>
      </c>
      <c r="BZ115">
        <v>102</v>
      </c>
      <c r="CA115">
        <v>58</v>
      </c>
      <c r="CB115" t="s">
        <v>3</v>
      </c>
      <c r="CE115">
        <v>0</v>
      </c>
      <c r="CF115">
        <v>0</v>
      </c>
      <c r="CG115">
        <v>0</v>
      </c>
      <c r="CM115">
        <v>0</v>
      </c>
      <c r="CN115" t="s">
        <v>3</v>
      </c>
      <c r="CO115">
        <v>0</v>
      </c>
      <c r="CP115">
        <f t="shared" si="105"/>
        <v>1767.32</v>
      </c>
      <c r="CQ115">
        <f>SUMIF(SmtRes!AQ271:'SmtRes'!AQ286,"=1",SmtRes!AA271:'SmtRes'!AA286)</f>
        <v>157380.31999999998</v>
      </c>
      <c r="CR115">
        <f>SUMIF(SmtRes!AQ271:'SmtRes'!AQ286,"=1",SmtRes!AB271:'SmtRes'!AB286)</f>
        <v>4908.38</v>
      </c>
      <c r="CS115">
        <f>SUMIF(SmtRes!AQ271:'SmtRes'!AQ286,"=1",SmtRes!AC271:'SmtRes'!AC286)</f>
        <v>2609.8300000000004</v>
      </c>
      <c r="CT115">
        <f>SUMIF(SmtRes!AQ271:'SmtRes'!AQ286,"=1",SmtRes!AD271:'SmtRes'!AD286)</f>
        <v>485.31</v>
      </c>
      <c r="CU115">
        <f t="shared" si="106"/>
        <v>0</v>
      </c>
      <c r="CV115">
        <f>SUMIF(SmtRes!AQ271:'SmtRes'!AQ286,"=1",SmtRes!BU271:'SmtRes'!BU286)</f>
        <v>282</v>
      </c>
      <c r="CW115">
        <f>SUMIF(SmtRes!AQ271:'SmtRes'!AQ286,"=1",SmtRes!BV271:'SmtRes'!BV286)</f>
        <v>22.51</v>
      </c>
      <c r="CX115">
        <f t="shared" si="107"/>
        <v>0</v>
      </c>
      <c r="CY115">
        <f t="shared" si="108"/>
        <v>1560.9875999999997</v>
      </c>
      <c r="CZ115">
        <f t="shared" si="109"/>
        <v>887.6203999999999</v>
      </c>
      <c r="DC115" t="s">
        <v>3</v>
      </c>
      <c r="DD115" t="s">
        <v>23</v>
      </c>
      <c r="DE115" t="s">
        <v>3</v>
      </c>
      <c r="DF115" t="s">
        <v>3</v>
      </c>
      <c r="DG115" t="s">
        <v>3</v>
      </c>
      <c r="DH115" t="s">
        <v>3</v>
      </c>
      <c r="DI115" t="s">
        <v>3</v>
      </c>
      <c r="DJ115" t="s">
        <v>3</v>
      </c>
      <c r="DK115" t="s">
        <v>3</v>
      </c>
      <c r="DL115" t="s">
        <v>3</v>
      </c>
      <c r="DM115" t="s">
        <v>3</v>
      </c>
      <c r="DN115">
        <v>0</v>
      </c>
      <c r="DO115">
        <v>0</v>
      </c>
      <c r="DP115">
        <v>1</v>
      </c>
      <c r="DQ115">
        <v>1</v>
      </c>
      <c r="DU115">
        <v>1007</v>
      </c>
      <c r="DV115" t="s">
        <v>238</v>
      </c>
      <c r="DW115" t="s">
        <v>238</v>
      </c>
      <c r="DX115">
        <v>100</v>
      </c>
      <c r="DZ115" t="s">
        <v>3</v>
      </c>
      <c r="EA115" t="s">
        <v>3</v>
      </c>
      <c r="EB115" t="s">
        <v>3</v>
      </c>
      <c r="EC115" t="s">
        <v>3</v>
      </c>
      <c r="EE115">
        <v>416980015</v>
      </c>
      <c r="EF115">
        <v>2</v>
      </c>
      <c r="EG115" t="s">
        <v>40</v>
      </c>
      <c r="EH115">
        <v>6</v>
      </c>
      <c r="EI115" t="s">
        <v>240</v>
      </c>
      <c r="EJ115">
        <v>1</v>
      </c>
      <c r="EK115">
        <v>6001</v>
      </c>
      <c r="EL115" t="s">
        <v>240</v>
      </c>
      <c r="EM115" t="s">
        <v>241</v>
      </c>
      <c r="EO115" t="s">
        <v>3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282</v>
      </c>
      <c r="EX115">
        <v>22.51</v>
      </c>
      <c r="EY115">
        <v>0</v>
      </c>
      <c r="FQ115">
        <v>0</v>
      </c>
      <c r="FR115">
        <v>0</v>
      </c>
      <c r="FS115">
        <v>0</v>
      </c>
      <c r="FX115">
        <v>102</v>
      </c>
      <c r="FY115">
        <v>58</v>
      </c>
      <c r="GA115" t="s">
        <v>3</v>
      </c>
      <c r="GD115">
        <v>1</v>
      </c>
      <c r="GF115">
        <v>-1152779150</v>
      </c>
      <c r="GG115">
        <v>2</v>
      </c>
      <c r="GH115">
        <v>1</v>
      </c>
      <c r="GI115">
        <v>-2</v>
      </c>
      <c r="GJ115">
        <v>0</v>
      </c>
      <c r="GK115">
        <v>0</v>
      </c>
      <c r="GL115">
        <f t="shared" si="110"/>
        <v>0</v>
      </c>
      <c r="GM115">
        <f t="shared" si="111"/>
        <v>4215.93</v>
      </c>
      <c r="GN115">
        <f t="shared" si="112"/>
        <v>4215.93</v>
      </c>
      <c r="GO115">
        <f t="shared" si="113"/>
        <v>0</v>
      </c>
      <c r="GP115">
        <f t="shared" si="114"/>
        <v>0</v>
      </c>
      <c r="GR115">
        <v>0</v>
      </c>
      <c r="GS115">
        <v>0</v>
      </c>
      <c r="GT115">
        <v>0</v>
      </c>
      <c r="GU115" t="s">
        <v>3</v>
      </c>
      <c r="GV115">
        <f t="shared" si="115"/>
        <v>0</v>
      </c>
      <c r="GW115">
        <v>1</v>
      </c>
      <c r="GX115">
        <f t="shared" si="116"/>
        <v>0</v>
      </c>
      <c r="HA115">
        <v>0</v>
      </c>
      <c r="HB115">
        <v>0</v>
      </c>
      <c r="HC115">
        <f t="shared" si="117"/>
        <v>0</v>
      </c>
      <c r="HE115" t="s">
        <v>3</v>
      </c>
      <c r="HF115" t="s">
        <v>3</v>
      </c>
      <c r="HM115" t="s">
        <v>3</v>
      </c>
      <c r="HN115" t="s">
        <v>242</v>
      </c>
      <c r="HO115" t="s">
        <v>243</v>
      </c>
      <c r="HP115" t="s">
        <v>240</v>
      </c>
      <c r="HQ115" t="s">
        <v>240</v>
      </c>
      <c r="HS115">
        <v>0</v>
      </c>
      <c r="IK115">
        <v>0</v>
      </c>
    </row>
    <row r="116" spans="1:245" x14ac:dyDescent="0.2">
      <c r="A116">
        <v>18</v>
      </c>
      <c r="B116">
        <v>1</v>
      </c>
      <c r="C116">
        <v>283</v>
      </c>
      <c r="E116" t="s">
        <v>244</v>
      </c>
      <c r="F116" t="s">
        <v>47</v>
      </c>
      <c r="G116" t="s">
        <v>48</v>
      </c>
      <c r="H116" t="s">
        <v>49</v>
      </c>
      <c r="I116">
        <f>I115*J116</f>
        <v>0</v>
      </c>
      <c r="J116">
        <v>0</v>
      </c>
      <c r="K116">
        <v>102</v>
      </c>
      <c r="O116">
        <f t="shared" si="97"/>
        <v>0</v>
      </c>
      <c r="P116">
        <f>ROUND(CQ116*I116,2)</f>
        <v>0</v>
      </c>
      <c r="Q116">
        <f>ROUND(CR116*I116,2)</f>
        <v>0</v>
      </c>
      <c r="R116">
        <f>ROUND(CS116*I116,2)</f>
        <v>0</v>
      </c>
      <c r="S116">
        <f>ROUND(CT116*I116,2)</f>
        <v>0</v>
      </c>
      <c r="T116">
        <f t="shared" si="98"/>
        <v>0</v>
      </c>
      <c r="U116">
        <f>ROUND(CV116*I116,7)</f>
        <v>0</v>
      </c>
      <c r="V116">
        <f>ROUND(CW116*I116,7)</f>
        <v>0</v>
      </c>
      <c r="W116">
        <f t="shared" si="99"/>
        <v>0</v>
      </c>
      <c r="X116">
        <f t="shared" si="100"/>
        <v>0</v>
      </c>
      <c r="Y116">
        <f t="shared" si="101"/>
        <v>0</v>
      </c>
      <c r="AA116">
        <v>449016111</v>
      </c>
      <c r="AB116">
        <f t="shared" si="102"/>
        <v>0</v>
      </c>
      <c r="AC116">
        <f>ROUND((ES116),6)</f>
        <v>0</v>
      </c>
      <c r="AD116">
        <f>ROUND((((ET116)-(EU116))+AE116),6)</f>
        <v>0</v>
      </c>
      <c r="AE116">
        <f>ROUND((EU116),6)</f>
        <v>0</v>
      </c>
      <c r="AF116">
        <f>ROUND((EV116),6)</f>
        <v>0</v>
      </c>
      <c r="AG116">
        <f t="shared" si="103"/>
        <v>0</v>
      </c>
      <c r="AH116">
        <f>(EW116)</f>
        <v>0</v>
      </c>
      <c r="AI116">
        <f>(EX116)</f>
        <v>0</v>
      </c>
      <c r="AJ116">
        <f t="shared" si="104"/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102</v>
      </c>
      <c r="AU116">
        <v>58</v>
      </c>
      <c r="AV116">
        <v>1</v>
      </c>
      <c r="AW116">
        <v>1</v>
      </c>
      <c r="AZ116">
        <v>1</v>
      </c>
      <c r="BA116">
        <v>1</v>
      </c>
      <c r="BB116">
        <v>1</v>
      </c>
      <c r="BC116">
        <v>1</v>
      </c>
      <c r="BD116" t="s">
        <v>3</v>
      </c>
      <c r="BE116" t="s">
        <v>3</v>
      </c>
      <c r="BF116" t="s">
        <v>3</v>
      </c>
      <c r="BG116" t="s">
        <v>3</v>
      </c>
      <c r="BH116">
        <v>3</v>
      </c>
      <c r="BI116">
        <v>1</v>
      </c>
      <c r="BJ116" t="s">
        <v>3</v>
      </c>
      <c r="BM116">
        <v>6001</v>
      </c>
      <c r="BN116">
        <v>0</v>
      </c>
      <c r="BO116" t="s">
        <v>3</v>
      </c>
      <c r="BP116">
        <v>0</v>
      </c>
      <c r="BQ116">
        <v>2</v>
      </c>
      <c r="BR116">
        <v>0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 t="s">
        <v>3</v>
      </c>
      <c r="BZ116">
        <v>102</v>
      </c>
      <c r="CA116">
        <v>58</v>
      </c>
      <c r="CB116" t="s">
        <v>3</v>
      </c>
      <c r="CE116">
        <v>0</v>
      </c>
      <c r="CF116">
        <v>0</v>
      </c>
      <c r="CG116">
        <v>0</v>
      </c>
      <c r="CM116">
        <v>0</v>
      </c>
      <c r="CN116" t="s">
        <v>3</v>
      </c>
      <c r="CO116">
        <v>0</v>
      </c>
      <c r="CP116">
        <f t="shared" si="105"/>
        <v>0</v>
      </c>
      <c r="CQ116">
        <f>ROUND(AL116*BC116,2)</f>
        <v>0</v>
      </c>
      <c r="CR116">
        <f>ROUND(AM116*BB116,2)</f>
        <v>0</v>
      </c>
      <c r="CS116">
        <f>ROUND(AN116*BS116,2)</f>
        <v>0</v>
      </c>
      <c r="CT116">
        <f>ROUND(AO116*BA116,2)</f>
        <v>0</v>
      </c>
      <c r="CU116">
        <f t="shared" si="106"/>
        <v>0</v>
      </c>
      <c r="CV116">
        <f>AH116</f>
        <v>0</v>
      </c>
      <c r="CW116">
        <f>AI116</f>
        <v>0</v>
      </c>
      <c r="CX116">
        <f t="shared" si="107"/>
        <v>0</v>
      </c>
      <c r="CY116">
        <f t="shared" si="108"/>
        <v>0</v>
      </c>
      <c r="CZ116">
        <f t="shared" si="109"/>
        <v>0</v>
      </c>
      <c r="DC116" t="s">
        <v>3</v>
      </c>
      <c r="DD116" t="s">
        <v>3</v>
      </c>
      <c r="DE116" t="s">
        <v>3</v>
      </c>
      <c r="DF116" t="s">
        <v>3</v>
      </c>
      <c r="DG116" t="s">
        <v>3</v>
      </c>
      <c r="DH116" t="s">
        <v>3</v>
      </c>
      <c r="DI116" t="s">
        <v>3</v>
      </c>
      <c r="DJ116" t="s">
        <v>3</v>
      </c>
      <c r="DK116" t="s">
        <v>3</v>
      </c>
      <c r="DL116" t="s">
        <v>3</v>
      </c>
      <c r="DM116" t="s">
        <v>3</v>
      </c>
      <c r="DN116">
        <v>0</v>
      </c>
      <c r="DO116">
        <v>0</v>
      </c>
      <c r="DP116">
        <v>1</v>
      </c>
      <c r="DQ116">
        <v>1</v>
      </c>
      <c r="DU116">
        <v>1007</v>
      </c>
      <c r="DV116" t="s">
        <v>49</v>
      </c>
      <c r="DW116" t="s">
        <v>49</v>
      </c>
      <c r="DX116">
        <v>1</v>
      </c>
      <c r="DZ116" t="s">
        <v>3</v>
      </c>
      <c r="EA116" t="s">
        <v>3</v>
      </c>
      <c r="EB116" t="s">
        <v>3</v>
      </c>
      <c r="EC116" t="s">
        <v>3</v>
      </c>
      <c r="EE116">
        <v>416980015</v>
      </c>
      <c r="EF116">
        <v>2</v>
      </c>
      <c r="EG116" t="s">
        <v>40</v>
      </c>
      <c r="EH116">
        <v>6</v>
      </c>
      <c r="EI116" t="s">
        <v>240</v>
      </c>
      <c r="EJ116">
        <v>1</v>
      </c>
      <c r="EK116">
        <v>6001</v>
      </c>
      <c r="EL116" t="s">
        <v>240</v>
      </c>
      <c r="EM116" t="s">
        <v>241</v>
      </c>
      <c r="EO116" t="s">
        <v>3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FQ116">
        <v>0</v>
      </c>
      <c r="FR116">
        <v>0</v>
      </c>
      <c r="FS116">
        <v>0</v>
      </c>
      <c r="FX116">
        <v>102</v>
      </c>
      <c r="FY116">
        <v>58</v>
      </c>
      <c r="GA116" t="s">
        <v>3</v>
      </c>
      <c r="GD116">
        <v>1</v>
      </c>
      <c r="GF116">
        <v>-157982121</v>
      </c>
      <c r="GG116">
        <v>2</v>
      </c>
      <c r="GH116">
        <v>1</v>
      </c>
      <c r="GI116">
        <v>-2</v>
      </c>
      <c r="GJ116">
        <v>0</v>
      </c>
      <c r="GK116">
        <v>0</v>
      </c>
      <c r="GL116">
        <f t="shared" si="110"/>
        <v>0</v>
      </c>
      <c r="GM116">
        <f t="shared" si="111"/>
        <v>0</v>
      </c>
      <c r="GN116">
        <f t="shared" si="112"/>
        <v>0</v>
      </c>
      <c r="GO116">
        <f t="shared" si="113"/>
        <v>0</v>
      </c>
      <c r="GP116">
        <f t="shared" si="114"/>
        <v>0</v>
      </c>
      <c r="GR116">
        <v>0</v>
      </c>
      <c r="GS116">
        <v>0</v>
      </c>
      <c r="GT116">
        <v>0</v>
      </c>
      <c r="GU116" t="s">
        <v>3</v>
      </c>
      <c r="GV116">
        <f t="shared" si="115"/>
        <v>0</v>
      </c>
      <c r="GW116">
        <v>1</v>
      </c>
      <c r="GX116">
        <f t="shared" si="116"/>
        <v>0</v>
      </c>
      <c r="HA116">
        <v>0</v>
      </c>
      <c r="HB116">
        <v>0</v>
      </c>
      <c r="HC116">
        <f t="shared" si="117"/>
        <v>0</v>
      </c>
      <c r="HE116" t="s">
        <v>3</v>
      </c>
      <c r="HF116" t="s">
        <v>3</v>
      </c>
      <c r="HM116" t="s">
        <v>23</v>
      </c>
      <c r="HN116" t="s">
        <v>242</v>
      </c>
      <c r="HO116" t="s">
        <v>243</v>
      </c>
      <c r="HP116" t="s">
        <v>240</v>
      </c>
      <c r="HQ116" t="s">
        <v>240</v>
      </c>
      <c r="HS116">
        <v>0</v>
      </c>
      <c r="IK116">
        <v>0</v>
      </c>
    </row>
    <row r="117" spans="1:245" x14ac:dyDescent="0.2">
      <c r="A117">
        <v>18</v>
      </c>
      <c r="B117">
        <v>1</v>
      </c>
      <c r="C117">
        <v>285</v>
      </c>
      <c r="E117" t="s">
        <v>245</v>
      </c>
      <c r="F117" t="s">
        <v>246</v>
      </c>
      <c r="G117" t="s">
        <v>247</v>
      </c>
      <c r="H117" t="s">
        <v>146</v>
      </c>
      <c r="I117">
        <f>I115*J117</f>
        <v>0</v>
      </c>
      <c r="J117">
        <v>0</v>
      </c>
      <c r="K117">
        <v>44.8</v>
      </c>
      <c r="O117">
        <f t="shared" si="97"/>
        <v>0</v>
      </c>
      <c r="P117">
        <f>ROUND(CQ117*I117,2)</f>
        <v>0</v>
      </c>
      <c r="Q117">
        <f>ROUND(CR117*I117,2)</f>
        <v>0</v>
      </c>
      <c r="R117">
        <f>ROUND(CS117*I117,2)</f>
        <v>0</v>
      </c>
      <c r="S117">
        <f>ROUND(CT117*I117,2)</f>
        <v>0</v>
      </c>
      <c r="T117">
        <f t="shared" si="98"/>
        <v>0</v>
      </c>
      <c r="U117">
        <f>ROUND(CV117*I117,7)</f>
        <v>0</v>
      </c>
      <c r="V117">
        <f>ROUND(CW117*I117,7)</f>
        <v>0</v>
      </c>
      <c r="W117">
        <f t="shared" si="99"/>
        <v>0</v>
      </c>
      <c r="X117">
        <f t="shared" si="100"/>
        <v>0</v>
      </c>
      <c r="Y117">
        <f t="shared" si="101"/>
        <v>0</v>
      </c>
      <c r="AA117">
        <v>449016111</v>
      </c>
      <c r="AB117">
        <f t="shared" si="102"/>
        <v>0</v>
      </c>
      <c r="AC117">
        <f>ROUND((ES117),6)</f>
        <v>0</v>
      </c>
      <c r="AD117">
        <f>ROUND((((ET117)-(EU117))+AE117),6)</f>
        <v>0</v>
      </c>
      <c r="AE117">
        <f>ROUND((EU117),6)</f>
        <v>0</v>
      </c>
      <c r="AF117">
        <f>ROUND((EV117),6)</f>
        <v>0</v>
      </c>
      <c r="AG117">
        <f t="shared" si="103"/>
        <v>0</v>
      </c>
      <c r="AH117">
        <f>(EW117)</f>
        <v>0</v>
      </c>
      <c r="AI117">
        <f>(EX117)</f>
        <v>0</v>
      </c>
      <c r="AJ117">
        <f t="shared" si="104"/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102</v>
      </c>
      <c r="AU117">
        <v>58</v>
      </c>
      <c r="AV117">
        <v>1</v>
      </c>
      <c r="AW117">
        <v>1</v>
      </c>
      <c r="AZ117">
        <v>1</v>
      </c>
      <c r="BA117">
        <v>1</v>
      </c>
      <c r="BB117">
        <v>1</v>
      </c>
      <c r="BC117">
        <v>1</v>
      </c>
      <c r="BD117" t="s">
        <v>3</v>
      </c>
      <c r="BE117" t="s">
        <v>3</v>
      </c>
      <c r="BF117" t="s">
        <v>3</v>
      </c>
      <c r="BG117" t="s">
        <v>3</v>
      </c>
      <c r="BH117">
        <v>3</v>
      </c>
      <c r="BI117">
        <v>1</v>
      </c>
      <c r="BJ117" t="s">
        <v>3</v>
      </c>
      <c r="BM117">
        <v>6001</v>
      </c>
      <c r="BN117">
        <v>0</v>
      </c>
      <c r="BO117" t="s">
        <v>3</v>
      </c>
      <c r="BP117">
        <v>0</v>
      </c>
      <c r="BQ117">
        <v>2</v>
      </c>
      <c r="BR117">
        <v>0</v>
      </c>
      <c r="BS117">
        <v>1</v>
      </c>
      <c r="BT117">
        <v>1</v>
      </c>
      <c r="BU117">
        <v>1</v>
      </c>
      <c r="BV117">
        <v>1</v>
      </c>
      <c r="BW117">
        <v>1</v>
      </c>
      <c r="BX117">
        <v>1</v>
      </c>
      <c r="BY117" t="s">
        <v>3</v>
      </c>
      <c r="BZ117">
        <v>102</v>
      </c>
      <c r="CA117">
        <v>58</v>
      </c>
      <c r="CB117" t="s">
        <v>3</v>
      </c>
      <c r="CE117">
        <v>0</v>
      </c>
      <c r="CF117">
        <v>0</v>
      </c>
      <c r="CG117">
        <v>0</v>
      </c>
      <c r="CM117">
        <v>0</v>
      </c>
      <c r="CN117" t="s">
        <v>3</v>
      </c>
      <c r="CO117">
        <v>0</v>
      </c>
      <c r="CP117">
        <f t="shared" si="105"/>
        <v>0</v>
      </c>
      <c r="CQ117">
        <f>ROUND(AL117*BC117,2)</f>
        <v>0</v>
      </c>
      <c r="CR117">
        <f>ROUND(AM117*BB117,2)</f>
        <v>0</v>
      </c>
      <c r="CS117">
        <f>ROUND(AN117*BS117,2)</f>
        <v>0</v>
      </c>
      <c r="CT117">
        <f>ROUND(AO117*BA117,2)</f>
        <v>0</v>
      </c>
      <c r="CU117">
        <f t="shared" si="106"/>
        <v>0</v>
      </c>
      <c r="CV117">
        <f>AH117</f>
        <v>0</v>
      </c>
      <c r="CW117">
        <f>AI117</f>
        <v>0</v>
      </c>
      <c r="CX117">
        <f t="shared" si="107"/>
        <v>0</v>
      </c>
      <c r="CY117">
        <f t="shared" si="108"/>
        <v>0</v>
      </c>
      <c r="CZ117">
        <f t="shared" si="109"/>
        <v>0</v>
      </c>
      <c r="DC117" t="s">
        <v>3</v>
      </c>
      <c r="DD117" t="s">
        <v>3</v>
      </c>
      <c r="DE117" t="s">
        <v>3</v>
      </c>
      <c r="DF117" t="s">
        <v>3</v>
      </c>
      <c r="DG117" t="s">
        <v>3</v>
      </c>
      <c r="DH117" t="s">
        <v>3</v>
      </c>
      <c r="DI117" t="s">
        <v>3</v>
      </c>
      <c r="DJ117" t="s">
        <v>3</v>
      </c>
      <c r="DK117" t="s">
        <v>3</v>
      </c>
      <c r="DL117" t="s">
        <v>3</v>
      </c>
      <c r="DM117" t="s">
        <v>3</v>
      </c>
      <c r="DN117">
        <v>0</v>
      </c>
      <c r="DO117">
        <v>0</v>
      </c>
      <c r="DP117">
        <v>1</v>
      </c>
      <c r="DQ117">
        <v>1</v>
      </c>
      <c r="DU117">
        <v>1005</v>
      </c>
      <c r="DV117" t="s">
        <v>146</v>
      </c>
      <c r="DW117" t="s">
        <v>146</v>
      </c>
      <c r="DX117">
        <v>1</v>
      </c>
      <c r="DZ117" t="s">
        <v>3</v>
      </c>
      <c r="EA117" t="s">
        <v>3</v>
      </c>
      <c r="EB117" t="s">
        <v>3</v>
      </c>
      <c r="EC117" t="s">
        <v>3</v>
      </c>
      <c r="EE117">
        <v>416980015</v>
      </c>
      <c r="EF117">
        <v>2</v>
      </c>
      <c r="EG117" t="s">
        <v>40</v>
      </c>
      <c r="EH117">
        <v>6</v>
      </c>
      <c r="EI117" t="s">
        <v>240</v>
      </c>
      <c r="EJ117">
        <v>1</v>
      </c>
      <c r="EK117">
        <v>6001</v>
      </c>
      <c r="EL117" t="s">
        <v>240</v>
      </c>
      <c r="EM117" t="s">
        <v>241</v>
      </c>
      <c r="EO117" t="s">
        <v>3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FQ117">
        <v>0</v>
      </c>
      <c r="FR117">
        <v>0</v>
      </c>
      <c r="FS117">
        <v>0</v>
      </c>
      <c r="FX117">
        <v>102</v>
      </c>
      <c r="FY117">
        <v>58</v>
      </c>
      <c r="GA117" t="s">
        <v>3</v>
      </c>
      <c r="GD117">
        <v>1</v>
      </c>
      <c r="GF117">
        <v>-1307266394</v>
      </c>
      <c r="GG117">
        <v>2</v>
      </c>
      <c r="GH117">
        <v>1</v>
      </c>
      <c r="GI117">
        <v>-2</v>
      </c>
      <c r="GJ117">
        <v>0</v>
      </c>
      <c r="GK117">
        <v>0</v>
      </c>
      <c r="GL117">
        <f t="shared" si="110"/>
        <v>0</v>
      </c>
      <c r="GM117">
        <f t="shared" si="111"/>
        <v>0</v>
      </c>
      <c r="GN117">
        <f t="shared" si="112"/>
        <v>0</v>
      </c>
      <c r="GO117">
        <f t="shared" si="113"/>
        <v>0</v>
      </c>
      <c r="GP117">
        <f t="shared" si="114"/>
        <v>0</v>
      </c>
      <c r="GR117">
        <v>0</v>
      </c>
      <c r="GS117">
        <v>0</v>
      </c>
      <c r="GT117">
        <v>0</v>
      </c>
      <c r="GU117" t="s">
        <v>3</v>
      </c>
      <c r="GV117">
        <f t="shared" si="115"/>
        <v>0</v>
      </c>
      <c r="GW117">
        <v>1</v>
      </c>
      <c r="GX117">
        <f t="shared" si="116"/>
        <v>0</v>
      </c>
      <c r="HA117">
        <v>0</v>
      </c>
      <c r="HB117">
        <v>0</v>
      </c>
      <c r="HC117">
        <f t="shared" si="117"/>
        <v>0</v>
      </c>
      <c r="HE117" t="s">
        <v>3</v>
      </c>
      <c r="HF117" t="s">
        <v>3</v>
      </c>
      <c r="HM117" t="s">
        <v>23</v>
      </c>
      <c r="HN117" t="s">
        <v>242</v>
      </c>
      <c r="HO117" t="s">
        <v>243</v>
      </c>
      <c r="HP117" t="s">
        <v>240</v>
      </c>
      <c r="HQ117" t="s">
        <v>240</v>
      </c>
      <c r="HS117">
        <v>0</v>
      </c>
      <c r="IK117">
        <v>0</v>
      </c>
    </row>
    <row r="119" spans="1:245" x14ac:dyDescent="0.2">
      <c r="A119" s="2">
        <v>51</v>
      </c>
      <c r="B119" s="2">
        <f>B28</f>
        <v>1</v>
      </c>
      <c r="C119" s="2">
        <f>A28</f>
        <v>5</v>
      </c>
      <c r="D119" s="2">
        <f>ROW(A28)</f>
        <v>28</v>
      </c>
      <c r="E119" s="2"/>
      <c r="F119" s="2" t="str">
        <f>IF(F28&lt;&gt;"",F28,"")</f>
        <v/>
      </c>
      <c r="G119" s="2" t="str">
        <f>IF(G28&lt;&gt;"",G28,"")</f>
        <v>1.1. Ограждения и ворота</v>
      </c>
      <c r="H119" s="2">
        <v>0</v>
      </c>
      <c r="I119" s="2"/>
      <c r="J119" s="2"/>
      <c r="K119" s="2"/>
      <c r="L119" s="2"/>
      <c r="M119" s="2"/>
      <c r="N119" s="2"/>
      <c r="O119" s="2">
        <f t="shared" ref="O119:T119" si="127">ROUND(AB119,2)</f>
        <v>77695.570000000007</v>
      </c>
      <c r="P119" s="2">
        <f t="shared" si="127"/>
        <v>0</v>
      </c>
      <c r="Q119" s="2">
        <f t="shared" si="127"/>
        <v>11471.52</v>
      </c>
      <c r="R119" s="2">
        <f t="shared" si="127"/>
        <v>4136.33</v>
      </c>
      <c r="S119" s="2">
        <f t="shared" si="127"/>
        <v>62087.72</v>
      </c>
      <c r="T119" s="2">
        <f t="shared" si="127"/>
        <v>0</v>
      </c>
      <c r="U119" s="2">
        <f>AH119</f>
        <v>118.10487999999998</v>
      </c>
      <c r="V119" s="2">
        <f>AI119</f>
        <v>5.8780400000000004</v>
      </c>
      <c r="W119" s="2">
        <f>ROUND(AJ119,2)</f>
        <v>0</v>
      </c>
      <c r="X119" s="2">
        <f>ROUND(AK119,2)</f>
        <v>64927</v>
      </c>
      <c r="Y119" s="2">
        <f>ROUND(AL119,2)</f>
        <v>40556.75</v>
      </c>
      <c r="Z119" s="2"/>
      <c r="AA119" s="2"/>
      <c r="AB119" s="2">
        <f>ROUND(SUMIF(AA32:AA117,"=449016111",O32:O117),2)</f>
        <v>77695.570000000007</v>
      </c>
      <c r="AC119" s="2">
        <f>ROUND(SUMIF(AA32:AA117,"=449016111",P32:P117),2)</f>
        <v>0</v>
      </c>
      <c r="AD119" s="2">
        <f>ROUND(SUMIF(AA32:AA117,"=449016111",Q32:Q117),2)</f>
        <v>11471.52</v>
      </c>
      <c r="AE119" s="2">
        <f>ROUND(SUMIF(AA32:AA117,"=449016111",R32:R117),2)</f>
        <v>4136.33</v>
      </c>
      <c r="AF119" s="2">
        <f>ROUND(SUMIF(AA32:AA117,"=449016111",S32:S117),2)</f>
        <v>62087.72</v>
      </c>
      <c r="AG119" s="2">
        <f>ROUND(SUMIF(AA32:AA117,"=449016111",T32:T117),2)</f>
        <v>0</v>
      </c>
      <c r="AH119" s="2">
        <f>SUMIF(AA32:AA117,"=449016111",U32:U117)</f>
        <v>118.10487999999998</v>
      </c>
      <c r="AI119" s="2">
        <f>SUMIF(AA32:AA117,"=449016111",V32:V117)</f>
        <v>5.8780400000000004</v>
      </c>
      <c r="AJ119" s="2">
        <f>ROUND(SUMIF(AA32:AA117,"=449016111",W32:W117),2)</f>
        <v>0</v>
      </c>
      <c r="AK119" s="2">
        <f>ROUND(SUMIF(AA32:AA117,"=449016111",X32:X117),2)</f>
        <v>64927</v>
      </c>
      <c r="AL119" s="2">
        <f>ROUND(SUMIF(AA32:AA117,"=449016111",Y32:Y117),2)</f>
        <v>40556.75</v>
      </c>
      <c r="AM119" s="2"/>
      <c r="AN119" s="2"/>
      <c r="AO119" s="2">
        <f t="shared" ref="AO119:BD119" si="128">ROUND(BX119,2)</f>
        <v>0</v>
      </c>
      <c r="AP119" s="2">
        <f t="shared" si="128"/>
        <v>0</v>
      </c>
      <c r="AQ119" s="2">
        <f t="shared" si="128"/>
        <v>0</v>
      </c>
      <c r="AR119" s="2">
        <f t="shared" si="128"/>
        <v>183179.32</v>
      </c>
      <c r="AS119" s="2">
        <f t="shared" si="128"/>
        <v>183179.32</v>
      </c>
      <c r="AT119" s="2">
        <f t="shared" si="128"/>
        <v>0</v>
      </c>
      <c r="AU119" s="2">
        <f t="shared" si="128"/>
        <v>0</v>
      </c>
      <c r="AV119" s="2">
        <f t="shared" si="128"/>
        <v>0</v>
      </c>
      <c r="AW119" s="2">
        <f t="shared" si="128"/>
        <v>0</v>
      </c>
      <c r="AX119" s="2">
        <f t="shared" si="128"/>
        <v>0</v>
      </c>
      <c r="AY119" s="2">
        <f t="shared" si="128"/>
        <v>0</v>
      </c>
      <c r="AZ119" s="2">
        <f t="shared" si="128"/>
        <v>0</v>
      </c>
      <c r="BA119" s="2">
        <f t="shared" si="128"/>
        <v>0</v>
      </c>
      <c r="BB119" s="2">
        <f t="shared" si="128"/>
        <v>0</v>
      </c>
      <c r="BC119" s="2">
        <f t="shared" si="128"/>
        <v>0</v>
      </c>
      <c r="BD119" s="2">
        <f t="shared" si="128"/>
        <v>0</v>
      </c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>
        <f>ROUND(SUMIF(AA32:AA117,"=449016111",FQ32:FQ117),2)</f>
        <v>0</v>
      </c>
      <c r="BY119" s="2">
        <f>ROUND(SUMIF(AA32:AA117,"=449016111",FR32:FR117),2)</f>
        <v>0</v>
      </c>
      <c r="BZ119" s="2">
        <f>ROUND(SUMIF(AA32:AA117,"=449016111",GL32:GL117),2)</f>
        <v>0</v>
      </c>
      <c r="CA119" s="2">
        <f>ROUND(SUMIF(AA32:AA117,"=449016111",GM32:GM117),2)</f>
        <v>183179.32</v>
      </c>
      <c r="CB119" s="2">
        <f>ROUND(SUMIF(AA32:AA117,"=449016111",GN32:GN117),2)</f>
        <v>183179.32</v>
      </c>
      <c r="CC119" s="2">
        <f>ROUND(SUMIF(AA32:AA117,"=449016111",GO32:GO117),2)</f>
        <v>0</v>
      </c>
      <c r="CD119" s="2">
        <f>ROUND(SUMIF(AA32:AA117,"=449016111",GP32:GP117),2)</f>
        <v>0</v>
      </c>
      <c r="CE119" s="2">
        <f>AC119-BX119</f>
        <v>0</v>
      </c>
      <c r="CF119" s="2">
        <f>AC119-BY119</f>
        <v>0</v>
      </c>
      <c r="CG119" s="2">
        <f>BX119-BZ119</f>
        <v>0</v>
      </c>
      <c r="CH119" s="2">
        <f>AC119-BX119-BY119+BZ119</f>
        <v>0</v>
      </c>
      <c r="CI119" s="2">
        <f>BY119-BZ119</f>
        <v>0</v>
      </c>
      <c r="CJ119" s="2">
        <f>ROUND(SUMIF(AA32:AA117,"=449016111",GX32:GX117),2)</f>
        <v>0</v>
      </c>
      <c r="CK119" s="2">
        <f>ROUND(SUMIF(AA32:AA117,"=449016111",GY32:GY117),2)</f>
        <v>0</v>
      </c>
      <c r="CL119" s="2">
        <f>ROUND(SUMIF(AA32:AA117,"=449016111",GZ32:GZ117),2)</f>
        <v>0</v>
      </c>
      <c r="CM119" s="2">
        <f>ROUND(SUMIF(AA32:AA117,"=449016111",HD32:HD117),2)</f>
        <v>0</v>
      </c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>
        <v>0</v>
      </c>
    </row>
    <row r="121" spans="1:245" x14ac:dyDescent="0.2">
      <c r="A121" s="4">
        <v>50</v>
      </c>
      <c r="B121" s="4">
        <v>0</v>
      </c>
      <c r="C121" s="4">
        <v>0</v>
      </c>
      <c r="D121" s="4">
        <v>1</v>
      </c>
      <c r="E121" s="4">
        <v>201</v>
      </c>
      <c r="F121" s="4">
        <f>ROUND(Source!O119,O121)</f>
        <v>77695.570000000007</v>
      </c>
      <c r="G121" s="4" t="s">
        <v>248</v>
      </c>
      <c r="H121" s="4" t="s">
        <v>249</v>
      </c>
      <c r="I121" s="4"/>
      <c r="J121" s="4"/>
      <c r="K121" s="4">
        <v>201</v>
      </c>
      <c r="L121" s="4">
        <v>1</v>
      </c>
      <c r="M121" s="4">
        <v>3</v>
      </c>
      <c r="N121" s="4" t="s">
        <v>3</v>
      </c>
      <c r="O121" s="4">
        <v>2</v>
      </c>
      <c r="P121" s="4"/>
      <c r="Q121" s="4"/>
      <c r="R121" s="4"/>
      <c r="S121" s="4"/>
      <c r="T121" s="4"/>
      <c r="U121" s="4"/>
      <c r="V121" s="4"/>
      <c r="W121" s="4">
        <v>77695.570000000007</v>
      </c>
      <c r="X121" s="4">
        <v>1</v>
      </c>
      <c r="Y121" s="4">
        <v>77695.570000000007</v>
      </c>
      <c r="Z121" s="4"/>
      <c r="AA121" s="4"/>
      <c r="AB121" s="4"/>
    </row>
    <row r="122" spans="1:245" x14ac:dyDescent="0.2">
      <c r="A122" s="4">
        <v>50</v>
      </c>
      <c r="B122" s="4">
        <v>0</v>
      </c>
      <c r="C122" s="4">
        <v>0</v>
      </c>
      <c r="D122" s="4">
        <v>1</v>
      </c>
      <c r="E122" s="4">
        <v>202</v>
      </c>
      <c r="F122" s="4">
        <f>ROUND(Source!P119,O122)</f>
        <v>0</v>
      </c>
      <c r="G122" s="4" t="s">
        <v>250</v>
      </c>
      <c r="H122" s="4" t="s">
        <v>251</v>
      </c>
      <c r="I122" s="4"/>
      <c r="J122" s="4"/>
      <c r="K122" s="4">
        <v>202</v>
      </c>
      <c r="L122" s="4">
        <v>2</v>
      </c>
      <c r="M122" s="4">
        <v>3</v>
      </c>
      <c r="N122" s="4" t="s">
        <v>3</v>
      </c>
      <c r="O122" s="4">
        <v>2</v>
      </c>
      <c r="P122" s="4"/>
      <c r="Q122" s="4"/>
      <c r="R122" s="4"/>
      <c r="S122" s="4"/>
      <c r="T122" s="4"/>
      <c r="U122" s="4"/>
      <c r="V122" s="4"/>
      <c r="W122" s="4">
        <v>0</v>
      </c>
      <c r="X122" s="4">
        <v>1</v>
      </c>
      <c r="Y122" s="4">
        <v>0</v>
      </c>
      <c r="Z122" s="4"/>
      <c r="AA122" s="4"/>
      <c r="AB122" s="4"/>
    </row>
    <row r="123" spans="1:245" x14ac:dyDescent="0.2">
      <c r="A123" s="4">
        <v>50</v>
      </c>
      <c r="B123" s="4">
        <v>0</v>
      </c>
      <c r="C123" s="4">
        <v>0</v>
      </c>
      <c r="D123" s="4">
        <v>1</v>
      </c>
      <c r="E123" s="4">
        <v>222</v>
      </c>
      <c r="F123" s="4">
        <f>ROUND(Source!AO119,O123)</f>
        <v>0</v>
      </c>
      <c r="G123" s="4" t="s">
        <v>252</v>
      </c>
      <c r="H123" s="4" t="s">
        <v>253</v>
      </c>
      <c r="I123" s="4"/>
      <c r="J123" s="4"/>
      <c r="K123" s="4">
        <v>222</v>
      </c>
      <c r="L123" s="4">
        <v>3</v>
      </c>
      <c r="M123" s="4">
        <v>3</v>
      </c>
      <c r="N123" s="4" t="s">
        <v>3</v>
      </c>
      <c r="O123" s="4">
        <v>2</v>
      </c>
      <c r="P123" s="4"/>
      <c r="Q123" s="4"/>
      <c r="R123" s="4"/>
      <c r="S123" s="4"/>
      <c r="T123" s="4"/>
      <c r="U123" s="4"/>
      <c r="V123" s="4"/>
      <c r="W123" s="4">
        <v>0</v>
      </c>
      <c r="X123" s="4">
        <v>1</v>
      </c>
      <c r="Y123" s="4">
        <v>0</v>
      </c>
      <c r="Z123" s="4"/>
      <c r="AA123" s="4"/>
      <c r="AB123" s="4"/>
    </row>
    <row r="124" spans="1:245" x14ac:dyDescent="0.2">
      <c r="A124" s="4">
        <v>50</v>
      </c>
      <c r="B124" s="4">
        <v>0</v>
      </c>
      <c r="C124" s="4">
        <v>0</v>
      </c>
      <c r="D124" s="4">
        <v>1</v>
      </c>
      <c r="E124" s="4">
        <v>225</v>
      </c>
      <c r="F124" s="4">
        <f>ROUND(Source!AV119,O124)</f>
        <v>0</v>
      </c>
      <c r="G124" s="4" t="s">
        <v>254</v>
      </c>
      <c r="H124" s="4" t="s">
        <v>255</v>
      </c>
      <c r="I124" s="4"/>
      <c r="J124" s="4"/>
      <c r="K124" s="4">
        <v>225</v>
      </c>
      <c r="L124" s="4">
        <v>4</v>
      </c>
      <c r="M124" s="4">
        <v>3</v>
      </c>
      <c r="N124" s="4" t="s">
        <v>3</v>
      </c>
      <c r="O124" s="4">
        <v>2</v>
      </c>
      <c r="P124" s="4"/>
      <c r="Q124" s="4"/>
      <c r="R124" s="4"/>
      <c r="S124" s="4"/>
      <c r="T124" s="4"/>
      <c r="U124" s="4"/>
      <c r="V124" s="4"/>
      <c r="W124" s="4">
        <v>0</v>
      </c>
      <c r="X124" s="4">
        <v>1</v>
      </c>
      <c r="Y124" s="4">
        <v>0</v>
      </c>
      <c r="Z124" s="4"/>
      <c r="AA124" s="4"/>
      <c r="AB124" s="4"/>
    </row>
    <row r="125" spans="1:245" x14ac:dyDescent="0.2">
      <c r="A125" s="4">
        <v>50</v>
      </c>
      <c r="B125" s="4">
        <v>0</v>
      </c>
      <c r="C125" s="4">
        <v>0</v>
      </c>
      <c r="D125" s="4">
        <v>1</v>
      </c>
      <c r="E125" s="4">
        <v>226</v>
      </c>
      <c r="F125" s="4">
        <f>ROUND(Source!AW119,O125)</f>
        <v>0</v>
      </c>
      <c r="G125" s="4" t="s">
        <v>256</v>
      </c>
      <c r="H125" s="4" t="s">
        <v>257</v>
      </c>
      <c r="I125" s="4"/>
      <c r="J125" s="4"/>
      <c r="K125" s="4">
        <v>226</v>
      </c>
      <c r="L125" s="4">
        <v>5</v>
      </c>
      <c r="M125" s="4">
        <v>3</v>
      </c>
      <c r="N125" s="4" t="s">
        <v>3</v>
      </c>
      <c r="O125" s="4">
        <v>2</v>
      </c>
      <c r="P125" s="4"/>
      <c r="Q125" s="4"/>
      <c r="R125" s="4"/>
      <c r="S125" s="4"/>
      <c r="T125" s="4"/>
      <c r="U125" s="4"/>
      <c r="V125" s="4"/>
      <c r="W125" s="4">
        <v>0</v>
      </c>
      <c r="X125" s="4">
        <v>1</v>
      </c>
      <c r="Y125" s="4">
        <v>0</v>
      </c>
      <c r="Z125" s="4"/>
      <c r="AA125" s="4"/>
      <c r="AB125" s="4"/>
    </row>
    <row r="126" spans="1:245" x14ac:dyDescent="0.2">
      <c r="A126" s="4">
        <v>50</v>
      </c>
      <c r="B126" s="4">
        <v>0</v>
      </c>
      <c r="C126" s="4">
        <v>0</v>
      </c>
      <c r="D126" s="4">
        <v>1</v>
      </c>
      <c r="E126" s="4">
        <v>227</v>
      </c>
      <c r="F126" s="4">
        <f>ROUND(Source!AX119,O126)</f>
        <v>0</v>
      </c>
      <c r="G126" s="4" t="s">
        <v>258</v>
      </c>
      <c r="H126" s="4" t="s">
        <v>259</v>
      </c>
      <c r="I126" s="4"/>
      <c r="J126" s="4"/>
      <c r="K126" s="4">
        <v>227</v>
      </c>
      <c r="L126" s="4">
        <v>6</v>
      </c>
      <c r="M126" s="4">
        <v>3</v>
      </c>
      <c r="N126" s="4" t="s">
        <v>3</v>
      </c>
      <c r="O126" s="4">
        <v>2</v>
      </c>
      <c r="P126" s="4"/>
      <c r="Q126" s="4"/>
      <c r="R126" s="4"/>
      <c r="S126" s="4"/>
      <c r="T126" s="4"/>
      <c r="U126" s="4"/>
      <c r="V126" s="4"/>
      <c r="W126" s="4">
        <v>0</v>
      </c>
      <c r="X126" s="4">
        <v>1</v>
      </c>
      <c r="Y126" s="4">
        <v>0</v>
      </c>
      <c r="Z126" s="4"/>
      <c r="AA126" s="4"/>
      <c r="AB126" s="4"/>
    </row>
    <row r="127" spans="1:245" x14ac:dyDescent="0.2">
      <c r="A127" s="4">
        <v>50</v>
      </c>
      <c r="B127" s="4">
        <v>0</v>
      </c>
      <c r="C127" s="4">
        <v>0</v>
      </c>
      <c r="D127" s="4">
        <v>1</v>
      </c>
      <c r="E127" s="4">
        <v>228</v>
      </c>
      <c r="F127" s="4">
        <f>ROUND(Source!AY119,O127)</f>
        <v>0</v>
      </c>
      <c r="G127" s="4" t="s">
        <v>260</v>
      </c>
      <c r="H127" s="4" t="s">
        <v>261</v>
      </c>
      <c r="I127" s="4"/>
      <c r="J127" s="4"/>
      <c r="K127" s="4">
        <v>228</v>
      </c>
      <c r="L127" s="4">
        <v>7</v>
      </c>
      <c r="M127" s="4">
        <v>3</v>
      </c>
      <c r="N127" s="4" t="s">
        <v>3</v>
      </c>
      <c r="O127" s="4">
        <v>2</v>
      </c>
      <c r="P127" s="4"/>
      <c r="Q127" s="4"/>
      <c r="R127" s="4"/>
      <c r="S127" s="4"/>
      <c r="T127" s="4"/>
      <c r="U127" s="4"/>
      <c r="V127" s="4"/>
      <c r="W127" s="4">
        <v>0</v>
      </c>
      <c r="X127" s="4">
        <v>1</v>
      </c>
      <c r="Y127" s="4">
        <v>0</v>
      </c>
      <c r="Z127" s="4"/>
      <c r="AA127" s="4"/>
      <c r="AB127" s="4"/>
    </row>
    <row r="128" spans="1:245" x14ac:dyDescent="0.2">
      <c r="A128" s="4">
        <v>50</v>
      </c>
      <c r="B128" s="4">
        <v>0</v>
      </c>
      <c r="C128" s="4">
        <v>0</v>
      </c>
      <c r="D128" s="4">
        <v>1</v>
      </c>
      <c r="E128" s="4">
        <v>216</v>
      </c>
      <c r="F128" s="4">
        <f>ROUND(Source!AP119,O128)</f>
        <v>0</v>
      </c>
      <c r="G128" s="4" t="s">
        <v>262</v>
      </c>
      <c r="H128" s="4" t="s">
        <v>263</v>
      </c>
      <c r="I128" s="4"/>
      <c r="J128" s="4"/>
      <c r="K128" s="4">
        <v>216</v>
      </c>
      <c r="L128" s="4">
        <v>8</v>
      </c>
      <c r="M128" s="4">
        <v>3</v>
      </c>
      <c r="N128" s="4" t="s">
        <v>3</v>
      </c>
      <c r="O128" s="4">
        <v>2</v>
      </c>
      <c r="P128" s="4"/>
      <c r="Q128" s="4"/>
      <c r="R128" s="4"/>
      <c r="S128" s="4"/>
      <c r="T128" s="4"/>
      <c r="U128" s="4"/>
      <c r="V128" s="4"/>
      <c r="W128" s="4">
        <v>0</v>
      </c>
      <c r="X128" s="4">
        <v>1</v>
      </c>
      <c r="Y128" s="4">
        <v>0</v>
      </c>
      <c r="Z128" s="4"/>
      <c r="AA128" s="4"/>
      <c r="AB128" s="4"/>
    </row>
    <row r="129" spans="1:28" x14ac:dyDescent="0.2">
      <c r="A129" s="4">
        <v>50</v>
      </c>
      <c r="B129" s="4">
        <v>0</v>
      </c>
      <c r="C129" s="4">
        <v>0</v>
      </c>
      <c r="D129" s="4">
        <v>1</v>
      </c>
      <c r="E129" s="4">
        <v>223</v>
      </c>
      <c r="F129" s="4">
        <f>ROUND(Source!AQ119,O129)</f>
        <v>0</v>
      </c>
      <c r="G129" s="4" t="s">
        <v>264</v>
      </c>
      <c r="H129" s="4" t="s">
        <v>265</v>
      </c>
      <c r="I129" s="4"/>
      <c r="J129" s="4"/>
      <c r="K129" s="4">
        <v>223</v>
      </c>
      <c r="L129" s="4">
        <v>9</v>
      </c>
      <c r="M129" s="4">
        <v>3</v>
      </c>
      <c r="N129" s="4" t="s">
        <v>3</v>
      </c>
      <c r="O129" s="4">
        <v>2</v>
      </c>
      <c r="P129" s="4"/>
      <c r="Q129" s="4"/>
      <c r="R129" s="4"/>
      <c r="S129" s="4"/>
      <c r="T129" s="4"/>
      <c r="U129" s="4"/>
      <c r="V129" s="4"/>
      <c r="W129" s="4">
        <v>0</v>
      </c>
      <c r="X129" s="4">
        <v>1</v>
      </c>
      <c r="Y129" s="4">
        <v>0</v>
      </c>
      <c r="Z129" s="4"/>
      <c r="AA129" s="4"/>
      <c r="AB129" s="4"/>
    </row>
    <row r="130" spans="1:28" x14ac:dyDescent="0.2">
      <c r="A130" s="4">
        <v>50</v>
      </c>
      <c r="B130" s="4">
        <v>0</v>
      </c>
      <c r="C130" s="4">
        <v>0</v>
      </c>
      <c r="D130" s="4">
        <v>1</v>
      </c>
      <c r="E130" s="4">
        <v>229</v>
      </c>
      <c r="F130" s="4">
        <f>ROUND(Source!AZ119,O130)</f>
        <v>0</v>
      </c>
      <c r="G130" s="4" t="s">
        <v>266</v>
      </c>
      <c r="H130" s="4" t="s">
        <v>267</v>
      </c>
      <c r="I130" s="4"/>
      <c r="J130" s="4"/>
      <c r="K130" s="4">
        <v>229</v>
      </c>
      <c r="L130" s="4">
        <v>10</v>
      </c>
      <c r="M130" s="4">
        <v>3</v>
      </c>
      <c r="N130" s="4" t="s">
        <v>3</v>
      </c>
      <c r="O130" s="4">
        <v>2</v>
      </c>
      <c r="P130" s="4"/>
      <c r="Q130" s="4"/>
      <c r="R130" s="4"/>
      <c r="S130" s="4"/>
      <c r="T130" s="4"/>
      <c r="U130" s="4"/>
      <c r="V130" s="4"/>
      <c r="W130" s="4">
        <v>0</v>
      </c>
      <c r="X130" s="4">
        <v>1</v>
      </c>
      <c r="Y130" s="4">
        <v>0</v>
      </c>
      <c r="Z130" s="4"/>
      <c r="AA130" s="4"/>
      <c r="AB130" s="4"/>
    </row>
    <row r="131" spans="1:28" x14ac:dyDescent="0.2">
      <c r="A131" s="4">
        <v>50</v>
      </c>
      <c r="B131" s="4">
        <v>0</v>
      </c>
      <c r="C131" s="4">
        <v>0</v>
      </c>
      <c r="D131" s="4">
        <v>1</v>
      </c>
      <c r="E131" s="4">
        <v>203</v>
      </c>
      <c r="F131" s="4">
        <f>ROUND(Source!Q119,O131)</f>
        <v>11471.52</v>
      </c>
      <c r="G131" s="4" t="s">
        <v>268</v>
      </c>
      <c r="H131" s="4" t="s">
        <v>269</v>
      </c>
      <c r="I131" s="4"/>
      <c r="J131" s="4"/>
      <c r="K131" s="4">
        <v>203</v>
      </c>
      <c r="L131" s="4">
        <v>11</v>
      </c>
      <c r="M131" s="4">
        <v>3</v>
      </c>
      <c r="N131" s="4" t="s">
        <v>3</v>
      </c>
      <c r="O131" s="4">
        <v>2</v>
      </c>
      <c r="P131" s="4"/>
      <c r="Q131" s="4"/>
      <c r="R131" s="4"/>
      <c r="S131" s="4"/>
      <c r="T131" s="4"/>
      <c r="U131" s="4"/>
      <c r="V131" s="4"/>
      <c r="W131" s="4">
        <v>11471.519999999999</v>
      </c>
      <c r="X131" s="4">
        <v>1</v>
      </c>
      <c r="Y131" s="4">
        <v>11471.519999999999</v>
      </c>
      <c r="Z131" s="4"/>
      <c r="AA131" s="4"/>
      <c r="AB131" s="4"/>
    </row>
    <row r="132" spans="1:28" x14ac:dyDescent="0.2">
      <c r="A132" s="4">
        <v>50</v>
      </c>
      <c r="B132" s="4">
        <v>0</v>
      </c>
      <c r="C132" s="4">
        <v>0</v>
      </c>
      <c r="D132" s="4">
        <v>1</v>
      </c>
      <c r="E132" s="4">
        <v>231</v>
      </c>
      <c r="F132" s="4">
        <f>ROUND(Source!BB119,O132)</f>
        <v>0</v>
      </c>
      <c r="G132" s="4" t="s">
        <v>270</v>
      </c>
      <c r="H132" s="4" t="s">
        <v>271</v>
      </c>
      <c r="I132" s="4"/>
      <c r="J132" s="4"/>
      <c r="K132" s="4">
        <v>231</v>
      </c>
      <c r="L132" s="4">
        <v>12</v>
      </c>
      <c r="M132" s="4">
        <v>3</v>
      </c>
      <c r="N132" s="4" t="s">
        <v>3</v>
      </c>
      <c r="O132" s="4">
        <v>2</v>
      </c>
      <c r="P132" s="4"/>
      <c r="Q132" s="4"/>
      <c r="R132" s="4"/>
      <c r="S132" s="4"/>
      <c r="T132" s="4"/>
      <c r="U132" s="4"/>
      <c r="V132" s="4"/>
      <c r="W132" s="4">
        <v>0</v>
      </c>
      <c r="X132" s="4">
        <v>1</v>
      </c>
      <c r="Y132" s="4">
        <v>0</v>
      </c>
      <c r="Z132" s="4"/>
      <c r="AA132" s="4"/>
      <c r="AB132" s="4"/>
    </row>
    <row r="133" spans="1:28" x14ac:dyDescent="0.2">
      <c r="A133" s="4">
        <v>50</v>
      </c>
      <c r="B133" s="4">
        <v>0</v>
      </c>
      <c r="C133" s="4">
        <v>0</v>
      </c>
      <c r="D133" s="4">
        <v>1</v>
      </c>
      <c r="E133" s="4">
        <v>204</v>
      </c>
      <c r="F133" s="4">
        <f>ROUND(Source!R119,O133)</f>
        <v>4136.33</v>
      </c>
      <c r="G133" s="4" t="s">
        <v>272</v>
      </c>
      <c r="H133" s="4" t="s">
        <v>273</v>
      </c>
      <c r="I133" s="4"/>
      <c r="J133" s="4"/>
      <c r="K133" s="4">
        <v>204</v>
      </c>
      <c r="L133" s="4">
        <v>13</v>
      </c>
      <c r="M133" s="4">
        <v>3</v>
      </c>
      <c r="N133" s="4" t="s">
        <v>3</v>
      </c>
      <c r="O133" s="4">
        <v>2</v>
      </c>
      <c r="P133" s="4"/>
      <c r="Q133" s="4"/>
      <c r="R133" s="4"/>
      <c r="S133" s="4"/>
      <c r="T133" s="4"/>
      <c r="U133" s="4"/>
      <c r="V133" s="4"/>
      <c r="W133" s="4">
        <v>4136.33</v>
      </c>
      <c r="X133" s="4">
        <v>1</v>
      </c>
      <c r="Y133" s="4">
        <v>4136.33</v>
      </c>
      <c r="Z133" s="4"/>
      <c r="AA133" s="4"/>
      <c r="AB133" s="4"/>
    </row>
    <row r="134" spans="1:28" x14ac:dyDescent="0.2">
      <c r="A134" s="4">
        <v>50</v>
      </c>
      <c r="B134" s="4">
        <v>0</v>
      </c>
      <c r="C134" s="4">
        <v>0</v>
      </c>
      <c r="D134" s="4">
        <v>1</v>
      </c>
      <c r="E134" s="4">
        <v>205</v>
      </c>
      <c r="F134" s="4">
        <f>ROUND(Source!S119,O134)</f>
        <v>62087.72</v>
      </c>
      <c r="G134" s="4" t="s">
        <v>274</v>
      </c>
      <c r="H134" s="4" t="s">
        <v>275</v>
      </c>
      <c r="I134" s="4"/>
      <c r="J134" s="4"/>
      <c r="K134" s="4">
        <v>205</v>
      </c>
      <c r="L134" s="4">
        <v>14</v>
      </c>
      <c r="M134" s="4">
        <v>3</v>
      </c>
      <c r="N134" s="4" t="s">
        <v>3</v>
      </c>
      <c r="O134" s="4">
        <v>2</v>
      </c>
      <c r="P134" s="4"/>
      <c r="Q134" s="4"/>
      <c r="R134" s="4"/>
      <c r="S134" s="4"/>
      <c r="T134" s="4"/>
      <c r="U134" s="4"/>
      <c r="V134" s="4"/>
      <c r="W134" s="4">
        <v>62087.72</v>
      </c>
      <c r="X134" s="4">
        <v>1</v>
      </c>
      <c r="Y134" s="4">
        <v>62087.72</v>
      </c>
      <c r="Z134" s="4"/>
      <c r="AA134" s="4"/>
      <c r="AB134" s="4"/>
    </row>
    <row r="135" spans="1:28" x14ac:dyDescent="0.2">
      <c r="A135" s="4">
        <v>50</v>
      </c>
      <c r="B135" s="4">
        <v>0</v>
      </c>
      <c r="C135" s="4">
        <v>0</v>
      </c>
      <c r="D135" s="4">
        <v>1</v>
      </c>
      <c r="E135" s="4">
        <v>232</v>
      </c>
      <c r="F135" s="4">
        <f>ROUND(Source!BC119,O135)</f>
        <v>0</v>
      </c>
      <c r="G135" s="4" t="s">
        <v>276</v>
      </c>
      <c r="H135" s="4" t="s">
        <v>277</v>
      </c>
      <c r="I135" s="4"/>
      <c r="J135" s="4"/>
      <c r="K135" s="4">
        <v>232</v>
      </c>
      <c r="L135" s="4">
        <v>15</v>
      </c>
      <c r="M135" s="4">
        <v>3</v>
      </c>
      <c r="N135" s="4" t="s">
        <v>3</v>
      </c>
      <c r="O135" s="4">
        <v>2</v>
      </c>
      <c r="P135" s="4"/>
      <c r="Q135" s="4"/>
      <c r="R135" s="4"/>
      <c r="S135" s="4"/>
      <c r="T135" s="4"/>
      <c r="U135" s="4"/>
      <c r="V135" s="4"/>
      <c r="W135" s="4">
        <v>0</v>
      </c>
      <c r="X135" s="4">
        <v>1</v>
      </c>
      <c r="Y135" s="4">
        <v>0</v>
      </c>
      <c r="Z135" s="4"/>
      <c r="AA135" s="4"/>
      <c r="AB135" s="4"/>
    </row>
    <row r="136" spans="1:28" x14ac:dyDescent="0.2">
      <c r="A136" s="4">
        <v>50</v>
      </c>
      <c r="B136" s="4">
        <v>0</v>
      </c>
      <c r="C136" s="4">
        <v>0</v>
      </c>
      <c r="D136" s="4">
        <v>1</v>
      </c>
      <c r="E136" s="4">
        <v>214</v>
      </c>
      <c r="F136" s="4">
        <f>ROUND(Source!AS119,O136)</f>
        <v>183179.32</v>
      </c>
      <c r="G136" s="4" t="s">
        <v>278</v>
      </c>
      <c r="H136" s="4" t="s">
        <v>279</v>
      </c>
      <c r="I136" s="4"/>
      <c r="J136" s="4"/>
      <c r="K136" s="4">
        <v>214</v>
      </c>
      <c r="L136" s="4">
        <v>16</v>
      </c>
      <c r="M136" s="4">
        <v>3</v>
      </c>
      <c r="N136" s="4" t="s">
        <v>3</v>
      </c>
      <c r="O136" s="4">
        <v>2</v>
      </c>
      <c r="P136" s="4"/>
      <c r="Q136" s="4"/>
      <c r="R136" s="4"/>
      <c r="S136" s="4"/>
      <c r="T136" s="4"/>
      <c r="U136" s="4"/>
      <c r="V136" s="4"/>
      <c r="W136" s="4">
        <v>183179.32</v>
      </c>
      <c r="X136" s="4">
        <v>1</v>
      </c>
      <c r="Y136" s="4">
        <v>183179.32</v>
      </c>
      <c r="Z136" s="4"/>
      <c r="AA136" s="4"/>
      <c r="AB136" s="4"/>
    </row>
    <row r="137" spans="1:28" x14ac:dyDescent="0.2">
      <c r="A137" s="4">
        <v>50</v>
      </c>
      <c r="B137" s="4">
        <v>0</v>
      </c>
      <c r="C137" s="4">
        <v>0</v>
      </c>
      <c r="D137" s="4">
        <v>1</v>
      </c>
      <c r="E137" s="4">
        <v>215</v>
      </c>
      <c r="F137" s="4">
        <f>ROUND(Source!AT119,O137)</f>
        <v>0</v>
      </c>
      <c r="G137" s="4" t="s">
        <v>280</v>
      </c>
      <c r="H137" s="4" t="s">
        <v>281</v>
      </c>
      <c r="I137" s="4"/>
      <c r="J137" s="4"/>
      <c r="K137" s="4">
        <v>215</v>
      </c>
      <c r="L137" s="4">
        <v>17</v>
      </c>
      <c r="M137" s="4">
        <v>3</v>
      </c>
      <c r="N137" s="4" t="s">
        <v>3</v>
      </c>
      <c r="O137" s="4">
        <v>2</v>
      </c>
      <c r="P137" s="4"/>
      <c r="Q137" s="4"/>
      <c r="R137" s="4"/>
      <c r="S137" s="4"/>
      <c r="T137" s="4"/>
      <c r="U137" s="4"/>
      <c r="V137" s="4"/>
      <c r="W137" s="4">
        <v>0</v>
      </c>
      <c r="X137" s="4">
        <v>1</v>
      </c>
      <c r="Y137" s="4">
        <v>0</v>
      </c>
      <c r="Z137" s="4"/>
      <c r="AA137" s="4"/>
      <c r="AB137" s="4"/>
    </row>
    <row r="138" spans="1:28" x14ac:dyDescent="0.2">
      <c r="A138" s="4">
        <v>50</v>
      </c>
      <c r="B138" s="4">
        <v>0</v>
      </c>
      <c r="C138" s="4">
        <v>0</v>
      </c>
      <c r="D138" s="4">
        <v>1</v>
      </c>
      <c r="E138" s="4">
        <v>217</v>
      </c>
      <c r="F138" s="4">
        <f>ROUND(Source!AU119,O138)</f>
        <v>0</v>
      </c>
      <c r="G138" s="4" t="s">
        <v>282</v>
      </c>
      <c r="H138" s="4" t="s">
        <v>283</v>
      </c>
      <c r="I138" s="4"/>
      <c r="J138" s="4"/>
      <c r="K138" s="4">
        <v>217</v>
      </c>
      <c r="L138" s="4">
        <v>18</v>
      </c>
      <c r="M138" s="4">
        <v>3</v>
      </c>
      <c r="N138" s="4" t="s">
        <v>3</v>
      </c>
      <c r="O138" s="4">
        <v>2</v>
      </c>
      <c r="P138" s="4"/>
      <c r="Q138" s="4"/>
      <c r="R138" s="4"/>
      <c r="S138" s="4"/>
      <c r="T138" s="4"/>
      <c r="U138" s="4"/>
      <c r="V138" s="4"/>
      <c r="W138" s="4">
        <v>0</v>
      </c>
      <c r="X138" s="4">
        <v>1</v>
      </c>
      <c r="Y138" s="4">
        <v>0</v>
      </c>
      <c r="Z138" s="4"/>
      <c r="AA138" s="4"/>
      <c r="AB138" s="4"/>
    </row>
    <row r="139" spans="1:28" x14ac:dyDescent="0.2">
      <c r="A139" s="4">
        <v>50</v>
      </c>
      <c r="B139" s="4">
        <v>0</v>
      </c>
      <c r="C139" s="4">
        <v>0</v>
      </c>
      <c r="D139" s="4">
        <v>1</v>
      </c>
      <c r="E139" s="4">
        <v>230</v>
      </c>
      <c r="F139" s="4">
        <f>ROUND(Source!BA119,O139)</f>
        <v>0</v>
      </c>
      <c r="G139" s="4" t="s">
        <v>284</v>
      </c>
      <c r="H139" s="4" t="s">
        <v>285</v>
      </c>
      <c r="I139" s="4"/>
      <c r="J139" s="4"/>
      <c r="K139" s="4">
        <v>230</v>
      </c>
      <c r="L139" s="4">
        <v>19</v>
      </c>
      <c r="M139" s="4">
        <v>3</v>
      </c>
      <c r="N139" s="4" t="s">
        <v>3</v>
      </c>
      <c r="O139" s="4">
        <v>2</v>
      </c>
      <c r="P139" s="4"/>
      <c r="Q139" s="4"/>
      <c r="R139" s="4"/>
      <c r="S139" s="4"/>
      <c r="T139" s="4"/>
      <c r="U139" s="4"/>
      <c r="V139" s="4"/>
      <c r="W139" s="4">
        <v>0</v>
      </c>
      <c r="X139" s="4">
        <v>1</v>
      </c>
      <c r="Y139" s="4">
        <v>0</v>
      </c>
      <c r="Z139" s="4"/>
      <c r="AA139" s="4"/>
      <c r="AB139" s="4"/>
    </row>
    <row r="140" spans="1:28" x14ac:dyDescent="0.2">
      <c r="A140" s="4">
        <v>50</v>
      </c>
      <c r="B140" s="4">
        <v>0</v>
      </c>
      <c r="C140" s="4">
        <v>0</v>
      </c>
      <c r="D140" s="4">
        <v>1</v>
      </c>
      <c r="E140" s="4">
        <v>206</v>
      </c>
      <c r="F140" s="4">
        <f>ROUND(Source!T119,O140)</f>
        <v>0</v>
      </c>
      <c r="G140" s="4" t="s">
        <v>286</v>
      </c>
      <c r="H140" s="4" t="s">
        <v>287</v>
      </c>
      <c r="I140" s="4"/>
      <c r="J140" s="4"/>
      <c r="K140" s="4">
        <v>206</v>
      </c>
      <c r="L140" s="4">
        <v>20</v>
      </c>
      <c r="M140" s="4">
        <v>3</v>
      </c>
      <c r="N140" s="4" t="s">
        <v>3</v>
      </c>
      <c r="O140" s="4">
        <v>2</v>
      </c>
      <c r="P140" s="4"/>
      <c r="Q140" s="4"/>
      <c r="R140" s="4"/>
      <c r="S140" s="4"/>
      <c r="T140" s="4"/>
      <c r="U140" s="4"/>
      <c r="V140" s="4"/>
      <c r="W140" s="4">
        <v>0</v>
      </c>
      <c r="X140" s="4">
        <v>1</v>
      </c>
      <c r="Y140" s="4">
        <v>0</v>
      </c>
      <c r="Z140" s="4"/>
      <c r="AA140" s="4"/>
      <c r="AB140" s="4"/>
    </row>
    <row r="141" spans="1:28" x14ac:dyDescent="0.2">
      <c r="A141" s="4">
        <v>50</v>
      </c>
      <c r="B141" s="4">
        <v>0</v>
      </c>
      <c r="C141" s="4">
        <v>0</v>
      </c>
      <c r="D141" s="4">
        <v>1</v>
      </c>
      <c r="E141" s="4">
        <v>207</v>
      </c>
      <c r="F141" s="4">
        <f>ROUND(Source!U119,O141)</f>
        <v>118.10487999999999</v>
      </c>
      <c r="G141" s="4" t="s">
        <v>288</v>
      </c>
      <c r="H141" s="4" t="s">
        <v>289</v>
      </c>
      <c r="I141" s="4"/>
      <c r="J141" s="4"/>
      <c r="K141" s="4">
        <v>207</v>
      </c>
      <c r="L141" s="4">
        <v>21</v>
      </c>
      <c r="M141" s="4">
        <v>3</v>
      </c>
      <c r="N141" s="4" t="s">
        <v>3</v>
      </c>
      <c r="O141" s="4">
        <v>7</v>
      </c>
      <c r="P141" s="4"/>
      <c r="Q141" s="4"/>
      <c r="R141" s="4"/>
      <c r="S141" s="4"/>
      <c r="T141" s="4"/>
      <c r="U141" s="4"/>
      <c r="V141" s="4"/>
      <c r="W141" s="4">
        <v>118.10487999999999</v>
      </c>
      <c r="X141" s="4">
        <v>1</v>
      </c>
      <c r="Y141" s="4">
        <v>118.10487999999999</v>
      </c>
      <c r="Z141" s="4"/>
      <c r="AA141" s="4"/>
      <c r="AB141" s="4"/>
    </row>
    <row r="142" spans="1:28" x14ac:dyDescent="0.2">
      <c r="A142" s="4">
        <v>50</v>
      </c>
      <c r="B142" s="4">
        <v>0</v>
      </c>
      <c r="C142" s="4">
        <v>0</v>
      </c>
      <c r="D142" s="4">
        <v>1</v>
      </c>
      <c r="E142" s="4">
        <v>208</v>
      </c>
      <c r="F142" s="4">
        <f>ROUND(Source!V119,O142)</f>
        <v>5.8780400000000004</v>
      </c>
      <c r="G142" s="4" t="s">
        <v>290</v>
      </c>
      <c r="H142" s="4" t="s">
        <v>291</v>
      </c>
      <c r="I142" s="4"/>
      <c r="J142" s="4"/>
      <c r="K142" s="4">
        <v>208</v>
      </c>
      <c r="L142" s="4">
        <v>22</v>
      </c>
      <c r="M142" s="4">
        <v>3</v>
      </c>
      <c r="N142" s="4" t="s">
        <v>3</v>
      </c>
      <c r="O142" s="4">
        <v>7</v>
      </c>
      <c r="P142" s="4"/>
      <c r="Q142" s="4"/>
      <c r="R142" s="4"/>
      <c r="S142" s="4"/>
      <c r="T142" s="4"/>
      <c r="U142" s="4"/>
      <c r="V142" s="4"/>
      <c r="W142" s="4">
        <v>5.8780400000000004</v>
      </c>
      <c r="X142" s="4">
        <v>1</v>
      </c>
      <c r="Y142" s="4">
        <v>5.8780400000000004</v>
      </c>
      <c r="Z142" s="4"/>
      <c r="AA142" s="4"/>
      <c r="AB142" s="4"/>
    </row>
    <row r="143" spans="1:28" x14ac:dyDescent="0.2">
      <c r="A143" s="4">
        <v>50</v>
      </c>
      <c r="B143" s="4">
        <v>0</v>
      </c>
      <c r="C143" s="4">
        <v>0</v>
      </c>
      <c r="D143" s="4">
        <v>1</v>
      </c>
      <c r="E143" s="4">
        <v>209</v>
      </c>
      <c r="F143" s="4">
        <f>ROUND(Source!W119,O143)</f>
        <v>0</v>
      </c>
      <c r="G143" s="4" t="s">
        <v>292</v>
      </c>
      <c r="H143" s="4" t="s">
        <v>293</v>
      </c>
      <c r="I143" s="4"/>
      <c r="J143" s="4"/>
      <c r="K143" s="4">
        <v>209</v>
      </c>
      <c r="L143" s="4">
        <v>23</v>
      </c>
      <c r="M143" s="4">
        <v>3</v>
      </c>
      <c r="N143" s="4" t="s">
        <v>3</v>
      </c>
      <c r="O143" s="4">
        <v>2</v>
      </c>
      <c r="P143" s="4"/>
      <c r="Q143" s="4"/>
      <c r="R143" s="4"/>
      <c r="S143" s="4"/>
      <c r="T143" s="4"/>
      <c r="U143" s="4"/>
      <c r="V143" s="4"/>
      <c r="W143" s="4">
        <v>0</v>
      </c>
      <c r="X143" s="4">
        <v>1</v>
      </c>
      <c r="Y143" s="4">
        <v>0</v>
      </c>
      <c r="Z143" s="4"/>
      <c r="AA143" s="4"/>
      <c r="AB143" s="4"/>
    </row>
    <row r="144" spans="1:28" x14ac:dyDescent="0.2">
      <c r="A144" s="4">
        <v>50</v>
      </c>
      <c r="B144" s="4">
        <v>0</v>
      </c>
      <c r="C144" s="4">
        <v>0</v>
      </c>
      <c r="D144" s="4">
        <v>1</v>
      </c>
      <c r="E144" s="4">
        <v>233</v>
      </c>
      <c r="F144" s="4">
        <f>ROUND(Source!BD119,O144)</f>
        <v>0</v>
      </c>
      <c r="G144" s="4" t="s">
        <v>294</v>
      </c>
      <c r="H144" s="4" t="s">
        <v>295</v>
      </c>
      <c r="I144" s="4"/>
      <c r="J144" s="4"/>
      <c r="K144" s="4">
        <v>233</v>
      </c>
      <c r="L144" s="4">
        <v>24</v>
      </c>
      <c r="M144" s="4">
        <v>3</v>
      </c>
      <c r="N144" s="4" t="s">
        <v>3</v>
      </c>
      <c r="O144" s="4">
        <v>2</v>
      </c>
      <c r="P144" s="4"/>
      <c r="Q144" s="4"/>
      <c r="R144" s="4"/>
      <c r="S144" s="4"/>
      <c r="T144" s="4"/>
      <c r="U144" s="4"/>
      <c r="V144" s="4"/>
      <c r="W144" s="4">
        <v>0</v>
      </c>
      <c r="X144" s="4">
        <v>1</v>
      </c>
      <c r="Y144" s="4">
        <v>0</v>
      </c>
      <c r="Z144" s="4"/>
      <c r="AA144" s="4"/>
      <c r="AB144" s="4"/>
    </row>
    <row r="145" spans="1:245" x14ac:dyDescent="0.2">
      <c r="A145" s="4">
        <v>50</v>
      </c>
      <c r="B145" s="4">
        <v>0</v>
      </c>
      <c r="C145" s="4">
        <v>0</v>
      </c>
      <c r="D145" s="4">
        <v>1</v>
      </c>
      <c r="E145" s="4">
        <v>210</v>
      </c>
      <c r="F145" s="4">
        <f>ROUND(Source!X119,O145)</f>
        <v>64927</v>
      </c>
      <c r="G145" s="4" t="s">
        <v>296</v>
      </c>
      <c r="H145" s="4" t="s">
        <v>297</v>
      </c>
      <c r="I145" s="4"/>
      <c r="J145" s="4"/>
      <c r="K145" s="4">
        <v>210</v>
      </c>
      <c r="L145" s="4">
        <v>25</v>
      </c>
      <c r="M145" s="4">
        <v>3</v>
      </c>
      <c r="N145" s="4" t="s">
        <v>3</v>
      </c>
      <c r="O145" s="4">
        <v>2</v>
      </c>
      <c r="P145" s="4"/>
      <c r="Q145" s="4"/>
      <c r="R145" s="4"/>
      <c r="S145" s="4"/>
      <c r="T145" s="4"/>
      <c r="U145" s="4"/>
      <c r="V145" s="4"/>
      <c r="W145" s="4">
        <v>64927</v>
      </c>
      <c r="X145" s="4">
        <v>1</v>
      </c>
      <c r="Y145" s="4">
        <v>64927</v>
      </c>
      <c r="Z145" s="4"/>
      <c r="AA145" s="4"/>
      <c r="AB145" s="4"/>
    </row>
    <row r="146" spans="1:245" x14ac:dyDescent="0.2">
      <c r="A146" s="4">
        <v>50</v>
      </c>
      <c r="B146" s="4">
        <v>0</v>
      </c>
      <c r="C146" s="4">
        <v>0</v>
      </c>
      <c r="D146" s="4">
        <v>1</v>
      </c>
      <c r="E146" s="4">
        <v>211</v>
      </c>
      <c r="F146" s="4">
        <f>ROUND(Source!Y119,O146)</f>
        <v>40556.75</v>
      </c>
      <c r="G146" s="4" t="s">
        <v>298</v>
      </c>
      <c r="H146" s="4" t="s">
        <v>299</v>
      </c>
      <c r="I146" s="4"/>
      <c r="J146" s="4"/>
      <c r="K146" s="4">
        <v>211</v>
      </c>
      <c r="L146" s="4">
        <v>26</v>
      </c>
      <c r="M146" s="4">
        <v>3</v>
      </c>
      <c r="N146" s="4" t="s">
        <v>3</v>
      </c>
      <c r="O146" s="4">
        <v>2</v>
      </c>
      <c r="P146" s="4"/>
      <c r="Q146" s="4"/>
      <c r="R146" s="4"/>
      <c r="S146" s="4"/>
      <c r="T146" s="4"/>
      <c r="U146" s="4"/>
      <c r="V146" s="4"/>
      <c r="W146" s="4">
        <v>40556.75</v>
      </c>
      <c r="X146" s="4">
        <v>1</v>
      </c>
      <c r="Y146" s="4">
        <v>40556.75</v>
      </c>
      <c r="Z146" s="4"/>
      <c r="AA146" s="4"/>
      <c r="AB146" s="4"/>
    </row>
    <row r="147" spans="1:245" x14ac:dyDescent="0.2">
      <c r="A147" s="4">
        <v>50</v>
      </c>
      <c r="B147" s="4">
        <v>0</v>
      </c>
      <c r="C147" s="4">
        <v>0</v>
      </c>
      <c r="D147" s="4">
        <v>1</v>
      </c>
      <c r="E147" s="4">
        <v>224</v>
      </c>
      <c r="F147" s="4">
        <f>ROUND(Source!AR119,O147)</f>
        <v>183179.32</v>
      </c>
      <c r="G147" s="4" t="s">
        <v>300</v>
      </c>
      <c r="H147" s="4" t="s">
        <v>301</v>
      </c>
      <c r="I147" s="4"/>
      <c r="J147" s="4"/>
      <c r="K147" s="4">
        <v>224</v>
      </c>
      <c r="L147" s="4">
        <v>27</v>
      </c>
      <c r="M147" s="4">
        <v>3</v>
      </c>
      <c r="N147" s="4" t="s">
        <v>3</v>
      </c>
      <c r="O147" s="4">
        <v>2</v>
      </c>
      <c r="P147" s="4"/>
      <c r="Q147" s="4"/>
      <c r="R147" s="4"/>
      <c r="S147" s="4"/>
      <c r="T147" s="4"/>
      <c r="U147" s="4"/>
      <c r="V147" s="4"/>
      <c r="W147" s="4">
        <v>183179.32</v>
      </c>
      <c r="X147" s="4">
        <v>1</v>
      </c>
      <c r="Y147" s="4">
        <v>183179.32</v>
      </c>
      <c r="Z147" s="4"/>
      <c r="AA147" s="4"/>
      <c r="AB147" s="4"/>
    </row>
    <row r="149" spans="1:245" x14ac:dyDescent="0.2">
      <c r="A149" s="1">
        <v>5</v>
      </c>
      <c r="B149" s="1">
        <v>1</v>
      </c>
      <c r="C149" s="1"/>
      <c r="D149" s="1">
        <f>ROW(A172)</f>
        <v>172</v>
      </c>
      <c r="E149" s="1"/>
      <c r="F149" s="1" t="s">
        <v>16</v>
      </c>
      <c r="G149" s="1" t="s">
        <v>302</v>
      </c>
      <c r="H149" s="1" t="s">
        <v>3</v>
      </c>
      <c r="I149" s="1">
        <v>0</v>
      </c>
      <c r="J149" s="1"/>
      <c r="K149" s="1">
        <v>0</v>
      </c>
      <c r="L149" s="1"/>
      <c r="M149" s="1" t="s">
        <v>3</v>
      </c>
      <c r="N149" s="1"/>
      <c r="O149" s="1"/>
      <c r="P149" s="1"/>
      <c r="Q149" s="1"/>
      <c r="R149" s="1"/>
      <c r="S149" s="1">
        <v>0</v>
      </c>
      <c r="T149" s="1"/>
      <c r="U149" s="1" t="s">
        <v>3</v>
      </c>
      <c r="V149" s="1">
        <v>0</v>
      </c>
      <c r="W149" s="1"/>
      <c r="X149" s="1"/>
      <c r="Y149" s="1"/>
      <c r="Z149" s="1"/>
      <c r="AA149" s="1"/>
      <c r="AB149" s="1" t="s">
        <v>3</v>
      </c>
      <c r="AC149" s="1" t="s">
        <v>3</v>
      </c>
      <c r="AD149" s="1" t="s">
        <v>3</v>
      </c>
      <c r="AE149" s="1" t="s">
        <v>3</v>
      </c>
      <c r="AF149" s="1" t="s">
        <v>3</v>
      </c>
      <c r="AG149" s="1" t="s">
        <v>3</v>
      </c>
      <c r="AH149" s="1"/>
      <c r="AI149" s="1"/>
      <c r="AJ149" s="1"/>
      <c r="AK149" s="1"/>
      <c r="AL149" s="1"/>
      <c r="AM149" s="1"/>
      <c r="AN149" s="1"/>
      <c r="AO149" s="1"/>
      <c r="AP149" s="1" t="s">
        <v>3</v>
      </c>
      <c r="AQ149" s="1" t="s">
        <v>3</v>
      </c>
      <c r="AR149" s="1" t="s">
        <v>3</v>
      </c>
      <c r="AS149" s="1"/>
      <c r="AT149" s="1"/>
      <c r="AU149" s="1"/>
      <c r="AV149" s="1"/>
      <c r="AW149" s="1"/>
      <c r="AX149" s="1"/>
      <c r="AY149" s="1"/>
      <c r="AZ149" s="1" t="s">
        <v>3</v>
      </c>
      <c r="BA149" s="1"/>
      <c r="BB149" s="1" t="s">
        <v>3</v>
      </c>
      <c r="BC149" s="1" t="s">
        <v>3</v>
      </c>
      <c r="BD149" s="1" t="s">
        <v>3</v>
      </c>
      <c r="BE149" s="1" t="s">
        <v>3</v>
      </c>
      <c r="BF149" s="1" t="s">
        <v>3</v>
      </c>
      <c r="BG149" s="1" t="s">
        <v>3</v>
      </c>
      <c r="BH149" s="1" t="s">
        <v>3</v>
      </c>
      <c r="BI149" s="1" t="s">
        <v>3</v>
      </c>
      <c r="BJ149" s="1" t="s">
        <v>3</v>
      </c>
      <c r="BK149" s="1" t="s">
        <v>3</v>
      </c>
      <c r="BL149" s="1" t="s">
        <v>3</v>
      </c>
      <c r="BM149" s="1" t="s">
        <v>3</v>
      </c>
      <c r="BN149" s="1" t="s">
        <v>3</v>
      </c>
      <c r="BO149" s="1" t="s">
        <v>3</v>
      </c>
      <c r="BP149" s="1" t="s">
        <v>3</v>
      </c>
      <c r="BQ149" s="1"/>
      <c r="BR149" s="1"/>
      <c r="BS149" s="1"/>
      <c r="BT149" s="1"/>
      <c r="BU149" s="1"/>
      <c r="BV149" s="1"/>
      <c r="BW149" s="1"/>
      <c r="BX149" s="1">
        <v>0</v>
      </c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>
        <v>0</v>
      </c>
    </row>
    <row r="151" spans="1:245" x14ac:dyDescent="0.2">
      <c r="A151" s="2">
        <v>52</v>
      </c>
      <c r="B151" s="2">
        <f t="shared" ref="B151:G151" si="129">B172</f>
        <v>1</v>
      </c>
      <c r="C151" s="2">
        <f t="shared" si="129"/>
        <v>5</v>
      </c>
      <c r="D151" s="2">
        <f t="shared" si="129"/>
        <v>149</v>
      </c>
      <c r="E151" s="2">
        <f t="shared" si="129"/>
        <v>0</v>
      </c>
      <c r="F151" s="2" t="str">
        <f t="shared" si="129"/>
        <v>Новый подраздел</v>
      </c>
      <c r="G151" s="2" t="str">
        <f t="shared" si="129"/>
        <v>1.2. Прочие работы при ремонте ограждений и ворот</v>
      </c>
      <c r="H151" s="2"/>
      <c r="I151" s="2"/>
      <c r="J151" s="2"/>
      <c r="K151" s="2"/>
      <c r="L151" s="2"/>
      <c r="M151" s="2"/>
      <c r="N151" s="2"/>
      <c r="O151" s="2">
        <f t="shared" ref="O151:AT151" si="130">O172</f>
        <v>19013.849999999999</v>
      </c>
      <c r="P151" s="2">
        <f t="shared" si="130"/>
        <v>0</v>
      </c>
      <c r="Q151" s="2">
        <f t="shared" si="130"/>
        <v>7007.06</v>
      </c>
      <c r="R151" s="2">
        <f t="shared" si="130"/>
        <v>3160.09</v>
      </c>
      <c r="S151" s="2">
        <f t="shared" si="130"/>
        <v>8846.7000000000007</v>
      </c>
      <c r="T151" s="2">
        <f t="shared" si="130"/>
        <v>0</v>
      </c>
      <c r="U151" s="2">
        <f t="shared" si="130"/>
        <v>17.213799999999999</v>
      </c>
      <c r="V151" s="2">
        <f t="shared" si="130"/>
        <v>4.4548999999999994</v>
      </c>
      <c r="W151" s="2">
        <f t="shared" si="130"/>
        <v>0</v>
      </c>
      <c r="X151" s="2">
        <f t="shared" si="130"/>
        <v>13099.52</v>
      </c>
      <c r="Y151" s="2">
        <f t="shared" si="130"/>
        <v>8617.51</v>
      </c>
      <c r="Z151" s="2">
        <f t="shared" si="130"/>
        <v>0</v>
      </c>
      <c r="AA151" s="2">
        <f t="shared" si="130"/>
        <v>0</v>
      </c>
      <c r="AB151" s="2">
        <f t="shared" si="130"/>
        <v>19013.849999999999</v>
      </c>
      <c r="AC151" s="2">
        <f t="shared" si="130"/>
        <v>0</v>
      </c>
      <c r="AD151" s="2">
        <f t="shared" si="130"/>
        <v>7007.06</v>
      </c>
      <c r="AE151" s="2">
        <f t="shared" si="130"/>
        <v>3160.09</v>
      </c>
      <c r="AF151" s="2">
        <f t="shared" si="130"/>
        <v>8846.7000000000007</v>
      </c>
      <c r="AG151" s="2">
        <f t="shared" si="130"/>
        <v>0</v>
      </c>
      <c r="AH151" s="2">
        <f t="shared" si="130"/>
        <v>17.213799999999999</v>
      </c>
      <c r="AI151" s="2">
        <f t="shared" si="130"/>
        <v>4.4548999999999994</v>
      </c>
      <c r="AJ151" s="2">
        <f t="shared" si="130"/>
        <v>0</v>
      </c>
      <c r="AK151" s="2">
        <f t="shared" si="130"/>
        <v>13099.52</v>
      </c>
      <c r="AL151" s="2">
        <f t="shared" si="130"/>
        <v>8617.51</v>
      </c>
      <c r="AM151" s="2">
        <f t="shared" si="130"/>
        <v>0</v>
      </c>
      <c r="AN151" s="2">
        <f t="shared" si="130"/>
        <v>0</v>
      </c>
      <c r="AO151" s="2">
        <f t="shared" si="130"/>
        <v>0</v>
      </c>
      <c r="AP151" s="2">
        <f t="shared" si="130"/>
        <v>0</v>
      </c>
      <c r="AQ151" s="2">
        <f t="shared" si="130"/>
        <v>0</v>
      </c>
      <c r="AR151" s="2">
        <f t="shared" si="130"/>
        <v>40730.879999999997</v>
      </c>
      <c r="AS151" s="2">
        <f t="shared" si="130"/>
        <v>38912.74</v>
      </c>
      <c r="AT151" s="2">
        <f t="shared" si="130"/>
        <v>1818.14</v>
      </c>
      <c r="AU151" s="2">
        <f t="shared" ref="AU151:BZ151" si="131">AU172</f>
        <v>0</v>
      </c>
      <c r="AV151" s="2">
        <f t="shared" si="131"/>
        <v>0</v>
      </c>
      <c r="AW151" s="2">
        <f t="shared" si="131"/>
        <v>0</v>
      </c>
      <c r="AX151" s="2">
        <f t="shared" si="131"/>
        <v>0</v>
      </c>
      <c r="AY151" s="2">
        <f t="shared" si="131"/>
        <v>0</v>
      </c>
      <c r="AZ151" s="2">
        <f t="shared" si="131"/>
        <v>0</v>
      </c>
      <c r="BA151" s="2">
        <f t="shared" si="131"/>
        <v>0</v>
      </c>
      <c r="BB151" s="2">
        <f t="shared" si="131"/>
        <v>0</v>
      </c>
      <c r="BC151" s="2">
        <f t="shared" si="131"/>
        <v>0</v>
      </c>
      <c r="BD151" s="2">
        <f t="shared" si="131"/>
        <v>0</v>
      </c>
      <c r="BE151" s="2">
        <f t="shared" si="131"/>
        <v>0</v>
      </c>
      <c r="BF151" s="2">
        <f t="shared" si="131"/>
        <v>0</v>
      </c>
      <c r="BG151" s="2">
        <f t="shared" si="131"/>
        <v>0</v>
      </c>
      <c r="BH151" s="2">
        <f t="shared" si="131"/>
        <v>0</v>
      </c>
      <c r="BI151" s="2">
        <f t="shared" si="131"/>
        <v>0</v>
      </c>
      <c r="BJ151" s="2">
        <f t="shared" si="131"/>
        <v>0</v>
      </c>
      <c r="BK151" s="2">
        <f t="shared" si="131"/>
        <v>0</v>
      </c>
      <c r="BL151" s="2">
        <f t="shared" si="131"/>
        <v>0</v>
      </c>
      <c r="BM151" s="2">
        <f t="shared" si="131"/>
        <v>0</v>
      </c>
      <c r="BN151" s="2">
        <f t="shared" si="131"/>
        <v>0</v>
      </c>
      <c r="BO151" s="2">
        <f t="shared" si="131"/>
        <v>0</v>
      </c>
      <c r="BP151" s="2">
        <f t="shared" si="131"/>
        <v>0</v>
      </c>
      <c r="BQ151" s="2">
        <f t="shared" si="131"/>
        <v>0</v>
      </c>
      <c r="BR151" s="2">
        <f t="shared" si="131"/>
        <v>0</v>
      </c>
      <c r="BS151" s="2">
        <f t="shared" si="131"/>
        <v>0</v>
      </c>
      <c r="BT151" s="2">
        <f t="shared" si="131"/>
        <v>0</v>
      </c>
      <c r="BU151" s="2">
        <f t="shared" si="131"/>
        <v>0</v>
      </c>
      <c r="BV151" s="2">
        <f t="shared" si="131"/>
        <v>0</v>
      </c>
      <c r="BW151" s="2">
        <f t="shared" si="131"/>
        <v>0</v>
      </c>
      <c r="BX151" s="2">
        <f t="shared" si="131"/>
        <v>0</v>
      </c>
      <c r="BY151" s="2">
        <f t="shared" si="131"/>
        <v>0</v>
      </c>
      <c r="BZ151" s="2">
        <f t="shared" si="131"/>
        <v>0</v>
      </c>
      <c r="CA151" s="2">
        <f t="shared" ref="CA151:DF151" si="132">CA172</f>
        <v>40730.879999999997</v>
      </c>
      <c r="CB151" s="2">
        <f t="shared" si="132"/>
        <v>38912.74</v>
      </c>
      <c r="CC151" s="2">
        <f t="shared" si="132"/>
        <v>1818.14</v>
      </c>
      <c r="CD151" s="2">
        <f t="shared" si="132"/>
        <v>0</v>
      </c>
      <c r="CE151" s="2">
        <f t="shared" si="132"/>
        <v>0</v>
      </c>
      <c r="CF151" s="2">
        <f t="shared" si="132"/>
        <v>0</v>
      </c>
      <c r="CG151" s="2">
        <f t="shared" si="132"/>
        <v>0</v>
      </c>
      <c r="CH151" s="2">
        <f t="shared" si="132"/>
        <v>0</v>
      </c>
      <c r="CI151" s="2">
        <f t="shared" si="132"/>
        <v>0</v>
      </c>
      <c r="CJ151" s="2">
        <f t="shared" si="132"/>
        <v>0</v>
      </c>
      <c r="CK151" s="2">
        <f t="shared" si="132"/>
        <v>0</v>
      </c>
      <c r="CL151" s="2">
        <f t="shared" si="132"/>
        <v>0</v>
      </c>
      <c r="CM151" s="2">
        <f t="shared" si="132"/>
        <v>0</v>
      </c>
      <c r="CN151" s="2">
        <f t="shared" si="132"/>
        <v>0</v>
      </c>
      <c r="CO151" s="2">
        <f t="shared" si="132"/>
        <v>0</v>
      </c>
      <c r="CP151" s="2">
        <f t="shared" si="132"/>
        <v>0</v>
      </c>
      <c r="CQ151" s="2">
        <f t="shared" si="132"/>
        <v>0</v>
      </c>
      <c r="CR151" s="2">
        <f t="shared" si="132"/>
        <v>0</v>
      </c>
      <c r="CS151" s="2">
        <f t="shared" si="132"/>
        <v>0</v>
      </c>
      <c r="CT151" s="2">
        <f t="shared" si="132"/>
        <v>0</v>
      </c>
      <c r="CU151" s="2">
        <f t="shared" si="132"/>
        <v>0</v>
      </c>
      <c r="CV151" s="2">
        <f t="shared" si="132"/>
        <v>0</v>
      </c>
      <c r="CW151" s="2">
        <f t="shared" si="132"/>
        <v>0</v>
      </c>
      <c r="CX151" s="2">
        <f t="shared" si="132"/>
        <v>0</v>
      </c>
      <c r="CY151" s="2">
        <f t="shared" si="132"/>
        <v>0</v>
      </c>
      <c r="CZ151" s="2">
        <f t="shared" si="132"/>
        <v>0</v>
      </c>
      <c r="DA151" s="2">
        <f t="shared" si="132"/>
        <v>0</v>
      </c>
      <c r="DB151" s="2">
        <f t="shared" si="132"/>
        <v>0</v>
      </c>
      <c r="DC151" s="2">
        <f t="shared" si="132"/>
        <v>0</v>
      </c>
      <c r="DD151" s="2">
        <f t="shared" si="132"/>
        <v>0</v>
      </c>
      <c r="DE151" s="2">
        <f t="shared" si="132"/>
        <v>0</v>
      </c>
      <c r="DF151" s="2">
        <f t="shared" si="132"/>
        <v>0</v>
      </c>
      <c r="DG151" s="3">
        <f t="shared" ref="DG151:EL151" si="133">DG172</f>
        <v>0</v>
      </c>
      <c r="DH151" s="3">
        <f t="shared" si="133"/>
        <v>0</v>
      </c>
      <c r="DI151" s="3">
        <f t="shared" si="133"/>
        <v>0</v>
      </c>
      <c r="DJ151" s="3">
        <f t="shared" si="133"/>
        <v>0</v>
      </c>
      <c r="DK151" s="3">
        <f t="shared" si="133"/>
        <v>0</v>
      </c>
      <c r="DL151" s="3">
        <f t="shared" si="133"/>
        <v>0</v>
      </c>
      <c r="DM151" s="3">
        <f t="shared" si="133"/>
        <v>0</v>
      </c>
      <c r="DN151" s="3">
        <f t="shared" si="133"/>
        <v>0</v>
      </c>
      <c r="DO151" s="3">
        <f t="shared" si="133"/>
        <v>0</v>
      </c>
      <c r="DP151" s="3">
        <f t="shared" si="133"/>
        <v>0</v>
      </c>
      <c r="DQ151" s="3">
        <f t="shared" si="133"/>
        <v>0</v>
      </c>
      <c r="DR151" s="3">
        <f t="shared" si="133"/>
        <v>0</v>
      </c>
      <c r="DS151" s="3">
        <f t="shared" si="133"/>
        <v>0</v>
      </c>
      <c r="DT151" s="3">
        <f t="shared" si="133"/>
        <v>0</v>
      </c>
      <c r="DU151" s="3">
        <f t="shared" si="133"/>
        <v>0</v>
      </c>
      <c r="DV151" s="3">
        <f t="shared" si="133"/>
        <v>0</v>
      </c>
      <c r="DW151" s="3">
        <f t="shared" si="133"/>
        <v>0</v>
      </c>
      <c r="DX151" s="3">
        <f t="shared" si="133"/>
        <v>0</v>
      </c>
      <c r="DY151" s="3">
        <f t="shared" si="133"/>
        <v>0</v>
      </c>
      <c r="DZ151" s="3">
        <f t="shared" si="133"/>
        <v>0</v>
      </c>
      <c r="EA151" s="3">
        <f t="shared" si="133"/>
        <v>0</v>
      </c>
      <c r="EB151" s="3">
        <f t="shared" si="133"/>
        <v>0</v>
      </c>
      <c r="EC151" s="3">
        <f t="shared" si="133"/>
        <v>0</v>
      </c>
      <c r="ED151" s="3">
        <f t="shared" si="133"/>
        <v>0</v>
      </c>
      <c r="EE151" s="3">
        <f t="shared" si="133"/>
        <v>0</v>
      </c>
      <c r="EF151" s="3">
        <f t="shared" si="133"/>
        <v>0</v>
      </c>
      <c r="EG151" s="3">
        <f t="shared" si="133"/>
        <v>0</v>
      </c>
      <c r="EH151" s="3">
        <f t="shared" si="133"/>
        <v>0</v>
      </c>
      <c r="EI151" s="3">
        <f t="shared" si="133"/>
        <v>0</v>
      </c>
      <c r="EJ151" s="3">
        <f t="shared" si="133"/>
        <v>0</v>
      </c>
      <c r="EK151" s="3">
        <f t="shared" si="133"/>
        <v>0</v>
      </c>
      <c r="EL151" s="3">
        <f t="shared" si="133"/>
        <v>0</v>
      </c>
      <c r="EM151" s="3">
        <f t="shared" ref="EM151:FR151" si="134">EM172</f>
        <v>0</v>
      </c>
      <c r="EN151" s="3">
        <f t="shared" si="134"/>
        <v>0</v>
      </c>
      <c r="EO151" s="3">
        <f t="shared" si="134"/>
        <v>0</v>
      </c>
      <c r="EP151" s="3">
        <f t="shared" si="134"/>
        <v>0</v>
      </c>
      <c r="EQ151" s="3">
        <f t="shared" si="134"/>
        <v>0</v>
      </c>
      <c r="ER151" s="3">
        <f t="shared" si="134"/>
        <v>0</v>
      </c>
      <c r="ES151" s="3">
        <f t="shared" si="134"/>
        <v>0</v>
      </c>
      <c r="ET151" s="3">
        <f t="shared" si="134"/>
        <v>0</v>
      </c>
      <c r="EU151" s="3">
        <f t="shared" si="134"/>
        <v>0</v>
      </c>
      <c r="EV151" s="3">
        <f t="shared" si="134"/>
        <v>0</v>
      </c>
      <c r="EW151" s="3">
        <f t="shared" si="134"/>
        <v>0</v>
      </c>
      <c r="EX151" s="3">
        <f t="shared" si="134"/>
        <v>0</v>
      </c>
      <c r="EY151" s="3">
        <f t="shared" si="134"/>
        <v>0</v>
      </c>
      <c r="EZ151" s="3">
        <f t="shared" si="134"/>
        <v>0</v>
      </c>
      <c r="FA151" s="3">
        <f t="shared" si="134"/>
        <v>0</v>
      </c>
      <c r="FB151" s="3">
        <f t="shared" si="134"/>
        <v>0</v>
      </c>
      <c r="FC151" s="3">
        <f t="shared" si="134"/>
        <v>0</v>
      </c>
      <c r="FD151" s="3">
        <f t="shared" si="134"/>
        <v>0</v>
      </c>
      <c r="FE151" s="3">
        <f t="shared" si="134"/>
        <v>0</v>
      </c>
      <c r="FF151" s="3">
        <f t="shared" si="134"/>
        <v>0</v>
      </c>
      <c r="FG151" s="3">
        <f t="shared" si="134"/>
        <v>0</v>
      </c>
      <c r="FH151" s="3">
        <f t="shared" si="134"/>
        <v>0</v>
      </c>
      <c r="FI151" s="3">
        <f t="shared" si="134"/>
        <v>0</v>
      </c>
      <c r="FJ151" s="3">
        <f t="shared" si="134"/>
        <v>0</v>
      </c>
      <c r="FK151" s="3">
        <f t="shared" si="134"/>
        <v>0</v>
      </c>
      <c r="FL151" s="3">
        <f t="shared" si="134"/>
        <v>0</v>
      </c>
      <c r="FM151" s="3">
        <f t="shared" si="134"/>
        <v>0</v>
      </c>
      <c r="FN151" s="3">
        <f t="shared" si="134"/>
        <v>0</v>
      </c>
      <c r="FO151" s="3">
        <f t="shared" si="134"/>
        <v>0</v>
      </c>
      <c r="FP151" s="3">
        <f t="shared" si="134"/>
        <v>0</v>
      </c>
      <c r="FQ151" s="3">
        <f t="shared" si="134"/>
        <v>0</v>
      </c>
      <c r="FR151" s="3">
        <f t="shared" si="134"/>
        <v>0</v>
      </c>
      <c r="FS151" s="3">
        <f t="shared" ref="FS151:GX151" si="135">FS172</f>
        <v>0</v>
      </c>
      <c r="FT151" s="3">
        <f t="shared" si="135"/>
        <v>0</v>
      </c>
      <c r="FU151" s="3">
        <f t="shared" si="135"/>
        <v>0</v>
      </c>
      <c r="FV151" s="3">
        <f t="shared" si="135"/>
        <v>0</v>
      </c>
      <c r="FW151" s="3">
        <f t="shared" si="135"/>
        <v>0</v>
      </c>
      <c r="FX151" s="3">
        <f t="shared" si="135"/>
        <v>0</v>
      </c>
      <c r="FY151" s="3">
        <f t="shared" si="135"/>
        <v>0</v>
      </c>
      <c r="FZ151" s="3">
        <f t="shared" si="135"/>
        <v>0</v>
      </c>
      <c r="GA151" s="3">
        <f t="shared" si="135"/>
        <v>0</v>
      </c>
      <c r="GB151" s="3">
        <f t="shared" si="135"/>
        <v>0</v>
      </c>
      <c r="GC151" s="3">
        <f t="shared" si="135"/>
        <v>0</v>
      </c>
      <c r="GD151" s="3">
        <f t="shared" si="135"/>
        <v>0</v>
      </c>
      <c r="GE151" s="3">
        <f t="shared" si="135"/>
        <v>0</v>
      </c>
      <c r="GF151" s="3">
        <f t="shared" si="135"/>
        <v>0</v>
      </c>
      <c r="GG151" s="3">
        <f t="shared" si="135"/>
        <v>0</v>
      </c>
      <c r="GH151" s="3">
        <f t="shared" si="135"/>
        <v>0</v>
      </c>
      <c r="GI151" s="3">
        <f t="shared" si="135"/>
        <v>0</v>
      </c>
      <c r="GJ151" s="3">
        <f t="shared" si="135"/>
        <v>0</v>
      </c>
      <c r="GK151" s="3">
        <f t="shared" si="135"/>
        <v>0</v>
      </c>
      <c r="GL151" s="3">
        <f t="shared" si="135"/>
        <v>0</v>
      </c>
      <c r="GM151" s="3">
        <f t="shared" si="135"/>
        <v>0</v>
      </c>
      <c r="GN151" s="3">
        <f t="shared" si="135"/>
        <v>0</v>
      </c>
      <c r="GO151" s="3">
        <f t="shared" si="135"/>
        <v>0</v>
      </c>
      <c r="GP151" s="3">
        <f t="shared" si="135"/>
        <v>0</v>
      </c>
      <c r="GQ151" s="3">
        <f t="shared" si="135"/>
        <v>0</v>
      </c>
      <c r="GR151" s="3">
        <f t="shared" si="135"/>
        <v>0</v>
      </c>
      <c r="GS151" s="3">
        <f t="shared" si="135"/>
        <v>0</v>
      </c>
      <c r="GT151" s="3">
        <f t="shared" si="135"/>
        <v>0</v>
      </c>
      <c r="GU151" s="3">
        <f t="shared" si="135"/>
        <v>0</v>
      </c>
      <c r="GV151" s="3">
        <f t="shared" si="135"/>
        <v>0</v>
      </c>
      <c r="GW151" s="3">
        <f t="shared" si="135"/>
        <v>0</v>
      </c>
      <c r="GX151" s="3">
        <f t="shared" si="135"/>
        <v>0</v>
      </c>
    </row>
    <row r="153" spans="1:245" x14ac:dyDescent="0.2">
      <c r="A153">
        <v>17</v>
      </c>
      <c r="B153">
        <v>1</v>
      </c>
      <c r="C153">
        <f>ROW(SmtRes!A299)</f>
        <v>299</v>
      </c>
      <c r="D153">
        <f>ROW(EtalonRes!A299)</f>
        <v>299</v>
      </c>
      <c r="E153" t="s">
        <v>303</v>
      </c>
      <c r="F153" t="s">
        <v>304</v>
      </c>
      <c r="G153" t="s">
        <v>305</v>
      </c>
      <c r="H153" t="s">
        <v>62</v>
      </c>
      <c r="I153">
        <f>ROUND(1/100,7)</f>
        <v>0.01</v>
      </c>
      <c r="J153">
        <v>0</v>
      </c>
      <c r="K153">
        <f>ROUND(1/100,7)</f>
        <v>0.01</v>
      </c>
      <c r="O153">
        <f t="shared" ref="O153:O170" si="136">ROUND(CP153,2)</f>
        <v>17873.990000000002</v>
      </c>
      <c r="P153">
        <f>SUMIF(SmtRes!AQ287:'SmtRes'!AQ299,"=1",SmtRes!DF287:'SmtRes'!DF299)</f>
        <v>0</v>
      </c>
      <c r="Q153">
        <f>SUMIF(SmtRes!AQ287:'SmtRes'!AQ299,"=1",SmtRes!DG287:'SmtRes'!DG299)</f>
        <v>6431.4800000000005</v>
      </c>
      <c r="R153">
        <f>SUMIF(SmtRes!AQ287:'SmtRes'!AQ299,"=1",SmtRes!DH287:'SmtRes'!DH299)</f>
        <v>2957.57</v>
      </c>
      <c r="S153">
        <f>SUMIF(SmtRes!AQ287:'SmtRes'!AQ299,"=1",SmtRes!DI287:'SmtRes'!DI299)</f>
        <v>8484.94</v>
      </c>
      <c r="T153">
        <f t="shared" ref="T153:T170" si="137">ROUND(CU153*I153,2)</f>
        <v>0</v>
      </c>
      <c r="U153">
        <f>SUMIF(SmtRes!AQ287:'SmtRes'!AQ299,"=1",SmtRes!CV287:'SmtRes'!CV299)</f>
        <v>16.459</v>
      </c>
      <c r="V153">
        <f>SUMIF(SmtRes!AQ287:'SmtRes'!AQ299,"=1",SmtRes!CW287:'SmtRes'!CW299)</f>
        <v>4.1688999999999998</v>
      </c>
      <c r="W153">
        <f t="shared" ref="W153:W170" si="138">ROUND(CX153*I153,2)</f>
        <v>0</v>
      </c>
      <c r="X153">
        <f t="shared" ref="X153:X170" si="139">ROUND(CY153,2)</f>
        <v>12586.76</v>
      </c>
      <c r="Y153">
        <f t="shared" ref="Y153:Y170" si="140">ROUND(CZ153,2)</f>
        <v>8353.0300000000007</v>
      </c>
      <c r="AA153">
        <v>449016111</v>
      </c>
      <c r="AB153">
        <f t="shared" ref="AB153:AB170" si="141">ROUND((AC153+AD153+AF153),6)</f>
        <v>1488019.9084999999</v>
      </c>
      <c r="AC153">
        <f>ROUND((0),6)</f>
        <v>0</v>
      </c>
      <c r="AD153">
        <f>ROUND((((SUM(SmtRes!BR287:'SmtRes'!BR299))-(SUM(SmtRes!BS287:'SmtRes'!BS299)))+AE153),6)</f>
        <v>639525.5405</v>
      </c>
      <c r="AE153">
        <f>ROUND((SUM(SmtRes!BS287:'SmtRes'!BS299)),6)</f>
        <v>295756.54019999999</v>
      </c>
      <c r="AF153">
        <f>ROUND((SUM(SmtRes!BT287:'SmtRes'!BT299)),6)</f>
        <v>848494.36800000002</v>
      </c>
      <c r="AG153">
        <f t="shared" ref="AG153:AG170" si="142">ROUND((AP153),6)</f>
        <v>0</v>
      </c>
      <c r="AH153">
        <f>(SUM(SmtRes!BU287:'SmtRes'!BU299))</f>
        <v>1645.9</v>
      </c>
      <c r="AI153">
        <f>(SUM(SmtRes!BV287:'SmtRes'!BV299))</f>
        <v>416.89</v>
      </c>
      <c r="AJ153">
        <f t="shared" ref="AJ153:AJ170" si="143">(AS153)</f>
        <v>0</v>
      </c>
      <c r="AK153">
        <v>1788222.3892999997</v>
      </c>
      <c r="AL153">
        <v>4445.9405999999999</v>
      </c>
      <c r="AM153">
        <v>639525.54049999989</v>
      </c>
      <c r="AN153">
        <v>295756.54019999999</v>
      </c>
      <c r="AO153">
        <v>848494.36800000002</v>
      </c>
      <c r="AP153">
        <v>0</v>
      </c>
      <c r="AQ153">
        <v>1645.9</v>
      </c>
      <c r="AR153">
        <v>416.89</v>
      </c>
      <c r="AS153">
        <v>0</v>
      </c>
      <c r="AT153">
        <v>110</v>
      </c>
      <c r="AU153">
        <v>73</v>
      </c>
      <c r="AV153">
        <v>1</v>
      </c>
      <c r="AW153">
        <v>1</v>
      </c>
      <c r="AZ153">
        <v>1</v>
      </c>
      <c r="BA153">
        <v>1</v>
      </c>
      <c r="BB153">
        <v>1</v>
      </c>
      <c r="BC153">
        <v>1</v>
      </c>
      <c r="BD153" t="s">
        <v>3</v>
      </c>
      <c r="BE153" t="s">
        <v>3</v>
      </c>
      <c r="BF153" t="s">
        <v>3</v>
      </c>
      <c r="BG153" t="s">
        <v>3</v>
      </c>
      <c r="BH153">
        <v>0</v>
      </c>
      <c r="BI153">
        <v>1</v>
      </c>
      <c r="BJ153" t="s">
        <v>306</v>
      </c>
      <c r="BM153">
        <v>7001</v>
      </c>
      <c r="BN153">
        <v>0</v>
      </c>
      <c r="BO153" t="s">
        <v>3</v>
      </c>
      <c r="BP153">
        <v>0</v>
      </c>
      <c r="BQ153">
        <v>2</v>
      </c>
      <c r="BR153">
        <v>0</v>
      </c>
      <c r="BS153">
        <v>1</v>
      </c>
      <c r="BT153">
        <v>1</v>
      </c>
      <c r="BU153">
        <v>1</v>
      </c>
      <c r="BV153">
        <v>1</v>
      </c>
      <c r="BW153">
        <v>1</v>
      </c>
      <c r="BX153">
        <v>1</v>
      </c>
      <c r="BY153" t="s">
        <v>3</v>
      </c>
      <c r="BZ153">
        <v>110</v>
      </c>
      <c r="CA153">
        <v>73</v>
      </c>
      <c r="CB153" t="s">
        <v>3</v>
      </c>
      <c r="CE153">
        <v>0</v>
      </c>
      <c r="CF153">
        <v>0</v>
      </c>
      <c r="CG153">
        <v>0</v>
      </c>
      <c r="CM153">
        <v>0</v>
      </c>
      <c r="CN153" t="s">
        <v>307</v>
      </c>
      <c r="CO153">
        <v>0</v>
      </c>
      <c r="CP153">
        <f t="shared" ref="CP153:CP170" si="144">(P153+Q153+S153+R153)</f>
        <v>17873.990000000002</v>
      </c>
      <c r="CQ153">
        <f>SUMIF(SmtRes!AQ287:'SmtRes'!AQ299,"=1",SmtRes!AA287:'SmtRes'!AA299)</f>
        <v>115594.46</v>
      </c>
      <c r="CR153">
        <f>SUMIF(SmtRes!AQ287:'SmtRes'!AQ299,"=1",SmtRes!AB287:'SmtRes'!AB299)</f>
        <v>3291.81</v>
      </c>
      <c r="CS153">
        <f>SUMIF(SmtRes!AQ287:'SmtRes'!AQ299,"=1",SmtRes!AC287:'SmtRes'!AC299)</f>
        <v>1884.88</v>
      </c>
      <c r="CT153">
        <f>SUMIF(SmtRes!AQ287:'SmtRes'!AQ299,"=1",SmtRes!AD287:'SmtRes'!AD299)</f>
        <v>515.52</v>
      </c>
      <c r="CU153">
        <f t="shared" ref="CU153:CU170" si="145">AG153</f>
        <v>0</v>
      </c>
      <c r="CV153">
        <f>SUMIF(SmtRes!AQ287:'SmtRes'!AQ299,"=1",SmtRes!BU287:'SmtRes'!BU299)</f>
        <v>1645.9</v>
      </c>
      <c r="CW153">
        <f>SUMIF(SmtRes!AQ287:'SmtRes'!AQ299,"=1",SmtRes!BV287:'SmtRes'!BV299)</f>
        <v>416.89</v>
      </c>
      <c r="CX153">
        <f t="shared" ref="CX153:CX170" si="146">AJ153</f>
        <v>0</v>
      </c>
      <c r="CY153">
        <f t="shared" ref="CY153:CY170" si="147">(((S153+R153)*AT153)/100)</f>
        <v>12586.761</v>
      </c>
      <c r="CZ153">
        <f t="shared" ref="CZ153:CZ170" si="148">(((S153+R153)*AU153)/100)</f>
        <v>8353.0322999999989</v>
      </c>
      <c r="DB153">
        <v>5</v>
      </c>
      <c r="DC153" t="s">
        <v>3</v>
      </c>
      <c r="DD153" t="s">
        <v>23</v>
      </c>
      <c r="DE153" t="s">
        <v>3</v>
      </c>
      <c r="DF153" t="s">
        <v>3</v>
      </c>
      <c r="DG153" t="s">
        <v>3</v>
      </c>
      <c r="DH153" t="s">
        <v>3</v>
      </c>
      <c r="DI153" t="s">
        <v>3</v>
      </c>
      <c r="DJ153" t="s">
        <v>3</v>
      </c>
      <c r="DK153" t="s">
        <v>3</v>
      </c>
      <c r="DL153" t="s">
        <v>3</v>
      </c>
      <c r="DM153" t="s">
        <v>3</v>
      </c>
      <c r="DN153">
        <v>0</v>
      </c>
      <c r="DO153">
        <v>0</v>
      </c>
      <c r="DP153">
        <v>1</v>
      </c>
      <c r="DQ153">
        <v>1</v>
      </c>
      <c r="DU153">
        <v>1013</v>
      </c>
      <c r="DV153" t="s">
        <v>62</v>
      </c>
      <c r="DW153" t="s">
        <v>62</v>
      </c>
      <c r="DX153">
        <v>1</v>
      </c>
      <c r="DZ153" t="s">
        <v>3</v>
      </c>
      <c r="EA153" t="s">
        <v>3</v>
      </c>
      <c r="EB153" t="s">
        <v>3</v>
      </c>
      <c r="EC153" t="s">
        <v>3</v>
      </c>
      <c r="EE153">
        <v>416980018</v>
      </c>
      <c r="EF153">
        <v>2</v>
      </c>
      <c r="EG153" t="s">
        <v>40</v>
      </c>
      <c r="EH153">
        <v>7</v>
      </c>
      <c r="EI153" t="s">
        <v>41</v>
      </c>
      <c r="EJ153">
        <v>1</v>
      </c>
      <c r="EK153">
        <v>7001</v>
      </c>
      <c r="EL153" t="s">
        <v>41</v>
      </c>
      <c r="EM153" t="s">
        <v>42</v>
      </c>
      <c r="EO153" t="s">
        <v>308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1645.9</v>
      </c>
      <c r="EX153">
        <v>416.89</v>
      </c>
      <c r="EY153">
        <v>0</v>
      </c>
      <c r="FQ153">
        <v>0</v>
      </c>
      <c r="FR153">
        <v>0</v>
      </c>
      <c r="FS153">
        <v>0</v>
      </c>
      <c r="FX153">
        <v>110</v>
      </c>
      <c r="FY153">
        <v>73</v>
      </c>
      <c r="GA153" t="s">
        <v>3</v>
      </c>
      <c r="GD153">
        <v>1</v>
      </c>
      <c r="GF153">
        <v>-213429722</v>
      </c>
      <c r="GG153">
        <v>2</v>
      </c>
      <c r="GH153">
        <v>1</v>
      </c>
      <c r="GI153">
        <v>-2</v>
      </c>
      <c r="GJ153">
        <v>0</v>
      </c>
      <c r="GK153">
        <v>0</v>
      </c>
      <c r="GL153">
        <f t="shared" ref="GL153:GL170" si="149">ROUND(IF(AND(BH153=3,BI153=3,FS153&lt;&gt;0),P153,0),2)</f>
        <v>0</v>
      </c>
      <c r="GM153">
        <f t="shared" ref="GM153:GM170" si="150">ROUND(O153+X153+Y153,2)+GX153</f>
        <v>38813.78</v>
      </c>
      <c r="GN153">
        <f t="shared" ref="GN153:GN170" si="151">IF(OR(BI153=0,BI153=1),GM153-GX153,0)</f>
        <v>38813.78</v>
      </c>
      <c r="GO153">
        <f t="shared" ref="GO153:GO170" si="152">IF(BI153=2,GM153-GX153,0)</f>
        <v>0</v>
      </c>
      <c r="GP153">
        <f t="shared" ref="GP153:GP170" si="153">IF(BI153=4,GM153-GX153,0)</f>
        <v>0</v>
      </c>
      <c r="GR153">
        <v>0</v>
      </c>
      <c r="GS153">
        <v>0</v>
      </c>
      <c r="GT153">
        <v>0</v>
      </c>
      <c r="GU153" t="s">
        <v>3</v>
      </c>
      <c r="GV153">
        <f t="shared" ref="GV153:GV170" si="154">ROUND((GT153),6)</f>
        <v>0</v>
      </c>
      <c r="GW153">
        <v>1</v>
      </c>
      <c r="GX153">
        <f t="shared" ref="GX153:GX170" si="155">ROUND(HC153*I153,2)</f>
        <v>0</v>
      </c>
      <c r="HA153">
        <v>0</v>
      </c>
      <c r="HB153">
        <v>0</v>
      </c>
      <c r="HC153">
        <f t="shared" ref="HC153:HC170" si="156">GV153*GW153</f>
        <v>0</v>
      </c>
      <c r="HE153" t="s">
        <v>3</v>
      </c>
      <c r="HF153" t="s">
        <v>3</v>
      </c>
      <c r="HM153" t="s">
        <v>3</v>
      </c>
      <c r="HN153" t="s">
        <v>44</v>
      </c>
      <c r="HO153" t="s">
        <v>45</v>
      </c>
      <c r="HP153" t="s">
        <v>41</v>
      </c>
      <c r="HQ153" t="s">
        <v>41</v>
      </c>
      <c r="HS153">
        <v>0</v>
      </c>
      <c r="IK153">
        <v>0</v>
      </c>
    </row>
    <row r="154" spans="1:245" x14ac:dyDescent="0.2">
      <c r="A154">
        <v>18</v>
      </c>
      <c r="B154">
        <v>1</v>
      </c>
      <c r="C154">
        <v>295</v>
      </c>
      <c r="E154" t="s">
        <v>309</v>
      </c>
      <c r="F154" t="s">
        <v>47</v>
      </c>
      <c r="G154" t="s">
        <v>48</v>
      </c>
      <c r="H154" t="s">
        <v>49</v>
      </c>
      <c r="I154">
        <f>I153*J154</f>
        <v>0</v>
      </c>
      <c r="J154">
        <v>0</v>
      </c>
      <c r="K154">
        <v>5.41</v>
      </c>
      <c r="O154">
        <f t="shared" si="136"/>
        <v>0</v>
      </c>
      <c r="P154">
        <f>ROUND(CQ154*I154,2)</f>
        <v>0</v>
      </c>
      <c r="Q154">
        <f>ROUND(CR154*I154,2)</f>
        <v>0</v>
      </c>
      <c r="R154">
        <f>ROUND(CS154*I154,2)</f>
        <v>0</v>
      </c>
      <c r="S154">
        <f>ROUND(CT154*I154,2)</f>
        <v>0</v>
      </c>
      <c r="T154">
        <f t="shared" si="137"/>
        <v>0</v>
      </c>
      <c r="U154">
        <f>ROUND(CV154*I154,7)</f>
        <v>0</v>
      </c>
      <c r="V154">
        <f>ROUND(CW154*I154,7)</f>
        <v>0</v>
      </c>
      <c r="W154">
        <f t="shared" si="138"/>
        <v>0</v>
      </c>
      <c r="X154">
        <f t="shared" si="139"/>
        <v>0</v>
      </c>
      <c r="Y154">
        <f t="shared" si="140"/>
        <v>0</v>
      </c>
      <c r="AA154">
        <v>449016111</v>
      </c>
      <c r="AB154">
        <f t="shared" si="141"/>
        <v>0</v>
      </c>
      <c r="AC154">
        <f>ROUND((ES154),6)</f>
        <v>0</v>
      </c>
      <c r="AD154">
        <f>ROUND((((ET154)-(EU154))+AE154),6)</f>
        <v>0</v>
      </c>
      <c r="AE154">
        <f t="shared" ref="AE154:AF158" si="157">ROUND((EU154),6)</f>
        <v>0</v>
      </c>
      <c r="AF154">
        <f t="shared" si="157"/>
        <v>0</v>
      </c>
      <c r="AG154">
        <f t="shared" si="142"/>
        <v>0</v>
      </c>
      <c r="AH154">
        <f t="shared" ref="AH154:AI158" si="158">(EW154)</f>
        <v>0</v>
      </c>
      <c r="AI154">
        <f t="shared" si="158"/>
        <v>0</v>
      </c>
      <c r="AJ154">
        <f t="shared" si="143"/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110</v>
      </c>
      <c r="AU154">
        <v>73</v>
      </c>
      <c r="AV154">
        <v>1</v>
      </c>
      <c r="AW154">
        <v>1</v>
      </c>
      <c r="AZ154">
        <v>1</v>
      </c>
      <c r="BA154">
        <v>1</v>
      </c>
      <c r="BB154">
        <v>1</v>
      </c>
      <c r="BC154">
        <v>1</v>
      </c>
      <c r="BD154" t="s">
        <v>3</v>
      </c>
      <c r="BE154" t="s">
        <v>3</v>
      </c>
      <c r="BF154" t="s">
        <v>3</v>
      </c>
      <c r="BG154" t="s">
        <v>3</v>
      </c>
      <c r="BH154">
        <v>3</v>
      </c>
      <c r="BI154">
        <v>1</v>
      </c>
      <c r="BJ154" t="s">
        <v>3</v>
      </c>
      <c r="BM154">
        <v>7001</v>
      </c>
      <c r="BN154">
        <v>0</v>
      </c>
      <c r="BO154" t="s">
        <v>3</v>
      </c>
      <c r="BP154">
        <v>0</v>
      </c>
      <c r="BQ154">
        <v>2</v>
      </c>
      <c r="BR154">
        <v>0</v>
      </c>
      <c r="BS154">
        <v>1</v>
      </c>
      <c r="BT154">
        <v>1</v>
      </c>
      <c r="BU154">
        <v>1</v>
      </c>
      <c r="BV154">
        <v>1</v>
      </c>
      <c r="BW154">
        <v>1</v>
      </c>
      <c r="BX154">
        <v>1</v>
      </c>
      <c r="BY154" t="s">
        <v>3</v>
      </c>
      <c r="BZ154">
        <v>110</v>
      </c>
      <c r="CA154">
        <v>73</v>
      </c>
      <c r="CB154" t="s">
        <v>3</v>
      </c>
      <c r="CE154">
        <v>0</v>
      </c>
      <c r="CF154">
        <v>0</v>
      </c>
      <c r="CG154">
        <v>0</v>
      </c>
      <c r="CM154">
        <v>0</v>
      </c>
      <c r="CN154" t="s">
        <v>307</v>
      </c>
      <c r="CO154">
        <v>0</v>
      </c>
      <c r="CP154">
        <f t="shared" si="144"/>
        <v>0</v>
      </c>
      <c r="CQ154">
        <f>ROUND(AL154*BC154,2)</f>
        <v>0</v>
      </c>
      <c r="CR154">
        <f>ROUND(AM154*BB154,2)</f>
        <v>0</v>
      </c>
      <c r="CS154">
        <f>ROUND(AN154*BS154,2)</f>
        <v>0</v>
      </c>
      <c r="CT154">
        <f>ROUND(AO154*BA154,2)</f>
        <v>0</v>
      </c>
      <c r="CU154">
        <f t="shared" si="145"/>
        <v>0</v>
      </c>
      <c r="CV154">
        <f t="shared" ref="CV154:CW158" si="159">AH154</f>
        <v>0</v>
      </c>
      <c r="CW154">
        <f t="shared" si="159"/>
        <v>0</v>
      </c>
      <c r="CX154">
        <f t="shared" si="146"/>
        <v>0</v>
      </c>
      <c r="CY154">
        <f t="shared" si="147"/>
        <v>0</v>
      </c>
      <c r="CZ154">
        <f t="shared" si="148"/>
        <v>0</v>
      </c>
      <c r="DC154" t="s">
        <v>3</v>
      </c>
      <c r="DD154" t="s">
        <v>3</v>
      </c>
      <c r="DE154" t="s">
        <v>3</v>
      </c>
      <c r="DF154" t="s">
        <v>3</v>
      </c>
      <c r="DG154" t="s">
        <v>3</v>
      </c>
      <c r="DH154" t="s">
        <v>3</v>
      </c>
      <c r="DI154" t="s">
        <v>3</v>
      </c>
      <c r="DJ154" t="s">
        <v>3</v>
      </c>
      <c r="DK154" t="s">
        <v>3</v>
      </c>
      <c r="DL154" t="s">
        <v>3</v>
      </c>
      <c r="DM154" t="s">
        <v>3</v>
      </c>
      <c r="DN154">
        <v>0</v>
      </c>
      <c r="DO154">
        <v>0</v>
      </c>
      <c r="DP154">
        <v>1</v>
      </c>
      <c r="DQ154">
        <v>1</v>
      </c>
      <c r="DU154">
        <v>1007</v>
      </c>
      <c r="DV154" t="s">
        <v>49</v>
      </c>
      <c r="DW154" t="s">
        <v>49</v>
      </c>
      <c r="DX154">
        <v>1</v>
      </c>
      <c r="DZ154" t="s">
        <v>3</v>
      </c>
      <c r="EA154" t="s">
        <v>3</v>
      </c>
      <c r="EB154" t="s">
        <v>3</v>
      </c>
      <c r="EC154" t="s">
        <v>3</v>
      </c>
      <c r="EE154">
        <v>416980018</v>
      </c>
      <c r="EF154">
        <v>2</v>
      </c>
      <c r="EG154" t="s">
        <v>40</v>
      </c>
      <c r="EH154">
        <v>7</v>
      </c>
      <c r="EI154" t="s">
        <v>41</v>
      </c>
      <c r="EJ154">
        <v>1</v>
      </c>
      <c r="EK154">
        <v>7001</v>
      </c>
      <c r="EL154" t="s">
        <v>41</v>
      </c>
      <c r="EM154" t="s">
        <v>42</v>
      </c>
      <c r="EO154" t="s">
        <v>308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FQ154">
        <v>0</v>
      </c>
      <c r="FR154">
        <v>0</v>
      </c>
      <c r="FS154">
        <v>0</v>
      </c>
      <c r="FX154">
        <v>110</v>
      </c>
      <c r="FY154">
        <v>73</v>
      </c>
      <c r="GA154" t="s">
        <v>3</v>
      </c>
      <c r="GD154">
        <v>1</v>
      </c>
      <c r="GF154">
        <v>-157982121</v>
      </c>
      <c r="GG154">
        <v>2</v>
      </c>
      <c r="GH154">
        <v>1</v>
      </c>
      <c r="GI154">
        <v>-2</v>
      </c>
      <c r="GJ154">
        <v>0</v>
      </c>
      <c r="GK154">
        <v>0</v>
      </c>
      <c r="GL154">
        <f t="shared" si="149"/>
        <v>0</v>
      </c>
      <c r="GM154">
        <f t="shared" si="150"/>
        <v>0</v>
      </c>
      <c r="GN154">
        <f t="shared" si="151"/>
        <v>0</v>
      </c>
      <c r="GO154">
        <f t="shared" si="152"/>
        <v>0</v>
      </c>
      <c r="GP154">
        <f t="shared" si="153"/>
        <v>0</v>
      </c>
      <c r="GR154">
        <v>0</v>
      </c>
      <c r="GS154">
        <v>0</v>
      </c>
      <c r="GT154">
        <v>0</v>
      </c>
      <c r="GU154" t="s">
        <v>3</v>
      </c>
      <c r="GV154">
        <f t="shared" si="154"/>
        <v>0</v>
      </c>
      <c r="GW154">
        <v>1</v>
      </c>
      <c r="GX154">
        <f t="shared" si="155"/>
        <v>0</v>
      </c>
      <c r="HA154">
        <v>0</v>
      </c>
      <c r="HB154">
        <v>0</v>
      </c>
      <c r="HC154">
        <f t="shared" si="156"/>
        <v>0</v>
      </c>
      <c r="HE154" t="s">
        <v>3</v>
      </c>
      <c r="HF154" t="s">
        <v>3</v>
      </c>
      <c r="HM154" t="s">
        <v>23</v>
      </c>
      <c r="HN154" t="s">
        <v>44</v>
      </c>
      <c r="HO154" t="s">
        <v>45</v>
      </c>
      <c r="HP154" t="s">
        <v>41</v>
      </c>
      <c r="HQ154" t="s">
        <v>41</v>
      </c>
      <c r="HS154">
        <v>0</v>
      </c>
      <c r="IK154">
        <v>0</v>
      </c>
    </row>
    <row r="155" spans="1:245" x14ac:dyDescent="0.2">
      <c r="A155">
        <v>18</v>
      </c>
      <c r="B155">
        <v>1</v>
      </c>
      <c r="C155">
        <v>296</v>
      </c>
      <c r="E155" t="s">
        <v>310</v>
      </c>
      <c r="F155" t="s">
        <v>51</v>
      </c>
      <c r="G155" t="s">
        <v>52</v>
      </c>
      <c r="H155" t="s">
        <v>32</v>
      </c>
      <c r="I155">
        <f>I153*J155</f>
        <v>0</v>
      </c>
      <c r="J155">
        <v>0</v>
      </c>
      <c r="K155">
        <v>200</v>
      </c>
      <c r="O155">
        <f t="shared" si="136"/>
        <v>0</v>
      </c>
      <c r="P155">
        <f>ROUND(CQ155*I155,2)</f>
        <v>0</v>
      </c>
      <c r="Q155">
        <f>ROUND(CR155*I155,2)</f>
        <v>0</v>
      </c>
      <c r="R155">
        <f>ROUND(CS155*I155,2)</f>
        <v>0</v>
      </c>
      <c r="S155">
        <f>ROUND(CT155*I155,2)</f>
        <v>0</v>
      </c>
      <c r="T155">
        <f t="shared" si="137"/>
        <v>0</v>
      </c>
      <c r="U155">
        <f>ROUND(CV155*I155,7)</f>
        <v>0</v>
      </c>
      <c r="V155">
        <f>ROUND(CW155*I155,7)</f>
        <v>0</v>
      </c>
      <c r="W155">
        <f t="shared" si="138"/>
        <v>0</v>
      </c>
      <c r="X155">
        <f t="shared" si="139"/>
        <v>0</v>
      </c>
      <c r="Y155">
        <f t="shared" si="140"/>
        <v>0</v>
      </c>
      <c r="AA155">
        <v>449016111</v>
      </c>
      <c r="AB155">
        <f t="shared" si="141"/>
        <v>0</v>
      </c>
      <c r="AC155">
        <f>ROUND((ES155),6)</f>
        <v>0</v>
      </c>
      <c r="AD155">
        <f>ROUND((((ET155)-(EU155))+AE155),6)</f>
        <v>0</v>
      </c>
      <c r="AE155">
        <f t="shared" si="157"/>
        <v>0</v>
      </c>
      <c r="AF155">
        <f t="shared" si="157"/>
        <v>0</v>
      </c>
      <c r="AG155">
        <f t="shared" si="142"/>
        <v>0</v>
      </c>
      <c r="AH155">
        <f t="shared" si="158"/>
        <v>0</v>
      </c>
      <c r="AI155">
        <f t="shared" si="158"/>
        <v>0</v>
      </c>
      <c r="AJ155">
        <f t="shared" si="143"/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110</v>
      </c>
      <c r="AU155">
        <v>73</v>
      </c>
      <c r="AV155">
        <v>1</v>
      </c>
      <c r="AW155">
        <v>1</v>
      </c>
      <c r="AZ155">
        <v>1</v>
      </c>
      <c r="BA155">
        <v>1</v>
      </c>
      <c r="BB155">
        <v>1</v>
      </c>
      <c r="BC155">
        <v>1</v>
      </c>
      <c r="BD155" t="s">
        <v>3</v>
      </c>
      <c r="BE155" t="s">
        <v>3</v>
      </c>
      <c r="BF155" t="s">
        <v>3</v>
      </c>
      <c r="BG155" t="s">
        <v>3</v>
      </c>
      <c r="BH155">
        <v>3</v>
      </c>
      <c r="BI155">
        <v>1</v>
      </c>
      <c r="BJ155" t="s">
        <v>3</v>
      </c>
      <c r="BM155">
        <v>7001</v>
      </c>
      <c r="BN155">
        <v>0</v>
      </c>
      <c r="BO155" t="s">
        <v>3</v>
      </c>
      <c r="BP155">
        <v>0</v>
      </c>
      <c r="BQ155">
        <v>2</v>
      </c>
      <c r="BR155">
        <v>0</v>
      </c>
      <c r="BS155">
        <v>1</v>
      </c>
      <c r="BT155">
        <v>1</v>
      </c>
      <c r="BU155">
        <v>1</v>
      </c>
      <c r="BV155">
        <v>1</v>
      </c>
      <c r="BW155">
        <v>1</v>
      </c>
      <c r="BX155">
        <v>1</v>
      </c>
      <c r="BY155" t="s">
        <v>3</v>
      </c>
      <c r="BZ155">
        <v>110</v>
      </c>
      <c r="CA155">
        <v>73</v>
      </c>
      <c r="CB155" t="s">
        <v>3</v>
      </c>
      <c r="CE155">
        <v>0</v>
      </c>
      <c r="CF155">
        <v>0</v>
      </c>
      <c r="CG155">
        <v>0</v>
      </c>
      <c r="CM155">
        <v>0</v>
      </c>
      <c r="CN155" t="s">
        <v>307</v>
      </c>
      <c r="CO155">
        <v>0</v>
      </c>
      <c r="CP155">
        <f t="shared" si="144"/>
        <v>0</v>
      </c>
      <c r="CQ155">
        <f>ROUND(AL155*BC155,2)</f>
        <v>0</v>
      </c>
      <c r="CR155">
        <f>ROUND(AM155*BB155,2)</f>
        <v>0</v>
      </c>
      <c r="CS155">
        <f>ROUND(AN155*BS155,2)</f>
        <v>0</v>
      </c>
      <c r="CT155">
        <f>ROUND(AO155*BA155,2)</f>
        <v>0</v>
      </c>
      <c r="CU155">
        <f t="shared" si="145"/>
        <v>0</v>
      </c>
      <c r="CV155">
        <f t="shared" si="159"/>
        <v>0</v>
      </c>
      <c r="CW155">
        <f t="shared" si="159"/>
        <v>0</v>
      </c>
      <c r="CX155">
        <f t="shared" si="146"/>
        <v>0</v>
      </c>
      <c r="CY155">
        <f t="shared" si="147"/>
        <v>0</v>
      </c>
      <c r="CZ155">
        <f t="shared" si="148"/>
        <v>0</v>
      </c>
      <c r="DC155" t="s">
        <v>3</v>
      </c>
      <c r="DD155" t="s">
        <v>3</v>
      </c>
      <c r="DE155" t="s">
        <v>3</v>
      </c>
      <c r="DF155" t="s">
        <v>3</v>
      </c>
      <c r="DG155" t="s">
        <v>3</v>
      </c>
      <c r="DH155" t="s">
        <v>3</v>
      </c>
      <c r="DI155" t="s">
        <v>3</v>
      </c>
      <c r="DJ155" t="s">
        <v>3</v>
      </c>
      <c r="DK155" t="s">
        <v>3</v>
      </c>
      <c r="DL155" t="s">
        <v>3</v>
      </c>
      <c r="DM155" t="s">
        <v>3</v>
      </c>
      <c r="DN155">
        <v>0</v>
      </c>
      <c r="DO155">
        <v>0</v>
      </c>
      <c r="DP155">
        <v>1</v>
      </c>
      <c r="DQ155">
        <v>1</v>
      </c>
      <c r="DU155">
        <v>1013</v>
      </c>
      <c r="DV155" t="s">
        <v>32</v>
      </c>
      <c r="DW155" t="s">
        <v>32</v>
      </c>
      <c r="DX155">
        <v>1</v>
      </c>
      <c r="DZ155" t="s">
        <v>3</v>
      </c>
      <c r="EA155" t="s">
        <v>3</v>
      </c>
      <c r="EB155" t="s">
        <v>3</v>
      </c>
      <c r="EC155" t="s">
        <v>3</v>
      </c>
      <c r="EE155">
        <v>416980018</v>
      </c>
      <c r="EF155">
        <v>2</v>
      </c>
      <c r="EG155" t="s">
        <v>40</v>
      </c>
      <c r="EH155">
        <v>7</v>
      </c>
      <c r="EI155" t="s">
        <v>41</v>
      </c>
      <c r="EJ155">
        <v>1</v>
      </c>
      <c r="EK155">
        <v>7001</v>
      </c>
      <c r="EL155" t="s">
        <v>41</v>
      </c>
      <c r="EM155" t="s">
        <v>42</v>
      </c>
      <c r="EO155" t="s">
        <v>308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FQ155">
        <v>0</v>
      </c>
      <c r="FR155">
        <v>0</v>
      </c>
      <c r="FS155">
        <v>0</v>
      </c>
      <c r="FX155">
        <v>110</v>
      </c>
      <c r="FY155">
        <v>73</v>
      </c>
      <c r="GA155" t="s">
        <v>3</v>
      </c>
      <c r="GD155">
        <v>1</v>
      </c>
      <c r="GF155">
        <v>-1719145863</v>
      </c>
      <c r="GG155">
        <v>2</v>
      </c>
      <c r="GH155">
        <v>1</v>
      </c>
      <c r="GI155">
        <v>-2</v>
      </c>
      <c r="GJ155">
        <v>0</v>
      </c>
      <c r="GK155">
        <v>0</v>
      </c>
      <c r="GL155">
        <f t="shared" si="149"/>
        <v>0</v>
      </c>
      <c r="GM155">
        <f t="shared" si="150"/>
        <v>0</v>
      </c>
      <c r="GN155">
        <f t="shared" si="151"/>
        <v>0</v>
      </c>
      <c r="GO155">
        <f t="shared" si="152"/>
        <v>0</v>
      </c>
      <c r="GP155">
        <f t="shared" si="153"/>
        <v>0</v>
      </c>
      <c r="GR155">
        <v>0</v>
      </c>
      <c r="GS155">
        <v>0</v>
      </c>
      <c r="GT155">
        <v>0</v>
      </c>
      <c r="GU155" t="s">
        <v>3</v>
      </c>
      <c r="GV155">
        <f t="shared" si="154"/>
        <v>0</v>
      </c>
      <c r="GW155">
        <v>1</v>
      </c>
      <c r="GX155">
        <f t="shared" si="155"/>
        <v>0</v>
      </c>
      <c r="HA155">
        <v>0</v>
      </c>
      <c r="HB155">
        <v>0</v>
      </c>
      <c r="HC155">
        <f t="shared" si="156"/>
        <v>0</v>
      </c>
      <c r="HE155" t="s">
        <v>3</v>
      </c>
      <c r="HF155" t="s">
        <v>3</v>
      </c>
      <c r="HM155" t="s">
        <v>23</v>
      </c>
      <c r="HN155" t="s">
        <v>44</v>
      </c>
      <c r="HO155" t="s">
        <v>45</v>
      </c>
      <c r="HP155" t="s">
        <v>41</v>
      </c>
      <c r="HQ155" t="s">
        <v>41</v>
      </c>
      <c r="HS155">
        <v>0</v>
      </c>
      <c r="IK155">
        <v>0</v>
      </c>
    </row>
    <row r="156" spans="1:245" x14ac:dyDescent="0.2">
      <c r="A156">
        <v>18</v>
      </c>
      <c r="B156">
        <v>1</v>
      </c>
      <c r="C156">
        <v>297</v>
      </c>
      <c r="E156" t="s">
        <v>311</v>
      </c>
      <c r="F156" t="s">
        <v>57</v>
      </c>
      <c r="G156" t="s">
        <v>312</v>
      </c>
      <c r="H156" t="s">
        <v>32</v>
      </c>
      <c r="I156">
        <f>I153*J156</f>
        <v>0</v>
      </c>
      <c r="J156">
        <v>0</v>
      </c>
      <c r="K156">
        <v>200</v>
      </c>
      <c r="O156">
        <f t="shared" si="136"/>
        <v>0</v>
      </c>
      <c r="P156">
        <f>ROUND(CQ156*I156,2)</f>
        <v>0</v>
      </c>
      <c r="Q156">
        <f>ROUND(CR156*I156,2)</f>
        <v>0</v>
      </c>
      <c r="R156">
        <f>ROUND(CS156*I156,2)</f>
        <v>0</v>
      </c>
      <c r="S156">
        <f>ROUND(CT156*I156,2)</f>
        <v>0</v>
      </c>
      <c r="T156">
        <f t="shared" si="137"/>
        <v>0</v>
      </c>
      <c r="U156">
        <f>ROUND(CV156*I156,7)</f>
        <v>0</v>
      </c>
      <c r="V156">
        <f>ROUND(CW156*I156,7)</f>
        <v>0</v>
      </c>
      <c r="W156">
        <f t="shared" si="138"/>
        <v>0</v>
      </c>
      <c r="X156">
        <f t="shared" si="139"/>
        <v>0</v>
      </c>
      <c r="Y156">
        <f t="shared" si="140"/>
        <v>0</v>
      </c>
      <c r="AA156">
        <v>449016111</v>
      </c>
      <c r="AB156">
        <f t="shared" si="141"/>
        <v>0</v>
      </c>
      <c r="AC156">
        <f>ROUND((ES156),6)</f>
        <v>0</v>
      </c>
      <c r="AD156">
        <f>ROUND((((ET156)-(EU156))+AE156),6)</f>
        <v>0</v>
      </c>
      <c r="AE156">
        <f t="shared" si="157"/>
        <v>0</v>
      </c>
      <c r="AF156">
        <f t="shared" si="157"/>
        <v>0</v>
      </c>
      <c r="AG156">
        <f t="shared" si="142"/>
        <v>0</v>
      </c>
      <c r="AH156">
        <f t="shared" si="158"/>
        <v>0</v>
      </c>
      <c r="AI156">
        <f t="shared" si="158"/>
        <v>0</v>
      </c>
      <c r="AJ156">
        <f t="shared" si="143"/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110</v>
      </c>
      <c r="AU156">
        <v>73</v>
      </c>
      <c r="AV156">
        <v>1</v>
      </c>
      <c r="AW156">
        <v>1</v>
      </c>
      <c r="AZ156">
        <v>1</v>
      </c>
      <c r="BA156">
        <v>1</v>
      </c>
      <c r="BB156">
        <v>1</v>
      </c>
      <c r="BC156">
        <v>1</v>
      </c>
      <c r="BD156" t="s">
        <v>3</v>
      </c>
      <c r="BE156" t="s">
        <v>3</v>
      </c>
      <c r="BF156" t="s">
        <v>3</v>
      </c>
      <c r="BG156" t="s">
        <v>3</v>
      </c>
      <c r="BH156">
        <v>3</v>
      </c>
      <c r="BI156">
        <v>1</v>
      </c>
      <c r="BJ156" t="s">
        <v>3</v>
      </c>
      <c r="BM156">
        <v>7001</v>
      </c>
      <c r="BN156">
        <v>0</v>
      </c>
      <c r="BO156" t="s">
        <v>3</v>
      </c>
      <c r="BP156">
        <v>0</v>
      </c>
      <c r="BQ156">
        <v>2</v>
      </c>
      <c r="BR156">
        <v>0</v>
      </c>
      <c r="BS156">
        <v>1</v>
      </c>
      <c r="BT156">
        <v>1</v>
      </c>
      <c r="BU156">
        <v>1</v>
      </c>
      <c r="BV156">
        <v>1</v>
      </c>
      <c r="BW156">
        <v>1</v>
      </c>
      <c r="BX156">
        <v>1</v>
      </c>
      <c r="BY156" t="s">
        <v>3</v>
      </c>
      <c r="BZ156">
        <v>110</v>
      </c>
      <c r="CA156">
        <v>73</v>
      </c>
      <c r="CB156" t="s">
        <v>3</v>
      </c>
      <c r="CE156">
        <v>0</v>
      </c>
      <c r="CF156">
        <v>0</v>
      </c>
      <c r="CG156">
        <v>0</v>
      </c>
      <c r="CM156">
        <v>0</v>
      </c>
      <c r="CN156" t="s">
        <v>307</v>
      </c>
      <c r="CO156">
        <v>0</v>
      </c>
      <c r="CP156">
        <f t="shared" si="144"/>
        <v>0</v>
      </c>
      <c r="CQ156">
        <f>ROUND(AL156*BC156,2)</f>
        <v>0</v>
      </c>
      <c r="CR156">
        <f>ROUND(AM156*BB156,2)</f>
        <v>0</v>
      </c>
      <c r="CS156">
        <f>ROUND(AN156*BS156,2)</f>
        <v>0</v>
      </c>
      <c r="CT156">
        <f>ROUND(AO156*BA156,2)</f>
        <v>0</v>
      </c>
      <c r="CU156">
        <f t="shared" si="145"/>
        <v>0</v>
      </c>
      <c r="CV156">
        <f t="shared" si="159"/>
        <v>0</v>
      </c>
      <c r="CW156">
        <f t="shared" si="159"/>
        <v>0</v>
      </c>
      <c r="CX156">
        <f t="shared" si="146"/>
        <v>0</v>
      </c>
      <c r="CY156">
        <f t="shared" si="147"/>
        <v>0</v>
      </c>
      <c r="CZ156">
        <f t="shared" si="148"/>
        <v>0</v>
      </c>
      <c r="DC156" t="s">
        <v>3</v>
      </c>
      <c r="DD156" t="s">
        <v>3</v>
      </c>
      <c r="DE156" t="s">
        <v>3</v>
      </c>
      <c r="DF156" t="s">
        <v>3</v>
      </c>
      <c r="DG156" t="s">
        <v>3</v>
      </c>
      <c r="DH156" t="s">
        <v>3</v>
      </c>
      <c r="DI156" t="s">
        <v>3</v>
      </c>
      <c r="DJ156" t="s">
        <v>3</v>
      </c>
      <c r="DK156" t="s">
        <v>3</v>
      </c>
      <c r="DL156" t="s">
        <v>3</v>
      </c>
      <c r="DM156" t="s">
        <v>3</v>
      </c>
      <c r="DN156">
        <v>0</v>
      </c>
      <c r="DO156">
        <v>0</v>
      </c>
      <c r="DP156">
        <v>1</v>
      </c>
      <c r="DQ156">
        <v>1</v>
      </c>
      <c r="DU156">
        <v>1013</v>
      </c>
      <c r="DV156" t="s">
        <v>32</v>
      </c>
      <c r="DW156" t="s">
        <v>32</v>
      </c>
      <c r="DX156">
        <v>1</v>
      </c>
      <c r="DZ156" t="s">
        <v>3</v>
      </c>
      <c r="EA156" t="s">
        <v>3</v>
      </c>
      <c r="EB156" t="s">
        <v>3</v>
      </c>
      <c r="EC156" t="s">
        <v>3</v>
      </c>
      <c r="EE156">
        <v>416980018</v>
      </c>
      <c r="EF156">
        <v>2</v>
      </c>
      <c r="EG156" t="s">
        <v>40</v>
      </c>
      <c r="EH156">
        <v>7</v>
      </c>
      <c r="EI156" t="s">
        <v>41</v>
      </c>
      <c r="EJ156">
        <v>1</v>
      </c>
      <c r="EK156">
        <v>7001</v>
      </c>
      <c r="EL156" t="s">
        <v>41</v>
      </c>
      <c r="EM156" t="s">
        <v>42</v>
      </c>
      <c r="EO156" t="s">
        <v>308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FQ156">
        <v>0</v>
      </c>
      <c r="FR156">
        <v>0</v>
      </c>
      <c r="FS156">
        <v>0</v>
      </c>
      <c r="FX156">
        <v>110</v>
      </c>
      <c r="FY156">
        <v>73</v>
      </c>
      <c r="GA156" t="s">
        <v>3</v>
      </c>
      <c r="GD156">
        <v>1</v>
      </c>
      <c r="GF156">
        <v>96122438</v>
      </c>
      <c r="GG156">
        <v>2</v>
      </c>
      <c r="GH156">
        <v>1</v>
      </c>
      <c r="GI156">
        <v>-2</v>
      </c>
      <c r="GJ156">
        <v>0</v>
      </c>
      <c r="GK156">
        <v>0</v>
      </c>
      <c r="GL156">
        <f t="shared" si="149"/>
        <v>0</v>
      </c>
      <c r="GM156">
        <f t="shared" si="150"/>
        <v>0</v>
      </c>
      <c r="GN156">
        <f t="shared" si="151"/>
        <v>0</v>
      </c>
      <c r="GO156">
        <f t="shared" si="152"/>
        <v>0</v>
      </c>
      <c r="GP156">
        <f t="shared" si="153"/>
        <v>0</v>
      </c>
      <c r="GR156">
        <v>0</v>
      </c>
      <c r="GS156">
        <v>0</v>
      </c>
      <c r="GT156">
        <v>0</v>
      </c>
      <c r="GU156" t="s">
        <v>3</v>
      </c>
      <c r="GV156">
        <f t="shared" si="154"/>
        <v>0</v>
      </c>
      <c r="GW156">
        <v>1</v>
      </c>
      <c r="GX156">
        <f t="shared" si="155"/>
        <v>0</v>
      </c>
      <c r="HA156">
        <v>0</v>
      </c>
      <c r="HB156">
        <v>0</v>
      </c>
      <c r="HC156">
        <f t="shared" si="156"/>
        <v>0</v>
      </c>
      <c r="HE156" t="s">
        <v>3</v>
      </c>
      <c r="HF156" t="s">
        <v>3</v>
      </c>
      <c r="HM156" t="s">
        <v>23</v>
      </c>
      <c r="HN156" t="s">
        <v>44</v>
      </c>
      <c r="HO156" t="s">
        <v>45</v>
      </c>
      <c r="HP156" t="s">
        <v>41</v>
      </c>
      <c r="HQ156" t="s">
        <v>41</v>
      </c>
      <c r="HS156">
        <v>0</v>
      </c>
      <c r="IK156">
        <v>0</v>
      </c>
    </row>
    <row r="157" spans="1:245" x14ac:dyDescent="0.2">
      <c r="A157">
        <v>18</v>
      </c>
      <c r="B157">
        <v>1</v>
      </c>
      <c r="C157">
        <v>298</v>
      </c>
      <c r="E157" t="s">
        <v>313</v>
      </c>
      <c r="F157" t="s">
        <v>92</v>
      </c>
      <c r="G157" t="s">
        <v>314</v>
      </c>
      <c r="H157" t="s">
        <v>32</v>
      </c>
      <c r="I157">
        <f>I153*J157</f>
        <v>0</v>
      </c>
      <c r="J157">
        <v>0</v>
      </c>
      <c r="K157">
        <v>200</v>
      </c>
      <c r="O157">
        <f t="shared" si="136"/>
        <v>0</v>
      </c>
      <c r="P157">
        <f>ROUND(CQ157*I157,2)</f>
        <v>0</v>
      </c>
      <c r="Q157">
        <f>ROUND(CR157*I157,2)</f>
        <v>0</v>
      </c>
      <c r="R157">
        <f>ROUND(CS157*I157,2)</f>
        <v>0</v>
      </c>
      <c r="S157">
        <f>ROUND(CT157*I157,2)</f>
        <v>0</v>
      </c>
      <c r="T157">
        <f t="shared" si="137"/>
        <v>0</v>
      </c>
      <c r="U157">
        <f>ROUND(CV157*I157,7)</f>
        <v>0</v>
      </c>
      <c r="V157">
        <f>ROUND(CW157*I157,7)</f>
        <v>0</v>
      </c>
      <c r="W157">
        <f t="shared" si="138"/>
        <v>0</v>
      </c>
      <c r="X157">
        <f t="shared" si="139"/>
        <v>0</v>
      </c>
      <c r="Y157">
        <f t="shared" si="140"/>
        <v>0</v>
      </c>
      <c r="AA157">
        <v>449016111</v>
      </c>
      <c r="AB157">
        <f t="shared" si="141"/>
        <v>0</v>
      </c>
      <c r="AC157">
        <f>ROUND((ES157),6)</f>
        <v>0</v>
      </c>
      <c r="AD157">
        <f>ROUND((((ET157)-(EU157))+AE157),6)</f>
        <v>0</v>
      </c>
      <c r="AE157">
        <f t="shared" si="157"/>
        <v>0</v>
      </c>
      <c r="AF157">
        <f t="shared" si="157"/>
        <v>0</v>
      </c>
      <c r="AG157">
        <f t="shared" si="142"/>
        <v>0</v>
      </c>
      <c r="AH157">
        <f t="shared" si="158"/>
        <v>0</v>
      </c>
      <c r="AI157">
        <f t="shared" si="158"/>
        <v>0</v>
      </c>
      <c r="AJ157">
        <f t="shared" si="143"/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110</v>
      </c>
      <c r="AU157">
        <v>73</v>
      </c>
      <c r="AV157">
        <v>1</v>
      </c>
      <c r="AW157">
        <v>1</v>
      </c>
      <c r="AZ157">
        <v>1</v>
      </c>
      <c r="BA157">
        <v>1</v>
      </c>
      <c r="BB157">
        <v>1</v>
      </c>
      <c r="BC157">
        <v>1</v>
      </c>
      <c r="BD157" t="s">
        <v>3</v>
      </c>
      <c r="BE157" t="s">
        <v>3</v>
      </c>
      <c r="BF157" t="s">
        <v>3</v>
      </c>
      <c r="BG157" t="s">
        <v>3</v>
      </c>
      <c r="BH157">
        <v>3</v>
      </c>
      <c r="BI157">
        <v>1</v>
      </c>
      <c r="BJ157" t="s">
        <v>3</v>
      </c>
      <c r="BM157">
        <v>7001</v>
      </c>
      <c r="BN157">
        <v>0</v>
      </c>
      <c r="BO157" t="s">
        <v>3</v>
      </c>
      <c r="BP157">
        <v>0</v>
      </c>
      <c r="BQ157">
        <v>2</v>
      </c>
      <c r="BR157">
        <v>0</v>
      </c>
      <c r="BS157">
        <v>1</v>
      </c>
      <c r="BT157">
        <v>1</v>
      </c>
      <c r="BU157">
        <v>1</v>
      </c>
      <c r="BV157">
        <v>1</v>
      </c>
      <c r="BW157">
        <v>1</v>
      </c>
      <c r="BX157">
        <v>1</v>
      </c>
      <c r="BY157" t="s">
        <v>3</v>
      </c>
      <c r="BZ157">
        <v>110</v>
      </c>
      <c r="CA157">
        <v>73</v>
      </c>
      <c r="CB157" t="s">
        <v>3</v>
      </c>
      <c r="CE157">
        <v>0</v>
      </c>
      <c r="CF157">
        <v>0</v>
      </c>
      <c r="CG157">
        <v>0</v>
      </c>
      <c r="CM157">
        <v>0</v>
      </c>
      <c r="CN157" t="s">
        <v>307</v>
      </c>
      <c r="CO157">
        <v>0</v>
      </c>
      <c r="CP157">
        <f t="shared" si="144"/>
        <v>0</v>
      </c>
      <c r="CQ157">
        <f>ROUND(AL157*BC157,2)</f>
        <v>0</v>
      </c>
      <c r="CR157">
        <f>ROUND(AM157*BB157,2)</f>
        <v>0</v>
      </c>
      <c r="CS157">
        <f>ROUND(AN157*BS157,2)</f>
        <v>0</v>
      </c>
      <c r="CT157">
        <f>ROUND(AO157*BA157,2)</f>
        <v>0</v>
      </c>
      <c r="CU157">
        <f t="shared" si="145"/>
        <v>0</v>
      </c>
      <c r="CV157">
        <f t="shared" si="159"/>
        <v>0</v>
      </c>
      <c r="CW157">
        <f t="shared" si="159"/>
        <v>0</v>
      </c>
      <c r="CX157">
        <f t="shared" si="146"/>
        <v>0</v>
      </c>
      <c r="CY157">
        <f t="shared" si="147"/>
        <v>0</v>
      </c>
      <c r="CZ157">
        <f t="shared" si="148"/>
        <v>0</v>
      </c>
      <c r="DC157" t="s">
        <v>3</v>
      </c>
      <c r="DD157" t="s">
        <v>3</v>
      </c>
      <c r="DE157" t="s">
        <v>3</v>
      </c>
      <c r="DF157" t="s">
        <v>3</v>
      </c>
      <c r="DG157" t="s">
        <v>3</v>
      </c>
      <c r="DH157" t="s">
        <v>3</v>
      </c>
      <c r="DI157" t="s">
        <v>3</v>
      </c>
      <c r="DJ157" t="s">
        <v>3</v>
      </c>
      <c r="DK157" t="s">
        <v>3</v>
      </c>
      <c r="DL157" t="s">
        <v>3</v>
      </c>
      <c r="DM157" t="s">
        <v>3</v>
      </c>
      <c r="DN157">
        <v>0</v>
      </c>
      <c r="DO157">
        <v>0</v>
      </c>
      <c r="DP157">
        <v>1</v>
      </c>
      <c r="DQ157">
        <v>1</v>
      </c>
      <c r="DU157">
        <v>1013</v>
      </c>
      <c r="DV157" t="s">
        <v>32</v>
      </c>
      <c r="DW157" t="s">
        <v>32</v>
      </c>
      <c r="DX157">
        <v>1</v>
      </c>
      <c r="DZ157" t="s">
        <v>3</v>
      </c>
      <c r="EA157" t="s">
        <v>3</v>
      </c>
      <c r="EB157" t="s">
        <v>3</v>
      </c>
      <c r="EC157" t="s">
        <v>3</v>
      </c>
      <c r="EE157">
        <v>416980018</v>
      </c>
      <c r="EF157">
        <v>2</v>
      </c>
      <c r="EG157" t="s">
        <v>40</v>
      </c>
      <c r="EH157">
        <v>7</v>
      </c>
      <c r="EI157" t="s">
        <v>41</v>
      </c>
      <c r="EJ157">
        <v>1</v>
      </c>
      <c r="EK157">
        <v>7001</v>
      </c>
      <c r="EL157" t="s">
        <v>41</v>
      </c>
      <c r="EM157" t="s">
        <v>42</v>
      </c>
      <c r="EO157" t="s">
        <v>308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FQ157">
        <v>0</v>
      </c>
      <c r="FR157">
        <v>0</v>
      </c>
      <c r="FS157">
        <v>0</v>
      </c>
      <c r="FX157">
        <v>110</v>
      </c>
      <c r="FY157">
        <v>73</v>
      </c>
      <c r="GA157" t="s">
        <v>3</v>
      </c>
      <c r="GD157">
        <v>1</v>
      </c>
      <c r="GF157">
        <v>-722686427</v>
      </c>
      <c r="GG157">
        <v>2</v>
      </c>
      <c r="GH157">
        <v>1</v>
      </c>
      <c r="GI157">
        <v>-2</v>
      </c>
      <c r="GJ157">
        <v>0</v>
      </c>
      <c r="GK157">
        <v>0</v>
      </c>
      <c r="GL157">
        <f t="shared" si="149"/>
        <v>0</v>
      </c>
      <c r="GM157">
        <f t="shared" si="150"/>
        <v>0</v>
      </c>
      <c r="GN157">
        <f t="shared" si="151"/>
        <v>0</v>
      </c>
      <c r="GO157">
        <f t="shared" si="152"/>
        <v>0</v>
      </c>
      <c r="GP157">
        <f t="shared" si="153"/>
        <v>0</v>
      </c>
      <c r="GR157">
        <v>0</v>
      </c>
      <c r="GS157">
        <v>0</v>
      </c>
      <c r="GT157">
        <v>0</v>
      </c>
      <c r="GU157" t="s">
        <v>3</v>
      </c>
      <c r="GV157">
        <f t="shared" si="154"/>
        <v>0</v>
      </c>
      <c r="GW157">
        <v>1</v>
      </c>
      <c r="GX157">
        <f t="shared" si="155"/>
        <v>0</v>
      </c>
      <c r="HA157">
        <v>0</v>
      </c>
      <c r="HB157">
        <v>0</v>
      </c>
      <c r="HC157">
        <f t="shared" si="156"/>
        <v>0</v>
      </c>
      <c r="HE157" t="s">
        <v>3</v>
      </c>
      <c r="HF157" t="s">
        <v>3</v>
      </c>
      <c r="HM157" t="s">
        <v>23</v>
      </c>
      <c r="HN157" t="s">
        <v>44</v>
      </c>
      <c r="HO157" t="s">
        <v>45</v>
      </c>
      <c r="HP157" t="s">
        <v>41</v>
      </c>
      <c r="HQ157" t="s">
        <v>41</v>
      </c>
      <c r="HS157">
        <v>0</v>
      </c>
      <c r="IK157">
        <v>0</v>
      </c>
    </row>
    <row r="158" spans="1:245" x14ac:dyDescent="0.2">
      <c r="A158">
        <v>18</v>
      </c>
      <c r="B158">
        <v>1</v>
      </c>
      <c r="C158">
        <v>299</v>
      </c>
      <c r="E158" t="s">
        <v>315</v>
      </c>
      <c r="F158" t="s">
        <v>72</v>
      </c>
      <c r="G158" t="s">
        <v>73</v>
      </c>
      <c r="H158" t="s">
        <v>32</v>
      </c>
      <c r="I158">
        <f>I153*J158</f>
        <v>0</v>
      </c>
      <c r="J158">
        <v>0</v>
      </c>
      <c r="K158">
        <v>200</v>
      </c>
      <c r="O158">
        <f t="shared" si="136"/>
        <v>0</v>
      </c>
      <c r="P158">
        <f>ROUND(CQ158*I158,2)</f>
        <v>0</v>
      </c>
      <c r="Q158">
        <f>ROUND(CR158*I158,2)</f>
        <v>0</v>
      </c>
      <c r="R158">
        <f>ROUND(CS158*I158,2)</f>
        <v>0</v>
      </c>
      <c r="S158">
        <f>ROUND(CT158*I158,2)</f>
        <v>0</v>
      </c>
      <c r="T158">
        <f t="shared" si="137"/>
        <v>0</v>
      </c>
      <c r="U158">
        <f>ROUND(CV158*I158,7)</f>
        <v>0</v>
      </c>
      <c r="V158">
        <f>ROUND(CW158*I158,7)</f>
        <v>0</v>
      </c>
      <c r="W158">
        <f t="shared" si="138"/>
        <v>0</v>
      </c>
      <c r="X158">
        <f t="shared" si="139"/>
        <v>0</v>
      </c>
      <c r="Y158">
        <f t="shared" si="140"/>
        <v>0</v>
      </c>
      <c r="AA158">
        <v>449016111</v>
      </c>
      <c r="AB158">
        <f t="shared" si="141"/>
        <v>0</v>
      </c>
      <c r="AC158">
        <f>ROUND((ES158),6)</f>
        <v>0</v>
      </c>
      <c r="AD158">
        <f>ROUND((((ET158)-(EU158))+AE158),6)</f>
        <v>0</v>
      </c>
      <c r="AE158">
        <f t="shared" si="157"/>
        <v>0</v>
      </c>
      <c r="AF158">
        <f t="shared" si="157"/>
        <v>0</v>
      </c>
      <c r="AG158">
        <f t="shared" si="142"/>
        <v>0</v>
      </c>
      <c r="AH158">
        <f t="shared" si="158"/>
        <v>0</v>
      </c>
      <c r="AI158">
        <f t="shared" si="158"/>
        <v>0</v>
      </c>
      <c r="AJ158">
        <f t="shared" si="143"/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110</v>
      </c>
      <c r="AU158">
        <v>73</v>
      </c>
      <c r="AV158">
        <v>1</v>
      </c>
      <c r="AW158">
        <v>1</v>
      </c>
      <c r="AZ158">
        <v>1</v>
      </c>
      <c r="BA158">
        <v>1</v>
      </c>
      <c r="BB158">
        <v>1</v>
      </c>
      <c r="BC158">
        <v>1</v>
      </c>
      <c r="BD158" t="s">
        <v>3</v>
      </c>
      <c r="BE158" t="s">
        <v>3</v>
      </c>
      <c r="BF158" t="s">
        <v>3</v>
      </c>
      <c r="BG158" t="s">
        <v>3</v>
      </c>
      <c r="BH158">
        <v>3</v>
      </c>
      <c r="BI158">
        <v>1</v>
      </c>
      <c r="BJ158" t="s">
        <v>3</v>
      </c>
      <c r="BM158">
        <v>7001</v>
      </c>
      <c r="BN158">
        <v>0</v>
      </c>
      <c r="BO158" t="s">
        <v>3</v>
      </c>
      <c r="BP158">
        <v>0</v>
      </c>
      <c r="BQ158">
        <v>2</v>
      </c>
      <c r="BR158">
        <v>0</v>
      </c>
      <c r="BS158">
        <v>1</v>
      </c>
      <c r="BT158">
        <v>1</v>
      </c>
      <c r="BU158">
        <v>1</v>
      </c>
      <c r="BV158">
        <v>1</v>
      </c>
      <c r="BW158">
        <v>1</v>
      </c>
      <c r="BX158">
        <v>1</v>
      </c>
      <c r="BY158" t="s">
        <v>3</v>
      </c>
      <c r="BZ158">
        <v>110</v>
      </c>
      <c r="CA158">
        <v>73</v>
      </c>
      <c r="CB158" t="s">
        <v>3</v>
      </c>
      <c r="CE158">
        <v>0</v>
      </c>
      <c r="CF158">
        <v>0</v>
      </c>
      <c r="CG158">
        <v>0</v>
      </c>
      <c r="CM158">
        <v>0</v>
      </c>
      <c r="CN158" t="s">
        <v>307</v>
      </c>
      <c r="CO158">
        <v>0</v>
      </c>
      <c r="CP158">
        <f t="shared" si="144"/>
        <v>0</v>
      </c>
      <c r="CQ158">
        <f>ROUND(AL158*BC158,2)</f>
        <v>0</v>
      </c>
      <c r="CR158">
        <f>ROUND(AM158*BB158,2)</f>
        <v>0</v>
      </c>
      <c r="CS158">
        <f>ROUND(AN158*BS158,2)</f>
        <v>0</v>
      </c>
      <c r="CT158">
        <f>ROUND(AO158*BA158,2)</f>
        <v>0</v>
      </c>
      <c r="CU158">
        <f t="shared" si="145"/>
        <v>0</v>
      </c>
      <c r="CV158">
        <f t="shared" si="159"/>
        <v>0</v>
      </c>
      <c r="CW158">
        <f t="shared" si="159"/>
        <v>0</v>
      </c>
      <c r="CX158">
        <f t="shared" si="146"/>
        <v>0</v>
      </c>
      <c r="CY158">
        <f t="shared" si="147"/>
        <v>0</v>
      </c>
      <c r="CZ158">
        <f t="shared" si="148"/>
        <v>0</v>
      </c>
      <c r="DC158" t="s">
        <v>3</v>
      </c>
      <c r="DD158" t="s">
        <v>3</v>
      </c>
      <c r="DE158" t="s">
        <v>3</v>
      </c>
      <c r="DF158" t="s">
        <v>3</v>
      </c>
      <c r="DG158" t="s">
        <v>3</v>
      </c>
      <c r="DH158" t="s">
        <v>3</v>
      </c>
      <c r="DI158" t="s">
        <v>3</v>
      </c>
      <c r="DJ158" t="s">
        <v>3</v>
      </c>
      <c r="DK158" t="s">
        <v>3</v>
      </c>
      <c r="DL158" t="s">
        <v>3</v>
      </c>
      <c r="DM158" t="s">
        <v>3</v>
      </c>
      <c r="DN158">
        <v>0</v>
      </c>
      <c r="DO158">
        <v>0</v>
      </c>
      <c r="DP158">
        <v>1</v>
      </c>
      <c r="DQ158">
        <v>1</v>
      </c>
      <c r="DU158">
        <v>1013</v>
      </c>
      <c r="DV158" t="s">
        <v>32</v>
      </c>
      <c r="DW158" t="s">
        <v>32</v>
      </c>
      <c r="DX158">
        <v>1</v>
      </c>
      <c r="DZ158" t="s">
        <v>3</v>
      </c>
      <c r="EA158" t="s">
        <v>3</v>
      </c>
      <c r="EB158" t="s">
        <v>3</v>
      </c>
      <c r="EC158" t="s">
        <v>3</v>
      </c>
      <c r="EE158">
        <v>416980018</v>
      </c>
      <c r="EF158">
        <v>2</v>
      </c>
      <c r="EG158" t="s">
        <v>40</v>
      </c>
      <c r="EH158">
        <v>7</v>
      </c>
      <c r="EI158" t="s">
        <v>41</v>
      </c>
      <c r="EJ158">
        <v>1</v>
      </c>
      <c r="EK158">
        <v>7001</v>
      </c>
      <c r="EL158" t="s">
        <v>41</v>
      </c>
      <c r="EM158" t="s">
        <v>42</v>
      </c>
      <c r="EO158" t="s">
        <v>308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FQ158">
        <v>0</v>
      </c>
      <c r="FR158">
        <v>0</v>
      </c>
      <c r="FS158">
        <v>0</v>
      </c>
      <c r="FX158">
        <v>110</v>
      </c>
      <c r="FY158">
        <v>73</v>
      </c>
      <c r="GA158" t="s">
        <v>3</v>
      </c>
      <c r="GD158">
        <v>1</v>
      </c>
      <c r="GF158">
        <v>375182205</v>
      </c>
      <c r="GG158">
        <v>2</v>
      </c>
      <c r="GH158">
        <v>1</v>
      </c>
      <c r="GI158">
        <v>-2</v>
      </c>
      <c r="GJ158">
        <v>0</v>
      </c>
      <c r="GK158">
        <v>0</v>
      </c>
      <c r="GL158">
        <f t="shared" si="149"/>
        <v>0</v>
      </c>
      <c r="GM158">
        <f t="shared" si="150"/>
        <v>0</v>
      </c>
      <c r="GN158">
        <f t="shared" si="151"/>
        <v>0</v>
      </c>
      <c r="GO158">
        <f t="shared" si="152"/>
        <v>0</v>
      </c>
      <c r="GP158">
        <f t="shared" si="153"/>
        <v>0</v>
      </c>
      <c r="GR158">
        <v>0</v>
      </c>
      <c r="GS158">
        <v>0</v>
      </c>
      <c r="GT158">
        <v>0</v>
      </c>
      <c r="GU158" t="s">
        <v>3</v>
      </c>
      <c r="GV158">
        <f t="shared" si="154"/>
        <v>0</v>
      </c>
      <c r="GW158">
        <v>1</v>
      </c>
      <c r="GX158">
        <f t="shared" si="155"/>
        <v>0</v>
      </c>
      <c r="HA158">
        <v>0</v>
      </c>
      <c r="HB158">
        <v>0</v>
      </c>
      <c r="HC158">
        <f t="shared" si="156"/>
        <v>0</v>
      </c>
      <c r="HE158" t="s">
        <v>3</v>
      </c>
      <c r="HF158" t="s">
        <v>3</v>
      </c>
      <c r="HM158" t="s">
        <v>23</v>
      </c>
      <c r="HN158" t="s">
        <v>44</v>
      </c>
      <c r="HO158" t="s">
        <v>45</v>
      </c>
      <c r="HP158" t="s">
        <v>41</v>
      </c>
      <c r="HQ158" t="s">
        <v>41</v>
      </c>
      <c r="HS158">
        <v>0</v>
      </c>
      <c r="IK158">
        <v>0</v>
      </c>
    </row>
    <row r="159" spans="1:245" x14ac:dyDescent="0.2">
      <c r="A159">
        <v>17</v>
      </c>
      <c r="B159">
        <v>1</v>
      </c>
      <c r="C159">
        <f>ROW(SmtRes!A304)</f>
        <v>304</v>
      </c>
      <c r="D159">
        <f>ROW(EtalonRes!A305)</f>
        <v>305</v>
      </c>
      <c r="E159" t="s">
        <v>316</v>
      </c>
      <c r="F159" t="s">
        <v>317</v>
      </c>
      <c r="G159" t="s">
        <v>318</v>
      </c>
      <c r="H159" t="s">
        <v>32</v>
      </c>
      <c r="I159">
        <v>1</v>
      </c>
      <c r="J159">
        <v>0</v>
      </c>
      <c r="K159">
        <v>1</v>
      </c>
      <c r="O159">
        <f t="shared" si="136"/>
        <v>254.34</v>
      </c>
      <c r="P159">
        <f>SUMIF(SmtRes!AQ300:'SmtRes'!AQ304,"=1",SmtRes!DF300:'SmtRes'!DF304)</f>
        <v>0</v>
      </c>
      <c r="Q159">
        <f>SUMIF(SmtRes!AQ300:'SmtRes'!AQ304,"=1",SmtRes!DG300:'SmtRes'!DG304)</f>
        <v>132.82999999999998</v>
      </c>
      <c r="R159">
        <f>SUMIF(SmtRes!AQ300:'SmtRes'!AQ304,"=1",SmtRes!DH300:'SmtRes'!DH304)</f>
        <v>46.74</v>
      </c>
      <c r="S159">
        <f>SUMIF(SmtRes!AQ300:'SmtRes'!AQ304,"=1",SmtRes!DI300:'SmtRes'!DI304)</f>
        <v>74.77</v>
      </c>
      <c r="T159">
        <f t="shared" si="137"/>
        <v>0</v>
      </c>
      <c r="U159">
        <f>SUMIF(SmtRes!AQ300:'SmtRes'!AQ304,"=1",SmtRes!CV300:'SmtRes'!CV304)</f>
        <v>0.156</v>
      </c>
      <c r="V159">
        <f>SUMIF(SmtRes!AQ300:'SmtRes'!AQ304,"=1",SmtRes!CW300:'SmtRes'!CW304)</f>
        <v>6.6000000000000003E-2</v>
      </c>
      <c r="W159">
        <f t="shared" si="138"/>
        <v>0</v>
      </c>
      <c r="X159">
        <f t="shared" si="139"/>
        <v>109.36</v>
      </c>
      <c r="Y159">
        <f t="shared" si="140"/>
        <v>55.89</v>
      </c>
      <c r="AA159">
        <v>449016111</v>
      </c>
      <c r="AB159">
        <f t="shared" si="141"/>
        <v>166.95671999999999</v>
      </c>
      <c r="AC159">
        <f>ROUND((0),6)</f>
        <v>0</v>
      </c>
      <c r="AD159">
        <f>ROUND((((SUM(SmtRes!BR300:'SmtRes'!BR304))-(SUM(SmtRes!BS300:'SmtRes'!BS304)))+AE159),6)</f>
        <v>92.190600000000003</v>
      </c>
      <c r="AE159">
        <f>ROUND((SUM(SmtRes!BS300:'SmtRes'!BS304)),6)</f>
        <v>46.735140000000001</v>
      </c>
      <c r="AF159">
        <f>ROUND((SUM(SmtRes!BT300:'SmtRes'!BT304)),6)</f>
        <v>74.766120000000001</v>
      </c>
      <c r="AG159">
        <f t="shared" si="142"/>
        <v>0</v>
      </c>
      <c r="AH159">
        <f>(SUM(SmtRes!BU300:'SmtRes'!BU304))</f>
        <v>0.156</v>
      </c>
      <c r="AI159">
        <f>(SUM(SmtRes!BV300:'SmtRes'!BV304))</f>
        <v>6.6000000000000003E-2</v>
      </c>
      <c r="AJ159">
        <f t="shared" si="143"/>
        <v>0</v>
      </c>
      <c r="AK159">
        <v>746.61980000000005</v>
      </c>
      <c r="AL159">
        <v>34.313600000000001</v>
      </c>
      <c r="AM159">
        <v>307.30200000000002</v>
      </c>
      <c r="AN159">
        <v>155.78380000000001</v>
      </c>
      <c r="AO159">
        <v>249.22040000000001</v>
      </c>
      <c r="AP159">
        <v>0</v>
      </c>
      <c r="AQ159">
        <v>0.52</v>
      </c>
      <c r="AR159">
        <v>0.22</v>
      </c>
      <c r="AS159">
        <v>0</v>
      </c>
      <c r="AT159">
        <v>90</v>
      </c>
      <c r="AU159">
        <v>46</v>
      </c>
      <c r="AV159">
        <v>1</v>
      </c>
      <c r="AW159">
        <v>1</v>
      </c>
      <c r="AZ159">
        <v>1</v>
      </c>
      <c r="BA159">
        <v>1</v>
      </c>
      <c r="BB159">
        <v>1</v>
      </c>
      <c r="BC159">
        <v>1</v>
      </c>
      <c r="BD159" t="s">
        <v>3</v>
      </c>
      <c r="BE159" t="s">
        <v>3</v>
      </c>
      <c r="BF159" t="s">
        <v>3</v>
      </c>
      <c r="BG159" t="s">
        <v>3</v>
      </c>
      <c r="BH159">
        <v>0</v>
      </c>
      <c r="BI159">
        <v>2</v>
      </c>
      <c r="BJ159" t="s">
        <v>319</v>
      </c>
      <c r="BM159">
        <v>111003</v>
      </c>
      <c r="BN159">
        <v>0</v>
      </c>
      <c r="BO159" t="s">
        <v>3</v>
      </c>
      <c r="BP159">
        <v>0</v>
      </c>
      <c r="BQ159">
        <v>3</v>
      </c>
      <c r="BR159">
        <v>0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 t="s">
        <v>3</v>
      </c>
      <c r="BZ159">
        <v>90</v>
      </c>
      <c r="CA159">
        <v>46</v>
      </c>
      <c r="CB159" t="s">
        <v>3</v>
      </c>
      <c r="CE159">
        <v>0</v>
      </c>
      <c r="CF159">
        <v>0</v>
      </c>
      <c r="CG159">
        <v>0</v>
      </c>
      <c r="CM159">
        <v>0</v>
      </c>
      <c r="CN159" t="s">
        <v>320</v>
      </c>
      <c r="CO159">
        <v>0</v>
      </c>
      <c r="CP159">
        <f t="shared" si="144"/>
        <v>254.33999999999997</v>
      </c>
      <c r="CQ159">
        <f>SUMIF(SmtRes!AQ300:'SmtRes'!AQ304,"=1",SmtRes!AA300:'SmtRes'!AA304)</f>
        <v>115.81</v>
      </c>
      <c r="CR159">
        <f>SUMIF(SmtRes!AQ300:'SmtRes'!AQ304,"=1",SmtRes!AB300:'SmtRes'!AB304)</f>
        <v>2791.3199999999997</v>
      </c>
      <c r="CS159">
        <f>SUMIF(SmtRes!AQ300:'SmtRes'!AQ304,"=1",SmtRes!AC300:'SmtRes'!AC304)</f>
        <v>1264.6400000000001</v>
      </c>
      <c r="CT159">
        <f>SUMIF(SmtRes!AQ300:'SmtRes'!AQ304,"=1",SmtRes!AD300:'SmtRes'!AD304)</f>
        <v>479.27</v>
      </c>
      <c r="CU159">
        <f t="shared" si="145"/>
        <v>0</v>
      </c>
      <c r="CV159">
        <f>SUMIF(SmtRes!AQ300:'SmtRes'!AQ304,"=1",SmtRes!BU300:'SmtRes'!BU304)</f>
        <v>0.156</v>
      </c>
      <c r="CW159">
        <f>SUMIF(SmtRes!AQ300:'SmtRes'!AQ304,"=1",SmtRes!BV300:'SmtRes'!BV304)</f>
        <v>6.6000000000000003E-2</v>
      </c>
      <c r="CX159">
        <f t="shared" si="146"/>
        <v>0</v>
      </c>
      <c r="CY159">
        <f t="shared" si="147"/>
        <v>109.35899999999999</v>
      </c>
      <c r="CZ159">
        <f t="shared" si="148"/>
        <v>55.89459999999999</v>
      </c>
      <c r="DB159">
        <v>6</v>
      </c>
      <c r="DC159" t="s">
        <v>3</v>
      </c>
      <c r="DD159" t="s">
        <v>38</v>
      </c>
      <c r="DE159" t="s">
        <v>321</v>
      </c>
      <c r="DF159" t="s">
        <v>321</v>
      </c>
      <c r="DG159" t="s">
        <v>321</v>
      </c>
      <c r="DH159" t="s">
        <v>3</v>
      </c>
      <c r="DI159" t="s">
        <v>321</v>
      </c>
      <c r="DJ159" t="s">
        <v>321</v>
      </c>
      <c r="DK159" t="s">
        <v>3</v>
      </c>
      <c r="DL159" t="s">
        <v>3</v>
      </c>
      <c r="DM159" t="s">
        <v>3</v>
      </c>
      <c r="DN159">
        <v>0</v>
      </c>
      <c r="DO159">
        <v>0</v>
      </c>
      <c r="DP159">
        <v>1</v>
      </c>
      <c r="DQ159">
        <v>1</v>
      </c>
      <c r="DU159">
        <v>1013</v>
      </c>
      <c r="DV159" t="s">
        <v>32</v>
      </c>
      <c r="DW159" t="s">
        <v>32</v>
      </c>
      <c r="DX159">
        <v>1</v>
      </c>
      <c r="DZ159" t="s">
        <v>3</v>
      </c>
      <c r="EA159" t="s">
        <v>3</v>
      </c>
      <c r="EB159" t="s">
        <v>3</v>
      </c>
      <c r="EC159" t="s">
        <v>3</v>
      </c>
      <c r="EE159">
        <v>416979913</v>
      </c>
      <c r="EF159">
        <v>3</v>
      </c>
      <c r="EG159" t="s">
        <v>322</v>
      </c>
      <c r="EH159">
        <v>0</v>
      </c>
      <c r="EI159" t="s">
        <v>3</v>
      </c>
      <c r="EJ159">
        <v>2</v>
      </c>
      <c r="EK159">
        <v>111003</v>
      </c>
      <c r="EL159" t="s">
        <v>323</v>
      </c>
      <c r="EM159" t="s">
        <v>324</v>
      </c>
      <c r="EO159" t="s">
        <v>325</v>
      </c>
      <c r="EQ159">
        <v>512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0.52</v>
      </c>
      <c r="EX159">
        <v>0.22</v>
      </c>
      <c r="EY159">
        <v>0</v>
      </c>
      <c r="FQ159">
        <v>0</v>
      </c>
      <c r="FR159">
        <v>0</v>
      </c>
      <c r="FS159">
        <v>0</v>
      </c>
      <c r="FX159">
        <v>90</v>
      </c>
      <c r="FY159">
        <v>46</v>
      </c>
      <c r="GA159" t="s">
        <v>3</v>
      </c>
      <c r="GD159">
        <v>1</v>
      </c>
      <c r="GF159">
        <v>929078818</v>
      </c>
      <c r="GG159">
        <v>2</v>
      </c>
      <c r="GH159">
        <v>1</v>
      </c>
      <c r="GI159">
        <v>-2</v>
      </c>
      <c r="GJ159">
        <v>0</v>
      </c>
      <c r="GK159">
        <v>0</v>
      </c>
      <c r="GL159">
        <f t="shared" si="149"/>
        <v>0</v>
      </c>
      <c r="GM159">
        <f t="shared" si="150"/>
        <v>419.59</v>
      </c>
      <c r="GN159">
        <f t="shared" si="151"/>
        <v>0</v>
      </c>
      <c r="GO159">
        <f t="shared" si="152"/>
        <v>419.59</v>
      </c>
      <c r="GP159">
        <f t="shared" si="153"/>
        <v>0</v>
      </c>
      <c r="GR159">
        <v>0</v>
      </c>
      <c r="GS159">
        <v>0</v>
      </c>
      <c r="GT159">
        <v>0</v>
      </c>
      <c r="GU159" t="s">
        <v>3</v>
      </c>
      <c r="GV159">
        <f t="shared" si="154"/>
        <v>0</v>
      </c>
      <c r="GW159">
        <v>1</v>
      </c>
      <c r="GX159">
        <f t="shared" si="155"/>
        <v>0</v>
      </c>
      <c r="HA159">
        <v>0</v>
      </c>
      <c r="HB159">
        <v>0</v>
      </c>
      <c r="HC159">
        <f t="shared" si="156"/>
        <v>0</v>
      </c>
      <c r="HE159" t="s">
        <v>3</v>
      </c>
      <c r="HF159" t="s">
        <v>3</v>
      </c>
      <c r="HM159" t="s">
        <v>3</v>
      </c>
      <c r="HN159" t="s">
        <v>326</v>
      </c>
      <c r="HO159" t="s">
        <v>327</v>
      </c>
      <c r="HP159" t="s">
        <v>323</v>
      </c>
      <c r="HQ159" t="s">
        <v>323</v>
      </c>
      <c r="HS159">
        <v>0</v>
      </c>
      <c r="IK159">
        <v>0</v>
      </c>
    </row>
    <row r="160" spans="1:245" x14ac:dyDescent="0.2">
      <c r="A160">
        <v>17</v>
      </c>
      <c r="B160">
        <v>1</v>
      </c>
      <c r="C160">
        <f>ROW(SmtRes!A309)</f>
        <v>309</v>
      </c>
      <c r="D160">
        <f>ROW(EtalonRes!A311)</f>
        <v>311</v>
      </c>
      <c r="E160" t="s">
        <v>328</v>
      </c>
      <c r="F160" t="s">
        <v>317</v>
      </c>
      <c r="G160" t="s">
        <v>329</v>
      </c>
      <c r="H160" t="s">
        <v>32</v>
      </c>
      <c r="I160">
        <v>1</v>
      </c>
      <c r="J160">
        <v>0</v>
      </c>
      <c r="K160">
        <v>1</v>
      </c>
      <c r="O160">
        <f t="shared" si="136"/>
        <v>847.75</v>
      </c>
      <c r="P160">
        <f>SUMIF(SmtRes!AQ305:'SmtRes'!AQ309,"=1",SmtRes!DF305:'SmtRes'!DF309)</f>
        <v>0</v>
      </c>
      <c r="Q160">
        <f>SUMIF(SmtRes!AQ305:'SmtRes'!AQ309,"=1",SmtRes!DG305:'SmtRes'!DG309)</f>
        <v>442.75</v>
      </c>
      <c r="R160">
        <f>SUMIF(SmtRes!AQ305:'SmtRes'!AQ309,"=1",SmtRes!DH305:'SmtRes'!DH309)</f>
        <v>155.78</v>
      </c>
      <c r="S160">
        <f>SUMIF(SmtRes!AQ305:'SmtRes'!AQ309,"=1",SmtRes!DI305:'SmtRes'!DI309)</f>
        <v>249.22</v>
      </c>
      <c r="T160">
        <f t="shared" si="137"/>
        <v>0</v>
      </c>
      <c r="U160">
        <f>SUMIF(SmtRes!AQ305:'SmtRes'!AQ309,"=1",SmtRes!CV305:'SmtRes'!CV309)</f>
        <v>0.52</v>
      </c>
      <c r="V160">
        <f>SUMIF(SmtRes!AQ305:'SmtRes'!AQ309,"=1",SmtRes!CW305:'SmtRes'!CW309)</f>
        <v>0.22</v>
      </c>
      <c r="W160">
        <f t="shared" si="138"/>
        <v>0</v>
      </c>
      <c r="X160">
        <f t="shared" si="139"/>
        <v>364.5</v>
      </c>
      <c r="Y160">
        <f t="shared" si="140"/>
        <v>186.3</v>
      </c>
      <c r="AA160">
        <v>449016111</v>
      </c>
      <c r="AB160">
        <f t="shared" si="141"/>
        <v>556.52239999999995</v>
      </c>
      <c r="AC160">
        <f>ROUND((0),6)</f>
        <v>0</v>
      </c>
      <c r="AD160">
        <f>ROUND((((SUM(SmtRes!BR305:'SmtRes'!BR309))-(SUM(SmtRes!BS305:'SmtRes'!BS309)))+AE160),6)</f>
        <v>307.30200000000002</v>
      </c>
      <c r="AE160">
        <f>ROUND((SUM(SmtRes!BS305:'SmtRes'!BS309)),6)</f>
        <v>155.78380000000001</v>
      </c>
      <c r="AF160">
        <f>ROUND((SUM(SmtRes!BT305:'SmtRes'!BT309)),6)</f>
        <v>249.22040000000001</v>
      </c>
      <c r="AG160">
        <f t="shared" si="142"/>
        <v>0</v>
      </c>
      <c r="AH160">
        <f>(SUM(SmtRes!BU305:'SmtRes'!BU309))</f>
        <v>0.52</v>
      </c>
      <c r="AI160">
        <f>(SUM(SmtRes!BV305:'SmtRes'!BV309))</f>
        <v>0.22</v>
      </c>
      <c r="AJ160">
        <f t="shared" si="143"/>
        <v>0</v>
      </c>
      <c r="AK160">
        <v>746.61980000000005</v>
      </c>
      <c r="AL160">
        <v>34.313600000000001</v>
      </c>
      <c r="AM160">
        <v>307.30200000000002</v>
      </c>
      <c r="AN160">
        <v>155.78380000000001</v>
      </c>
      <c r="AO160">
        <v>249.22040000000001</v>
      </c>
      <c r="AP160">
        <v>0</v>
      </c>
      <c r="AQ160">
        <v>0.52</v>
      </c>
      <c r="AR160">
        <v>0.22</v>
      </c>
      <c r="AS160">
        <v>0</v>
      </c>
      <c r="AT160">
        <v>90</v>
      </c>
      <c r="AU160">
        <v>46</v>
      </c>
      <c r="AV160">
        <v>1</v>
      </c>
      <c r="AW160">
        <v>1</v>
      </c>
      <c r="AZ160">
        <v>1</v>
      </c>
      <c r="BA160">
        <v>1</v>
      </c>
      <c r="BB160">
        <v>1</v>
      </c>
      <c r="BC160">
        <v>1</v>
      </c>
      <c r="BD160" t="s">
        <v>3</v>
      </c>
      <c r="BE160" t="s">
        <v>3</v>
      </c>
      <c r="BF160" t="s">
        <v>3</v>
      </c>
      <c r="BG160" t="s">
        <v>3</v>
      </c>
      <c r="BH160">
        <v>0</v>
      </c>
      <c r="BI160">
        <v>2</v>
      </c>
      <c r="BJ160" t="s">
        <v>319</v>
      </c>
      <c r="BM160">
        <v>111003</v>
      </c>
      <c r="BN160">
        <v>0</v>
      </c>
      <c r="BO160" t="s">
        <v>3</v>
      </c>
      <c r="BP160">
        <v>0</v>
      </c>
      <c r="BQ160">
        <v>3</v>
      </c>
      <c r="BR160">
        <v>0</v>
      </c>
      <c r="BS160">
        <v>1</v>
      </c>
      <c r="BT160">
        <v>1</v>
      </c>
      <c r="BU160">
        <v>1</v>
      </c>
      <c r="BV160">
        <v>1</v>
      </c>
      <c r="BW160">
        <v>1</v>
      </c>
      <c r="BX160">
        <v>1</v>
      </c>
      <c r="BY160" t="s">
        <v>3</v>
      </c>
      <c r="BZ160">
        <v>90</v>
      </c>
      <c r="CA160">
        <v>46</v>
      </c>
      <c r="CB160" t="s">
        <v>3</v>
      </c>
      <c r="CE160">
        <v>0</v>
      </c>
      <c r="CF160">
        <v>0</v>
      </c>
      <c r="CG160">
        <v>0</v>
      </c>
      <c r="CM160">
        <v>0</v>
      </c>
      <c r="CN160" t="s">
        <v>3</v>
      </c>
      <c r="CO160">
        <v>0</v>
      </c>
      <c r="CP160">
        <f t="shared" si="144"/>
        <v>847.75</v>
      </c>
      <c r="CQ160">
        <f>SUMIF(SmtRes!AQ305:'SmtRes'!AQ309,"=1",SmtRes!AA305:'SmtRes'!AA309)</f>
        <v>115.81</v>
      </c>
      <c r="CR160">
        <f>SUMIF(SmtRes!AQ305:'SmtRes'!AQ309,"=1",SmtRes!AB305:'SmtRes'!AB309)</f>
        <v>2791.3199999999997</v>
      </c>
      <c r="CS160">
        <f>SUMIF(SmtRes!AQ305:'SmtRes'!AQ309,"=1",SmtRes!AC305:'SmtRes'!AC309)</f>
        <v>1264.6400000000001</v>
      </c>
      <c r="CT160">
        <f>SUMIF(SmtRes!AQ305:'SmtRes'!AQ309,"=1",SmtRes!AD305:'SmtRes'!AD309)</f>
        <v>479.27</v>
      </c>
      <c r="CU160">
        <f t="shared" si="145"/>
        <v>0</v>
      </c>
      <c r="CV160">
        <f>SUMIF(SmtRes!AQ305:'SmtRes'!AQ309,"=1",SmtRes!BU305:'SmtRes'!BU309)</f>
        <v>0.52</v>
      </c>
      <c r="CW160">
        <f>SUMIF(SmtRes!AQ305:'SmtRes'!AQ309,"=1",SmtRes!BV305:'SmtRes'!BV309)</f>
        <v>0.22</v>
      </c>
      <c r="CX160">
        <f t="shared" si="146"/>
        <v>0</v>
      </c>
      <c r="CY160">
        <f t="shared" si="147"/>
        <v>364.5</v>
      </c>
      <c r="CZ160">
        <f t="shared" si="148"/>
        <v>186.3</v>
      </c>
      <c r="DC160" t="s">
        <v>3</v>
      </c>
      <c r="DD160" t="s">
        <v>135</v>
      </c>
      <c r="DE160" t="s">
        <v>3</v>
      </c>
      <c r="DF160" t="s">
        <v>3</v>
      </c>
      <c r="DG160" t="s">
        <v>3</v>
      </c>
      <c r="DH160" t="s">
        <v>3</v>
      </c>
      <c r="DI160" t="s">
        <v>3</v>
      </c>
      <c r="DJ160" t="s">
        <v>3</v>
      </c>
      <c r="DK160" t="s">
        <v>3</v>
      </c>
      <c r="DL160" t="s">
        <v>3</v>
      </c>
      <c r="DM160" t="s">
        <v>3</v>
      </c>
      <c r="DN160">
        <v>0</v>
      </c>
      <c r="DO160">
        <v>0</v>
      </c>
      <c r="DP160">
        <v>1</v>
      </c>
      <c r="DQ160">
        <v>1</v>
      </c>
      <c r="DU160">
        <v>1013</v>
      </c>
      <c r="DV160" t="s">
        <v>32</v>
      </c>
      <c r="DW160" t="s">
        <v>32</v>
      </c>
      <c r="DX160">
        <v>1</v>
      </c>
      <c r="DZ160" t="s">
        <v>3</v>
      </c>
      <c r="EA160" t="s">
        <v>3</v>
      </c>
      <c r="EB160" t="s">
        <v>3</v>
      </c>
      <c r="EC160" t="s">
        <v>3</v>
      </c>
      <c r="EE160">
        <v>416979913</v>
      </c>
      <c r="EF160">
        <v>3</v>
      </c>
      <c r="EG160" t="s">
        <v>322</v>
      </c>
      <c r="EH160">
        <v>0</v>
      </c>
      <c r="EI160" t="s">
        <v>3</v>
      </c>
      <c r="EJ160">
        <v>2</v>
      </c>
      <c r="EK160">
        <v>111003</v>
      </c>
      <c r="EL160" t="s">
        <v>323</v>
      </c>
      <c r="EM160" t="s">
        <v>324</v>
      </c>
      <c r="EO160" t="s">
        <v>3</v>
      </c>
      <c r="EQ160">
        <v>512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0.52</v>
      </c>
      <c r="EX160">
        <v>0.22</v>
      </c>
      <c r="EY160">
        <v>0</v>
      </c>
      <c r="FQ160">
        <v>0</v>
      </c>
      <c r="FR160">
        <v>0</v>
      </c>
      <c r="FS160">
        <v>0</v>
      </c>
      <c r="FX160">
        <v>90</v>
      </c>
      <c r="FY160">
        <v>46</v>
      </c>
      <c r="GA160" t="s">
        <v>3</v>
      </c>
      <c r="GD160">
        <v>1</v>
      </c>
      <c r="GF160">
        <v>-1334604605</v>
      </c>
      <c r="GG160">
        <v>2</v>
      </c>
      <c r="GH160">
        <v>1</v>
      </c>
      <c r="GI160">
        <v>-2</v>
      </c>
      <c r="GJ160">
        <v>0</v>
      </c>
      <c r="GK160">
        <v>0</v>
      </c>
      <c r="GL160">
        <f t="shared" si="149"/>
        <v>0</v>
      </c>
      <c r="GM160">
        <f t="shared" si="150"/>
        <v>1398.55</v>
      </c>
      <c r="GN160">
        <f t="shared" si="151"/>
        <v>0</v>
      </c>
      <c r="GO160">
        <f t="shared" si="152"/>
        <v>1398.55</v>
      </c>
      <c r="GP160">
        <f t="shared" si="153"/>
        <v>0</v>
      </c>
      <c r="GR160">
        <v>0</v>
      </c>
      <c r="GS160">
        <v>0</v>
      </c>
      <c r="GT160">
        <v>0</v>
      </c>
      <c r="GU160" t="s">
        <v>3</v>
      </c>
      <c r="GV160">
        <f t="shared" si="154"/>
        <v>0</v>
      </c>
      <c r="GW160">
        <v>1</v>
      </c>
      <c r="GX160">
        <f t="shared" si="155"/>
        <v>0</v>
      </c>
      <c r="HA160">
        <v>0</v>
      </c>
      <c r="HB160">
        <v>0</v>
      </c>
      <c r="HC160">
        <f t="shared" si="156"/>
        <v>0</v>
      </c>
      <c r="HE160" t="s">
        <v>3</v>
      </c>
      <c r="HF160" t="s">
        <v>3</v>
      </c>
      <c r="HM160" t="s">
        <v>3</v>
      </c>
      <c r="HN160" t="s">
        <v>326</v>
      </c>
      <c r="HO160" t="s">
        <v>327</v>
      </c>
      <c r="HP160" t="s">
        <v>323</v>
      </c>
      <c r="HQ160" t="s">
        <v>323</v>
      </c>
      <c r="HS160">
        <v>0</v>
      </c>
      <c r="IK160">
        <v>0</v>
      </c>
    </row>
    <row r="161" spans="1:245" x14ac:dyDescent="0.2">
      <c r="A161">
        <v>17</v>
      </c>
      <c r="B161">
        <v>1</v>
      </c>
      <c r="C161">
        <f>ROW(SmtRes!A310)</f>
        <v>310</v>
      </c>
      <c r="D161">
        <f>ROW(EtalonRes!A312)</f>
        <v>312</v>
      </c>
      <c r="E161" t="s">
        <v>3</v>
      </c>
      <c r="F161" t="s">
        <v>330</v>
      </c>
      <c r="G161" t="s">
        <v>331</v>
      </c>
      <c r="H161" t="s">
        <v>238</v>
      </c>
      <c r="I161">
        <f>ROUND(1/100,7)</f>
        <v>0.01</v>
      </c>
      <c r="J161">
        <v>0</v>
      </c>
      <c r="K161">
        <f>ROUND(1/100,7)</f>
        <v>0.01</v>
      </c>
      <c r="O161">
        <f t="shared" si="136"/>
        <v>676.06</v>
      </c>
      <c r="P161">
        <f>SUMIF(SmtRes!AQ310:'SmtRes'!AQ310,"=1",SmtRes!DF310:'SmtRes'!DF310)</f>
        <v>0</v>
      </c>
      <c r="Q161">
        <f>SUMIF(SmtRes!AQ310:'SmtRes'!AQ310,"=1",SmtRes!DG310:'SmtRes'!DG310)</f>
        <v>0</v>
      </c>
      <c r="R161">
        <f>SUMIF(SmtRes!AQ310:'SmtRes'!AQ310,"=1",SmtRes!DH310:'SmtRes'!DH310)</f>
        <v>0</v>
      </c>
      <c r="S161">
        <f>SUMIF(SmtRes!AQ310:'SmtRes'!AQ310,"=1",SmtRes!DI310:'SmtRes'!DI310)</f>
        <v>676.06</v>
      </c>
      <c r="T161">
        <f t="shared" si="137"/>
        <v>0</v>
      </c>
      <c r="U161">
        <f>SUMIF(SmtRes!AQ310:'SmtRes'!AQ310,"=1",SmtRes!CV310:'SmtRes'!CV310)</f>
        <v>1.54</v>
      </c>
      <c r="V161">
        <f>SUMIF(SmtRes!AQ310:'SmtRes'!AQ310,"=1",SmtRes!CW310:'SmtRes'!CW310)</f>
        <v>0</v>
      </c>
      <c r="W161">
        <f t="shared" si="138"/>
        <v>0</v>
      </c>
      <c r="X161">
        <f t="shared" si="139"/>
        <v>601.69000000000005</v>
      </c>
      <c r="Y161">
        <f t="shared" si="140"/>
        <v>270.42</v>
      </c>
      <c r="AA161">
        <v>-1</v>
      </c>
      <c r="AB161">
        <f t="shared" si="141"/>
        <v>67606</v>
      </c>
      <c r="AC161">
        <f>ROUND((0),6)</f>
        <v>0</v>
      </c>
      <c r="AD161">
        <f>ROUND((((0)-(0))+AE161),6)</f>
        <v>0</v>
      </c>
      <c r="AE161">
        <f>ROUND((0),6)</f>
        <v>0</v>
      </c>
      <c r="AF161">
        <f>ROUND((SUM(SmtRes!BT310:'SmtRes'!BT310)),6)</f>
        <v>67606</v>
      </c>
      <c r="AG161">
        <f t="shared" si="142"/>
        <v>0</v>
      </c>
      <c r="AH161">
        <f>(SUM(SmtRes!BU310:'SmtRes'!BU310))</f>
        <v>154</v>
      </c>
      <c r="AI161">
        <f>(0)</f>
        <v>0</v>
      </c>
      <c r="AJ161">
        <f t="shared" si="143"/>
        <v>0</v>
      </c>
      <c r="AK161">
        <v>67606</v>
      </c>
      <c r="AL161">
        <v>0</v>
      </c>
      <c r="AM161">
        <v>0</v>
      </c>
      <c r="AN161">
        <v>0</v>
      </c>
      <c r="AO161">
        <v>67606</v>
      </c>
      <c r="AP161">
        <v>0</v>
      </c>
      <c r="AQ161">
        <v>154</v>
      </c>
      <c r="AR161">
        <v>0</v>
      </c>
      <c r="AS161">
        <v>0</v>
      </c>
      <c r="AT161">
        <v>89</v>
      </c>
      <c r="AU161">
        <v>40</v>
      </c>
      <c r="AV161">
        <v>1</v>
      </c>
      <c r="AW161">
        <v>1</v>
      </c>
      <c r="AZ161">
        <v>1</v>
      </c>
      <c r="BA161">
        <v>1</v>
      </c>
      <c r="BB161">
        <v>1</v>
      </c>
      <c r="BC161">
        <v>1</v>
      </c>
      <c r="BD161" t="s">
        <v>3</v>
      </c>
      <c r="BE161" t="s">
        <v>3</v>
      </c>
      <c r="BF161" t="s">
        <v>3</v>
      </c>
      <c r="BG161" t="s">
        <v>3</v>
      </c>
      <c r="BH161">
        <v>0</v>
      </c>
      <c r="BI161">
        <v>1</v>
      </c>
      <c r="BJ161" t="s">
        <v>332</v>
      </c>
      <c r="BM161">
        <v>1003</v>
      </c>
      <c r="BN161">
        <v>0</v>
      </c>
      <c r="BO161" t="s">
        <v>3</v>
      </c>
      <c r="BP161">
        <v>0</v>
      </c>
      <c r="BQ161">
        <v>2</v>
      </c>
      <c r="BR161">
        <v>0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 t="s">
        <v>3</v>
      </c>
      <c r="BZ161">
        <v>89</v>
      </c>
      <c r="CA161">
        <v>40</v>
      </c>
      <c r="CB161" t="s">
        <v>3</v>
      </c>
      <c r="CE161">
        <v>0</v>
      </c>
      <c r="CF161">
        <v>0</v>
      </c>
      <c r="CG161">
        <v>0</v>
      </c>
      <c r="CM161">
        <v>0</v>
      </c>
      <c r="CN161" t="s">
        <v>3</v>
      </c>
      <c r="CO161">
        <v>0</v>
      </c>
      <c r="CP161">
        <f t="shared" si="144"/>
        <v>676.06</v>
      </c>
      <c r="CQ161">
        <f>SUMIF(SmtRes!AQ310:'SmtRes'!AQ310,"=1",SmtRes!AA310:'SmtRes'!AA310)</f>
        <v>0</v>
      </c>
      <c r="CR161">
        <f>SUMIF(SmtRes!AQ310:'SmtRes'!AQ310,"=1",SmtRes!AB310:'SmtRes'!AB310)</f>
        <v>0</v>
      </c>
      <c r="CS161">
        <f>SUMIF(SmtRes!AQ310:'SmtRes'!AQ310,"=1",SmtRes!AC310:'SmtRes'!AC310)</f>
        <v>0</v>
      </c>
      <c r="CT161">
        <f>SUMIF(SmtRes!AQ310:'SmtRes'!AQ310,"=1",SmtRes!AD310:'SmtRes'!AD310)</f>
        <v>439</v>
      </c>
      <c r="CU161">
        <f t="shared" si="145"/>
        <v>0</v>
      </c>
      <c r="CV161">
        <f>SUMIF(SmtRes!AQ310:'SmtRes'!AQ310,"=1",SmtRes!BU310:'SmtRes'!BU310)</f>
        <v>154</v>
      </c>
      <c r="CW161">
        <f>SUMIF(SmtRes!AQ310:'SmtRes'!AQ310,"=1",SmtRes!BV310:'SmtRes'!BV310)</f>
        <v>0</v>
      </c>
      <c r="CX161">
        <f t="shared" si="146"/>
        <v>0</v>
      </c>
      <c r="CY161">
        <f t="shared" si="147"/>
        <v>601.6934</v>
      </c>
      <c r="CZ161">
        <f t="shared" si="148"/>
        <v>270.42399999999998</v>
      </c>
      <c r="DC161" t="s">
        <v>3</v>
      </c>
      <c r="DD161" t="s">
        <v>23</v>
      </c>
      <c r="DE161" t="s">
        <v>3</v>
      </c>
      <c r="DF161" t="s">
        <v>3</v>
      </c>
      <c r="DG161" t="s">
        <v>3</v>
      </c>
      <c r="DH161" t="s">
        <v>3</v>
      </c>
      <c r="DI161" t="s">
        <v>3</v>
      </c>
      <c r="DJ161" t="s">
        <v>3</v>
      </c>
      <c r="DK161" t="s">
        <v>3</v>
      </c>
      <c r="DL161" t="s">
        <v>3</v>
      </c>
      <c r="DM161" t="s">
        <v>3</v>
      </c>
      <c r="DN161">
        <v>0</v>
      </c>
      <c r="DO161">
        <v>0</v>
      </c>
      <c r="DP161">
        <v>1</v>
      </c>
      <c r="DQ161">
        <v>1</v>
      </c>
      <c r="DU161">
        <v>1007</v>
      </c>
      <c r="DV161" t="s">
        <v>238</v>
      </c>
      <c r="DW161" t="s">
        <v>238</v>
      </c>
      <c r="DX161">
        <v>100</v>
      </c>
      <c r="DZ161" t="s">
        <v>3</v>
      </c>
      <c r="EA161" t="s">
        <v>3</v>
      </c>
      <c r="EB161" t="s">
        <v>3</v>
      </c>
      <c r="EC161" t="s">
        <v>3</v>
      </c>
      <c r="EE161">
        <v>416980004</v>
      </c>
      <c r="EF161">
        <v>2</v>
      </c>
      <c r="EG161" t="s">
        <v>40</v>
      </c>
      <c r="EH161">
        <v>1</v>
      </c>
      <c r="EI161" t="s">
        <v>333</v>
      </c>
      <c r="EJ161">
        <v>1</v>
      </c>
      <c r="EK161">
        <v>1003</v>
      </c>
      <c r="EL161" t="s">
        <v>334</v>
      </c>
      <c r="EM161" t="s">
        <v>335</v>
      </c>
      <c r="EO161" t="s">
        <v>3</v>
      </c>
      <c r="EQ161">
        <v>1024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154</v>
      </c>
      <c r="EX161">
        <v>0</v>
      </c>
      <c r="EY161">
        <v>0</v>
      </c>
      <c r="FQ161">
        <v>0</v>
      </c>
      <c r="FR161">
        <v>0</v>
      </c>
      <c r="FS161">
        <v>0</v>
      </c>
      <c r="FX161">
        <v>89</v>
      </c>
      <c r="FY161">
        <v>40</v>
      </c>
      <c r="GA161" t="s">
        <v>3</v>
      </c>
      <c r="GD161">
        <v>1</v>
      </c>
      <c r="GF161">
        <v>-696138492</v>
      </c>
      <c r="GG161">
        <v>2</v>
      </c>
      <c r="GH161">
        <v>1</v>
      </c>
      <c r="GI161">
        <v>-2</v>
      </c>
      <c r="GJ161">
        <v>0</v>
      </c>
      <c r="GK161">
        <v>0</v>
      </c>
      <c r="GL161">
        <f t="shared" si="149"/>
        <v>0</v>
      </c>
      <c r="GM161">
        <f t="shared" si="150"/>
        <v>1548.17</v>
      </c>
      <c r="GN161">
        <f t="shared" si="151"/>
        <v>1548.17</v>
      </c>
      <c r="GO161">
        <f t="shared" si="152"/>
        <v>0</v>
      </c>
      <c r="GP161">
        <f t="shared" si="153"/>
        <v>0</v>
      </c>
      <c r="GR161">
        <v>0</v>
      </c>
      <c r="GS161">
        <v>0</v>
      </c>
      <c r="GT161">
        <v>0</v>
      </c>
      <c r="GU161" t="s">
        <v>3</v>
      </c>
      <c r="GV161">
        <f t="shared" si="154"/>
        <v>0</v>
      </c>
      <c r="GW161">
        <v>1</v>
      </c>
      <c r="GX161">
        <f t="shared" si="155"/>
        <v>0</v>
      </c>
      <c r="HA161">
        <v>0</v>
      </c>
      <c r="HB161">
        <v>0</v>
      </c>
      <c r="HC161">
        <f t="shared" si="156"/>
        <v>0</v>
      </c>
      <c r="HE161" t="s">
        <v>3</v>
      </c>
      <c r="HF161" t="s">
        <v>3</v>
      </c>
      <c r="HM161" t="s">
        <v>3</v>
      </c>
      <c r="HN161" t="s">
        <v>336</v>
      </c>
      <c r="HO161" t="s">
        <v>337</v>
      </c>
      <c r="HP161" t="s">
        <v>334</v>
      </c>
      <c r="HQ161" t="s">
        <v>334</v>
      </c>
      <c r="HS161">
        <v>0</v>
      </c>
      <c r="IK161">
        <v>0</v>
      </c>
    </row>
    <row r="162" spans="1:245" x14ac:dyDescent="0.2">
      <c r="A162">
        <v>17</v>
      </c>
      <c r="B162">
        <v>1</v>
      </c>
      <c r="C162">
        <f>ROW(SmtRes!A311)</f>
        <v>311</v>
      </c>
      <c r="D162">
        <f>ROW(EtalonRes!A313)</f>
        <v>313</v>
      </c>
      <c r="E162" t="s">
        <v>3</v>
      </c>
      <c r="F162" t="s">
        <v>338</v>
      </c>
      <c r="G162" t="s">
        <v>339</v>
      </c>
      <c r="H162" t="s">
        <v>238</v>
      </c>
      <c r="I162">
        <f>ROUND(1/100,7)</f>
        <v>0.01</v>
      </c>
      <c r="J162">
        <v>0</v>
      </c>
      <c r="K162">
        <f>ROUND(1/100,7)</f>
        <v>0.01</v>
      </c>
      <c r="O162">
        <f t="shared" si="136"/>
        <v>372.47</v>
      </c>
      <c r="P162">
        <f>SUMIF(SmtRes!AQ311:'SmtRes'!AQ311,"=1",SmtRes!DF311:'SmtRes'!DF311)</f>
        <v>0</v>
      </c>
      <c r="Q162">
        <f>SUMIF(SmtRes!AQ311:'SmtRes'!AQ311,"=1",SmtRes!DG311:'SmtRes'!DG311)</f>
        <v>0</v>
      </c>
      <c r="R162">
        <f>SUMIF(SmtRes!AQ311:'SmtRes'!AQ311,"=1",SmtRes!DH311:'SmtRes'!DH311)</f>
        <v>0</v>
      </c>
      <c r="S162">
        <f>SUMIF(SmtRes!AQ311:'SmtRes'!AQ311,"=1",SmtRes!DI311:'SmtRes'!DI311)</f>
        <v>372.47</v>
      </c>
      <c r="T162">
        <f t="shared" si="137"/>
        <v>0</v>
      </c>
      <c r="U162">
        <f>SUMIF(SmtRes!AQ311:'SmtRes'!AQ311,"=1",SmtRes!CV311:'SmtRes'!CV311)</f>
        <v>0.88500000000000001</v>
      </c>
      <c r="V162">
        <f>SUMIF(SmtRes!AQ311:'SmtRes'!AQ311,"=1",SmtRes!CW311:'SmtRes'!CW311)</f>
        <v>0</v>
      </c>
      <c r="W162">
        <f t="shared" si="138"/>
        <v>0</v>
      </c>
      <c r="X162">
        <f t="shared" si="139"/>
        <v>331.5</v>
      </c>
      <c r="Y162">
        <f t="shared" si="140"/>
        <v>148.99</v>
      </c>
      <c r="AA162">
        <v>-1</v>
      </c>
      <c r="AB162">
        <f t="shared" si="141"/>
        <v>37246.995000000003</v>
      </c>
      <c r="AC162">
        <f>ROUND((0),6)</f>
        <v>0</v>
      </c>
      <c r="AD162">
        <f>ROUND((((0)-(0))+AE162),6)</f>
        <v>0</v>
      </c>
      <c r="AE162">
        <f>ROUND((0),6)</f>
        <v>0</v>
      </c>
      <c r="AF162">
        <f>ROUND((SUM(SmtRes!BT311:'SmtRes'!BT311)),6)</f>
        <v>37246.995000000003</v>
      </c>
      <c r="AG162">
        <f t="shared" si="142"/>
        <v>0</v>
      </c>
      <c r="AH162">
        <f>(SUM(SmtRes!BU311:'SmtRes'!BU311))</f>
        <v>88.5</v>
      </c>
      <c r="AI162">
        <f>(0)</f>
        <v>0</v>
      </c>
      <c r="AJ162">
        <f t="shared" si="143"/>
        <v>0</v>
      </c>
      <c r="AK162">
        <v>37246.995000000003</v>
      </c>
      <c r="AL162">
        <v>0</v>
      </c>
      <c r="AM162">
        <v>0</v>
      </c>
      <c r="AN162">
        <v>0</v>
      </c>
      <c r="AO162">
        <v>37246.995000000003</v>
      </c>
      <c r="AP162">
        <v>0</v>
      </c>
      <c r="AQ162">
        <v>88.5</v>
      </c>
      <c r="AR162">
        <v>0</v>
      </c>
      <c r="AS162">
        <v>0</v>
      </c>
      <c r="AT162">
        <v>89</v>
      </c>
      <c r="AU162">
        <v>40</v>
      </c>
      <c r="AV162">
        <v>1</v>
      </c>
      <c r="AW162">
        <v>1</v>
      </c>
      <c r="AZ162">
        <v>1</v>
      </c>
      <c r="BA162">
        <v>1</v>
      </c>
      <c r="BB162">
        <v>1</v>
      </c>
      <c r="BC162">
        <v>1</v>
      </c>
      <c r="BD162" t="s">
        <v>3</v>
      </c>
      <c r="BE162" t="s">
        <v>3</v>
      </c>
      <c r="BF162" t="s">
        <v>3</v>
      </c>
      <c r="BG162" t="s">
        <v>3</v>
      </c>
      <c r="BH162">
        <v>0</v>
      </c>
      <c r="BI162">
        <v>1</v>
      </c>
      <c r="BJ162" t="s">
        <v>340</v>
      </c>
      <c r="BM162">
        <v>1003</v>
      </c>
      <c r="BN162">
        <v>0</v>
      </c>
      <c r="BO162" t="s">
        <v>3</v>
      </c>
      <c r="BP162">
        <v>0</v>
      </c>
      <c r="BQ162">
        <v>2</v>
      </c>
      <c r="BR162">
        <v>0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1</v>
      </c>
      <c r="BY162" t="s">
        <v>3</v>
      </c>
      <c r="BZ162">
        <v>89</v>
      </c>
      <c r="CA162">
        <v>40</v>
      </c>
      <c r="CB162" t="s">
        <v>3</v>
      </c>
      <c r="CE162">
        <v>0</v>
      </c>
      <c r="CF162">
        <v>0</v>
      </c>
      <c r="CG162">
        <v>0</v>
      </c>
      <c r="CM162">
        <v>0</v>
      </c>
      <c r="CN162" t="s">
        <v>3</v>
      </c>
      <c r="CO162">
        <v>0</v>
      </c>
      <c r="CP162">
        <f t="shared" si="144"/>
        <v>372.47</v>
      </c>
      <c r="CQ162">
        <f>SUMIF(SmtRes!AQ311:'SmtRes'!AQ311,"=1",SmtRes!AA311:'SmtRes'!AA311)</f>
        <v>0</v>
      </c>
      <c r="CR162">
        <f>SUMIF(SmtRes!AQ311:'SmtRes'!AQ311,"=1",SmtRes!AB311:'SmtRes'!AB311)</f>
        <v>0</v>
      </c>
      <c r="CS162">
        <f>SUMIF(SmtRes!AQ311:'SmtRes'!AQ311,"=1",SmtRes!AC311:'SmtRes'!AC311)</f>
        <v>0</v>
      </c>
      <c r="CT162">
        <f>SUMIF(SmtRes!AQ311:'SmtRes'!AQ311,"=1",SmtRes!AD311:'SmtRes'!AD311)</f>
        <v>420.87</v>
      </c>
      <c r="CU162">
        <f t="shared" si="145"/>
        <v>0</v>
      </c>
      <c r="CV162">
        <f>SUMIF(SmtRes!AQ311:'SmtRes'!AQ311,"=1",SmtRes!BU311:'SmtRes'!BU311)</f>
        <v>88.5</v>
      </c>
      <c r="CW162">
        <f>SUMIF(SmtRes!AQ311:'SmtRes'!AQ311,"=1",SmtRes!BV311:'SmtRes'!BV311)</f>
        <v>0</v>
      </c>
      <c r="CX162">
        <f t="shared" si="146"/>
        <v>0</v>
      </c>
      <c r="CY162">
        <f t="shared" si="147"/>
        <v>331.49830000000003</v>
      </c>
      <c r="CZ162">
        <f t="shared" si="148"/>
        <v>148.988</v>
      </c>
      <c r="DC162" t="s">
        <v>3</v>
      </c>
      <c r="DD162" t="s">
        <v>23</v>
      </c>
      <c r="DE162" t="s">
        <v>3</v>
      </c>
      <c r="DF162" t="s">
        <v>3</v>
      </c>
      <c r="DG162" t="s">
        <v>3</v>
      </c>
      <c r="DH162" t="s">
        <v>3</v>
      </c>
      <c r="DI162" t="s">
        <v>3</v>
      </c>
      <c r="DJ162" t="s">
        <v>3</v>
      </c>
      <c r="DK162" t="s">
        <v>3</v>
      </c>
      <c r="DL162" t="s">
        <v>3</v>
      </c>
      <c r="DM162" t="s">
        <v>3</v>
      </c>
      <c r="DN162">
        <v>0</v>
      </c>
      <c r="DO162">
        <v>0</v>
      </c>
      <c r="DP162">
        <v>1</v>
      </c>
      <c r="DQ162">
        <v>1</v>
      </c>
      <c r="DU162">
        <v>1007</v>
      </c>
      <c r="DV162" t="s">
        <v>238</v>
      </c>
      <c r="DW162" t="s">
        <v>238</v>
      </c>
      <c r="DX162">
        <v>100</v>
      </c>
      <c r="DZ162" t="s">
        <v>3</v>
      </c>
      <c r="EA162" t="s">
        <v>3</v>
      </c>
      <c r="EB162" t="s">
        <v>3</v>
      </c>
      <c r="EC162" t="s">
        <v>3</v>
      </c>
      <c r="EE162">
        <v>416980004</v>
      </c>
      <c r="EF162">
        <v>2</v>
      </c>
      <c r="EG162" t="s">
        <v>40</v>
      </c>
      <c r="EH162">
        <v>1</v>
      </c>
      <c r="EI162" t="s">
        <v>333</v>
      </c>
      <c r="EJ162">
        <v>1</v>
      </c>
      <c r="EK162">
        <v>1003</v>
      </c>
      <c r="EL162" t="s">
        <v>334</v>
      </c>
      <c r="EM162" t="s">
        <v>335</v>
      </c>
      <c r="EO162" t="s">
        <v>3</v>
      </c>
      <c r="EQ162">
        <v>1024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88.5</v>
      </c>
      <c r="EX162">
        <v>0</v>
      </c>
      <c r="EY162">
        <v>0</v>
      </c>
      <c r="FQ162">
        <v>0</v>
      </c>
      <c r="FR162">
        <v>0</v>
      </c>
      <c r="FS162">
        <v>0</v>
      </c>
      <c r="FX162">
        <v>89</v>
      </c>
      <c r="FY162">
        <v>40</v>
      </c>
      <c r="GA162" t="s">
        <v>3</v>
      </c>
      <c r="GD162">
        <v>1</v>
      </c>
      <c r="GF162">
        <v>-234245951</v>
      </c>
      <c r="GG162">
        <v>2</v>
      </c>
      <c r="GH162">
        <v>1</v>
      </c>
      <c r="GI162">
        <v>-2</v>
      </c>
      <c r="GJ162">
        <v>0</v>
      </c>
      <c r="GK162">
        <v>0</v>
      </c>
      <c r="GL162">
        <f t="shared" si="149"/>
        <v>0</v>
      </c>
      <c r="GM162">
        <f t="shared" si="150"/>
        <v>852.96</v>
      </c>
      <c r="GN162">
        <f t="shared" si="151"/>
        <v>852.96</v>
      </c>
      <c r="GO162">
        <f t="shared" si="152"/>
        <v>0</v>
      </c>
      <c r="GP162">
        <f t="shared" si="153"/>
        <v>0</v>
      </c>
      <c r="GR162">
        <v>0</v>
      </c>
      <c r="GS162">
        <v>0</v>
      </c>
      <c r="GT162">
        <v>0</v>
      </c>
      <c r="GU162" t="s">
        <v>3</v>
      </c>
      <c r="GV162">
        <f t="shared" si="154"/>
        <v>0</v>
      </c>
      <c r="GW162">
        <v>1</v>
      </c>
      <c r="GX162">
        <f t="shared" si="155"/>
        <v>0</v>
      </c>
      <c r="HA162">
        <v>0</v>
      </c>
      <c r="HB162">
        <v>0</v>
      </c>
      <c r="HC162">
        <f t="shared" si="156"/>
        <v>0</v>
      </c>
      <c r="HE162" t="s">
        <v>3</v>
      </c>
      <c r="HF162" t="s">
        <v>3</v>
      </c>
      <c r="HM162" t="s">
        <v>3</v>
      </c>
      <c r="HN162" t="s">
        <v>336</v>
      </c>
      <c r="HO162" t="s">
        <v>337</v>
      </c>
      <c r="HP162" t="s">
        <v>334</v>
      </c>
      <c r="HQ162" t="s">
        <v>334</v>
      </c>
      <c r="HS162">
        <v>0</v>
      </c>
      <c r="IK162">
        <v>0</v>
      </c>
    </row>
    <row r="163" spans="1:245" x14ac:dyDescent="0.2">
      <c r="A163">
        <v>17</v>
      </c>
      <c r="B163">
        <v>1</v>
      </c>
      <c r="C163">
        <f>ROW(SmtRes!A314)</f>
        <v>314</v>
      </c>
      <c r="D163">
        <f>ROW(EtalonRes!A316)</f>
        <v>316</v>
      </c>
      <c r="E163" t="s">
        <v>3</v>
      </c>
      <c r="F163" t="s">
        <v>341</v>
      </c>
      <c r="G163" t="s">
        <v>342</v>
      </c>
      <c r="H163" t="s">
        <v>343</v>
      </c>
      <c r="I163">
        <f>ROUND(1/100,7)</f>
        <v>0.01</v>
      </c>
      <c r="J163">
        <v>0</v>
      </c>
      <c r="K163">
        <f>ROUND(1/100,7)</f>
        <v>0.01</v>
      </c>
      <c r="O163">
        <f t="shared" si="136"/>
        <v>26.55</v>
      </c>
      <c r="P163">
        <f>SUMIF(SmtRes!AQ312:'SmtRes'!AQ314,"=1",SmtRes!DF312:'SmtRes'!DF314)</f>
        <v>0</v>
      </c>
      <c r="Q163">
        <f>SUMIF(SmtRes!AQ312:'SmtRes'!AQ314,"=1",SmtRes!DG312:'SmtRes'!DG314)</f>
        <v>0</v>
      </c>
      <c r="R163">
        <f>SUMIF(SmtRes!AQ312:'SmtRes'!AQ314,"=1",SmtRes!DH312:'SmtRes'!DH314)</f>
        <v>0</v>
      </c>
      <c r="S163">
        <f>SUMIF(SmtRes!AQ312:'SmtRes'!AQ314,"=1",SmtRes!DI312:'SmtRes'!DI314)</f>
        <v>26.55</v>
      </c>
      <c r="T163">
        <f t="shared" si="137"/>
        <v>0</v>
      </c>
      <c r="U163">
        <f>SUMIF(SmtRes!AQ312:'SmtRes'!AQ314,"=1",SmtRes!CV312:'SmtRes'!CV314)</f>
        <v>5.5399999999999998E-2</v>
      </c>
      <c r="V163">
        <f>SUMIF(SmtRes!AQ312:'SmtRes'!AQ314,"=1",SmtRes!CW312:'SmtRes'!CW314)</f>
        <v>0</v>
      </c>
      <c r="W163">
        <f t="shared" si="138"/>
        <v>0</v>
      </c>
      <c r="X163">
        <f t="shared" si="139"/>
        <v>27.35</v>
      </c>
      <c r="Y163">
        <f t="shared" si="140"/>
        <v>15.66</v>
      </c>
      <c r="AA163">
        <v>-1</v>
      </c>
      <c r="AB163">
        <f t="shared" si="141"/>
        <v>2655.1558</v>
      </c>
      <c r="AC163">
        <f>ROUND((0),6)</f>
        <v>0</v>
      </c>
      <c r="AD163">
        <f>ROUND((((0)-(0))+AE163),6)</f>
        <v>0</v>
      </c>
      <c r="AE163">
        <f>ROUND((0),6)</f>
        <v>0</v>
      </c>
      <c r="AF163">
        <f>ROUND((SUM(SmtRes!BT312:'SmtRes'!BT314)),6)</f>
        <v>2655.1558</v>
      </c>
      <c r="AG163">
        <f t="shared" si="142"/>
        <v>0</v>
      </c>
      <c r="AH163">
        <f>(SUM(SmtRes!BU312:'SmtRes'!BU314))</f>
        <v>5.54</v>
      </c>
      <c r="AI163">
        <f>(0)</f>
        <v>0</v>
      </c>
      <c r="AJ163">
        <f t="shared" si="143"/>
        <v>0</v>
      </c>
      <c r="AK163">
        <v>2698.4169999999999</v>
      </c>
      <c r="AL163">
        <v>43.261200000000002</v>
      </c>
      <c r="AM163">
        <v>0</v>
      </c>
      <c r="AN163">
        <v>0</v>
      </c>
      <c r="AO163">
        <v>2655.1558</v>
      </c>
      <c r="AP163">
        <v>0</v>
      </c>
      <c r="AQ163">
        <v>5.54</v>
      </c>
      <c r="AR163">
        <v>0</v>
      </c>
      <c r="AS163">
        <v>0</v>
      </c>
      <c r="AT163">
        <v>103</v>
      </c>
      <c r="AU163">
        <v>59</v>
      </c>
      <c r="AV163">
        <v>1</v>
      </c>
      <c r="AW163">
        <v>1</v>
      </c>
      <c r="AZ163">
        <v>1</v>
      </c>
      <c r="BA163">
        <v>1</v>
      </c>
      <c r="BB163">
        <v>1</v>
      </c>
      <c r="BC163">
        <v>1</v>
      </c>
      <c r="BD163" t="s">
        <v>3</v>
      </c>
      <c r="BE163" t="s">
        <v>3</v>
      </c>
      <c r="BF163" t="s">
        <v>3</v>
      </c>
      <c r="BG163" t="s">
        <v>3</v>
      </c>
      <c r="BH163">
        <v>0</v>
      </c>
      <c r="BI163">
        <v>1</v>
      </c>
      <c r="BJ163" t="s">
        <v>344</v>
      </c>
      <c r="BM163">
        <v>46001</v>
      </c>
      <c r="BN163">
        <v>0</v>
      </c>
      <c r="BO163" t="s">
        <v>3</v>
      </c>
      <c r="BP163">
        <v>0</v>
      </c>
      <c r="BQ163">
        <v>2</v>
      </c>
      <c r="BR163">
        <v>0</v>
      </c>
      <c r="BS163">
        <v>1</v>
      </c>
      <c r="BT163">
        <v>1</v>
      </c>
      <c r="BU163">
        <v>1</v>
      </c>
      <c r="BV163">
        <v>1</v>
      </c>
      <c r="BW163">
        <v>1</v>
      </c>
      <c r="BX163">
        <v>1</v>
      </c>
      <c r="BY163" t="s">
        <v>3</v>
      </c>
      <c r="BZ163">
        <v>103</v>
      </c>
      <c r="CA163">
        <v>59</v>
      </c>
      <c r="CB163" t="s">
        <v>3</v>
      </c>
      <c r="CE163">
        <v>0</v>
      </c>
      <c r="CF163">
        <v>0</v>
      </c>
      <c r="CG163">
        <v>0</v>
      </c>
      <c r="CM163">
        <v>0</v>
      </c>
      <c r="CN163" t="s">
        <v>3</v>
      </c>
      <c r="CO163">
        <v>0</v>
      </c>
      <c r="CP163">
        <f t="shared" si="144"/>
        <v>26.55</v>
      </c>
      <c r="CQ163">
        <f>SUMIF(SmtRes!AQ312:'SmtRes'!AQ314,"=1",SmtRes!AA312:'SmtRes'!AA314)</f>
        <v>7.32</v>
      </c>
      <c r="CR163">
        <f>SUMIF(SmtRes!AQ312:'SmtRes'!AQ314,"=1",SmtRes!AB312:'SmtRes'!AB314)</f>
        <v>0</v>
      </c>
      <c r="CS163">
        <f>SUMIF(SmtRes!AQ312:'SmtRes'!AQ314,"=1",SmtRes!AC312:'SmtRes'!AC314)</f>
        <v>0</v>
      </c>
      <c r="CT163">
        <f>SUMIF(SmtRes!AQ312:'SmtRes'!AQ314,"=1",SmtRes!AD312:'SmtRes'!AD314)</f>
        <v>479.27</v>
      </c>
      <c r="CU163">
        <f t="shared" si="145"/>
        <v>0</v>
      </c>
      <c r="CV163">
        <f>SUMIF(SmtRes!AQ312:'SmtRes'!AQ314,"=1",SmtRes!BU312:'SmtRes'!BU314)</f>
        <v>5.54</v>
      </c>
      <c r="CW163">
        <f>SUMIF(SmtRes!AQ312:'SmtRes'!AQ314,"=1",SmtRes!BV312:'SmtRes'!BV314)</f>
        <v>0</v>
      </c>
      <c r="CX163">
        <f t="shared" si="146"/>
        <v>0</v>
      </c>
      <c r="CY163">
        <f t="shared" si="147"/>
        <v>27.346500000000002</v>
      </c>
      <c r="CZ163">
        <f t="shared" si="148"/>
        <v>15.6645</v>
      </c>
      <c r="DC163" t="s">
        <v>3</v>
      </c>
      <c r="DD163" t="s">
        <v>23</v>
      </c>
      <c r="DE163" t="s">
        <v>3</v>
      </c>
      <c r="DF163" t="s">
        <v>3</v>
      </c>
      <c r="DG163" t="s">
        <v>3</v>
      </c>
      <c r="DH163" t="s">
        <v>3</v>
      </c>
      <c r="DI163" t="s">
        <v>3</v>
      </c>
      <c r="DJ163" t="s">
        <v>3</v>
      </c>
      <c r="DK163" t="s">
        <v>3</v>
      </c>
      <c r="DL163" t="s">
        <v>3</v>
      </c>
      <c r="DM163" t="s">
        <v>3</v>
      </c>
      <c r="DN163">
        <v>0</v>
      </c>
      <c r="DO163">
        <v>0</v>
      </c>
      <c r="DP163">
        <v>1</v>
      </c>
      <c r="DQ163">
        <v>1</v>
      </c>
      <c r="DU163">
        <v>1013</v>
      </c>
      <c r="DV163" t="s">
        <v>343</v>
      </c>
      <c r="DW163" t="s">
        <v>343</v>
      </c>
      <c r="DX163">
        <v>1</v>
      </c>
      <c r="DZ163" t="s">
        <v>3</v>
      </c>
      <c r="EA163" t="s">
        <v>3</v>
      </c>
      <c r="EB163" t="s">
        <v>3</v>
      </c>
      <c r="EC163" t="s">
        <v>3</v>
      </c>
      <c r="EE163">
        <v>416980095</v>
      </c>
      <c r="EF163">
        <v>2</v>
      </c>
      <c r="EG163" t="s">
        <v>40</v>
      </c>
      <c r="EH163">
        <v>40</v>
      </c>
      <c r="EI163" t="s">
        <v>345</v>
      </c>
      <c r="EJ163">
        <v>1</v>
      </c>
      <c r="EK163">
        <v>46001</v>
      </c>
      <c r="EL163" t="s">
        <v>346</v>
      </c>
      <c r="EM163" t="s">
        <v>347</v>
      </c>
      <c r="EO163" t="s">
        <v>3</v>
      </c>
      <c r="EQ163">
        <v>1024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5.54</v>
      </c>
      <c r="EX163">
        <v>0</v>
      </c>
      <c r="EY163">
        <v>0</v>
      </c>
      <c r="FQ163">
        <v>0</v>
      </c>
      <c r="FR163">
        <v>0</v>
      </c>
      <c r="FS163">
        <v>0</v>
      </c>
      <c r="FX163">
        <v>103</v>
      </c>
      <c r="FY163">
        <v>59</v>
      </c>
      <c r="GA163" t="s">
        <v>3</v>
      </c>
      <c r="GD163">
        <v>1</v>
      </c>
      <c r="GF163">
        <v>-1086100578</v>
      </c>
      <c r="GG163">
        <v>2</v>
      </c>
      <c r="GH163">
        <v>1</v>
      </c>
      <c r="GI163">
        <v>-2</v>
      </c>
      <c r="GJ163">
        <v>0</v>
      </c>
      <c r="GK163">
        <v>0</v>
      </c>
      <c r="GL163">
        <f t="shared" si="149"/>
        <v>0</v>
      </c>
      <c r="GM163">
        <f t="shared" si="150"/>
        <v>69.56</v>
      </c>
      <c r="GN163">
        <f t="shared" si="151"/>
        <v>69.56</v>
      </c>
      <c r="GO163">
        <f t="shared" si="152"/>
        <v>0</v>
      </c>
      <c r="GP163">
        <f t="shared" si="153"/>
        <v>0</v>
      </c>
      <c r="GR163">
        <v>0</v>
      </c>
      <c r="GS163">
        <v>0</v>
      </c>
      <c r="GT163">
        <v>0</v>
      </c>
      <c r="GU163" t="s">
        <v>3</v>
      </c>
      <c r="GV163">
        <f t="shared" si="154"/>
        <v>0</v>
      </c>
      <c r="GW163">
        <v>1</v>
      </c>
      <c r="GX163">
        <f t="shared" si="155"/>
        <v>0</v>
      </c>
      <c r="HA163">
        <v>0</v>
      </c>
      <c r="HB163">
        <v>0</v>
      </c>
      <c r="HC163">
        <f t="shared" si="156"/>
        <v>0</v>
      </c>
      <c r="HE163" t="s">
        <v>3</v>
      </c>
      <c r="HF163" t="s">
        <v>3</v>
      </c>
      <c r="HM163" t="s">
        <v>3</v>
      </c>
      <c r="HN163" t="s">
        <v>348</v>
      </c>
      <c r="HO163" t="s">
        <v>349</v>
      </c>
      <c r="HP163" t="s">
        <v>346</v>
      </c>
      <c r="HQ163" t="s">
        <v>346</v>
      </c>
      <c r="HS163">
        <v>0</v>
      </c>
      <c r="IK163">
        <v>0</v>
      </c>
    </row>
    <row r="164" spans="1:245" x14ac:dyDescent="0.2">
      <c r="A164">
        <v>18</v>
      </c>
      <c r="B164">
        <v>1</v>
      </c>
      <c r="C164">
        <v>314</v>
      </c>
      <c r="E164" t="s">
        <v>3</v>
      </c>
      <c r="F164" t="s">
        <v>350</v>
      </c>
      <c r="G164" t="s">
        <v>351</v>
      </c>
      <c r="H164" t="s">
        <v>32</v>
      </c>
      <c r="I164">
        <f>I163*J164</f>
        <v>0</v>
      </c>
      <c r="J164">
        <v>0</v>
      </c>
      <c r="K164">
        <v>0</v>
      </c>
      <c r="O164">
        <f t="shared" si="136"/>
        <v>0</v>
      </c>
      <c r="P164">
        <f>ROUND(CQ164*I164,2)</f>
        <v>0</v>
      </c>
      <c r="Q164">
        <f>ROUND(CR164*I164,2)</f>
        <v>0</v>
      </c>
      <c r="R164">
        <f>ROUND(CS164*I164,2)</f>
        <v>0</v>
      </c>
      <c r="S164">
        <f>ROUND(CT164*I164,2)</f>
        <v>0</v>
      </c>
      <c r="T164">
        <f t="shared" si="137"/>
        <v>0</v>
      </c>
      <c r="U164">
        <f>ROUND(CV164*I164,7)</f>
        <v>0</v>
      </c>
      <c r="V164">
        <f>ROUND(CW164*I164,7)</f>
        <v>0</v>
      </c>
      <c r="W164">
        <f t="shared" si="138"/>
        <v>0</v>
      </c>
      <c r="X164">
        <f t="shared" si="139"/>
        <v>0</v>
      </c>
      <c r="Y164">
        <f t="shared" si="140"/>
        <v>0</v>
      </c>
      <c r="AA164">
        <v>-1</v>
      </c>
      <c r="AB164">
        <f t="shared" si="141"/>
        <v>0</v>
      </c>
      <c r="AC164">
        <f>ROUND((ES164),6)</f>
        <v>0</v>
      </c>
      <c r="AD164">
        <f>ROUND((((ET164)-(EU164))+AE164),6)</f>
        <v>0</v>
      </c>
      <c r="AE164">
        <f>ROUND((EU164),6)</f>
        <v>0</v>
      </c>
      <c r="AF164">
        <f>ROUND((EV164),6)</f>
        <v>0</v>
      </c>
      <c r="AG164">
        <f t="shared" si="142"/>
        <v>0</v>
      </c>
      <c r="AH164">
        <f>(EW164)</f>
        <v>0</v>
      </c>
      <c r="AI164">
        <f>(EX164)</f>
        <v>0</v>
      </c>
      <c r="AJ164">
        <f t="shared" si="143"/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103</v>
      </c>
      <c r="AU164">
        <v>59</v>
      </c>
      <c r="AV164">
        <v>1</v>
      </c>
      <c r="AW164">
        <v>1</v>
      </c>
      <c r="AZ164">
        <v>1</v>
      </c>
      <c r="BA164">
        <v>1</v>
      </c>
      <c r="BB164">
        <v>1</v>
      </c>
      <c r="BC164">
        <v>1</v>
      </c>
      <c r="BD164" t="s">
        <v>3</v>
      </c>
      <c r="BE164" t="s">
        <v>3</v>
      </c>
      <c r="BF164" t="s">
        <v>3</v>
      </c>
      <c r="BG164" t="s">
        <v>3</v>
      </c>
      <c r="BH164">
        <v>3</v>
      </c>
      <c r="BI164">
        <v>1</v>
      </c>
      <c r="BJ164" t="s">
        <v>3</v>
      </c>
      <c r="BM164">
        <v>46001</v>
      </c>
      <c r="BN164">
        <v>0</v>
      </c>
      <c r="BO164" t="s">
        <v>3</v>
      </c>
      <c r="BP164">
        <v>0</v>
      </c>
      <c r="BQ164">
        <v>2</v>
      </c>
      <c r="BR164">
        <v>0</v>
      </c>
      <c r="BS164">
        <v>1</v>
      </c>
      <c r="BT164">
        <v>1</v>
      </c>
      <c r="BU164">
        <v>1</v>
      </c>
      <c r="BV164">
        <v>1</v>
      </c>
      <c r="BW164">
        <v>1</v>
      </c>
      <c r="BX164">
        <v>1</v>
      </c>
      <c r="BY164" t="s">
        <v>3</v>
      </c>
      <c r="BZ164">
        <v>103</v>
      </c>
      <c r="CA164">
        <v>59</v>
      </c>
      <c r="CB164" t="s">
        <v>3</v>
      </c>
      <c r="CE164">
        <v>0</v>
      </c>
      <c r="CF164">
        <v>0</v>
      </c>
      <c r="CG164">
        <v>0</v>
      </c>
      <c r="CM164">
        <v>0</v>
      </c>
      <c r="CN164" t="s">
        <v>3</v>
      </c>
      <c r="CO164">
        <v>0</v>
      </c>
      <c r="CP164">
        <f t="shared" si="144"/>
        <v>0</v>
      </c>
      <c r="CQ164">
        <f>ROUND(AL164*BC164,2)</f>
        <v>0</v>
      </c>
      <c r="CR164">
        <f>ROUND(AM164*BB164,2)</f>
        <v>0</v>
      </c>
      <c r="CS164">
        <f>ROUND(AN164*BS164,2)</f>
        <v>0</v>
      </c>
      <c r="CT164">
        <f>ROUND(AO164*BA164,2)</f>
        <v>0</v>
      </c>
      <c r="CU164">
        <f t="shared" si="145"/>
        <v>0</v>
      </c>
      <c r="CV164">
        <f>AH164</f>
        <v>0</v>
      </c>
      <c r="CW164">
        <f>AI164</f>
        <v>0</v>
      </c>
      <c r="CX164">
        <f t="shared" si="146"/>
        <v>0</v>
      </c>
      <c r="CY164">
        <f t="shared" si="147"/>
        <v>0</v>
      </c>
      <c r="CZ164">
        <f t="shared" si="148"/>
        <v>0</v>
      </c>
      <c r="DC164" t="s">
        <v>3</v>
      </c>
      <c r="DD164" t="s">
        <v>3</v>
      </c>
      <c r="DE164" t="s">
        <v>3</v>
      </c>
      <c r="DF164" t="s">
        <v>3</v>
      </c>
      <c r="DG164" t="s">
        <v>3</v>
      </c>
      <c r="DH164" t="s">
        <v>3</v>
      </c>
      <c r="DI164" t="s">
        <v>3</v>
      </c>
      <c r="DJ164" t="s">
        <v>3</v>
      </c>
      <c r="DK164" t="s">
        <v>3</v>
      </c>
      <c r="DL164" t="s">
        <v>3</v>
      </c>
      <c r="DM164" t="s">
        <v>3</v>
      </c>
      <c r="DN164">
        <v>0</v>
      </c>
      <c r="DO164">
        <v>0</v>
      </c>
      <c r="DP164">
        <v>1</v>
      </c>
      <c r="DQ164">
        <v>1</v>
      </c>
      <c r="DU164">
        <v>1013</v>
      </c>
      <c r="DV164" t="s">
        <v>32</v>
      </c>
      <c r="DW164" t="s">
        <v>32</v>
      </c>
      <c r="DX164">
        <v>1</v>
      </c>
      <c r="DZ164" t="s">
        <v>3</v>
      </c>
      <c r="EA164" t="s">
        <v>3</v>
      </c>
      <c r="EB164" t="s">
        <v>3</v>
      </c>
      <c r="EC164" t="s">
        <v>3</v>
      </c>
      <c r="EE164">
        <v>416980095</v>
      </c>
      <c r="EF164">
        <v>2</v>
      </c>
      <c r="EG164" t="s">
        <v>40</v>
      </c>
      <c r="EH164">
        <v>40</v>
      </c>
      <c r="EI164" t="s">
        <v>345</v>
      </c>
      <c r="EJ164">
        <v>1</v>
      </c>
      <c r="EK164">
        <v>46001</v>
      </c>
      <c r="EL164" t="s">
        <v>346</v>
      </c>
      <c r="EM164" t="s">
        <v>347</v>
      </c>
      <c r="EO164" t="s">
        <v>3</v>
      </c>
      <c r="EQ164">
        <v>1024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FQ164">
        <v>0</v>
      </c>
      <c r="FR164">
        <v>0</v>
      </c>
      <c r="FS164">
        <v>0</v>
      </c>
      <c r="FX164">
        <v>103</v>
      </c>
      <c r="FY164">
        <v>59</v>
      </c>
      <c r="GA164" t="s">
        <v>3</v>
      </c>
      <c r="GD164">
        <v>1</v>
      </c>
      <c r="GF164">
        <v>-529615532</v>
      </c>
      <c r="GG164">
        <v>2</v>
      </c>
      <c r="GH164">
        <v>1</v>
      </c>
      <c r="GI164">
        <v>-2</v>
      </c>
      <c r="GJ164">
        <v>0</v>
      </c>
      <c r="GK164">
        <v>0</v>
      </c>
      <c r="GL164">
        <f t="shared" si="149"/>
        <v>0</v>
      </c>
      <c r="GM164">
        <f t="shared" si="150"/>
        <v>0</v>
      </c>
      <c r="GN164">
        <f t="shared" si="151"/>
        <v>0</v>
      </c>
      <c r="GO164">
        <f t="shared" si="152"/>
        <v>0</v>
      </c>
      <c r="GP164">
        <f t="shared" si="153"/>
        <v>0</v>
      </c>
      <c r="GR164">
        <v>0</v>
      </c>
      <c r="GS164">
        <v>0</v>
      </c>
      <c r="GT164">
        <v>0</v>
      </c>
      <c r="GU164" t="s">
        <v>3</v>
      </c>
      <c r="GV164">
        <f t="shared" si="154"/>
        <v>0</v>
      </c>
      <c r="GW164">
        <v>1</v>
      </c>
      <c r="GX164">
        <f t="shared" si="155"/>
        <v>0</v>
      </c>
      <c r="HA164">
        <v>0</v>
      </c>
      <c r="HB164">
        <v>0</v>
      </c>
      <c r="HC164">
        <f t="shared" si="156"/>
        <v>0</v>
      </c>
      <c r="HE164" t="s">
        <v>3</v>
      </c>
      <c r="HF164" t="s">
        <v>3</v>
      </c>
      <c r="HM164" t="s">
        <v>23</v>
      </c>
      <c r="HN164" t="s">
        <v>348</v>
      </c>
      <c r="HO164" t="s">
        <v>349</v>
      </c>
      <c r="HP164" t="s">
        <v>346</v>
      </c>
      <c r="HQ164" t="s">
        <v>346</v>
      </c>
      <c r="HS164">
        <v>0</v>
      </c>
      <c r="IK164">
        <v>0</v>
      </c>
    </row>
    <row r="165" spans="1:245" x14ac:dyDescent="0.2">
      <c r="A165">
        <v>17</v>
      </c>
      <c r="B165">
        <v>1</v>
      </c>
      <c r="C165">
        <f>ROW(SmtRes!A317)</f>
        <v>317</v>
      </c>
      <c r="D165">
        <f>ROW(EtalonRes!A319)</f>
        <v>319</v>
      </c>
      <c r="E165" t="s">
        <v>352</v>
      </c>
      <c r="F165" t="s">
        <v>353</v>
      </c>
      <c r="G165" t="s">
        <v>354</v>
      </c>
      <c r="H165" t="s">
        <v>343</v>
      </c>
      <c r="I165">
        <f>ROUND(1/100,7)</f>
        <v>0.01</v>
      </c>
      <c r="J165">
        <v>0</v>
      </c>
      <c r="K165">
        <f>ROUND(1/100,7)</f>
        <v>0.01</v>
      </c>
      <c r="O165">
        <f t="shared" si="136"/>
        <v>36.28</v>
      </c>
      <c r="P165">
        <f>SUMIF(SmtRes!AQ315:'SmtRes'!AQ317,"=1",SmtRes!DF315:'SmtRes'!DF317)</f>
        <v>0</v>
      </c>
      <c r="Q165">
        <f>SUMIF(SmtRes!AQ315:'SmtRes'!AQ317,"=1",SmtRes!DG315:'SmtRes'!DG317)</f>
        <v>0</v>
      </c>
      <c r="R165">
        <f>SUMIF(SmtRes!AQ315:'SmtRes'!AQ317,"=1",SmtRes!DH315:'SmtRes'!DH317)</f>
        <v>0</v>
      </c>
      <c r="S165">
        <f>SUMIF(SmtRes!AQ315:'SmtRes'!AQ317,"=1",SmtRes!DI315:'SmtRes'!DI317)</f>
        <v>36.28</v>
      </c>
      <c r="T165">
        <f t="shared" si="137"/>
        <v>0</v>
      </c>
      <c r="U165">
        <f>SUMIF(SmtRes!AQ315:'SmtRes'!AQ317,"=1",SmtRes!CV315:'SmtRes'!CV317)</f>
        <v>7.5700000000000003E-2</v>
      </c>
      <c r="V165">
        <f>SUMIF(SmtRes!AQ315:'SmtRes'!AQ317,"=1",SmtRes!CW315:'SmtRes'!CW317)</f>
        <v>0</v>
      </c>
      <c r="W165">
        <f t="shared" si="138"/>
        <v>0</v>
      </c>
      <c r="X165">
        <f t="shared" si="139"/>
        <v>37.369999999999997</v>
      </c>
      <c r="Y165">
        <f t="shared" si="140"/>
        <v>21.41</v>
      </c>
      <c r="AA165">
        <v>449016111</v>
      </c>
      <c r="AB165">
        <f t="shared" si="141"/>
        <v>3628.0738999999999</v>
      </c>
      <c r="AC165">
        <f>ROUND((0),6)</f>
        <v>0</v>
      </c>
      <c r="AD165">
        <f>ROUND((((0)-(0))+AE165),6)</f>
        <v>0</v>
      </c>
      <c r="AE165">
        <f>ROUND((0),6)</f>
        <v>0</v>
      </c>
      <c r="AF165">
        <f>ROUND((SUM(SmtRes!BT315:'SmtRes'!BT317)),6)</f>
        <v>3628.0738999999999</v>
      </c>
      <c r="AG165">
        <f t="shared" si="142"/>
        <v>0</v>
      </c>
      <c r="AH165">
        <f>(SUM(SmtRes!BU315:'SmtRes'!BU317))</f>
        <v>7.57</v>
      </c>
      <c r="AI165">
        <f>(0)</f>
        <v>0</v>
      </c>
      <c r="AJ165">
        <f t="shared" si="143"/>
        <v>0</v>
      </c>
      <c r="AK165">
        <v>3692.9656999999997</v>
      </c>
      <c r="AL165">
        <v>64.891800000000003</v>
      </c>
      <c r="AM165">
        <v>0</v>
      </c>
      <c r="AN165">
        <v>0</v>
      </c>
      <c r="AO165">
        <v>3628.0738999999999</v>
      </c>
      <c r="AP165">
        <v>0</v>
      </c>
      <c r="AQ165">
        <v>7.57</v>
      </c>
      <c r="AR165">
        <v>0</v>
      </c>
      <c r="AS165">
        <v>0</v>
      </c>
      <c r="AT165">
        <v>103</v>
      </c>
      <c r="AU165">
        <v>59</v>
      </c>
      <c r="AV165">
        <v>1</v>
      </c>
      <c r="AW165">
        <v>1</v>
      </c>
      <c r="AZ165">
        <v>1</v>
      </c>
      <c r="BA165">
        <v>1</v>
      </c>
      <c r="BB165">
        <v>1</v>
      </c>
      <c r="BC165">
        <v>1</v>
      </c>
      <c r="BD165" t="s">
        <v>3</v>
      </c>
      <c r="BE165" t="s">
        <v>3</v>
      </c>
      <c r="BF165" t="s">
        <v>3</v>
      </c>
      <c r="BG165" t="s">
        <v>3</v>
      </c>
      <c r="BH165">
        <v>0</v>
      </c>
      <c r="BI165">
        <v>1</v>
      </c>
      <c r="BJ165" t="s">
        <v>355</v>
      </c>
      <c r="BM165">
        <v>46001</v>
      </c>
      <c r="BN165">
        <v>0</v>
      </c>
      <c r="BO165" t="s">
        <v>3</v>
      </c>
      <c r="BP165">
        <v>0</v>
      </c>
      <c r="BQ165">
        <v>2</v>
      </c>
      <c r="BR165">
        <v>0</v>
      </c>
      <c r="BS165">
        <v>1</v>
      </c>
      <c r="BT165">
        <v>1</v>
      </c>
      <c r="BU165">
        <v>1</v>
      </c>
      <c r="BV165">
        <v>1</v>
      </c>
      <c r="BW165">
        <v>1</v>
      </c>
      <c r="BX165">
        <v>1</v>
      </c>
      <c r="BY165" t="s">
        <v>3</v>
      </c>
      <c r="BZ165">
        <v>103</v>
      </c>
      <c r="CA165">
        <v>59</v>
      </c>
      <c r="CB165" t="s">
        <v>3</v>
      </c>
      <c r="CE165">
        <v>0</v>
      </c>
      <c r="CF165">
        <v>0</v>
      </c>
      <c r="CG165">
        <v>0</v>
      </c>
      <c r="CM165">
        <v>0</v>
      </c>
      <c r="CN165" t="s">
        <v>3</v>
      </c>
      <c r="CO165">
        <v>0</v>
      </c>
      <c r="CP165">
        <f t="shared" si="144"/>
        <v>36.28</v>
      </c>
      <c r="CQ165">
        <f>SUMIF(SmtRes!AQ315:'SmtRes'!AQ317,"=1",SmtRes!AA315:'SmtRes'!AA317)</f>
        <v>7.32</v>
      </c>
      <c r="CR165">
        <f>SUMIF(SmtRes!AQ315:'SmtRes'!AQ317,"=1",SmtRes!AB315:'SmtRes'!AB317)</f>
        <v>0</v>
      </c>
      <c r="CS165">
        <f>SUMIF(SmtRes!AQ315:'SmtRes'!AQ317,"=1",SmtRes!AC315:'SmtRes'!AC317)</f>
        <v>0</v>
      </c>
      <c r="CT165">
        <f>SUMIF(SmtRes!AQ315:'SmtRes'!AQ317,"=1",SmtRes!AD315:'SmtRes'!AD317)</f>
        <v>479.27</v>
      </c>
      <c r="CU165">
        <f t="shared" si="145"/>
        <v>0</v>
      </c>
      <c r="CV165">
        <f>SUMIF(SmtRes!AQ315:'SmtRes'!AQ317,"=1",SmtRes!BU315:'SmtRes'!BU317)</f>
        <v>7.57</v>
      </c>
      <c r="CW165">
        <f>SUMIF(SmtRes!AQ315:'SmtRes'!AQ317,"=1",SmtRes!BV315:'SmtRes'!BV317)</f>
        <v>0</v>
      </c>
      <c r="CX165">
        <f t="shared" si="146"/>
        <v>0</v>
      </c>
      <c r="CY165">
        <f t="shared" si="147"/>
        <v>37.368400000000001</v>
      </c>
      <c r="CZ165">
        <f t="shared" si="148"/>
        <v>21.405200000000001</v>
      </c>
      <c r="DC165" t="s">
        <v>3</v>
      </c>
      <c r="DD165" t="s">
        <v>135</v>
      </c>
      <c r="DE165" t="s">
        <v>3</v>
      </c>
      <c r="DF165" t="s">
        <v>3</v>
      </c>
      <c r="DG165" t="s">
        <v>3</v>
      </c>
      <c r="DH165" t="s">
        <v>3</v>
      </c>
      <c r="DI165" t="s">
        <v>3</v>
      </c>
      <c r="DJ165" t="s">
        <v>3</v>
      </c>
      <c r="DK165" t="s">
        <v>3</v>
      </c>
      <c r="DL165" t="s">
        <v>3</v>
      </c>
      <c r="DM165" t="s">
        <v>3</v>
      </c>
      <c r="DN165">
        <v>0</v>
      </c>
      <c r="DO165">
        <v>0</v>
      </c>
      <c r="DP165">
        <v>1</v>
      </c>
      <c r="DQ165">
        <v>1</v>
      </c>
      <c r="DU165">
        <v>1013</v>
      </c>
      <c r="DV165" t="s">
        <v>343</v>
      </c>
      <c r="DW165" t="s">
        <v>343</v>
      </c>
      <c r="DX165">
        <v>1</v>
      </c>
      <c r="DZ165" t="s">
        <v>3</v>
      </c>
      <c r="EA165" t="s">
        <v>3</v>
      </c>
      <c r="EB165" t="s">
        <v>3</v>
      </c>
      <c r="EC165" t="s">
        <v>3</v>
      </c>
      <c r="EE165">
        <v>416980095</v>
      </c>
      <c r="EF165">
        <v>2</v>
      </c>
      <c r="EG165" t="s">
        <v>40</v>
      </c>
      <c r="EH165">
        <v>40</v>
      </c>
      <c r="EI165" t="s">
        <v>345</v>
      </c>
      <c r="EJ165">
        <v>1</v>
      </c>
      <c r="EK165">
        <v>46001</v>
      </c>
      <c r="EL165" t="s">
        <v>346</v>
      </c>
      <c r="EM165" t="s">
        <v>347</v>
      </c>
      <c r="EO165" t="s">
        <v>3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7.57</v>
      </c>
      <c r="EX165">
        <v>0</v>
      </c>
      <c r="EY165">
        <v>0</v>
      </c>
      <c r="FQ165">
        <v>0</v>
      </c>
      <c r="FR165">
        <v>0</v>
      </c>
      <c r="FS165">
        <v>0</v>
      </c>
      <c r="FX165">
        <v>103</v>
      </c>
      <c r="FY165">
        <v>59</v>
      </c>
      <c r="GA165" t="s">
        <v>3</v>
      </c>
      <c r="GD165">
        <v>1</v>
      </c>
      <c r="GF165">
        <v>995407864</v>
      </c>
      <c r="GG165">
        <v>2</v>
      </c>
      <c r="GH165">
        <v>1</v>
      </c>
      <c r="GI165">
        <v>-2</v>
      </c>
      <c r="GJ165">
        <v>0</v>
      </c>
      <c r="GK165">
        <v>0</v>
      </c>
      <c r="GL165">
        <f t="shared" si="149"/>
        <v>0</v>
      </c>
      <c r="GM165">
        <f t="shared" si="150"/>
        <v>95.06</v>
      </c>
      <c r="GN165">
        <f t="shared" si="151"/>
        <v>95.06</v>
      </c>
      <c r="GO165">
        <f t="shared" si="152"/>
        <v>0</v>
      </c>
      <c r="GP165">
        <f t="shared" si="153"/>
        <v>0</v>
      </c>
      <c r="GR165">
        <v>0</v>
      </c>
      <c r="GS165">
        <v>0</v>
      </c>
      <c r="GT165">
        <v>0</v>
      </c>
      <c r="GU165" t="s">
        <v>3</v>
      </c>
      <c r="GV165">
        <f t="shared" si="154"/>
        <v>0</v>
      </c>
      <c r="GW165">
        <v>1</v>
      </c>
      <c r="GX165">
        <f t="shared" si="155"/>
        <v>0</v>
      </c>
      <c r="HA165">
        <v>0</v>
      </c>
      <c r="HB165">
        <v>0</v>
      </c>
      <c r="HC165">
        <f t="shared" si="156"/>
        <v>0</v>
      </c>
      <c r="HE165" t="s">
        <v>3</v>
      </c>
      <c r="HF165" t="s">
        <v>3</v>
      </c>
      <c r="HM165" t="s">
        <v>3</v>
      </c>
      <c r="HN165" t="s">
        <v>348</v>
      </c>
      <c r="HO165" t="s">
        <v>349</v>
      </c>
      <c r="HP165" t="s">
        <v>346</v>
      </c>
      <c r="HQ165" t="s">
        <v>346</v>
      </c>
      <c r="HS165">
        <v>0</v>
      </c>
      <c r="IK165">
        <v>0</v>
      </c>
    </row>
    <row r="166" spans="1:245" x14ac:dyDescent="0.2">
      <c r="A166">
        <v>18</v>
      </c>
      <c r="B166">
        <v>1</v>
      </c>
      <c r="C166">
        <v>317</v>
      </c>
      <c r="E166" t="s">
        <v>356</v>
      </c>
      <c r="F166" t="s">
        <v>350</v>
      </c>
      <c r="G166" t="s">
        <v>351</v>
      </c>
      <c r="H166" t="s">
        <v>32</v>
      </c>
      <c r="I166">
        <f>I165*J166</f>
        <v>0</v>
      </c>
      <c r="J166">
        <v>0</v>
      </c>
      <c r="K166">
        <v>0</v>
      </c>
      <c r="O166">
        <f t="shared" si="136"/>
        <v>0</v>
      </c>
      <c r="P166">
        <f>ROUND(CQ166*I166,2)</f>
        <v>0</v>
      </c>
      <c r="Q166">
        <f>ROUND(CR166*I166,2)</f>
        <v>0</v>
      </c>
      <c r="R166">
        <f>ROUND(CS166*I166,2)</f>
        <v>0</v>
      </c>
      <c r="S166">
        <f>ROUND(CT166*I166,2)</f>
        <v>0</v>
      </c>
      <c r="T166">
        <f t="shared" si="137"/>
        <v>0</v>
      </c>
      <c r="U166">
        <f>ROUND(CV166*I166,7)</f>
        <v>0</v>
      </c>
      <c r="V166">
        <f>ROUND(CW166*I166,7)</f>
        <v>0</v>
      </c>
      <c r="W166">
        <f t="shared" si="138"/>
        <v>0</v>
      </c>
      <c r="X166">
        <f t="shared" si="139"/>
        <v>0</v>
      </c>
      <c r="Y166">
        <f t="shared" si="140"/>
        <v>0</v>
      </c>
      <c r="AA166">
        <v>449016111</v>
      </c>
      <c r="AB166">
        <f t="shared" si="141"/>
        <v>0</v>
      </c>
      <c r="AC166">
        <f>ROUND((ES166),6)</f>
        <v>0</v>
      </c>
      <c r="AD166">
        <f>ROUND((((ET166)-(EU166))+AE166),6)</f>
        <v>0</v>
      </c>
      <c r="AE166">
        <f>ROUND((EU166),6)</f>
        <v>0</v>
      </c>
      <c r="AF166">
        <f>ROUND((EV166),6)</f>
        <v>0</v>
      </c>
      <c r="AG166">
        <f t="shared" si="142"/>
        <v>0</v>
      </c>
      <c r="AH166">
        <f>(EW166)</f>
        <v>0</v>
      </c>
      <c r="AI166">
        <f>(EX166)</f>
        <v>0</v>
      </c>
      <c r="AJ166">
        <f t="shared" si="143"/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103</v>
      </c>
      <c r="AU166">
        <v>59</v>
      </c>
      <c r="AV166">
        <v>1</v>
      </c>
      <c r="AW166">
        <v>1</v>
      </c>
      <c r="AZ166">
        <v>1</v>
      </c>
      <c r="BA166">
        <v>1</v>
      </c>
      <c r="BB166">
        <v>1</v>
      </c>
      <c r="BC166">
        <v>1</v>
      </c>
      <c r="BD166" t="s">
        <v>3</v>
      </c>
      <c r="BE166" t="s">
        <v>3</v>
      </c>
      <c r="BF166" t="s">
        <v>3</v>
      </c>
      <c r="BG166" t="s">
        <v>3</v>
      </c>
      <c r="BH166">
        <v>3</v>
      </c>
      <c r="BI166">
        <v>1</v>
      </c>
      <c r="BJ166" t="s">
        <v>3</v>
      </c>
      <c r="BM166">
        <v>46001</v>
      </c>
      <c r="BN166">
        <v>0</v>
      </c>
      <c r="BO166" t="s">
        <v>3</v>
      </c>
      <c r="BP166">
        <v>0</v>
      </c>
      <c r="BQ166">
        <v>2</v>
      </c>
      <c r="BR166">
        <v>0</v>
      </c>
      <c r="BS166">
        <v>1</v>
      </c>
      <c r="BT166">
        <v>1</v>
      </c>
      <c r="BU166">
        <v>1</v>
      </c>
      <c r="BV166">
        <v>1</v>
      </c>
      <c r="BW166">
        <v>1</v>
      </c>
      <c r="BX166">
        <v>1</v>
      </c>
      <c r="BY166" t="s">
        <v>3</v>
      </c>
      <c r="BZ166">
        <v>103</v>
      </c>
      <c r="CA166">
        <v>59</v>
      </c>
      <c r="CB166" t="s">
        <v>3</v>
      </c>
      <c r="CE166">
        <v>0</v>
      </c>
      <c r="CF166">
        <v>0</v>
      </c>
      <c r="CG166">
        <v>0</v>
      </c>
      <c r="CM166">
        <v>0</v>
      </c>
      <c r="CN166" t="s">
        <v>3</v>
      </c>
      <c r="CO166">
        <v>0</v>
      </c>
      <c r="CP166">
        <f t="shared" si="144"/>
        <v>0</v>
      </c>
      <c r="CQ166">
        <f>ROUND(AL166*BC166,2)</f>
        <v>0</v>
      </c>
      <c r="CR166">
        <f>ROUND(AM166*BB166,2)</f>
        <v>0</v>
      </c>
      <c r="CS166">
        <f>ROUND(AN166*BS166,2)</f>
        <v>0</v>
      </c>
      <c r="CT166">
        <f>ROUND(AO166*BA166,2)</f>
        <v>0</v>
      </c>
      <c r="CU166">
        <f t="shared" si="145"/>
        <v>0</v>
      </c>
      <c r="CV166">
        <f>AH166</f>
        <v>0</v>
      </c>
      <c r="CW166">
        <f>AI166</f>
        <v>0</v>
      </c>
      <c r="CX166">
        <f t="shared" si="146"/>
        <v>0</v>
      </c>
      <c r="CY166">
        <f t="shared" si="147"/>
        <v>0</v>
      </c>
      <c r="CZ166">
        <f t="shared" si="148"/>
        <v>0</v>
      </c>
      <c r="DC166" t="s">
        <v>3</v>
      </c>
      <c r="DD166" t="s">
        <v>3</v>
      </c>
      <c r="DE166" t="s">
        <v>3</v>
      </c>
      <c r="DF166" t="s">
        <v>3</v>
      </c>
      <c r="DG166" t="s">
        <v>3</v>
      </c>
      <c r="DH166" t="s">
        <v>3</v>
      </c>
      <c r="DI166" t="s">
        <v>3</v>
      </c>
      <c r="DJ166" t="s">
        <v>3</v>
      </c>
      <c r="DK166" t="s">
        <v>3</v>
      </c>
      <c r="DL166" t="s">
        <v>3</v>
      </c>
      <c r="DM166" t="s">
        <v>3</v>
      </c>
      <c r="DN166">
        <v>0</v>
      </c>
      <c r="DO166">
        <v>0</v>
      </c>
      <c r="DP166">
        <v>1</v>
      </c>
      <c r="DQ166">
        <v>1</v>
      </c>
      <c r="DU166">
        <v>1013</v>
      </c>
      <c r="DV166" t="s">
        <v>32</v>
      </c>
      <c r="DW166" t="s">
        <v>32</v>
      </c>
      <c r="DX166">
        <v>1</v>
      </c>
      <c r="DZ166" t="s">
        <v>3</v>
      </c>
      <c r="EA166" t="s">
        <v>3</v>
      </c>
      <c r="EB166" t="s">
        <v>3</v>
      </c>
      <c r="EC166" t="s">
        <v>3</v>
      </c>
      <c r="EE166">
        <v>416980095</v>
      </c>
      <c r="EF166">
        <v>2</v>
      </c>
      <c r="EG166" t="s">
        <v>40</v>
      </c>
      <c r="EH166">
        <v>40</v>
      </c>
      <c r="EI166" t="s">
        <v>345</v>
      </c>
      <c r="EJ166">
        <v>1</v>
      </c>
      <c r="EK166">
        <v>46001</v>
      </c>
      <c r="EL166" t="s">
        <v>346</v>
      </c>
      <c r="EM166" t="s">
        <v>347</v>
      </c>
      <c r="EO166" t="s">
        <v>3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FQ166">
        <v>0</v>
      </c>
      <c r="FR166">
        <v>0</v>
      </c>
      <c r="FS166">
        <v>0</v>
      </c>
      <c r="FX166">
        <v>103</v>
      </c>
      <c r="FY166">
        <v>59</v>
      </c>
      <c r="GA166" t="s">
        <v>3</v>
      </c>
      <c r="GD166">
        <v>1</v>
      </c>
      <c r="GF166">
        <v>-529615532</v>
      </c>
      <c r="GG166">
        <v>2</v>
      </c>
      <c r="GH166">
        <v>1</v>
      </c>
      <c r="GI166">
        <v>-2</v>
      </c>
      <c r="GJ166">
        <v>0</v>
      </c>
      <c r="GK166">
        <v>0</v>
      </c>
      <c r="GL166">
        <f t="shared" si="149"/>
        <v>0</v>
      </c>
      <c r="GM166">
        <f t="shared" si="150"/>
        <v>0</v>
      </c>
      <c r="GN166">
        <f t="shared" si="151"/>
        <v>0</v>
      </c>
      <c r="GO166">
        <f t="shared" si="152"/>
        <v>0</v>
      </c>
      <c r="GP166">
        <f t="shared" si="153"/>
        <v>0</v>
      </c>
      <c r="GR166">
        <v>0</v>
      </c>
      <c r="GS166">
        <v>0</v>
      </c>
      <c r="GT166">
        <v>0</v>
      </c>
      <c r="GU166" t="s">
        <v>3</v>
      </c>
      <c r="GV166">
        <f t="shared" si="154"/>
        <v>0</v>
      </c>
      <c r="GW166">
        <v>1</v>
      </c>
      <c r="GX166">
        <f t="shared" si="155"/>
        <v>0</v>
      </c>
      <c r="HA166">
        <v>0</v>
      </c>
      <c r="HB166">
        <v>0</v>
      </c>
      <c r="HC166">
        <f t="shared" si="156"/>
        <v>0</v>
      </c>
      <c r="HE166" t="s">
        <v>3</v>
      </c>
      <c r="HF166" t="s">
        <v>3</v>
      </c>
      <c r="HM166" t="s">
        <v>135</v>
      </c>
      <c r="HN166" t="s">
        <v>348</v>
      </c>
      <c r="HO166" t="s">
        <v>349</v>
      </c>
      <c r="HP166" t="s">
        <v>346</v>
      </c>
      <c r="HQ166" t="s">
        <v>346</v>
      </c>
      <c r="HS166">
        <v>0</v>
      </c>
      <c r="IK166">
        <v>0</v>
      </c>
    </row>
    <row r="167" spans="1:245" x14ac:dyDescent="0.2">
      <c r="A167">
        <v>17</v>
      </c>
      <c r="B167">
        <v>1</v>
      </c>
      <c r="C167">
        <f>ROW(SmtRes!A320)</f>
        <v>320</v>
      </c>
      <c r="D167">
        <f>ROW(EtalonRes!A322)</f>
        <v>322</v>
      </c>
      <c r="E167" t="s">
        <v>3</v>
      </c>
      <c r="F167" t="s">
        <v>357</v>
      </c>
      <c r="G167" t="s">
        <v>358</v>
      </c>
      <c r="H167" t="s">
        <v>343</v>
      </c>
      <c r="I167">
        <f>ROUND(1/100,7)</f>
        <v>0.01</v>
      </c>
      <c r="J167">
        <v>0</v>
      </c>
      <c r="K167">
        <f>ROUND(1/100,7)</f>
        <v>0.01</v>
      </c>
      <c r="O167">
        <f t="shared" si="136"/>
        <v>1.01</v>
      </c>
      <c r="P167">
        <f>SUMIF(SmtRes!AQ318:'SmtRes'!AQ320,"=1",SmtRes!DF318:'SmtRes'!DF320)</f>
        <v>0</v>
      </c>
      <c r="Q167">
        <f>SUMIF(SmtRes!AQ318:'SmtRes'!AQ320,"=1",SmtRes!DG318:'SmtRes'!DG320)</f>
        <v>0</v>
      </c>
      <c r="R167">
        <f>SUMIF(SmtRes!AQ318:'SmtRes'!AQ320,"=1",SmtRes!DH318:'SmtRes'!DH320)</f>
        <v>0</v>
      </c>
      <c r="S167">
        <f>SUMIF(SmtRes!AQ318:'SmtRes'!AQ320,"=1",SmtRes!DI318:'SmtRes'!DI320)</f>
        <v>1.01</v>
      </c>
      <c r="T167">
        <f t="shared" si="137"/>
        <v>0</v>
      </c>
      <c r="U167">
        <f>SUMIF(SmtRes!AQ318:'SmtRes'!AQ320,"=1",SmtRes!CV318:'SmtRes'!CV320)</f>
        <v>2.0999999999999999E-3</v>
      </c>
      <c r="V167">
        <f>SUMIF(SmtRes!AQ318:'SmtRes'!AQ320,"=1",SmtRes!CW318:'SmtRes'!CW320)</f>
        <v>0</v>
      </c>
      <c r="W167">
        <f t="shared" si="138"/>
        <v>0</v>
      </c>
      <c r="X167">
        <f t="shared" si="139"/>
        <v>1.04</v>
      </c>
      <c r="Y167">
        <f t="shared" si="140"/>
        <v>0.6</v>
      </c>
      <c r="AA167">
        <v>-1</v>
      </c>
      <c r="AB167">
        <f t="shared" si="141"/>
        <v>100.6467</v>
      </c>
      <c r="AC167">
        <f>ROUND((0),6)</f>
        <v>0</v>
      </c>
      <c r="AD167">
        <f>ROUND((((0)-(0))+AE167),6)</f>
        <v>0</v>
      </c>
      <c r="AE167">
        <f>ROUND((0),6)</f>
        <v>0</v>
      </c>
      <c r="AF167">
        <f>ROUND((SUM(SmtRes!BT318:'SmtRes'!BT320)),6)</f>
        <v>100.6467</v>
      </c>
      <c r="AG167">
        <f t="shared" si="142"/>
        <v>0</v>
      </c>
      <c r="AH167">
        <f>(SUM(SmtRes!BU318:'SmtRes'!BU320))</f>
        <v>0.21</v>
      </c>
      <c r="AI167">
        <f>(0)</f>
        <v>0</v>
      </c>
      <c r="AJ167">
        <f t="shared" si="143"/>
        <v>0</v>
      </c>
      <c r="AK167">
        <v>102.7329</v>
      </c>
      <c r="AL167">
        <v>2.0861999999999998</v>
      </c>
      <c r="AM167">
        <v>0</v>
      </c>
      <c r="AN167">
        <v>0</v>
      </c>
      <c r="AO167">
        <v>100.6467</v>
      </c>
      <c r="AP167">
        <v>0</v>
      </c>
      <c r="AQ167">
        <v>0.21</v>
      </c>
      <c r="AR167">
        <v>0</v>
      </c>
      <c r="AS167">
        <v>0</v>
      </c>
      <c r="AT167">
        <v>103</v>
      </c>
      <c r="AU167">
        <v>59</v>
      </c>
      <c r="AV167">
        <v>1</v>
      </c>
      <c r="AW167">
        <v>1</v>
      </c>
      <c r="AZ167">
        <v>1</v>
      </c>
      <c r="BA167">
        <v>1</v>
      </c>
      <c r="BB167">
        <v>1</v>
      </c>
      <c r="BC167">
        <v>1</v>
      </c>
      <c r="BD167" t="s">
        <v>3</v>
      </c>
      <c r="BE167" t="s">
        <v>3</v>
      </c>
      <c r="BF167" t="s">
        <v>3</v>
      </c>
      <c r="BG167" t="s">
        <v>3</v>
      </c>
      <c r="BH167">
        <v>0</v>
      </c>
      <c r="BI167">
        <v>1</v>
      </c>
      <c r="BJ167" t="s">
        <v>359</v>
      </c>
      <c r="BM167">
        <v>46001</v>
      </c>
      <c r="BN167">
        <v>0</v>
      </c>
      <c r="BO167" t="s">
        <v>3</v>
      </c>
      <c r="BP167">
        <v>0</v>
      </c>
      <c r="BQ167">
        <v>2</v>
      </c>
      <c r="BR167">
        <v>0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1</v>
      </c>
      <c r="BY167" t="s">
        <v>3</v>
      </c>
      <c r="BZ167">
        <v>103</v>
      </c>
      <c r="CA167">
        <v>59</v>
      </c>
      <c r="CB167" t="s">
        <v>3</v>
      </c>
      <c r="CE167">
        <v>0</v>
      </c>
      <c r="CF167">
        <v>0</v>
      </c>
      <c r="CG167">
        <v>0</v>
      </c>
      <c r="CM167">
        <v>0</v>
      </c>
      <c r="CN167" t="s">
        <v>3</v>
      </c>
      <c r="CO167">
        <v>0</v>
      </c>
      <c r="CP167">
        <f t="shared" si="144"/>
        <v>1.01</v>
      </c>
      <c r="CQ167">
        <f>SUMIF(SmtRes!AQ318:'SmtRes'!AQ320,"=1",SmtRes!AA318:'SmtRes'!AA320)</f>
        <v>7.32</v>
      </c>
      <c r="CR167">
        <f>SUMIF(SmtRes!AQ318:'SmtRes'!AQ320,"=1",SmtRes!AB318:'SmtRes'!AB320)</f>
        <v>0</v>
      </c>
      <c r="CS167">
        <f>SUMIF(SmtRes!AQ318:'SmtRes'!AQ320,"=1",SmtRes!AC318:'SmtRes'!AC320)</f>
        <v>0</v>
      </c>
      <c r="CT167">
        <f>SUMIF(SmtRes!AQ318:'SmtRes'!AQ320,"=1",SmtRes!AD318:'SmtRes'!AD320)</f>
        <v>479.27</v>
      </c>
      <c r="CU167">
        <f t="shared" si="145"/>
        <v>0</v>
      </c>
      <c r="CV167">
        <f>SUMIF(SmtRes!AQ318:'SmtRes'!AQ320,"=1",SmtRes!BU318:'SmtRes'!BU320)</f>
        <v>0.21</v>
      </c>
      <c r="CW167">
        <f>SUMIF(SmtRes!AQ318:'SmtRes'!AQ320,"=1",SmtRes!BV318:'SmtRes'!BV320)</f>
        <v>0</v>
      </c>
      <c r="CX167">
        <f t="shared" si="146"/>
        <v>0</v>
      </c>
      <c r="CY167">
        <f t="shared" si="147"/>
        <v>1.0403</v>
      </c>
      <c r="CZ167">
        <f t="shared" si="148"/>
        <v>0.59589999999999999</v>
      </c>
      <c r="DC167" t="s">
        <v>3</v>
      </c>
      <c r="DD167" t="s">
        <v>23</v>
      </c>
      <c r="DE167" t="s">
        <v>3</v>
      </c>
      <c r="DF167" t="s">
        <v>3</v>
      </c>
      <c r="DG167" t="s">
        <v>3</v>
      </c>
      <c r="DH167" t="s">
        <v>3</v>
      </c>
      <c r="DI167" t="s">
        <v>3</v>
      </c>
      <c r="DJ167" t="s">
        <v>3</v>
      </c>
      <c r="DK167" t="s">
        <v>3</v>
      </c>
      <c r="DL167" t="s">
        <v>3</v>
      </c>
      <c r="DM167" t="s">
        <v>3</v>
      </c>
      <c r="DN167">
        <v>0</v>
      </c>
      <c r="DO167">
        <v>0</v>
      </c>
      <c r="DP167">
        <v>1</v>
      </c>
      <c r="DQ167">
        <v>1</v>
      </c>
      <c r="DU167">
        <v>1013</v>
      </c>
      <c r="DV167" t="s">
        <v>343</v>
      </c>
      <c r="DW167" t="s">
        <v>343</v>
      </c>
      <c r="DX167">
        <v>1</v>
      </c>
      <c r="DZ167" t="s">
        <v>3</v>
      </c>
      <c r="EA167" t="s">
        <v>3</v>
      </c>
      <c r="EB167" t="s">
        <v>3</v>
      </c>
      <c r="EC167" t="s">
        <v>3</v>
      </c>
      <c r="EE167">
        <v>416980095</v>
      </c>
      <c r="EF167">
        <v>2</v>
      </c>
      <c r="EG167" t="s">
        <v>40</v>
      </c>
      <c r="EH167">
        <v>40</v>
      </c>
      <c r="EI167" t="s">
        <v>345</v>
      </c>
      <c r="EJ167">
        <v>1</v>
      </c>
      <c r="EK167">
        <v>46001</v>
      </c>
      <c r="EL167" t="s">
        <v>346</v>
      </c>
      <c r="EM167" t="s">
        <v>347</v>
      </c>
      <c r="EO167" t="s">
        <v>3</v>
      </c>
      <c r="EQ167">
        <v>1024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0.21</v>
      </c>
      <c r="EX167">
        <v>0</v>
      </c>
      <c r="EY167">
        <v>0</v>
      </c>
      <c r="FQ167">
        <v>0</v>
      </c>
      <c r="FR167">
        <v>0</v>
      </c>
      <c r="FS167">
        <v>0</v>
      </c>
      <c r="FX167">
        <v>103</v>
      </c>
      <c r="FY167">
        <v>59</v>
      </c>
      <c r="GA167" t="s">
        <v>3</v>
      </c>
      <c r="GD167">
        <v>1</v>
      </c>
      <c r="GF167">
        <v>113774227</v>
      </c>
      <c r="GG167">
        <v>2</v>
      </c>
      <c r="GH167">
        <v>1</v>
      </c>
      <c r="GI167">
        <v>-2</v>
      </c>
      <c r="GJ167">
        <v>0</v>
      </c>
      <c r="GK167">
        <v>0</v>
      </c>
      <c r="GL167">
        <f t="shared" si="149"/>
        <v>0</v>
      </c>
      <c r="GM167">
        <f t="shared" si="150"/>
        <v>2.65</v>
      </c>
      <c r="GN167">
        <f t="shared" si="151"/>
        <v>2.65</v>
      </c>
      <c r="GO167">
        <f t="shared" si="152"/>
        <v>0</v>
      </c>
      <c r="GP167">
        <f t="shared" si="153"/>
        <v>0</v>
      </c>
      <c r="GR167">
        <v>0</v>
      </c>
      <c r="GS167">
        <v>0</v>
      </c>
      <c r="GT167">
        <v>0</v>
      </c>
      <c r="GU167" t="s">
        <v>3</v>
      </c>
      <c r="GV167">
        <f t="shared" si="154"/>
        <v>0</v>
      </c>
      <c r="GW167">
        <v>1</v>
      </c>
      <c r="GX167">
        <f t="shared" si="155"/>
        <v>0</v>
      </c>
      <c r="HA167">
        <v>0</v>
      </c>
      <c r="HB167">
        <v>0</v>
      </c>
      <c r="HC167">
        <f t="shared" si="156"/>
        <v>0</v>
      </c>
      <c r="HE167" t="s">
        <v>3</v>
      </c>
      <c r="HF167" t="s">
        <v>3</v>
      </c>
      <c r="HM167" t="s">
        <v>3</v>
      </c>
      <c r="HN167" t="s">
        <v>348</v>
      </c>
      <c r="HO167" t="s">
        <v>349</v>
      </c>
      <c r="HP167" t="s">
        <v>346</v>
      </c>
      <c r="HQ167" t="s">
        <v>346</v>
      </c>
      <c r="HS167">
        <v>0</v>
      </c>
      <c r="IK167">
        <v>0</v>
      </c>
    </row>
    <row r="168" spans="1:245" x14ac:dyDescent="0.2">
      <c r="A168">
        <v>18</v>
      </c>
      <c r="B168">
        <v>1</v>
      </c>
      <c r="C168">
        <v>320</v>
      </c>
      <c r="E168" t="s">
        <v>3</v>
      </c>
      <c r="F168" t="s">
        <v>350</v>
      </c>
      <c r="G168" t="s">
        <v>351</v>
      </c>
      <c r="H168" t="s">
        <v>32</v>
      </c>
      <c r="I168">
        <f>I167*J168</f>
        <v>0</v>
      </c>
      <c r="J168">
        <v>0</v>
      </c>
      <c r="K168">
        <v>0</v>
      </c>
      <c r="O168">
        <f t="shared" si="136"/>
        <v>0</v>
      </c>
      <c r="P168">
        <f>ROUND(CQ168*I168,2)</f>
        <v>0</v>
      </c>
      <c r="Q168">
        <f>ROUND(CR168*I168,2)</f>
        <v>0</v>
      </c>
      <c r="R168">
        <f>ROUND(CS168*I168,2)</f>
        <v>0</v>
      </c>
      <c r="S168">
        <f>ROUND(CT168*I168,2)</f>
        <v>0</v>
      </c>
      <c r="T168">
        <f t="shared" si="137"/>
        <v>0</v>
      </c>
      <c r="U168">
        <f>ROUND(CV168*I168,7)</f>
        <v>0</v>
      </c>
      <c r="V168">
        <f>ROUND(CW168*I168,7)</f>
        <v>0</v>
      </c>
      <c r="W168">
        <f t="shared" si="138"/>
        <v>0</v>
      </c>
      <c r="X168">
        <f t="shared" si="139"/>
        <v>0</v>
      </c>
      <c r="Y168">
        <f t="shared" si="140"/>
        <v>0</v>
      </c>
      <c r="AA168">
        <v>-1</v>
      </c>
      <c r="AB168">
        <f t="shared" si="141"/>
        <v>0</v>
      </c>
      <c r="AC168">
        <f>ROUND((ES168),6)</f>
        <v>0</v>
      </c>
      <c r="AD168">
        <f>ROUND((((ET168)-(EU168))+AE168),6)</f>
        <v>0</v>
      </c>
      <c r="AE168">
        <f>ROUND((EU168),6)</f>
        <v>0</v>
      </c>
      <c r="AF168">
        <f>ROUND((EV168),6)</f>
        <v>0</v>
      </c>
      <c r="AG168">
        <f t="shared" si="142"/>
        <v>0</v>
      </c>
      <c r="AH168">
        <f>(EW168)</f>
        <v>0</v>
      </c>
      <c r="AI168">
        <f>(EX168)</f>
        <v>0</v>
      </c>
      <c r="AJ168">
        <f t="shared" si="143"/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103</v>
      </c>
      <c r="AU168">
        <v>59</v>
      </c>
      <c r="AV168">
        <v>1</v>
      </c>
      <c r="AW168">
        <v>1</v>
      </c>
      <c r="AZ168">
        <v>1</v>
      </c>
      <c r="BA168">
        <v>1</v>
      </c>
      <c r="BB168">
        <v>1</v>
      </c>
      <c r="BC168">
        <v>1</v>
      </c>
      <c r="BD168" t="s">
        <v>3</v>
      </c>
      <c r="BE168" t="s">
        <v>3</v>
      </c>
      <c r="BF168" t="s">
        <v>3</v>
      </c>
      <c r="BG168" t="s">
        <v>3</v>
      </c>
      <c r="BH168">
        <v>3</v>
      </c>
      <c r="BI168">
        <v>1</v>
      </c>
      <c r="BJ168" t="s">
        <v>3</v>
      </c>
      <c r="BM168">
        <v>46001</v>
      </c>
      <c r="BN168">
        <v>0</v>
      </c>
      <c r="BO168" t="s">
        <v>3</v>
      </c>
      <c r="BP168">
        <v>0</v>
      </c>
      <c r="BQ168">
        <v>2</v>
      </c>
      <c r="BR168">
        <v>0</v>
      </c>
      <c r="BS168">
        <v>1</v>
      </c>
      <c r="BT168">
        <v>1</v>
      </c>
      <c r="BU168">
        <v>1</v>
      </c>
      <c r="BV168">
        <v>1</v>
      </c>
      <c r="BW168">
        <v>1</v>
      </c>
      <c r="BX168">
        <v>1</v>
      </c>
      <c r="BY168" t="s">
        <v>3</v>
      </c>
      <c r="BZ168">
        <v>103</v>
      </c>
      <c r="CA168">
        <v>59</v>
      </c>
      <c r="CB168" t="s">
        <v>3</v>
      </c>
      <c r="CE168">
        <v>0</v>
      </c>
      <c r="CF168">
        <v>0</v>
      </c>
      <c r="CG168">
        <v>0</v>
      </c>
      <c r="CM168">
        <v>0</v>
      </c>
      <c r="CN168" t="s">
        <v>3</v>
      </c>
      <c r="CO168">
        <v>0</v>
      </c>
      <c r="CP168">
        <f t="shared" si="144"/>
        <v>0</v>
      </c>
      <c r="CQ168">
        <f>ROUND(AL168*BC168,2)</f>
        <v>0</v>
      </c>
      <c r="CR168">
        <f>ROUND(AM168*BB168,2)</f>
        <v>0</v>
      </c>
      <c r="CS168">
        <f>ROUND(AN168*BS168,2)</f>
        <v>0</v>
      </c>
      <c r="CT168">
        <f>ROUND(AO168*BA168,2)</f>
        <v>0</v>
      </c>
      <c r="CU168">
        <f t="shared" si="145"/>
        <v>0</v>
      </c>
      <c r="CV168">
        <f>AH168</f>
        <v>0</v>
      </c>
      <c r="CW168">
        <f>AI168</f>
        <v>0</v>
      </c>
      <c r="CX168">
        <f t="shared" si="146"/>
        <v>0</v>
      </c>
      <c r="CY168">
        <f t="shared" si="147"/>
        <v>0</v>
      </c>
      <c r="CZ168">
        <f t="shared" si="148"/>
        <v>0</v>
      </c>
      <c r="DC168" t="s">
        <v>3</v>
      </c>
      <c r="DD168" t="s">
        <v>3</v>
      </c>
      <c r="DE168" t="s">
        <v>3</v>
      </c>
      <c r="DF168" t="s">
        <v>3</v>
      </c>
      <c r="DG168" t="s">
        <v>3</v>
      </c>
      <c r="DH168" t="s">
        <v>3</v>
      </c>
      <c r="DI168" t="s">
        <v>3</v>
      </c>
      <c r="DJ168" t="s">
        <v>3</v>
      </c>
      <c r="DK168" t="s">
        <v>3</v>
      </c>
      <c r="DL168" t="s">
        <v>3</v>
      </c>
      <c r="DM168" t="s">
        <v>3</v>
      </c>
      <c r="DN168">
        <v>0</v>
      </c>
      <c r="DO168">
        <v>0</v>
      </c>
      <c r="DP168">
        <v>1</v>
      </c>
      <c r="DQ168">
        <v>1</v>
      </c>
      <c r="DU168">
        <v>1013</v>
      </c>
      <c r="DV168" t="s">
        <v>32</v>
      </c>
      <c r="DW168" t="s">
        <v>32</v>
      </c>
      <c r="DX168">
        <v>1</v>
      </c>
      <c r="DZ168" t="s">
        <v>3</v>
      </c>
      <c r="EA168" t="s">
        <v>3</v>
      </c>
      <c r="EB168" t="s">
        <v>3</v>
      </c>
      <c r="EC168" t="s">
        <v>3</v>
      </c>
      <c r="EE168">
        <v>416980095</v>
      </c>
      <c r="EF168">
        <v>2</v>
      </c>
      <c r="EG168" t="s">
        <v>40</v>
      </c>
      <c r="EH168">
        <v>40</v>
      </c>
      <c r="EI168" t="s">
        <v>345</v>
      </c>
      <c r="EJ168">
        <v>1</v>
      </c>
      <c r="EK168">
        <v>46001</v>
      </c>
      <c r="EL168" t="s">
        <v>346</v>
      </c>
      <c r="EM168" t="s">
        <v>347</v>
      </c>
      <c r="EO168" t="s">
        <v>3</v>
      </c>
      <c r="EQ168">
        <v>1024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FQ168">
        <v>0</v>
      </c>
      <c r="FR168">
        <v>0</v>
      </c>
      <c r="FS168">
        <v>0</v>
      </c>
      <c r="FX168">
        <v>103</v>
      </c>
      <c r="FY168">
        <v>59</v>
      </c>
      <c r="GA168" t="s">
        <v>3</v>
      </c>
      <c r="GD168">
        <v>1</v>
      </c>
      <c r="GF168">
        <v>-529615532</v>
      </c>
      <c r="GG168">
        <v>2</v>
      </c>
      <c r="GH168">
        <v>1</v>
      </c>
      <c r="GI168">
        <v>-2</v>
      </c>
      <c r="GJ168">
        <v>0</v>
      </c>
      <c r="GK168">
        <v>0</v>
      </c>
      <c r="GL168">
        <f t="shared" si="149"/>
        <v>0</v>
      </c>
      <c r="GM168">
        <f t="shared" si="150"/>
        <v>0</v>
      </c>
      <c r="GN168">
        <f t="shared" si="151"/>
        <v>0</v>
      </c>
      <c r="GO168">
        <f t="shared" si="152"/>
        <v>0</v>
      </c>
      <c r="GP168">
        <f t="shared" si="153"/>
        <v>0</v>
      </c>
      <c r="GR168">
        <v>0</v>
      </c>
      <c r="GS168">
        <v>0</v>
      </c>
      <c r="GT168">
        <v>0</v>
      </c>
      <c r="GU168" t="s">
        <v>3</v>
      </c>
      <c r="GV168">
        <f t="shared" si="154"/>
        <v>0</v>
      </c>
      <c r="GW168">
        <v>1</v>
      </c>
      <c r="GX168">
        <f t="shared" si="155"/>
        <v>0</v>
      </c>
      <c r="HA168">
        <v>0</v>
      </c>
      <c r="HB168">
        <v>0</v>
      </c>
      <c r="HC168">
        <f t="shared" si="156"/>
        <v>0</v>
      </c>
      <c r="HE168" t="s">
        <v>3</v>
      </c>
      <c r="HF168" t="s">
        <v>3</v>
      </c>
      <c r="HM168" t="s">
        <v>23</v>
      </c>
      <c r="HN168" t="s">
        <v>348</v>
      </c>
      <c r="HO168" t="s">
        <v>349</v>
      </c>
      <c r="HP168" t="s">
        <v>346</v>
      </c>
      <c r="HQ168" t="s">
        <v>346</v>
      </c>
      <c r="HS168">
        <v>0</v>
      </c>
      <c r="IK168">
        <v>0</v>
      </c>
    </row>
    <row r="169" spans="1:245" x14ac:dyDescent="0.2">
      <c r="A169">
        <v>17</v>
      </c>
      <c r="B169">
        <v>1</v>
      </c>
      <c r="C169">
        <f>ROW(SmtRes!A323)</f>
        <v>323</v>
      </c>
      <c r="D169">
        <f>ROW(EtalonRes!A325)</f>
        <v>325</v>
      </c>
      <c r="E169" t="s">
        <v>360</v>
      </c>
      <c r="F169" t="s">
        <v>361</v>
      </c>
      <c r="G169" t="s">
        <v>362</v>
      </c>
      <c r="H169" t="s">
        <v>343</v>
      </c>
      <c r="I169">
        <f>ROUND(1/100,7)</f>
        <v>0.01</v>
      </c>
      <c r="J169">
        <v>0</v>
      </c>
      <c r="K169">
        <f>ROUND(1/100,7)</f>
        <v>0.01</v>
      </c>
      <c r="O169">
        <f t="shared" si="136"/>
        <v>1.49</v>
      </c>
      <c r="P169">
        <f>SUMIF(SmtRes!AQ321:'SmtRes'!AQ323,"=1",SmtRes!DF321:'SmtRes'!DF323)</f>
        <v>0</v>
      </c>
      <c r="Q169">
        <f>SUMIF(SmtRes!AQ321:'SmtRes'!AQ323,"=1",SmtRes!DG321:'SmtRes'!DG323)</f>
        <v>0</v>
      </c>
      <c r="R169">
        <f>SUMIF(SmtRes!AQ321:'SmtRes'!AQ323,"=1",SmtRes!DH321:'SmtRes'!DH323)</f>
        <v>0</v>
      </c>
      <c r="S169">
        <f>SUMIF(SmtRes!AQ321:'SmtRes'!AQ323,"=1",SmtRes!DI321:'SmtRes'!DI323)</f>
        <v>1.49</v>
      </c>
      <c r="T169">
        <f t="shared" si="137"/>
        <v>0</v>
      </c>
      <c r="U169">
        <f>SUMIF(SmtRes!AQ321:'SmtRes'!AQ323,"=1",SmtRes!CV321:'SmtRes'!CV323)</f>
        <v>3.0999999999999999E-3</v>
      </c>
      <c r="V169">
        <f>SUMIF(SmtRes!AQ321:'SmtRes'!AQ323,"=1",SmtRes!CW321:'SmtRes'!CW323)</f>
        <v>0</v>
      </c>
      <c r="W169">
        <f t="shared" si="138"/>
        <v>0</v>
      </c>
      <c r="X169">
        <f t="shared" si="139"/>
        <v>1.53</v>
      </c>
      <c r="Y169">
        <f t="shared" si="140"/>
        <v>0.88</v>
      </c>
      <c r="AA169">
        <v>449016111</v>
      </c>
      <c r="AB169">
        <f t="shared" si="141"/>
        <v>148.5737</v>
      </c>
      <c r="AC169">
        <f>ROUND((0),6)</f>
        <v>0</v>
      </c>
      <c r="AD169">
        <f>ROUND((((0)-(0))+AE169),6)</f>
        <v>0</v>
      </c>
      <c r="AE169">
        <f>ROUND((0),6)</f>
        <v>0</v>
      </c>
      <c r="AF169">
        <f>ROUND((SUM(SmtRes!BT321:'SmtRes'!BT323)),6)</f>
        <v>148.5737</v>
      </c>
      <c r="AG169">
        <f t="shared" si="142"/>
        <v>0</v>
      </c>
      <c r="AH169">
        <f>(SUM(SmtRes!BU321:'SmtRes'!BU323))</f>
        <v>0.31</v>
      </c>
      <c r="AI169">
        <f>(0)</f>
        <v>0</v>
      </c>
      <c r="AJ169">
        <f t="shared" si="143"/>
        <v>0</v>
      </c>
      <c r="AK169">
        <v>151.75790000000001</v>
      </c>
      <c r="AL169">
        <v>3.1842000000000001</v>
      </c>
      <c r="AM169">
        <v>0</v>
      </c>
      <c r="AN169">
        <v>0</v>
      </c>
      <c r="AO169">
        <v>148.5737</v>
      </c>
      <c r="AP169">
        <v>0</v>
      </c>
      <c r="AQ169">
        <v>0.31</v>
      </c>
      <c r="AR169">
        <v>0</v>
      </c>
      <c r="AS169">
        <v>0</v>
      </c>
      <c r="AT169">
        <v>103</v>
      </c>
      <c r="AU169">
        <v>59</v>
      </c>
      <c r="AV169">
        <v>1</v>
      </c>
      <c r="AW169">
        <v>1</v>
      </c>
      <c r="AZ169">
        <v>1</v>
      </c>
      <c r="BA169">
        <v>1</v>
      </c>
      <c r="BB169">
        <v>1</v>
      </c>
      <c r="BC169">
        <v>1</v>
      </c>
      <c r="BD169" t="s">
        <v>3</v>
      </c>
      <c r="BE169" t="s">
        <v>3</v>
      </c>
      <c r="BF169" t="s">
        <v>3</v>
      </c>
      <c r="BG169" t="s">
        <v>3</v>
      </c>
      <c r="BH169">
        <v>0</v>
      </c>
      <c r="BI169">
        <v>1</v>
      </c>
      <c r="BJ169" t="s">
        <v>363</v>
      </c>
      <c r="BM169">
        <v>46001</v>
      </c>
      <c r="BN169">
        <v>0</v>
      </c>
      <c r="BO169" t="s">
        <v>3</v>
      </c>
      <c r="BP169">
        <v>0</v>
      </c>
      <c r="BQ169">
        <v>2</v>
      </c>
      <c r="BR169">
        <v>0</v>
      </c>
      <c r="BS169">
        <v>1</v>
      </c>
      <c r="BT169">
        <v>1</v>
      </c>
      <c r="BU169">
        <v>1</v>
      </c>
      <c r="BV169">
        <v>1</v>
      </c>
      <c r="BW169">
        <v>1</v>
      </c>
      <c r="BX169">
        <v>1</v>
      </c>
      <c r="BY169" t="s">
        <v>3</v>
      </c>
      <c r="BZ169">
        <v>103</v>
      </c>
      <c r="CA169">
        <v>59</v>
      </c>
      <c r="CB169" t="s">
        <v>3</v>
      </c>
      <c r="CE169">
        <v>0</v>
      </c>
      <c r="CF169">
        <v>0</v>
      </c>
      <c r="CG169">
        <v>0</v>
      </c>
      <c r="CM169">
        <v>0</v>
      </c>
      <c r="CN169" t="s">
        <v>3</v>
      </c>
      <c r="CO169">
        <v>0</v>
      </c>
      <c r="CP169">
        <f t="shared" si="144"/>
        <v>1.49</v>
      </c>
      <c r="CQ169">
        <f>SUMIF(SmtRes!AQ321:'SmtRes'!AQ323,"=1",SmtRes!AA321:'SmtRes'!AA323)</f>
        <v>7.32</v>
      </c>
      <c r="CR169">
        <f>SUMIF(SmtRes!AQ321:'SmtRes'!AQ323,"=1",SmtRes!AB321:'SmtRes'!AB323)</f>
        <v>0</v>
      </c>
      <c r="CS169">
        <f>SUMIF(SmtRes!AQ321:'SmtRes'!AQ323,"=1",SmtRes!AC321:'SmtRes'!AC323)</f>
        <v>0</v>
      </c>
      <c r="CT169">
        <f>SUMIF(SmtRes!AQ321:'SmtRes'!AQ323,"=1",SmtRes!AD321:'SmtRes'!AD323)</f>
        <v>479.27</v>
      </c>
      <c r="CU169">
        <f t="shared" si="145"/>
        <v>0</v>
      </c>
      <c r="CV169">
        <f>SUMIF(SmtRes!AQ321:'SmtRes'!AQ323,"=1",SmtRes!BU321:'SmtRes'!BU323)</f>
        <v>0.31</v>
      </c>
      <c r="CW169">
        <f>SUMIF(SmtRes!AQ321:'SmtRes'!AQ323,"=1",SmtRes!BV321:'SmtRes'!BV323)</f>
        <v>0</v>
      </c>
      <c r="CX169">
        <f t="shared" si="146"/>
        <v>0</v>
      </c>
      <c r="CY169">
        <f t="shared" si="147"/>
        <v>1.5347</v>
      </c>
      <c r="CZ169">
        <f t="shared" si="148"/>
        <v>0.87909999999999999</v>
      </c>
      <c r="DC169" t="s">
        <v>3</v>
      </c>
      <c r="DD169" t="s">
        <v>135</v>
      </c>
      <c r="DE169" t="s">
        <v>3</v>
      </c>
      <c r="DF169" t="s">
        <v>3</v>
      </c>
      <c r="DG169" t="s">
        <v>3</v>
      </c>
      <c r="DH169" t="s">
        <v>3</v>
      </c>
      <c r="DI169" t="s">
        <v>3</v>
      </c>
      <c r="DJ169" t="s">
        <v>3</v>
      </c>
      <c r="DK169" t="s">
        <v>3</v>
      </c>
      <c r="DL169" t="s">
        <v>3</v>
      </c>
      <c r="DM169" t="s">
        <v>3</v>
      </c>
      <c r="DN169">
        <v>0</v>
      </c>
      <c r="DO169">
        <v>0</v>
      </c>
      <c r="DP169">
        <v>1</v>
      </c>
      <c r="DQ169">
        <v>1</v>
      </c>
      <c r="DU169">
        <v>1013</v>
      </c>
      <c r="DV169" t="s">
        <v>343</v>
      </c>
      <c r="DW169" t="s">
        <v>343</v>
      </c>
      <c r="DX169">
        <v>1</v>
      </c>
      <c r="DZ169" t="s">
        <v>3</v>
      </c>
      <c r="EA169" t="s">
        <v>3</v>
      </c>
      <c r="EB169" t="s">
        <v>3</v>
      </c>
      <c r="EC169" t="s">
        <v>3</v>
      </c>
      <c r="EE169">
        <v>416980095</v>
      </c>
      <c r="EF169">
        <v>2</v>
      </c>
      <c r="EG169" t="s">
        <v>40</v>
      </c>
      <c r="EH169">
        <v>40</v>
      </c>
      <c r="EI169" t="s">
        <v>345</v>
      </c>
      <c r="EJ169">
        <v>1</v>
      </c>
      <c r="EK169">
        <v>46001</v>
      </c>
      <c r="EL169" t="s">
        <v>346</v>
      </c>
      <c r="EM169" t="s">
        <v>347</v>
      </c>
      <c r="EO169" t="s">
        <v>3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0.31</v>
      </c>
      <c r="EX169">
        <v>0</v>
      </c>
      <c r="EY169">
        <v>0</v>
      </c>
      <c r="FQ169">
        <v>0</v>
      </c>
      <c r="FR169">
        <v>0</v>
      </c>
      <c r="FS169">
        <v>0</v>
      </c>
      <c r="FX169">
        <v>103</v>
      </c>
      <c r="FY169">
        <v>59</v>
      </c>
      <c r="GA169" t="s">
        <v>3</v>
      </c>
      <c r="GD169">
        <v>1</v>
      </c>
      <c r="GF169">
        <v>-1522445630</v>
      </c>
      <c r="GG169">
        <v>2</v>
      </c>
      <c r="GH169">
        <v>1</v>
      </c>
      <c r="GI169">
        <v>-2</v>
      </c>
      <c r="GJ169">
        <v>0</v>
      </c>
      <c r="GK169">
        <v>0</v>
      </c>
      <c r="GL169">
        <f t="shared" si="149"/>
        <v>0</v>
      </c>
      <c r="GM169">
        <f t="shared" si="150"/>
        <v>3.9</v>
      </c>
      <c r="GN169">
        <f t="shared" si="151"/>
        <v>3.9</v>
      </c>
      <c r="GO169">
        <f t="shared" si="152"/>
        <v>0</v>
      </c>
      <c r="GP169">
        <f t="shared" si="153"/>
        <v>0</v>
      </c>
      <c r="GR169">
        <v>0</v>
      </c>
      <c r="GS169">
        <v>0</v>
      </c>
      <c r="GT169">
        <v>0</v>
      </c>
      <c r="GU169" t="s">
        <v>3</v>
      </c>
      <c r="GV169">
        <f t="shared" si="154"/>
        <v>0</v>
      </c>
      <c r="GW169">
        <v>1</v>
      </c>
      <c r="GX169">
        <f t="shared" si="155"/>
        <v>0</v>
      </c>
      <c r="HA169">
        <v>0</v>
      </c>
      <c r="HB169">
        <v>0</v>
      </c>
      <c r="HC169">
        <f t="shared" si="156"/>
        <v>0</v>
      </c>
      <c r="HE169" t="s">
        <v>3</v>
      </c>
      <c r="HF169" t="s">
        <v>3</v>
      </c>
      <c r="HM169" t="s">
        <v>3</v>
      </c>
      <c r="HN169" t="s">
        <v>348</v>
      </c>
      <c r="HO169" t="s">
        <v>349</v>
      </c>
      <c r="HP169" t="s">
        <v>346</v>
      </c>
      <c r="HQ169" t="s">
        <v>346</v>
      </c>
      <c r="HS169">
        <v>0</v>
      </c>
      <c r="IK169">
        <v>0</v>
      </c>
    </row>
    <row r="170" spans="1:245" x14ac:dyDescent="0.2">
      <c r="A170">
        <v>18</v>
      </c>
      <c r="B170">
        <v>1</v>
      </c>
      <c r="C170">
        <v>323</v>
      </c>
      <c r="E170" t="s">
        <v>364</v>
      </c>
      <c r="F170" t="s">
        <v>350</v>
      </c>
      <c r="G170" t="s">
        <v>351</v>
      </c>
      <c r="H170" t="s">
        <v>32</v>
      </c>
      <c r="I170">
        <f>I169*J170</f>
        <v>0</v>
      </c>
      <c r="J170">
        <v>0</v>
      </c>
      <c r="K170">
        <v>0</v>
      </c>
      <c r="O170">
        <f t="shared" si="136"/>
        <v>0</v>
      </c>
      <c r="P170">
        <f>ROUND(CQ170*I170,2)</f>
        <v>0</v>
      </c>
      <c r="Q170">
        <f>ROUND(CR170*I170,2)</f>
        <v>0</v>
      </c>
      <c r="R170">
        <f>ROUND(CS170*I170,2)</f>
        <v>0</v>
      </c>
      <c r="S170">
        <f>ROUND(CT170*I170,2)</f>
        <v>0</v>
      </c>
      <c r="T170">
        <f t="shared" si="137"/>
        <v>0</v>
      </c>
      <c r="U170">
        <f>ROUND(CV170*I170,7)</f>
        <v>0</v>
      </c>
      <c r="V170">
        <f>ROUND(CW170*I170,7)</f>
        <v>0</v>
      </c>
      <c r="W170">
        <f t="shared" si="138"/>
        <v>0</v>
      </c>
      <c r="X170">
        <f t="shared" si="139"/>
        <v>0</v>
      </c>
      <c r="Y170">
        <f t="shared" si="140"/>
        <v>0</v>
      </c>
      <c r="AA170">
        <v>449016111</v>
      </c>
      <c r="AB170">
        <f t="shared" si="141"/>
        <v>0</v>
      </c>
      <c r="AC170">
        <f>ROUND((ES170),6)</f>
        <v>0</v>
      </c>
      <c r="AD170">
        <f>ROUND((((ET170)-(EU170))+AE170),6)</f>
        <v>0</v>
      </c>
      <c r="AE170">
        <f>ROUND((EU170),6)</f>
        <v>0</v>
      </c>
      <c r="AF170">
        <f>ROUND((EV170),6)</f>
        <v>0</v>
      </c>
      <c r="AG170">
        <f t="shared" si="142"/>
        <v>0</v>
      </c>
      <c r="AH170">
        <f>(EW170)</f>
        <v>0</v>
      </c>
      <c r="AI170">
        <f>(EX170)</f>
        <v>0</v>
      </c>
      <c r="AJ170">
        <f t="shared" si="143"/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103</v>
      </c>
      <c r="AU170">
        <v>59</v>
      </c>
      <c r="AV170">
        <v>1</v>
      </c>
      <c r="AW170">
        <v>1</v>
      </c>
      <c r="AZ170">
        <v>1</v>
      </c>
      <c r="BA170">
        <v>1</v>
      </c>
      <c r="BB170">
        <v>1</v>
      </c>
      <c r="BC170">
        <v>1</v>
      </c>
      <c r="BD170" t="s">
        <v>3</v>
      </c>
      <c r="BE170" t="s">
        <v>3</v>
      </c>
      <c r="BF170" t="s">
        <v>3</v>
      </c>
      <c r="BG170" t="s">
        <v>3</v>
      </c>
      <c r="BH170">
        <v>3</v>
      </c>
      <c r="BI170">
        <v>1</v>
      </c>
      <c r="BJ170" t="s">
        <v>3</v>
      </c>
      <c r="BM170">
        <v>46001</v>
      </c>
      <c r="BN170">
        <v>0</v>
      </c>
      <c r="BO170" t="s">
        <v>3</v>
      </c>
      <c r="BP170">
        <v>0</v>
      </c>
      <c r="BQ170">
        <v>2</v>
      </c>
      <c r="BR170">
        <v>0</v>
      </c>
      <c r="BS170">
        <v>1</v>
      </c>
      <c r="BT170">
        <v>1</v>
      </c>
      <c r="BU170">
        <v>1</v>
      </c>
      <c r="BV170">
        <v>1</v>
      </c>
      <c r="BW170">
        <v>1</v>
      </c>
      <c r="BX170">
        <v>1</v>
      </c>
      <c r="BY170" t="s">
        <v>3</v>
      </c>
      <c r="BZ170">
        <v>103</v>
      </c>
      <c r="CA170">
        <v>59</v>
      </c>
      <c r="CB170" t="s">
        <v>3</v>
      </c>
      <c r="CE170">
        <v>0</v>
      </c>
      <c r="CF170">
        <v>0</v>
      </c>
      <c r="CG170">
        <v>0</v>
      </c>
      <c r="CM170">
        <v>0</v>
      </c>
      <c r="CN170" t="s">
        <v>3</v>
      </c>
      <c r="CO170">
        <v>0</v>
      </c>
      <c r="CP170">
        <f t="shared" si="144"/>
        <v>0</v>
      </c>
      <c r="CQ170">
        <f>ROUND(AL170*BC170,2)</f>
        <v>0</v>
      </c>
      <c r="CR170">
        <f>ROUND(AM170*BB170,2)</f>
        <v>0</v>
      </c>
      <c r="CS170">
        <f>ROUND(AN170*BS170,2)</f>
        <v>0</v>
      </c>
      <c r="CT170">
        <f>ROUND(AO170*BA170,2)</f>
        <v>0</v>
      </c>
      <c r="CU170">
        <f t="shared" si="145"/>
        <v>0</v>
      </c>
      <c r="CV170">
        <f>AH170</f>
        <v>0</v>
      </c>
      <c r="CW170">
        <f>AI170</f>
        <v>0</v>
      </c>
      <c r="CX170">
        <f t="shared" si="146"/>
        <v>0</v>
      </c>
      <c r="CY170">
        <f t="shared" si="147"/>
        <v>0</v>
      </c>
      <c r="CZ170">
        <f t="shared" si="148"/>
        <v>0</v>
      </c>
      <c r="DC170" t="s">
        <v>3</v>
      </c>
      <c r="DD170" t="s">
        <v>3</v>
      </c>
      <c r="DE170" t="s">
        <v>3</v>
      </c>
      <c r="DF170" t="s">
        <v>3</v>
      </c>
      <c r="DG170" t="s">
        <v>3</v>
      </c>
      <c r="DH170" t="s">
        <v>3</v>
      </c>
      <c r="DI170" t="s">
        <v>3</v>
      </c>
      <c r="DJ170" t="s">
        <v>3</v>
      </c>
      <c r="DK170" t="s">
        <v>3</v>
      </c>
      <c r="DL170" t="s">
        <v>3</v>
      </c>
      <c r="DM170" t="s">
        <v>3</v>
      </c>
      <c r="DN170">
        <v>0</v>
      </c>
      <c r="DO170">
        <v>0</v>
      </c>
      <c r="DP170">
        <v>1</v>
      </c>
      <c r="DQ170">
        <v>1</v>
      </c>
      <c r="DU170">
        <v>1013</v>
      </c>
      <c r="DV170" t="s">
        <v>32</v>
      </c>
      <c r="DW170" t="s">
        <v>32</v>
      </c>
      <c r="DX170">
        <v>1</v>
      </c>
      <c r="DZ170" t="s">
        <v>3</v>
      </c>
      <c r="EA170" t="s">
        <v>3</v>
      </c>
      <c r="EB170" t="s">
        <v>3</v>
      </c>
      <c r="EC170" t="s">
        <v>3</v>
      </c>
      <c r="EE170">
        <v>416980095</v>
      </c>
      <c r="EF170">
        <v>2</v>
      </c>
      <c r="EG170" t="s">
        <v>40</v>
      </c>
      <c r="EH170">
        <v>40</v>
      </c>
      <c r="EI170" t="s">
        <v>345</v>
      </c>
      <c r="EJ170">
        <v>1</v>
      </c>
      <c r="EK170">
        <v>46001</v>
      </c>
      <c r="EL170" t="s">
        <v>346</v>
      </c>
      <c r="EM170" t="s">
        <v>347</v>
      </c>
      <c r="EO170" t="s">
        <v>3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FQ170">
        <v>0</v>
      </c>
      <c r="FR170">
        <v>0</v>
      </c>
      <c r="FS170">
        <v>0</v>
      </c>
      <c r="FX170">
        <v>103</v>
      </c>
      <c r="FY170">
        <v>59</v>
      </c>
      <c r="GA170" t="s">
        <v>3</v>
      </c>
      <c r="GD170">
        <v>1</v>
      </c>
      <c r="GF170">
        <v>-529615532</v>
      </c>
      <c r="GG170">
        <v>2</v>
      </c>
      <c r="GH170">
        <v>1</v>
      </c>
      <c r="GI170">
        <v>-2</v>
      </c>
      <c r="GJ170">
        <v>0</v>
      </c>
      <c r="GK170">
        <v>0</v>
      </c>
      <c r="GL170">
        <f t="shared" si="149"/>
        <v>0</v>
      </c>
      <c r="GM170">
        <f t="shared" si="150"/>
        <v>0</v>
      </c>
      <c r="GN170">
        <f t="shared" si="151"/>
        <v>0</v>
      </c>
      <c r="GO170">
        <f t="shared" si="152"/>
        <v>0</v>
      </c>
      <c r="GP170">
        <f t="shared" si="153"/>
        <v>0</v>
      </c>
      <c r="GR170">
        <v>0</v>
      </c>
      <c r="GS170">
        <v>0</v>
      </c>
      <c r="GT170">
        <v>0</v>
      </c>
      <c r="GU170" t="s">
        <v>3</v>
      </c>
      <c r="GV170">
        <f t="shared" si="154"/>
        <v>0</v>
      </c>
      <c r="GW170">
        <v>1</v>
      </c>
      <c r="GX170">
        <f t="shared" si="155"/>
        <v>0</v>
      </c>
      <c r="HA170">
        <v>0</v>
      </c>
      <c r="HB170">
        <v>0</v>
      </c>
      <c r="HC170">
        <f t="shared" si="156"/>
        <v>0</v>
      </c>
      <c r="HE170" t="s">
        <v>3</v>
      </c>
      <c r="HF170" t="s">
        <v>3</v>
      </c>
      <c r="HM170" t="s">
        <v>135</v>
      </c>
      <c r="HN170" t="s">
        <v>348</v>
      </c>
      <c r="HO170" t="s">
        <v>349</v>
      </c>
      <c r="HP170" t="s">
        <v>346</v>
      </c>
      <c r="HQ170" t="s">
        <v>346</v>
      </c>
      <c r="HS170">
        <v>0</v>
      </c>
      <c r="IK170">
        <v>0</v>
      </c>
    </row>
    <row r="172" spans="1:245" x14ac:dyDescent="0.2">
      <c r="A172" s="2">
        <v>51</v>
      </c>
      <c r="B172" s="2">
        <f>B149</f>
        <v>1</v>
      </c>
      <c r="C172" s="2">
        <f>A149</f>
        <v>5</v>
      </c>
      <c r="D172" s="2">
        <f>ROW(A149)</f>
        <v>149</v>
      </c>
      <c r="E172" s="2"/>
      <c r="F172" s="2" t="str">
        <f>IF(F149&lt;&gt;"",F149,"")</f>
        <v>Новый подраздел</v>
      </c>
      <c r="G172" s="2" t="str">
        <f>IF(G149&lt;&gt;"",G149,"")</f>
        <v>1.2. Прочие работы при ремонте ограждений и ворот</v>
      </c>
      <c r="H172" s="2">
        <v>0</v>
      </c>
      <c r="I172" s="2"/>
      <c r="J172" s="2"/>
      <c r="K172" s="2"/>
      <c r="L172" s="2"/>
      <c r="M172" s="2"/>
      <c r="N172" s="2"/>
      <c r="O172" s="2">
        <f t="shared" ref="O172:T172" si="160">ROUND(AB172,2)</f>
        <v>19013.849999999999</v>
      </c>
      <c r="P172" s="2">
        <f t="shared" si="160"/>
        <v>0</v>
      </c>
      <c r="Q172" s="2">
        <f t="shared" si="160"/>
        <v>7007.06</v>
      </c>
      <c r="R172" s="2">
        <f t="shared" si="160"/>
        <v>3160.09</v>
      </c>
      <c r="S172" s="2">
        <f t="shared" si="160"/>
        <v>8846.7000000000007</v>
      </c>
      <c r="T172" s="2">
        <f t="shared" si="160"/>
        <v>0</v>
      </c>
      <c r="U172" s="2">
        <f>AH172</f>
        <v>17.213799999999999</v>
      </c>
      <c r="V172" s="2">
        <f>AI172</f>
        <v>4.4548999999999994</v>
      </c>
      <c r="W172" s="2">
        <f>ROUND(AJ172,2)</f>
        <v>0</v>
      </c>
      <c r="X172" s="2">
        <f>ROUND(AK172,2)</f>
        <v>13099.52</v>
      </c>
      <c r="Y172" s="2">
        <f>ROUND(AL172,2)</f>
        <v>8617.51</v>
      </c>
      <c r="Z172" s="2"/>
      <c r="AA172" s="2"/>
      <c r="AB172" s="2">
        <f>ROUND(SUMIF(AA153:AA170,"=449016111",O153:O170),2)</f>
        <v>19013.849999999999</v>
      </c>
      <c r="AC172" s="2">
        <f>ROUND(SUMIF(AA153:AA170,"=449016111",P153:P170),2)</f>
        <v>0</v>
      </c>
      <c r="AD172" s="2">
        <f>ROUND(SUMIF(AA153:AA170,"=449016111",Q153:Q170),2)</f>
        <v>7007.06</v>
      </c>
      <c r="AE172" s="2">
        <f>ROUND(SUMIF(AA153:AA170,"=449016111",R153:R170),2)</f>
        <v>3160.09</v>
      </c>
      <c r="AF172" s="2">
        <f>ROUND(SUMIF(AA153:AA170,"=449016111",S153:S170),2)</f>
        <v>8846.7000000000007</v>
      </c>
      <c r="AG172" s="2">
        <f>ROUND(SUMIF(AA153:AA170,"=449016111",T153:T170),2)</f>
        <v>0</v>
      </c>
      <c r="AH172" s="2">
        <f>SUMIF(AA153:AA170,"=449016111",U153:U170)</f>
        <v>17.213799999999999</v>
      </c>
      <c r="AI172" s="2">
        <f>SUMIF(AA153:AA170,"=449016111",V153:V170)</f>
        <v>4.4548999999999994</v>
      </c>
      <c r="AJ172" s="2">
        <f>ROUND(SUMIF(AA153:AA170,"=449016111",W153:W170),2)</f>
        <v>0</v>
      </c>
      <c r="AK172" s="2">
        <f>ROUND(SUMIF(AA153:AA170,"=449016111",X153:X170),2)</f>
        <v>13099.52</v>
      </c>
      <c r="AL172" s="2">
        <f>ROUND(SUMIF(AA153:AA170,"=449016111",Y153:Y170),2)</f>
        <v>8617.51</v>
      </c>
      <c r="AM172" s="2"/>
      <c r="AN172" s="2"/>
      <c r="AO172" s="2">
        <f t="shared" ref="AO172:BD172" si="161">ROUND(BX172,2)</f>
        <v>0</v>
      </c>
      <c r="AP172" s="2">
        <f t="shared" si="161"/>
        <v>0</v>
      </c>
      <c r="AQ172" s="2">
        <f t="shared" si="161"/>
        <v>0</v>
      </c>
      <c r="AR172" s="2">
        <f t="shared" si="161"/>
        <v>40730.879999999997</v>
      </c>
      <c r="AS172" s="2">
        <f t="shared" si="161"/>
        <v>38912.74</v>
      </c>
      <c r="AT172" s="2">
        <f t="shared" si="161"/>
        <v>1818.14</v>
      </c>
      <c r="AU172" s="2">
        <f t="shared" si="161"/>
        <v>0</v>
      </c>
      <c r="AV172" s="2">
        <f t="shared" si="161"/>
        <v>0</v>
      </c>
      <c r="AW172" s="2">
        <f t="shared" si="161"/>
        <v>0</v>
      </c>
      <c r="AX172" s="2">
        <f t="shared" si="161"/>
        <v>0</v>
      </c>
      <c r="AY172" s="2">
        <f t="shared" si="161"/>
        <v>0</v>
      </c>
      <c r="AZ172" s="2">
        <f t="shared" si="161"/>
        <v>0</v>
      </c>
      <c r="BA172" s="2">
        <f t="shared" si="161"/>
        <v>0</v>
      </c>
      <c r="BB172" s="2">
        <f t="shared" si="161"/>
        <v>0</v>
      </c>
      <c r="BC172" s="2">
        <f t="shared" si="161"/>
        <v>0</v>
      </c>
      <c r="BD172" s="2">
        <f t="shared" si="161"/>
        <v>0</v>
      </c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>
        <f>ROUND(SUMIF(AA153:AA170,"=449016111",FQ153:FQ170),2)</f>
        <v>0</v>
      </c>
      <c r="BY172" s="2">
        <f>ROUND(SUMIF(AA153:AA170,"=449016111",FR153:FR170),2)</f>
        <v>0</v>
      </c>
      <c r="BZ172" s="2">
        <f>ROUND(SUMIF(AA153:AA170,"=449016111",GL153:GL170),2)</f>
        <v>0</v>
      </c>
      <c r="CA172" s="2">
        <f>ROUND(SUMIF(AA153:AA170,"=449016111",GM153:GM170),2)</f>
        <v>40730.879999999997</v>
      </c>
      <c r="CB172" s="2">
        <f>ROUND(SUMIF(AA153:AA170,"=449016111",GN153:GN170),2)</f>
        <v>38912.74</v>
      </c>
      <c r="CC172" s="2">
        <f>ROUND(SUMIF(AA153:AA170,"=449016111",GO153:GO170),2)</f>
        <v>1818.14</v>
      </c>
      <c r="CD172" s="2">
        <f>ROUND(SUMIF(AA153:AA170,"=449016111",GP153:GP170),2)</f>
        <v>0</v>
      </c>
      <c r="CE172" s="2">
        <f>AC172-BX172</f>
        <v>0</v>
      </c>
      <c r="CF172" s="2">
        <f>AC172-BY172</f>
        <v>0</v>
      </c>
      <c r="CG172" s="2">
        <f>BX172-BZ172</f>
        <v>0</v>
      </c>
      <c r="CH172" s="2">
        <f>AC172-BX172-BY172+BZ172</f>
        <v>0</v>
      </c>
      <c r="CI172" s="2">
        <f>BY172-BZ172</f>
        <v>0</v>
      </c>
      <c r="CJ172" s="2">
        <f>ROUND(SUMIF(AA153:AA170,"=449016111",GX153:GX170),2)</f>
        <v>0</v>
      </c>
      <c r="CK172" s="2">
        <f>ROUND(SUMIF(AA153:AA170,"=449016111",GY153:GY170),2)</f>
        <v>0</v>
      </c>
      <c r="CL172" s="2">
        <f>ROUND(SUMIF(AA153:AA170,"=449016111",GZ153:GZ170),2)</f>
        <v>0</v>
      </c>
      <c r="CM172" s="2">
        <f>ROUND(SUMIF(AA153:AA170,"=449016111",HD153:HD170),2)</f>
        <v>0</v>
      </c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>
        <v>0</v>
      </c>
    </row>
    <row r="174" spans="1:245" x14ac:dyDescent="0.2">
      <c r="A174" s="4">
        <v>50</v>
      </c>
      <c r="B174" s="4">
        <v>0</v>
      </c>
      <c r="C174" s="4">
        <v>0</v>
      </c>
      <c r="D174" s="4">
        <v>1</v>
      </c>
      <c r="E174" s="4">
        <v>201</v>
      </c>
      <c r="F174" s="4">
        <f>ROUND(Source!O172,O174)</f>
        <v>19013.849999999999</v>
      </c>
      <c r="G174" s="4" t="s">
        <v>248</v>
      </c>
      <c r="H174" s="4" t="s">
        <v>249</v>
      </c>
      <c r="I174" s="4"/>
      <c r="J174" s="4"/>
      <c r="K174" s="4">
        <v>201</v>
      </c>
      <c r="L174" s="4">
        <v>1</v>
      </c>
      <c r="M174" s="4">
        <v>3</v>
      </c>
      <c r="N174" s="4" t="s">
        <v>3</v>
      </c>
      <c r="O174" s="4">
        <v>2</v>
      </c>
      <c r="P174" s="4"/>
      <c r="Q174" s="4"/>
      <c r="R174" s="4"/>
      <c r="S174" s="4"/>
      <c r="T174" s="4"/>
      <c r="U174" s="4"/>
      <c r="V174" s="4"/>
      <c r="W174" s="4">
        <v>19013.850000000002</v>
      </c>
      <c r="X174" s="4">
        <v>1</v>
      </c>
      <c r="Y174" s="4">
        <v>19013.850000000002</v>
      </c>
      <c r="Z174" s="4"/>
      <c r="AA174" s="4"/>
      <c r="AB174" s="4"/>
    </row>
    <row r="175" spans="1:245" x14ac:dyDescent="0.2">
      <c r="A175" s="4">
        <v>50</v>
      </c>
      <c r="B175" s="4">
        <v>0</v>
      </c>
      <c r="C175" s="4">
        <v>0</v>
      </c>
      <c r="D175" s="4">
        <v>1</v>
      </c>
      <c r="E175" s="4">
        <v>202</v>
      </c>
      <c r="F175" s="4">
        <f>ROUND(Source!P172,O175)</f>
        <v>0</v>
      </c>
      <c r="G175" s="4" t="s">
        <v>250</v>
      </c>
      <c r="H175" s="4" t="s">
        <v>251</v>
      </c>
      <c r="I175" s="4"/>
      <c r="J175" s="4"/>
      <c r="K175" s="4">
        <v>202</v>
      </c>
      <c r="L175" s="4">
        <v>2</v>
      </c>
      <c r="M175" s="4">
        <v>3</v>
      </c>
      <c r="N175" s="4" t="s">
        <v>3</v>
      </c>
      <c r="O175" s="4">
        <v>2</v>
      </c>
      <c r="P175" s="4"/>
      <c r="Q175" s="4"/>
      <c r="R175" s="4"/>
      <c r="S175" s="4"/>
      <c r="T175" s="4"/>
      <c r="U175" s="4"/>
      <c r="V175" s="4"/>
      <c r="W175" s="4">
        <v>0</v>
      </c>
      <c r="X175" s="4">
        <v>1</v>
      </c>
      <c r="Y175" s="4">
        <v>0</v>
      </c>
      <c r="Z175" s="4"/>
      <c r="AA175" s="4"/>
      <c r="AB175" s="4"/>
    </row>
    <row r="176" spans="1:245" x14ac:dyDescent="0.2">
      <c r="A176" s="4">
        <v>50</v>
      </c>
      <c r="B176" s="4">
        <v>0</v>
      </c>
      <c r="C176" s="4">
        <v>0</v>
      </c>
      <c r="D176" s="4">
        <v>1</v>
      </c>
      <c r="E176" s="4">
        <v>222</v>
      </c>
      <c r="F176" s="4">
        <f>ROUND(Source!AO172,O176)</f>
        <v>0</v>
      </c>
      <c r="G176" s="4" t="s">
        <v>252</v>
      </c>
      <c r="H176" s="4" t="s">
        <v>253</v>
      </c>
      <c r="I176" s="4"/>
      <c r="J176" s="4"/>
      <c r="K176" s="4">
        <v>222</v>
      </c>
      <c r="L176" s="4">
        <v>3</v>
      </c>
      <c r="M176" s="4">
        <v>3</v>
      </c>
      <c r="N176" s="4" t="s">
        <v>3</v>
      </c>
      <c r="O176" s="4">
        <v>2</v>
      </c>
      <c r="P176" s="4"/>
      <c r="Q176" s="4"/>
      <c r="R176" s="4"/>
      <c r="S176" s="4"/>
      <c r="T176" s="4"/>
      <c r="U176" s="4"/>
      <c r="V176" s="4"/>
      <c r="W176" s="4">
        <v>0</v>
      </c>
      <c r="X176" s="4">
        <v>1</v>
      </c>
      <c r="Y176" s="4">
        <v>0</v>
      </c>
      <c r="Z176" s="4"/>
      <c r="AA176" s="4"/>
      <c r="AB176" s="4"/>
    </row>
    <row r="177" spans="1:28" x14ac:dyDescent="0.2">
      <c r="A177" s="4">
        <v>50</v>
      </c>
      <c r="B177" s="4">
        <v>0</v>
      </c>
      <c r="C177" s="4">
        <v>0</v>
      </c>
      <c r="D177" s="4">
        <v>1</v>
      </c>
      <c r="E177" s="4">
        <v>225</v>
      </c>
      <c r="F177" s="4">
        <f>ROUND(Source!AV172,O177)</f>
        <v>0</v>
      </c>
      <c r="G177" s="4" t="s">
        <v>254</v>
      </c>
      <c r="H177" s="4" t="s">
        <v>255</v>
      </c>
      <c r="I177" s="4"/>
      <c r="J177" s="4"/>
      <c r="K177" s="4">
        <v>225</v>
      </c>
      <c r="L177" s="4">
        <v>4</v>
      </c>
      <c r="M177" s="4">
        <v>3</v>
      </c>
      <c r="N177" s="4" t="s">
        <v>3</v>
      </c>
      <c r="O177" s="4">
        <v>2</v>
      </c>
      <c r="P177" s="4"/>
      <c r="Q177" s="4"/>
      <c r="R177" s="4"/>
      <c r="S177" s="4"/>
      <c r="T177" s="4"/>
      <c r="U177" s="4"/>
      <c r="V177" s="4"/>
      <c r="W177" s="4">
        <v>0</v>
      </c>
      <c r="X177" s="4">
        <v>1</v>
      </c>
      <c r="Y177" s="4">
        <v>0</v>
      </c>
      <c r="Z177" s="4"/>
      <c r="AA177" s="4"/>
      <c r="AB177" s="4"/>
    </row>
    <row r="178" spans="1:28" x14ac:dyDescent="0.2">
      <c r="A178" s="4">
        <v>50</v>
      </c>
      <c r="B178" s="4">
        <v>0</v>
      </c>
      <c r="C178" s="4">
        <v>0</v>
      </c>
      <c r="D178" s="4">
        <v>1</v>
      </c>
      <c r="E178" s="4">
        <v>226</v>
      </c>
      <c r="F178" s="4">
        <f>ROUND(Source!AW172,O178)</f>
        <v>0</v>
      </c>
      <c r="G178" s="4" t="s">
        <v>256</v>
      </c>
      <c r="H178" s="4" t="s">
        <v>257</v>
      </c>
      <c r="I178" s="4"/>
      <c r="J178" s="4"/>
      <c r="K178" s="4">
        <v>226</v>
      </c>
      <c r="L178" s="4">
        <v>5</v>
      </c>
      <c r="M178" s="4">
        <v>3</v>
      </c>
      <c r="N178" s="4" t="s">
        <v>3</v>
      </c>
      <c r="O178" s="4">
        <v>2</v>
      </c>
      <c r="P178" s="4"/>
      <c r="Q178" s="4"/>
      <c r="R178" s="4"/>
      <c r="S178" s="4"/>
      <c r="T178" s="4"/>
      <c r="U178" s="4"/>
      <c r="V178" s="4"/>
      <c r="W178" s="4">
        <v>0</v>
      </c>
      <c r="X178" s="4">
        <v>1</v>
      </c>
      <c r="Y178" s="4">
        <v>0</v>
      </c>
      <c r="Z178" s="4"/>
      <c r="AA178" s="4"/>
      <c r="AB178" s="4"/>
    </row>
    <row r="179" spans="1:28" x14ac:dyDescent="0.2">
      <c r="A179" s="4">
        <v>50</v>
      </c>
      <c r="B179" s="4">
        <v>0</v>
      </c>
      <c r="C179" s="4">
        <v>0</v>
      </c>
      <c r="D179" s="4">
        <v>1</v>
      </c>
      <c r="E179" s="4">
        <v>227</v>
      </c>
      <c r="F179" s="4">
        <f>ROUND(Source!AX172,O179)</f>
        <v>0</v>
      </c>
      <c r="G179" s="4" t="s">
        <v>258</v>
      </c>
      <c r="H179" s="4" t="s">
        <v>259</v>
      </c>
      <c r="I179" s="4"/>
      <c r="J179" s="4"/>
      <c r="K179" s="4">
        <v>227</v>
      </c>
      <c r="L179" s="4">
        <v>6</v>
      </c>
      <c r="M179" s="4">
        <v>3</v>
      </c>
      <c r="N179" s="4" t="s">
        <v>3</v>
      </c>
      <c r="O179" s="4">
        <v>2</v>
      </c>
      <c r="P179" s="4"/>
      <c r="Q179" s="4"/>
      <c r="R179" s="4"/>
      <c r="S179" s="4"/>
      <c r="T179" s="4"/>
      <c r="U179" s="4"/>
      <c r="V179" s="4"/>
      <c r="W179" s="4">
        <v>0</v>
      </c>
      <c r="X179" s="4">
        <v>1</v>
      </c>
      <c r="Y179" s="4">
        <v>0</v>
      </c>
      <c r="Z179" s="4"/>
      <c r="AA179" s="4"/>
      <c r="AB179" s="4"/>
    </row>
    <row r="180" spans="1:28" x14ac:dyDescent="0.2">
      <c r="A180" s="4">
        <v>50</v>
      </c>
      <c r="B180" s="4">
        <v>0</v>
      </c>
      <c r="C180" s="4">
        <v>0</v>
      </c>
      <c r="D180" s="4">
        <v>1</v>
      </c>
      <c r="E180" s="4">
        <v>228</v>
      </c>
      <c r="F180" s="4">
        <f>ROUND(Source!AY172,O180)</f>
        <v>0</v>
      </c>
      <c r="G180" s="4" t="s">
        <v>260</v>
      </c>
      <c r="H180" s="4" t="s">
        <v>261</v>
      </c>
      <c r="I180" s="4"/>
      <c r="J180" s="4"/>
      <c r="K180" s="4">
        <v>228</v>
      </c>
      <c r="L180" s="4">
        <v>7</v>
      </c>
      <c r="M180" s="4">
        <v>3</v>
      </c>
      <c r="N180" s="4" t="s">
        <v>3</v>
      </c>
      <c r="O180" s="4">
        <v>2</v>
      </c>
      <c r="P180" s="4"/>
      <c r="Q180" s="4"/>
      <c r="R180" s="4"/>
      <c r="S180" s="4"/>
      <c r="T180" s="4"/>
      <c r="U180" s="4"/>
      <c r="V180" s="4"/>
      <c r="W180" s="4">
        <v>0</v>
      </c>
      <c r="X180" s="4">
        <v>1</v>
      </c>
      <c r="Y180" s="4">
        <v>0</v>
      </c>
      <c r="Z180" s="4"/>
      <c r="AA180" s="4"/>
      <c r="AB180" s="4"/>
    </row>
    <row r="181" spans="1:28" x14ac:dyDescent="0.2">
      <c r="A181" s="4">
        <v>50</v>
      </c>
      <c r="B181" s="4">
        <v>0</v>
      </c>
      <c r="C181" s="4">
        <v>0</v>
      </c>
      <c r="D181" s="4">
        <v>1</v>
      </c>
      <c r="E181" s="4">
        <v>216</v>
      </c>
      <c r="F181" s="4">
        <f>ROUND(Source!AP172,O181)</f>
        <v>0</v>
      </c>
      <c r="G181" s="4" t="s">
        <v>262</v>
      </c>
      <c r="H181" s="4" t="s">
        <v>263</v>
      </c>
      <c r="I181" s="4"/>
      <c r="J181" s="4"/>
      <c r="K181" s="4">
        <v>216</v>
      </c>
      <c r="L181" s="4">
        <v>8</v>
      </c>
      <c r="M181" s="4">
        <v>3</v>
      </c>
      <c r="N181" s="4" t="s">
        <v>3</v>
      </c>
      <c r="O181" s="4">
        <v>2</v>
      </c>
      <c r="P181" s="4"/>
      <c r="Q181" s="4"/>
      <c r="R181" s="4"/>
      <c r="S181" s="4"/>
      <c r="T181" s="4"/>
      <c r="U181" s="4"/>
      <c r="V181" s="4"/>
      <c r="W181" s="4">
        <v>0</v>
      </c>
      <c r="X181" s="4">
        <v>1</v>
      </c>
      <c r="Y181" s="4">
        <v>0</v>
      </c>
      <c r="Z181" s="4"/>
      <c r="AA181" s="4"/>
      <c r="AB181" s="4"/>
    </row>
    <row r="182" spans="1:28" x14ac:dyDescent="0.2">
      <c r="A182" s="4">
        <v>50</v>
      </c>
      <c r="B182" s="4">
        <v>0</v>
      </c>
      <c r="C182" s="4">
        <v>0</v>
      </c>
      <c r="D182" s="4">
        <v>1</v>
      </c>
      <c r="E182" s="4">
        <v>223</v>
      </c>
      <c r="F182" s="4">
        <f>ROUND(Source!AQ172,O182)</f>
        <v>0</v>
      </c>
      <c r="G182" s="4" t="s">
        <v>264</v>
      </c>
      <c r="H182" s="4" t="s">
        <v>265</v>
      </c>
      <c r="I182" s="4"/>
      <c r="J182" s="4"/>
      <c r="K182" s="4">
        <v>223</v>
      </c>
      <c r="L182" s="4">
        <v>9</v>
      </c>
      <c r="M182" s="4">
        <v>3</v>
      </c>
      <c r="N182" s="4" t="s">
        <v>3</v>
      </c>
      <c r="O182" s="4">
        <v>2</v>
      </c>
      <c r="P182" s="4"/>
      <c r="Q182" s="4"/>
      <c r="R182" s="4"/>
      <c r="S182" s="4"/>
      <c r="T182" s="4"/>
      <c r="U182" s="4"/>
      <c r="V182" s="4"/>
      <c r="W182" s="4">
        <v>0</v>
      </c>
      <c r="X182" s="4">
        <v>1</v>
      </c>
      <c r="Y182" s="4">
        <v>0</v>
      </c>
      <c r="Z182" s="4"/>
      <c r="AA182" s="4"/>
      <c r="AB182" s="4"/>
    </row>
    <row r="183" spans="1:28" x14ac:dyDescent="0.2">
      <c r="A183" s="4">
        <v>50</v>
      </c>
      <c r="B183" s="4">
        <v>0</v>
      </c>
      <c r="C183" s="4">
        <v>0</v>
      </c>
      <c r="D183" s="4">
        <v>1</v>
      </c>
      <c r="E183" s="4">
        <v>229</v>
      </c>
      <c r="F183" s="4">
        <f>ROUND(Source!AZ172,O183)</f>
        <v>0</v>
      </c>
      <c r="G183" s="4" t="s">
        <v>266</v>
      </c>
      <c r="H183" s="4" t="s">
        <v>267</v>
      </c>
      <c r="I183" s="4"/>
      <c r="J183" s="4"/>
      <c r="K183" s="4">
        <v>229</v>
      </c>
      <c r="L183" s="4">
        <v>10</v>
      </c>
      <c r="M183" s="4">
        <v>3</v>
      </c>
      <c r="N183" s="4" t="s">
        <v>3</v>
      </c>
      <c r="O183" s="4">
        <v>2</v>
      </c>
      <c r="P183" s="4"/>
      <c r="Q183" s="4"/>
      <c r="R183" s="4"/>
      <c r="S183" s="4"/>
      <c r="T183" s="4"/>
      <c r="U183" s="4"/>
      <c r="V183" s="4"/>
      <c r="W183" s="4">
        <v>0</v>
      </c>
      <c r="X183" s="4">
        <v>1</v>
      </c>
      <c r="Y183" s="4">
        <v>0</v>
      </c>
      <c r="Z183" s="4"/>
      <c r="AA183" s="4"/>
      <c r="AB183" s="4"/>
    </row>
    <row r="184" spans="1:28" x14ac:dyDescent="0.2">
      <c r="A184" s="4">
        <v>50</v>
      </c>
      <c r="B184" s="4">
        <v>0</v>
      </c>
      <c r="C184" s="4">
        <v>0</v>
      </c>
      <c r="D184" s="4">
        <v>1</v>
      </c>
      <c r="E184" s="4">
        <v>203</v>
      </c>
      <c r="F184" s="4">
        <f>ROUND(Source!Q172,O184)</f>
        <v>7007.06</v>
      </c>
      <c r="G184" s="4" t="s">
        <v>268</v>
      </c>
      <c r="H184" s="4" t="s">
        <v>269</v>
      </c>
      <c r="I184" s="4"/>
      <c r="J184" s="4"/>
      <c r="K184" s="4">
        <v>203</v>
      </c>
      <c r="L184" s="4">
        <v>11</v>
      </c>
      <c r="M184" s="4">
        <v>3</v>
      </c>
      <c r="N184" s="4" t="s">
        <v>3</v>
      </c>
      <c r="O184" s="4">
        <v>2</v>
      </c>
      <c r="P184" s="4"/>
      <c r="Q184" s="4"/>
      <c r="R184" s="4"/>
      <c r="S184" s="4"/>
      <c r="T184" s="4"/>
      <c r="U184" s="4"/>
      <c r="V184" s="4"/>
      <c r="W184" s="4">
        <v>7007.06</v>
      </c>
      <c r="X184" s="4">
        <v>1</v>
      </c>
      <c r="Y184" s="4">
        <v>7007.06</v>
      </c>
      <c r="Z184" s="4"/>
      <c r="AA184" s="4"/>
      <c r="AB184" s="4"/>
    </row>
    <row r="185" spans="1:28" x14ac:dyDescent="0.2">
      <c r="A185" s="4">
        <v>50</v>
      </c>
      <c r="B185" s="4">
        <v>0</v>
      </c>
      <c r="C185" s="4">
        <v>0</v>
      </c>
      <c r="D185" s="4">
        <v>1</v>
      </c>
      <c r="E185" s="4">
        <v>231</v>
      </c>
      <c r="F185" s="4">
        <f>ROUND(Source!BB172,O185)</f>
        <v>0</v>
      </c>
      <c r="G185" s="4" t="s">
        <v>270</v>
      </c>
      <c r="H185" s="4" t="s">
        <v>271</v>
      </c>
      <c r="I185" s="4"/>
      <c r="J185" s="4"/>
      <c r="K185" s="4">
        <v>231</v>
      </c>
      <c r="L185" s="4">
        <v>12</v>
      </c>
      <c r="M185" s="4">
        <v>3</v>
      </c>
      <c r="N185" s="4" t="s">
        <v>3</v>
      </c>
      <c r="O185" s="4">
        <v>2</v>
      </c>
      <c r="P185" s="4"/>
      <c r="Q185" s="4"/>
      <c r="R185" s="4"/>
      <c r="S185" s="4"/>
      <c r="T185" s="4"/>
      <c r="U185" s="4"/>
      <c r="V185" s="4"/>
      <c r="W185" s="4">
        <v>0</v>
      </c>
      <c r="X185" s="4">
        <v>1</v>
      </c>
      <c r="Y185" s="4">
        <v>0</v>
      </c>
      <c r="Z185" s="4"/>
      <c r="AA185" s="4"/>
      <c r="AB185" s="4"/>
    </row>
    <row r="186" spans="1:28" x14ac:dyDescent="0.2">
      <c r="A186" s="4">
        <v>50</v>
      </c>
      <c r="B186" s="4">
        <v>0</v>
      </c>
      <c r="C186" s="4">
        <v>0</v>
      </c>
      <c r="D186" s="4">
        <v>1</v>
      </c>
      <c r="E186" s="4">
        <v>204</v>
      </c>
      <c r="F186" s="4">
        <f>ROUND(Source!R172,O186)</f>
        <v>3160.09</v>
      </c>
      <c r="G186" s="4" t="s">
        <v>272</v>
      </c>
      <c r="H186" s="4" t="s">
        <v>273</v>
      </c>
      <c r="I186" s="4"/>
      <c r="J186" s="4"/>
      <c r="K186" s="4">
        <v>204</v>
      </c>
      <c r="L186" s="4">
        <v>13</v>
      </c>
      <c r="M186" s="4">
        <v>3</v>
      </c>
      <c r="N186" s="4" t="s">
        <v>3</v>
      </c>
      <c r="O186" s="4">
        <v>2</v>
      </c>
      <c r="P186" s="4"/>
      <c r="Q186" s="4"/>
      <c r="R186" s="4"/>
      <c r="S186" s="4"/>
      <c r="T186" s="4"/>
      <c r="U186" s="4"/>
      <c r="V186" s="4"/>
      <c r="W186" s="4">
        <v>3160.09</v>
      </c>
      <c r="X186" s="4">
        <v>1</v>
      </c>
      <c r="Y186" s="4">
        <v>3160.09</v>
      </c>
      <c r="Z186" s="4"/>
      <c r="AA186" s="4"/>
      <c r="AB186" s="4"/>
    </row>
    <row r="187" spans="1:28" x14ac:dyDescent="0.2">
      <c r="A187" s="4">
        <v>50</v>
      </c>
      <c r="B187" s="4">
        <v>0</v>
      </c>
      <c r="C187" s="4">
        <v>0</v>
      </c>
      <c r="D187" s="4">
        <v>1</v>
      </c>
      <c r="E187" s="4">
        <v>205</v>
      </c>
      <c r="F187" s="4">
        <f>ROUND(Source!S172,O187)</f>
        <v>8846.7000000000007</v>
      </c>
      <c r="G187" s="4" t="s">
        <v>274</v>
      </c>
      <c r="H187" s="4" t="s">
        <v>275</v>
      </c>
      <c r="I187" s="4"/>
      <c r="J187" s="4"/>
      <c r="K187" s="4">
        <v>205</v>
      </c>
      <c r="L187" s="4">
        <v>14</v>
      </c>
      <c r="M187" s="4">
        <v>3</v>
      </c>
      <c r="N187" s="4" t="s">
        <v>3</v>
      </c>
      <c r="O187" s="4">
        <v>2</v>
      </c>
      <c r="P187" s="4"/>
      <c r="Q187" s="4"/>
      <c r="R187" s="4"/>
      <c r="S187" s="4"/>
      <c r="T187" s="4"/>
      <c r="U187" s="4"/>
      <c r="V187" s="4"/>
      <c r="W187" s="4">
        <v>8846.7000000000007</v>
      </c>
      <c r="X187" s="4">
        <v>1</v>
      </c>
      <c r="Y187" s="4">
        <v>8846.7000000000007</v>
      </c>
      <c r="Z187" s="4"/>
      <c r="AA187" s="4"/>
      <c r="AB187" s="4"/>
    </row>
    <row r="188" spans="1:28" x14ac:dyDescent="0.2">
      <c r="A188" s="4">
        <v>50</v>
      </c>
      <c r="B188" s="4">
        <v>0</v>
      </c>
      <c r="C188" s="4">
        <v>0</v>
      </c>
      <c r="D188" s="4">
        <v>1</v>
      </c>
      <c r="E188" s="4">
        <v>232</v>
      </c>
      <c r="F188" s="4">
        <f>ROUND(Source!BC172,O188)</f>
        <v>0</v>
      </c>
      <c r="G188" s="4" t="s">
        <v>276</v>
      </c>
      <c r="H188" s="4" t="s">
        <v>277</v>
      </c>
      <c r="I188" s="4"/>
      <c r="J188" s="4"/>
      <c r="K188" s="4">
        <v>232</v>
      </c>
      <c r="L188" s="4">
        <v>15</v>
      </c>
      <c r="M188" s="4">
        <v>3</v>
      </c>
      <c r="N188" s="4" t="s">
        <v>3</v>
      </c>
      <c r="O188" s="4">
        <v>2</v>
      </c>
      <c r="P188" s="4"/>
      <c r="Q188" s="4"/>
      <c r="R188" s="4"/>
      <c r="S188" s="4"/>
      <c r="T188" s="4"/>
      <c r="U188" s="4"/>
      <c r="V188" s="4"/>
      <c r="W188" s="4">
        <v>0</v>
      </c>
      <c r="X188" s="4">
        <v>1</v>
      </c>
      <c r="Y188" s="4">
        <v>0</v>
      </c>
      <c r="Z188" s="4"/>
      <c r="AA188" s="4"/>
      <c r="AB188" s="4"/>
    </row>
    <row r="189" spans="1:28" x14ac:dyDescent="0.2">
      <c r="A189" s="4">
        <v>50</v>
      </c>
      <c r="B189" s="4">
        <v>0</v>
      </c>
      <c r="C189" s="4">
        <v>0</v>
      </c>
      <c r="D189" s="4">
        <v>1</v>
      </c>
      <c r="E189" s="4">
        <v>214</v>
      </c>
      <c r="F189" s="4">
        <f>ROUND(Source!AS172,O189)</f>
        <v>38912.74</v>
      </c>
      <c r="G189" s="4" t="s">
        <v>278</v>
      </c>
      <c r="H189" s="4" t="s">
        <v>279</v>
      </c>
      <c r="I189" s="4"/>
      <c r="J189" s="4"/>
      <c r="K189" s="4">
        <v>214</v>
      </c>
      <c r="L189" s="4">
        <v>16</v>
      </c>
      <c r="M189" s="4">
        <v>3</v>
      </c>
      <c r="N189" s="4" t="s">
        <v>3</v>
      </c>
      <c r="O189" s="4">
        <v>2</v>
      </c>
      <c r="P189" s="4"/>
      <c r="Q189" s="4"/>
      <c r="R189" s="4"/>
      <c r="S189" s="4"/>
      <c r="T189" s="4"/>
      <c r="U189" s="4"/>
      <c r="V189" s="4"/>
      <c r="W189" s="4">
        <v>38912.74</v>
      </c>
      <c r="X189" s="4">
        <v>1</v>
      </c>
      <c r="Y189" s="4">
        <v>38912.74</v>
      </c>
      <c r="Z189" s="4"/>
      <c r="AA189" s="4"/>
      <c r="AB189" s="4"/>
    </row>
    <row r="190" spans="1:28" x14ac:dyDescent="0.2">
      <c r="A190" s="4">
        <v>50</v>
      </c>
      <c r="B190" s="4">
        <v>0</v>
      </c>
      <c r="C190" s="4">
        <v>0</v>
      </c>
      <c r="D190" s="4">
        <v>1</v>
      </c>
      <c r="E190" s="4">
        <v>215</v>
      </c>
      <c r="F190" s="4">
        <f>ROUND(Source!AT172,O190)</f>
        <v>1818.14</v>
      </c>
      <c r="G190" s="4" t="s">
        <v>280</v>
      </c>
      <c r="H190" s="4" t="s">
        <v>281</v>
      </c>
      <c r="I190" s="4"/>
      <c r="J190" s="4"/>
      <c r="K190" s="4">
        <v>215</v>
      </c>
      <c r="L190" s="4">
        <v>17</v>
      </c>
      <c r="M190" s="4">
        <v>3</v>
      </c>
      <c r="N190" s="4" t="s">
        <v>3</v>
      </c>
      <c r="O190" s="4">
        <v>2</v>
      </c>
      <c r="P190" s="4"/>
      <c r="Q190" s="4"/>
      <c r="R190" s="4"/>
      <c r="S190" s="4"/>
      <c r="T190" s="4"/>
      <c r="U190" s="4"/>
      <c r="V190" s="4"/>
      <c r="W190" s="4">
        <v>1818.14</v>
      </c>
      <c r="X190" s="4">
        <v>1</v>
      </c>
      <c r="Y190" s="4">
        <v>1818.14</v>
      </c>
      <c r="Z190" s="4"/>
      <c r="AA190" s="4"/>
      <c r="AB190" s="4"/>
    </row>
    <row r="191" spans="1:28" x14ac:dyDescent="0.2">
      <c r="A191" s="4">
        <v>50</v>
      </c>
      <c r="B191" s="4">
        <v>0</v>
      </c>
      <c r="C191" s="4">
        <v>0</v>
      </c>
      <c r="D191" s="4">
        <v>1</v>
      </c>
      <c r="E191" s="4">
        <v>217</v>
      </c>
      <c r="F191" s="4">
        <f>ROUND(Source!AU172,O191)</f>
        <v>0</v>
      </c>
      <c r="G191" s="4" t="s">
        <v>282</v>
      </c>
      <c r="H191" s="4" t="s">
        <v>283</v>
      </c>
      <c r="I191" s="4"/>
      <c r="J191" s="4"/>
      <c r="K191" s="4">
        <v>217</v>
      </c>
      <c r="L191" s="4">
        <v>18</v>
      </c>
      <c r="M191" s="4">
        <v>3</v>
      </c>
      <c r="N191" s="4" t="s">
        <v>3</v>
      </c>
      <c r="O191" s="4">
        <v>2</v>
      </c>
      <c r="P191" s="4"/>
      <c r="Q191" s="4"/>
      <c r="R191" s="4"/>
      <c r="S191" s="4"/>
      <c r="T191" s="4"/>
      <c r="U191" s="4"/>
      <c r="V191" s="4"/>
      <c r="W191" s="4">
        <v>0</v>
      </c>
      <c r="X191" s="4">
        <v>1</v>
      </c>
      <c r="Y191" s="4">
        <v>0</v>
      </c>
      <c r="Z191" s="4"/>
      <c r="AA191" s="4"/>
      <c r="AB191" s="4"/>
    </row>
    <row r="192" spans="1:28" x14ac:dyDescent="0.2">
      <c r="A192" s="4">
        <v>50</v>
      </c>
      <c r="B192" s="4">
        <v>0</v>
      </c>
      <c r="C192" s="4">
        <v>0</v>
      </c>
      <c r="D192" s="4">
        <v>1</v>
      </c>
      <c r="E192" s="4">
        <v>230</v>
      </c>
      <c r="F192" s="4">
        <f>ROUND(Source!BA172,O192)</f>
        <v>0</v>
      </c>
      <c r="G192" s="4" t="s">
        <v>284</v>
      </c>
      <c r="H192" s="4" t="s">
        <v>285</v>
      </c>
      <c r="I192" s="4"/>
      <c r="J192" s="4"/>
      <c r="K192" s="4">
        <v>230</v>
      </c>
      <c r="L192" s="4">
        <v>19</v>
      </c>
      <c r="M192" s="4">
        <v>3</v>
      </c>
      <c r="N192" s="4" t="s">
        <v>3</v>
      </c>
      <c r="O192" s="4">
        <v>2</v>
      </c>
      <c r="P192" s="4"/>
      <c r="Q192" s="4"/>
      <c r="R192" s="4"/>
      <c r="S192" s="4"/>
      <c r="T192" s="4"/>
      <c r="U192" s="4"/>
      <c r="V192" s="4"/>
      <c r="W192" s="4">
        <v>0</v>
      </c>
      <c r="X192" s="4">
        <v>1</v>
      </c>
      <c r="Y192" s="4">
        <v>0</v>
      </c>
      <c r="Z192" s="4"/>
      <c r="AA192" s="4"/>
      <c r="AB192" s="4"/>
    </row>
    <row r="193" spans="1:245" x14ac:dyDescent="0.2">
      <c r="A193" s="4">
        <v>50</v>
      </c>
      <c r="B193" s="4">
        <v>0</v>
      </c>
      <c r="C193" s="4">
        <v>0</v>
      </c>
      <c r="D193" s="4">
        <v>1</v>
      </c>
      <c r="E193" s="4">
        <v>206</v>
      </c>
      <c r="F193" s="4">
        <f>ROUND(Source!T172,O193)</f>
        <v>0</v>
      </c>
      <c r="G193" s="4" t="s">
        <v>286</v>
      </c>
      <c r="H193" s="4" t="s">
        <v>287</v>
      </c>
      <c r="I193" s="4"/>
      <c r="J193" s="4"/>
      <c r="K193" s="4">
        <v>206</v>
      </c>
      <c r="L193" s="4">
        <v>20</v>
      </c>
      <c r="M193" s="4">
        <v>3</v>
      </c>
      <c r="N193" s="4" t="s">
        <v>3</v>
      </c>
      <c r="O193" s="4">
        <v>2</v>
      </c>
      <c r="P193" s="4"/>
      <c r="Q193" s="4"/>
      <c r="R193" s="4"/>
      <c r="S193" s="4"/>
      <c r="T193" s="4"/>
      <c r="U193" s="4"/>
      <c r="V193" s="4"/>
      <c r="W193" s="4">
        <v>0</v>
      </c>
      <c r="X193" s="4">
        <v>1</v>
      </c>
      <c r="Y193" s="4">
        <v>0</v>
      </c>
      <c r="Z193" s="4"/>
      <c r="AA193" s="4"/>
      <c r="AB193" s="4"/>
    </row>
    <row r="194" spans="1:245" x14ac:dyDescent="0.2">
      <c r="A194" s="4">
        <v>50</v>
      </c>
      <c r="B194" s="4">
        <v>0</v>
      </c>
      <c r="C194" s="4">
        <v>0</v>
      </c>
      <c r="D194" s="4">
        <v>1</v>
      </c>
      <c r="E194" s="4">
        <v>207</v>
      </c>
      <c r="F194" s="4">
        <f>ROUND(Source!U172,O194)</f>
        <v>17.213799999999999</v>
      </c>
      <c r="G194" s="4" t="s">
        <v>288</v>
      </c>
      <c r="H194" s="4" t="s">
        <v>289</v>
      </c>
      <c r="I194" s="4"/>
      <c r="J194" s="4"/>
      <c r="K194" s="4">
        <v>207</v>
      </c>
      <c r="L194" s="4">
        <v>21</v>
      </c>
      <c r="M194" s="4">
        <v>3</v>
      </c>
      <c r="N194" s="4" t="s">
        <v>3</v>
      </c>
      <c r="O194" s="4">
        <v>7</v>
      </c>
      <c r="P194" s="4"/>
      <c r="Q194" s="4"/>
      <c r="R194" s="4"/>
      <c r="S194" s="4"/>
      <c r="T194" s="4"/>
      <c r="U194" s="4"/>
      <c r="V194" s="4"/>
      <c r="W194" s="4">
        <v>17.213799999999999</v>
      </c>
      <c r="X194" s="4">
        <v>1</v>
      </c>
      <c r="Y194" s="4">
        <v>17.213799999999999</v>
      </c>
      <c r="Z194" s="4"/>
      <c r="AA194" s="4"/>
      <c r="AB194" s="4"/>
    </row>
    <row r="195" spans="1:245" x14ac:dyDescent="0.2">
      <c r="A195" s="4">
        <v>50</v>
      </c>
      <c r="B195" s="4">
        <v>0</v>
      </c>
      <c r="C195" s="4">
        <v>0</v>
      </c>
      <c r="D195" s="4">
        <v>1</v>
      </c>
      <c r="E195" s="4">
        <v>208</v>
      </c>
      <c r="F195" s="4">
        <f>ROUND(Source!V172,O195)</f>
        <v>4.4549000000000003</v>
      </c>
      <c r="G195" s="4" t="s">
        <v>290</v>
      </c>
      <c r="H195" s="4" t="s">
        <v>291</v>
      </c>
      <c r="I195" s="4"/>
      <c r="J195" s="4"/>
      <c r="K195" s="4">
        <v>208</v>
      </c>
      <c r="L195" s="4">
        <v>22</v>
      </c>
      <c r="M195" s="4">
        <v>3</v>
      </c>
      <c r="N195" s="4" t="s">
        <v>3</v>
      </c>
      <c r="O195" s="4">
        <v>7</v>
      </c>
      <c r="P195" s="4"/>
      <c r="Q195" s="4"/>
      <c r="R195" s="4"/>
      <c r="S195" s="4"/>
      <c r="T195" s="4"/>
      <c r="U195" s="4"/>
      <c r="V195" s="4"/>
      <c r="W195" s="4">
        <v>4.4549000000000003</v>
      </c>
      <c r="X195" s="4">
        <v>1</v>
      </c>
      <c r="Y195" s="4">
        <v>4.4549000000000003</v>
      </c>
      <c r="Z195" s="4"/>
      <c r="AA195" s="4"/>
      <c r="AB195" s="4"/>
    </row>
    <row r="196" spans="1:245" x14ac:dyDescent="0.2">
      <c r="A196" s="4">
        <v>50</v>
      </c>
      <c r="B196" s="4">
        <v>0</v>
      </c>
      <c r="C196" s="4">
        <v>0</v>
      </c>
      <c r="D196" s="4">
        <v>1</v>
      </c>
      <c r="E196" s="4">
        <v>209</v>
      </c>
      <c r="F196" s="4">
        <f>ROUND(Source!W172,O196)</f>
        <v>0</v>
      </c>
      <c r="G196" s="4" t="s">
        <v>292</v>
      </c>
      <c r="H196" s="4" t="s">
        <v>293</v>
      </c>
      <c r="I196" s="4"/>
      <c r="J196" s="4"/>
      <c r="K196" s="4">
        <v>209</v>
      </c>
      <c r="L196" s="4">
        <v>23</v>
      </c>
      <c r="M196" s="4">
        <v>3</v>
      </c>
      <c r="N196" s="4" t="s">
        <v>3</v>
      </c>
      <c r="O196" s="4">
        <v>2</v>
      </c>
      <c r="P196" s="4"/>
      <c r="Q196" s="4"/>
      <c r="R196" s="4"/>
      <c r="S196" s="4"/>
      <c r="T196" s="4"/>
      <c r="U196" s="4"/>
      <c r="V196" s="4"/>
      <c r="W196" s="4">
        <v>0</v>
      </c>
      <c r="X196" s="4">
        <v>1</v>
      </c>
      <c r="Y196" s="4">
        <v>0</v>
      </c>
      <c r="Z196" s="4"/>
      <c r="AA196" s="4"/>
      <c r="AB196" s="4"/>
    </row>
    <row r="197" spans="1:245" x14ac:dyDescent="0.2">
      <c r="A197" s="4">
        <v>50</v>
      </c>
      <c r="B197" s="4">
        <v>0</v>
      </c>
      <c r="C197" s="4">
        <v>0</v>
      </c>
      <c r="D197" s="4">
        <v>1</v>
      </c>
      <c r="E197" s="4">
        <v>233</v>
      </c>
      <c r="F197" s="4">
        <f>ROUND(Source!BD172,O197)</f>
        <v>0</v>
      </c>
      <c r="G197" s="4" t="s">
        <v>294</v>
      </c>
      <c r="H197" s="4" t="s">
        <v>295</v>
      </c>
      <c r="I197" s="4"/>
      <c r="J197" s="4"/>
      <c r="K197" s="4">
        <v>233</v>
      </c>
      <c r="L197" s="4">
        <v>24</v>
      </c>
      <c r="M197" s="4">
        <v>3</v>
      </c>
      <c r="N197" s="4" t="s">
        <v>3</v>
      </c>
      <c r="O197" s="4">
        <v>2</v>
      </c>
      <c r="P197" s="4"/>
      <c r="Q197" s="4"/>
      <c r="R197" s="4"/>
      <c r="S197" s="4"/>
      <c r="T197" s="4"/>
      <c r="U197" s="4"/>
      <c r="V197" s="4"/>
      <c r="W197" s="4">
        <v>0</v>
      </c>
      <c r="X197" s="4">
        <v>1</v>
      </c>
      <c r="Y197" s="4">
        <v>0</v>
      </c>
      <c r="Z197" s="4"/>
      <c r="AA197" s="4"/>
      <c r="AB197" s="4"/>
    </row>
    <row r="198" spans="1:245" x14ac:dyDescent="0.2">
      <c r="A198" s="4">
        <v>50</v>
      </c>
      <c r="B198" s="4">
        <v>0</v>
      </c>
      <c r="C198" s="4">
        <v>0</v>
      </c>
      <c r="D198" s="4">
        <v>1</v>
      </c>
      <c r="E198" s="4">
        <v>210</v>
      </c>
      <c r="F198" s="4">
        <f>ROUND(Source!X172,O198)</f>
        <v>13099.52</v>
      </c>
      <c r="G198" s="4" t="s">
        <v>296</v>
      </c>
      <c r="H198" s="4" t="s">
        <v>297</v>
      </c>
      <c r="I198" s="4"/>
      <c r="J198" s="4"/>
      <c r="K198" s="4">
        <v>210</v>
      </c>
      <c r="L198" s="4">
        <v>25</v>
      </c>
      <c r="M198" s="4">
        <v>3</v>
      </c>
      <c r="N198" s="4" t="s">
        <v>3</v>
      </c>
      <c r="O198" s="4">
        <v>2</v>
      </c>
      <c r="P198" s="4"/>
      <c r="Q198" s="4"/>
      <c r="R198" s="4"/>
      <c r="S198" s="4"/>
      <c r="T198" s="4"/>
      <c r="U198" s="4"/>
      <c r="V198" s="4"/>
      <c r="W198" s="4">
        <v>13099.52</v>
      </c>
      <c r="X198" s="4">
        <v>1</v>
      </c>
      <c r="Y198" s="4">
        <v>13099.52</v>
      </c>
      <c r="Z198" s="4"/>
      <c r="AA198" s="4"/>
      <c r="AB198" s="4"/>
    </row>
    <row r="199" spans="1:245" x14ac:dyDescent="0.2">
      <c r="A199" s="4">
        <v>50</v>
      </c>
      <c r="B199" s="4">
        <v>0</v>
      </c>
      <c r="C199" s="4">
        <v>0</v>
      </c>
      <c r="D199" s="4">
        <v>1</v>
      </c>
      <c r="E199" s="4">
        <v>211</v>
      </c>
      <c r="F199" s="4">
        <f>ROUND(Source!Y172,O199)</f>
        <v>8617.51</v>
      </c>
      <c r="G199" s="4" t="s">
        <v>298</v>
      </c>
      <c r="H199" s="4" t="s">
        <v>299</v>
      </c>
      <c r="I199" s="4"/>
      <c r="J199" s="4"/>
      <c r="K199" s="4">
        <v>211</v>
      </c>
      <c r="L199" s="4">
        <v>26</v>
      </c>
      <c r="M199" s="4">
        <v>3</v>
      </c>
      <c r="N199" s="4" t="s">
        <v>3</v>
      </c>
      <c r="O199" s="4">
        <v>2</v>
      </c>
      <c r="P199" s="4"/>
      <c r="Q199" s="4"/>
      <c r="R199" s="4"/>
      <c r="S199" s="4"/>
      <c r="T199" s="4"/>
      <c r="U199" s="4"/>
      <c r="V199" s="4"/>
      <c r="W199" s="4">
        <v>8617.51</v>
      </c>
      <c r="X199" s="4">
        <v>1</v>
      </c>
      <c r="Y199" s="4">
        <v>8617.51</v>
      </c>
      <c r="Z199" s="4"/>
      <c r="AA199" s="4"/>
      <c r="AB199" s="4"/>
    </row>
    <row r="200" spans="1:245" x14ac:dyDescent="0.2">
      <c r="A200" s="4">
        <v>50</v>
      </c>
      <c r="B200" s="4">
        <v>0</v>
      </c>
      <c r="C200" s="4">
        <v>0</v>
      </c>
      <c r="D200" s="4">
        <v>1</v>
      </c>
      <c r="E200" s="4">
        <v>224</v>
      </c>
      <c r="F200" s="4">
        <f>ROUND(Source!AR172,O200)</f>
        <v>40730.879999999997</v>
      </c>
      <c r="G200" s="4" t="s">
        <v>300</v>
      </c>
      <c r="H200" s="4" t="s">
        <v>301</v>
      </c>
      <c r="I200" s="4"/>
      <c r="J200" s="4"/>
      <c r="K200" s="4">
        <v>224</v>
      </c>
      <c r="L200" s="4">
        <v>27</v>
      </c>
      <c r="M200" s="4">
        <v>3</v>
      </c>
      <c r="N200" s="4" t="s">
        <v>3</v>
      </c>
      <c r="O200" s="4">
        <v>2</v>
      </c>
      <c r="P200" s="4"/>
      <c r="Q200" s="4"/>
      <c r="R200" s="4"/>
      <c r="S200" s="4"/>
      <c r="T200" s="4"/>
      <c r="U200" s="4"/>
      <c r="V200" s="4"/>
      <c r="W200" s="4">
        <v>40730.879999999997</v>
      </c>
      <c r="X200" s="4">
        <v>1</v>
      </c>
      <c r="Y200" s="4">
        <v>40730.879999999997</v>
      </c>
      <c r="Z200" s="4"/>
      <c r="AA200" s="4"/>
      <c r="AB200" s="4"/>
    </row>
    <row r="202" spans="1:245" x14ac:dyDescent="0.2">
      <c r="A202" s="1">
        <v>5</v>
      </c>
      <c r="B202" s="1">
        <v>1</v>
      </c>
      <c r="C202" s="1"/>
      <c r="D202" s="1">
        <f>ROW(A241)</f>
        <v>241</v>
      </c>
      <c r="E202" s="1"/>
      <c r="F202" s="1" t="s">
        <v>16</v>
      </c>
      <c r="G202" s="1" t="s">
        <v>365</v>
      </c>
      <c r="H202" s="1" t="s">
        <v>3</v>
      </c>
      <c r="I202" s="1">
        <v>0</v>
      </c>
      <c r="J202" s="1"/>
      <c r="K202" s="1">
        <v>0</v>
      </c>
      <c r="L202" s="1"/>
      <c r="M202" s="1" t="s">
        <v>3</v>
      </c>
      <c r="N202" s="1"/>
      <c r="O202" s="1"/>
      <c r="P202" s="1"/>
      <c r="Q202" s="1"/>
      <c r="R202" s="1"/>
      <c r="S202" s="1">
        <v>0</v>
      </c>
      <c r="T202" s="1"/>
      <c r="U202" s="1" t="s">
        <v>3</v>
      </c>
      <c r="V202" s="1">
        <v>0</v>
      </c>
      <c r="W202" s="1"/>
      <c r="X202" s="1"/>
      <c r="Y202" s="1"/>
      <c r="Z202" s="1"/>
      <c r="AA202" s="1"/>
      <c r="AB202" s="1" t="s">
        <v>3</v>
      </c>
      <c r="AC202" s="1" t="s">
        <v>3</v>
      </c>
      <c r="AD202" s="1" t="s">
        <v>3</v>
      </c>
      <c r="AE202" s="1" t="s">
        <v>3</v>
      </c>
      <c r="AF202" s="1" t="s">
        <v>3</v>
      </c>
      <c r="AG202" s="1" t="s">
        <v>3</v>
      </c>
      <c r="AH202" s="1"/>
      <c r="AI202" s="1"/>
      <c r="AJ202" s="1"/>
      <c r="AK202" s="1"/>
      <c r="AL202" s="1"/>
      <c r="AM202" s="1"/>
      <c r="AN202" s="1"/>
      <c r="AO202" s="1"/>
      <c r="AP202" s="1" t="s">
        <v>3</v>
      </c>
      <c r="AQ202" s="1" t="s">
        <v>3</v>
      </c>
      <c r="AR202" s="1" t="s">
        <v>3</v>
      </c>
      <c r="AS202" s="1"/>
      <c r="AT202" s="1"/>
      <c r="AU202" s="1"/>
      <c r="AV202" s="1"/>
      <c r="AW202" s="1"/>
      <c r="AX202" s="1"/>
      <c r="AY202" s="1"/>
      <c r="AZ202" s="1" t="s">
        <v>3</v>
      </c>
      <c r="BA202" s="1"/>
      <c r="BB202" s="1" t="s">
        <v>3</v>
      </c>
      <c r="BC202" s="1" t="s">
        <v>3</v>
      </c>
      <c r="BD202" s="1" t="s">
        <v>3</v>
      </c>
      <c r="BE202" s="1" t="s">
        <v>3</v>
      </c>
      <c r="BF202" s="1" t="s">
        <v>3</v>
      </c>
      <c r="BG202" s="1" t="s">
        <v>3</v>
      </c>
      <c r="BH202" s="1" t="s">
        <v>3</v>
      </c>
      <c r="BI202" s="1" t="s">
        <v>3</v>
      </c>
      <c r="BJ202" s="1" t="s">
        <v>3</v>
      </c>
      <c r="BK202" s="1" t="s">
        <v>3</v>
      </c>
      <c r="BL202" s="1" t="s">
        <v>3</v>
      </c>
      <c r="BM202" s="1" t="s">
        <v>3</v>
      </c>
      <c r="BN202" s="1" t="s">
        <v>3</v>
      </c>
      <c r="BO202" s="1" t="s">
        <v>3</v>
      </c>
      <c r="BP202" s="1" t="s">
        <v>3</v>
      </c>
      <c r="BQ202" s="1"/>
      <c r="BR202" s="1"/>
      <c r="BS202" s="1"/>
      <c r="BT202" s="1"/>
      <c r="BU202" s="1"/>
      <c r="BV202" s="1"/>
      <c r="BW202" s="1"/>
      <c r="BX202" s="1">
        <v>0</v>
      </c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>
        <v>0</v>
      </c>
    </row>
    <row r="204" spans="1:245" x14ac:dyDescent="0.2">
      <c r="A204" s="2">
        <v>52</v>
      </c>
      <c r="B204" s="2">
        <f t="shared" ref="B204:G204" si="162">B241</f>
        <v>1</v>
      </c>
      <c r="C204" s="2">
        <f t="shared" si="162"/>
        <v>5</v>
      </c>
      <c r="D204" s="2">
        <f t="shared" si="162"/>
        <v>202</v>
      </c>
      <c r="E204" s="2">
        <f t="shared" si="162"/>
        <v>0</v>
      </c>
      <c r="F204" s="2" t="str">
        <f t="shared" si="162"/>
        <v>Новый подраздел</v>
      </c>
      <c r="G204" s="2" t="str">
        <f t="shared" si="162"/>
        <v>1.3. Окраска металлических поверхностей, металлических и ж/б поверхностей ограждения</v>
      </c>
      <c r="H204" s="2"/>
      <c r="I204" s="2"/>
      <c r="J204" s="2"/>
      <c r="K204" s="2"/>
      <c r="L204" s="2"/>
      <c r="M204" s="2"/>
      <c r="N204" s="2"/>
      <c r="O204" s="2">
        <f t="shared" ref="O204:AT204" si="163">O241</f>
        <v>2047.49</v>
      </c>
      <c r="P204" s="2">
        <f t="shared" si="163"/>
        <v>0</v>
      </c>
      <c r="Q204" s="2">
        <f t="shared" si="163"/>
        <v>4.4400000000000004</v>
      </c>
      <c r="R204" s="2">
        <f t="shared" si="163"/>
        <v>1.91</v>
      </c>
      <c r="S204" s="2">
        <f t="shared" si="163"/>
        <v>2041.14</v>
      </c>
      <c r="T204" s="2">
        <f t="shared" si="163"/>
        <v>0</v>
      </c>
      <c r="U204" s="2">
        <f t="shared" si="163"/>
        <v>4.2731000000000003</v>
      </c>
      <c r="V204" s="2">
        <f t="shared" si="163"/>
        <v>3.5999999999999999E-3</v>
      </c>
      <c r="W204" s="2">
        <f t="shared" si="163"/>
        <v>0</v>
      </c>
      <c r="X204" s="2">
        <f t="shared" si="163"/>
        <v>1887.48</v>
      </c>
      <c r="Y204" s="2">
        <f t="shared" si="163"/>
        <v>958.92</v>
      </c>
      <c r="Z204" s="2">
        <f t="shared" si="163"/>
        <v>0</v>
      </c>
      <c r="AA204" s="2">
        <f t="shared" si="163"/>
        <v>0</v>
      </c>
      <c r="AB204" s="2">
        <f t="shared" si="163"/>
        <v>2047.49</v>
      </c>
      <c r="AC204" s="2">
        <f t="shared" si="163"/>
        <v>0</v>
      </c>
      <c r="AD204" s="2">
        <f t="shared" si="163"/>
        <v>4.4400000000000004</v>
      </c>
      <c r="AE204" s="2">
        <f t="shared" si="163"/>
        <v>1.91</v>
      </c>
      <c r="AF204" s="2">
        <f t="shared" si="163"/>
        <v>2041.14</v>
      </c>
      <c r="AG204" s="2">
        <f t="shared" si="163"/>
        <v>0</v>
      </c>
      <c r="AH204" s="2">
        <f t="shared" si="163"/>
        <v>4.2731000000000003</v>
      </c>
      <c r="AI204" s="2">
        <f t="shared" si="163"/>
        <v>3.5999999999999999E-3</v>
      </c>
      <c r="AJ204" s="2">
        <f t="shared" si="163"/>
        <v>0</v>
      </c>
      <c r="AK204" s="2">
        <f t="shared" si="163"/>
        <v>1887.48</v>
      </c>
      <c r="AL204" s="2">
        <f t="shared" si="163"/>
        <v>958.92</v>
      </c>
      <c r="AM204" s="2">
        <f t="shared" si="163"/>
        <v>0</v>
      </c>
      <c r="AN204" s="2">
        <f t="shared" si="163"/>
        <v>0</v>
      </c>
      <c r="AO204" s="2">
        <f t="shared" si="163"/>
        <v>0</v>
      </c>
      <c r="AP204" s="2">
        <f t="shared" si="163"/>
        <v>0</v>
      </c>
      <c r="AQ204" s="2">
        <f t="shared" si="163"/>
        <v>0</v>
      </c>
      <c r="AR204" s="2">
        <f t="shared" si="163"/>
        <v>4893.8900000000003</v>
      </c>
      <c r="AS204" s="2">
        <f t="shared" si="163"/>
        <v>4893.8900000000003</v>
      </c>
      <c r="AT204" s="2">
        <f t="shared" si="163"/>
        <v>0</v>
      </c>
      <c r="AU204" s="2">
        <f t="shared" ref="AU204:BZ204" si="164">AU241</f>
        <v>0</v>
      </c>
      <c r="AV204" s="2">
        <f t="shared" si="164"/>
        <v>0</v>
      </c>
      <c r="AW204" s="2">
        <f t="shared" si="164"/>
        <v>0</v>
      </c>
      <c r="AX204" s="2">
        <f t="shared" si="164"/>
        <v>0</v>
      </c>
      <c r="AY204" s="2">
        <f t="shared" si="164"/>
        <v>0</v>
      </c>
      <c r="AZ204" s="2">
        <f t="shared" si="164"/>
        <v>0</v>
      </c>
      <c r="BA204" s="2">
        <f t="shared" si="164"/>
        <v>0</v>
      </c>
      <c r="BB204" s="2">
        <f t="shared" si="164"/>
        <v>0</v>
      </c>
      <c r="BC204" s="2">
        <f t="shared" si="164"/>
        <v>0</v>
      </c>
      <c r="BD204" s="2">
        <f t="shared" si="164"/>
        <v>0</v>
      </c>
      <c r="BE204" s="2">
        <f t="shared" si="164"/>
        <v>0</v>
      </c>
      <c r="BF204" s="2">
        <f t="shared" si="164"/>
        <v>0</v>
      </c>
      <c r="BG204" s="2">
        <f t="shared" si="164"/>
        <v>0</v>
      </c>
      <c r="BH204" s="2">
        <f t="shared" si="164"/>
        <v>0</v>
      </c>
      <c r="BI204" s="2">
        <f t="shared" si="164"/>
        <v>0</v>
      </c>
      <c r="BJ204" s="2">
        <f t="shared" si="164"/>
        <v>0</v>
      </c>
      <c r="BK204" s="2">
        <f t="shared" si="164"/>
        <v>0</v>
      </c>
      <c r="BL204" s="2">
        <f t="shared" si="164"/>
        <v>0</v>
      </c>
      <c r="BM204" s="2">
        <f t="shared" si="164"/>
        <v>0</v>
      </c>
      <c r="BN204" s="2">
        <f t="shared" si="164"/>
        <v>0</v>
      </c>
      <c r="BO204" s="2">
        <f t="shared" si="164"/>
        <v>0</v>
      </c>
      <c r="BP204" s="2">
        <f t="shared" si="164"/>
        <v>0</v>
      </c>
      <c r="BQ204" s="2">
        <f t="shared" si="164"/>
        <v>0</v>
      </c>
      <c r="BR204" s="2">
        <f t="shared" si="164"/>
        <v>0</v>
      </c>
      <c r="BS204" s="2">
        <f t="shared" si="164"/>
        <v>0</v>
      </c>
      <c r="BT204" s="2">
        <f t="shared" si="164"/>
        <v>0</v>
      </c>
      <c r="BU204" s="2">
        <f t="shared" si="164"/>
        <v>0</v>
      </c>
      <c r="BV204" s="2">
        <f t="shared" si="164"/>
        <v>0</v>
      </c>
      <c r="BW204" s="2">
        <f t="shared" si="164"/>
        <v>0</v>
      </c>
      <c r="BX204" s="2">
        <f t="shared" si="164"/>
        <v>0</v>
      </c>
      <c r="BY204" s="2">
        <f t="shared" si="164"/>
        <v>0</v>
      </c>
      <c r="BZ204" s="2">
        <f t="shared" si="164"/>
        <v>0</v>
      </c>
      <c r="CA204" s="2">
        <f t="shared" ref="CA204:DF204" si="165">CA241</f>
        <v>4893.8900000000003</v>
      </c>
      <c r="CB204" s="2">
        <f t="shared" si="165"/>
        <v>4893.8900000000003</v>
      </c>
      <c r="CC204" s="2">
        <f t="shared" si="165"/>
        <v>0</v>
      </c>
      <c r="CD204" s="2">
        <f t="shared" si="165"/>
        <v>0</v>
      </c>
      <c r="CE204" s="2">
        <f t="shared" si="165"/>
        <v>0</v>
      </c>
      <c r="CF204" s="2">
        <f t="shared" si="165"/>
        <v>0</v>
      </c>
      <c r="CG204" s="2">
        <f t="shared" si="165"/>
        <v>0</v>
      </c>
      <c r="CH204" s="2">
        <f t="shared" si="165"/>
        <v>0</v>
      </c>
      <c r="CI204" s="2">
        <f t="shared" si="165"/>
        <v>0</v>
      </c>
      <c r="CJ204" s="2">
        <f t="shared" si="165"/>
        <v>0</v>
      </c>
      <c r="CK204" s="2">
        <f t="shared" si="165"/>
        <v>0</v>
      </c>
      <c r="CL204" s="2">
        <f t="shared" si="165"/>
        <v>0</v>
      </c>
      <c r="CM204" s="2">
        <f t="shared" si="165"/>
        <v>0</v>
      </c>
      <c r="CN204" s="2">
        <f t="shared" si="165"/>
        <v>0</v>
      </c>
      <c r="CO204" s="2">
        <f t="shared" si="165"/>
        <v>0</v>
      </c>
      <c r="CP204" s="2">
        <f t="shared" si="165"/>
        <v>0</v>
      </c>
      <c r="CQ204" s="2">
        <f t="shared" si="165"/>
        <v>0</v>
      </c>
      <c r="CR204" s="2">
        <f t="shared" si="165"/>
        <v>0</v>
      </c>
      <c r="CS204" s="2">
        <f t="shared" si="165"/>
        <v>0</v>
      </c>
      <c r="CT204" s="2">
        <f t="shared" si="165"/>
        <v>0</v>
      </c>
      <c r="CU204" s="2">
        <f t="shared" si="165"/>
        <v>0</v>
      </c>
      <c r="CV204" s="2">
        <f t="shared" si="165"/>
        <v>0</v>
      </c>
      <c r="CW204" s="2">
        <f t="shared" si="165"/>
        <v>0</v>
      </c>
      <c r="CX204" s="2">
        <f t="shared" si="165"/>
        <v>0</v>
      </c>
      <c r="CY204" s="2">
        <f t="shared" si="165"/>
        <v>0</v>
      </c>
      <c r="CZ204" s="2">
        <f t="shared" si="165"/>
        <v>0</v>
      </c>
      <c r="DA204" s="2">
        <f t="shared" si="165"/>
        <v>0</v>
      </c>
      <c r="DB204" s="2">
        <f t="shared" si="165"/>
        <v>0</v>
      </c>
      <c r="DC204" s="2">
        <f t="shared" si="165"/>
        <v>0</v>
      </c>
      <c r="DD204" s="2">
        <f t="shared" si="165"/>
        <v>0</v>
      </c>
      <c r="DE204" s="2">
        <f t="shared" si="165"/>
        <v>0</v>
      </c>
      <c r="DF204" s="2">
        <f t="shared" si="165"/>
        <v>0</v>
      </c>
      <c r="DG204" s="3">
        <f t="shared" ref="DG204:EL204" si="166">DG241</f>
        <v>0</v>
      </c>
      <c r="DH204" s="3">
        <f t="shared" si="166"/>
        <v>0</v>
      </c>
      <c r="DI204" s="3">
        <f t="shared" si="166"/>
        <v>0</v>
      </c>
      <c r="DJ204" s="3">
        <f t="shared" si="166"/>
        <v>0</v>
      </c>
      <c r="DK204" s="3">
        <f t="shared" si="166"/>
        <v>0</v>
      </c>
      <c r="DL204" s="3">
        <f t="shared" si="166"/>
        <v>0</v>
      </c>
      <c r="DM204" s="3">
        <f t="shared" si="166"/>
        <v>0</v>
      </c>
      <c r="DN204" s="3">
        <f t="shared" si="166"/>
        <v>0</v>
      </c>
      <c r="DO204" s="3">
        <f t="shared" si="166"/>
        <v>0</v>
      </c>
      <c r="DP204" s="3">
        <f t="shared" si="166"/>
        <v>0</v>
      </c>
      <c r="DQ204" s="3">
        <f t="shared" si="166"/>
        <v>0</v>
      </c>
      <c r="DR204" s="3">
        <f t="shared" si="166"/>
        <v>0</v>
      </c>
      <c r="DS204" s="3">
        <f t="shared" si="166"/>
        <v>0</v>
      </c>
      <c r="DT204" s="3">
        <f t="shared" si="166"/>
        <v>0</v>
      </c>
      <c r="DU204" s="3">
        <f t="shared" si="166"/>
        <v>0</v>
      </c>
      <c r="DV204" s="3">
        <f t="shared" si="166"/>
        <v>0</v>
      </c>
      <c r="DW204" s="3">
        <f t="shared" si="166"/>
        <v>0</v>
      </c>
      <c r="DX204" s="3">
        <f t="shared" si="166"/>
        <v>0</v>
      </c>
      <c r="DY204" s="3">
        <f t="shared" si="166"/>
        <v>0</v>
      </c>
      <c r="DZ204" s="3">
        <f t="shared" si="166"/>
        <v>0</v>
      </c>
      <c r="EA204" s="3">
        <f t="shared" si="166"/>
        <v>0</v>
      </c>
      <c r="EB204" s="3">
        <f t="shared" si="166"/>
        <v>0</v>
      </c>
      <c r="EC204" s="3">
        <f t="shared" si="166"/>
        <v>0</v>
      </c>
      <c r="ED204" s="3">
        <f t="shared" si="166"/>
        <v>0</v>
      </c>
      <c r="EE204" s="3">
        <f t="shared" si="166"/>
        <v>0</v>
      </c>
      <c r="EF204" s="3">
        <f t="shared" si="166"/>
        <v>0</v>
      </c>
      <c r="EG204" s="3">
        <f t="shared" si="166"/>
        <v>0</v>
      </c>
      <c r="EH204" s="3">
        <f t="shared" si="166"/>
        <v>0</v>
      </c>
      <c r="EI204" s="3">
        <f t="shared" si="166"/>
        <v>0</v>
      </c>
      <c r="EJ204" s="3">
        <f t="shared" si="166"/>
        <v>0</v>
      </c>
      <c r="EK204" s="3">
        <f t="shared" si="166"/>
        <v>0</v>
      </c>
      <c r="EL204" s="3">
        <f t="shared" si="166"/>
        <v>0</v>
      </c>
      <c r="EM204" s="3">
        <f t="shared" ref="EM204:FR204" si="167">EM241</f>
        <v>0</v>
      </c>
      <c r="EN204" s="3">
        <f t="shared" si="167"/>
        <v>0</v>
      </c>
      <c r="EO204" s="3">
        <f t="shared" si="167"/>
        <v>0</v>
      </c>
      <c r="EP204" s="3">
        <f t="shared" si="167"/>
        <v>0</v>
      </c>
      <c r="EQ204" s="3">
        <f t="shared" si="167"/>
        <v>0</v>
      </c>
      <c r="ER204" s="3">
        <f t="shared" si="167"/>
        <v>0</v>
      </c>
      <c r="ES204" s="3">
        <f t="shared" si="167"/>
        <v>0</v>
      </c>
      <c r="ET204" s="3">
        <f t="shared" si="167"/>
        <v>0</v>
      </c>
      <c r="EU204" s="3">
        <f t="shared" si="167"/>
        <v>0</v>
      </c>
      <c r="EV204" s="3">
        <f t="shared" si="167"/>
        <v>0</v>
      </c>
      <c r="EW204" s="3">
        <f t="shared" si="167"/>
        <v>0</v>
      </c>
      <c r="EX204" s="3">
        <f t="shared" si="167"/>
        <v>0</v>
      </c>
      <c r="EY204" s="3">
        <f t="shared" si="167"/>
        <v>0</v>
      </c>
      <c r="EZ204" s="3">
        <f t="shared" si="167"/>
        <v>0</v>
      </c>
      <c r="FA204" s="3">
        <f t="shared" si="167"/>
        <v>0</v>
      </c>
      <c r="FB204" s="3">
        <f t="shared" si="167"/>
        <v>0</v>
      </c>
      <c r="FC204" s="3">
        <f t="shared" si="167"/>
        <v>0</v>
      </c>
      <c r="FD204" s="3">
        <f t="shared" si="167"/>
        <v>0</v>
      </c>
      <c r="FE204" s="3">
        <f t="shared" si="167"/>
        <v>0</v>
      </c>
      <c r="FF204" s="3">
        <f t="shared" si="167"/>
        <v>0</v>
      </c>
      <c r="FG204" s="3">
        <f t="shared" si="167"/>
        <v>0</v>
      </c>
      <c r="FH204" s="3">
        <f t="shared" si="167"/>
        <v>0</v>
      </c>
      <c r="FI204" s="3">
        <f t="shared" si="167"/>
        <v>0</v>
      </c>
      <c r="FJ204" s="3">
        <f t="shared" si="167"/>
        <v>0</v>
      </c>
      <c r="FK204" s="3">
        <f t="shared" si="167"/>
        <v>0</v>
      </c>
      <c r="FL204" s="3">
        <f t="shared" si="167"/>
        <v>0</v>
      </c>
      <c r="FM204" s="3">
        <f t="shared" si="167"/>
        <v>0</v>
      </c>
      <c r="FN204" s="3">
        <f t="shared" si="167"/>
        <v>0</v>
      </c>
      <c r="FO204" s="3">
        <f t="shared" si="167"/>
        <v>0</v>
      </c>
      <c r="FP204" s="3">
        <f t="shared" si="167"/>
        <v>0</v>
      </c>
      <c r="FQ204" s="3">
        <f t="shared" si="167"/>
        <v>0</v>
      </c>
      <c r="FR204" s="3">
        <f t="shared" si="167"/>
        <v>0</v>
      </c>
      <c r="FS204" s="3">
        <f t="shared" ref="FS204:GX204" si="168">FS241</f>
        <v>0</v>
      </c>
      <c r="FT204" s="3">
        <f t="shared" si="168"/>
        <v>0</v>
      </c>
      <c r="FU204" s="3">
        <f t="shared" si="168"/>
        <v>0</v>
      </c>
      <c r="FV204" s="3">
        <f t="shared" si="168"/>
        <v>0</v>
      </c>
      <c r="FW204" s="3">
        <f t="shared" si="168"/>
        <v>0</v>
      </c>
      <c r="FX204" s="3">
        <f t="shared" si="168"/>
        <v>0</v>
      </c>
      <c r="FY204" s="3">
        <f t="shared" si="168"/>
        <v>0</v>
      </c>
      <c r="FZ204" s="3">
        <f t="shared" si="168"/>
        <v>0</v>
      </c>
      <c r="GA204" s="3">
        <f t="shared" si="168"/>
        <v>0</v>
      </c>
      <c r="GB204" s="3">
        <f t="shared" si="168"/>
        <v>0</v>
      </c>
      <c r="GC204" s="3">
        <f t="shared" si="168"/>
        <v>0</v>
      </c>
      <c r="GD204" s="3">
        <f t="shared" si="168"/>
        <v>0</v>
      </c>
      <c r="GE204" s="3">
        <f t="shared" si="168"/>
        <v>0</v>
      </c>
      <c r="GF204" s="3">
        <f t="shared" si="168"/>
        <v>0</v>
      </c>
      <c r="GG204" s="3">
        <f t="shared" si="168"/>
        <v>0</v>
      </c>
      <c r="GH204" s="3">
        <f t="shared" si="168"/>
        <v>0</v>
      </c>
      <c r="GI204" s="3">
        <f t="shared" si="168"/>
        <v>0</v>
      </c>
      <c r="GJ204" s="3">
        <f t="shared" si="168"/>
        <v>0</v>
      </c>
      <c r="GK204" s="3">
        <f t="shared" si="168"/>
        <v>0</v>
      </c>
      <c r="GL204" s="3">
        <f t="shared" si="168"/>
        <v>0</v>
      </c>
      <c r="GM204" s="3">
        <f t="shared" si="168"/>
        <v>0</v>
      </c>
      <c r="GN204" s="3">
        <f t="shared" si="168"/>
        <v>0</v>
      </c>
      <c r="GO204" s="3">
        <f t="shared" si="168"/>
        <v>0</v>
      </c>
      <c r="GP204" s="3">
        <f t="shared" si="168"/>
        <v>0</v>
      </c>
      <c r="GQ204" s="3">
        <f t="shared" si="168"/>
        <v>0</v>
      </c>
      <c r="GR204" s="3">
        <f t="shared" si="168"/>
        <v>0</v>
      </c>
      <c r="GS204" s="3">
        <f t="shared" si="168"/>
        <v>0</v>
      </c>
      <c r="GT204" s="3">
        <f t="shared" si="168"/>
        <v>0</v>
      </c>
      <c r="GU204" s="3">
        <f t="shared" si="168"/>
        <v>0</v>
      </c>
      <c r="GV204" s="3">
        <f t="shared" si="168"/>
        <v>0</v>
      </c>
      <c r="GW204" s="3">
        <f t="shared" si="168"/>
        <v>0</v>
      </c>
      <c r="GX204" s="3">
        <f t="shared" si="168"/>
        <v>0</v>
      </c>
    </row>
    <row r="206" spans="1:245" x14ac:dyDescent="0.2">
      <c r="A206">
        <v>17</v>
      </c>
      <c r="B206">
        <v>1</v>
      </c>
      <c r="C206">
        <f>ROW(SmtRes!A329)</f>
        <v>329</v>
      </c>
      <c r="D206">
        <f>ROW(EtalonRes!A331)</f>
        <v>331</v>
      </c>
      <c r="E206" t="s">
        <v>366</v>
      </c>
      <c r="F206" t="s">
        <v>367</v>
      </c>
      <c r="G206" t="s">
        <v>368</v>
      </c>
      <c r="H206" t="s">
        <v>116</v>
      </c>
      <c r="I206">
        <f>ROUND(1/100,7)</f>
        <v>0.01</v>
      </c>
      <c r="J206">
        <v>0</v>
      </c>
      <c r="K206">
        <f>ROUND(1/100,7)</f>
        <v>0.01</v>
      </c>
      <c r="O206">
        <f t="shared" ref="O206:O239" si="169">ROUND(CP206,2)</f>
        <v>269.54000000000002</v>
      </c>
      <c r="P206">
        <f>SUMIF(SmtRes!AQ324:'SmtRes'!AQ329,"=1",SmtRes!DF324:'SmtRes'!DF329)</f>
        <v>0</v>
      </c>
      <c r="Q206">
        <f>SUMIF(SmtRes!AQ324:'SmtRes'!AQ329,"=1",SmtRes!DG324:'SmtRes'!DG329)</f>
        <v>0.06</v>
      </c>
      <c r="R206">
        <f>SUMIF(SmtRes!AQ324:'SmtRes'!AQ329,"=1",SmtRes!DH324:'SmtRes'!DH329)</f>
        <v>0.05</v>
      </c>
      <c r="S206">
        <f>SUMIF(SmtRes!AQ324:'SmtRes'!AQ329,"=1",SmtRes!DI324:'SmtRes'!DI329)</f>
        <v>269.43</v>
      </c>
      <c r="T206">
        <f t="shared" ref="T206:T239" si="170">ROUND(CU206*I206,2)</f>
        <v>0</v>
      </c>
      <c r="U206">
        <f>SUMIF(SmtRes!AQ324:'SmtRes'!AQ329,"=1",SmtRes!CV324:'SmtRes'!CV329)</f>
        <v>0.59199999999999997</v>
      </c>
      <c r="V206">
        <f>SUMIF(SmtRes!AQ324:'SmtRes'!AQ329,"=1",SmtRes!CW324:'SmtRes'!CW329)</f>
        <v>1E-4</v>
      </c>
      <c r="W206">
        <f t="shared" ref="W206:W239" si="171">ROUND(CX206*I206,2)</f>
        <v>0</v>
      </c>
      <c r="X206">
        <f t="shared" ref="X206:X239" si="172">ROUND(CY206,2)</f>
        <v>242.53</v>
      </c>
      <c r="Y206">
        <f t="shared" ref="Y206:Y239" si="173">ROUND(CZ206,2)</f>
        <v>123.96</v>
      </c>
      <c r="AA206">
        <v>449016111</v>
      </c>
      <c r="AB206">
        <f t="shared" ref="AB206:AB239" si="174">ROUND((AC206+AD206+AF206),6)</f>
        <v>26948.929</v>
      </c>
      <c r="AC206">
        <f>ROUND((0),6)</f>
        <v>0</v>
      </c>
      <c r="AD206">
        <f>ROUND((((SUM(SmtRes!BR324:'SmtRes'!BR329))-(SUM(SmtRes!BS324:'SmtRes'!BS329)))+AE206),6)</f>
        <v>6.4169999999999998</v>
      </c>
      <c r="AE206">
        <f>ROUND((SUM(SmtRes!BS324:'SmtRes'!BS329)),6)</f>
        <v>5.3968999999999996</v>
      </c>
      <c r="AF206">
        <f>ROUND((SUM(SmtRes!BT324:'SmtRes'!BT329)),6)</f>
        <v>26942.511999999999</v>
      </c>
      <c r="AG206">
        <f t="shared" ref="AG206:AG239" si="175">ROUND((AP206),6)</f>
        <v>0</v>
      </c>
      <c r="AH206">
        <f>(SUM(SmtRes!BU324:'SmtRes'!BU329))</f>
        <v>59.2</v>
      </c>
      <c r="AI206">
        <f>(SUM(SmtRes!BV324:'SmtRes'!BV329))</f>
        <v>0.01</v>
      </c>
      <c r="AJ206">
        <f t="shared" ref="AJ206:AJ239" si="176">(AS206)</f>
        <v>0</v>
      </c>
      <c r="AK206">
        <v>27196.656019000002</v>
      </c>
      <c r="AL206">
        <v>242.33011899999997</v>
      </c>
      <c r="AM206">
        <v>6.4170000000000007</v>
      </c>
      <c r="AN206">
        <v>5.3969000000000005</v>
      </c>
      <c r="AO206">
        <v>26942.512000000002</v>
      </c>
      <c r="AP206">
        <v>0</v>
      </c>
      <c r="AQ206">
        <v>59.2</v>
      </c>
      <c r="AR206">
        <v>0.01</v>
      </c>
      <c r="AS206">
        <v>0</v>
      </c>
      <c r="AT206">
        <v>90</v>
      </c>
      <c r="AU206">
        <v>46</v>
      </c>
      <c r="AV206">
        <v>1</v>
      </c>
      <c r="AW206">
        <v>1</v>
      </c>
      <c r="AZ206">
        <v>1</v>
      </c>
      <c r="BA206">
        <v>1</v>
      </c>
      <c r="BB206">
        <v>1</v>
      </c>
      <c r="BC206">
        <v>1</v>
      </c>
      <c r="BD206" t="s">
        <v>3</v>
      </c>
      <c r="BE206" t="s">
        <v>3</v>
      </c>
      <c r="BF206" t="s">
        <v>3</v>
      </c>
      <c r="BG206" t="s">
        <v>3</v>
      </c>
      <c r="BH206">
        <v>0</v>
      </c>
      <c r="BI206">
        <v>1</v>
      </c>
      <c r="BJ206" t="s">
        <v>369</v>
      </c>
      <c r="BM206">
        <v>62001</v>
      </c>
      <c r="BN206">
        <v>0</v>
      </c>
      <c r="BO206" t="s">
        <v>3</v>
      </c>
      <c r="BP206">
        <v>0</v>
      </c>
      <c r="BQ206">
        <v>6</v>
      </c>
      <c r="BR206">
        <v>0</v>
      </c>
      <c r="BS206">
        <v>1</v>
      </c>
      <c r="BT206">
        <v>1</v>
      </c>
      <c r="BU206">
        <v>1</v>
      </c>
      <c r="BV206">
        <v>1</v>
      </c>
      <c r="BW206">
        <v>1</v>
      </c>
      <c r="BX206">
        <v>1</v>
      </c>
      <c r="BY206" t="s">
        <v>3</v>
      </c>
      <c r="BZ206">
        <v>90</v>
      </c>
      <c r="CA206">
        <v>46</v>
      </c>
      <c r="CB206" t="s">
        <v>3</v>
      </c>
      <c r="CE206">
        <v>0</v>
      </c>
      <c r="CF206">
        <v>0</v>
      </c>
      <c r="CG206">
        <v>0</v>
      </c>
      <c r="CM206">
        <v>0</v>
      </c>
      <c r="CN206" t="s">
        <v>3</v>
      </c>
      <c r="CO206">
        <v>0</v>
      </c>
      <c r="CP206">
        <f t="shared" ref="CP206:CP239" si="177">(P206+Q206+S206+R206)</f>
        <v>269.54000000000002</v>
      </c>
      <c r="CQ206">
        <f>SUMIF(SmtRes!AQ324:'SmtRes'!AQ329,"=1",SmtRes!AA324:'SmtRes'!AA329)</f>
        <v>72923.06</v>
      </c>
      <c r="CR206">
        <f>SUMIF(SmtRes!AQ324:'SmtRes'!AQ329,"=1",SmtRes!AB324:'SmtRes'!AB329)</f>
        <v>641.70000000000005</v>
      </c>
      <c r="CS206">
        <f>SUMIF(SmtRes!AQ324:'SmtRes'!AQ329,"=1",SmtRes!AC324:'SmtRes'!AC329)</f>
        <v>539.69000000000005</v>
      </c>
      <c r="CT206">
        <f>SUMIF(SmtRes!AQ324:'SmtRes'!AQ329,"=1",SmtRes!AD324:'SmtRes'!AD329)</f>
        <v>455.11</v>
      </c>
      <c r="CU206">
        <f t="shared" ref="CU206:CU239" si="178">AG206</f>
        <v>0</v>
      </c>
      <c r="CV206">
        <f>SUMIF(SmtRes!AQ324:'SmtRes'!AQ329,"=1",SmtRes!BU324:'SmtRes'!BU329)</f>
        <v>59.2</v>
      </c>
      <c r="CW206">
        <f>SUMIF(SmtRes!AQ324:'SmtRes'!AQ329,"=1",SmtRes!BV324:'SmtRes'!BV329)</f>
        <v>0.01</v>
      </c>
      <c r="CX206">
        <f t="shared" ref="CX206:CX239" si="179">AJ206</f>
        <v>0</v>
      </c>
      <c r="CY206">
        <f t="shared" ref="CY206:CY239" si="180">(((S206+R206)*AT206)/100)</f>
        <v>242.53200000000001</v>
      </c>
      <c r="CZ206">
        <f t="shared" ref="CZ206:CZ239" si="181">(((S206+R206)*AU206)/100)</f>
        <v>123.96080000000002</v>
      </c>
      <c r="DC206" t="s">
        <v>3</v>
      </c>
      <c r="DD206" t="s">
        <v>23</v>
      </c>
      <c r="DE206" t="s">
        <v>3</v>
      </c>
      <c r="DF206" t="s">
        <v>3</v>
      </c>
      <c r="DG206" t="s">
        <v>3</v>
      </c>
      <c r="DH206" t="s">
        <v>3</v>
      </c>
      <c r="DI206" t="s">
        <v>3</v>
      </c>
      <c r="DJ206" t="s">
        <v>3</v>
      </c>
      <c r="DK206" t="s">
        <v>3</v>
      </c>
      <c r="DL206" t="s">
        <v>3</v>
      </c>
      <c r="DM206" t="s">
        <v>3</v>
      </c>
      <c r="DN206">
        <v>0</v>
      </c>
      <c r="DO206">
        <v>0</v>
      </c>
      <c r="DP206">
        <v>1</v>
      </c>
      <c r="DQ206">
        <v>1</v>
      </c>
      <c r="DU206">
        <v>1005</v>
      </c>
      <c r="DV206" t="s">
        <v>116</v>
      </c>
      <c r="DW206" t="s">
        <v>116</v>
      </c>
      <c r="DX206">
        <v>100</v>
      </c>
      <c r="DZ206" t="s">
        <v>3</v>
      </c>
      <c r="EA206" t="s">
        <v>3</v>
      </c>
      <c r="EB206" t="s">
        <v>3</v>
      </c>
      <c r="EC206" t="s">
        <v>3</v>
      </c>
      <c r="EE206">
        <v>416980111</v>
      </c>
      <c r="EF206">
        <v>6</v>
      </c>
      <c r="EG206" t="s">
        <v>24</v>
      </c>
      <c r="EH206">
        <v>96</v>
      </c>
      <c r="EI206" t="s">
        <v>370</v>
      </c>
      <c r="EJ206">
        <v>1</v>
      </c>
      <c r="EK206">
        <v>62001</v>
      </c>
      <c r="EL206" t="s">
        <v>370</v>
      </c>
      <c r="EM206" t="s">
        <v>371</v>
      </c>
      <c r="EO206" t="s">
        <v>3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59.2</v>
      </c>
      <c r="EX206">
        <v>0.01</v>
      </c>
      <c r="EY206">
        <v>0</v>
      </c>
      <c r="FQ206">
        <v>0</v>
      </c>
      <c r="FR206">
        <v>0</v>
      </c>
      <c r="FS206">
        <v>0</v>
      </c>
      <c r="FX206">
        <v>90</v>
      </c>
      <c r="FY206">
        <v>46</v>
      </c>
      <c r="GA206" t="s">
        <v>3</v>
      </c>
      <c r="GD206">
        <v>1</v>
      </c>
      <c r="GF206">
        <v>1805440641</v>
      </c>
      <c r="GG206">
        <v>2</v>
      </c>
      <c r="GH206">
        <v>1</v>
      </c>
      <c r="GI206">
        <v>-2</v>
      </c>
      <c r="GJ206">
        <v>0</v>
      </c>
      <c r="GK206">
        <v>0</v>
      </c>
      <c r="GL206">
        <f t="shared" ref="GL206:GL239" si="182">ROUND(IF(AND(BH206=3,BI206=3,FS206&lt;&gt;0),P206,0),2)</f>
        <v>0</v>
      </c>
      <c r="GM206">
        <f t="shared" ref="GM206:GM239" si="183">ROUND(O206+X206+Y206,2)+GX206</f>
        <v>636.03</v>
      </c>
      <c r="GN206">
        <f t="shared" ref="GN206:GN239" si="184">IF(OR(BI206=0,BI206=1),GM206-GX206,0)</f>
        <v>636.03</v>
      </c>
      <c r="GO206">
        <f t="shared" ref="GO206:GO239" si="185">IF(BI206=2,GM206-GX206,0)</f>
        <v>0</v>
      </c>
      <c r="GP206">
        <f t="shared" ref="GP206:GP239" si="186">IF(BI206=4,GM206-GX206,0)</f>
        <v>0</v>
      </c>
      <c r="GR206">
        <v>0</v>
      </c>
      <c r="GS206">
        <v>0</v>
      </c>
      <c r="GT206">
        <v>0</v>
      </c>
      <c r="GU206" t="s">
        <v>3</v>
      </c>
      <c r="GV206">
        <f t="shared" ref="GV206:GV239" si="187">ROUND((GT206),6)</f>
        <v>0</v>
      </c>
      <c r="GW206">
        <v>1</v>
      </c>
      <c r="GX206">
        <f t="shared" ref="GX206:GX239" si="188">ROUND(HC206*I206,2)</f>
        <v>0</v>
      </c>
      <c r="HA206">
        <v>0</v>
      </c>
      <c r="HB206">
        <v>0</v>
      </c>
      <c r="HC206">
        <f t="shared" ref="HC206:HC239" si="189">GV206*GW206</f>
        <v>0</v>
      </c>
      <c r="HE206" t="s">
        <v>3</v>
      </c>
      <c r="HF206" t="s">
        <v>3</v>
      </c>
      <c r="HM206" t="s">
        <v>3</v>
      </c>
      <c r="HN206" t="s">
        <v>372</v>
      </c>
      <c r="HO206" t="s">
        <v>373</v>
      </c>
      <c r="HP206" t="s">
        <v>370</v>
      </c>
      <c r="HQ206" t="s">
        <v>370</v>
      </c>
      <c r="HS206">
        <v>0</v>
      </c>
      <c r="IK206">
        <v>0</v>
      </c>
    </row>
    <row r="207" spans="1:245" x14ac:dyDescent="0.2">
      <c r="A207">
        <v>18</v>
      </c>
      <c r="B207">
        <v>1</v>
      </c>
      <c r="C207">
        <v>328</v>
      </c>
      <c r="E207" t="s">
        <v>374</v>
      </c>
      <c r="F207" t="s">
        <v>375</v>
      </c>
      <c r="G207" t="s">
        <v>376</v>
      </c>
      <c r="H207" t="s">
        <v>83</v>
      </c>
      <c r="I207">
        <f>I206*J207</f>
        <v>0</v>
      </c>
      <c r="J207">
        <v>0</v>
      </c>
      <c r="K207">
        <v>1.55E-2</v>
      </c>
      <c r="O207">
        <f t="shared" si="169"/>
        <v>0</v>
      </c>
      <c r="P207">
        <f>ROUND(CQ207*I207,2)</f>
        <v>0</v>
      </c>
      <c r="Q207">
        <f>ROUND(CR207*I207,2)</f>
        <v>0</v>
      </c>
      <c r="R207">
        <f>ROUND(CS207*I207,2)</f>
        <v>0</v>
      </c>
      <c r="S207">
        <f>ROUND(CT207*I207,2)</f>
        <v>0</v>
      </c>
      <c r="T207">
        <f t="shared" si="170"/>
        <v>0</v>
      </c>
      <c r="U207">
        <f>ROUND(CV207*I207,7)</f>
        <v>0</v>
      </c>
      <c r="V207">
        <f>ROUND(CW207*I207,7)</f>
        <v>0</v>
      </c>
      <c r="W207">
        <f t="shared" si="171"/>
        <v>0</v>
      </c>
      <c r="X207">
        <f t="shared" si="172"/>
        <v>0</v>
      </c>
      <c r="Y207">
        <f t="shared" si="173"/>
        <v>0</v>
      </c>
      <c r="AA207">
        <v>449016111</v>
      </c>
      <c r="AB207">
        <f t="shared" si="174"/>
        <v>0</v>
      </c>
      <c r="AC207">
        <f>ROUND((ES207),6)</f>
        <v>0</v>
      </c>
      <c r="AD207">
        <f>ROUND((((ET207)-(EU207))+AE207),6)</f>
        <v>0</v>
      </c>
      <c r="AE207">
        <f>ROUND((EU207),6)</f>
        <v>0</v>
      </c>
      <c r="AF207">
        <f>ROUND((EV207),6)</f>
        <v>0</v>
      </c>
      <c r="AG207">
        <f t="shared" si="175"/>
        <v>0</v>
      </c>
      <c r="AH207">
        <f>(EW207)</f>
        <v>0</v>
      </c>
      <c r="AI207">
        <f>(EX207)</f>
        <v>0</v>
      </c>
      <c r="AJ207">
        <f t="shared" si="176"/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90</v>
      </c>
      <c r="AU207">
        <v>46</v>
      </c>
      <c r="AV207">
        <v>1</v>
      </c>
      <c r="AW207">
        <v>1</v>
      </c>
      <c r="AZ207">
        <v>1</v>
      </c>
      <c r="BA207">
        <v>1</v>
      </c>
      <c r="BB207">
        <v>1</v>
      </c>
      <c r="BC207">
        <v>1</v>
      </c>
      <c r="BD207" t="s">
        <v>3</v>
      </c>
      <c r="BE207" t="s">
        <v>3</v>
      </c>
      <c r="BF207" t="s">
        <v>3</v>
      </c>
      <c r="BG207" t="s">
        <v>3</v>
      </c>
      <c r="BH207">
        <v>3</v>
      </c>
      <c r="BI207">
        <v>1</v>
      </c>
      <c r="BJ207" t="s">
        <v>3</v>
      </c>
      <c r="BM207">
        <v>62001</v>
      </c>
      <c r="BN207">
        <v>0</v>
      </c>
      <c r="BO207" t="s">
        <v>3</v>
      </c>
      <c r="BP207">
        <v>0</v>
      </c>
      <c r="BQ207">
        <v>6</v>
      </c>
      <c r="BR207">
        <v>0</v>
      </c>
      <c r="BS207">
        <v>1</v>
      </c>
      <c r="BT207">
        <v>1</v>
      </c>
      <c r="BU207">
        <v>1</v>
      </c>
      <c r="BV207">
        <v>1</v>
      </c>
      <c r="BW207">
        <v>1</v>
      </c>
      <c r="BX207">
        <v>1</v>
      </c>
      <c r="BY207" t="s">
        <v>3</v>
      </c>
      <c r="BZ207">
        <v>90</v>
      </c>
      <c r="CA207">
        <v>46</v>
      </c>
      <c r="CB207" t="s">
        <v>3</v>
      </c>
      <c r="CE207">
        <v>0</v>
      </c>
      <c r="CF207">
        <v>0</v>
      </c>
      <c r="CG207">
        <v>0</v>
      </c>
      <c r="CM207">
        <v>0</v>
      </c>
      <c r="CN207" t="s">
        <v>3</v>
      </c>
      <c r="CO207">
        <v>0</v>
      </c>
      <c r="CP207">
        <f t="shared" si="177"/>
        <v>0</v>
      </c>
      <c r="CQ207">
        <f>ROUND(AL207*BC207,2)</f>
        <v>0</v>
      </c>
      <c r="CR207">
        <f>ROUND(AM207*BB207,2)</f>
        <v>0</v>
      </c>
      <c r="CS207">
        <f>ROUND(AN207*BS207,2)</f>
        <v>0</v>
      </c>
      <c r="CT207">
        <f>ROUND(AO207*BA207,2)</f>
        <v>0</v>
      </c>
      <c r="CU207">
        <f t="shared" si="178"/>
        <v>0</v>
      </c>
      <c r="CV207">
        <f>AH207</f>
        <v>0</v>
      </c>
      <c r="CW207">
        <f>AI207</f>
        <v>0</v>
      </c>
      <c r="CX207">
        <f t="shared" si="179"/>
        <v>0</v>
      </c>
      <c r="CY207">
        <f t="shared" si="180"/>
        <v>0</v>
      </c>
      <c r="CZ207">
        <f t="shared" si="181"/>
        <v>0</v>
      </c>
      <c r="DC207" t="s">
        <v>3</v>
      </c>
      <c r="DD207" t="s">
        <v>3</v>
      </c>
      <c r="DE207" t="s">
        <v>3</v>
      </c>
      <c r="DF207" t="s">
        <v>3</v>
      </c>
      <c r="DG207" t="s">
        <v>3</v>
      </c>
      <c r="DH207" t="s">
        <v>3</v>
      </c>
      <c r="DI207" t="s">
        <v>3</v>
      </c>
      <c r="DJ207" t="s">
        <v>3</v>
      </c>
      <c r="DK207" t="s">
        <v>3</v>
      </c>
      <c r="DL207" t="s">
        <v>3</v>
      </c>
      <c r="DM207" t="s">
        <v>3</v>
      </c>
      <c r="DN207">
        <v>0</v>
      </c>
      <c r="DO207">
        <v>0</v>
      </c>
      <c r="DP207">
        <v>1</v>
      </c>
      <c r="DQ207">
        <v>1</v>
      </c>
      <c r="DU207">
        <v>1009</v>
      </c>
      <c r="DV207" t="s">
        <v>83</v>
      </c>
      <c r="DW207" t="s">
        <v>83</v>
      </c>
      <c r="DX207">
        <v>1000</v>
      </c>
      <c r="DZ207" t="s">
        <v>3</v>
      </c>
      <c r="EA207" t="s">
        <v>3</v>
      </c>
      <c r="EB207" t="s">
        <v>3</v>
      </c>
      <c r="EC207" t="s">
        <v>3</v>
      </c>
      <c r="EE207">
        <v>416980111</v>
      </c>
      <c r="EF207">
        <v>6</v>
      </c>
      <c r="EG207" t="s">
        <v>24</v>
      </c>
      <c r="EH207">
        <v>96</v>
      </c>
      <c r="EI207" t="s">
        <v>370</v>
      </c>
      <c r="EJ207">
        <v>1</v>
      </c>
      <c r="EK207">
        <v>62001</v>
      </c>
      <c r="EL207" t="s">
        <v>370</v>
      </c>
      <c r="EM207" t="s">
        <v>371</v>
      </c>
      <c r="EO207" t="s">
        <v>3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FQ207">
        <v>0</v>
      </c>
      <c r="FR207">
        <v>0</v>
      </c>
      <c r="FS207">
        <v>0</v>
      </c>
      <c r="FX207">
        <v>90</v>
      </c>
      <c r="FY207">
        <v>46</v>
      </c>
      <c r="GA207" t="s">
        <v>3</v>
      </c>
      <c r="GD207">
        <v>1</v>
      </c>
      <c r="GF207">
        <v>84301199</v>
      </c>
      <c r="GG207">
        <v>2</v>
      </c>
      <c r="GH207">
        <v>1</v>
      </c>
      <c r="GI207">
        <v>-2</v>
      </c>
      <c r="GJ207">
        <v>0</v>
      </c>
      <c r="GK207">
        <v>0</v>
      </c>
      <c r="GL207">
        <f t="shared" si="182"/>
        <v>0</v>
      </c>
      <c r="GM207">
        <f t="shared" si="183"/>
        <v>0</v>
      </c>
      <c r="GN207">
        <f t="shared" si="184"/>
        <v>0</v>
      </c>
      <c r="GO207">
        <f t="shared" si="185"/>
        <v>0</v>
      </c>
      <c r="GP207">
        <f t="shared" si="186"/>
        <v>0</v>
      </c>
      <c r="GR207">
        <v>0</v>
      </c>
      <c r="GS207">
        <v>0</v>
      </c>
      <c r="GT207">
        <v>0</v>
      </c>
      <c r="GU207" t="s">
        <v>3</v>
      </c>
      <c r="GV207">
        <f t="shared" si="187"/>
        <v>0</v>
      </c>
      <c r="GW207">
        <v>1</v>
      </c>
      <c r="GX207">
        <f t="shared" si="188"/>
        <v>0</v>
      </c>
      <c r="HA207">
        <v>0</v>
      </c>
      <c r="HB207">
        <v>0</v>
      </c>
      <c r="HC207">
        <f t="shared" si="189"/>
        <v>0</v>
      </c>
      <c r="HE207" t="s">
        <v>3</v>
      </c>
      <c r="HF207" t="s">
        <v>3</v>
      </c>
      <c r="HM207" t="s">
        <v>23</v>
      </c>
      <c r="HN207" t="s">
        <v>372</v>
      </c>
      <c r="HO207" t="s">
        <v>373</v>
      </c>
      <c r="HP207" t="s">
        <v>370</v>
      </c>
      <c r="HQ207" t="s">
        <v>370</v>
      </c>
      <c r="HS207">
        <v>0</v>
      </c>
      <c r="IK207">
        <v>0</v>
      </c>
    </row>
    <row r="208" spans="1:245" x14ac:dyDescent="0.2">
      <c r="A208">
        <v>17</v>
      </c>
      <c r="B208">
        <v>1</v>
      </c>
      <c r="C208">
        <f>ROW(SmtRes!A335)</f>
        <v>335</v>
      </c>
      <c r="D208">
        <f>ROW(EtalonRes!A337)</f>
        <v>337</v>
      </c>
      <c r="E208" t="s">
        <v>377</v>
      </c>
      <c r="F208" t="s">
        <v>378</v>
      </c>
      <c r="G208" t="s">
        <v>379</v>
      </c>
      <c r="H208" t="s">
        <v>116</v>
      </c>
      <c r="I208">
        <f>ROUND(1/100,7)</f>
        <v>0.01</v>
      </c>
      <c r="J208">
        <v>0</v>
      </c>
      <c r="K208">
        <f>ROUND(1/100,7)</f>
        <v>0.01</v>
      </c>
      <c r="O208">
        <f t="shared" si="169"/>
        <v>337.35</v>
      </c>
      <c r="P208">
        <f>SUMIF(SmtRes!AQ330:'SmtRes'!AQ335,"=1",SmtRes!DF330:'SmtRes'!DF335)</f>
        <v>0</v>
      </c>
      <c r="Q208">
        <f>SUMIF(SmtRes!AQ330:'SmtRes'!AQ335,"=1",SmtRes!DG330:'SmtRes'!DG335)</f>
        <v>0.06</v>
      </c>
      <c r="R208">
        <f>SUMIF(SmtRes!AQ330:'SmtRes'!AQ335,"=1",SmtRes!DH330:'SmtRes'!DH335)</f>
        <v>0.05</v>
      </c>
      <c r="S208">
        <f>SUMIF(SmtRes!AQ330:'SmtRes'!AQ335,"=1",SmtRes!DI330:'SmtRes'!DI335)</f>
        <v>337.24</v>
      </c>
      <c r="T208">
        <f t="shared" si="170"/>
        <v>0</v>
      </c>
      <c r="U208">
        <f>SUMIF(SmtRes!AQ330:'SmtRes'!AQ335,"=1",SmtRes!CV330:'SmtRes'!CV335)</f>
        <v>0.74099999999999999</v>
      </c>
      <c r="V208">
        <f>SUMIF(SmtRes!AQ330:'SmtRes'!AQ335,"=1",SmtRes!CW330:'SmtRes'!CW335)</f>
        <v>1E-4</v>
      </c>
      <c r="W208">
        <f t="shared" si="171"/>
        <v>0</v>
      </c>
      <c r="X208">
        <f t="shared" si="172"/>
        <v>303.56</v>
      </c>
      <c r="Y208">
        <f t="shared" si="173"/>
        <v>155.15</v>
      </c>
      <c r="AA208">
        <v>449016111</v>
      </c>
      <c r="AB208">
        <f t="shared" si="174"/>
        <v>33730.067999999999</v>
      </c>
      <c r="AC208">
        <f>ROUND((0),6)</f>
        <v>0</v>
      </c>
      <c r="AD208">
        <f>ROUND((((SUM(SmtRes!BR330:'SmtRes'!BR335))-(SUM(SmtRes!BS330:'SmtRes'!BS335)))+AE208),6)</f>
        <v>6.4169999999999998</v>
      </c>
      <c r="AE208">
        <f>ROUND((SUM(SmtRes!BS330:'SmtRes'!BS335)),6)</f>
        <v>5.3968999999999996</v>
      </c>
      <c r="AF208">
        <f>ROUND((SUM(SmtRes!BT330:'SmtRes'!BT335)),6)</f>
        <v>33723.650999999998</v>
      </c>
      <c r="AG208">
        <f t="shared" si="175"/>
        <v>0</v>
      </c>
      <c r="AH208">
        <f>(SUM(SmtRes!BU330:'SmtRes'!BU335))</f>
        <v>74.099999999999994</v>
      </c>
      <c r="AI208">
        <f>(SUM(SmtRes!BV330:'SmtRes'!BV335))</f>
        <v>0.01</v>
      </c>
      <c r="AJ208">
        <f t="shared" si="176"/>
        <v>0</v>
      </c>
      <c r="AK208">
        <v>34281.281068999997</v>
      </c>
      <c r="AL208">
        <v>545.81616899999995</v>
      </c>
      <c r="AM208">
        <v>6.4170000000000007</v>
      </c>
      <c r="AN208">
        <v>5.3969000000000005</v>
      </c>
      <c r="AO208">
        <v>33723.650999999998</v>
      </c>
      <c r="AP208">
        <v>0</v>
      </c>
      <c r="AQ208">
        <v>74.099999999999994</v>
      </c>
      <c r="AR208">
        <v>0.01</v>
      </c>
      <c r="AS208">
        <v>0</v>
      </c>
      <c r="AT208">
        <v>90</v>
      </c>
      <c r="AU208">
        <v>46</v>
      </c>
      <c r="AV208">
        <v>1</v>
      </c>
      <c r="AW208">
        <v>1</v>
      </c>
      <c r="AZ208">
        <v>1</v>
      </c>
      <c r="BA208">
        <v>1</v>
      </c>
      <c r="BB208">
        <v>1</v>
      </c>
      <c r="BC208">
        <v>1</v>
      </c>
      <c r="BD208" t="s">
        <v>3</v>
      </c>
      <c r="BE208" t="s">
        <v>3</v>
      </c>
      <c r="BF208" t="s">
        <v>3</v>
      </c>
      <c r="BG208" t="s">
        <v>3</v>
      </c>
      <c r="BH208">
        <v>0</v>
      </c>
      <c r="BI208">
        <v>1</v>
      </c>
      <c r="BJ208" t="s">
        <v>380</v>
      </c>
      <c r="BM208">
        <v>62001</v>
      </c>
      <c r="BN208">
        <v>0</v>
      </c>
      <c r="BO208" t="s">
        <v>3</v>
      </c>
      <c r="BP208">
        <v>0</v>
      </c>
      <c r="BQ208">
        <v>6</v>
      </c>
      <c r="BR208">
        <v>0</v>
      </c>
      <c r="BS208">
        <v>1</v>
      </c>
      <c r="BT208">
        <v>1</v>
      </c>
      <c r="BU208">
        <v>1</v>
      </c>
      <c r="BV208">
        <v>1</v>
      </c>
      <c r="BW208">
        <v>1</v>
      </c>
      <c r="BX208">
        <v>1</v>
      </c>
      <c r="BY208" t="s">
        <v>3</v>
      </c>
      <c r="BZ208">
        <v>90</v>
      </c>
      <c r="CA208">
        <v>46</v>
      </c>
      <c r="CB208" t="s">
        <v>3</v>
      </c>
      <c r="CE208">
        <v>0</v>
      </c>
      <c r="CF208">
        <v>0</v>
      </c>
      <c r="CG208">
        <v>0</v>
      </c>
      <c r="CM208">
        <v>0</v>
      </c>
      <c r="CN208" t="s">
        <v>3</v>
      </c>
      <c r="CO208">
        <v>0</v>
      </c>
      <c r="CP208">
        <f t="shared" si="177"/>
        <v>337.35</v>
      </c>
      <c r="CQ208">
        <f>SUMIF(SmtRes!AQ330:'SmtRes'!AQ335,"=1",SmtRes!AA330:'SmtRes'!AA335)</f>
        <v>72923.06</v>
      </c>
      <c r="CR208">
        <f>SUMIF(SmtRes!AQ330:'SmtRes'!AQ335,"=1",SmtRes!AB330:'SmtRes'!AB335)</f>
        <v>641.70000000000005</v>
      </c>
      <c r="CS208">
        <f>SUMIF(SmtRes!AQ330:'SmtRes'!AQ335,"=1",SmtRes!AC330:'SmtRes'!AC335)</f>
        <v>539.69000000000005</v>
      </c>
      <c r="CT208">
        <f>SUMIF(SmtRes!AQ330:'SmtRes'!AQ335,"=1",SmtRes!AD330:'SmtRes'!AD335)</f>
        <v>455.11</v>
      </c>
      <c r="CU208">
        <f t="shared" si="178"/>
        <v>0</v>
      </c>
      <c r="CV208">
        <f>SUMIF(SmtRes!AQ330:'SmtRes'!AQ335,"=1",SmtRes!BU330:'SmtRes'!BU335)</f>
        <v>74.099999999999994</v>
      </c>
      <c r="CW208">
        <f>SUMIF(SmtRes!AQ330:'SmtRes'!AQ335,"=1",SmtRes!BV330:'SmtRes'!BV335)</f>
        <v>0.01</v>
      </c>
      <c r="CX208">
        <f t="shared" si="179"/>
        <v>0</v>
      </c>
      <c r="CY208">
        <f t="shared" si="180"/>
        <v>303.56100000000004</v>
      </c>
      <c r="CZ208">
        <f t="shared" si="181"/>
        <v>155.1534</v>
      </c>
      <c r="DC208" t="s">
        <v>3</v>
      </c>
      <c r="DD208" t="s">
        <v>23</v>
      </c>
      <c r="DE208" t="s">
        <v>3</v>
      </c>
      <c r="DF208" t="s">
        <v>3</v>
      </c>
      <c r="DG208" t="s">
        <v>3</v>
      </c>
      <c r="DH208" t="s">
        <v>3</v>
      </c>
      <c r="DI208" t="s">
        <v>3</v>
      </c>
      <c r="DJ208" t="s">
        <v>3</v>
      </c>
      <c r="DK208" t="s">
        <v>3</v>
      </c>
      <c r="DL208" t="s">
        <v>3</v>
      </c>
      <c r="DM208" t="s">
        <v>3</v>
      </c>
      <c r="DN208">
        <v>0</v>
      </c>
      <c r="DO208">
        <v>0</v>
      </c>
      <c r="DP208">
        <v>1</v>
      </c>
      <c r="DQ208">
        <v>1</v>
      </c>
      <c r="DU208">
        <v>1005</v>
      </c>
      <c r="DV208" t="s">
        <v>116</v>
      </c>
      <c r="DW208" t="s">
        <v>116</v>
      </c>
      <c r="DX208">
        <v>100</v>
      </c>
      <c r="DZ208" t="s">
        <v>3</v>
      </c>
      <c r="EA208" t="s">
        <v>3</v>
      </c>
      <c r="EB208" t="s">
        <v>3</v>
      </c>
      <c r="EC208" t="s">
        <v>3</v>
      </c>
      <c r="EE208">
        <v>416980111</v>
      </c>
      <c r="EF208">
        <v>6</v>
      </c>
      <c r="EG208" t="s">
        <v>24</v>
      </c>
      <c r="EH208">
        <v>96</v>
      </c>
      <c r="EI208" t="s">
        <v>370</v>
      </c>
      <c r="EJ208">
        <v>1</v>
      </c>
      <c r="EK208">
        <v>62001</v>
      </c>
      <c r="EL208" t="s">
        <v>370</v>
      </c>
      <c r="EM208" t="s">
        <v>371</v>
      </c>
      <c r="EO208" t="s">
        <v>3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74.099999999999994</v>
      </c>
      <c r="EX208">
        <v>0.01</v>
      </c>
      <c r="EY208">
        <v>0</v>
      </c>
      <c r="FQ208">
        <v>0</v>
      </c>
      <c r="FR208">
        <v>0</v>
      </c>
      <c r="FS208">
        <v>0</v>
      </c>
      <c r="FX208">
        <v>90</v>
      </c>
      <c r="FY208">
        <v>46</v>
      </c>
      <c r="GA208" t="s">
        <v>3</v>
      </c>
      <c r="GD208">
        <v>1</v>
      </c>
      <c r="GF208">
        <v>-1531628182</v>
      </c>
      <c r="GG208">
        <v>2</v>
      </c>
      <c r="GH208">
        <v>1</v>
      </c>
      <c r="GI208">
        <v>-2</v>
      </c>
      <c r="GJ208">
        <v>0</v>
      </c>
      <c r="GK208">
        <v>0</v>
      </c>
      <c r="GL208">
        <f t="shared" si="182"/>
        <v>0</v>
      </c>
      <c r="GM208">
        <f t="shared" si="183"/>
        <v>796.06</v>
      </c>
      <c r="GN208">
        <f t="shared" si="184"/>
        <v>796.06</v>
      </c>
      <c r="GO208">
        <f t="shared" si="185"/>
        <v>0</v>
      </c>
      <c r="GP208">
        <f t="shared" si="186"/>
        <v>0</v>
      </c>
      <c r="GR208">
        <v>0</v>
      </c>
      <c r="GS208">
        <v>0</v>
      </c>
      <c r="GT208">
        <v>0</v>
      </c>
      <c r="GU208" t="s">
        <v>3</v>
      </c>
      <c r="GV208">
        <f t="shared" si="187"/>
        <v>0</v>
      </c>
      <c r="GW208">
        <v>1</v>
      </c>
      <c r="GX208">
        <f t="shared" si="188"/>
        <v>0</v>
      </c>
      <c r="HA208">
        <v>0</v>
      </c>
      <c r="HB208">
        <v>0</v>
      </c>
      <c r="HC208">
        <f t="shared" si="189"/>
        <v>0</v>
      </c>
      <c r="HE208" t="s">
        <v>3</v>
      </c>
      <c r="HF208" t="s">
        <v>3</v>
      </c>
      <c r="HM208" t="s">
        <v>3</v>
      </c>
      <c r="HN208" t="s">
        <v>372</v>
      </c>
      <c r="HO208" t="s">
        <v>373</v>
      </c>
      <c r="HP208" t="s">
        <v>370</v>
      </c>
      <c r="HQ208" t="s">
        <v>370</v>
      </c>
      <c r="HS208">
        <v>0</v>
      </c>
      <c r="IK208">
        <v>0</v>
      </c>
    </row>
    <row r="209" spans="1:245" x14ac:dyDescent="0.2">
      <c r="A209">
        <v>18</v>
      </c>
      <c r="B209">
        <v>1</v>
      </c>
      <c r="C209">
        <v>334</v>
      </c>
      <c r="E209" t="s">
        <v>381</v>
      </c>
      <c r="F209" t="s">
        <v>375</v>
      </c>
      <c r="G209" t="s">
        <v>376</v>
      </c>
      <c r="H209" t="s">
        <v>83</v>
      </c>
      <c r="I209">
        <f>I208*J209</f>
        <v>0</v>
      </c>
      <c r="J209">
        <v>0</v>
      </c>
      <c r="K209">
        <v>1.61E-2</v>
      </c>
      <c r="O209">
        <f t="shared" si="169"/>
        <v>0</v>
      </c>
      <c r="P209">
        <f>ROUND(CQ209*I209,2)</f>
        <v>0</v>
      </c>
      <c r="Q209">
        <f>ROUND(CR209*I209,2)</f>
        <v>0</v>
      </c>
      <c r="R209">
        <f>ROUND(CS209*I209,2)</f>
        <v>0</v>
      </c>
      <c r="S209">
        <f>ROUND(CT209*I209,2)</f>
        <v>0</v>
      </c>
      <c r="T209">
        <f t="shared" si="170"/>
        <v>0</v>
      </c>
      <c r="U209">
        <f>ROUND(CV209*I209,7)</f>
        <v>0</v>
      </c>
      <c r="V209">
        <f>ROUND(CW209*I209,7)</f>
        <v>0</v>
      </c>
      <c r="W209">
        <f t="shared" si="171"/>
        <v>0</v>
      </c>
      <c r="X209">
        <f t="shared" si="172"/>
        <v>0</v>
      </c>
      <c r="Y209">
        <f t="shared" si="173"/>
        <v>0</v>
      </c>
      <c r="AA209">
        <v>449016111</v>
      </c>
      <c r="AB209">
        <f t="shared" si="174"/>
        <v>0</v>
      </c>
      <c r="AC209">
        <f>ROUND((ES209),6)</f>
        <v>0</v>
      </c>
      <c r="AD209">
        <f>ROUND((((ET209)-(EU209))+AE209),6)</f>
        <v>0</v>
      </c>
      <c r="AE209">
        <f>ROUND((EU209),6)</f>
        <v>0</v>
      </c>
      <c r="AF209">
        <f>ROUND((EV209),6)</f>
        <v>0</v>
      </c>
      <c r="AG209">
        <f t="shared" si="175"/>
        <v>0</v>
      </c>
      <c r="AH209">
        <f>(EW209)</f>
        <v>0</v>
      </c>
      <c r="AI209">
        <f>(EX209)</f>
        <v>0</v>
      </c>
      <c r="AJ209">
        <f t="shared" si="176"/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90</v>
      </c>
      <c r="AU209">
        <v>46</v>
      </c>
      <c r="AV209">
        <v>1</v>
      </c>
      <c r="AW209">
        <v>1</v>
      </c>
      <c r="AZ209">
        <v>1</v>
      </c>
      <c r="BA209">
        <v>1</v>
      </c>
      <c r="BB209">
        <v>1</v>
      </c>
      <c r="BC209">
        <v>1</v>
      </c>
      <c r="BD209" t="s">
        <v>3</v>
      </c>
      <c r="BE209" t="s">
        <v>3</v>
      </c>
      <c r="BF209" t="s">
        <v>3</v>
      </c>
      <c r="BG209" t="s">
        <v>3</v>
      </c>
      <c r="BH209">
        <v>3</v>
      </c>
      <c r="BI209">
        <v>1</v>
      </c>
      <c r="BJ209" t="s">
        <v>3</v>
      </c>
      <c r="BM209">
        <v>62001</v>
      </c>
      <c r="BN209">
        <v>0</v>
      </c>
      <c r="BO209" t="s">
        <v>3</v>
      </c>
      <c r="BP209">
        <v>0</v>
      </c>
      <c r="BQ209">
        <v>6</v>
      </c>
      <c r="BR209">
        <v>0</v>
      </c>
      <c r="BS209">
        <v>1</v>
      </c>
      <c r="BT209">
        <v>1</v>
      </c>
      <c r="BU209">
        <v>1</v>
      </c>
      <c r="BV209">
        <v>1</v>
      </c>
      <c r="BW209">
        <v>1</v>
      </c>
      <c r="BX209">
        <v>1</v>
      </c>
      <c r="BY209" t="s">
        <v>3</v>
      </c>
      <c r="BZ209">
        <v>90</v>
      </c>
      <c r="CA209">
        <v>46</v>
      </c>
      <c r="CB209" t="s">
        <v>3</v>
      </c>
      <c r="CE209">
        <v>0</v>
      </c>
      <c r="CF209">
        <v>0</v>
      </c>
      <c r="CG209">
        <v>0</v>
      </c>
      <c r="CM209">
        <v>0</v>
      </c>
      <c r="CN209" t="s">
        <v>3</v>
      </c>
      <c r="CO209">
        <v>0</v>
      </c>
      <c r="CP209">
        <f t="shared" si="177"/>
        <v>0</v>
      </c>
      <c r="CQ209">
        <f>ROUND(AL209*BC209,2)</f>
        <v>0</v>
      </c>
      <c r="CR209">
        <f>ROUND(AM209*BB209,2)</f>
        <v>0</v>
      </c>
      <c r="CS209">
        <f>ROUND(AN209*BS209,2)</f>
        <v>0</v>
      </c>
      <c r="CT209">
        <f>ROUND(AO209*BA209,2)</f>
        <v>0</v>
      </c>
      <c r="CU209">
        <f t="shared" si="178"/>
        <v>0</v>
      </c>
      <c r="CV209">
        <f>AH209</f>
        <v>0</v>
      </c>
      <c r="CW209">
        <f>AI209</f>
        <v>0</v>
      </c>
      <c r="CX209">
        <f t="shared" si="179"/>
        <v>0</v>
      </c>
      <c r="CY209">
        <f t="shared" si="180"/>
        <v>0</v>
      </c>
      <c r="CZ209">
        <f t="shared" si="181"/>
        <v>0</v>
      </c>
      <c r="DC209" t="s">
        <v>3</v>
      </c>
      <c r="DD209" t="s">
        <v>3</v>
      </c>
      <c r="DE209" t="s">
        <v>3</v>
      </c>
      <c r="DF209" t="s">
        <v>3</v>
      </c>
      <c r="DG209" t="s">
        <v>3</v>
      </c>
      <c r="DH209" t="s">
        <v>3</v>
      </c>
      <c r="DI209" t="s">
        <v>3</v>
      </c>
      <c r="DJ209" t="s">
        <v>3</v>
      </c>
      <c r="DK209" t="s">
        <v>3</v>
      </c>
      <c r="DL209" t="s">
        <v>3</v>
      </c>
      <c r="DM209" t="s">
        <v>3</v>
      </c>
      <c r="DN209">
        <v>0</v>
      </c>
      <c r="DO209">
        <v>0</v>
      </c>
      <c r="DP209">
        <v>1</v>
      </c>
      <c r="DQ209">
        <v>1</v>
      </c>
      <c r="DU209">
        <v>1009</v>
      </c>
      <c r="DV209" t="s">
        <v>83</v>
      </c>
      <c r="DW209" t="s">
        <v>83</v>
      </c>
      <c r="DX209">
        <v>1000</v>
      </c>
      <c r="DZ209" t="s">
        <v>3</v>
      </c>
      <c r="EA209" t="s">
        <v>3</v>
      </c>
      <c r="EB209" t="s">
        <v>3</v>
      </c>
      <c r="EC209" t="s">
        <v>3</v>
      </c>
      <c r="EE209">
        <v>416980111</v>
      </c>
      <c r="EF209">
        <v>6</v>
      </c>
      <c r="EG209" t="s">
        <v>24</v>
      </c>
      <c r="EH209">
        <v>96</v>
      </c>
      <c r="EI209" t="s">
        <v>370</v>
      </c>
      <c r="EJ209">
        <v>1</v>
      </c>
      <c r="EK209">
        <v>62001</v>
      </c>
      <c r="EL209" t="s">
        <v>370</v>
      </c>
      <c r="EM209" t="s">
        <v>371</v>
      </c>
      <c r="EO209" t="s">
        <v>3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FQ209">
        <v>0</v>
      </c>
      <c r="FR209">
        <v>0</v>
      </c>
      <c r="FS209">
        <v>0</v>
      </c>
      <c r="FX209">
        <v>90</v>
      </c>
      <c r="FY209">
        <v>46</v>
      </c>
      <c r="GA209" t="s">
        <v>3</v>
      </c>
      <c r="GD209">
        <v>1</v>
      </c>
      <c r="GF209">
        <v>84301199</v>
      </c>
      <c r="GG209">
        <v>2</v>
      </c>
      <c r="GH209">
        <v>1</v>
      </c>
      <c r="GI209">
        <v>-2</v>
      </c>
      <c r="GJ209">
        <v>0</v>
      </c>
      <c r="GK209">
        <v>0</v>
      </c>
      <c r="GL209">
        <f t="shared" si="182"/>
        <v>0</v>
      </c>
      <c r="GM209">
        <f t="shared" si="183"/>
        <v>0</v>
      </c>
      <c r="GN209">
        <f t="shared" si="184"/>
        <v>0</v>
      </c>
      <c r="GO209">
        <f t="shared" si="185"/>
        <v>0</v>
      </c>
      <c r="GP209">
        <f t="shared" si="186"/>
        <v>0</v>
      </c>
      <c r="GR209">
        <v>0</v>
      </c>
      <c r="GS209">
        <v>0</v>
      </c>
      <c r="GT209">
        <v>0</v>
      </c>
      <c r="GU209" t="s">
        <v>3</v>
      </c>
      <c r="GV209">
        <f t="shared" si="187"/>
        <v>0</v>
      </c>
      <c r="GW209">
        <v>1</v>
      </c>
      <c r="GX209">
        <f t="shared" si="188"/>
        <v>0</v>
      </c>
      <c r="HA209">
        <v>0</v>
      </c>
      <c r="HB209">
        <v>0</v>
      </c>
      <c r="HC209">
        <f t="shared" si="189"/>
        <v>0</v>
      </c>
      <c r="HE209" t="s">
        <v>3</v>
      </c>
      <c r="HF209" t="s">
        <v>3</v>
      </c>
      <c r="HM209" t="s">
        <v>23</v>
      </c>
      <c r="HN209" t="s">
        <v>372</v>
      </c>
      <c r="HO209" t="s">
        <v>373</v>
      </c>
      <c r="HP209" t="s">
        <v>370</v>
      </c>
      <c r="HQ209" t="s">
        <v>370</v>
      </c>
      <c r="HS209">
        <v>0</v>
      </c>
      <c r="IK209">
        <v>0</v>
      </c>
    </row>
    <row r="210" spans="1:245" x14ac:dyDescent="0.2">
      <c r="A210">
        <v>17</v>
      </c>
      <c r="B210">
        <v>1</v>
      </c>
      <c r="C210">
        <f>ROW(SmtRes!A341)</f>
        <v>341</v>
      </c>
      <c r="D210">
        <f>ROW(EtalonRes!A343)</f>
        <v>343</v>
      </c>
      <c r="E210" t="s">
        <v>382</v>
      </c>
      <c r="F210" t="s">
        <v>383</v>
      </c>
      <c r="G210" t="s">
        <v>384</v>
      </c>
      <c r="H210" t="s">
        <v>116</v>
      </c>
      <c r="I210">
        <f>ROUND(1/100,7)</f>
        <v>0.01</v>
      </c>
      <c r="J210">
        <v>0</v>
      </c>
      <c r="K210">
        <f>ROUND(1/100,7)</f>
        <v>0.01</v>
      </c>
      <c r="O210">
        <f t="shared" si="169"/>
        <v>286.44</v>
      </c>
      <c r="P210">
        <f>SUMIF(SmtRes!AQ336:'SmtRes'!AQ341,"=1",SmtRes!DF336:'SmtRes'!DF341)</f>
        <v>0</v>
      </c>
      <c r="Q210">
        <f>SUMIF(SmtRes!AQ336:'SmtRes'!AQ341,"=1",SmtRes!DG336:'SmtRes'!DG341)</f>
        <v>0.06</v>
      </c>
      <c r="R210">
        <f>SUMIF(SmtRes!AQ336:'SmtRes'!AQ341,"=1",SmtRes!DH336:'SmtRes'!DH341)</f>
        <v>0.05</v>
      </c>
      <c r="S210">
        <f>SUMIF(SmtRes!AQ336:'SmtRes'!AQ341,"=1",SmtRes!DI336:'SmtRes'!DI341)</f>
        <v>286.33</v>
      </c>
      <c r="T210">
        <f t="shared" si="170"/>
        <v>0</v>
      </c>
      <c r="U210">
        <f>SUMIF(SmtRes!AQ336:'SmtRes'!AQ341,"=1",SmtRes!CV336:'SmtRes'!CV341)</f>
        <v>0.59</v>
      </c>
      <c r="V210">
        <f>SUMIF(SmtRes!AQ336:'SmtRes'!AQ341,"=1",SmtRes!CW336:'SmtRes'!CW341)</f>
        <v>1E-4</v>
      </c>
      <c r="W210">
        <f t="shared" si="171"/>
        <v>0</v>
      </c>
      <c r="X210">
        <f t="shared" si="172"/>
        <v>257.74</v>
      </c>
      <c r="Y210">
        <f t="shared" si="173"/>
        <v>131.72999999999999</v>
      </c>
      <c r="AA210">
        <v>449016111</v>
      </c>
      <c r="AB210">
        <f t="shared" si="174"/>
        <v>28639.706999999999</v>
      </c>
      <c r="AC210">
        <f>ROUND((0),6)</f>
        <v>0</v>
      </c>
      <c r="AD210">
        <f>ROUND((((SUM(SmtRes!BR336:'SmtRes'!BR341))-(SUM(SmtRes!BS336:'SmtRes'!BS341)))+AE210),6)</f>
        <v>6.4169999999999998</v>
      </c>
      <c r="AE210">
        <f>ROUND((SUM(SmtRes!BS336:'SmtRes'!BS341)),6)</f>
        <v>5.3968999999999996</v>
      </c>
      <c r="AF210">
        <f>ROUND((SUM(SmtRes!BT336:'SmtRes'!BT341)),6)</f>
        <v>28633.29</v>
      </c>
      <c r="AG210">
        <f t="shared" si="175"/>
        <v>0</v>
      </c>
      <c r="AH210">
        <f>(SUM(SmtRes!BU336:'SmtRes'!BU341))</f>
        <v>59</v>
      </c>
      <c r="AI210">
        <f>(SUM(SmtRes!BV336:'SmtRes'!BV341))</f>
        <v>0.01</v>
      </c>
      <c r="AJ210">
        <f t="shared" si="176"/>
        <v>0</v>
      </c>
      <c r="AK210">
        <v>28832.806530000002</v>
      </c>
      <c r="AL210">
        <v>187.70263</v>
      </c>
      <c r="AM210">
        <v>6.4170000000000007</v>
      </c>
      <c r="AN210">
        <v>5.3969000000000005</v>
      </c>
      <c r="AO210">
        <v>28633.29</v>
      </c>
      <c r="AP210">
        <v>0</v>
      </c>
      <c r="AQ210">
        <v>59</v>
      </c>
      <c r="AR210">
        <v>0.01</v>
      </c>
      <c r="AS210">
        <v>0</v>
      </c>
      <c r="AT210">
        <v>90</v>
      </c>
      <c r="AU210">
        <v>46</v>
      </c>
      <c r="AV210">
        <v>1</v>
      </c>
      <c r="AW210">
        <v>1</v>
      </c>
      <c r="AZ210">
        <v>1</v>
      </c>
      <c r="BA210">
        <v>1</v>
      </c>
      <c r="BB210">
        <v>1</v>
      </c>
      <c r="BC210">
        <v>1</v>
      </c>
      <c r="BD210" t="s">
        <v>3</v>
      </c>
      <c r="BE210" t="s">
        <v>3</v>
      </c>
      <c r="BF210" t="s">
        <v>3</v>
      </c>
      <c r="BG210" t="s">
        <v>3</v>
      </c>
      <c r="BH210">
        <v>0</v>
      </c>
      <c r="BI210">
        <v>1</v>
      </c>
      <c r="BJ210" t="s">
        <v>385</v>
      </c>
      <c r="BM210">
        <v>62001</v>
      </c>
      <c r="BN210">
        <v>0</v>
      </c>
      <c r="BO210" t="s">
        <v>3</v>
      </c>
      <c r="BP210">
        <v>0</v>
      </c>
      <c r="BQ210">
        <v>6</v>
      </c>
      <c r="BR210">
        <v>0</v>
      </c>
      <c r="BS210">
        <v>1</v>
      </c>
      <c r="BT210">
        <v>1</v>
      </c>
      <c r="BU210">
        <v>1</v>
      </c>
      <c r="BV210">
        <v>1</v>
      </c>
      <c r="BW210">
        <v>1</v>
      </c>
      <c r="BX210">
        <v>1</v>
      </c>
      <c r="BY210" t="s">
        <v>3</v>
      </c>
      <c r="BZ210">
        <v>90</v>
      </c>
      <c r="CA210">
        <v>46</v>
      </c>
      <c r="CB210" t="s">
        <v>3</v>
      </c>
      <c r="CE210">
        <v>0</v>
      </c>
      <c r="CF210">
        <v>0</v>
      </c>
      <c r="CG210">
        <v>0</v>
      </c>
      <c r="CM210">
        <v>0</v>
      </c>
      <c r="CN210" t="s">
        <v>3</v>
      </c>
      <c r="CO210">
        <v>0</v>
      </c>
      <c r="CP210">
        <f t="shared" si="177"/>
        <v>286.44</v>
      </c>
      <c r="CQ210">
        <f>SUMIF(SmtRes!AQ336:'SmtRes'!AQ341,"=1",SmtRes!AA336:'SmtRes'!AA341)</f>
        <v>72923.06</v>
      </c>
      <c r="CR210">
        <f>SUMIF(SmtRes!AQ336:'SmtRes'!AQ341,"=1",SmtRes!AB336:'SmtRes'!AB341)</f>
        <v>641.70000000000005</v>
      </c>
      <c r="CS210">
        <f>SUMIF(SmtRes!AQ336:'SmtRes'!AQ341,"=1",SmtRes!AC336:'SmtRes'!AC341)</f>
        <v>539.69000000000005</v>
      </c>
      <c r="CT210">
        <f>SUMIF(SmtRes!AQ336:'SmtRes'!AQ341,"=1",SmtRes!AD336:'SmtRes'!AD341)</f>
        <v>485.31</v>
      </c>
      <c r="CU210">
        <f t="shared" si="178"/>
        <v>0</v>
      </c>
      <c r="CV210">
        <f>SUMIF(SmtRes!AQ336:'SmtRes'!AQ341,"=1",SmtRes!BU336:'SmtRes'!BU341)</f>
        <v>59</v>
      </c>
      <c r="CW210">
        <f>SUMIF(SmtRes!AQ336:'SmtRes'!AQ341,"=1",SmtRes!BV336:'SmtRes'!BV341)</f>
        <v>0.01</v>
      </c>
      <c r="CX210">
        <f t="shared" si="179"/>
        <v>0</v>
      </c>
      <c r="CY210">
        <f t="shared" si="180"/>
        <v>257.74200000000002</v>
      </c>
      <c r="CZ210">
        <f t="shared" si="181"/>
        <v>131.73480000000001</v>
      </c>
      <c r="DC210" t="s">
        <v>3</v>
      </c>
      <c r="DD210" t="s">
        <v>23</v>
      </c>
      <c r="DE210" t="s">
        <v>3</v>
      </c>
      <c r="DF210" t="s">
        <v>3</v>
      </c>
      <c r="DG210" t="s">
        <v>3</v>
      </c>
      <c r="DH210" t="s">
        <v>3</v>
      </c>
      <c r="DI210" t="s">
        <v>3</v>
      </c>
      <c r="DJ210" t="s">
        <v>3</v>
      </c>
      <c r="DK210" t="s">
        <v>3</v>
      </c>
      <c r="DL210" t="s">
        <v>3</v>
      </c>
      <c r="DM210" t="s">
        <v>3</v>
      </c>
      <c r="DN210">
        <v>0</v>
      </c>
      <c r="DO210">
        <v>0</v>
      </c>
      <c r="DP210">
        <v>1</v>
      </c>
      <c r="DQ210">
        <v>1</v>
      </c>
      <c r="DU210">
        <v>1005</v>
      </c>
      <c r="DV210" t="s">
        <v>116</v>
      </c>
      <c r="DW210" t="s">
        <v>116</v>
      </c>
      <c r="DX210">
        <v>100</v>
      </c>
      <c r="DZ210" t="s">
        <v>3</v>
      </c>
      <c r="EA210" t="s">
        <v>3</v>
      </c>
      <c r="EB210" t="s">
        <v>3</v>
      </c>
      <c r="EC210" t="s">
        <v>3</v>
      </c>
      <c r="EE210">
        <v>416980111</v>
      </c>
      <c r="EF210">
        <v>6</v>
      </c>
      <c r="EG210" t="s">
        <v>24</v>
      </c>
      <c r="EH210">
        <v>96</v>
      </c>
      <c r="EI210" t="s">
        <v>370</v>
      </c>
      <c r="EJ210">
        <v>1</v>
      </c>
      <c r="EK210">
        <v>62001</v>
      </c>
      <c r="EL210" t="s">
        <v>370</v>
      </c>
      <c r="EM210" t="s">
        <v>371</v>
      </c>
      <c r="EO210" t="s">
        <v>3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59</v>
      </c>
      <c r="EX210">
        <v>0.01</v>
      </c>
      <c r="EY210">
        <v>0</v>
      </c>
      <c r="FQ210">
        <v>0</v>
      </c>
      <c r="FR210">
        <v>0</v>
      </c>
      <c r="FS210">
        <v>0</v>
      </c>
      <c r="FX210">
        <v>90</v>
      </c>
      <c r="FY210">
        <v>46</v>
      </c>
      <c r="GA210" t="s">
        <v>3</v>
      </c>
      <c r="GD210">
        <v>1</v>
      </c>
      <c r="GF210">
        <v>-843177630</v>
      </c>
      <c r="GG210">
        <v>2</v>
      </c>
      <c r="GH210">
        <v>1</v>
      </c>
      <c r="GI210">
        <v>-2</v>
      </c>
      <c r="GJ210">
        <v>0</v>
      </c>
      <c r="GK210">
        <v>0</v>
      </c>
      <c r="GL210">
        <f t="shared" si="182"/>
        <v>0</v>
      </c>
      <c r="GM210">
        <f t="shared" si="183"/>
        <v>675.91</v>
      </c>
      <c r="GN210">
        <f t="shared" si="184"/>
        <v>675.91</v>
      </c>
      <c r="GO210">
        <f t="shared" si="185"/>
        <v>0</v>
      </c>
      <c r="GP210">
        <f t="shared" si="186"/>
        <v>0</v>
      </c>
      <c r="GR210">
        <v>0</v>
      </c>
      <c r="GS210">
        <v>0</v>
      </c>
      <c r="GT210">
        <v>0</v>
      </c>
      <c r="GU210" t="s">
        <v>3</v>
      </c>
      <c r="GV210">
        <f t="shared" si="187"/>
        <v>0</v>
      </c>
      <c r="GW210">
        <v>1</v>
      </c>
      <c r="GX210">
        <f t="shared" si="188"/>
        <v>0</v>
      </c>
      <c r="HA210">
        <v>0</v>
      </c>
      <c r="HB210">
        <v>0</v>
      </c>
      <c r="HC210">
        <f t="shared" si="189"/>
        <v>0</v>
      </c>
      <c r="HE210" t="s">
        <v>3</v>
      </c>
      <c r="HF210" t="s">
        <v>3</v>
      </c>
      <c r="HM210" t="s">
        <v>3</v>
      </c>
      <c r="HN210" t="s">
        <v>372</v>
      </c>
      <c r="HO210" t="s">
        <v>373</v>
      </c>
      <c r="HP210" t="s">
        <v>370</v>
      </c>
      <c r="HQ210" t="s">
        <v>370</v>
      </c>
      <c r="HS210">
        <v>0</v>
      </c>
      <c r="IK210">
        <v>0</v>
      </c>
    </row>
    <row r="211" spans="1:245" x14ac:dyDescent="0.2">
      <c r="A211">
        <v>18</v>
      </c>
      <c r="B211">
        <v>1</v>
      </c>
      <c r="C211">
        <v>340</v>
      </c>
      <c r="E211" t="s">
        <v>386</v>
      </c>
      <c r="F211" t="s">
        <v>375</v>
      </c>
      <c r="G211" t="s">
        <v>387</v>
      </c>
      <c r="H211" t="s">
        <v>83</v>
      </c>
      <c r="I211">
        <f>I210*J211</f>
        <v>0</v>
      </c>
      <c r="J211">
        <v>0</v>
      </c>
      <c r="K211">
        <v>1.0800000000000001E-2</v>
      </c>
      <c r="O211">
        <f t="shared" si="169"/>
        <v>0</v>
      </c>
      <c r="P211">
        <f>ROUND(CQ211*I211,2)</f>
        <v>0</v>
      </c>
      <c r="Q211">
        <f>ROUND(CR211*I211,2)</f>
        <v>0</v>
      </c>
      <c r="R211">
        <f>ROUND(CS211*I211,2)</f>
        <v>0</v>
      </c>
      <c r="S211">
        <f>ROUND(CT211*I211,2)</f>
        <v>0</v>
      </c>
      <c r="T211">
        <f t="shared" si="170"/>
        <v>0</v>
      </c>
      <c r="U211">
        <f>ROUND(CV211*I211,7)</f>
        <v>0</v>
      </c>
      <c r="V211">
        <f>ROUND(CW211*I211,7)</f>
        <v>0</v>
      </c>
      <c r="W211">
        <f t="shared" si="171"/>
        <v>0</v>
      </c>
      <c r="X211">
        <f t="shared" si="172"/>
        <v>0</v>
      </c>
      <c r="Y211">
        <f t="shared" si="173"/>
        <v>0</v>
      </c>
      <c r="AA211">
        <v>449016111</v>
      </c>
      <c r="AB211">
        <f t="shared" si="174"/>
        <v>0</v>
      </c>
      <c r="AC211">
        <f>ROUND((ES211),6)</f>
        <v>0</v>
      </c>
      <c r="AD211">
        <f>ROUND((((ET211)-(EU211))+AE211),6)</f>
        <v>0</v>
      </c>
      <c r="AE211">
        <f>ROUND((EU211),6)</f>
        <v>0</v>
      </c>
      <c r="AF211">
        <f>ROUND((EV211),6)</f>
        <v>0</v>
      </c>
      <c r="AG211">
        <f t="shared" si="175"/>
        <v>0</v>
      </c>
      <c r="AH211">
        <f>(EW211)</f>
        <v>0</v>
      </c>
      <c r="AI211">
        <f>(EX211)</f>
        <v>0</v>
      </c>
      <c r="AJ211">
        <f t="shared" si="176"/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90</v>
      </c>
      <c r="AU211">
        <v>46</v>
      </c>
      <c r="AV211">
        <v>1</v>
      </c>
      <c r="AW211">
        <v>1</v>
      </c>
      <c r="AZ211">
        <v>1</v>
      </c>
      <c r="BA211">
        <v>1</v>
      </c>
      <c r="BB211">
        <v>1</v>
      </c>
      <c r="BC211">
        <v>1</v>
      </c>
      <c r="BD211" t="s">
        <v>3</v>
      </c>
      <c r="BE211" t="s">
        <v>3</v>
      </c>
      <c r="BF211" t="s">
        <v>3</v>
      </c>
      <c r="BG211" t="s">
        <v>3</v>
      </c>
      <c r="BH211">
        <v>3</v>
      </c>
      <c r="BI211">
        <v>1</v>
      </c>
      <c r="BJ211" t="s">
        <v>3</v>
      </c>
      <c r="BM211">
        <v>62001</v>
      </c>
      <c r="BN211">
        <v>0</v>
      </c>
      <c r="BO211" t="s">
        <v>3</v>
      </c>
      <c r="BP211">
        <v>0</v>
      </c>
      <c r="BQ211">
        <v>6</v>
      </c>
      <c r="BR211">
        <v>0</v>
      </c>
      <c r="BS211">
        <v>1</v>
      </c>
      <c r="BT211">
        <v>1</v>
      </c>
      <c r="BU211">
        <v>1</v>
      </c>
      <c r="BV211">
        <v>1</v>
      </c>
      <c r="BW211">
        <v>1</v>
      </c>
      <c r="BX211">
        <v>1</v>
      </c>
      <c r="BY211" t="s">
        <v>3</v>
      </c>
      <c r="BZ211">
        <v>90</v>
      </c>
      <c r="CA211">
        <v>46</v>
      </c>
      <c r="CB211" t="s">
        <v>3</v>
      </c>
      <c r="CE211">
        <v>0</v>
      </c>
      <c r="CF211">
        <v>0</v>
      </c>
      <c r="CG211">
        <v>0</v>
      </c>
      <c r="CM211">
        <v>0</v>
      </c>
      <c r="CN211" t="s">
        <v>3</v>
      </c>
      <c r="CO211">
        <v>0</v>
      </c>
      <c r="CP211">
        <f t="shared" si="177"/>
        <v>0</v>
      </c>
      <c r="CQ211">
        <f>ROUND(AL211*BC211,2)</f>
        <v>0</v>
      </c>
      <c r="CR211">
        <f>ROUND(AM211*BB211,2)</f>
        <v>0</v>
      </c>
      <c r="CS211">
        <f>ROUND(AN211*BS211,2)</f>
        <v>0</v>
      </c>
      <c r="CT211">
        <f>ROUND(AO211*BA211,2)</f>
        <v>0</v>
      </c>
      <c r="CU211">
        <f t="shared" si="178"/>
        <v>0</v>
      </c>
      <c r="CV211">
        <f>AH211</f>
        <v>0</v>
      </c>
      <c r="CW211">
        <f>AI211</f>
        <v>0</v>
      </c>
      <c r="CX211">
        <f t="shared" si="179"/>
        <v>0</v>
      </c>
      <c r="CY211">
        <f t="shared" si="180"/>
        <v>0</v>
      </c>
      <c r="CZ211">
        <f t="shared" si="181"/>
        <v>0</v>
      </c>
      <c r="DC211" t="s">
        <v>3</v>
      </c>
      <c r="DD211" t="s">
        <v>3</v>
      </c>
      <c r="DE211" t="s">
        <v>3</v>
      </c>
      <c r="DF211" t="s">
        <v>3</v>
      </c>
      <c r="DG211" t="s">
        <v>3</v>
      </c>
      <c r="DH211" t="s">
        <v>3</v>
      </c>
      <c r="DI211" t="s">
        <v>3</v>
      </c>
      <c r="DJ211" t="s">
        <v>3</v>
      </c>
      <c r="DK211" t="s">
        <v>3</v>
      </c>
      <c r="DL211" t="s">
        <v>3</v>
      </c>
      <c r="DM211" t="s">
        <v>3</v>
      </c>
      <c r="DN211">
        <v>0</v>
      </c>
      <c r="DO211">
        <v>0</v>
      </c>
      <c r="DP211">
        <v>1</v>
      </c>
      <c r="DQ211">
        <v>1</v>
      </c>
      <c r="DU211">
        <v>1009</v>
      </c>
      <c r="DV211" t="s">
        <v>83</v>
      </c>
      <c r="DW211" t="s">
        <v>83</v>
      </c>
      <c r="DX211">
        <v>1000</v>
      </c>
      <c r="DZ211" t="s">
        <v>3</v>
      </c>
      <c r="EA211" t="s">
        <v>3</v>
      </c>
      <c r="EB211" t="s">
        <v>3</v>
      </c>
      <c r="EC211" t="s">
        <v>3</v>
      </c>
      <c r="EE211">
        <v>416980111</v>
      </c>
      <c r="EF211">
        <v>6</v>
      </c>
      <c r="EG211" t="s">
        <v>24</v>
      </c>
      <c r="EH211">
        <v>96</v>
      </c>
      <c r="EI211" t="s">
        <v>370</v>
      </c>
      <c r="EJ211">
        <v>1</v>
      </c>
      <c r="EK211">
        <v>62001</v>
      </c>
      <c r="EL211" t="s">
        <v>370</v>
      </c>
      <c r="EM211" t="s">
        <v>371</v>
      </c>
      <c r="EO211" t="s">
        <v>3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FQ211">
        <v>0</v>
      </c>
      <c r="FR211">
        <v>0</v>
      </c>
      <c r="FS211">
        <v>0</v>
      </c>
      <c r="FX211">
        <v>90</v>
      </c>
      <c r="FY211">
        <v>46</v>
      </c>
      <c r="GA211" t="s">
        <v>3</v>
      </c>
      <c r="GD211">
        <v>1</v>
      </c>
      <c r="GF211">
        <v>50625944</v>
      </c>
      <c r="GG211">
        <v>2</v>
      </c>
      <c r="GH211">
        <v>1</v>
      </c>
      <c r="GI211">
        <v>-2</v>
      </c>
      <c r="GJ211">
        <v>0</v>
      </c>
      <c r="GK211">
        <v>0</v>
      </c>
      <c r="GL211">
        <f t="shared" si="182"/>
        <v>0</v>
      </c>
      <c r="GM211">
        <f t="shared" si="183"/>
        <v>0</v>
      </c>
      <c r="GN211">
        <f t="shared" si="184"/>
        <v>0</v>
      </c>
      <c r="GO211">
        <f t="shared" si="185"/>
        <v>0</v>
      </c>
      <c r="GP211">
        <f t="shared" si="186"/>
        <v>0</v>
      </c>
      <c r="GR211">
        <v>0</v>
      </c>
      <c r="GS211">
        <v>0</v>
      </c>
      <c r="GT211">
        <v>0</v>
      </c>
      <c r="GU211" t="s">
        <v>3</v>
      </c>
      <c r="GV211">
        <f t="shared" si="187"/>
        <v>0</v>
      </c>
      <c r="GW211">
        <v>1</v>
      </c>
      <c r="GX211">
        <f t="shared" si="188"/>
        <v>0</v>
      </c>
      <c r="HA211">
        <v>0</v>
      </c>
      <c r="HB211">
        <v>0</v>
      </c>
      <c r="HC211">
        <f t="shared" si="189"/>
        <v>0</v>
      </c>
      <c r="HE211" t="s">
        <v>3</v>
      </c>
      <c r="HF211" t="s">
        <v>3</v>
      </c>
      <c r="HM211" t="s">
        <v>23</v>
      </c>
      <c r="HN211" t="s">
        <v>372</v>
      </c>
      <c r="HO211" t="s">
        <v>373</v>
      </c>
      <c r="HP211" t="s">
        <v>370</v>
      </c>
      <c r="HQ211" t="s">
        <v>370</v>
      </c>
      <c r="HS211">
        <v>0</v>
      </c>
      <c r="IK211">
        <v>0</v>
      </c>
    </row>
    <row r="212" spans="1:245" x14ac:dyDescent="0.2">
      <c r="A212">
        <v>17</v>
      </c>
      <c r="B212">
        <v>1</v>
      </c>
      <c r="C212">
        <f>ROW(SmtRes!A347)</f>
        <v>347</v>
      </c>
      <c r="D212">
        <f>ROW(EtalonRes!A349)</f>
        <v>349</v>
      </c>
      <c r="E212" t="s">
        <v>388</v>
      </c>
      <c r="F212" t="s">
        <v>389</v>
      </c>
      <c r="G212" t="s">
        <v>390</v>
      </c>
      <c r="H212" t="s">
        <v>116</v>
      </c>
      <c r="I212">
        <f>ROUND(1/100,7)</f>
        <v>0.01</v>
      </c>
      <c r="J212">
        <v>0</v>
      </c>
      <c r="K212">
        <f>ROUND(1/100,7)</f>
        <v>0.01</v>
      </c>
      <c r="O212">
        <f t="shared" si="169"/>
        <v>358.27</v>
      </c>
      <c r="P212">
        <f>SUMIF(SmtRes!AQ342:'SmtRes'!AQ347,"=1",SmtRes!DF342:'SmtRes'!DF347)</f>
        <v>0</v>
      </c>
      <c r="Q212">
        <f>SUMIF(SmtRes!AQ342:'SmtRes'!AQ347,"=1",SmtRes!DG342:'SmtRes'!DG347)</f>
        <v>0.06</v>
      </c>
      <c r="R212">
        <f>SUMIF(SmtRes!AQ342:'SmtRes'!AQ347,"=1",SmtRes!DH342:'SmtRes'!DH347)</f>
        <v>0.05</v>
      </c>
      <c r="S212">
        <f>SUMIF(SmtRes!AQ342:'SmtRes'!AQ347,"=1",SmtRes!DI342:'SmtRes'!DI347)</f>
        <v>358.16</v>
      </c>
      <c r="T212">
        <f t="shared" si="170"/>
        <v>0</v>
      </c>
      <c r="U212">
        <f>SUMIF(SmtRes!AQ342:'SmtRes'!AQ347,"=1",SmtRes!CV342:'SmtRes'!CV347)</f>
        <v>0.73799999999999999</v>
      </c>
      <c r="V212">
        <f>SUMIF(SmtRes!AQ342:'SmtRes'!AQ347,"=1",SmtRes!CW342:'SmtRes'!CW347)</f>
        <v>1E-4</v>
      </c>
      <c r="W212">
        <f t="shared" si="171"/>
        <v>0</v>
      </c>
      <c r="X212">
        <f t="shared" si="172"/>
        <v>322.39</v>
      </c>
      <c r="Y212">
        <f t="shared" si="173"/>
        <v>164.78</v>
      </c>
      <c r="AA212">
        <v>449016111</v>
      </c>
      <c r="AB212">
        <f t="shared" si="174"/>
        <v>35822.294999999998</v>
      </c>
      <c r="AC212">
        <f>ROUND((0),6)</f>
        <v>0</v>
      </c>
      <c r="AD212">
        <f>ROUND((((SUM(SmtRes!BR342:'SmtRes'!BR347))-(SUM(SmtRes!BS342:'SmtRes'!BS347)))+AE212),6)</f>
        <v>6.4169999999999998</v>
      </c>
      <c r="AE212">
        <f>ROUND((SUM(SmtRes!BS342:'SmtRes'!BS347)),6)</f>
        <v>5.3968999999999996</v>
      </c>
      <c r="AF212">
        <f>ROUND((SUM(SmtRes!BT342:'SmtRes'!BT347)),6)</f>
        <v>35815.877999999997</v>
      </c>
      <c r="AG212">
        <f t="shared" si="175"/>
        <v>0</v>
      </c>
      <c r="AH212">
        <f>(SUM(SmtRes!BU342:'SmtRes'!BU347))</f>
        <v>73.8</v>
      </c>
      <c r="AI212">
        <f>(SUM(SmtRes!BV342:'SmtRes'!BV347))</f>
        <v>0.01</v>
      </c>
      <c r="AJ212">
        <f t="shared" si="176"/>
        <v>0</v>
      </c>
      <c r="AK212">
        <v>36246.043927999999</v>
      </c>
      <c r="AL212">
        <v>418.35202799999996</v>
      </c>
      <c r="AM212">
        <v>6.4170000000000007</v>
      </c>
      <c r="AN212">
        <v>5.3969000000000005</v>
      </c>
      <c r="AO212">
        <v>35815.877999999997</v>
      </c>
      <c r="AP212">
        <v>0</v>
      </c>
      <c r="AQ212">
        <v>73.8</v>
      </c>
      <c r="AR212">
        <v>0.01</v>
      </c>
      <c r="AS212">
        <v>0</v>
      </c>
      <c r="AT212">
        <v>90</v>
      </c>
      <c r="AU212">
        <v>46</v>
      </c>
      <c r="AV212">
        <v>1</v>
      </c>
      <c r="AW212">
        <v>1</v>
      </c>
      <c r="AZ212">
        <v>1</v>
      </c>
      <c r="BA212">
        <v>1</v>
      </c>
      <c r="BB212">
        <v>1</v>
      </c>
      <c r="BC212">
        <v>1</v>
      </c>
      <c r="BD212" t="s">
        <v>3</v>
      </c>
      <c r="BE212" t="s">
        <v>3</v>
      </c>
      <c r="BF212" t="s">
        <v>3</v>
      </c>
      <c r="BG212" t="s">
        <v>3</v>
      </c>
      <c r="BH212">
        <v>0</v>
      </c>
      <c r="BI212">
        <v>1</v>
      </c>
      <c r="BJ212" t="s">
        <v>391</v>
      </c>
      <c r="BM212">
        <v>62001</v>
      </c>
      <c r="BN212">
        <v>0</v>
      </c>
      <c r="BO212" t="s">
        <v>3</v>
      </c>
      <c r="BP212">
        <v>0</v>
      </c>
      <c r="BQ212">
        <v>6</v>
      </c>
      <c r="BR212">
        <v>0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1</v>
      </c>
      <c r="BY212" t="s">
        <v>3</v>
      </c>
      <c r="BZ212">
        <v>90</v>
      </c>
      <c r="CA212">
        <v>46</v>
      </c>
      <c r="CB212" t="s">
        <v>3</v>
      </c>
      <c r="CE212">
        <v>0</v>
      </c>
      <c r="CF212">
        <v>0</v>
      </c>
      <c r="CG212">
        <v>0</v>
      </c>
      <c r="CM212">
        <v>0</v>
      </c>
      <c r="CN212" t="s">
        <v>3</v>
      </c>
      <c r="CO212">
        <v>0</v>
      </c>
      <c r="CP212">
        <f t="shared" si="177"/>
        <v>358.27000000000004</v>
      </c>
      <c r="CQ212">
        <f>SUMIF(SmtRes!AQ342:'SmtRes'!AQ347,"=1",SmtRes!AA342:'SmtRes'!AA347)</f>
        <v>72923.06</v>
      </c>
      <c r="CR212">
        <f>SUMIF(SmtRes!AQ342:'SmtRes'!AQ347,"=1",SmtRes!AB342:'SmtRes'!AB347)</f>
        <v>641.70000000000005</v>
      </c>
      <c r="CS212">
        <f>SUMIF(SmtRes!AQ342:'SmtRes'!AQ347,"=1",SmtRes!AC342:'SmtRes'!AC347)</f>
        <v>539.69000000000005</v>
      </c>
      <c r="CT212">
        <f>SUMIF(SmtRes!AQ342:'SmtRes'!AQ347,"=1",SmtRes!AD342:'SmtRes'!AD347)</f>
        <v>485.31</v>
      </c>
      <c r="CU212">
        <f t="shared" si="178"/>
        <v>0</v>
      </c>
      <c r="CV212">
        <f>SUMIF(SmtRes!AQ342:'SmtRes'!AQ347,"=1",SmtRes!BU342:'SmtRes'!BU347)</f>
        <v>73.8</v>
      </c>
      <c r="CW212">
        <f>SUMIF(SmtRes!AQ342:'SmtRes'!AQ347,"=1",SmtRes!BV342:'SmtRes'!BV347)</f>
        <v>0.01</v>
      </c>
      <c r="CX212">
        <f t="shared" si="179"/>
        <v>0</v>
      </c>
      <c r="CY212">
        <f t="shared" si="180"/>
        <v>322.38900000000001</v>
      </c>
      <c r="CZ212">
        <f t="shared" si="181"/>
        <v>164.77660000000003</v>
      </c>
      <c r="DC212" t="s">
        <v>3</v>
      </c>
      <c r="DD212" t="s">
        <v>23</v>
      </c>
      <c r="DE212" t="s">
        <v>3</v>
      </c>
      <c r="DF212" t="s">
        <v>3</v>
      </c>
      <c r="DG212" t="s">
        <v>3</v>
      </c>
      <c r="DH212" t="s">
        <v>3</v>
      </c>
      <c r="DI212" t="s">
        <v>3</v>
      </c>
      <c r="DJ212" t="s">
        <v>3</v>
      </c>
      <c r="DK212" t="s">
        <v>3</v>
      </c>
      <c r="DL212" t="s">
        <v>3</v>
      </c>
      <c r="DM212" t="s">
        <v>3</v>
      </c>
      <c r="DN212">
        <v>0</v>
      </c>
      <c r="DO212">
        <v>0</v>
      </c>
      <c r="DP212">
        <v>1</v>
      </c>
      <c r="DQ212">
        <v>1</v>
      </c>
      <c r="DU212">
        <v>1005</v>
      </c>
      <c r="DV212" t="s">
        <v>116</v>
      </c>
      <c r="DW212" t="s">
        <v>116</v>
      </c>
      <c r="DX212">
        <v>100</v>
      </c>
      <c r="DZ212" t="s">
        <v>3</v>
      </c>
      <c r="EA212" t="s">
        <v>3</v>
      </c>
      <c r="EB212" t="s">
        <v>3</v>
      </c>
      <c r="EC212" t="s">
        <v>3</v>
      </c>
      <c r="EE212">
        <v>416980111</v>
      </c>
      <c r="EF212">
        <v>6</v>
      </c>
      <c r="EG212" t="s">
        <v>24</v>
      </c>
      <c r="EH212">
        <v>96</v>
      </c>
      <c r="EI212" t="s">
        <v>370</v>
      </c>
      <c r="EJ212">
        <v>1</v>
      </c>
      <c r="EK212">
        <v>62001</v>
      </c>
      <c r="EL212" t="s">
        <v>370</v>
      </c>
      <c r="EM212" t="s">
        <v>371</v>
      </c>
      <c r="EO212" t="s">
        <v>3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73.8</v>
      </c>
      <c r="EX212">
        <v>0.01</v>
      </c>
      <c r="EY212">
        <v>0</v>
      </c>
      <c r="FQ212">
        <v>0</v>
      </c>
      <c r="FR212">
        <v>0</v>
      </c>
      <c r="FS212">
        <v>0</v>
      </c>
      <c r="FX212">
        <v>90</v>
      </c>
      <c r="FY212">
        <v>46</v>
      </c>
      <c r="GA212" t="s">
        <v>3</v>
      </c>
      <c r="GD212">
        <v>1</v>
      </c>
      <c r="GF212">
        <v>-647279392</v>
      </c>
      <c r="GG212">
        <v>2</v>
      </c>
      <c r="GH212">
        <v>1</v>
      </c>
      <c r="GI212">
        <v>-2</v>
      </c>
      <c r="GJ212">
        <v>0</v>
      </c>
      <c r="GK212">
        <v>0</v>
      </c>
      <c r="GL212">
        <f t="shared" si="182"/>
        <v>0</v>
      </c>
      <c r="GM212">
        <f t="shared" si="183"/>
        <v>845.44</v>
      </c>
      <c r="GN212">
        <f t="shared" si="184"/>
        <v>845.44</v>
      </c>
      <c r="GO212">
        <f t="shared" si="185"/>
        <v>0</v>
      </c>
      <c r="GP212">
        <f t="shared" si="186"/>
        <v>0</v>
      </c>
      <c r="GR212">
        <v>0</v>
      </c>
      <c r="GS212">
        <v>0</v>
      </c>
      <c r="GT212">
        <v>0</v>
      </c>
      <c r="GU212" t="s">
        <v>3</v>
      </c>
      <c r="GV212">
        <f t="shared" si="187"/>
        <v>0</v>
      </c>
      <c r="GW212">
        <v>1</v>
      </c>
      <c r="GX212">
        <f t="shared" si="188"/>
        <v>0</v>
      </c>
      <c r="HA212">
        <v>0</v>
      </c>
      <c r="HB212">
        <v>0</v>
      </c>
      <c r="HC212">
        <f t="shared" si="189"/>
        <v>0</v>
      </c>
      <c r="HE212" t="s">
        <v>3</v>
      </c>
      <c r="HF212" t="s">
        <v>3</v>
      </c>
      <c r="HM212" t="s">
        <v>3</v>
      </c>
      <c r="HN212" t="s">
        <v>372</v>
      </c>
      <c r="HO212" t="s">
        <v>373</v>
      </c>
      <c r="HP212" t="s">
        <v>370</v>
      </c>
      <c r="HQ212" t="s">
        <v>370</v>
      </c>
      <c r="HS212">
        <v>0</v>
      </c>
      <c r="IK212">
        <v>0</v>
      </c>
    </row>
    <row r="213" spans="1:245" x14ac:dyDescent="0.2">
      <c r="A213">
        <v>18</v>
      </c>
      <c r="B213">
        <v>1</v>
      </c>
      <c r="C213">
        <v>346</v>
      </c>
      <c r="E213" t="s">
        <v>392</v>
      </c>
      <c r="F213" t="s">
        <v>375</v>
      </c>
      <c r="G213" t="s">
        <v>387</v>
      </c>
      <c r="H213" t="s">
        <v>83</v>
      </c>
      <c r="I213">
        <f>I212*J213</f>
        <v>0</v>
      </c>
      <c r="J213">
        <v>0</v>
      </c>
      <c r="K213">
        <v>1.1299999999999999E-2</v>
      </c>
      <c r="O213">
        <f t="shared" si="169"/>
        <v>0</v>
      </c>
      <c r="P213">
        <f>ROUND(CQ213*I213,2)</f>
        <v>0</v>
      </c>
      <c r="Q213">
        <f>ROUND(CR213*I213,2)</f>
        <v>0</v>
      </c>
      <c r="R213">
        <f>ROUND(CS213*I213,2)</f>
        <v>0</v>
      </c>
      <c r="S213">
        <f>ROUND(CT213*I213,2)</f>
        <v>0</v>
      </c>
      <c r="T213">
        <f t="shared" si="170"/>
        <v>0</v>
      </c>
      <c r="U213">
        <f>ROUND(CV213*I213,7)</f>
        <v>0</v>
      </c>
      <c r="V213">
        <f>ROUND(CW213*I213,7)</f>
        <v>0</v>
      </c>
      <c r="W213">
        <f t="shared" si="171"/>
        <v>0</v>
      </c>
      <c r="X213">
        <f t="shared" si="172"/>
        <v>0</v>
      </c>
      <c r="Y213">
        <f t="shared" si="173"/>
        <v>0</v>
      </c>
      <c r="AA213">
        <v>449016111</v>
      </c>
      <c r="AB213">
        <f t="shared" si="174"/>
        <v>0</v>
      </c>
      <c r="AC213">
        <f>ROUND((ES213),6)</f>
        <v>0</v>
      </c>
      <c r="AD213">
        <f>ROUND((((ET213)-(EU213))+AE213),6)</f>
        <v>0</v>
      </c>
      <c r="AE213">
        <f>ROUND((EU213),6)</f>
        <v>0</v>
      </c>
      <c r="AF213">
        <f>ROUND((EV213),6)</f>
        <v>0</v>
      </c>
      <c r="AG213">
        <f t="shared" si="175"/>
        <v>0</v>
      </c>
      <c r="AH213">
        <f>(EW213)</f>
        <v>0</v>
      </c>
      <c r="AI213">
        <f>(EX213)</f>
        <v>0</v>
      </c>
      <c r="AJ213">
        <f t="shared" si="176"/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90</v>
      </c>
      <c r="AU213">
        <v>46</v>
      </c>
      <c r="AV213">
        <v>1</v>
      </c>
      <c r="AW213">
        <v>1</v>
      </c>
      <c r="AZ213">
        <v>1</v>
      </c>
      <c r="BA213">
        <v>1</v>
      </c>
      <c r="BB213">
        <v>1</v>
      </c>
      <c r="BC213">
        <v>1</v>
      </c>
      <c r="BD213" t="s">
        <v>3</v>
      </c>
      <c r="BE213" t="s">
        <v>3</v>
      </c>
      <c r="BF213" t="s">
        <v>3</v>
      </c>
      <c r="BG213" t="s">
        <v>3</v>
      </c>
      <c r="BH213">
        <v>3</v>
      </c>
      <c r="BI213">
        <v>1</v>
      </c>
      <c r="BJ213" t="s">
        <v>3</v>
      </c>
      <c r="BM213">
        <v>62001</v>
      </c>
      <c r="BN213">
        <v>0</v>
      </c>
      <c r="BO213" t="s">
        <v>3</v>
      </c>
      <c r="BP213">
        <v>0</v>
      </c>
      <c r="BQ213">
        <v>6</v>
      </c>
      <c r="BR213">
        <v>0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1</v>
      </c>
      <c r="BY213" t="s">
        <v>3</v>
      </c>
      <c r="BZ213">
        <v>90</v>
      </c>
      <c r="CA213">
        <v>46</v>
      </c>
      <c r="CB213" t="s">
        <v>3</v>
      </c>
      <c r="CE213">
        <v>0</v>
      </c>
      <c r="CF213">
        <v>0</v>
      </c>
      <c r="CG213">
        <v>0</v>
      </c>
      <c r="CM213">
        <v>0</v>
      </c>
      <c r="CN213" t="s">
        <v>3</v>
      </c>
      <c r="CO213">
        <v>0</v>
      </c>
      <c r="CP213">
        <f t="shared" si="177"/>
        <v>0</v>
      </c>
      <c r="CQ213">
        <f>ROUND(AL213*BC213,2)</f>
        <v>0</v>
      </c>
      <c r="CR213">
        <f>ROUND(AM213*BB213,2)</f>
        <v>0</v>
      </c>
      <c r="CS213">
        <f>ROUND(AN213*BS213,2)</f>
        <v>0</v>
      </c>
      <c r="CT213">
        <f>ROUND(AO213*BA213,2)</f>
        <v>0</v>
      </c>
      <c r="CU213">
        <f t="shared" si="178"/>
        <v>0</v>
      </c>
      <c r="CV213">
        <f>AH213</f>
        <v>0</v>
      </c>
      <c r="CW213">
        <f>AI213</f>
        <v>0</v>
      </c>
      <c r="CX213">
        <f t="shared" si="179"/>
        <v>0</v>
      </c>
      <c r="CY213">
        <f t="shared" si="180"/>
        <v>0</v>
      </c>
      <c r="CZ213">
        <f t="shared" si="181"/>
        <v>0</v>
      </c>
      <c r="DC213" t="s">
        <v>3</v>
      </c>
      <c r="DD213" t="s">
        <v>3</v>
      </c>
      <c r="DE213" t="s">
        <v>3</v>
      </c>
      <c r="DF213" t="s">
        <v>3</v>
      </c>
      <c r="DG213" t="s">
        <v>3</v>
      </c>
      <c r="DH213" t="s">
        <v>3</v>
      </c>
      <c r="DI213" t="s">
        <v>3</v>
      </c>
      <c r="DJ213" t="s">
        <v>3</v>
      </c>
      <c r="DK213" t="s">
        <v>3</v>
      </c>
      <c r="DL213" t="s">
        <v>3</v>
      </c>
      <c r="DM213" t="s">
        <v>3</v>
      </c>
      <c r="DN213">
        <v>0</v>
      </c>
      <c r="DO213">
        <v>0</v>
      </c>
      <c r="DP213">
        <v>1</v>
      </c>
      <c r="DQ213">
        <v>1</v>
      </c>
      <c r="DU213">
        <v>1009</v>
      </c>
      <c r="DV213" t="s">
        <v>83</v>
      </c>
      <c r="DW213" t="s">
        <v>83</v>
      </c>
      <c r="DX213">
        <v>1000</v>
      </c>
      <c r="DZ213" t="s">
        <v>3</v>
      </c>
      <c r="EA213" t="s">
        <v>3</v>
      </c>
      <c r="EB213" t="s">
        <v>3</v>
      </c>
      <c r="EC213" t="s">
        <v>3</v>
      </c>
      <c r="EE213">
        <v>416980111</v>
      </c>
      <c r="EF213">
        <v>6</v>
      </c>
      <c r="EG213" t="s">
        <v>24</v>
      </c>
      <c r="EH213">
        <v>96</v>
      </c>
      <c r="EI213" t="s">
        <v>370</v>
      </c>
      <c r="EJ213">
        <v>1</v>
      </c>
      <c r="EK213">
        <v>62001</v>
      </c>
      <c r="EL213" t="s">
        <v>370</v>
      </c>
      <c r="EM213" t="s">
        <v>371</v>
      </c>
      <c r="EO213" t="s">
        <v>3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FQ213">
        <v>0</v>
      </c>
      <c r="FR213">
        <v>0</v>
      </c>
      <c r="FS213">
        <v>0</v>
      </c>
      <c r="FX213">
        <v>90</v>
      </c>
      <c r="FY213">
        <v>46</v>
      </c>
      <c r="GA213" t="s">
        <v>3</v>
      </c>
      <c r="GD213">
        <v>1</v>
      </c>
      <c r="GF213">
        <v>50625944</v>
      </c>
      <c r="GG213">
        <v>2</v>
      </c>
      <c r="GH213">
        <v>1</v>
      </c>
      <c r="GI213">
        <v>-2</v>
      </c>
      <c r="GJ213">
        <v>0</v>
      </c>
      <c r="GK213">
        <v>0</v>
      </c>
      <c r="GL213">
        <f t="shared" si="182"/>
        <v>0</v>
      </c>
      <c r="GM213">
        <f t="shared" si="183"/>
        <v>0</v>
      </c>
      <c r="GN213">
        <f t="shared" si="184"/>
        <v>0</v>
      </c>
      <c r="GO213">
        <f t="shared" si="185"/>
        <v>0</v>
      </c>
      <c r="GP213">
        <f t="shared" si="186"/>
        <v>0</v>
      </c>
      <c r="GR213">
        <v>0</v>
      </c>
      <c r="GS213">
        <v>0</v>
      </c>
      <c r="GT213">
        <v>0</v>
      </c>
      <c r="GU213" t="s">
        <v>3</v>
      </c>
      <c r="GV213">
        <f t="shared" si="187"/>
        <v>0</v>
      </c>
      <c r="GW213">
        <v>1</v>
      </c>
      <c r="GX213">
        <f t="shared" si="188"/>
        <v>0</v>
      </c>
      <c r="HA213">
        <v>0</v>
      </c>
      <c r="HB213">
        <v>0</v>
      </c>
      <c r="HC213">
        <f t="shared" si="189"/>
        <v>0</v>
      </c>
      <c r="HE213" t="s">
        <v>3</v>
      </c>
      <c r="HF213" t="s">
        <v>3</v>
      </c>
      <c r="HM213" t="s">
        <v>23</v>
      </c>
      <c r="HN213" t="s">
        <v>372</v>
      </c>
      <c r="HO213" t="s">
        <v>373</v>
      </c>
      <c r="HP213" t="s">
        <v>370</v>
      </c>
      <c r="HQ213" t="s">
        <v>370</v>
      </c>
      <c r="HS213">
        <v>0</v>
      </c>
      <c r="IK213">
        <v>0</v>
      </c>
    </row>
    <row r="214" spans="1:245" x14ac:dyDescent="0.2">
      <c r="A214">
        <v>17</v>
      </c>
      <c r="B214">
        <v>1</v>
      </c>
      <c r="C214">
        <f>ROW(SmtRes!A353)</f>
        <v>353</v>
      </c>
      <c r="D214">
        <f>ROW(EtalonRes!A355)</f>
        <v>355</v>
      </c>
      <c r="E214" t="s">
        <v>393</v>
      </c>
      <c r="F214" t="s">
        <v>394</v>
      </c>
      <c r="G214" t="s">
        <v>395</v>
      </c>
      <c r="H214" t="s">
        <v>116</v>
      </c>
      <c r="I214">
        <f>ROUND(1/100,7)</f>
        <v>0.01</v>
      </c>
      <c r="J214">
        <v>0</v>
      </c>
      <c r="K214">
        <f>ROUND(1/100,7)</f>
        <v>0.01</v>
      </c>
      <c r="O214">
        <f t="shared" si="169"/>
        <v>89.54</v>
      </c>
      <c r="P214">
        <f>SUMIF(SmtRes!AQ348:'SmtRes'!AQ353,"=1",SmtRes!DF348:'SmtRes'!DF353)</f>
        <v>0</v>
      </c>
      <c r="Q214">
        <f>SUMIF(SmtRes!AQ348:'SmtRes'!AQ353,"=1",SmtRes!DG348:'SmtRes'!DG353)</f>
        <v>0.06</v>
      </c>
      <c r="R214">
        <f>SUMIF(SmtRes!AQ348:'SmtRes'!AQ353,"=1",SmtRes!DH348:'SmtRes'!DH353)</f>
        <v>0.05</v>
      </c>
      <c r="S214">
        <f>SUMIF(SmtRes!AQ348:'SmtRes'!AQ353,"=1",SmtRes!DI348:'SmtRes'!DI353)</f>
        <v>89.43</v>
      </c>
      <c r="T214">
        <f t="shared" si="170"/>
        <v>0</v>
      </c>
      <c r="U214">
        <f>SUMIF(SmtRes!AQ348:'SmtRes'!AQ353,"=1",SmtRes!CV348:'SmtRes'!CV353)</f>
        <v>0.182</v>
      </c>
      <c r="V214">
        <f>SUMIF(SmtRes!AQ348:'SmtRes'!AQ353,"=1",SmtRes!CW348:'SmtRes'!CW353)</f>
        <v>1E-4</v>
      </c>
      <c r="W214">
        <f t="shared" si="171"/>
        <v>0</v>
      </c>
      <c r="X214">
        <f t="shared" si="172"/>
        <v>80.53</v>
      </c>
      <c r="Y214">
        <f t="shared" si="173"/>
        <v>41.16</v>
      </c>
      <c r="AA214">
        <v>449016111</v>
      </c>
      <c r="AB214">
        <f t="shared" si="174"/>
        <v>8949.1689999999999</v>
      </c>
      <c r="AC214">
        <f>ROUND((0),6)</f>
        <v>0</v>
      </c>
      <c r="AD214">
        <f>ROUND((((SUM(SmtRes!BR348:'SmtRes'!BR353))-(SUM(SmtRes!BS348:'SmtRes'!BS353)))+AE214),6)</f>
        <v>6.4169999999999998</v>
      </c>
      <c r="AE214">
        <f>ROUND((SUM(SmtRes!BS348:'SmtRes'!BS353)),6)</f>
        <v>5.3968999999999996</v>
      </c>
      <c r="AF214">
        <f>ROUND((SUM(SmtRes!BT348:'SmtRes'!BT353)),6)</f>
        <v>8942.7520000000004</v>
      </c>
      <c r="AG214">
        <f t="shared" si="175"/>
        <v>0</v>
      </c>
      <c r="AH214">
        <f>(SUM(SmtRes!BU348:'SmtRes'!BU353))</f>
        <v>18.2</v>
      </c>
      <c r="AI214">
        <f>(SUM(SmtRes!BV348:'SmtRes'!BV353))</f>
        <v>0.01</v>
      </c>
      <c r="AJ214">
        <f t="shared" si="176"/>
        <v>0</v>
      </c>
      <c r="AK214">
        <v>9506.4517899999992</v>
      </c>
      <c r="AL214">
        <v>551.8858899999999</v>
      </c>
      <c r="AM214">
        <v>6.4170000000000007</v>
      </c>
      <c r="AN214">
        <v>5.3969000000000005</v>
      </c>
      <c r="AO214">
        <v>8942.7520000000004</v>
      </c>
      <c r="AP214">
        <v>0</v>
      </c>
      <c r="AQ214">
        <v>18.2</v>
      </c>
      <c r="AR214">
        <v>0.01</v>
      </c>
      <c r="AS214">
        <v>0</v>
      </c>
      <c r="AT214">
        <v>90</v>
      </c>
      <c r="AU214">
        <v>46</v>
      </c>
      <c r="AV214">
        <v>1</v>
      </c>
      <c r="AW214">
        <v>1</v>
      </c>
      <c r="AZ214">
        <v>1</v>
      </c>
      <c r="BA214">
        <v>1</v>
      </c>
      <c r="BB214">
        <v>1</v>
      </c>
      <c r="BC214">
        <v>1</v>
      </c>
      <c r="BD214" t="s">
        <v>3</v>
      </c>
      <c r="BE214" t="s">
        <v>3</v>
      </c>
      <c r="BF214" t="s">
        <v>3</v>
      </c>
      <c r="BG214" t="s">
        <v>3</v>
      </c>
      <c r="BH214">
        <v>0</v>
      </c>
      <c r="BI214">
        <v>1</v>
      </c>
      <c r="BJ214" t="s">
        <v>396</v>
      </c>
      <c r="BM214">
        <v>62001</v>
      </c>
      <c r="BN214">
        <v>0</v>
      </c>
      <c r="BO214" t="s">
        <v>3</v>
      </c>
      <c r="BP214">
        <v>0</v>
      </c>
      <c r="BQ214">
        <v>6</v>
      </c>
      <c r="BR214">
        <v>0</v>
      </c>
      <c r="BS214">
        <v>1</v>
      </c>
      <c r="BT214">
        <v>1</v>
      </c>
      <c r="BU214">
        <v>1</v>
      </c>
      <c r="BV214">
        <v>1</v>
      </c>
      <c r="BW214">
        <v>1</v>
      </c>
      <c r="BX214">
        <v>1</v>
      </c>
      <c r="BY214" t="s">
        <v>3</v>
      </c>
      <c r="BZ214">
        <v>90</v>
      </c>
      <c r="CA214">
        <v>46</v>
      </c>
      <c r="CB214" t="s">
        <v>3</v>
      </c>
      <c r="CE214">
        <v>0</v>
      </c>
      <c r="CF214">
        <v>0</v>
      </c>
      <c r="CG214">
        <v>0</v>
      </c>
      <c r="CM214">
        <v>0</v>
      </c>
      <c r="CN214" t="s">
        <v>3</v>
      </c>
      <c r="CO214">
        <v>0</v>
      </c>
      <c r="CP214">
        <f t="shared" si="177"/>
        <v>89.54</v>
      </c>
      <c r="CQ214">
        <f>SUMIF(SmtRes!AQ348:'SmtRes'!AQ353,"=1",SmtRes!AA348:'SmtRes'!AA353)</f>
        <v>72923.06</v>
      </c>
      <c r="CR214">
        <f>SUMIF(SmtRes!AQ348:'SmtRes'!AQ353,"=1",SmtRes!AB348:'SmtRes'!AB353)</f>
        <v>641.70000000000005</v>
      </c>
      <c r="CS214">
        <f>SUMIF(SmtRes!AQ348:'SmtRes'!AQ353,"=1",SmtRes!AC348:'SmtRes'!AC353)</f>
        <v>539.69000000000005</v>
      </c>
      <c r="CT214">
        <f>SUMIF(SmtRes!AQ348:'SmtRes'!AQ353,"=1",SmtRes!AD348:'SmtRes'!AD353)</f>
        <v>491.36</v>
      </c>
      <c r="CU214">
        <f t="shared" si="178"/>
        <v>0</v>
      </c>
      <c r="CV214">
        <f>SUMIF(SmtRes!AQ348:'SmtRes'!AQ353,"=1",SmtRes!BU348:'SmtRes'!BU353)</f>
        <v>18.2</v>
      </c>
      <c r="CW214">
        <f>SUMIF(SmtRes!AQ348:'SmtRes'!AQ353,"=1",SmtRes!BV348:'SmtRes'!BV353)</f>
        <v>0.01</v>
      </c>
      <c r="CX214">
        <f t="shared" si="179"/>
        <v>0</v>
      </c>
      <c r="CY214">
        <f t="shared" si="180"/>
        <v>80.532000000000011</v>
      </c>
      <c r="CZ214">
        <f t="shared" si="181"/>
        <v>41.160800000000002</v>
      </c>
      <c r="DC214" t="s">
        <v>3</v>
      </c>
      <c r="DD214" t="s">
        <v>23</v>
      </c>
      <c r="DE214" t="s">
        <v>3</v>
      </c>
      <c r="DF214" t="s">
        <v>3</v>
      </c>
      <c r="DG214" t="s">
        <v>3</v>
      </c>
      <c r="DH214" t="s">
        <v>3</v>
      </c>
      <c r="DI214" t="s">
        <v>3</v>
      </c>
      <c r="DJ214" t="s">
        <v>3</v>
      </c>
      <c r="DK214" t="s">
        <v>3</v>
      </c>
      <c r="DL214" t="s">
        <v>3</v>
      </c>
      <c r="DM214" t="s">
        <v>3</v>
      </c>
      <c r="DN214">
        <v>0</v>
      </c>
      <c r="DO214">
        <v>0</v>
      </c>
      <c r="DP214">
        <v>1</v>
      </c>
      <c r="DQ214">
        <v>1</v>
      </c>
      <c r="DU214">
        <v>1005</v>
      </c>
      <c r="DV214" t="s">
        <v>116</v>
      </c>
      <c r="DW214" t="s">
        <v>116</v>
      </c>
      <c r="DX214">
        <v>100</v>
      </c>
      <c r="DZ214" t="s">
        <v>3</v>
      </c>
      <c r="EA214" t="s">
        <v>3</v>
      </c>
      <c r="EB214" t="s">
        <v>3</v>
      </c>
      <c r="EC214" t="s">
        <v>3</v>
      </c>
      <c r="EE214">
        <v>416980111</v>
      </c>
      <c r="EF214">
        <v>6</v>
      </c>
      <c r="EG214" t="s">
        <v>24</v>
      </c>
      <c r="EH214">
        <v>96</v>
      </c>
      <c r="EI214" t="s">
        <v>370</v>
      </c>
      <c r="EJ214">
        <v>1</v>
      </c>
      <c r="EK214">
        <v>62001</v>
      </c>
      <c r="EL214" t="s">
        <v>370</v>
      </c>
      <c r="EM214" t="s">
        <v>371</v>
      </c>
      <c r="EO214" t="s">
        <v>3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18.2</v>
      </c>
      <c r="EX214">
        <v>0.01</v>
      </c>
      <c r="EY214">
        <v>0</v>
      </c>
      <c r="FQ214">
        <v>0</v>
      </c>
      <c r="FR214">
        <v>0</v>
      </c>
      <c r="FS214">
        <v>0</v>
      </c>
      <c r="FX214">
        <v>90</v>
      </c>
      <c r="FY214">
        <v>46</v>
      </c>
      <c r="GA214" t="s">
        <v>3</v>
      </c>
      <c r="GD214">
        <v>1</v>
      </c>
      <c r="GF214">
        <v>-1804427186</v>
      </c>
      <c r="GG214">
        <v>2</v>
      </c>
      <c r="GH214">
        <v>1</v>
      </c>
      <c r="GI214">
        <v>-2</v>
      </c>
      <c r="GJ214">
        <v>0</v>
      </c>
      <c r="GK214">
        <v>0</v>
      </c>
      <c r="GL214">
        <f t="shared" si="182"/>
        <v>0</v>
      </c>
      <c r="GM214">
        <f t="shared" si="183"/>
        <v>211.23</v>
      </c>
      <c r="GN214">
        <f t="shared" si="184"/>
        <v>211.23</v>
      </c>
      <c r="GO214">
        <f t="shared" si="185"/>
        <v>0</v>
      </c>
      <c r="GP214">
        <f t="shared" si="186"/>
        <v>0</v>
      </c>
      <c r="GR214">
        <v>0</v>
      </c>
      <c r="GS214">
        <v>0</v>
      </c>
      <c r="GT214">
        <v>0</v>
      </c>
      <c r="GU214" t="s">
        <v>3</v>
      </c>
      <c r="GV214">
        <f t="shared" si="187"/>
        <v>0</v>
      </c>
      <c r="GW214">
        <v>1</v>
      </c>
      <c r="GX214">
        <f t="shared" si="188"/>
        <v>0</v>
      </c>
      <c r="HA214">
        <v>0</v>
      </c>
      <c r="HB214">
        <v>0</v>
      </c>
      <c r="HC214">
        <f t="shared" si="189"/>
        <v>0</v>
      </c>
      <c r="HE214" t="s">
        <v>3</v>
      </c>
      <c r="HF214" t="s">
        <v>3</v>
      </c>
      <c r="HM214" t="s">
        <v>3</v>
      </c>
      <c r="HN214" t="s">
        <v>372</v>
      </c>
      <c r="HO214" t="s">
        <v>373</v>
      </c>
      <c r="HP214" t="s">
        <v>370</v>
      </c>
      <c r="HQ214" t="s">
        <v>370</v>
      </c>
      <c r="HS214">
        <v>0</v>
      </c>
      <c r="IK214">
        <v>0</v>
      </c>
    </row>
    <row r="215" spans="1:245" x14ac:dyDescent="0.2">
      <c r="A215">
        <v>18</v>
      </c>
      <c r="B215">
        <v>1</v>
      </c>
      <c r="C215">
        <v>352</v>
      </c>
      <c r="E215" t="s">
        <v>397</v>
      </c>
      <c r="F215" t="s">
        <v>375</v>
      </c>
      <c r="G215" t="s">
        <v>387</v>
      </c>
      <c r="H215" t="s">
        <v>83</v>
      </c>
      <c r="I215">
        <f>I214*J215</f>
        <v>0</v>
      </c>
      <c r="J215">
        <v>0</v>
      </c>
      <c r="K215">
        <v>1.61E-2</v>
      </c>
      <c r="O215">
        <f t="shared" si="169"/>
        <v>0</v>
      </c>
      <c r="P215">
        <f>ROUND(CQ215*I215,2)</f>
        <v>0</v>
      </c>
      <c r="Q215">
        <f>ROUND(CR215*I215,2)</f>
        <v>0</v>
      </c>
      <c r="R215">
        <f>ROUND(CS215*I215,2)</f>
        <v>0</v>
      </c>
      <c r="S215">
        <f>ROUND(CT215*I215,2)</f>
        <v>0</v>
      </c>
      <c r="T215">
        <f t="shared" si="170"/>
        <v>0</v>
      </c>
      <c r="U215">
        <f>ROUND(CV215*I215,7)</f>
        <v>0</v>
      </c>
      <c r="V215">
        <f>ROUND(CW215*I215,7)</f>
        <v>0</v>
      </c>
      <c r="W215">
        <f t="shared" si="171"/>
        <v>0</v>
      </c>
      <c r="X215">
        <f t="shared" si="172"/>
        <v>0</v>
      </c>
      <c r="Y215">
        <f t="shared" si="173"/>
        <v>0</v>
      </c>
      <c r="AA215">
        <v>449016111</v>
      </c>
      <c r="AB215">
        <f t="shared" si="174"/>
        <v>0</v>
      </c>
      <c r="AC215">
        <f>ROUND((ES215),6)</f>
        <v>0</v>
      </c>
      <c r="AD215">
        <f>ROUND((((ET215)-(EU215))+AE215),6)</f>
        <v>0</v>
      </c>
      <c r="AE215">
        <f>ROUND((EU215),6)</f>
        <v>0</v>
      </c>
      <c r="AF215">
        <f>ROUND((EV215),6)</f>
        <v>0</v>
      </c>
      <c r="AG215">
        <f t="shared" si="175"/>
        <v>0</v>
      </c>
      <c r="AH215">
        <f>(EW215)</f>
        <v>0</v>
      </c>
      <c r="AI215">
        <f>(EX215)</f>
        <v>0</v>
      </c>
      <c r="AJ215">
        <f t="shared" si="176"/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90</v>
      </c>
      <c r="AU215">
        <v>46</v>
      </c>
      <c r="AV215">
        <v>1</v>
      </c>
      <c r="AW215">
        <v>1</v>
      </c>
      <c r="AZ215">
        <v>1</v>
      </c>
      <c r="BA215">
        <v>1</v>
      </c>
      <c r="BB215">
        <v>1</v>
      </c>
      <c r="BC215">
        <v>1</v>
      </c>
      <c r="BD215" t="s">
        <v>3</v>
      </c>
      <c r="BE215" t="s">
        <v>3</v>
      </c>
      <c r="BF215" t="s">
        <v>3</v>
      </c>
      <c r="BG215" t="s">
        <v>3</v>
      </c>
      <c r="BH215">
        <v>3</v>
      </c>
      <c r="BI215">
        <v>1</v>
      </c>
      <c r="BJ215" t="s">
        <v>3</v>
      </c>
      <c r="BM215">
        <v>62001</v>
      </c>
      <c r="BN215">
        <v>0</v>
      </c>
      <c r="BO215" t="s">
        <v>3</v>
      </c>
      <c r="BP215">
        <v>0</v>
      </c>
      <c r="BQ215">
        <v>6</v>
      </c>
      <c r="BR215">
        <v>0</v>
      </c>
      <c r="BS215">
        <v>1</v>
      </c>
      <c r="BT215">
        <v>1</v>
      </c>
      <c r="BU215">
        <v>1</v>
      </c>
      <c r="BV215">
        <v>1</v>
      </c>
      <c r="BW215">
        <v>1</v>
      </c>
      <c r="BX215">
        <v>1</v>
      </c>
      <c r="BY215" t="s">
        <v>3</v>
      </c>
      <c r="BZ215">
        <v>90</v>
      </c>
      <c r="CA215">
        <v>46</v>
      </c>
      <c r="CB215" t="s">
        <v>3</v>
      </c>
      <c r="CE215">
        <v>0</v>
      </c>
      <c r="CF215">
        <v>0</v>
      </c>
      <c r="CG215">
        <v>0</v>
      </c>
      <c r="CM215">
        <v>0</v>
      </c>
      <c r="CN215" t="s">
        <v>3</v>
      </c>
      <c r="CO215">
        <v>0</v>
      </c>
      <c r="CP215">
        <f t="shared" si="177"/>
        <v>0</v>
      </c>
      <c r="CQ215">
        <f>ROUND(AL215*BC215,2)</f>
        <v>0</v>
      </c>
      <c r="CR215">
        <f>ROUND(AM215*BB215,2)</f>
        <v>0</v>
      </c>
      <c r="CS215">
        <f>ROUND(AN215*BS215,2)</f>
        <v>0</v>
      </c>
      <c r="CT215">
        <f>ROUND(AO215*BA215,2)</f>
        <v>0</v>
      </c>
      <c r="CU215">
        <f t="shared" si="178"/>
        <v>0</v>
      </c>
      <c r="CV215">
        <f>AH215</f>
        <v>0</v>
      </c>
      <c r="CW215">
        <f>AI215</f>
        <v>0</v>
      </c>
      <c r="CX215">
        <f t="shared" si="179"/>
        <v>0</v>
      </c>
      <c r="CY215">
        <f t="shared" si="180"/>
        <v>0</v>
      </c>
      <c r="CZ215">
        <f t="shared" si="181"/>
        <v>0</v>
      </c>
      <c r="DC215" t="s">
        <v>3</v>
      </c>
      <c r="DD215" t="s">
        <v>3</v>
      </c>
      <c r="DE215" t="s">
        <v>3</v>
      </c>
      <c r="DF215" t="s">
        <v>3</v>
      </c>
      <c r="DG215" t="s">
        <v>3</v>
      </c>
      <c r="DH215" t="s">
        <v>3</v>
      </c>
      <c r="DI215" t="s">
        <v>3</v>
      </c>
      <c r="DJ215" t="s">
        <v>3</v>
      </c>
      <c r="DK215" t="s">
        <v>3</v>
      </c>
      <c r="DL215" t="s">
        <v>3</v>
      </c>
      <c r="DM215" t="s">
        <v>3</v>
      </c>
      <c r="DN215">
        <v>0</v>
      </c>
      <c r="DO215">
        <v>0</v>
      </c>
      <c r="DP215">
        <v>1</v>
      </c>
      <c r="DQ215">
        <v>1</v>
      </c>
      <c r="DU215">
        <v>1009</v>
      </c>
      <c r="DV215" t="s">
        <v>83</v>
      </c>
      <c r="DW215" t="s">
        <v>83</v>
      </c>
      <c r="DX215">
        <v>1000</v>
      </c>
      <c r="DZ215" t="s">
        <v>3</v>
      </c>
      <c r="EA215" t="s">
        <v>3</v>
      </c>
      <c r="EB215" t="s">
        <v>3</v>
      </c>
      <c r="EC215" t="s">
        <v>3</v>
      </c>
      <c r="EE215">
        <v>416980111</v>
      </c>
      <c r="EF215">
        <v>6</v>
      </c>
      <c r="EG215" t="s">
        <v>24</v>
      </c>
      <c r="EH215">
        <v>96</v>
      </c>
      <c r="EI215" t="s">
        <v>370</v>
      </c>
      <c r="EJ215">
        <v>1</v>
      </c>
      <c r="EK215">
        <v>62001</v>
      </c>
      <c r="EL215" t="s">
        <v>370</v>
      </c>
      <c r="EM215" t="s">
        <v>371</v>
      </c>
      <c r="EO215" t="s">
        <v>3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FQ215">
        <v>0</v>
      </c>
      <c r="FR215">
        <v>0</v>
      </c>
      <c r="FS215">
        <v>0</v>
      </c>
      <c r="FX215">
        <v>90</v>
      </c>
      <c r="FY215">
        <v>46</v>
      </c>
      <c r="GA215" t="s">
        <v>3</v>
      </c>
      <c r="GD215">
        <v>1</v>
      </c>
      <c r="GF215">
        <v>50625944</v>
      </c>
      <c r="GG215">
        <v>2</v>
      </c>
      <c r="GH215">
        <v>1</v>
      </c>
      <c r="GI215">
        <v>-2</v>
      </c>
      <c r="GJ215">
        <v>0</v>
      </c>
      <c r="GK215">
        <v>0</v>
      </c>
      <c r="GL215">
        <f t="shared" si="182"/>
        <v>0</v>
      </c>
      <c r="GM215">
        <f t="shared" si="183"/>
        <v>0</v>
      </c>
      <c r="GN215">
        <f t="shared" si="184"/>
        <v>0</v>
      </c>
      <c r="GO215">
        <f t="shared" si="185"/>
        <v>0</v>
      </c>
      <c r="GP215">
        <f t="shared" si="186"/>
        <v>0</v>
      </c>
      <c r="GR215">
        <v>0</v>
      </c>
      <c r="GS215">
        <v>0</v>
      </c>
      <c r="GT215">
        <v>0</v>
      </c>
      <c r="GU215" t="s">
        <v>3</v>
      </c>
      <c r="GV215">
        <f t="shared" si="187"/>
        <v>0</v>
      </c>
      <c r="GW215">
        <v>1</v>
      </c>
      <c r="GX215">
        <f t="shared" si="188"/>
        <v>0</v>
      </c>
      <c r="HA215">
        <v>0</v>
      </c>
      <c r="HB215">
        <v>0</v>
      </c>
      <c r="HC215">
        <f t="shared" si="189"/>
        <v>0</v>
      </c>
      <c r="HE215" t="s">
        <v>3</v>
      </c>
      <c r="HF215" t="s">
        <v>3</v>
      </c>
      <c r="HM215" t="s">
        <v>23</v>
      </c>
      <c r="HN215" t="s">
        <v>372</v>
      </c>
      <c r="HO215" t="s">
        <v>373</v>
      </c>
      <c r="HP215" t="s">
        <v>370</v>
      </c>
      <c r="HQ215" t="s">
        <v>370</v>
      </c>
      <c r="HS215">
        <v>0</v>
      </c>
      <c r="IK215">
        <v>0</v>
      </c>
    </row>
    <row r="216" spans="1:245" x14ac:dyDescent="0.2">
      <c r="A216">
        <v>17</v>
      </c>
      <c r="B216">
        <v>1</v>
      </c>
      <c r="C216">
        <f>ROW(SmtRes!A361)</f>
        <v>361</v>
      </c>
      <c r="D216">
        <f>ROW(EtalonRes!A363)</f>
        <v>363</v>
      </c>
      <c r="E216" t="s">
        <v>398</v>
      </c>
      <c r="F216" t="s">
        <v>399</v>
      </c>
      <c r="G216" t="s">
        <v>400</v>
      </c>
      <c r="H216" t="s">
        <v>116</v>
      </c>
      <c r="I216">
        <f>ROUND(1/100,7)</f>
        <v>0.01</v>
      </c>
      <c r="J216">
        <v>0</v>
      </c>
      <c r="K216">
        <f>ROUND(1/100,7)</f>
        <v>0.01</v>
      </c>
      <c r="O216">
        <f t="shared" si="169"/>
        <v>32.06</v>
      </c>
      <c r="P216">
        <f>SUMIF(SmtRes!AQ354:'SmtRes'!AQ361,"=1",SmtRes!DF354:'SmtRes'!DF361)</f>
        <v>0</v>
      </c>
      <c r="Q216">
        <f>SUMIF(SmtRes!AQ354:'SmtRes'!AQ361,"=1",SmtRes!DG354:'SmtRes'!DG361)</f>
        <v>0.3</v>
      </c>
      <c r="R216">
        <f>SUMIF(SmtRes!AQ354:'SmtRes'!AQ361,"=1",SmtRes!DH354:'SmtRes'!DH361)</f>
        <v>0.11</v>
      </c>
      <c r="S216">
        <f>SUMIF(SmtRes!AQ354:'SmtRes'!AQ361,"=1",SmtRes!DI354:'SmtRes'!DI361)</f>
        <v>31.65</v>
      </c>
      <c r="T216">
        <f t="shared" si="170"/>
        <v>0</v>
      </c>
      <c r="U216">
        <f>SUMIF(SmtRes!AQ354:'SmtRes'!AQ361,"=1",SmtRes!CV354:'SmtRes'!CV361)</f>
        <v>5.3100000000000001E-2</v>
      </c>
      <c r="V216">
        <f>SUMIF(SmtRes!AQ354:'SmtRes'!AQ361,"=1",SmtRes!CW354:'SmtRes'!CW361)</f>
        <v>2.0000000000000001E-4</v>
      </c>
      <c r="W216">
        <f t="shared" si="171"/>
        <v>0</v>
      </c>
      <c r="X216">
        <f t="shared" si="172"/>
        <v>29.85</v>
      </c>
      <c r="Y216">
        <f t="shared" si="173"/>
        <v>16.2</v>
      </c>
      <c r="AA216">
        <v>449016111</v>
      </c>
      <c r="AB216">
        <f t="shared" si="174"/>
        <v>3193.8440999999998</v>
      </c>
      <c r="AC216">
        <f>ROUND((0),6)</f>
        <v>0</v>
      </c>
      <c r="AD216">
        <f>ROUND((((SUM(SmtRes!BR354:'SmtRes'!BR361))-(SUM(SmtRes!BS354:'SmtRes'!BS361)))+AE216),6)</f>
        <v>28.712399999999999</v>
      </c>
      <c r="AE216">
        <f>ROUND((SUM(SmtRes!BS354:'SmtRes'!BS361)),6)</f>
        <v>11.599299999999999</v>
      </c>
      <c r="AF216">
        <f>ROUND((SUM(SmtRes!BT354:'SmtRes'!BT361)),6)</f>
        <v>3165.1316999999999</v>
      </c>
      <c r="AG216">
        <f t="shared" si="175"/>
        <v>0</v>
      </c>
      <c r="AH216">
        <f>(SUM(SmtRes!BU354:'SmtRes'!BU361))</f>
        <v>5.31</v>
      </c>
      <c r="AI216">
        <f>(SUM(SmtRes!BV354:'SmtRes'!BV361))</f>
        <v>0.02</v>
      </c>
      <c r="AJ216">
        <f t="shared" si="176"/>
        <v>0</v>
      </c>
      <c r="AK216">
        <v>3780.7931949999997</v>
      </c>
      <c r="AL216">
        <v>575.34979499999997</v>
      </c>
      <c r="AM216">
        <v>28.712400000000002</v>
      </c>
      <c r="AN216">
        <v>11.599299999999999</v>
      </c>
      <c r="AO216">
        <v>3165.1316999999999</v>
      </c>
      <c r="AP216">
        <v>0</v>
      </c>
      <c r="AQ216">
        <v>5.31</v>
      </c>
      <c r="AR216">
        <v>0.02</v>
      </c>
      <c r="AS216">
        <v>0</v>
      </c>
      <c r="AT216">
        <v>94</v>
      </c>
      <c r="AU216">
        <v>51</v>
      </c>
      <c r="AV216">
        <v>1</v>
      </c>
      <c r="AW216">
        <v>1</v>
      </c>
      <c r="AZ216">
        <v>1</v>
      </c>
      <c r="BA216">
        <v>1</v>
      </c>
      <c r="BB216">
        <v>1</v>
      </c>
      <c r="BC216">
        <v>1</v>
      </c>
      <c r="BD216" t="s">
        <v>3</v>
      </c>
      <c r="BE216" t="s">
        <v>3</v>
      </c>
      <c r="BF216" t="s">
        <v>3</v>
      </c>
      <c r="BG216" t="s">
        <v>3</v>
      </c>
      <c r="BH216">
        <v>0</v>
      </c>
      <c r="BI216">
        <v>1</v>
      </c>
      <c r="BJ216" t="s">
        <v>401</v>
      </c>
      <c r="BM216">
        <v>13001</v>
      </c>
      <c r="BN216">
        <v>0</v>
      </c>
      <c r="BO216" t="s">
        <v>3</v>
      </c>
      <c r="BP216">
        <v>0</v>
      </c>
      <c r="BQ216">
        <v>2</v>
      </c>
      <c r="BR216">
        <v>0</v>
      </c>
      <c r="BS216">
        <v>1</v>
      </c>
      <c r="BT216">
        <v>1</v>
      </c>
      <c r="BU216">
        <v>1</v>
      </c>
      <c r="BV216">
        <v>1</v>
      </c>
      <c r="BW216">
        <v>1</v>
      </c>
      <c r="BX216">
        <v>1</v>
      </c>
      <c r="BY216" t="s">
        <v>3</v>
      </c>
      <c r="BZ216">
        <v>94</v>
      </c>
      <c r="CA216">
        <v>51</v>
      </c>
      <c r="CB216" t="s">
        <v>3</v>
      </c>
      <c r="CE216">
        <v>0</v>
      </c>
      <c r="CF216">
        <v>0</v>
      </c>
      <c r="CG216">
        <v>0</v>
      </c>
      <c r="CM216">
        <v>0</v>
      </c>
      <c r="CN216" t="s">
        <v>3</v>
      </c>
      <c r="CO216">
        <v>0</v>
      </c>
      <c r="CP216">
        <f t="shared" si="177"/>
        <v>32.06</v>
      </c>
      <c r="CQ216">
        <f>SUMIF(SmtRes!AQ354:'SmtRes'!AQ361,"=1",SmtRes!AA354:'SmtRes'!AA361)</f>
        <v>186975.08000000002</v>
      </c>
      <c r="CR216">
        <f>SUMIF(SmtRes!AQ354:'SmtRes'!AQ361,"=1",SmtRes!AB354:'SmtRes'!AB361)</f>
        <v>2246.86</v>
      </c>
      <c r="CS216">
        <f>SUMIF(SmtRes!AQ354:'SmtRes'!AQ361,"=1",SmtRes!AC354:'SmtRes'!AC361)</f>
        <v>1159.93</v>
      </c>
      <c r="CT216">
        <f>SUMIF(SmtRes!AQ354:'SmtRes'!AQ361,"=1",SmtRes!AD354:'SmtRes'!AD361)</f>
        <v>596.07000000000005</v>
      </c>
      <c r="CU216">
        <f t="shared" si="178"/>
        <v>0</v>
      </c>
      <c r="CV216">
        <f>SUMIF(SmtRes!AQ354:'SmtRes'!AQ361,"=1",SmtRes!BU354:'SmtRes'!BU361)</f>
        <v>5.31</v>
      </c>
      <c r="CW216">
        <f>SUMIF(SmtRes!AQ354:'SmtRes'!AQ361,"=1",SmtRes!BV354:'SmtRes'!BV361)</f>
        <v>0.02</v>
      </c>
      <c r="CX216">
        <f t="shared" si="179"/>
        <v>0</v>
      </c>
      <c r="CY216">
        <f t="shared" si="180"/>
        <v>29.854399999999995</v>
      </c>
      <c r="CZ216">
        <f t="shared" si="181"/>
        <v>16.197600000000001</v>
      </c>
      <c r="DC216" t="s">
        <v>3</v>
      </c>
      <c r="DD216" t="s">
        <v>23</v>
      </c>
      <c r="DE216" t="s">
        <v>3</v>
      </c>
      <c r="DF216" t="s">
        <v>3</v>
      </c>
      <c r="DG216" t="s">
        <v>3</v>
      </c>
      <c r="DH216" t="s">
        <v>3</v>
      </c>
      <c r="DI216" t="s">
        <v>3</v>
      </c>
      <c r="DJ216" t="s">
        <v>3</v>
      </c>
      <c r="DK216" t="s">
        <v>3</v>
      </c>
      <c r="DL216" t="s">
        <v>3</v>
      </c>
      <c r="DM216" t="s">
        <v>3</v>
      </c>
      <c r="DN216">
        <v>0</v>
      </c>
      <c r="DO216">
        <v>0</v>
      </c>
      <c r="DP216">
        <v>1</v>
      </c>
      <c r="DQ216">
        <v>1</v>
      </c>
      <c r="DU216">
        <v>1005</v>
      </c>
      <c r="DV216" t="s">
        <v>116</v>
      </c>
      <c r="DW216" t="s">
        <v>116</v>
      </c>
      <c r="DX216">
        <v>100</v>
      </c>
      <c r="DZ216" t="s">
        <v>3</v>
      </c>
      <c r="EA216" t="s">
        <v>3</v>
      </c>
      <c r="EB216" t="s">
        <v>3</v>
      </c>
      <c r="EC216" t="s">
        <v>3</v>
      </c>
      <c r="EE216">
        <v>416980031</v>
      </c>
      <c r="EF216">
        <v>2</v>
      </c>
      <c r="EG216" t="s">
        <v>40</v>
      </c>
      <c r="EH216">
        <v>13</v>
      </c>
      <c r="EI216" t="s">
        <v>402</v>
      </c>
      <c r="EJ216">
        <v>1</v>
      </c>
      <c r="EK216">
        <v>13001</v>
      </c>
      <c r="EL216" t="s">
        <v>403</v>
      </c>
      <c r="EM216" t="s">
        <v>404</v>
      </c>
      <c r="EO216" t="s">
        <v>3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5.31</v>
      </c>
      <c r="EX216">
        <v>0.02</v>
      </c>
      <c r="EY216">
        <v>0</v>
      </c>
      <c r="FQ216">
        <v>0</v>
      </c>
      <c r="FR216">
        <v>0</v>
      </c>
      <c r="FS216">
        <v>0</v>
      </c>
      <c r="FX216">
        <v>94</v>
      </c>
      <c r="FY216">
        <v>51</v>
      </c>
      <c r="GA216" t="s">
        <v>3</v>
      </c>
      <c r="GD216">
        <v>1</v>
      </c>
      <c r="GF216">
        <v>1249494857</v>
      </c>
      <c r="GG216">
        <v>2</v>
      </c>
      <c r="GH216">
        <v>1</v>
      </c>
      <c r="GI216">
        <v>-2</v>
      </c>
      <c r="GJ216">
        <v>0</v>
      </c>
      <c r="GK216">
        <v>0</v>
      </c>
      <c r="GL216">
        <f t="shared" si="182"/>
        <v>0</v>
      </c>
      <c r="GM216">
        <f t="shared" si="183"/>
        <v>78.11</v>
      </c>
      <c r="GN216">
        <f t="shared" si="184"/>
        <v>78.11</v>
      </c>
      <c r="GO216">
        <f t="shared" si="185"/>
        <v>0</v>
      </c>
      <c r="GP216">
        <f t="shared" si="186"/>
        <v>0</v>
      </c>
      <c r="GR216">
        <v>0</v>
      </c>
      <c r="GS216">
        <v>0</v>
      </c>
      <c r="GT216">
        <v>0</v>
      </c>
      <c r="GU216" t="s">
        <v>3</v>
      </c>
      <c r="GV216">
        <f t="shared" si="187"/>
        <v>0</v>
      </c>
      <c r="GW216">
        <v>1</v>
      </c>
      <c r="GX216">
        <f t="shared" si="188"/>
        <v>0</v>
      </c>
      <c r="HA216">
        <v>0</v>
      </c>
      <c r="HB216">
        <v>0</v>
      </c>
      <c r="HC216">
        <f t="shared" si="189"/>
        <v>0</v>
      </c>
      <c r="HE216" t="s">
        <v>3</v>
      </c>
      <c r="HF216" t="s">
        <v>3</v>
      </c>
      <c r="HM216" t="s">
        <v>3</v>
      </c>
      <c r="HN216" t="s">
        <v>405</v>
      </c>
      <c r="HO216" t="s">
        <v>406</v>
      </c>
      <c r="HP216" t="s">
        <v>402</v>
      </c>
      <c r="HQ216" t="s">
        <v>402</v>
      </c>
      <c r="HS216">
        <v>0</v>
      </c>
      <c r="IK216">
        <v>0</v>
      </c>
    </row>
    <row r="217" spans="1:245" x14ac:dyDescent="0.2">
      <c r="A217">
        <v>17</v>
      </c>
      <c r="B217">
        <v>1</v>
      </c>
      <c r="C217">
        <f>ROW(SmtRes!A363)</f>
        <v>363</v>
      </c>
      <c r="D217">
        <f>ROW(EtalonRes!A365)</f>
        <v>365</v>
      </c>
      <c r="E217" t="s">
        <v>407</v>
      </c>
      <c r="F217" t="s">
        <v>408</v>
      </c>
      <c r="G217" t="s">
        <v>409</v>
      </c>
      <c r="H217" t="s">
        <v>146</v>
      </c>
      <c r="I217">
        <f>ROUND(ROUND(1,4),7)</f>
        <v>1</v>
      </c>
      <c r="J217">
        <v>0</v>
      </c>
      <c r="K217">
        <f>ROUND(ROUND(1,4),7)</f>
        <v>1</v>
      </c>
      <c r="O217">
        <f t="shared" si="169"/>
        <v>48.9</v>
      </c>
      <c r="P217">
        <f>SUMIF(SmtRes!AQ362:'SmtRes'!AQ363,"=1",SmtRes!DF362:'SmtRes'!DF363)</f>
        <v>0</v>
      </c>
      <c r="Q217">
        <f>SUMIF(SmtRes!AQ362:'SmtRes'!AQ363,"=1",SmtRes!DG362:'SmtRes'!DG363)</f>
        <v>0.97</v>
      </c>
      <c r="R217">
        <f>SUMIF(SmtRes!AQ362:'SmtRes'!AQ363,"=1",SmtRes!DH362:'SmtRes'!DH363)</f>
        <v>0</v>
      </c>
      <c r="S217">
        <f>SUMIF(SmtRes!AQ362:'SmtRes'!AQ363,"=1",SmtRes!DI362:'SmtRes'!DI363)</f>
        <v>47.93</v>
      </c>
      <c r="T217">
        <f t="shared" si="170"/>
        <v>0</v>
      </c>
      <c r="U217">
        <f>SUMIF(SmtRes!AQ362:'SmtRes'!AQ363,"=1",SmtRes!CV362:'SmtRes'!CV363)</f>
        <v>0.1</v>
      </c>
      <c r="V217">
        <f>SUMIF(SmtRes!AQ362:'SmtRes'!AQ363,"=1",SmtRes!CW362:'SmtRes'!CW363)</f>
        <v>0</v>
      </c>
      <c r="W217">
        <f t="shared" si="171"/>
        <v>0</v>
      </c>
      <c r="X217">
        <f t="shared" si="172"/>
        <v>45.05</v>
      </c>
      <c r="Y217">
        <f t="shared" si="173"/>
        <v>24.44</v>
      </c>
      <c r="AA217">
        <v>449016111</v>
      </c>
      <c r="AB217">
        <f t="shared" si="174"/>
        <v>48.563000000000002</v>
      </c>
      <c r="AC217">
        <f>ROUND((0),6)</f>
        <v>0</v>
      </c>
      <c r="AD217">
        <f>ROUND((((SUM(SmtRes!BR362:'SmtRes'!BR363))-(0))+AE217),6)</f>
        <v>0.63600000000000001</v>
      </c>
      <c r="AE217">
        <f>ROUND((0),6)</f>
        <v>0</v>
      </c>
      <c r="AF217">
        <f>ROUND((SUM(SmtRes!BT362:'SmtRes'!BT363)),6)</f>
        <v>47.927</v>
      </c>
      <c r="AG217">
        <f t="shared" si="175"/>
        <v>0</v>
      </c>
      <c r="AH217">
        <f>(SUM(SmtRes!BU362:'SmtRes'!BU363))</f>
        <v>0.1</v>
      </c>
      <c r="AI217">
        <f>(0)</f>
        <v>0</v>
      </c>
      <c r="AJ217">
        <f t="shared" si="176"/>
        <v>0</v>
      </c>
      <c r="AK217">
        <v>48.563000000000002</v>
      </c>
      <c r="AL217">
        <v>0</v>
      </c>
      <c r="AM217">
        <v>0.63600000000000012</v>
      </c>
      <c r="AN217">
        <v>0</v>
      </c>
      <c r="AO217">
        <v>47.927</v>
      </c>
      <c r="AP217">
        <v>0</v>
      </c>
      <c r="AQ217">
        <v>0.1</v>
      </c>
      <c r="AR217">
        <v>0</v>
      </c>
      <c r="AS217">
        <v>0</v>
      </c>
      <c r="AT217">
        <v>94</v>
      </c>
      <c r="AU217">
        <v>51</v>
      </c>
      <c r="AV217">
        <v>1</v>
      </c>
      <c r="AW217">
        <v>1</v>
      </c>
      <c r="AZ217">
        <v>1</v>
      </c>
      <c r="BA217">
        <v>1</v>
      </c>
      <c r="BB217">
        <v>1</v>
      </c>
      <c r="BC217">
        <v>1</v>
      </c>
      <c r="BD217" t="s">
        <v>3</v>
      </c>
      <c r="BE217" t="s">
        <v>3</v>
      </c>
      <c r="BF217" t="s">
        <v>3</v>
      </c>
      <c r="BG217" t="s">
        <v>3</v>
      </c>
      <c r="BH217">
        <v>0</v>
      </c>
      <c r="BI217">
        <v>1</v>
      </c>
      <c r="BJ217" t="s">
        <v>410</v>
      </c>
      <c r="BM217">
        <v>13001</v>
      </c>
      <c r="BN217">
        <v>0</v>
      </c>
      <c r="BO217" t="s">
        <v>3</v>
      </c>
      <c r="BP217">
        <v>0</v>
      </c>
      <c r="BQ217">
        <v>2</v>
      </c>
      <c r="BR217">
        <v>0</v>
      </c>
      <c r="BS217">
        <v>1</v>
      </c>
      <c r="BT217">
        <v>1</v>
      </c>
      <c r="BU217">
        <v>1</v>
      </c>
      <c r="BV217">
        <v>1</v>
      </c>
      <c r="BW217">
        <v>1</v>
      </c>
      <c r="BX217">
        <v>1</v>
      </c>
      <c r="BY217" t="s">
        <v>3</v>
      </c>
      <c r="BZ217">
        <v>94</v>
      </c>
      <c r="CA217">
        <v>51</v>
      </c>
      <c r="CB217" t="s">
        <v>3</v>
      </c>
      <c r="CE217">
        <v>0</v>
      </c>
      <c r="CF217">
        <v>0</v>
      </c>
      <c r="CG217">
        <v>0</v>
      </c>
      <c r="CM217">
        <v>0</v>
      </c>
      <c r="CN217" t="s">
        <v>3</v>
      </c>
      <c r="CO217">
        <v>0</v>
      </c>
      <c r="CP217">
        <f t="shared" si="177"/>
        <v>48.9</v>
      </c>
      <c r="CQ217">
        <f>SUMIF(SmtRes!AQ362:'SmtRes'!AQ363,"=1",SmtRes!AA362:'SmtRes'!AA363)</f>
        <v>0</v>
      </c>
      <c r="CR217">
        <f>SUMIF(SmtRes!AQ362:'SmtRes'!AQ363,"=1",SmtRes!AB362:'SmtRes'!AB363)</f>
        <v>9.67</v>
      </c>
      <c r="CS217">
        <f>SUMIF(SmtRes!AQ362:'SmtRes'!AQ363,"=1",SmtRes!AC362:'SmtRes'!AC363)</f>
        <v>0</v>
      </c>
      <c r="CT217">
        <f>SUMIF(SmtRes!AQ362:'SmtRes'!AQ363,"=1",SmtRes!AD362:'SmtRes'!AD363)</f>
        <v>479.27</v>
      </c>
      <c r="CU217">
        <f t="shared" si="178"/>
        <v>0</v>
      </c>
      <c r="CV217">
        <f>SUMIF(SmtRes!AQ362:'SmtRes'!AQ363,"=1",SmtRes!BU362:'SmtRes'!BU363)</f>
        <v>0.1</v>
      </c>
      <c r="CW217">
        <f>SUMIF(SmtRes!AQ362:'SmtRes'!AQ363,"=1",SmtRes!BV362:'SmtRes'!BV363)</f>
        <v>0</v>
      </c>
      <c r="CX217">
        <f t="shared" si="179"/>
        <v>0</v>
      </c>
      <c r="CY217">
        <f t="shared" si="180"/>
        <v>45.054200000000002</v>
      </c>
      <c r="CZ217">
        <f t="shared" si="181"/>
        <v>24.444299999999998</v>
      </c>
      <c r="DC217" t="s">
        <v>3</v>
      </c>
      <c r="DD217" t="s">
        <v>23</v>
      </c>
      <c r="DE217" t="s">
        <v>3</v>
      </c>
      <c r="DF217" t="s">
        <v>3</v>
      </c>
      <c r="DG217" t="s">
        <v>3</v>
      </c>
      <c r="DH217" t="s">
        <v>3</v>
      </c>
      <c r="DI217" t="s">
        <v>3</v>
      </c>
      <c r="DJ217" t="s">
        <v>3</v>
      </c>
      <c r="DK217" t="s">
        <v>3</v>
      </c>
      <c r="DL217" t="s">
        <v>3</v>
      </c>
      <c r="DM217" t="s">
        <v>3</v>
      </c>
      <c r="DN217">
        <v>0</v>
      </c>
      <c r="DO217">
        <v>0</v>
      </c>
      <c r="DP217">
        <v>1</v>
      </c>
      <c r="DQ217">
        <v>1</v>
      </c>
      <c r="DU217">
        <v>1005</v>
      </c>
      <c r="DV217" t="s">
        <v>146</v>
      </c>
      <c r="DW217" t="s">
        <v>146</v>
      </c>
      <c r="DX217">
        <v>1</v>
      </c>
      <c r="DZ217" t="s">
        <v>3</v>
      </c>
      <c r="EA217" t="s">
        <v>3</v>
      </c>
      <c r="EB217" t="s">
        <v>3</v>
      </c>
      <c r="EC217" t="s">
        <v>3</v>
      </c>
      <c r="EE217">
        <v>416980031</v>
      </c>
      <c r="EF217">
        <v>2</v>
      </c>
      <c r="EG217" t="s">
        <v>40</v>
      </c>
      <c r="EH217">
        <v>13</v>
      </c>
      <c r="EI217" t="s">
        <v>402</v>
      </c>
      <c r="EJ217">
        <v>1</v>
      </c>
      <c r="EK217">
        <v>13001</v>
      </c>
      <c r="EL217" t="s">
        <v>403</v>
      </c>
      <c r="EM217" t="s">
        <v>404</v>
      </c>
      <c r="EO217" t="s">
        <v>3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0.1</v>
      </c>
      <c r="EX217">
        <v>0</v>
      </c>
      <c r="EY217">
        <v>0</v>
      </c>
      <c r="FQ217">
        <v>0</v>
      </c>
      <c r="FR217">
        <v>0</v>
      </c>
      <c r="FS217">
        <v>0</v>
      </c>
      <c r="FX217">
        <v>94</v>
      </c>
      <c r="FY217">
        <v>51</v>
      </c>
      <c r="GA217" t="s">
        <v>3</v>
      </c>
      <c r="GD217">
        <v>1</v>
      </c>
      <c r="GF217">
        <v>-1453264582</v>
      </c>
      <c r="GG217">
        <v>2</v>
      </c>
      <c r="GH217">
        <v>1</v>
      </c>
      <c r="GI217">
        <v>-2</v>
      </c>
      <c r="GJ217">
        <v>0</v>
      </c>
      <c r="GK217">
        <v>0</v>
      </c>
      <c r="GL217">
        <f t="shared" si="182"/>
        <v>0</v>
      </c>
      <c r="GM217">
        <f t="shared" si="183"/>
        <v>118.39</v>
      </c>
      <c r="GN217">
        <f t="shared" si="184"/>
        <v>118.39</v>
      </c>
      <c r="GO217">
        <f t="shared" si="185"/>
        <v>0</v>
      </c>
      <c r="GP217">
        <f t="shared" si="186"/>
        <v>0</v>
      </c>
      <c r="GR217">
        <v>0</v>
      </c>
      <c r="GS217">
        <v>0</v>
      </c>
      <c r="GT217">
        <v>0</v>
      </c>
      <c r="GU217" t="s">
        <v>3</v>
      </c>
      <c r="GV217">
        <f t="shared" si="187"/>
        <v>0</v>
      </c>
      <c r="GW217">
        <v>1</v>
      </c>
      <c r="GX217">
        <f t="shared" si="188"/>
        <v>0</v>
      </c>
      <c r="HA217">
        <v>0</v>
      </c>
      <c r="HB217">
        <v>0</v>
      </c>
      <c r="HC217">
        <f t="shared" si="189"/>
        <v>0</v>
      </c>
      <c r="HE217" t="s">
        <v>3</v>
      </c>
      <c r="HF217" t="s">
        <v>3</v>
      </c>
      <c r="HM217" t="s">
        <v>3</v>
      </c>
      <c r="HN217" t="s">
        <v>405</v>
      </c>
      <c r="HO217" t="s">
        <v>406</v>
      </c>
      <c r="HP217" t="s">
        <v>402</v>
      </c>
      <c r="HQ217" t="s">
        <v>402</v>
      </c>
      <c r="HS217">
        <v>0</v>
      </c>
      <c r="IK217">
        <v>0</v>
      </c>
    </row>
    <row r="218" spans="1:245" x14ac:dyDescent="0.2">
      <c r="A218">
        <v>17</v>
      </c>
      <c r="B218">
        <v>1</v>
      </c>
      <c r="C218">
        <f>ROW(SmtRes!A371)</f>
        <v>371</v>
      </c>
      <c r="D218">
        <f>ROW(EtalonRes!A373)</f>
        <v>373</v>
      </c>
      <c r="E218" t="s">
        <v>411</v>
      </c>
      <c r="F218" t="s">
        <v>412</v>
      </c>
      <c r="G218" t="s">
        <v>413</v>
      </c>
      <c r="H218" t="s">
        <v>116</v>
      </c>
      <c r="I218">
        <f>ROUND(1/100,7)</f>
        <v>0.01</v>
      </c>
      <c r="J218">
        <v>0</v>
      </c>
      <c r="K218">
        <f>ROUND(1/100,7)</f>
        <v>0.01</v>
      </c>
      <c r="O218">
        <f t="shared" si="169"/>
        <v>11.23</v>
      </c>
      <c r="P218">
        <f>SUMIF(SmtRes!AQ364:'SmtRes'!AQ371,"=1",SmtRes!DF364:'SmtRes'!DF371)</f>
        <v>0</v>
      </c>
      <c r="Q218">
        <f>SUMIF(SmtRes!AQ364:'SmtRes'!AQ371,"=1",SmtRes!DG364:'SmtRes'!DG371)</f>
        <v>0.27</v>
      </c>
      <c r="R218">
        <f>SUMIF(SmtRes!AQ364:'SmtRes'!AQ371,"=1",SmtRes!DH364:'SmtRes'!DH371)</f>
        <v>0.11</v>
      </c>
      <c r="S218">
        <f>SUMIF(SmtRes!AQ364:'SmtRes'!AQ371,"=1",SmtRes!DI364:'SmtRes'!DI371)</f>
        <v>10.85</v>
      </c>
      <c r="T218">
        <f t="shared" si="170"/>
        <v>0</v>
      </c>
      <c r="U218">
        <f>SUMIF(SmtRes!AQ364:'SmtRes'!AQ371,"=1",SmtRes!CV364:'SmtRes'!CV371)</f>
        <v>2.1299999999999999E-2</v>
      </c>
      <c r="V218">
        <f>SUMIF(SmtRes!AQ364:'SmtRes'!AQ371,"=1",SmtRes!CW364:'SmtRes'!CW371)</f>
        <v>2.0000000000000001E-4</v>
      </c>
      <c r="W218">
        <f t="shared" si="171"/>
        <v>0</v>
      </c>
      <c r="X218">
        <f t="shared" si="172"/>
        <v>10.3</v>
      </c>
      <c r="Y218">
        <f t="shared" si="173"/>
        <v>5.59</v>
      </c>
      <c r="AA218">
        <v>449016111</v>
      </c>
      <c r="AB218">
        <f t="shared" si="174"/>
        <v>1111.2399</v>
      </c>
      <c r="AC218">
        <f>ROUND((0),6)</f>
        <v>0</v>
      </c>
      <c r="AD218">
        <f>ROUND((((SUM(SmtRes!BR364:'SmtRes'!BR371))-(SUM(SmtRes!BS364:'SmtRes'!BS371)))+AE218),6)</f>
        <v>26.047499999999999</v>
      </c>
      <c r="AE218">
        <f>ROUND((SUM(SmtRes!BS364:'SmtRes'!BS371)),6)</f>
        <v>11.599299999999999</v>
      </c>
      <c r="AF218">
        <f>ROUND((SUM(SmtRes!BT364:'SmtRes'!BT371)),6)</f>
        <v>1085.1923999999999</v>
      </c>
      <c r="AG218">
        <f t="shared" si="175"/>
        <v>0</v>
      </c>
      <c r="AH218">
        <f>(SUM(SmtRes!BU364:'SmtRes'!BU371))</f>
        <v>2.13</v>
      </c>
      <c r="AI218">
        <f>(SUM(SmtRes!BV364:'SmtRes'!BV371))</f>
        <v>0.02</v>
      </c>
      <c r="AJ218">
        <f t="shared" si="176"/>
        <v>0</v>
      </c>
      <c r="AK218">
        <v>1748.08735</v>
      </c>
      <c r="AL218">
        <v>625.24815000000001</v>
      </c>
      <c r="AM218">
        <v>26.047500000000003</v>
      </c>
      <c r="AN218">
        <v>11.599299999999999</v>
      </c>
      <c r="AO218">
        <v>1085.1923999999999</v>
      </c>
      <c r="AP218">
        <v>0</v>
      </c>
      <c r="AQ218">
        <v>2.13</v>
      </c>
      <c r="AR218">
        <v>0.02</v>
      </c>
      <c r="AS218">
        <v>0</v>
      </c>
      <c r="AT218">
        <v>94</v>
      </c>
      <c r="AU218">
        <v>51</v>
      </c>
      <c r="AV218">
        <v>1</v>
      </c>
      <c r="AW218">
        <v>1</v>
      </c>
      <c r="AZ218">
        <v>1</v>
      </c>
      <c r="BA218">
        <v>1</v>
      </c>
      <c r="BB218">
        <v>1</v>
      </c>
      <c r="BC218">
        <v>1</v>
      </c>
      <c r="BD218" t="s">
        <v>3</v>
      </c>
      <c r="BE218" t="s">
        <v>3</v>
      </c>
      <c r="BF218" t="s">
        <v>3</v>
      </c>
      <c r="BG218" t="s">
        <v>3</v>
      </c>
      <c r="BH218">
        <v>0</v>
      </c>
      <c r="BI218">
        <v>1</v>
      </c>
      <c r="BJ218" t="s">
        <v>414</v>
      </c>
      <c r="BM218">
        <v>13001</v>
      </c>
      <c r="BN218">
        <v>0</v>
      </c>
      <c r="BO218" t="s">
        <v>3</v>
      </c>
      <c r="BP218">
        <v>0</v>
      </c>
      <c r="BQ218">
        <v>2</v>
      </c>
      <c r="BR218">
        <v>0</v>
      </c>
      <c r="BS218">
        <v>1</v>
      </c>
      <c r="BT218">
        <v>1</v>
      </c>
      <c r="BU218">
        <v>1</v>
      </c>
      <c r="BV218">
        <v>1</v>
      </c>
      <c r="BW218">
        <v>1</v>
      </c>
      <c r="BX218">
        <v>1</v>
      </c>
      <c r="BY218" t="s">
        <v>3</v>
      </c>
      <c r="BZ218">
        <v>94</v>
      </c>
      <c r="CA218">
        <v>51</v>
      </c>
      <c r="CB218" t="s">
        <v>3</v>
      </c>
      <c r="CE218">
        <v>0</v>
      </c>
      <c r="CF218">
        <v>0</v>
      </c>
      <c r="CG218">
        <v>0</v>
      </c>
      <c r="CM218">
        <v>0</v>
      </c>
      <c r="CN218" t="s">
        <v>3</v>
      </c>
      <c r="CO218">
        <v>0</v>
      </c>
      <c r="CP218">
        <f t="shared" si="177"/>
        <v>11.229999999999999</v>
      </c>
      <c r="CQ218">
        <f>SUMIF(SmtRes!AQ364:'SmtRes'!AQ371,"=1",SmtRes!AA364:'SmtRes'!AA371)</f>
        <v>80547.430000000008</v>
      </c>
      <c r="CR218">
        <f>SUMIF(SmtRes!AQ364:'SmtRes'!AQ371,"=1",SmtRes!AB364:'SmtRes'!AB371)</f>
        <v>2246.86</v>
      </c>
      <c r="CS218">
        <f>SUMIF(SmtRes!AQ364:'SmtRes'!AQ371,"=1",SmtRes!AC364:'SmtRes'!AC371)</f>
        <v>1159.93</v>
      </c>
      <c r="CT218">
        <f>SUMIF(SmtRes!AQ364:'SmtRes'!AQ371,"=1",SmtRes!AD364:'SmtRes'!AD371)</f>
        <v>509.48</v>
      </c>
      <c r="CU218">
        <f t="shared" si="178"/>
        <v>0</v>
      </c>
      <c r="CV218">
        <f>SUMIF(SmtRes!AQ364:'SmtRes'!AQ371,"=1",SmtRes!BU364:'SmtRes'!BU371)</f>
        <v>2.13</v>
      </c>
      <c r="CW218">
        <f>SUMIF(SmtRes!AQ364:'SmtRes'!AQ371,"=1",SmtRes!BV364:'SmtRes'!BV371)</f>
        <v>0.02</v>
      </c>
      <c r="CX218">
        <f t="shared" si="179"/>
        <v>0</v>
      </c>
      <c r="CY218">
        <f t="shared" si="180"/>
        <v>10.3024</v>
      </c>
      <c r="CZ218">
        <f t="shared" si="181"/>
        <v>5.589599999999999</v>
      </c>
      <c r="DC218" t="s">
        <v>3</v>
      </c>
      <c r="DD218" t="s">
        <v>23</v>
      </c>
      <c r="DE218" t="s">
        <v>3</v>
      </c>
      <c r="DF218" t="s">
        <v>3</v>
      </c>
      <c r="DG218" t="s">
        <v>3</v>
      </c>
      <c r="DH218" t="s">
        <v>3</v>
      </c>
      <c r="DI218" t="s">
        <v>3</v>
      </c>
      <c r="DJ218" t="s">
        <v>3</v>
      </c>
      <c r="DK218" t="s">
        <v>3</v>
      </c>
      <c r="DL218" t="s">
        <v>3</v>
      </c>
      <c r="DM218" t="s">
        <v>3</v>
      </c>
      <c r="DN218">
        <v>0</v>
      </c>
      <c r="DO218">
        <v>0</v>
      </c>
      <c r="DP218">
        <v>1</v>
      </c>
      <c r="DQ218">
        <v>1</v>
      </c>
      <c r="DU218">
        <v>1005</v>
      </c>
      <c r="DV218" t="s">
        <v>116</v>
      </c>
      <c r="DW218" t="s">
        <v>116</v>
      </c>
      <c r="DX218">
        <v>100</v>
      </c>
      <c r="DZ218" t="s">
        <v>3</v>
      </c>
      <c r="EA218" t="s">
        <v>3</v>
      </c>
      <c r="EB218" t="s">
        <v>3</v>
      </c>
      <c r="EC218" t="s">
        <v>3</v>
      </c>
      <c r="EE218">
        <v>416980031</v>
      </c>
      <c r="EF218">
        <v>2</v>
      </c>
      <c r="EG218" t="s">
        <v>40</v>
      </c>
      <c r="EH218">
        <v>13</v>
      </c>
      <c r="EI218" t="s">
        <v>402</v>
      </c>
      <c r="EJ218">
        <v>1</v>
      </c>
      <c r="EK218">
        <v>13001</v>
      </c>
      <c r="EL218" t="s">
        <v>403</v>
      </c>
      <c r="EM218" t="s">
        <v>404</v>
      </c>
      <c r="EO218" t="s">
        <v>3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2.13</v>
      </c>
      <c r="EX218">
        <v>0.02</v>
      </c>
      <c r="EY218">
        <v>0</v>
      </c>
      <c r="FQ218">
        <v>0</v>
      </c>
      <c r="FR218">
        <v>0</v>
      </c>
      <c r="FS218">
        <v>0</v>
      </c>
      <c r="FX218">
        <v>94</v>
      </c>
      <c r="FY218">
        <v>51</v>
      </c>
      <c r="GA218" t="s">
        <v>3</v>
      </c>
      <c r="GD218">
        <v>1</v>
      </c>
      <c r="GF218">
        <v>-482164206</v>
      </c>
      <c r="GG218">
        <v>2</v>
      </c>
      <c r="GH218">
        <v>1</v>
      </c>
      <c r="GI218">
        <v>-2</v>
      </c>
      <c r="GJ218">
        <v>0</v>
      </c>
      <c r="GK218">
        <v>0</v>
      </c>
      <c r="GL218">
        <f t="shared" si="182"/>
        <v>0</v>
      </c>
      <c r="GM218">
        <f t="shared" si="183"/>
        <v>27.12</v>
      </c>
      <c r="GN218">
        <f t="shared" si="184"/>
        <v>27.12</v>
      </c>
      <c r="GO218">
        <f t="shared" si="185"/>
        <v>0</v>
      </c>
      <c r="GP218">
        <f t="shared" si="186"/>
        <v>0</v>
      </c>
      <c r="GR218">
        <v>0</v>
      </c>
      <c r="GS218">
        <v>0</v>
      </c>
      <c r="GT218">
        <v>0</v>
      </c>
      <c r="GU218" t="s">
        <v>3</v>
      </c>
      <c r="GV218">
        <f t="shared" si="187"/>
        <v>0</v>
      </c>
      <c r="GW218">
        <v>1</v>
      </c>
      <c r="GX218">
        <f t="shared" si="188"/>
        <v>0</v>
      </c>
      <c r="HA218">
        <v>0</v>
      </c>
      <c r="HB218">
        <v>0</v>
      </c>
      <c r="HC218">
        <f t="shared" si="189"/>
        <v>0</v>
      </c>
      <c r="HE218" t="s">
        <v>3</v>
      </c>
      <c r="HF218" t="s">
        <v>3</v>
      </c>
      <c r="HM218" t="s">
        <v>3</v>
      </c>
      <c r="HN218" t="s">
        <v>405</v>
      </c>
      <c r="HO218" t="s">
        <v>406</v>
      </c>
      <c r="HP218" t="s">
        <v>402</v>
      </c>
      <c r="HQ218" t="s">
        <v>402</v>
      </c>
      <c r="HS218">
        <v>0</v>
      </c>
      <c r="IK218">
        <v>0</v>
      </c>
    </row>
    <row r="219" spans="1:245" x14ac:dyDescent="0.2">
      <c r="A219">
        <v>17</v>
      </c>
      <c r="B219">
        <v>1</v>
      </c>
      <c r="C219">
        <f>ROW(SmtRes!A378)</f>
        <v>378</v>
      </c>
      <c r="D219">
        <f>ROW(EtalonRes!A380)</f>
        <v>380</v>
      </c>
      <c r="E219" t="s">
        <v>415</v>
      </c>
      <c r="F219" t="s">
        <v>416</v>
      </c>
      <c r="G219" t="s">
        <v>417</v>
      </c>
      <c r="H219" t="s">
        <v>116</v>
      </c>
      <c r="I219">
        <f>ROUND(1/100,7)</f>
        <v>0.01</v>
      </c>
      <c r="J219">
        <v>0</v>
      </c>
      <c r="K219">
        <f>ROUND(1/100,7)</f>
        <v>0.01</v>
      </c>
      <c r="O219">
        <f t="shared" si="169"/>
        <v>321.73</v>
      </c>
      <c r="P219">
        <f>SUMIF(SmtRes!AQ372:'SmtRes'!AQ378,"=1",SmtRes!DF372:'SmtRes'!DF378)</f>
        <v>0</v>
      </c>
      <c r="Q219">
        <f>SUMIF(SmtRes!AQ372:'SmtRes'!AQ378,"=1",SmtRes!DG372:'SmtRes'!DG378)</f>
        <v>0.2</v>
      </c>
      <c r="R219">
        <f>SUMIF(SmtRes!AQ372:'SmtRes'!AQ378,"=1",SmtRes!DH372:'SmtRes'!DH378)</f>
        <v>0.21000000000000002</v>
      </c>
      <c r="S219">
        <f>SUMIF(SmtRes!AQ372:'SmtRes'!AQ378,"=1",SmtRes!DI372:'SmtRes'!DI378)</f>
        <v>321.32</v>
      </c>
      <c r="T219">
        <f t="shared" si="170"/>
        <v>0</v>
      </c>
      <c r="U219">
        <f>SUMIF(SmtRes!AQ372:'SmtRes'!AQ378,"=1",SmtRes!CV372:'SmtRes'!CV378)</f>
        <v>0.64600000000000002</v>
      </c>
      <c r="V219">
        <f>SUMIF(SmtRes!AQ372:'SmtRes'!AQ378,"=1",SmtRes!CW372:'SmtRes'!CW378)</f>
        <v>3.9999999999999996E-4</v>
      </c>
      <c r="W219">
        <f t="shared" si="171"/>
        <v>0</v>
      </c>
      <c r="X219">
        <f t="shared" si="172"/>
        <v>321.52999999999997</v>
      </c>
      <c r="Y219">
        <f t="shared" si="173"/>
        <v>157.55000000000001</v>
      </c>
      <c r="AA219">
        <v>449016111</v>
      </c>
      <c r="AB219">
        <f t="shared" si="174"/>
        <v>32151.664199999999</v>
      </c>
      <c r="AC219">
        <f>ROUND((0),6)</f>
        <v>0</v>
      </c>
      <c r="AD219">
        <f>ROUND((((SUM(SmtRes!BR372:'SmtRes'!BR378))-(SUM(SmtRes!BS372:'SmtRes'!BS378)))+AE219),6)</f>
        <v>19.624199999999998</v>
      </c>
      <c r="AE219">
        <f>ROUND((SUM(SmtRes!BS372:'SmtRes'!BS378)),6)</f>
        <v>20.9834</v>
      </c>
      <c r="AF219">
        <f>ROUND((SUM(SmtRes!BT372:'SmtRes'!BT378)),6)</f>
        <v>32132.04</v>
      </c>
      <c r="AG219">
        <f t="shared" si="175"/>
        <v>0</v>
      </c>
      <c r="AH219">
        <f>(SUM(SmtRes!BU372:'SmtRes'!BU378))</f>
        <v>64.599999999999994</v>
      </c>
      <c r="AI219">
        <f>(SUM(SmtRes!BV372:'SmtRes'!BV378))</f>
        <v>0.04</v>
      </c>
      <c r="AJ219">
        <f t="shared" si="176"/>
        <v>0</v>
      </c>
      <c r="AK219">
        <v>32549.417599999997</v>
      </c>
      <c r="AL219">
        <v>376.77</v>
      </c>
      <c r="AM219">
        <v>19.624200000000002</v>
      </c>
      <c r="AN219">
        <v>20.9834</v>
      </c>
      <c r="AO219">
        <v>32132.039999999997</v>
      </c>
      <c r="AP219">
        <v>0</v>
      </c>
      <c r="AQ219">
        <v>64.599999999999994</v>
      </c>
      <c r="AR219">
        <v>0.04</v>
      </c>
      <c r="AS219">
        <v>0</v>
      </c>
      <c r="AT219">
        <v>100</v>
      </c>
      <c r="AU219">
        <v>49</v>
      </c>
      <c r="AV219">
        <v>1</v>
      </c>
      <c r="AW219">
        <v>1</v>
      </c>
      <c r="AZ219">
        <v>1</v>
      </c>
      <c r="BA219">
        <v>1</v>
      </c>
      <c r="BB219">
        <v>1</v>
      </c>
      <c r="BC219">
        <v>1</v>
      </c>
      <c r="BD219" t="s">
        <v>3</v>
      </c>
      <c r="BE219" t="s">
        <v>3</v>
      </c>
      <c r="BF219" t="s">
        <v>3</v>
      </c>
      <c r="BG219" t="s">
        <v>3</v>
      </c>
      <c r="BH219">
        <v>0</v>
      </c>
      <c r="BI219">
        <v>1</v>
      </c>
      <c r="BJ219" t="s">
        <v>418</v>
      </c>
      <c r="BM219">
        <v>15001</v>
      </c>
      <c r="BN219">
        <v>0</v>
      </c>
      <c r="BO219" t="s">
        <v>3</v>
      </c>
      <c r="BP219">
        <v>0</v>
      </c>
      <c r="BQ219">
        <v>2</v>
      </c>
      <c r="BR219">
        <v>0</v>
      </c>
      <c r="BS219">
        <v>1</v>
      </c>
      <c r="BT219">
        <v>1</v>
      </c>
      <c r="BU219">
        <v>1</v>
      </c>
      <c r="BV219">
        <v>1</v>
      </c>
      <c r="BW219">
        <v>1</v>
      </c>
      <c r="BX219">
        <v>1</v>
      </c>
      <c r="BY219" t="s">
        <v>3</v>
      </c>
      <c r="BZ219">
        <v>100</v>
      </c>
      <c r="CA219">
        <v>49</v>
      </c>
      <c r="CB219" t="s">
        <v>3</v>
      </c>
      <c r="CE219">
        <v>0</v>
      </c>
      <c r="CF219">
        <v>0</v>
      </c>
      <c r="CG219">
        <v>0</v>
      </c>
      <c r="CM219">
        <v>0</v>
      </c>
      <c r="CN219" t="s">
        <v>3</v>
      </c>
      <c r="CO219">
        <v>0</v>
      </c>
      <c r="CP219">
        <f t="shared" si="177"/>
        <v>321.72999999999996</v>
      </c>
      <c r="CQ219">
        <f>SUMIF(SmtRes!AQ372:'SmtRes'!AQ378,"=1",SmtRes!AA372:'SmtRes'!AA378)</f>
        <v>246.38</v>
      </c>
      <c r="CR219">
        <f>SUMIF(SmtRes!AQ372:'SmtRes'!AQ378,"=1",SmtRes!AB372:'SmtRes'!AB378)</f>
        <v>699.55000000000007</v>
      </c>
      <c r="CS219">
        <f>SUMIF(SmtRes!AQ372:'SmtRes'!AQ378,"=1",SmtRes!AC372:'SmtRes'!AC378)</f>
        <v>1018.96</v>
      </c>
      <c r="CT219">
        <f>SUMIF(SmtRes!AQ372:'SmtRes'!AQ378,"=1",SmtRes!AD372:'SmtRes'!AD378)</f>
        <v>497.4</v>
      </c>
      <c r="CU219">
        <f t="shared" si="178"/>
        <v>0</v>
      </c>
      <c r="CV219">
        <f>SUMIF(SmtRes!AQ372:'SmtRes'!AQ378,"=1",SmtRes!BU372:'SmtRes'!BU378)</f>
        <v>64.599999999999994</v>
      </c>
      <c r="CW219">
        <f>SUMIF(SmtRes!AQ372:'SmtRes'!AQ378,"=1",SmtRes!BV372:'SmtRes'!BV378)</f>
        <v>0.04</v>
      </c>
      <c r="CX219">
        <f t="shared" si="179"/>
        <v>0</v>
      </c>
      <c r="CY219">
        <f t="shared" si="180"/>
        <v>321.52999999999997</v>
      </c>
      <c r="CZ219">
        <f t="shared" si="181"/>
        <v>157.5497</v>
      </c>
      <c r="DC219" t="s">
        <v>3</v>
      </c>
      <c r="DD219" t="s">
        <v>23</v>
      </c>
      <c r="DE219" t="s">
        <v>3</v>
      </c>
      <c r="DF219" t="s">
        <v>3</v>
      </c>
      <c r="DG219" t="s">
        <v>3</v>
      </c>
      <c r="DH219" t="s">
        <v>3</v>
      </c>
      <c r="DI219" t="s">
        <v>3</v>
      </c>
      <c r="DJ219" t="s">
        <v>3</v>
      </c>
      <c r="DK219" t="s">
        <v>3</v>
      </c>
      <c r="DL219" t="s">
        <v>3</v>
      </c>
      <c r="DM219" t="s">
        <v>3</v>
      </c>
      <c r="DN219">
        <v>0</v>
      </c>
      <c r="DO219">
        <v>0</v>
      </c>
      <c r="DP219">
        <v>1</v>
      </c>
      <c r="DQ219">
        <v>1</v>
      </c>
      <c r="DU219">
        <v>1005</v>
      </c>
      <c r="DV219" t="s">
        <v>116</v>
      </c>
      <c r="DW219" t="s">
        <v>116</v>
      </c>
      <c r="DX219">
        <v>100</v>
      </c>
      <c r="DZ219" t="s">
        <v>3</v>
      </c>
      <c r="EA219" t="s">
        <v>3</v>
      </c>
      <c r="EB219" t="s">
        <v>3</v>
      </c>
      <c r="EC219" t="s">
        <v>3</v>
      </c>
      <c r="EE219">
        <v>416980054</v>
      </c>
      <c r="EF219">
        <v>2</v>
      </c>
      <c r="EG219" t="s">
        <v>40</v>
      </c>
      <c r="EH219">
        <v>15</v>
      </c>
      <c r="EI219" t="s">
        <v>419</v>
      </c>
      <c r="EJ219">
        <v>1</v>
      </c>
      <c r="EK219">
        <v>15001</v>
      </c>
      <c r="EL219" t="s">
        <v>419</v>
      </c>
      <c r="EM219" t="s">
        <v>420</v>
      </c>
      <c r="EO219" t="s">
        <v>3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64.599999999999994</v>
      </c>
      <c r="EX219">
        <v>0.04</v>
      </c>
      <c r="EY219">
        <v>0</v>
      </c>
      <c r="FQ219">
        <v>0</v>
      </c>
      <c r="FR219">
        <v>0</v>
      </c>
      <c r="FS219">
        <v>0</v>
      </c>
      <c r="FX219">
        <v>100</v>
      </c>
      <c r="FY219">
        <v>49</v>
      </c>
      <c r="GA219" t="s">
        <v>3</v>
      </c>
      <c r="GD219">
        <v>1</v>
      </c>
      <c r="GF219">
        <v>-1992918046</v>
      </c>
      <c r="GG219">
        <v>2</v>
      </c>
      <c r="GH219">
        <v>1</v>
      </c>
      <c r="GI219">
        <v>-2</v>
      </c>
      <c r="GJ219">
        <v>0</v>
      </c>
      <c r="GK219">
        <v>0</v>
      </c>
      <c r="GL219">
        <f t="shared" si="182"/>
        <v>0</v>
      </c>
      <c r="GM219">
        <f t="shared" si="183"/>
        <v>800.81</v>
      </c>
      <c r="GN219">
        <f t="shared" si="184"/>
        <v>800.81</v>
      </c>
      <c r="GO219">
        <f t="shared" si="185"/>
        <v>0</v>
      </c>
      <c r="GP219">
        <f t="shared" si="186"/>
        <v>0</v>
      </c>
      <c r="GR219">
        <v>0</v>
      </c>
      <c r="GS219">
        <v>0</v>
      </c>
      <c r="GT219">
        <v>0</v>
      </c>
      <c r="GU219" t="s">
        <v>3</v>
      </c>
      <c r="GV219">
        <f t="shared" si="187"/>
        <v>0</v>
      </c>
      <c r="GW219">
        <v>1</v>
      </c>
      <c r="GX219">
        <f t="shared" si="188"/>
        <v>0</v>
      </c>
      <c r="HA219">
        <v>0</v>
      </c>
      <c r="HB219">
        <v>0</v>
      </c>
      <c r="HC219">
        <f t="shared" si="189"/>
        <v>0</v>
      </c>
      <c r="HE219" t="s">
        <v>3</v>
      </c>
      <c r="HF219" t="s">
        <v>3</v>
      </c>
      <c r="HM219" t="s">
        <v>3</v>
      </c>
      <c r="HN219" t="s">
        <v>421</v>
      </c>
      <c r="HO219" t="s">
        <v>422</v>
      </c>
      <c r="HP219" t="s">
        <v>419</v>
      </c>
      <c r="HQ219" t="s">
        <v>419</v>
      </c>
      <c r="HS219">
        <v>0</v>
      </c>
      <c r="IK219">
        <v>0</v>
      </c>
    </row>
    <row r="220" spans="1:245" x14ac:dyDescent="0.2">
      <c r="A220">
        <v>18</v>
      </c>
      <c r="B220">
        <v>1</v>
      </c>
      <c r="C220">
        <v>377</v>
      </c>
      <c r="E220" t="s">
        <v>423</v>
      </c>
      <c r="F220" t="s">
        <v>375</v>
      </c>
      <c r="G220" t="s">
        <v>376</v>
      </c>
      <c r="H220" t="s">
        <v>83</v>
      </c>
      <c r="I220">
        <f>I219*J220</f>
        <v>0</v>
      </c>
      <c r="J220">
        <v>0</v>
      </c>
      <c r="K220">
        <v>2.46E-2</v>
      </c>
      <c r="O220">
        <f t="shared" si="169"/>
        <v>0</v>
      </c>
      <c r="P220">
        <f>ROUND(CQ220*I220,2)</f>
        <v>0</v>
      </c>
      <c r="Q220">
        <f>ROUND(CR220*I220,2)</f>
        <v>0</v>
      </c>
      <c r="R220">
        <f>ROUND(CS220*I220,2)</f>
        <v>0</v>
      </c>
      <c r="S220">
        <f>ROUND(CT220*I220,2)</f>
        <v>0</v>
      </c>
      <c r="T220">
        <f t="shared" si="170"/>
        <v>0</v>
      </c>
      <c r="U220">
        <f>ROUND(CV220*I220,7)</f>
        <v>0</v>
      </c>
      <c r="V220">
        <f>ROUND(CW220*I220,7)</f>
        <v>0</v>
      </c>
      <c r="W220">
        <f t="shared" si="171"/>
        <v>0</v>
      </c>
      <c r="X220">
        <f t="shared" si="172"/>
        <v>0</v>
      </c>
      <c r="Y220">
        <f t="shared" si="173"/>
        <v>0</v>
      </c>
      <c r="AA220">
        <v>449016111</v>
      </c>
      <c r="AB220">
        <f t="shared" si="174"/>
        <v>0</v>
      </c>
      <c r="AC220">
        <f>ROUND((ES220),6)</f>
        <v>0</v>
      </c>
      <c r="AD220">
        <f>ROUND((((ET220)-(EU220))+AE220),6)</f>
        <v>0</v>
      </c>
      <c r="AE220">
        <f>ROUND((EU220),6)</f>
        <v>0</v>
      </c>
      <c r="AF220">
        <f>ROUND((EV220),6)</f>
        <v>0</v>
      </c>
      <c r="AG220">
        <f t="shared" si="175"/>
        <v>0</v>
      </c>
      <c r="AH220">
        <f>(EW220)</f>
        <v>0</v>
      </c>
      <c r="AI220">
        <f>(EX220)</f>
        <v>0</v>
      </c>
      <c r="AJ220">
        <f t="shared" si="176"/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100</v>
      </c>
      <c r="AU220">
        <v>49</v>
      </c>
      <c r="AV220">
        <v>1</v>
      </c>
      <c r="AW220">
        <v>1</v>
      </c>
      <c r="AZ220">
        <v>1</v>
      </c>
      <c r="BA220">
        <v>1</v>
      </c>
      <c r="BB220">
        <v>1</v>
      </c>
      <c r="BC220">
        <v>1</v>
      </c>
      <c r="BD220" t="s">
        <v>3</v>
      </c>
      <c r="BE220" t="s">
        <v>3</v>
      </c>
      <c r="BF220" t="s">
        <v>3</v>
      </c>
      <c r="BG220" t="s">
        <v>3</v>
      </c>
      <c r="BH220">
        <v>3</v>
      </c>
      <c r="BI220">
        <v>1</v>
      </c>
      <c r="BJ220" t="s">
        <v>3</v>
      </c>
      <c r="BM220">
        <v>15001</v>
      </c>
      <c r="BN220">
        <v>0</v>
      </c>
      <c r="BO220" t="s">
        <v>3</v>
      </c>
      <c r="BP220">
        <v>0</v>
      </c>
      <c r="BQ220">
        <v>2</v>
      </c>
      <c r="BR220">
        <v>0</v>
      </c>
      <c r="BS220">
        <v>1</v>
      </c>
      <c r="BT220">
        <v>1</v>
      </c>
      <c r="BU220">
        <v>1</v>
      </c>
      <c r="BV220">
        <v>1</v>
      </c>
      <c r="BW220">
        <v>1</v>
      </c>
      <c r="BX220">
        <v>1</v>
      </c>
      <c r="BY220" t="s">
        <v>3</v>
      </c>
      <c r="BZ220">
        <v>100</v>
      </c>
      <c r="CA220">
        <v>49</v>
      </c>
      <c r="CB220" t="s">
        <v>3</v>
      </c>
      <c r="CE220">
        <v>0</v>
      </c>
      <c r="CF220">
        <v>0</v>
      </c>
      <c r="CG220">
        <v>0</v>
      </c>
      <c r="CM220">
        <v>0</v>
      </c>
      <c r="CN220" t="s">
        <v>3</v>
      </c>
      <c r="CO220">
        <v>0</v>
      </c>
      <c r="CP220">
        <f t="shared" si="177"/>
        <v>0</v>
      </c>
      <c r="CQ220">
        <f>ROUND(AL220*BC220,2)</f>
        <v>0</v>
      </c>
      <c r="CR220">
        <f>ROUND(AM220*BB220,2)</f>
        <v>0</v>
      </c>
      <c r="CS220">
        <f>ROUND(AN220*BS220,2)</f>
        <v>0</v>
      </c>
      <c r="CT220">
        <f>ROUND(AO220*BA220,2)</f>
        <v>0</v>
      </c>
      <c r="CU220">
        <f t="shared" si="178"/>
        <v>0</v>
      </c>
      <c r="CV220">
        <f>AH220</f>
        <v>0</v>
      </c>
      <c r="CW220">
        <f>AI220</f>
        <v>0</v>
      </c>
      <c r="CX220">
        <f t="shared" si="179"/>
        <v>0</v>
      </c>
      <c r="CY220">
        <f t="shared" si="180"/>
        <v>0</v>
      </c>
      <c r="CZ220">
        <f t="shared" si="181"/>
        <v>0</v>
      </c>
      <c r="DC220" t="s">
        <v>3</v>
      </c>
      <c r="DD220" t="s">
        <v>3</v>
      </c>
      <c r="DE220" t="s">
        <v>3</v>
      </c>
      <c r="DF220" t="s">
        <v>3</v>
      </c>
      <c r="DG220" t="s">
        <v>3</v>
      </c>
      <c r="DH220" t="s">
        <v>3</v>
      </c>
      <c r="DI220" t="s">
        <v>3</v>
      </c>
      <c r="DJ220" t="s">
        <v>3</v>
      </c>
      <c r="DK220" t="s">
        <v>3</v>
      </c>
      <c r="DL220" t="s">
        <v>3</v>
      </c>
      <c r="DM220" t="s">
        <v>3</v>
      </c>
      <c r="DN220">
        <v>0</v>
      </c>
      <c r="DO220">
        <v>0</v>
      </c>
      <c r="DP220">
        <v>1</v>
      </c>
      <c r="DQ220">
        <v>1</v>
      </c>
      <c r="DU220">
        <v>1009</v>
      </c>
      <c r="DV220" t="s">
        <v>83</v>
      </c>
      <c r="DW220" t="s">
        <v>83</v>
      </c>
      <c r="DX220">
        <v>1000</v>
      </c>
      <c r="DZ220" t="s">
        <v>3</v>
      </c>
      <c r="EA220" t="s">
        <v>3</v>
      </c>
      <c r="EB220" t="s">
        <v>3</v>
      </c>
      <c r="EC220" t="s">
        <v>3</v>
      </c>
      <c r="EE220">
        <v>416980054</v>
      </c>
      <c r="EF220">
        <v>2</v>
      </c>
      <c r="EG220" t="s">
        <v>40</v>
      </c>
      <c r="EH220">
        <v>15</v>
      </c>
      <c r="EI220" t="s">
        <v>419</v>
      </c>
      <c r="EJ220">
        <v>1</v>
      </c>
      <c r="EK220">
        <v>15001</v>
      </c>
      <c r="EL220" t="s">
        <v>419</v>
      </c>
      <c r="EM220" t="s">
        <v>420</v>
      </c>
      <c r="EO220" t="s">
        <v>3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FQ220">
        <v>0</v>
      </c>
      <c r="FR220">
        <v>0</v>
      </c>
      <c r="FS220">
        <v>0</v>
      </c>
      <c r="FX220">
        <v>100</v>
      </c>
      <c r="FY220">
        <v>49</v>
      </c>
      <c r="GA220" t="s">
        <v>3</v>
      </c>
      <c r="GD220">
        <v>1</v>
      </c>
      <c r="GF220">
        <v>84301199</v>
      </c>
      <c r="GG220">
        <v>2</v>
      </c>
      <c r="GH220">
        <v>1</v>
      </c>
      <c r="GI220">
        <v>-2</v>
      </c>
      <c r="GJ220">
        <v>0</v>
      </c>
      <c r="GK220">
        <v>0</v>
      </c>
      <c r="GL220">
        <f t="shared" si="182"/>
        <v>0</v>
      </c>
      <c r="GM220">
        <f t="shared" si="183"/>
        <v>0</v>
      </c>
      <c r="GN220">
        <f t="shared" si="184"/>
        <v>0</v>
      </c>
      <c r="GO220">
        <f t="shared" si="185"/>
        <v>0</v>
      </c>
      <c r="GP220">
        <f t="shared" si="186"/>
        <v>0</v>
      </c>
      <c r="GR220">
        <v>0</v>
      </c>
      <c r="GS220">
        <v>0</v>
      </c>
      <c r="GT220">
        <v>0</v>
      </c>
      <c r="GU220" t="s">
        <v>3</v>
      </c>
      <c r="GV220">
        <f t="shared" si="187"/>
        <v>0</v>
      </c>
      <c r="GW220">
        <v>1</v>
      </c>
      <c r="GX220">
        <f t="shared" si="188"/>
        <v>0</v>
      </c>
      <c r="HA220">
        <v>0</v>
      </c>
      <c r="HB220">
        <v>0</v>
      </c>
      <c r="HC220">
        <f t="shared" si="189"/>
        <v>0</v>
      </c>
      <c r="HE220" t="s">
        <v>3</v>
      </c>
      <c r="HF220" t="s">
        <v>3</v>
      </c>
      <c r="HM220" t="s">
        <v>23</v>
      </c>
      <c r="HN220" t="s">
        <v>421</v>
      </c>
      <c r="HO220" t="s">
        <v>422</v>
      </c>
      <c r="HP220" t="s">
        <v>419</v>
      </c>
      <c r="HQ220" t="s">
        <v>419</v>
      </c>
      <c r="HS220">
        <v>0</v>
      </c>
      <c r="IK220">
        <v>0</v>
      </c>
    </row>
    <row r="221" spans="1:245" x14ac:dyDescent="0.2">
      <c r="A221">
        <v>17</v>
      </c>
      <c r="B221">
        <v>1</v>
      </c>
      <c r="C221">
        <f>ROW(SmtRes!A385)</f>
        <v>385</v>
      </c>
      <c r="D221">
        <f>ROW(EtalonRes!A387)</f>
        <v>387</v>
      </c>
      <c r="E221" t="s">
        <v>424</v>
      </c>
      <c r="F221" t="s">
        <v>425</v>
      </c>
      <c r="G221" t="s">
        <v>426</v>
      </c>
      <c r="H221" t="s">
        <v>116</v>
      </c>
      <c r="I221">
        <f>ROUND(1/100,7)</f>
        <v>0.01</v>
      </c>
      <c r="J221">
        <v>0</v>
      </c>
      <c r="K221">
        <f>ROUND(1/100,7)</f>
        <v>0.01</v>
      </c>
      <c r="O221">
        <f t="shared" si="169"/>
        <v>55.62</v>
      </c>
      <c r="P221">
        <f>SUMIF(SmtRes!AQ379:'SmtRes'!AQ385,"=1",SmtRes!DF379:'SmtRes'!DF385)</f>
        <v>0</v>
      </c>
      <c r="Q221">
        <f>SUMIF(SmtRes!AQ379:'SmtRes'!AQ385,"=1",SmtRes!DG379:'SmtRes'!DG385)</f>
        <v>0.2</v>
      </c>
      <c r="R221">
        <f>SUMIF(SmtRes!AQ379:'SmtRes'!AQ385,"=1",SmtRes!DH379:'SmtRes'!DH385)</f>
        <v>0.21000000000000002</v>
      </c>
      <c r="S221">
        <f>SUMIF(SmtRes!AQ379:'SmtRes'!AQ385,"=1",SmtRes!DI379:'SmtRes'!DI385)</f>
        <v>55.21</v>
      </c>
      <c r="T221">
        <f t="shared" si="170"/>
        <v>0</v>
      </c>
      <c r="U221">
        <f>SUMIF(SmtRes!AQ379:'SmtRes'!AQ385,"=1",SmtRes!CV379:'SmtRes'!CV385)</f>
        <v>0.111</v>
      </c>
      <c r="V221">
        <f>SUMIF(SmtRes!AQ379:'SmtRes'!AQ385,"=1",SmtRes!CW379:'SmtRes'!CW385)</f>
        <v>3.9999999999999996E-4</v>
      </c>
      <c r="W221">
        <f t="shared" si="171"/>
        <v>0</v>
      </c>
      <c r="X221">
        <f t="shared" si="172"/>
        <v>55.42</v>
      </c>
      <c r="Y221">
        <f t="shared" si="173"/>
        <v>27.16</v>
      </c>
      <c r="AA221">
        <v>449016111</v>
      </c>
      <c r="AB221">
        <f t="shared" si="174"/>
        <v>5540.7641999999996</v>
      </c>
      <c r="AC221">
        <f>ROUND((0),6)</f>
        <v>0</v>
      </c>
      <c r="AD221">
        <f>ROUND((((SUM(SmtRes!BR379:'SmtRes'!BR385))-(SUM(SmtRes!BS379:'SmtRes'!BS385)))+AE221),6)</f>
        <v>19.624199999999998</v>
      </c>
      <c r="AE221">
        <f>ROUND((SUM(SmtRes!BS379:'SmtRes'!BS385)),6)</f>
        <v>20.9834</v>
      </c>
      <c r="AF221">
        <f>ROUND((SUM(SmtRes!BT379:'SmtRes'!BT385)),6)</f>
        <v>5521.14</v>
      </c>
      <c r="AG221">
        <f t="shared" si="175"/>
        <v>0</v>
      </c>
      <c r="AH221">
        <f>(SUM(SmtRes!BU379:'SmtRes'!BU385))</f>
        <v>11.1</v>
      </c>
      <c r="AI221">
        <f>(SUM(SmtRes!BV379:'SmtRes'!BV385))</f>
        <v>0.04</v>
      </c>
      <c r="AJ221">
        <f t="shared" si="176"/>
        <v>0</v>
      </c>
      <c r="AK221">
        <v>5993.9505999999992</v>
      </c>
      <c r="AL221">
        <v>432.20300000000003</v>
      </c>
      <c r="AM221">
        <v>19.624200000000002</v>
      </c>
      <c r="AN221">
        <v>20.9834</v>
      </c>
      <c r="AO221">
        <v>5521.1399999999994</v>
      </c>
      <c r="AP221">
        <v>0</v>
      </c>
      <c r="AQ221">
        <v>11.1</v>
      </c>
      <c r="AR221">
        <v>0.04</v>
      </c>
      <c r="AS221">
        <v>0</v>
      </c>
      <c r="AT221">
        <v>100</v>
      </c>
      <c r="AU221">
        <v>49</v>
      </c>
      <c r="AV221">
        <v>1</v>
      </c>
      <c r="AW221">
        <v>1</v>
      </c>
      <c r="AZ221">
        <v>1</v>
      </c>
      <c r="BA221">
        <v>1</v>
      </c>
      <c r="BB221">
        <v>1</v>
      </c>
      <c r="BC221">
        <v>1</v>
      </c>
      <c r="BD221" t="s">
        <v>3</v>
      </c>
      <c r="BE221" t="s">
        <v>3</v>
      </c>
      <c r="BF221" t="s">
        <v>3</v>
      </c>
      <c r="BG221" t="s">
        <v>3</v>
      </c>
      <c r="BH221">
        <v>0</v>
      </c>
      <c r="BI221">
        <v>1</v>
      </c>
      <c r="BJ221" t="s">
        <v>427</v>
      </c>
      <c r="BM221">
        <v>15001</v>
      </c>
      <c r="BN221">
        <v>0</v>
      </c>
      <c r="BO221" t="s">
        <v>3</v>
      </c>
      <c r="BP221">
        <v>0</v>
      </c>
      <c r="BQ221">
        <v>2</v>
      </c>
      <c r="BR221">
        <v>0</v>
      </c>
      <c r="BS221">
        <v>1</v>
      </c>
      <c r="BT221">
        <v>1</v>
      </c>
      <c r="BU221">
        <v>1</v>
      </c>
      <c r="BV221">
        <v>1</v>
      </c>
      <c r="BW221">
        <v>1</v>
      </c>
      <c r="BX221">
        <v>1</v>
      </c>
      <c r="BY221" t="s">
        <v>3</v>
      </c>
      <c r="BZ221">
        <v>100</v>
      </c>
      <c r="CA221">
        <v>49</v>
      </c>
      <c r="CB221" t="s">
        <v>3</v>
      </c>
      <c r="CE221">
        <v>0</v>
      </c>
      <c r="CF221">
        <v>0</v>
      </c>
      <c r="CG221">
        <v>0</v>
      </c>
      <c r="CM221">
        <v>0</v>
      </c>
      <c r="CN221" t="s">
        <v>3</v>
      </c>
      <c r="CO221">
        <v>0</v>
      </c>
      <c r="CP221">
        <f t="shared" si="177"/>
        <v>55.620000000000005</v>
      </c>
      <c r="CQ221">
        <f>SUMIF(SmtRes!AQ379:'SmtRes'!AQ385,"=1",SmtRes!AA379:'SmtRes'!AA385)</f>
        <v>246.38</v>
      </c>
      <c r="CR221">
        <f>SUMIF(SmtRes!AQ379:'SmtRes'!AQ385,"=1",SmtRes!AB379:'SmtRes'!AB385)</f>
        <v>699.55000000000007</v>
      </c>
      <c r="CS221">
        <f>SUMIF(SmtRes!AQ379:'SmtRes'!AQ385,"=1",SmtRes!AC379:'SmtRes'!AC385)</f>
        <v>1018.96</v>
      </c>
      <c r="CT221">
        <f>SUMIF(SmtRes!AQ379:'SmtRes'!AQ385,"=1",SmtRes!AD379:'SmtRes'!AD385)</f>
        <v>497.4</v>
      </c>
      <c r="CU221">
        <f t="shared" si="178"/>
        <v>0</v>
      </c>
      <c r="CV221">
        <f>SUMIF(SmtRes!AQ379:'SmtRes'!AQ385,"=1",SmtRes!BU379:'SmtRes'!BU385)</f>
        <v>11.1</v>
      </c>
      <c r="CW221">
        <f>SUMIF(SmtRes!AQ379:'SmtRes'!AQ385,"=1",SmtRes!BV379:'SmtRes'!BV385)</f>
        <v>0.04</v>
      </c>
      <c r="CX221">
        <f t="shared" si="179"/>
        <v>0</v>
      </c>
      <c r="CY221">
        <f t="shared" si="180"/>
        <v>55.42</v>
      </c>
      <c r="CZ221">
        <f t="shared" si="181"/>
        <v>27.155799999999999</v>
      </c>
      <c r="DC221" t="s">
        <v>3</v>
      </c>
      <c r="DD221" t="s">
        <v>23</v>
      </c>
      <c r="DE221" t="s">
        <v>3</v>
      </c>
      <c r="DF221" t="s">
        <v>3</v>
      </c>
      <c r="DG221" t="s">
        <v>3</v>
      </c>
      <c r="DH221" t="s">
        <v>3</v>
      </c>
      <c r="DI221" t="s">
        <v>3</v>
      </c>
      <c r="DJ221" t="s">
        <v>3</v>
      </c>
      <c r="DK221" t="s">
        <v>3</v>
      </c>
      <c r="DL221" t="s">
        <v>3</v>
      </c>
      <c r="DM221" t="s">
        <v>3</v>
      </c>
      <c r="DN221">
        <v>0</v>
      </c>
      <c r="DO221">
        <v>0</v>
      </c>
      <c r="DP221">
        <v>1</v>
      </c>
      <c r="DQ221">
        <v>1</v>
      </c>
      <c r="DU221">
        <v>1005</v>
      </c>
      <c r="DV221" t="s">
        <v>116</v>
      </c>
      <c r="DW221" t="s">
        <v>116</v>
      </c>
      <c r="DX221">
        <v>100</v>
      </c>
      <c r="DZ221" t="s">
        <v>3</v>
      </c>
      <c r="EA221" t="s">
        <v>3</v>
      </c>
      <c r="EB221" t="s">
        <v>3</v>
      </c>
      <c r="EC221" t="s">
        <v>3</v>
      </c>
      <c r="EE221">
        <v>416980054</v>
      </c>
      <c r="EF221">
        <v>2</v>
      </c>
      <c r="EG221" t="s">
        <v>40</v>
      </c>
      <c r="EH221">
        <v>15</v>
      </c>
      <c r="EI221" t="s">
        <v>419</v>
      </c>
      <c r="EJ221">
        <v>1</v>
      </c>
      <c r="EK221">
        <v>15001</v>
      </c>
      <c r="EL221" t="s">
        <v>419</v>
      </c>
      <c r="EM221" t="s">
        <v>420</v>
      </c>
      <c r="EO221" t="s">
        <v>3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11.1</v>
      </c>
      <c r="EX221">
        <v>0.04</v>
      </c>
      <c r="EY221">
        <v>0</v>
      </c>
      <c r="FQ221">
        <v>0</v>
      </c>
      <c r="FR221">
        <v>0</v>
      </c>
      <c r="FS221">
        <v>0</v>
      </c>
      <c r="FX221">
        <v>100</v>
      </c>
      <c r="FY221">
        <v>49</v>
      </c>
      <c r="GA221" t="s">
        <v>3</v>
      </c>
      <c r="GD221">
        <v>1</v>
      </c>
      <c r="GF221">
        <v>1941683541</v>
      </c>
      <c r="GG221">
        <v>2</v>
      </c>
      <c r="GH221">
        <v>1</v>
      </c>
      <c r="GI221">
        <v>-2</v>
      </c>
      <c r="GJ221">
        <v>0</v>
      </c>
      <c r="GK221">
        <v>0</v>
      </c>
      <c r="GL221">
        <f t="shared" si="182"/>
        <v>0</v>
      </c>
      <c r="GM221">
        <f t="shared" si="183"/>
        <v>138.19999999999999</v>
      </c>
      <c r="GN221">
        <f t="shared" si="184"/>
        <v>138.19999999999999</v>
      </c>
      <c r="GO221">
        <f t="shared" si="185"/>
        <v>0</v>
      </c>
      <c r="GP221">
        <f t="shared" si="186"/>
        <v>0</v>
      </c>
      <c r="GR221">
        <v>0</v>
      </c>
      <c r="GS221">
        <v>0</v>
      </c>
      <c r="GT221">
        <v>0</v>
      </c>
      <c r="GU221" t="s">
        <v>3</v>
      </c>
      <c r="GV221">
        <f t="shared" si="187"/>
        <v>0</v>
      </c>
      <c r="GW221">
        <v>1</v>
      </c>
      <c r="GX221">
        <f t="shared" si="188"/>
        <v>0</v>
      </c>
      <c r="HA221">
        <v>0</v>
      </c>
      <c r="HB221">
        <v>0</v>
      </c>
      <c r="HC221">
        <f t="shared" si="189"/>
        <v>0</v>
      </c>
      <c r="HE221" t="s">
        <v>3</v>
      </c>
      <c r="HF221" t="s">
        <v>3</v>
      </c>
      <c r="HM221" t="s">
        <v>3</v>
      </c>
      <c r="HN221" t="s">
        <v>421</v>
      </c>
      <c r="HO221" t="s">
        <v>422</v>
      </c>
      <c r="HP221" t="s">
        <v>419</v>
      </c>
      <c r="HQ221" t="s">
        <v>419</v>
      </c>
      <c r="HS221">
        <v>0</v>
      </c>
      <c r="IK221">
        <v>0</v>
      </c>
    </row>
    <row r="222" spans="1:245" x14ac:dyDescent="0.2">
      <c r="A222">
        <v>18</v>
      </c>
      <c r="B222">
        <v>1</v>
      </c>
      <c r="C222">
        <v>384</v>
      </c>
      <c r="E222" t="s">
        <v>428</v>
      </c>
      <c r="F222" t="s">
        <v>375</v>
      </c>
      <c r="G222" t="s">
        <v>376</v>
      </c>
      <c r="H222" t="s">
        <v>83</v>
      </c>
      <c r="I222">
        <f>I221*J222</f>
        <v>0</v>
      </c>
      <c r="J222">
        <v>0</v>
      </c>
      <c r="K222">
        <v>2.7300000000000001E-2</v>
      </c>
      <c r="O222">
        <f t="shared" si="169"/>
        <v>0</v>
      </c>
      <c r="P222">
        <f>ROUND(CQ222*I222,2)</f>
        <v>0</v>
      </c>
      <c r="Q222">
        <f>ROUND(CR222*I222,2)</f>
        <v>0</v>
      </c>
      <c r="R222">
        <f>ROUND(CS222*I222,2)</f>
        <v>0</v>
      </c>
      <c r="S222">
        <f>ROUND(CT222*I222,2)</f>
        <v>0</v>
      </c>
      <c r="T222">
        <f t="shared" si="170"/>
        <v>0</v>
      </c>
      <c r="U222">
        <f>ROUND(CV222*I222,7)</f>
        <v>0</v>
      </c>
      <c r="V222">
        <f>ROUND(CW222*I222,7)</f>
        <v>0</v>
      </c>
      <c r="W222">
        <f t="shared" si="171"/>
        <v>0</v>
      </c>
      <c r="X222">
        <f t="shared" si="172"/>
        <v>0</v>
      </c>
      <c r="Y222">
        <f t="shared" si="173"/>
        <v>0</v>
      </c>
      <c r="AA222">
        <v>449016111</v>
      </c>
      <c r="AB222">
        <f t="shared" si="174"/>
        <v>0</v>
      </c>
      <c r="AC222">
        <f>ROUND((ES222),6)</f>
        <v>0</v>
      </c>
      <c r="AD222">
        <f>ROUND((((ET222)-(EU222))+AE222),6)</f>
        <v>0</v>
      </c>
      <c r="AE222">
        <f>ROUND((EU222),6)</f>
        <v>0</v>
      </c>
      <c r="AF222">
        <f>ROUND((EV222),6)</f>
        <v>0</v>
      </c>
      <c r="AG222">
        <f t="shared" si="175"/>
        <v>0</v>
      </c>
      <c r="AH222">
        <f>(EW222)</f>
        <v>0</v>
      </c>
      <c r="AI222">
        <f>(EX222)</f>
        <v>0</v>
      </c>
      <c r="AJ222">
        <f t="shared" si="176"/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100</v>
      </c>
      <c r="AU222">
        <v>49</v>
      </c>
      <c r="AV222">
        <v>1</v>
      </c>
      <c r="AW222">
        <v>1</v>
      </c>
      <c r="AZ222">
        <v>1</v>
      </c>
      <c r="BA222">
        <v>1</v>
      </c>
      <c r="BB222">
        <v>1</v>
      </c>
      <c r="BC222">
        <v>1</v>
      </c>
      <c r="BD222" t="s">
        <v>3</v>
      </c>
      <c r="BE222" t="s">
        <v>3</v>
      </c>
      <c r="BF222" t="s">
        <v>3</v>
      </c>
      <c r="BG222" t="s">
        <v>3</v>
      </c>
      <c r="BH222">
        <v>3</v>
      </c>
      <c r="BI222">
        <v>1</v>
      </c>
      <c r="BJ222" t="s">
        <v>3</v>
      </c>
      <c r="BM222">
        <v>15001</v>
      </c>
      <c r="BN222">
        <v>0</v>
      </c>
      <c r="BO222" t="s">
        <v>3</v>
      </c>
      <c r="BP222">
        <v>0</v>
      </c>
      <c r="BQ222">
        <v>2</v>
      </c>
      <c r="BR222">
        <v>0</v>
      </c>
      <c r="BS222">
        <v>1</v>
      </c>
      <c r="BT222">
        <v>1</v>
      </c>
      <c r="BU222">
        <v>1</v>
      </c>
      <c r="BV222">
        <v>1</v>
      </c>
      <c r="BW222">
        <v>1</v>
      </c>
      <c r="BX222">
        <v>1</v>
      </c>
      <c r="BY222" t="s">
        <v>3</v>
      </c>
      <c r="BZ222">
        <v>100</v>
      </c>
      <c r="CA222">
        <v>49</v>
      </c>
      <c r="CB222" t="s">
        <v>3</v>
      </c>
      <c r="CE222">
        <v>0</v>
      </c>
      <c r="CF222">
        <v>0</v>
      </c>
      <c r="CG222">
        <v>0</v>
      </c>
      <c r="CM222">
        <v>0</v>
      </c>
      <c r="CN222" t="s">
        <v>3</v>
      </c>
      <c r="CO222">
        <v>0</v>
      </c>
      <c r="CP222">
        <f t="shared" si="177"/>
        <v>0</v>
      </c>
      <c r="CQ222">
        <f>ROUND(AL222*BC222,2)</f>
        <v>0</v>
      </c>
      <c r="CR222">
        <f>ROUND(AM222*BB222,2)</f>
        <v>0</v>
      </c>
      <c r="CS222">
        <f>ROUND(AN222*BS222,2)</f>
        <v>0</v>
      </c>
      <c r="CT222">
        <f>ROUND(AO222*BA222,2)</f>
        <v>0</v>
      </c>
      <c r="CU222">
        <f t="shared" si="178"/>
        <v>0</v>
      </c>
      <c r="CV222">
        <f>AH222</f>
        <v>0</v>
      </c>
      <c r="CW222">
        <f>AI222</f>
        <v>0</v>
      </c>
      <c r="CX222">
        <f t="shared" si="179"/>
        <v>0</v>
      </c>
      <c r="CY222">
        <f t="shared" si="180"/>
        <v>0</v>
      </c>
      <c r="CZ222">
        <f t="shared" si="181"/>
        <v>0</v>
      </c>
      <c r="DC222" t="s">
        <v>3</v>
      </c>
      <c r="DD222" t="s">
        <v>3</v>
      </c>
      <c r="DE222" t="s">
        <v>3</v>
      </c>
      <c r="DF222" t="s">
        <v>3</v>
      </c>
      <c r="DG222" t="s">
        <v>3</v>
      </c>
      <c r="DH222" t="s">
        <v>3</v>
      </c>
      <c r="DI222" t="s">
        <v>3</v>
      </c>
      <c r="DJ222" t="s">
        <v>3</v>
      </c>
      <c r="DK222" t="s">
        <v>3</v>
      </c>
      <c r="DL222" t="s">
        <v>3</v>
      </c>
      <c r="DM222" t="s">
        <v>3</v>
      </c>
      <c r="DN222">
        <v>0</v>
      </c>
      <c r="DO222">
        <v>0</v>
      </c>
      <c r="DP222">
        <v>1</v>
      </c>
      <c r="DQ222">
        <v>1</v>
      </c>
      <c r="DU222">
        <v>1009</v>
      </c>
      <c r="DV222" t="s">
        <v>83</v>
      </c>
      <c r="DW222" t="s">
        <v>83</v>
      </c>
      <c r="DX222">
        <v>1000</v>
      </c>
      <c r="DZ222" t="s">
        <v>3</v>
      </c>
      <c r="EA222" t="s">
        <v>3</v>
      </c>
      <c r="EB222" t="s">
        <v>3</v>
      </c>
      <c r="EC222" t="s">
        <v>3</v>
      </c>
      <c r="EE222">
        <v>416980054</v>
      </c>
      <c r="EF222">
        <v>2</v>
      </c>
      <c r="EG222" t="s">
        <v>40</v>
      </c>
      <c r="EH222">
        <v>15</v>
      </c>
      <c r="EI222" t="s">
        <v>419</v>
      </c>
      <c r="EJ222">
        <v>1</v>
      </c>
      <c r="EK222">
        <v>15001</v>
      </c>
      <c r="EL222" t="s">
        <v>419</v>
      </c>
      <c r="EM222" t="s">
        <v>420</v>
      </c>
      <c r="EO222" t="s">
        <v>3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FQ222">
        <v>0</v>
      </c>
      <c r="FR222">
        <v>0</v>
      </c>
      <c r="FS222">
        <v>0</v>
      </c>
      <c r="FX222">
        <v>100</v>
      </c>
      <c r="FY222">
        <v>49</v>
      </c>
      <c r="GA222" t="s">
        <v>3</v>
      </c>
      <c r="GD222">
        <v>1</v>
      </c>
      <c r="GF222">
        <v>84301199</v>
      </c>
      <c r="GG222">
        <v>2</v>
      </c>
      <c r="GH222">
        <v>1</v>
      </c>
      <c r="GI222">
        <v>-2</v>
      </c>
      <c r="GJ222">
        <v>0</v>
      </c>
      <c r="GK222">
        <v>0</v>
      </c>
      <c r="GL222">
        <f t="shared" si="182"/>
        <v>0</v>
      </c>
      <c r="GM222">
        <f t="shared" si="183"/>
        <v>0</v>
      </c>
      <c r="GN222">
        <f t="shared" si="184"/>
        <v>0</v>
      </c>
      <c r="GO222">
        <f t="shared" si="185"/>
        <v>0</v>
      </c>
      <c r="GP222">
        <f t="shared" si="186"/>
        <v>0</v>
      </c>
      <c r="GR222">
        <v>0</v>
      </c>
      <c r="GS222">
        <v>0</v>
      </c>
      <c r="GT222">
        <v>0</v>
      </c>
      <c r="GU222" t="s">
        <v>3</v>
      </c>
      <c r="GV222">
        <f t="shared" si="187"/>
        <v>0</v>
      </c>
      <c r="GW222">
        <v>1</v>
      </c>
      <c r="GX222">
        <f t="shared" si="188"/>
        <v>0</v>
      </c>
      <c r="HA222">
        <v>0</v>
      </c>
      <c r="HB222">
        <v>0</v>
      </c>
      <c r="HC222">
        <f t="shared" si="189"/>
        <v>0</v>
      </c>
      <c r="HE222" t="s">
        <v>3</v>
      </c>
      <c r="HF222" t="s">
        <v>3</v>
      </c>
      <c r="HM222" t="s">
        <v>23</v>
      </c>
      <c r="HN222" t="s">
        <v>421</v>
      </c>
      <c r="HO222" t="s">
        <v>422</v>
      </c>
      <c r="HP222" t="s">
        <v>419</v>
      </c>
      <c r="HQ222" t="s">
        <v>419</v>
      </c>
      <c r="HS222">
        <v>0</v>
      </c>
      <c r="IK222">
        <v>0</v>
      </c>
    </row>
    <row r="223" spans="1:245" x14ac:dyDescent="0.2">
      <c r="A223">
        <v>17</v>
      </c>
      <c r="B223">
        <v>1</v>
      </c>
      <c r="C223">
        <f>ROW(SmtRes!A392)</f>
        <v>392</v>
      </c>
      <c r="D223">
        <f>ROW(EtalonRes!A394)</f>
        <v>394</v>
      </c>
      <c r="E223" t="s">
        <v>429</v>
      </c>
      <c r="F223" t="s">
        <v>430</v>
      </c>
      <c r="G223" t="s">
        <v>431</v>
      </c>
      <c r="H223" t="s">
        <v>116</v>
      </c>
      <c r="I223">
        <f>ROUND(1/100,7)</f>
        <v>0.01</v>
      </c>
      <c r="J223">
        <v>0</v>
      </c>
      <c r="K223">
        <f>ROUND(1/100,7)</f>
        <v>0.01</v>
      </c>
      <c r="O223">
        <f t="shared" si="169"/>
        <v>44.18</v>
      </c>
      <c r="P223">
        <f>SUMIF(SmtRes!AQ386:'SmtRes'!AQ392,"=1",SmtRes!DF386:'SmtRes'!DF392)</f>
        <v>0</v>
      </c>
      <c r="Q223">
        <f>SUMIF(SmtRes!AQ386:'SmtRes'!AQ392,"=1",SmtRes!DG386:'SmtRes'!DG392)</f>
        <v>0.2</v>
      </c>
      <c r="R223">
        <f>SUMIF(SmtRes!AQ386:'SmtRes'!AQ392,"=1",SmtRes!DH386:'SmtRes'!DH392)</f>
        <v>0.21000000000000002</v>
      </c>
      <c r="S223">
        <f>SUMIF(SmtRes!AQ386:'SmtRes'!AQ392,"=1",SmtRes!DI386:'SmtRes'!DI392)</f>
        <v>43.77</v>
      </c>
      <c r="T223">
        <f t="shared" si="170"/>
        <v>0</v>
      </c>
      <c r="U223">
        <f>SUMIF(SmtRes!AQ386:'SmtRes'!AQ392,"=1",SmtRes!CV386:'SmtRes'!CV392)</f>
        <v>8.7999999999999995E-2</v>
      </c>
      <c r="V223">
        <f>SUMIF(SmtRes!AQ386:'SmtRes'!AQ392,"=1",SmtRes!CW386:'SmtRes'!CW392)</f>
        <v>3.9999999999999996E-4</v>
      </c>
      <c r="W223">
        <f t="shared" si="171"/>
        <v>0</v>
      </c>
      <c r="X223">
        <f t="shared" si="172"/>
        <v>43.98</v>
      </c>
      <c r="Y223">
        <f t="shared" si="173"/>
        <v>21.55</v>
      </c>
      <c r="AA223">
        <v>449016111</v>
      </c>
      <c r="AB223">
        <f t="shared" si="174"/>
        <v>4396.7442000000001</v>
      </c>
      <c r="AC223">
        <f>ROUND((0),6)</f>
        <v>0</v>
      </c>
      <c r="AD223">
        <f>ROUND((((SUM(SmtRes!BR386:'SmtRes'!BR392))-(SUM(SmtRes!BS386:'SmtRes'!BS392)))+AE223),6)</f>
        <v>19.624199999999998</v>
      </c>
      <c r="AE223">
        <f>ROUND((SUM(SmtRes!BS386:'SmtRes'!BS392)),6)</f>
        <v>20.9834</v>
      </c>
      <c r="AF223">
        <f>ROUND((SUM(SmtRes!BT386:'SmtRes'!BT392)),6)</f>
        <v>4377.12</v>
      </c>
      <c r="AG223">
        <f t="shared" si="175"/>
        <v>0</v>
      </c>
      <c r="AH223">
        <f>(SUM(SmtRes!BU386:'SmtRes'!BU392))</f>
        <v>8.8000000000000007</v>
      </c>
      <c r="AI223">
        <f>(SUM(SmtRes!BV386:'SmtRes'!BV392))</f>
        <v>0.04</v>
      </c>
      <c r="AJ223">
        <f t="shared" si="176"/>
        <v>0</v>
      </c>
      <c r="AK223">
        <v>4849.9305999999997</v>
      </c>
      <c r="AL223">
        <v>432.20300000000003</v>
      </c>
      <c r="AM223">
        <v>19.624200000000002</v>
      </c>
      <c r="AN223">
        <v>20.9834</v>
      </c>
      <c r="AO223">
        <v>4377.12</v>
      </c>
      <c r="AP223">
        <v>0</v>
      </c>
      <c r="AQ223">
        <v>8.8000000000000007</v>
      </c>
      <c r="AR223">
        <v>0.04</v>
      </c>
      <c r="AS223">
        <v>0</v>
      </c>
      <c r="AT223">
        <v>100</v>
      </c>
      <c r="AU223">
        <v>49</v>
      </c>
      <c r="AV223">
        <v>1</v>
      </c>
      <c r="AW223">
        <v>1</v>
      </c>
      <c r="AZ223">
        <v>1</v>
      </c>
      <c r="BA223">
        <v>1</v>
      </c>
      <c r="BB223">
        <v>1</v>
      </c>
      <c r="BC223">
        <v>1</v>
      </c>
      <c r="BD223" t="s">
        <v>3</v>
      </c>
      <c r="BE223" t="s">
        <v>3</v>
      </c>
      <c r="BF223" t="s">
        <v>3</v>
      </c>
      <c r="BG223" t="s">
        <v>3</v>
      </c>
      <c r="BH223">
        <v>0</v>
      </c>
      <c r="BI223">
        <v>1</v>
      </c>
      <c r="BJ223" t="s">
        <v>432</v>
      </c>
      <c r="BM223">
        <v>15001</v>
      </c>
      <c r="BN223">
        <v>0</v>
      </c>
      <c r="BO223" t="s">
        <v>3</v>
      </c>
      <c r="BP223">
        <v>0</v>
      </c>
      <c r="BQ223">
        <v>2</v>
      </c>
      <c r="BR223">
        <v>0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1</v>
      </c>
      <c r="BY223" t="s">
        <v>3</v>
      </c>
      <c r="BZ223">
        <v>100</v>
      </c>
      <c r="CA223">
        <v>49</v>
      </c>
      <c r="CB223" t="s">
        <v>3</v>
      </c>
      <c r="CE223">
        <v>0</v>
      </c>
      <c r="CF223">
        <v>0</v>
      </c>
      <c r="CG223">
        <v>0</v>
      </c>
      <c r="CM223">
        <v>0</v>
      </c>
      <c r="CN223" t="s">
        <v>3</v>
      </c>
      <c r="CO223">
        <v>0</v>
      </c>
      <c r="CP223">
        <f t="shared" si="177"/>
        <v>44.180000000000007</v>
      </c>
      <c r="CQ223">
        <f>SUMIF(SmtRes!AQ386:'SmtRes'!AQ392,"=1",SmtRes!AA386:'SmtRes'!AA392)</f>
        <v>246.38</v>
      </c>
      <c r="CR223">
        <f>SUMIF(SmtRes!AQ386:'SmtRes'!AQ392,"=1",SmtRes!AB386:'SmtRes'!AB392)</f>
        <v>699.55000000000007</v>
      </c>
      <c r="CS223">
        <f>SUMIF(SmtRes!AQ386:'SmtRes'!AQ392,"=1",SmtRes!AC386:'SmtRes'!AC392)</f>
        <v>1018.96</v>
      </c>
      <c r="CT223">
        <f>SUMIF(SmtRes!AQ386:'SmtRes'!AQ392,"=1",SmtRes!AD386:'SmtRes'!AD392)</f>
        <v>497.4</v>
      </c>
      <c r="CU223">
        <f t="shared" si="178"/>
        <v>0</v>
      </c>
      <c r="CV223">
        <f>SUMIF(SmtRes!AQ386:'SmtRes'!AQ392,"=1",SmtRes!BU386:'SmtRes'!BU392)</f>
        <v>8.8000000000000007</v>
      </c>
      <c r="CW223">
        <f>SUMIF(SmtRes!AQ386:'SmtRes'!AQ392,"=1",SmtRes!BV386:'SmtRes'!BV392)</f>
        <v>0.04</v>
      </c>
      <c r="CX223">
        <f t="shared" si="179"/>
        <v>0</v>
      </c>
      <c r="CY223">
        <f t="shared" si="180"/>
        <v>43.98</v>
      </c>
      <c r="CZ223">
        <f t="shared" si="181"/>
        <v>21.5502</v>
      </c>
      <c r="DC223" t="s">
        <v>3</v>
      </c>
      <c r="DD223" t="s">
        <v>23</v>
      </c>
      <c r="DE223" t="s">
        <v>3</v>
      </c>
      <c r="DF223" t="s">
        <v>3</v>
      </c>
      <c r="DG223" t="s">
        <v>3</v>
      </c>
      <c r="DH223" t="s">
        <v>3</v>
      </c>
      <c r="DI223" t="s">
        <v>3</v>
      </c>
      <c r="DJ223" t="s">
        <v>3</v>
      </c>
      <c r="DK223" t="s">
        <v>3</v>
      </c>
      <c r="DL223" t="s">
        <v>3</v>
      </c>
      <c r="DM223" t="s">
        <v>3</v>
      </c>
      <c r="DN223">
        <v>0</v>
      </c>
      <c r="DO223">
        <v>0</v>
      </c>
      <c r="DP223">
        <v>1</v>
      </c>
      <c r="DQ223">
        <v>1</v>
      </c>
      <c r="DU223">
        <v>1005</v>
      </c>
      <c r="DV223" t="s">
        <v>116</v>
      </c>
      <c r="DW223" t="s">
        <v>116</v>
      </c>
      <c r="DX223">
        <v>100</v>
      </c>
      <c r="DZ223" t="s">
        <v>3</v>
      </c>
      <c r="EA223" t="s">
        <v>3</v>
      </c>
      <c r="EB223" t="s">
        <v>3</v>
      </c>
      <c r="EC223" t="s">
        <v>3</v>
      </c>
      <c r="EE223">
        <v>416980054</v>
      </c>
      <c r="EF223">
        <v>2</v>
      </c>
      <c r="EG223" t="s">
        <v>40</v>
      </c>
      <c r="EH223">
        <v>15</v>
      </c>
      <c r="EI223" t="s">
        <v>419</v>
      </c>
      <c r="EJ223">
        <v>1</v>
      </c>
      <c r="EK223">
        <v>15001</v>
      </c>
      <c r="EL223" t="s">
        <v>419</v>
      </c>
      <c r="EM223" t="s">
        <v>420</v>
      </c>
      <c r="EO223" t="s">
        <v>3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8.8000000000000007</v>
      </c>
      <c r="EX223">
        <v>0.04</v>
      </c>
      <c r="EY223">
        <v>0</v>
      </c>
      <c r="FQ223">
        <v>0</v>
      </c>
      <c r="FR223">
        <v>0</v>
      </c>
      <c r="FS223">
        <v>0</v>
      </c>
      <c r="FX223">
        <v>100</v>
      </c>
      <c r="FY223">
        <v>49</v>
      </c>
      <c r="GA223" t="s">
        <v>3</v>
      </c>
      <c r="GD223">
        <v>1</v>
      </c>
      <c r="GF223">
        <v>505521777</v>
      </c>
      <c r="GG223">
        <v>2</v>
      </c>
      <c r="GH223">
        <v>1</v>
      </c>
      <c r="GI223">
        <v>-2</v>
      </c>
      <c r="GJ223">
        <v>0</v>
      </c>
      <c r="GK223">
        <v>0</v>
      </c>
      <c r="GL223">
        <f t="shared" si="182"/>
        <v>0</v>
      </c>
      <c r="GM223">
        <f t="shared" si="183"/>
        <v>109.71</v>
      </c>
      <c r="GN223">
        <f t="shared" si="184"/>
        <v>109.71</v>
      </c>
      <c r="GO223">
        <f t="shared" si="185"/>
        <v>0</v>
      </c>
      <c r="GP223">
        <f t="shared" si="186"/>
        <v>0</v>
      </c>
      <c r="GR223">
        <v>0</v>
      </c>
      <c r="GS223">
        <v>0</v>
      </c>
      <c r="GT223">
        <v>0</v>
      </c>
      <c r="GU223" t="s">
        <v>3</v>
      </c>
      <c r="GV223">
        <f t="shared" si="187"/>
        <v>0</v>
      </c>
      <c r="GW223">
        <v>1</v>
      </c>
      <c r="GX223">
        <f t="shared" si="188"/>
        <v>0</v>
      </c>
      <c r="HA223">
        <v>0</v>
      </c>
      <c r="HB223">
        <v>0</v>
      </c>
      <c r="HC223">
        <f t="shared" si="189"/>
        <v>0</v>
      </c>
      <c r="HE223" t="s">
        <v>3</v>
      </c>
      <c r="HF223" t="s">
        <v>3</v>
      </c>
      <c r="HM223" t="s">
        <v>3</v>
      </c>
      <c r="HN223" t="s">
        <v>421</v>
      </c>
      <c r="HO223" t="s">
        <v>422</v>
      </c>
      <c r="HP223" t="s">
        <v>419</v>
      </c>
      <c r="HQ223" t="s">
        <v>419</v>
      </c>
      <c r="HS223">
        <v>0</v>
      </c>
      <c r="IK223">
        <v>0</v>
      </c>
    </row>
    <row r="224" spans="1:245" x14ac:dyDescent="0.2">
      <c r="A224">
        <v>18</v>
      </c>
      <c r="B224">
        <v>1</v>
      </c>
      <c r="C224">
        <v>391</v>
      </c>
      <c r="E224" t="s">
        <v>433</v>
      </c>
      <c r="F224" t="s">
        <v>375</v>
      </c>
      <c r="G224" t="s">
        <v>376</v>
      </c>
      <c r="H224" t="s">
        <v>83</v>
      </c>
      <c r="I224">
        <f>I223*J224</f>
        <v>0</v>
      </c>
      <c r="J224">
        <v>0</v>
      </c>
      <c r="K224">
        <v>2.1000000000000001E-2</v>
      </c>
      <c r="O224">
        <f t="shared" si="169"/>
        <v>0</v>
      </c>
      <c r="P224">
        <f>ROUND(CQ224*I224,2)</f>
        <v>0</v>
      </c>
      <c r="Q224">
        <f>ROUND(CR224*I224,2)</f>
        <v>0</v>
      </c>
      <c r="R224">
        <f>ROUND(CS224*I224,2)</f>
        <v>0</v>
      </c>
      <c r="S224">
        <f>ROUND(CT224*I224,2)</f>
        <v>0</v>
      </c>
      <c r="T224">
        <f t="shared" si="170"/>
        <v>0</v>
      </c>
      <c r="U224">
        <f>ROUND(CV224*I224,7)</f>
        <v>0</v>
      </c>
      <c r="V224">
        <f>ROUND(CW224*I224,7)</f>
        <v>0</v>
      </c>
      <c r="W224">
        <f t="shared" si="171"/>
        <v>0</v>
      </c>
      <c r="X224">
        <f t="shared" si="172"/>
        <v>0</v>
      </c>
      <c r="Y224">
        <f t="shared" si="173"/>
        <v>0</v>
      </c>
      <c r="AA224">
        <v>449016111</v>
      </c>
      <c r="AB224">
        <f t="shared" si="174"/>
        <v>0</v>
      </c>
      <c r="AC224">
        <f>ROUND((ES224),6)</f>
        <v>0</v>
      </c>
      <c r="AD224">
        <f>ROUND((((ET224)-(EU224))+AE224),6)</f>
        <v>0</v>
      </c>
      <c r="AE224">
        <f>ROUND((EU224),6)</f>
        <v>0</v>
      </c>
      <c r="AF224">
        <f>ROUND((EV224),6)</f>
        <v>0</v>
      </c>
      <c r="AG224">
        <f t="shared" si="175"/>
        <v>0</v>
      </c>
      <c r="AH224">
        <f>(EW224)</f>
        <v>0</v>
      </c>
      <c r="AI224">
        <f>(EX224)</f>
        <v>0</v>
      </c>
      <c r="AJ224">
        <f t="shared" si="176"/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100</v>
      </c>
      <c r="AU224">
        <v>49</v>
      </c>
      <c r="AV224">
        <v>1</v>
      </c>
      <c r="AW224">
        <v>1</v>
      </c>
      <c r="AZ224">
        <v>1</v>
      </c>
      <c r="BA224">
        <v>1</v>
      </c>
      <c r="BB224">
        <v>1</v>
      </c>
      <c r="BC224">
        <v>1</v>
      </c>
      <c r="BD224" t="s">
        <v>3</v>
      </c>
      <c r="BE224" t="s">
        <v>3</v>
      </c>
      <c r="BF224" t="s">
        <v>3</v>
      </c>
      <c r="BG224" t="s">
        <v>3</v>
      </c>
      <c r="BH224">
        <v>3</v>
      </c>
      <c r="BI224">
        <v>1</v>
      </c>
      <c r="BJ224" t="s">
        <v>3</v>
      </c>
      <c r="BM224">
        <v>15001</v>
      </c>
      <c r="BN224">
        <v>0</v>
      </c>
      <c r="BO224" t="s">
        <v>3</v>
      </c>
      <c r="BP224">
        <v>0</v>
      </c>
      <c r="BQ224">
        <v>2</v>
      </c>
      <c r="BR224">
        <v>0</v>
      </c>
      <c r="BS224">
        <v>1</v>
      </c>
      <c r="BT224">
        <v>1</v>
      </c>
      <c r="BU224">
        <v>1</v>
      </c>
      <c r="BV224">
        <v>1</v>
      </c>
      <c r="BW224">
        <v>1</v>
      </c>
      <c r="BX224">
        <v>1</v>
      </c>
      <c r="BY224" t="s">
        <v>3</v>
      </c>
      <c r="BZ224">
        <v>100</v>
      </c>
      <c r="CA224">
        <v>49</v>
      </c>
      <c r="CB224" t="s">
        <v>3</v>
      </c>
      <c r="CE224">
        <v>0</v>
      </c>
      <c r="CF224">
        <v>0</v>
      </c>
      <c r="CG224">
        <v>0</v>
      </c>
      <c r="CM224">
        <v>0</v>
      </c>
      <c r="CN224" t="s">
        <v>3</v>
      </c>
      <c r="CO224">
        <v>0</v>
      </c>
      <c r="CP224">
        <f t="shared" si="177"/>
        <v>0</v>
      </c>
      <c r="CQ224">
        <f>ROUND(AL224*BC224,2)</f>
        <v>0</v>
      </c>
      <c r="CR224">
        <f>ROUND(AM224*BB224,2)</f>
        <v>0</v>
      </c>
      <c r="CS224">
        <f>ROUND(AN224*BS224,2)</f>
        <v>0</v>
      </c>
      <c r="CT224">
        <f>ROUND(AO224*BA224,2)</f>
        <v>0</v>
      </c>
      <c r="CU224">
        <f t="shared" si="178"/>
        <v>0</v>
      </c>
      <c r="CV224">
        <f>AH224</f>
        <v>0</v>
      </c>
      <c r="CW224">
        <f>AI224</f>
        <v>0</v>
      </c>
      <c r="CX224">
        <f t="shared" si="179"/>
        <v>0</v>
      </c>
      <c r="CY224">
        <f t="shared" si="180"/>
        <v>0</v>
      </c>
      <c r="CZ224">
        <f t="shared" si="181"/>
        <v>0</v>
      </c>
      <c r="DC224" t="s">
        <v>3</v>
      </c>
      <c r="DD224" t="s">
        <v>3</v>
      </c>
      <c r="DE224" t="s">
        <v>3</v>
      </c>
      <c r="DF224" t="s">
        <v>3</v>
      </c>
      <c r="DG224" t="s">
        <v>3</v>
      </c>
      <c r="DH224" t="s">
        <v>3</v>
      </c>
      <c r="DI224" t="s">
        <v>3</v>
      </c>
      <c r="DJ224" t="s">
        <v>3</v>
      </c>
      <c r="DK224" t="s">
        <v>3</v>
      </c>
      <c r="DL224" t="s">
        <v>3</v>
      </c>
      <c r="DM224" t="s">
        <v>3</v>
      </c>
      <c r="DN224">
        <v>0</v>
      </c>
      <c r="DO224">
        <v>0</v>
      </c>
      <c r="DP224">
        <v>1</v>
      </c>
      <c r="DQ224">
        <v>1</v>
      </c>
      <c r="DU224">
        <v>1009</v>
      </c>
      <c r="DV224" t="s">
        <v>83</v>
      </c>
      <c r="DW224" t="s">
        <v>83</v>
      </c>
      <c r="DX224">
        <v>1000</v>
      </c>
      <c r="DZ224" t="s">
        <v>3</v>
      </c>
      <c r="EA224" t="s">
        <v>3</v>
      </c>
      <c r="EB224" t="s">
        <v>3</v>
      </c>
      <c r="EC224" t="s">
        <v>3</v>
      </c>
      <c r="EE224">
        <v>416980054</v>
      </c>
      <c r="EF224">
        <v>2</v>
      </c>
      <c r="EG224" t="s">
        <v>40</v>
      </c>
      <c r="EH224">
        <v>15</v>
      </c>
      <c r="EI224" t="s">
        <v>419</v>
      </c>
      <c r="EJ224">
        <v>1</v>
      </c>
      <c r="EK224">
        <v>15001</v>
      </c>
      <c r="EL224" t="s">
        <v>419</v>
      </c>
      <c r="EM224" t="s">
        <v>420</v>
      </c>
      <c r="EO224" t="s">
        <v>3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FQ224">
        <v>0</v>
      </c>
      <c r="FR224">
        <v>0</v>
      </c>
      <c r="FS224">
        <v>0</v>
      </c>
      <c r="FX224">
        <v>100</v>
      </c>
      <c r="FY224">
        <v>49</v>
      </c>
      <c r="GA224" t="s">
        <v>3</v>
      </c>
      <c r="GD224">
        <v>1</v>
      </c>
      <c r="GF224">
        <v>84301199</v>
      </c>
      <c r="GG224">
        <v>2</v>
      </c>
      <c r="GH224">
        <v>1</v>
      </c>
      <c r="GI224">
        <v>-2</v>
      </c>
      <c r="GJ224">
        <v>0</v>
      </c>
      <c r="GK224">
        <v>0</v>
      </c>
      <c r="GL224">
        <f t="shared" si="182"/>
        <v>0</v>
      </c>
      <c r="GM224">
        <f t="shared" si="183"/>
        <v>0</v>
      </c>
      <c r="GN224">
        <f t="shared" si="184"/>
        <v>0</v>
      </c>
      <c r="GO224">
        <f t="shared" si="185"/>
        <v>0</v>
      </c>
      <c r="GP224">
        <f t="shared" si="186"/>
        <v>0</v>
      </c>
      <c r="GR224">
        <v>0</v>
      </c>
      <c r="GS224">
        <v>0</v>
      </c>
      <c r="GT224">
        <v>0</v>
      </c>
      <c r="GU224" t="s">
        <v>3</v>
      </c>
      <c r="GV224">
        <f t="shared" si="187"/>
        <v>0</v>
      </c>
      <c r="GW224">
        <v>1</v>
      </c>
      <c r="GX224">
        <f t="shared" si="188"/>
        <v>0</v>
      </c>
      <c r="HA224">
        <v>0</v>
      </c>
      <c r="HB224">
        <v>0</v>
      </c>
      <c r="HC224">
        <f t="shared" si="189"/>
        <v>0</v>
      </c>
      <c r="HE224" t="s">
        <v>3</v>
      </c>
      <c r="HF224" t="s">
        <v>3</v>
      </c>
      <c r="HM224" t="s">
        <v>23</v>
      </c>
      <c r="HN224" t="s">
        <v>421</v>
      </c>
      <c r="HO224" t="s">
        <v>422</v>
      </c>
      <c r="HP224" t="s">
        <v>419</v>
      </c>
      <c r="HQ224" t="s">
        <v>419</v>
      </c>
      <c r="HS224">
        <v>0</v>
      </c>
      <c r="IK224">
        <v>0</v>
      </c>
    </row>
    <row r="225" spans="1:245" x14ac:dyDescent="0.2">
      <c r="A225">
        <v>17</v>
      </c>
      <c r="B225">
        <v>1</v>
      </c>
      <c r="C225">
        <f>ROW(SmtRes!A400)</f>
        <v>400</v>
      </c>
      <c r="D225">
        <f>ROW(EtalonRes!A402)</f>
        <v>402</v>
      </c>
      <c r="E225" t="s">
        <v>434</v>
      </c>
      <c r="F225" t="s">
        <v>435</v>
      </c>
      <c r="G225" t="s">
        <v>436</v>
      </c>
      <c r="H225" t="s">
        <v>116</v>
      </c>
      <c r="I225">
        <f>ROUND(1/100,7)</f>
        <v>0.01</v>
      </c>
      <c r="J225">
        <v>0</v>
      </c>
      <c r="K225">
        <f>ROUND(1/100,7)</f>
        <v>0.01</v>
      </c>
      <c r="O225">
        <f t="shared" si="169"/>
        <v>19.72</v>
      </c>
      <c r="P225">
        <f>SUMIF(SmtRes!AQ393:'SmtRes'!AQ400,"=1",SmtRes!DF393:'SmtRes'!DF400)</f>
        <v>0</v>
      </c>
      <c r="Q225">
        <f>SUMIF(SmtRes!AQ393:'SmtRes'!AQ400,"=1",SmtRes!DG393:'SmtRes'!DG400)</f>
        <v>0.43000000000000005</v>
      </c>
      <c r="R225">
        <f>SUMIF(SmtRes!AQ393:'SmtRes'!AQ400,"=1",SmtRes!DH393:'SmtRes'!DH400)</f>
        <v>0.27</v>
      </c>
      <c r="S225">
        <f>SUMIF(SmtRes!AQ393:'SmtRes'!AQ400,"=1",SmtRes!DI393:'SmtRes'!DI400)</f>
        <v>19.02</v>
      </c>
      <c r="T225">
        <f t="shared" si="170"/>
        <v>0</v>
      </c>
      <c r="U225">
        <f>SUMIF(SmtRes!AQ393:'SmtRes'!AQ400,"=1",SmtRes!CV393:'SmtRes'!CV400)</f>
        <v>3.6900000000000002E-2</v>
      </c>
      <c r="V225">
        <f>SUMIF(SmtRes!AQ393:'SmtRes'!AQ400,"=1",SmtRes!CW393:'SmtRes'!CW400)</f>
        <v>5.0000000000000001E-4</v>
      </c>
      <c r="W225">
        <f t="shared" si="171"/>
        <v>0</v>
      </c>
      <c r="X225">
        <f t="shared" si="172"/>
        <v>19.29</v>
      </c>
      <c r="Y225">
        <f t="shared" si="173"/>
        <v>9.4499999999999993</v>
      </c>
      <c r="AA225">
        <v>449016111</v>
      </c>
      <c r="AB225">
        <f t="shared" si="174"/>
        <v>1940.9893</v>
      </c>
      <c r="AC225">
        <f>ROUND((0),6)</f>
        <v>0</v>
      </c>
      <c r="AD225">
        <f>ROUND((((SUM(SmtRes!BR393:'SmtRes'!BR400))-(SUM(SmtRes!BS393:'SmtRes'!BS400)))+AE225),6)</f>
        <v>38.720500000000001</v>
      </c>
      <c r="AE225">
        <f>ROUND((SUM(SmtRes!BS393:'SmtRes'!BS400)),6)</f>
        <v>26.380299999999998</v>
      </c>
      <c r="AF225">
        <f>ROUND((SUM(SmtRes!BT393:'SmtRes'!BT400)),6)</f>
        <v>1902.2688000000001</v>
      </c>
      <c r="AG225">
        <f t="shared" si="175"/>
        <v>0</v>
      </c>
      <c r="AH225">
        <f>(SUM(SmtRes!BU393:'SmtRes'!BU400))</f>
        <v>3.69</v>
      </c>
      <c r="AI225">
        <f>(SUM(SmtRes!BV393:'SmtRes'!BV400))</f>
        <v>0.05</v>
      </c>
      <c r="AJ225">
        <f t="shared" si="176"/>
        <v>0</v>
      </c>
      <c r="AK225">
        <v>2023.8366999999998</v>
      </c>
      <c r="AL225">
        <v>56.467100000000002</v>
      </c>
      <c r="AM225">
        <v>38.720500000000001</v>
      </c>
      <c r="AN225">
        <v>26.380300000000002</v>
      </c>
      <c r="AO225">
        <v>1902.2687999999998</v>
      </c>
      <c r="AP225">
        <v>0</v>
      </c>
      <c r="AQ225">
        <v>3.69</v>
      </c>
      <c r="AR225">
        <v>0.05</v>
      </c>
      <c r="AS225">
        <v>0</v>
      </c>
      <c r="AT225">
        <v>100</v>
      </c>
      <c r="AU225">
        <v>49</v>
      </c>
      <c r="AV225">
        <v>1</v>
      </c>
      <c r="AW225">
        <v>1</v>
      </c>
      <c r="AZ225">
        <v>1</v>
      </c>
      <c r="BA225">
        <v>1</v>
      </c>
      <c r="BB225">
        <v>1</v>
      </c>
      <c r="BC225">
        <v>1</v>
      </c>
      <c r="BD225" t="s">
        <v>3</v>
      </c>
      <c r="BE225" t="s">
        <v>3</v>
      </c>
      <c r="BF225" t="s">
        <v>3</v>
      </c>
      <c r="BG225" t="s">
        <v>3</v>
      </c>
      <c r="BH225">
        <v>0</v>
      </c>
      <c r="BI225">
        <v>1</v>
      </c>
      <c r="BJ225" t="s">
        <v>437</v>
      </c>
      <c r="BM225">
        <v>15001</v>
      </c>
      <c r="BN225">
        <v>0</v>
      </c>
      <c r="BO225" t="s">
        <v>3</v>
      </c>
      <c r="BP225">
        <v>0</v>
      </c>
      <c r="BQ225">
        <v>2</v>
      </c>
      <c r="BR225">
        <v>0</v>
      </c>
      <c r="BS225">
        <v>1</v>
      </c>
      <c r="BT225">
        <v>1</v>
      </c>
      <c r="BU225">
        <v>1</v>
      </c>
      <c r="BV225">
        <v>1</v>
      </c>
      <c r="BW225">
        <v>1</v>
      </c>
      <c r="BX225">
        <v>1</v>
      </c>
      <c r="BY225" t="s">
        <v>3</v>
      </c>
      <c r="BZ225">
        <v>100</v>
      </c>
      <c r="CA225">
        <v>49</v>
      </c>
      <c r="CB225" t="s">
        <v>3</v>
      </c>
      <c r="CE225">
        <v>0</v>
      </c>
      <c r="CF225">
        <v>0</v>
      </c>
      <c r="CG225">
        <v>0</v>
      </c>
      <c r="CM225">
        <v>0</v>
      </c>
      <c r="CN225" t="s">
        <v>3</v>
      </c>
      <c r="CO225">
        <v>0</v>
      </c>
      <c r="CP225">
        <f t="shared" si="177"/>
        <v>19.72</v>
      </c>
      <c r="CQ225">
        <f>SUMIF(SmtRes!AQ393:'SmtRes'!AQ400,"=1",SmtRes!AA393:'SmtRes'!AA400)</f>
        <v>118.19</v>
      </c>
      <c r="CR225">
        <f>SUMIF(SmtRes!AQ393:'SmtRes'!AQ400,"=1",SmtRes!AB393:'SmtRes'!AB400)</f>
        <v>695.12000000000012</v>
      </c>
      <c r="CS225">
        <f>SUMIF(SmtRes!AQ393:'SmtRes'!AQ400,"=1",SmtRes!AC393:'SmtRes'!AC400)</f>
        <v>1018.96</v>
      </c>
      <c r="CT225">
        <f>SUMIF(SmtRes!AQ393:'SmtRes'!AQ400,"=1",SmtRes!AD393:'SmtRes'!AD400)</f>
        <v>515.52</v>
      </c>
      <c r="CU225">
        <f t="shared" si="178"/>
        <v>0</v>
      </c>
      <c r="CV225">
        <f>SUMIF(SmtRes!AQ393:'SmtRes'!AQ400,"=1",SmtRes!BU393:'SmtRes'!BU400)</f>
        <v>3.69</v>
      </c>
      <c r="CW225">
        <f>SUMIF(SmtRes!AQ393:'SmtRes'!AQ400,"=1",SmtRes!BV393:'SmtRes'!BV400)</f>
        <v>0.05</v>
      </c>
      <c r="CX225">
        <f t="shared" si="179"/>
        <v>0</v>
      </c>
      <c r="CY225">
        <f t="shared" si="180"/>
        <v>19.29</v>
      </c>
      <c r="CZ225">
        <f t="shared" si="181"/>
        <v>9.4520999999999997</v>
      </c>
      <c r="DC225" t="s">
        <v>3</v>
      </c>
      <c r="DD225" t="s">
        <v>135</v>
      </c>
      <c r="DE225" t="s">
        <v>3</v>
      </c>
      <c r="DF225" t="s">
        <v>3</v>
      </c>
      <c r="DG225" t="s">
        <v>3</v>
      </c>
      <c r="DH225" t="s">
        <v>3</v>
      </c>
      <c r="DI225" t="s">
        <v>3</v>
      </c>
      <c r="DJ225" t="s">
        <v>3</v>
      </c>
      <c r="DK225" t="s">
        <v>3</v>
      </c>
      <c r="DL225" t="s">
        <v>3</v>
      </c>
      <c r="DM225" t="s">
        <v>3</v>
      </c>
      <c r="DN225">
        <v>0</v>
      </c>
      <c r="DO225">
        <v>0</v>
      </c>
      <c r="DP225">
        <v>1</v>
      </c>
      <c r="DQ225">
        <v>1</v>
      </c>
      <c r="DU225">
        <v>1005</v>
      </c>
      <c r="DV225" t="s">
        <v>116</v>
      </c>
      <c r="DW225" t="s">
        <v>116</v>
      </c>
      <c r="DX225">
        <v>100</v>
      </c>
      <c r="DZ225" t="s">
        <v>3</v>
      </c>
      <c r="EA225" t="s">
        <v>3</v>
      </c>
      <c r="EB225" t="s">
        <v>3</v>
      </c>
      <c r="EC225" t="s">
        <v>3</v>
      </c>
      <c r="EE225">
        <v>416980054</v>
      </c>
      <c r="EF225">
        <v>2</v>
      </c>
      <c r="EG225" t="s">
        <v>40</v>
      </c>
      <c r="EH225">
        <v>15</v>
      </c>
      <c r="EI225" t="s">
        <v>419</v>
      </c>
      <c r="EJ225">
        <v>1</v>
      </c>
      <c r="EK225">
        <v>15001</v>
      </c>
      <c r="EL225" t="s">
        <v>419</v>
      </c>
      <c r="EM225" t="s">
        <v>420</v>
      </c>
      <c r="EO225" t="s">
        <v>3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3.69</v>
      </c>
      <c r="EX225">
        <v>0.05</v>
      </c>
      <c r="EY225">
        <v>0</v>
      </c>
      <c r="FQ225">
        <v>0</v>
      </c>
      <c r="FR225">
        <v>0</v>
      </c>
      <c r="FS225">
        <v>0</v>
      </c>
      <c r="FX225">
        <v>100</v>
      </c>
      <c r="FY225">
        <v>49</v>
      </c>
      <c r="GA225" t="s">
        <v>3</v>
      </c>
      <c r="GD225">
        <v>1</v>
      </c>
      <c r="GF225">
        <v>1529163518</v>
      </c>
      <c r="GG225">
        <v>2</v>
      </c>
      <c r="GH225">
        <v>1</v>
      </c>
      <c r="GI225">
        <v>-2</v>
      </c>
      <c r="GJ225">
        <v>0</v>
      </c>
      <c r="GK225">
        <v>0</v>
      </c>
      <c r="GL225">
        <f t="shared" si="182"/>
        <v>0</v>
      </c>
      <c r="GM225">
        <f t="shared" si="183"/>
        <v>48.46</v>
      </c>
      <c r="GN225">
        <f t="shared" si="184"/>
        <v>48.46</v>
      </c>
      <c r="GO225">
        <f t="shared" si="185"/>
        <v>0</v>
      </c>
      <c r="GP225">
        <f t="shared" si="186"/>
        <v>0</v>
      </c>
      <c r="GR225">
        <v>0</v>
      </c>
      <c r="GS225">
        <v>0</v>
      </c>
      <c r="GT225">
        <v>0</v>
      </c>
      <c r="GU225" t="s">
        <v>3</v>
      </c>
      <c r="GV225">
        <f t="shared" si="187"/>
        <v>0</v>
      </c>
      <c r="GW225">
        <v>1</v>
      </c>
      <c r="GX225">
        <f t="shared" si="188"/>
        <v>0</v>
      </c>
      <c r="HA225">
        <v>0</v>
      </c>
      <c r="HB225">
        <v>0</v>
      </c>
      <c r="HC225">
        <f t="shared" si="189"/>
        <v>0</v>
      </c>
      <c r="HE225" t="s">
        <v>3</v>
      </c>
      <c r="HF225" t="s">
        <v>3</v>
      </c>
      <c r="HM225" t="s">
        <v>3</v>
      </c>
      <c r="HN225" t="s">
        <v>421</v>
      </c>
      <c r="HO225" t="s">
        <v>422</v>
      </c>
      <c r="HP225" t="s">
        <v>419</v>
      </c>
      <c r="HQ225" t="s">
        <v>419</v>
      </c>
      <c r="HS225">
        <v>0</v>
      </c>
      <c r="IK225">
        <v>0</v>
      </c>
    </row>
    <row r="226" spans="1:245" x14ac:dyDescent="0.2">
      <c r="A226">
        <v>18</v>
      </c>
      <c r="B226">
        <v>1</v>
      </c>
      <c r="C226">
        <v>400</v>
      </c>
      <c r="E226" t="s">
        <v>438</v>
      </c>
      <c r="F226" t="s">
        <v>439</v>
      </c>
      <c r="G226" t="s">
        <v>440</v>
      </c>
      <c r="H226" t="s">
        <v>441</v>
      </c>
      <c r="I226">
        <f>I225*J226</f>
        <v>0</v>
      </c>
      <c r="J226">
        <v>0</v>
      </c>
      <c r="K226">
        <v>13.8</v>
      </c>
      <c r="O226">
        <f t="shared" si="169"/>
        <v>0</v>
      </c>
      <c r="P226">
        <f>ROUND(CQ226*I226,2)</f>
        <v>0</v>
      </c>
      <c r="Q226">
        <f>ROUND(CR226*I226,2)</f>
        <v>0</v>
      </c>
      <c r="R226">
        <f>ROUND(CS226*I226,2)</f>
        <v>0</v>
      </c>
      <c r="S226">
        <f>ROUND(CT226*I226,2)</f>
        <v>0</v>
      </c>
      <c r="T226">
        <f t="shared" si="170"/>
        <v>0</v>
      </c>
      <c r="U226">
        <f>ROUND(CV226*I226,7)</f>
        <v>0</v>
      </c>
      <c r="V226">
        <f>ROUND(CW226*I226,7)</f>
        <v>0</v>
      </c>
      <c r="W226">
        <f t="shared" si="171"/>
        <v>0</v>
      </c>
      <c r="X226">
        <f t="shared" si="172"/>
        <v>0</v>
      </c>
      <c r="Y226">
        <f t="shared" si="173"/>
        <v>0</v>
      </c>
      <c r="AA226">
        <v>449016111</v>
      </c>
      <c r="AB226">
        <f t="shared" si="174"/>
        <v>0</v>
      </c>
      <c r="AC226">
        <f>ROUND((ES226),6)</f>
        <v>0</v>
      </c>
      <c r="AD226">
        <f>ROUND((((ET226)-(EU226))+AE226),6)</f>
        <v>0</v>
      </c>
      <c r="AE226">
        <f>ROUND((EU226),6)</f>
        <v>0</v>
      </c>
      <c r="AF226">
        <f>ROUND((EV226),6)</f>
        <v>0</v>
      </c>
      <c r="AG226">
        <f t="shared" si="175"/>
        <v>0</v>
      </c>
      <c r="AH226">
        <f>(EW226)</f>
        <v>0</v>
      </c>
      <c r="AI226">
        <f>(EX226)</f>
        <v>0</v>
      </c>
      <c r="AJ226">
        <f t="shared" si="176"/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100</v>
      </c>
      <c r="AU226">
        <v>49</v>
      </c>
      <c r="AV226">
        <v>1</v>
      </c>
      <c r="AW226">
        <v>1</v>
      </c>
      <c r="AZ226">
        <v>1</v>
      </c>
      <c r="BA226">
        <v>1</v>
      </c>
      <c r="BB226">
        <v>1</v>
      </c>
      <c r="BC226">
        <v>1</v>
      </c>
      <c r="BD226" t="s">
        <v>3</v>
      </c>
      <c r="BE226" t="s">
        <v>3</v>
      </c>
      <c r="BF226" t="s">
        <v>3</v>
      </c>
      <c r="BG226" t="s">
        <v>3</v>
      </c>
      <c r="BH226">
        <v>3</v>
      </c>
      <c r="BI226">
        <v>1</v>
      </c>
      <c r="BJ226" t="s">
        <v>3</v>
      </c>
      <c r="BM226">
        <v>15001</v>
      </c>
      <c r="BN226">
        <v>0</v>
      </c>
      <c r="BO226" t="s">
        <v>3</v>
      </c>
      <c r="BP226">
        <v>0</v>
      </c>
      <c r="BQ226">
        <v>2</v>
      </c>
      <c r="BR226">
        <v>0</v>
      </c>
      <c r="BS226">
        <v>1</v>
      </c>
      <c r="BT226">
        <v>1</v>
      </c>
      <c r="BU226">
        <v>1</v>
      </c>
      <c r="BV226">
        <v>1</v>
      </c>
      <c r="BW226">
        <v>1</v>
      </c>
      <c r="BX226">
        <v>1</v>
      </c>
      <c r="BY226" t="s">
        <v>3</v>
      </c>
      <c r="BZ226">
        <v>100</v>
      </c>
      <c r="CA226">
        <v>49</v>
      </c>
      <c r="CB226" t="s">
        <v>3</v>
      </c>
      <c r="CE226">
        <v>0</v>
      </c>
      <c r="CF226">
        <v>0</v>
      </c>
      <c r="CG226">
        <v>0</v>
      </c>
      <c r="CM226">
        <v>0</v>
      </c>
      <c r="CN226" t="s">
        <v>3</v>
      </c>
      <c r="CO226">
        <v>0</v>
      </c>
      <c r="CP226">
        <f t="shared" si="177"/>
        <v>0</v>
      </c>
      <c r="CQ226">
        <f>ROUND(AL226*BC226,2)</f>
        <v>0</v>
      </c>
      <c r="CR226">
        <f>ROUND(AM226*BB226,2)</f>
        <v>0</v>
      </c>
      <c r="CS226">
        <f>ROUND(AN226*BS226,2)</f>
        <v>0</v>
      </c>
      <c r="CT226">
        <f>ROUND(AO226*BA226,2)</f>
        <v>0</v>
      </c>
      <c r="CU226">
        <f t="shared" si="178"/>
        <v>0</v>
      </c>
      <c r="CV226">
        <f>AH226</f>
        <v>0</v>
      </c>
      <c r="CW226">
        <f>AI226</f>
        <v>0</v>
      </c>
      <c r="CX226">
        <f t="shared" si="179"/>
        <v>0</v>
      </c>
      <c r="CY226">
        <f t="shared" si="180"/>
        <v>0</v>
      </c>
      <c r="CZ226">
        <f t="shared" si="181"/>
        <v>0</v>
      </c>
      <c r="DC226" t="s">
        <v>3</v>
      </c>
      <c r="DD226" t="s">
        <v>3</v>
      </c>
      <c r="DE226" t="s">
        <v>3</v>
      </c>
      <c r="DF226" t="s">
        <v>3</v>
      </c>
      <c r="DG226" t="s">
        <v>3</v>
      </c>
      <c r="DH226" t="s">
        <v>3</v>
      </c>
      <c r="DI226" t="s">
        <v>3</v>
      </c>
      <c r="DJ226" t="s">
        <v>3</v>
      </c>
      <c r="DK226" t="s">
        <v>3</v>
      </c>
      <c r="DL226" t="s">
        <v>3</v>
      </c>
      <c r="DM226" t="s">
        <v>3</v>
      </c>
      <c r="DN226">
        <v>0</v>
      </c>
      <c r="DO226">
        <v>0</v>
      </c>
      <c r="DP226">
        <v>1</v>
      </c>
      <c r="DQ226">
        <v>1</v>
      </c>
      <c r="DU226">
        <v>1009</v>
      </c>
      <c r="DV226" t="s">
        <v>441</v>
      </c>
      <c r="DW226" t="s">
        <v>441</v>
      </c>
      <c r="DX226">
        <v>1</v>
      </c>
      <c r="DZ226" t="s">
        <v>3</v>
      </c>
      <c r="EA226" t="s">
        <v>3</v>
      </c>
      <c r="EB226" t="s">
        <v>3</v>
      </c>
      <c r="EC226" t="s">
        <v>3</v>
      </c>
      <c r="EE226">
        <v>416980054</v>
      </c>
      <c r="EF226">
        <v>2</v>
      </c>
      <c r="EG226" t="s">
        <v>40</v>
      </c>
      <c r="EH226">
        <v>15</v>
      </c>
      <c r="EI226" t="s">
        <v>419</v>
      </c>
      <c r="EJ226">
        <v>1</v>
      </c>
      <c r="EK226">
        <v>15001</v>
      </c>
      <c r="EL226" t="s">
        <v>419</v>
      </c>
      <c r="EM226" t="s">
        <v>420</v>
      </c>
      <c r="EO226" t="s">
        <v>3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FQ226">
        <v>0</v>
      </c>
      <c r="FR226">
        <v>0</v>
      </c>
      <c r="FS226">
        <v>0</v>
      </c>
      <c r="FX226">
        <v>100</v>
      </c>
      <c r="FY226">
        <v>49</v>
      </c>
      <c r="GA226" t="s">
        <v>3</v>
      </c>
      <c r="GD226">
        <v>1</v>
      </c>
      <c r="GF226">
        <v>-112592316</v>
      </c>
      <c r="GG226">
        <v>2</v>
      </c>
      <c r="GH226">
        <v>1</v>
      </c>
      <c r="GI226">
        <v>-2</v>
      </c>
      <c r="GJ226">
        <v>0</v>
      </c>
      <c r="GK226">
        <v>0</v>
      </c>
      <c r="GL226">
        <f t="shared" si="182"/>
        <v>0</v>
      </c>
      <c r="GM226">
        <f t="shared" si="183"/>
        <v>0</v>
      </c>
      <c r="GN226">
        <f t="shared" si="184"/>
        <v>0</v>
      </c>
      <c r="GO226">
        <f t="shared" si="185"/>
        <v>0</v>
      </c>
      <c r="GP226">
        <f t="shared" si="186"/>
        <v>0</v>
      </c>
      <c r="GR226">
        <v>0</v>
      </c>
      <c r="GS226">
        <v>0</v>
      </c>
      <c r="GT226">
        <v>0</v>
      </c>
      <c r="GU226" t="s">
        <v>3</v>
      </c>
      <c r="GV226">
        <f t="shared" si="187"/>
        <v>0</v>
      </c>
      <c r="GW226">
        <v>1</v>
      </c>
      <c r="GX226">
        <f t="shared" si="188"/>
        <v>0</v>
      </c>
      <c r="HA226">
        <v>0</v>
      </c>
      <c r="HB226">
        <v>0</v>
      </c>
      <c r="HC226">
        <f t="shared" si="189"/>
        <v>0</v>
      </c>
      <c r="HE226" t="s">
        <v>3</v>
      </c>
      <c r="HF226" t="s">
        <v>3</v>
      </c>
      <c r="HM226" t="s">
        <v>135</v>
      </c>
      <c r="HN226" t="s">
        <v>421</v>
      </c>
      <c r="HO226" t="s">
        <v>422</v>
      </c>
      <c r="HP226" t="s">
        <v>419</v>
      </c>
      <c r="HQ226" t="s">
        <v>419</v>
      </c>
      <c r="HS226">
        <v>0</v>
      </c>
      <c r="IK226">
        <v>0</v>
      </c>
    </row>
    <row r="227" spans="1:245" x14ac:dyDescent="0.2">
      <c r="A227">
        <v>17</v>
      </c>
      <c r="B227">
        <v>1</v>
      </c>
      <c r="C227">
        <f>ROW(SmtRes!A409)</f>
        <v>409</v>
      </c>
      <c r="D227">
        <f>ROW(EtalonRes!A411)</f>
        <v>411</v>
      </c>
      <c r="E227" t="s">
        <v>3</v>
      </c>
      <c r="F227" t="s">
        <v>442</v>
      </c>
      <c r="G227" t="s">
        <v>443</v>
      </c>
      <c r="H227" t="s">
        <v>116</v>
      </c>
      <c r="I227">
        <f>ROUND(1/100,7)</f>
        <v>0.01</v>
      </c>
      <c r="J227">
        <v>0</v>
      </c>
      <c r="K227">
        <f>ROUND(1/100,7)</f>
        <v>0.01</v>
      </c>
      <c r="O227">
        <f t="shared" si="169"/>
        <v>32.79</v>
      </c>
      <c r="P227">
        <f>SUMIF(SmtRes!AQ401:'SmtRes'!AQ409,"=1",SmtRes!DF401:'SmtRes'!DF409)</f>
        <v>0</v>
      </c>
      <c r="Q227">
        <f>SUMIF(SmtRes!AQ401:'SmtRes'!AQ409,"=1",SmtRes!DG401:'SmtRes'!DG409)</f>
        <v>0.3</v>
      </c>
      <c r="R227">
        <f>SUMIF(SmtRes!AQ401:'SmtRes'!AQ409,"=1",SmtRes!DH401:'SmtRes'!DH409)</f>
        <v>0.11</v>
      </c>
      <c r="S227">
        <f>SUMIF(SmtRes!AQ401:'SmtRes'!AQ409,"=1",SmtRes!DI401:'SmtRes'!DI409)</f>
        <v>32.380000000000003</v>
      </c>
      <c r="T227">
        <f t="shared" si="170"/>
        <v>0</v>
      </c>
      <c r="U227">
        <f>SUMIF(SmtRes!AQ401:'SmtRes'!AQ409,"=1",SmtRes!CV401:'SmtRes'!CV409)</f>
        <v>5.2200000000000003E-2</v>
      </c>
      <c r="V227">
        <f>SUMIF(SmtRes!AQ401:'SmtRes'!AQ409,"=1",SmtRes!CW401:'SmtRes'!CW409)</f>
        <v>2.0000000000000001E-4</v>
      </c>
      <c r="W227">
        <f t="shared" si="171"/>
        <v>0</v>
      </c>
      <c r="X227">
        <f t="shared" si="172"/>
        <v>30.54</v>
      </c>
      <c r="Y227">
        <f t="shared" si="173"/>
        <v>16.57</v>
      </c>
      <c r="AA227">
        <v>-1</v>
      </c>
      <c r="AB227">
        <f t="shared" si="174"/>
        <v>3266.3652000000002</v>
      </c>
      <c r="AC227">
        <f>ROUND((0),6)</f>
        <v>0</v>
      </c>
      <c r="AD227">
        <f>ROUND((((SUM(SmtRes!BR401:'SmtRes'!BR409))-(SUM(SmtRes!BS401:'SmtRes'!BS409)))+AE227),6)</f>
        <v>28.712399999999999</v>
      </c>
      <c r="AE227">
        <f>ROUND((SUM(SmtRes!BS401:'SmtRes'!BS409)),6)</f>
        <v>11.599299999999999</v>
      </c>
      <c r="AF227">
        <f>ROUND((SUM(SmtRes!BT401:'SmtRes'!BT409)),6)</f>
        <v>3237.6527999999998</v>
      </c>
      <c r="AG227">
        <f t="shared" si="175"/>
        <v>0</v>
      </c>
      <c r="AH227">
        <f>(SUM(SmtRes!BU401:'SmtRes'!BU409))</f>
        <v>5.22</v>
      </c>
      <c r="AI227">
        <f>(SUM(SmtRes!BV401:'SmtRes'!BV409))</f>
        <v>0.02</v>
      </c>
      <c r="AJ227">
        <f t="shared" si="176"/>
        <v>0</v>
      </c>
      <c r="AK227">
        <v>7935.0438534999994</v>
      </c>
      <c r="AL227">
        <v>4657.0793534999993</v>
      </c>
      <c r="AM227">
        <v>28.712400000000002</v>
      </c>
      <c r="AN227">
        <v>11.599299999999999</v>
      </c>
      <c r="AO227">
        <v>3237.6527999999998</v>
      </c>
      <c r="AP227">
        <v>0</v>
      </c>
      <c r="AQ227">
        <v>5.22</v>
      </c>
      <c r="AR227">
        <v>0.02</v>
      </c>
      <c r="AS227">
        <v>0</v>
      </c>
      <c r="AT227">
        <v>94</v>
      </c>
      <c r="AU227">
        <v>51</v>
      </c>
      <c r="AV227">
        <v>1</v>
      </c>
      <c r="AW227">
        <v>1</v>
      </c>
      <c r="AZ227">
        <v>1</v>
      </c>
      <c r="BA227">
        <v>1</v>
      </c>
      <c r="BB227">
        <v>1</v>
      </c>
      <c r="BC227">
        <v>1</v>
      </c>
      <c r="BD227" t="s">
        <v>3</v>
      </c>
      <c r="BE227" t="s">
        <v>3</v>
      </c>
      <c r="BF227" t="s">
        <v>3</v>
      </c>
      <c r="BG227" t="s">
        <v>3</v>
      </c>
      <c r="BH227">
        <v>0</v>
      </c>
      <c r="BI227">
        <v>1</v>
      </c>
      <c r="BJ227" t="s">
        <v>444</v>
      </c>
      <c r="BM227">
        <v>13001</v>
      </c>
      <c r="BN227">
        <v>0</v>
      </c>
      <c r="BO227" t="s">
        <v>3</v>
      </c>
      <c r="BP227">
        <v>0</v>
      </c>
      <c r="BQ227">
        <v>2</v>
      </c>
      <c r="BR227">
        <v>0</v>
      </c>
      <c r="BS227">
        <v>1</v>
      </c>
      <c r="BT227">
        <v>1</v>
      </c>
      <c r="BU227">
        <v>1</v>
      </c>
      <c r="BV227">
        <v>1</v>
      </c>
      <c r="BW227">
        <v>1</v>
      </c>
      <c r="BX227">
        <v>1</v>
      </c>
      <c r="BY227" t="s">
        <v>3</v>
      </c>
      <c r="BZ227">
        <v>94</v>
      </c>
      <c r="CA227">
        <v>51</v>
      </c>
      <c r="CB227" t="s">
        <v>3</v>
      </c>
      <c r="CE227">
        <v>0</v>
      </c>
      <c r="CF227">
        <v>0</v>
      </c>
      <c r="CG227">
        <v>0</v>
      </c>
      <c r="CM227">
        <v>0</v>
      </c>
      <c r="CN227" t="s">
        <v>3</v>
      </c>
      <c r="CO227">
        <v>0</v>
      </c>
      <c r="CP227">
        <f t="shared" si="177"/>
        <v>32.79</v>
      </c>
      <c r="CQ227">
        <f>SUMIF(SmtRes!AQ401:'SmtRes'!AQ409,"=1",SmtRes!AA401:'SmtRes'!AA409)</f>
        <v>2016902.51</v>
      </c>
      <c r="CR227">
        <f>SUMIF(SmtRes!AQ401:'SmtRes'!AQ409,"=1",SmtRes!AB401:'SmtRes'!AB409)</f>
        <v>2246.86</v>
      </c>
      <c r="CS227">
        <f>SUMIF(SmtRes!AQ401:'SmtRes'!AQ409,"=1",SmtRes!AC401:'SmtRes'!AC409)</f>
        <v>1159.93</v>
      </c>
      <c r="CT227">
        <f>SUMIF(SmtRes!AQ401:'SmtRes'!AQ409,"=1",SmtRes!AD401:'SmtRes'!AD409)</f>
        <v>620.24</v>
      </c>
      <c r="CU227">
        <f t="shared" si="178"/>
        <v>0</v>
      </c>
      <c r="CV227">
        <f>SUMIF(SmtRes!AQ401:'SmtRes'!AQ409,"=1",SmtRes!BU401:'SmtRes'!BU409)</f>
        <v>5.22</v>
      </c>
      <c r="CW227">
        <f>SUMIF(SmtRes!AQ401:'SmtRes'!AQ409,"=1",SmtRes!BV401:'SmtRes'!BV409)</f>
        <v>0.02</v>
      </c>
      <c r="CX227">
        <f t="shared" si="179"/>
        <v>0</v>
      </c>
      <c r="CY227">
        <f t="shared" si="180"/>
        <v>30.540600000000005</v>
      </c>
      <c r="CZ227">
        <f t="shared" si="181"/>
        <v>16.569900000000001</v>
      </c>
      <c r="DC227" t="s">
        <v>3</v>
      </c>
      <c r="DD227" t="s">
        <v>23</v>
      </c>
      <c r="DE227" t="s">
        <v>3</v>
      </c>
      <c r="DF227" t="s">
        <v>3</v>
      </c>
      <c r="DG227" t="s">
        <v>3</v>
      </c>
      <c r="DH227" t="s">
        <v>3</v>
      </c>
      <c r="DI227" t="s">
        <v>3</v>
      </c>
      <c r="DJ227" t="s">
        <v>3</v>
      </c>
      <c r="DK227" t="s">
        <v>3</v>
      </c>
      <c r="DL227" t="s">
        <v>3</v>
      </c>
      <c r="DM227" t="s">
        <v>3</v>
      </c>
      <c r="DN227">
        <v>0</v>
      </c>
      <c r="DO227">
        <v>0</v>
      </c>
      <c r="DP227">
        <v>1</v>
      </c>
      <c r="DQ227">
        <v>1</v>
      </c>
      <c r="DU227">
        <v>1005</v>
      </c>
      <c r="DV227" t="s">
        <v>116</v>
      </c>
      <c r="DW227" t="s">
        <v>116</v>
      </c>
      <c r="DX227">
        <v>100</v>
      </c>
      <c r="DZ227" t="s">
        <v>3</v>
      </c>
      <c r="EA227" t="s">
        <v>3</v>
      </c>
      <c r="EB227" t="s">
        <v>3</v>
      </c>
      <c r="EC227" t="s">
        <v>3</v>
      </c>
      <c r="EE227">
        <v>416980031</v>
      </c>
      <c r="EF227">
        <v>2</v>
      </c>
      <c r="EG227" t="s">
        <v>40</v>
      </c>
      <c r="EH227">
        <v>13</v>
      </c>
      <c r="EI227" t="s">
        <v>402</v>
      </c>
      <c r="EJ227">
        <v>1</v>
      </c>
      <c r="EK227">
        <v>13001</v>
      </c>
      <c r="EL227" t="s">
        <v>403</v>
      </c>
      <c r="EM227" t="s">
        <v>404</v>
      </c>
      <c r="EO227" t="s">
        <v>3</v>
      </c>
      <c r="EQ227">
        <v>1024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5.22</v>
      </c>
      <c r="EX227">
        <v>0.02</v>
      </c>
      <c r="EY227">
        <v>0</v>
      </c>
      <c r="FQ227">
        <v>0</v>
      </c>
      <c r="FR227">
        <v>0</v>
      </c>
      <c r="FS227">
        <v>0</v>
      </c>
      <c r="FX227">
        <v>94</v>
      </c>
      <c r="FY227">
        <v>51</v>
      </c>
      <c r="GA227" t="s">
        <v>3</v>
      </c>
      <c r="GD227">
        <v>1</v>
      </c>
      <c r="GF227">
        <v>-645247423</v>
      </c>
      <c r="GG227">
        <v>2</v>
      </c>
      <c r="GH227">
        <v>1</v>
      </c>
      <c r="GI227">
        <v>-2</v>
      </c>
      <c r="GJ227">
        <v>0</v>
      </c>
      <c r="GK227">
        <v>0</v>
      </c>
      <c r="GL227">
        <f t="shared" si="182"/>
        <v>0</v>
      </c>
      <c r="GM227">
        <f t="shared" si="183"/>
        <v>79.900000000000006</v>
      </c>
      <c r="GN227">
        <f t="shared" si="184"/>
        <v>79.900000000000006</v>
      </c>
      <c r="GO227">
        <f t="shared" si="185"/>
        <v>0</v>
      </c>
      <c r="GP227">
        <f t="shared" si="186"/>
        <v>0</v>
      </c>
      <c r="GR227">
        <v>0</v>
      </c>
      <c r="GS227">
        <v>0</v>
      </c>
      <c r="GT227">
        <v>0</v>
      </c>
      <c r="GU227" t="s">
        <v>3</v>
      </c>
      <c r="GV227">
        <f t="shared" si="187"/>
        <v>0</v>
      </c>
      <c r="GW227">
        <v>1</v>
      </c>
      <c r="GX227">
        <f t="shared" si="188"/>
        <v>0</v>
      </c>
      <c r="HA227">
        <v>0</v>
      </c>
      <c r="HB227">
        <v>0</v>
      </c>
      <c r="HC227">
        <f t="shared" si="189"/>
        <v>0</v>
      </c>
      <c r="HE227" t="s">
        <v>3</v>
      </c>
      <c r="HF227" t="s">
        <v>3</v>
      </c>
      <c r="HM227" t="s">
        <v>3</v>
      </c>
      <c r="HN227" t="s">
        <v>405</v>
      </c>
      <c r="HO227" t="s">
        <v>406</v>
      </c>
      <c r="HP227" t="s">
        <v>402</v>
      </c>
      <c r="HQ227" t="s">
        <v>402</v>
      </c>
      <c r="HS227">
        <v>0</v>
      </c>
      <c r="IK227">
        <v>0</v>
      </c>
    </row>
    <row r="228" spans="1:245" x14ac:dyDescent="0.2">
      <c r="A228">
        <v>17</v>
      </c>
      <c r="B228">
        <v>1</v>
      </c>
      <c r="C228">
        <f>ROW(SmtRes!A417)</f>
        <v>417</v>
      </c>
      <c r="D228">
        <f>ROW(EtalonRes!A419)</f>
        <v>419</v>
      </c>
      <c r="E228" t="s">
        <v>3</v>
      </c>
      <c r="F228" t="s">
        <v>445</v>
      </c>
      <c r="G228" t="s">
        <v>446</v>
      </c>
      <c r="H228" t="s">
        <v>116</v>
      </c>
      <c r="I228">
        <f>ROUND(1/100,7)</f>
        <v>0.01</v>
      </c>
      <c r="J228">
        <v>0</v>
      </c>
      <c r="K228">
        <f>ROUND(1/100,7)</f>
        <v>0.01</v>
      </c>
      <c r="O228">
        <f t="shared" si="169"/>
        <v>17.02</v>
      </c>
      <c r="P228">
        <f>SUMIF(SmtRes!AQ410:'SmtRes'!AQ417,"=1",SmtRes!DF410:'SmtRes'!DF417)</f>
        <v>0</v>
      </c>
      <c r="Q228">
        <f>SUMIF(SmtRes!AQ410:'SmtRes'!AQ417,"=1",SmtRes!DG410:'SmtRes'!DG417)</f>
        <v>0.34</v>
      </c>
      <c r="R228">
        <f>SUMIF(SmtRes!AQ410:'SmtRes'!AQ417,"=1",SmtRes!DH410:'SmtRes'!DH417)</f>
        <v>0.16999999999999998</v>
      </c>
      <c r="S228">
        <f>SUMIF(SmtRes!AQ410:'SmtRes'!AQ417,"=1",SmtRes!DI410:'SmtRes'!DI417)</f>
        <v>16.510000000000002</v>
      </c>
      <c r="T228">
        <f t="shared" si="170"/>
        <v>0</v>
      </c>
      <c r="U228">
        <f>SUMIF(SmtRes!AQ410:'SmtRes'!AQ417,"=1",SmtRes!CV410:'SmtRes'!CV417)</f>
        <v>3.2399999999999998E-2</v>
      </c>
      <c r="V228">
        <f>SUMIF(SmtRes!AQ410:'SmtRes'!AQ417,"=1",SmtRes!CW410:'SmtRes'!CW417)</f>
        <v>3.0000000000000003E-4</v>
      </c>
      <c r="W228">
        <f t="shared" si="171"/>
        <v>0</v>
      </c>
      <c r="X228">
        <f t="shared" si="172"/>
        <v>15.68</v>
      </c>
      <c r="Y228">
        <f t="shared" si="173"/>
        <v>8.51</v>
      </c>
      <c r="AA228">
        <v>-1</v>
      </c>
      <c r="AB228">
        <f t="shared" si="174"/>
        <v>1683.1796999999999</v>
      </c>
      <c r="AC228">
        <f>ROUND((0),6)</f>
        <v>0</v>
      </c>
      <c r="AD228">
        <f>ROUND((((SUM(SmtRes!BR410:'SmtRes'!BR417))-(SUM(SmtRes!BS410:'SmtRes'!BS417)))+AE228),6)</f>
        <v>32.464500000000001</v>
      </c>
      <c r="AE228">
        <f>ROUND((SUM(SmtRes!BS410:'SmtRes'!BS417)),6)</f>
        <v>16.996200000000002</v>
      </c>
      <c r="AF228">
        <f>ROUND((SUM(SmtRes!BT410:'SmtRes'!BT417)),6)</f>
        <v>1650.7152000000001</v>
      </c>
      <c r="AG228">
        <f t="shared" si="175"/>
        <v>0</v>
      </c>
      <c r="AH228">
        <f>(SUM(SmtRes!BU410:'SmtRes'!BU417))</f>
        <v>3.24</v>
      </c>
      <c r="AI228">
        <f>(SUM(SmtRes!BV410:'SmtRes'!BV417))</f>
        <v>0.03</v>
      </c>
      <c r="AJ228">
        <f t="shared" si="176"/>
        <v>0</v>
      </c>
      <c r="AK228">
        <v>5870.8748999999989</v>
      </c>
      <c r="AL228">
        <v>4170.6989999999996</v>
      </c>
      <c r="AM228">
        <v>32.464500000000001</v>
      </c>
      <c r="AN228">
        <v>16.996200000000002</v>
      </c>
      <c r="AO228">
        <v>1650.7152000000001</v>
      </c>
      <c r="AP228">
        <v>0</v>
      </c>
      <c r="AQ228">
        <v>3.24</v>
      </c>
      <c r="AR228">
        <v>0.03</v>
      </c>
      <c r="AS228">
        <v>0</v>
      </c>
      <c r="AT228">
        <v>94</v>
      </c>
      <c r="AU228">
        <v>51</v>
      </c>
      <c r="AV228">
        <v>1</v>
      </c>
      <c r="AW228">
        <v>1</v>
      </c>
      <c r="AZ228">
        <v>1</v>
      </c>
      <c r="BA228">
        <v>1</v>
      </c>
      <c r="BB228">
        <v>1</v>
      </c>
      <c r="BC228">
        <v>1</v>
      </c>
      <c r="BD228" t="s">
        <v>3</v>
      </c>
      <c r="BE228" t="s">
        <v>3</v>
      </c>
      <c r="BF228" t="s">
        <v>3</v>
      </c>
      <c r="BG228" t="s">
        <v>3</v>
      </c>
      <c r="BH228">
        <v>0</v>
      </c>
      <c r="BI228">
        <v>1</v>
      </c>
      <c r="BJ228" t="s">
        <v>447</v>
      </c>
      <c r="BM228">
        <v>13001</v>
      </c>
      <c r="BN228">
        <v>0</v>
      </c>
      <c r="BO228" t="s">
        <v>3</v>
      </c>
      <c r="BP228">
        <v>0</v>
      </c>
      <c r="BQ228">
        <v>2</v>
      </c>
      <c r="BR228">
        <v>0</v>
      </c>
      <c r="BS228">
        <v>1</v>
      </c>
      <c r="BT228">
        <v>1</v>
      </c>
      <c r="BU228">
        <v>1</v>
      </c>
      <c r="BV228">
        <v>1</v>
      </c>
      <c r="BW228">
        <v>1</v>
      </c>
      <c r="BX228">
        <v>1</v>
      </c>
      <c r="BY228" t="s">
        <v>3</v>
      </c>
      <c r="BZ228">
        <v>94</v>
      </c>
      <c r="CA228">
        <v>51</v>
      </c>
      <c r="CB228" t="s">
        <v>3</v>
      </c>
      <c r="CE228">
        <v>0</v>
      </c>
      <c r="CF228">
        <v>0</v>
      </c>
      <c r="CG228">
        <v>0</v>
      </c>
      <c r="CM228">
        <v>0</v>
      </c>
      <c r="CN228" t="s">
        <v>3</v>
      </c>
      <c r="CO228">
        <v>0</v>
      </c>
      <c r="CP228">
        <f t="shared" si="177"/>
        <v>17.020000000000003</v>
      </c>
      <c r="CQ228">
        <f>SUMIF(SmtRes!AQ410:'SmtRes'!AQ417,"=1",SmtRes!AA410:'SmtRes'!AA417)</f>
        <v>290311.90000000002</v>
      </c>
      <c r="CR228">
        <f>SUMIF(SmtRes!AQ410:'SmtRes'!AQ417,"=1",SmtRes!AB410:'SmtRes'!AB417)</f>
        <v>2246.86</v>
      </c>
      <c r="CS228">
        <f>SUMIF(SmtRes!AQ410:'SmtRes'!AQ417,"=1",SmtRes!AC410:'SmtRes'!AC417)</f>
        <v>1159.93</v>
      </c>
      <c r="CT228">
        <f>SUMIF(SmtRes!AQ410:'SmtRes'!AQ417,"=1",SmtRes!AD410:'SmtRes'!AD417)</f>
        <v>509.48</v>
      </c>
      <c r="CU228">
        <f t="shared" si="178"/>
        <v>0</v>
      </c>
      <c r="CV228">
        <f>SUMIF(SmtRes!AQ410:'SmtRes'!AQ417,"=1",SmtRes!BU410:'SmtRes'!BU417)</f>
        <v>3.24</v>
      </c>
      <c r="CW228">
        <f>SUMIF(SmtRes!AQ410:'SmtRes'!AQ417,"=1",SmtRes!BV410:'SmtRes'!BV417)</f>
        <v>0.03</v>
      </c>
      <c r="CX228">
        <f t="shared" si="179"/>
        <v>0</v>
      </c>
      <c r="CY228">
        <f t="shared" si="180"/>
        <v>15.679200000000003</v>
      </c>
      <c r="CZ228">
        <f t="shared" si="181"/>
        <v>8.5068000000000019</v>
      </c>
      <c r="DC228" t="s">
        <v>3</v>
      </c>
      <c r="DD228" t="s">
        <v>135</v>
      </c>
      <c r="DE228" t="s">
        <v>3</v>
      </c>
      <c r="DF228" t="s">
        <v>3</v>
      </c>
      <c r="DG228" t="s">
        <v>3</v>
      </c>
      <c r="DH228" t="s">
        <v>3</v>
      </c>
      <c r="DI228" t="s">
        <v>3</v>
      </c>
      <c r="DJ228" t="s">
        <v>3</v>
      </c>
      <c r="DK228" t="s">
        <v>3</v>
      </c>
      <c r="DL228" t="s">
        <v>3</v>
      </c>
      <c r="DM228" t="s">
        <v>3</v>
      </c>
      <c r="DN228">
        <v>0</v>
      </c>
      <c r="DO228">
        <v>0</v>
      </c>
      <c r="DP228">
        <v>1</v>
      </c>
      <c r="DQ228">
        <v>1</v>
      </c>
      <c r="DU228">
        <v>1005</v>
      </c>
      <c r="DV228" t="s">
        <v>116</v>
      </c>
      <c r="DW228" t="s">
        <v>116</v>
      </c>
      <c r="DX228">
        <v>100</v>
      </c>
      <c r="DZ228" t="s">
        <v>3</v>
      </c>
      <c r="EA228" t="s">
        <v>3</v>
      </c>
      <c r="EB228" t="s">
        <v>3</v>
      </c>
      <c r="EC228" t="s">
        <v>3</v>
      </c>
      <c r="EE228">
        <v>416980031</v>
      </c>
      <c r="EF228">
        <v>2</v>
      </c>
      <c r="EG228" t="s">
        <v>40</v>
      </c>
      <c r="EH228">
        <v>13</v>
      </c>
      <c r="EI228" t="s">
        <v>402</v>
      </c>
      <c r="EJ228">
        <v>1</v>
      </c>
      <c r="EK228">
        <v>13001</v>
      </c>
      <c r="EL228" t="s">
        <v>403</v>
      </c>
      <c r="EM228" t="s">
        <v>404</v>
      </c>
      <c r="EO228" t="s">
        <v>3</v>
      </c>
      <c r="EQ228">
        <v>1024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3.24</v>
      </c>
      <c r="EX228">
        <v>0.03</v>
      </c>
      <c r="EY228">
        <v>0</v>
      </c>
      <c r="FQ228">
        <v>0</v>
      </c>
      <c r="FR228">
        <v>0</v>
      </c>
      <c r="FS228">
        <v>0</v>
      </c>
      <c r="FX228">
        <v>94</v>
      </c>
      <c r="FY228">
        <v>51</v>
      </c>
      <c r="GA228" t="s">
        <v>3</v>
      </c>
      <c r="GD228">
        <v>1</v>
      </c>
      <c r="GF228">
        <v>453458211</v>
      </c>
      <c r="GG228">
        <v>2</v>
      </c>
      <c r="GH228">
        <v>1</v>
      </c>
      <c r="GI228">
        <v>-2</v>
      </c>
      <c r="GJ228">
        <v>0</v>
      </c>
      <c r="GK228">
        <v>0</v>
      </c>
      <c r="GL228">
        <f t="shared" si="182"/>
        <v>0</v>
      </c>
      <c r="GM228">
        <f t="shared" si="183"/>
        <v>41.21</v>
      </c>
      <c r="GN228">
        <f t="shared" si="184"/>
        <v>41.21</v>
      </c>
      <c r="GO228">
        <f t="shared" si="185"/>
        <v>0</v>
      </c>
      <c r="GP228">
        <f t="shared" si="186"/>
        <v>0</v>
      </c>
      <c r="GR228">
        <v>0</v>
      </c>
      <c r="GS228">
        <v>0</v>
      </c>
      <c r="GT228">
        <v>0</v>
      </c>
      <c r="GU228" t="s">
        <v>3</v>
      </c>
      <c r="GV228">
        <f t="shared" si="187"/>
        <v>0</v>
      </c>
      <c r="GW228">
        <v>1</v>
      </c>
      <c r="GX228">
        <f t="shared" si="188"/>
        <v>0</v>
      </c>
      <c r="HA228">
        <v>0</v>
      </c>
      <c r="HB228">
        <v>0</v>
      </c>
      <c r="HC228">
        <f t="shared" si="189"/>
        <v>0</v>
      </c>
      <c r="HE228" t="s">
        <v>3</v>
      </c>
      <c r="HF228" t="s">
        <v>3</v>
      </c>
      <c r="HM228" t="s">
        <v>3</v>
      </c>
      <c r="HN228" t="s">
        <v>405</v>
      </c>
      <c r="HO228" t="s">
        <v>406</v>
      </c>
      <c r="HP228" t="s">
        <v>402</v>
      </c>
      <c r="HQ228" t="s">
        <v>402</v>
      </c>
      <c r="HS228">
        <v>0</v>
      </c>
      <c r="IK228">
        <v>0</v>
      </c>
    </row>
    <row r="229" spans="1:245" x14ac:dyDescent="0.2">
      <c r="A229">
        <v>17</v>
      </c>
      <c r="B229">
        <v>1</v>
      </c>
      <c r="C229">
        <f>ROW(SmtRes!A425)</f>
        <v>425</v>
      </c>
      <c r="D229">
        <f>ROW(EtalonRes!A427)</f>
        <v>427</v>
      </c>
      <c r="E229" t="s">
        <v>448</v>
      </c>
      <c r="F229" t="s">
        <v>449</v>
      </c>
      <c r="G229" t="s">
        <v>450</v>
      </c>
      <c r="H229" t="s">
        <v>116</v>
      </c>
      <c r="I229">
        <f>ROUND(1/100,7)</f>
        <v>0.01</v>
      </c>
      <c r="J229">
        <v>0</v>
      </c>
      <c r="K229">
        <f>ROUND(1/100,7)</f>
        <v>0.01</v>
      </c>
      <c r="O229">
        <f t="shared" si="169"/>
        <v>27.78</v>
      </c>
      <c r="P229">
        <f>SUMIF(SmtRes!AQ418:'SmtRes'!AQ425,"=1",SmtRes!DF418:'SmtRes'!DF425)</f>
        <v>0</v>
      </c>
      <c r="Q229">
        <f>SUMIF(SmtRes!AQ418:'SmtRes'!AQ425,"=1",SmtRes!DG418:'SmtRes'!DG425)</f>
        <v>0.26</v>
      </c>
      <c r="R229">
        <f>SUMIF(SmtRes!AQ418:'SmtRes'!AQ425,"=1",SmtRes!DH418:'SmtRes'!DH425)</f>
        <v>0.11</v>
      </c>
      <c r="S229">
        <f>SUMIF(SmtRes!AQ418:'SmtRes'!AQ425,"=1",SmtRes!DI418:'SmtRes'!DI425)</f>
        <v>27.41</v>
      </c>
      <c r="T229">
        <f t="shared" si="170"/>
        <v>0</v>
      </c>
      <c r="U229">
        <f>SUMIF(SmtRes!AQ418:'SmtRes'!AQ425,"=1",SmtRes!CV418:'SmtRes'!CV425)</f>
        <v>5.3800000000000001E-2</v>
      </c>
      <c r="V229">
        <f>SUMIF(SmtRes!AQ418:'SmtRes'!AQ425,"=1",SmtRes!CW418:'SmtRes'!CW425)</f>
        <v>2.0000000000000001E-4</v>
      </c>
      <c r="W229">
        <f t="shared" si="171"/>
        <v>0</v>
      </c>
      <c r="X229">
        <f t="shared" si="172"/>
        <v>25.87</v>
      </c>
      <c r="Y229">
        <f t="shared" si="173"/>
        <v>14.04</v>
      </c>
      <c r="AA229">
        <v>449016111</v>
      </c>
      <c r="AB229">
        <f t="shared" si="174"/>
        <v>2766.3024</v>
      </c>
      <c r="AC229">
        <f>ROUND((0),6)</f>
        <v>0</v>
      </c>
      <c r="AD229">
        <f>ROUND((((SUM(SmtRes!BR418:'SmtRes'!BR425))-(SUM(SmtRes!BS418:'SmtRes'!BS425)))+AE229),6)</f>
        <v>25.3</v>
      </c>
      <c r="AE229">
        <f>ROUND((SUM(SmtRes!BS418:'SmtRes'!BS425)),6)</f>
        <v>11.599299999999999</v>
      </c>
      <c r="AF229">
        <f>ROUND((SUM(SmtRes!BT418:'SmtRes'!BT425)),6)</f>
        <v>2741.0023999999999</v>
      </c>
      <c r="AG229">
        <f t="shared" si="175"/>
        <v>0</v>
      </c>
      <c r="AH229">
        <f>(SUM(SmtRes!BU418:'SmtRes'!BU425))</f>
        <v>5.38</v>
      </c>
      <c r="AI229">
        <f>(SUM(SmtRes!BV418:'SmtRes'!BV425))</f>
        <v>0.02</v>
      </c>
      <c r="AJ229">
        <f t="shared" si="176"/>
        <v>0</v>
      </c>
      <c r="AK229">
        <v>3823.645552</v>
      </c>
      <c r="AL229">
        <v>1045.7438520000001</v>
      </c>
      <c r="AM229">
        <v>25.3</v>
      </c>
      <c r="AN229">
        <v>11.599299999999999</v>
      </c>
      <c r="AO229">
        <v>2741.0023999999999</v>
      </c>
      <c r="AP229">
        <v>0</v>
      </c>
      <c r="AQ229">
        <v>5.38</v>
      </c>
      <c r="AR229">
        <v>0.02</v>
      </c>
      <c r="AS229">
        <v>0</v>
      </c>
      <c r="AT229">
        <v>94</v>
      </c>
      <c r="AU229">
        <v>51</v>
      </c>
      <c r="AV229">
        <v>1</v>
      </c>
      <c r="AW229">
        <v>1</v>
      </c>
      <c r="AZ229">
        <v>1</v>
      </c>
      <c r="BA229">
        <v>1</v>
      </c>
      <c r="BB229">
        <v>1</v>
      </c>
      <c r="BC229">
        <v>1</v>
      </c>
      <c r="BD229" t="s">
        <v>3</v>
      </c>
      <c r="BE229" t="s">
        <v>3</v>
      </c>
      <c r="BF229" t="s">
        <v>3</v>
      </c>
      <c r="BG229" t="s">
        <v>3</v>
      </c>
      <c r="BH229">
        <v>0</v>
      </c>
      <c r="BI229">
        <v>1</v>
      </c>
      <c r="BJ229" t="s">
        <v>451</v>
      </c>
      <c r="BM229">
        <v>13001</v>
      </c>
      <c r="BN229">
        <v>0</v>
      </c>
      <c r="BO229" t="s">
        <v>3</v>
      </c>
      <c r="BP229">
        <v>0</v>
      </c>
      <c r="BQ229">
        <v>2</v>
      </c>
      <c r="BR229">
        <v>0</v>
      </c>
      <c r="BS229">
        <v>1</v>
      </c>
      <c r="BT229">
        <v>1</v>
      </c>
      <c r="BU229">
        <v>1</v>
      </c>
      <c r="BV229">
        <v>1</v>
      </c>
      <c r="BW229">
        <v>1</v>
      </c>
      <c r="BX229">
        <v>1</v>
      </c>
      <c r="BY229" t="s">
        <v>3</v>
      </c>
      <c r="BZ229">
        <v>94</v>
      </c>
      <c r="CA229">
        <v>51</v>
      </c>
      <c r="CB229" t="s">
        <v>3</v>
      </c>
      <c r="CE229">
        <v>0</v>
      </c>
      <c r="CF229">
        <v>0</v>
      </c>
      <c r="CG229">
        <v>0</v>
      </c>
      <c r="CM229">
        <v>0</v>
      </c>
      <c r="CN229" t="s">
        <v>3</v>
      </c>
      <c r="CO229">
        <v>0</v>
      </c>
      <c r="CP229">
        <f t="shared" si="177"/>
        <v>27.78</v>
      </c>
      <c r="CQ229">
        <f>SUMIF(SmtRes!AQ418:'SmtRes'!AQ425,"=1",SmtRes!AA418:'SmtRes'!AA425)</f>
        <v>248398.15000000002</v>
      </c>
      <c r="CR229">
        <f>SUMIF(SmtRes!AQ418:'SmtRes'!AQ425,"=1",SmtRes!AB418:'SmtRes'!AB425)</f>
        <v>2245.35</v>
      </c>
      <c r="CS229">
        <f>SUMIF(SmtRes!AQ418:'SmtRes'!AQ425,"=1",SmtRes!AC418:'SmtRes'!AC425)</f>
        <v>1159.93</v>
      </c>
      <c r="CT229">
        <f>SUMIF(SmtRes!AQ418:'SmtRes'!AQ425,"=1",SmtRes!AD418:'SmtRes'!AD425)</f>
        <v>509.48</v>
      </c>
      <c r="CU229">
        <f t="shared" si="178"/>
        <v>0</v>
      </c>
      <c r="CV229">
        <f>SUMIF(SmtRes!AQ418:'SmtRes'!AQ425,"=1",SmtRes!BU418:'SmtRes'!BU425)</f>
        <v>5.38</v>
      </c>
      <c r="CW229">
        <f>SUMIF(SmtRes!AQ418:'SmtRes'!AQ425,"=1",SmtRes!BV418:'SmtRes'!BV425)</f>
        <v>0.02</v>
      </c>
      <c r="CX229">
        <f t="shared" si="179"/>
        <v>0</v>
      </c>
      <c r="CY229">
        <f t="shared" si="180"/>
        <v>25.8688</v>
      </c>
      <c r="CZ229">
        <f t="shared" si="181"/>
        <v>14.0352</v>
      </c>
      <c r="DC229" t="s">
        <v>3</v>
      </c>
      <c r="DD229" t="s">
        <v>135</v>
      </c>
      <c r="DE229" t="s">
        <v>3</v>
      </c>
      <c r="DF229" t="s">
        <v>3</v>
      </c>
      <c r="DG229" t="s">
        <v>3</v>
      </c>
      <c r="DH229" t="s">
        <v>3</v>
      </c>
      <c r="DI229" t="s">
        <v>3</v>
      </c>
      <c r="DJ229" t="s">
        <v>3</v>
      </c>
      <c r="DK229" t="s">
        <v>3</v>
      </c>
      <c r="DL229" t="s">
        <v>3</v>
      </c>
      <c r="DM229" t="s">
        <v>3</v>
      </c>
      <c r="DN229">
        <v>0</v>
      </c>
      <c r="DO229">
        <v>0</v>
      </c>
      <c r="DP229">
        <v>1</v>
      </c>
      <c r="DQ229">
        <v>1</v>
      </c>
      <c r="DU229">
        <v>1005</v>
      </c>
      <c r="DV229" t="s">
        <v>116</v>
      </c>
      <c r="DW229" t="s">
        <v>116</v>
      </c>
      <c r="DX229">
        <v>100</v>
      </c>
      <c r="DZ229" t="s">
        <v>3</v>
      </c>
      <c r="EA229" t="s">
        <v>3</v>
      </c>
      <c r="EB229" t="s">
        <v>3</v>
      </c>
      <c r="EC229" t="s">
        <v>3</v>
      </c>
      <c r="EE229">
        <v>416980031</v>
      </c>
      <c r="EF229">
        <v>2</v>
      </c>
      <c r="EG229" t="s">
        <v>40</v>
      </c>
      <c r="EH229">
        <v>13</v>
      </c>
      <c r="EI229" t="s">
        <v>402</v>
      </c>
      <c r="EJ229">
        <v>1</v>
      </c>
      <c r="EK229">
        <v>13001</v>
      </c>
      <c r="EL229" t="s">
        <v>403</v>
      </c>
      <c r="EM229" t="s">
        <v>404</v>
      </c>
      <c r="EO229" t="s">
        <v>3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5.38</v>
      </c>
      <c r="EX229">
        <v>0.02</v>
      </c>
      <c r="EY229">
        <v>0</v>
      </c>
      <c r="FQ229">
        <v>0</v>
      </c>
      <c r="FR229">
        <v>0</v>
      </c>
      <c r="FS229">
        <v>0</v>
      </c>
      <c r="FX229">
        <v>94</v>
      </c>
      <c r="FY229">
        <v>51</v>
      </c>
      <c r="GA229" t="s">
        <v>3</v>
      </c>
      <c r="GD229">
        <v>1</v>
      </c>
      <c r="GF229">
        <v>300926290</v>
      </c>
      <c r="GG229">
        <v>2</v>
      </c>
      <c r="GH229">
        <v>1</v>
      </c>
      <c r="GI229">
        <v>-2</v>
      </c>
      <c r="GJ229">
        <v>0</v>
      </c>
      <c r="GK229">
        <v>0</v>
      </c>
      <c r="GL229">
        <f t="shared" si="182"/>
        <v>0</v>
      </c>
      <c r="GM229">
        <f t="shared" si="183"/>
        <v>67.69</v>
      </c>
      <c r="GN229">
        <f t="shared" si="184"/>
        <v>67.69</v>
      </c>
      <c r="GO229">
        <f t="shared" si="185"/>
        <v>0</v>
      </c>
      <c r="GP229">
        <f t="shared" si="186"/>
        <v>0</v>
      </c>
      <c r="GR229">
        <v>0</v>
      </c>
      <c r="GS229">
        <v>0</v>
      </c>
      <c r="GT229">
        <v>0</v>
      </c>
      <c r="GU229" t="s">
        <v>3</v>
      </c>
      <c r="GV229">
        <f t="shared" si="187"/>
        <v>0</v>
      </c>
      <c r="GW229">
        <v>1</v>
      </c>
      <c r="GX229">
        <f t="shared" si="188"/>
        <v>0</v>
      </c>
      <c r="HA229">
        <v>0</v>
      </c>
      <c r="HB229">
        <v>0</v>
      </c>
      <c r="HC229">
        <f t="shared" si="189"/>
        <v>0</v>
      </c>
      <c r="HE229" t="s">
        <v>3</v>
      </c>
      <c r="HF229" t="s">
        <v>3</v>
      </c>
      <c r="HM229" t="s">
        <v>3</v>
      </c>
      <c r="HN229" t="s">
        <v>405</v>
      </c>
      <c r="HO229" t="s">
        <v>406</v>
      </c>
      <c r="HP229" t="s">
        <v>402</v>
      </c>
      <c r="HQ229" t="s">
        <v>402</v>
      </c>
      <c r="HS229">
        <v>0</v>
      </c>
      <c r="IK229">
        <v>0</v>
      </c>
    </row>
    <row r="230" spans="1:245" x14ac:dyDescent="0.2">
      <c r="A230">
        <v>17</v>
      </c>
      <c r="B230">
        <v>1</v>
      </c>
      <c r="C230">
        <f>ROW(SmtRes!A426)</f>
        <v>426</v>
      </c>
      <c r="D230">
        <f>ROW(EtalonRes!A428)</f>
        <v>428</v>
      </c>
      <c r="E230" t="s">
        <v>452</v>
      </c>
      <c r="F230" t="s">
        <v>453</v>
      </c>
      <c r="G230" t="s">
        <v>454</v>
      </c>
      <c r="H230" t="s">
        <v>116</v>
      </c>
      <c r="I230">
        <f>ROUND(1/100,7)</f>
        <v>0.01</v>
      </c>
      <c r="J230">
        <v>0</v>
      </c>
      <c r="K230">
        <f>ROUND(1/100,7)</f>
        <v>0.01</v>
      </c>
      <c r="O230">
        <f t="shared" si="169"/>
        <v>112.82</v>
      </c>
      <c r="P230">
        <f>SUMIF(SmtRes!AQ426:'SmtRes'!AQ426,"=1",SmtRes!DF426:'SmtRes'!DF426)</f>
        <v>0</v>
      </c>
      <c r="Q230">
        <f>SUMIF(SmtRes!AQ426:'SmtRes'!AQ426,"=1",SmtRes!DG426:'SmtRes'!DG426)</f>
        <v>0</v>
      </c>
      <c r="R230">
        <f>SUMIF(SmtRes!AQ426:'SmtRes'!AQ426,"=1",SmtRes!DH426:'SmtRes'!DH426)</f>
        <v>0</v>
      </c>
      <c r="S230">
        <f>SUMIF(SmtRes!AQ426:'SmtRes'!AQ426,"=1",SmtRes!DI426:'SmtRes'!DI426)</f>
        <v>112.82</v>
      </c>
      <c r="T230">
        <f t="shared" si="170"/>
        <v>0</v>
      </c>
      <c r="U230">
        <f>SUMIF(SmtRes!AQ426:'SmtRes'!AQ426,"=1",SmtRes!CV426:'SmtRes'!CV426)</f>
        <v>0.25700000000000001</v>
      </c>
      <c r="V230">
        <f>SUMIF(SmtRes!AQ426:'SmtRes'!AQ426,"=1",SmtRes!CW426:'SmtRes'!CW426)</f>
        <v>0</v>
      </c>
      <c r="W230">
        <f t="shared" si="171"/>
        <v>0</v>
      </c>
      <c r="X230">
        <f t="shared" si="172"/>
        <v>101.54</v>
      </c>
      <c r="Y230">
        <f t="shared" si="173"/>
        <v>51.9</v>
      </c>
      <c r="AA230">
        <v>449016111</v>
      </c>
      <c r="AB230">
        <f t="shared" si="174"/>
        <v>11282.3</v>
      </c>
      <c r="AC230">
        <f>ROUND((0),6)</f>
        <v>0</v>
      </c>
      <c r="AD230">
        <f>ROUND((((0)-(0))+AE230),6)</f>
        <v>0</v>
      </c>
      <c r="AE230">
        <f>ROUND((0),6)</f>
        <v>0</v>
      </c>
      <c r="AF230">
        <f>ROUND((SUM(SmtRes!BT426:'SmtRes'!BT426)),6)</f>
        <v>11282.3</v>
      </c>
      <c r="AG230">
        <f t="shared" si="175"/>
        <v>0</v>
      </c>
      <c r="AH230">
        <f>(SUM(SmtRes!BU426:'SmtRes'!BU426))</f>
        <v>25.7</v>
      </c>
      <c r="AI230">
        <f>(0)</f>
        <v>0</v>
      </c>
      <c r="AJ230">
        <f t="shared" si="176"/>
        <v>0</v>
      </c>
      <c r="AK230">
        <v>11282.3</v>
      </c>
      <c r="AL230">
        <v>0</v>
      </c>
      <c r="AM230">
        <v>0</v>
      </c>
      <c r="AN230">
        <v>0</v>
      </c>
      <c r="AO230">
        <v>11282.3</v>
      </c>
      <c r="AP230">
        <v>0</v>
      </c>
      <c r="AQ230">
        <v>25.7</v>
      </c>
      <c r="AR230">
        <v>0</v>
      </c>
      <c r="AS230">
        <v>0</v>
      </c>
      <c r="AT230">
        <v>90</v>
      </c>
      <c r="AU230">
        <v>46</v>
      </c>
      <c r="AV230">
        <v>1</v>
      </c>
      <c r="AW230">
        <v>1</v>
      </c>
      <c r="AZ230">
        <v>1</v>
      </c>
      <c r="BA230">
        <v>1</v>
      </c>
      <c r="BB230">
        <v>1</v>
      </c>
      <c r="BC230">
        <v>1</v>
      </c>
      <c r="BD230" t="s">
        <v>3</v>
      </c>
      <c r="BE230" t="s">
        <v>3</v>
      </c>
      <c r="BF230" t="s">
        <v>3</v>
      </c>
      <c r="BG230" t="s">
        <v>3</v>
      </c>
      <c r="BH230">
        <v>0</v>
      </c>
      <c r="BI230">
        <v>1</v>
      </c>
      <c r="BJ230" t="s">
        <v>455</v>
      </c>
      <c r="BM230">
        <v>62001</v>
      </c>
      <c r="BN230">
        <v>0</v>
      </c>
      <c r="BO230" t="s">
        <v>3</v>
      </c>
      <c r="BP230">
        <v>0</v>
      </c>
      <c r="BQ230">
        <v>6</v>
      </c>
      <c r="BR230">
        <v>0</v>
      </c>
      <c r="BS230">
        <v>1</v>
      </c>
      <c r="BT230">
        <v>1</v>
      </c>
      <c r="BU230">
        <v>1</v>
      </c>
      <c r="BV230">
        <v>1</v>
      </c>
      <c r="BW230">
        <v>1</v>
      </c>
      <c r="BX230">
        <v>1</v>
      </c>
      <c r="BY230" t="s">
        <v>3</v>
      </c>
      <c r="BZ230">
        <v>90</v>
      </c>
      <c r="CA230">
        <v>46</v>
      </c>
      <c r="CB230" t="s">
        <v>3</v>
      </c>
      <c r="CE230">
        <v>0</v>
      </c>
      <c r="CF230">
        <v>0</v>
      </c>
      <c r="CG230">
        <v>0</v>
      </c>
      <c r="CM230">
        <v>0</v>
      </c>
      <c r="CN230" t="s">
        <v>3</v>
      </c>
      <c r="CO230">
        <v>0</v>
      </c>
      <c r="CP230">
        <f t="shared" si="177"/>
        <v>112.82</v>
      </c>
      <c r="CQ230">
        <f>SUMIF(SmtRes!AQ426:'SmtRes'!AQ426,"=1",SmtRes!AA426:'SmtRes'!AA426)</f>
        <v>0</v>
      </c>
      <c r="CR230">
        <f>SUMIF(SmtRes!AQ426:'SmtRes'!AQ426,"=1",SmtRes!AB426:'SmtRes'!AB426)</f>
        <v>0</v>
      </c>
      <c r="CS230">
        <f>SUMIF(SmtRes!AQ426:'SmtRes'!AQ426,"=1",SmtRes!AC426:'SmtRes'!AC426)</f>
        <v>0</v>
      </c>
      <c r="CT230">
        <f>SUMIF(SmtRes!AQ426:'SmtRes'!AQ426,"=1",SmtRes!AD426:'SmtRes'!AD426)</f>
        <v>439</v>
      </c>
      <c r="CU230">
        <f t="shared" si="178"/>
        <v>0</v>
      </c>
      <c r="CV230">
        <f>SUMIF(SmtRes!AQ426:'SmtRes'!AQ426,"=1",SmtRes!BU426:'SmtRes'!BU426)</f>
        <v>25.7</v>
      </c>
      <c r="CW230">
        <f>SUMIF(SmtRes!AQ426:'SmtRes'!AQ426,"=1",SmtRes!BV426:'SmtRes'!BV426)</f>
        <v>0</v>
      </c>
      <c r="CX230">
        <f t="shared" si="179"/>
        <v>0</v>
      </c>
      <c r="CY230">
        <f t="shared" si="180"/>
        <v>101.538</v>
      </c>
      <c r="CZ230">
        <f t="shared" si="181"/>
        <v>51.897199999999991</v>
      </c>
      <c r="DC230" t="s">
        <v>3</v>
      </c>
      <c r="DD230" t="s">
        <v>23</v>
      </c>
      <c r="DE230" t="s">
        <v>3</v>
      </c>
      <c r="DF230" t="s">
        <v>3</v>
      </c>
      <c r="DG230" t="s">
        <v>3</v>
      </c>
      <c r="DH230" t="s">
        <v>3</v>
      </c>
      <c r="DI230" t="s">
        <v>3</v>
      </c>
      <c r="DJ230" t="s">
        <v>3</v>
      </c>
      <c r="DK230" t="s">
        <v>3</v>
      </c>
      <c r="DL230" t="s">
        <v>3</v>
      </c>
      <c r="DM230" t="s">
        <v>3</v>
      </c>
      <c r="DN230">
        <v>0</v>
      </c>
      <c r="DO230">
        <v>0</v>
      </c>
      <c r="DP230">
        <v>1</v>
      </c>
      <c r="DQ230">
        <v>1</v>
      </c>
      <c r="DU230">
        <v>1005</v>
      </c>
      <c r="DV230" t="s">
        <v>116</v>
      </c>
      <c r="DW230" t="s">
        <v>116</v>
      </c>
      <c r="DX230">
        <v>100</v>
      </c>
      <c r="DZ230" t="s">
        <v>3</v>
      </c>
      <c r="EA230" t="s">
        <v>3</v>
      </c>
      <c r="EB230" t="s">
        <v>3</v>
      </c>
      <c r="EC230" t="s">
        <v>3</v>
      </c>
      <c r="EE230">
        <v>416980111</v>
      </c>
      <c r="EF230">
        <v>6</v>
      </c>
      <c r="EG230" t="s">
        <v>24</v>
      </c>
      <c r="EH230">
        <v>96</v>
      </c>
      <c r="EI230" t="s">
        <v>370</v>
      </c>
      <c r="EJ230">
        <v>1</v>
      </c>
      <c r="EK230">
        <v>62001</v>
      </c>
      <c r="EL230" t="s">
        <v>370</v>
      </c>
      <c r="EM230" t="s">
        <v>371</v>
      </c>
      <c r="EO230" t="s">
        <v>3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25.7</v>
      </c>
      <c r="EX230">
        <v>0</v>
      </c>
      <c r="EY230">
        <v>0</v>
      </c>
      <c r="FQ230">
        <v>0</v>
      </c>
      <c r="FR230">
        <v>0</v>
      </c>
      <c r="FS230">
        <v>0</v>
      </c>
      <c r="FX230">
        <v>90</v>
      </c>
      <c r="FY230">
        <v>46</v>
      </c>
      <c r="GA230" t="s">
        <v>3</v>
      </c>
      <c r="GD230">
        <v>1</v>
      </c>
      <c r="GF230">
        <v>-1883394344</v>
      </c>
      <c r="GG230">
        <v>2</v>
      </c>
      <c r="GH230">
        <v>1</v>
      </c>
      <c r="GI230">
        <v>-2</v>
      </c>
      <c r="GJ230">
        <v>0</v>
      </c>
      <c r="GK230">
        <v>0</v>
      </c>
      <c r="GL230">
        <f t="shared" si="182"/>
        <v>0</v>
      </c>
      <c r="GM230">
        <f t="shared" si="183"/>
        <v>266.26</v>
      </c>
      <c r="GN230">
        <f t="shared" si="184"/>
        <v>266.26</v>
      </c>
      <c r="GO230">
        <f t="shared" si="185"/>
        <v>0</v>
      </c>
      <c r="GP230">
        <f t="shared" si="186"/>
        <v>0</v>
      </c>
      <c r="GR230">
        <v>0</v>
      </c>
      <c r="GS230">
        <v>0</v>
      </c>
      <c r="GT230">
        <v>0</v>
      </c>
      <c r="GU230" t="s">
        <v>3</v>
      </c>
      <c r="GV230">
        <f t="shared" si="187"/>
        <v>0</v>
      </c>
      <c r="GW230">
        <v>1</v>
      </c>
      <c r="GX230">
        <f t="shared" si="188"/>
        <v>0</v>
      </c>
      <c r="HA230">
        <v>0</v>
      </c>
      <c r="HB230">
        <v>0</v>
      </c>
      <c r="HC230">
        <f t="shared" si="189"/>
        <v>0</v>
      </c>
      <c r="HE230" t="s">
        <v>3</v>
      </c>
      <c r="HF230" t="s">
        <v>3</v>
      </c>
      <c r="HM230" t="s">
        <v>3</v>
      </c>
      <c r="HN230" t="s">
        <v>372</v>
      </c>
      <c r="HO230" t="s">
        <v>373</v>
      </c>
      <c r="HP230" t="s">
        <v>370</v>
      </c>
      <c r="HQ230" t="s">
        <v>370</v>
      </c>
      <c r="HS230">
        <v>0</v>
      </c>
      <c r="IK230">
        <v>0</v>
      </c>
    </row>
    <row r="231" spans="1:245" x14ac:dyDescent="0.2">
      <c r="A231">
        <v>17</v>
      </c>
      <c r="B231">
        <v>1</v>
      </c>
      <c r="C231">
        <f>ROW(SmtRes!A433)</f>
        <v>433</v>
      </c>
      <c r="D231">
        <f>ROW(EtalonRes!A435)</f>
        <v>435</v>
      </c>
      <c r="E231" t="s">
        <v>3</v>
      </c>
      <c r="F231" t="s">
        <v>456</v>
      </c>
      <c r="G231" t="s">
        <v>457</v>
      </c>
      <c r="H231" t="s">
        <v>116</v>
      </c>
      <c r="I231">
        <f>ROUND(1/100,7)</f>
        <v>0.01</v>
      </c>
      <c r="J231">
        <v>0</v>
      </c>
      <c r="K231">
        <f>ROUND(1/100,7)</f>
        <v>0.01</v>
      </c>
      <c r="O231">
        <f t="shared" si="169"/>
        <v>73.62</v>
      </c>
      <c r="P231">
        <f>SUMIF(SmtRes!AQ427:'SmtRes'!AQ433,"=1",SmtRes!DF427:'SmtRes'!DF433)</f>
        <v>0</v>
      </c>
      <c r="Q231">
        <f>SUMIF(SmtRes!AQ427:'SmtRes'!AQ433,"=1",SmtRes!DG427:'SmtRes'!DG433)</f>
        <v>0.39</v>
      </c>
      <c r="R231">
        <f>SUMIF(SmtRes!AQ427:'SmtRes'!AQ433,"=1",SmtRes!DH427:'SmtRes'!DH433)</f>
        <v>0.32</v>
      </c>
      <c r="S231">
        <f>SUMIF(SmtRes!AQ427:'SmtRes'!AQ433,"=1",SmtRes!DI427:'SmtRes'!DI433)</f>
        <v>72.91</v>
      </c>
      <c r="T231">
        <f t="shared" si="170"/>
        <v>0</v>
      </c>
      <c r="U231">
        <f>SUMIF(SmtRes!AQ427:'SmtRes'!AQ433,"=1",SmtRes!CV427:'SmtRes'!CV433)</f>
        <v>0.1399</v>
      </c>
      <c r="V231">
        <f>SUMIF(SmtRes!AQ427:'SmtRes'!AQ433,"=1",SmtRes!CW427:'SmtRes'!CW433)</f>
        <v>5.9999999999999995E-4</v>
      </c>
      <c r="W231">
        <f t="shared" si="171"/>
        <v>0</v>
      </c>
      <c r="X231">
        <f t="shared" si="172"/>
        <v>73.23</v>
      </c>
      <c r="Y231">
        <f t="shared" si="173"/>
        <v>35.880000000000003</v>
      </c>
      <c r="AA231">
        <v>-1</v>
      </c>
      <c r="AB231">
        <f t="shared" si="174"/>
        <v>7328.8795</v>
      </c>
      <c r="AC231">
        <f>ROUND((0),6)</f>
        <v>0</v>
      </c>
      <c r="AD231">
        <f>ROUND((((SUM(SmtRes!BR427:'SmtRes'!BR433))-(SUM(SmtRes!BS427:'SmtRes'!BS433)))+AE231),6)</f>
        <v>38.502000000000002</v>
      </c>
      <c r="AE231">
        <f>ROUND((SUM(SmtRes!BS427:'SmtRes'!BS433)),6)</f>
        <v>32.381399999999999</v>
      </c>
      <c r="AF231">
        <f>ROUND((SUM(SmtRes!BT427:'SmtRes'!BT433)),6)</f>
        <v>7290.3774999999996</v>
      </c>
      <c r="AG231">
        <f t="shared" si="175"/>
        <v>0</v>
      </c>
      <c r="AH231">
        <f>(SUM(SmtRes!BU427:'SmtRes'!BU433))</f>
        <v>13.989999999999998</v>
      </c>
      <c r="AI231">
        <f>(SUM(SmtRes!BV427:'SmtRes'!BV433))</f>
        <v>0.06</v>
      </c>
      <c r="AJ231">
        <f t="shared" si="176"/>
        <v>0</v>
      </c>
      <c r="AK231">
        <v>7361.2609000000002</v>
      </c>
      <c r="AL231">
        <v>0</v>
      </c>
      <c r="AM231">
        <v>38.502000000000002</v>
      </c>
      <c r="AN231">
        <v>32.381399999999999</v>
      </c>
      <c r="AO231">
        <v>7290.3774999999996</v>
      </c>
      <c r="AP231">
        <v>0</v>
      </c>
      <c r="AQ231">
        <v>13.989999999999998</v>
      </c>
      <c r="AR231">
        <v>0.06</v>
      </c>
      <c r="AS231">
        <v>0</v>
      </c>
      <c r="AT231">
        <v>100</v>
      </c>
      <c r="AU231">
        <v>49</v>
      </c>
      <c r="AV231">
        <v>1</v>
      </c>
      <c r="AW231">
        <v>1</v>
      </c>
      <c r="AZ231">
        <v>1</v>
      </c>
      <c r="BA231">
        <v>1</v>
      </c>
      <c r="BB231">
        <v>1</v>
      </c>
      <c r="BC231">
        <v>1</v>
      </c>
      <c r="BD231" t="s">
        <v>3</v>
      </c>
      <c r="BE231" t="s">
        <v>3</v>
      </c>
      <c r="BF231" t="s">
        <v>3</v>
      </c>
      <c r="BG231" t="s">
        <v>3</v>
      </c>
      <c r="BH231">
        <v>0</v>
      </c>
      <c r="BI231">
        <v>1</v>
      </c>
      <c r="BJ231" t="s">
        <v>458</v>
      </c>
      <c r="BM231">
        <v>15001</v>
      </c>
      <c r="BN231">
        <v>0</v>
      </c>
      <c r="BO231" t="s">
        <v>3</v>
      </c>
      <c r="BP231">
        <v>0</v>
      </c>
      <c r="BQ231">
        <v>2</v>
      </c>
      <c r="BR231">
        <v>0</v>
      </c>
      <c r="BS231">
        <v>1</v>
      </c>
      <c r="BT231">
        <v>1</v>
      </c>
      <c r="BU231">
        <v>1</v>
      </c>
      <c r="BV231">
        <v>1</v>
      </c>
      <c r="BW231">
        <v>1</v>
      </c>
      <c r="BX231">
        <v>1</v>
      </c>
      <c r="BY231" t="s">
        <v>3</v>
      </c>
      <c r="BZ231">
        <v>100</v>
      </c>
      <c r="CA231">
        <v>49</v>
      </c>
      <c r="CB231" t="s">
        <v>3</v>
      </c>
      <c r="CE231">
        <v>0</v>
      </c>
      <c r="CF231">
        <v>0</v>
      </c>
      <c r="CG231">
        <v>0</v>
      </c>
      <c r="CM231">
        <v>0</v>
      </c>
      <c r="CN231" t="s">
        <v>3</v>
      </c>
      <c r="CO231">
        <v>0</v>
      </c>
      <c r="CP231">
        <f t="shared" si="177"/>
        <v>73.61999999999999</v>
      </c>
      <c r="CQ231">
        <f>SUMIF(SmtRes!AQ427:'SmtRes'!AQ433,"=1",SmtRes!AA427:'SmtRes'!AA433)</f>
        <v>0</v>
      </c>
      <c r="CR231">
        <f>SUMIF(SmtRes!AQ427:'SmtRes'!AQ433,"=1",SmtRes!AB427:'SmtRes'!AB433)</f>
        <v>641.70000000000005</v>
      </c>
      <c r="CS231">
        <f>SUMIF(SmtRes!AQ427:'SmtRes'!AQ433,"=1",SmtRes!AC427:'SmtRes'!AC433)</f>
        <v>539.69000000000005</v>
      </c>
      <c r="CT231">
        <f>SUMIF(SmtRes!AQ427:'SmtRes'!AQ433,"=1",SmtRes!AD427:'SmtRes'!AD433)</f>
        <v>1421.71</v>
      </c>
      <c r="CU231">
        <f t="shared" si="178"/>
        <v>0</v>
      </c>
      <c r="CV231">
        <f>SUMIF(SmtRes!AQ427:'SmtRes'!AQ433,"=1",SmtRes!BU427:'SmtRes'!BU433)</f>
        <v>13.989999999999998</v>
      </c>
      <c r="CW231">
        <f>SUMIF(SmtRes!AQ427:'SmtRes'!AQ433,"=1",SmtRes!BV427:'SmtRes'!BV433)</f>
        <v>0.06</v>
      </c>
      <c r="CX231">
        <f t="shared" si="179"/>
        <v>0</v>
      </c>
      <c r="CY231">
        <f t="shared" si="180"/>
        <v>73.22999999999999</v>
      </c>
      <c r="CZ231">
        <f t="shared" si="181"/>
        <v>35.882699999999993</v>
      </c>
      <c r="DC231" t="s">
        <v>3</v>
      </c>
      <c r="DD231" t="s">
        <v>23</v>
      </c>
      <c r="DE231" t="s">
        <v>3</v>
      </c>
      <c r="DF231" t="s">
        <v>3</v>
      </c>
      <c r="DG231" t="s">
        <v>3</v>
      </c>
      <c r="DH231" t="s">
        <v>3</v>
      </c>
      <c r="DI231" t="s">
        <v>3</v>
      </c>
      <c r="DJ231" t="s">
        <v>3</v>
      </c>
      <c r="DK231" t="s">
        <v>3</v>
      </c>
      <c r="DL231" t="s">
        <v>3</v>
      </c>
      <c r="DM231" t="s">
        <v>3</v>
      </c>
      <c r="DN231">
        <v>0</v>
      </c>
      <c r="DO231">
        <v>0</v>
      </c>
      <c r="DP231">
        <v>1</v>
      </c>
      <c r="DQ231">
        <v>1</v>
      </c>
      <c r="DU231">
        <v>1005</v>
      </c>
      <c r="DV231" t="s">
        <v>116</v>
      </c>
      <c r="DW231" t="s">
        <v>116</v>
      </c>
      <c r="DX231">
        <v>100</v>
      </c>
      <c r="DZ231" t="s">
        <v>3</v>
      </c>
      <c r="EA231" t="s">
        <v>3</v>
      </c>
      <c r="EB231" t="s">
        <v>3</v>
      </c>
      <c r="EC231" t="s">
        <v>3</v>
      </c>
      <c r="EE231">
        <v>416980054</v>
      </c>
      <c r="EF231">
        <v>2</v>
      </c>
      <c r="EG231" t="s">
        <v>40</v>
      </c>
      <c r="EH231">
        <v>15</v>
      </c>
      <c r="EI231" t="s">
        <v>419</v>
      </c>
      <c r="EJ231">
        <v>1</v>
      </c>
      <c r="EK231">
        <v>15001</v>
      </c>
      <c r="EL231" t="s">
        <v>419</v>
      </c>
      <c r="EM231" t="s">
        <v>420</v>
      </c>
      <c r="EO231" t="s">
        <v>3</v>
      </c>
      <c r="EQ231">
        <v>1024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13.99</v>
      </c>
      <c r="EX231">
        <v>0.06</v>
      </c>
      <c r="EY231">
        <v>0</v>
      </c>
      <c r="FQ231">
        <v>0</v>
      </c>
      <c r="FR231">
        <v>0</v>
      </c>
      <c r="FS231">
        <v>0</v>
      </c>
      <c r="FX231">
        <v>100</v>
      </c>
      <c r="FY231">
        <v>49</v>
      </c>
      <c r="GA231" t="s">
        <v>3</v>
      </c>
      <c r="GD231">
        <v>1</v>
      </c>
      <c r="GF231">
        <v>-1571679846</v>
      </c>
      <c r="GG231">
        <v>2</v>
      </c>
      <c r="GH231">
        <v>1</v>
      </c>
      <c r="GI231">
        <v>-2</v>
      </c>
      <c r="GJ231">
        <v>0</v>
      </c>
      <c r="GK231">
        <v>0</v>
      </c>
      <c r="GL231">
        <f t="shared" si="182"/>
        <v>0</v>
      </c>
      <c r="GM231">
        <f t="shared" si="183"/>
        <v>182.73</v>
      </c>
      <c r="GN231">
        <f t="shared" si="184"/>
        <v>182.73</v>
      </c>
      <c r="GO231">
        <f t="shared" si="185"/>
        <v>0</v>
      </c>
      <c r="GP231">
        <f t="shared" si="186"/>
        <v>0</v>
      </c>
      <c r="GR231">
        <v>0</v>
      </c>
      <c r="GS231">
        <v>0</v>
      </c>
      <c r="GT231">
        <v>0</v>
      </c>
      <c r="GU231" t="s">
        <v>3</v>
      </c>
      <c r="GV231">
        <f t="shared" si="187"/>
        <v>0</v>
      </c>
      <c r="GW231">
        <v>1</v>
      </c>
      <c r="GX231">
        <f t="shared" si="188"/>
        <v>0</v>
      </c>
      <c r="HA231">
        <v>0</v>
      </c>
      <c r="HB231">
        <v>0</v>
      </c>
      <c r="HC231">
        <f t="shared" si="189"/>
        <v>0</v>
      </c>
      <c r="HE231" t="s">
        <v>3</v>
      </c>
      <c r="HF231" t="s">
        <v>3</v>
      </c>
      <c r="HM231" t="s">
        <v>3</v>
      </c>
      <c r="HN231" t="s">
        <v>421</v>
      </c>
      <c r="HO231" t="s">
        <v>422</v>
      </c>
      <c r="HP231" t="s">
        <v>419</v>
      </c>
      <c r="HQ231" t="s">
        <v>419</v>
      </c>
      <c r="HS231">
        <v>0</v>
      </c>
      <c r="IK231">
        <v>0</v>
      </c>
    </row>
    <row r="232" spans="1:245" x14ac:dyDescent="0.2">
      <c r="A232">
        <v>18</v>
      </c>
      <c r="B232">
        <v>1</v>
      </c>
      <c r="C232">
        <v>432</v>
      </c>
      <c r="E232" t="s">
        <v>3</v>
      </c>
      <c r="F232" t="s">
        <v>459</v>
      </c>
      <c r="G232" t="s">
        <v>460</v>
      </c>
      <c r="H232" t="s">
        <v>83</v>
      </c>
      <c r="I232">
        <f>I231*J232</f>
        <v>0</v>
      </c>
      <c r="J232">
        <v>0</v>
      </c>
      <c r="K232">
        <v>4.5999999999999999E-2</v>
      </c>
      <c r="O232">
        <f t="shared" si="169"/>
        <v>0</v>
      </c>
      <c r="P232">
        <f>ROUND(CQ232*I232,2)</f>
        <v>0</v>
      </c>
      <c r="Q232">
        <f>ROUND(CR232*I232,2)</f>
        <v>0</v>
      </c>
      <c r="R232">
        <f>ROUND(CS232*I232,2)</f>
        <v>0</v>
      </c>
      <c r="S232">
        <f>ROUND(CT232*I232,2)</f>
        <v>0</v>
      </c>
      <c r="T232">
        <f t="shared" si="170"/>
        <v>0</v>
      </c>
      <c r="U232">
        <f>ROUND(CV232*I232,7)</f>
        <v>0</v>
      </c>
      <c r="V232">
        <f>ROUND(CW232*I232,7)</f>
        <v>0</v>
      </c>
      <c r="W232">
        <f t="shared" si="171"/>
        <v>0</v>
      </c>
      <c r="X232">
        <f t="shared" si="172"/>
        <v>0</v>
      </c>
      <c r="Y232">
        <f t="shared" si="173"/>
        <v>0</v>
      </c>
      <c r="AA232">
        <v>-1</v>
      </c>
      <c r="AB232">
        <f t="shared" si="174"/>
        <v>0</v>
      </c>
      <c r="AC232">
        <f>ROUND((ES232),6)</f>
        <v>0</v>
      </c>
      <c r="AD232">
        <f>ROUND((((ET232)-(EU232))+AE232),6)</f>
        <v>0</v>
      </c>
      <c r="AE232">
        <f>ROUND((EU232),6)</f>
        <v>0</v>
      </c>
      <c r="AF232">
        <f>ROUND((EV232),6)</f>
        <v>0</v>
      </c>
      <c r="AG232">
        <f t="shared" si="175"/>
        <v>0</v>
      </c>
      <c r="AH232">
        <f>(EW232)</f>
        <v>0</v>
      </c>
      <c r="AI232">
        <f>(EX232)</f>
        <v>0</v>
      </c>
      <c r="AJ232">
        <f t="shared" si="176"/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100</v>
      </c>
      <c r="AU232">
        <v>49</v>
      </c>
      <c r="AV232">
        <v>1</v>
      </c>
      <c r="AW232">
        <v>1</v>
      </c>
      <c r="AZ232">
        <v>1</v>
      </c>
      <c r="BA232">
        <v>1</v>
      </c>
      <c r="BB232">
        <v>1</v>
      </c>
      <c r="BC232">
        <v>1</v>
      </c>
      <c r="BD232" t="s">
        <v>3</v>
      </c>
      <c r="BE232" t="s">
        <v>3</v>
      </c>
      <c r="BF232" t="s">
        <v>3</v>
      </c>
      <c r="BG232" t="s">
        <v>3</v>
      </c>
      <c r="BH232">
        <v>3</v>
      </c>
      <c r="BI232">
        <v>1</v>
      </c>
      <c r="BJ232" t="s">
        <v>3</v>
      </c>
      <c r="BM232">
        <v>15001</v>
      </c>
      <c r="BN232">
        <v>0</v>
      </c>
      <c r="BO232" t="s">
        <v>3</v>
      </c>
      <c r="BP232">
        <v>0</v>
      </c>
      <c r="BQ232">
        <v>2</v>
      </c>
      <c r="BR232">
        <v>0</v>
      </c>
      <c r="BS232">
        <v>1</v>
      </c>
      <c r="BT232">
        <v>1</v>
      </c>
      <c r="BU232">
        <v>1</v>
      </c>
      <c r="BV232">
        <v>1</v>
      </c>
      <c r="BW232">
        <v>1</v>
      </c>
      <c r="BX232">
        <v>1</v>
      </c>
      <c r="BY232" t="s">
        <v>3</v>
      </c>
      <c r="BZ232">
        <v>100</v>
      </c>
      <c r="CA232">
        <v>49</v>
      </c>
      <c r="CB232" t="s">
        <v>3</v>
      </c>
      <c r="CE232">
        <v>0</v>
      </c>
      <c r="CF232">
        <v>0</v>
      </c>
      <c r="CG232">
        <v>0</v>
      </c>
      <c r="CM232">
        <v>0</v>
      </c>
      <c r="CN232" t="s">
        <v>3</v>
      </c>
      <c r="CO232">
        <v>0</v>
      </c>
      <c r="CP232">
        <f t="shared" si="177"/>
        <v>0</v>
      </c>
      <c r="CQ232">
        <f>ROUND(AL232*BC232,2)</f>
        <v>0</v>
      </c>
      <c r="CR232">
        <f>ROUND(AM232*BB232,2)</f>
        <v>0</v>
      </c>
      <c r="CS232">
        <f>ROUND(AN232*BS232,2)</f>
        <v>0</v>
      </c>
      <c r="CT232">
        <f>ROUND(AO232*BA232,2)</f>
        <v>0</v>
      </c>
      <c r="CU232">
        <f t="shared" si="178"/>
        <v>0</v>
      </c>
      <c r="CV232">
        <f>AH232</f>
        <v>0</v>
      </c>
      <c r="CW232">
        <f>AI232</f>
        <v>0</v>
      </c>
      <c r="CX232">
        <f t="shared" si="179"/>
        <v>0</v>
      </c>
      <c r="CY232">
        <f t="shared" si="180"/>
        <v>0</v>
      </c>
      <c r="CZ232">
        <f t="shared" si="181"/>
        <v>0</v>
      </c>
      <c r="DC232" t="s">
        <v>3</v>
      </c>
      <c r="DD232" t="s">
        <v>3</v>
      </c>
      <c r="DE232" t="s">
        <v>3</v>
      </c>
      <c r="DF232" t="s">
        <v>3</v>
      </c>
      <c r="DG232" t="s">
        <v>3</v>
      </c>
      <c r="DH232" t="s">
        <v>3</v>
      </c>
      <c r="DI232" t="s">
        <v>3</v>
      </c>
      <c r="DJ232" t="s">
        <v>3</v>
      </c>
      <c r="DK232" t="s">
        <v>3</v>
      </c>
      <c r="DL232" t="s">
        <v>3</v>
      </c>
      <c r="DM232" t="s">
        <v>3</v>
      </c>
      <c r="DN232">
        <v>0</v>
      </c>
      <c r="DO232">
        <v>0</v>
      </c>
      <c r="DP232">
        <v>1</v>
      </c>
      <c r="DQ232">
        <v>1</v>
      </c>
      <c r="DU232">
        <v>1009</v>
      </c>
      <c r="DV232" t="s">
        <v>83</v>
      </c>
      <c r="DW232" t="s">
        <v>83</v>
      </c>
      <c r="DX232">
        <v>1000</v>
      </c>
      <c r="DZ232" t="s">
        <v>3</v>
      </c>
      <c r="EA232" t="s">
        <v>3</v>
      </c>
      <c r="EB232" t="s">
        <v>3</v>
      </c>
      <c r="EC232" t="s">
        <v>3</v>
      </c>
      <c r="EE232">
        <v>416980054</v>
      </c>
      <c r="EF232">
        <v>2</v>
      </c>
      <c r="EG232" t="s">
        <v>40</v>
      </c>
      <c r="EH232">
        <v>15</v>
      </c>
      <c r="EI232" t="s">
        <v>419</v>
      </c>
      <c r="EJ232">
        <v>1</v>
      </c>
      <c r="EK232">
        <v>15001</v>
      </c>
      <c r="EL232" t="s">
        <v>419</v>
      </c>
      <c r="EM232" t="s">
        <v>420</v>
      </c>
      <c r="EO232" t="s">
        <v>3</v>
      </c>
      <c r="EQ232">
        <v>1024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FQ232">
        <v>0</v>
      </c>
      <c r="FR232">
        <v>0</v>
      </c>
      <c r="FS232">
        <v>0</v>
      </c>
      <c r="FX232">
        <v>100</v>
      </c>
      <c r="FY232">
        <v>49</v>
      </c>
      <c r="GA232" t="s">
        <v>3</v>
      </c>
      <c r="GD232">
        <v>1</v>
      </c>
      <c r="GF232">
        <v>1853111044</v>
      </c>
      <c r="GG232">
        <v>2</v>
      </c>
      <c r="GH232">
        <v>1</v>
      </c>
      <c r="GI232">
        <v>-2</v>
      </c>
      <c r="GJ232">
        <v>0</v>
      </c>
      <c r="GK232">
        <v>0</v>
      </c>
      <c r="GL232">
        <f t="shared" si="182"/>
        <v>0</v>
      </c>
      <c r="GM232">
        <f t="shared" si="183"/>
        <v>0</v>
      </c>
      <c r="GN232">
        <f t="shared" si="184"/>
        <v>0</v>
      </c>
      <c r="GO232">
        <f t="shared" si="185"/>
        <v>0</v>
      </c>
      <c r="GP232">
        <f t="shared" si="186"/>
        <v>0</v>
      </c>
      <c r="GR232">
        <v>0</v>
      </c>
      <c r="GS232">
        <v>0</v>
      </c>
      <c r="GT232">
        <v>0</v>
      </c>
      <c r="GU232" t="s">
        <v>3</v>
      </c>
      <c r="GV232">
        <f t="shared" si="187"/>
        <v>0</v>
      </c>
      <c r="GW232">
        <v>1</v>
      </c>
      <c r="GX232">
        <f t="shared" si="188"/>
        <v>0</v>
      </c>
      <c r="HA232">
        <v>0</v>
      </c>
      <c r="HB232">
        <v>0</v>
      </c>
      <c r="HC232">
        <f t="shared" si="189"/>
        <v>0</v>
      </c>
      <c r="HE232" t="s">
        <v>3</v>
      </c>
      <c r="HF232" t="s">
        <v>3</v>
      </c>
      <c r="HM232" t="s">
        <v>23</v>
      </c>
      <c r="HN232" t="s">
        <v>421</v>
      </c>
      <c r="HO232" t="s">
        <v>422</v>
      </c>
      <c r="HP232" t="s">
        <v>419</v>
      </c>
      <c r="HQ232" t="s">
        <v>419</v>
      </c>
      <c r="HS232">
        <v>0</v>
      </c>
      <c r="IK232">
        <v>0</v>
      </c>
    </row>
    <row r="233" spans="1:245" x14ac:dyDescent="0.2">
      <c r="A233">
        <v>18</v>
      </c>
      <c r="B233">
        <v>1</v>
      </c>
      <c r="C233">
        <v>433</v>
      </c>
      <c r="E233" t="s">
        <v>3</v>
      </c>
      <c r="F233" t="s">
        <v>439</v>
      </c>
      <c r="G233" t="s">
        <v>461</v>
      </c>
      <c r="H233" t="s">
        <v>83</v>
      </c>
      <c r="I233">
        <f>I231*J233</f>
        <v>0</v>
      </c>
      <c r="J233">
        <v>0</v>
      </c>
      <c r="K233">
        <v>1.4E-2</v>
      </c>
      <c r="O233">
        <f t="shared" si="169"/>
        <v>0</v>
      </c>
      <c r="P233">
        <f>ROUND(CQ233*I233,2)</f>
        <v>0</v>
      </c>
      <c r="Q233">
        <f>ROUND(CR233*I233,2)</f>
        <v>0</v>
      </c>
      <c r="R233">
        <f>ROUND(CS233*I233,2)</f>
        <v>0</v>
      </c>
      <c r="S233">
        <f>ROUND(CT233*I233,2)</f>
        <v>0</v>
      </c>
      <c r="T233">
        <f t="shared" si="170"/>
        <v>0</v>
      </c>
      <c r="U233">
        <f>ROUND(CV233*I233,7)</f>
        <v>0</v>
      </c>
      <c r="V233">
        <f>ROUND(CW233*I233,7)</f>
        <v>0</v>
      </c>
      <c r="W233">
        <f t="shared" si="171"/>
        <v>0</v>
      </c>
      <c r="X233">
        <f t="shared" si="172"/>
        <v>0</v>
      </c>
      <c r="Y233">
        <f t="shared" si="173"/>
        <v>0</v>
      </c>
      <c r="AA233">
        <v>-1</v>
      </c>
      <c r="AB233">
        <f t="shared" si="174"/>
        <v>0</v>
      </c>
      <c r="AC233">
        <f>ROUND((ES233),6)</f>
        <v>0</v>
      </c>
      <c r="AD233">
        <f>ROUND((((ET233)-(EU233))+AE233),6)</f>
        <v>0</v>
      </c>
      <c r="AE233">
        <f>ROUND((EU233),6)</f>
        <v>0</v>
      </c>
      <c r="AF233">
        <f>ROUND((EV233),6)</f>
        <v>0</v>
      </c>
      <c r="AG233">
        <f t="shared" si="175"/>
        <v>0</v>
      </c>
      <c r="AH233">
        <f>(EW233)</f>
        <v>0</v>
      </c>
      <c r="AI233">
        <f>(EX233)</f>
        <v>0</v>
      </c>
      <c r="AJ233">
        <f t="shared" si="176"/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100</v>
      </c>
      <c r="AU233">
        <v>49</v>
      </c>
      <c r="AV233">
        <v>1</v>
      </c>
      <c r="AW233">
        <v>1</v>
      </c>
      <c r="AZ233">
        <v>1</v>
      </c>
      <c r="BA233">
        <v>1</v>
      </c>
      <c r="BB233">
        <v>1</v>
      </c>
      <c r="BC233">
        <v>1</v>
      </c>
      <c r="BD233" t="s">
        <v>3</v>
      </c>
      <c r="BE233" t="s">
        <v>3</v>
      </c>
      <c r="BF233" t="s">
        <v>3</v>
      </c>
      <c r="BG233" t="s">
        <v>3</v>
      </c>
      <c r="BH233">
        <v>3</v>
      </c>
      <c r="BI233">
        <v>1</v>
      </c>
      <c r="BJ233" t="s">
        <v>3</v>
      </c>
      <c r="BM233">
        <v>15001</v>
      </c>
      <c r="BN233">
        <v>0</v>
      </c>
      <c r="BO233" t="s">
        <v>3</v>
      </c>
      <c r="BP233">
        <v>0</v>
      </c>
      <c r="BQ233">
        <v>2</v>
      </c>
      <c r="BR233">
        <v>0</v>
      </c>
      <c r="BS233">
        <v>1</v>
      </c>
      <c r="BT233">
        <v>1</v>
      </c>
      <c r="BU233">
        <v>1</v>
      </c>
      <c r="BV233">
        <v>1</v>
      </c>
      <c r="BW233">
        <v>1</v>
      </c>
      <c r="BX233">
        <v>1</v>
      </c>
      <c r="BY233" t="s">
        <v>3</v>
      </c>
      <c r="BZ233">
        <v>100</v>
      </c>
      <c r="CA233">
        <v>49</v>
      </c>
      <c r="CB233" t="s">
        <v>3</v>
      </c>
      <c r="CE233">
        <v>0</v>
      </c>
      <c r="CF233">
        <v>0</v>
      </c>
      <c r="CG233">
        <v>0</v>
      </c>
      <c r="CM233">
        <v>0</v>
      </c>
      <c r="CN233" t="s">
        <v>3</v>
      </c>
      <c r="CO233">
        <v>0</v>
      </c>
      <c r="CP233">
        <f t="shared" si="177"/>
        <v>0</v>
      </c>
      <c r="CQ233">
        <f>ROUND(AL233*BC233,2)</f>
        <v>0</v>
      </c>
      <c r="CR233">
        <f>ROUND(AM233*BB233,2)</f>
        <v>0</v>
      </c>
      <c r="CS233">
        <f>ROUND(AN233*BS233,2)</f>
        <v>0</v>
      </c>
      <c r="CT233">
        <f>ROUND(AO233*BA233,2)</f>
        <v>0</v>
      </c>
      <c r="CU233">
        <f t="shared" si="178"/>
        <v>0</v>
      </c>
      <c r="CV233">
        <f>AH233</f>
        <v>0</v>
      </c>
      <c r="CW233">
        <f>AI233</f>
        <v>0</v>
      </c>
      <c r="CX233">
        <f t="shared" si="179"/>
        <v>0</v>
      </c>
      <c r="CY233">
        <f t="shared" si="180"/>
        <v>0</v>
      </c>
      <c r="CZ233">
        <f t="shared" si="181"/>
        <v>0</v>
      </c>
      <c r="DC233" t="s">
        <v>3</v>
      </c>
      <c r="DD233" t="s">
        <v>3</v>
      </c>
      <c r="DE233" t="s">
        <v>3</v>
      </c>
      <c r="DF233" t="s">
        <v>3</v>
      </c>
      <c r="DG233" t="s">
        <v>3</v>
      </c>
      <c r="DH233" t="s">
        <v>3</v>
      </c>
      <c r="DI233" t="s">
        <v>3</v>
      </c>
      <c r="DJ233" t="s">
        <v>3</v>
      </c>
      <c r="DK233" t="s">
        <v>3</v>
      </c>
      <c r="DL233" t="s">
        <v>3</v>
      </c>
      <c r="DM233" t="s">
        <v>3</v>
      </c>
      <c r="DN233">
        <v>0</v>
      </c>
      <c r="DO233">
        <v>0</v>
      </c>
      <c r="DP233">
        <v>1</v>
      </c>
      <c r="DQ233">
        <v>1</v>
      </c>
      <c r="DU233">
        <v>1009</v>
      </c>
      <c r="DV233" t="s">
        <v>83</v>
      </c>
      <c r="DW233" t="s">
        <v>83</v>
      </c>
      <c r="DX233">
        <v>1000</v>
      </c>
      <c r="DZ233" t="s">
        <v>3</v>
      </c>
      <c r="EA233" t="s">
        <v>3</v>
      </c>
      <c r="EB233" t="s">
        <v>3</v>
      </c>
      <c r="EC233" t="s">
        <v>3</v>
      </c>
      <c r="EE233">
        <v>416980054</v>
      </c>
      <c r="EF233">
        <v>2</v>
      </c>
      <c r="EG233" t="s">
        <v>40</v>
      </c>
      <c r="EH233">
        <v>15</v>
      </c>
      <c r="EI233" t="s">
        <v>419</v>
      </c>
      <c r="EJ233">
        <v>1</v>
      </c>
      <c r="EK233">
        <v>15001</v>
      </c>
      <c r="EL233" t="s">
        <v>419</v>
      </c>
      <c r="EM233" t="s">
        <v>420</v>
      </c>
      <c r="EO233" t="s">
        <v>3</v>
      </c>
      <c r="EQ233">
        <v>1024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FQ233">
        <v>0</v>
      </c>
      <c r="FR233">
        <v>0</v>
      </c>
      <c r="FS233">
        <v>0</v>
      </c>
      <c r="FX233">
        <v>100</v>
      </c>
      <c r="FY233">
        <v>49</v>
      </c>
      <c r="GA233" t="s">
        <v>3</v>
      </c>
      <c r="GD233">
        <v>1</v>
      </c>
      <c r="GF233">
        <v>696686784</v>
      </c>
      <c r="GG233">
        <v>2</v>
      </c>
      <c r="GH233">
        <v>1</v>
      </c>
      <c r="GI233">
        <v>-2</v>
      </c>
      <c r="GJ233">
        <v>0</v>
      </c>
      <c r="GK233">
        <v>0</v>
      </c>
      <c r="GL233">
        <f t="shared" si="182"/>
        <v>0</v>
      </c>
      <c r="GM233">
        <f t="shared" si="183"/>
        <v>0</v>
      </c>
      <c r="GN233">
        <f t="shared" si="184"/>
        <v>0</v>
      </c>
      <c r="GO233">
        <f t="shared" si="185"/>
        <v>0</v>
      </c>
      <c r="GP233">
        <f t="shared" si="186"/>
        <v>0</v>
      </c>
      <c r="GR233">
        <v>0</v>
      </c>
      <c r="GS233">
        <v>0</v>
      </c>
      <c r="GT233">
        <v>0</v>
      </c>
      <c r="GU233" t="s">
        <v>3</v>
      </c>
      <c r="GV233">
        <f t="shared" si="187"/>
        <v>0</v>
      </c>
      <c r="GW233">
        <v>1</v>
      </c>
      <c r="GX233">
        <f t="shared" si="188"/>
        <v>0</v>
      </c>
      <c r="HA233">
        <v>0</v>
      </c>
      <c r="HB233">
        <v>0</v>
      </c>
      <c r="HC233">
        <f t="shared" si="189"/>
        <v>0</v>
      </c>
      <c r="HE233" t="s">
        <v>3</v>
      </c>
      <c r="HF233" t="s">
        <v>3</v>
      </c>
      <c r="HM233" t="s">
        <v>23</v>
      </c>
      <c r="HN233" t="s">
        <v>421</v>
      </c>
      <c r="HO233" t="s">
        <v>422</v>
      </c>
      <c r="HP233" t="s">
        <v>419</v>
      </c>
      <c r="HQ233" t="s">
        <v>419</v>
      </c>
      <c r="HS233">
        <v>0</v>
      </c>
      <c r="IK233">
        <v>0</v>
      </c>
    </row>
    <row r="234" spans="1:245" x14ac:dyDescent="0.2">
      <c r="A234">
        <v>17</v>
      </c>
      <c r="B234">
        <v>1</v>
      </c>
      <c r="C234">
        <f>ROW(SmtRes!A442)</f>
        <v>442</v>
      </c>
      <c r="D234">
        <f>ROW(EtalonRes!A444)</f>
        <v>444</v>
      </c>
      <c r="E234" t="s">
        <v>462</v>
      </c>
      <c r="F234" t="s">
        <v>463</v>
      </c>
      <c r="G234" t="s">
        <v>464</v>
      </c>
      <c r="H234" t="s">
        <v>116</v>
      </c>
      <c r="I234">
        <f>ROUND(1/100,7)</f>
        <v>0.01</v>
      </c>
      <c r="J234">
        <v>0</v>
      </c>
      <c r="K234">
        <f>ROUND(1/100,7)</f>
        <v>0.01</v>
      </c>
      <c r="O234">
        <f t="shared" si="169"/>
        <v>32.31</v>
      </c>
      <c r="P234">
        <f>SUMIF(SmtRes!AQ434:'SmtRes'!AQ442,"=1",SmtRes!DF434:'SmtRes'!DF442)</f>
        <v>0</v>
      </c>
      <c r="Q234">
        <f>SUMIF(SmtRes!AQ434:'SmtRes'!AQ442,"=1",SmtRes!DG434:'SmtRes'!DG442)</f>
        <v>1.31</v>
      </c>
      <c r="R234">
        <f>SUMIF(SmtRes!AQ434:'SmtRes'!AQ442,"=1",SmtRes!DH434:'SmtRes'!DH442)</f>
        <v>0.43</v>
      </c>
      <c r="S234">
        <f>SUMIF(SmtRes!AQ434:'SmtRes'!AQ442,"=1",SmtRes!DI434:'SmtRes'!DI442)</f>
        <v>30.57</v>
      </c>
      <c r="T234">
        <f t="shared" si="170"/>
        <v>0</v>
      </c>
      <c r="U234">
        <f>SUMIF(SmtRes!AQ434:'SmtRes'!AQ442,"=1",SmtRes!CV434:'SmtRes'!CV442)</f>
        <v>6.3E-2</v>
      </c>
      <c r="V234">
        <f>SUMIF(SmtRes!AQ434:'SmtRes'!AQ442,"=1",SmtRes!CW434:'SmtRes'!CW442)</f>
        <v>8.0000000000000004E-4</v>
      </c>
      <c r="W234">
        <f t="shared" si="171"/>
        <v>0</v>
      </c>
      <c r="X234">
        <f t="shared" si="172"/>
        <v>27.9</v>
      </c>
      <c r="Y234">
        <f t="shared" si="173"/>
        <v>14.26</v>
      </c>
      <c r="AA234">
        <v>449016111</v>
      </c>
      <c r="AB234">
        <f t="shared" si="174"/>
        <v>3168.1309000000001</v>
      </c>
      <c r="AC234">
        <f>ROUND((0),6)</f>
        <v>0</v>
      </c>
      <c r="AD234">
        <f>ROUND((((SUM(SmtRes!BR434:'SmtRes'!BR442))-(SUM(SmtRes!BS434:'SmtRes'!BS442)))+AE234),6)</f>
        <v>110.67789999999999</v>
      </c>
      <c r="AE234">
        <f>ROUND((SUM(SmtRes!BS434:'SmtRes'!BS442)),6)</f>
        <v>43.175199999999997</v>
      </c>
      <c r="AF234">
        <f>ROUND((SUM(SmtRes!BT434:'SmtRes'!BT442)),6)</f>
        <v>3057.453</v>
      </c>
      <c r="AG234">
        <f t="shared" si="175"/>
        <v>0</v>
      </c>
      <c r="AH234">
        <f>(SUM(SmtRes!BU434:'SmtRes'!BU442))</f>
        <v>6.3</v>
      </c>
      <c r="AI234">
        <f>(SUM(SmtRes!BV434:'SmtRes'!BV442))</f>
        <v>0.08</v>
      </c>
      <c r="AJ234">
        <f t="shared" si="176"/>
        <v>0</v>
      </c>
      <c r="AK234">
        <v>3300.9712</v>
      </c>
      <c r="AL234">
        <v>89.66510000000001</v>
      </c>
      <c r="AM234">
        <v>110.67789999999999</v>
      </c>
      <c r="AN234">
        <v>43.175200000000004</v>
      </c>
      <c r="AO234">
        <v>3057.453</v>
      </c>
      <c r="AP234">
        <v>0</v>
      </c>
      <c r="AQ234">
        <v>6.3</v>
      </c>
      <c r="AR234">
        <v>0.08</v>
      </c>
      <c r="AS234">
        <v>0</v>
      </c>
      <c r="AT234">
        <v>90</v>
      </c>
      <c r="AU234">
        <v>46</v>
      </c>
      <c r="AV234">
        <v>1</v>
      </c>
      <c r="AW234">
        <v>1</v>
      </c>
      <c r="AZ234">
        <v>1</v>
      </c>
      <c r="BA234">
        <v>1</v>
      </c>
      <c r="BB234">
        <v>1</v>
      </c>
      <c r="BC234">
        <v>1</v>
      </c>
      <c r="BD234" t="s">
        <v>3</v>
      </c>
      <c r="BE234" t="s">
        <v>3</v>
      </c>
      <c r="BF234" t="s">
        <v>3</v>
      </c>
      <c r="BG234" t="s">
        <v>3</v>
      </c>
      <c r="BH234">
        <v>0</v>
      </c>
      <c r="BI234">
        <v>1</v>
      </c>
      <c r="BJ234" t="s">
        <v>465</v>
      </c>
      <c r="BM234">
        <v>62001</v>
      </c>
      <c r="BN234">
        <v>0</v>
      </c>
      <c r="BO234" t="s">
        <v>3</v>
      </c>
      <c r="BP234">
        <v>0</v>
      </c>
      <c r="BQ234">
        <v>6</v>
      </c>
      <c r="BR234">
        <v>0</v>
      </c>
      <c r="BS234">
        <v>1</v>
      </c>
      <c r="BT234">
        <v>1</v>
      </c>
      <c r="BU234">
        <v>1</v>
      </c>
      <c r="BV234">
        <v>1</v>
      </c>
      <c r="BW234">
        <v>1</v>
      </c>
      <c r="BX234">
        <v>1</v>
      </c>
      <c r="BY234" t="s">
        <v>3</v>
      </c>
      <c r="BZ234">
        <v>90</v>
      </c>
      <c r="CA234">
        <v>46</v>
      </c>
      <c r="CB234" t="s">
        <v>3</v>
      </c>
      <c r="CE234">
        <v>0</v>
      </c>
      <c r="CF234">
        <v>0</v>
      </c>
      <c r="CG234">
        <v>0</v>
      </c>
      <c r="CM234">
        <v>0</v>
      </c>
      <c r="CN234" t="s">
        <v>3</v>
      </c>
      <c r="CO234">
        <v>0</v>
      </c>
      <c r="CP234">
        <f t="shared" si="177"/>
        <v>32.31</v>
      </c>
      <c r="CQ234">
        <f>SUMIF(SmtRes!AQ434:'SmtRes'!AQ442,"=1",SmtRes!AA434:'SmtRes'!AA442)</f>
        <v>173.07</v>
      </c>
      <c r="CR234">
        <f>SUMIF(SmtRes!AQ434:'SmtRes'!AQ442,"=1",SmtRes!AB434:'SmtRes'!AB442)</f>
        <v>673.47</v>
      </c>
      <c r="CS234">
        <f>SUMIF(SmtRes!AQ434:'SmtRes'!AQ442,"=1",SmtRes!AC434:'SmtRes'!AC442)</f>
        <v>539.69000000000005</v>
      </c>
      <c r="CT234">
        <f>SUMIF(SmtRes!AQ434:'SmtRes'!AQ442,"=1",SmtRes!AD434:'SmtRes'!AD442)</f>
        <v>485.31</v>
      </c>
      <c r="CU234">
        <f t="shared" si="178"/>
        <v>0</v>
      </c>
      <c r="CV234">
        <f>SUMIF(SmtRes!AQ434:'SmtRes'!AQ442,"=1",SmtRes!BU434:'SmtRes'!BU442)</f>
        <v>6.3</v>
      </c>
      <c r="CW234">
        <f>SUMIF(SmtRes!AQ434:'SmtRes'!AQ442,"=1",SmtRes!BV434:'SmtRes'!BV442)</f>
        <v>0.08</v>
      </c>
      <c r="CX234">
        <f t="shared" si="179"/>
        <v>0</v>
      </c>
      <c r="CY234">
        <f t="shared" si="180"/>
        <v>27.9</v>
      </c>
      <c r="CZ234">
        <f t="shared" si="181"/>
        <v>14.26</v>
      </c>
      <c r="DC234" t="s">
        <v>3</v>
      </c>
      <c r="DD234" t="s">
        <v>135</v>
      </c>
      <c r="DE234" t="s">
        <v>3</v>
      </c>
      <c r="DF234" t="s">
        <v>3</v>
      </c>
      <c r="DG234" t="s">
        <v>3</v>
      </c>
      <c r="DH234" t="s">
        <v>3</v>
      </c>
      <c r="DI234" t="s">
        <v>3</v>
      </c>
      <c r="DJ234" t="s">
        <v>3</v>
      </c>
      <c r="DK234" t="s">
        <v>3</v>
      </c>
      <c r="DL234" t="s">
        <v>3</v>
      </c>
      <c r="DM234" t="s">
        <v>3</v>
      </c>
      <c r="DN234">
        <v>0</v>
      </c>
      <c r="DO234">
        <v>0</v>
      </c>
      <c r="DP234">
        <v>1</v>
      </c>
      <c r="DQ234">
        <v>1</v>
      </c>
      <c r="DU234">
        <v>1005</v>
      </c>
      <c r="DV234" t="s">
        <v>116</v>
      </c>
      <c r="DW234" t="s">
        <v>116</v>
      </c>
      <c r="DX234">
        <v>100</v>
      </c>
      <c r="DZ234" t="s">
        <v>3</v>
      </c>
      <c r="EA234" t="s">
        <v>3</v>
      </c>
      <c r="EB234" t="s">
        <v>3</v>
      </c>
      <c r="EC234" t="s">
        <v>3</v>
      </c>
      <c r="EE234">
        <v>416980111</v>
      </c>
      <c r="EF234">
        <v>6</v>
      </c>
      <c r="EG234" t="s">
        <v>24</v>
      </c>
      <c r="EH234">
        <v>96</v>
      </c>
      <c r="EI234" t="s">
        <v>370</v>
      </c>
      <c r="EJ234">
        <v>1</v>
      </c>
      <c r="EK234">
        <v>62001</v>
      </c>
      <c r="EL234" t="s">
        <v>370</v>
      </c>
      <c r="EM234" t="s">
        <v>371</v>
      </c>
      <c r="EO234" t="s">
        <v>3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6.3</v>
      </c>
      <c r="EX234">
        <v>0.08</v>
      </c>
      <c r="EY234">
        <v>0</v>
      </c>
      <c r="FQ234">
        <v>0</v>
      </c>
      <c r="FR234">
        <v>0</v>
      </c>
      <c r="FS234">
        <v>0</v>
      </c>
      <c r="FX234">
        <v>90</v>
      </c>
      <c r="FY234">
        <v>46</v>
      </c>
      <c r="GA234" t="s">
        <v>3</v>
      </c>
      <c r="GD234">
        <v>1</v>
      </c>
      <c r="GF234">
        <v>-1628684343</v>
      </c>
      <c r="GG234">
        <v>2</v>
      </c>
      <c r="GH234">
        <v>1</v>
      </c>
      <c r="GI234">
        <v>-2</v>
      </c>
      <c r="GJ234">
        <v>0</v>
      </c>
      <c r="GK234">
        <v>0</v>
      </c>
      <c r="GL234">
        <f t="shared" si="182"/>
        <v>0</v>
      </c>
      <c r="GM234">
        <f t="shared" si="183"/>
        <v>74.47</v>
      </c>
      <c r="GN234">
        <f t="shared" si="184"/>
        <v>74.47</v>
      </c>
      <c r="GO234">
        <f t="shared" si="185"/>
        <v>0</v>
      </c>
      <c r="GP234">
        <f t="shared" si="186"/>
        <v>0</v>
      </c>
      <c r="GR234">
        <v>0</v>
      </c>
      <c r="GS234">
        <v>0</v>
      </c>
      <c r="GT234">
        <v>0</v>
      </c>
      <c r="GU234" t="s">
        <v>3</v>
      </c>
      <c r="GV234">
        <f t="shared" si="187"/>
        <v>0</v>
      </c>
      <c r="GW234">
        <v>1</v>
      </c>
      <c r="GX234">
        <f t="shared" si="188"/>
        <v>0</v>
      </c>
      <c r="HA234">
        <v>0</v>
      </c>
      <c r="HB234">
        <v>0</v>
      </c>
      <c r="HC234">
        <f t="shared" si="189"/>
        <v>0</v>
      </c>
      <c r="HE234" t="s">
        <v>3</v>
      </c>
      <c r="HF234" t="s">
        <v>3</v>
      </c>
      <c r="HM234" t="s">
        <v>3</v>
      </c>
      <c r="HN234" t="s">
        <v>372</v>
      </c>
      <c r="HO234" t="s">
        <v>373</v>
      </c>
      <c r="HP234" t="s">
        <v>370</v>
      </c>
      <c r="HQ234" t="s">
        <v>370</v>
      </c>
      <c r="HS234">
        <v>0</v>
      </c>
      <c r="IK234">
        <v>0</v>
      </c>
    </row>
    <row r="235" spans="1:245" x14ac:dyDescent="0.2">
      <c r="A235">
        <v>18</v>
      </c>
      <c r="B235">
        <v>1</v>
      </c>
      <c r="C235">
        <v>441</v>
      </c>
      <c r="E235" t="s">
        <v>466</v>
      </c>
      <c r="F235" t="s">
        <v>467</v>
      </c>
      <c r="G235" t="s">
        <v>468</v>
      </c>
      <c r="H235" t="s">
        <v>83</v>
      </c>
      <c r="I235">
        <f>I234*J235</f>
        <v>0</v>
      </c>
      <c r="J235">
        <v>0</v>
      </c>
      <c r="K235">
        <v>3.2300000000000002E-2</v>
      </c>
      <c r="O235">
        <f t="shared" si="169"/>
        <v>0</v>
      </c>
      <c r="P235">
        <f>ROUND(CQ235*I235,2)</f>
        <v>0</v>
      </c>
      <c r="Q235">
        <f>ROUND(CR235*I235,2)</f>
        <v>0</v>
      </c>
      <c r="R235">
        <f>ROUND(CS235*I235,2)</f>
        <v>0</v>
      </c>
      <c r="S235">
        <f>ROUND(CT235*I235,2)</f>
        <v>0</v>
      </c>
      <c r="T235">
        <f t="shared" si="170"/>
        <v>0</v>
      </c>
      <c r="U235">
        <f>ROUND(CV235*I235,7)</f>
        <v>0</v>
      </c>
      <c r="V235">
        <f>ROUND(CW235*I235,7)</f>
        <v>0</v>
      </c>
      <c r="W235">
        <f t="shared" si="171"/>
        <v>0</v>
      </c>
      <c r="X235">
        <f t="shared" si="172"/>
        <v>0</v>
      </c>
      <c r="Y235">
        <f t="shared" si="173"/>
        <v>0</v>
      </c>
      <c r="AA235">
        <v>449016111</v>
      </c>
      <c r="AB235">
        <f t="shared" si="174"/>
        <v>0</v>
      </c>
      <c r="AC235">
        <f>ROUND((ES235),6)</f>
        <v>0</v>
      </c>
      <c r="AD235">
        <f>ROUND((((ET235)-(EU235))+AE235),6)</f>
        <v>0</v>
      </c>
      <c r="AE235">
        <f>ROUND((EU235),6)</f>
        <v>0</v>
      </c>
      <c r="AF235">
        <f>ROUND((EV235),6)</f>
        <v>0</v>
      </c>
      <c r="AG235">
        <f t="shared" si="175"/>
        <v>0</v>
      </c>
      <c r="AH235">
        <f>(EW235)</f>
        <v>0</v>
      </c>
      <c r="AI235">
        <f>(EX235)</f>
        <v>0</v>
      </c>
      <c r="AJ235">
        <f t="shared" si="176"/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90</v>
      </c>
      <c r="AU235">
        <v>46</v>
      </c>
      <c r="AV235">
        <v>1</v>
      </c>
      <c r="AW235">
        <v>1</v>
      </c>
      <c r="AZ235">
        <v>1</v>
      </c>
      <c r="BA235">
        <v>1</v>
      </c>
      <c r="BB235">
        <v>1</v>
      </c>
      <c r="BC235">
        <v>1</v>
      </c>
      <c r="BD235" t="s">
        <v>3</v>
      </c>
      <c r="BE235" t="s">
        <v>3</v>
      </c>
      <c r="BF235" t="s">
        <v>3</v>
      </c>
      <c r="BG235" t="s">
        <v>3</v>
      </c>
      <c r="BH235">
        <v>3</v>
      </c>
      <c r="BI235">
        <v>1</v>
      </c>
      <c r="BJ235" t="s">
        <v>3</v>
      </c>
      <c r="BM235">
        <v>62001</v>
      </c>
      <c r="BN235">
        <v>0</v>
      </c>
      <c r="BO235" t="s">
        <v>3</v>
      </c>
      <c r="BP235">
        <v>0</v>
      </c>
      <c r="BQ235">
        <v>6</v>
      </c>
      <c r="BR235">
        <v>0</v>
      </c>
      <c r="BS235">
        <v>1</v>
      </c>
      <c r="BT235">
        <v>1</v>
      </c>
      <c r="BU235">
        <v>1</v>
      </c>
      <c r="BV235">
        <v>1</v>
      </c>
      <c r="BW235">
        <v>1</v>
      </c>
      <c r="BX235">
        <v>1</v>
      </c>
      <c r="BY235" t="s">
        <v>3</v>
      </c>
      <c r="BZ235">
        <v>90</v>
      </c>
      <c r="CA235">
        <v>46</v>
      </c>
      <c r="CB235" t="s">
        <v>3</v>
      </c>
      <c r="CE235">
        <v>0</v>
      </c>
      <c r="CF235">
        <v>0</v>
      </c>
      <c r="CG235">
        <v>0</v>
      </c>
      <c r="CM235">
        <v>0</v>
      </c>
      <c r="CN235" t="s">
        <v>3</v>
      </c>
      <c r="CO235">
        <v>0</v>
      </c>
      <c r="CP235">
        <f t="shared" si="177"/>
        <v>0</v>
      </c>
      <c r="CQ235">
        <f>ROUND(AL235*BC235,2)</f>
        <v>0</v>
      </c>
      <c r="CR235">
        <f>ROUND(AM235*BB235,2)</f>
        <v>0</v>
      </c>
      <c r="CS235">
        <f>ROUND(AN235*BS235,2)</f>
        <v>0</v>
      </c>
      <c r="CT235">
        <f>ROUND(AO235*BA235,2)</f>
        <v>0</v>
      </c>
      <c r="CU235">
        <f t="shared" si="178"/>
        <v>0</v>
      </c>
      <c r="CV235">
        <f>AH235</f>
        <v>0</v>
      </c>
      <c r="CW235">
        <f>AI235</f>
        <v>0</v>
      </c>
      <c r="CX235">
        <f t="shared" si="179"/>
        <v>0</v>
      </c>
      <c r="CY235">
        <f t="shared" si="180"/>
        <v>0</v>
      </c>
      <c r="CZ235">
        <f t="shared" si="181"/>
        <v>0</v>
      </c>
      <c r="DC235" t="s">
        <v>3</v>
      </c>
      <c r="DD235" t="s">
        <v>3</v>
      </c>
      <c r="DE235" t="s">
        <v>3</v>
      </c>
      <c r="DF235" t="s">
        <v>3</v>
      </c>
      <c r="DG235" t="s">
        <v>3</v>
      </c>
      <c r="DH235" t="s">
        <v>3</v>
      </c>
      <c r="DI235" t="s">
        <v>3</v>
      </c>
      <c r="DJ235" t="s">
        <v>3</v>
      </c>
      <c r="DK235" t="s">
        <v>3</v>
      </c>
      <c r="DL235" t="s">
        <v>3</v>
      </c>
      <c r="DM235" t="s">
        <v>3</v>
      </c>
      <c r="DN235">
        <v>0</v>
      </c>
      <c r="DO235">
        <v>0</v>
      </c>
      <c r="DP235">
        <v>1</v>
      </c>
      <c r="DQ235">
        <v>1</v>
      </c>
      <c r="DU235">
        <v>1009</v>
      </c>
      <c r="DV235" t="s">
        <v>83</v>
      </c>
      <c r="DW235" t="s">
        <v>83</v>
      </c>
      <c r="DX235">
        <v>1000</v>
      </c>
      <c r="DZ235" t="s">
        <v>3</v>
      </c>
      <c r="EA235" t="s">
        <v>3</v>
      </c>
      <c r="EB235" t="s">
        <v>3</v>
      </c>
      <c r="EC235" t="s">
        <v>3</v>
      </c>
      <c r="EE235">
        <v>416980111</v>
      </c>
      <c r="EF235">
        <v>6</v>
      </c>
      <c r="EG235" t="s">
        <v>24</v>
      </c>
      <c r="EH235">
        <v>96</v>
      </c>
      <c r="EI235" t="s">
        <v>370</v>
      </c>
      <c r="EJ235">
        <v>1</v>
      </c>
      <c r="EK235">
        <v>62001</v>
      </c>
      <c r="EL235" t="s">
        <v>370</v>
      </c>
      <c r="EM235" t="s">
        <v>371</v>
      </c>
      <c r="EO235" t="s">
        <v>3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FQ235">
        <v>0</v>
      </c>
      <c r="FR235">
        <v>0</v>
      </c>
      <c r="FS235">
        <v>0</v>
      </c>
      <c r="FX235">
        <v>90</v>
      </c>
      <c r="FY235">
        <v>46</v>
      </c>
      <c r="GA235" t="s">
        <v>3</v>
      </c>
      <c r="GD235">
        <v>1</v>
      </c>
      <c r="GF235">
        <v>1182840811</v>
      </c>
      <c r="GG235">
        <v>2</v>
      </c>
      <c r="GH235">
        <v>1</v>
      </c>
      <c r="GI235">
        <v>-2</v>
      </c>
      <c r="GJ235">
        <v>0</v>
      </c>
      <c r="GK235">
        <v>0</v>
      </c>
      <c r="GL235">
        <f t="shared" si="182"/>
        <v>0</v>
      </c>
      <c r="GM235">
        <f t="shared" si="183"/>
        <v>0</v>
      </c>
      <c r="GN235">
        <f t="shared" si="184"/>
        <v>0</v>
      </c>
      <c r="GO235">
        <f t="shared" si="185"/>
        <v>0</v>
      </c>
      <c r="GP235">
        <f t="shared" si="186"/>
        <v>0</v>
      </c>
      <c r="GR235">
        <v>0</v>
      </c>
      <c r="GS235">
        <v>0</v>
      </c>
      <c r="GT235">
        <v>0</v>
      </c>
      <c r="GU235" t="s">
        <v>3</v>
      </c>
      <c r="GV235">
        <f t="shared" si="187"/>
        <v>0</v>
      </c>
      <c r="GW235">
        <v>1</v>
      </c>
      <c r="GX235">
        <f t="shared" si="188"/>
        <v>0</v>
      </c>
      <c r="HA235">
        <v>0</v>
      </c>
      <c r="HB235">
        <v>0</v>
      </c>
      <c r="HC235">
        <f t="shared" si="189"/>
        <v>0</v>
      </c>
      <c r="HE235" t="s">
        <v>3</v>
      </c>
      <c r="HF235" t="s">
        <v>3</v>
      </c>
      <c r="HM235" t="s">
        <v>135</v>
      </c>
      <c r="HN235" t="s">
        <v>372</v>
      </c>
      <c r="HO235" t="s">
        <v>373</v>
      </c>
      <c r="HP235" t="s">
        <v>370</v>
      </c>
      <c r="HQ235" t="s">
        <v>370</v>
      </c>
      <c r="HS235">
        <v>0</v>
      </c>
      <c r="IK235">
        <v>0</v>
      </c>
    </row>
    <row r="236" spans="1:245" x14ac:dyDescent="0.2">
      <c r="A236">
        <v>17</v>
      </c>
      <c r="B236">
        <v>1</v>
      </c>
      <c r="C236">
        <f>ROW(SmtRes!A449)</f>
        <v>449</v>
      </c>
      <c r="D236">
        <f>ROW(EtalonRes!A451)</f>
        <v>451</v>
      </c>
      <c r="E236" t="s">
        <v>3</v>
      </c>
      <c r="F236" t="s">
        <v>469</v>
      </c>
      <c r="G236" t="s">
        <v>470</v>
      </c>
      <c r="H236" t="s">
        <v>116</v>
      </c>
      <c r="I236">
        <f>ROUND(1/100,7)</f>
        <v>0.01</v>
      </c>
      <c r="J236">
        <v>0</v>
      </c>
      <c r="K236">
        <f>ROUND(1/100,7)</f>
        <v>0.01</v>
      </c>
      <c r="O236">
        <f t="shared" si="169"/>
        <v>49.38</v>
      </c>
      <c r="P236">
        <f>SUMIF(SmtRes!AQ443:'SmtRes'!AQ449,"=1",SmtRes!DF443:'SmtRes'!DF449)</f>
        <v>0</v>
      </c>
      <c r="Q236">
        <f>SUMIF(SmtRes!AQ443:'SmtRes'!AQ449,"=1",SmtRes!DG443:'SmtRes'!DG449)</f>
        <v>0.65</v>
      </c>
      <c r="R236">
        <f>SUMIF(SmtRes!AQ443:'SmtRes'!AQ449,"=1",SmtRes!DH443:'SmtRes'!DH449)</f>
        <v>0.54</v>
      </c>
      <c r="S236">
        <f>SUMIF(SmtRes!AQ443:'SmtRes'!AQ449,"=1",SmtRes!DI443:'SmtRes'!DI449)</f>
        <v>48.19</v>
      </c>
      <c r="T236">
        <f t="shared" si="170"/>
        <v>0</v>
      </c>
      <c r="U236">
        <f>SUMIF(SmtRes!AQ443:'SmtRes'!AQ449,"=1",SmtRes!CV443:'SmtRes'!CV449)</f>
        <v>9.2399999999999996E-2</v>
      </c>
      <c r="V236">
        <f>SUMIF(SmtRes!AQ443:'SmtRes'!AQ449,"=1",SmtRes!CW443:'SmtRes'!CW449)</f>
        <v>1E-3</v>
      </c>
      <c r="W236">
        <f t="shared" si="171"/>
        <v>0</v>
      </c>
      <c r="X236">
        <f t="shared" si="172"/>
        <v>48.73</v>
      </c>
      <c r="Y236">
        <f t="shared" si="173"/>
        <v>23.88</v>
      </c>
      <c r="AA236">
        <v>-1</v>
      </c>
      <c r="AB236">
        <f t="shared" si="174"/>
        <v>4884.1126000000004</v>
      </c>
      <c r="AC236">
        <f>ROUND((0),6)</f>
        <v>0</v>
      </c>
      <c r="AD236">
        <f>ROUND((((SUM(SmtRes!BR443:'SmtRes'!BR449))-(SUM(SmtRes!BS443:'SmtRes'!BS449)))+AE236),6)</f>
        <v>64.898200000000003</v>
      </c>
      <c r="AE236">
        <f>ROUND((SUM(SmtRes!BS443:'SmtRes'!BS449)),6)</f>
        <v>53.969000000000001</v>
      </c>
      <c r="AF236">
        <f>ROUND((SUM(SmtRes!BT443:'SmtRes'!BT449)),6)</f>
        <v>4819.2143999999998</v>
      </c>
      <c r="AG236">
        <f t="shared" si="175"/>
        <v>0</v>
      </c>
      <c r="AH236">
        <f>(SUM(SmtRes!BU443:'SmtRes'!BU449))</f>
        <v>9.24</v>
      </c>
      <c r="AI236">
        <f>(SUM(SmtRes!BV443:'SmtRes'!BV449))</f>
        <v>0.1</v>
      </c>
      <c r="AJ236">
        <f t="shared" si="176"/>
        <v>0</v>
      </c>
      <c r="AK236">
        <v>7398.9582</v>
      </c>
      <c r="AL236">
        <v>2460.8766000000001</v>
      </c>
      <c r="AM236">
        <v>64.898200000000003</v>
      </c>
      <c r="AN236">
        <v>53.969000000000008</v>
      </c>
      <c r="AO236">
        <v>4819.2143999999998</v>
      </c>
      <c r="AP236">
        <v>0</v>
      </c>
      <c r="AQ236">
        <v>9.24</v>
      </c>
      <c r="AR236">
        <v>0.1</v>
      </c>
      <c r="AS236">
        <v>0</v>
      </c>
      <c r="AT236">
        <v>100</v>
      </c>
      <c r="AU236">
        <v>49</v>
      </c>
      <c r="AV236">
        <v>1</v>
      </c>
      <c r="AW236">
        <v>1</v>
      </c>
      <c r="AZ236">
        <v>1</v>
      </c>
      <c r="BA236">
        <v>1</v>
      </c>
      <c r="BB236">
        <v>1</v>
      </c>
      <c r="BC236">
        <v>1</v>
      </c>
      <c r="BD236" t="s">
        <v>3</v>
      </c>
      <c r="BE236" t="s">
        <v>3</v>
      </c>
      <c r="BF236" t="s">
        <v>3</v>
      </c>
      <c r="BG236" t="s">
        <v>3</v>
      </c>
      <c r="BH236">
        <v>0</v>
      </c>
      <c r="BI236">
        <v>1</v>
      </c>
      <c r="BJ236" t="s">
        <v>471</v>
      </c>
      <c r="BM236">
        <v>15001</v>
      </c>
      <c r="BN236">
        <v>0</v>
      </c>
      <c r="BO236" t="s">
        <v>3</v>
      </c>
      <c r="BP236">
        <v>0</v>
      </c>
      <c r="BQ236">
        <v>2</v>
      </c>
      <c r="BR236">
        <v>0</v>
      </c>
      <c r="BS236">
        <v>1</v>
      </c>
      <c r="BT236">
        <v>1</v>
      </c>
      <c r="BU236">
        <v>1</v>
      </c>
      <c r="BV236">
        <v>1</v>
      </c>
      <c r="BW236">
        <v>1</v>
      </c>
      <c r="BX236">
        <v>1</v>
      </c>
      <c r="BY236" t="s">
        <v>3</v>
      </c>
      <c r="BZ236">
        <v>100</v>
      </c>
      <c r="CA236">
        <v>49</v>
      </c>
      <c r="CB236" t="s">
        <v>3</v>
      </c>
      <c r="CE236">
        <v>0</v>
      </c>
      <c r="CF236">
        <v>0</v>
      </c>
      <c r="CG236">
        <v>0</v>
      </c>
      <c r="CM236">
        <v>0</v>
      </c>
      <c r="CN236" t="s">
        <v>3</v>
      </c>
      <c r="CO236">
        <v>0</v>
      </c>
      <c r="CP236">
        <f t="shared" si="177"/>
        <v>49.379999999999995</v>
      </c>
      <c r="CQ236">
        <f>SUMIF(SmtRes!AQ443:'SmtRes'!AQ449,"=1",SmtRes!AA443:'SmtRes'!AA449)</f>
        <v>154659.71</v>
      </c>
      <c r="CR236">
        <f>SUMIF(SmtRes!AQ443:'SmtRes'!AQ449,"=1",SmtRes!AB443:'SmtRes'!AB449)</f>
        <v>651.5</v>
      </c>
      <c r="CS236">
        <f>SUMIF(SmtRes!AQ443:'SmtRes'!AQ449,"=1",SmtRes!AC443:'SmtRes'!AC449)</f>
        <v>539.69000000000005</v>
      </c>
      <c r="CT236">
        <f>SUMIF(SmtRes!AQ443:'SmtRes'!AQ449,"=1",SmtRes!AD443:'SmtRes'!AD449)</f>
        <v>521.55999999999995</v>
      </c>
      <c r="CU236">
        <f t="shared" si="178"/>
        <v>0</v>
      </c>
      <c r="CV236">
        <f>SUMIF(SmtRes!AQ443:'SmtRes'!AQ449,"=1",SmtRes!BU443:'SmtRes'!BU449)</f>
        <v>9.24</v>
      </c>
      <c r="CW236">
        <f>SUMIF(SmtRes!AQ443:'SmtRes'!AQ449,"=1",SmtRes!BV443:'SmtRes'!BV449)</f>
        <v>0.1</v>
      </c>
      <c r="CX236">
        <f t="shared" si="179"/>
        <v>0</v>
      </c>
      <c r="CY236">
        <f t="shared" si="180"/>
        <v>48.73</v>
      </c>
      <c r="CZ236">
        <f t="shared" si="181"/>
        <v>23.877700000000001</v>
      </c>
      <c r="DC236" t="s">
        <v>3</v>
      </c>
      <c r="DD236" t="s">
        <v>135</v>
      </c>
      <c r="DE236" t="s">
        <v>3</v>
      </c>
      <c r="DF236" t="s">
        <v>3</v>
      </c>
      <c r="DG236" t="s">
        <v>3</v>
      </c>
      <c r="DH236" t="s">
        <v>3</v>
      </c>
      <c r="DI236" t="s">
        <v>3</v>
      </c>
      <c r="DJ236" t="s">
        <v>3</v>
      </c>
      <c r="DK236" t="s">
        <v>3</v>
      </c>
      <c r="DL236" t="s">
        <v>3</v>
      </c>
      <c r="DM236" t="s">
        <v>3</v>
      </c>
      <c r="DN236">
        <v>0</v>
      </c>
      <c r="DO236">
        <v>0</v>
      </c>
      <c r="DP236">
        <v>1</v>
      </c>
      <c r="DQ236">
        <v>1</v>
      </c>
      <c r="DU236">
        <v>1005</v>
      </c>
      <c r="DV236" t="s">
        <v>116</v>
      </c>
      <c r="DW236" t="s">
        <v>116</v>
      </c>
      <c r="DX236">
        <v>100</v>
      </c>
      <c r="DZ236" t="s">
        <v>3</v>
      </c>
      <c r="EA236" t="s">
        <v>3</v>
      </c>
      <c r="EB236" t="s">
        <v>3</v>
      </c>
      <c r="EC236" t="s">
        <v>3</v>
      </c>
      <c r="EE236">
        <v>416980054</v>
      </c>
      <c r="EF236">
        <v>2</v>
      </c>
      <c r="EG236" t="s">
        <v>40</v>
      </c>
      <c r="EH236">
        <v>15</v>
      </c>
      <c r="EI236" t="s">
        <v>419</v>
      </c>
      <c r="EJ236">
        <v>1</v>
      </c>
      <c r="EK236">
        <v>15001</v>
      </c>
      <c r="EL236" t="s">
        <v>419</v>
      </c>
      <c r="EM236" t="s">
        <v>420</v>
      </c>
      <c r="EO236" t="s">
        <v>3</v>
      </c>
      <c r="EQ236">
        <v>1024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9.24</v>
      </c>
      <c r="EX236">
        <v>0.1</v>
      </c>
      <c r="EY236">
        <v>0</v>
      </c>
      <c r="FQ236">
        <v>0</v>
      </c>
      <c r="FR236">
        <v>0</v>
      </c>
      <c r="FS236">
        <v>0</v>
      </c>
      <c r="FX236">
        <v>100</v>
      </c>
      <c r="FY236">
        <v>49</v>
      </c>
      <c r="GA236" t="s">
        <v>3</v>
      </c>
      <c r="GD236">
        <v>1</v>
      </c>
      <c r="GF236">
        <v>-1569025725</v>
      </c>
      <c r="GG236">
        <v>2</v>
      </c>
      <c r="GH236">
        <v>1</v>
      </c>
      <c r="GI236">
        <v>-2</v>
      </c>
      <c r="GJ236">
        <v>0</v>
      </c>
      <c r="GK236">
        <v>0</v>
      </c>
      <c r="GL236">
        <f t="shared" si="182"/>
        <v>0</v>
      </c>
      <c r="GM236">
        <f t="shared" si="183"/>
        <v>121.99</v>
      </c>
      <c r="GN236">
        <f t="shared" si="184"/>
        <v>121.99</v>
      </c>
      <c r="GO236">
        <f t="shared" si="185"/>
        <v>0</v>
      </c>
      <c r="GP236">
        <f t="shared" si="186"/>
        <v>0</v>
      </c>
      <c r="GR236">
        <v>0</v>
      </c>
      <c r="GS236">
        <v>0</v>
      </c>
      <c r="GT236">
        <v>0</v>
      </c>
      <c r="GU236" t="s">
        <v>3</v>
      </c>
      <c r="GV236">
        <f t="shared" si="187"/>
        <v>0</v>
      </c>
      <c r="GW236">
        <v>1</v>
      </c>
      <c r="GX236">
        <f t="shared" si="188"/>
        <v>0</v>
      </c>
      <c r="HA236">
        <v>0</v>
      </c>
      <c r="HB236">
        <v>0</v>
      </c>
      <c r="HC236">
        <f t="shared" si="189"/>
        <v>0</v>
      </c>
      <c r="HE236" t="s">
        <v>3</v>
      </c>
      <c r="HF236" t="s">
        <v>3</v>
      </c>
      <c r="HM236" t="s">
        <v>3</v>
      </c>
      <c r="HN236" t="s">
        <v>421</v>
      </c>
      <c r="HO236" t="s">
        <v>422</v>
      </c>
      <c r="HP236" t="s">
        <v>419</v>
      </c>
      <c r="HQ236" t="s">
        <v>419</v>
      </c>
      <c r="HS236">
        <v>0</v>
      </c>
      <c r="IK236">
        <v>0</v>
      </c>
    </row>
    <row r="237" spans="1:245" x14ac:dyDescent="0.2">
      <c r="A237">
        <v>18</v>
      </c>
      <c r="B237">
        <v>1</v>
      </c>
      <c r="C237">
        <v>448</v>
      </c>
      <c r="E237" t="s">
        <v>3</v>
      </c>
      <c r="F237" t="s">
        <v>467</v>
      </c>
      <c r="G237" t="s">
        <v>468</v>
      </c>
      <c r="H237" t="s">
        <v>83</v>
      </c>
      <c r="I237">
        <f>I236*J237</f>
        <v>0</v>
      </c>
      <c r="J237">
        <v>0</v>
      </c>
      <c r="K237">
        <v>5.8999999999999997E-2</v>
      </c>
      <c r="O237">
        <f t="shared" si="169"/>
        <v>0</v>
      </c>
      <c r="P237">
        <f>ROUND(CQ237*I237,2)</f>
        <v>0</v>
      </c>
      <c r="Q237">
        <f>ROUND(CR237*I237,2)</f>
        <v>0</v>
      </c>
      <c r="R237">
        <f>ROUND(CS237*I237,2)</f>
        <v>0</v>
      </c>
      <c r="S237">
        <f>ROUND(CT237*I237,2)</f>
        <v>0</v>
      </c>
      <c r="T237">
        <f t="shared" si="170"/>
        <v>0</v>
      </c>
      <c r="U237">
        <f>ROUND(CV237*I237,7)</f>
        <v>0</v>
      </c>
      <c r="V237">
        <f>ROUND(CW237*I237,7)</f>
        <v>0</v>
      </c>
      <c r="W237">
        <f t="shared" si="171"/>
        <v>0</v>
      </c>
      <c r="X237">
        <f t="shared" si="172"/>
        <v>0</v>
      </c>
      <c r="Y237">
        <f t="shared" si="173"/>
        <v>0</v>
      </c>
      <c r="AA237">
        <v>-1</v>
      </c>
      <c r="AB237">
        <f t="shared" si="174"/>
        <v>0</v>
      </c>
      <c r="AC237">
        <f>ROUND((ES237),6)</f>
        <v>0</v>
      </c>
      <c r="AD237">
        <f>ROUND((((ET237)-(EU237))+AE237),6)</f>
        <v>0</v>
      </c>
      <c r="AE237">
        <f>ROUND((EU237),6)</f>
        <v>0</v>
      </c>
      <c r="AF237">
        <f>ROUND((EV237),6)</f>
        <v>0</v>
      </c>
      <c r="AG237">
        <f t="shared" si="175"/>
        <v>0</v>
      </c>
      <c r="AH237">
        <f>(EW237)</f>
        <v>0</v>
      </c>
      <c r="AI237">
        <f>(EX237)</f>
        <v>0</v>
      </c>
      <c r="AJ237">
        <f t="shared" si="176"/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100</v>
      </c>
      <c r="AU237">
        <v>49</v>
      </c>
      <c r="AV237">
        <v>1</v>
      </c>
      <c r="AW237">
        <v>1</v>
      </c>
      <c r="AZ237">
        <v>1</v>
      </c>
      <c r="BA237">
        <v>1</v>
      </c>
      <c r="BB237">
        <v>1</v>
      </c>
      <c r="BC237">
        <v>1</v>
      </c>
      <c r="BD237" t="s">
        <v>3</v>
      </c>
      <c r="BE237" t="s">
        <v>3</v>
      </c>
      <c r="BF237" t="s">
        <v>3</v>
      </c>
      <c r="BG237" t="s">
        <v>3</v>
      </c>
      <c r="BH237">
        <v>3</v>
      </c>
      <c r="BI237">
        <v>1</v>
      </c>
      <c r="BJ237" t="s">
        <v>3</v>
      </c>
      <c r="BM237">
        <v>15001</v>
      </c>
      <c r="BN237">
        <v>0</v>
      </c>
      <c r="BO237" t="s">
        <v>3</v>
      </c>
      <c r="BP237">
        <v>0</v>
      </c>
      <c r="BQ237">
        <v>2</v>
      </c>
      <c r="BR237">
        <v>0</v>
      </c>
      <c r="BS237">
        <v>1</v>
      </c>
      <c r="BT237">
        <v>1</v>
      </c>
      <c r="BU237">
        <v>1</v>
      </c>
      <c r="BV237">
        <v>1</v>
      </c>
      <c r="BW237">
        <v>1</v>
      </c>
      <c r="BX237">
        <v>1</v>
      </c>
      <c r="BY237" t="s">
        <v>3</v>
      </c>
      <c r="BZ237">
        <v>100</v>
      </c>
      <c r="CA237">
        <v>49</v>
      </c>
      <c r="CB237" t="s">
        <v>3</v>
      </c>
      <c r="CE237">
        <v>0</v>
      </c>
      <c r="CF237">
        <v>0</v>
      </c>
      <c r="CG237">
        <v>0</v>
      </c>
      <c r="CM237">
        <v>0</v>
      </c>
      <c r="CN237" t="s">
        <v>3</v>
      </c>
      <c r="CO237">
        <v>0</v>
      </c>
      <c r="CP237">
        <f t="shared" si="177"/>
        <v>0</v>
      </c>
      <c r="CQ237">
        <f>ROUND(AL237*BC237,2)</f>
        <v>0</v>
      </c>
      <c r="CR237">
        <f>ROUND(AM237*BB237,2)</f>
        <v>0</v>
      </c>
      <c r="CS237">
        <f>ROUND(AN237*BS237,2)</f>
        <v>0</v>
      </c>
      <c r="CT237">
        <f>ROUND(AO237*BA237,2)</f>
        <v>0</v>
      </c>
      <c r="CU237">
        <f t="shared" si="178"/>
        <v>0</v>
      </c>
      <c r="CV237">
        <f>AH237</f>
        <v>0</v>
      </c>
      <c r="CW237">
        <f>AI237</f>
        <v>0</v>
      </c>
      <c r="CX237">
        <f t="shared" si="179"/>
        <v>0</v>
      </c>
      <c r="CY237">
        <f t="shared" si="180"/>
        <v>0</v>
      </c>
      <c r="CZ237">
        <f t="shared" si="181"/>
        <v>0</v>
      </c>
      <c r="DC237" t="s">
        <v>3</v>
      </c>
      <c r="DD237" t="s">
        <v>3</v>
      </c>
      <c r="DE237" t="s">
        <v>3</v>
      </c>
      <c r="DF237" t="s">
        <v>3</v>
      </c>
      <c r="DG237" t="s">
        <v>3</v>
      </c>
      <c r="DH237" t="s">
        <v>3</v>
      </c>
      <c r="DI237" t="s">
        <v>3</v>
      </c>
      <c r="DJ237" t="s">
        <v>3</v>
      </c>
      <c r="DK237" t="s">
        <v>3</v>
      </c>
      <c r="DL237" t="s">
        <v>3</v>
      </c>
      <c r="DM237" t="s">
        <v>3</v>
      </c>
      <c r="DN237">
        <v>0</v>
      </c>
      <c r="DO237">
        <v>0</v>
      </c>
      <c r="DP237">
        <v>1</v>
      </c>
      <c r="DQ237">
        <v>1</v>
      </c>
      <c r="DU237">
        <v>1009</v>
      </c>
      <c r="DV237" t="s">
        <v>83</v>
      </c>
      <c r="DW237" t="s">
        <v>83</v>
      </c>
      <c r="DX237">
        <v>1000</v>
      </c>
      <c r="DZ237" t="s">
        <v>3</v>
      </c>
      <c r="EA237" t="s">
        <v>3</v>
      </c>
      <c r="EB237" t="s">
        <v>3</v>
      </c>
      <c r="EC237" t="s">
        <v>3</v>
      </c>
      <c r="EE237">
        <v>416980054</v>
      </c>
      <c r="EF237">
        <v>2</v>
      </c>
      <c r="EG237" t="s">
        <v>40</v>
      </c>
      <c r="EH237">
        <v>15</v>
      </c>
      <c r="EI237" t="s">
        <v>419</v>
      </c>
      <c r="EJ237">
        <v>1</v>
      </c>
      <c r="EK237">
        <v>15001</v>
      </c>
      <c r="EL237" t="s">
        <v>419</v>
      </c>
      <c r="EM237" t="s">
        <v>420</v>
      </c>
      <c r="EO237" t="s">
        <v>3</v>
      </c>
      <c r="EQ237">
        <v>1024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FQ237">
        <v>0</v>
      </c>
      <c r="FR237">
        <v>0</v>
      </c>
      <c r="FS237">
        <v>0</v>
      </c>
      <c r="FX237">
        <v>100</v>
      </c>
      <c r="FY237">
        <v>49</v>
      </c>
      <c r="GA237" t="s">
        <v>3</v>
      </c>
      <c r="GD237">
        <v>1</v>
      </c>
      <c r="GF237">
        <v>1182840811</v>
      </c>
      <c r="GG237">
        <v>2</v>
      </c>
      <c r="GH237">
        <v>1</v>
      </c>
      <c r="GI237">
        <v>-2</v>
      </c>
      <c r="GJ237">
        <v>0</v>
      </c>
      <c r="GK237">
        <v>0</v>
      </c>
      <c r="GL237">
        <f t="shared" si="182"/>
        <v>0</v>
      </c>
      <c r="GM237">
        <f t="shared" si="183"/>
        <v>0</v>
      </c>
      <c r="GN237">
        <f t="shared" si="184"/>
        <v>0</v>
      </c>
      <c r="GO237">
        <f t="shared" si="185"/>
        <v>0</v>
      </c>
      <c r="GP237">
        <f t="shared" si="186"/>
        <v>0</v>
      </c>
      <c r="GR237">
        <v>0</v>
      </c>
      <c r="GS237">
        <v>0</v>
      </c>
      <c r="GT237">
        <v>0</v>
      </c>
      <c r="GU237" t="s">
        <v>3</v>
      </c>
      <c r="GV237">
        <f t="shared" si="187"/>
        <v>0</v>
      </c>
      <c r="GW237">
        <v>1</v>
      </c>
      <c r="GX237">
        <f t="shared" si="188"/>
        <v>0</v>
      </c>
      <c r="HA237">
        <v>0</v>
      </c>
      <c r="HB237">
        <v>0</v>
      </c>
      <c r="HC237">
        <f t="shared" si="189"/>
        <v>0</v>
      </c>
      <c r="HE237" t="s">
        <v>3</v>
      </c>
      <c r="HF237" t="s">
        <v>3</v>
      </c>
      <c r="HM237" t="s">
        <v>135</v>
      </c>
      <c r="HN237" t="s">
        <v>421</v>
      </c>
      <c r="HO237" t="s">
        <v>422</v>
      </c>
      <c r="HP237" t="s">
        <v>419</v>
      </c>
      <c r="HQ237" t="s">
        <v>419</v>
      </c>
      <c r="HS237">
        <v>0</v>
      </c>
      <c r="IK237">
        <v>0</v>
      </c>
    </row>
    <row r="238" spans="1:245" x14ac:dyDescent="0.2">
      <c r="A238">
        <v>17</v>
      </c>
      <c r="B238">
        <v>1</v>
      </c>
      <c r="C238">
        <f>ROW(SmtRes!A457)</f>
        <v>457</v>
      </c>
      <c r="D238">
        <f>ROW(EtalonRes!A459)</f>
        <v>459</v>
      </c>
      <c r="E238" t="s">
        <v>3</v>
      </c>
      <c r="F238" t="s">
        <v>435</v>
      </c>
      <c r="G238" t="s">
        <v>472</v>
      </c>
      <c r="H238" t="s">
        <v>116</v>
      </c>
      <c r="I238">
        <f>ROUND(1/100,7)</f>
        <v>0.01</v>
      </c>
      <c r="J238">
        <v>0</v>
      </c>
      <c r="K238">
        <f>ROUND(1/100,7)</f>
        <v>0.01</v>
      </c>
      <c r="O238">
        <f t="shared" si="169"/>
        <v>19.760000000000002</v>
      </c>
      <c r="P238">
        <f>SUMIF(SmtRes!AQ450:'SmtRes'!AQ457,"=1",SmtRes!DF450:'SmtRes'!DF457)</f>
        <v>0</v>
      </c>
      <c r="Q238">
        <f>SUMIF(SmtRes!AQ450:'SmtRes'!AQ457,"=1",SmtRes!DG450:'SmtRes'!DG457)</f>
        <v>0.47</v>
      </c>
      <c r="R238">
        <f>SUMIF(SmtRes!AQ450:'SmtRes'!AQ457,"=1",SmtRes!DH450:'SmtRes'!DH457)</f>
        <v>0.27</v>
      </c>
      <c r="S238">
        <f>SUMIF(SmtRes!AQ450:'SmtRes'!AQ457,"=1",SmtRes!DI450:'SmtRes'!DI457)</f>
        <v>19.02</v>
      </c>
      <c r="T238">
        <f t="shared" si="170"/>
        <v>0</v>
      </c>
      <c r="U238">
        <f>SUMIF(SmtRes!AQ450:'SmtRes'!AQ457,"=1",SmtRes!CV450:'SmtRes'!CV457)</f>
        <v>3.6900000000000002E-2</v>
      </c>
      <c r="V238">
        <f>SUMIF(SmtRes!AQ450:'SmtRes'!AQ457,"=1",SmtRes!CW450:'SmtRes'!CW457)</f>
        <v>5.0000000000000001E-4</v>
      </c>
      <c r="W238">
        <f t="shared" si="171"/>
        <v>0</v>
      </c>
      <c r="X238">
        <f t="shared" si="172"/>
        <v>19.29</v>
      </c>
      <c r="Y238">
        <f t="shared" si="173"/>
        <v>9.4499999999999993</v>
      </c>
      <c r="AA238">
        <v>-1</v>
      </c>
      <c r="AB238">
        <f t="shared" si="174"/>
        <v>1944.2322999999999</v>
      </c>
      <c r="AC238">
        <f>ROUND((0),6)</f>
        <v>0</v>
      </c>
      <c r="AD238">
        <f>ROUND((((SUM(SmtRes!BR450:'SmtRes'!BR457))-(SUM(SmtRes!BS450:'SmtRes'!BS457)))+AE238),6)</f>
        <v>41.963500000000003</v>
      </c>
      <c r="AE238">
        <f>ROUND((SUM(SmtRes!BS450:'SmtRes'!BS457)),6)</f>
        <v>26.380299999999998</v>
      </c>
      <c r="AF238">
        <f>ROUND((SUM(SmtRes!BT450:'SmtRes'!BT457)),6)</f>
        <v>1902.2688000000001</v>
      </c>
      <c r="AG238">
        <f t="shared" si="175"/>
        <v>0</v>
      </c>
      <c r="AH238">
        <f>(SUM(SmtRes!BU450:'SmtRes'!BU457))</f>
        <v>3.69</v>
      </c>
      <c r="AI238">
        <f>(SUM(SmtRes!BV450:'SmtRes'!BV457))</f>
        <v>0.05</v>
      </c>
      <c r="AJ238">
        <f t="shared" si="176"/>
        <v>0</v>
      </c>
      <c r="AK238">
        <v>2027.0796999999998</v>
      </c>
      <c r="AL238">
        <v>56.467100000000002</v>
      </c>
      <c r="AM238">
        <v>41.963500000000003</v>
      </c>
      <c r="AN238">
        <v>26.380300000000002</v>
      </c>
      <c r="AO238">
        <v>1902.2687999999998</v>
      </c>
      <c r="AP238">
        <v>0</v>
      </c>
      <c r="AQ238">
        <v>3.69</v>
      </c>
      <c r="AR238">
        <v>0.05</v>
      </c>
      <c r="AS238">
        <v>0</v>
      </c>
      <c r="AT238">
        <v>100</v>
      </c>
      <c r="AU238">
        <v>49</v>
      </c>
      <c r="AV238">
        <v>1</v>
      </c>
      <c r="AW238">
        <v>1</v>
      </c>
      <c r="AZ238">
        <v>1</v>
      </c>
      <c r="BA238">
        <v>1</v>
      </c>
      <c r="BB238">
        <v>1</v>
      </c>
      <c r="BC238">
        <v>1</v>
      </c>
      <c r="BD238" t="s">
        <v>3</v>
      </c>
      <c r="BE238" t="s">
        <v>3</v>
      </c>
      <c r="BF238" t="s">
        <v>3</v>
      </c>
      <c r="BG238" t="s">
        <v>3</v>
      </c>
      <c r="BH238">
        <v>0</v>
      </c>
      <c r="BI238">
        <v>1</v>
      </c>
      <c r="BJ238" t="s">
        <v>437</v>
      </c>
      <c r="BM238">
        <v>15001</v>
      </c>
      <c r="BN238">
        <v>0</v>
      </c>
      <c r="BO238" t="s">
        <v>3</v>
      </c>
      <c r="BP238">
        <v>0</v>
      </c>
      <c r="BQ238">
        <v>2</v>
      </c>
      <c r="BR238">
        <v>0</v>
      </c>
      <c r="BS238">
        <v>1</v>
      </c>
      <c r="BT238">
        <v>1</v>
      </c>
      <c r="BU238">
        <v>1</v>
      </c>
      <c r="BV238">
        <v>1</v>
      </c>
      <c r="BW238">
        <v>1</v>
      </c>
      <c r="BX238">
        <v>1</v>
      </c>
      <c r="BY238" t="s">
        <v>3</v>
      </c>
      <c r="BZ238">
        <v>100</v>
      </c>
      <c r="CA238">
        <v>49</v>
      </c>
      <c r="CB238" t="s">
        <v>3</v>
      </c>
      <c r="CE238">
        <v>0</v>
      </c>
      <c r="CF238">
        <v>0</v>
      </c>
      <c r="CG238">
        <v>0</v>
      </c>
      <c r="CM238">
        <v>0</v>
      </c>
      <c r="CN238" t="s">
        <v>3</v>
      </c>
      <c r="CO238">
        <v>0</v>
      </c>
      <c r="CP238">
        <f t="shared" si="177"/>
        <v>19.759999999999998</v>
      </c>
      <c r="CQ238">
        <f>SUMIF(SmtRes!AQ450:'SmtRes'!AQ457,"=1",SmtRes!AA450:'SmtRes'!AA457)</f>
        <v>118.19</v>
      </c>
      <c r="CR238">
        <f>SUMIF(SmtRes!AQ450:'SmtRes'!AQ457,"=1",SmtRes!AB450:'SmtRes'!AB457)</f>
        <v>696.63000000000011</v>
      </c>
      <c r="CS238">
        <f>SUMIF(SmtRes!AQ450:'SmtRes'!AQ457,"=1",SmtRes!AC450:'SmtRes'!AC457)</f>
        <v>1018.96</v>
      </c>
      <c r="CT238">
        <f>SUMIF(SmtRes!AQ450:'SmtRes'!AQ457,"=1",SmtRes!AD450:'SmtRes'!AD457)</f>
        <v>515.52</v>
      </c>
      <c r="CU238">
        <f t="shared" si="178"/>
        <v>0</v>
      </c>
      <c r="CV238">
        <f>SUMIF(SmtRes!AQ450:'SmtRes'!AQ457,"=1",SmtRes!BU450:'SmtRes'!BU457)</f>
        <v>3.69</v>
      </c>
      <c r="CW238">
        <f>SUMIF(SmtRes!AQ450:'SmtRes'!AQ457,"=1",SmtRes!BV450:'SmtRes'!BV457)</f>
        <v>0.05</v>
      </c>
      <c r="CX238">
        <f t="shared" si="179"/>
        <v>0</v>
      </c>
      <c r="CY238">
        <f t="shared" si="180"/>
        <v>19.29</v>
      </c>
      <c r="CZ238">
        <f t="shared" si="181"/>
        <v>9.4520999999999997</v>
      </c>
      <c r="DC238" t="s">
        <v>3</v>
      </c>
      <c r="DD238" t="s">
        <v>23</v>
      </c>
      <c r="DE238" t="s">
        <v>3</v>
      </c>
      <c r="DF238" t="s">
        <v>3</v>
      </c>
      <c r="DG238" t="s">
        <v>3</v>
      </c>
      <c r="DH238" t="s">
        <v>3</v>
      </c>
      <c r="DI238" t="s">
        <v>3</v>
      </c>
      <c r="DJ238" t="s">
        <v>3</v>
      </c>
      <c r="DK238" t="s">
        <v>3</v>
      </c>
      <c r="DL238" t="s">
        <v>3</v>
      </c>
      <c r="DM238" t="s">
        <v>3</v>
      </c>
      <c r="DN238">
        <v>0</v>
      </c>
      <c r="DO238">
        <v>0</v>
      </c>
      <c r="DP238">
        <v>1</v>
      </c>
      <c r="DQ238">
        <v>1</v>
      </c>
      <c r="DU238">
        <v>1005</v>
      </c>
      <c r="DV238" t="s">
        <v>116</v>
      </c>
      <c r="DW238" t="s">
        <v>116</v>
      </c>
      <c r="DX238">
        <v>100</v>
      </c>
      <c r="DZ238" t="s">
        <v>3</v>
      </c>
      <c r="EA238" t="s">
        <v>3</v>
      </c>
      <c r="EB238" t="s">
        <v>3</v>
      </c>
      <c r="EC238" t="s">
        <v>3</v>
      </c>
      <c r="EE238">
        <v>416980054</v>
      </c>
      <c r="EF238">
        <v>2</v>
      </c>
      <c r="EG238" t="s">
        <v>40</v>
      </c>
      <c r="EH238">
        <v>15</v>
      </c>
      <c r="EI238" t="s">
        <v>419</v>
      </c>
      <c r="EJ238">
        <v>1</v>
      </c>
      <c r="EK238">
        <v>15001</v>
      </c>
      <c r="EL238" t="s">
        <v>419</v>
      </c>
      <c r="EM238" t="s">
        <v>420</v>
      </c>
      <c r="EO238" t="s">
        <v>3</v>
      </c>
      <c r="EQ238">
        <v>1024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3.69</v>
      </c>
      <c r="EX238">
        <v>0.05</v>
      </c>
      <c r="EY238">
        <v>0</v>
      </c>
      <c r="FQ238">
        <v>0</v>
      </c>
      <c r="FR238">
        <v>0</v>
      </c>
      <c r="FS238">
        <v>0</v>
      </c>
      <c r="FX238">
        <v>100</v>
      </c>
      <c r="FY238">
        <v>49</v>
      </c>
      <c r="GA238" t="s">
        <v>3</v>
      </c>
      <c r="GD238">
        <v>1</v>
      </c>
      <c r="GF238">
        <v>883207157</v>
      </c>
      <c r="GG238">
        <v>2</v>
      </c>
      <c r="GH238">
        <v>1</v>
      </c>
      <c r="GI238">
        <v>-2</v>
      </c>
      <c r="GJ238">
        <v>0</v>
      </c>
      <c r="GK238">
        <v>0</v>
      </c>
      <c r="GL238">
        <f t="shared" si="182"/>
        <v>0</v>
      </c>
      <c r="GM238">
        <f t="shared" si="183"/>
        <v>48.5</v>
      </c>
      <c r="GN238">
        <f t="shared" si="184"/>
        <v>48.5</v>
      </c>
      <c r="GO238">
        <f t="shared" si="185"/>
        <v>0</v>
      </c>
      <c r="GP238">
        <f t="shared" si="186"/>
        <v>0</v>
      </c>
      <c r="GR238">
        <v>0</v>
      </c>
      <c r="GS238">
        <v>0</v>
      </c>
      <c r="GT238">
        <v>0</v>
      </c>
      <c r="GU238" t="s">
        <v>3</v>
      </c>
      <c r="GV238">
        <f t="shared" si="187"/>
        <v>0</v>
      </c>
      <c r="GW238">
        <v>1</v>
      </c>
      <c r="GX238">
        <f t="shared" si="188"/>
        <v>0</v>
      </c>
      <c r="HA238">
        <v>0</v>
      </c>
      <c r="HB238">
        <v>0</v>
      </c>
      <c r="HC238">
        <f t="shared" si="189"/>
        <v>0</v>
      </c>
      <c r="HE238" t="s">
        <v>3</v>
      </c>
      <c r="HF238" t="s">
        <v>3</v>
      </c>
      <c r="HM238" t="s">
        <v>3</v>
      </c>
      <c r="HN238" t="s">
        <v>421</v>
      </c>
      <c r="HO238" t="s">
        <v>422</v>
      </c>
      <c r="HP238" t="s">
        <v>419</v>
      </c>
      <c r="HQ238" t="s">
        <v>419</v>
      </c>
      <c r="HS238">
        <v>0</v>
      </c>
      <c r="IK238">
        <v>0</v>
      </c>
    </row>
    <row r="239" spans="1:245" x14ac:dyDescent="0.2">
      <c r="A239">
        <v>18</v>
      </c>
      <c r="B239">
        <v>1</v>
      </c>
      <c r="C239">
        <v>457</v>
      </c>
      <c r="E239" t="s">
        <v>3</v>
      </c>
      <c r="F239" t="s">
        <v>439</v>
      </c>
      <c r="G239" t="s">
        <v>440</v>
      </c>
      <c r="H239" t="s">
        <v>441</v>
      </c>
      <c r="I239">
        <f>I238*J239</f>
        <v>0</v>
      </c>
      <c r="J239">
        <v>0</v>
      </c>
      <c r="K239">
        <v>13.8</v>
      </c>
      <c r="O239">
        <f t="shared" si="169"/>
        <v>0</v>
      </c>
      <c r="P239">
        <f>ROUND(CQ239*I239,2)</f>
        <v>0</v>
      </c>
      <c r="Q239">
        <f>ROUND(CR239*I239,2)</f>
        <v>0</v>
      </c>
      <c r="R239">
        <f>ROUND(CS239*I239,2)</f>
        <v>0</v>
      </c>
      <c r="S239">
        <f>ROUND(CT239*I239,2)</f>
        <v>0</v>
      </c>
      <c r="T239">
        <f t="shared" si="170"/>
        <v>0</v>
      </c>
      <c r="U239">
        <f>ROUND(CV239*I239,7)</f>
        <v>0</v>
      </c>
      <c r="V239">
        <f>ROUND(CW239*I239,7)</f>
        <v>0</v>
      </c>
      <c r="W239">
        <f t="shared" si="171"/>
        <v>0</v>
      </c>
      <c r="X239">
        <f t="shared" si="172"/>
        <v>0</v>
      </c>
      <c r="Y239">
        <f t="shared" si="173"/>
        <v>0</v>
      </c>
      <c r="AA239">
        <v>-1</v>
      </c>
      <c r="AB239">
        <f t="shared" si="174"/>
        <v>0</v>
      </c>
      <c r="AC239">
        <f>ROUND((ES239),6)</f>
        <v>0</v>
      </c>
      <c r="AD239">
        <f>ROUND((((ET239)-(EU239))+AE239),6)</f>
        <v>0</v>
      </c>
      <c r="AE239">
        <f>ROUND((EU239),6)</f>
        <v>0</v>
      </c>
      <c r="AF239">
        <f>ROUND((EV239),6)</f>
        <v>0</v>
      </c>
      <c r="AG239">
        <f t="shared" si="175"/>
        <v>0</v>
      </c>
      <c r="AH239">
        <f>(EW239)</f>
        <v>0</v>
      </c>
      <c r="AI239">
        <f>(EX239)</f>
        <v>0</v>
      </c>
      <c r="AJ239">
        <f t="shared" si="176"/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100</v>
      </c>
      <c r="AU239">
        <v>49</v>
      </c>
      <c r="AV239">
        <v>1</v>
      </c>
      <c r="AW239">
        <v>1</v>
      </c>
      <c r="AZ239">
        <v>1</v>
      </c>
      <c r="BA239">
        <v>1</v>
      </c>
      <c r="BB239">
        <v>1</v>
      </c>
      <c r="BC239">
        <v>1</v>
      </c>
      <c r="BD239" t="s">
        <v>3</v>
      </c>
      <c r="BE239" t="s">
        <v>3</v>
      </c>
      <c r="BF239" t="s">
        <v>3</v>
      </c>
      <c r="BG239" t="s">
        <v>3</v>
      </c>
      <c r="BH239">
        <v>3</v>
      </c>
      <c r="BI239">
        <v>1</v>
      </c>
      <c r="BJ239" t="s">
        <v>3</v>
      </c>
      <c r="BM239">
        <v>15001</v>
      </c>
      <c r="BN239">
        <v>0</v>
      </c>
      <c r="BO239" t="s">
        <v>3</v>
      </c>
      <c r="BP239">
        <v>0</v>
      </c>
      <c r="BQ239">
        <v>2</v>
      </c>
      <c r="BR239">
        <v>0</v>
      </c>
      <c r="BS239">
        <v>1</v>
      </c>
      <c r="BT239">
        <v>1</v>
      </c>
      <c r="BU239">
        <v>1</v>
      </c>
      <c r="BV239">
        <v>1</v>
      </c>
      <c r="BW239">
        <v>1</v>
      </c>
      <c r="BX239">
        <v>1</v>
      </c>
      <c r="BY239" t="s">
        <v>3</v>
      </c>
      <c r="BZ239">
        <v>100</v>
      </c>
      <c r="CA239">
        <v>49</v>
      </c>
      <c r="CB239" t="s">
        <v>3</v>
      </c>
      <c r="CE239">
        <v>0</v>
      </c>
      <c r="CF239">
        <v>0</v>
      </c>
      <c r="CG239">
        <v>0</v>
      </c>
      <c r="CM239">
        <v>0</v>
      </c>
      <c r="CN239" t="s">
        <v>3</v>
      </c>
      <c r="CO239">
        <v>0</v>
      </c>
      <c r="CP239">
        <f t="shared" si="177"/>
        <v>0</v>
      </c>
      <c r="CQ239">
        <f>ROUND(AL239*BC239,2)</f>
        <v>0</v>
      </c>
      <c r="CR239">
        <f>ROUND(AM239*BB239,2)</f>
        <v>0</v>
      </c>
      <c r="CS239">
        <f>ROUND(AN239*BS239,2)</f>
        <v>0</v>
      </c>
      <c r="CT239">
        <f>ROUND(AO239*BA239,2)</f>
        <v>0</v>
      </c>
      <c r="CU239">
        <f t="shared" si="178"/>
        <v>0</v>
      </c>
      <c r="CV239">
        <f>AH239</f>
        <v>0</v>
      </c>
      <c r="CW239">
        <f>AI239</f>
        <v>0</v>
      </c>
      <c r="CX239">
        <f t="shared" si="179"/>
        <v>0</v>
      </c>
      <c r="CY239">
        <f t="shared" si="180"/>
        <v>0</v>
      </c>
      <c r="CZ239">
        <f t="shared" si="181"/>
        <v>0</v>
      </c>
      <c r="DC239" t="s">
        <v>3</v>
      </c>
      <c r="DD239" t="s">
        <v>3</v>
      </c>
      <c r="DE239" t="s">
        <v>3</v>
      </c>
      <c r="DF239" t="s">
        <v>3</v>
      </c>
      <c r="DG239" t="s">
        <v>3</v>
      </c>
      <c r="DH239" t="s">
        <v>3</v>
      </c>
      <c r="DI239" t="s">
        <v>3</v>
      </c>
      <c r="DJ239" t="s">
        <v>3</v>
      </c>
      <c r="DK239" t="s">
        <v>3</v>
      </c>
      <c r="DL239" t="s">
        <v>3</v>
      </c>
      <c r="DM239" t="s">
        <v>3</v>
      </c>
      <c r="DN239">
        <v>0</v>
      </c>
      <c r="DO239">
        <v>0</v>
      </c>
      <c r="DP239">
        <v>1</v>
      </c>
      <c r="DQ239">
        <v>1</v>
      </c>
      <c r="DU239">
        <v>1009</v>
      </c>
      <c r="DV239" t="s">
        <v>441</v>
      </c>
      <c r="DW239" t="s">
        <v>441</v>
      </c>
      <c r="DX239">
        <v>1</v>
      </c>
      <c r="DZ239" t="s">
        <v>3</v>
      </c>
      <c r="EA239" t="s">
        <v>3</v>
      </c>
      <c r="EB239" t="s">
        <v>3</v>
      </c>
      <c r="EC239" t="s">
        <v>3</v>
      </c>
      <c r="EE239">
        <v>416980054</v>
      </c>
      <c r="EF239">
        <v>2</v>
      </c>
      <c r="EG239" t="s">
        <v>40</v>
      </c>
      <c r="EH239">
        <v>15</v>
      </c>
      <c r="EI239" t="s">
        <v>419</v>
      </c>
      <c r="EJ239">
        <v>1</v>
      </c>
      <c r="EK239">
        <v>15001</v>
      </c>
      <c r="EL239" t="s">
        <v>419</v>
      </c>
      <c r="EM239" t="s">
        <v>420</v>
      </c>
      <c r="EO239" t="s">
        <v>3</v>
      </c>
      <c r="EQ239">
        <v>1024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FQ239">
        <v>0</v>
      </c>
      <c r="FR239">
        <v>0</v>
      </c>
      <c r="FS239">
        <v>0</v>
      </c>
      <c r="FX239">
        <v>100</v>
      </c>
      <c r="FY239">
        <v>49</v>
      </c>
      <c r="GA239" t="s">
        <v>3</v>
      </c>
      <c r="GD239">
        <v>1</v>
      </c>
      <c r="GF239">
        <v>-112592316</v>
      </c>
      <c r="GG239">
        <v>2</v>
      </c>
      <c r="GH239">
        <v>1</v>
      </c>
      <c r="GI239">
        <v>-2</v>
      </c>
      <c r="GJ239">
        <v>0</v>
      </c>
      <c r="GK239">
        <v>0</v>
      </c>
      <c r="GL239">
        <f t="shared" si="182"/>
        <v>0</v>
      </c>
      <c r="GM239">
        <f t="shared" si="183"/>
        <v>0</v>
      </c>
      <c r="GN239">
        <f t="shared" si="184"/>
        <v>0</v>
      </c>
      <c r="GO239">
        <f t="shared" si="185"/>
        <v>0</v>
      </c>
      <c r="GP239">
        <f t="shared" si="186"/>
        <v>0</v>
      </c>
      <c r="GR239">
        <v>0</v>
      </c>
      <c r="GS239">
        <v>0</v>
      </c>
      <c r="GT239">
        <v>0</v>
      </c>
      <c r="GU239" t="s">
        <v>3</v>
      </c>
      <c r="GV239">
        <f t="shared" si="187"/>
        <v>0</v>
      </c>
      <c r="GW239">
        <v>1</v>
      </c>
      <c r="GX239">
        <f t="shared" si="188"/>
        <v>0</v>
      </c>
      <c r="HA239">
        <v>0</v>
      </c>
      <c r="HB239">
        <v>0</v>
      </c>
      <c r="HC239">
        <f t="shared" si="189"/>
        <v>0</v>
      </c>
      <c r="HE239" t="s">
        <v>3</v>
      </c>
      <c r="HF239" t="s">
        <v>3</v>
      </c>
      <c r="HM239" t="s">
        <v>23</v>
      </c>
      <c r="HN239" t="s">
        <v>421</v>
      </c>
      <c r="HO239" t="s">
        <v>422</v>
      </c>
      <c r="HP239" t="s">
        <v>419</v>
      </c>
      <c r="HQ239" t="s">
        <v>419</v>
      </c>
      <c r="HS239">
        <v>0</v>
      </c>
      <c r="IK239">
        <v>0</v>
      </c>
    </row>
    <row r="241" spans="1:206" x14ac:dyDescent="0.2">
      <c r="A241" s="2">
        <v>51</v>
      </c>
      <c r="B241" s="2">
        <f>B202</f>
        <v>1</v>
      </c>
      <c r="C241" s="2">
        <f>A202</f>
        <v>5</v>
      </c>
      <c r="D241" s="2">
        <f>ROW(A202)</f>
        <v>202</v>
      </c>
      <c r="E241" s="2"/>
      <c r="F241" s="2" t="str">
        <f>IF(F202&lt;&gt;"",F202,"")</f>
        <v>Новый подраздел</v>
      </c>
      <c r="G241" s="2" t="str">
        <f>IF(G202&lt;&gt;"",G202,"")</f>
        <v>1.3. Окраска металлических поверхностей, металлических и ж/б поверхностей ограждения</v>
      </c>
      <c r="H241" s="2">
        <v>0</v>
      </c>
      <c r="I241" s="2"/>
      <c r="J241" s="2"/>
      <c r="K241" s="2"/>
      <c r="L241" s="2"/>
      <c r="M241" s="2"/>
      <c r="N241" s="2"/>
      <c r="O241" s="2">
        <f t="shared" ref="O241:T241" si="190">ROUND(AB241,2)</f>
        <v>2047.49</v>
      </c>
      <c r="P241" s="2">
        <f t="shared" si="190"/>
        <v>0</v>
      </c>
      <c r="Q241" s="2">
        <f t="shared" si="190"/>
        <v>4.4400000000000004</v>
      </c>
      <c r="R241" s="2">
        <f t="shared" si="190"/>
        <v>1.91</v>
      </c>
      <c r="S241" s="2">
        <f t="shared" si="190"/>
        <v>2041.14</v>
      </c>
      <c r="T241" s="2">
        <f t="shared" si="190"/>
        <v>0</v>
      </c>
      <c r="U241" s="2">
        <f>AH241</f>
        <v>4.2731000000000003</v>
      </c>
      <c r="V241" s="2">
        <f>AI241</f>
        <v>3.5999999999999999E-3</v>
      </c>
      <c r="W241" s="2">
        <f>ROUND(AJ241,2)</f>
        <v>0</v>
      </c>
      <c r="X241" s="2">
        <f>ROUND(AK241,2)</f>
        <v>1887.48</v>
      </c>
      <c r="Y241" s="2">
        <f>ROUND(AL241,2)</f>
        <v>958.92</v>
      </c>
      <c r="Z241" s="2"/>
      <c r="AA241" s="2"/>
      <c r="AB241" s="2">
        <f>ROUND(SUMIF(AA206:AA239,"=449016111",O206:O239),2)</f>
        <v>2047.49</v>
      </c>
      <c r="AC241" s="2">
        <f>ROUND(SUMIF(AA206:AA239,"=449016111",P206:P239),2)</f>
        <v>0</v>
      </c>
      <c r="AD241" s="2">
        <f>ROUND(SUMIF(AA206:AA239,"=449016111",Q206:Q239),2)</f>
        <v>4.4400000000000004</v>
      </c>
      <c r="AE241" s="2">
        <f>ROUND(SUMIF(AA206:AA239,"=449016111",R206:R239),2)</f>
        <v>1.91</v>
      </c>
      <c r="AF241" s="2">
        <f>ROUND(SUMIF(AA206:AA239,"=449016111",S206:S239),2)</f>
        <v>2041.14</v>
      </c>
      <c r="AG241" s="2">
        <f>ROUND(SUMIF(AA206:AA239,"=449016111",T206:T239),2)</f>
        <v>0</v>
      </c>
      <c r="AH241" s="2">
        <f>SUMIF(AA206:AA239,"=449016111",U206:U239)</f>
        <v>4.2731000000000003</v>
      </c>
      <c r="AI241" s="2">
        <f>SUMIF(AA206:AA239,"=449016111",V206:V239)</f>
        <v>3.5999999999999999E-3</v>
      </c>
      <c r="AJ241" s="2">
        <f>ROUND(SUMIF(AA206:AA239,"=449016111",W206:W239),2)</f>
        <v>0</v>
      </c>
      <c r="AK241" s="2">
        <f>ROUND(SUMIF(AA206:AA239,"=449016111",X206:X239),2)</f>
        <v>1887.48</v>
      </c>
      <c r="AL241" s="2">
        <f>ROUND(SUMIF(AA206:AA239,"=449016111",Y206:Y239),2)</f>
        <v>958.92</v>
      </c>
      <c r="AM241" s="2"/>
      <c r="AN241" s="2"/>
      <c r="AO241" s="2">
        <f t="shared" ref="AO241:BD241" si="191">ROUND(BX241,2)</f>
        <v>0</v>
      </c>
      <c r="AP241" s="2">
        <f t="shared" si="191"/>
        <v>0</v>
      </c>
      <c r="AQ241" s="2">
        <f t="shared" si="191"/>
        <v>0</v>
      </c>
      <c r="AR241" s="2">
        <f t="shared" si="191"/>
        <v>4893.8900000000003</v>
      </c>
      <c r="AS241" s="2">
        <f t="shared" si="191"/>
        <v>4893.8900000000003</v>
      </c>
      <c r="AT241" s="2">
        <f t="shared" si="191"/>
        <v>0</v>
      </c>
      <c r="AU241" s="2">
        <f t="shared" si="191"/>
        <v>0</v>
      </c>
      <c r="AV241" s="2">
        <f t="shared" si="191"/>
        <v>0</v>
      </c>
      <c r="AW241" s="2">
        <f t="shared" si="191"/>
        <v>0</v>
      </c>
      <c r="AX241" s="2">
        <f t="shared" si="191"/>
        <v>0</v>
      </c>
      <c r="AY241" s="2">
        <f t="shared" si="191"/>
        <v>0</v>
      </c>
      <c r="AZ241" s="2">
        <f t="shared" si="191"/>
        <v>0</v>
      </c>
      <c r="BA241" s="2">
        <f t="shared" si="191"/>
        <v>0</v>
      </c>
      <c r="BB241" s="2">
        <f t="shared" si="191"/>
        <v>0</v>
      </c>
      <c r="BC241" s="2">
        <f t="shared" si="191"/>
        <v>0</v>
      </c>
      <c r="BD241" s="2">
        <f t="shared" si="191"/>
        <v>0</v>
      </c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>
        <f>ROUND(SUMIF(AA206:AA239,"=449016111",FQ206:FQ239),2)</f>
        <v>0</v>
      </c>
      <c r="BY241" s="2">
        <f>ROUND(SUMIF(AA206:AA239,"=449016111",FR206:FR239),2)</f>
        <v>0</v>
      </c>
      <c r="BZ241" s="2">
        <f>ROUND(SUMIF(AA206:AA239,"=449016111",GL206:GL239),2)</f>
        <v>0</v>
      </c>
      <c r="CA241" s="2">
        <f>ROUND(SUMIF(AA206:AA239,"=449016111",GM206:GM239),2)</f>
        <v>4893.8900000000003</v>
      </c>
      <c r="CB241" s="2">
        <f>ROUND(SUMIF(AA206:AA239,"=449016111",GN206:GN239),2)</f>
        <v>4893.8900000000003</v>
      </c>
      <c r="CC241" s="2">
        <f>ROUND(SUMIF(AA206:AA239,"=449016111",GO206:GO239),2)</f>
        <v>0</v>
      </c>
      <c r="CD241" s="2">
        <f>ROUND(SUMIF(AA206:AA239,"=449016111",GP206:GP239),2)</f>
        <v>0</v>
      </c>
      <c r="CE241" s="2">
        <f>AC241-BX241</f>
        <v>0</v>
      </c>
      <c r="CF241" s="2">
        <f>AC241-BY241</f>
        <v>0</v>
      </c>
      <c r="CG241" s="2">
        <f>BX241-BZ241</f>
        <v>0</v>
      </c>
      <c r="CH241" s="2">
        <f>AC241-BX241-BY241+BZ241</f>
        <v>0</v>
      </c>
      <c r="CI241" s="2">
        <f>BY241-BZ241</f>
        <v>0</v>
      </c>
      <c r="CJ241" s="2">
        <f>ROUND(SUMIF(AA206:AA239,"=449016111",GX206:GX239),2)</f>
        <v>0</v>
      </c>
      <c r="CK241" s="2">
        <f>ROUND(SUMIF(AA206:AA239,"=449016111",GY206:GY239),2)</f>
        <v>0</v>
      </c>
      <c r="CL241" s="2">
        <f>ROUND(SUMIF(AA206:AA239,"=449016111",GZ206:GZ239),2)</f>
        <v>0</v>
      </c>
      <c r="CM241" s="2">
        <f>ROUND(SUMIF(AA206:AA239,"=449016111",HD206:HD239),2)</f>
        <v>0</v>
      </c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>
        <v>0</v>
      </c>
    </row>
    <row r="243" spans="1:206" x14ac:dyDescent="0.2">
      <c r="A243" s="4">
        <v>50</v>
      </c>
      <c r="B243" s="4">
        <v>0</v>
      </c>
      <c r="C243" s="4">
        <v>0</v>
      </c>
      <c r="D243" s="4">
        <v>1</v>
      </c>
      <c r="E243" s="4">
        <v>201</v>
      </c>
      <c r="F243" s="4">
        <f>ROUND(Source!O241,O243)</f>
        <v>2047.49</v>
      </c>
      <c r="G243" s="4" t="s">
        <v>248</v>
      </c>
      <c r="H243" s="4" t="s">
        <v>249</v>
      </c>
      <c r="I243" s="4"/>
      <c r="J243" s="4"/>
      <c r="K243" s="4">
        <v>201</v>
      </c>
      <c r="L243" s="4">
        <v>1</v>
      </c>
      <c r="M243" s="4">
        <v>3</v>
      </c>
      <c r="N243" s="4" t="s">
        <v>3</v>
      </c>
      <c r="O243" s="4">
        <v>2</v>
      </c>
      <c r="P243" s="4"/>
      <c r="Q243" s="4"/>
      <c r="R243" s="4"/>
      <c r="S243" s="4"/>
      <c r="T243" s="4"/>
      <c r="U243" s="4"/>
      <c r="V243" s="4"/>
      <c r="W243" s="4">
        <v>2047.4900000000002</v>
      </c>
      <c r="X243" s="4">
        <v>1</v>
      </c>
      <c r="Y243" s="4">
        <v>2047.4900000000002</v>
      </c>
      <c r="Z243" s="4"/>
      <c r="AA243" s="4"/>
      <c r="AB243" s="4"/>
    </row>
    <row r="244" spans="1:206" x14ac:dyDescent="0.2">
      <c r="A244" s="4">
        <v>50</v>
      </c>
      <c r="B244" s="4">
        <v>0</v>
      </c>
      <c r="C244" s="4">
        <v>0</v>
      </c>
      <c r="D244" s="4">
        <v>1</v>
      </c>
      <c r="E244" s="4">
        <v>202</v>
      </c>
      <c r="F244" s="4">
        <f>ROUND(Source!P241,O244)</f>
        <v>0</v>
      </c>
      <c r="G244" s="4" t="s">
        <v>250</v>
      </c>
      <c r="H244" s="4" t="s">
        <v>251</v>
      </c>
      <c r="I244" s="4"/>
      <c r="J244" s="4"/>
      <c r="K244" s="4">
        <v>202</v>
      </c>
      <c r="L244" s="4">
        <v>2</v>
      </c>
      <c r="M244" s="4">
        <v>3</v>
      </c>
      <c r="N244" s="4" t="s">
        <v>3</v>
      </c>
      <c r="O244" s="4">
        <v>2</v>
      </c>
      <c r="P244" s="4"/>
      <c r="Q244" s="4"/>
      <c r="R244" s="4"/>
      <c r="S244" s="4"/>
      <c r="T244" s="4"/>
      <c r="U244" s="4"/>
      <c r="V244" s="4"/>
      <c r="W244" s="4">
        <v>0</v>
      </c>
      <c r="X244" s="4">
        <v>1</v>
      </c>
      <c r="Y244" s="4">
        <v>0</v>
      </c>
      <c r="Z244" s="4"/>
      <c r="AA244" s="4"/>
      <c r="AB244" s="4"/>
    </row>
    <row r="245" spans="1:206" x14ac:dyDescent="0.2">
      <c r="A245" s="4">
        <v>50</v>
      </c>
      <c r="B245" s="4">
        <v>0</v>
      </c>
      <c r="C245" s="4">
        <v>0</v>
      </c>
      <c r="D245" s="4">
        <v>1</v>
      </c>
      <c r="E245" s="4">
        <v>222</v>
      </c>
      <c r="F245" s="4">
        <f>ROUND(Source!AO241,O245)</f>
        <v>0</v>
      </c>
      <c r="G245" s="4" t="s">
        <v>252</v>
      </c>
      <c r="H245" s="4" t="s">
        <v>253</v>
      </c>
      <c r="I245" s="4"/>
      <c r="J245" s="4"/>
      <c r="K245" s="4">
        <v>222</v>
      </c>
      <c r="L245" s="4">
        <v>3</v>
      </c>
      <c r="M245" s="4">
        <v>3</v>
      </c>
      <c r="N245" s="4" t="s">
        <v>3</v>
      </c>
      <c r="O245" s="4">
        <v>2</v>
      </c>
      <c r="P245" s="4"/>
      <c r="Q245" s="4"/>
      <c r="R245" s="4"/>
      <c r="S245" s="4"/>
      <c r="T245" s="4"/>
      <c r="U245" s="4"/>
      <c r="V245" s="4"/>
      <c r="W245" s="4">
        <v>0</v>
      </c>
      <c r="X245" s="4">
        <v>1</v>
      </c>
      <c r="Y245" s="4">
        <v>0</v>
      </c>
      <c r="Z245" s="4"/>
      <c r="AA245" s="4"/>
      <c r="AB245" s="4"/>
    </row>
    <row r="246" spans="1:206" x14ac:dyDescent="0.2">
      <c r="A246" s="4">
        <v>50</v>
      </c>
      <c r="B246" s="4">
        <v>0</v>
      </c>
      <c r="C246" s="4">
        <v>0</v>
      </c>
      <c r="D246" s="4">
        <v>1</v>
      </c>
      <c r="E246" s="4">
        <v>225</v>
      </c>
      <c r="F246" s="4">
        <f>ROUND(Source!AV241,O246)</f>
        <v>0</v>
      </c>
      <c r="G246" s="4" t="s">
        <v>254</v>
      </c>
      <c r="H246" s="4" t="s">
        <v>255</v>
      </c>
      <c r="I246" s="4"/>
      <c r="J246" s="4"/>
      <c r="K246" s="4">
        <v>225</v>
      </c>
      <c r="L246" s="4">
        <v>4</v>
      </c>
      <c r="M246" s="4">
        <v>3</v>
      </c>
      <c r="N246" s="4" t="s">
        <v>3</v>
      </c>
      <c r="O246" s="4">
        <v>2</v>
      </c>
      <c r="P246" s="4"/>
      <c r="Q246" s="4"/>
      <c r="R246" s="4"/>
      <c r="S246" s="4"/>
      <c r="T246" s="4"/>
      <c r="U246" s="4"/>
      <c r="V246" s="4"/>
      <c r="W246" s="4">
        <v>0</v>
      </c>
      <c r="X246" s="4">
        <v>1</v>
      </c>
      <c r="Y246" s="4">
        <v>0</v>
      </c>
      <c r="Z246" s="4"/>
      <c r="AA246" s="4"/>
      <c r="AB246" s="4"/>
    </row>
    <row r="247" spans="1:206" x14ac:dyDescent="0.2">
      <c r="A247" s="4">
        <v>50</v>
      </c>
      <c r="B247" s="4">
        <v>0</v>
      </c>
      <c r="C247" s="4">
        <v>0</v>
      </c>
      <c r="D247" s="4">
        <v>1</v>
      </c>
      <c r="E247" s="4">
        <v>226</v>
      </c>
      <c r="F247" s="4">
        <f>ROUND(Source!AW241,O247)</f>
        <v>0</v>
      </c>
      <c r="G247" s="4" t="s">
        <v>256</v>
      </c>
      <c r="H247" s="4" t="s">
        <v>257</v>
      </c>
      <c r="I247" s="4"/>
      <c r="J247" s="4"/>
      <c r="K247" s="4">
        <v>226</v>
      </c>
      <c r="L247" s="4">
        <v>5</v>
      </c>
      <c r="M247" s="4">
        <v>3</v>
      </c>
      <c r="N247" s="4" t="s">
        <v>3</v>
      </c>
      <c r="O247" s="4">
        <v>2</v>
      </c>
      <c r="P247" s="4"/>
      <c r="Q247" s="4"/>
      <c r="R247" s="4"/>
      <c r="S247" s="4"/>
      <c r="T247" s="4"/>
      <c r="U247" s="4"/>
      <c r="V247" s="4"/>
      <c r="W247" s="4">
        <v>0</v>
      </c>
      <c r="X247" s="4">
        <v>1</v>
      </c>
      <c r="Y247" s="4">
        <v>0</v>
      </c>
      <c r="Z247" s="4"/>
      <c r="AA247" s="4"/>
      <c r="AB247" s="4"/>
    </row>
    <row r="248" spans="1:206" x14ac:dyDescent="0.2">
      <c r="A248" s="4">
        <v>50</v>
      </c>
      <c r="B248" s="4">
        <v>0</v>
      </c>
      <c r="C248" s="4">
        <v>0</v>
      </c>
      <c r="D248" s="4">
        <v>1</v>
      </c>
      <c r="E248" s="4">
        <v>227</v>
      </c>
      <c r="F248" s="4">
        <f>ROUND(Source!AX241,O248)</f>
        <v>0</v>
      </c>
      <c r="G248" s="4" t="s">
        <v>258</v>
      </c>
      <c r="H248" s="4" t="s">
        <v>259</v>
      </c>
      <c r="I248" s="4"/>
      <c r="J248" s="4"/>
      <c r="K248" s="4">
        <v>227</v>
      </c>
      <c r="L248" s="4">
        <v>6</v>
      </c>
      <c r="M248" s="4">
        <v>3</v>
      </c>
      <c r="N248" s="4" t="s">
        <v>3</v>
      </c>
      <c r="O248" s="4">
        <v>2</v>
      </c>
      <c r="P248" s="4"/>
      <c r="Q248" s="4"/>
      <c r="R248" s="4"/>
      <c r="S248" s="4"/>
      <c r="T248" s="4"/>
      <c r="U248" s="4"/>
      <c r="V248" s="4"/>
      <c r="W248" s="4">
        <v>0</v>
      </c>
      <c r="X248" s="4">
        <v>1</v>
      </c>
      <c r="Y248" s="4">
        <v>0</v>
      </c>
      <c r="Z248" s="4"/>
      <c r="AA248" s="4"/>
      <c r="AB248" s="4"/>
    </row>
    <row r="249" spans="1:206" x14ac:dyDescent="0.2">
      <c r="A249" s="4">
        <v>50</v>
      </c>
      <c r="B249" s="4">
        <v>0</v>
      </c>
      <c r="C249" s="4">
        <v>0</v>
      </c>
      <c r="D249" s="4">
        <v>1</v>
      </c>
      <c r="E249" s="4">
        <v>228</v>
      </c>
      <c r="F249" s="4">
        <f>ROUND(Source!AY241,O249)</f>
        <v>0</v>
      </c>
      <c r="G249" s="4" t="s">
        <v>260</v>
      </c>
      <c r="H249" s="4" t="s">
        <v>261</v>
      </c>
      <c r="I249" s="4"/>
      <c r="J249" s="4"/>
      <c r="K249" s="4">
        <v>228</v>
      </c>
      <c r="L249" s="4">
        <v>7</v>
      </c>
      <c r="M249" s="4">
        <v>3</v>
      </c>
      <c r="N249" s="4" t="s">
        <v>3</v>
      </c>
      <c r="O249" s="4">
        <v>2</v>
      </c>
      <c r="P249" s="4"/>
      <c r="Q249" s="4"/>
      <c r="R249" s="4"/>
      <c r="S249" s="4"/>
      <c r="T249" s="4"/>
      <c r="U249" s="4"/>
      <c r="V249" s="4"/>
      <c r="W249" s="4">
        <v>0</v>
      </c>
      <c r="X249" s="4">
        <v>1</v>
      </c>
      <c r="Y249" s="4">
        <v>0</v>
      </c>
      <c r="Z249" s="4"/>
      <c r="AA249" s="4"/>
      <c r="AB249" s="4"/>
    </row>
    <row r="250" spans="1:206" x14ac:dyDescent="0.2">
      <c r="A250" s="4">
        <v>50</v>
      </c>
      <c r="B250" s="4">
        <v>0</v>
      </c>
      <c r="C250" s="4">
        <v>0</v>
      </c>
      <c r="D250" s="4">
        <v>1</v>
      </c>
      <c r="E250" s="4">
        <v>216</v>
      </c>
      <c r="F250" s="4">
        <f>ROUND(Source!AP241,O250)</f>
        <v>0</v>
      </c>
      <c r="G250" s="4" t="s">
        <v>262</v>
      </c>
      <c r="H250" s="4" t="s">
        <v>263</v>
      </c>
      <c r="I250" s="4"/>
      <c r="J250" s="4"/>
      <c r="K250" s="4">
        <v>216</v>
      </c>
      <c r="L250" s="4">
        <v>8</v>
      </c>
      <c r="M250" s="4">
        <v>3</v>
      </c>
      <c r="N250" s="4" t="s">
        <v>3</v>
      </c>
      <c r="O250" s="4">
        <v>2</v>
      </c>
      <c r="P250" s="4"/>
      <c r="Q250" s="4"/>
      <c r="R250" s="4"/>
      <c r="S250" s="4"/>
      <c r="T250" s="4"/>
      <c r="U250" s="4"/>
      <c r="V250" s="4"/>
      <c r="W250" s="4">
        <v>0</v>
      </c>
      <c r="X250" s="4">
        <v>1</v>
      </c>
      <c r="Y250" s="4">
        <v>0</v>
      </c>
      <c r="Z250" s="4"/>
      <c r="AA250" s="4"/>
      <c r="AB250" s="4"/>
    </row>
    <row r="251" spans="1:206" x14ac:dyDescent="0.2">
      <c r="A251" s="4">
        <v>50</v>
      </c>
      <c r="B251" s="4">
        <v>0</v>
      </c>
      <c r="C251" s="4">
        <v>0</v>
      </c>
      <c r="D251" s="4">
        <v>1</v>
      </c>
      <c r="E251" s="4">
        <v>223</v>
      </c>
      <c r="F251" s="4">
        <f>ROUND(Source!AQ241,O251)</f>
        <v>0</v>
      </c>
      <c r="G251" s="4" t="s">
        <v>264</v>
      </c>
      <c r="H251" s="4" t="s">
        <v>265</v>
      </c>
      <c r="I251" s="4"/>
      <c r="J251" s="4"/>
      <c r="K251" s="4">
        <v>223</v>
      </c>
      <c r="L251" s="4">
        <v>9</v>
      </c>
      <c r="M251" s="4">
        <v>3</v>
      </c>
      <c r="N251" s="4" t="s">
        <v>3</v>
      </c>
      <c r="O251" s="4">
        <v>2</v>
      </c>
      <c r="P251" s="4"/>
      <c r="Q251" s="4"/>
      <c r="R251" s="4"/>
      <c r="S251" s="4"/>
      <c r="T251" s="4"/>
      <c r="U251" s="4"/>
      <c r="V251" s="4"/>
      <c r="W251" s="4">
        <v>0</v>
      </c>
      <c r="X251" s="4">
        <v>1</v>
      </c>
      <c r="Y251" s="4">
        <v>0</v>
      </c>
      <c r="Z251" s="4"/>
      <c r="AA251" s="4"/>
      <c r="AB251" s="4"/>
    </row>
    <row r="252" spans="1:206" x14ac:dyDescent="0.2">
      <c r="A252" s="4">
        <v>50</v>
      </c>
      <c r="B252" s="4">
        <v>0</v>
      </c>
      <c r="C252" s="4">
        <v>0</v>
      </c>
      <c r="D252" s="4">
        <v>1</v>
      </c>
      <c r="E252" s="4">
        <v>229</v>
      </c>
      <c r="F252" s="4">
        <f>ROUND(Source!AZ241,O252)</f>
        <v>0</v>
      </c>
      <c r="G252" s="4" t="s">
        <v>266</v>
      </c>
      <c r="H252" s="4" t="s">
        <v>267</v>
      </c>
      <c r="I252" s="4"/>
      <c r="J252" s="4"/>
      <c r="K252" s="4">
        <v>229</v>
      </c>
      <c r="L252" s="4">
        <v>10</v>
      </c>
      <c r="M252" s="4">
        <v>3</v>
      </c>
      <c r="N252" s="4" t="s">
        <v>3</v>
      </c>
      <c r="O252" s="4">
        <v>2</v>
      </c>
      <c r="P252" s="4"/>
      <c r="Q252" s="4"/>
      <c r="R252" s="4"/>
      <c r="S252" s="4"/>
      <c r="T252" s="4"/>
      <c r="U252" s="4"/>
      <c r="V252" s="4"/>
      <c r="W252" s="4">
        <v>0</v>
      </c>
      <c r="X252" s="4">
        <v>1</v>
      </c>
      <c r="Y252" s="4">
        <v>0</v>
      </c>
      <c r="Z252" s="4"/>
      <c r="AA252" s="4"/>
      <c r="AB252" s="4"/>
    </row>
    <row r="253" spans="1:206" x14ac:dyDescent="0.2">
      <c r="A253" s="4">
        <v>50</v>
      </c>
      <c r="B253" s="4">
        <v>0</v>
      </c>
      <c r="C253" s="4">
        <v>0</v>
      </c>
      <c r="D253" s="4">
        <v>1</v>
      </c>
      <c r="E253" s="4">
        <v>203</v>
      </c>
      <c r="F253" s="4">
        <f>ROUND(Source!Q241,O253)</f>
        <v>4.4400000000000004</v>
      </c>
      <c r="G253" s="4" t="s">
        <v>268</v>
      </c>
      <c r="H253" s="4" t="s">
        <v>269</v>
      </c>
      <c r="I253" s="4"/>
      <c r="J253" s="4"/>
      <c r="K253" s="4">
        <v>203</v>
      </c>
      <c r="L253" s="4">
        <v>11</v>
      </c>
      <c r="M253" s="4">
        <v>3</v>
      </c>
      <c r="N253" s="4" t="s">
        <v>3</v>
      </c>
      <c r="O253" s="4">
        <v>2</v>
      </c>
      <c r="P253" s="4"/>
      <c r="Q253" s="4"/>
      <c r="R253" s="4"/>
      <c r="S253" s="4"/>
      <c r="T253" s="4"/>
      <c r="U253" s="4"/>
      <c r="V253" s="4"/>
      <c r="W253" s="4">
        <v>4.4400000000000013</v>
      </c>
      <c r="X253" s="4">
        <v>1</v>
      </c>
      <c r="Y253" s="4">
        <v>4.4400000000000013</v>
      </c>
      <c r="Z253" s="4"/>
      <c r="AA253" s="4"/>
      <c r="AB253" s="4"/>
    </row>
    <row r="254" spans="1:206" x14ac:dyDescent="0.2">
      <c r="A254" s="4">
        <v>50</v>
      </c>
      <c r="B254" s="4">
        <v>0</v>
      </c>
      <c r="C254" s="4">
        <v>0</v>
      </c>
      <c r="D254" s="4">
        <v>1</v>
      </c>
      <c r="E254" s="4">
        <v>231</v>
      </c>
      <c r="F254" s="4">
        <f>ROUND(Source!BB241,O254)</f>
        <v>0</v>
      </c>
      <c r="G254" s="4" t="s">
        <v>270</v>
      </c>
      <c r="H254" s="4" t="s">
        <v>271</v>
      </c>
      <c r="I254" s="4"/>
      <c r="J254" s="4"/>
      <c r="K254" s="4">
        <v>231</v>
      </c>
      <c r="L254" s="4">
        <v>12</v>
      </c>
      <c r="M254" s="4">
        <v>3</v>
      </c>
      <c r="N254" s="4" t="s">
        <v>3</v>
      </c>
      <c r="O254" s="4">
        <v>2</v>
      </c>
      <c r="P254" s="4"/>
      <c r="Q254" s="4"/>
      <c r="R254" s="4"/>
      <c r="S254" s="4"/>
      <c r="T254" s="4"/>
      <c r="U254" s="4"/>
      <c r="V254" s="4"/>
      <c r="W254" s="4">
        <v>0</v>
      </c>
      <c r="X254" s="4">
        <v>1</v>
      </c>
      <c r="Y254" s="4">
        <v>0</v>
      </c>
      <c r="Z254" s="4"/>
      <c r="AA254" s="4"/>
      <c r="AB254" s="4"/>
    </row>
    <row r="255" spans="1:206" x14ac:dyDescent="0.2">
      <c r="A255" s="4">
        <v>50</v>
      </c>
      <c r="B255" s="4">
        <v>0</v>
      </c>
      <c r="C255" s="4">
        <v>0</v>
      </c>
      <c r="D255" s="4">
        <v>1</v>
      </c>
      <c r="E255" s="4">
        <v>204</v>
      </c>
      <c r="F255" s="4">
        <f>ROUND(Source!R241,O255)</f>
        <v>1.91</v>
      </c>
      <c r="G255" s="4" t="s">
        <v>272</v>
      </c>
      <c r="H255" s="4" t="s">
        <v>273</v>
      </c>
      <c r="I255" s="4"/>
      <c r="J255" s="4"/>
      <c r="K255" s="4">
        <v>204</v>
      </c>
      <c r="L255" s="4">
        <v>13</v>
      </c>
      <c r="M255" s="4">
        <v>3</v>
      </c>
      <c r="N255" s="4" t="s">
        <v>3</v>
      </c>
      <c r="O255" s="4">
        <v>2</v>
      </c>
      <c r="P255" s="4"/>
      <c r="Q255" s="4"/>
      <c r="R255" s="4"/>
      <c r="S255" s="4"/>
      <c r="T255" s="4"/>
      <c r="U255" s="4"/>
      <c r="V255" s="4"/>
      <c r="W255" s="4">
        <v>1.91</v>
      </c>
      <c r="X255" s="4">
        <v>1</v>
      </c>
      <c r="Y255" s="4">
        <v>1.91</v>
      </c>
      <c r="Z255" s="4"/>
      <c r="AA255" s="4"/>
      <c r="AB255" s="4"/>
    </row>
    <row r="256" spans="1:206" x14ac:dyDescent="0.2">
      <c r="A256" s="4">
        <v>50</v>
      </c>
      <c r="B256" s="4">
        <v>0</v>
      </c>
      <c r="C256" s="4">
        <v>0</v>
      </c>
      <c r="D256" s="4">
        <v>1</v>
      </c>
      <c r="E256" s="4">
        <v>205</v>
      </c>
      <c r="F256" s="4">
        <f>ROUND(Source!S241,O256)</f>
        <v>2041.14</v>
      </c>
      <c r="G256" s="4" t="s">
        <v>274</v>
      </c>
      <c r="H256" s="4" t="s">
        <v>275</v>
      </c>
      <c r="I256" s="4"/>
      <c r="J256" s="4"/>
      <c r="K256" s="4">
        <v>205</v>
      </c>
      <c r="L256" s="4">
        <v>14</v>
      </c>
      <c r="M256" s="4">
        <v>3</v>
      </c>
      <c r="N256" s="4" t="s">
        <v>3</v>
      </c>
      <c r="O256" s="4">
        <v>2</v>
      </c>
      <c r="P256" s="4"/>
      <c r="Q256" s="4"/>
      <c r="R256" s="4"/>
      <c r="S256" s="4"/>
      <c r="T256" s="4"/>
      <c r="U256" s="4"/>
      <c r="V256" s="4"/>
      <c r="W256" s="4">
        <v>2041.14</v>
      </c>
      <c r="X256" s="4">
        <v>1</v>
      </c>
      <c r="Y256" s="4">
        <v>2041.14</v>
      </c>
      <c r="Z256" s="4"/>
      <c r="AA256" s="4"/>
      <c r="AB256" s="4"/>
    </row>
    <row r="257" spans="1:88" x14ac:dyDescent="0.2">
      <c r="A257" s="4">
        <v>50</v>
      </c>
      <c r="B257" s="4">
        <v>0</v>
      </c>
      <c r="C257" s="4">
        <v>0</v>
      </c>
      <c r="D257" s="4">
        <v>1</v>
      </c>
      <c r="E257" s="4">
        <v>232</v>
      </c>
      <c r="F257" s="4">
        <f>ROUND(Source!BC241,O257)</f>
        <v>0</v>
      </c>
      <c r="G257" s="4" t="s">
        <v>276</v>
      </c>
      <c r="H257" s="4" t="s">
        <v>277</v>
      </c>
      <c r="I257" s="4"/>
      <c r="J257" s="4"/>
      <c r="K257" s="4">
        <v>232</v>
      </c>
      <c r="L257" s="4">
        <v>15</v>
      </c>
      <c r="M257" s="4">
        <v>3</v>
      </c>
      <c r="N257" s="4" t="s">
        <v>3</v>
      </c>
      <c r="O257" s="4">
        <v>2</v>
      </c>
      <c r="P257" s="4"/>
      <c r="Q257" s="4"/>
      <c r="R257" s="4"/>
      <c r="S257" s="4"/>
      <c r="T257" s="4"/>
      <c r="U257" s="4"/>
      <c r="V257" s="4"/>
      <c r="W257" s="4">
        <v>0</v>
      </c>
      <c r="X257" s="4">
        <v>1</v>
      </c>
      <c r="Y257" s="4">
        <v>0</v>
      </c>
      <c r="Z257" s="4"/>
      <c r="AA257" s="4"/>
      <c r="AB257" s="4"/>
    </row>
    <row r="258" spans="1:88" x14ac:dyDescent="0.2">
      <c r="A258" s="4">
        <v>50</v>
      </c>
      <c r="B258" s="4">
        <v>0</v>
      </c>
      <c r="C258" s="4">
        <v>0</v>
      </c>
      <c r="D258" s="4">
        <v>1</v>
      </c>
      <c r="E258" s="4">
        <v>214</v>
      </c>
      <c r="F258" s="4">
        <f>ROUND(Source!AS241,O258)</f>
        <v>4893.8900000000003</v>
      </c>
      <c r="G258" s="4" t="s">
        <v>278</v>
      </c>
      <c r="H258" s="4" t="s">
        <v>279</v>
      </c>
      <c r="I258" s="4"/>
      <c r="J258" s="4"/>
      <c r="K258" s="4">
        <v>214</v>
      </c>
      <c r="L258" s="4">
        <v>16</v>
      </c>
      <c r="M258" s="4">
        <v>3</v>
      </c>
      <c r="N258" s="4" t="s">
        <v>3</v>
      </c>
      <c r="O258" s="4">
        <v>2</v>
      </c>
      <c r="P258" s="4"/>
      <c r="Q258" s="4"/>
      <c r="R258" s="4"/>
      <c r="S258" s="4"/>
      <c r="T258" s="4"/>
      <c r="U258" s="4"/>
      <c r="V258" s="4"/>
      <c r="W258" s="4">
        <v>4893.8900000000003</v>
      </c>
      <c r="X258" s="4">
        <v>1</v>
      </c>
      <c r="Y258" s="4">
        <v>4893.8900000000003</v>
      </c>
      <c r="Z258" s="4"/>
      <c r="AA258" s="4"/>
      <c r="AB258" s="4"/>
    </row>
    <row r="259" spans="1:88" x14ac:dyDescent="0.2">
      <c r="A259" s="4">
        <v>50</v>
      </c>
      <c r="B259" s="4">
        <v>0</v>
      </c>
      <c r="C259" s="4">
        <v>0</v>
      </c>
      <c r="D259" s="4">
        <v>1</v>
      </c>
      <c r="E259" s="4">
        <v>215</v>
      </c>
      <c r="F259" s="4">
        <f>ROUND(Source!AT241,O259)</f>
        <v>0</v>
      </c>
      <c r="G259" s="4" t="s">
        <v>280</v>
      </c>
      <c r="H259" s="4" t="s">
        <v>281</v>
      </c>
      <c r="I259" s="4"/>
      <c r="J259" s="4"/>
      <c r="K259" s="4">
        <v>215</v>
      </c>
      <c r="L259" s="4">
        <v>17</v>
      </c>
      <c r="M259" s="4">
        <v>3</v>
      </c>
      <c r="N259" s="4" t="s">
        <v>3</v>
      </c>
      <c r="O259" s="4">
        <v>2</v>
      </c>
      <c r="P259" s="4"/>
      <c r="Q259" s="4"/>
      <c r="R259" s="4"/>
      <c r="S259" s="4"/>
      <c r="T259" s="4"/>
      <c r="U259" s="4"/>
      <c r="V259" s="4"/>
      <c r="W259" s="4">
        <v>0</v>
      </c>
      <c r="X259" s="4">
        <v>1</v>
      </c>
      <c r="Y259" s="4">
        <v>0</v>
      </c>
      <c r="Z259" s="4"/>
      <c r="AA259" s="4"/>
      <c r="AB259" s="4"/>
    </row>
    <row r="260" spans="1:88" x14ac:dyDescent="0.2">
      <c r="A260" s="4">
        <v>50</v>
      </c>
      <c r="B260" s="4">
        <v>0</v>
      </c>
      <c r="C260" s="4">
        <v>0</v>
      </c>
      <c r="D260" s="4">
        <v>1</v>
      </c>
      <c r="E260" s="4">
        <v>217</v>
      </c>
      <c r="F260" s="4">
        <f>ROUND(Source!AU241,O260)</f>
        <v>0</v>
      </c>
      <c r="G260" s="4" t="s">
        <v>282</v>
      </c>
      <c r="H260" s="4" t="s">
        <v>283</v>
      </c>
      <c r="I260" s="4"/>
      <c r="J260" s="4"/>
      <c r="K260" s="4">
        <v>217</v>
      </c>
      <c r="L260" s="4">
        <v>18</v>
      </c>
      <c r="M260" s="4">
        <v>3</v>
      </c>
      <c r="N260" s="4" t="s">
        <v>3</v>
      </c>
      <c r="O260" s="4">
        <v>2</v>
      </c>
      <c r="P260" s="4"/>
      <c r="Q260" s="4"/>
      <c r="R260" s="4"/>
      <c r="S260" s="4"/>
      <c r="T260" s="4"/>
      <c r="U260" s="4"/>
      <c r="V260" s="4"/>
      <c r="W260" s="4">
        <v>0</v>
      </c>
      <c r="X260" s="4">
        <v>1</v>
      </c>
      <c r="Y260" s="4">
        <v>0</v>
      </c>
      <c r="Z260" s="4"/>
      <c r="AA260" s="4"/>
      <c r="AB260" s="4"/>
    </row>
    <row r="261" spans="1:88" x14ac:dyDescent="0.2">
      <c r="A261" s="4">
        <v>50</v>
      </c>
      <c r="B261" s="4">
        <v>0</v>
      </c>
      <c r="C261" s="4">
        <v>0</v>
      </c>
      <c r="D261" s="4">
        <v>1</v>
      </c>
      <c r="E261" s="4">
        <v>230</v>
      </c>
      <c r="F261" s="4">
        <f>ROUND(Source!BA241,O261)</f>
        <v>0</v>
      </c>
      <c r="G261" s="4" t="s">
        <v>284</v>
      </c>
      <c r="H261" s="4" t="s">
        <v>285</v>
      </c>
      <c r="I261" s="4"/>
      <c r="J261" s="4"/>
      <c r="K261" s="4">
        <v>230</v>
      </c>
      <c r="L261" s="4">
        <v>19</v>
      </c>
      <c r="M261" s="4">
        <v>3</v>
      </c>
      <c r="N261" s="4" t="s">
        <v>3</v>
      </c>
      <c r="O261" s="4">
        <v>2</v>
      </c>
      <c r="P261" s="4"/>
      <c r="Q261" s="4"/>
      <c r="R261" s="4"/>
      <c r="S261" s="4"/>
      <c r="T261" s="4"/>
      <c r="U261" s="4"/>
      <c r="V261" s="4"/>
      <c r="W261" s="4">
        <v>0</v>
      </c>
      <c r="X261" s="4">
        <v>1</v>
      </c>
      <c r="Y261" s="4">
        <v>0</v>
      </c>
      <c r="Z261" s="4"/>
      <c r="AA261" s="4"/>
      <c r="AB261" s="4"/>
    </row>
    <row r="262" spans="1:88" x14ac:dyDescent="0.2">
      <c r="A262" s="4">
        <v>50</v>
      </c>
      <c r="B262" s="4">
        <v>0</v>
      </c>
      <c r="C262" s="4">
        <v>0</v>
      </c>
      <c r="D262" s="4">
        <v>1</v>
      </c>
      <c r="E262" s="4">
        <v>206</v>
      </c>
      <c r="F262" s="4">
        <f>ROUND(Source!T241,O262)</f>
        <v>0</v>
      </c>
      <c r="G262" s="4" t="s">
        <v>286</v>
      </c>
      <c r="H262" s="4" t="s">
        <v>287</v>
      </c>
      <c r="I262" s="4"/>
      <c r="J262" s="4"/>
      <c r="K262" s="4">
        <v>206</v>
      </c>
      <c r="L262" s="4">
        <v>20</v>
      </c>
      <c r="M262" s="4">
        <v>3</v>
      </c>
      <c r="N262" s="4" t="s">
        <v>3</v>
      </c>
      <c r="O262" s="4">
        <v>2</v>
      </c>
      <c r="P262" s="4"/>
      <c r="Q262" s="4"/>
      <c r="R262" s="4"/>
      <c r="S262" s="4"/>
      <c r="T262" s="4"/>
      <c r="U262" s="4"/>
      <c r="V262" s="4"/>
      <c r="W262" s="4">
        <v>0</v>
      </c>
      <c r="X262" s="4">
        <v>1</v>
      </c>
      <c r="Y262" s="4">
        <v>0</v>
      </c>
      <c r="Z262" s="4"/>
      <c r="AA262" s="4"/>
      <c r="AB262" s="4"/>
    </row>
    <row r="263" spans="1:88" x14ac:dyDescent="0.2">
      <c r="A263" s="4">
        <v>50</v>
      </c>
      <c r="B263" s="4">
        <v>0</v>
      </c>
      <c r="C263" s="4">
        <v>0</v>
      </c>
      <c r="D263" s="4">
        <v>1</v>
      </c>
      <c r="E263" s="4">
        <v>207</v>
      </c>
      <c r="F263" s="4">
        <f>ROUND(Source!U241,O263)</f>
        <v>4.2731000000000003</v>
      </c>
      <c r="G263" s="4" t="s">
        <v>288</v>
      </c>
      <c r="H263" s="4" t="s">
        <v>289</v>
      </c>
      <c r="I263" s="4"/>
      <c r="J263" s="4"/>
      <c r="K263" s="4">
        <v>207</v>
      </c>
      <c r="L263" s="4">
        <v>21</v>
      </c>
      <c r="M263" s="4">
        <v>3</v>
      </c>
      <c r="N263" s="4" t="s">
        <v>3</v>
      </c>
      <c r="O263" s="4">
        <v>7</v>
      </c>
      <c r="P263" s="4"/>
      <c r="Q263" s="4"/>
      <c r="R263" s="4"/>
      <c r="S263" s="4"/>
      <c r="T263" s="4"/>
      <c r="U263" s="4"/>
      <c r="V263" s="4"/>
      <c r="W263" s="4">
        <v>4.2731000000000003</v>
      </c>
      <c r="X263" s="4">
        <v>1</v>
      </c>
      <c r="Y263" s="4">
        <v>4.2731000000000003</v>
      </c>
      <c r="Z263" s="4"/>
      <c r="AA263" s="4"/>
      <c r="AB263" s="4"/>
    </row>
    <row r="264" spans="1:88" x14ac:dyDescent="0.2">
      <c r="A264" s="4">
        <v>50</v>
      </c>
      <c r="B264" s="4">
        <v>0</v>
      </c>
      <c r="C264" s="4">
        <v>0</v>
      </c>
      <c r="D264" s="4">
        <v>1</v>
      </c>
      <c r="E264" s="4">
        <v>208</v>
      </c>
      <c r="F264" s="4">
        <f>ROUND(Source!V241,O264)</f>
        <v>3.5999999999999999E-3</v>
      </c>
      <c r="G264" s="4" t="s">
        <v>290</v>
      </c>
      <c r="H264" s="4" t="s">
        <v>291</v>
      </c>
      <c r="I264" s="4"/>
      <c r="J264" s="4"/>
      <c r="K264" s="4">
        <v>208</v>
      </c>
      <c r="L264" s="4">
        <v>22</v>
      </c>
      <c r="M264" s="4">
        <v>3</v>
      </c>
      <c r="N264" s="4" t="s">
        <v>3</v>
      </c>
      <c r="O264" s="4">
        <v>7</v>
      </c>
      <c r="P264" s="4"/>
      <c r="Q264" s="4"/>
      <c r="R264" s="4"/>
      <c r="S264" s="4"/>
      <c r="T264" s="4"/>
      <c r="U264" s="4"/>
      <c r="V264" s="4"/>
      <c r="W264" s="4">
        <v>3.5999999999999999E-3</v>
      </c>
      <c r="X264" s="4">
        <v>1</v>
      </c>
      <c r="Y264" s="4">
        <v>3.5999999999999999E-3</v>
      </c>
      <c r="Z264" s="4"/>
      <c r="AA264" s="4"/>
      <c r="AB264" s="4"/>
    </row>
    <row r="265" spans="1:88" x14ac:dyDescent="0.2">
      <c r="A265" s="4">
        <v>50</v>
      </c>
      <c r="B265" s="4">
        <v>0</v>
      </c>
      <c r="C265" s="4">
        <v>0</v>
      </c>
      <c r="D265" s="4">
        <v>1</v>
      </c>
      <c r="E265" s="4">
        <v>209</v>
      </c>
      <c r="F265" s="4">
        <f>ROUND(Source!W241,O265)</f>
        <v>0</v>
      </c>
      <c r="G265" s="4" t="s">
        <v>292</v>
      </c>
      <c r="H265" s="4" t="s">
        <v>293</v>
      </c>
      <c r="I265" s="4"/>
      <c r="J265" s="4"/>
      <c r="K265" s="4">
        <v>209</v>
      </c>
      <c r="L265" s="4">
        <v>23</v>
      </c>
      <c r="M265" s="4">
        <v>3</v>
      </c>
      <c r="N265" s="4" t="s">
        <v>3</v>
      </c>
      <c r="O265" s="4">
        <v>2</v>
      </c>
      <c r="P265" s="4"/>
      <c r="Q265" s="4"/>
      <c r="R265" s="4"/>
      <c r="S265" s="4"/>
      <c r="T265" s="4"/>
      <c r="U265" s="4"/>
      <c r="V265" s="4"/>
      <c r="W265" s="4">
        <v>0</v>
      </c>
      <c r="X265" s="4">
        <v>1</v>
      </c>
      <c r="Y265" s="4">
        <v>0</v>
      </c>
      <c r="Z265" s="4"/>
      <c r="AA265" s="4"/>
      <c r="AB265" s="4"/>
    </row>
    <row r="266" spans="1:88" x14ac:dyDescent="0.2">
      <c r="A266" s="4">
        <v>50</v>
      </c>
      <c r="B266" s="4">
        <v>0</v>
      </c>
      <c r="C266" s="4">
        <v>0</v>
      </c>
      <c r="D266" s="4">
        <v>1</v>
      </c>
      <c r="E266" s="4">
        <v>233</v>
      </c>
      <c r="F266" s="4">
        <f>ROUND(Source!BD241,O266)</f>
        <v>0</v>
      </c>
      <c r="G266" s="4" t="s">
        <v>294</v>
      </c>
      <c r="H266" s="4" t="s">
        <v>295</v>
      </c>
      <c r="I266" s="4"/>
      <c r="J266" s="4"/>
      <c r="K266" s="4">
        <v>233</v>
      </c>
      <c r="L266" s="4">
        <v>24</v>
      </c>
      <c r="M266" s="4">
        <v>3</v>
      </c>
      <c r="N266" s="4" t="s">
        <v>3</v>
      </c>
      <c r="O266" s="4">
        <v>2</v>
      </c>
      <c r="P266" s="4"/>
      <c r="Q266" s="4"/>
      <c r="R266" s="4"/>
      <c r="S266" s="4"/>
      <c r="T266" s="4"/>
      <c r="U266" s="4"/>
      <c r="V266" s="4"/>
      <c r="W266" s="4">
        <v>0</v>
      </c>
      <c r="X266" s="4">
        <v>1</v>
      </c>
      <c r="Y266" s="4">
        <v>0</v>
      </c>
      <c r="Z266" s="4"/>
      <c r="AA266" s="4"/>
      <c r="AB266" s="4"/>
    </row>
    <row r="267" spans="1:88" x14ac:dyDescent="0.2">
      <c r="A267" s="4">
        <v>50</v>
      </c>
      <c r="B267" s="4">
        <v>0</v>
      </c>
      <c r="C267" s="4">
        <v>0</v>
      </c>
      <c r="D267" s="4">
        <v>1</v>
      </c>
      <c r="E267" s="4">
        <v>210</v>
      </c>
      <c r="F267" s="4">
        <f>ROUND(Source!X241,O267)</f>
        <v>1887.48</v>
      </c>
      <c r="G267" s="4" t="s">
        <v>296</v>
      </c>
      <c r="H267" s="4" t="s">
        <v>297</v>
      </c>
      <c r="I267" s="4"/>
      <c r="J267" s="4"/>
      <c r="K267" s="4">
        <v>210</v>
      </c>
      <c r="L267" s="4">
        <v>25</v>
      </c>
      <c r="M267" s="4">
        <v>3</v>
      </c>
      <c r="N267" s="4" t="s">
        <v>3</v>
      </c>
      <c r="O267" s="4">
        <v>2</v>
      </c>
      <c r="P267" s="4"/>
      <c r="Q267" s="4"/>
      <c r="R267" s="4"/>
      <c r="S267" s="4"/>
      <c r="T267" s="4"/>
      <c r="U267" s="4"/>
      <c r="V267" s="4"/>
      <c r="W267" s="4">
        <v>1887.48</v>
      </c>
      <c r="X267" s="4">
        <v>1</v>
      </c>
      <c r="Y267" s="4">
        <v>1887.48</v>
      </c>
      <c r="Z267" s="4"/>
      <c r="AA267" s="4"/>
      <c r="AB267" s="4"/>
    </row>
    <row r="268" spans="1:88" x14ac:dyDescent="0.2">
      <c r="A268" s="4">
        <v>50</v>
      </c>
      <c r="B268" s="4">
        <v>0</v>
      </c>
      <c r="C268" s="4">
        <v>0</v>
      </c>
      <c r="D268" s="4">
        <v>1</v>
      </c>
      <c r="E268" s="4">
        <v>211</v>
      </c>
      <c r="F268" s="4">
        <f>ROUND(Source!Y241,O268)</f>
        <v>958.92</v>
      </c>
      <c r="G268" s="4" t="s">
        <v>298</v>
      </c>
      <c r="H268" s="4" t="s">
        <v>299</v>
      </c>
      <c r="I268" s="4"/>
      <c r="J268" s="4"/>
      <c r="K268" s="4">
        <v>211</v>
      </c>
      <c r="L268" s="4">
        <v>26</v>
      </c>
      <c r="M268" s="4">
        <v>3</v>
      </c>
      <c r="N268" s="4" t="s">
        <v>3</v>
      </c>
      <c r="O268" s="4">
        <v>2</v>
      </c>
      <c r="P268" s="4"/>
      <c r="Q268" s="4"/>
      <c r="R268" s="4"/>
      <c r="S268" s="4"/>
      <c r="T268" s="4"/>
      <c r="U268" s="4"/>
      <c r="V268" s="4"/>
      <c r="W268" s="4">
        <v>958.92</v>
      </c>
      <c r="X268" s="4">
        <v>1</v>
      </c>
      <c r="Y268" s="4">
        <v>958.92</v>
      </c>
      <c r="Z268" s="4"/>
      <c r="AA268" s="4"/>
      <c r="AB268" s="4"/>
    </row>
    <row r="269" spans="1:88" x14ac:dyDescent="0.2">
      <c r="A269" s="4">
        <v>50</v>
      </c>
      <c r="B269" s="4">
        <v>0</v>
      </c>
      <c r="C269" s="4">
        <v>0</v>
      </c>
      <c r="D269" s="4">
        <v>1</v>
      </c>
      <c r="E269" s="4">
        <v>224</v>
      </c>
      <c r="F269" s="4">
        <f>ROUND(Source!AR241,O269)</f>
        <v>4893.8900000000003</v>
      </c>
      <c r="G269" s="4" t="s">
        <v>300</v>
      </c>
      <c r="H269" s="4" t="s">
        <v>301</v>
      </c>
      <c r="I269" s="4"/>
      <c r="J269" s="4"/>
      <c r="K269" s="4">
        <v>224</v>
      </c>
      <c r="L269" s="4">
        <v>27</v>
      </c>
      <c r="M269" s="4">
        <v>3</v>
      </c>
      <c r="N269" s="4" t="s">
        <v>3</v>
      </c>
      <c r="O269" s="4">
        <v>2</v>
      </c>
      <c r="P269" s="4"/>
      <c r="Q269" s="4"/>
      <c r="R269" s="4"/>
      <c r="S269" s="4"/>
      <c r="T269" s="4"/>
      <c r="U269" s="4"/>
      <c r="V269" s="4"/>
      <c r="W269" s="4">
        <v>4893.8900000000003</v>
      </c>
      <c r="X269" s="4">
        <v>1</v>
      </c>
      <c r="Y269" s="4">
        <v>4893.8900000000003</v>
      </c>
      <c r="Z269" s="4"/>
      <c r="AA269" s="4"/>
      <c r="AB269" s="4"/>
    </row>
    <row r="271" spans="1:88" x14ac:dyDescent="0.2">
      <c r="A271" s="1">
        <v>5</v>
      </c>
      <c r="B271" s="1">
        <v>1</v>
      </c>
      <c r="C271" s="1"/>
      <c r="D271" s="1">
        <f>ROW(A281)</f>
        <v>281</v>
      </c>
      <c r="E271" s="1"/>
      <c r="F271" s="1" t="s">
        <v>16</v>
      </c>
      <c r="G271" s="1" t="s">
        <v>473</v>
      </c>
      <c r="H271" s="1" t="s">
        <v>3</v>
      </c>
      <c r="I271" s="1">
        <v>0</v>
      </c>
      <c r="J271" s="1"/>
      <c r="K271" s="1">
        <v>0</v>
      </c>
      <c r="L271" s="1"/>
      <c r="M271" s="1" t="s">
        <v>3</v>
      </c>
      <c r="N271" s="1"/>
      <c r="O271" s="1"/>
      <c r="P271" s="1"/>
      <c r="Q271" s="1"/>
      <c r="R271" s="1"/>
      <c r="S271" s="1">
        <v>0</v>
      </c>
      <c r="T271" s="1"/>
      <c r="U271" s="1" t="s">
        <v>3</v>
      </c>
      <c r="V271" s="1">
        <v>0</v>
      </c>
      <c r="W271" s="1"/>
      <c r="X271" s="1"/>
      <c r="Y271" s="1"/>
      <c r="Z271" s="1"/>
      <c r="AA271" s="1"/>
      <c r="AB271" s="1" t="s">
        <v>3</v>
      </c>
      <c r="AC271" s="1" t="s">
        <v>3</v>
      </c>
      <c r="AD271" s="1" t="s">
        <v>3</v>
      </c>
      <c r="AE271" s="1" t="s">
        <v>3</v>
      </c>
      <c r="AF271" s="1" t="s">
        <v>3</v>
      </c>
      <c r="AG271" s="1" t="s">
        <v>3</v>
      </c>
      <c r="AH271" s="1"/>
      <c r="AI271" s="1"/>
      <c r="AJ271" s="1"/>
      <c r="AK271" s="1"/>
      <c r="AL271" s="1"/>
      <c r="AM271" s="1"/>
      <c r="AN271" s="1"/>
      <c r="AO271" s="1"/>
      <c r="AP271" s="1" t="s">
        <v>3</v>
      </c>
      <c r="AQ271" s="1" t="s">
        <v>3</v>
      </c>
      <c r="AR271" s="1" t="s">
        <v>3</v>
      </c>
      <c r="AS271" s="1"/>
      <c r="AT271" s="1"/>
      <c r="AU271" s="1"/>
      <c r="AV271" s="1"/>
      <c r="AW271" s="1"/>
      <c r="AX271" s="1"/>
      <c r="AY271" s="1"/>
      <c r="AZ271" s="1" t="s">
        <v>3</v>
      </c>
      <c r="BA271" s="1"/>
      <c r="BB271" s="1" t="s">
        <v>3</v>
      </c>
      <c r="BC271" s="1" t="s">
        <v>3</v>
      </c>
      <c r="BD271" s="1" t="s">
        <v>3</v>
      </c>
      <c r="BE271" s="1" t="s">
        <v>3</v>
      </c>
      <c r="BF271" s="1" t="s">
        <v>3</v>
      </c>
      <c r="BG271" s="1" t="s">
        <v>3</v>
      </c>
      <c r="BH271" s="1" t="s">
        <v>3</v>
      </c>
      <c r="BI271" s="1" t="s">
        <v>3</v>
      </c>
      <c r="BJ271" s="1" t="s">
        <v>3</v>
      </c>
      <c r="BK271" s="1" t="s">
        <v>3</v>
      </c>
      <c r="BL271" s="1" t="s">
        <v>3</v>
      </c>
      <c r="BM271" s="1" t="s">
        <v>3</v>
      </c>
      <c r="BN271" s="1" t="s">
        <v>3</v>
      </c>
      <c r="BO271" s="1" t="s">
        <v>3</v>
      </c>
      <c r="BP271" s="1" t="s">
        <v>3</v>
      </c>
      <c r="BQ271" s="1"/>
      <c r="BR271" s="1"/>
      <c r="BS271" s="1"/>
      <c r="BT271" s="1"/>
      <c r="BU271" s="1"/>
      <c r="BV271" s="1"/>
      <c r="BW271" s="1"/>
      <c r="BX271" s="1">
        <v>0</v>
      </c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>
        <v>0</v>
      </c>
    </row>
    <row r="273" spans="1:245" x14ac:dyDescent="0.2">
      <c r="A273" s="2">
        <v>52</v>
      </c>
      <c r="B273" s="2">
        <f t="shared" ref="B273:G273" si="192">B281</f>
        <v>1</v>
      </c>
      <c r="C273" s="2">
        <f t="shared" si="192"/>
        <v>5</v>
      </c>
      <c r="D273" s="2">
        <f t="shared" si="192"/>
        <v>271</v>
      </c>
      <c r="E273" s="2">
        <f t="shared" si="192"/>
        <v>0</v>
      </c>
      <c r="F273" s="2" t="str">
        <f t="shared" si="192"/>
        <v>Новый подраздел</v>
      </c>
      <c r="G273" s="2" t="str">
        <f t="shared" si="192"/>
        <v>1.4. Вспомогательные работы</v>
      </c>
      <c r="H273" s="2"/>
      <c r="I273" s="2"/>
      <c r="J273" s="2"/>
      <c r="K273" s="2"/>
      <c r="L273" s="2"/>
      <c r="M273" s="2"/>
      <c r="N273" s="2"/>
      <c r="O273" s="2">
        <f t="shared" ref="O273:AT273" si="193">O281</f>
        <v>47741.26</v>
      </c>
      <c r="P273" s="2">
        <f t="shared" si="193"/>
        <v>0</v>
      </c>
      <c r="Q273" s="2">
        <f t="shared" si="193"/>
        <v>748.85</v>
      </c>
      <c r="R273" s="2">
        <f t="shared" si="193"/>
        <v>681.5</v>
      </c>
      <c r="S273" s="2">
        <f t="shared" si="193"/>
        <v>46310.91</v>
      </c>
      <c r="T273" s="2">
        <f t="shared" si="193"/>
        <v>0</v>
      </c>
      <c r="U273" s="2">
        <f t="shared" si="193"/>
        <v>90.679999999999993</v>
      </c>
      <c r="V273" s="2">
        <f t="shared" si="193"/>
        <v>1.3399999999999999</v>
      </c>
      <c r="W273" s="2">
        <f t="shared" si="193"/>
        <v>0</v>
      </c>
      <c r="X273" s="2">
        <f t="shared" si="193"/>
        <v>47541.760000000002</v>
      </c>
      <c r="Y273" s="2">
        <f t="shared" si="193"/>
        <v>27027.9</v>
      </c>
      <c r="Z273" s="2">
        <f t="shared" si="193"/>
        <v>0</v>
      </c>
      <c r="AA273" s="2">
        <f t="shared" si="193"/>
        <v>0</v>
      </c>
      <c r="AB273" s="2">
        <f t="shared" si="193"/>
        <v>47741.26</v>
      </c>
      <c r="AC273" s="2">
        <f t="shared" si="193"/>
        <v>0</v>
      </c>
      <c r="AD273" s="2">
        <f t="shared" si="193"/>
        <v>748.85</v>
      </c>
      <c r="AE273" s="2">
        <f t="shared" si="193"/>
        <v>681.5</v>
      </c>
      <c r="AF273" s="2">
        <f t="shared" si="193"/>
        <v>46310.91</v>
      </c>
      <c r="AG273" s="2">
        <f t="shared" si="193"/>
        <v>0</v>
      </c>
      <c r="AH273" s="2">
        <f t="shared" si="193"/>
        <v>90.679999999999993</v>
      </c>
      <c r="AI273" s="2">
        <f t="shared" si="193"/>
        <v>1.3399999999999999</v>
      </c>
      <c r="AJ273" s="2">
        <f t="shared" si="193"/>
        <v>0</v>
      </c>
      <c r="AK273" s="2">
        <f t="shared" si="193"/>
        <v>47541.760000000002</v>
      </c>
      <c r="AL273" s="2">
        <f t="shared" si="193"/>
        <v>27027.9</v>
      </c>
      <c r="AM273" s="2">
        <f t="shared" si="193"/>
        <v>0</v>
      </c>
      <c r="AN273" s="2">
        <f t="shared" si="193"/>
        <v>0</v>
      </c>
      <c r="AO273" s="2">
        <f t="shared" si="193"/>
        <v>0</v>
      </c>
      <c r="AP273" s="2">
        <f t="shared" si="193"/>
        <v>0</v>
      </c>
      <c r="AQ273" s="2">
        <f t="shared" si="193"/>
        <v>0</v>
      </c>
      <c r="AR273" s="2">
        <f t="shared" si="193"/>
        <v>122310.92</v>
      </c>
      <c r="AS273" s="2">
        <f t="shared" si="193"/>
        <v>122310.92</v>
      </c>
      <c r="AT273" s="2">
        <f t="shared" si="193"/>
        <v>0</v>
      </c>
      <c r="AU273" s="2">
        <f t="shared" ref="AU273:BZ273" si="194">AU281</f>
        <v>0</v>
      </c>
      <c r="AV273" s="2">
        <f t="shared" si="194"/>
        <v>0</v>
      </c>
      <c r="AW273" s="2">
        <f t="shared" si="194"/>
        <v>0</v>
      </c>
      <c r="AX273" s="2">
        <f t="shared" si="194"/>
        <v>0</v>
      </c>
      <c r="AY273" s="2">
        <f t="shared" si="194"/>
        <v>0</v>
      </c>
      <c r="AZ273" s="2">
        <f t="shared" si="194"/>
        <v>0</v>
      </c>
      <c r="BA273" s="2">
        <f t="shared" si="194"/>
        <v>0</v>
      </c>
      <c r="BB273" s="2">
        <f t="shared" si="194"/>
        <v>0</v>
      </c>
      <c r="BC273" s="2">
        <f t="shared" si="194"/>
        <v>0</v>
      </c>
      <c r="BD273" s="2">
        <f t="shared" si="194"/>
        <v>0</v>
      </c>
      <c r="BE273" s="2">
        <f t="shared" si="194"/>
        <v>0</v>
      </c>
      <c r="BF273" s="2">
        <f t="shared" si="194"/>
        <v>0</v>
      </c>
      <c r="BG273" s="2">
        <f t="shared" si="194"/>
        <v>0</v>
      </c>
      <c r="BH273" s="2">
        <f t="shared" si="194"/>
        <v>0</v>
      </c>
      <c r="BI273" s="2">
        <f t="shared" si="194"/>
        <v>0</v>
      </c>
      <c r="BJ273" s="2">
        <f t="shared" si="194"/>
        <v>0</v>
      </c>
      <c r="BK273" s="2">
        <f t="shared" si="194"/>
        <v>0</v>
      </c>
      <c r="BL273" s="2">
        <f t="shared" si="194"/>
        <v>0</v>
      </c>
      <c r="BM273" s="2">
        <f t="shared" si="194"/>
        <v>0</v>
      </c>
      <c r="BN273" s="2">
        <f t="shared" si="194"/>
        <v>0</v>
      </c>
      <c r="BO273" s="2">
        <f t="shared" si="194"/>
        <v>0</v>
      </c>
      <c r="BP273" s="2">
        <f t="shared" si="194"/>
        <v>0</v>
      </c>
      <c r="BQ273" s="2">
        <f t="shared" si="194"/>
        <v>0</v>
      </c>
      <c r="BR273" s="2">
        <f t="shared" si="194"/>
        <v>0</v>
      </c>
      <c r="BS273" s="2">
        <f t="shared" si="194"/>
        <v>0</v>
      </c>
      <c r="BT273" s="2">
        <f t="shared" si="194"/>
        <v>0</v>
      </c>
      <c r="BU273" s="2">
        <f t="shared" si="194"/>
        <v>0</v>
      </c>
      <c r="BV273" s="2">
        <f t="shared" si="194"/>
        <v>0</v>
      </c>
      <c r="BW273" s="2">
        <f t="shared" si="194"/>
        <v>0</v>
      </c>
      <c r="BX273" s="2">
        <f t="shared" si="194"/>
        <v>0</v>
      </c>
      <c r="BY273" s="2">
        <f t="shared" si="194"/>
        <v>0</v>
      </c>
      <c r="BZ273" s="2">
        <f t="shared" si="194"/>
        <v>0</v>
      </c>
      <c r="CA273" s="2">
        <f t="shared" ref="CA273:DF273" si="195">CA281</f>
        <v>122310.92</v>
      </c>
      <c r="CB273" s="2">
        <f t="shared" si="195"/>
        <v>122310.92</v>
      </c>
      <c r="CC273" s="2">
        <f t="shared" si="195"/>
        <v>0</v>
      </c>
      <c r="CD273" s="2">
        <f t="shared" si="195"/>
        <v>0</v>
      </c>
      <c r="CE273" s="2">
        <f t="shared" si="195"/>
        <v>0</v>
      </c>
      <c r="CF273" s="2">
        <f t="shared" si="195"/>
        <v>0</v>
      </c>
      <c r="CG273" s="2">
        <f t="shared" si="195"/>
        <v>0</v>
      </c>
      <c r="CH273" s="2">
        <f t="shared" si="195"/>
        <v>0</v>
      </c>
      <c r="CI273" s="2">
        <f t="shared" si="195"/>
        <v>0</v>
      </c>
      <c r="CJ273" s="2">
        <f t="shared" si="195"/>
        <v>0</v>
      </c>
      <c r="CK273" s="2">
        <f t="shared" si="195"/>
        <v>0</v>
      </c>
      <c r="CL273" s="2">
        <f t="shared" si="195"/>
        <v>0</v>
      </c>
      <c r="CM273" s="2">
        <f t="shared" si="195"/>
        <v>0</v>
      </c>
      <c r="CN273" s="2">
        <f t="shared" si="195"/>
        <v>0</v>
      </c>
      <c r="CO273" s="2">
        <f t="shared" si="195"/>
        <v>0</v>
      </c>
      <c r="CP273" s="2">
        <f t="shared" si="195"/>
        <v>0</v>
      </c>
      <c r="CQ273" s="2">
        <f t="shared" si="195"/>
        <v>0</v>
      </c>
      <c r="CR273" s="2">
        <f t="shared" si="195"/>
        <v>0</v>
      </c>
      <c r="CS273" s="2">
        <f t="shared" si="195"/>
        <v>0</v>
      </c>
      <c r="CT273" s="2">
        <f t="shared" si="195"/>
        <v>0</v>
      </c>
      <c r="CU273" s="2">
        <f t="shared" si="195"/>
        <v>0</v>
      </c>
      <c r="CV273" s="2">
        <f t="shared" si="195"/>
        <v>0</v>
      </c>
      <c r="CW273" s="2">
        <f t="shared" si="195"/>
        <v>0</v>
      </c>
      <c r="CX273" s="2">
        <f t="shared" si="195"/>
        <v>0</v>
      </c>
      <c r="CY273" s="2">
        <f t="shared" si="195"/>
        <v>0</v>
      </c>
      <c r="CZ273" s="2">
        <f t="shared" si="195"/>
        <v>0</v>
      </c>
      <c r="DA273" s="2">
        <f t="shared" si="195"/>
        <v>0</v>
      </c>
      <c r="DB273" s="2">
        <f t="shared" si="195"/>
        <v>0</v>
      </c>
      <c r="DC273" s="2">
        <f t="shared" si="195"/>
        <v>0</v>
      </c>
      <c r="DD273" s="2">
        <f t="shared" si="195"/>
        <v>0</v>
      </c>
      <c r="DE273" s="2">
        <f t="shared" si="195"/>
        <v>0</v>
      </c>
      <c r="DF273" s="2">
        <f t="shared" si="195"/>
        <v>0</v>
      </c>
      <c r="DG273" s="3">
        <f t="shared" ref="DG273:EL273" si="196">DG281</f>
        <v>0</v>
      </c>
      <c r="DH273" s="3">
        <f t="shared" si="196"/>
        <v>0</v>
      </c>
      <c r="DI273" s="3">
        <f t="shared" si="196"/>
        <v>0</v>
      </c>
      <c r="DJ273" s="3">
        <f t="shared" si="196"/>
        <v>0</v>
      </c>
      <c r="DK273" s="3">
        <f t="shared" si="196"/>
        <v>0</v>
      </c>
      <c r="DL273" s="3">
        <f t="shared" si="196"/>
        <v>0</v>
      </c>
      <c r="DM273" s="3">
        <f t="shared" si="196"/>
        <v>0</v>
      </c>
      <c r="DN273" s="3">
        <f t="shared" si="196"/>
        <v>0</v>
      </c>
      <c r="DO273" s="3">
        <f t="shared" si="196"/>
        <v>0</v>
      </c>
      <c r="DP273" s="3">
        <f t="shared" si="196"/>
        <v>0</v>
      </c>
      <c r="DQ273" s="3">
        <f t="shared" si="196"/>
        <v>0</v>
      </c>
      <c r="DR273" s="3">
        <f t="shared" si="196"/>
        <v>0</v>
      </c>
      <c r="DS273" s="3">
        <f t="shared" si="196"/>
        <v>0</v>
      </c>
      <c r="DT273" s="3">
        <f t="shared" si="196"/>
        <v>0</v>
      </c>
      <c r="DU273" s="3">
        <f t="shared" si="196"/>
        <v>0</v>
      </c>
      <c r="DV273" s="3">
        <f t="shared" si="196"/>
        <v>0</v>
      </c>
      <c r="DW273" s="3">
        <f t="shared" si="196"/>
        <v>0</v>
      </c>
      <c r="DX273" s="3">
        <f t="shared" si="196"/>
        <v>0</v>
      </c>
      <c r="DY273" s="3">
        <f t="shared" si="196"/>
        <v>0</v>
      </c>
      <c r="DZ273" s="3">
        <f t="shared" si="196"/>
        <v>0</v>
      </c>
      <c r="EA273" s="3">
        <f t="shared" si="196"/>
        <v>0</v>
      </c>
      <c r="EB273" s="3">
        <f t="shared" si="196"/>
        <v>0</v>
      </c>
      <c r="EC273" s="3">
        <f t="shared" si="196"/>
        <v>0</v>
      </c>
      <c r="ED273" s="3">
        <f t="shared" si="196"/>
        <v>0</v>
      </c>
      <c r="EE273" s="3">
        <f t="shared" si="196"/>
        <v>0</v>
      </c>
      <c r="EF273" s="3">
        <f t="shared" si="196"/>
        <v>0</v>
      </c>
      <c r="EG273" s="3">
        <f t="shared" si="196"/>
        <v>0</v>
      </c>
      <c r="EH273" s="3">
        <f t="shared" si="196"/>
        <v>0</v>
      </c>
      <c r="EI273" s="3">
        <f t="shared" si="196"/>
        <v>0</v>
      </c>
      <c r="EJ273" s="3">
        <f t="shared" si="196"/>
        <v>0</v>
      </c>
      <c r="EK273" s="3">
        <f t="shared" si="196"/>
        <v>0</v>
      </c>
      <c r="EL273" s="3">
        <f t="shared" si="196"/>
        <v>0</v>
      </c>
      <c r="EM273" s="3">
        <f t="shared" ref="EM273:FR273" si="197">EM281</f>
        <v>0</v>
      </c>
      <c r="EN273" s="3">
        <f t="shared" si="197"/>
        <v>0</v>
      </c>
      <c r="EO273" s="3">
        <f t="shared" si="197"/>
        <v>0</v>
      </c>
      <c r="EP273" s="3">
        <f t="shared" si="197"/>
        <v>0</v>
      </c>
      <c r="EQ273" s="3">
        <f t="shared" si="197"/>
        <v>0</v>
      </c>
      <c r="ER273" s="3">
        <f t="shared" si="197"/>
        <v>0</v>
      </c>
      <c r="ES273" s="3">
        <f t="shared" si="197"/>
        <v>0</v>
      </c>
      <c r="ET273" s="3">
        <f t="shared" si="197"/>
        <v>0</v>
      </c>
      <c r="EU273" s="3">
        <f t="shared" si="197"/>
        <v>0</v>
      </c>
      <c r="EV273" s="3">
        <f t="shared" si="197"/>
        <v>0</v>
      </c>
      <c r="EW273" s="3">
        <f t="shared" si="197"/>
        <v>0</v>
      </c>
      <c r="EX273" s="3">
        <f t="shared" si="197"/>
        <v>0</v>
      </c>
      <c r="EY273" s="3">
        <f t="shared" si="197"/>
        <v>0</v>
      </c>
      <c r="EZ273" s="3">
        <f t="shared" si="197"/>
        <v>0</v>
      </c>
      <c r="FA273" s="3">
        <f t="shared" si="197"/>
        <v>0</v>
      </c>
      <c r="FB273" s="3">
        <f t="shared" si="197"/>
        <v>0</v>
      </c>
      <c r="FC273" s="3">
        <f t="shared" si="197"/>
        <v>0</v>
      </c>
      <c r="FD273" s="3">
        <f t="shared" si="197"/>
        <v>0</v>
      </c>
      <c r="FE273" s="3">
        <f t="shared" si="197"/>
        <v>0</v>
      </c>
      <c r="FF273" s="3">
        <f t="shared" si="197"/>
        <v>0</v>
      </c>
      <c r="FG273" s="3">
        <f t="shared" si="197"/>
        <v>0</v>
      </c>
      <c r="FH273" s="3">
        <f t="shared" si="197"/>
        <v>0</v>
      </c>
      <c r="FI273" s="3">
        <f t="shared" si="197"/>
        <v>0</v>
      </c>
      <c r="FJ273" s="3">
        <f t="shared" si="197"/>
        <v>0</v>
      </c>
      <c r="FK273" s="3">
        <f t="shared" si="197"/>
        <v>0</v>
      </c>
      <c r="FL273" s="3">
        <f t="shared" si="197"/>
        <v>0</v>
      </c>
      <c r="FM273" s="3">
        <f t="shared" si="197"/>
        <v>0</v>
      </c>
      <c r="FN273" s="3">
        <f t="shared" si="197"/>
        <v>0</v>
      </c>
      <c r="FO273" s="3">
        <f t="shared" si="197"/>
        <v>0</v>
      </c>
      <c r="FP273" s="3">
        <f t="shared" si="197"/>
        <v>0</v>
      </c>
      <c r="FQ273" s="3">
        <f t="shared" si="197"/>
        <v>0</v>
      </c>
      <c r="FR273" s="3">
        <f t="shared" si="197"/>
        <v>0</v>
      </c>
      <c r="FS273" s="3">
        <f t="shared" ref="FS273:GX273" si="198">FS281</f>
        <v>0</v>
      </c>
      <c r="FT273" s="3">
        <f t="shared" si="198"/>
        <v>0</v>
      </c>
      <c r="FU273" s="3">
        <f t="shared" si="198"/>
        <v>0</v>
      </c>
      <c r="FV273" s="3">
        <f t="shared" si="198"/>
        <v>0</v>
      </c>
      <c r="FW273" s="3">
        <f t="shared" si="198"/>
        <v>0</v>
      </c>
      <c r="FX273" s="3">
        <f t="shared" si="198"/>
        <v>0</v>
      </c>
      <c r="FY273" s="3">
        <f t="shared" si="198"/>
        <v>0</v>
      </c>
      <c r="FZ273" s="3">
        <f t="shared" si="198"/>
        <v>0</v>
      </c>
      <c r="GA273" s="3">
        <f t="shared" si="198"/>
        <v>0</v>
      </c>
      <c r="GB273" s="3">
        <f t="shared" si="198"/>
        <v>0</v>
      </c>
      <c r="GC273" s="3">
        <f t="shared" si="198"/>
        <v>0</v>
      </c>
      <c r="GD273" s="3">
        <f t="shared" si="198"/>
        <v>0</v>
      </c>
      <c r="GE273" s="3">
        <f t="shared" si="198"/>
        <v>0</v>
      </c>
      <c r="GF273" s="3">
        <f t="shared" si="198"/>
        <v>0</v>
      </c>
      <c r="GG273" s="3">
        <f t="shared" si="198"/>
        <v>0</v>
      </c>
      <c r="GH273" s="3">
        <f t="shared" si="198"/>
        <v>0</v>
      </c>
      <c r="GI273" s="3">
        <f t="shared" si="198"/>
        <v>0</v>
      </c>
      <c r="GJ273" s="3">
        <f t="shared" si="198"/>
        <v>0</v>
      </c>
      <c r="GK273" s="3">
        <f t="shared" si="198"/>
        <v>0</v>
      </c>
      <c r="GL273" s="3">
        <f t="shared" si="198"/>
        <v>0</v>
      </c>
      <c r="GM273" s="3">
        <f t="shared" si="198"/>
        <v>0</v>
      </c>
      <c r="GN273" s="3">
        <f t="shared" si="198"/>
        <v>0</v>
      </c>
      <c r="GO273" s="3">
        <f t="shared" si="198"/>
        <v>0</v>
      </c>
      <c r="GP273" s="3">
        <f t="shared" si="198"/>
        <v>0</v>
      </c>
      <c r="GQ273" s="3">
        <f t="shared" si="198"/>
        <v>0</v>
      </c>
      <c r="GR273" s="3">
        <f t="shared" si="198"/>
        <v>0</v>
      </c>
      <c r="GS273" s="3">
        <f t="shared" si="198"/>
        <v>0</v>
      </c>
      <c r="GT273" s="3">
        <f t="shared" si="198"/>
        <v>0</v>
      </c>
      <c r="GU273" s="3">
        <f t="shared" si="198"/>
        <v>0</v>
      </c>
      <c r="GV273" s="3">
        <f t="shared" si="198"/>
        <v>0</v>
      </c>
      <c r="GW273" s="3">
        <f t="shared" si="198"/>
        <v>0</v>
      </c>
      <c r="GX273" s="3">
        <f t="shared" si="198"/>
        <v>0</v>
      </c>
    </row>
    <row r="275" spans="1:245" x14ac:dyDescent="0.2">
      <c r="A275">
        <v>17</v>
      </c>
      <c r="B275">
        <v>1</v>
      </c>
      <c r="C275">
        <f>ROW(SmtRes!A459)</f>
        <v>459</v>
      </c>
      <c r="D275">
        <f>ROW(EtalonRes!A461)</f>
        <v>461</v>
      </c>
      <c r="E275" t="s">
        <v>474</v>
      </c>
      <c r="F275" t="s">
        <v>475</v>
      </c>
      <c r="G275" t="s">
        <v>476</v>
      </c>
      <c r="H275" t="s">
        <v>477</v>
      </c>
      <c r="I275">
        <v>1</v>
      </c>
      <c r="J275">
        <v>0</v>
      </c>
      <c r="K275">
        <v>1</v>
      </c>
      <c r="O275">
        <f>ROUND(CP275,2)</f>
        <v>171.17</v>
      </c>
      <c r="P275">
        <f>SUMIF(SmtRes!AQ458:'SmtRes'!AQ459,"=1",SmtRes!DF458:'SmtRes'!DF459)</f>
        <v>0</v>
      </c>
      <c r="Q275">
        <f>SUMIF(SmtRes!AQ458:'SmtRes'!AQ459,"=1",SmtRes!DG458:'SmtRes'!DG459)</f>
        <v>0</v>
      </c>
      <c r="R275">
        <f>SUMIF(SmtRes!AQ458:'SmtRes'!AQ459,"=1",SmtRes!DH458:'SmtRes'!DH459)</f>
        <v>0</v>
      </c>
      <c r="S275">
        <f>SUMIF(SmtRes!AQ458:'SmtRes'!AQ459,"=1",SmtRes!DI458:'SmtRes'!DI459)</f>
        <v>171.17</v>
      </c>
      <c r="T275">
        <f>ROUND(CU275*I275,2)</f>
        <v>0</v>
      </c>
      <c r="U275">
        <f>SUMIF(SmtRes!AQ458:'SmtRes'!AQ459,"=1",SmtRes!CV458:'SmtRes'!CV459)</f>
        <v>0.34</v>
      </c>
      <c r="V275">
        <f>SUMIF(SmtRes!AQ458:'SmtRes'!AQ459,"=1",SmtRes!CW458:'SmtRes'!CW459)</f>
        <v>0</v>
      </c>
      <c r="W275">
        <f>ROUND(CX275*I275,2)</f>
        <v>0</v>
      </c>
      <c r="X275">
        <f t="shared" ref="X275:Y279" si="199">ROUND(CY275,2)</f>
        <v>159.19</v>
      </c>
      <c r="Y275">
        <f t="shared" si="199"/>
        <v>106.13</v>
      </c>
      <c r="AA275">
        <v>449016111</v>
      </c>
      <c r="AB275">
        <f>ROUND((AC275+AD275+AF275),6)</f>
        <v>171.1696</v>
      </c>
      <c r="AC275">
        <f>ROUND((0),6)</f>
        <v>0</v>
      </c>
      <c r="AD275">
        <f>ROUND((((0)-(0))+AE275),6)</f>
        <v>0</v>
      </c>
      <c r="AE275">
        <f>ROUND((0),6)</f>
        <v>0</v>
      </c>
      <c r="AF275">
        <f>ROUND((SUM(SmtRes!BT458:'SmtRes'!BT459)),6)</f>
        <v>171.1696</v>
      </c>
      <c r="AG275">
        <f>ROUND((AP275),6)</f>
        <v>0</v>
      </c>
      <c r="AH275">
        <f>(SUM(SmtRes!BU458:'SmtRes'!BU459))</f>
        <v>0.34</v>
      </c>
      <c r="AI275">
        <f>(0)</f>
        <v>0</v>
      </c>
      <c r="AJ275">
        <f>(AS275)</f>
        <v>0</v>
      </c>
      <c r="AK275">
        <v>179.33872</v>
      </c>
      <c r="AL275">
        <v>8.1691200000000013</v>
      </c>
      <c r="AM275">
        <v>0</v>
      </c>
      <c r="AN275">
        <v>0</v>
      </c>
      <c r="AO275">
        <v>171.1696</v>
      </c>
      <c r="AP275">
        <v>0</v>
      </c>
      <c r="AQ275">
        <v>0.34</v>
      </c>
      <c r="AR275">
        <v>0</v>
      </c>
      <c r="AS275">
        <v>0</v>
      </c>
      <c r="AT275">
        <v>93</v>
      </c>
      <c r="AU275">
        <v>62</v>
      </c>
      <c r="AV275">
        <v>1</v>
      </c>
      <c r="AW275">
        <v>1</v>
      </c>
      <c r="AZ275">
        <v>1</v>
      </c>
      <c r="BA275">
        <v>1</v>
      </c>
      <c r="BB275">
        <v>1</v>
      </c>
      <c r="BC275">
        <v>1</v>
      </c>
      <c r="BD275" t="s">
        <v>3</v>
      </c>
      <c r="BE275" t="s">
        <v>3</v>
      </c>
      <c r="BF275" t="s">
        <v>3</v>
      </c>
      <c r="BG275" t="s">
        <v>3</v>
      </c>
      <c r="BH275">
        <v>0</v>
      </c>
      <c r="BI275">
        <v>1</v>
      </c>
      <c r="BJ275" t="s">
        <v>478</v>
      </c>
      <c r="BM275">
        <v>9001</v>
      </c>
      <c r="BN275">
        <v>0</v>
      </c>
      <c r="BO275" t="s">
        <v>3</v>
      </c>
      <c r="BP275">
        <v>0</v>
      </c>
      <c r="BQ275">
        <v>2</v>
      </c>
      <c r="BR275">
        <v>0</v>
      </c>
      <c r="BS275">
        <v>1</v>
      </c>
      <c r="BT275">
        <v>1</v>
      </c>
      <c r="BU275">
        <v>1</v>
      </c>
      <c r="BV275">
        <v>1</v>
      </c>
      <c r="BW275">
        <v>1</v>
      </c>
      <c r="BX275">
        <v>1</v>
      </c>
      <c r="BY275" t="s">
        <v>3</v>
      </c>
      <c r="BZ275">
        <v>93</v>
      </c>
      <c r="CA275">
        <v>62</v>
      </c>
      <c r="CB275" t="s">
        <v>3</v>
      </c>
      <c r="CE275">
        <v>0</v>
      </c>
      <c r="CF275">
        <v>0</v>
      </c>
      <c r="CG275">
        <v>0</v>
      </c>
      <c r="CM275">
        <v>0</v>
      </c>
      <c r="CN275" t="s">
        <v>3</v>
      </c>
      <c r="CO275">
        <v>0</v>
      </c>
      <c r="CP275">
        <f>(P275+Q275+S275+R275)</f>
        <v>171.17</v>
      </c>
      <c r="CQ275">
        <f>SUMIF(SmtRes!AQ458:'SmtRes'!AQ459,"=1",SmtRes!AA458:'SmtRes'!AA459)</f>
        <v>7.32</v>
      </c>
      <c r="CR275">
        <f>SUMIF(SmtRes!AQ458:'SmtRes'!AQ459,"=1",SmtRes!AB458:'SmtRes'!AB459)</f>
        <v>0</v>
      </c>
      <c r="CS275">
        <f>SUMIF(SmtRes!AQ458:'SmtRes'!AQ459,"=1",SmtRes!AC458:'SmtRes'!AC459)</f>
        <v>0</v>
      </c>
      <c r="CT275">
        <f>SUMIF(SmtRes!AQ458:'SmtRes'!AQ459,"=1",SmtRes!AD458:'SmtRes'!AD459)</f>
        <v>503.44</v>
      </c>
      <c r="CU275">
        <f>AG275</f>
        <v>0</v>
      </c>
      <c r="CV275">
        <f>SUMIF(SmtRes!AQ458:'SmtRes'!AQ459,"=1",SmtRes!BU458:'SmtRes'!BU459)</f>
        <v>0.34</v>
      </c>
      <c r="CW275">
        <f>SUMIF(SmtRes!AQ458:'SmtRes'!AQ459,"=1",SmtRes!BV458:'SmtRes'!BV459)</f>
        <v>0</v>
      </c>
      <c r="CX275">
        <f>AJ275</f>
        <v>0</v>
      </c>
      <c r="CY275">
        <f>(((S275+R275)*AT275)/100)</f>
        <v>159.18809999999999</v>
      </c>
      <c r="CZ275">
        <f>(((S275+R275)*AU275)/100)</f>
        <v>106.12539999999998</v>
      </c>
      <c r="DC275" t="s">
        <v>3</v>
      </c>
      <c r="DD275" t="s">
        <v>135</v>
      </c>
      <c r="DE275" t="s">
        <v>3</v>
      </c>
      <c r="DF275" t="s">
        <v>3</v>
      </c>
      <c r="DG275" t="s">
        <v>3</v>
      </c>
      <c r="DH275" t="s">
        <v>3</v>
      </c>
      <c r="DI275" t="s">
        <v>3</v>
      </c>
      <c r="DJ275" t="s">
        <v>3</v>
      </c>
      <c r="DK275" t="s">
        <v>3</v>
      </c>
      <c r="DL275" t="s">
        <v>3</v>
      </c>
      <c r="DM275" t="s">
        <v>3</v>
      </c>
      <c r="DN275">
        <v>0</v>
      </c>
      <c r="DO275">
        <v>0</v>
      </c>
      <c r="DP275">
        <v>1</v>
      </c>
      <c r="DQ275">
        <v>1</v>
      </c>
      <c r="DU275">
        <v>1013</v>
      </c>
      <c r="DV275" t="s">
        <v>477</v>
      </c>
      <c r="DW275" t="s">
        <v>477</v>
      </c>
      <c r="DX275">
        <v>1</v>
      </c>
      <c r="DZ275" t="s">
        <v>3</v>
      </c>
      <c r="EA275" t="s">
        <v>3</v>
      </c>
      <c r="EB275" t="s">
        <v>3</v>
      </c>
      <c r="EC275" t="s">
        <v>3</v>
      </c>
      <c r="EE275">
        <v>416980027</v>
      </c>
      <c r="EF275">
        <v>2</v>
      </c>
      <c r="EG275" t="s">
        <v>40</v>
      </c>
      <c r="EH275">
        <v>9</v>
      </c>
      <c r="EI275" t="s">
        <v>118</v>
      </c>
      <c r="EJ275">
        <v>1</v>
      </c>
      <c r="EK275">
        <v>9001</v>
      </c>
      <c r="EL275" t="s">
        <v>118</v>
      </c>
      <c r="EM275" t="s">
        <v>119</v>
      </c>
      <c r="EO275" t="s">
        <v>3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0.34</v>
      </c>
      <c r="EX275">
        <v>0</v>
      </c>
      <c r="EY275">
        <v>0</v>
      </c>
      <c r="FQ275">
        <v>0</v>
      </c>
      <c r="FR275">
        <v>0</v>
      </c>
      <c r="FS275">
        <v>0</v>
      </c>
      <c r="FX275">
        <v>93</v>
      </c>
      <c r="FY275">
        <v>62</v>
      </c>
      <c r="GA275" t="s">
        <v>3</v>
      </c>
      <c r="GD275">
        <v>1</v>
      </c>
      <c r="GF275">
        <v>-201336172</v>
      </c>
      <c r="GG275">
        <v>2</v>
      </c>
      <c r="GH275">
        <v>1</v>
      </c>
      <c r="GI275">
        <v>-2</v>
      </c>
      <c r="GJ275">
        <v>0</v>
      </c>
      <c r="GK275">
        <v>0</v>
      </c>
      <c r="GL275">
        <f>ROUND(IF(AND(BH275=3,BI275=3,FS275&lt;&gt;0),P275,0),2)</f>
        <v>0</v>
      </c>
      <c r="GM275">
        <f>ROUND(O275+X275+Y275,2)+GX275</f>
        <v>436.49</v>
      </c>
      <c r="GN275">
        <f>IF(OR(BI275=0,BI275=1),GM275-GX275,0)</f>
        <v>436.49</v>
      </c>
      <c r="GO275">
        <f>IF(BI275=2,GM275-GX275,0)</f>
        <v>0</v>
      </c>
      <c r="GP275">
        <f>IF(BI275=4,GM275-GX275,0)</f>
        <v>0</v>
      </c>
      <c r="GR275">
        <v>0</v>
      </c>
      <c r="GS275">
        <v>0</v>
      </c>
      <c r="GT275">
        <v>0</v>
      </c>
      <c r="GU275" t="s">
        <v>3</v>
      </c>
      <c r="GV275">
        <f>ROUND((GT275),6)</f>
        <v>0</v>
      </c>
      <c r="GW275">
        <v>1</v>
      </c>
      <c r="GX275">
        <f>ROUND(HC275*I275,2)</f>
        <v>0</v>
      </c>
      <c r="HA275">
        <v>0</v>
      </c>
      <c r="HB275">
        <v>0</v>
      </c>
      <c r="HC275">
        <f>GV275*GW275</f>
        <v>0</v>
      </c>
      <c r="HE275" t="s">
        <v>3</v>
      </c>
      <c r="HF275" t="s">
        <v>3</v>
      </c>
      <c r="HM275" t="s">
        <v>3</v>
      </c>
      <c r="HN275" t="s">
        <v>120</v>
      </c>
      <c r="HO275" t="s">
        <v>121</v>
      </c>
      <c r="HP275" t="s">
        <v>118</v>
      </c>
      <c r="HQ275" t="s">
        <v>118</v>
      </c>
      <c r="HS275">
        <v>0</v>
      </c>
      <c r="IK275">
        <v>0</v>
      </c>
    </row>
    <row r="276" spans="1:245" x14ac:dyDescent="0.2">
      <c r="A276">
        <v>17</v>
      </c>
      <c r="B276">
        <v>1</v>
      </c>
      <c r="C276">
        <f>ROW(SmtRes!A460)</f>
        <v>460</v>
      </c>
      <c r="D276">
        <f>ROW(EtalonRes!A462)</f>
        <v>462</v>
      </c>
      <c r="E276" t="s">
        <v>479</v>
      </c>
      <c r="F276" t="s">
        <v>480</v>
      </c>
      <c r="G276" t="s">
        <v>481</v>
      </c>
      <c r="H276" t="s">
        <v>49</v>
      </c>
      <c r="I276">
        <v>1</v>
      </c>
      <c r="J276">
        <v>0</v>
      </c>
      <c r="K276">
        <v>1</v>
      </c>
      <c r="O276">
        <f>ROUND(CP276,2)</f>
        <v>1382.85</v>
      </c>
      <c r="P276">
        <f>SUMIF(SmtRes!AQ460:'SmtRes'!AQ460,"=1",SmtRes!DF460:'SmtRes'!DF460)</f>
        <v>0</v>
      </c>
      <c r="Q276">
        <f>SUMIF(SmtRes!AQ460:'SmtRes'!AQ460,"=1",SmtRes!DG460:'SmtRes'!DG460)</f>
        <v>0</v>
      </c>
      <c r="R276">
        <f>SUMIF(SmtRes!AQ460:'SmtRes'!AQ460,"=1",SmtRes!DH460:'SmtRes'!DH460)</f>
        <v>0</v>
      </c>
      <c r="S276">
        <f>SUMIF(SmtRes!AQ460:'SmtRes'!AQ460,"=1",SmtRes!DI460:'SmtRes'!DI460)</f>
        <v>1382.85</v>
      </c>
      <c r="T276">
        <f>ROUND(CU276*I276,2)</f>
        <v>0</v>
      </c>
      <c r="U276">
        <f>SUMIF(SmtRes!AQ460:'SmtRes'!AQ460,"=1",SmtRes!CV460:'SmtRes'!CV460)</f>
        <v>3.15</v>
      </c>
      <c r="V276">
        <f>SUMIF(SmtRes!AQ460:'SmtRes'!AQ460,"=1",SmtRes!CW460:'SmtRes'!CW460)</f>
        <v>0</v>
      </c>
      <c r="W276">
        <f>ROUND(CX276*I276,2)</f>
        <v>0</v>
      </c>
      <c r="X276">
        <f t="shared" si="199"/>
        <v>1009.48</v>
      </c>
      <c r="Y276">
        <f t="shared" si="199"/>
        <v>470.17</v>
      </c>
      <c r="AA276">
        <v>449016111</v>
      </c>
      <c r="AB276">
        <f>ROUND((AC276+AD276+AF276),6)</f>
        <v>1382.85</v>
      </c>
      <c r="AC276">
        <f>ROUND((0),6)</f>
        <v>0</v>
      </c>
      <c r="AD276">
        <f>ROUND((((0)-(0))+AE276),6)</f>
        <v>0</v>
      </c>
      <c r="AE276">
        <f>ROUND((0),6)</f>
        <v>0</v>
      </c>
      <c r="AF276">
        <f>ROUND((SUM(SmtRes!BT460:'SmtRes'!BT460)),6)</f>
        <v>1382.85</v>
      </c>
      <c r="AG276">
        <f>ROUND((AP276),6)</f>
        <v>0</v>
      </c>
      <c r="AH276">
        <f>(SUM(SmtRes!BU460:'SmtRes'!BU460))</f>
        <v>3.15</v>
      </c>
      <c r="AI276">
        <f>(0)</f>
        <v>0</v>
      </c>
      <c r="AJ276">
        <f>(AS276)</f>
        <v>0</v>
      </c>
      <c r="AK276">
        <v>1382.85</v>
      </c>
      <c r="AL276">
        <v>0</v>
      </c>
      <c r="AM276">
        <v>0</v>
      </c>
      <c r="AN276">
        <v>0</v>
      </c>
      <c r="AO276">
        <v>1382.85</v>
      </c>
      <c r="AP276">
        <v>0</v>
      </c>
      <c r="AQ276">
        <v>3.15</v>
      </c>
      <c r="AR276">
        <v>0</v>
      </c>
      <c r="AS276">
        <v>0</v>
      </c>
      <c r="AT276">
        <v>73</v>
      </c>
      <c r="AU276">
        <v>34</v>
      </c>
      <c r="AV276">
        <v>1</v>
      </c>
      <c r="AW276">
        <v>1</v>
      </c>
      <c r="AZ276">
        <v>1</v>
      </c>
      <c r="BA276">
        <v>1</v>
      </c>
      <c r="BB276">
        <v>1</v>
      </c>
      <c r="BC276">
        <v>1</v>
      </c>
      <c r="BD276" t="s">
        <v>3</v>
      </c>
      <c r="BE276" t="s">
        <v>3</v>
      </c>
      <c r="BF276" t="s">
        <v>3</v>
      </c>
      <c r="BG276" t="s">
        <v>3</v>
      </c>
      <c r="BH276">
        <v>0</v>
      </c>
      <c r="BI276">
        <v>1</v>
      </c>
      <c r="BJ276" t="s">
        <v>482</v>
      </c>
      <c r="BM276">
        <v>69002</v>
      </c>
      <c r="BN276">
        <v>0</v>
      </c>
      <c r="BO276" t="s">
        <v>3</v>
      </c>
      <c r="BP276">
        <v>0</v>
      </c>
      <c r="BQ276">
        <v>6</v>
      </c>
      <c r="BR276">
        <v>0</v>
      </c>
      <c r="BS276">
        <v>1</v>
      </c>
      <c r="BT276">
        <v>1</v>
      </c>
      <c r="BU276">
        <v>1</v>
      </c>
      <c r="BV276">
        <v>1</v>
      </c>
      <c r="BW276">
        <v>1</v>
      </c>
      <c r="BX276">
        <v>1</v>
      </c>
      <c r="BY276" t="s">
        <v>3</v>
      </c>
      <c r="BZ276">
        <v>73</v>
      </c>
      <c r="CA276">
        <v>34</v>
      </c>
      <c r="CB276" t="s">
        <v>3</v>
      </c>
      <c r="CE276">
        <v>0</v>
      </c>
      <c r="CF276">
        <v>0</v>
      </c>
      <c r="CG276">
        <v>0</v>
      </c>
      <c r="CM276">
        <v>0</v>
      </c>
      <c r="CN276" t="s">
        <v>3</v>
      </c>
      <c r="CO276">
        <v>0</v>
      </c>
      <c r="CP276">
        <f>(P276+Q276+S276+R276)</f>
        <v>1382.85</v>
      </c>
      <c r="CQ276">
        <f>SUMIF(SmtRes!AQ460:'SmtRes'!AQ460,"=1",SmtRes!AA460:'SmtRes'!AA460)</f>
        <v>0</v>
      </c>
      <c r="CR276">
        <f>SUMIF(SmtRes!AQ460:'SmtRes'!AQ460,"=1",SmtRes!AB460:'SmtRes'!AB460)</f>
        <v>0</v>
      </c>
      <c r="CS276">
        <f>SUMIF(SmtRes!AQ460:'SmtRes'!AQ460,"=1",SmtRes!AC460:'SmtRes'!AC460)</f>
        <v>0</v>
      </c>
      <c r="CT276">
        <f>SUMIF(SmtRes!AQ460:'SmtRes'!AQ460,"=1",SmtRes!AD460:'SmtRes'!AD460)</f>
        <v>439</v>
      </c>
      <c r="CU276">
        <f>AG276</f>
        <v>0</v>
      </c>
      <c r="CV276">
        <f>SUMIF(SmtRes!AQ460:'SmtRes'!AQ460,"=1",SmtRes!BU460:'SmtRes'!BU460)</f>
        <v>3.15</v>
      </c>
      <c r="CW276">
        <f>SUMIF(SmtRes!AQ460:'SmtRes'!AQ460,"=1",SmtRes!BV460:'SmtRes'!BV460)</f>
        <v>0</v>
      </c>
      <c r="CX276">
        <f>AJ276</f>
        <v>0</v>
      </c>
      <c r="CY276">
        <f>(((S276+R276)*AT276)/100)</f>
        <v>1009.4804999999999</v>
      </c>
      <c r="CZ276">
        <f>(((S276+R276)*AU276)/100)</f>
        <v>470.16899999999993</v>
      </c>
      <c r="DC276" t="s">
        <v>3</v>
      </c>
      <c r="DD276" t="s">
        <v>23</v>
      </c>
      <c r="DE276" t="s">
        <v>3</v>
      </c>
      <c r="DF276" t="s">
        <v>3</v>
      </c>
      <c r="DG276" t="s">
        <v>3</v>
      </c>
      <c r="DH276" t="s">
        <v>3</v>
      </c>
      <c r="DI276" t="s">
        <v>3</v>
      </c>
      <c r="DJ276" t="s">
        <v>3</v>
      </c>
      <c r="DK276" t="s">
        <v>3</v>
      </c>
      <c r="DL276" t="s">
        <v>3</v>
      </c>
      <c r="DM276" t="s">
        <v>3</v>
      </c>
      <c r="DN276">
        <v>0</v>
      </c>
      <c r="DO276">
        <v>0</v>
      </c>
      <c r="DP276">
        <v>1</v>
      </c>
      <c r="DQ276">
        <v>1</v>
      </c>
      <c r="DU276">
        <v>1007</v>
      </c>
      <c r="DV276" t="s">
        <v>49</v>
      </c>
      <c r="DW276" t="s">
        <v>49</v>
      </c>
      <c r="DX276">
        <v>1</v>
      </c>
      <c r="DZ276" t="s">
        <v>3</v>
      </c>
      <c r="EA276" t="s">
        <v>3</v>
      </c>
      <c r="EB276" t="s">
        <v>3</v>
      </c>
      <c r="EC276" t="s">
        <v>3</v>
      </c>
      <c r="EE276">
        <v>416980158</v>
      </c>
      <c r="EF276">
        <v>6</v>
      </c>
      <c r="EG276" t="s">
        <v>24</v>
      </c>
      <c r="EH276">
        <v>108</v>
      </c>
      <c r="EI276" t="s">
        <v>181</v>
      </c>
      <c r="EJ276">
        <v>1</v>
      </c>
      <c r="EK276">
        <v>69002</v>
      </c>
      <c r="EL276" t="s">
        <v>181</v>
      </c>
      <c r="EM276" t="s">
        <v>483</v>
      </c>
      <c r="EO276" t="s">
        <v>3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3.15</v>
      </c>
      <c r="EX276">
        <v>0</v>
      </c>
      <c r="EY276">
        <v>0</v>
      </c>
      <c r="FQ276">
        <v>0</v>
      </c>
      <c r="FR276">
        <v>0</v>
      </c>
      <c r="FS276">
        <v>0</v>
      </c>
      <c r="FX276">
        <v>73</v>
      </c>
      <c r="FY276">
        <v>34</v>
      </c>
      <c r="GA276" t="s">
        <v>3</v>
      </c>
      <c r="GD276">
        <v>1</v>
      </c>
      <c r="GF276">
        <v>436350853</v>
      </c>
      <c r="GG276">
        <v>2</v>
      </c>
      <c r="GH276">
        <v>1</v>
      </c>
      <c r="GI276">
        <v>-2</v>
      </c>
      <c r="GJ276">
        <v>0</v>
      </c>
      <c r="GK276">
        <v>0</v>
      </c>
      <c r="GL276">
        <f>ROUND(IF(AND(BH276=3,BI276=3,FS276&lt;&gt;0),P276,0),2)</f>
        <v>0</v>
      </c>
      <c r="GM276">
        <f>ROUND(O276+X276+Y276,2)+GX276</f>
        <v>2862.5</v>
      </c>
      <c r="GN276">
        <f>IF(OR(BI276=0,BI276=1),GM276-GX276,0)</f>
        <v>2862.5</v>
      </c>
      <c r="GO276">
        <f>IF(BI276=2,GM276-GX276,0)</f>
        <v>0</v>
      </c>
      <c r="GP276">
        <f>IF(BI276=4,GM276-GX276,0)</f>
        <v>0</v>
      </c>
      <c r="GR276">
        <v>0</v>
      </c>
      <c r="GS276">
        <v>0</v>
      </c>
      <c r="GT276">
        <v>0</v>
      </c>
      <c r="GU276" t="s">
        <v>3</v>
      </c>
      <c r="GV276">
        <f>ROUND((GT276),6)</f>
        <v>0</v>
      </c>
      <c r="GW276">
        <v>1</v>
      </c>
      <c r="GX276">
        <f>ROUND(HC276*I276,2)</f>
        <v>0</v>
      </c>
      <c r="HA276">
        <v>0</v>
      </c>
      <c r="HB276">
        <v>0</v>
      </c>
      <c r="HC276">
        <f>GV276*GW276</f>
        <v>0</v>
      </c>
      <c r="HE276" t="s">
        <v>3</v>
      </c>
      <c r="HF276" t="s">
        <v>3</v>
      </c>
      <c r="HM276" t="s">
        <v>3</v>
      </c>
      <c r="HN276" t="s">
        <v>183</v>
      </c>
      <c r="HO276" t="s">
        <v>184</v>
      </c>
      <c r="HP276" t="s">
        <v>185</v>
      </c>
      <c r="HQ276" t="s">
        <v>185</v>
      </c>
      <c r="HS276">
        <v>0</v>
      </c>
      <c r="IK276">
        <v>0</v>
      </c>
    </row>
    <row r="277" spans="1:245" x14ac:dyDescent="0.2">
      <c r="A277">
        <v>17</v>
      </c>
      <c r="B277">
        <v>1</v>
      </c>
      <c r="C277">
        <f>ROW(SmtRes!A463)</f>
        <v>463</v>
      </c>
      <c r="D277">
        <f>ROW(EtalonRes!A465)</f>
        <v>465</v>
      </c>
      <c r="E277" t="s">
        <v>484</v>
      </c>
      <c r="F277" t="s">
        <v>485</v>
      </c>
      <c r="G277" t="s">
        <v>486</v>
      </c>
      <c r="H277" t="s">
        <v>49</v>
      </c>
      <c r="I277">
        <v>1</v>
      </c>
      <c r="J277">
        <v>0</v>
      </c>
      <c r="K277">
        <v>1</v>
      </c>
      <c r="O277">
        <f>ROUND(CP277,2)</f>
        <v>1430.8</v>
      </c>
      <c r="P277">
        <f>SUMIF(SmtRes!AQ461:'SmtRes'!AQ463,"=1",SmtRes!DF461:'SmtRes'!DF463)</f>
        <v>0</v>
      </c>
      <c r="Q277">
        <f>SUMIF(SmtRes!AQ461:'SmtRes'!AQ463,"=1",SmtRes!DG461:'SmtRes'!DG463)</f>
        <v>2.6</v>
      </c>
      <c r="R277">
        <f>SUMIF(SmtRes!AQ461:'SmtRes'!AQ463,"=1",SmtRes!DH461:'SmtRes'!DH463)</f>
        <v>330.7</v>
      </c>
      <c r="S277">
        <f>SUMIF(SmtRes!AQ461:'SmtRes'!AQ463,"=1",SmtRes!DI461:'SmtRes'!DI463)</f>
        <v>1097.5</v>
      </c>
      <c r="T277">
        <f>ROUND(CU277*I277,2)</f>
        <v>0</v>
      </c>
      <c r="U277">
        <f>SUMIF(SmtRes!AQ461:'SmtRes'!AQ463,"=1",SmtRes!CV461:'SmtRes'!CV463)</f>
        <v>2.5</v>
      </c>
      <c r="V277">
        <f>SUMIF(SmtRes!AQ461:'SmtRes'!AQ463,"=1",SmtRes!CW461:'SmtRes'!CW463)</f>
        <v>0.69</v>
      </c>
      <c r="W277">
        <f>ROUND(CX277*I277,2)</f>
        <v>0</v>
      </c>
      <c r="X277">
        <f t="shared" si="199"/>
        <v>1042.5899999999999</v>
      </c>
      <c r="Y277">
        <f t="shared" si="199"/>
        <v>485.59</v>
      </c>
      <c r="AA277">
        <v>449016111</v>
      </c>
      <c r="AB277">
        <f>ROUND((AC277+AD277+AF277),6)</f>
        <v>1099.0939000000001</v>
      </c>
      <c r="AC277">
        <f>ROUND((0),6)</f>
        <v>0</v>
      </c>
      <c r="AD277">
        <f>ROUND((((SUM(SmtRes!BR461:'SmtRes'!BR463))-(SUM(SmtRes!BS461:'SmtRes'!BS463)))+AE277),6)</f>
        <v>1.5939000000000001</v>
      </c>
      <c r="AE277">
        <f>ROUND((SUM(SmtRes!BS461:'SmtRes'!BS463)),6)</f>
        <v>330.69630000000001</v>
      </c>
      <c r="AF277">
        <f>ROUND((SUM(SmtRes!BT461:'SmtRes'!BT463)),6)</f>
        <v>1097.5</v>
      </c>
      <c r="AG277">
        <f>ROUND((AP277),6)</f>
        <v>0</v>
      </c>
      <c r="AH277">
        <f>(SUM(SmtRes!BU461:'SmtRes'!BU463))</f>
        <v>2.5</v>
      </c>
      <c r="AI277">
        <f>(SUM(SmtRes!BV461:'SmtRes'!BV463))</f>
        <v>0.69</v>
      </c>
      <c r="AJ277">
        <f>(AS277)</f>
        <v>0</v>
      </c>
      <c r="AK277">
        <v>1429.7901999999999</v>
      </c>
      <c r="AL277">
        <v>0</v>
      </c>
      <c r="AM277">
        <v>1.5938999999999999</v>
      </c>
      <c r="AN277">
        <v>330.69629999999995</v>
      </c>
      <c r="AO277">
        <v>1097.5</v>
      </c>
      <c r="AP277">
        <v>0</v>
      </c>
      <c r="AQ277">
        <v>2.5</v>
      </c>
      <c r="AR277">
        <v>0.69</v>
      </c>
      <c r="AS277">
        <v>0</v>
      </c>
      <c r="AT277">
        <v>73</v>
      </c>
      <c r="AU277">
        <v>34</v>
      </c>
      <c r="AV277">
        <v>1</v>
      </c>
      <c r="AW277">
        <v>1</v>
      </c>
      <c r="AZ277">
        <v>1</v>
      </c>
      <c r="BA277">
        <v>1</v>
      </c>
      <c r="BB277">
        <v>1</v>
      </c>
      <c r="BC277">
        <v>1</v>
      </c>
      <c r="BD277" t="s">
        <v>3</v>
      </c>
      <c r="BE277" t="s">
        <v>3</v>
      </c>
      <c r="BF277" t="s">
        <v>3</v>
      </c>
      <c r="BG277" t="s">
        <v>3</v>
      </c>
      <c r="BH277">
        <v>0</v>
      </c>
      <c r="BI277">
        <v>1</v>
      </c>
      <c r="BJ277" t="s">
        <v>487</v>
      </c>
      <c r="BM277">
        <v>69002</v>
      </c>
      <c r="BN277">
        <v>0</v>
      </c>
      <c r="BO277" t="s">
        <v>3</v>
      </c>
      <c r="BP277">
        <v>0</v>
      </c>
      <c r="BQ277">
        <v>6</v>
      </c>
      <c r="BR277">
        <v>0</v>
      </c>
      <c r="BS277">
        <v>1</v>
      </c>
      <c r="BT277">
        <v>1</v>
      </c>
      <c r="BU277">
        <v>1</v>
      </c>
      <c r="BV277">
        <v>1</v>
      </c>
      <c r="BW277">
        <v>1</v>
      </c>
      <c r="BX277">
        <v>1</v>
      </c>
      <c r="BY277" t="s">
        <v>3</v>
      </c>
      <c r="BZ277">
        <v>73</v>
      </c>
      <c r="CA277">
        <v>34</v>
      </c>
      <c r="CB277" t="s">
        <v>3</v>
      </c>
      <c r="CE277">
        <v>0</v>
      </c>
      <c r="CF277">
        <v>0</v>
      </c>
      <c r="CG277">
        <v>0</v>
      </c>
      <c r="CM277">
        <v>0</v>
      </c>
      <c r="CN277" t="s">
        <v>3</v>
      </c>
      <c r="CO277">
        <v>0</v>
      </c>
      <c r="CP277">
        <f>(P277+Q277+S277+R277)</f>
        <v>1430.8</v>
      </c>
      <c r="CQ277">
        <f>SUMIF(SmtRes!AQ461:'SmtRes'!AQ463,"=1",SmtRes!AA461:'SmtRes'!AA463)</f>
        <v>0</v>
      </c>
      <c r="CR277">
        <f>SUMIF(SmtRes!AQ461:'SmtRes'!AQ463,"=1",SmtRes!AB461:'SmtRes'!AB463)</f>
        <v>3.77</v>
      </c>
      <c r="CS277">
        <f>SUMIF(SmtRes!AQ461:'SmtRes'!AQ463,"=1",SmtRes!AC461:'SmtRes'!AC463)</f>
        <v>479.27</v>
      </c>
      <c r="CT277">
        <f>SUMIF(SmtRes!AQ461:'SmtRes'!AQ463,"=1",SmtRes!AD461:'SmtRes'!AD463)</f>
        <v>439</v>
      </c>
      <c r="CU277">
        <f>AG277</f>
        <v>0</v>
      </c>
      <c r="CV277">
        <f>SUMIF(SmtRes!AQ461:'SmtRes'!AQ463,"=1",SmtRes!BU461:'SmtRes'!BU463)</f>
        <v>2.5</v>
      </c>
      <c r="CW277">
        <f>SUMIF(SmtRes!AQ461:'SmtRes'!AQ463,"=1",SmtRes!BV461:'SmtRes'!BV463)</f>
        <v>0.69</v>
      </c>
      <c r="CX277">
        <f>AJ277</f>
        <v>0</v>
      </c>
      <c r="CY277">
        <f>(((S277+R277)*AT277)/100)</f>
        <v>1042.586</v>
      </c>
      <c r="CZ277">
        <f>(((S277+R277)*AU277)/100)</f>
        <v>485.58800000000002</v>
      </c>
      <c r="DC277" t="s">
        <v>3</v>
      </c>
      <c r="DD277" t="s">
        <v>23</v>
      </c>
      <c r="DE277" t="s">
        <v>3</v>
      </c>
      <c r="DF277" t="s">
        <v>3</v>
      </c>
      <c r="DG277" t="s">
        <v>3</v>
      </c>
      <c r="DH277" t="s">
        <v>3</v>
      </c>
      <c r="DI277" t="s">
        <v>3</v>
      </c>
      <c r="DJ277" t="s">
        <v>3</v>
      </c>
      <c r="DK277" t="s">
        <v>3</v>
      </c>
      <c r="DL277" t="s">
        <v>3</v>
      </c>
      <c r="DM277" t="s">
        <v>3</v>
      </c>
      <c r="DN277">
        <v>0</v>
      </c>
      <c r="DO277">
        <v>0</v>
      </c>
      <c r="DP277">
        <v>1</v>
      </c>
      <c r="DQ277">
        <v>1</v>
      </c>
      <c r="DU277">
        <v>1007</v>
      </c>
      <c r="DV277" t="s">
        <v>49</v>
      </c>
      <c r="DW277" t="s">
        <v>49</v>
      </c>
      <c r="DX277">
        <v>1</v>
      </c>
      <c r="DZ277" t="s">
        <v>3</v>
      </c>
      <c r="EA277" t="s">
        <v>3</v>
      </c>
      <c r="EB277" t="s">
        <v>3</v>
      </c>
      <c r="EC277" t="s">
        <v>3</v>
      </c>
      <c r="EE277">
        <v>416980158</v>
      </c>
      <c r="EF277">
        <v>6</v>
      </c>
      <c r="EG277" t="s">
        <v>24</v>
      </c>
      <c r="EH277">
        <v>108</v>
      </c>
      <c r="EI277" t="s">
        <v>181</v>
      </c>
      <c r="EJ277">
        <v>1</v>
      </c>
      <c r="EK277">
        <v>69002</v>
      </c>
      <c r="EL277" t="s">
        <v>181</v>
      </c>
      <c r="EM277" t="s">
        <v>483</v>
      </c>
      <c r="EO277" t="s">
        <v>3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2.5</v>
      </c>
      <c r="EX277">
        <v>0.69</v>
      </c>
      <c r="EY277">
        <v>0</v>
      </c>
      <c r="FQ277">
        <v>0</v>
      </c>
      <c r="FR277">
        <v>0</v>
      </c>
      <c r="FS277">
        <v>0</v>
      </c>
      <c r="FX277">
        <v>73</v>
      </c>
      <c r="FY277">
        <v>34</v>
      </c>
      <c r="GA277" t="s">
        <v>3</v>
      </c>
      <c r="GD277">
        <v>1</v>
      </c>
      <c r="GF277">
        <v>2063159022</v>
      </c>
      <c r="GG277">
        <v>2</v>
      </c>
      <c r="GH277">
        <v>1</v>
      </c>
      <c r="GI277">
        <v>-2</v>
      </c>
      <c r="GJ277">
        <v>0</v>
      </c>
      <c r="GK277">
        <v>0</v>
      </c>
      <c r="GL277">
        <f>ROUND(IF(AND(BH277=3,BI277=3,FS277&lt;&gt;0),P277,0),2)</f>
        <v>0</v>
      </c>
      <c r="GM277">
        <f>ROUND(O277+X277+Y277,2)+GX277</f>
        <v>2958.98</v>
      </c>
      <c r="GN277">
        <f>IF(OR(BI277=0,BI277=1),GM277-GX277,0)</f>
        <v>2958.98</v>
      </c>
      <c r="GO277">
        <f>IF(BI277=2,GM277-GX277,0)</f>
        <v>0</v>
      </c>
      <c r="GP277">
        <f>IF(BI277=4,GM277-GX277,0)</f>
        <v>0</v>
      </c>
      <c r="GR277">
        <v>0</v>
      </c>
      <c r="GS277">
        <v>0</v>
      </c>
      <c r="GT277">
        <v>0</v>
      </c>
      <c r="GU277" t="s">
        <v>3</v>
      </c>
      <c r="GV277">
        <f>ROUND((GT277),6)</f>
        <v>0</v>
      </c>
      <c r="GW277">
        <v>1</v>
      </c>
      <c r="GX277">
        <f>ROUND(HC277*I277,2)</f>
        <v>0</v>
      </c>
      <c r="HA277">
        <v>0</v>
      </c>
      <c r="HB277">
        <v>0</v>
      </c>
      <c r="HC277">
        <f>GV277*GW277</f>
        <v>0</v>
      </c>
      <c r="HE277" t="s">
        <v>3</v>
      </c>
      <c r="HF277" t="s">
        <v>3</v>
      </c>
      <c r="HM277" t="s">
        <v>3</v>
      </c>
      <c r="HN277" t="s">
        <v>183</v>
      </c>
      <c r="HO277" t="s">
        <v>184</v>
      </c>
      <c r="HP277" t="s">
        <v>185</v>
      </c>
      <c r="HQ277" t="s">
        <v>185</v>
      </c>
      <c r="HS277">
        <v>0</v>
      </c>
      <c r="IK277">
        <v>0</v>
      </c>
    </row>
    <row r="278" spans="1:245" x14ac:dyDescent="0.2">
      <c r="A278">
        <v>17</v>
      </c>
      <c r="B278">
        <v>1</v>
      </c>
      <c r="C278">
        <f>ROW(SmtRes!A471)</f>
        <v>471</v>
      </c>
      <c r="D278">
        <f>ROW(EtalonRes!A473)</f>
        <v>473</v>
      </c>
      <c r="E278" t="s">
        <v>488</v>
      </c>
      <c r="F278" t="s">
        <v>489</v>
      </c>
      <c r="G278" t="s">
        <v>490</v>
      </c>
      <c r="H278" t="s">
        <v>491</v>
      </c>
      <c r="I278">
        <v>1</v>
      </c>
      <c r="J278">
        <v>0</v>
      </c>
      <c r="K278">
        <v>1</v>
      </c>
      <c r="O278">
        <f>ROUND(CP278,2)</f>
        <v>44756.44</v>
      </c>
      <c r="P278">
        <f>SUMIF(SmtRes!AQ464:'SmtRes'!AQ471,"=1",SmtRes!DF464:'SmtRes'!DF471)</f>
        <v>0</v>
      </c>
      <c r="Q278">
        <f>SUMIF(SmtRes!AQ464:'SmtRes'!AQ471,"=1",SmtRes!DG464:'SmtRes'!DG471)</f>
        <v>746.25</v>
      </c>
      <c r="R278">
        <f>SUMIF(SmtRes!AQ464:'SmtRes'!AQ471,"=1",SmtRes!DH464:'SmtRes'!DH471)</f>
        <v>350.8</v>
      </c>
      <c r="S278">
        <f>SUMIF(SmtRes!AQ464:'SmtRes'!AQ471,"=1",SmtRes!DI464:'SmtRes'!DI471)</f>
        <v>43659.39</v>
      </c>
      <c r="T278">
        <f>ROUND(CU278*I278,2)</f>
        <v>0</v>
      </c>
      <c r="U278">
        <f>SUMIF(SmtRes!AQ464:'SmtRes'!AQ471,"=1",SmtRes!CV464:'SmtRes'!CV471)</f>
        <v>84.69</v>
      </c>
      <c r="V278">
        <f>SUMIF(SmtRes!AQ464:'SmtRes'!AQ471,"=1",SmtRes!CW464:'SmtRes'!CW471)</f>
        <v>0.65</v>
      </c>
      <c r="W278">
        <f>ROUND(CX278*I278,2)</f>
        <v>0</v>
      </c>
      <c r="X278">
        <f t="shared" si="199"/>
        <v>45330.5</v>
      </c>
      <c r="Y278">
        <f t="shared" si="199"/>
        <v>25966.01</v>
      </c>
      <c r="AA278">
        <v>449016111</v>
      </c>
      <c r="AB278">
        <f>ROUND((AC278+AD278+AF278),6)</f>
        <v>44405.634899999997</v>
      </c>
      <c r="AC278">
        <f>ROUND((0),6)</f>
        <v>0</v>
      </c>
      <c r="AD278">
        <f>ROUND((((SUM(SmtRes!BR464:'SmtRes'!BR471))-(SUM(SmtRes!BS464:'SmtRes'!BS471)))+AE278),6)</f>
        <v>746.24609999999996</v>
      </c>
      <c r="AE278">
        <f>ROUND((SUM(SmtRes!BS464:'SmtRes'!BS471)),6)</f>
        <v>350.79849999999999</v>
      </c>
      <c r="AF278">
        <f>ROUND((SUM(SmtRes!BT464:'SmtRes'!BT471)),6)</f>
        <v>43659.388800000001</v>
      </c>
      <c r="AG278">
        <f>ROUND((AP278),6)</f>
        <v>0</v>
      </c>
      <c r="AH278">
        <f>(SUM(SmtRes!BU464:'SmtRes'!BU471))</f>
        <v>84.69</v>
      </c>
      <c r="AI278">
        <f>(SUM(SmtRes!BV464:'SmtRes'!BV471))</f>
        <v>0.65</v>
      </c>
      <c r="AJ278">
        <f>(AS278)</f>
        <v>0</v>
      </c>
      <c r="AK278">
        <v>46180.515419999996</v>
      </c>
      <c r="AL278">
        <v>1424.0820199999998</v>
      </c>
      <c r="AM278">
        <v>746.24610000000007</v>
      </c>
      <c r="AN278">
        <v>350.79850000000005</v>
      </c>
      <c r="AO278">
        <v>43659.388800000001</v>
      </c>
      <c r="AP278">
        <v>0</v>
      </c>
      <c r="AQ278">
        <v>84.69</v>
      </c>
      <c r="AR278">
        <v>0.65</v>
      </c>
      <c r="AS278">
        <v>0</v>
      </c>
      <c r="AT278">
        <v>103</v>
      </c>
      <c r="AU278">
        <v>59</v>
      </c>
      <c r="AV278">
        <v>1</v>
      </c>
      <c r="AW278">
        <v>1</v>
      </c>
      <c r="AZ278">
        <v>1</v>
      </c>
      <c r="BA278">
        <v>1</v>
      </c>
      <c r="BB278">
        <v>1</v>
      </c>
      <c r="BC278">
        <v>1</v>
      </c>
      <c r="BD278" t="s">
        <v>3</v>
      </c>
      <c r="BE278" t="s">
        <v>3</v>
      </c>
      <c r="BF278" t="s">
        <v>3</v>
      </c>
      <c r="BG278" t="s">
        <v>3</v>
      </c>
      <c r="BH278">
        <v>0</v>
      </c>
      <c r="BI278">
        <v>1</v>
      </c>
      <c r="BJ278" t="s">
        <v>492</v>
      </c>
      <c r="BM278">
        <v>46001</v>
      </c>
      <c r="BN278">
        <v>0</v>
      </c>
      <c r="BO278" t="s">
        <v>3</v>
      </c>
      <c r="BP278">
        <v>0</v>
      </c>
      <c r="BQ278">
        <v>2</v>
      </c>
      <c r="BR278">
        <v>0</v>
      </c>
      <c r="BS278">
        <v>1</v>
      </c>
      <c r="BT278">
        <v>1</v>
      </c>
      <c r="BU278">
        <v>1</v>
      </c>
      <c r="BV278">
        <v>1</v>
      </c>
      <c r="BW278">
        <v>1</v>
      </c>
      <c r="BX278">
        <v>1</v>
      </c>
      <c r="BY278" t="s">
        <v>3</v>
      </c>
      <c r="BZ278">
        <v>103</v>
      </c>
      <c r="CA278">
        <v>59</v>
      </c>
      <c r="CB278" t="s">
        <v>3</v>
      </c>
      <c r="CE278">
        <v>0</v>
      </c>
      <c r="CF278">
        <v>0</v>
      </c>
      <c r="CG278">
        <v>0</v>
      </c>
      <c r="CM278">
        <v>0</v>
      </c>
      <c r="CN278" t="s">
        <v>3</v>
      </c>
      <c r="CO278">
        <v>0</v>
      </c>
      <c r="CP278">
        <f>(P278+Q278+S278+R278)</f>
        <v>44756.44</v>
      </c>
      <c r="CQ278">
        <f>SUMIF(SmtRes!AQ464:'SmtRes'!AQ471,"=1",SmtRes!AA464:'SmtRes'!AA471)</f>
        <v>56771.42</v>
      </c>
      <c r="CR278">
        <f>SUMIF(SmtRes!AQ464:'SmtRes'!AQ471,"=1",SmtRes!AB464:'SmtRes'!AB471)</f>
        <v>676.31000000000006</v>
      </c>
      <c r="CS278">
        <f>SUMIF(SmtRes!AQ464:'SmtRes'!AQ471,"=1",SmtRes!AC464:'SmtRes'!AC471)</f>
        <v>539.69000000000005</v>
      </c>
      <c r="CT278">
        <f>SUMIF(SmtRes!AQ464:'SmtRes'!AQ471,"=1",SmtRes!AD464:'SmtRes'!AD471)</f>
        <v>515.52</v>
      </c>
      <c r="CU278">
        <f>AG278</f>
        <v>0</v>
      </c>
      <c r="CV278">
        <f>SUMIF(SmtRes!AQ464:'SmtRes'!AQ471,"=1",SmtRes!BU464:'SmtRes'!BU471)</f>
        <v>84.69</v>
      </c>
      <c r="CW278">
        <f>SUMIF(SmtRes!AQ464:'SmtRes'!AQ471,"=1",SmtRes!BV464:'SmtRes'!BV471)</f>
        <v>0.65</v>
      </c>
      <c r="CX278">
        <f>AJ278</f>
        <v>0</v>
      </c>
      <c r="CY278">
        <f>(((S278+R278)*AT278)/100)</f>
        <v>45330.495699999999</v>
      </c>
      <c r="CZ278">
        <f>(((S278+R278)*AU278)/100)</f>
        <v>25966.0121</v>
      </c>
      <c r="DC278" t="s">
        <v>3</v>
      </c>
      <c r="DD278" t="s">
        <v>23</v>
      </c>
      <c r="DE278" t="s">
        <v>3</v>
      </c>
      <c r="DF278" t="s">
        <v>3</v>
      </c>
      <c r="DG278" t="s">
        <v>3</v>
      </c>
      <c r="DH278" t="s">
        <v>3</v>
      </c>
      <c r="DI278" t="s">
        <v>3</v>
      </c>
      <c r="DJ278" t="s">
        <v>3</v>
      </c>
      <c r="DK278" t="s">
        <v>3</v>
      </c>
      <c r="DL278" t="s">
        <v>3</v>
      </c>
      <c r="DM278" t="s">
        <v>3</v>
      </c>
      <c r="DN278">
        <v>0</v>
      </c>
      <c r="DO278">
        <v>0</v>
      </c>
      <c r="DP278">
        <v>1</v>
      </c>
      <c r="DQ278">
        <v>1</v>
      </c>
      <c r="DU278">
        <v>95431307</v>
      </c>
      <c r="DV278" t="s">
        <v>491</v>
      </c>
      <c r="DW278" t="s">
        <v>491</v>
      </c>
      <c r="DX278">
        <v>1</v>
      </c>
      <c r="DZ278" t="s">
        <v>3</v>
      </c>
      <c r="EA278" t="s">
        <v>3</v>
      </c>
      <c r="EB278" t="s">
        <v>3</v>
      </c>
      <c r="EC278" t="s">
        <v>3</v>
      </c>
      <c r="EE278">
        <v>416980095</v>
      </c>
      <c r="EF278">
        <v>2</v>
      </c>
      <c r="EG278" t="s">
        <v>40</v>
      </c>
      <c r="EH278">
        <v>40</v>
      </c>
      <c r="EI278" t="s">
        <v>345</v>
      </c>
      <c r="EJ278">
        <v>1</v>
      </c>
      <c r="EK278">
        <v>46001</v>
      </c>
      <c r="EL278" t="s">
        <v>346</v>
      </c>
      <c r="EM278" t="s">
        <v>347</v>
      </c>
      <c r="EO278" t="s">
        <v>3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84.69</v>
      </c>
      <c r="EX278">
        <v>0.65</v>
      </c>
      <c r="EY278">
        <v>0</v>
      </c>
      <c r="FQ278">
        <v>0</v>
      </c>
      <c r="FR278">
        <v>0</v>
      </c>
      <c r="FS278">
        <v>0</v>
      </c>
      <c r="FX278">
        <v>103</v>
      </c>
      <c r="FY278">
        <v>59</v>
      </c>
      <c r="GA278" t="s">
        <v>3</v>
      </c>
      <c r="GD278">
        <v>1</v>
      </c>
      <c r="GF278">
        <v>1377821011</v>
      </c>
      <c r="GG278">
        <v>2</v>
      </c>
      <c r="GH278">
        <v>1</v>
      </c>
      <c r="GI278">
        <v>-2</v>
      </c>
      <c r="GJ278">
        <v>0</v>
      </c>
      <c r="GK278">
        <v>0</v>
      </c>
      <c r="GL278">
        <f>ROUND(IF(AND(BH278=3,BI278=3,FS278&lt;&gt;0),P278,0),2)</f>
        <v>0</v>
      </c>
      <c r="GM278">
        <f>ROUND(O278+X278+Y278,2)+GX278</f>
        <v>116052.95</v>
      </c>
      <c r="GN278">
        <f>IF(OR(BI278=0,BI278=1),GM278-GX278,0)</f>
        <v>116052.95</v>
      </c>
      <c r="GO278">
        <f>IF(BI278=2,GM278-GX278,0)</f>
        <v>0</v>
      </c>
      <c r="GP278">
        <f>IF(BI278=4,GM278-GX278,0)</f>
        <v>0</v>
      </c>
      <c r="GR278">
        <v>0</v>
      </c>
      <c r="GS278">
        <v>0</v>
      </c>
      <c r="GT278">
        <v>0</v>
      </c>
      <c r="GU278" t="s">
        <v>3</v>
      </c>
      <c r="GV278">
        <f>ROUND((GT278),6)</f>
        <v>0</v>
      </c>
      <c r="GW278">
        <v>1</v>
      </c>
      <c r="GX278">
        <f>ROUND(HC278*I278,2)</f>
        <v>0</v>
      </c>
      <c r="HA278">
        <v>0</v>
      </c>
      <c r="HB278">
        <v>0</v>
      </c>
      <c r="HC278">
        <f>GV278*GW278</f>
        <v>0</v>
      </c>
      <c r="HE278" t="s">
        <v>3</v>
      </c>
      <c r="HF278" t="s">
        <v>3</v>
      </c>
      <c r="HM278" t="s">
        <v>3</v>
      </c>
      <c r="HN278" t="s">
        <v>348</v>
      </c>
      <c r="HO278" t="s">
        <v>349</v>
      </c>
      <c r="HP278" t="s">
        <v>346</v>
      </c>
      <c r="HQ278" t="s">
        <v>346</v>
      </c>
      <c r="HS278">
        <v>0</v>
      </c>
      <c r="IK278">
        <v>0</v>
      </c>
    </row>
    <row r="279" spans="1:245" x14ac:dyDescent="0.2">
      <c r="A279">
        <v>18</v>
      </c>
      <c r="B279">
        <v>1</v>
      </c>
      <c r="C279">
        <v>470</v>
      </c>
      <c r="E279" t="s">
        <v>493</v>
      </c>
      <c r="F279" t="s">
        <v>494</v>
      </c>
      <c r="G279" t="s">
        <v>495</v>
      </c>
      <c r="H279" t="s">
        <v>83</v>
      </c>
      <c r="I279">
        <f>I278*J279</f>
        <v>0</v>
      </c>
      <c r="J279">
        <v>0</v>
      </c>
      <c r="K279">
        <v>1</v>
      </c>
      <c r="O279">
        <f>ROUND(CP279,2)</f>
        <v>0</v>
      </c>
      <c r="P279">
        <f>ROUND(CQ279*I279,2)</f>
        <v>0</v>
      </c>
      <c r="Q279">
        <f>ROUND(CR279*I279,2)</f>
        <v>0</v>
      </c>
      <c r="R279">
        <f>ROUND(CS279*I279,2)</f>
        <v>0</v>
      </c>
      <c r="S279">
        <f>ROUND(CT279*I279,2)</f>
        <v>0</v>
      </c>
      <c r="T279">
        <f>ROUND(CU279*I279,2)</f>
        <v>0</v>
      </c>
      <c r="U279">
        <f>ROUND(CV279*I279,7)</f>
        <v>0</v>
      </c>
      <c r="V279">
        <f>ROUND(CW279*I279,7)</f>
        <v>0</v>
      </c>
      <c r="W279">
        <f>ROUND(CX279*I279,2)</f>
        <v>0</v>
      </c>
      <c r="X279">
        <f t="shared" si="199"/>
        <v>0</v>
      </c>
      <c r="Y279">
        <f t="shared" si="199"/>
        <v>0</v>
      </c>
      <c r="AA279">
        <v>449016111</v>
      </c>
      <c r="AB279">
        <f>ROUND((AC279+AD279+AF279),6)</f>
        <v>0</v>
      </c>
      <c r="AC279">
        <f>ROUND((ES279),6)</f>
        <v>0</v>
      </c>
      <c r="AD279">
        <f>ROUND((((ET279)-(EU279))+AE279),6)</f>
        <v>0</v>
      </c>
      <c r="AE279">
        <f>ROUND((EU279),6)</f>
        <v>0</v>
      </c>
      <c r="AF279">
        <f>ROUND((EV279),6)</f>
        <v>0</v>
      </c>
      <c r="AG279">
        <f>ROUND((AP279),6)</f>
        <v>0</v>
      </c>
      <c r="AH279">
        <f>(EW279)</f>
        <v>0</v>
      </c>
      <c r="AI279">
        <f>(EX279)</f>
        <v>0</v>
      </c>
      <c r="AJ279">
        <f>(AS279)</f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103</v>
      </c>
      <c r="AU279">
        <v>59</v>
      </c>
      <c r="AV279">
        <v>1</v>
      </c>
      <c r="AW279">
        <v>1</v>
      </c>
      <c r="AZ279">
        <v>1</v>
      </c>
      <c r="BA279">
        <v>1</v>
      </c>
      <c r="BB279">
        <v>1</v>
      </c>
      <c r="BC279">
        <v>1</v>
      </c>
      <c r="BD279" t="s">
        <v>3</v>
      </c>
      <c r="BE279" t="s">
        <v>3</v>
      </c>
      <c r="BF279" t="s">
        <v>3</v>
      </c>
      <c r="BG279" t="s">
        <v>3</v>
      </c>
      <c r="BH279">
        <v>3</v>
      </c>
      <c r="BI279">
        <v>1</v>
      </c>
      <c r="BJ279" t="s">
        <v>3</v>
      </c>
      <c r="BM279">
        <v>46001</v>
      </c>
      <c r="BN279">
        <v>0</v>
      </c>
      <c r="BO279" t="s">
        <v>3</v>
      </c>
      <c r="BP279">
        <v>0</v>
      </c>
      <c r="BQ279">
        <v>2</v>
      </c>
      <c r="BR279">
        <v>0</v>
      </c>
      <c r="BS279">
        <v>1</v>
      </c>
      <c r="BT279">
        <v>1</v>
      </c>
      <c r="BU279">
        <v>1</v>
      </c>
      <c r="BV279">
        <v>1</v>
      </c>
      <c r="BW279">
        <v>1</v>
      </c>
      <c r="BX279">
        <v>1</v>
      </c>
      <c r="BY279" t="s">
        <v>3</v>
      </c>
      <c r="BZ279">
        <v>103</v>
      </c>
      <c r="CA279">
        <v>59</v>
      </c>
      <c r="CB279" t="s">
        <v>3</v>
      </c>
      <c r="CE279">
        <v>0</v>
      </c>
      <c r="CF279">
        <v>0</v>
      </c>
      <c r="CG279">
        <v>0</v>
      </c>
      <c r="CM279">
        <v>0</v>
      </c>
      <c r="CN279" t="s">
        <v>3</v>
      </c>
      <c r="CO279">
        <v>0</v>
      </c>
      <c r="CP279">
        <f>(P279+Q279+S279+R279)</f>
        <v>0</v>
      </c>
      <c r="CQ279">
        <f>ROUND(AL279*BC279,2)</f>
        <v>0</v>
      </c>
      <c r="CR279">
        <f>ROUND(AM279*BB279,2)</f>
        <v>0</v>
      </c>
      <c r="CS279">
        <f>ROUND(AN279*BS279,2)</f>
        <v>0</v>
      </c>
      <c r="CT279">
        <f>ROUND(AO279*BA279,2)</f>
        <v>0</v>
      </c>
      <c r="CU279">
        <f>AG279</f>
        <v>0</v>
      </c>
      <c r="CV279">
        <f>AH279</f>
        <v>0</v>
      </c>
      <c r="CW279">
        <f>AI279</f>
        <v>0</v>
      </c>
      <c r="CX279">
        <f>AJ279</f>
        <v>0</v>
      </c>
      <c r="CY279">
        <f>(((S279+R279)*AT279)/100)</f>
        <v>0</v>
      </c>
      <c r="CZ279">
        <f>(((S279+R279)*AU279)/100)</f>
        <v>0</v>
      </c>
      <c r="DC279" t="s">
        <v>3</v>
      </c>
      <c r="DD279" t="s">
        <v>3</v>
      </c>
      <c r="DE279" t="s">
        <v>3</v>
      </c>
      <c r="DF279" t="s">
        <v>3</v>
      </c>
      <c r="DG279" t="s">
        <v>3</v>
      </c>
      <c r="DH279" t="s">
        <v>3</v>
      </c>
      <c r="DI279" t="s">
        <v>3</v>
      </c>
      <c r="DJ279" t="s">
        <v>3</v>
      </c>
      <c r="DK279" t="s">
        <v>3</v>
      </c>
      <c r="DL279" t="s">
        <v>3</v>
      </c>
      <c r="DM279" t="s">
        <v>3</v>
      </c>
      <c r="DN279">
        <v>0</v>
      </c>
      <c r="DO279">
        <v>0</v>
      </c>
      <c r="DP279">
        <v>1</v>
      </c>
      <c r="DQ279">
        <v>1</v>
      </c>
      <c r="DU279">
        <v>1009</v>
      </c>
      <c r="DV279" t="s">
        <v>83</v>
      </c>
      <c r="DW279" t="s">
        <v>83</v>
      </c>
      <c r="DX279">
        <v>1000</v>
      </c>
      <c r="DZ279" t="s">
        <v>3</v>
      </c>
      <c r="EA279" t="s">
        <v>3</v>
      </c>
      <c r="EB279" t="s">
        <v>3</v>
      </c>
      <c r="EC279" t="s">
        <v>3</v>
      </c>
      <c r="EE279">
        <v>416980095</v>
      </c>
      <c r="EF279">
        <v>2</v>
      </c>
      <c r="EG279" t="s">
        <v>40</v>
      </c>
      <c r="EH279">
        <v>40</v>
      </c>
      <c r="EI279" t="s">
        <v>345</v>
      </c>
      <c r="EJ279">
        <v>1</v>
      </c>
      <c r="EK279">
        <v>46001</v>
      </c>
      <c r="EL279" t="s">
        <v>346</v>
      </c>
      <c r="EM279" t="s">
        <v>347</v>
      </c>
      <c r="EO279" t="s">
        <v>3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FQ279">
        <v>0</v>
      </c>
      <c r="FR279">
        <v>0</v>
      </c>
      <c r="FS279">
        <v>0</v>
      </c>
      <c r="FX279">
        <v>103</v>
      </c>
      <c r="FY279">
        <v>59</v>
      </c>
      <c r="GA279" t="s">
        <v>3</v>
      </c>
      <c r="GD279">
        <v>1</v>
      </c>
      <c r="GF279">
        <v>-1187679507</v>
      </c>
      <c r="GG279">
        <v>2</v>
      </c>
      <c r="GH279">
        <v>1</v>
      </c>
      <c r="GI279">
        <v>-2</v>
      </c>
      <c r="GJ279">
        <v>0</v>
      </c>
      <c r="GK279">
        <v>0</v>
      </c>
      <c r="GL279">
        <f>ROUND(IF(AND(BH279=3,BI279=3,FS279&lt;&gt;0),P279,0),2)</f>
        <v>0</v>
      </c>
      <c r="GM279">
        <f>ROUND(O279+X279+Y279,2)+GX279</f>
        <v>0</v>
      </c>
      <c r="GN279">
        <f>IF(OR(BI279=0,BI279=1),GM279-GX279,0)</f>
        <v>0</v>
      </c>
      <c r="GO279">
        <f>IF(BI279=2,GM279-GX279,0)</f>
        <v>0</v>
      </c>
      <c r="GP279">
        <f>IF(BI279=4,GM279-GX279,0)</f>
        <v>0</v>
      </c>
      <c r="GR279">
        <v>0</v>
      </c>
      <c r="GS279">
        <v>0</v>
      </c>
      <c r="GT279">
        <v>0</v>
      </c>
      <c r="GU279" t="s">
        <v>3</v>
      </c>
      <c r="GV279">
        <f>ROUND((GT279),6)</f>
        <v>0</v>
      </c>
      <c r="GW279">
        <v>1</v>
      </c>
      <c r="GX279">
        <f>ROUND(HC279*I279,2)</f>
        <v>0</v>
      </c>
      <c r="HA279">
        <v>0</v>
      </c>
      <c r="HB279">
        <v>0</v>
      </c>
      <c r="HC279">
        <f>GV279*GW279</f>
        <v>0</v>
      </c>
      <c r="HE279" t="s">
        <v>3</v>
      </c>
      <c r="HF279" t="s">
        <v>3</v>
      </c>
      <c r="HM279" t="s">
        <v>23</v>
      </c>
      <c r="HN279" t="s">
        <v>348</v>
      </c>
      <c r="HO279" t="s">
        <v>349</v>
      </c>
      <c r="HP279" t="s">
        <v>346</v>
      </c>
      <c r="HQ279" t="s">
        <v>346</v>
      </c>
      <c r="HS279">
        <v>0</v>
      </c>
      <c r="IK279">
        <v>0</v>
      </c>
    </row>
    <row r="281" spans="1:245" x14ac:dyDescent="0.2">
      <c r="A281" s="2">
        <v>51</v>
      </c>
      <c r="B281" s="2">
        <f>B271</f>
        <v>1</v>
      </c>
      <c r="C281" s="2">
        <f>A271</f>
        <v>5</v>
      </c>
      <c r="D281" s="2">
        <f>ROW(A271)</f>
        <v>271</v>
      </c>
      <c r="E281" s="2"/>
      <c r="F281" s="2" t="str">
        <f>IF(F271&lt;&gt;"",F271,"")</f>
        <v>Новый подраздел</v>
      </c>
      <c r="G281" s="2" t="str">
        <f>IF(G271&lt;&gt;"",G271,"")</f>
        <v>1.4. Вспомогательные работы</v>
      </c>
      <c r="H281" s="2">
        <v>0</v>
      </c>
      <c r="I281" s="2"/>
      <c r="J281" s="2"/>
      <c r="K281" s="2"/>
      <c r="L281" s="2"/>
      <c r="M281" s="2"/>
      <c r="N281" s="2"/>
      <c r="O281" s="2">
        <f t="shared" ref="O281:T281" si="200">ROUND(AB281,2)</f>
        <v>47741.26</v>
      </c>
      <c r="P281" s="2">
        <f t="shared" si="200"/>
        <v>0</v>
      </c>
      <c r="Q281" s="2">
        <f t="shared" si="200"/>
        <v>748.85</v>
      </c>
      <c r="R281" s="2">
        <f t="shared" si="200"/>
        <v>681.5</v>
      </c>
      <c r="S281" s="2">
        <f t="shared" si="200"/>
        <v>46310.91</v>
      </c>
      <c r="T281" s="2">
        <f t="shared" si="200"/>
        <v>0</v>
      </c>
      <c r="U281" s="2">
        <f>AH281</f>
        <v>90.679999999999993</v>
      </c>
      <c r="V281" s="2">
        <f>AI281</f>
        <v>1.3399999999999999</v>
      </c>
      <c r="W281" s="2">
        <f>ROUND(AJ281,2)</f>
        <v>0</v>
      </c>
      <c r="X281" s="2">
        <f>ROUND(AK281,2)</f>
        <v>47541.760000000002</v>
      </c>
      <c r="Y281" s="2">
        <f>ROUND(AL281,2)</f>
        <v>27027.9</v>
      </c>
      <c r="Z281" s="2"/>
      <c r="AA281" s="2"/>
      <c r="AB281" s="2">
        <f>ROUND(SUMIF(AA275:AA279,"=449016111",O275:O279),2)</f>
        <v>47741.26</v>
      </c>
      <c r="AC281" s="2">
        <f>ROUND(SUMIF(AA275:AA279,"=449016111",P275:P279),2)</f>
        <v>0</v>
      </c>
      <c r="AD281" s="2">
        <f>ROUND(SUMIF(AA275:AA279,"=449016111",Q275:Q279),2)</f>
        <v>748.85</v>
      </c>
      <c r="AE281" s="2">
        <f>ROUND(SUMIF(AA275:AA279,"=449016111",R275:R279),2)</f>
        <v>681.5</v>
      </c>
      <c r="AF281" s="2">
        <f>ROUND(SUMIF(AA275:AA279,"=449016111",S275:S279),2)</f>
        <v>46310.91</v>
      </c>
      <c r="AG281" s="2">
        <f>ROUND(SUMIF(AA275:AA279,"=449016111",T275:T279),2)</f>
        <v>0</v>
      </c>
      <c r="AH281" s="2">
        <f>SUMIF(AA275:AA279,"=449016111",U275:U279)</f>
        <v>90.679999999999993</v>
      </c>
      <c r="AI281" s="2">
        <f>SUMIF(AA275:AA279,"=449016111",V275:V279)</f>
        <v>1.3399999999999999</v>
      </c>
      <c r="AJ281" s="2">
        <f>ROUND(SUMIF(AA275:AA279,"=449016111",W275:W279),2)</f>
        <v>0</v>
      </c>
      <c r="AK281" s="2">
        <f>ROUND(SUMIF(AA275:AA279,"=449016111",X275:X279),2)</f>
        <v>47541.760000000002</v>
      </c>
      <c r="AL281" s="2">
        <f>ROUND(SUMIF(AA275:AA279,"=449016111",Y275:Y279),2)</f>
        <v>27027.9</v>
      </c>
      <c r="AM281" s="2"/>
      <c r="AN281" s="2"/>
      <c r="AO281" s="2">
        <f t="shared" ref="AO281:BD281" si="201">ROUND(BX281,2)</f>
        <v>0</v>
      </c>
      <c r="AP281" s="2">
        <f t="shared" si="201"/>
        <v>0</v>
      </c>
      <c r="AQ281" s="2">
        <f t="shared" si="201"/>
        <v>0</v>
      </c>
      <c r="AR281" s="2">
        <f t="shared" si="201"/>
        <v>122310.92</v>
      </c>
      <c r="AS281" s="2">
        <f t="shared" si="201"/>
        <v>122310.92</v>
      </c>
      <c r="AT281" s="2">
        <f t="shared" si="201"/>
        <v>0</v>
      </c>
      <c r="AU281" s="2">
        <f t="shared" si="201"/>
        <v>0</v>
      </c>
      <c r="AV281" s="2">
        <f t="shared" si="201"/>
        <v>0</v>
      </c>
      <c r="AW281" s="2">
        <f t="shared" si="201"/>
        <v>0</v>
      </c>
      <c r="AX281" s="2">
        <f t="shared" si="201"/>
        <v>0</v>
      </c>
      <c r="AY281" s="2">
        <f t="shared" si="201"/>
        <v>0</v>
      </c>
      <c r="AZ281" s="2">
        <f t="shared" si="201"/>
        <v>0</v>
      </c>
      <c r="BA281" s="2">
        <f t="shared" si="201"/>
        <v>0</v>
      </c>
      <c r="BB281" s="2">
        <f t="shared" si="201"/>
        <v>0</v>
      </c>
      <c r="BC281" s="2">
        <f t="shared" si="201"/>
        <v>0</v>
      </c>
      <c r="BD281" s="2">
        <f t="shared" si="201"/>
        <v>0</v>
      </c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>
        <f>ROUND(SUMIF(AA275:AA279,"=449016111",FQ275:FQ279),2)</f>
        <v>0</v>
      </c>
      <c r="BY281" s="2">
        <f>ROUND(SUMIF(AA275:AA279,"=449016111",FR275:FR279),2)</f>
        <v>0</v>
      </c>
      <c r="BZ281" s="2">
        <f>ROUND(SUMIF(AA275:AA279,"=449016111",GL275:GL279),2)</f>
        <v>0</v>
      </c>
      <c r="CA281" s="2">
        <f>ROUND(SUMIF(AA275:AA279,"=449016111",GM275:GM279),2)</f>
        <v>122310.92</v>
      </c>
      <c r="CB281" s="2">
        <f>ROUND(SUMIF(AA275:AA279,"=449016111",GN275:GN279),2)</f>
        <v>122310.92</v>
      </c>
      <c r="CC281" s="2">
        <f>ROUND(SUMIF(AA275:AA279,"=449016111",GO275:GO279),2)</f>
        <v>0</v>
      </c>
      <c r="CD281" s="2">
        <f>ROUND(SUMIF(AA275:AA279,"=449016111",GP275:GP279),2)</f>
        <v>0</v>
      </c>
      <c r="CE281" s="2">
        <f>AC281-BX281</f>
        <v>0</v>
      </c>
      <c r="CF281" s="2">
        <f>AC281-BY281</f>
        <v>0</v>
      </c>
      <c r="CG281" s="2">
        <f>BX281-BZ281</f>
        <v>0</v>
      </c>
      <c r="CH281" s="2">
        <f>AC281-BX281-BY281+BZ281</f>
        <v>0</v>
      </c>
      <c r="CI281" s="2">
        <f>BY281-BZ281</f>
        <v>0</v>
      </c>
      <c r="CJ281" s="2">
        <f>ROUND(SUMIF(AA275:AA279,"=449016111",GX275:GX279),2)</f>
        <v>0</v>
      </c>
      <c r="CK281" s="2">
        <f>ROUND(SUMIF(AA275:AA279,"=449016111",GY275:GY279),2)</f>
        <v>0</v>
      </c>
      <c r="CL281" s="2">
        <f>ROUND(SUMIF(AA275:AA279,"=449016111",GZ275:GZ279),2)</f>
        <v>0</v>
      </c>
      <c r="CM281" s="2">
        <f>ROUND(SUMIF(AA275:AA279,"=449016111",HD275:HD279),2)</f>
        <v>0</v>
      </c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>
        <v>0</v>
      </c>
    </row>
    <row r="283" spans="1:245" x14ac:dyDescent="0.2">
      <c r="A283" s="4">
        <v>50</v>
      </c>
      <c r="B283" s="4">
        <v>0</v>
      </c>
      <c r="C283" s="4">
        <v>0</v>
      </c>
      <c r="D283" s="4">
        <v>1</v>
      </c>
      <c r="E283" s="4">
        <v>201</v>
      </c>
      <c r="F283" s="4">
        <f>ROUND(Source!O281,O283)</f>
        <v>47741.26</v>
      </c>
      <c r="G283" s="4" t="s">
        <v>248</v>
      </c>
      <c r="H283" s="4" t="s">
        <v>249</v>
      </c>
      <c r="I283" s="4"/>
      <c r="J283" s="4"/>
      <c r="K283" s="4">
        <v>201</v>
      </c>
      <c r="L283" s="4">
        <v>1</v>
      </c>
      <c r="M283" s="4">
        <v>3</v>
      </c>
      <c r="N283" s="4" t="s">
        <v>3</v>
      </c>
      <c r="O283" s="4">
        <v>2</v>
      </c>
      <c r="P283" s="4"/>
      <c r="Q283" s="4"/>
      <c r="R283" s="4"/>
      <c r="S283" s="4"/>
      <c r="T283" s="4"/>
      <c r="U283" s="4"/>
      <c r="V283" s="4"/>
      <c r="W283" s="4">
        <v>47741.259999999995</v>
      </c>
      <c r="X283" s="4">
        <v>1</v>
      </c>
      <c r="Y283" s="4">
        <v>47741.259999999995</v>
      </c>
      <c r="Z283" s="4"/>
      <c r="AA283" s="4"/>
      <c r="AB283" s="4"/>
    </row>
    <row r="284" spans="1:245" x14ac:dyDescent="0.2">
      <c r="A284" s="4">
        <v>50</v>
      </c>
      <c r="B284" s="4">
        <v>0</v>
      </c>
      <c r="C284" s="4">
        <v>0</v>
      </c>
      <c r="D284" s="4">
        <v>1</v>
      </c>
      <c r="E284" s="4">
        <v>202</v>
      </c>
      <c r="F284" s="4">
        <f>ROUND(Source!P281,O284)</f>
        <v>0</v>
      </c>
      <c r="G284" s="4" t="s">
        <v>250</v>
      </c>
      <c r="H284" s="4" t="s">
        <v>251</v>
      </c>
      <c r="I284" s="4"/>
      <c r="J284" s="4"/>
      <c r="K284" s="4">
        <v>202</v>
      </c>
      <c r="L284" s="4">
        <v>2</v>
      </c>
      <c r="M284" s="4">
        <v>3</v>
      </c>
      <c r="N284" s="4" t="s">
        <v>3</v>
      </c>
      <c r="O284" s="4">
        <v>2</v>
      </c>
      <c r="P284" s="4"/>
      <c r="Q284" s="4"/>
      <c r="R284" s="4"/>
      <c r="S284" s="4"/>
      <c r="T284" s="4"/>
      <c r="U284" s="4"/>
      <c r="V284" s="4"/>
      <c r="W284" s="4">
        <v>0</v>
      </c>
      <c r="X284" s="4">
        <v>1</v>
      </c>
      <c r="Y284" s="4">
        <v>0</v>
      </c>
      <c r="Z284" s="4"/>
      <c r="AA284" s="4"/>
      <c r="AB284" s="4"/>
    </row>
    <row r="285" spans="1:245" x14ac:dyDescent="0.2">
      <c r="A285" s="4">
        <v>50</v>
      </c>
      <c r="B285" s="4">
        <v>0</v>
      </c>
      <c r="C285" s="4">
        <v>0</v>
      </c>
      <c r="D285" s="4">
        <v>1</v>
      </c>
      <c r="E285" s="4">
        <v>222</v>
      </c>
      <c r="F285" s="4">
        <f>ROUND(Source!AO281,O285)</f>
        <v>0</v>
      </c>
      <c r="G285" s="4" t="s">
        <v>252</v>
      </c>
      <c r="H285" s="4" t="s">
        <v>253</v>
      </c>
      <c r="I285" s="4"/>
      <c r="J285" s="4"/>
      <c r="K285" s="4">
        <v>222</v>
      </c>
      <c r="L285" s="4">
        <v>3</v>
      </c>
      <c r="M285" s="4">
        <v>3</v>
      </c>
      <c r="N285" s="4" t="s">
        <v>3</v>
      </c>
      <c r="O285" s="4">
        <v>2</v>
      </c>
      <c r="P285" s="4"/>
      <c r="Q285" s="4"/>
      <c r="R285" s="4"/>
      <c r="S285" s="4"/>
      <c r="T285" s="4"/>
      <c r="U285" s="4"/>
      <c r="V285" s="4"/>
      <c r="W285" s="4">
        <v>0</v>
      </c>
      <c r="X285" s="4">
        <v>1</v>
      </c>
      <c r="Y285" s="4">
        <v>0</v>
      </c>
      <c r="Z285" s="4"/>
      <c r="AA285" s="4"/>
      <c r="AB285" s="4"/>
    </row>
    <row r="286" spans="1:245" x14ac:dyDescent="0.2">
      <c r="A286" s="4">
        <v>50</v>
      </c>
      <c r="B286" s="4">
        <v>0</v>
      </c>
      <c r="C286" s="4">
        <v>0</v>
      </c>
      <c r="D286" s="4">
        <v>1</v>
      </c>
      <c r="E286" s="4">
        <v>225</v>
      </c>
      <c r="F286" s="4">
        <f>ROUND(Source!AV281,O286)</f>
        <v>0</v>
      </c>
      <c r="G286" s="4" t="s">
        <v>254</v>
      </c>
      <c r="H286" s="4" t="s">
        <v>255</v>
      </c>
      <c r="I286" s="4"/>
      <c r="J286" s="4"/>
      <c r="K286" s="4">
        <v>225</v>
      </c>
      <c r="L286" s="4">
        <v>4</v>
      </c>
      <c r="M286" s="4">
        <v>3</v>
      </c>
      <c r="N286" s="4" t="s">
        <v>3</v>
      </c>
      <c r="O286" s="4">
        <v>2</v>
      </c>
      <c r="P286" s="4"/>
      <c r="Q286" s="4"/>
      <c r="R286" s="4"/>
      <c r="S286" s="4"/>
      <c r="T286" s="4"/>
      <c r="U286" s="4"/>
      <c r="V286" s="4"/>
      <c r="W286" s="4">
        <v>0</v>
      </c>
      <c r="X286" s="4">
        <v>1</v>
      </c>
      <c r="Y286" s="4">
        <v>0</v>
      </c>
      <c r="Z286" s="4"/>
      <c r="AA286" s="4"/>
      <c r="AB286" s="4"/>
    </row>
    <row r="287" spans="1:245" x14ac:dyDescent="0.2">
      <c r="A287" s="4">
        <v>50</v>
      </c>
      <c r="B287" s="4">
        <v>0</v>
      </c>
      <c r="C287" s="4">
        <v>0</v>
      </c>
      <c r="D287" s="4">
        <v>1</v>
      </c>
      <c r="E287" s="4">
        <v>226</v>
      </c>
      <c r="F287" s="4">
        <f>ROUND(Source!AW281,O287)</f>
        <v>0</v>
      </c>
      <c r="G287" s="4" t="s">
        <v>256</v>
      </c>
      <c r="H287" s="4" t="s">
        <v>257</v>
      </c>
      <c r="I287" s="4"/>
      <c r="J287" s="4"/>
      <c r="K287" s="4">
        <v>226</v>
      </c>
      <c r="L287" s="4">
        <v>5</v>
      </c>
      <c r="M287" s="4">
        <v>3</v>
      </c>
      <c r="N287" s="4" t="s">
        <v>3</v>
      </c>
      <c r="O287" s="4">
        <v>2</v>
      </c>
      <c r="P287" s="4"/>
      <c r="Q287" s="4"/>
      <c r="R287" s="4"/>
      <c r="S287" s="4"/>
      <c r="T287" s="4"/>
      <c r="U287" s="4"/>
      <c r="V287" s="4"/>
      <c r="W287" s="4">
        <v>0</v>
      </c>
      <c r="X287" s="4">
        <v>1</v>
      </c>
      <c r="Y287" s="4">
        <v>0</v>
      </c>
      <c r="Z287" s="4"/>
      <c r="AA287" s="4"/>
      <c r="AB287" s="4"/>
    </row>
    <row r="288" spans="1:245" x14ac:dyDescent="0.2">
      <c r="A288" s="4">
        <v>50</v>
      </c>
      <c r="B288" s="4">
        <v>0</v>
      </c>
      <c r="C288" s="4">
        <v>0</v>
      </c>
      <c r="D288" s="4">
        <v>1</v>
      </c>
      <c r="E288" s="4">
        <v>227</v>
      </c>
      <c r="F288" s="4">
        <f>ROUND(Source!AX281,O288)</f>
        <v>0</v>
      </c>
      <c r="G288" s="4" t="s">
        <v>258</v>
      </c>
      <c r="H288" s="4" t="s">
        <v>259</v>
      </c>
      <c r="I288" s="4"/>
      <c r="J288" s="4"/>
      <c r="K288" s="4">
        <v>227</v>
      </c>
      <c r="L288" s="4">
        <v>6</v>
      </c>
      <c r="M288" s="4">
        <v>3</v>
      </c>
      <c r="N288" s="4" t="s">
        <v>3</v>
      </c>
      <c r="O288" s="4">
        <v>2</v>
      </c>
      <c r="P288" s="4"/>
      <c r="Q288" s="4"/>
      <c r="R288" s="4"/>
      <c r="S288" s="4"/>
      <c r="T288" s="4"/>
      <c r="U288" s="4"/>
      <c r="V288" s="4"/>
      <c r="W288" s="4">
        <v>0</v>
      </c>
      <c r="X288" s="4">
        <v>1</v>
      </c>
      <c r="Y288" s="4">
        <v>0</v>
      </c>
      <c r="Z288" s="4"/>
      <c r="AA288" s="4"/>
      <c r="AB288" s="4"/>
    </row>
    <row r="289" spans="1:28" x14ac:dyDescent="0.2">
      <c r="A289" s="4">
        <v>50</v>
      </c>
      <c r="B289" s="4">
        <v>0</v>
      </c>
      <c r="C289" s="4">
        <v>0</v>
      </c>
      <c r="D289" s="4">
        <v>1</v>
      </c>
      <c r="E289" s="4">
        <v>228</v>
      </c>
      <c r="F289" s="4">
        <f>ROUND(Source!AY281,O289)</f>
        <v>0</v>
      </c>
      <c r="G289" s="4" t="s">
        <v>260</v>
      </c>
      <c r="H289" s="4" t="s">
        <v>261</v>
      </c>
      <c r="I289" s="4"/>
      <c r="J289" s="4"/>
      <c r="K289" s="4">
        <v>228</v>
      </c>
      <c r="L289" s="4">
        <v>7</v>
      </c>
      <c r="M289" s="4">
        <v>3</v>
      </c>
      <c r="N289" s="4" t="s">
        <v>3</v>
      </c>
      <c r="O289" s="4">
        <v>2</v>
      </c>
      <c r="P289" s="4"/>
      <c r="Q289" s="4"/>
      <c r="R289" s="4"/>
      <c r="S289" s="4"/>
      <c r="T289" s="4"/>
      <c r="U289" s="4"/>
      <c r="V289" s="4"/>
      <c r="W289" s="4">
        <v>0</v>
      </c>
      <c r="X289" s="4">
        <v>1</v>
      </c>
      <c r="Y289" s="4">
        <v>0</v>
      </c>
      <c r="Z289" s="4"/>
      <c r="AA289" s="4"/>
      <c r="AB289" s="4"/>
    </row>
    <row r="290" spans="1:28" x14ac:dyDescent="0.2">
      <c r="A290" s="4">
        <v>50</v>
      </c>
      <c r="B290" s="4">
        <v>0</v>
      </c>
      <c r="C290" s="4">
        <v>0</v>
      </c>
      <c r="D290" s="4">
        <v>1</v>
      </c>
      <c r="E290" s="4">
        <v>216</v>
      </c>
      <c r="F290" s="4">
        <f>ROUND(Source!AP281,O290)</f>
        <v>0</v>
      </c>
      <c r="G290" s="4" t="s">
        <v>262</v>
      </c>
      <c r="H290" s="4" t="s">
        <v>263</v>
      </c>
      <c r="I290" s="4"/>
      <c r="J290" s="4"/>
      <c r="K290" s="4">
        <v>216</v>
      </c>
      <c r="L290" s="4">
        <v>8</v>
      </c>
      <c r="M290" s="4">
        <v>3</v>
      </c>
      <c r="N290" s="4" t="s">
        <v>3</v>
      </c>
      <c r="O290" s="4">
        <v>2</v>
      </c>
      <c r="P290" s="4"/>
      <c r="Q290" s="4"/>
      <c r="R290" s="4"/>
      <c r="S290" s="4"/>
      <c r="T290" s="4"/>
      <c r="U290" s="4"/>
      <c r="V290" s="4"/>
      <c r="W290" s="4">
        <v>0</v>
      </c>
      <c r="X290" s="4">
        <v>1</v>
      </c>
      <c r="Y290" s="4">
        <v>0</v>
      </c>
      <c r="Z290" s="4"/>
      <c r="AA290" s="4"/>
      <c r="AB290" s="4"/>
    </row>
    <row r="291" spans="1:28" x14ac:dyDescent="0.2">
      <c r="A291" s="4">
        <v>50</v>
      </c>
      <c r="B291" s="4">
        <v>0</v>
      </c>
      <c r="C291" s="4">
        <v>0</v>
      </c>
      <c r="D291" s="4">
        <v>1</v>
      </c>
      <c r="E291" s="4">
        <v>223</v>
      </c>
      <c r="F291" s="4">
        <f>ROUND(Source!AQ281,O291)</f>
        <v>0</v>
      </c>
      <c r="G291" s="4" t="s">
        <v>264</v>
      </c>
      <c r="H291" s="4" t="s">
        <v>265</v>
      </c>
      <c r="I291" s="4"/>
      <c r="J291" s="4"/>
      <c r="K291" s="4">
        <v>223</v>
      </c>
      <c r="L291" s="4">
        <v>9</v>
      </c>
      <c r="M291" s="4">
        <v>3</v>
      </c>
      <c r="N291" s="4" t="s">
        <v>3</v>
      </c>
      <c r="O291" s="4">
        <v>2</v>
      </c>
      <c r="P291" s="4"/>
      <c r="Q291" s="4"/>
      <c r="R291" s="4"/>
      <c r="S291" s="4"/>
      <c r="T291" s="4"/>
      <c r="U291" s="4"/>
      <c r="V291" s="4"/>
      <c r="W291" s="4">
        <v>0</v>
      </c>
      <c r="X291" s="4">
        <v>1</v>
      </c>
      <c r="Y291" s="4">
        <v>0</v>
      </c>
      <c r="Z291" s="4"/>
      <c r="AA291" s="4"/>
      <c r="AB291" s="4"/>
    </row>
    <row r="292" spans="1:28" x14ac:dyDescent="0.2">
      <c r="A292" s="4">
        <v>50</v>
      </c>
      <c r="B292" s="4">
        <v>0</v>
      </c>
      <c r="C292" s="4">
        <v>0</v>
      </c>
      <c r="D292" s="4">
        <v>1</v>
      </c>
      <c r="E292" s="4">
        <v>229</v>
      </c>
      <c r="F292" s="4">
        <f>ROUND(Source!AZ281,O292)</f>
        <v>0</v>
      </c>
      <c r="G292" s="4" t="s">
        <v>266</v>
      </c>
      <c r="H292" s="4" t="s">
        <v>267</v>
      </c>
      <c r="I292" s="4"/>
      <c r="J292" s="4"/>
      <c r="K292" s="4">
        <v>229</v>
      </c>
      <c r="L292" s="4">
        <v>10</v>
      </c>
      <c r="M292" s="4">
        <v>3</v>
      </c>
      <c r="N292" s="4" t="s">
        <v>3</v>
      </c>
      <c r="O292" s="4">
        <v>2</v>
      </c>
      <c r="P292" s="4"/>
      <c r="Q292" s="4"/>
      <c r="R292" s="4"/>
      <c r="S292" s="4"/>
      <c r="T292" s="4"/>
      <c r="U292" s="4"/>
      <c r="V292" s="4"/>
      <c r="W292" s="4">
        <v>0</v>
      </c>
      <c r="X292" s="4">
        <v>1</v>
      </c>
      <c r="Y292" s="4">
        <v>0</v>
      </c>
      <c r="Z292" s="4"/>
      <c r="AA292" s="4"/>
      <c r="AB292" s="4"/>
    </row>
    <row r="293" spans="1:28" x14ac:dyDescent="0.2">
      <c r="A293" s="4">
        <v>50</v>
      </c>
      <c r="B293" s="4">
        <v>0</v>
      </c>
      <c r="C293" s="4">
        <v>0</v>
      </c>
      <c r="D293" s="4">
        <v>1</v>
      </c>
      <c r="E293" s="4">
        <v>203</v>
      </c>
      <c r="F293" s="4">
        <f>ROUND(Source!Q281,O293)</f>
        <v>748.85</v>
      </c>
      <c r="G293" s="4" t="s">
        <v>268</v>
      </c>
      <c r="H293" s="4" t="s">
        <v>269</v>
      </c>
      <c r="I293" s="4"/>
      <c r="J293" s="4"/>
      <c r="K293" s="4">
        <v>203</v>
      </c>
      <c r="L293" s="4">
        <v>11</v>
      </c>
      <c r="M293" s="4">
        <v>3</v>
      </c>
      <c r="N293" s="4" t="s">
        <v>3</v>
      </c>
      <c r="O293" s="4">
        <v>2</v>
      </c>
      <c r="P293" s="4"/>
      <c r="Q293" s="4"/>
      <c r="R293" s="4"/>
      <c r="S293" s="4"/>
      <c r="T293" s="4"/>
      <c r="U293" s="4"/>
      <c r="V293" s="4"/>
      <c r="W293" s="4">
        <v>748.85</v>
      </c>
      <c r="X293" s="4">
        <v>1</v>
      </c>
      <c r="Y293" s="4">
        <v>748.85</v>
      </c>
      <c r="Z293" s="4"/>
      <c r="AA293" s="4"/>
      <c r="AB293" s="4"/>
    </row>
    <row r="294" spans="1:28" x14ac:dyDescent="0.2">
      <c r="A294" s="4">
        <v>50</v>
      </c>
      <c r="B294" s="4">
        <v>0</v>
      </c>
      <c r="C294" s="4">
        <v>0</v>
      </c>
      <c r="D294" s="4">
        <v>1</v>
      </c>
      <c r="E294" s="4">
        <v>231</v>
      </c>
      <c r="F294" s="4">
        <f>ROUND(Source!BB281,O294)</f>
        <v>0</v>
      </c>
      <c r="G294" s="4" t="s">
        <v>270</v>
      </c>
      <c r="H294" s="4" t="s">
        <v>271</v>
      </c>
      <c r="I294" s="4"/>
      <c r="J294" s="4"/>
      <c r="K294" s="4">
        <v>231</v>
      </c>
      <c r="L294" s="4">
        <v>12</v>
      </c>
      <c r="M294" s="4">
        <v>3</v>
      </c>
      <c r="N294" s="4" t="s">
        <v>3</v>
      </c>
      <c r="O294" s="4">
        <v>2</v>
      </c>
      <c r="P294" s="4"/>
      <c r="Q294" s="4"/>
      <c r="R294" s="4"/>
      <c r="S294" s="4"/>
      <c r="T294" s="4"/>
      <c r="U294" s="4"/>
      <c r="V294" s="4"/>
      <c r="W294" s="4">
        <v>0</v>
      </c>
      <c r="X294" s="4">
        <v>1</v>
      </c>
      <c r="Y294" s="4">
        <v>0</v>
      </c>
      <c r="Z294" s="4"/>
      <c r="AA294" s="4"/>
      <c r="AB294" s="4"/>
    </row>
    <row r="295" spans="1:28" x14ac:dyDescent="0.2">
      <c r="A295" s="4">
        <v>50</v>
      </c>
      <c r="B295" s="4">
        <v>0</v>
      </c>
      <c r="C295" s="4">
        <v>0</v>
      </c>
      <c r="D295" s="4">
        <v>1</v>
      </c>
      <c r="E295" s="4">
        <v>204</v>
      </c>
      <c r="F295" s="4">
        <f>ROUND(Source!R281,O295)</f>
        <v>681.5</v>
      </c>
      <c r="G295" s="4" t="s">
        <v>272</v>
      </c>
      <c r="H295" s="4" t="s">
        <v>273</v>
      </c>
      <c r="I295" s="4"/>
      <c r="J295" s="4"/>
      <c r="K295" s="4">
        <v>204</v>
      </c>
      <c r="L295" s="4">
        <v>13</v>
      </c>
      <c r="M295" s="4">
        <v>3</v>
      </c>
      <c r="N295" s="4" t="s">
        <v>3</v>
      </c>
      <c r="O295" s="4">
        <v>2</v>
      </c>
      <c r="P295" s="4"/>
      <c r="Q295" s="4"/>
      <c r="R295" s="4"/>
      <c r="S295" s="4"/>
      <c r="T295" s="4"/>
      <c r="U295" s="4"/>
      <c r="V295" s="4"/>
      <c r="W295" s="4">
        <v>681.5</v>
      </c>
      <c r="X295" s="4">
        <v>1</v>
      </c>
      <c r="Y295" s="4">
        <v>681.5</v>
      </c>
      <c r="Z295" s="4"/>
      <c r="AA295" s="4"/>
      <c r="AB295" s="4"/>
    </row>
    <row r="296" spans="1:28" x14ac:dyDescent="0.2">
      <c r="A296" s="4">
        <v>50</v>
      </c>
      <c r="B296" s="4">
        <v>0</v>
      </c>
      <c r="C296" s="4">
        <v>0</v>
      </c>
      <c r="D296" s="4">
        <v>1</v>
      </c>
      <c r="E296" s="4">
        <v>205</v>
      </c>
      <c r="F296" s="4">
        <f>ROUND(Source!S281,O296)</f>
        <v>46310.91</v>
      </c>
      <c r="G296" s="4" t="s">
        <v>274</v>
      </c>
      <c r="H296" s="4" t="s">
        <v>275</v>
      </c>
      <c r="I296" s="4"/>
      <c r="J296" s="4"/>
      <c r="K296" s="4">
        <v>205</v>
      </c>
      <c r="L296" s="4">
        <v>14</v>
      </c>
      <c r="M296" s="4">
        <v>3</v>
      </c>
      <c r="N296" s="4" t="s">
        <v>3</v>
      </c>
      <c r="O296" s="4">
        <v>2</v>
      </c>
      <c r="P296" s="4"/>
      <c r="Q296" s="4"/>
      <c r="R296" s="4"/>
      <c r="S296" s="4"/>
      <c r="T296" s="4"/>
      <c r="U296" s="4"/>
      <c r="V296" s="4"/>
      <c r="W296" s="4">
        <v>46310.909999999996</v>
      </c>
      <c r="X296" s="4">
        <v>1</v>
      </c>
      <c r="Y296" s="4">
        <v>46310.909999999996</v>
      </c>
      <c r="Z296" s="4"/>
      <c r="AA296" s="4"/>
      <c r="AB296" s="4"/>
    </row>
    <row r="297" spans="1:28" x14ac:dyDescent="0.2">
      <c r="A297" s="4">
        <v>50</v>
      </c>
      <c r="B297" s="4">
        <v>0</v>
      </c>
      <c r="C297" s="4">
        <v>0</v>
      </c>
      <c r="D297" s="4">
        <v>1</v>
      </c>
      <c r="E297" s="4">
        <v>232</v>
      </c>
      <c r="F297" s="4">
        <f>ROUND(Source!BC281,O297)</f>
        <v>0</v>
      </c>
      <c r="G297" s="4" t="s">
        <v>276</v>
      </c>
      <c r="H297" s="4" t="s">
        <v>277</v>
      </c>
      <c r="I297" s="4"/>
      <c r="J297" s="4"/>
      <c r="K297" s="4">
        <v>232</v>
      </c>
      <c r="L297" s="4">
        <v>15</v>
      </c>
      <c r="M297" s="4">
        <v>3</v>
      </c>
      <c r="N297" s="4" t="s">
        <v>3</v>
      </c>
      <c r="O297" s="4">
        <v>2</v>
      </c>
      <c r="P297" s="4"/>
      <c r="Q297" s="4"/>
      <c r="R297" s="4"/>
      <c r="S297" s="4"/>
      <c r="T297" s="4"/>
      <c r="U297" s="4"/>
      <c r="V297" s="4"/>
      <c r="W297" s="4">
        <v>0</v>
      </c>
      <c r="X297" s="4">
        <v>1</v>
      </c>
      <c r="Y297" s="4">
        <v>0</v>
      </c>
      <c r="Z297" s="4"/>
      <c r="AA297" s="4"/>
      <c r="AB297" s="4"/>
    </row>
    <row r="298" spans="1:28" x14ac:dyDescent="0.2">
      <c r="A298" s="4">
        <v>50</v>
      </c>
      <c r="B298" s="4">
        <v>0</v>
      </c>
      <c r="C298" s="4">
        <v>0</v>
      </c>
      <c r="D298" s="4">
        <v>1</v>
      </c>
      <c r="E298" s="4">
        <v>214</v>
      </c>
      <c r="F298" s="4">
        <f>ROUND(Source!AS281,O298)</f>
        <v>122310.92</v>
      </c>
      <c r="G298" s="4" t="s">
        <v>278</v>
      </c>
      <c r="H298" s="4" t="s">
        <v>279</v>
      </c>
      <c r="I298" s="4"/>
      <c r="J298" s="4"/>
      <c r="K298" s="4">
        <v>214</v>
      </c>
      <c r="L298" s="4">
        <v>16</v>
      </c>
      <c r="M298" s="4">
        <v>3</v>
      </c>
      <c r="N298" s="4" t="s">
        <v>3</v>
      </c>
      <c r="O298" s="4">
        <v>2</v>
      </c>
      <c r="P298" s="4"/>
      <c r="Q298" s="4"/>
      <c r="R298" s="4"/>
      <c r="S298" s="4"/>
      <c r="T298" s="4"/>
      <c r="U298" s="4"/>
      <c r="V298" s="4"/>
      <c r="W298" s="4">
        <v>122310.92</v>
      </c>
      <c r="X298" s="4">
        <v>1</v>
      </c>
      <c r="Y298" s="4">
        <v>122310.92</v>
      </c>
      <c r="Z298" s="4"/>
      <c r="AA298" s="4"/>
      <c r="AB298" s="4"/>
    </row>
    <row r="299" spans="1:28" x14ac:dyDescent="0.2">
      <c r="A299" s="4">
        <v>50</v>
      </c>
      <c r="B299" s="4">
        <v>0</v>
      </c>
      <c r="C299" s="4">
        <v>0</v>
      </c>
      <c r="D299" s="4">
        <v>1</v>
      </c>
      <c r="E299" s="4">
        <v>215</v>
      </c>
      <c r="F299" s="4">
        <f>ROUND(Source!AT281,O299)</f>
        <v>0</v>
      </c>
      <c r="G299" s="4" t="s">
        <v>280</v>
      </c>
      <c r="H299" s="4" t="s">
        <v>281</v>
      </c>
      <c r="I299" s="4"/>
      <c r="J299" s="4"/>
      <c r="K299" s="4">
        <v>215</v>
      </c>
      <c r="L299" s="4">
        <v>17</v>
      </c>
      <c r="M299" s="4">
        <v>3</v>
      </c>
      <c r="N299" s="4" t="s">
        <v>3</v>
      </c>
      <c r="O299" s="4">
        <v>2</v>
      </c>
      <c r="P299" s="4"/>
      <c r="Q299" s="4"/>
      <c r="R299" s="4"/>
      <c r="S299" s="4"/>
      <c r="T299" s="4"/>
      <c r="U299" s="4"/>
      <c r="V299" s="4"/>
      <c r="W299" s="4">
        <v>0</v>
      </c>
      <c r="X299" s="4">
        <v>1</v>
      </c>
      <c r="Y299" s="4">
        <v>0</v>
      </c>
      <c r="Z299" s="4"/>
      <c r="AA299" s="4"/>
      <c r="AB299" s="4"/>
    </row>
    <row r="300" spans="1:28" x14ac:dyDescent="0.2">
      <c r="A300" s="4">
        <v>50</v>
      </c>
      <c r="B300" s="4">
        <v>0</v>
      </c>
      <c r="C300" s="4">
        <v>0</v>
      </c>
      <c r="D300" s="4">
        <v>1</v>
      </c>
      <c r="E300" s="4">
        <v>217</v>
      </c>
      <c r="F300" s="4">
        <f>ROUND(Source!AU281,O300)</f>
        <v>0</v>
      </c>
      <c r="G300" s="4" t="s">
        <v>282</v>
      </c>
      <c r="H300" s="4" t="s">
        <v>283</v>
      </c>
      <c r="I300" s="4"/>
      <c r="J300" s="4"/>
      <c r="K300" s="4">
        <v>217</v>
      </c>
      <c r="L300" s="4">
        <v>18</v>
      </c>
      <c r="M300" s="4">
        <v>3</v>
      </c>
      <c r="N300" s="4" t="s">
        <v>3</v>
      </c>
      <c r="O300" s="4">
        <v>2</v>
      </c>
      <c r="P300" s="4"/>
      <c r="Q300" s="4"/>
      <c r="R300" s="4"/>
      <c r="S300" s="4"/>
      <c r="T300" s="4"/>
      <c r="U300" s="4"/>
      <c r="V300" s="4"/>
      <c r="W300" s="4">
        <v>0</v>
      </c>
      <c r="X300" s="4">
        <v>1</v>
      </c>
      <c r="Y300" s="4">
        <v>0</v>
      </c>
      <c r="Z300" s="4"/>
      <c r="AA300" s="4"/>
      <c r="AB300" s="4"/>
    </row>
    <row r="301" spans="1:28" x14ac:dyDescent="0.2">
      <c r="A301" s="4">
        <v>50</v>
      </c>
      <c r="B301" s="4">
        <v>0</v>
      </c>
      <c r="C301" s="4">
        <v>0</v>
      </c>
      <c r="D301" s="4">
        <v>1</v>
      </c>
      <c r="E301" s="4">
        <v>230</v>
      </c>
      <c r="F301" s="4">
        <f>ROUND(Source!BA281,O301)</f>
        <v>0</v>
      </c>
      <c r="G301" s="4" t="s">
        <v>284</v>
      </c>
      <c r="H301" s="4" t="s">
        <v>285</v>
      </c>
      <c r="I301" s="4"/>
      <c r="J301" s="4"/>
      <c r="K301" s="4">
        <v>230</v>
      </c>
      <c r="L301" s="4">
        <v>19</v>
      </c>
      <c r="M301" s="4">
        <v>3</v>
      </c>
      <c r="N301" s="4" t="s">
        <v>3</v>
      </c>
      <c r="O301" s="4">
        <v>2</v>
      </c>
      <c r="P301" s="4"/>
      <c r="Q301" s="4"/>
      <c r="R301" s="4"/>
      <c r="S301" s="4"/>
      <c r="T301" s="4"/>
      <c r="U301" s="4"/>
      <c r="V301" s="4"/>
      <c r="W301" s="4">
        <v>0</v>
      </c>
      <c r="X301" s="4">
        <v>1</v>
      </c>
      <c r="Y301" s="4">
        <v>0</v>
      </c>
      <c r="Z301" s="4"/>
      <c r="AA301" s="4"/>
      <c r="AB301" s="4"/>
    </row>
    <row r="302" spans="1:28" x14ac:dyDescent="0.2">
      <c r="A302" s="4">
        <v>50</v>
      </c>
      <c r="B302" s="4">
        <v>0</v>
      </c>
      <c r="C302" s="4">
        <v>0</v>
      </c>
      <c r="D302" s="4">
        <v>1</v>
      </c>
      <c r="E302" s="4">
        <v>206</v>
      </c>
      <c r="F302" s="4">
        <f>ROUND(Source!T281,O302)</f>
        <v>0</v>
      </c>
      <c r="G302" s="4" t="s">
        <v>286</v>
      </c>
      <c r="H302" s="4" t="s">
        <v>287</v>
      </c>
      <c r="I302" s="4"/>
      <c r="J302" s="4"/>
      <c r="K302" s="4">
        <v>206</v>
      </c>
      <c r="L302" s="4">
        <v>20</v>
      </c>
      <c r="M302" s="4">
        <v>3</v>
      </c>
      <c r="N302" s="4" t="s">
        <v>3</v>
      </c>
      <c r="O302" s="4">
        <v>2</v>
      </c>
      <c r="P302" s="4"/>
      <c r="Q302" s="4"/>
      <c r="R302" s="4"/>
      <c r="S302" s="4"/>
      <c r="T302" s="4"/>
      <c r="U302" s="4"/>
      <c r="V302" s="4"/>
      <c r="W302" s="4">
        <v>0</v>
      </c>
      <c r="X302" s="4">
        <v>1</v>
      </c>
      <c r="Y302" s="4">
        <v>0</v>
      </c>
      <c r="Z302" s="4"/>
      <c r="AA302" s="4"/>
      <c r="AB302" s="4"/>
    </row>
    <row r="303" spans="1:28" x14ac:dyDescent="0.2">
      <c r="A303" s="4">
        <v>50</v>
      </c>
      <c r="B303" s="4">
        <v>0</v>
      </c>
      <c r="C303" s="4">
        <v>0</v>
      </c>
      <c r="D303" s="4">
        <v>1</v>
      </c>
      <c r="E303" s="4">
        <v>207</v>
      </c>
      <c r="F303" s="4">
        <f>ROUND(Source!U281,O303)</f>
        <v>90.68</v>
      </c>
      <c r="G303" s="4" t="s">
        <v>288</v>
      </c>
      <c r="H303" s="4" t="s">
        <v>289</v>
      </c>
      <c r="I303" s="4"/>
      <c r="J303" s="4"/>
      <c r="K303" s="4">
        <v>207</v>
      </c>
      <c r="L303" s="4">
        <v>21</v>
      </c>
      <c r="M303" s="4">
        <v>3</v>
      </c>
      <c r="N303" s="4" t="s">
        <v>3</v>
      </c>
      <c r="O303" s="4">
        <v>7</v>
      </c>
      <c r="P303" s="4"/>
      <c r="Q303" s="4"/>
      <c r="R303" s="4"/>
      <c r="S303" s="4"/>
      <c r="T303" s="4"/>
      <c r="U303" s="4"/>
      <c r="V303" s="4"/>
      <c r="W303" s="4">
        <v>90.68</v>
      </c>
      <c r="X303" s="4">
        <v>1</v>
      </c>
      <c r="Y303" s="4">
        <v>90.68</v>
      </c>
      <c r="Z303" s="4"/>
      <c r="AA303" s="4"/>
      <c r="AB303" s="4"/>
    </row>
    <row r="304" spans="1:28" x14ac:dyDescent="0.2">
      <c r="A304" s="4">
        <v>50</v>
      </c>
      <c r="B304" s="4">
        <v>0</v>
      </c>
      <c r="C304" s="4">
        <v>0</v>
      </c>
      <c r="D304" s="4">
        <v>1</v>
      </c>
      <c r="E304" s="4">
        <v>208</v>
      </c>
      <c r="F304" s="4">
        <f>ROUND(Source!V281,O304)</f>
        <v>1.34</v>
      </c>
      <c r="G304" s="4" t="s">
        <v>290</v>
      </c>
      <c r="H304" s="4" t="s">
        <v>291</v>
      </c>
      <c r="I304" s="4"/>
      <c r="J304" s="4"/>
      <c r="K304" s="4">
        <v>208</v>
      </c>
      <c r="L304" s="4">
        <v>22</v>
      </c>
      <c r="M304" s="4">
        <v>3</v>
      </c>
      <c r="N304" s="4" t="s">
        <v>3</v>
      </c>
      <c r="O304" s="4">
        <v>7</v>
      </c>
      <c r="P304" s="4"/>
      <c r="Q304" s="4"/>
      <c r="R304" s="4"/>
      <c r="S304" s="4"/>
      <c r="T304" s="4"/>
      <c r="U304" s="4"/>
      <c r="V304" s="4"/>
      <c r="W304" s="4">
        <v>1.34</v>
      </c>
      <c r="X304" s="4">
        <v>1</v>
      </c>
      <c r="Y304" s="4">
        <v>1.34</v>
      </c>
      <c r="Z304" s="4"/>
      <c r="AA304" s="4"/>
      <c r="AB304" s="4"/>
    </row>
    <row r="305" spans="1:245" x14ac:dyDescent="0.2">
      <c r="A305" s="4">
        <v>50</v>
      </c>
      <c r="B305" s="4">
        <v>0</v>
      </c>
      <c r="C305" s="4">
        <v>0</v>
      </c>
      <c r="D305" s="4">
        <v>1</v>
      </c>
      <c r="E305" s="4">
        <v>209</v>
      </c>
      <c r="F305" s="4">
        <f>ROUND(Source!W281,O305)</f>
        <v>0</v>
      </c>
      <c r="G305" s="4" t="s">
        <v>292</v>
      </c>
      <c r="H305" s="4" t="s">
        <v>293</v>
      </c>
      <c r="I305" s="4"/>
      <c r="J305" s="4"/>
      <c r="K305" s="4">
        <v>209</v>
      </c>
      <c r="L305" s="4">
        <v>23</v>
      </c>
      <c r="M305" s="4">
        <v>3</v>
      </c>
      <c r="N305" s="4" t="s">
        <v>3</v>
      </c>
      <c r="O305" s="4">
        <v>2</v>
      </c>
      <c r="P305" s="4"/>
      <c r="Q305" s="4"/>
      <c r="R305" s="4"/>
      <c r="S305" s="4"/>
      <c r="T305" s="4"/>
      <c r="U305" s="4"/>
      <c r="V305" s="4"/>
      <c r="W305" s="4">
        <v>0</v>
      </c>
      <c r="X305" s="4">
        <v>1</v>
      </c>
      <c r="Y305" s="4">
        <v>0</v>
      </c>
      <c r="Z305" s="4"/>
      <c r="AA305" s="4"/>
      <c r="AB305" s="4"/>
    </row>
    <row r="306" spans="1:245" x14ac:dyDescent="0.2">
      <c r="A306" s="4">
        <v>50</v>
      </c>
      <c r="B306" s="4">
        <v>0</v>
      </c>
      <c r="C306" s="4">
        <v>0</v>
      </c>
      <c r="D306" s="4">
        <v>1</v>
      </c>
      <c r="E306" s="4">
        <v>233</v>
      </c>
      <c r="F306" s="4">
        <f>ROUND(Source!BD281,O306)</f>
        <v>0</v>
      </c>
      <c r="G306" s="4" t="s">
        <v>294</v>
      </c>
      <c r="H306" s="4" t="s">
        <v>295</v>
      </c>
      <c r="I306" s="4"/>
      <c r="J306" s="4"/>
      <c r="K306" s="4">
        <v>233</v>
      </c>
      <c r="L306" s="4">
        <v>24</v>
      </c>
      <c r="M306" s="4">
        <v>3</v>
      </c>
      <c r="N306" s="4" t="s">
        <v>3</v>
      </c>
      <c r="O306" s="4">
        <v>2</v>
      </c>
      <c r="P306" s="4"/>
      <c r="Q306" s="4"/>
      <c r="R306" s="4"/>
      <c r="S306" s="4"/>
      <c r="T306" s="4"/>
      <c r="U306" s="4"/>
      <c r="V306" s="4"/>
      <c r="W306" s="4">
        <v>0</v>
      </c>
      <c r="X306" s="4">
        <v>1</v>
      </c>
      <c r="Y306" s="4">
        <v>0</v>
      </c>
      <c r="Z306" s="4"/>
      <c r="AA306" s="4"/>
      <c r="AB306" s="4"/>
    </row>
    <row r="307" spans="1:245" x14ac:dyDescent="0.2">
      <c r="A307" s="4">
        <v>50</v>
      </c>
      <c r="B307" s="4">
        <v>0</v>
      </c>
      <c r="C307" s="4">
        <v>0</v>
      </c>
      <c r="D307" s="4">
        <v>1</v>
      </c>
      <c r="E307" s="4">
        <v>210</v>
      </c>
      <c r="F307" s="4">
        <f>ROUND(Source!X281,O307)</f>
        <v>47541.760000000002</v>
      </c>
      <c r="G307" s="4" t="s">
        <v>296</v>
      </c>
      <c r="H307" s="4" t="s">
        <v>297</v>
      </c>
      <c r="I307" s="4"/>
      <c r="J307" s="4"/>
      <c r="K307" s="4">
        <v>210</v>
      </c>
      <c r="L307" s="4">
        <v>25</v>
      </c>
      <c r="M307" s="4">
        <v>3</v>
      </c>
      <c r="N307" s="4" t="s">
        <v>3</v>
      </c>
      <c r="O307" s="4">
        <v>2</v>
      </c>
      <c r="P307" s="4"/>
      <c r="Q307" s="4"/>
      <c r="R307" s="4"/>
      <c r="S307" s="4"/>
      <c r="T307" s="4"/>
      <c r="U307" s="4"/>
      <c r="V307" s="4"/>
      <c r="W307" s="4">
        <v>47541.760000000002</v>
      </c>
      <c r="X307" s="4">
        <v>1</v>
      </c>
      <c r="Y307" s="4">
        <v>47541.760000000002</v>
      </c>
      <c r="Z307" s="4"/>
      <c r="AA307" s="4"/>
      <c r="AB307" s="4"/>
    </row>
    <row r="308" spans="1:245" x14ac:dyDescent="0.2">
      <c r="A308" s="4">
        <v>50</v>
      </c>
      <c r="B308" s="4">
        <v>0</v>
      </c>
      <c r="C308" s="4">
        <v>0</v>
      </c>
      <c r="D308" s="4">
        <v>1</v>
      </c>
      <c r="E308" s="4">
        <v>211</v>
      </c>
      <c r="F308" s="4">
        <f>ROUND(Source!Y281,O308)</f>
        <v>27027.9</v>
      </c>
      <c r="G308" s="4" t="s">
        <v>298</v>
      </c>
      <c r="H308" s="4" t="s">
        <v>299</v>
      </c>
      <c r="I308" s="4"/>
      <c r="J308" s="4"/>
      <c r="K308" s="4">
        <v>211</v>
      </c>
      <c r="L308" s="4">
        <v>26</v>
      </c>
      <c r="M308" s="4">
        <v>3</v>
      </c>
      <c r="N308" s="4" t="s">
        <v>3</v>
      </c>
      <c r="O308" s="4">
        <v>2</v>
      </c>
      <c r="P308" s="4"/>
      <c r="Q308" s="4"/>
      <c r="R308" s="4"/>
      <c r="S308" s="4"/>
      <c r="T308" s="4"/>
      <c r="U308" s="4"/>
      <c r="V308" s="4"/>
      <c r="W308" s="4">
        <v>27027.9</v>
      </c>
      <c r="X308" s="4">
        <v>1</v>
      </c>
      <c r="Y308" s="4">
        <v>27027.9</v>
      </c>
      <c r="Z308" s="4"/>
      <c r="AA308" s="4"/>
      <c r="AB308" s="4"/>
    </row>
    <row r="309" spans="1:245" x14ac:dyDescent="0.2">
      <c r="A309" s="4">
        <v>50</v>
      </c>
      <c r="B309" s="4">
        <v>0</v>
      </c>
      <c r="C309" s="4">
        <v>0</v>
      </c>
      <c r="D309" s="4">
        <v>1</v>
      </c>
      <c r="E309" s="4">
        <v>224</v>
      </c>
      <c r="F309" s="4">
        <f>ROUND(Source!AR281,O309)</f>
        <v>122310.92</v>
      </c>
      <c r="G309" s="4" t="s">
        <v>300</v>
      </c>
      <c r="H309" s="4" t="s">
        <v>301</v>
      </c>
      <c r="I309" s="4"/>
      <c r="J309" s="4"/>
      <c r="K309" s="4">
        <v>224</v>
      </c>
      <c r="L309" s="4">
        <v>27</v>
      </c>
      <c r="M309" s="4">
        <v>3</v>
      </c>
      <c r="N309" s="4" t="s">
        <v>3</v>
      </c>
      <c r="O309" s="4">
        <v>2</v>
      </c>
      <c r="P309" s="4"/>
      <c r="Q309" s="4"/>
      <c r="R309" s="4"/>
      <c r="S309" s="4"/>
      <c r="T309" s="4"/>
      <c r="U309" s="4"/>
      <c r="V309" s="4"/>
      <c r="W309" s="4">
        <v>122310.92</v>
      </c>
      <c r="X309" s="4">
        <v>1</v>
      </c>
      <c r="Y309" s="4">
        <v>122310.92</v>
      </c>
      <c r="Z309" s="4"/>
      <c r="AA309" s="4"/>
      <c r="AB309" s="4"/>
    </row>
    <row r="311" spans="1:245" x14ac:dyDescent="0.2">
      <c r="A311" s="1">
        <v>5</v>
      </c>
      <c r="B311" s="1">
        <v>1</v>
      </c>
      <c r="C311" s="1"/>
      <c r="D311" s="1">
        <f>ROW(A369)</f>
        <v>369</v>
      </c>
      <c r="E311" s="1"/>
      <c r="F311" s="1" t="s">
        <v>16</v>
      </c>
      <c r="G311" s="1" t="s">
        <v>496</v>
      </c>
      <c r="H311" s="1" t="s">
        <v>3</v>
      </c>
      <c r="I311" s="1">
        <v>0</v>
      </c>
      <c r="J311" s="1"/>
      <c r="K311" s="1">
        <v>0</v>
      </c>
      <c r="L311" s="1"/>
      <c r="M311" s="1" t="s">
        <v>3</v>
      </c>
      <c r="N311" s="1"/>
      <c r="O311" s="1"/>
      <c r="P311" s="1"/>
      <c r="Q311" s="1"/>
      <c r="R311" s="1"/>
      <c r="S311" s="1">
        <v>0</v>
      </c>
      <c r="T311" s="1"/>
      <c r="U311" s="1" t="s">
        <v>3</v>
      </c>
      <c r="V311" s="1">
        <v>0</v>
      </c>
      <c r="W311" s="1"/>
      <c r="X311" s="1"/>
      <c r="Y311" s="1"/>
      <c r="Z311" s="1"/>
      <c r="AA311" s="1"/>
      <c r="AB311" s="1" t="s">
        <v>3</v>
      </c>
      <c r="AC311" s="1" t="s">
        <v>3</v>
      </c>
      <c r="AD311" s="1" t="s">
        <v>3</v>
      </c>
      <c r="AE311" s="1" t="s">
        <v>3</v>
      </c>
      <c r="AF311" s="1" t="s">
        <v>3</v>
      </c>
      <c r="AG311" s="1" t="s">
        <v>3</v>
      </c>
      <c r="AH311" s="1"/>
      <c r="AI311" s="1"/>
      <c r="AJ311" s="1"/>
      <c r="AK311" s="1"/>
      <c r="AL311" s="1"/>
      <c r="AM311" s="1"/>
      <c r="AN311" s="1"/>
      <c r="AO311" s="1"/>
      <c r="AP311" s="1" t="s">
        <v>3</v>
      </c>
      <c r="AQ311" s="1" t="s">
        <v>3</v>
      </c>
      <c r="AR311" s="1" t="s">
        <v>3</v>
      </c>
      <c r="AS311" s="1"/>
      <c r="AT311" s="1"/>
      <c r="AU311" s="1"/>
      <c r="AV311" s="1"/>
      <c r="AW311" s="1"/>
      <c r="AX311" s="1"/>
      <c r="AY311" s="1"/>
      <c r="AZ311" s="1" t="s">
        <v>3</v>
      </c>
      <c r="BA311" s="1"/>
      <c r="BB311" s="1" t="s">
        <v>3</v>
      </c>
      <c r="BC311" s="1" t="s">
        <v>3</v>
      </c>
      <c r="BD311" s="1" t="s">
        <v>3</v>
      </c>
      <c r="BE311" s="1" t="s">
        <v>3</v>
      </c>
      <c r="BF311" s="1" t="s">
        <v>3</v>
      </c>
      <c r="BG311" s="1" t="s">
        <v>3</v>
      </c>
      <c r="BH311" s="1" t="s">
        <v>3</v>
      </c>
      <c r="BI311" s="1" t="s">
        <v>3</v>
      </c>
      <c r="BJ311" s="1" t="s">
        <v>3</v>
      </c>
      <c r="BK311" s="1" t="s">
        <v>3</v>
      </c>
      <c r="BL311" s="1" t="s">
        <v>3</v>
      </c>
      <c r="BM311" s="1" t="s">
        <v>3</v>
      </c>
      <c r="BN311" s="1" t="s">
        <v>3</v>
      </c>
      <c r="BO311" s="1" t="s">
        <v>3</v>
      </c>
      <c r="BP311" s="1" t="s">
        <v>3</v>
      </c>
      <c r="BQ311" s="1"/>
      <c r="BR311" s="1"/>
      <c r="BS311" s="1"/>
      <c r="BT311" s="1"/>
      <c r="BU311" s="1"/>
      <c r="BV311" s="1"/>
      <c r="BW311" s="1"/>
      <c r="BX311" s="1">
        <v>0</v>
      </c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>
        <v>0</v>
      </c>
    </row>
    <row r="313" spans="1:245" x14ac:dyDescent="0.2">
      <c r="A313" s="2">
        <v>52</v>
      </c>
      <c r="B313" s="2">
        <f t="shared" ref="B313:G313" si="202">B369</f>
        <v>1</v>
      </c>
      <c r="C313" s="2">
        <f t="shared" si="202"/>
        <v>5</v>
      </c>
      <c r="D313" s="2">
        <f t="shared" si="202"/>
        <v>311</v>
      </c>
      <c r="E313" s="2">
        <f t="shared" si="202"/>
        <v>0</v>
      </c>
      <c r="F313" s="2" t="str">
        <f t="shared" si="202"/>
        <v>Новый подраздел</v>
      </c>
      <c r="G313" s="2" t="str">
        <f t="shared" si="202"/>
        <v>1.5. Установка защиты въездов на объекты (доржный блокиратор, противотаранные блоки, отбойники, «ежи»)</v>
      </c>
      <c r="H313" s="2"/>
      <c r="I313" s="2"/>
      <c r="J313" s="2"/>
      <c r="K313" s="2"/>
      <c r="L313" s="2"/>
      <c r="M313" s="2"/>
      <c r="N313" s="2"/>
      <c r="O313" s="2">
        <f t="shared" ref="O313:AT313" si="203">O369</f>
        <v>49531.99</v>
      </c>
      <c r="P313" s="2">
        <f t="shared" si="203"/>
        <v>0</v>
      </c>
      <c r="Q313" s="2">
        <f t="shared" si="203"/>
        <v>5548.63</v>
      </c>
      <c r="R313" s="2">
        <f t="shared" si="203"/>
        <v>3595.17</v>
      </c>
      <c r="S313" s="2">
        <f t="shared" si="203"/>
        <v>40388.19</v>
      </c>
      <c r="T313" s="2">
        <f t="shared" si="203"/>
        <v>0</v>
      </c>
      <c r="U313" s="2">
        <f t="shared" si="203"/>
        <v>78.188400000000001</v>
      </c>
      <c r="V313" s="2">
        <f t="shared" si="203"/>
        <v>6.2202000000000002</v>
      </c>
      <c r="W313" s="2">
        <f t="shared" si="203"/>
        <v>0</v>
      </c>
      <c r="X313" s="2">
        <f t="shared" si="203"/>
        <v>42657.8</v>
      </c>
      <c r="Y313" s="2">
        <f t="shared" si="203"/>
        <v>24494.37</v>
      </c>
      <c r="Z313" s="2">
        <f t="shared" si="203"/>
        <v>0</v>
      </c>
      <c r="AA313" s="2">
        <f t="shared" si="203"/>
        <v>0</v>
      </c>
      <c r="AB313" s="2">
        <f t="shared" si="203"/>
        <v>49531.99</v>
      </c>
      <c r="AC313" s="2">
        <f t="shared" si="203"/>
        <v>0</v>
      </c>
      <c r="AD313" s="2">
        <f t="shared" si="203"/>
        <v>5548.63</v>
      </c>
      <c r="AE313" s="2">
        <f t="shared" si="203"/>
        <v>3595.17</v>
      </c>
      <c r="AF313" s="2">
        <f t="shared" si="203"/>
        <v>40388.19</v>
      </c>
      <c r="AG313" s="2">
        <f t="shared" si="203"/>
        <v>0</v>
      </c>
      <c r="AH313" s="2">
        <f t="shared" si="203"/>
        <v>78.188400000000001</v>
      </c>
      <c r="AI313" s="2">
        <f t="shared" si="203"/>
        <v>6.2202000000000002</v>
      </c>
      <c r="AJ313" s="2">
        <f t="shared" si="203"/>
        <v>0</v>
      </c>
      <c r="AK313" s="2">
        <f t="shared" si="203"/>
        <v>42657.8</v>
      </c>
      <c r="AL313" s="2">
        <f t="shared" si="203"/>
        <v>24494.37</v>
      </c>
      <c r="AM313" s="2">
        <f t="shared" si="203"/>
        <v>0</v>
      </c>
      <c r="AN313" s="2">
        <f t="shared" si="203"/>
        <v>0</v>
      </c>
      <c r="AO313" s="2">
        <f t="shared" si="203"/>
        <v>0</v>
      </c>
      <c r="AP313" s="2">
        <f t="shared" si="203"/>
        <v>0</v>
      </c>
      <c r="AQ313" s="2">
        <f t="shared" si="203"/>
        <v>0</v>
      </c>
      <c r="AR313" s="2">
        <f t="shared" si="203"/>
        <v>116684.16</v>
      </c>
      <c r="AS313" s="2">
        <f t="shared" si="203"/>
        <v>35845.040000000001</v>
      </c>
      <c r="AT313" s="2">
        <f t="shared" si="203"/>
        <v>80839.12</v>
      </c>
      <c r="AU313" s="2">
        <f t="shared" ref="AU313:BZ313" si="204">AU369</f>
        <v>0</v>
      </c>
      <c r="AV313" s="2">
        <f t="shared" si="204"/>
        <v>0</v>
      </c>
      <c r="AW313" s="2">
        <f t="shared" si="204"/>
        <v>0</v>
      </c>
      <c r="AX313" s="2">
        <f t="shared" si="204"/>
        <v>0</v>
      </c>
      <c r="AY313" s="2">
        <f t="shared" si="204"/>
        <v>0</v>
      </c>
      <c r="AZ313" s="2">
        <f t="shared" si="204"/>
        <v>0</v>
      </c>
      <c r="BA313" s="2">
        <f t="shared" si="204"/>
        <v>0</v>
      </c>
      <c r="BB313" s="2">
        <f t="shared" si="204"/>
        <v>0</v>
      </c>
      <c r="BC313" s="2">
        <f t="shared" si="204"/>
        <v>0</v>
      </c>
      <c r="BD313" s="2">
        <f t="shared" si="204"/>
        <v>0</v>
      </c>
      <c r="BE313" s="2">
        <f t="shared" si="204"/>
        <v>0</v>
      </c>
      <c r="BF313" s="2">
        <f t="shared" si="204"/>
        <v>0</v>
      </c>
      <c r="BG313" s="2">
        <f t="shared" si="204"/>
        <v>0</v>
      </c>
      <c r="BH313" s="2">
        <f t="shared" si="204"/>
        <v>0</v>
      </c>
      <c r="BI313" s="2">
        <f t="shared" si="204"/>
        <v>0</v>
      </c>
      <c r="BJ313" s="2">
        <f t="shared" si="204"/>
        <v>0</v>
      </c>
      <c r="BK313" s="2">
        <f t="shared" si="204"/>
        <v>0</v>
      </c>
      <c r="BL313" s="2">
        <f t="shared" si="204"/>
        <v>0</v>
      </c>
      <c r="BM313" s="2">
        <f t="shared" si="204"/>
        <v>0</v>
      </c>
      <c r="BN313" s="2">
        <f t="shared" si="204"/>
        <v>0</v>
      </c>
      <c r="BO313" s="2">
        <f t="shared" si="204"/>
        <v>0</v>
      </c>
      <c r="BP313" s="2">
        <f t="shared" si="204"/>
        <v>0</v>
      </c>
      <c r="BQ313" s="2">
        <f t="shared" si="204"/>
        <v>0</v>
      </c>
      <c r="BR313" s="2">
        <f t="shared" si="204"/>
        <v>0</v>
      </c>
      <c r="BS313" s="2">
        <f t="shared" si="204"/>
        <v>0</v>
      </c>
      <c r="BT313" s="2">
        <f t="shared" si="204"/>
        <v>0</v>
      </c>
      <c r="BU313" s="2">
        <f t="shared" si="204"/>
        <v>0</v>
      </c>
      <c r="BV313" s="2">
        <f t="shared" si="204"/>
        <v>0</v>
      </c>
      <c r="BW313" s="2">
        <f t="shared" si="204"/>
        <v>0</v>
      </c>
      <c r="BX313" s="2">
        <f t="shared" si="204"/>
        <v>0</v>
      </c>
      <c r="BY313" s="2">
        <f t="shared" si="204"/>
        <v>0</v>
      </c>
      <c r="BZ313" s="2">
        <f t="shared" si="204"/>
        <v>0</v>
      </c>
      <c r="CA313" s="2">
        <f t="shared" ref="CA313:DF313" si="205">CA369</f>
        <v>116684.16</v>
      </c>
      <c r="CB313" s="2">
        <f t="shared" si="205"/>
        <v>35845.040000000001</v>
      </c>
      <c r="CC313" s="2">
        <f t="shared" si="205"/>
        <v>80839.12</v>
      </c>
      <c r="CD313" s="2">
        <f t="shared" si="205"/>
        <v>0</v>
      </c>
      <c r="CE313" s="2">
        <f t="shared" si="205"/>
        <v>0</v>
      </c>
      <c r="CF313" s="2">
        <f t="shared" si="205"/>
        <v>0</v>
      </c>
      <c r="CG313" s="2">
        <f t="shared" si="205"/>
        <v>0</v>
      </c>
      <c r="CH313" s="2">
        <f t="shared" si="205"/>
        <v>0</v>
      </c>
      <c r="CI313" s="2">
        <f t="shared" si="205"/>
        <v>0</v>
      </c>
      <c r="CJ313" s="2">
        <f t="shared" si="205"/>
        <v>0</v>
      </c>
      <c r="CK313" s="2">
        <f t="shared" si="205"/>
        <v>0</v>
      </c>
      <c r="CL313" s="2">
        <f t="shared" si="205"/>
        <v>0</v>
      </c>
      <c r="CM313" s="2">
        <f t="shared" si="205"/>
        <v>0</v>
      </c>
      <c r="CN313" s="2">
        <f t="shared" si="205"/>
        <v>0</v>
      </c>
      <c r="CO313" s="2">
        <f t="shared" si="205"/>
        <v>0</v>
      </c>
      <c r="CP313" s="2">
        <f t="shared" si="205"/>
        <v>0</v>
      </c>
      <c r="CQ313" s="2">
        <f t="shared" si="205"/>
        <v>0</v>
      </c>
      <c r="CR313" s="2">
        <f t="shared" si="205"/>
        <v>0</v>
      </c>
      <c r="CS313" s="2">
        <f t="shared" si="205"/>
        <v>0</v>
      </c>
      <c r="CT313" s="2">
        <f t="shared" si="205"/>
        <v>0</v>
      </c>
      <c r="CU313" s="2">
        <f t="shared" si="205"/>
        <v>0</v>
      </c>
      <c r="CV313" s="2">
        <f t="shared" si="205"/>
        <v>0</v>
      </c>
      <c r="CW313" s="2">
        <f t="shared" si="205"/>
        <v>0</v>
      </c>
      <c r="CX313" s="2">
        <f t="shared" si="205"/>
        <v>0</v>
      </c>
      <c r="CY313" s="2">
        <f t="shared" si="205"/>
        <v>0</v>
      </c>
      <c r="CZ313" s="2">
        <f t="shared" si="205"/>
        <v>0</v>
      </c>
      <c r="DA313" s="2">
        <f t="shared" si="205"/>
        <v>0</v>
      </c>
      <c r="DB313" s="2">
        <f t="shared" si="205"/>
        <v>0</v>
      </c>
      <c r="DC313" s="2">
        <f t="shared" si="205"/>
        <v>0</v>
      </c>
      <c r="DD313" s="2">
        <f t="shared" si="205"/>
        <v>0</v>
      </c>
      <c r="DE313" s="2">
        <f t="shared" si="205"/>
        <v>0</v>
      </c>
      <c r="DF313" s="2">
        <f t="shared" si="205"/>
        <v>0</v>
      </c>
      <c r="DG313" s="3">
        <f t="shared" ref="DG313:EL313" si="206">DG369</f>
        <v>0</v>
      </c>
      <c r="DH313" s="3">
        <f t="shared" si="206"/>
        <v>0</v>
      </c>
      <c r="DI313" s="3">
        <f t="shared" si="206"/>
        <v>0</v>
      </c>
      <c r="DJ313" s="3">
        <f t="shared" si="206"/>
        <v>0</v>
      </c>
      <c r="DK313" s="3">
        <f t="shared" si="206"/>
        <v>0</v>
      </c>
      <c r="DL313" s="3">
        <f t="shared" si="206"/>
        <v>0</v>
      </c>
      <c r="DM313" s="3">
        <f t="shared" si="206"/>
        <v>0</v>
      </c>
      <c r="DN313" s="3">
        <f t="shared" si="206"/>
        <v>0</v>
      </c>
      <c r="DO313" s="3">
        <f t="shared" si="206"/>
        <v>0</v>
      </c>
      <c r="DP313" s="3">
        <f t="shared" si="206"/>
        <v>0</v>
      </c>
      <c r="DQ313" s="3">
        <f t="shared" si="206"/>
        <v>0</v>
      </c>
      <c r="DR313" s="3">
        <f t="shared" si="206"/>
        <v>0</v>
      </c>
      <c r="DS313" s="3">
        <f t="shared" si="206"/>
        <v>0</v>
      </c>
      <c r="DT313" s="3">
        <f t="shared" si="206"/>
        <v>0</v>
      </c>
      <c r="DU313" s="3">
        <f t="shared" si="206"/>
        <v>0</v>
      </c>
      <c r="DV313" s="3">
        <f t="shared" si="206"/>
        <v>0</v>
      </c>
      <c r="DW313" s="3">
        <f t="shared" si="206"/>
        <v>0</v>
      </c>
      <c r="DX313" s="3">
        <f t="shared" si="206"/>
        <v>0</v>
      </c>
      <c r="DY313" s="3">
        <f t="shared" si="206"/>
        <v>0</v>
      </c>
      <c r="DZ313" s="3">
        <f t="shared" si="206"/>
        <v>0</v>
      </c>
      <c r="EA313" s="3">
        <f t="shared" si="206"/>
        <v>0</v>
      </c>
      <c r="EB313" s="3">
        <f t="shared" si="206"/>
        <v>0</v>
      </c>
      <c r="EC313" s="3">
        <f t="shared" si="206"/>
        <v>0</v>
      </c>
      <c r="ED313" s="3">
        <f t="shared" si="206"/>
        <v>0</v>
      </c>
      <c r="EE313" s="3">
        <f t="shared" si="206"/>
        <v>0</v>
      </c>
      <c r="EF313" s="3">
        <f t="shared" si="206"/>
        <v>0</v>
      </c>
      <c r="EG313" s="3">
        <f t="shared" si="206"/>
        <v>0</v>
      </c>
      <c r="EH313" s="3">
        <f t="shared" si="206"/>
        <v>0</v>
      </c>
      <c r="EI313" s="3">
        <f t="shared" si="206"/>
        <v>0</v>
      </c>
      <c r="EJ313" s="3">
        <f t="shared" si="206"/>
        <v>0</v>
      </c>
      <c r="EK313" s="3">
        <f t="shared" si="206"/>
        <v>0</v>
      </c>
      <c r="EL313" s="3">
        <f t="shared" si="206"/>
        <v>0</v>
      </c>
      <c r="EM313" s="3">
        <f t="shared" ref="EM313:FR313" si="207">EM369</f>
        <v>0</v>
      </c>
      <c r="EN313" s="3">
        <f t="shared" si="207"/>
        <v>0</v>
      </c>
      <c r="EO313" s="3">
        <f t="shared" si="207"/>
        <v>0</v>
      </c>
      <c r="EP313" s="3">
        <f t="shared" si="207"/>
        <v>0</v>
      </c>
      <c r="EQ313" s="3">
        <f t="shared" si="207"/>
        <v>0</v>
      </c>
      <c r="ER313" s="3">
        <f t="shared" si="207"/>
        <v>0</v>
      </c>
      <c r="ES313" s="3">
        <f t="shared" si="207"/>
        <v>0</v>
      </c>
      <c r="ET313" s="3">
        <f t="shared" si="207"/>
        <v>0</v>
      </c>
      <c r="EU313" s="3">
        <f t="shared" si="207"/>
        <v>0</v>
      </c>
      <c r="EV313" s="3">
        <f t="shared" si="207"/>
        <v>0</v>
      </c>
      <c r="EW313" s="3">
        <f t="shared" si="207"/>
        <v>0</v>
      </c>
      <c r="EX313" s="3">
        <f t="shared" si="207"/>
        <v>0</v>
      </c>
      <c r="EY313" s="3">
        <f t="shared" si="207"/>
        <v>0</v>
      </c>
      <c r="EZ313" s="3">
        <f t="shared" si="207"/>
        <v>0</v>
      </c>
      <c r="FA313" s="3">
        <f t="shared" si="207"/>
        <v>0</v>
      </c>
      <c r="FB313" s="3">
        <f t="shared" si="207"/>
        <v>0</v>
      </c>
      <c r="FC313" s="3">
        <f t="shared" si="207"/>
        <v>0</v>
      </c>
      <c r="FD313" s="3">
        <f t="shared" si="207"/>
        <v>0</v>
      </c>
      <c r="FE313" s="3">
        <f t="shared" si="207"/>
        <v>0</v>
      </c>
      <c r="FF313" s="3">
        <f t="shared" si="207"/>
        <v>0</v>
      </c>
      <c r="FG313" s="3">
        <f t="shared" si="207"/>
        <v>0</v>
      </c>
      <c r="FH313" s="3">
        <f t="shared" si="207"/>
        <v>0</v>
      </c>
      <c r="FI313" s="3">
        <f t="shared" si="207"/>
        <v>0</v>
      </c>
      <c r="FJ313" s="3">
        <f t="shared" si="207"/>
        <v>0</v>
      </c>
      <c r="FK313" s="3">
        <f t="shared" si="207"/>
        <v>0</v>
      </c>
      <c r="FL313" s="3">
        <f t="shared" si="207"/>
        <v>0</v>
      </c>
      <c r="FM313" s="3">
        <f t="shared" si="207"/>
        <v>0</v>
      </c>
      <c r="FN313" s="3">
        <f t="shared" si="207"/>
        <v>0</v>
      </c>
      <c r="FO313" s="3">
        <f t="shared" si="207"/>
        <v>0</v>
      </c>
      <c r="FP313" s="3">
        <f t="shared" si="207"/>
        <v>0</v>
      </c>
      <c r="FQ313" s="3">
        <f t="shared" si="207"/>
        <v>0</v>
      </c>
      <c r="FR313" s="3">
        <f t="shared" si="207"/>
        <v>0</v>
      </c>
      <c r="FS313" s="3">
        <f t="shared" ref="FS313:GX313" si="208">FS369</f>
        <v>0</v>
      </c>
      <c r="FT313" s="3">
        <f t="shared" si="208"/>
        <v>0</v>
      </c>
      <c r="FU313" s="3">
        <f t="shared" si="208"/>
        <v>0</v>
      </c>
      <c r="FV313" s="3">
        <f t="shared" si="208"/>
        <v>0</v>
      </c>
      <c r="FW313" s="3">
        <f t="shared" si="208"/>
        <v>0</v>
      </c>
      <c r="FX313" s="3">
        <f t="shared" si="208"/>
        <v>0</v>
      </c>
      <c r="FY313" s="3">
        <f t="shared" si="208"/>
        <v>0</v>
      </c>
      <c r="FZ313" s="3">
        <f t="shared" si="208"/>
        <v>0</v>
      </c>
      <c r="GA313" s="3">
        <f t="shared" si="208"/>
        <v>0</v>
      </c>
      <c r="GB313" s="3">
        <f t="shared" si="208"/>
        <v>0</v>
      </c>
      <c r="GC313" s="3">
        <f t="shared" si="208"/>
        <v>0</v>
      </c>
      <c r="GD313" s="3">
        <f t="shared" si="208"/>
        <v>0</v>
      </c>
      <c r="GE313" s="3">
        <f t="shared" si="208"/>
        <v>0</v>
      </c>
      <c r="GF313" s="3">
        <f t="shared" si="208"/>
        <v>0</v>
      </c>
      <c r="GG313" s="3">
        <f t="shared" si="208"/>
        <v>0</v>
      </c>
      <c r="GH313" s="3">
        <f t="shared" si="208"/>
        <v>0</v>
      </c>
      <c r="GI313" s="3">
        <f t="shared" si="208"/>
        <v>0</v>
      </c>
      <c r="GJ313" s="3">
        <f t="shared" si="208"/>
        <v>0</v>
      </c>
      <c r="GK313" s="3">
        <f t="shared" si="208"/>
        <v>0</v>
      </c>
      <c r="GL313" s="3">
        <f t="shared" si="208"/>
        <v>0</v>
      </c>
      <c r="GM313" s="3">
        <f t="shared" si="208"/>
        <v>0</v>
      </c>
      <c r="GN313" s="3">
        <f t="shared" si="208"/>
        <v>0</v>
      </c>
      <c r="GO313" s="3">
        <f t="shared" si="208"/>
        <v>0</v>
      </c>
      <c r="GP313" s="3">
        <f t="shared" si="208"/>
        <v>0</v>
      </c>
      <c r="GQ313" s="3">
        <f t="shared" si="208"/>
        <v>0</v>
      </c>
      <c r="GR313" s="3">
        <f t="shared" si="208"/>
        <v>0</v>
      </c>
      <c r="GS313" s="3">
        <f t="shared" si="208"/>
        <v>0</v>
      </c>
      <c r="GT313" s="3">
        <f t="shared" si="208"/>
        <v>0</v>
      </c>
      <c r="GU313" s="3">
        <f t="shared" si="208"/>
        <v>0</v>
      </c>
      <c r="GV313" s="3">
        <f t="shared" si="208"/>
        <v>0</v>
      </c>
      <c r="GW313" s="3">
        <f t="shared" si="208"/>
        <v>0</v>
      </c>
      <c r="GX313" s="3">
        <f t="shared" si="208"/>
        <v>0</v>
      </c>
    </row>
    <row r="315" spans="1:245" x14ac:dyDescent="0.2">
      <c r="A315">
        <v>17</v>
      </c>
      <c r="B315">
        <v>1</v>
      </c>
      <c r="C315">
        <f>ROW(SmtRes!A480)</f>
        <v>480</v>
      </c>
      <c r="D315">
        <f>ROW(EtalonRes!A482)</f>
        <v>482</v>
      </c>
      <c r="E315" t="s">
        <v>497</v>
      </c>
      <c r="F315" t="s">
        <v>498</v>
      </c>
      <c r="G315" t="s">
        <v>499</v>
      </c>
      <c r="H315" t="s">
        <v>62</v>
      </c>
      <c r="I315">
        <f>ROUND(1/100,7)</f>
        <v>0.01</v>
      </c>
      <c r="J315">
        <v>0</v>
      </c>
      <c r="K315">
        <f>ROUND(1/100,7)</f>
        <v>0.01</v>
      </c>
      <c r="O315">
        <f t="shared" ref="O315:O346" si="209">ROUND(CP315,2)</f>
        <v>1044.1400000000001</v>
      </c>
      <c r="P315">
        <f>SUMIF(SmtRes!AQ472:'SmtRes'!AQ480,"=1",SmtRes!DF472:'SmtRes'!DF480)</f>
        <v>0</v>
      </c>
      <c r="Q315">
        <f>SUMIF(SmtRes!AQ472:'SmtRes'!AQ480,"=1",SmtRes!DG472:'SmtRes'!DG480)</f>
        <v>549.35</v>
      </c>
      <c r="R315">
        <f>SUMIF(SmtRes!AQ472:'SmtRes'!AQ480,"=1",SmtRes!DH472:'SmtRes'!DH480)</f>
        <v>174.42000000000002</v>
      </c>
      <c r="S315">
        <f>SUMIF(SmtRes!AQ472:'SmtRes'!AQ480,"=1",SmtRes!DI472:'SmtRes'!DI480)</f>
        <v>320.37</v>
      </c>
      <c r="T315">
        <f t="shared" ref="T315:T346" si="210">ROUND(CU315*I315,2)</f>
        <v>0</v>
      </c>
      <c r="U315">
        <f>SUMIF(SmtRes!AQ472:'SmtRes'!AQ480,"=1",SmtRes!CV472:'SmtRes'!CV480)</f>
        <v>0.65200000000000002</v>
      </c>
      <c r="V315">
        <f>SUMIF(SmtRes!AQ472:'SmtRes'!AQ480,"=1",SmtRes!CW472:'SmtRes'!CW480)</f>
        <v>0.24609999999999999</v>
      </c>
      <c r="W315">
        <f t="shared" ref="W315:W346" si="211">ROUND(CX315*I315,2)</f>
        <v>0</v>
      </c>
      <c r="X315">
        <f t="shared" ref="X315:X346" si="212">ROUND(CY315,2)</f>
        <v>544.27</v>
      </c>
      <c r="Y315">
        <f t="shared" ref="Y315:Y346" si="213">ROUND(CZ315,2)</f>
        <v>361.2</v>
      </c>
      <c r="AA315">
        <v>449016111</v>
      </c>
      <c r="AB315">
        <f t="shared" ref="AB315:AB346" si="214">ROUND((AC315+AD315+AF315),6)</f>
        <v>72271.624400000001</v>
      </c>
      <c r="AC315">
        <f>ROUND((0),6)</f>
        <v>0</v>
      </c>
      <c r="AD315">
        <f>ROUND((((SUM(SmtRes!BR472:'SmtRes'!BR480))-(SUM(SmtRes!BS472:'SmtRes'!BS480)))+AE315),6)</f>
        <v>40234.952400000002</v>
      </c>
      <c r="AE315">
        <f>ROUND((SUM(SmtRes!BS472:'SmtRes'!BS480)),6)</f>
        <v>17441.182199999999</v>
      </c>
      <c r="AF315">
        <f>ROUND((SUM(SmtRes!BT472:'SmtRes'!BT480)),6)</f>
        <v>32036.671999999999</v>
      </c>
      <c r="AG315">
        <f t="shared" ref="AG315:AG346" si="215">ROUND((AP315),6)</f>
        <v>0</v>
      </c>
      <c r="AH315">
        <f>(SUM(SmtRes!BU472:'SmtRes'!BU480))</f>
        <v>65.2</v>
      </c>
      <c r="AI315">
        <f>(SUM(SmtRes!BV472:'SmtRes'!BV480))</f>
        <v>24.61</v>
      </c>
      <c r="AJ315">
        <f t="shared" ref="AJ315:AJ346" si="216">(AS315)</f>
        <v>0</v>
      </c>
      <c r="AK315">
        <v>89712.806600000011</v>
      </c>
      <c r="AL315">
        <v>0</v>
      </c>
      <c r="AM315">
        <v>40234.952400000002</v>
      </c>
      <c r="AN315">
        <v>17441.182200000003</v>
      </c>
      <c r="AO315">
        <v>32036.672000000002</v>
      </c>
      <c r="AP315">
        <v>0</v>
      </c>
      <c r="AQ315">
        <v>65.2</v>
      </c>
      <c r="AR315">
        <v>24.61</v>
      </c>
      <c r="AS315">
        <v>0</v>
      </c>
      <c r="AT315">
        <v>110</v>
      </c>
      <c r="AU315">
        <v>73</v>
      </c>
      <c r="AV315">
        <v>1</v>
      </c>
      <c r="AW315">
        <v>1</v>
      </c>
      <c r="AZ315">
        <v>1</v>
      </c>
      <c r="BA315">
        <v>1</v>
      </c>
      <c r="BB315">
        <v>1</v>
      </c>
      <c r="BC315">
        <v>1</v>
      </c>
      <c r="BD315" t="s">
        <v>3</v>
      </c>
      <c r="BE315" t="s">
        <v>3</v>
      </c>
      <c r="BF315" t="s">
        <v>3</v>
      </c>
      <c r="BG315" t="s">
        <v>3</v>
      </c>
      <c r="BH315">
        <v>0</v>
      </c>
      <c r="BI315">
        <v>1</v>
      </c>
      <c r="BJ315" t="s">
        <v>500</v>
      </c>
      <c r="BM315">
        <v>7001</v>
      </c>
      <c r="BN315">
        <v>0</v>
      </c>
      <c r="BO315" t="s">
        <v>3</v>
      </c>
      <c r="BP315">
        <v>0</v>
      </c>
      <c r="BQ315">
        <v>2</v>
      </c>
      <c r="BR315">
        <v>0</v>
      </c>
      <c r="BS315">
        <v>1</v>
      </c>
      <c r="BT315">
        <v>1</v>
      </c>
      <c r="BU315">
        <v>1</v>
      </c>
      <c r="BV315">
        <v>1</v>
      </c>
      <c r="BW315">
        <v>1</v>
      </c>
      <c r="BX315">
        <v>1</v>
      </c>
      <c r="BY315" t="s">
        <v>3</v>
      </c>
      <c r="BZ315">
        <v>110</v>
      </c>
      <c r="CA315">
        <v>73</v>
      </c>
      <c r="CB315" t="s">
        <v>3</v>
      </c>
      <c r="CE315">
        <v>0</v>
      </c>
      <c r="CF315">
        <v>0</v>
      </c>
      <c r="CG315">
        <v>0</v>
      </c>
      <c r="CM315">
        <v>0</v>
      </c>
      <c r="CN315" t="s">
        <v>3</v>
      </c>
      <c r="CO315">
        <v>0</v>
      </c>
      <c r="CP315">
        <f t="shared" ref="CP315:CP346" si="217">(P315+Q315+S315+R315)</f>
        <v>1044.1400000000001</v>
      </c>
      <c r="CQ315">
        <f>SUMIF(SmtRes!AQ472:'SmtRes'!AQ480,"=1",SmtRes!AA472:'SmtRes'!AA480)</f>
        <v>0</v>
      </c>
      <c r="CR315">
        <f>SUMIF(SmtRes!AQ472:'SmtRes'!AQ480,"=1",SmtRes!AB472:'SmtRes'!AB480)</f>
        <v>4771.8599999999997</v>
      </c>
      <c r="CS315">
        <f>SUMIF(SmtRes!AQ472:'SmtRes'!AQ480,"=1",SmtRes!AC472:'SmtRes'!AC480)</f>
        <v>1884.88</v>
      </c>
      <c r="CT315">
        <f>SUMIF(SmtRes!AQ472:'SmtRes'!AQ480,"=1",SmtRes!AD472:'SmtRes'!AD480)</f>
        <v>491.36</v>
      </c>
      <c r="CU315">
        <f t="shared" ref="CU315:CU346" si="218">AG315</f>
        <v>0</v>
      </c>
      <c r="CV315">
        <f>SUMIF(SmtRes!AQ472:'SmtRes'!AQ480,"=1",SmtRes!BU472:'SmtRes'!BU480)</f>
        <v>65.2</v>
      </c>
      <c r="CW315">
        <f>SUMIF(SmtRes!AQ472:'SmtRes'!AQ480,"=1",SmtRes!BV472:'SmtRes'!BV480)</f>
        <v>24.61</v>
      </c>
      <c r="CX315">
        <f t="shared" ref="CX315:CX346" si="219">AJ315</f>
        <v>0</v>
      </c>
      <c r="CY315">
        <f t="shared" ref="CY315:CY346" si="220">(((S315+R315)*AT315)/100)</f>
        <v>544.26900000000001</v>
      </c>
      <c r="CZ315">
        <f t="shared" ref="CZ315:CZ346" si="221">(((S315+R315)*AU315)/100)</f>
        <v>361.19669999999996</v>
      </c>
      <c r="DC315" t="s">
        <v>3</v>
      </c>
      <c r="DD315" t="s">
        <v>135</v>
      </c>
      <c r="DE315" t="s">
        <v>3</v>
      </c>
      <c r="DF315" t="s">
        <v>3</v>
      </c>
      <c r="DG315" t="s">
        <v>3</v>
      </c>
      <c r="DH315" t="s">
        <v>3</v>
      </c>
      <c r="DI315" t="s">
        <v>3</v>
      </c>
      <c r="DJ315" t="s">
        <v>3</v>
      </c>
      <c r="DK315" t="s">
        <v>3</v>
      </c>
      <c r="DL315" t="s">
        <v>3</v>
      </c>
      <c r="DM315" t="s">
        <v>3</v>
      </c>
      <c r="DN315">
        <v>0</v>
      </c>
      <c r="DO315">
        <v>0</v>
      </c>
      <c r="DP315">
        <v>1</v>
      </c>
      <c r="DQ315">
        <v>1</v>
      </c>
      <c r="DU315">
        <v>1013</v>
      </c>
      <c r="DV315" t="s">
        <v>62</v>
      </c>
      <c r="DW315" t="s">
        <v>62</v>
      </c>
      <c r="DX315">
        <v>1</v>
      </c>
      <c r="DZ315" t="s">
        <v>3</v>
      </c>
      <c r="EA315" t="s">
        <v>3</v>
      </c>
      <c r="EB315" t="s">
        <v>3</v>
      </c>
      <c r="EC315" t="s">
        <v>3</v>
      </c>
      <c r="EE315">
        <v>416980018</v>
      </c>
      <c r="EF315">
        <v>2</v>
      </c>
      <c r="EG315" t="s">
        <v>40</v>
      </c>
      <c r="EH315">
        <v>7</v>
      </c>
      <c r="EI315" t="s">
        <v>41</v>
      </c>
      <c r="EJ315">
        <v>1</v>
      </c>
      <c r="EK315">
        <v>7001</v>
      </c>
      <c r="EL315" t="s">
        <v>41</v>
      </c>
      <c r="EM315" t="s">
        <v>42</v>
      </c>
      <c r="EO315" t="s">
        <v>3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65.2</v>
      </c>
      <c r="EX315">
        <v>24.61</v>
      </c>
      <c r="EY315">
        <v>0</v>
      </c>
      <c r="FQ315">
        <v>0</v>
      </c>
      <c r="FR315">
        <v>0</v>
      </c>
      <c r="FS315">
        <v>0</v>
      </c>
      <c r="FX315">
        <v>110</v>
      </c>
      <c r="FY315">
        <v>73</v>
      </c>
      <c r="GA315" t="s">
        <v>3</v>
      </c>
      <c r="GD315">
        <v>1</v>
      </c>
      <c r="GF315">
        <v>1183983921</v>
      </c>
      <c r="GG315">
        <v>2</v>
      </c>
      <c r="GH315">
        <v>1</v>
      </c>
      <c r="GI315">
        <v>-2</v>
      </c>
      <c r="GJ315">
        <v>0</v>
      </c>
      <c r="GK315">
        <v>0</v>
      </c>
      <c r="GL315">
        <f t="shared" ref="GL315:GL346" si="222">ROUND(IF(AND(BH315=3,BI315=3,FS315&lt;&gt;0),P315,0),2)</f>
        <v>0</v>
      </c>
      <c r="GM315">
        <f t="shared" ref="GM315:GM346" si="223">ROUND(O315+X315+Y315,2)+GX315</f>
        <v>1949.61</v>
      </c>
      <c r="GN315">
        <f t="shared" ref="GN315:GN346" si="224">IF(OR(BI315=0,BI315=1),GM315-GX315,0)</f>
        <v>1949.61</v>
      </c>
      <c r="GO315">
        <f t="shared" ref="GO315:GO346" si="225">IF(BI315=2,GM315-GX315,0)</f>
        <v>0</v>
      </c>
      <c r="GP315">
        <f t="shared" ref="GP315:GP346" si="226">IF(BI315=4,GM315-GX315,0)</f>
        <v>0</v>
      </c>
      <c r="GR315">
        <v>0</v>
      </c>
      <c r="GS315">
        <v>0</v>
      </c>
      <c r="GT315">
        <v>0</v>
      </c>
      <c r="GU315" t="s">
        <v>3</v>
      </c>
      <c r="GV315">
        <f t="shared" ref="GV315:GV346" si="227">ROUND((GT315),6)</f>
        <v>0</v>
      </c>
      <c r="GW315">
        <v>1</v>
      </c>
      <c r="GX315">
        <f t="shared" ref="GX315:GX346" si="228">ROUND(HC315*I315,2)</f>
        <v>0</v>
      </c>
      <c r="HA315">
        <v>0</v>
      </c>
      <c r="HB315">
        <v>0</v>
      </c>
      <c r="HC315">
        <f t="shared" ref="HC315:HC346" si="229">GV315*GW315</f>
        <v>0</v>
      </c>
      <c r="HE315" t="s">
        <v>3</v>
      </c>
      <c r="HF315" t="s">
        <v>3</v>
      </c>
      <c r="HM315" t="s">
        <v>3</v>
      </c>
      <c r="HN315" t="s">
        <v>44</v>
      </c>
      <c r="HO315" t="s">
        <v>45</v>
      </c>
      <c r="HP315" t="s">
        <v>41</v>
      </c>
      <c r="HQ315" t="s">
        <v>41</v>
      </c>
      <c r="HS315">
        <v>0</v>
      </c>
      <c r="IK315">
        <v>0</v>
      </c>
    </row>
    <row r="316" spans="1:245" x14ac:dyDescent="0.2">
      <c r="A316">
        <v>18</v>
      </c>
      <c r="B316">
        <v>1</v>
      </c>
      <c r="C316">
        <v>479</v>
      </c>
      <c r="E316" t="s">
        <v>501</v>
      </c>
      <c r="F316" t="s">
        <v>502</v>
      </c>
      <c r="G316" t="s">
        <v>503</v>
      </c>
      <c r="H316" t="s">
        <v>49</v>
      </c>
      <c r="I316">
        <f>I315*J316</f>
        <v>0</v>
      </c>
      <c r="J316">
        <v>0</v>
      </c>
      <c r="K316">
        <v>9.6</v>
      </c>
      <c r="O316">
        <f t="shared" si="209"/>
        <v>0</v>
      </c>
      <c r="P316">
        <f>ROUND(CQ316*I316,2)</f>
        <v>0</v>
      </c>
      <c r="Q316">
        <f>ROUND(CR316*I316,2)</f>
        <v>0</v>
      </c>
      <c r="R316">
        <f>ROUND(CS316*I316,2)</f>
        <v>0</v>
      </c>
      <c r="S316">
        <f>ROUND(CT316*I316,2)</f>
        <v>0</v>
      </c>
      <c r="T316">
        <f t="shared" si="210"/>
        <v>0</v>
      </c>
      <c r="U316">
        <f>ROUND(CV316*I316,7)</f>
        <v>0</v>
      </c>
      <c r="V316">
        <f>ROUND(CW316*I316,7)</f>
        <v>0</v>
      </c>
      <c r="W316">
        <f t="shared" si="211"/>
        <v>0</v>
      </c>
      <c r="X316">
        <f t="shared" si="212"/>
        <v>0</v>
      </c>
      <c r="Y316">
        <f t="shared" si="213"/>
        <v>0</v>
      </c>
      <c r="AA316">
        <v>449016111</v>
      </c>
      <c r="AB316">
        <f t="shared" si="214"/>
        <v>0</v>
      </c>
      <c r="AC316">
        <f>ROUND((ES316),6)</f>
        <v>0</v>
      </c>
      <c r="AD316">
        <f>ROUND((((ET316)-(EU316))+AE316),6)</f>
        <v>0</v>
      </c>
      <c r="AE316">
        <f>ROUND((EU316),6)</f>
        <v>0</v>
      </c>
      <c r="AF316">
        <f>ROUND((EV316),6)</f>
        <v>0</v>
      </c>
      <c r="AG316">
        <f t="shared" si="215"/>
        <v>0</v>
      </c>
      <c r="AH316">
        <f>(EW316)</f>
        <v>0</v>
      </c>
      <c r="AI316">
        <f>(EX316)</f>
        <v>0</v>
      </c>
      <c r="AJ316">
        <f t="shared" si="216"/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110</v>
      </c>
      <c r="AU316">
        <v>73</v>
      </c>
      <c r="AV316">
        <v>1</v>
      </c>
      <c r="AW316">
        <v>1</v>
      </c>
      <c r="AZ316">
        <v>1</v>
      </c>
      <c r="BA316">
        <v>1</v>
      </c>
      <c r="BB316">
        <v>1</v>
      </c>
      <c r="BC316">
        <v>1</v>
      </c>
      <c r="BD316" t="s">
        <v>3</v>
      </c>
      <c r="BE316" t="s">
        <v>3</v>
      </c>
      <c r="BF316" t="s">
        <v>3</v>
      </c>
      <c r="BG316" t="s">
        <v>3</v>
      </c>
      <c r="BH316">
        <v>3</v>
      </c>
      <c r="BI316">
        <v>1</v>
      </c>
      <c r="BJ316" t="s">
        <v>3</v>
      </c>
      <c r="BM316">
        <v>7001</v>
      </c>
      <c r="BN316">
        <v>0</v>
      </c>
      <c r="BO316" t="s">
        <v>3</v>
      </c>
      <c r="BP316">
        <v>0</v>
      </c>
      <c r="BQ316">
        <v>2</v>
      </c>
      <c r="BR316">
        <v>0</v>
      </c>
      <c r="BS316">
        <v>1</v>
      </c>
      <c r="BT316">
        <v>1</v>
      </c>
      <c r="BU316">
        <v>1</v>
      </c>
      <c r="BV316">
        <v>1</v>
      </c>
      <c r="BW316">
        <v>1</v>
      </c>
      <c r="BX316">
        <v>1</v>
      </c>
      <c r="BY316" t="s">
        <v>3</v>
      </c>
      <c r="BZ316">
        <v>110</v>
      </c>
      <c r="CA316">
        <v>73</v>
      </c>
      <c r="CB316" t="s">
        <v>3</v>
      </c>
      <c r="CE316">
        <v>0</v>
      </c>
      <c r="CF316">
        <v>0</v>
      </c>
      <c r="CG316">
        <v>0</v>
      </c>
      <c r="CM316">
        <v>0</v>
      </c>
      <c r="CN316" t="s">
        <v>3</v>
      </c>
      <c r="CO316">
        <v>0</v>
      </c>
      <c r="CP316">
        <f t="shared" si="217"/>
        <v>0</v>
      </c>
      <c r="CQ316">
        <f>ROUND(AL316*BC316,2)</f>
        <v>0</v>
      </c>
      <c r="CR316">
        <f>ROUND(AM316*BB316,2)</f>
        <v>0</v>
      </c>
      <c r="CS316">
        <f>ROUND(AN316*BS316,2)</f>
        <v>0</v>
      </c>
      <c r="CT316">
        <f>ROUND(AO316*BA316,2)</f>
        <v>0</v>
      </c>
      <c r="CU316">
        <f t="shared" si="218"/>
        <v>0</v>
      </c>
      <c r="CV316">
        <f>AH316</f>
        <v>0</v>
      </c>
      <c r="CW316">
        <f>AI316</f>
        <v>0</v>
      </c>
      <c r="CX316">
        <f t="shared" si="219"/>
        <v>0</v>
      </c>
      <c r="CY316">
        <f t="shared" si="220"/>
        <v>0</v>
      </c>
      <c r="CZ316">
        <f t="shared" si="221"/>
        <v>0</v>
      </c>
      <c r="DC316" t="s">
        <v>3</v>
      </c>
      <c r="DD316" t="s">
        <v>3</v>
      </c>
      <c r="DE316" t="s">
        <v>3</v>
      </c>
      <c r="DF316" t="s">
        <v>3</v>
      </c>
      <c r="DG316" t="s">
        <v>3</v>
      </c>
      <c r="DH316" t="s">
        <v>3</v>
      </c>
      <c r="DI316" t="s">
        <v>3</v>
      </c>
      <c r="DJ316" t="s">
        <v>3</v>
      </c>
      <c r="DK316" t="s">
        <v>3</v>
      </c>
      <c r="DL316" t="s">
        <v>3</v>
      </c>
      <c r="DM316" t="s">
        <v>3</v>
      </c>
      <c r="DN316">
        <v>0</v>
      </c>
      <c r="DO316">
        <v>0</v>
      </c>
      <c r="DP316">
        <v>1</v>
      </c>
      <c r="DQ316">
        <v>1</v>
      </c>
      <c r="DU316">
        <v>1007</v>
      </c>
      <c r="DV316" t="s">
        <v>49</v>
      </c>
      <c r="DW316" t="s">
        <v>49</v>
      </c>
      <c r="DX316">
        <v>1</v>
      </c>
      <c r="DZ316" t="s">
        <v>3</v>
      </c>
      <c r="EA316" t="s">
        <v>3</v>
      </c>
      <c r="EB316" t="s">
        <v>3</v>
      </c>
      <c r="EC316" t="s">
        <v>3</v>
      </c>
      <c r="EE316">
        <v>416980018</v>
      </c>
      <c r="EF316">
        <v>2</v>
      </c>
      <c r="EG316" t="s">
        <v>40</v>
      </c>
      <c r="EH316">
        <v>7</v>
      </c>
      <c r="EI316" t="s">
        <v>41</v>
      </c>
      <c r="EJ316">
        <v>1</v>
      </c>
      <c r="EK316">
        <v>7001</v>
      </c>
      <c r="EL316" t="s">
        <v>41</v>
      </c>
      <c r="EM316" t="s">
        <v>42</v>
      </c>
      <c r="EO316" t="s">
        <v>3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FQ316">
        <v>0</v>
      </c>
      <c r="FR316">
        <v>0</v>
      </c>
      <c r="FS316">
        <v>0</v>
      </c>
      <c r="FX316">
        <v>110</v>
      </c>
      <c r="FY316">
        <v>73</v>
      </c>
      <c r="GA316" t="s">
        <v>3</v>
      </c>
      <c r="GD316">
        <v>1</v>
      </c>
      <c r="GF316">
        <v>220090467</v>
      </c>
      <c r="GG316">
        <v>2</v>
      </c>
      <c r="GH316">
        <v>1</v>
      </c>
      <c r="GI316">
        <v>-2</v>
      </c>
      <c r="GJ316">
        <v>0</v>
      </c>
      <c r="GK316">
        <v>0</v>
      </c>
      <c r="GL316">
        <f t="shared" si="222"/>
        <v>0</v>
      </c>
      <c r="GM316">
        <f t="shared" si="223"/>
        <v>0</v>
      </c>
      <c r="GN316">
        <f t="shared" si="224"/>
        <v>0</v>
      </c>
      <c r="GO316">
        <f t="shared" si="225"/>
        <v>0</v>
      </c>
      <c r="GP316">
        <f t="shared" si="226"/>
        <v>0</v>
      </c>
      <c r="GR316">
        <v>0</v>
      </c>
      <c r="GS316">
        <v>0</v>
      </c>
      <c r="GT316">
        <v>0</v>
      </c>
      <c r="GU316" t="s">
        <v>3</v>
      </c>
      <c r="GV316">
        <f t="shared" si="227"/>
        <v>0</v>
      </c>
      <c r="GW316">
        <v>1</v>
      </c>
      <c r="GX316">
        <f t="shared" si="228"/>
        <v>0</v>
      </c>
      <c r="HA316">
        <v>0</v>
      </c>
      <c r="HB316">
        <v>0</v>
      </c>
      <c r="HC316">
        <f t="shared" si="229"/>
        <v>0</v>
      </c>
      <c r="HE316" t="s">
        <v>3</v>
      </c>
      <c r="HF316" t="s">
        <v>3</v>
      </c>
      <c r="HM316" t="s">
        <v>135</v>
      </c>
      <c r="HN316" t="s">
        <v>44</v>
      </c>
      <c r="HO316" t="s">
        <v>45</v>
      </c>
      <c r="HP316" t="s">
        <v>41</v>
      </c>
      <c r="HQ316" t="s">
        <v>41</v>
      </c>
      <c r="HS316">
        <v>0</v>
      </c>
      <c r="IK316">
        <v>0</v>
      </c>
    </row>
    <row r="317" spans="1:245" x14ac:dyDescent="0.2">
      <c r="A317">
        <v>18</v>
      </c>
      <c r="B317">
        <v>1</v>
      </c>
      <c r="C317">
        <v>480</v>
      </c>
      <c r="E317" t="s">
        <v>504</v>
      </c>
      <c r="F317" t="s">
        <v>505</v>
      </c>
      <c r="G317" t="s">
        <v>312</v>
      </c>
      <c r="H317" t="s">
        <v>32</v>
      </c>
      <c r="I317">
        <f>I315*J317</f>
        <v>0</v>
      </c>
      <c r="J317">
        <v>0</v>
      </c>
      <c r="K317">
        <v>100</v>
      </c>
      <c r="O317">
        <f t="shared" si="209"/>
        <v>0</v>
      </c>
      <c r="P317">
        <f>ROUND(CQ317*I317,2)</f>
        <v>0</v>
      </c>
      <c r="Q317">
        <f>ROUND(CR317*I317,2)</f>
        <v>0</v>
      </c>
      <c r="R317">
        <f>ROUND(CS317*I317,2)</f>
        <v>0</v>
      </c>
      <c r="S317">
        <f>ROUND(CT317*I317,2)</f>
        <v>0</v>
      </c>
      <c r="T317">
        <f t="shared" si="210"/>
        <v>0</v>
      </c>
      <c r="U317">
        <f>ROUND(CV317*I317,7)</f>
        <v>0</v>
      </c>
      <c r="V317">
        <f>ROUND(CW317*I317,7)</f>
        <v>0</v>
      </c>
      <c r="W317">
        <f t="shared" si="211"/>
        <v>0</v>
      </c>
      <c r="X317">
        <f t="shared" si="212"/>
        <v>0</v>
      </c>
      <c r="Y317">
        <f t="shared" si="213"/>
        <v>0</v>
      </c>
      <c r="AA317">
        <v>449016111</v>
      </c>
      <c r="AB317">
        <f t="shared" si="214"/>
        <v>0</v>
      </c>
      <c r="AC317">
        <f>ROUND((ES317),6)</f>
        <v>0</v>
      </c>
      <c r="AD317">
        <f>ROUND((((ET317)-(EU317))+AE317),6)</f>
        <v>0</v>
      </c>
      <c r="AE317">
        <f>ROUND((EU317),6)</f>
        <v>0</v>
      </c>
      <c r="AF317">
        <f>ROUND((EV317),6)</f>
        <v>0</v>
      </c>
      <c r="AG317">
        <f t="shared" si="215"/>
        <v>0</v>
      </c>
      <c r="AH317">
        <f>(EW317)</f>
        <v>0</v>
      </c>
      <c r="AI317">
        <f>(EX317)</f>
        <v>0</v>
      </c>
      <c r="AJ317">
        <f t="shared" si="216"/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110</v>
      </c>
      <c r="AU317">
        <v>73</v>
      </c>
      <c r="AV317">
        <v>1</v>
      </c>
      <c r="AW317">
        <v>1</v>
      </c>
      <c r="AZ317">
        <v>1</v>
      </c>
      <c r="BA317">
        <v>1</v>
      </c>
      <c r="BB317">
        <v>1</v>
      </c>
      <c r="BC317">
        <v>1</v>
      </c>
      <c r="BD317" t="s">
        <v>3</v>
      </c>
      <c r="BE317" t="s">
        <v>3</v>
      </c>
      <c r="BF317" t="s">
        <v>3</v>
      </c>
      <c r="BG317" t="s">
        <v>3</v>
      </c>
      <c r="BH317">
        <v>3</v>
      </c>
      <c r="BI317">
        <v>1</v>
      </c>
      <c r="BJ317" t="s">
        <v>3</v>
      </c>
      <c r="BM317">
        <v>7001</v>
      </c>
      <c r="BN317">
        <v>0</v>
      </c>
      <c r="BO317" t="s">
        <v>3</v>
      </c>
      <c r="BP317">
        <v>0</v>
      </c>
      <c r="BQ317">
        <v>2</v>
      </c>
      <c r="BR317">
        <v>0</v>
      </c>
      <c r="BS317">
        <v>1</v>
      </c>
      <c r="BT317">
        <v>1</v>
      </c>
      <c r="BU317">
        <v>1</v>
      </c>
      <c r="BV317">
        <v>1</v>
      </c>
      <c r="BW317">
        <v>1</v>
      </c>
      <c r="BX317">
        <v>1</v>
      </c>
      <c r="BY317" t="s">
        <v>3</v>
      </c>
      <c r="BZ317">
        <v>110</v>
      </c>
      <c r="CA317">
        <v>73</v>
      </c>
      <c r="CB317" t="s">
        <v>3</v>
      </c>
      <c r="CE317">
        <v>0</v>
      </c>
      <c r="CF317">
        <v>0</v>
      </c>
      <c r="CG317">
        <v>0</v>
      </c>
      <c r="CM317">
        <v>0</v>
      </c>
      <c r="CN317" t="s">
        <v>3</v>
      </c>
      <c r="CO317">
        <v>0</v>
      </c>
      <c r="CP317">
        <f t="shared" si="217"/>
        <v>0</v>
      </c>
      <c r="CQ317">
        <f>ROUND(AL317*BC317,2)</f>
        <v>0</v>
      </c>
      <c r="CR317">
        <f>ROUND(AM317*BB317,2)</f>
        <v>0</v>
      </c>
      <c r="CS317">
        <f>ROUND(AN317*BS317,2)</f>
        <v>0</v>
      </c>
      <c r="CT317">
        <f>ROUND(AO317*BA317,2)</f>
        <v>0</v>
      </c>
      <c r="CU317">
        <f t="shared" si="218"/>
        <v>0</v>
      </c>
      <c r="CV317">
        <f>AH317</f>
        <v>0</v>
      </c>
      <c r="CW317">
        <f>AI317</f>
        <v>0</v>
      </c>
      <c r="CX317">
        <f t="shared" si="219"/>
        <v>0</v>
      </c>
      <c r="CY317">
        <f t="shared" si="220"/>
        <v>0</v>
      </c>
      <c r="CZ317">
        <f t="shared" si="221"/>
        <v>0</v>
      </c>
      <c r="DC317" t="s">
        <v>3</v>
      </c>
      <c r="DD317" t="s">
        <v>3</v>
      </c>
      <c r="DE317" t="s">
        <v>3</v>
      </c>
      <c r="DF317" t="s">
        <v>3</v>
      </c>
      <c r="DG317" t="s">
        <v>3</v>
      </c>
      <c r="DH317" t="s">
        <v>3</v>
      </c>
      <c r="DI317" t="s">
        <v>3</v>
      </c>
      <c r="DJ317" t="s">
        <v>3</v>
      </c>
      <c r="DK317" t="s">
        <v>3</v>
      </c>
      <c r="DL317" t="s">
        <v>3</v>
      </c>
      <c r="DM317" t="s">
        <v>3</v>
      </c>
      <c r="DN317">
        <v>0</v>
      </c>
      <c r="DO317">
        <v>0</v>
      </c>
      <c r="DP317">
        <v>1</v>
      </c>
      <c r="DQ317">
        <v>1</v>
      </c>
      <c r="DU317">
        <v>1013</v>
      </c>
      <c r="DV317" t="s">
        <v>32</v>
      </c>
      <c r="DW317" t="s">
        <v>32</v>
      </c>
      <c r="DX317">
        <v>1</v>
      </c>
      <c r="DZ317" t="s">
        <v>3</v>
      </c>
      <c r="EA317" t="s">
        <v>3</v>
      </c>
      <c r="EB317" t="s">
        <v>3</v>
      </c>
      <c r="EC317" t="s">
        <v>3</v>
      </c>
      <c r="EE317">
        <v>416980018</v>
      </c>
      <c r="EF317">
        <v>2</v>
      </c>
      <c r="EG317" t="s">
        <v>40</v>
      </c>
      <c r="EH317">
        <v>7</v>
      </c>
      <c r="EI317" t="s">
        <v>41</v>
      </c>
      <c r="EJ317">
        <v>1</v>
      </c>
      <c r="EK317">
        <v>7001</v>
      </c>
      <c r="EL317" t="s">
        <v>41</v>
      </c>
      <c r="EM317" t="s">
        <v>42</v>
      </c>
      <c r="EO317" t="s">
        <v>3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FQ317">
        <v>0</v>
      </c>
      <c r="FR317">
        <v>0</v>
      </c>
      <c r="FS317">
        <v>0</v>
      </c>
      <c r="FX317">
        <v>110</v>
      </c>
      <c r="FY317">
        <v>73</v>
      </c>
      <c r="GA317" t="s">
        <v>3</v>
      </c>
      <c r="GD317">
        <v>1</v>
      </c>
      <c r="GF317">
        <v>-1724190515</v>
      </c>
      <c r="GG317">
        <v>2</v>
      </c>
      <c r="GH317">
        <v>1</v>
      </c>
      <c r="GI317">
        <v>-2</v>
      </c>
      <c r="GJ317">
        <v>0</v>
      </c>
      <c r="GK317">
        <v>0</v>
      </c>
      <c r="GL317">
        <f t="shared" si="222"/>
        <v>0</v>
      </c>
      <c r="GM317">
        <f t="shared" si="223"/>
        <v>0</v>
      </c>
      <c r="GN317">
        <f t="shared" si="224"/>
        <v>0</v>
      </c>
      <c r="GO317">
        <f t="shared" si="225"/>
        <v>0</v>
      </c>
      <c r="GP317">
        <f t="shared" si="226"/>
        <v>0</v>
      </c>
      <c r="GR317">
        <v>0</v>
      </c>
      <c r="GS317">
        <v>0</v>
      </c>
      <c r="GT317">
        <v>0</v>
      </c>
      <c r="GU317" t="s">
        <v>3</v>
      </c>
      <c r="GV317">
        <f t="shared" si="227"/>
        <v>0</v>
      </c>
      <c r="GW317">
        <v>1</v>
      </c>
      <c r="GX317">
        <f t="shared" si="228"/>
        <v>0</v>
      </c>
      <c r="HA317">
        <v>0</v>
      </c>
      <c r="HB317">
        <v>0</v>
      </c>
      <c r="HC317">
        <f t="shared" si="229"/>
        <v>0</v>
      </c>
      <c r="HE317" t="s">
        <v>3</v>
      </c>
      <c r="HF317" t="s">
        <v>3</v>
      </c>
      <c r="HM317" t="s">
        <v>135</v>
      </c>
      <c r="HN317" t="s">
        <v>44</v>
      </c>
      <c r="HO317" t="s">
        <v>45</v>
      </c>
      <c r="HP317" t="s">
        <v>41</v>
      </c>
      <c r="HQ317" t="s">
        <v>41</v>
      </c>
      <c r="HS317">
        <v>0</v>
      </c>
      <c r="IK317">
        <v>0</v>
      </c>
    </row>
    <row r="318" spans="1:245" x14ac:dyDescent="0.2">
      <c r="A318">
        <v>17</v>
      </c>
      <c r="B318">
        <v>1</v>
      </c>
      <c r="C318">
        <f>ROW(SmtRes!A494)</f>
        <v>494</v>
      </c>
      <c r="D318">
        <f>ROW(EtalonRes!A496)</f>
        <v>496</v>
      </c>
      <c r="E318" t="s">
        <v>3</v>
      </c>
      <c r="F318" t="s">
        <v>506</v>
      </c>
      <c r="G318" t="s">
        <v>507</v>
      </c>
      <c r="H318" t="s">
        <v>491</v>
      </c>
      <c r="I318">
        <v>1</v>
      </c>
      <c r="J318">
        <v>0</v>
      </c>
      <c r="K318">
        <v>1</v>
      </c>
      <c r="O318">
        <f t="shared" si="209"/>
        <v>123230.93</v>
      </c>
      <c r="P318">
        <f>SUMIF(SmtRes!AQ481:'SmtRes'!AQ494,"=1",SmtRes!DF481:'SmtRes'!DF494)</f>
        <v>0</v>
      </c>
      <c r="Q318">
        <f>SUMIF(SmtRes!AQ481:'SmtRes'!AQ494,"=1",SmtRes!DG481:'SmtRes'!DG494)</f>
        <v>2762.1699999999996</v>
      </c>
      <c r="R318">
        <f>SUMIF(SmtRes!AQ481:'SmtRes'!AQ494,"=1",SmtRes!DH481:'SmtRes'!DH494)</f>
        <v>1861.9299999999998</v>
      </c>
      <c r="S318">
        <f>SUMIF(SmtRes!AQ481:'SmtRes'!AQ494,"=1",SmtRes!DI481:'SmtRes'!DI494)</f>
        <v>118606.83</v>
      </c>
      <c r="T318">
        <f t="shared" si="210"/>
        <v>0</v>
      </c>
      <c r="U318">
        <f>SUMIF(SmtRes!AQ481:'SmtRes'!AQ494,"=1",SmtRes!CV481:'SmtRes'!CV494)</f>
        <v>222.26</v>
      </c>
      <c r="V318">
        <f>SUMIF(SmtRes!AQ481:'SmtRes'!AQ494,"=1",SmtRes!CW481:'SmtRes'!CW494)</f>
        <v>3.4499999999999997</v>
      </c>
      <c r="W318">
        <f t="shared" si="211"/>
        <v>0</v>
      </c>
      <c r="X318">
        <f t="shared" si="212"/>
        <v>124082.82</v>
      </c>
      <c r="Y318">
        <f t="shared" si="213"/>
        <v>71076.570000000007</v>
      </c>
      <c r="AA318">
        <v>-1</v>
      </c>
      <c r="AB318">
        <f t="shared" si="214"/>
        <v>121223.12850000001</v>
      </c>
      <c r="AC318">
        <f>ROUND((0),6)</f>
        <v>0</v>
      </c>
      <c r="AD318">
        <f>ROUND((((SUM(SmtRes!BR481:'SmtRes'!BR494))-(SUM(SmtRes!BS481:'SmtRes'!BS494)))+AE318),6)</f>
        <v>2616.3020999999999</v>
      </c>
      <c r="AE318">
        <f>ROUND((SUM(SmtRes!BS481:'SmtRes'!BS494)),6)</f>
        <v>1861.9304999999999</v>
      </c>
      <c r="AF318">
        <f>ROUND((SUM(SmtRes!BT481:'SmtRes'!BT494)),6)</f>
        <v>118606.82640000001</v>
      </c>
      <c r="AG318">
        <f t="shared" si="215"/>
        <v>0</v>
      </c>
      <c r="AH318">
        <f>(SUM(SmtRes!BU481:'SmtRes'!BU494))</f>
        <v>222.26</v>
      </c>
      <c r="AI318">
        <f>(SUM(SmtRes!BV481:'SmtRes'!BV494))</f>
        <v>3.4499999999999997</v>
      </c>
      <c r="AJ318">
        <f t="shared" si="216"/>
        <v>0</v>
      </c>
      <c r="AK318">
        <v>171217.39039999997</v>
      </c>
      <c r="AL318">
        <v>48132.331399999995</v>
      </c>
      <c r="AM318">
        <v>2616.3020999999999</v>
      </c>
      <c r="AN318">
        <v>1861.9305000000002</v>
      </c>
      <c r="AO318">
        <v>118606.82639999999</v>
      </c>
      <c r="AP318">
        <v>0</v>
      </c>
      <c r="AQ318">
        <v>222.26</v>
      </c>
      <c r="AR318">
        <v>3.4499999999999997</v>
      </c>
      <c r="AS318">
        <v>0</v>
      </c>
      <c r="AT318">
        <v>103</v>
      </c>
      <c r="AU318">
        <v>59</v>
      </c>
      <c r="AV318">
        <v>1</v>
      </c>
      <c r="AW318">
        <v>1</v>
      </c>
      <c r="AZ318">
        <v>1</v>
      </c>
      <c r="BA318">
        <v>1</v>
      </c>
      <c r="BB318">
        <v>1</v>
      </c>
      <c r="BC318">
        <v>1</v>
      </c>
      <c r="BD318" t="s">
        <v>3</v>
      </c>
      <c r="BE318" t="s">
        <v>3</v>
      </c>
      <c r="BF318" t="s">
        <v>3</v>
      </c>
      <c r="BG318" t="s">
        <v>3</v>
      </c>
      <c r="BH318">
        <v>0</v>
      </c>
      <c r="BI318">
        <v>1</v>
      </c>
      <c r="BJ318" t="s">
        <v>508</v>
      </c>
      <c r="BM318">
        <v>46001</v>
      </c>
      <c r="BN318">
        <v>0</v>
      </c>
      <c r="BO318" t="s">
        <v>3</v>
      </c>
      <c r="BP318">
        <v>0</v>
      </c>
      <c r="BQ318">
        <v>2</v>
      </c>
      <c r="BR318">
        <v>0</v>
      </c>
      <c r="BS318">
        <v>1</v>
      </c>
      <c r="BT318">
        <v>1</v>
      </c>
      <c r="BU318">
        <v>1</v>
      </c>
      <c r="BV318">
        <v>1</v>
      </c>
      <c r="BW318">
        <v>1</v>
      </c>
      <c r="BX318">
        <v>1</v>
      </c>
      <c r="BY318" t="s">
        <v>3</v>
      </c>
      <c r="BZ318">
        <v>103</v>
      </c>
      <c r="CA318">
        <v>59</v>
      </c>
      <c r="CB318" t="s">
        <v>3</v>
      </c>
      <c r="CE318">
        <v>0</v>
      </c>
      <c r="CF318">
        <v>0</v>
      </c>
      <c r="CG318">
        <v>0</v>
      </c>
      <c r="CM318">
        <v>0</v>
      </c>
      <c r="CN318" t="s">
        <v>3</v>
      </c>
      <c r="CO318">
        <v>0</v>
      </c>
      <c r="CP318">
        <f t="shared" si="217"/>
        <v>123230.93</v>
      </c>
      <c r="CQ318">
        <f>SUMIF(SmtRes!AQ481:'SmtRes'!AQ494,"=1",SmtRes!AA481:'SmtRes'!AA494)</f>
        <v>117229.83000000002</v>
      </c>
      <c r="CR318">
        <f>SUMIF(SmtRes!AQ481:'SmtRes'!AQ494,"=1",SmtRes!AB481:'SmtRes'!AB494)</f>
        <v>1064.7400000000002</v>
      </c>
      <c r="CS318">
        <f>SUMIF(SmtRes!AQ481:'SmtRes'!AQ494,"=1",SmtRes!AC481:'SmtRes'!AC494)</f>
        <v>1079.3800000000001</v>
      </c>
      <c r="CT318">
        <f>SUMIF(SmtRes!AQ481:'SmtRes'!AQ494,"=1",SmtRes!AD481:'SmtRes'!AD494)</f>
        <v>533.64</v>
      </c>
      <c r="CU318">
        <f t="shared" si="218"/>
        <v>0</v>
      </c>
      <c r="CV318">
        <f>SUMIF(SmtRes!AQ481:'SmtRes'!AQ494,"=1",SmtRes!BU481:'SmtRes'!BU494)</f>
        <v>222.26</v>
      </c>
      <c r="CW318">
        <f>SUMIF(SmtRes!AQ481:'SmtRes'!AQ494,"=1",SmtRes!BV481:'SmtRes'!BV494)</f>
        <v>3.4499999999999997</v>
      </c>
      <c r="CX318">
        <f t="shared" si="219"/>
        <v>0</v>
      </c>
      <c r="CY318">
        <f t="shared" si="220"/>
        <v>124082.82279999999</v>
      </c>
      <c r="CZ318">
        <f t="shared" si="221"/>
        <v>71076.568400000004</v>
      </c>
      <c r="DC318" t="s">
        <v>3</v>
      </c>
      <c r="DD318" t="s">
        <v>135</v>
      </c>
      <c r="DE318" t="s">
        <v>3</v>
      </c>
      <c r="DF318" t="s">
        <v>3</v>
      </c>
      <c r="DG318" t="s">
        <v>3</v>
      </c>
      <c r="DH318" t="s">
        <v>3</v>
      </c>
      <c r="DI318" t="s">
        <v>3</v>
      </c>
      <c r="DJ318" t="s">
        <v>3</v>
      </c>
      <c r="DK318" t="s">
        <v>3</v>
      </c>
      <c r="DL318" t="s">
        <v>3</v>
      </c>
      <c r="DM318" t="s">
        <v>3</v>
      </c>
      <c r="DN318">
        <v>0</v>
      </c>
      <c r="DO318">
        <v>0</v>
      </c>
      <c r="DP318">
        <v>1</v>
      </c>
      <c r="DQ318">
        <v>1</v>
      </c>
      <c r="DU318">
        <v>95431307</v>
      </c>
      <c r="DV318" t="s">
        <v>491</v>
      </c>
      <c r="DW318" t="s">
        <v>491</v>
      </c>
      <c r="DX318">
        <v>1</v>
      </c>
      <c r="DZ318" t="s">
        <v>3</v>
      </c>
      <c r="EA318" t="s">
        <v>3</v>
      </c>
      <c r="EB318" t="s">
        <v>3</v>
      </c>
      <c r="EC318" t="s">
        <v>3</v>
      </c>
      <c r="EE318">
        <v>416980095</v>
      </c>
      <c r="EF318">
        <v>2</v>
      </c>
      <c r="EG318" t="s">
        <v>40</v>
      </c>
      <c r="EH318">
        <v>40</v>
      </c>
      <c r="EI318" t="s">
        <v>345</v>
      </c>
      <c r="EJ318">
        <v>1</v>
      </c>
      <c r="EK318">
        <v>46001</v>
      </c>
      <c r="EL318" t="s">
        <v>346</v>
      </c>
      <c r="EM318" t="s">
        <v>347</v>
      </c>
      <c r="EO318" t="s">
        <v>3</v>
      </c>
      <c r="EQ318">
        <v>1024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222.26</v>
      </c>
      <c r="EX318">
        <v>3.45</v>
      </c>
      <c r="EY318">
        <v>0</v>
      </c>
      <c r="FQ318">
        <v>0</v>
      </c>
      <c r="FR318">
        <v>0</v>
      </c>
      <c r="FS318">
        <v>0</v>
      </c>
      <c r="FX318">
        <v>103</v>
      </c>
      <c r="FY318">
        <v>59</v>
      </c>
      <c r="GA318" t="s">
        <v>3</v>
      </c>
      <c r="GD318">
        <v>1</v>
      </c>
      <c r="GF318">
        <v>436096572</v>
      </c>
      <c r="GG318">
        <v>2</v>
      </c>
      <c r="GH318">
        <v>1</v>
      </c>
      <c r="GI318">
        <v>-2</v>
      </c>
      <c r="GJ318">
        <v>0</v>
      </c>
      <c r="GK318">
        <v>0</v>
      </c>
      <c r="GL318">
        <f t="shared" si="222"/>
        <v>0</v>
      </c>
      <c r="GM318">
        <f t="shared" si="223"/>
        <v>318390.32</v>
      </c>
      <c r="GN318">
        <f t="shared" si="224"/>
        <v>318390.32</v>
      </c>
      <c r="GO318">
        <f t="shared" si="225"/>
        <v>0</v>
      </c>
      <c r="GP318">
        <f t="shared" si="226"/>
        <v>0</v>
      </c>
      <c r="GR318">
        <v>0</v>
      </c>
      <c r="GS318">
        <v>0</v>
      </c>
      <c r="GT318">
        <v>0</v>
      </c>
      <c r="GU318" t="s">
        <v>3</v>
      </c>
      <c r="GV318">
        <f t="shared" si="227"/>
        <v>0</v>
      </c>
      <c r="GW318">
        <v>1</v>
      </c>
      <c r="GX318">
        <f t="shared" si="228"/>
        <v>0</v>
      </c>
      <c r="HA318">
        <v>0</v>
      </c>
      <c r="HB318">
        <v>0</v>
      </c>
      <c r="HC318">
        <f t="shared" si="229"/>
        <v>0</v>
      </c>
      <c r="HE318" t="s">
        <v>3</v>
      </c>
      <c r="HF318" t="s">
        <v>3</v>
      </c>
      <c r="HM318" t="s">
        <v>3</v>
      </c>
      <c r="HN318" t="s">
        <v>348</v>
      </c>
      <c r="HO318" t="s">
        <v>349</v>
      </c>
      <c r="HP318" t="s">
        <v>346</v>
      </c>
      <c r="HQ318" t="s">
        <v>346</v>
      </c>
      <c r="HS318">
        <v>0</v>
      </c>
      <c r="IK318">
        <v>0</v>
      </c>
    </row>
    <row r="319" spans="1:245" x14ac:dyDescent="0.2">
      <c r="A319">
        <v>18</v>
      </c>
      <c r="B319">
        <v>1</v>
      </c>
      <c r="C319">
        <v>492</v>
      </c>
      <c r="E319" t="s">
        <v>3</v>
      </c>
      <c r="F319" t="s">
        <v>494</v>
      </c>
      <c r="G319" t="s">
        <v>193</v>
      </c>
      <c r="H319" t="s">
        <v>83</v>
      </c>
      <c r="I319">
        <f>I318*J319</f>
        <v>0</v>
      </c>
      <c r="J319">
        <v>0</v>
      </c>
      <c r="K319">
        <v>1</v>
      </c>
      <c r="O319">
        <f t="shared" si="209"/>
        <v>0</v>
      </c>
      <c r="P319">
        <f>ROUND(CQ319*I319,2)</f>
        <v>0</v>
      </c>
      <c r="Q319">
        <f>ROUND(CR319*I319,2)</f>
        <v>0</v>
      </c>
      <c r="R319">
        <f>ROUND(CS319*I319,2)</f>
        <v>0</v>
      </c>
      <c r="S319">
        <f>ROUND(CT319*I319,2)</f>
        <v>0</v>
      </c>
      <c r="T319">
        <f t="shared" si="210"/>
        <v>0</v>
      </c>
      <c r="U319">
        <f>ROUND(CV319*I319,7)</f>
        <v>0</v>
      </c>
      <c r="V319">
        <f>ROUND(CW319*I319,7)</f>
        <v>0</v>
      </c>
      <c r="W319">
        <f t="shared" si="211"/>
        <v>0</v>
      </c>
      <c r="X319">
        <f t="shared" si="212"/>
        <v>0</v>
      </c>
      <c r="Y319">
        <f t="shared" si="213"/>
        <v>0</v>
      </c>
      <c r="AA319">
        <v>-1</v>
      </c>
      <c r="AB319">
        <f t="shared" si="214"/>
        <v>0</v>
      </c>
      <c r="AC319">
        <f>ROUND((ES319),6)</f>
        <v>0</v>
      </c>
      <c r="AD319">
        <f>ROUND((((ET319)-(EU319))+AE319),6)</f>
        <v>0</v>
      </c>
      <c r="AE319">
        <f>ROUND((EU319),6)</f>
        <v>0</v>
      </c>
      <c r="AF319">
        <f>ROUND((EV319),6)</f>
        <v>0</v>
      </c>
      <c r="AG319">
        <f t="shared" si="215"/>
        <v>0</v>
      </c>
      <c r="AH319">
        <f>(EW319)</f>
        <v>0</v>
      </c>
      <c r="AI319">
        <f>(EX319)</f>
        <v>0</v>
      </c>
      <c r="AJ319">
        <f t="shared" si="216"/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103</v>
      </c>
      <c r="AU319">
        <v>59</v>
      </c>
      <c r="AV319">
        <v>1</v>
      </c>
      <c r="AW319">
        <v>1</v>
      </c>
      <c r="AZ319">
        <v>1</v>
      </c>
      <c r="BA319">
        <v>1</v>
      </c>
      <c r="BB319">
        <v>1</v>
      </c>
      <c r="BC319">
        <v>1</v>
      </c>
      <c r="BD319" t="s">
        <v>3</v>
      </c>
      <c r="BE319" t="s">
        <v>3</v>
      </c>
      <c r="BF319" t="s">
        <v>3</v>
      </c>
      <c r="BG319" t="s">
        <v>3</v>
      </c>
      <c r="BH319">
        <v>3</v>
      </c>
      <c r="BI319">
        <v>1</v>
      </c>
      <c r="BJ319" t="s">
        <v>3</v>
      </c>
      <c r="BM319">
        <v>46001</v>
      </c>
      <c r="BN319">
        <v>0</v>
      </c>
      <c r="BO319" t="s">
        <v>3</v>
      </c>
      <c r="BP319">
        <v>0</v>
      </c>
      <c r="BQ319">
        <v>2</v>
      </c>
      <c r="BR319">
        <v>0</v>
      </c>
      <c r="BS319">
        <v>1</v>
      </c>
      <c r="BT319">
        <v>1</v>
      </c>
      <c r="BU319">
        <v>1</v>
      </c>
      <c r="BV319">
        <v>1</v>
      </c>
      <c r="BW319">
        <v>1</v>
      </c>
      <c r="BX319">
        <v>1</v>
      </c>
      <c r="BY319" t="s">
        <v>3</v>
      </c>
      <c r="BZ319">
        <v>103</v>
      </c>
      <c r="CA319">
        <v>59</v>
      </c>
      <c r="CB319" t="s">
        <v>3</v>
      </c>
      <c r="CE319">
        <v>0</v>
      </c>
      <c r="CF319">
        <v>0</v>
      </c>
      <c r="CG319">
        <v>0</v>
      </c>
      <c r="CM319">
        <v>0</v>
      </c>
      <c r="CN319" t="s">
        <v>3</v>
      </c>
      <c r="CO319">
        <v>0</v>
      </c>
      <c r="CP319">
        <f t="shared" si="217"/>
        <v>0</v>
      </c>
      <c r="CQ319">
        <f>ROUND(AL319*BC319,2)</f>
        <v>0</v>
      </c>
      <c r="CR319">
        <f>ROUND(AM319*BB319,2)</f>
        <v>0</v>
      </c>
      <c r="CS319">
        <f>ROUND(AN319*BS319,2)</f>
        <v>0</v>
      </c>
      <c r="CT319">
        <f>ROUND(AO319*BA319,2)</f>
        <v>0</v>
      </c>
      <c r="CU319">
        <f t="shared" si="218"/>
        <v>0</v>
      </c>
      <c r="CV319">
        <f>AH319</f>
        <v>0</v>
      </c>
      <c r="CW319">
        <f>AI319</f>
        <v>0</v>
      </c>
      <c r="CX319">
        <f t="shared" si="219"/>
        <v>0</v>
      </c>
      <c r="CY319">
        <f t="shared" si="220"/>
        <v>0</v>
      </c>
      <c r="CZ319">
        <f t="shared" si="221"/>
        <v>0</v>
      </c>
      <c r="DC319" t="s">
        <v>3</v>
      </c>
      <c r="DD319" t="s">
        <v>3</v>
      </c>
      <c r="DE319" t="s">
        <v>3</v>
      </c>
      <c r="DF319" t="s">
        <v>3</v>
      </c>
      <c r="DG319" t="s">
        <v>3</v>
      </c>
      <c r="DH319" t="s">
        <v>3</v>
      </c>
      <c r="DI319" t="s">
        <v>3</v>
      </c>
      <c r="DJ319" t="s">
        <v>3</v>
      </c>
      <c r="DK319" t="s">
        <v>3</v>
      </c>
      <c r="DL319" t="s">
        <v>3</v>
      </c>
      <c r="DM319" t="s">
        <v>3</v>
      </c>
      <c r="DN319">
        <v>0</v>
      </c>
      <c r="DO319">
        <v>0</v>
      </c>
      <c r="DP319">
        <v>1</v>
      </c>
      <c r="DQ319">
        <v>1</v>
      </c>
      <c r="DU319">
        <v>1009</v>
      </c>
      <c r="DV319" t="s">
        <v>83</v>
      </c>
      <c r="DW319" t="s">
        <v>83</v>
      </c>
      <c r="DX319">
        <v>1000</v>
      </c>
      <c r="DZ319" t="s">
        <v>3</v>
      </c>
      <c r="EA319" t="s">
        <v>3</v>
      </c>
      <c r="EB319" t="s">
        <v>3</v>
      </c>
      <c r="EC319" t="s">
        <v>3</v>
      </c>
      <c r="EE319">
        <v>416980095</v>
      </c>
      <c r="EF319">
        <v>2</v>
      </c>
      <c r="EG319" t="s">
        <v>40</v>
      </c>
      <c r="EH319">
        <v>40</v>
      </c>
      <c r="EI319" t="s">
        <v>345</v>
      </c>
      <c r="EJ319">
        <v>1</v>
      </c>
      <c r="EK319">
        <v>46001</v>
      </c>
      <c r="EL319" t="s">
        <v>346</v>
      </c>
      <c r="EM319" t="s">
        <v>347</v>
      </c>
      <c r="EO319" t="s">
        <v>3</v>
      </c>
      <c r="EQ319">
        <v>1024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FQ319">
        <v>0</v>
      </c>
      <c r="FR319">
        <v>0</v>
      </c>
      <c r="FS319">
        <v>0</v>
      </c>
      <c r="FX319">
        <v>103</v>
      </c>
      <c r="FY319">
        <v>59</v>
      </c>
      <c r="GA319" t="s">
        <v>3</v>
      </c>
      <c r="GD319">
        <v>1</v>
      </c>
      <c r="GF319">
        <v>748648226</v>
      </c>
      <c r="GG319">
        <v>2</v>
      </c>
      <c r="GH319">
        <v>1</v>
      </c>
      <c r="GI319">
        <v>-2</v>
      </c>
      <c r="GJ319">
        <v>0</v>
      </c>
      <c r="GK319">
        <v>0</v>
      </c>
      <c r="GL319">
        <f t="shared" si="222"/>
        <v>0</v>
      </c>
      <c r="GM319">
        <f t="shared" si="223"/>
        <v>0</v>
      </c>
      <c r="GN319">
        <f t="shared" si="224"/>
        <v>0</v>
      </c>
      <c r="GO319">
        <f t="shared" si="225"/>
        <v>0</v>
      </c>
      <c r="GP319">
        <f t="shared" si="226"/>
        <v>0</v>
      </c>
      <c r="GR319">
        <v>0</v>
      </c>
      <c r="GS319">
        <v>0</v>
      </c>
      <c r="GT319">
        <v>0</v>
      </c>
      <c r="GU319" t="s">
        <v>3</v>
      </c>
      <c r="GV319">
        <f t="shared" si="227"/>
        <v>0</v>
      </c>
      <c r="GW319">
        <v>1</v>
      </c>
      <c r="GX319">
        <f t="shared" si="228"/>
        <v>0</v>
      </c>
      <c r="HA319">
        <v>0</v>
      </c>
      <c r="HB319">
        <v>0</v>
      </c>
      <c r="HC319">
        <f t="shared" si="229"/>
        <v>0</v>
      </c>
      <c r="HE319" t="s">
        <v>3</v>
      </c>
      <c r="HF319" t="s">
        <v>3</v>
      </c>
      <c r="HM319" t="s">
        <v>135</v>
      </c>
      <c r="HN319" t="s">
        <v>348</v>
      </c>
      <c r="HO319" t="s">
        <v>349</v>
      </c>
      <c r="HP319" t="s">
        <v>346</v>
      </c>
      <c r="HQ319" t="s">
        <v>346</v>
      </c>
      <c r="HS319">
        <v>0</v>
      </c>
      <c r="IK319">
        <v>0</v>
      </c>
    </row>
    <row r="320" spans="1:245" x14ac:dyDescent="0.2">
      <c r="A320">
        <v>17</v>
      </c>
      <c r="B320">
        <v>1</v>
      </c>
      <c r="C320">
        <f>ROW(SmtRes!A505)</f>
        <v>505</v>
      </c>
      <c r="D320">
        <f>ROW(EtalonRes!A508)</f>
        <v>508</v>
      </c>
      <c r="E320" t="s">
        <v>509</v>
      </c>
      <c r="F320" t="s">
        <v>510</v>
      </c>
      <c r="G320" t="s">
        <v>511</v>
      </c>
      <c r="H320" t="s">
        <v>83</v>
      </c>
      <c r="I320">
        <v>1</v>
      </c>
      <c r="J320">
        <v>0</v>
      </c>
      <c r="K320">
        <v>1</v>
      </c>
      <c r="O320">
        <f t="shared" si="209"/>
        <v>35031.93</v>
      </c>
      <c r="P320">
        <f>SUMIF(SmtRes!AQ495:'SmtRes'!AQ505,"=1",SmtRes!DF495:'SmtRes'!DF505)</f>
        <v>0</v>
      </c>
      <c r="Q320">
        <f>SUMIF(SmtRes!AQ495:'SmtRes'!AQ505,"=1",SmtRes!DG495:'SmtRes'!DG505)</f>
        <v>4081.1299999999997</v>
      </c>
      <c r="R320">
        <f>SUMIF(SmtRes!AQ495:'SmtRes'!AQ505,"=1",SmtRes!DH495:'SmtRes'!DH505)</f>
        <v>2023.42</v>
      </c>
      <c r="S320">
        <f>SUMIF(SmtRes!AQ495:'SmtRes'!AQ505,"=1",SmtRes!DI495:'SmtRes'!DI505)</f>
        <v>28927.38</v>
      </c>
      <c r="T320">
        <f t="shared" si="210"/>
        <v>0</v>
      </c>
      <c r="U320">
        <f>SUMIF(SmtRes!AQ495:'SmtRes'!AQ505,"=1",SmtRes!CV495:'SmtRes'!CV505)</f>
        <v>53.6</v>
      </c>
      <c r="V320">
        <f>SUMIF(SmtRes!AQ495:'SmtRes'!AQ505,"=1",SmtRes!CW495:'SmtRes'!CW505)</f>
        <v>3.2</v>
      </c>
      <c r="W320">
        <f t="shared" si="211"/>
        <v>0</v>
      </c>
      <c r="X320">
        <f t="shared" si="212"/>
        <v>30022.28</v>
      </c>
      <c r="Y320">
        <f t="shared" si="213"/>
        <v>15784.91</v>
      </c>
      <c r="AA320">
        <v>449016111</v>
      </c>
      <c r="AB320">
        <f t="shared" si="214"/>
        <v>33008.520700000001</v>
      </c>
      <c r="AC320">
        <f>ROUND((0),6)</f>
        <v>0</v>
      </c>
      <c r="AD320">
        <f>ROUND((((SUM(SmtRes!BR495:'SmtRes'!BR505))-(SUM(SmtRes!BS495:'SmtRes'!BS505)))+AE320),6)</f>
        <v>4081.1367</v>
      </c>
      <c r="AE320">
        <f>ROUND((SUM(SmtRes!BS495:'SmtRes'!BS505)),6)</f>
        <v>2023.424</v>
      </c>
      <c r="AF320">
        <f>ROUND((SUM(SmtRes!BT495:'SmtRes'!BT505)),6)</f>
        <v>28927.383999999998</v>
      </c>
      <c r="AG320">
        <f t="shared" si="215"/>
        <v>0</v>
      </c>
      <c r="AH320">
        <f>(SUM(SmtRes!BU495:'SmtRes'!BU505))</f>
        <v>53.6</v>
      </c>
      <c r="AI320">
        <f>(SUM(SmtRes!BV495:'SmtRes'!BV505))</f>
        <v>3.2</v>
      </c>
      <c r="AJ320">
        <f t="shared" si="216"/>
        <v>0</v>
      </c>
      <c r="AK320">
        <v>147384.3861</v>
      </c>
      <c r="AL320">
        <v>112352.4414</v>
      </c>
      <c r="AM320">
        <v>4081.1367000000005</v>
      </c>
      <c r="AN320">
        <v>2023.4240000000002</v>
      </c>
      <c r="AO320">
        <v>28927.384000000005</v>
      </c>
      <c r="AP320">
        <v>0</v>
      </c>
      <c r="AQ320">
        <v>53.6</v>
      </c>
      <c r="AR320">
        <v>3.2</v>
      </c>
      <c r="AS320">
        <v>0</v>
      </c>
      <c r="AT320">
        <v>97</v>
      </c>
      <c r="AU320">
        <v>51</v>
      </c>
      <c r="AV320">
        <v>1</v>
      </c>
      <c r="AW320">
        <v>1</v>
      </c>
      <c r="AZ320">
        <v>1</v>
      </c>
      <c r="BA320">
        <v>1</v>
      </c>
      <c r="BB320">
        <v>1</v>
      </c>
      <c r="BC320">
        <v>1</v>
      </c>
      <c r="BD320" t="s">
        <v>3</v>
      </c>
      <c r="BE320" t="s">
        <v>3</v>
      </c>
      <c r="BF320" t="s">
        <v>3</v>
      </c>
      <c r="BG320" t="s">
        <v>3</v>
      </c>
      <c r="BH320">
        <v>0</v>
      </c>
      <c r="BI320">
        <v>2</v>
      </c>
      <c r="BJ320" t="s">
        <v>512</v>
      </c>
      <c r="BM320">
        <v>108001</v>
      </c>
      <c r="BN320">
        <v>0</v>
      </c>
      <c r="BO320" t="s">
        <v>3</v>
      </c>
      <c r="BP320">
        <v>0</v>
      </c>
      <c r="BQ320">
        <v>3</v>
      </c>
      <c r="BR320">
        <v>0</v>
      </c>
      <c r="BS320">
        <v>1</v>
      </c>
      <c r="BT320">
        <v>1</v>
      </c>
      <c r="BU320">
        <v>1</v>
      </c>
      <c r="BV320">
        <v>1</v>
      </c>
      <c r="BW320">
        <v>1</v>
      </c>
      <c r="BX320">
        <v>1</v>
      </c>
      <c r="BY320" t="s">
        <v>3</v>
      </c>
      <c r="BZ320">
        <v>97</v>
      </c>
      <c r="CA320">
        <v>51</v>
      </c>
      <c r="CB320" t="s">
        <v>3</v>
      </c>
      <c r="CE320">
        <v>0</v>
      </c>
      <c r="CF320">
        <v>0</v>
      </c>
      <c r="CG320">
        <v>0</v>
      </c>
      <c r="CM320">
        <v>0</v>
      </c>
      <c r="CN320" t="s">
        <v>3</v>
      </c>
      <c r="CO320">
        <v>0</v>
      </c>
      <c r="CP320">
        <f t="shared" si="217"/>
        <v>35031.93</v>
      </c>
      <c r="CQ320">
        <f>SUMIF(SmtRes!AQ495:'SmtRes'!AQ505,"=1",SmtRes!AA495:'SmtRes'!AA505)</f>
        <v>144948.39000000001</v>
      </c>
      <c r="CR320">
        <f>SUMIF(SmtRes!AQ495:'SmtRes'!AQ505,"=1",SmtRes!AB495:'SmtRes'!AB505)</f>
        <v>2302.6</v>
      </c>
      <c r="CS320">
        <f>SUMIF(SmtRes!AQ495:'SmtRes'!AQ505,"=1",SmtRes!AC495:'SmtRes'!AC505)</f>
        <v>1264.6400000000001</v>
      </c>
      <c r="CT320">
        <f>SUMIF(SmtRes!AQ495:'SmtRes'!AQ505,"=1",SmtRes!AD495:'SmtRes'!AD505)</f>
        <v>539.69000000000005</v>
      </c>
      <c r="CU320">
        <f t="shared" si="218"/>
        <v>0</v>
      </c>
      <c r="CV320">
        <f>SUMIF(SmtRes!AQ495:'SmtRes'!AQ505,"=1",SmtRes!BU495:'SmtRes'!BU505)</f>
        <v>53.6</v>
      </c>
      <c r="CW320">
        <f>SUMIF(SmtRes!AQ495:'SmtRes'!AQ505,"=1",SmtRes!BV495:'SmtRes'!BV505)</f>
        <v>3.2</v>
      </c>
      <c r="CX320">
        <f t="shared" si="219"/>
        <v>0</v>
      </c>
      <c r="CY320">
        <f t="shared" si="220"/>
        <v>30022.276000000002</v>
      </c>
      <c r="CZ320">
        <f t="shared" si="221"/>
        <v>15784.908000000001</v>
      </c>
      <c r="DC320" t="s">
        <v>3</v>
      </c>
      <c r="DD320" t="s">
        <v>135</v>
      </c>
      <c r="DE320" t="s">
        <v>3</v>
      </c>
      <c r="DF320" t="s">
        <v>3</v>
      </c>
      <c r="DG320" t="s">
        <v>3</v>
      </c>
      <c r="DH320" t="s">
        <v>3</v>
      </c>
      <c r="DI320" t="s">
        <v>3</v>
      </c>
      <c r="DJ320" t="s">
        <v>3</v>
      </c>
      <c r="DK320" t="s">
        <v>3</v>
      </c>
      <c r="DL320" t="s">
        <v>3</v>
      </c>
      <c r="DM320" t="s">
        <v>3</v>
      </c>
      <c r="DN320">
        <v>0</v>
      </c>
      <c r="DO320">
        <v>0</v>
      </c>
      <c r="DP320">
        <v>1</v>
      </c>
      <c r="DQ320">
        <v>1</v>
      </c>
      <c r="DU320">
        <v>1009</v>
      </c>
      <c r="DV320" t="s">
        <v>83</v>
      </c>
      <c r="DW320" t="s">
        <v>83</v>
      </c>
      <c r="DX320">
        <v>1000</v>
      </c>
      <c r="DZ320" t="s">
        <v>3</v>
      </c>
      <c r="EA320" t="s">
        <v>3</v>
      </c>
      <c r="EB320" t="s">
        <v>3</v>
      </c>
      <c r="EC320" t="s">
        <v>3</v>
      </c>
      <c r="EE320">
        <v>416979905</v>
      </c>
      <c r="EF320">
        <v>3</v>
      </c>
      <c r="EG320" t="s">
        <v>322</v>
      </c>
      <c r="EH320">
        <v>0</v>
      </c>
      <c r="EI320" t="s">
        <v>3</v>
      </c>
      <c r="EJ320">
        <v>2</v>
      </c>
      <c r="EK320">
        <v>108001</v>
      </c>
      <c r="EL320" t="s">
        <v>513</v>
      </c>
      <c r="EM320" t="s">
        <v>514</v>
      </c>
      <c r="EO320" t="s">
        <v>3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53.6</v>
      </c>
      <c r="EX320">
        <v>3.2</v>
      </c>
      <c r="EY320">
        <v>0</v>
      </c>
      <c r="FQ320">
        <v>0</v>
      </c>
      <c r="FR320">
        <v>0</v>
      </c>
      <c r="FS320">
        <v>0</v>
      </c>
      <c r="FX320">
        <v>97</v>
      </c>
      <c r="FY320">
        <v>51</v>
      </c>
      <c r="GA320" t="s">
        <v>3</v>
      </c>
      <c r="GD320">
        <v>1</v>
      </c>
      <c r="GF320">
        <v>768904558</v>
      </c>
      <c r="GG320">
        <v>2</v>
      </c>
      <c r="GH320">
        <v>1</v>
      </c>
      <c r="GI320">
        <v>-2</v>
      </c>
      <c r="GJ320">
        <v>0</v>
      </c>
      <c r="GK320">
        <v>0</v>
      </c>
      <c r="GL320">
        <f t="shared" si="222"/>
        <v>0</v>
      </c>
      <c r="GM320">
        <f t="shared" si="223"/>
        <v>80839.12</v>
      </c>
      <c r="GN320">
        <f t="shared" si="224"/>
        <v>0</v>
      </c>
      <c r="GO320">
        <f t="shared" si="225"/>
        <v>80839.12</v>
      </c>
      <c r="GP320">
        <f t="shared" si="226"/>
        <v>0</v>
      </c>
      <c r="GR320">
        <v>0</v>
      </c>
      <c r="GS320">
        <v>0</v>
      </c>
      <c r="GT320">
        <v>0</v>
      </c>
      <c r="GU320" t="s">
        <v>3</v>
      </c>
      <c r="GV320">
        <f t="shared" si="227"/>
        <v>0</v>
      </c>
      <c r="GW320">
        <v>1</v>
      </c>
      <c r="GX320">
        <f t="shared" si="228"/>
        <v>0</v>
      </c>
      <c r="HA320">
        <v>0</v>
      </c>
      <c r="HB320">
        <v>0</v>
      </c>
      <c r="HC320">
        <f t="shared" si="229"/>
        <v>0</v>
      </c>
      <c r="HE320" t="s">
        <v>3</v>
      </c>
      <c r="HF320" t="s">
        <v>3</v>
      </c>
      <c r="HM320" t="s">
        <v>3</v>
      </c>
      <c r="HN320" t="s">
        <v>515</v>
      </c>
      <c r="HO320" t="s">
        <v>516</v>
      </c>
      <c r="HP320" t="s">
        <v>513</v>
      </c>
      <c r="HQ320" t="s">
        <v>513</v>
      </c>
      <c r="HS320">
        <v>0</v>
      </c>
      <c r="IK320">
        <v>0</v>
      </c>
    </row>
    <row r="321" spans="1:245" x14ac:dyDescent="0.2">
      <c r="A321">
        <v>17</v>
      </c>
      <c r="B321">
        <v>1</v>
      </c>
      <c r="C321">
        <f>ROW(SmtRes!A521)</f>
        <v>521</v>
      </c>
      <c r="D321">
        <f>ROW(EtalonRes!A524)</f>
        <v>524</v>
      </c>
      <c r="E321" t="s">
        <v>3</v>
      </c>
      <c r="F321" t="s">
        <v>517</v>
      </c>
      <c r="G321" t="s">
        <v>518</v>
      </c>
      <c r="H321" t="s">
        <v>491</v>
      </c>
      <c r="I321">
        <v>1</v>
      </c>
      <c r="J321">
        <v>0</v>
      </c>
      <c r="K321">
        <v>1</v>
      </c>
      <c r="O321">
        <f t="shared" si="209"/>
        <v>37631.14</v>
      </c>
      <c r="P321">
        <f>SUMIF(SmtRes!AQ506:'SmtRes'!AQ521,"=1",SmtRes!DF506:'SmtRes'!DF521)</f>
        <v>0</v>
      </c>
      <c r="Q321">
        <f>SUMIF(SmtRes!AQ506:'SmtRes'!AQ521,"=1",SmtRes!DG506:'SmtRes'!DG521)</f>
        <v>12000.76</v>
      </c>
      <c r="R321">
        <f>SUMIF(SmtRes!AQ506:'SmtRes'!AQ521,"=1",SmtRes!DH506:'SmtRes'!DH521)</f>
        <v>9155.0800000000017</v>
      </c>
      <c r="S321">
        <f>SUMIF(SmtRes!AQ506:'SmtRes'!AQ521,"=1",SmtRes!DI506:'SmtRes'!DI521)</f>
        <v>16475.3</v>
      </c>
      <c r="T321">
        <f t="shared" si="210"/>
        <v>0</v>
      </c>
      <c r="U321">
        <f>SUMIF(SmtRes!AQ506:'SmtRes'!AQ521,"=1",SmtRes!CV506:'SmtRes'!CV521)</f>
        <v>33.53</v>
      </c>
      <c r="V321">
        <f>SUMIF(SmtRes!AQ506:'SmtRes'!AQ521,"=1",SmtRes!CW506:'SmtRes'!CW521)</f>
        <v>15.02</v>
      </c>
      <c r="W321">
        <f t="shared" si="211"/>
        <v>0</v>
      </c>
      <c r="X321">
        <f t="shared" si="212"/>
        <v>37676.660000000003</v>
      </c>
      <c r="Y321">
        <f t="shared" si="213"/>
        <v>34344.71</v>
      </c>
      <c r="AA321">
        <v>-1</v>
      </c>
      <c r="AB321">
        <f t="shared" si="214"/>
        <v>27901.851900000001</v>
      </c>
      <c r="AC321">
        <f>ROUND((0),6)</f>
        <v>0</v>
      </c>
      <c r="AD321">
        <f>ROUND((((SUM(SmtRes!BR506:'SmtRes'!BR521))-(SUM(SmtRes!BS506:'SmtRes'!BS521)))+AE321),6)</f>
        <v>11426.551100000001</v>
      </c>
      <c r="AE321">
        <f>ROUND((SUM(SmtRes!BS506:'SmtRes'!BS521)),6)</f>
        <v>9155.0789999999997</v>
      </c>
      <c r="AF321">
        <f>ROUND((SUM(SmtRes!BT506:'SmtRes'!BT521)),6)</f>
        <v>16475.300800000001</v>
      </c>
      <c r="AG321">
        <f t="shared" si="215"/>
        <v>0</v>
      </c>
      <c r="AH321">
        <f>(SUM(SmtRes!BU506:'SmtRes'!BU521))</f>
        <v>33.53</v>
      </c>
      <c r="AI321">
        <f>(SUM(SmtRes!BV506:'SmtRes'!BV521))</f>
        <v>15.02</v>
      </c>
      <c r="AJ321">
        <f t="shared" si="216"/>
        <v>0</v>
      </c>
      <c r="AK321">
        <v>40629.48575</v>
      </c>
      <c r="AL321">
        <v>3572.55485</v>
      </c>
      <c r="AM321">
        <v>11426.551100000001</v>
      </c>
      <c r="AN321">
        <v>9155.0789999999997</v>
      </c>
      <c r="AO321">
        <v>16475.300800000001</v>
      </c>
      <c r="AP321">
        <v>0</v>
      </c>
      <c r="AQ321">
        <v>33.53</v>
      </c>
      <c r="AR321">
        <v>15.02</v>
      </c>
      <c r="AS321">
        <v>0</v>
      </c>
      <c r="AT321">
        <v>147</v>
      </c>
      <c r="AU321">
        <v>134</v>
      </c>
      <c r="AV321">
        <v>1</v>
      </c>
      <c r="AW321">
        <v>1</v>
      </c>
      <c r="AZ321">
        <v>1</v>
      </c>
      <c r="BA321">
        <v>1</v>
      </c>
      <c r="BB321">
        <v>1</v>
      </c>
      <c r="BC321">
        <v>1</v>
      </c>
      <c r="BD321" t="s">
        <v>3</v>
      </c>
      <c r="BE321" t="s">
        <v>3</v>
      </c>
      <c r="BF321" t="s">
        <v>3</v>
      </c>
      <c r="BG321" t="s">
        <v>3</v>
      </c>
      <c r="BH321">
        <v>0</v>
      </c>
      <c r="BI321">
        <v>1</v>
      </c>
      <c r="BJ321" t="s">
        <v>519</v>
      </c>
      <c r="BM321">
        <v>27001</v>
      </c>
      <c r="BN321">
        <v>0</v>
      </c>
      <c r="BO321" t="s">
        <v>3</v>
      </c>
      <c r="BP321">
        <v>0</v>
      </c>
      <c r="BQ321">
        <v>2</v>
      </c>
      <c r="BR321">
        <v>0</v>
      </c>
      <c r="BS321">
        <v>1</v>
      </c>
      <c r="BT321">
        <v>1</v>
      </c>
      <c r="BU321">
        <v>1</v>
      </c>
      <c r="BV321">
        <v>1</v>
      </c>
      <c r="BW321">
        <v>1</v>
      </c>
      <c r="BX321">
        <v>1</v>
      </c>
      <c r="BY321" t="s">
        <v>3</v>
      </c>
      <c r="BZ321">
        <v>147</v>
      </c>
      <c r="CA321">
        <v>134</v>
      </c>
      <c r="CB321" t="s">
        <v>3</v>
      </c>
      <c r="CE321">
        <v>0</v>
      </c>
      <c r="CF321">
        <v>0</v>
      </c>
      <c r="CG321">
        <v>0</v>
      </c>
      <c r="CM321">
        <v>0</v>
      </c>
      <c r="CN321" t="s">
        <v>3</v>
      </c>
      <c r="CO321">
        <v>0</v>
      </c>
      <c r="CP321">
        <f t="shared" si="217"/>
        <v>37631.14</v>
      </c>
      <c r="CQ321">
        <f>SUMIF(SmtRes!AQ506:'SmtRes'!AQ521,"=1",SmtRes!AA506:'SmtRes'!AA521)</f>
        <v>13277.340000000002</v>
      </c>
      <c r="CR321">
        <f>SUMIF(SmtRes!AQ506:'SmtRes'!AQ521,"=1",SmtRes!AB506:'SmtRes'!AB521)</f>
        <v>6091.65</v>
      </c>
      <c r="CS321">
        <f>SUMIF(SmtRes!AQ506:'SmtRes'!AQ521,"=1",SmtRes!AC506:'SmtRes'!AC521)</f>
        <v>3524.08</v>
      </c>
      <c r="CT321">
        <f>SUMIF(SmtRes!AQ506:'SmtRes'!AQ521,"=1",SmtRes!AD506:'SmtRes'!AD521)</f>
        <v>491.36</v>
      </c>
      <c r="CU321">
        <f t="shared" si="218"/>
        <v>0</v>
      </c>
      <c r="CV321">
        <f>SUMIF(SmtRes!AQ506:'SmtRes'!AQ521,"=1",SmtRes!BU506:'SmtRes'!BU521)</f>
        <v>33.53</v>
      </c>
      <c r="CW321">
        <f>SUMIF(SmtRes!AQ506:'SmtRes'!AQ521,"=1",SmtRes!BV506:'SmtRes'!BV521)</f>
        <v>15.02</v>
      </c>
      <c r="CX321">
        <f t="shared" si="219"/>
        <v>0</v>
      </c>
      <c r="CY321">
        <f t="shared" si="220"/>
        <v>37676.658600000002</v>
      </c>
      <c r="CZ321">
        <f t="shared" si="221"/>
        <v>34344.709199999998</v>
      </c>
      <c r="DC321" t="s">
        <v>3</v>
      </c>
      <c r="DD321" t="s">
        <v>135</v>
      </c>
      <c r="DE321" t="s">
        <v>3</v>
      </c>
      <c r="DF321" t="s">
        <v>3</v>
      </c>
      <c r="DG321" t="s">
        <v>3</v>
      </c>
      <c r="DH321" t="s">
        <v>3</v>
      </c>
      <c r="DI321" t="s">
        <v>3</v>
      </c>
      <c r="DJ321" t="s">
        <v>3</v>
      </c>
      <c r="DK321" t="s">
        <v>3</v>
      </c>
      <c r="DL321" t="s">
        <v>3</v>
      </c>
      <c r="DM321" t="s">
        <v>3</v>
      </c>
      <c r="DN321">
        <v>0</v>
      </c>
      <c r="DO321">
        <v>0</v>
      </c>
      <c r="DP321">
        <v>1</v>
      </c>
      <c r="DQ321">
        <v>1</v>
      </c>
      <c r="DU321">
        <v>95431307</v>
      </c>
      <c r="DV321" t="s">
        <v>491</v>
      </c>
      <c r="DW321" t="s">
        <v>491</v>
      </c>
      <c r="DX321">
        <v>1</v>
      </c>
      <c r="DZ321" t="s">
        <v>3</v>
      </c>
      <c r="EA321" t="s">
        <v>3</v>
      </c>
      <c r="EB321" t="s">
        <v>3</v>
      </c>
      <c r="EC321" t="s">
        <v>3</v>
      </c>
      <c r="EE321">
        <v>416980069</v>
      </c>
      <c r="EF321">
        <v>2</v>
      </c>
      <c r="EG321" t="s">
        <v>40</v>
      </c>
      <c r="EH321">
        <v>21</v>
      </c>
      <c r="EI321" t="s">
        <v>520</v>
      </c>
      <c r="EJ321">
        <v>1</v>
      </c>
      <c r="EK321">
        <v>27001</v>
      </c>
      <c r="EL321" t="s">
        <v>520</v>
      </c>
      <c r="EM321" t="s">
        <v>521</v>
      </c>
      <c r="EO321" t="s">
        <v>3</v>
      </c>
      <c r="EQ321">
        <v>1024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33.53</v>
      </c>
      <c r="EX321">
        <v>15.02</v>
      </c>
      <c r="EY321">
        <v>0</v>
      </c>
      <c r="FQ321">
        <v>0</v>
      </c>
      <c r="FR321">
        <v>0</v>
      </c>
      <c r="FS321">
        <v>0</v>
      </c>
      <c r="FX321">
        <v>147</v>
      </c>
      <c r="FY321">
        <v>134</v>
      </c>
      <c r="GA321" t="s">
        <v>3</v>
      </c>
      <c r="GD321">
        <v>1</v>
      </c>
      <c r="GF321">
        <v>2133988171</v>
      </c>
      <c r="GG321">
        <v>2</v>
      </c>
      <c r="GH321">
        <v>1</v>
      </c>
      <c r="GI321">
        <v>-2</v>
      </c>
      <c r="GJ321">
        <v>0</v>
      </c>
      <c r="GK321">
        <v>0</v>
      </c>
      <c r="GL321">
        <f t="shared" si="222"/>
        <v>0</v>
      </c>
      <c r="GM321">
        <f t="shared" si="223"/>
        <v>109652.51</v>
      </c>
      <c r="GN321">
        <f t="shared" si="224"/>
        <v>109652.51</v>
      </c>
      <c r="GO321">
        <f t="shared" si="225"/>
        <v>0</v>
      </c>
      <c r="GP321">
        <f t="shared" si="226"/>
        <v>0</v>
      </c>
      <c r="GR321">
        <v>0</v>
      </c>
      <c r="GS321">
        <v>0</v>
      </c>
      <c r="GT321">
        <v>0</v>
      </c>
      <c r="GU321" t="s">
        <v>3</v>
      </c>
      <c r="GV321">
        <f t="shared" si="227"/>
        <v>0</v>
      </c>
      <c r="GW321">
        <v>1</v>
      </c>
      <c r="GX321">
        <f t="shared" si="228"/>
        <v>0</v>
      </c>
      <c r="HA321">
        <v>0</v>
      </c>
      <c r="HB321">
        <v>0</v>
      </c>
      <c r="HC321">
        <f t="shared" si="229"/>
        <v>0</v>
      </c>
      <c r="HE321" t="s">
        <v>3</v>
      </c>
      <c r="HF321" t="s">
        <v>3</v>
      </c>
      <c r="HM321" t="s">
        <v>3</v>
      </c>
      <c r="HN321" t="s">
        <v>522</v>
      </c>
      <c r="HO321" t="s">
        <v>523</v>
      </c>
      <c r="HP321" t="s">
        <v>520</v>
      </c>
      <c r="HQ321" t="s">
        <v>520</v>
      </c>
      <c r="HS321">
        <v>0</v>
      </c>
      <c r="IK321">
        <v>0</v>
      </c>
    </row>
    <row r="322" spans="1:245" x14ac:dyDescent="0.2">
      <c r="A322">
        <v>18</v>
      </c>
      <c r="B322">
        <v>1</v>
      </c>
      <c r="C322">
        <v>515</v>
      </c>
      <c r="E322" t="s">
        <v>3</v>
      </c>
      <c r="F322" t="s">
        <v>166</v>
      </c>
      <c r="G322" t="s">
        <v>524</v>
      </c>
      <c r="H322" t="s">
        <v>83</v>
      </c>
      <c r="I322">
        <f>I321*J322</f>
        <v>0</v>
      </c>
      <c r="J322">
        <v>0</v>
      </c>
      <c r="K322">
        <v>1</v>
      </c>
      <c r="O322">
        <f t="shared" si="209"/>
        <v>0</v>
      </c>
      <c r="P322">
        <f>ROUND(CQ322*I322,2)</f>
        <v>0</v>
      </c>
      <c r="Q322">
        <f>ROUND(CR322*I322,2)</f>
        <v>0</v>
      </c>
      <c r="R322">
        <f>ROUND(CS322*I322,2)</f>
        <v>0</v>
      </c>
      <c r="S322">
        <f>ROUND(CT322*I322,2)</f>
        <v>0</v>
      </c>
      <c r="T322">
        <f t="shared" si="210"/>
        <v>0</v>
      </c>
      <c r="U322">
        <f>ROUND(CV322*I322,7)</f>
        <v>0</v>
      </c>
      <c r="V322">
        <f>ROUND(CW322*I322,7)</f>
        <v>0</v>
      </c>
      <c r="W322">
        <f t="shared" si="211"/>
        <v>0</v>
      </c>
      <c r="X322">
        <f t="shared" si="212"/>
        <v>0</v>
      </c>
      <c r="Y322">
        <f t="shared" si="213"/>
        <v>0</v>
      </c>
      <c r="AA322">
        <v>-1</v>
      </c>
      <c r="AB322">
        <f t="shared" si="214"/>
        <v>0</v>
      </c>
      <c r="AC322">
        <f>ROUND((ES322),6)</f>
        <v>0</v>
      </c>
      <c r="AD322">
        <f>ROUND((((ET322)-(EU322))+AE322),6)</f>
        <v>0</v>
      </c>
      <c r="AE322">
        <f>ROUND((EU322),6)</f>
        <v>0</v>
      </c>
      <c r="AF322">
        <f>ROUND((EV322),6)</f>
        <v>0</v>
      </c>
      <c r="AG322">
        <f t="shared" si="215"/>
        <v>0</v>
      </c>
      <c r="AH322">
        <f>(EW322)</f>
        <v>0</v>
      </c>
      <c r="AI322">
        <f>(EX322)</f>
        <v>0</v>
      </c>
      <c r="AJ322">
        <f t="shared" si="216"/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147</v>
      </c>
      <c r="AU322">
        <v>134</v>
      </c>
      <c r="AV322">
        <v>1</v>
      </c>
      <c r="AW322">
        <v>1</v>
      </c>
      <c r="AZ322">
        <v>1</v>
      </c>
      <c r="BA322">
        <v>1</v>
      </c>
      <c r="BB322">
        <v>1</v>
      </c>
      <c r="BC322">
        <v>1</v>
      </c>
      <c r="BD322" t="s">
        <v>3</v>
      </c>
      <c r="BE322" t="s">
        <v>3</v>
      </c>
      <c r="BF322" t="s">
        <v>3</v>
      </c>
      <c r="BG322" t="s">
        <v>3</v>
      </c>
      <c r="BH322">
        <v>3</v>
      </c>
      <c r="BI322">
        <v>1</v>
      </c>
      <c r="BJ322" t="s">
        <v>3</v>
      </c>
      <c r="BM322">
        <v>27001</v>
      </c>
      <c r="BN322">
        <v>0</v>
      </c>
      <c r="BO322" t="s">
        <v>3</v>
      </c>
      <c r="BP322">
        <v>0</v>
      </c>
      <c r="BQ322">
        <v>2</v>
      </c>
      <c r="BR322">
        <v>0</v>
      </c>
      <c r="BS322">
        <v>1</v>
      </c>
      <c r="BT322">
        <v>1</v>
      </c>
      <c r="BU322">
        <v>1</v>
      </c>
      <c r="BV322">
        <v>1</v>
      </c>
      <c r="BW322">
        <v>1</v>
      </c>
      <c r="BX322">
        <v>1</v>
      </c>
      <c r="BY322" t="s">
        <v>3</v>
      </c>
      <c r="BZ322">
        <v>147</v>
      </c>
      <c r="CA322">
        <v>134</v>
      </c>
      <c r="CB322" t="s">
        <v>3</v>
      </c>
      <c r="CE322">
        <v>0</v>
      </c>
      <c r="CF322">
        <v>0</v>
      </c>
      <c r="CG322">
        <v>0</v>
      </c>
      <c r="CM322">
        <v>0</v>
      </c>
      <c r="CN322" t="s">
        <v>3</v>
      </c>
      <c r="CO322">
        <v>0</v>
      </c>
      <c r="CP322">
        <f t="shared" si="217"/>
        <v>0</v>
      </c>
      <c r="CQ322">
        <f>ROUND(AL322*BC322,2)</f>
        <v>0</v>
      </c>
      <c r="CR322">
        <f>ROUND(AM322*BB322,2)</f>
        <v>0</v>
      </c>
      <c r="CS322">
        <f>ROUND(AN322*BS322,2)</f>
        <v>0</v>
      </c>
      <c r="CT322">
        <f>ROUND(AO322*BA322,2)</f>
        <v>0</v>
      </c>
      <c r="CU322">
        <f t="shared" si="218"/>
        <v>0</v>
      </c>
      <c r="CV322">
        <f>AH322</f>
        <v>0</v>
      </c>
      <c r="CW322">
        <f>AI322</f>
        <v>0</v>
      </c>
      <c r="CX322">
        <f t="shared" si="219"/>
        <v>0</v>
      </c>
      <c r="CY322">
        <f t="shared" si="220"/>
        <v>0</v>
      </c>
      <c r="CZ322">
        <f t="shared" si="221"/>
        <v>0</v>
      </c>
      <c r="DC322" t="s">
        <v>3</v>
      </c>
      <c r="DD322" t="s">
        <v>3</v>
      </c>
      <c r="DE322" t="s">
        <v>3</v>
      </c>
      <c r="DF322" t="s">
        <v>3</v>
      </c>
      <c r="DG322" t="s">
        <v>3</v>
      </c>
      <c r="DH322" t="s">
        <v>3</v>
      </c>
      <c r="DI322" t="s">
        <v>3</v>
      </c>
      <c r="DJ322" t="s">
        <v>3</v>
      </c>
      <c r="DK322" t="s">
        <v>3</v>
      </c>
      <c r="DL322" t="s">
        <v>3</v>
      </c>
      <c r="DM322" t="s">
        <v>3</v>
      </c>
      <c r="DN322">
        <v>0</v>
      </c>
      <c r="DO322">
        <v>0</v>
      </c>
      <c r="DP322">
        <v>1</v>
      </c>
      <c r="DQ322">
        <v>1</v>
      </c>
      <c r="DU322">
        <v>1009</v>
      </c>
      <c r="DV322" t="s">
        <v>83</v>
      </c>
      <c r="DW322" t="s">
        <v>83</v>
      </c>
      <c r="DX322">
        <v>1000</v>
      </c>
      <c r="DZ322" t="s">
        <v>3</v>
      </c>
      <c r="EA322" t="s">
        <v>3</v>
      </c>
      <c r="EB322" t="s">
        <v>3</v>
      </c>
      <c r="EC322" t="s">
        <v>3</v>
      </c>
      <c r="EE322">
        <v>416980069</v>
      </c>
      <c r="EF322">
        <v>2</v>
      </c>
      <c r="EG322" t="s">
        <v>40</v>
      </c>
      <c r="EH322">
        <v>21</v>
      </c>
      <c r="EI322" t="s">
        <v>520</v>
      </c>
      <c r="EJ322">
        <v>1</v>
      </c>
      <c r="EK322">
        <v>27001</v>
      </c>
      <c r="EL322" t="s">
        <v>520</v>
      </c>
      <c r="EM322" t="s">
        <v>521</v>
      </c>
      <c r="EO322" t="s">
        <v>3</v>
      </c>
      <c r="EQ322">
        <v>1024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FQ322">
        <v>0</v>
      </c>
      <c r="FR322">
        <v>0</v>
      </c>
      <c r="FS322">
        <v>0</v>
      </c>
      <c r="FX322">
        <v>147</v>
      </c>
      <c r="FY322">
        <v>134</v>
      </c>
      <c r="GA322" t="s">
        <v>3</v>
      </c>
      <c r="GD322">
        <v>1</v>
      </c>
      <c r="GF322">
        <v>-1790279277</v>
      </c>
      <c r="GG322">
        <v>2</v>
      </c>
      <c r="GH322">
        <v>1</v>
      </c>
      <c r="GI322">
        <v>-2</v>
      </c>
      <c r="GJ322">
        <v>0</v>
      </c>
      <c r="GK322">
        <v>0</v>
      </c>
      <c r="GL322">
        <f t="shared" si="222"/>
        <v>0</v>
      </c>
      <c r="GM322">
        <f t="shared" si="223"/>
        <v>0</v>
      </c>
      <c r="GN322">
        <f t="shared" si="224"/>
        <v>0</v>
      </c>
      <c r="GO322">
        <f t="shared" si="225"/>
        <v>0</v>
      </c>
      <c r="GP322">
        <f t="shared" si="226"/>
        <v>0</v>
      </c>
      <c r="GR322">
        <v>0</v>
      </c>
      <c r="GS322">
        <v>0</v>
      </c>
      <c r="GT322">
        <v>0</v>
      </c>
      <c r="GU322" t="s">
        <v>3</v>
      </c>
      <c r="GV322">
        <f t="shared" si="227"/>
        <v>0</v>
      </c>
      <c r="GW322">
        <v>1</v>
      </c>
      <c r="GX322">
        <f t="shared" si="228"/>
        <v>0</v>
      </c>
      <c r="HA322">
        <v>0</v>
      </c>
      <c r="HB322">
        <v>0</v>
      </c>
      <c r="HC322">
        <f t="shared" si="229"/>
        <v>0</v>
      </c>
      <c r="HE322" t="s">
        <v>3</v>
      </c>
      <c r="HF322" t="s">
        <v>3</v>
      </c>
      <c r="HM322" t="s">
        <v>135</v>
      </c>
      <c r="HN322" t="s">
        <v>522</v>
      </c>
      <c r="HO322" t="s">
        <v>523</v>
      </c>
      <c r="HP322" t="s">
        <v>520</v>
      </c>
      <c r="HQ322" t="s">
        <v>520</v>
      </c>
      <c r="HS322">
        <v>0</v>
      </c>
      <c r="IK322">
        <v>0</v>
      </c>
    </row>
    <row r="323" spans="1:245" x14ac:dyDescent="0.2">
      <c r="A323">
        <v>17</v>
      </c>
      <c r="B323">
        <v>1</v>
      </c>
      <c r="C323">
        <f>ROW(SmtRes!A531)</f>
        <v>531</v>
      </c>
      <c r="D323">
        <f>ROW(EtalonRes!A534)</f>
        <v>534</v>
      </c>
      <c r="E323" t="s">
        <v>3</v>
      </c>
      <c r="F323" t="s">
        <v>525</v>
      </c>
      <c r="G323" t="s">
        <v>526</v>
      </c>
      <c r="H323" t="s">
        <v>21</v>
      </c>
      <c r="I323">
        <v>0</v>
      </c>
      <c r="J323">
        <v>0</v>
      </c>
      <c r="K323">
        <v>0</v>
      </c>
      <c r="O323">
        <f t="shared" si="209"/>
        <v>0</v>
      </c>
      <c r="P323">
        <f>SUMIF(SmtRes!AQ522:'SmtRes'!AQ531,"=1",SmtRes!DF522:'SmtRes'!DF531)</f>
        <v>0</v>
      </c>
      <c r="Q323">
        <f>SUMIF(SmtRes!AQ522:'SmtRes'!AQ531,"=1",SmtRes!DG522:'SmtRes'!DG531)</f>
        <v>0</v>
      </c>
      <c r="R323">
        <f>SUMIF(SmtRes!AQ522:'SmtRes'!AQ531,"=1",SmtRes!DH522:'SmtRes'!DH531)</f>
        <v>0</v>
      </c>
      <c r="S323">
        <f>SUMIF(SmtRes!AQ522:'SmtRes'!AQ531,"=1",SmtRes!DI522:'SmtRes'!DI531)</f>
        <v>0</v>
      </c>
      <c r="T323">
        <f t="shared" si="210"/>
        <v>0</v>
      </c>
      <c r="U323">
        <f>SUMIF(SmtRes!AQ522:'SmtRes'!AQ531,"=1",SmtRes!CV522:'SmtRes'!CV531)</f>
        <v>0</v>
      </c>
      <c r="V323">
        <f>SUMIF(SmtRes!AQ522:'SmtRes'!AQ531,"=1",SmtRes!CW522:'SmtRes'!CW531)</f>
        <v>0</v>
      </c>
      <c r="W323">
        <f t="shared" si="211"/>
        <v>0</v>
      </c>
      <c r="X323">
        <f t="shared" si="212"/>
        <v>0</v>
      </c>
      <c r="Y323">
        <f t="shared" si="213"/>
        <v>0</v>
      </c>
      <c r="AA323">
        <v>-1</v>
      </c>
      <c r="AB323">
        <f t="shared" si="214"/>
        <v>159844.17379999999</v>
      </c>
      <c r="AC323">
        <f>ROUND((SUM(SmtRes!BQ522:'SmtRes'!BQ531)),6)</f>
        <v>19588.848000000002</v>
      </c>
      <c r="AD323">
        <f>ROUND((((SUM(SmtRes!BR522:'SmtRes'!BR531))-(SUM(SmtRes!BS522:'SmtRes'!BS531)))+AE323),6)</f>
        <v>60195.0478</v>
      </c>
      <c r="AE323">
        <f>ROUND((SUM(SmtRes!BS522:'SmtRes'!BS531)),6)</f>
        <v>27352.7775</v>
      </c>
      <c r="AF323">
        <f>ROUND((SUM(SmtRes!BT522:'SmtRes'!BT531)),6)</f>
        <v>80060.278000000006</v>
      </c>
      <c r="AG323">
        <f t="shared" si="215"/>
        <v>0</v>
      </c>
      <c r="AH323">
        <f>(SUM(SmtRes!BU522:'SmtRes'!BU531))</f>
        <v>169.9</v>
      </c>
      <c r="AI323">
        <f>(SUM(SmtRes!BV522:'SmtRes'!BV531))</f>
        <v>38.25</v>
      </c>
      <c r="AJ323">
        <f t="shared" si="216"/>
        <v>0</v>
      </c>
      <c r="AK323">
        <v>187196.95129999999</v>
      </c>
      <c r="AL323">
        <v>19588.847999999998</v>
      </c>
      <c r="AM323">
        <v>60195.047800000008</v>
      </c>
      <c r="AN323">
        <v>27352.7775</v>
      </c>
      <c r="AO323">
        <v>80060.278000000006</v>
      </c>
      <c r="AP323">
        <v>0</v>
      </c>
      <c r="AQ323">
        <v>169.9</v>
      </c>
      <c r="AR323">
        <v>38.25</v>
      </c>
      <c r="AS323">
        <v>0</v>
      </c>
      <c r="AT323">
        <v>147</v>
      </c>
      <c r="AU323">
        <v>134</v>
      </c>
      <c r="AV323">
        <v>1</v>
      </c>
      <c r="AW323">
        <v>1</v>
      </c>
      <c r="AZ323">
        <v>1</v>
      </c>
      <c r="BA323">
        <v>1</v>
      </c>
      <c r="BB323">
        <v>1</v>
      </c>
      <c r="BC323">
        <v>1</v>
      </c>
      <c r="BD323" t="s">
        <v>3</v>
      </c>
      <c r="BE323" t="s">
        <v>3</v>
      </c>
      <c r="BF323" t="s">
        <v>3</v>
      </c>
      <c r="BG323" t="s">
        <v>3</v>
      </c>
      <c r="BH323">
        <v>0</v>
      </c>
      <c r="BI323">
        <v>1</v>
      </c>
      <c r="BJ323" t="s">
        <v>527</v>
      </c>
      <c r="BM323">
        <v>27001</v>
      </c>
      <c r="BN323">
        <v>0</v>
      </c>
      <c r="BO323" t="s">
        <v>3</v>
      </c>
      <c r="BP323">
        <v>0</v>
      </c>
      <c r="BQ323">
        <v>2</v>
      </c>
      <c r="BR323">
        <v>0</v>
      </c>
      <c r="BS323">
        <v>1</v>
      </c>
      <c r="BT323">
        <v>1</v>
      </c>
      <c r="BU323">
        <v>1</v>
      </c>
      <c r="BV323">
        <v>1</v>
      </c>
      <c r="BW323">
        <v>1</v>
      </c>
      <c r="BX323">
        <v>1</v>
      </c>
      <c r="BY323" t="s">
        <v>3</v>
      </c>
      <c r="BZ323">
        <v>147</v>
      </c>
      <c r="CA323">
        <v>134</v>
      </c>
      <c r="CB323" t="s">
        <v>3</v>
      </c>
      <c r="CE323">
        <v>0</v>
      </c>
      <c r="CF323">
        <v>0</v>
      </c>
      <c r="CG323">
        <v>0</v>
      </c>
      <c r="CM323">
        <v>0</v>
      </c>
      <c r="CN323" t="s">
        <v>3</v>
      </c>
      <c r="CO323">
        <v>0</v>
      </c>
      <c r="CP323">
        <f t="shared" si="217"/>
        <v>0</v>
      </c>
      <c r="CQ323">
        <f>SUMIF(SmtRes!AQ522:'SmtRes'!AQ531,"=1",SmtRes!AA522:'SmtRes'!AA531)</f>
        <v>2577.48</v>
      </c>
      <c r="CR323">
        <f>SUMIF(SmtRes!AQ522:'SmtRes'!AQ531,"=1",SmtRes!AB522:'SmtRes'!AB531)</f>
        <v>4258.0099999999993</v>
      </c>
      <c r="CS323">
        <f>SUMIF(SmtRes!AQ522:'SmtRes'!AQ531,"=1",SmtRes!AC522:'SmtRes'!AC531)</f>
        <v>2424.5700000000002</v>
      </c>
      <c r="CT323">
        <f>SUMIF(SmtRes!AQ522:'SmtRes'!AQ531,"=1",SmtRes!AD522:'SmtRes'!AD531)</f>
        <v>471.22</v>
      </c>
      <c r="CU323">
        <f t="shared" si="218"/>
        <v>0</v>
      </c>
      <c r="CV323">
        <f>SUMIF(SmtRes!AQ522:'SmtRes'!AQ531,"=1",SmtRes!BU522:'SmtRes'!BU531)</f>
        <v>169.9</v>
      </c>
      <c r="CW323">
        <f>SUMIF(SmtRes!AQ522:'SmtRes'!AQ531,"=1",SmtRes!BV522:'SmtRes'!BV531)</f>
        <v>38.25</v>
      </c>
      <c r="CX323">
        <f t="shared" si="219"/>
        <v>0</v>
      </c>
      <c r="CY323">
        <f t="shared" si="220"/>
        <v>0</v>
      </c>
      <c r="CZ323">
        <f t="shared" si="221"/>
        <v>0</v>
      </c>
      <c r="DC323" t="s">
        <v>3</v>
      </c>
      <c r="DD323" t="s">
        <v>3</v>
      </c>
      <c r="DE323" t="s">
        <v>3</v>
      </c>
      <c r="DF323" t="s">
        <v>3</v>
      </c>
      <c r="DG323" t="s">
        <v>3</v>
      </c>
      <c r="DH323" t="s">
        <v>3</v>
      </c>
      <c r="DI323" t="s">
        <v>3</v>
      </c>
      <c r="DJ323" t="s">
        <v>3</v>
      </c>
      <c r="DK323" t="s">
        <v>3</v>
      </c>
      <c r="DL323" t="s">
        <v>3</v>
      </c>
      <c r="DM323" t="s">
        <v>3</v>
      </c>
      <c r="DN323">
        <v>0</v>
      </c>
      <c r="DO323">
        <v>0</v>
      </c>
      <c r="DP323">
        <v>1</v>
      </c>
      <c r="DQ323">
        <v>1</v>
      </c>
      <c r="DU323">
        <v>1003</v>
      </c>
      <c r="DV323" t="s">
        <v>21</v>
      </c>
      <c r="DW323" t="s">
        <v>21</v>
      </c>
      <c r="DX323">
        <v>100</v>
      </c>
      <c r="DZ323" t="s">
        <v>3</v>
      </c>
      <c r="EA323" t="s">
        <v>3</v>
      </c>
      <c r="EB323" t="s">
        <v>3</v>
      </c>
      <c r="EC323" t="s">
        <v>3</v>
      </c>
      <c r="EE323">
        <v>416980069</v>
      </c>
      <c r="EF323">
        <v>2</v>
      </c>
      <c r="EG323" t="s">
        <v>40</v>
      </c>
      <c r="EH323">
        <v>21</v>
      </c>
      <c r="EI323" t="s">
        <v>520</v>
      </c>
      <c r="EJ323">
        <v>1</v>
      </c>
      <c r="EK323">
        <v>27001</v>
      </c>
      <c r="EL323" t="s">
        <v>520</v>
      </c>
      <c r="EM323" t="s">
        <v>521</v>
      </c>
      <c r="EO323" t="s">
        <v>3</v>
      </c>
      <c r="EQ323">
        <v>1024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169.9</v>
      </c>
      <c r="EX323">
        <v>38.25</v>
      </c>
      <c r="EY323">
        <v>0</v>
      </c>
      <c r="FQ323">
        <v>0</v>
      </c>
      <c r="FR323">
        <v>0</v>
      </c>
      <c r="FS323">
        <v>0</v>
      </c>
      <c r="FX323">
        <v>147</v>
      </c>
      <c r="FY323">
        <v>134</v>
      </c>
      <c r="GA323" t="s">
        <v>3</v>
      </c>
      <c r="GD323">
        <v>1</v>
      </c>
      <c r="GF323">
        <v>-1157732498</v>
      </c>
      <c r="GG323">
        <v>2</v>
      </c>
      <c r="GH323">
        <v>1</v>
      </c>
      <c r="GI323">
        <v>-2</v>
      </c>
      <c r="GJ323">
        <v>0</v>
      </c>
      <c r="GK323">
        <v>0</v>
      </c>
      <c r="GL323">
        <f t="shared" si="222"/>
        <v>0</v>
      </c>
      <c r="GM323">
        <f t="shared" si="223"/>
        <v>0</v>
      </c>
      <c r="GN323">
        <f t="shared" si="224"/>
        <v>0</v>
      </c>
      <c r="GO323">
        <f t="shared" si="225"/>
        <v>0</v>
      </c>
      <c r="GP323">
        <f t="shared" si="226"/>
        <v>0</v>
      </c>
      <c r="GR323">
        <v>0</v>
      </c>
      <c r="GS323">
        <v>0</v>
      </c>
      <c r="GT323">
        <v>0</v>
      </c>
      <c r="GU323" t="s">
        <v>3</v>
      </c>
      <c r="GV323">
        <f t="shared" si="227"/>
        <v>0</v>
      </c>
      <c r="GW323">
        <v>1</v>
      </c>
      <c r="GX323">
        <f t="shared" si="228"/>
        <v>0</v>
      </c>
      <c r="HA323">
        <v>0</v>
      </c>
      <c r="HB323">
        <v>0</v>
      </c>
      <c r="HC323">
        <f t="shared" si="229"/>
        <v>0</v>
      </c>
      <c r="HE323" t="s">
        <v>3</v>
      </c>
      <c r="HF323" t="s">
        <v>3</v>
      </c>
      <c r="HM323" t="s">
        <v>3</v>
      </c>
      <c r="HN323" t="s">
        <v>522</v>
      </c>
      <c r="HO323" t="s">
        <v>523</v>
      </c>
      <c r="HP323" t="s">
        <v>520</v>
      </c>
      <c r="HQ323" t="s">
        <v>520</v>
      </c>
      <c r="HS323">
        <v>0</v>
      </c>
      <c r="IK323">
        <v>0</v>
      </c>
    </row>
    <row r="324" spans="1:245" x14ac:dyDescent="0.2">
      <c r="A324">
        <v>18</v>
      </c>
      <c r="B324">
        <v>1</v>
      </c>
      <c r="C324">
        <v>530</v>
      </c>
      <c r="E324" t="s">
        <v>3</v>
      </c>
      <c r="F324" t="s">
        <v>528</v>
      </c>
      <c r="G324" t="s">
        <v>529</v>
      </c>
      <c r="H324" t="s">
        <v>49</v>
      </c>
      <c r="I324">
        <f>I323*J324</f>
        <v>0</v>
      </c>
      <c r="J324">
        <v>4.5999999999999999E-2</v>
      </c>
      <c r="K324">
        <v>4.5999999999999999E-2</v>
      </c>
      <c r="O324">
        <f t="shared" si="209"/>
        <v>0</v>
      </c>
      <c r="P324">
        <f>ROUND(CQ324*I324,2)</f>
        <v>0</v>
      </c>
      <c r="Q324">
        <f>ROUND(CR324*I324,2)</f>
        <v>0</v>
      </c>
      <c r="R324">
        <f>ROUND(CS324*I324,2)</f>
        <v>0</v>
      </c>
      <c r="S324">
        <f>ROUND(CT324*I324,2)</f>
        <v>0</v>
      </c>
      <c r="T324">
        <f t="shared" si="210"/>
        <v>0</v>
      </c>
      <c r="U324">
        <f>ROUND(CV324*I324,7)</f>
        <v>0</v>
      </c>
      <c r="V324">
        <f>ROUND(CW324*I324,7)</f>
        <v>0</v>
      </c>
      <c r="W324">
        <f t="shared" si="211"/>
        <v>0</v>
      </c>
      <c r="X324">
        <f t="shared" si="212"/>
        <v>0</v>
      </c>
      <c r="Y324">
        <f t="shared" si="213"/>
        <v>0</v>
      </c>
      <c r="AA324">
        <v>-1</v>
      </c>
      <c r="AB324">
        <f t="shared" si="214"/>
        <v>0</v>
      </c>
      <c r="AC324">
        <f>ROUND((ES324),6)</f>
        <v>0</v>
      </c>
      <c r="AD324">
        <f>ROUND((((ET324)-(EU324))+AE324),6)</f>
        <v>0</v>
      </c>
      <c r="AE324">
        <f>ROUND((EU324),6)</f>
        <v>0</v>
      </c>
      <c r="AF324">
        <f>ROUND((EV324),6)</f>
        <v>0</v>
      </c>
      <c r="AG324">
        <f t="shared" si="215"/>
        <v>0</v>
      </c>
      <c r="AH324">
        <f>(EW324)</f>
        <v>0</v>
      </c>
      <c r="AI324">
        <f>(EX324)</f>
        <v>0</v>
      </c>
      <c r="AJ324">
        <f t="shared" si="216"/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147</v>
      </c>
      <c r="AU324">
        <v>134</v>
      </c>
      <c r="AV324">
        <v>1</v>
      </c>
      <c r="AW324">
        <v>1</v>
      </c>
      <c r="AZ324">
        <v>1</v>
      </c>
      <c r="BA324">
        <v>1</v>
      </c>
      <c r="BB324">
        <v>1</v>
      </c>
      <c r="BC324">
        <v>1</v>
      </c>
      <c r="BD324" t="s">
        <v>3</v>
      </c>
      <c r="BE324" t="s">
        <v>3</v>
      </c>
      <c r="BF324" t="s">
        <v>3</v>
      </c>
      <c r="BG324" t="s">
        <v>3</v>
      </c>
      <c r="BH324">
        <v>3</v>
      </c>
      <c r="BI324">
        <v>1</v>
      </c>
      <c r="BJ324" t="s">
        <v>3</v>
      </c>
      <c r="BM324">
        <v>27001</v>
      </c>
      <c r="BN324">
        <v>0</v>
      </c>
      <c r="BO324" t="s">
        <v>3</v>
      </c>
      <c r="BP324">
        <v>0</v>
      </c>
      <c r="BQ324">
        <v>2</v>
      </c>
      <c r="BR324">
        <v>0</v>
      </c>
      <c r="BS324">
        <v>1</v>
      </c>
      <c r="BT324">
        <v>1</v>
      </c>
      <c r="BU324">
        <v>1</v>
      </c>
      <c r="BV324">
        <v>1</v>
      </c>
      <c r="BW324">
        <v>1</v>
      </c>
      <c r="BX324">
        <v>1</v>
      </c>
      <c r="BY324" t="s">
        <v>3</v>
      </c>
      <c r="BZ324">
        <v>147</v>
      </c>
      <c r="CA324">
        <v>134</v>
      </c>
      <c r="CB324" t="s">
        <v>3</v>
      </c>
      <c r="CE324">
        <v>0</v>
      </c>
      <c r="CF324">
        <v>0</v>
      </c>
      <c r="CG324">
        <v>0</v>
      </c>
      <c r="CM324">
        <v>0</v>
      </c>
      <c r="CN324" t="s">
        <v>3</v>
      </c>
      <c r="CO324">
        <v>0</v>
      </c>
      <c r="CP324">
        <f t="shared" si="217"/>
        <v>0</v>
      </c>
      <c r="CQ324">
        <f>ROUND(AL324*BC324,2)</f>
        <v>0</v>
      </c>
      <c r="CR324">
        <f>ROUND(AM324*BB324,2)</f>
        <v>0</v>
      </c>
      <c r="CS324">
        <f>ROUND(AN324*BS324,2)</f>
        <v>0</v>
      </c>
      <c r="CT324">
        <f>ROUND(AO324*BA324,2)</f>
        <v>0</v>
      </c>
      <c r="CU324">
        <f t="shared" si="218"/>
        <v>0</v>
      </c>
      <c r="CV324">
        <f>AH324</f>
        <v>0</v>
      </c>
      <c r="CW324">
        <f>AI324</f>
        <v>0</v>
      </c>
      <c r="CX324">
        <f t="shared" si="219"/>
        <v>0</v>
      </c>
      <c r="CY324">
        <f t="shared" si="220"/>
        <v>0</v>
      </c>
      <c r="CZ324">
        <f t="shared" si="221"/>
        <v>0</v>
      </c>
      <c r="DC324" t="s">
        <v>3</v>
      </c>
      <c r="DD324" t="s">
        <v>3</v>
      </c>
      <c r="DE324" t="s">
        <v>3</v>
      </c>
      <c r="DF324" t="s">
        <v>3</v>
      </c>
      <c r="DG324" t="s">
        <v>3</v>
      </c>
      <c r="DH324" t="s">
        <v>3</v>
      </c>
      <c r="DI324" t="s">
        <v>3</v>
      </c>
      <c r="DJ324" t="s">
        <v>3</v>
      </c>
      <c r="DK324" t="s">
        <v>3</v>
      </c>
      <c r="DL324" t="s">
        <v>3</v>
      </c>
      <c r="DM324" t="s">
        <v>3</v>
      </c>
      <c r="DN324">
        <v>0</v>
      </c>
      <c r="DO324">
        <v>0</v>
      </c>
      <c r="DP324">
        <v>1</v>
      </c>
      <c r="DQ324">
        <v>1</v>
      </c>
      <c r="DU324">
        <v>1007</v>
      </c>
      <c r="DV324" t="s">
        <v>49</v>
      </c>
      <c r="DW324" t="s">
        <v>49</v>
      </c>
      <c r="DX324">
        <v>1</v>
      </c>
      <c r="DZ324" t="s">
        <v>3</v>
      </c>
      <c r="EA324" t="s">
        <v>3</v>
      </c>
      <c r="EB324" t="s">
        <v>3</v>
      </c>
      <c r="EC324" t="s">
        <v>3</v>
      </c>
      <c r="EE324">
        <v>416980069</v>
      </c>
      <c r="EF324">
        <v>2</v>
      </c>
      <c r="EG324" t="s">
        <v>40</v>
      </c>
      <c r="EH324">
        <v>21</v>
      </c>
      <c r="EI324" t="s">
        <v>520</v>
      </c>
      <c r="EJ324">
        <v>1</v>
      </c>
      <c r="EK324">
        <v>27001</v>
      </c>
      <c r="EL324" t="s">
        <v>520</v>
      </c>
      <c r="EM324" t="s">
        <v>521</v>
      </c>
      <c r="EO324" t="s">
        <v>3</v>
      </c>
      <c r="EQ324">
        <v>1024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FQ324">
        <v>0</v>
      </c>
      <c r="FR324">
        <v>0</v>
      </c>
      <c r="FS324">
        <v>0</v>
      </c>
      <c r="FX324">
        <v>147</v>
      </c>
      <c r="FY324">
        <v>134</v>
      </c>
      <c r="GA324" t="s">
        <v>3</v>
      </c>
      <c r="GD324">
        <v>1</v>
      </c>
      <c r="GF324">
        <v>-325140088</v>
      </c>
      <c r="GG324">
        <v>2</v>
      </c>
      <c r="GH324">
        <v>1</v>
      </c>
      <c r="GI324">
        <v>-2</v>
      </c>
      <c r="GJ324">
        <v>0</v>
      </c>
      <c r="GK324">
        <v>0</v>
      </c>
      <c r="GL324">
        <f t="shared" si="222"/>
        <v>0</v>
      </c>
      <c r="GM324">
        <f t="shared" si="223"/>
        <v>0</v>
      </c>
      <c r="GN324">
        <f t="shared" si="224"/>
        <v>0</v>
      </c>
      <c r="GO324">
        <f t="shared" si="225"/>
        <v>0</v>
      </c>
      <c r="GP324">
        <f t="shared" si="226"/>
        <v>0</v>
      </c>
      <c r="GR324">
        <v>0</v>
      </c>
      <c r="GS324">
        <v>0</v>
      </c>
      <c r="GT324">
        <v>0</v>
      </c>
      <c r="GU324" t="s">
        <v>3</v>
      </c>
      <c r="GV324">
        <f t="shared" si="227"/>
        <v>0</v>
      </c>
      <c r="GW324">
        <v>1</v>
      </c>
      <c r="GX324">
        <f t="shared" si="228"/>
        <v>0</v>
      </c>
      <c r="HA324">
        <v>0</v>
      </c>
      <c r="HB324">
        <v>0</v>
      </c>
      <c r="HC324">
        <f t="shared" si="229"/>
        <v>0</v>
      </c>
      <c r="HE324" t="s">
        <v>3</v>
      </c>
      <c r="HF324" t="s">
        <v>3</v>
      </c>
      <c r="HM324" t="s">
        <v>3</v>
      </c>
      <c r="HN324" t="s">
        <v>522</v>
      </c>
      <c r="HO324" t="s">
        <v>523</v>
      </c>
      <c r="HP324" t="s">
        <v>520</v>
      </c>
      <c r="HQ324" t="s">
        <v>520</v>
      </c>
      <c r="HS324">
        <v>0</v>
      </c>
      <c r="IK324">
        <v>0</v>
      </c>
    </row>
    <row r="325" spans="1:245" x14ac:dyDescent="0.2">
      <c r="A325">
        <v>18</v>
      </c>
      <c r="B325">
        <v>1</v>
      </c>
      <c r="C325">
        <v>531</v>
      </c>
      <c r="E325" t="s">
        <v>3</v>
      </c>
      <c r="F325" t="s">
        <v>530</v>
      </c>
      <c r="G325" t="s">
        <v>531</v>
      </c>
      <c r="H325" t="s">
        <v>49</v>
      </c>
      <c r="I325">
        <f>I323*J325</f>
        <v>0</v>
      </c>
      <c r="J325">
        <v>4.62</v>
      </c>
      <c r="K325">
        <v>4.62</v>
      </c>
      <c r="O325">
        <f t="shared" si="209"/>
        <v>0</v>
      </c>
      <c r="P325">
        <f>ROUND(CQ325*I325,2)</f>
        <v>0</v>
      </c>
      <c r="Q325">
        <f>ROUND(CR325*I325,2)</f>
        <v>0</v>
      </c>
      <c r="R325">
        <f>ROUND(CS325*I325,2)</f>
        <v>0</v>
      </c>
      <c r="S325">
        <f>ROUND(CT325*I325,2)</f>
        <v>0</v>
      </c>
      <c r="T325">
        <f t="shared" si="210"/>
        <v>0</v>
      </c>
      <c r="U325">
        <f>ROUND(CV325*I325,7)</f>
        <v>0</v>
      </c>
      <c r="V325">
        <f>ROUND(CW325*I325,7)</f>
        <v>0</v>
      </c>
      <c r="W325">
        <f t="shared" si="211"/>
        <v>0</v>
      </c>
      <c r="X325">
        <f t="shared" si="212"/>
        <v>0</v>
      </c>
      <c r="Y325">
        <f t="shared" si="213"/>
        <v>0</v>
      </c>
      <c r="AA325">
        <v>-1</v>
      </c>
      <c r="AB325">
        <f t="shared" si="214"/>
        <v>0</v>
      </c>
      <c r="AC325">
        <f>ROUND((ES325),6)</f>
        <v>0</v>
      </c>
      <c r="AD325">
        <f>ROUND((((ET325)-(EU325))+AE325),6)</f>
        <v>0</v>
      </c>
      <c r="AE325">
        <f>ROUND((EU325),6)</f>
        <v>0</v>
      </c>
      <c r="AF325">
        <f>ROUND((EV325),6)</f>
        <v>0</v>
      </c>
      <c r="AG325">
        <f t="shared" si="215"/>
        <v>0</v>
      </c>
      <c r="AH325">
        <f>(EW325)</f>
        <v>0</v>
      </c>
      <c r="AI325">
        <f>(EX325)</f>
        <v>0</v>
      </c>
      <c r="AJ325">
        <f t="shared" si="216"/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147</v>
      </c>
      <c r="AU325">
        <v>134</v>
      </c>
      <c r="AV325">
        <v>1</v>
      </c>
      <c r="AW325">
        <v>1</v>
      </c>
      <c r="AZ325">
        <v>1</v>
      </c>
      <c r="BA325">
        <v>1</v>
      </c>
      <c r="BB325">
        <v>1</v>
      </c>
      <c r="BC325">
        <v>1</v>
      </c>
      <c r="BD325" t="s">
        <v>3</v>
      </c>
      <c r="BE325" t="s">
        <v>3</v>
      </c>
      <c r="BF325" t="s">
        <v>3</v>
      </c>
      <c r="BG325" t="s">
        <v>3</v>
      </c>
      <c r="BH325">
        <v>3</v>
      </c>
      <c r="BI325">
        <v>1</v>
      </c>
      <c r="BJ325" t="s">
        <v>3</v>
      </c>
      <c r="BM325">
        <v>27001</v>
      </c>
      <c r="BN325">
        <v>0</v>
      </c>
      <c r="BO325" t="s">
        <v>3</v>
      </c>
      <c r="BP325">
        <v>0</v>
      </c>
      <c r="BQ325">
        <v>2</v>
      </c>
      <c r="BR325">
        <v>0</v>
      </c>
      <c r="BS325">
        <v>1</v>
      </c>
      <c r="BT325">
        <v>1</v>
      </c>
      <c r="BU325">
        <v>1</v>
      </c>
      <c r="BV325">
        <v>1</v>
      </c>
      <c r="BW325">
        <v>1</v>
      </c>
      <c r="BX325">
        <v>1</v>
      </c>
      <c r="BY325" t="s">
        <v>3</v>
      </c>
      <c r="BZ325">
        <v>147</v>
      </c>
      <c r="CA325">
        <v>134</v>
      </c>
      <c r="CB325" t="s">
        <v>3</v>
      </c>
      <c r="CE325">
        <v>0</v>
      </c>
      <c r="CF325">
        <v>0</v>
      </c>
      <c r="CG325">
        <v>0</v>
      </c>
      <c r="CM325">
        <v>0</v>
      </c>
      <c r="CN325" t="s">
        <v>3</v>
      </c>
      <c r="CO325">
        <v>0</v>
      </c>
      <c r="CP325">
        <f t="shared" si="217"/>
        <v>0</v>
      </c>
      <c r="CQ325">
        <f>ROUND(AL325*BC325,2)</f>
        <v>0</v>
      </c>
      <c r="CR325">
        <f>ROUND(AM325*BB325,2)</f>
        <v>0</v>
      </c>
      <c r="CS325">
        <f>ROUND(AN325*BS325,2)</f>
        <v>0</v>
      </c>
      <c r="CT325">
        <f>ROUND(AO325*BA325,2)</f>
        <v>0</v>
      </c>
      <c r="CU325">
        <f t="shared" si="218"/>
        <v>0</v>
      </c>
      <c r="CV325">
        <f>AH325</f>
        <v>0</v>
      </c>
      <c r="CW325">
        <f>AI325</f>
        <v>0</v>
      </c>
      <c r="CX325">
        <f t="shared" si="219"/>
        <v>0</v>
      </c>
      <c r="CY325">
        <f t="shared" si="220"/>
        <v>0</v>
      </c>
      <c r="CZ325">
        <f t="shared" si="221"/>
        <v>0</v>
      </c>
      <c r="DC325" t="s">
        <v>3</v>
      </c>
      <c r="DD325" t="s">
        <v>3</v>
      </c>
      <c r="DE325" t="s">
        <v>3</v>
      </c>
      <c r="DF325" t="s">
        <v>3</v>
      </c>
      <c r="DG325" t="s">
        <v>3</v>
      </c>
      <c r="DH325" t="s">
        <v>3</v>
      </c>
      <c r="DI325" t="s">
        <v>3</v>
      </c>
      <c r="DJ325" t="s">
        <v>3</v>
      </c>
      <c r="DK325" t="s">
        <v>3</v>
      </c>
      <c r="DL325" t="s">
        <v>3</v>
      </c>
      <c r="DM325" t="s">
        <v>3</v>
      </c>
      <c r="DN325">
        <v>0</v>
      </c>
      <c r="DO325">
        <v>0</v>
      </c>
      <c r="DP325">
        <v>1</v>
      </c>
      <c r="DQ325">
        <v>1</v>
      </c>
      <c r="DU325">
        <v>1007</v>
      </c>
      <c r="DV325" t="s">
        <v>49</v>
      </c>
      <c r="DW325" t="s">
        <v>49</v>
      </c>
      <c r="DX325">
        <v>1</v>
      </c>
      <c r="DZ325" t="s">
        <v>3</v>
      </c>
      <c r="EA325" t="s">
        <v>3</v>
      </c>
      <c r="EB325" t="s">
        <v>3</v>
      </c>
      <c r="EC325" t="s">
        <v>3</v>
      </c>
      <c r="EE325">
        <v>416980069</v>
      </c>
      <c r="EF325">
        <v>2</v>
      </c>
      <c r="EG325" t="s">
        <v>40</v>
      </c>
      <c r="EH325">
        <v>21</v>
      </c>
      <c r="EI325" t="s">
        <v>520</v>
      </c>
      <c r="EJ325">
        <v>1</v>
      </c>
      <c r="EK325">
        <v>27001</v>
      </c>
      <c r="EL325" t="s">
        <v>520</v>
      </c>
      <c r="EM325" t="s">
        <v>521</v>
      </c>
      <c r="EO325" t="s">
        <v>3</v>
      </c>
      <c r="EQ325">
        <v>1024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FQ325">
        <v>0</v>
      </c>
      <c r="FR325">
        <v>0</v>
      </c>
      <c r="FS325">
        <v>0</v>
      </c>
      <c r="FX325">
        <v>147</v>
      </c>
      <c r="FY325">
        <v>134</v>
      </c>
      <c r="GA325" t="s">
        <v>3</v>
      </c>
      <c r="GD325">
        <v>1</v>
      </c>
      <c r="GF325">
        <v>1994458681</v>
      </c>
      <c r="GG325">
        <v>2</v>
      </c>
      <c r="GH325">
        <v>1</v>
      </c>
      <c r="GI325">
        <v>-2</v>
      </c>
      <c r="GJ325">
        <v>0</v>
      </c>
      <c r="GK325">
        <v>0</v>
      </c>
      <c r="GL325">
        <f t="shared" si="222"/>
        <v>0</v>
      </c>
      <c r="GM325">
        <f t="shared" si="223"/>
        <v>0</v>
      </c>
      <c r="GN325">
        <f t="shared" si="224"/>
        <v>0</v>
      </c>
      <c r="GO325">
        <f t="shared" si="225"/>
        <v>0</v>
      </c>
      <c r="GP325">
        <f t="shared" si="226"/>
        <v>0</v>
      </c>
      <c r="GR325">
        <v>0</v>
      </c>
      <c r="GS325">
        <v>0</v>
      </c>
      <c r="GT325">
        <v>0</v>
      </c>
      <c r="GU325" t="s">
        <v>3</v>
      </c>
      <c r="GV325">
        <f t="shared" si="227"/>
        <v>0</v>
      </c>
      <c r="GW325">
        <v>1</v>
      </c>
      <c r="GX325">
        <f t="shared" si="228"/>
        <v>0</v>
      </c>
      <c r="HA325">
        <v>0</v>
      </c>
      <c r="HB325">
        <v>0</v>
      </c>
      <c r="HC325">
        <f t="shared" si="229"/>
        <v>0</v>
      </c>
      <c r="HE325" t="s">
        <v>3</v>
      </c>
      <c r="HF325" t="s">
        <v>3</v>
      </c>
      <c r="HM325" t="s">
        <v>3</v>
      </c>
      <c r="HN325" t="s">
        <v>522</v>
      </c>
      <c r="HO325" t="s">
        <v>523</v>
      </c>
      <c r="HP325" t="s">
        <v>520</v>
      </c>
      <c r="HQ325" t="s">
        <v>520</v>
      </c>
      <c r="HS325">
        <v>0</v>
      </c>
      <c r="IK325">
        <v>0</v>
      </c>
    </row>
    <row r="326" spans="1:245" x14ac:dyDescent="0.2">
      <c r="A326">
        <v>17</v>
      </c>
      <c r="B326">
        <v>1</v>
      </c>
      <c r="C326">
        <f>ROW(SmtRes!A544)</f>
        <v>544</v>
      </c>
      <c r="D326">
        <f>ROW(EtalonRes!A547)</f>
        <v>547</v>
      </c>
      <c r="E326" t="s">
        <v>532</v>
      </c>
      <c r="F326" t="s">
        <v>533</v>
      </c>
      <c r="G326" t="s">
        <v>534</v>
      </c>
      <c r="H326" t="s">
        <v>21</v>
      </c>
      <c r="I326">
        <f>ROUND(1/100,7)</f>
        <v>0.01</v>
      </c>
      <c r="J326">
        <v>0</v>
      </c>
      <c r="K326">
        <f>ROUND(1/100,7)</f>
        <v>0.01</v>
      </c>
      <c r="O326">
        <f t="shared" si="209"/>
        <v>780.18</v>
      </c>
      <c r="P326">
        <f>SUMIF(SmtRes!AQ532:'SmtRes'!AQ544,"=1",SmtRes!DF532:'SmtRes'!DF544)</f>
        <v>0</v>
      </c>
      <c r="Q326">
        <f>SUMIF(SmtRes!AQ532:'SmtRes'!AQ544,"=1",SmtRes!DG532:'SmtRes'!DG544)</f>
        <v>304.53999999999996</v>
      </c>
      <c r="R326">
        <f>SUMIF(SmtRes!AQ532:'SmtRes'!AQ544,"=1",SmtRes!DH532:'SmtRes'!DH544)</f>
        <v>111.21000000000001</v>
      </c>
      <c r="S326">
        <f>SUMIF(SmtRes!AQ532:'SmtRes'!AQ544,"=1",SmtRes!DI532:'SmtRes'!DI544)</f>
        <v>364.43</v>
      </c>
      <c r="T326">
        <f t="shared" si="210"/>
        <v>0</v>
      </c>
      <c r="U326">
        <f>SUMIF(SmtRes!AQ532:'SmtRes'!AQ544,"=1",SmtRes!CV532:'SmtRes'!CV544)</f>
        <v>0.71530000000000005</v>
      </c>
      <c r="V326">
        <f>SUMIF(SmtRes!AQ532:'SmtRes'!AQ544,"=1",SmtRes!CW532:'SmtRes'!CW544)</f>
        <v>0.16159999999999999</v>
      </c>
      <c r="W326">
        <f t="shared" si="211"/>
        <v>0</v>
      </c>
      <c r="X326">
        <f t="shared" si="212"/>
        <v>699.19</v>
      </c>
      <c r="Y326">
        <f t="shared" si="213"/>
        <v>637.36</v>
      </c>
      <c r="AA326">
        <v>449016111</v>
      </c>
      <c r="AB326">
        <f t="shared" si="214"/>
        <v>64080.147900000004</v>
      </c>
      <c r="AC326">
        <f>ROUND((0),6)</f>
        <v>0</v>
      </c>
      <c r="AD326">
        <f>ROUND((((SUM(SmtRes!BR532:'SmtRes'!BR544))-(SUM(SmtRes!BS532:'SmtRes'!BS544)))+AE326),6)</f>
        <v>27637.0435</v>
      </c>
      <c r="AE326">
        <f>ROUND((SUM(SmtRes!BS532:'SmtRes'!BS544)),6)</f>
        <v>11121.725399999999</v>
      </c>
      <c r="AF326">
        <f>ROUND((SUM(SmtRes!BT532:'SmtRes'!BT544)),6)</f>
        <v>36443.104399999997</v>
      </c>
      <c r="AG326">
        <f t="shared" si="215"/>
        <v>0</v>
      </c>
      <c r="AH326">
        <f>(SUM(SmtRes!BU532:'SmtRes'!BU544))</f>
        <v>71.53</v>
      </c>
      <c r="AI326">
        <f>(SUM(SmtRes!BV532:'SmtRes'!BV544))</f>
        <v>16.16</v>
      </c>
      <c r="AJ326">
        <f t="shared" si="216"/>
        <v>0</v>
      </c>
      <c r="AK326">
        <v>91617.170053299997</v>
      </c>
      <c r="AL326">
        <v>16415.296753299997</v>
      </c>
      <c r="AM326">
        <v>27637.0435</v>
      </c>
      <c r="AN326">
        <v>11121.725400000001</v>
      </c>
      <c r="AO326">
        <v>36443.104400000004</v>
      </c>
      <c r="AP326">
        <v>0</v>
      </c>
      <c r="AQ326">
        <v>71.53</v>
      </c>
      <c r="AR326">
        <v>16.16</v>
      </c>
      <c r="AS326">
        <v>0</v>
      </c>
      <c r="AT326">
        <v>147</v>
      </c>
      <c r="AU326">
        <v>134</v>
      </c>
      <c r="AV326">
        <v>1</v>
      </c>
      <c r="AW326">
        <v>1</v>
      </c>
      <c r="AZ326">
        <v>1</v>
      </c>
      <c r="BA326">
        <v>1</v>
      </c>
      <c r="BB326">
        <v>1</v>
      </c>
      <c r="BC326">
        <v>1</v>
      </c>
      <c r="BD326" t="s">
        <v>3</v>
      </c>
      <c r="BE326" t="s">
        <v>3</v>
      </c>
      <c r="BF326" t="s">
        <v>3</v>
      </c>
      <c r="BG326" t="s">
        <v>3</v>
      </c>
      <c r="BH326">
        <v>0</v>
      </c>
      <c r="BI326">
        <v>1</v>
      </c>
      <c r="BJ326" t="s">
        <v>535</v>
      </c>
      <c r="BM326">
        <v>27001</v>
      </c>
      <c r="BN326">
        <v>0</v>
      </c>
      <c r="BO326" t="s">
        <v>3</v>
      </c>
      <c r="BP326">
        <v>0</v>
      </c>
      <c r="BQ326">
        <v>2</v>
      </c>
      <c r="BR326">
        <v>0</v>
      </c>
      <c r="BS326">
        <v>1</v>
      </c>
      <c r="BT326">
        <v>1</v>
      </c>
      <c r="BU326">
        <v>1</v>
      </c>
      <c r="BV326">
        <v>1</v>
      </c>
      <c r="BW326">
        <v>1</v>
      </c>
      <c r="BX326">
        <v>1</v>
      </c>
      <c r="BY326" t="s">
        <v>3</v>
      </c>
      <c r="BZ326">
        <v>147</v>
      </c>
      <c r="CA326">
        <v>134</v>
      </c>
      <c r="CB326" t="s">
        <v>3</v>
      </c>
      <c r="CE326">
        <v>0</v>
      </c>
      <c r="CF326">
        <v>0</v>
      </c>
      <c r="CG326">
        <v>0</v>
      </c>
      <c r="CM326">
        <v>0</v>
      </c>
      <c r="CN326" t="s">
        <v>3</v>
      </c>
      <c r="CO326">
        <v>0</v>
      </c>
      <c r="CP326">
        <f t="shared" si="217"/>
        <v>780.18000000000006</v>
      </c>
      <c r="CQ326">
        <f>SUMIF(SmtRes!AQ532:'SmtRes'!AQ544,"=1",SmtRes!AA532:'SmtRes'!AA544)</f>
        <v>595594.22</v>
      </c>
      <c r="CR326">
        <f>SUMIF(SmtRes!AQ532:'SmtRes'!AQ544,"=1",SmtRes!AB532:'SmtRes'!AB544)</f>
        <v>6592.16</v>
      </c>
      <c r="CS326">
        <f>SUMIF(SmtRes!AQ532:'SmtRes'!AQ544,"=1",SmtRes!AC532:'SmtRes'!AC544)</f>
        <v>2505.12</v>
      </c>
      <c r="CT326">
        <f>SUMIF(SmtRes!AQ532:'SmtRes'!AQ544,"=1",SmtRes!AD532:'SmtRes'!AD544)</f>
        <v>509.48</v>
      </c>
      <c r="CU326">
        <f t="shared" si="218"/>
        <v>0</v>
      </c>
      <c r="CV326">
        <f>SUMIF(SmtRes!AQ532:'SmtRes'!AQ544,"=1",SmtRes!BU532:'SmtRes'!BU544)</f>
        <v>71.53</v>
      </c>
      <c r="CW326">
        <f>SUMIF(SmtRes!AQ532:'SmtRes'!AQ544,"=1",SmtRes!BV532:'SmtRes'!BV544)</f>
        <v>16.16</v>
      </c>
      <c r="CX326">
        <f t="shared" si="219"/>
        <v>0</v>
      </c>
      <c r="CY326">
        <f t="shared" si="220"/>
        <v>699.19079999999997</v>
      </c>
      <c r="CZ326">
        <f t="shared" si="221"/>
        <v>637.35759999999993</v>
      </c>
      <c r="DC326" t="s">
        <v>3</v>
      </c>
      <c r="DD326" t="s">
        <v>135</v>
      </c>
      <c r="DE326" t="s">
        <v>3</v>
      </c>
      <c r="DF326" t="s">
        <v>3</v>
      </c>
      <c r="DG326" t="s">
        <v>3</v>
      </c>
      <c r="DH326" t="s">
        <v>3</v>
      </c>
      <c r="DI326" t="s">
        <v>3</v>
      </c>
      <c r="DJ326" t="s">
        <v>3</v>
      </c>
      <c r="DK326" t="s">
        <v>3</v>
      </c>
      <c r="DL326" t="s">
        <v>3</v>
      </c>
      <c r="DM326" t="s">
        <v>3</v>
      </c>
      <c r="DN326">
        <v>0</v>
      </c>
      <c r="DO326">
        <v>0</v>
      </c>
      <c r="DP326">
        <v>1</v>
      </c>
      <c r="DQ326">
        <v>1</v>
      </c>
      <c r="DU326">
        <v>1003</v>
      </c>
      <c r="DV326" t="s">
        <v>21</v>
      </c>
      <c r="DW326" t="s">
        <v>21</v>
      </c>
      <c r="DX326">
        <v>100</v>
      </c>
      <c r="DZ326" t="s">
        <v>3</v>
      </c>
      <c r="EA326" t="s">
        <v>3</v>
      </c>
      <c r="EB326" t="s">
        <v>3</v>
      </c>
      <c r="EC326" t="s">
        <v>3</v>
      </c>
      <c r="EE326">
        <v>416980069</v>
      </c>
      <c r="EF326">
        <v>2</v>
      </c>
      <c r="EG326" t="s">
        <v>40</v>
      </c>
      <c r="EH326">
        <v>21</v>
      </c>
      <c r="EI326" t="s">
        <v>520</v>
      </c>
      <c r="EJ326">
        <v>1</v>
      </c>
      <c r="EK326">
        <v>27001</v>
      </c>
      <c r="EL326" t="s">
        <v>520</v>
      </c>
      <c r="EM326" t="s">
        <v>521</v>
      </c>
      <c r="EO326" t="s">
        <v>3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71.53</v>
      </c>
      <c r="EX326">
        <v>16.16</v>
      </c>
      <c r="EY326">
        <v>0</v>
      </c>
      <c r="FQ326">
        <v>0</v>
      </c>
      <c r="FR326">
        <v>0</v>
      </c>
      <c r="FS326">
        <v>0</v>
      </c>
      <c r="FX326">
        <v>147</v>
      </c>
      <c r="FY326">
        <v>134</v>
      </c>
      <c r="GA326" t="s">
        <v>3</v>
      </c>
      <c r="GD326">
        <v>1</v>
      </c>
      <c r="GF326">
        <v>-1168610803</v>
      </c>
      <c r="GG326">
        <v>2</v>
      </c>
      <c r="GH326">
        <v>1</v>
      </c>
      <c r="GI326">
        <v>-2</v>
      </c>
      <c r="GJ326">
        <v>0</v>
      </c>
      <c r="GK326">
        <v>0</v>
      </c>
      <c r="GL326">
        <f t="shared" si="222"/>
        <v>0</v>
      </c>
      <c r="GM326">
        <f t="shared" si="223"/>
        <v>2116.73</v>
      </c>
      <c r="GN326">
        <f t="shared" si="224"/>
        <v>2116.73</v>
      </c>
      <c r="GO326">
        <f t="shared" si="225"/>
        <v>0</v>
      </c>
      <c r="GP326">
        <f t="shared" si="226"/>
        <v>0</v>
      </c>
      <c r="GR326">
        <v>0</v>
      </c>
      <c r="GS326">
        <v>0</v>
      </c>
      <c r="GT326">
        <v>0</v>
      </c>
      <c r="GU326" t="s">
        <v>3</v>
      </c>
      <c r="GV326">
        <f t="shared" si="227"/>
        <v>0</v>
      </c>
      <c r="GW326">
        <v>1</v>
      </c>
      <c r="GX326">
        <f t="shared" si="228"/>
        <v>0</v>
      </c>
      <c r="HA326">
        <v>0</v>
      </c>
      <c r="HB326">
        <v>0</v>
      </c>
      <c r="HC326">
        <f t="shared" si="229"/>
        <v>0</v>
      </c>
      <c r="HE326" t="s">
        <v>3</v>
      </c>
      <c r="HF326" t="s">
        <v>3</v>
      </c>
      <c r="HM326" t="s">
        <v>3</v>
      </c>
      <c r="HN326" t="s">
        <v>522</v>
      </c>
      <c r="HO326" t="s">
        <v>523</v>
      </c>
      <c r="HP326" t="s">
        <v>520</v>
      </c>
      <c r="HQ326" t="s">
        <v>520</v>
      </c>
      <c r="HS326">
        <v>0</v>
      </c>
      <c r="IK326">
        <v>0</v>
      </c>
    </row>
    <row r="327" spans="1:245" x14ac:dyDescent="0.2">
      <c r="A327">
        <v>18</v>
      </c>
      <c r="B327">
        <v>1</v>
      </c>
      <c r="C327">
        <v>538</v>
      </c>
      <c r="E327" t="s">
        <v>536</v>
      </c>
      <c r="F327" t="s">
        <v>166</v>
      </c>
      <c r="G327" t="s">
        <v>524</v>
      </c>
      <c r="H327" t="s">
        <v>83</v>
      </c>
      <c r="I327">
        <f>I326*J327</f>
        <v>0</v>
      </c>
      <c r="J327">
        <v>0</v>
      </c>
      <c r="K327">
        <v>1.1299999999999999</v>
      </c>
      <c r="O327">
        <f t="shared" si="209"/>
        <v>0</v>
      </c>
      <c r="P327">
        <f>ROUND(CQ327*I327,2)</f>
        <v>0</v>
      </c>
      <c r="Q327">
        <f>ROUND(CR327*I327,2)</f>
        <v>0</v>
      </c>
      <c r="R327">
        <f>ROUND(CS327*I327,2)</f>
        <v>0</v>
      </c>
      <c r="S327">
        <f>ROUND(CT327*I327,2)</f>
        <v>0</v>
      </c>
      <c r="T327">
        <f t="shared" si="210"/>
        <v>0</v>
      </c>
      <c r="U327">
        <f>ROUND(CV327*I327,7)</f>
        <v>0</v>
      </c>
      <c r="V327">
        <f>ROUND(CW327*I327,7)</f>
        <v>0</v>
      </c>
      <c r="W327">
        <f t="shared" si="211"/>
        <v>0</v>
      </c>
      <c r="X327">
        <f t="shared" si="212"/>
        <v>0</v>
      </c>
      <c r="Y327">
        <f t="shared" si="213"/>
        <v>0</v>
      </c>
      <c r="AA327">
        <v>449016111</v>
      </c>
      <c r="AB327">
        <f t="shared" si="214"/>
        <v>0</v>
      </c>
      <c r="AC327">
        <f>ROUND((ES327),6)</f>
        <v>0</v>
      </c>
      <c r="AD327">
        <f>ROUND((((ET327)-(EU327))+AE327),6)</f>
        <v>0</v>
      </c>
      <c r="AE327">
        <f>ROUND((EU327),6)</f>
        <v>0</v>
      </c>
      <c r="AF327">
        <f>ROUND((EV327),6)</f>
        <v>0</v>
      </c>
      <c r="AG327">
        <f t="shared" si="215"/>
        <v>0</v>
      </c>
      <c r="AH327">
        <f>(EW327)</f>
        <v>0</v>
      </c>
      <c r="AI327">
        <f>(EX327)</f>
        <v>0</v>
      </c>
      <c r="AJ327">
        <f t="shared" si="216"/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147</v>
      </c>
      <c r="AU327">
        <v>134</v>
      </c>
      <c r="AV327">
        <v>1</v>
      </c>
      <c r="AW327">
        <v>1</v>
      </c>
      <c r="AZ327">
        <v>1</v>
      </c>
      <c r="BA327">
        <v>1</v>
      </c>
      <c r="BB327">
        <v>1</v>
      </c>
      <c r="BC327">
        <v>1</v>
      </c>
      <c r="BD327" t="s">
        <v>3</v>
      </c>
      <c r="BE327" t="s">
        <v>3</v>
      </c>
      <c r="BF327" t="s">
        <v>3</v>
      </c>
      <c r="BG327" t="s">
        <v>3</v>
      </c>
      <c r="BH327">
        <v>3</v>
      </c>
      <c r="BI327">
        <v>1</v>
      </c>
      <c r="BJ327" t="s">
        <v>3</v>
      </c>
      <c r="BM327">
        <v>27001</v>
      </c>
      <c r="BN327">
        <v>0</v>
      </c>
      <c r="BO327" t="s">
        <v>3</v>
      </c>
      <c r="BP327">
        <v>0</v>
      </c>
      <c r="BQ327">
        <v>2</v>
      </c>
      <c r="BR327">
        <v>0</v>
      </c>
      <c r="BS327">
        <v>1</v>
      </c>
      <c r="BT327">
        <v>1</v>
      </c>
      <c r="BU327">
        <v>1</v>
      </c>
      <c r="BV327">
        <v>1</v>
      </c>
      <c r="BW327">
        <v>1</v>
      </c>
      <c r="BX327">
        <v>1</v>
      </c>
      <c r="BY327" t="s">
        <v>3</v>
      </c>
      <c r="BZ327">
        <v>147</v>
      </c>
      <c r="CA327">
        <v>134</v>
      </c>
      <c r="CB327" t="s">
        <v>3</v>
      </c>
      <c r="CE327">
        <v>0</v>
      </c>
      <c r="CF327">
        <v>0</v>
      </c>
      <c r="CG327">
        <v>0</v>
      </c>
      <c r="CM327">
        <v>0</v>
      </c>
      <c r="CN327" t="s">
        <v>3</v>
      </c>
      <c r="CO327">
        <v>0</v>
      </c>
      <c r="CP327">
        <f t="shared" si="217"/>
        <v>0</v>
      </c>
      <c r="CQ327">
        <f>ROUND(AL327*BC327,2)</f>
        <v>0</v>
      </c>
      <c r="CR327">
        <f>ROUND(AM327*BB327,2)</f>
        <v>0</v>
      </c>
      <c r="CS327">
        <f>ROUND(AN327*BS327,2)</f>
        <v>0</v>
      </c>
      <c r="CT327">
        <f>ROUND(AO327*BA327,2)</f>
        <v>0</v>
      </c>
      <c r="CU327">
        <f t="shared" si="218"/>
        <v>0</v>
      </c>
      <c r="CV327">
        <f>AH327</f>
        <v>0</v>
      </c>
      <c r="CW327">
        <f>AI327</f>
        <v>0</v>
      </c>
      <c r="CX327">
        <f t="shared" si="219"/>
        <v>0</v>
      </c>
      <c r="CY327">
        <f t="shared" si="220"/>
        <v>0</v>
      </c>
      <c r="CZ327">
        <f t="shared" si="221"/>
        <v>0</v>
      </c>
      <c r="DC327" t="s">
        <v>3</v>
      </c>
      <c r="DD327" t="s">
        <v>3</v>
      </c>
      <c r="DE327" t="s">
        <v>3</v>
      </c>
      <c r="DF327" t="s">
        <v>3</v>
      </c>
      <c r="DG327" t="s">
        <v>3</v>
      </c>
      <c r="DH327" t="s">
        <v>3</v>
      </c>
      <c r="DI327" t="s">
        <v>3</v>
      </c>
      <c r="DJ327" t="s">
        <v>3</v>
      </c>
      <c r="DK327" t="s">
        <v>3</v>
      </c>
      <c r="DL327" t="s">
        <v>3</v>
      </c>
      <c r="DM327" t="s">
        <v>3</v>
      </c>
      <c r="DN327">
        <v>0</v>
      </c>
      <c r="DO327">
        <v>0</v>
      </c>
      <c r="DP327">
        <v>1</v>
      </c>
      <c r="DQ327">
        <v>1</v>
      </c>
      <c r="DU327">
        <v>1009</v>
      </c>
      <c r="DV327" t="s">
        <v>83</v>
      </c>
      <c r="DW327" t="s">
        <v>83</v>
      </c>
      <c r="DX327">
        <v>1000</v>
      </c>
      <c r="DZ327" t="s">
        <v>3</v>
      </c>
      <c r="EA327" t="s">
        <v>3</v>
      </c>
      <c r="EB327" t="s">
        <v>3</v>
      </c>
      <c r="EC327" t="s">
        <v>3</v>
      </c>
      <c r="EE327">
        <v>416980069</v>
      </c>
      <c r="EF327">
        <v>2</v>
      </c>
      <c r="EG327" t="s">
        <v>40</v>
      </c>
      <c r="EH327">
        <v>21</v>
      </c>
      <c r="EI327" t="s">
        <v>520</v>
      </c>
      <c r="EJ327">
        <v>1</v>
      </c>
      <c r="EK327">
        <v>27001</v>
      </c>
      <c r="EL327" t="s">
        <v>520</v>
      </c>
      <c r="EM327" t="s">
        <v>521</v>
      </c>
      <c r="EO327" t="s">
        <v>3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FQ327">
        <v>0</v>
      </c>
      <c r="FR327">
        <v>0</v>
      </c>
      <c r="FS327">
        <v>0</v>
      </c>
      <c r="FX327">
        <v>147</v>
      </c>
      <c r="FY327">
        <v>134</v>
      </c>
      <c r="GA327" t="s">
        <v>3</v>
      </c>
      <c r="GD327">
        <v>1</v>
      </c>
      <c r="GF327">
        <v>-1790279277</v>
      </c>
      <c r="GG327">
        <v>2</v>
      </c>
      <c r="GH327">
        <v>1</v>
      </c>
      <c r="GI327">
        <v>-2</v>
      </c>
      <c r="GJ327">
        <v>0</v>
      </c>
      <c r="GK327">
        <v>0</v>
      </c>
      <c r="GL327">
        <f t="shared" si="222"/>
        <v>0</v>
      </c>
      <c r="GM327">
        <f t="shared" si="223"/>
        <v>0</v>
      </c>
      <c r="GN327">
        <f t="shared" si="224"/>
        <v>0</v>
      </c>
      <c r="GO327">
        <f t="shared" si="225"/>
        <v>0</v>
      </c>
      <c r="GP327">
        <f t="shared" si="226"/>
        <v>0</v>
      </c>
      <c r="GR327">
        <v>0</v>
      </c>
      <c r="GS327">
        <v>0</v>
      </c>
      <c r="GT327">
        <v>0</v>
      </c>
      <c r="GU327" t="s">
        <v>3</v>
      </c>
      <c r="GV327">
        <f t="shared" si="227"/>
        <v>0</v>
      </c>
      <c r="GW327">
        <v>1</v>
      </c>
      <c r="GX327">
        <f t="shared" si="228"/>
        <v>0</v>
      </c>
      <c r="HA327">
        <v>0</v>
      </c>
      <c r="HB327">
        <v>0</v>
      </c>
      <c r="HC327">
        <f t="shared" si="229"/>
        <v>0</v>
      </c>
      <c r="HE327" t="s">
        <v>3</v>
      </c>
      <c r="HF327" t="s">
        <v>3</v>
      </c>
      <c r="HM327" t="s">
        <v>135</v>
      </c>
      <c r="HN327" t="s">
        <v>522</v>
      </c>
      <c r="HO327" t="s">
        <v>523</v>
      </c>
      <c r="HP327" t="s">
        <v>520</v>
      </c>
      <c r="HQ327" t="s">
        <v>520</v>
      </c>
      <c r="HS327">
        <v>0</v>
      </c>
      <c r="IK327">
        <v>0</v>
      </c>
    </row>
    <row r="328" spans="1:245" x14ac:dyDescent="0.2">
      <c r="A328">
        <v>18</v>
      </c>
      <c r="B328">
        <v>1</v>
      </c>
      <c r="C328">
        <v>543</v>
      </c>
      <c r="E328" t="s">
        <v>537</v>
      </c>
      <c r="F328" t="s">
        <v>538</v>
      </c>
      <c r="G328" t="s">
        <v>539</v>
      </c>
      <c r="H328" t="s">
        <v>49</v>
      </c>
      <c r="I328">
        <f>I326*J328</f>
        <v>0</v>
      </c>
      <c r="J328">
        <v>0</v>
      </c>
      <c r="K328">
        <v>4.63</v>
      </c>
      <c r="O328">
        <f t="shared" si="209"/>
        <v>0</v>
      </c>
      <c r="P328">
        <f>ROUND(CQ328*I328,2)</f>
        <v>0</v>
      </c>
      <c r="Q328">
        <f>ROUND(CR328*I328,2)</f>
        <v>0</v>
      </c>
      <c r="R328">
        <f>ROUND(CS328*I328,2)</f>
        <v>0</v>
      </c>
      <c r="S328">
        <f>ROUND(CT328*I328,2)</f>
        <v>0</v>
      </c>
      <c r="T328">
        <f t="shared" si="210"/>
        <v>0</v>
      </c>
      <c r="U328">
        <f>ROUND(CV328*I328,7)</f>
        <v>0</v>
      </c>
      <c r="V328">
        <f>ROUND(CW328*I328,7)</f>
        <v>0</v>
      </c>
      <c r="W328">
        <f t="shared" si="211"/>
        <v>0</v>
      </c>
      <c r="X328">
        <f t="shared" si="212"/>
        <v>0</v>
      </c>
      <c r="Y328">
        <f t="shared" si="213"/>
        <v>0</v>
      </c>
      <c r="AA328">
        <v>449016111</v>
      </c>
      <c r="AB328">
        <f t="shared" si="214"/>
        <v>0</v>
      </c>
      <c r="AC328">
        <f>ROUND((ES328),6)</f>
        <v>0</v>
      </c>
      <c r="AD328">
        <f>ROUND((((ET328)-(EU328))+AE328),6)</f>
        <v>0</v>
      </c>
      <c r="AE328">
        <f>ROUND((EU328),6)</f>
        <v>0</v>
      </c>
      <c r="AF328">
        <f>ROUND((EV328),6)</f>
        <v>0</v>
      </c>
      <c r="AG328">
        <f t="shared" si="215"/>
        <v>0</v>
      </c>
      <c r="AH328">
        <f>(EW328)</f>
        <v>0</v>
      </c>
      <c r="AI328">
        <f>(EX328)</f>
        <v>0</v>
      </c>
      <c r="AJ328">
        <f t="shared" si="216"/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147</v>
      </c>
      <c r="AU328">
        <v>134</v>
      </c>
      <c r="AV328">
        <v>1</v>
      </c>
      <c r="AW328">
        <v>1</v>
      </c>
      <c r="AZ328">
        <v>1</v>
      </c>
      <c r="BA328">
        <v>1</v>
      </c>
      <c r="BB328">
        <v>1</v>
      </c>
      <c r="BC328">
        <v>1</v>
      </c>
      <c r="BD328" t="s">
        <v>3</v>
      </c>
      <c r="BE328" t="s">
        <v>3</v>
      </c>
      <c r="BF328" t="s">
        <v>3</v>
      </c>
      <c r="BG328" t="s">
        <v>3</v>
      </c>
      <c r="BH328">
        <v>3</v>
      </c>
      <c r="BI328">
        <v>1</v>
      </c>
      <c r="BJ328" t="s">
        <v>3</v>
      </c>
      <c r="BM328">
        <v>27001</v>
      </c>
      <c r="BN328">
        <v>0</v>
      </c>
      <c r="BO328" t="s">
        <v>3</v>
      </c>
      <c r="BP328">
        <v>0</v>
      </c>
      <c r="BQ328">
        <v>2</v>
      </c>
      <c r="BR328">
        <v>0</v>
      </c>
      <c r="BS328">
        <v>1</v>
      </c>
      <c r="BT328">
        <v>1</v>
      </c>
      <c r="BU328">
        <v>1</v>
      </c>
      <c r="BV328">
        <v>1</v>
      </c>
      <c r="BW328">
        <v>1</v>
      </c>
      <c r="BX328">
        <v>1</v>
      </c>
      <c r="BY328" t="s">
        <v>3</v>
      </c>
      <c r="BZ328">
        <v>147</v>
      </c>
      <c r="CA328">
        <v>134</v>
      </c>
      <c r="CB328" t="s">
        <v>3</v>
      </c>
      <c r="CE328">
        <v>0</v>
      </c>
      <c r="CF328">
        <v>0</v>
      </c>
      <c r="CG328">
        <v>0</v>
      </c>
      <c r="CM328">
        <v>0</v>
      </c>
      <c r="CN328" t="s">
        <v>3</v>
      </c>
      <c r="CO328">
        <v>0</v>
      </c>
      <c r="CP328">
        <f t="shared" si="217"/>
        <v>0</v>
      </c>
      <c r="CQ328">
        <f>ROUND(AL328*BC328,2)</f>
        <v>0</v>
      </c>
      <c r="CR328">
        <f>ROUND(AM328*BB328,2)</f>
        <v>0</v>
      </c>
      <c r="CS328">
        <f>ROUND(AN328*BS328,2)</f>
        <v>0</v>
      </c>
      <c r="CT328">
        <f>ROUND(AO328*BA328,2)</f>
        <v>0</v>
      </c>
      <c r="CU328">
        <f t="shared" si="218"/>
        <v>0</v>
      </c>
      <c r="CV328">
        <f>AH328</f>
        <v>0</v>
      </c>
      <c r="CW328">
        <f>AI328</f>
        <v>0</v>
      </c>
      <c r="CX328">
        <f t="shared" si="219"/>
        <v>0</v>
      </c>
      <c r="CY328">
        <f t="shared" si="220"/>
        <v>0</v>
      </c>
      <c r="CZ328">
        <f t="shared" si="221"/>
        <v>0</v>
      </c>
      <c r="DC328" t="s">
        <v>3</v>
      </c>
      <c r="DD328" t="s">
        <v>3</v>
      </c>
      <c r="DE328" t="s">
        <v>3</v>
      </c>
      <c r="DF328" t="s">
        <v>3</v>
      </c>
      <c r="DG328" t="s">
        <v>3</v>
      </c>
      <c r="DH328" t="s">
        <v>3</v>
      </c>
      <c r="DI328" t="s">
        <v>3</v>
      </c>
      <c r="DJ328" t="s">
        <v>3</v>
      </c>
      <c r="DK328" t="s">
        <v>3</v>
      </c>
      <c r="DL328" t="s">
        <v>3</v>
      </c>
      <c r="DM328" t="s">
        <v>3</v>
      </c>
      <c r="DN328">
        <v>0</v>
      </c>
      <c r="DO328">
        <v>0</v>
      </c>
      <c r="DP328">
        <v>1</v>
      </c>
      <c r="DQ328">
        <v>1</v>
      </c>
      <c r="DU328">
        <v>1007</v>
      </c>
      <c r="DV328" t="s">
        <v>49</v>
      </c>
      <c r="DW328" t="s">
        <v>49</v>
      </c>
      <c r="DX328">
        <v>1</v>
      </c>
      <c r="DZ328" t="s">
        <v>3</v>
      </c>
      <c r="EA328" t="s">
        <v>3</v>
      </c>
      <c r="EB328" t="s">
        <v>3</v>
      </c>
      <c r="EC328" t="s">
        <v>3</v>
      </c>
      <c r="EE328">
        <v>416980069</v>
      </c>
      <c r="EF328">
        <v>2</v>
      </c>
      <c r="EG328" t="s">
        <v>40</v>
      </c>
      <c r="EH328">
        <v>21</v>
      </c>
      <c r="EI328" t="s">
        <v>520</v>
      </c>
      <c r="EJ328">
        <v>1</v>
      </c>
      <c r="EK328">
        <v>27001</v>
      </c>
      <c r="EL328" t="s">
        <v>520</v>
      </c>
      <c r="EM328" t="s">
        <v>521</v>
      </c>
      <c r="EO328" t="s">
        <v>3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FQ328">
        <v>0</v>
      </c>
      <c r="FR328">
        <v>0</v>
      </c>
      <c r="FS328">
        <v>0</v>
      </c>
      <c r="FX328">
        <v>147</v>
      </c>
      <c r="FY328">
        <v>134</v>
      </c>
      <c r="GA328" t="s">
        <v>3</v>
      </c>
      <c r="GD328">
        <v>1</v>
      </c>
      <c r="GF328">
        <v>-806848883</v>
      </c>
      <c r="GG328">
        <v>2</v>
      </c>
      <c r="GH328">
        <v>1</v>
      </c>
      <c r="GI328">
        <v>-2</v>
      </c>
      <c r="GJ328">
        <v>0</v>
      </c>
      <c r="GK328">
        <v>0</v>
      </c>
      <c r="GL328">
        <f t="shared" si="222"/>
        <v>0</v>
      </c>
      <c r="GM328">
        <f t="shared" si="223"/>
        <v>0</v>
      </c>
      <c r="GN328">
        <f t="shared" si="224"/>
        <v>0</v>
      </c>
      <c r="GO328">
        <f t="shared" si="225"/>
        <v>0</v>
      </c>
      <c r="GP328">
        <f t="shared" si="226"/>
        <v>0</v>
      </c>
      <c r="GR328">
        <v>0</v>
      </c>
      <c r="GS328">
        <v>0</v>
      </c>
      <c r="GT328">
        <v>0</v>
      </c>
      <c r="GU328" t="s">
        <v>3</v>
      </c>
      <c r="GV328">
        <f t="shared" si="227"/>
        <v>0</v>
      </c>
      <c r="GW328">
        <v>1</v>
      </c>
      <c r="GX328">
        <f t="shared" si="228"/>
        <v>0</v>
      </c>
      <c r="HA328">
        <v>0</v>
      </c>
      <c r="HB328">
        <v>0</v>
      </c>
      <c r="HC328">
        <f t="shared" si="229"/>
        <v>0</v>
      </c>
      <c r="HE328" t="s">
        <v>3</v>
      </c>
      <c r="HF328" t="s">
        <v>3</v>
      </c>
      <c r="HM328" t="s">
        <v>135</v>
      </c>
      <c r="HN328" t="s">
        <v>522</v>
      </c>
      <c r="HO328" t="s">
        <v>523</v>
      </c>
      <c r="HP328" t="s">
        <v>520</v>
      </c>
      <c r="HQ328" t="s">
        <v>520</v>
      </c>
      <c r="HS328">
        <v>0</v>
      </c>
      <c r="IK328">
        <v>0</v>
      </c>
    </row>
    <row r="329" spans="1:245" x14ac:dyDescent="0.2">
      <c r="A329">
        <v>17</v>
      </c>
      <c r="B329">
        <v>1</v>
      </c>
      <c r="C329">
        <f>ROW(SmtRes!A553)</f>
        <v>553</v>
      </c>
      <c r="D329">
        <f>ROW(EtalonRes!A556)</f>
        <v>556</v>
      </c>
      <c r="E329" t="s">
        <v>3</v>
      </c>
      <c r="F329" t="s">
        <v>540</v>
      </c>
      <c r="G329" t="s">
        <v>541</v>
      </c>
      <c r="H329" t="s">
        <v>21</v>
      </c>
      <c r="I329">
        <f>ROUND(1/100,7)</f>
        <v>0.01</v>
      </c>
      <c r="J329">
        <v>0</v>
      </c>
      <c r="K329">
        <f>ROUND(1/100,7)</f>
        <v>0.01</v>
      </c>
      <c r="O329">
        <f t="shared" si="209"/>
        <v>185.1</v>
      </c>
      <c r="P329">
        <f>SUMIF(SmtRes!AQ545:'SmtRes'!AQ553,"=1",SmtRes!DF545:'SmtRes'!DF553)</f>
        <v>0</v>
      </c>
      <c r="Q329">
        <f>SUMIF(SmtRes!AQ545:'SmtRes'!AQ553,"=1",SmtRes!DG545:'SmtRes'!DG553)</f>
        <v>9.1300000000000008</v>
      </c>
      <c r="R329">
        <f>SUMIF(SmtRes!AQ545:'SmtRes'!AQ553,"=1",SmtRes!DH545:'SmtRes'!DH553)</f>
        <v>3.68</v>
      </c>
      <c r="S329">
        <f>SUMIF(SmtRes!AQ545:'SmtRes'!AQ553,"=1",SmtRes!DI545:'SmtRes'!DI553)</f>
        <v>172.29</v>
      </c>
      <c r="T329">
        <f t="shared" si="210"/>
        <v>0</v>
      </c>
      <c r="U329">
        <f>SUMIF(SmtRes!AQ545:'SmtRes'!AQ553,"=1",SmtRes!CV545:'SmtRes'!CV553)</f>
        <v>0.35499999999999998</v>
      </c>
      <c r="V329">
        <f>SUMIF(SmtRes!AQ545:'SmtRes'!AQ553,"=1",SmtRes!CW545:'SmtRes'!CW553)</f>
        <v>5.6999999999999993E-3</v>
      </c>
      <c r="W329">
        <f t="shared" si="211"/>
        <v>0</v>
      </c>
      <c r="X329">
        <f t="shared" si="212"/>
        <v>258.68</v>
      </c>
      <c r="Y329">
        <f t="shared" si="213"/>
        <v>235.8</v>
      </c>
      <c r="AA329">
        <v>-1</v>
      </c>
      <c r="AB329">
        <f t="shared" si="214"/>
        <v>18071.437000000002</v>
      </c>
      <c r="AC329">
        <f>ROUND((0),6)</f>
        <v>0</v>
      </c>
      <c r="AD329">
        <f>ROUND((((SUM(SmtRes!BR545:'SmtRes'!BR553))-(SUM(SmtRes!BS545:'SmtRes'!BS553)))+AE329),6)</f>
        <v>842.93200000000002</v>
      </c>
      <c r="AE329">
        <f>ROUND((SUM(SmtRes!BS545:'SmtRes'!BS553)),6)</f>
        <v>367.63229999999999</v>
      </c>
      <c r="AF329">
        <f>ROUND((SUM(SmtRes!BT545:'SmtRes'!BT553)),6)</f>
        <v>17228.505000000001</v>
      </c>
      <c r="AG329">
        <f t="shared" si="215"/>
        <v>0</v>
      </c>
      <c r="AH329">
        <f>(SUM(SmtRes!BU545:'SmtRes'!BU553))</f>
        <v>35.5</v>
      </c>
      <c r="AI329">
        <f>(SUM(SmtRes!BV545:'SmtRes'!BV553))</f>
        <v>0.57000000000000006</v>
      </c>
      <c r="AJ329">
        <f t="shared" si="216"/>
        <v>0</v>
      </c>
      <c r="AK329">
        <v>19164.159300000003</v>
      </c>
      <c r="AL329">
        <v>725.09</v>
      </c>
      <c r="AM329">
        <v>842.93200000000002</v>
      </c>
      <c r="AN329">
        <v>367.63229999999999</v>
      </c>
      <c r="AO329">
        <v>17228.505000000001</v>
      </c>
      <c r="AP329">
        <v>0</v>
      </c>
      <c r="AQ329">
        <v>35.5</v>
      </c>
      <c r="AR329">
        <v>0.57000000000000006</v>
      </c>
      <c r="AS329">
        <v>0</v>
      </c>
      <c r="AT329">
        <v>147</v>
      </c>
      <c r="AU329">
        <v>134</v>
      </c>
      <c r="AV329">
        <v>1</v>
      </c>
      <c r="AW329">
        <v>1</v>
      </c>
      <c r="AZ329">
        <v>1</v>
      </c>
      <c r="BA329">
        <v>1</v>
      </c>
      <c r="BB329">
        <v>1</v>
      </c>
      <c r="BC329">
        <v>1</v>
      </c>
      <c r="BD329" t="s">
        <v>3</v>
      </c>
      <c r="BE329" t="s">
        <v>3</v>
      </c>
      <c r="BF329" t="s">
        <v>3</v>
      </c>
      <c r="BG329" t="s">
        <v>3</v>
      </c>
      <c r="BH329">
        <v>0</v>
      </c>
      <c r="BI329">
        <v>1</v>
      </c>
      <c r="BJ329" t="s">
        <v>542</v>
      </c>
      <c r="BM329">
        <v>27001</v>
      </c>
      <c r="BN329">
        <v>0</v>
      </c>
      <c r="BO329" t="s">
        <v>3</v>
      </c>
      <c r="BP329">
        <v>0</v>
      </c>
      <c r="BQ329">
        <v>2</v>
      </c>
      <c r="BR329">
        <v>0</v>
      </c>
      <c r="BS329">
        <v>1</v>
      </c>
      <c r="BT329">
        <v>1</v>
      </c>
      <c r="BU329">
        <v>1</v>
      </c>
      <c r="BV329">
        <v>1</v>
      </c>
      <c r="BW329">
        <v>1</v>
      </c>
      <c r="BX329">
        <v>1</v>
      </c>
      <c r="BY329" t="s">
        <v>3</v>
      </c>
      <c r="BZ329">
        <v>147</v>
      </c>
      <c r="CA329">
        <v>134</v>
      </c>
      <c r="CB329" t="s">
        <v>3</v>
      </c>
      <c r="CE329">
        <v>0</v>
      </c>
      <c r="CF329">
        <v>0</v>
      </c>
      <c r="CG329">
        <v>0</v>
      </c>
      <c r="CM329">
        <v>0</v>
      </c>
      <c r="CN329" t="s">
        <v>3</v>
      </c>
      <c r="CO329">
        <v>0</v>
      </c>
      <c r="CP329">
        <f t="shared" si="217"/>
        <v>185.1</v>
      </c>
      <c r="CQ329">
        <f>SUMIF(SmtRes!AQ545:'SmtRes'!AQ553,"=1",SmtRes!AA545:'SmtRes'!AA553)</f>
        <v>27.13</v>
      </c>
      <c r="CR329">
        <f>SUMIF(SmtRes!AQ545:'SmtRes'!AQ553,"=1",SmtRes!AB545:'SmtRes'!AB553)</f>
        <v>3997.09</v>
      </c>
      <c r="CS329">
        <f>SUMIF(SmtRes!AQ545:'SmtRes'!AQ553,"=1",SmtRes!AC545:'SmtRes'!AC553)</f>
        <v>1884.88</v>
      </c>
      <c r="CT329">
        <f>SUMIF(SmtRes!AQ545:'SmtRes'!AQ553,"=1",SmtRes!AD545:'SmtRes'!AD553)</f>
        <v>485.31</v>
      </c>
      <c r="CU329">
        <f t="shared" si="218"/>
        <v>0</v>
      </c>
      <c r="CV329">
        <f>SUMIF(SmtRes!AQ545:'SmtRes'!AQ553,"=1",SmtRes!BU545:'SmtRes'!BU553)</f>
        <v>35.5</v>
      </c>
      <c r="CW329">
        <f>SUMIF(SmtRes!AQ545:'SmtRes'!AQ553,"=1",SmtRes!BV545:'SmtRes'!BV553)</f>
        <v>0.57000000000000006</v>
      </c>
      <c r="CX329">
        <f t="shared" si="219"/>
        <v>0</v>
      </c>
      <c r="CY329">
        <f t="shared" si="220"/>
        <v>258.67590000000001</v>
      </c>
      <c r="CZ329">
        <f t="shared" si="221"/>
        <v>235.7998</v>
      </c>
      <c r="DC329" t="s">
        <v>3</v>
      </c>
      <c r="DD329" t="s">
        <v>135</v>
      </c>
      <c r="DE329" t="s">
        <v>3</v>
      </c>
      <c r="DF329" t="s">
        <v>3</v>
      </c>
      <c r="DG329" t="s">
        <v>3</v>
      </c>
      <c r="DH329" t="s">
        <v>3</v>
      </c>
      <c r="DI329" t="s">
        <v>3</v>
      </c>
      <c r="DJ329" t="s">
        <v>3</v>
      </c>
      <c r="DK329" t="s">
        <v>3</v>
      </c>
      <c r="DL329" t="s">
        <v>3</v>
      </c>
      <c r="DM329" t="s">
        <v>3</v>
      </c>
      <c r="DN329">
        <v>0</v>
      </c>
      <c r="DO329">
        <v>0</v>
      </c>
      <c r="DP329">
        <v>1</v>
      </c>
      <c r="DQ329">
        <v>1</v>
      </c>
      <c r="DU329">
        <v>1003</v>
      </c>
      <c r="DV329" t="s">
        <v>21</v>
      </c>
      <c r="DW329" t="s">
        <v>21</v>
      </c>
      <c r="DX329">
        <v>100</v>
      </c>
      <c r="DZ329" t="s">
        <v>3</v>
      </c>
      <c r="EA329" t="s">
        <v>3</v>
      </c>
      <c r="EB329" t="s">
        <v>3</v>
      </c>
      <c r="EC329" t="s">
        <v>3</v>
      </c>
      <c r="EE329">
        <v>416980069</v>
      </c>
      <c r="EF329">
        <v>2</v>
      </c>
      <c r="EG329" t="s">
        <v>40</v>
      </c>
      <c r="EH329">
        <v>21</v>
      </c>
      <c r="EI329" t="s">
        <v>520</v>
      </c>
      <c r="EJ329">
        <v>1</v>
      </c>
      <c r="EK329">
        <v>27001</v>
      </c>
      <c r="EL329" t="s">
        <v>520</v>
      </c>
      <c r="EM329" t="s">
        <v>521</v>
      </c>
      <c r="EO329" t="s">
        <v>3</v>
      </c>
      <c r="EQ329">
        <v>1024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35.5</v>
      </c>
      <c r="EX329">
        <v>0.56999999999999995</v>
      </c>
      <c r="EY329">
        <v>0</v>
      </c>
      <c r="FQ329">
        <v>0</v>
      </c>
      <c r="FR329">
        <v>0</v>
      </c>
      <c r="FS329">
        <v>0</v>
      </c>
      <c r="FX329">
        <v>147</v>
      </c>
      <c r="FY329">
        <v>134</v>
      </c>
      <c r="GA329" t="s">
        <v>3</v>
      </c>
      <c r="GD329">
        <v>1</v>
      </c>
      <c r="GF329">
        <v>1515465563</v>
      </c>
      <c r="GG329">
        <v>2</v>
      </c>
      <c r="GH329">
        <v>1</v>
      </c>
      <c r="GI329">
        <v>-2</v>
      </c>
      <c r="GJ329">
        <v>0</v>
      </c>
      <c r="GK329">
        <v>0</v>
      </c>
      <c r="GL329">
        <f t="shared" si="222"/>
        <v>0</v>
      </c>
      <c r="GM329">
        <f t="shared" si="223"/>
        <v>679.58</v>
      </c>
      <c r="GN329">
        <f t="shared" si="224"/>
        <v>679.58</v>
      </c>
      <c r="GO329">
        <f t="shared" si="225"/>
        <v>0</v>
      </c>
      <c r="GP329">
        <f t="shared" si="226"/>
        <v>0</v>
      </c>
      <c r="GR329">
        <v>0</v>
      </c>
      <c r="GS329">
        <v>0</v>
      </c>
      <c r="GT329">
        <v>0</v>
      </c>
      <c r="GU329" t="s">
        <v>3</v>
      </c>
      <c r="GV329">
        <f t="shared" si="227"/>
        <v>0</v>
      </c>
      <c r="GW329">
        <v>1</v>
      </c>
      <c r="GX329">
        <f t="shared" si="228"/>
        <v>0</v>
      </c>
      <c r="HA329">
        <v>0</v>
      </c>
      <c r="HB329">
        <v>0</v>
      </c>
      <c r="HC329">
        <f t="shared" si="229"/>
        <v>0</v>
      </c>
      <c r="HE329" t="s">
        <v>3</v>
      </c>
      <c r="HF329" t="s">
        <v>3</v>
      </c>
      <c r="HM329" t="s">
        <v>3</v>
      </c>
      <c r="HN329" t="s">
        <v>522</v>
      </c>
      <c r="HO329" t="s">
        <v>523</v>
      </c>
      <c r="HP329" t="s">
        <v>520</v>
      </c>
      <c r="HQ329" t="s">
        <v>520</v>
      </c>
      <c r="HS329">
        <v>0</v>
      </c>
      <c r="IK329">
        <v>0</v>
      </c>
    </row>
    <row r="330" spans="1:245" x14ac:dyDescent="0.2">
      <c r="A330">
        <v>18</v>
      </c>
      <c r="B330">
        <v>1</v>
      </c>
      <c r="C330">
        <v>550</v>
      </c>
      <c r="E330" t="s">
        <v>3</v>
      </c>
      <c r="F330" t="s">
        <v>502</v>
      </c>
      <c r="G330" t="s">
        <v>503</v>
      </c>
      <c r="H330" t="s">
        <v>49</v>
      </c>
      <c r="I330">
        <f>I329*J330</f>
        <v>0</v>
      </c>
      <c r="J330">
        <v>0</v>
      </c>
      <c r="K330">
        <v>6.12</v>
      </c>
      <c r="O330">
        <f t="shared" si="209"/>
        <v>0</v>
      </c>
      <c r="P330">
        <f>ROUND(CQ330*I330,2)</f>
        <v>0</v>
      </c>
      <c r="Q330">
        <f>ROUND(CR330*I330,2)</f>
        <v>0</v>
      </c>
      <c r="R330">
        <f>ROUND(CS330*I330,2)</f>
        <v>0</v>
      </c>
      <c r="S330">
        <f>ROUND(CT330*I330,2)</f>
        <v>0</v>
      </c>
      <c r="T330">
        <f t="shared" si="210"/>
        <v>0</v>
      </c>
      <c r="U330">
        <f>ROUND(CV330*I330,7)</f>
        <v>0</v>
      </c>
      <c r="V330">
        <f>ROUND(CW330*I330,7)</f>
        <v>0</v>
      </c>
      <c r="W330">
        <f t="shared" si="211"/>
        <v>0</v>
      </c>
      <c r="X330">
        <f t="shared" si="212"/>
        <v>0</v>
      </c>
      <c r="Y330">
        <f t="shared" si="213"/>
        <v>0</v>
      </c>
      <c r="AA330">
        <v>-1</v>
      </c>
      <c r="AB330">
        <f t="shared" si="214"/>
        <v>0</v>
      </c>
      <c r="AC330">
        <f>ROUND((ES330),6)</f>
        <v>0</v>
      </c>
      <c r="AD330">
        <f>ROUND((((ET330)-(EU330))+AE330),6)</f>
        <v>0</v>
      </c>
      <c r="AE330">
        <f t="shared" ref="AE330:AF332" si="230">ROUND((EU330),6)</f>
        <v>0</v>
      </c>
      <c r="AF330">
        <f t="shared" si="230"/>
        <v>0</v>
      </c>
      <c r="AG330">
        <f t="shared" si="215"/>
        <v>0</v>
      </c>
      <c r="AH330">
        <f t="shared" ref="AH330:AI332" si="231">(EW330)</f>
        <v>0</v>
      </c>
      <c r="AI330">
        <f t="shared" si="231"/>
        <v>0</v>
      </c>
      <c r="AJ330">
        <f t="shared" si="216"/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147</v>
      </c>
      <c r="AU330">
        <v>134</v>
      </c>
      <c r="AV330">
        <v>1</v>
      </c>
      <c r="AW330">
        <v>1</v>
      </c>
      <c r="AZ330">
        <v>1</v>
      </c>
      <c r="BA330">
        <v>1</v>
      </c>
      <c r="BB330">
        <v>1</v>
      </c>
      <c r="BC330">
        <v>1</v>
      </c>
      <c r="BD330" t="s">
        <v>3</v>
      </c>
      <c r="BE330" t="s">
        <v>3</v>
      </c>
      <c r="BF330" t="s">
        <v>3</v>
      </c>
      <c r="BG330" t="s">
        <v>3</v>
      </c>
      <c r="BH330">
        <v>3</v>
      </c>
      <c r="BI330">
        <v>1</v>
      </c>
      <c r="BJ330" t="s">
        <v>3</v>
      </c>
      <c r="BM330">
        <v>27001</v>
      </c>
      <c r="BN330">
        <v>0</v>
      </c>
      <c r="BO330" t="s">
        <v>3</v>
      </c>
      <c r="BP330">
        <v>0</v>
      </c>
      <c r="BQ330">
        <v>2</v>
      </c>
      <c r="BR330">
        <v>0</v>
      </c>
      <c r="BS330">
        <v>1</v>
      </c>
      <c r="BT330">
        <v>1</v>
      </c>
      <c r="BU330">
        <v>1</v>
      </c>
      <c r="BV330">
        <v>1</v>
      </c>
      <c r="BW330">
        <v>1</v>
      </c>
      <c r="BX330">
        <v>1</v>
      </c>
      <c r="BY330" t="s">
        <v>3</v>
      </c>
      <c r="BZ330">
        <v>147</v>
      </c>
      <c r="CA330">
        <v>134</v>
      </c>
      <c r="CB330" t="s">
        <v>3</v>
      </c>
      <c r="CE330">
        <v>0</v>
      </c>
      <c r="CF330">
        <v>0</v>
      </c>
      <c r="CG330">
        <v>0</v>
      </c>
      <c r="CM330">
        <v>0</v>
      </c>
      <c r="CN330" t="s">
        <v>3</v>
      </c>
      <c r="CO330">
        <v>0</v>
      </c>
      <c r="CP330">
        <f t="shared" si="217"/>
        <v>0</v>
      </c>
      <c r="CQ330">
        <f>ROUND(AL330*BC330,2)</f>
        <v>0</v>
      </c>
      <c r="CR330">
        <f>ROUND(AM330*BB330,2)</f>
        <v>0</v>
      </c>
      <c r="CS330">
        <f>ROUND(AN330*BS330,2)</f>
        <v>0</v>
      </c>
      <c r="CT330">
        <f>ROUND(AO330*BA330,2)</f>
        <v>0</v>
      </c>
      <c r="CU330">
        <f t="shared" si="218"/>
        <v>0</v>
      </c>
      <c r="CV330">
        <f t="shared" ref="CV330:CW332" si="232">AH330</f>
        <v>0</v>
      </c>
      <c r="CW330">
        <f t="shared" si="232"/>
        <v>0</v>
      </c>
      <c r="CX330">
        <f t="shared" si="219"/>
        <v>0</v>
      </c>
      <c r="CY330">
        <f t="shared" si="220"/>
        <v>0</v>
      </c>
      <c r="CZ330">
        <f t="shared" si="221"/>
        <v>0</v>
      </c>
      <c r="DC330" t="s">
        <v>3</v>
      </c>
      <c r="DD330" t="s">
        <v>3</v>
      </c>
      <c r="DE330" t="s">
        <v>3</v>
      </c>
      <c r="DF330" t="s">
        <v>3</v>
      </c>
      <c r="DG330" t="s">
        <v>3</v>
      </c>
      <c r="DH330" t="s">
        <v>3</v>
      </c>
      <c r="DI330" t="s">
        <v>3</v>
      </c>
      <c r="DJ330" t="s">
        <v>3</v>
      </c>
      <c r="DK330" t="s">
        <v>3</v>
      </c>
      <c r="DL330" t="s">
        <v>3</v>
      </c>
      <c r="DM330" t="s">
        <v>3</v>
      </c>
      <c r="DN330">
        <v>0</v>
      </c>
      <c r="DO330">
        <v>0</v>
      </c>
      <c r="DP330">
        <v>1</v>
      </c>
      <c r="DQ330">
        <v>1</v>
      </c>
      <c r="DU330">
        <v>1007</v>
      </c>
      <c r="DV330" t="s">
        <v>49</v>
      </c>
      <c r="DW330" t="s">
        <v>49</v>
      </c>
      <c r="DX330">
        <v>1</v>
      </c>
      <c r="DZ330" t="s">
        <v>3</v>
      </c>
      <c r="EA330" t="s">
        <v>3</v>
      </c>
      <c r="EB330" t="s">
        <v>3</v>
      </c>
      <c r="EC330" t="s">
        <v>3</v>
      </c>
      <c r="EE330">
        <v>416980069</v>
      </c>
      <c r="EF330">
        <v>2</v>
      </c>
      <c r="EG330" t="s">
        <v>40</v>
      </c>
      <c r="EH330">
        <v>21</v>
      </c>
      <c r="EI330" t="s">
        <v>520</v>
      </c>
      <c r="EJ330">
        <v>1</v>
      </c>
      <c r="EK330">
        <v>27001</v>
      </c>
      <c r="EL330" t="s">
        <v>520</v>
      </c>
      <c r="EM330" t="s">
        <v>521</v>
      </c>
      <c r="EO330" t="s">
        <v>3</v>
      </c>
      <c r="EQ330">
        <v>1024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FQ330">
        <v>0</v>
      </c>
      <c r="FR330">
        <v>0</v>
      </c>
      <c r="FS330">
        <v>0</v>
      </c>
      <c r="FX330">
        <v>147</v>
      </c>
      <c r="FY330">
        <v>134</v>
      </c>
      <c r="GA330" t="s">
        <v>3</v>
      </c>
      <c r="GD330">
        <v>1</v>
      </c>
      <c r="GF330">
        <v>220090467</v>
      </c>
      <c r="GG330">
        <v>2</v>
      </c>
      <c r="GH330">
        <v>1</v>
      </c>
      <c r="GI330">
        <v>-2</v>
      </c>
      <c r="GJ330">
        <v>0</v>
      </c>
      <c r="GK330">
        <v>0</v>
      </c>
      <c r="GL330">
        <f t="shared" si="222"/>
        <v>0</v>
      </c>
      <c r="GM330">
        <f t="shared" si="223"/>
        <v>0</v>
      </c>
      <c r="GN330">
        <f t="shared" si="224"/>
        <v>0</v>
      </c>
      <c r="GO330">
        <f t="shared" si="225"/>
        <v>0</v>
      </c>
      <c r="GP330">
        <f t="shared" si="226"/>
        <v>0</v>
      </c>
      <c r="GR330">
        <v>0</v>
      </c>
      <c r="GS330">
        <v>0</v>
      </c>
      <c r="GT330">
        <v>0</v>
      </c>
      <c r="GU330" t="s">
        <v>3</v>
      </c>
      <c r="GV330">
        <f t="shared" si="227"/>
        <v>0</v>
      </c>
      <c r="GW330">
        <v>1</v>
      </c>
      <c r="GX330">
        <f t="shared" si="228"/>
        <v>0</v>
      </c>
      <c r="HA330">
        <v>0</v>
      </c>
      <c r="HB330">
        <v>0</v>
      </c>
      <c r="HC330">
        <f t="shared" si="229"/>
        <v>0</v>
      </c>
      <c r="HE330" t="s">
        <v>3</v>
      </c>
      <c r="HF330" t="s">
        <v>3</v>
      </c>
      <c r="HM330" t="s">
        <v>135</v>
      </c>
      <c r="HN330" t="s">
        <v>522</v>
      </c>
      <c r="HO330" t="s">
        <v>523</v>
      </c>
      <c r="HP330" t="s">
        <v>520</v>
      </c>
      <c r="HQ330" t="s">
        <v>520</v>
      </c>
      <c r="HS330">
        <v>0</v>
      </c>
      <c r="IK330">
        <v>0</v>
      </c>
    </row>
    <row r="331" spans="1:245" x14ac:dyDescent="0.2">
      <c r="A331">
        <v>18</v>
      </c>
      <c r="B331">
        <v>1</v>
      </c>
      <c r="C331">
        <v>551</v>
      </c>
      <c r="E331" t="s">
        <v>3</v>
      </c>
      <c r="F331" t="s">
        <v>528</v>
      </c>
      <c r="G331" t="s">
        <v>529</v>
      </c>
      <c r="H331" t="s">
        <v>49</v>
      </c>
      <c r="I331">
        <f>I329*J331</f>
        <v>0</v>
      </c>
      <c r="J331">
        <v>0</v>
      </c>
      <c r="K331">
        <v>0.27</v>
      </c>
      <c r="O331">
        <f t="shared" si="209"/>
        <v>0</v>
      </c>
      <c r="P331">
        <f>ROUND(CQ331*I331,2)</f>
        <v>0</v>
      </c>
      <c r="Q331">
        <f>ROUND(CR331*I331,2)</f>
        <v>0</v>
      </c>
      <c r="R331">
        <f>ROUND(CS331*I331,2)</f>
        <v>0</v>
      </c>
      <c r="S331">
        <f>ROUND(CT331*I331,2)</f>
        <v>0</v>
      </c>
      <c r="T331">
        <f t="shared" si="210"/>
        <v>0</v>
      </c>
      <c r="U331">
        <f>ROUND(CV331*I331,7)</f>
        <v>0</v>
      </c>
      <c r="V331">
        <f>ROUND(CW331*I331,7)</f>
        <v>0</v>
      </c>
      <c r="W331">
        <f t="shared" si="211"/>
        <v>0</v>
      </c>
      <c r="X331">
        <f t="shared" si="212"/>
        <v>0</v>
      </c>
      <c r="Y331">
        <f t="shared" si="213"/>
        <v>0</v>
      </c>
      <c r="AA331">
        <v>-1</v>
      </c>
      <c r="AB331">
        <f t="shared" si="214"/>
        <v>0</v>
      </c>
      <c r="AC331">
        <f>ROUND((ES331),6)</f>
        <v>0</v>
      </c>
      <c r="AD331">
        <f>ROUND((((ET331)-(EU331))+AE331),6)</f>
        <v>0</v>
      </c>
      <c r="AE331">
        <f t="shared" si="230"/>
        <v>0</v>
      </c>
      <c r="AF331">
        <f t="shared" si="230"/>
        <v>0</v>
      </c>
      <c r="AG331">
        <f t="shared" si="215"/>
        <v>0</v>
      </c>
      <c r="AH331">
        <f t="shared" si="231"/>
        <v>0</v>
      </c>
      <c r="AI331">
        <f t="shared" si="231"/>
        <v>0</v>
      </c>
      <c r="AJ331">
        <f t="shared" si="216"/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147</v>
      </c>
      <c r="AU331">
        <v>134</v>
      </c>
      <c r="AV331">
        <v>1</v>
      </c>
      <c r="AW331">
        <v>1</v>
      </c>
      <c r="AZ331">
        <v>1</v>
      </c>
      <c r="BA331">
        <v>1</v>
      </c>
      <c r="BB331">
        <v>1</v>
      </c>
      <c r="BC331">
        <v>1</v>
      </c>
      <c r="BD331" t="s">
        <v>3</v>
      </c>
      <c r="BE331" t="s">
        <v>3</v>
      </c>
      <c r="BF331" t="s">
        <v>3</v>
      </c>
      <c r="BG331" t="s">
        <v>3</v>
      </c>
      <c r="BH331">
        <v>3</v>
      </c>
      <c r="BI331">
        <v>1</v>
      </c>
      <c r="BJ331" t="s">
        <v>3</v>
      </c>
      <c r="BM331">
        <v>27001</v>
      </c>
      <c r="BN331">
        <v>0</v>
      </c>
      <c r="BO331" t="s">
        <v>3</v>
      </c>
      <c r="BP331">
        <v>0</v>
      </c>
      <c r="BQ331">
        <v>2</v>
      </c>
      <c r="BR331">
        <v>0</v>
      </c>
      <c r="BS331">
        <v>1</v>
      </c>
      <c r="BT331">
        <v>1</v>
      </c>
      <c r="BU331">
        <v>1</v>
      </c>
      <c r="BV331">
        <v>1</v>
      </c>
      <c r="BW331">
        <v>1</v>
      </c>
      <c r="BX331">
        <v>1</v>
      </c>
      <c r="BY331" t="s">
        <v>3</v>
      </c>
      <c r="BZ331">
        <v>147</v>
      </c>
      <c r="CA331">
        <v>134</v>
      </c>
      <c r="CB331" t="s">
        <v>3</v>
      </c>
      <c r="CE331">
        <v>0</v>
      </c>
      <c r="CF331">
        <v>0</v>
      </c>
      <c r="CG331">
        <v>0</v>
      </c>
      <c r="CM331">
        <v>0</v>
      </c>
      <c r="CN331" t="s">
        <v>3</v>
      </c>
      <c r="CO331">
        <v>0</v>
      </c>
      <c r="CP331">
        <f t="shared" si="217"/>
        <v>0</v>
      </c>
      <c r="CQ331">
        <f>ROUND(AL331*BC331,2)</f>
        <v>0</v>
      </c>
      <c r="CR331">
        <f>ROUND(AM331*BB331,2)</f>
        <v>0</v>
      </c>
      <c r="CS331">
        <f>ROUND(AN331*BS331,2)</f>
        <v>0</v>
      </c>
      <c r="CT331">
        <f>ROUND(AO331*BA331,2)</f>
        <v>0</v>
      </c>
      <c r="CU331">
        <f t="shared" si="218"/>
        <v>0</v>
      </c>
      <c r="CV331">
        <f t="shared" si="232"/>
        <v>0</v>
      </c>
      <c r="CW331">
        <f t="shared" si="232"/>
        <v>0</v>
      </c>
      <c r="CX331">
        <f t="shared" si="219"/>
        <v>0</v>
      </c>
      <c r="CY331">
        <f t="shared" si="220"/>
        <v>0</v>
      </c>
      <c r="CZ331">
        <f t="shared" si="221"/>
        <v>0</v>
      </c>
      <c r="DC331" t="s">
        <v>3</v>
      </c>
      <c r="DD331" t="s">
        <v>3</v>
      </c>
      <c r="DE331" t="s">
        <v>3</v>
      </c>
      <c r="DF331" t="s">
        <v>3</v>
      </c>
      <c r="DG331" t="s">
        <v>3</v>
      </c>
      <c r="DH331" t="s">
        <v>3</v>
      </c>
      <c r="DI331" t="s">
        <v>3</v>
      </c>
      <c r="DJ331" t="s">
        <v>3</v>
      </c>
      <c r="DK331" t="s">
        <v>3</v>
      </c>
      <c r="DL331" t="s">
        <v>3</v>
      </c>
      <c r="DM331" t="s">
        <v>3</v>
      </c>
      <c r="DN331">
        <v>0</v>
      </c>
      <c r="DO331">
        <v>0</v>
      </c>
      <c r="DP331">
        <v>1</v>
      </c>
      <c r="DQ331">
        <v>1</v>
      </c>
      <c r="DU331">
        <v>1007</v>
      </c>
      <c r="DV331" t="s">
        <v>49</v>
      </c>
      <c r="DW331" t="s">
        <v>49</v>
      </c>
      <c r="DX331">
        <v>1</v>
      </c>
      <c r="DZ331" t="s">
        <v>3</v>
      </c>
      <c r="EA331" t="s">
        <v>3</v>
      </c>
      <c r="EB331" t="s">
        <v>3</v>
      </c>
      <c r="EC331" t="s">
        <v>3</v>
      </c>
      <c r="EE331">
        <v>416980069</v>
      </c>
      <c r="EF331">
        <v>2</v>
      </c>
      <c r="EG331" t="s">
        <v>40</v>
      </c>
      <c r="EH331">
        <v>21</v>
      </c>
      <c r="EI331" t="s">
        <v>520</v>
      </c>
      <c r="EJ331">
        <v>1</v>
      </c>
      <c r="EK331">
        <v>27001</v>
      </c>
      <c r="EL331" t="s">
        <v>520</v>
      </c>
      <c r="EM331" t="s">
        <v>521</v>
      </c>
      <c r="EO331" t="s">
        <v>3</v>
      </c>
      <c r="EQ331">
        <v>1024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FQ331">
        <v>0</v>
      </c>
      <c r="FR331">
        <v>0</v>
      </c>
      <c r="FS331">
        <v>0</v>
      </c>
      <c r="FX331">
        <v>147</v>
      </c>
      <c r="FY331">
        <v>134</v>
      </c>
      <c r="GA331" t="s">
        <v>3</v>
      </c>
      <c r="GD331">
        <v>1</v>
      </c>
      <c r="GF331">
        <v>-325140088</v>
      </c>
      <c r="GG331">
        <v>2</v>
      </c>
      <c r="GH331">
        <v>1</v>
      </c>
      <c r="GI331">
        <v>-2</v>
      </c>
      <c r="GJ331">
        <v>0</v>
      </c>
      <c r="GK331">
        <v>0</v>
      </c>
      <c r="GL331">
        <f t="shared" si="222"/>
        <v>0</v>
      </c>
      <c r="GM331">
        <f t="shared" si="223"/>
        <v>0</v>
      </c>
      <c r="GN331">
        <f t="shared" si="224"/>
        <v>0</v>
      </c>
      <c r="GO331">
        <f t="shared" si="225"/>
        <v>0</v>
      </c>
      <c r="GP331">
        <f t="shared" si="226"/>
        <v>0</v>
      </c>
      <c r="GR331">
        <v>0</v>
      </c>
      <c r="GS331">
        <v>0</v>
      </c>
      <c r="GT331">
        <v>0</v>
      </c>
      <c r="GU331" t="s">
        <v>3</v>
      </c>
      <c r="GV331">
        <f t="shared" si="227"/>
        <v>0</v>
      </c>
      <c r="GW331">
        <v>1</v>
      </c>
      <c r="GX331">
        <f t="shared" si="228"/>
        <v>0</v>
      </c>
      <c r="HA331">
        <v>0</v>
      </c>
      <c r="HB331">
        <v>0</v>
      </c>
      <c r="HC331">
        <f t="shared" si="229"/>
        <v>0</v>
      </c>
      <c r="HE331" t="s">
        <v>3</v>
      </c>
      <c r="HF331" t="s">
        <v>3</v>
      </c>
      <c r="HM331" t="s">
        <v>135</v>
      </c>
      <c r="HN331" t="s">
        <v>522</v>
      </c>
      <c r="HO331" t="s">
        <v>523</v>
      </c>
      <c r="HP331" t="s">
        <v>520</v>
      </c>
      <c r="HQ331" t="s">
        <v>520</v>
      </c>
      <c r="HS331">
        <v>0</v>
      </c>
      <c r="IK331">
        <v>0</v>
      </c>
    </row>
    <row r="332" spans="1:245" x14ac:dyDescent="0.2">
      <c r="A332">
        <v>18</v>
      </c>
      <c r="B332">
        <v>1</v>
      </c>
      <c r="C332">
        <v>552</v>
      </c>
      <c r="E332" t="s">
        <v>3</v>
      </c>
      <c r="F332" t="s">
        <v>543</v>
      </c>
      <c r="G332" t="s">
        <v>544</v>
      </c>
      <c r="H332" t="s">
        <v>211</v>
      </c>
      <c r="I332">
        <f>I329*J332</f>
        <v>0</v>
      </c>
      <c r="J332">
        <v>0</v>
      </c>
      <c r="K332">
        <v>102</v>
      </c>
      <c r="O332">
        <f t="shared" si="209"/>
        <v>0</v>
      </c>
      <c r="P332">
        <f>ROUND(CQ332*I332,2)</f>
        <v>0</v>
      </c>
      <c r="Q332">
        <f>ROUND(CR332*I332,2)</f>
        <v>0</v>
      </c>
      <c r="R332">
        <f>ROUND(CS332*I332,2)</f>
        <v>0</v>
      </c>
      <c r="S332">
        <f>ROUND(CT332*I332,2)</f>
        <v>0</v>
      </c>
      <c r="T332">
        <f t="shared" si="210"/>
        <v>0</v>
      </c>
      <c r="U332">
        <f>ROUND(CV332*I332,7)</f>
        <v>0</v>
      </c>
      <c r="V332">
        <f>ROUND(CW332*I332,7)</f>
        <v>0</v>
      </c>
      <c r="W332">
        <f t="shared" si="211"/>
        <v>0</v>
      </c>
      <c r="X332">
        <f t="shared" si="212"/>
        <v>0</v>
      </c>
      <c r="Y332">
        <f t="shared" si="213"/>
        <v>0</v>
      </c>
      <c r="AA332">
        <v>-1</v>
      </c>
      <c r="AB332">
        <f t="shared" si="214"/>
        <v>0</v>
      </c>
      <c r="AC332">
        <f>ROUND((ES332),6)</f>
        <v>0</v>
      </c>
      <c r="AD332">
        <f>ROUND((((ET332)-(EU332))+AE332),6)</f>
        <v>0</v>
      </c>
      <c r="AE332">
        <f t="shared" si="230"/>
        <v>0</v>
      </c>
      <c r="AF332">
        <f t="shared" si="230"/>
        <v>0</v>
      </c>
      <c r="AG332">
        <f t="shared" si="215"/>
        <v>0</v>
      </c>
      <c r="AH332">
        <f t="shared" si="231"/>
        <v>0</v>
      </c>
      <c r="AI332">
        <f t="shared" si="231"/>
        <v>0</v>
      </c>
      <c r="AJ332">
        <f t="shared" si="216"/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147</v>
      </c>
      <c r="AU332">
        <v>134</v>
      </c>
      <c r="AV332">
        <v>1</v>
      </c>
      <c r="AW332">
        <v>1</v>
      </c>
      <c r="AZ332">
        <v>1</v>
      </c>
      <c r="BA332">
        <v>1</v>
      </c>
      <c r="BB332">
        <v>1</v>
      </c>
      <c r="BC332">
        <v>1</v>
      </c>
      <c r="BD332" t="s">
        <v>3</v>
      </c>
      <c r="BE332" t="s">
        <v>3</v>
      </c>
      <c r="BF332" t="s">
        <v>3</v>
      </c>
      <c r="BG332" t="s">
        <v>3</v>
      </c>
      <c r="BH332">
        <v>3</v>
      </c>
      <c r="BI332">
        <v>1</v>
      </c>
      <c r="BJ332" t="s">
        <v>3</v>
      </c>
      <c r="BM332">
        <v>27001</v>
      </c>
      <c r="BN332">
        <v>0</v>
      </c>
      <c r="BO332" t="s">
        <v>3</v>
      </c>
      <c r="BP332">
        <v>0</v>
      </c>
      <c r="BQ332">
        <v>2</v>
      </c>
      <c r="BR332">
        <v>0</v>
      </c>
      <c r="BS332">
        <v>1</v>
      </c>
      <c r="BT332">
        <v>1</v>
      </c>
      <c r="BU332">
        <v>1</v>
      </c>
      <c r="BV332">
        <v>1</v>
      </c>
      <c r="BW332">
        <v>1</v>
      </c>
      <c r="BX332">
        <v>1</v>
      </c>
      <c r="BY332" t="s">
        <v>3</v>
      </c>
      <c r="BZ332">
        <v>147</v>
      </c>
      <c r="CA332">
        <v>134</v>
      </c>
      <c r="CB332" t="s">
        <v>3</v>
      </c>
      <c r="CE332">
        <v>0</v>
      </c>
      <c r="CF332">
        <v>0</v>
      </c>
      <c r="CG332">
        <v>0</v>
      </c>
      <c r="CM332">
        <v>0</v>
      </c>
      <c r="CN332" t="s">
        <v>3</v>
      </c>
      <c r="CO332">
        <v>0</v>
      </c>
      <c r="CP332">
        <f t="shared" si="217"/>
        <v>0</v>
      </c>
      <c r="CQ332">
        <f>ROUND(AL332*BC332,2)</f>
        <v>0</v>
      </c>
      <c r="CR332">
        <f>ROUND(AM332*BB332,2)</f>
        <v>0</v>
      </c>
      <c r="CS332">
        <f>ROUND(AN332*BS332,2)</f>
        <v>0</v>
      </c>
      <c r="CT332">
        <f>ROUND(AO332*BA332,2)</f>
        <v>0</v>
      </c>
      <c r="CU332">
        <f t="shared" si="218"/>
        <v>0</v>
      </c>
      <c r="CV332">
        <f t="shared" si="232"/>
        <v>0</v>
      </c>
      <c r="CW332">
        <f t="shared" si="232"/>
        <v>0</v>
      </c>
      <c r="CX332">
        <f t="shared" si="219"/>
        <v>0</v>
      </c>
      <c r="CY332">
        <f t="shared" si="220"/>
        <v>0</v>
      </c>
      <c r="CZ332">
        <f t="shared" si="221"/>
        <v>0</v>
      </c>
      <c r="DC332" t="s">
        <v>3</v>
      </c>
      <c r="DD332" t="s">
        <v>3</v>
      </c>
      <c r="DE332" t="s">
        <v>3</v>
      </c>
      <c r="DF332" t="s">
        <v>3</v>
      </c>
      <c r="DG332" t="s">
        <v>3</v>
      </c>
      <c r="DH332" t="s">
        <v>3</v>
      </c>
      <c r="DI332" t="s">
        <v>3</v>
      </c>
      <c r="DJ332" t="s">
        <v>3</v>
      </c>
      <c r="DK332" t="s">
        <v>3</v>
      </c>
      <c r="DL332" t="s">
        <v>3</v>
      </c>
      <c r="DM332" t="s">
        <v>3</v>
      </c>
      <c r="DN332">
        <v>0</v>
      </c>
      <c r="DO332">
        <v>0</v>
      </c>
      <c r="DP332">
        <v>1</v>
      </c>
      <c r="DQ332">
        <v>1</v>
      </c>
      <c r="DU332">
        <v>1003</v>
      </c>
      <c r="DV332" t="s">
        <v>211</v>
      </c>
      <c r="DW332" t="s">
        <v>211</v>
      </c>
      <c r="DX332">
        <v>1</v>
      </c>
      <c r="DZ332" t="s">
        <v>3</v>
      </c>
      <c r="EA332" t="s">
        <v>3</v>
      </c>
      <c r="EB332" t="s">
        <v>3</v>
      </c>
      <c r="EC332" t="s">
        <v>3</v>
      </c>
      <c r="EE332">
        <v>416980069</v>
      </c>
      <c r="EF332">
        <v>2</v>
      </c>
      <c r="EG332" t="s">
        <v>40</v>
      </c>
      <c r="EH332">
        <v>21</v>
      </c>
      <c r="EI332" t="s">
        <v>520</v>
      </c>
      <c r="EJ332">
        <v>1</v>
      </c>
      <c r="EK332">
        <v>27001</v>
      </c>
      <c r="EL332" t="s">
        <v>520</v>
      </c>
      <c r="EM332" t="s">
        <v>521</v>
      </c>
      <c r="EO332" t="s">
        <v>3</v>
      </c>
      <c r="EQ332">
        <v>1024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FQ332">
        <v>0</v>
      </c>
      <c r="FR332">
        <v>0</v>
      </c>
      <c r="FS332">
        <v>0</v>
      </c>
      <c r="FX332">
        <v>147</v>
      </c>
      <c r="FY332">
        <v>134</v>
      </c>
      <c r="GA332" t="s">
        <v>3</v>
      </c>
      <c r="GD332">
        <v>1</v>
      </c>
      <c r="GF332">
        <v>365730188</v>
      </c>
      <c r="GG332">
        <v>2</v>
      </c>
      <c r="GH332">
        <v>1</v>
      </c>
      <c r="GI332">
        <v>-2</v>
      </c>
      <c r="GJ332">
        <v>0</v>
      </c>
      <c r="GK332">
        <v>0</v>
      </c>
      <c r="GL332">
        <f t="shared" si="222"/>
        <v>0</v>
      </c>
      <c r="GM332">
        <f t="shared" si="223"/>
        <v>0</v>
      </c>
      <c r="GN332">
        <f t="shared" si="224"/>
        <v>0</v>
      </c>
      <c r="GO332">
        <f t="shared" si="225"/>
        <v>0</v>
      </c>
      <c r="GP332">
        <f t="shared" si="226"/>
        <v>0</v>
      </c>
      <c r="GR332">
        <v>0</v>
      </c>
      <c r="GS332">
        <v>0</v>
      </c>
      <c r="GT332">
        <v>0</v>
      </c>
      <c r="GU332" t="s">
        <v>3</v>
      </c>
      <c r="GV332">
        <f t="shared" si="227"/>
        <v>0</v>
      </c>
      <c r="GW332">
        <v>1</v>
      </c>
      <c r="GX332">
        <f t="shared" si="228"/>
        <v>0</v>
      </c>
      <c r="HA332">
        <v>0</v>
      </c>
      <c r="HB332">
        <v>0</v>
      </c>
      <c r="HC332">
        <f t="shared" si="229"/>
        <v>0</v>
      </c>
      <c r="HE332" t="s">
        <v>3</v>
      </c>
      <c r="HF332" t="s">
        <v>3</v>
      </c>
      <c r="HM332" t="s">
        <v>135</v>
      </c>
      <c r="HN332" t="s">
        <v>522</v>
      </c>
      <c r="HO332" t="s">
        <v>523</v>
      </c>
      <c r="HP332" t="s">
        <v>520</v>
      </c>
      <c r="HQ332" t="s">
        <v>520</v>
      </c>
      <c r="HS332">
        <v>0</v>
      </c>
      <c r="IK332">
        <v>0</v>
      </c>
    </row>
    <row r="333" spans="1:245" x14ac:dyDescent="0.2">
      <c r="A333">
        <v>17</v>
      </c>
      <c r="B333">
        <v>1</v>
      </c>
      <c r="C333">
        <f>ROW(SmtRes!A568)</f>
        <v>568</v>
      </c>
      <c r="D333">
        <f>ROW(EtalonRes!A571)</f>
        <v>571</v>
      </c>
      <c r="E333" t="s">
        <v>3</v>
      </c>
      <c r="F333" t="s">
        <v>545</v>
      </c>
      <c r="G333" t="s">
        <v>546</v>
      </c>
      <c r="H333" t="s">
        <v>21</v>
      </c>
      <c r="I333">
        <v>0</v>
      </c>
      <c r="J333">
        <v>0</v>
      </c>
      <c r="K333">
        <v>0</v>
      </c>
      <c r="O333">
        <f t="shared" si="209"/>
        <v>0</v>
      </c>
      <c r="P333">
        <f>SUMIF(SmtRes!AQ554:'SmtRes'!AQ568,"=1",SmtRes!DF554:'SmtRes'!DF568)</f>
        <v>0</v>
      </c>
      <c r="Q333">
        <f>SUMIF(SmtRes!AQ554:'SmtRes'!AQ568,"=1",SmtRes!DG554:'SmtRes'!DG568)</f>
        <v>0</v>
      </c>
      <c r="R333">
        <f>SUMIF(SmtRes!AQ554:'SmtRes'!AQ568,"=1",SmtRes!DH554:'SmtRes'!DH568)</f>
        <v>0</v>
      </c>
      <c r="S333">
        <f>SUMIF(SmtRes!AQ554:'SmtRes'!AQ568,"=1",SmtRes!DI554:'SmtRes'!DI568)</f>
        <v>0</v>
      </c>
      <c r="T333">
        <f t="shared" si="210"/>
        <v>0</v>
      </c>
      <c r="U333">
        <f>SUMIF(SmtRes!AQ554:'SmtRes'!AQ568,"=1",SmtRes!CV554:'SmtRes'!CV568)</f>
        <v>0</v>
      </c>
      <c r="V333">
        <f>SUMIF(SmtRes!AQ554:'SmtRes'!AQ568,"=1",SmtRes!CW554:'SmtRes'!CW568)</f>
        <v>0</v>
      </c>
      <c r="W333">
        <f t="shared" si="211"/>
        <v>0</v>
      </c>
      <c r="X333">
        <f t="shared" si="212"/>
        <v>0</v>
      </c>
      <c r="Y333">
        <f t="shared" si="213"/>
        <v>0</v>
      </c>
      <c r="AA333">
        <v>-1</v>
      </c>
      <c r="AB333">
        <f t="shared" si="214"/>
        <v>63761.093399999998</v>
      </c>
      <c r="AC333">
        <f>ROUND((SUM(SmtRes!BQ554:'SmtRes'!BQ568)),6)</f>
        <v>3545.1288</v>
      </c>
      <c r="AD333">
        <f>ROUND((((SUM(SmtRes!BR554:'SmtRes'!BR568))-(SUM(SmtRes!BS554:'SmtRes'!BS568)))+AE333),6)</f>
        <v>4009.7646</v>
      </c>
      <c r="AE333">
        <f>ROUND((SUM(SmtRes!BS554:'SmtRes'!BS568)),6)</f>
        <v>1939.9698000000001</v>
      </c>
      <c r="AF333">
        <f>ROUND((SUM(SmtRes!BT554:'SmtRes'!BT568)),6)</f>
        <v>56206.2</v>
      </c>
      <c r="AG333">
        <f t="shared" si="215"/>
        <v>0</v>
      </c>
      <c r="AH333">
        <f>(SUM(SmtRes!BU554:'SmtRes'!BU568))</f>
        <v>113</v>
      </c>
      <c r="AI333">
        <f>(SUM(SmtRes!BV554:'SmtRes'!BV568))</f>
        <v>2.8600000000000003</v>
      </c>
      <c r="AJ333">
        <f t="shared" si="216"/>
        <v>0</v>
      </c>
      <c r="AK333">
        <v>65701.063200000004</v>
      </c>
      <c r="AL333">
        <v>3545.1288000000004</v>
      </c>
      <c r="AM333">
        <v>4009.7646</v>
      </c>
      <c r="AN333">
        <v>1939.9698000000003</v>
      </c>
      <c r="AO333">
        <v>56206.2</v>
      </c>
      <c r="AP333">
        <v>0</v>
      </c>
      <c r="AQ333">
        <v>113</v>
      </c>
      <c r="AR333">
        <v>2.8600000000000003</v>
      </c>
      <c r="AS333">
        <v>0</v>
      </c>
      <c r="AT333">
        <v>147</v>
      </c>
      <c r="AU333">
        <v>134</v>
      </c>
      <c r="AV333">
        <v>1</v>
      </c>
      <c r="AW333">
        <v>1</v>
      </c>
      <c r="AZ333">
        <v>1</v>
      </c>
      <c r="BA333">
        <v>1</v>
      </c>
      <c r="BB333">
        <v>1</v>
      </c>
      <c r="BC333">
        <v>1</v>
      </c>
      <c r="BD333" t="s">
        <v>3</v>
      </c>
      <c r="BE333" t="s">
        <v>3</v>
      </c>
      <c r="BF333" t="s">
        <v>3</v>
      </c>
      <c r="BG333" t="s">
        <v>3</v>
      </c>
      <c r="BH333">
        <v>0</v>
      </c>
      <c r="BI333">
        <v>1</v>
      </c>
      <c r="BJ333" t="s">
        <v>547</v>
      </c>
      <c r="BM333">
        <v>27001</v>
      </c>
      <c r="BN333">
        <v>0</v>
      </c>
      <c r="BO333" t="s">
        <v>3</v>
      </c>
      <c r="BP333">
        <v>0</v>
      </c>
      <c r="BQ333">
        <v>2</v>
      </c>
      <c r="BR333">
        <v>0</v>
      </c>
      <c r="BS333">
        <v>1</v>
      </c>
      <c r="BT333">
        <v>1</v>
      </c>
      <c r="BU333">
        <v>1</v>
      </c>
      <c r="BV333">
        <v>1</v>
      </c>
      <c r="BW333">
        <v>1</v>
      </c>
      <c r="BX333">
        <v>1</v>
      </c>
      <c r="BY333" t="s">
        <v>3</v>
      </c>
      <c r="BZ333">
        <v>147</v>
      </c>
      <c r="CA333">
        <v>134</v>
      </c>
      <c r="CB333" t="s">
        <v>3</v>
      </c>
      <c r="CE333">
        <v>0</v>
      </c>
      <c r="CF333">
        <v>0</v>
      </c>
      <c r="CG333">
        <v>0</v>
      </c>
      <c r="CM333">
        <v>0</v>
      </c>
      <c r="CN333" t="s">
        <v>3</v>
      </c>
      <c r="CO333">
        <v>0</v>
      </c>
      <c r="CP333">
        <f t="shared" si="217"/>
        <v>0</v>
      </c>
      <c r="CQ333">
        <f>SUMIF(SmtRes!AQ554:'SmtRes'!AQ568,"=1",SmtRes!AA554:'SmtRes'!AA568)</f>
        <v>387198.33999999997</v>
      </c>
      <c r="CR333">
        <f>SUMIF(SmtRes!AQ554:'SmtRes'!AQ568,"=1",SmtRes!AB554:'SmtRes'!AB568)</f>
        <v>2412.0899999999997</v>
      </c>
      <c r="CS333">
        <f>SUMIF(SmtRes!AQ554:'SmtRes'!AQ568,"=1",SmtRes!AC554:'SmtRes'!AC568)</f>
        <v>1264.6400000000001</v>
      </c>
      <c r="CT333">
        <f>SUMIF(SmtRes!AQ554:'SmtRes'!AQ568,"=1",SmtRes!AD554:'SmtRes'!AD568)</f>
        <v>497.4</v>
      </c>
      <c r="CU333">
        <f t="shared" si="218"/>
        <v>0</v>
      </c>
      <c r="CV333">
        <f>SUMIF(SmtRes!AQ554:'SmtRes'!AQ568,"=1",SmtRes!BU554:'SmtRes'!BU568)</f>
        <v>113</v>
      </c>
      <c r="CW333">
        <f>SUMIF(SmtRes!AQ554:'SmtRes'!AQ568,"=1",SmtRes!BV554:'SmtRes'!BV568)</f>
        <v>2.8600000000000003</v>
      </c>
      <c r="CX333">
        <f t="shared" si="219"/>
        <v>0</v>
      </c>
      <c r="CY333">
        <f t="shared" si="220"/>
        <v>0</v>
      </c>
      <c r="CZ333">
        <f t="shared" si="221"/>
        <v>0</v>
      </c>
      <c r="DC333" t="s">
        <v>3</v>
      </c>
      <c r="DD333" t="s">
        <v>3</v>
      </c>
      <c r="DE333" t="s">
        <v>3</v>
      </c>
      <c r="DF333" t="s">
        <v>3</v>
      </c>
      <c r="DG333" t="s">
        <v>3</v>
      </c>
      <c r="DH333" t="s">
        <v>3</v>
      </c>
      <c r="DI333" t="s">
        <v>3</v>
      </c>
      <c r="DJ333" t="s">
        <v>3</v>
      </c>
      <c r="DK333" t="s">
        <v>3</v>
      </c>
      <c r="DL333" t="s">
        <v>3</v>
      </c>
      <c r="DM333" t="s">
        <v>3</v>
      </c>
      <c r="DN333">
        <v>0</v>
      </c>
      <c r="DO333">
        <v>0</v>
      </c>
      <c r="DP333">
        <v>1</v>
      </c>
      <c r="DQ333">
        <v>1</v>
      </c>
      <c r="DU333">
        <v>1003</v>
      </c>
      <c r="DV333" t="s">
        <v>21</v>
      </c>
      <c r="DW333" t="s">
        <v>21</v>
      </c>
      <c r="DX333">
        <v>100</v>
      </c>
      <c r="DZ333" t="s">
        <v>3</v>
      </c>
      <c r="EA333" t="s">
        <v>3</v>
      </c>
      <c r="EB333" t="s">
        <v>3</v>
      </c>
      <c r="EC333" t="s">
        <v>3</v>
      </c>
      <c r="EE333">
        <v>416980069</v>
      </c>
      <c r="EF333">
        <v>2</v>
      </c>
      <c r="EG333" t="s">
        <v>40</v>
      </c>
      <c r="EH333">
        <v>21</v>
      </c>
      <c r="EI333" t="s">
        <v>520</v>
      </c>
      <c r="EJ333">
        <v>1</v>
      </c>
      <c r="EK333">
        <v>27001</v>
      </c>
      <c r="EL333" t="s">
        <v>520</v>
      </c>
      <c r="EM333" t="s">
        <v>521</v>
      </c>
      <c r="EO333" t="s">
        <v>3</v>
      </c>
      <c r="EQ333">
        <v>1024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113</v>
      </c>
      <c r="EX333">
        <v>2.86</v>
      </c>
      <c r="EY333">
        <v>0</v>
      </c>
      <c r="FQ333">
        <v>0</v>
      </c>
      <c r="FR333">
        <v>0</v>
      </c>
      <c r="FS333">
        <v>0</v>
      </c>
      <c r="FX333">
        <v>147</v>
      </c>
      <c r="FY333">
        <v>134</v>
      </c>
      <c r="GA333" t="s">
        <v>3</v>
      </c>
      <c r="GD333">
        <v>1</v>
      </c>
      <c r="GF333">
        <v>-193503646</v>
      </c>
      <c r="GG333">
        <v>2</v>
      </c>
      <c r="GH333">
        <v>1</v>
      </c>
      <c r="GI333">
        <v>-2</v>
      </c>
      <c r="GJ333">
        <v>0</v>
      </c>
      <c r="GK333">
        <v>0</v>
      </c>
      <c r="GL333">
        <f t="shared" si="222"/>
        <v>0</v>
      </c>
      <c r="GM333">
        <f t="shared" si="223"/>
        <v>0</v>
      </c>
      <c r="GN333">
        <f t="shared" si="224"/>
        <v>0</v>
      </c>
      <c r="GO333">
        <f t="shared" si="225"/>
        <v>0</v>
      </c>
      <c r="GP333">
        <f t="shared" si="226"/>
        <v>0</v>
      </c>
      <c r="GR333">
        <v>0</v>
      </c>
      <c r="GS333">
        <v>0</v>
      </c>
      <c r="GT333">
        <v>0</v>
      </c>
      <c r="GU333" t="s">
        <v>3</v>
      </c>
      <c r="GV333">
        <f t="shared" si="227"/>
        <v>0</v>
      </c>
      <c r="GW333">
        <v>1</v>
      </c>
      <c r="GX333">
        <f t="shared" si="228"/>
        <v>0</v>
      </c>
      <c r="HA333">
        <v>0</v>
      </c>
      <c r="HB333">
        <v>0</v>
      </c>
      <c r="HC333">
        <f t="shared" si="229"/>
        <v>0</v>
      </c>
      <c r="HE333" t="s">
        <v>3</v>
      </c>
      <c r="HF333" t="s">
        <v>3</v>
      </c>
      <c r="HM333" t="s">
        <v>3</v>
      </c>
      <c r="HN333" t="s">
        <v>522</v>
      </c>
      <c r="HO333" t="s">
        <v>523</v>
      </c>
      <c r="HP333" t="s">
        <v>520</v>
      </c>
      <c r="HQ333" t="s">
        <v>520</v>
      </c>
      <c r="HS333">
        <v>0</v>
      </c>
      <c r="IK333">
        <v>0</v>
      </c>
    </row>
    <row r="334" spans="1:245" x14ac:dyDescent="0.2">
      <c r="A334">
        <v>18</v>
      </c>
      <c r="B334">
        <v>1</v>
      </c>
      <c r="C334">
        <v>560</v>
      </c>
      <c r="E334" t="s">
        <v>3</v>
      </c>
      <c r="F334" t="s">
        <v>548</v>
      </c>
      <c r="G334" t="s">
        <v>549</v>
      </c>
      <c r="H334" t="s">
        <v>32</v>
      </c>
      <c r="I334">
        <f>I333*J334</f>
        <v>0</v>
      </c>
      <c r="J334">
        <v>0</v>
      </c>
      <c r="K334">
        <v>0</v>
      </c>
      <c r="O334">
        <f t="shared" si="209"/>
        <v>0</v>
      </c>
      <c r="P334">
        <f>ROUND(CQ334*I334,2)</f>
        <v>0</v>
      </c>
      <c r="Q334">
        <f>ROUND(CR334*I334,2)</f>
        <v>0</v>
      </c>
      <c r="R334">
        <f>ROUND(CS334*I334,2)</f>
        <v>0</v>
      </c>
      <c r="S334">
        <f>ROUND(CT334*I334,2)</f>
        <v>0</v>
      </c>
      <c r="T334">
        <f t="shared" si="210"/>
        <v>0</v>
      </c>
      <c r="U334">
        <f>ROUND(CV334*I334,7)</f>
        <v>0</v>
      </c>
      <c r="V334">
        <f>ROUND(CW334*I334,7)</f>
        <v>0</v>
      </c>
      <c r="W334">
        <f t="shared" si="211"/>
        <v>0</v>
      </c>
      <c r="X334">
        <f t="shared" si="212"/>
        <v>0</v>
      </c>
      <c r="Y334">
        <f t="shared" si="213"/>
        <v>0</v>
      </c>
      <c r="AA334">
        <v>-1</v>
      </c>
      <c r="AB334">
        <f t="shared" si="214"/>
        <v>0</v>
      </c>
      <c r="AC334">
        <f>ROUND((ES334),6)</f>
        <v>0</v>
      </c>
      <c r="AD334">
        <f>ROUND((((ET334)-(EU334))+AE334),6)</f>
        <v>0</v>
      </c>
      <c r="AE334">
        <f t="shared" ref="AE334:AF337" si="233">ROUND((EU334),6)</f>
        <v>0</v>
      </c>
      <c r="AF334">
        <f t="shared" si="233"/>
        <v>0</v>
      </c>
      <c r="AG334">
        <f t="shared" si="215"/>
        <v>0</v>
      </c>
      <c r="AH334">
        <f t="shared" ref="AH334:AI337" si="234">(EW334)</f>
        <v>0</v>
      </c>
      <c r="AI334">
        <f t="shared" si="234"/>
        <v>0</v>
      </c>
      <c r="AJ334">
        <f t="shared" si="216"/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147</v>
      </c>
      <c r="AU334">
        <v>134</v>
      </c>
      <c r="AV334">
        <v>1</v>
      </c>
      <c r="AW334">
        <v>1</v>
      </c>
      <c r="AZ334">
        <v>1</v>
      </c>
      <c r="BA334">
        <v>1</v>
      </c>
      <c r="BB334">
        <v>1</v>
      </c>
      <c r="BC334">
        <v>1</v>
      </c>
      <c r="BD334" t="s">
        <v>3</v>
      </c>
      <c r="BE334" t="s">
        <v>3</v>
      </c>
      <c r="BF334" t="s">
        <v>3</v>
      </c>
      <c r="BG334" t="s">
        <v>3</v>
      </c>
      <c r="BH334">
        <v>3</v>
      </c>
      <c r="BI334">
        <v>1</v>
      </c>
      <c r="BJ334" t="s">
        <v>3</v>
      </c>
      <c r="BM334">
        <v>27001</v>
      </c>
      <c r="BN334">
        <v>0</v>
      </c>
      <c r="BO334" t="s">
        <v>3</v>
      </c>
      <c r="BP334">
        <v>0</v>
      </c>
      <c r="BQ334">
        <v>2</v>
      </c>
      <c r="BR334">
        <v>0</v>
      </c>
      <c r="BS334">
        <v>1</v>
      </c>
      <c r="BT334">
        <v>1</v>
      </c>
      <c r="BU334">
        <v>1</v>
      </c>
      <c r="BV334">
        <v>1</v>
      </c>
      <c r="BW334">
        <v>1</v>
      </c>
      <c r="BX334">
        <v>1</v>
      </c>
      <c r="BY334" t="s">
        <v>3</v>
      </c>
      <c r="BZ334">
        <v>147</v>
      </c>
      <c r="CA334">
        <v>134</v>
      </c>
      <c r="CB334" t="s">
        <v>3</v>
      </c>
      <c r="CE334">
        <v>0</v>
      </c>
      <c r="CF334">
        <v>0</v>
      </c>
      <c r="CG334">
        <v>0</v>
      </c>
      <c r="CM334">
        <v>0</v>
      </c>
      <c r="CN334" t="s">
        <v>3</v>
      </c>
      <c r="CO334">
        <v>0</v>
      </c>
      <c r="CP334">
        <f t="shared" si="217"/>
        <v>0</v>
      </c>
      <c r="CQ334">
        <f>ROUND(AL334*BC334,2)</f>
        <v>0</v>
      </c>
      <c r="CR334">
        <f>ROUND(AM334*BB334,2)</f>
        <v>0</v>
      </c>
      <c r="CS334">
        <f>ROUND(AN334*BS334,2)</f>
        <v>0</v>
      </c>
      <c r="CT334">
        <f>ROUND(AO334*BA334,2)</f>
        <v>0</v>
      </c>
      <c r="CU334">
        <f t="shared" si="218"/>
        <v>0</v>
      </c>
      <c r="CV334">
        <f t="shared" ref="CV334:CW337" si="235">AH334</f>
        <v>0</v>
      </c>
      <c r="CW334">
        <f t="shared" si="235"/>
        <v>0</v>
      </c>
      <c r="CX334">
        <f t="shared" si="219"/>
        <v>0</v>
      </c>
      <c r="CY334">
        <f t="shared" si="220"/>
        <v>0</v>
      </c>
      <c r="CZ334">
        <f t="shared" si="221"/>
        <v>0</v>
      </c>
      <c r="DC334" t="s">
        <v>3</v>
      </c>
      <c r="DD334" t="s">
        <v>3</v>
      </c>
      <c r="DE334" t="s">
        <v>3</v>
      </c>
      <c r="DF334" t="s">
        <v>3</v>
      </c>
      <c r="DG334" t="s">
        <v>3</v>
      </c>
      <c r="DH334" t="s">
        <v>3</v>
      </c>
      <c r="DI334" t="s">
        <v>3</v>
      </c>
      <c r="DJ334" t="s">
        <v>3</v>
      </c>
      <c r="DK334" t="s">
        <v>3</v>
      </c>
      <c r="DL334" t="s">
        <v>3</v>
      </c>
      <c r="DM334" t="s">
        <v>3</v>
      </c>
      <c r="DN334">
        <v>0</v>
      </c>
      <c r="DO334">
        <v>0</v>
      </c>
      <c r="DP334">
        <v>1</v>
      </c>
      <c r="DQ334">
        <v>1</v>
      </c>
      <c r="DU334">
        <v>1013</v>
      </c>
      <c r="DV334" t="s">
        <v>32</v>
      </c>
      <c r="DW334" t="s">
        <v>32</v>
      </c>
      <c r="DX334">
        <v>1</v>
      </c>
      <c r="DZ334" t="s">
        <v>3</v>
      </c>
      <c r="EA334" t="s">
        <v>3</v>
      </c>
      <c r="EB334" t="s">
        <v>3</v>
      </c>
      <c r="EC334" t="s">
        <v>3</v>
      </c>
      <c r="EE334">
        <v>416980069</v>
      </c>
      <c r="EF334">
        <v>2</v>
      </c>
      <c r="EG334" t="s">
        <v>40</v>
      </c>
      <c r="EH334">
        <v>21</v>
      </c>
      <c r="EI334" t="s">
        <v>520</v>
      </c>
      <c r="EJ334">
        <v>1</v>
      </c>
      <c r="EK334">
        <v>27001</v>
      </c>
      <c r="EL334" t="s">
        <v>520</v>
      </c>
      <c r="EM334" t="s">
        <v>521</v>
      </c>
      <c r="EO334" t="s">
        <v>3</v>
      </c>
      <c r="EQ334">
        <v>1024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FQ334">
        <v>0</v>
      </c>
      <c r="FR334">
        <v>0</v>
      </c>
      <c r="FS334">
        <v>0</v>
      </c>
      <c r="FX334">
        <v>147</v>
      </c>
      <c r="FY334">
        <v>134</v>
      </c>
      <c r="GA334" t="s">
        <v>3</v>
      </c>
      <c r="GD334">
        <v>1</v>
      </c>
      <c r="GF334">
        <v>795309620</v>
      </c>
      <c r="GG334">
        <v>2</v>
      </c>
      <c r="GH334">
        <v>1</v>
      </c>
      <c r="GI334">
        <v>-2</v>
      </c>
      <c r="GJ334">
        <v>0</v>
      </c>
      <c r="GK334">
        <v>0</v>
      </c>
      <c r="GL334">
        <f t="shared" si="222"/>
        <v>0</v>
      </c>
      <c r="GM334">
        <f t="shared" si="223"/>
        <v>0</v>
      </c>
      <c r="GN334">
        <f t="shared" si="224"/>
        <v>0</v>
      </c>
      <c r="GO334">
        <f t="shared" si="225"/>
        <v>0</v>
      </c>
      <c r="GP334">
        <f t="shared" si="226"/>
        <v>0</v>
      </c>
      <c r="GR334">
        <v>0</v>
      </c>
      <c r="GS334">
        <v>0</v>
      </c>
      <c r="GT334">
        <v>0</v>
      </c>
      <c r="GU334" t="s">
        <v>3</v>
      </c>
      <c r="GV334">
        <f t="shared" si="227"/>
        <v>0</v>
      </c>
      <c r="GW334">
        <v>1</v>
      </c>
      <c r="GX334">
        <f t="shared" si="228"/>
        <v>0</v>
      </c>
      <c r="HA334">
        <v>0</v>
      </c>
      <c r="HB334">
        <v>0</v>
      </c>
      <c r="HC334">
        <f t="shared" si="229"/>
        <v>0</v>
      </c>
      <c r="HE334" t="s">
        <v>3</v>
      </c>
      <c r="HF334" t="s">
        <v>3</v>
      </c>
      <c r="HM334" t="s">
        <v>3</v>
      </c>
      <c r="HN334" t="s">
        <v>522</v>
      </c>
      <c r="HO334" t="s">
        <v>523</v>
      </c>
      <c r="HP334" t="s">
        <v>520</v>
      </c>
      <c r="HQ334" t="s">
        <v>520</v>
      </c>
      <c r="HS334">
        <v>0</v>
      </c>
      <c r="IK334">
        <v>0</v>
      </c>
    </row>
    <row r="335" spans="1:245" x14ac:dyDescent="0.2">
      <c r="A335">
        <v>18</v>
      </c>
      <c r="B335">
        <v>1</v>
      </c>
      <c r="C335">
        <v>564</v>
      </c>
      <c r="E335" t="s">
        <v>3</v>
      </c>
      <c r="F335" t="s">
        <v>550</v>
      </c>
      <c r="G335" t="s">
        <v>551</v>
      </c>
      <c r="H335" t="s">
        <v>49</v>
      </c>
      <c r="I335">
        <f>I333*J335</f>
        <v>0</v>
      </c>
      <c r="J335">
        <v>0.86</v>
      </c>
      <c r="K335">
        <v>0.86</v>
      </c>
      <c r="O335">
        <f t="shared" si="209"/>
        <v>0</v>
      </c>
      <c r="P335">
        <f>ROUND(CQ335*I335,2)</f>
        <v>0</v>
      </c>
      <c r="Q335">
        <f>ROUND(CR335*I335,2)</f>
        <v>0</v>
      </c>
      <c r="R335">
        <f>ROUND(CS335*I335,2)</f>
        <v>0</v>
      </c>
      <c r="S335">
        <f>ROUND(CT335*I335,2)</f>
        <v>0</v>
      </c>
      <c r="T335">
        <f t="shared" si="210"/>
        <v>0</v>
      </c>
      <c r="U335">
        <f>ROUND(CV335*I335,7)</f>
        <v>0</v>
      </c>
      <c r="V335">
        <f>ROUND(CW335*I335,7)</f>
        <v>0</v>
      </c>
      <c r="W335">
        <f t="shared" si="211"/>
        <v>0</v>
      </c>
      <c r="X335">
        <f t="shared" si="212"/>
        <v>0</v>
      </c>
      <c r="Y335">
        <f t="shared" si="213"/>
        <v>0</v>
      </c>
      <c r="AA335">
        <v>-1</v>
      </c>
      <c r="AB335">
        <f t="shared" si="214"/>
        <v>0</v>
      </c>
      <c r="AC335">
        <f>ROUND((ES335),6)</f>
        <v>0</v>
      </c>
      <c r="AD335">
        <f>ROUND((((ET335)-(EU335))+AE335),6)</f>
        <v>0</v>
      </c>
      <c r="AE335">
        <f t="shared" si="233"/>
        <v>0</v>
      </c>
      <c r="AF335">
        <f t="shared" si="233"/>
        <v>0</v>
      </c>
      <c r="AG335">
        <f t="shared" si="215"/>
        <v>0</v>
      </c>
      <c r="AH335">
        <f t="shared" si="234"/>
        <v>0</v>
      </c>
      <c r="AI335">
        <f t="shared" si="234"/>
        <v>0</v>
      </c>
      <c r="AJ335">
        <f t="shared" si="216"/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147</v>
      </c>
      <c r="AU335">
        <v>134</v>
      </c>
      <c r="AV335">
        <v>1</v>
      </c>
      <c r="AW335">
        <v>1</v>
      </c>
      <c r="AZ335">
        <v>1</v>
      </c>
      <c r="BA335">
        <v>1</v>
      </c>
      <c r="BB335">
        <v>1</v>
      </c>
      <c r="BC335">
        <v>1</v>
      </c>
      <c r="BD335" t="s">
        <v>3</v>
      </c>
      <c r="BE335" t="s">
        <v>3</v>
      </c>
      <c r="BF335" t="s">
        <v>3</v>
      </c>
      <c r="BG335" t="s">
        <v>3</v>
      </c>
      <c r="BH335">
        <v>3</v>
      </c>
      <c r="BI335">
        <v>1</v>
      </c>
      <c r="BJ335" t="s">
        <v>3</v>
      </c>
      <c r="BM335">
        <v>27001</v>
      </c>
      <c r="BN335">
        <v>0</v>
      </c>
      <c r="BO335" t="s">
        <v>3</v>
      </c>
      <c r="BP335">
        <v>0</v>
      </c>
      <c r="BQ335">
        <v>2</v>
      </c>
      <c r="BR335">
        <v>0</v>
      </c>
      <c r="BS335">
        <v>1</v>
      </c>
      <c r="BT335">
        <v>1</v>
      </c>
      <c r="BU335">
        <v>1</v>
      </c>
      <c r="BV335">
        <v>1</v>
      </c>
      <c r="BW335">
        <v>1</v>
      </c>
      <c r="BX335">
        <v>1</v>
      </c>
      <c r="BY335" t="s">
        <v>3</v>
      </c>
      <c r="BZ335">
        <v>147</v>
      </c>
      <c r="CA335">
        <v>134</v>
      </c>
      <c r="CB335" t="s">
        <v>3</v>
      </c>
      <c r="CE335">
        <v>0</v>
      </c>
      <c r="CF335">
        <v>0</v>
      </c>
      <c r="CG335">
        <v>0</v>
      </c>
      <c r="CM335">
        <v>0</v>
      </c>
      <c r="CN335" t="s">
        <v>3</v>
      </c>
      <c r="CO335">
        <v>0</v>
      </c>
      <c r="CP335">
        <f t="shared" si="217"/>
        <v>0</v>
      </c>
      <c r="CQ335">
        <f>ROUND(AL335*BC335,2)</f>
        <v>0</v>
      </c>
      <c r="CR335">
        <f>ROUND(AM335*BB335,2)</f>
        <v>0</v>
      </c>
      <c r="CS335">
        <f>ROUND(AN335*BS335,2)</f>
        <v>0</v>
      </c>
      <c r="CT335">
        <f>ROUND(AO335*BA335,2)</f>
        <v>0</v>
      </c>
      <c r="CU335">
        <f t="shared" si="218"/>
        <v>0</v>
      </c>
      <c r="CV335">
        <f t="shared" si="235"/>
        <v>0</v>
      </c>
      <c r="CW335">
        <f t="shared" si="235"/>
        <v>0</v>
      </c>
      <c r="CX335">
        <f t="shared" si="219"/>
        <v>0</v>
      </c>
      <c r="CY335">
        <f t="shared" si="220"/>
        <v>0</v>
      </c>
      <c r="CZ335">
        <f t="shared" si="221"/>
        <v>0</v>
      </c>
      <c r="DC335" t="s">
        <v>3</v>
      </c>
      <c r="DD335" t="s">
        <v>3</v>
      </c>
      <c r="DE335" t="s">
        <v>3</v>
      </c>
      <c r="DF335" t="s">
        <v>3</v>
      </c>
      <c r="DG335" t="s">
        <v>3</v>
      </c>
      <c r="DH335" t="s">
        <v>3</v>
      </c>
      <c r="DI335" t="s">
        <v>3</v>
      </c>
      <c r="DJ335" t="s">
        <v>3</v>
      </c>
      <c r="DK335" t="s">
        <v>3</v>
      </c>
      <c r="DL335" t="s">
        <v>3</v>
      </c>
      <c r="DM335" t="s">
        <v>3</v>
      </c>
      <c r="DN335">
        <v>0</v>
      </c>
      <c r="DO335">
        <v>0</v>
      </c>
      <c r="DP335">
        <v>1</v>
      </c>
      <c r="DQ335">
        <v>1</v>
      </c>
      <c r="DU335">
        <v>1007</v>
      </c>
      <c r="DV335" t="s">
        <v>49</v>
      </c>
      <c r="DW335" t="s">
        <v>49</v>
      </c>
      <c r="DX335">
        <v>1</v>
      </c>
      <c r="DZ335" t="s">
        <v>3</v>
      </c>
      <c r="EA335" t="s">
        <v>3</v>
      </c>
      <c r="EB335" t="s">
        <v>3</v>
      </c>
      <c r="EC335" t="s">
        <v>3</v>
      </c>
      <c r="EE335">
        <v>416980069</v>
      </c>
      <c r="EF335">
        <v>2</v>
      </c>
      <c r="EG335" t="s">
        <v>40</v>
      </c>
      <c r="EH335">
        <v>21</v>
      </c>
      <c r="EI335" t="s">
        <v>520</v>
      </c>
      <c r="EJ335">
        <v>1</v>
      </c>
      <c r="EK335">
        <v>27001</v>
      </c>
      <c r="EL335" t="s">
        <v>520</v>
      </c>
      <c r="EM335" t="s">
        <v>521</v>
      </c>
      <c r="EO335" t="s">
        <v>3</v>
      </c>
      <c r="EQ335">
        <v>1024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FQ335">
        <v>0</v>
      </c>
      <c r="FR335">
        <v>0</v>
      </c>
      <c r="FS335">
        <v>0</v>
      </c>
      <c r="FX335">
        <v>147</v>
      </c>
      <c r="FY335">
        <v>134</v>
      </c>
      <c r="GA335" t="s">
        <v>3</v>
      </c>
      <c r="GD335">
        <v>1</v>
      </c>
      <c r="GF335">
        <v>2034039858</v>
      </c>
      <c r="GG335">
        <v>2</v>
      </c>
      <c r="GH335">
        <v>1</v>
      </c>
      <c r="GI335">
        <v>-2</v>
      </c>
      <c r="GJ335">
        <v>0</v>
      </c>
      <c r="GK335">
        <v>0</v>
      </c>
      <c r="GL335">
        <f t="shared" si="222"/>
        <v>0</v>
      </c>
      <c r="GM335">
        <f t="shared" si="223"/>
        <v>0</v>
      </c>
      <c r="GN335">
        <f t="shared" si="224"/>
        <v>0</v>
      </c>
      <c r="GO335">
        <f t="shared" si="225"/>
        <v>0</v>
      </c>
      <c r="GP335">
        <f t="shared" si="226"/>
        <v>0</v>
      </c>
      <c r="GR335">
        <v>0</v>
      </c>
      <c r="GS335">
        <v>0</v>
      </c>
      <c r="GT335">
        <v>0</v>
      </c>
      <c r="GU335" t="s">
        <v>3</v>
      </c>
      <c r="GV335">
        <f t="shared" si="227"/>
        <v>0</v>
      </c>
      <c r="GW335">
        <v>1</v>
      </c>
      <c r="GX335">
        <f t="shared" si="228"/>
        <v>0</v>
      </c>
      <c r="HA335">
        <v>0</v>
      </c>
      <c r="HB335">
        <v>0</v>
      </c>
      <c r="HC335">
        <f t="shared" si="229"/>
        <v>0</v>
      </c>
      <c r="HE335" t="s">
        <v>3</v>
      </c>
      <c r="HF335" t="s">
        <v>3</v>
      </c>
      <c r="HM335" t="s">
        <v>3</v>
      </c>
      <c r="HN335" t="s">
        <v>522</v>
      </c>
      <c r="HO335" t="s">
        <v>523</v>
      </c>
      <c r="HP335" t="s">
        <v>520</v>
      </c>
      <c r="HQ335" t="s">
        <v>520</v>
      </c>
      <c r="HS335">
        <v>0</v>
      </c>
      <c r="IK335">
        <v>0</v>
      </c>
    </row>
    <row r="336" spans="1:245" x14ac:dyDescent="0.2">
      <c r="A336">
        <v>18</v>
      </c>
      <c r="B336">
        <v>1</v>
      </c>
      <c r="C336">
        <v>565</v>
      </c>
      <c r="E336" t="s">
        <v>3</v>
      </c>
      <c r="F336" t="s">
        <v>552</v>
      </c>
      <c r="G336" t="s">
        <v>553</v>
      </c>
      <c r="H336" t="s">
        <v>49</v>
      </c>
      <c r="I336">
        <f>I333*J336</f>
        <v>0</v>
      </c>
      <c r="J336">
        <v>3.72</v>
      </c>
      <c r="K336">
        <v>3.72</v>
      </c>
      <c r="O336">
        <f t="shared" si="209"/>
        <v>0</v>
      </c>
      <c r="P336">
        <f>ROUND(CQ336*I336,2)</f>
        <v>0</v>
      </c>
      <c r="Q336">
        <f>ROUND(CR336*I336,2)</f>
        <v>0</v>
      </c>
      <c r="R336">
        <f>ROUND(CS336*I336,2)</f>
        <v>0</v>
      </c>
      <c r="S336">
        <f>ROUND(CT336*I336,2)</f>
        <v>0</v>
      </c>
      <c r="T336">
        <f t="shared" si="210"/>
        <v>0</v>
      </c>
      <c r="U336">
        <f>ROUND(CV336*I336,7)</f>
        <v>0</v>
      </c>
      <c r="V336">
        <f>ROUND(CW336*I336,7)</f>
        <v>0</v>
      </c>
      <c r="W336">
        <f t="shared" si="211"/>
        <v>0</v>
      </c>
      <c r="X336">
        <f t="shared" si="212"/>
        <v>0</v>
      </c>
      <c r="Y336">
        <f t="shared" si="213"/>
        <v>0</v>
      </c>
      <c r="AA336">
        <v>-1</v>
      </c>
      <c r="AB336">
        <f t="shared" si="214"/>
        <v>0</v>
      </c>
      <c r="AC336">
        <f>ROUND((ES336),6)</f>
        <v>0</v>
      </c>
      <c r="AD336">
        <f>ROUND((((ET336)-(EU336))+AE336),6)</f>
        <v>0</v>
      </c>
      <c r="AE336">
        <f t="shared" si="233"/>
        <v>0</v>
      </c>
      <c r="AF336">
        <f t="shared" si="233"/>
        <v>0</v>
      </c>
      <c r="AG336">
        <f t="shared" si="215"/>
        <v>0</v>
      </c>
      <c r="AH336">
        <f t="shared" si="234"/>
        <v>0</v>
      </c>
      <c r="AI336">
        <f t="shared" si="234"/>
        <v>0</v>
      </c>
      <c r="AJ336">
        <f t="shared" si="216"/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147</v>
      </c>
      <c r="AU336">
        <v>134</v>
      </c>
      <c r="AV336">
        <v>1</v>
      </c>
      <c r="AW336">
        <v>1</v>
      </c>
      <c r="AZ336">
        <v>1</v>
      </c>
      <c r="BA336">
        <v>1</v>
      </c>
      <c r="BB336">
        <v>1</v>
      </c>
      <c r="BC336">
        <v>1</v>
      </c>
      <c r="BD336" t="s">
        <v>3</v>
      </c>
      <c r="BE336" t="s">
        <v>3</v>
      </c>
      <c r="BF336" t="s">
        <v>3</v>
      </c>
      <c r="BG336" t="s">
        <v>3</v>
      </c>
      <c r="BH336">
        <v>3</v>
      </c>
      <c r="BI336">
        <v>1</v>
      </c>
      <c r="BJ336" t="s">
        <v>3</v>
      </c>
      <c r="BM336">
        <v>27001</v>
      </c>
      <c r="BN336">
        <v>0</v>
      </c>
      <c r="BO336" t="s">
        <v>3</v>
      </c>
      <c r="BP336">
        <v>0</v>
      </c>
      <c r="BQ336">
        <v>2</v>
      </c>
      <c r="BR336">
        <v>0</v>
      </c>
      <c r="BS336">
        <v>1</v>
      </c>
      <c r="BT336">
        <v>1</v>
      </c>
      <c r="BU336">
        <v>1</v>
      </c>
      <c r="BV336">
        <v>1</v>
      </c>
      <c r="BW336">
        <v>1</v>
      </c>
      <c r="BX336">
        <v>1</v>
      </c>
      <c r="BY336" t="s">
        <v>3</v>
      </c>
      <c r="BZ336">
        <v>147</v>
      </c>
      <c r="CA336">
        <v>134</v>
      </c>
      <c r="CB336" t="s">
        <v>3</v>
      </c>
      <c r="CE336">
        <v>0</v>
      </c>
      <c r="CF336">
        <v>0</v>
      </c>
      <c r="CG336">
        <v>0</v>
      </c>
      <c r="CM336">
        <v>0</v>
      </c>
      <c r="CN336" t="s">
        <v>3</v>
      </c>
      <c r="CO336">
        <v>0</v>
      </c>
      <c r="CP336">
        <f t="shared" si="217"/>
        <v>0</v>
      </c>
      <c r="CQ336">
        <f>ROUND(AL336*BC336,2)</f>
        <v>0</v>
      </c>
      <c r="CR336">
        <f>ROUND(AM336*BB336,2)</f>
        <v>0</v>
      </c>
      <c r="CS336">
        <f>ROUND(AN336*BS336,2)</f>
        <v>0</v>
      </c>
      <c r="CT336">
        <f>ROUND(AO336*BA336,2)</f>
        <v>0</v>
      </c>
      <c r="CU336">
        <f t="shared" si="218"/>
        <v>0</v>
      </c>
      <c r="CV336">
        <f t="shared" si="235"/>
        <v>0</v>
      </c>
      <c r="CW336">
        <f t="shared" si="235"/>
        <v>0</v>
      </c>
      <c r="CX336">
        <f t="shared" si="219"/>
        <v>0</v>
      </c>
      <c r="CY336">
        <f t="shared" si="220"/>
        <v>0</v>
      </c>
      <c r="CZ336">
        <f t="shared" si="221"/>
        <v>0</v>
      </c>
      <c r="DC336" t="s">
        <v>3</v>
      </c>
      <c r="DD336" t="s">
        <v>3</v>
      </c>
      <c r="DE336" t="s">
        <v>3</v>
      </c>
      <c r="DF336" t="s">
        <v>3</v>
      </c>
      <c r="DG336" t="s">
        <v>3</v>
      </c>
      <c r="DH336" t="s">
        <v>3</v>
      </c>
      <c r="DI336" t="s">
        <v>3</v>
      </c>
      <c r="DJ336" t="s">
        <v>3</v>
      </c>
      <c r="DK336" t="s">
        <v>3</v>
      </c>
      <c r="DL336" t="s">
        <v>3</v>
      </c>
      <c r="DM336" t="s">
        <v>3</v>
      </c>
      <c r="DN336">
        <v>0</v>
      </c>
      <c r="DO336">
        <v>0</v>
      </c>
      <c r="DP336">
        <v>1</v>
      </c>
      <c r="DQ336">
        <v>1</v>
      </c>
      <c r="DU336">
        <v>1007</v>
      </c>
      <c r="DV336" t="s">
        <v>49</v>
      </c>
      <c r="DW336" t="s">
        <v>49</v>
      </c>
      <c r="DX336">
        <v>1</v>
      </c>
      <c r="DZ336" t="s">
        <v>3</v>
      </c>
      <c r="EA336" t="s">
        <v>3</v>
      </c>
      <c r="EB336" t="s">
        <v>3</v>
      </c>
      <c r="EC336" t="s">
        <v>3</v>
      </c>
      <c r="EE336">
        <v>416980069</v>
      </c>
      <c r="EF336">
        <v>2</v>
      </c>
      <c r="EG336" t="s">
        <v>40</v>
      </c>
      <c r="EH336">
        <v>21</v>
      </c>
      <c r="EI336" t="s">
        <v>520</v>
      </c>
      <c r="EJ336">
        <v>1</v>
      </c>
      <c r="EK336">
        <v>27001</v>
      </c>
      <c r="EL336" t="s">
        <v>520</v>
      </c>
      <c r="EM336" t="s">
        <v>521</v>
      </c>
      <c r="EO336" t="s">
        <v>3</v>
      </c>
      <c r="EQ336">
        <v>1024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FQ336">
        <v>0</v>
      </c>
      <c r="FR336">
        <v>0</v>
      </c>
      <c r="FS336">
        <v>0</v>
      </c>
      <c r="FX336">
        <v>147</v>
      </c>
      <c r="FY336">
        <v>134</v>
      </c>
      <c r="GA336" t="s">
        <v>3</v>
      </c>
      <c r="GD336">
        <v>1</v>
      </c>
      <c r="GF336">
        <v>1213454398</v>
      </c>
      <c r="GG336">
        <v>2</v>
      </c>
      <c r="GH336">
        <v>1</v>
      </c>
      <c r="GI336">
        <v>-2</v>
      </c>
      <c r="GJ336">
        <v>0</v>
      </c>
      <c r="GK336">
        <v>0</v>
      </c>
      <c r="GL336">
        <f t="shared" si="222"/>
        <v>0</v>
      </c>
      <c r="GM336">
        <f t="shared" si="223"/>
        <v>0</v>
      </c>
      <c r="GN336">
        <f t="shared" si="224"/>
        <v>0</v>
      </c>
      <c r="GO336">
        <f t="shared" si="225"/>
        <v>0</v>
      </c>
      <c r="GP336">
        <f t="shared" si="226"/>
        <v>0</v>
      </c>
      <c r="GR336">
        <v>0</v>
      </c>
      <c r="GS336">
        <v>0</v>
      </c>
      <c r="GT336">
        <v>0</v>
      </c>
      <c r="GU336" t="s">
        <v>3</v>
      </c>
      <c r="GV336">
        <f t="shared" si="227"/>
        <v>0</v>
      </c>
      <c r="GW336">
        <v>1</v>
      </c>
      <c r="GX336">
        <f t="shared" si="228"/>
        <v>0</v>
      </c>
      <c r="HA336">
        <v>0</v>
      </c>
      <c r="HB336">
        <v>0</v>
      </c>
      <c r="HC336">
        <f t="shared" si="229"/>
        <v>0</v>
      </c>
      <c r="HE336" t="s">
        <v>3</v>
      </c>
      <c r="HF336" t="s">
        <v>3</v>
      </c>
      <c r="HM336" t="s">
        <v>3</v>
      </c>
      <c r="HN336" t="s">
        <v>522</v>
      </c>
      <c r="HO336" t="s">
        <v>523</v>
      </c>
      <c r="HP336" t="s">
        <v>520</v>
      </c>
      <c r="HQ336" t="s">
        <v>520</v>
      </c>
      <c r="HS336">
        <v>0</v>
      </c>
      <c r="IK336">
        <v>0</v>
      </c>
    </row>
    <row r="337" spans="1:245" x14ac:dyDescent="0.2">
      <c r="A337">
        <v>18</v>
      </c>
      <c r="B337">
        <v>1</v>
      </c>
      <c r="C337">
        <v>566</v>
      </c>
      <c r="E337" t="s">
        <v>3</v>
      </c>
      <c r="F337" t="s">
        <v>192</v>
      </c>
      <c r="G337" t="s">
        <v>554</v>
      </c>
      <c r="H337" t="s">
        <v>83</v>
      </c>
      <c r="I337">
        <f>I333*J337</f>
        <v>0</v>
      </c>
      <c r="J337">
        <v>2.48</v>
      </c>
      <c r="K337">
        <v>2.48</v>
      </c>
      <c r="O337">
        <f t="shared" si="209"/>
        <v>0</v>
      </c>
      <c r="P337">
        <f>ROUND(CQ337*I337,2)</f>
        <v>0</v>
      </c>
      <c r="Q337">
        <f>ROUND(CR337*I337,2)</f>
        <v>0</v>
      </c>
      <c r="R337">
        <f>ROUND(CS337*I337,2)</f>
        <v>0</v>
      </c>
      <c r="S337">
        <f>ROUND(CT337*I337,2)</f>
        <v>0</v>
      </c>
      <c r="T337">
        <f t="shared" si="210"/>
        <v>0</v>
      </c>
      <c r="U337">
        <f>ROUND(CV337*I337,7)</f>
        <v>0</v>
      </c>
      <c r="V337">
        <f>ROUND(CW337*I337,7)</f>
        <v>0</v>
      </c>
      <c r="W337">
        <f t="shared" si="211"/>
        <v>0</v>
      </c>
      <c r="X337">
        <f t="shared" si="212"/>
        <v>0</v>
      </c>
      <c r="Y337">
        <f t="shared" si="213"/>
        <v>0</v>
      </c>
      <c r="AA337">
        <v>-1</v>
      </c>
      <c r="AB337">
        <f t="shared" si="214"/>
        <v>0</v>
      </c>
      <c r="AC337">
        <f>ROUND((ES337),6)</f>
        <v>0</v>
      </c>
      <c r="AD337">
        <f>ROUND((((ET337)-(EU337))+AE337),6)</f>
        <v>0</v>
      </c>
      <c r="AE337">
        <f t="shared" si="233"/>
        <v>0</v>
      </c>
      <c r="AF337">
        <f t="shared" si="233"/>
        <v>0</v>
      </c>
      <c r="AG337">
        <f t="shared" si="215"/>
        <v>0</v>
      </c>
      <c r="AH337">
        <f t="shared" si="234"/>
        <v>0</v>
      </c>
      <c r="AI337">
        <f t="shared" si="234"/>
        <v>0</v>
      </c>
      <c r="AJ337">
        <f t="shared" si="216"/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147</v>
      </c>
      <c r="AU337">
        <v>134</v>
      </c>
      <c r="AV337">
        <v>1</v>
      </c>
      <c r="AW337">
        <v>1</v>
      </c>
      <c r="AZ337">
        <v>1</v>
      </c>
      <c r="BA337">
        <v>1</v>
      </c>
      <c r="BB337">
        <v>1</v>
      </c>
      <c r="BC337">
        <v>1</v>
      </c>
      <c r="BD337" t="s">
        <v>3</v>
      </c>
      <c r="BE337" t="s">
        <v>3</v>
      </c>
      <c r="BF337" t="s">
        <v>3</v>
      </c>
      <c r="BG337" t="s">
        <v>3</v>
      </c>
      <c r="BH337">
        <v>3</v>
      </c>
      <c r="BI337">
        <v>1</v>
      </c>
      <c r="BJ337" t="s">
        <v>3</v>
      </c>
      <c r="BM337">
        <v>27001</v>
      </c>
      <c r="BN337">
        <v>0</v>
      </c>
      <c r="BO337" t="s">
        <v>3</v>
      </c>
      <c r="BP337">
        <v>0</v>
      </c>
      <c r="BQ337">
        <v>2</v>
      </c>
      <c r="BR337">
        <v>0</v>
      </c>
      <c r="BS337">
        <v>1</v>
      </c>
      <c r="BT337">
        <v>1</v>
      </c>
      <c r="BU337">
        <v>1</v>
      </c>
      <c r="BV337">
        <v>1</v>
      </c>
      <c r="BW337">
        <v>1</v>
      </c>
      <c r="BX337">
        <v>1</v>
      </c>
      <c r="BY337" t="s">
        <v>3</v>
      </c>
      <c r="BZ337">
        <v>147</v>
      </c>
      <c r="CA337">
        <v>134</v>
      </c>
      <c r="CB337" t="s">
        <v>3</v>
      </c>
      <c r="CE337">
        <v>0</v>
      </c>
      <c r="CF337">
        <v>0</v>
      </c>
      <c r="CG337">
        <v>0</v>
      </c>
      <c r="CM337">
        <v>0</v>
      </c>
      <c r="CN337" t="s">
        <v>3</v>
      </c>
      <c r="CO337">
        <v>0</v>
      </c>
      <c r="CP337">
        <f t="shared" si="217"/>
        <v>0</v>
      </c>
      <c r="CQ337">
        <f>ROUND(AL337*BC337,2)</f>
        <v>0</v>
      </c>
      <c r="CR337">
        <f>ROUND(AM337*BB337,2)</f>
        <v>0</v>
      </c>
      <c r="CS337">
        <f>ROUND(AN337*BS337,2)</f>
        <v>0</v>
      </c>
      <c r="CT337">
        <f>ROUND(AO337*BA337,2)</f>
        <v>0</v>
      </c>
      <c r="CU337">
        <f t="shared" si="218"/>
        <v>0</v>
      </c>
      <c r="CV337">
        <f t="shared" si="235"/>
        <v>0</v>
      </c>
      <c r="CW337">
        <f t="shared" si="235"/>
        <v>0</v>
      </c>
      <c r="CX337">
        <f t="shared" si="219"/>
        <v>0</v>
      </c>
      <c r="CY337">
        <f t="shared" si="220"/>
        <v>0</v>
      </c>
      <c r="CZ337">
        <f t="shared" si="221"/>
        <v>0</v>
      </c>
      <c r="DC337" t="s">
        <v>3</v>
      </c>
      <c r="DD337" t="s">
        <v>3</v>
      </c>
      <c r="DE337" t="s">
        <v>3</v>
      </c>
      <c r="DF337" t="s">
        <v>3</v>
      </c>
      <c r="DG337" t="s">
        <v>3</v>
      </c>
      <c r="DH337" t="s">
        <v>3</v>
      </c>
      <c r="DI337" t="s">
        <v>3</v>
      </c>
      <c r="DJ337" t="s">
        <v>3</v>
      </c>
      <c r="DK337" t="s">
        <v>3</v>
      </c>
      <c r="DL337" t="s">
        <v>3</v>
      </c>
      <c r="DM337" t="s">
        <v>3</v>
      </c>
      <c r="DN337">
        <v>0</v>
      </c>
      <c r="DO337">
        <v>0</v>
      </c>
      <c r="DP337">
        <v>1</v>
      </c>
      <c r="DQ337">
        <v>1</v>
      </c>
      <c r="DU337">
        <v>1009</v>
      </c>
      <c r="DV337" t="s">
        <v>83</v>
      </c>
      <c r="DW337" t="s">
        <v>83</v>
      </c>
      <c r="DX337">
        <v>1000</v>
      </c>
      <c r="DZ337" t="s">
        <v>3</v>
      </c>
      <c r="EA337" t="s">
        <v>3</v>
      </c>
      <c r="EB337" t="s">
        <v>3</v>
      </c>
      <c r="EC337" t="s">
        <v>3</v>
      </c>
      <c r="EE337">
        <v>416980069</v>
      </c>
      <c r="EF337">
        <v>2</v>
      </c>
      <c r="EG337" t="s">
        <v>40</v>
      </c>
      <c r="EH337">
        <v>21</v>
      </c>
      <c r="EI337" t="s">
        <v>520</v>
      </c>
      <c r="EJ337">
        <v>1</v>
      </c>
      <c r="EK337">
        <v>27001</v>
      </c>
      <c r="EL337" t="s">
        <v>520</v>
      </c>
      <c r="EM337" t="s">
        <v>521</v>
      </c>
      <c r="EO337" t="s">
        <v>3</v>
      </c>
      <c r="EQ337">
        <v>1024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FQ337">
        <v>0</v>
      </c>
      <c r="FR337">
        <v>0</v>
      </c>
      <c r="FS337">
        <v>0</v>
      </c>
      <c r="FX337">
        <v>147</v>
      </c>
      <c r="FY337">
        <v>134</v>
      </c>
      <c r="GA337" t="s">
        <v>3</v>
      </c>
      <c r="GD337">
        <v>1</v>
      </c>
      <c r="GF337">
        <v>639899908</v>
      </c>
      <c r="GG337">
        <v>2</v>
      </c>
      <c r="GH337">
        <v>1</v>
      </c>
      <c r="GI337">
        <v>-2</v>
      </c>
      <c r="GJ337">
        <v>0</v>
      </c>
      <c r="GK337">
        <v>0</v>
      </c>
      <c r="GL337">
        <f t="shared" si="222"/>
        <v>0</v>
      </c>
      <c r="GM337">
        <f t="shared" si="223"/>
        <v>0</v>
      </c>
      <c r="GN337">
        <f t="shared" si="224"/>
        <v>0</v>
      </c>
      <c r="GO337">
        <f t="shared" si="225"/>
        <v>0</v>
      </c>
      <c r="GP337">
        <f t="shared" si="226"/>
        <v>0</v>
      </c>
      <c r="GR337">
        <v>0</v>
      </c>
      <c r="GS337">
        <v>0</v>
      </c>
      <c r="GT337">
        <v>0</v>
      </c>
      <c r="GU337" t="s">
        <v>3</v>
      </c>
      <c r="GV337">
        <f t="shared" si="227"/>
        <v>0</v>
      </c>
      <c r="GW337">
        <v>1</v>
      </c>
      <c r="GX337">
        <f t="shared" si="228"/>
        <v>0</v>
      </c>
      <c r="HA337">
        <v>0</v>
      </c>
      <c r="HB337">
        <v>0</v>
      </c>
      <c r="HC337">
        <f t="shared" si="229"/>
        <v>0</v>
      </c>
      <c r="HE337" t="s">
        <v>3</v>
      </c>
      <c r="HF337" t="s">
        <v>3</v>
      </c>
      <c r="HM337" t="s">
        <v>3</v>
      </c>
      <c r="HN337" t="s">
        <v>522</v>
      </c>
      <c r="HO337" t="s">
        <v>523</v>
      </c>
      <c r="HP337" t="s">
        <v>520</v>
      </c>
      <c r="HQ337" t="s">
        <v>520</v>
      </c>
      <c r="HS337">
        <v>0</v>
      </c>
      <c r="IK337">
        <v>0</v>
      </c>
    </row>
    <row r="338" spans="1:245" x14ac:dyDescent="0.2">
      <c r="A338">
        <v>17</v>
      </c>
      <c r="B338">
        <v>1</v>
      </c>
      <c r="C338">
        <f>ROW(SmtRes!A582)</f>
        <v>582</v>
      </c>
      <c r="D338">
        <f>ROW(EtalonRes!A585)</f>
        <v>585</v>
      </c>
      <c r="E338" t="s">
        <v>3</v>
      </c>
      <c r="F338" t="s">
        <v>555</v>
      </c>
      <c r="G338" t="s">
        <v>556</v>
      </c>
      <c r="H338" t="s">
        <v>21</v>
      </c>
      <c r="I338">
        <v>0</v>
      </c>
      <c r="J338">
        <v>0</v>
      </c>
      <c r="K338">
        <v>0</v>
      </c>
      <c r="O338">
        <f t="shared" si="209"/>
        <v>0</v>
      </c>
      <c r="P338">
        <f>SUMIF(SmtRes!AQ569:'SmtRes'!AQ582,"=1",SmtRes!DF569:'SmtRes'!DF582)</f>
        <v>0</v>
      </c>
      <c r="Q338">
        <f>SUMIF(SmtRes!AQ569:'SmtRes'!AQ582,"=1",SmtRes!DG569:'SmtRes'!DG582)</f>
        <v>0</v>
      </c>
      <c r="R338">
        <f>SUMIF(SmtRes!AQ569:'SmtRes'!AQ582,"=1",SmtRes!DH569:'SmtRes'!DH582)</f>
        <v>0</v>
      </c>
      <c r="S338">
        <f>SUMIF(SmtRes!AQ569:'SmtRes'!AQ582,"=1",SmtRes!DI569:'SmtRes'!DI582)</f>
        <v>0</v>
      </c>
      <c r="T338">
        <f t="shared" si="210"/>
        <v>0</v>
      </c>
      <c r="U338">
        <f>SUMIF(SmtRes!AQ569:'SmtRes'!AQ582,"=1",SmtRes!CV569:'SmtRes'!CV582)</f>
        <v>0</v>
      </c>
      <c r="V338">
        <f>SUMIF(SmtRes!AQ569:'SmtRes'!AQ582,"=1",SmtRes!CW569:'SmtRes'!CW582)</f>
        <v>0</v>
      </c>
      <c r="W338">
        <f t="shared" si="211"/>
        <v>0</v>
      </c>
      <c r="X338">
        <f t="shared" si="212"/>
        <v>0</v>
      </c>
      <c r="Y338">
        <f t="shared" si="213"/>
        <v>0</v>
      </c>
      <c r="AA338">
        <v>-1</v>
      </c>
      <c r="AB338">
        <f t="shared" si="214"/>
        <v>92016.731763000003</v>
      </c>
      <c r="AC338">
        <f>ROUND((SUM(SmtRes!BQ569:'SmtRes'!BQ582)),6)</f>
        <v>19993.520262999999</v>
      </c>
      <c r="AD338">
        <f>ROUND((((SUM(SmtRes!BR569:'SmtRes'!BR582))-(SUM(SmtRes!BS569:'SmtRes'!BS582)))+AE338),6)</f>
        <v>20507.555</v>
      </c>
      <c r="AE338">
        <f>ROUND((SUM(SmtRes!BS569:'SmtRes'!BS582)),6)</f>
        <v>9104.0977999999996</v>
      </c>
      <c r="AF338">
        <f>ROUND((SUM(SmtRes!BT569:'SmtRes'!BT582)),6)</f>
        <v>51515.656499999997</v>
      </c>
      <c r="AG338">
        <f t="shared" si="215"/>
        <v>0</v>
      </c>
      <c r="AH338">
        <f>(SUM(SmtRes!BU569:'SmtRes'!BU582))</f>
        <v>106.15</v>
      </c>
      <c r="AI338">
        <f>(SUM(SmtRes!BV569:'SmtRes'!BV582))</f>
        <v>13.06</v>
      </c>
      <c r="AJ338">
        <f t="shared" si="216"/>
        <v>0</v>
      </c>
      <c r="AK338">
        <v>101120.82956290002</v>
      </c>
      <c r="AL338">
        <v>19993.520262899998</v>
      </c>
      <c r="AM338">
        <v>20507.555000000004</v>
      </c>
      <c r="AN338">
        <v>9104.0978000000014</v>
      </c>
      <c r="AO338">
        <v>51515.656500000005</v>
      </c>
      <c r="AP338">
        <v>0</v>
      </c>
      <c r="AQ338">
        <v>106.15</v>
      </c>
      <c r="AR338">
        <v>13.06</v>
      </c>
      <c r="AS338">
        <v>0</v>
      </c>
      <c r="AT338">
        <v>147</v>
      </c>
      <c r="AU338">
        <v>134</v>
      </c>
      <c r="AV338">
        <v>1</v>
      </c>
      <c r="AW338">
        <v>1</v>
      </c>
      <c r="AZ338">
        <v>1</v>
      </c>
      <c r="BA338">
        <v>1</v>
      </c>
      <c r="BB338">
        <v>1</v>
      </c>
      <c r="BC338">
        <v>1</v>
      </c>
      <c r="BD338" t="s">
        <v>3</v>
      </c>
      <c r="BE338" t="s">
        <v>3</v>
      </c>
      <c r="BF338" t="s">
        <v>3</v>
      </c>
      <c r="BG338" t="s">
        <v>3</v>
      </c>
      <c r="BH338">
        <v>0</v>
      </c>
      <c r="BI338">
        <v>1</v>
      </c>
      <c r="BJ338" t="s">
        <v>557</v>
      </c>
      <c r="BM338">
        <v>27001</v>
      </c>
      <c r="BN338">
        <v>0</v>
      </c>
      <c r="BO338" t="s">
        <v>3</v>
      </c>
      <c r="BP338">
        <v>0</v>
      </c>
      <c r="BQ338">
        <v>2</v>
      </c>
      <c r="BR338">
        <v>0</v>
      </c>
      <c r="BS338">
        <v>1</v>
      </c>
      <c r="BT338">
        <v>1</v>
      </c>
      <c r="BU338">
        <v>1</v>
      </c>
      <c r="BV338">
        <v>1</v>
      </c>
      <c r="BW338">
        <v>1</v>
      </c>
      <c r="BX338">
        <v>1</v>
      </c>
      <c r="BY338" t="s">
        <v>3</v>
      </c>
      <c r="BZ338">
        <v>147</v>
      </c>
      <c r="CA338">
        <v>134</v>
      </c>
      <c r="CB338" t="s">
        <v>3</v>
      </c>
      <c r="CE338">
        <v>0</v>
      </c>
      <c r="CF338">
        <v>0</v>
      </c>
      <c r="CG338">
        <v>0</v>
      </c>
      <c r="CM338">
        <v>0</v>
      </c>
      <c r="CN338" t="s">
        <v>3</v>
      </c>
      <c r="CO338">
        <v>0</v>
      </c>
      <c r="CP338">
        <f t="shared" si="217"/>
        <v>0</v>
      </c>
      <c r="CQ338">
        <f>SUMIF(SmtRes!AQ569:'SmtRes'!AQ582,"=1",SmtRes!AA569:'SmtRes'!AA582)</f>
        <v>708212.94</v>
      </c>
      <c r="CR338">
        <f>SUMIF(SmtRes!AQ569:'SmtRes'!AQ582,"=1",SmtRes!AB569:'SmtRes'!AB582)</f>
        <v>4485.5200000000004</v>
      </c>
      <c r="CS338">
        <f>SUMIF(SmtRes!AQ569:'SmtRes'!AQ582,"=1",SmtRes!AC569:'SmtRes'!AC582)</f>
        <v>1884.88</v>
      </c>
      <c r="CT338">
        <f>SUMIF(SmtRes!AQ569:'SmtRes'!AQ582,"=1",SmtRes!AD569:'SmtRes'!AD582)</f>
        <v>485.31</v>
      </c>
      <c r="CU338">
        <f t="shared" si="218"/>
        <v>0</v>
      </c>
      <c r="CV338">
        <f>SUMIF(SmtRes!AQ569:'SmtRes'!AQ582,"=1",SmtRes!BU569:'SmtRes'!BU582)</f>
        <v>106.15</v>
      </c>
      <c r="CW338">
        <f>SUMIF(SmtRes!AQ569:'SmtRes'!AQ582,"=1",SmtRes!BV569:'SmtRes'!BV582)</f>
        <v>13.06</v>
      </c>
      <c r="CX338">
        <f t="shared" si="219"/>
        <v>0</v>
      </c>
      <c r="CY338">
        <f t="shared" si="220"/>
        <v>0</v>
      </c>
      <c r="CZ338">
        <f t="shared" si="221"/>
        <v>0</v>
      </c>
      <c r="DC338" t="s">
        <v>3</v>
      </c>
      <c r="DD338" t="s">
        <v>3</v>
      </c>
      <c r="DE338" t="s">
        <v>3</v>
      </c>
      <c r="DF338" t="s">
        <v>3</v>
      </c>
      <c r="DG338" t="s">
        <v>3</v>
      </c>
      <c r="DH338" t="s">
        <v>3</v>
      </c>
      <c r="DI338" t="s">
        <v>3</v>
      </c>
      <c r="DJ338" t="s">
        <v>3</v>
      </c>
      <c r="DK338" t="s">
        <v>3</v>
      </c>
      <c r="DL338" t="s">
        <v>3</v>
      </c>
      <c r="DM338" t="s">
        <v>3</v>
      </c>
      <c r="DN338">
        <v>0</v>
      </c>
      <c r="DO338">
        <v>0</v>
      </c>
      <c r="DP338">
        <v>1</v>
      </c>
      <c r="DQ338">
        <v>1</v>
      </c>
      <c r="DU338">
        <v>1003</v>
      </c>
      <c r="DV338" t="s">
        <v>21</v>
      </c>
      <c r="DW338" t="s">
        <v>21</v>
      </c>
      <c r="DX338">
        <v>100</v>
      </c>
      <c r="DZ338" t="s">
        <v>3</v>
      </c>
      <c r="EA338" t="s">
        <v>3</v>
      </c>
      <c r="EB338" t="s">
        <v>3</v>
      </c>
      <c r="EC338" t="s">
        <v>3</v>
      </c>
      <c r="EE338">
        <v>416980069</v>
      </c>
      <c r="EF338">
        <v>2</v>
      </c>
      <c r="EG338" t="s">
        <v>40</v>
      </c>
      <c r="EH338">
        <v>21</v>
      </c>
      <c r="EI338" t="s">
        <v>520</v>
      </c>
      <c r="EJ338">
        <v>1</v>
      </c>
      <c r="EK338">
        <v>27001</v>
      </c>
      <c r="EL338" t="s">
        <v>520</v>
      </c>
      <c r="EM338" t="s">
        <v>521</v>
      </c>
      <c r="EO338" t="s">
        <v>3</v>
      </c>
      <c r="EQ338">
        <v>1024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106.15</v>
      </c>
      <c r="EX338">
        <v>13.06</v>
      </c>
      <c r="EY338">
        <v>0</v>
      </c>
      <c r="FQ338">
        <v>0</v>
      </c>
      <c r="FR338">
        <v>0</v>
      </c>
      <c r="FS338">
        <v>0</v>
      </c>
      <c r="FX338">
        <v>147</v>
      </c>
      <c r="FY338">
        <v>134</v>
      </c>
      <c r="GA338" t="s">
        <v>3</v>
      </c>
      <c r="GD338">
        <v>1</v>
      </c>
      <c r="GF338">
        <v>-784884480</v>
      </c>
      <c r="GG338">
        <v>2</v>
      </c>
      <c r="GH338">
        <v>1</v>
      </c>
      <c r="GI338">
        <v>-2</v>
      </c>
      <c r="GJ338">
        <v>0</v>
      </c>
      <c r="GK338">
        <v>0</v>
      </c>
      <c r="GL338">
        <f t="shared" si="222"/>
        <v>0</v>
      </c>
      <c r="GM338">
        <f t="shared" si="223"/>
        <v>0</v>
      </c>
      <c r="GN338">
        <f t="shared" si="224"/>
        <v>0</v>
      </c>
      <c r="GO338">
        <f t="shared" si="225"/>
        <v>0</v>
      </c>
      <c r="GP338">
        <f t="shared" si="226"/>
        <v>0</v>
      </c>
      <c r="GR338">
        <v>0</v>
      </c>
      <c r="GS338">
        <v>0</v>
      </c>
      <c r="GT338">
        <v>0</v>
      </c>
      <c r="GU338" t="s">
        <v>3</v>
      </c>
      <c r="GV338">
        <f t="shared" si="227"/>
        <v>0</v>
      </c>
      <c r="GW338">
        <v>1</v>
      </c>
      <c r="GX338">
        <f t="shared" si="228"/>
        <v>0</v>
      </c>
      <c r="HA338">
        <v>0</v>
      </c>
      <c r="HB338">
        <v>0</v>
      </c>
      <c r="HC338">
        <f t="shared" si="229"/>
        <v>0</v>
      </c>
      <c r="HE338" t="s">
        <v>3</v>
      </c>
      <c r="HF338" t="s">
        <v>3</v>
      </c>
      <c r="HM338" t="s">
        <v>3</v>
      </c>
      <c r="HN338" t="s">
        <v>522</v>
      </c>
      <c r="HO338" t="s">
        <v>523</v>
      </c>
      <c r="HP338" t="s">
        <v>520</v>
      </c>
      <c r="HQ338" t="s">
        <v>520</v>
      </c>
      <c r="HS338">
        <v>0</v>
      </c>
      <c r="IK338">
        <v>0</v>
      </c>
    </row>
    <row r="339" spans="1:245" x14ac:dyDescent="0.2">
      <c r="A339">
        <v>18</v>
      </c>
      <c r="B339">
        <v>1</v>
      </c>
      <c r="C339">
        <v>575</v>
      </c>
      <c r="E339" t="s">
        <v>3</v>
      </c>
      <c r="F339" t="s">
        <v>166</v>
      </c>
      <c r="G339" t="s">
        <v>524</v>
      </c>
      <c r="H339" t="s">
        <v>83</v>
      </c>
      <c r="I339">
        <f>I338*J339</f>
        <v>0</v>
      </c>
      <c r="J339">
        <v>1.62</v>
      </c>
      <c r="K339">
        <v>1.62</v>
      </c>
      <c r="O339">
        <f t="shared" si="209"/>
        <v>0</v>
      </c>
      <c r="P339">
        <f>ROUND(CQ339*I339,2)</f>
        <v>0</v>
      </c>
      <c r="Q339">
        <f>ROUND(CR339*I339,2)</f>
        <v>0</v>
      </c>
      <c r="R339">
        <f>ROUND(CS339*I339,2)</f>
        <v>0</v>
      </c>
      <c r="S339">
        <f>ROUND(CT339*I339,2)</f>
        <v>0</v>
      </c>
      <c r="T339">
        <f t="shared" si="210"/>
        <v>0</v>
      </c>
      <c r="U339">
        <f>ROUND(CV339*I339,7)</f>
        <v>0</v>
      </c>
      <c r="V339">
        <f>ROUND(CW339*I339,7)</f>
        <v>0</v>
      </c>
      <c r="W339">
        <f t="shared" si="211"/>
        <v>0</v>
      </c>
      <c r="X339">
        <f t="shared" si="212"/>
        <v>0</v>
      </c>
      <c r="Y339">
        <f t="shared" si="213"/>
        <v>0</v>
      </c>
      <c r="AA339">
        <v>-1</v>
      </c>
      <c r="AB339">
        <f t="shared" si="214"/>
        <v>0</v>
      </c>
      <c r="AC339">
        <f>ROUND((ES339),6)</f>
        <v>0</v>
      </c>
      <c r="AD339">
        <f>ROUND((((ET339)-(EU339))+AE339),6)</f>
        <v>0</v>
      </c>
      <c r="AE339">
        <f>ROUND((EU339),6)</f>
        <v>0</v>
      </c>
      <c r="AF339">
        <f>ROUND((EV339),6)</f>
        <v>0</v>
      </c>
      <c r="AG339">
        <f t="shared" si="215"/>
        <v>0</v>
      </c>
      <c r="AH339">
        <f>(EW339)</f>
        <v>0</v>
      </c>
      <c r="AI339">
        <f>(EX339)</f>
        <v>0</v>
      </c>
      <c r="AJ339">
        <f t="shared" si="216"/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147</v>
      </c>
      <c r="AU339">
        <v>134</v>
      </c>
      <c r="AV339">
        <v>1</v>
      </c>
      <c r="AW339">
        <v>1</v>
      </c>
      <c r="AZ339">
        <v>1</v>
      </c>
      <c r="BA339">
        <v>1</v>
      </c>
      <c r="BB339">
        <v>1</v>
      </c>
      <c r="BC339">
        <v>1</v>
      </c>
      <c r="BD339" t="s">
        <v>3</v>
      </c>
      <c r="BE339" t="s">
        <v>3</v>
      </c>
      <c r="BF339" t="s">
        <v>3</v>
      </c>
      <c r="BG339" t="s">
        <v>3</v>
      </c>
      <c r="BH339">
        <v>3</v>
      </c>
      <c r="BI339">
        <v>1</v>
      </c>
      <c r="BJ339" t="s">
        <v>3</v>
      </c>
      <c r="BM339">
        <v>27001</v>
      </c>
      <c r="BN339">
        <v>0</v>
      </c>
      <c r="BO339" t="s">
        <v>3</v>
      </c>
      <c r="BP339">
        <v>0</v>
      </c>
      <c r="BQ339">
        <v>2</v>
      </c>
      <c r="BR339">
        <v>0</v>
      </c>
      <c r="BS339">
        <v>1</v>
      </c>
      <c r="BT339">
        <v>1</v>
      </c>
      <c r="BU339">
        <v>1</v>
      </c>
      <c r="BV339">
        <v>1</v>
      </c>
      <c r="BW339">
        <v>1</v>
      </c>
      <c r="BX339">
        <v>1</v>
      </c>
      <c r="BY339" t="s">
        <v>3</v>
      </c>
      <c r="BZ339">
        <v>147</v>
      </c>
      <c r="CA339">
        <v>134</v>
      </c>
      <c r="CB339" t="s">
        <v>3</v>
      </c>
      <c r="CE339">
        <v>0</v>
      </c>
      <c r="CF339">
        <v>0</v>
      </c>
      <c r="CG339">
        <v>0</v>
      </c>
      <c r="CM339">
        <v>0</v>
      </c>
      <c r="CN339" t="s">
        <v>3</v>
      </c>
      <c r="CO339">
        <v>0</v>
      </c>
      <c r="CP339">
        <f t="shared" si="217"/>
        <v>0</v>
      </c>
      <c r="CQ339">
        <f>ROUND(AL339*BC339,2)</f>
        <v>0</v>
      </c>
      <c r="CR339">
        <f>ROUND(AM339*BB339,2)</f>
        <v>0</v>
      </c>
      <c r="CS339">
        <f>ROUND(AN339*BS339,2)</f>
        <v>0</v>
      </c>
      <c r="CT339">
        <f>ROUND(AO339*BA339,2)</f>
        <v>0</v>
      </c>
      <c r="CU339">
        <f t="shared" si="218"/>
        <v>0</v>
      </c>
      <c r="CV339">
        <f>AH339</f>
        <v>0</v>
      </c>
      <c r="CW339">
        <f>AI339</f>
        <v>0</v>
      </c>
      <c r="CX339">
        <f t="shared" si="219"/>
        <v>0</v>
      </c>
      <c r="CY339">
        <f t="shared" si="220"/>
        <v>0</v>
      </c>
      <c r="CZ339">
        <f t="shared" si="221"/>
        <v>0</v>
      </c>
      <c r="DC339" t="s">
        <v>3</v>
      </c>
      <c r="DD339" t="s">
        <v>3</v>
      </c>
      <c r="DE339" t="s">
        <v>3</v>
      </c>
      <c r="DF339" t="s">
        <v>3</v>
      </c>
      <c r="DG339" t="s">
        <v>3</v>
      </c>
      <c r="DH339" t="s">
        <v>3</v>
      </c>
      <c r="DI339" t="s">
        <v>3</v>
      </c>
      <c r="DJ339" t="s">
        <v>3</v>
      </c>
      <c r="DK339" t="s">
        <v>3</v>
      </c>
      <c r="DL339" t="s">
        <v>3</v>
      </c>
      <c r="DM339" t="s">
        <v>3</v>
      </c>
      <c r="DN339">
        <v>0</v>
      </c>
      <c r="DO339">
        <v>0</v>
      </c>
      <c r="DP339">
        <v>1</v>
      </c>
      <c r="DQ339">
        <v>1</v>
      </c>
      <c r="DU339">
        <v>1009</v>
      </c>
      <c r="DV339" t="s">
        <v>83</v>
      </c>
      <c r="DW339" t="s">
        <v>83</v>
      </c>
      <c r="DX339">
        <v>1000</v>
      </c>
      <c r="DZ339" t="s">
        <v>3</v>
      </c>
      <c r="EA339" t="s">
        <v>3</v>
      </c>
      <c r="EB339" t="s">
        <v>3</v>
      </c>
      <c r="EC339" t="s">
        <v>3</v>
      </c>
      <c r="EE339">
        <v>416980069</v>
      </c>
      <c r="EF339">
        <v>2</v>
      </c>
      <c r="EG339" t="s">
        <v>40</v>
      </c>
      <c r="EH339">
        <v>21</v>
      </c>
      <c r="EI339" t="s">
        <v>520</v>
      </c>
      <c r="EJ339">
        <v>1</v>
      </c>
      <c r="EK339">
        <v>27001</v>
      </c>
      <c r="EL339" t="s">
        <v>520</v>
      </c>
      <c r="EM339" t="s">
        <v>521</v>
      </c>
      <c r="EO339" t="s">
        <v>3</v>
      </c>
      <c r="EQ339">
        <v>1024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FQ339">
        <v>0</v>
      </c>
      <c r="FR339">
        <v>0</v>
      </c>
      <c r="FS339">
        <v>0</v>
      </c>
      <c r="FX339">
        <v>147</v>
      </c>
      <c r="FY339">
        <v>134</v>
      </c>
      <c r="GA339" t="s">
        <v>3</v>
      </c>
      <c r="GD339">
        <v>1</v>
      </c>
      <c r="GF339">
        <v>-1790279277</v>
      </c>
      <c r="GG339">
        <v>2</v>
      </c>
      <c r="GH339">
        <v>1</v>
      </c>
      <c r="GI339">
        <v>-2</v>
      </c>
      <c r="GJ339">
        <v>0</v>
      </c>
      <c r="GK339">
        <v>0</v>
      </c>
      <c r="GL339">
        <f t="shared" si="222"/>
        <v>0</v>
      </c>
      <c r="GM339">
        <f t="shared" si="223"/>
        <v>0</v>
      </c>
      <c r="GN339">
        <f t="shared" si="224"/>
        <v>0</v>
      </c>
      <c r="GO339">
        <f t="shared" si="225"/>
        <v>0</v>
      </c>
      <c r="GP339">
        <f t="shared" si="226"/>
        <v>0</v>
      </c>
      <c r="GR339">
        <v>0</v>
      </c>
      <c r="GS339">
        <v>0</v>
      </c>
      <c r="GT339">
        <v>0</v>
      </c>
      <c r="GU339" t="s">
        <v>3</v>
      </c>
      <c r="GV339">
        <f t="shared" si="227"/>
        <v>0</v>
      </c>
      <c r="GW339">
        <v>1</v>
      </c>
      <c r="GX339">
        <f t="shared" si="228"/>
        <v>0</v>
      </c>
      <c r="HA339">
        <v>0</v>
      </c>
      <c r="HB339">
        <v>0</v>
      </c>
      <c r="HC339">
        <f t="shared" si="229"/>
        <v>0</v>
      </c>
      <c r="HE339" t="s">
        <v>3</v>
      </c>
      <c r="HF339" t="s">
        <v>3</v>
      </c>
      <c r="HM339" t="s">
        <v>3</v>
      </c>
      <c r="HN339" t="s">
        <v>522</v>
      </c>
      <c r="HO339" t="s">
        <v>523</v>
      </c>
      <c r="HP339" t="s">
        <v>520</v>
      </c>
      <c r="HQ339" t="s">
        <v>520</v>
      </c>
      <c r="HS339">
        <v>0</v>
      </c>
      <c r="IK339">
        <v>0</v>
      </c>
    </row>
    <row r="340" spans="1:245" x14ac:dyDescent="0.2">
      <c r="A340">
        <v>18</v>
      </c>
      <c r="B340">
        <v>1</v>
      </c>
      <c r="C340">
        <v>577</v>
      </c>
      <c r="E340" t="s">
        <v>3</v>
      </c>
      <c r="F340" t="s">
        <v>558</v>
      </c>
      <c r="G340" t="s">
        <v>559</v>
      </c>
      <c r="H340" t="s">
        <v>83</v>
      </c>
      <c r="I340">
        <f>I338*J340</f>
        <v>0</v>
      </c>
      <c r="J340">
        <v>0.46600000000000003</v>
      </c>
      <c r="K340">
        <v>0.46600000000000003</v>
      </c>
      <c r="O340">
        <f t="shared" si="209"/>
        <v>0</v>
      </c>
      <c r="P340">
        <f>ROUND(CQ340*I340,2)</f>
        <v>0</v>
      </c>
      <c r="Q340">
        <f>ROUND(CR340*I340,2)</f>
        <v>0</v>
      </c>
      <c r="R340">
        <f>ROUND(CS340*I340,2)</f>
        <v>0</v>
      </c>
      <c r="S340">
        <f>ROUND(CT340*I340,2)</f>
        <v>0</v>
      </c>
      <c r="T340">
        <f t="shared" si="210"/>
        <v>0</v>
      </c>
      <c r="U340">
        <f>ROUND(CV340*I340,7)</f>
        <v>0</v>
      </c>
      <c r="V340">
        <f>ROUND(CW340*I340,7)</f>
        <v>0</v>
      </c>
      <c r="W340">
        <f t="shared" si="211"/>
        <v>0</v>
      </c>
      <c r="X340">
        <f t="shared" si="212"/>
        <v>0</v>
      </c>
      <c r="Y340">
        <f t="shared" si="213"/>
        <v>0</v>
      </c>
      <c r="AA340">
        <v>-1</v>
      </c>
      <c r="AB340">
        <f t="shared" si="214"/>
        <v>0</v>
      </c>
      <c r="AC340">
        <f>ROUND((ES340),6)</f>
        <v>0</v>
      </c>
      <c r="AD340">
        <f>ROUND((((ET340)-(EU340))+AE340),6)</f>
        <v>0</v>
      </c>
      <c r="AE340">
        <f>ROUND((EU340),6)</f>
        <v>0</v>
      </c>
      <c r="AF340">
        <f>ROUND((EV340),6)</f>
        <v>0</v>
      </c>
      <c r="AG340">
        <f t="shared" si="215"/>
        <v>0</v>
      </c>
      <c r="AH340">
        <f>(EW340)</f>
        <v>0</v>
      </c>
      <c r="AI340">
        <f>(EX340)</f>
        <v>0</v>
      </c>
      <c r="AJ340">
        <f t="shared" si="216"/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147</v>
      </c>
      <c r="AU340">
        <v>134</v>
      </c>
      <c r="AV340">
        <v>1</v>
      </c>
      <c r="AW340">
        <v>1</v>
      </c>
      <c r="AZ340">
        <v>1</v>
      </c>
      <c r="BA340">
        <v>1</v>
      </c>
      <c r="BB340">
        <v>1</v>
      </c>
      <c r="BC340">
        <v>1</v>
      </c>
      <c r="BD340" t="s">
        <v>3</v>
      </c>
      <c r="BE340" t="s">
        <v>3</v>
      </c>
      <c r="BF340" t="s">
        <v>3</v>
      </c>
      <c r="BG340" t="s">
        <v>3</v>
      </c>
      <c r="BH340">
        <v>3</v>
      </c>
      <c r="BI340">
        <v>1</v>
      </c>
      <c r="BJ340" t="s">
        <v>3</v>
      </c>
      <c r="BM340">
        <v>27001</v>
      </c>
      <c r="BN340">
        <v>0</v>
      </c>
      <c r="BO340" t="s">
        <v>3</v>
      </c>
      <c r="BP340">
        <v>0</v>
      </c>
      <c r="BQ340">
        <v>2</v>
      </c>
      <c r="BR340">
        <v>0</v>
      </c>
      <c r="BS340">
        <v>1</v>
      </c>
      <c r="BT340">
        <v>1</v>
      </c>
      <c r="BU340">
        <v>1</v>
      </c>
      <c r="BV340">
        <v>1</v>
      </c>
      <c r="BW340">
        <v>1</v>
      </c>
      <c r="BX340">
        <v>1</v>
      </c>
      <c r="BY340" t="s">
        <v>3</v>
      </c>
      <c r="BZ340">
        <v>147</v>
      </c>
      <c r="CA340">
        <v>134</v>
      </c>
      <c r="CB340" t="s">
        <v>3</v>
      </c>
      <c r="CE340">
        <v>0</v>
      </c>
      <c r="CF340">
        <v>0</v>
      </c>
      <c r="CG340">
        <v>0</v>
      </c>
      <c r="CM340">
        <v>0</v>
      </c>
      <c r="CN340" t="s">
        <v>3</v>
      </c>
      <c r="CO340">
        <v>0</v>
      </c>
      <c r="CP340">
        <f t="shared" si="217"/>
        <v>0</v>
      </c>
      <c r="CQ340">
        <f>ROUND(AL340*BC340,2)</f>
        <v>0</v>
      </c>
      <c r="CR340">
        <f>ROUND(AM340*BB340,2)</f>
        <v>0</v>
      </c>
      <c r="CS340">
        <f>ROUND(AN340*BS340,2)</f>
        <v>0</v>
      </c>
      <c r="CT340">
        <f>ROUND(AO340*BA340,2)</f>
        <v>0</v>
      </c>
      <c r="CU340">
        <f t="shared" si="218"/>
        <v>0</v>
      </c>
      <c r="CV340">
        <f>AH340</f>
        <v>0</v>
      </c>
      <c r="CW340">
        <f>AI340</f>
        <v>0</v>
      </c>
      <c r="CX340">
        <f t="shared" si="219"/>
        <v>0</v>
      </c>
      <c r="CY340">
        <f t="shared" si="220"/>
        <v>0</v>
      </c>
      <c r="CZ340">
        <f t="shared" si="221"/>
        <v>0</v>
      </c>
      <c r="DC340" t="s">
        <v>3</v>
      </c>
      <c r="DD340" t="s">
        <v>3</v>
      </c>
      <c r="DE340" t="s">
        <v>3</v>
      </c>
      <c r="DF340" t="s">
        <v>3</v>
      </c>
      <c r="DG340" t="s">
        <v>3</v>
      </c>
      <c r="DH340" t="s">
        <v>3</v>
      </c>
      <c r="DI340" t="s">
        <v>3</v>
      </c>
      <c r="DJ340" t="s">
        <v>3</v>
      </c>
      <c r="DK340" t="s">
        <v>3</v>
      </c>
      <c r="DL340" t="s">
        <v>3</v>
      </c>
      <c r="DM340" t="s">
        <v>3</v>
      </c>
      <c r="DN340">
        <v>0</v>
      </c>
      <c r="DO340">
        <v>0</v>
      </c>
      <c r="DP340">
        <v>1</v>
      </c>
      <c r="DQ340">
        <v>1</v>
      </c>
      <c r="DU340">
        <v>1009</v>
      </c>
      <c r="DV340" t="s">
        <v>83</v>
      </c>
      <c r="DW340" t="s">
        <v>83</v>
      </c>
      <c r="DX340">
        <v>1000</v>
      </c>
      <c r="DZ340" t="s">
        <v>3</v>
      </c>
      <c r="EA340" t="s">
        <v>3</v>
      </c>
      <c r="EB340" t="s">
        <v>3</v>
      </c>
      <c r="EC340" t="s">
        <v>3</v>
      </c>
      <c r="EE340">
        <v>416980069</v>
      </c>
      <c r="EF340">
        <v>2</v>
      </c>
      <c r="EG340" t="s">
        <v>40</v>
      </c>
      <c r="EH340">
        <v>21</v>
      </c>
      <c r="EI340" t="s">
        <v>520</v>
      </c>
      <c r="EJ340">
        <v>1</v>
      </c>
      <c r="EK340">
        <v>27001</v>
      </c>
      <c r="EL340" t="s">
        <v>520</v>
      </c>
      <c r="EM340" t="s">
        <v>521</v>
      </c>
      <c r="EO340" t="s">
        <v>3</v>
      </c>
      <c r="EQ340">
        <v>1024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FQ340">
        <v>0</v>
      </c>
      <c r="FR340">
        <v>0</v>
      </c>
      <c r="FS340">
        <v>0</v>
      </c>
      <c r="FX340">
        <v>147</v>
      </c>
      <c r="FY340">
        <v>134</v>
      </c>
      <c r="GA340" t="s">
        <v>3</v>
      </c>
      <c r="GD340">
        <v>1</v>
      </c>
      <c r="GF340">
        <v>1328469179</v>
      </c>
      <c r="GG340">
        <v>2</v>
      </c>
      <c r="GH340">
        <v>1</v>
      </c>
      <c r="GI340">
        <v>-2</v>
      </c>
      <c r="GJ340">
        <v>0</v>
      </c>
      <c r="GK340">
        <v>0</v>
      </c>
      <c r="GL340">
        <f t="shared" si="222"/>
        <v>0</v>
      </c>
      <c r="GM340">
        <f t="shared" si="223"/>
        <v>0</v>
      </c>
      <c r="GN340">
        <f t="shared" si="224"/>
        <v>0</v>
      </c>
      <c r="GO340">
        <f t="shared" si="225"/>
        <v>0</v>
      </c>
      <c r="GP340">
        <f t="shared" si="226"/>
        <v>0</v>
      </c>
      <c r="GR340">
        <v>0</v>
      </c>
      <c r="GS340">
        <v>0</v>
      </c>
      <c r="GT340">
        <v>0</v>
      </c>
      <c r="GU340" t="s">
        <v>3</v>
      </c>
      <c r="GV340">
        <f t="shared" si="227"/>
        <v>0</v>
      </c>
      <c r="GW340">
        <v>1</v>
      </c>
      <c r="GX340">
        <f t="shared" si="228"/>
        <v>0</v>
      </c>
      <c r="HA340">
        <v>0</v>
      </c>
      <c r="HB340">
        <v>0</v>
      </c>
      <c r="HC340">
        <f t="shared" si="229"/>
        <v>0</v>
      </c>
      <c r="HE340" t="s">
        <v>3</v>
      </c>
      <c r="HF340" t="s">
        <v>3</v>
      </c>
      <c r="HM340" t="s">
        <v>3</v>
      </c>
      <c r="HN340" t="s">
        <v>522</v>
      </c>
      <c r="HO340" t="s">
        <v>523</v>
      </c>
      <c r="HP340" t="s">
        <v>520</v>
      </c>
      <c r="HQ340" t="s">
        <v>520</v>
      </c>
      <c r="HS340">
        <v>0</v>
      </c>
      <c r="IK340">
        <v>0</v>
      </c>
    </row>
    <row r="341" spans="1:245" x14ac:dyDescent="0.2">
      <c r="A341">
        <v>17</v>
      </c>
      <c r="B341">
        <v>1</v>
      </c>
      <c r="C341">
        <f>ROW(SmtRes!A596)</f>
        <v>596</v>
      </c>
      <c r="D341">
        <f>ROW(EtalonRes!A599)</f>
        <v>599</v>
      </c>
      <c r="E341" t="s">
        <v>3</v>
      </c>
      <c r="F341" t="s">
        <v>560</v>
      </c>
      <c r="G341" t="s">
        <v>561</v>
      </c>
      <c r="H341" t="s">
        <v>21</v>
      </c>
      <c r="I341">
        <v>0</v>
      </c>
      <c r="J341">
        <v>0</v>
      </c>
      <c r="K341">
        <v>0</v>
      </c>
      <c r="O341">
        <f t="shared" si="209"/>
        <v>0</v>
      </c>
      <c r="P341">
        <f>SUMIF(SmtRes!AQ583:'SmtRes'!AQ596,"=1",SmtRes!DF583:'SmtRes'!DF596)</f>
        <v>0</v>
      </c>
      <c r="Q341">
        <f>SUMIF(SmtRes!AQ583:'SmtRes'!AQ596,"=1",SmtRes!DG583:'SmtRes'!DG596)</f>
        <v>0</v>
      </c>
      <c r="R341">
        <f>SUMIF(SmtRes!AQ583:'SmtRes'!AQ596,"=1",SmtRes!DH583:'SmtRes'!DH596)</f>
        <v>0</v>
      </c>
      <c r="S341">
        <f>SUMIF(SmtRes!AQ583:'SmtRes'!AQ596,"=1",SmtRes!DI583:'SmtRes'!DI596)</f>
        <v>0</v>
      </c>
      <c r="T341">
        <f t="shared" si="210"/>
        <v>0</v>
      </c>
      <c r="U341">
        <f>SUMIF(SmtRes!AQ583:'SmtRes'!AQ596,"=1",SmtRes!CV583:'SmtRes'!CV596)</f>
        <v>0</v>
      </c>
      <c r="V341">
        <f>SUMIF(SmtRes!AQ583:'SmtRes'!AQ596,"=1",SmtRes!CW583:'SmtRes'!CW596)</f>
        <v>0</v>
      </c>
      <c r="W341">
        <f t="shared" si="211"/>
        <v>0</v>
      </c>
      <c r="X341">
        <f t="shared" si="212"/>
        <v>0</v>
      </c>
      <c r="Y341">
        <f t="shared" si="213"/>
        <v>0</v>
      </c>
      <c r="AA341">
        <v>-1</v>
      </c>
      <c r="AB341">
        <f t="shared" si="214"/>
        <v>145580.03323900001</v>
      </c>
      <c r="AC341">
        <f>ROUND((SUM(SmtRes!BQ583:'SmtRes'!BQ596)),6)</f>
        <v>36026.379438999997</v>
      </c>
      <c r="AD341">
        <f>ROUND((((SUM(SmtRes!BR583:'SmtRes'!BR596))-(SUM(SmtRes!BS583:'SmtRes'!BS596)))+AE341),6)</f>
        <v>24279.833699999999</v>
      </c>
      <c r="AE341">
        <f>ROUND((SUM(SmtRes!BS583:'SmtRes'!BS596)),6)</f>
        <v>10610.958199999999</v>
      </c>
      <c r="AF341">
        <f>ROUND((SUM(SmtRes!BT583:'SmtRes'!BT596)),6)</f>
        <v>85273.820099999997</v>
      </c>
      <c r="AG341">
        <f t="shared" si="215"/>
        <v>0</v>
      </c>
      <c r="AH341">
        <f>(SUM(SmtRes!BU583:'SmtRes'!BU596))</f>
        <v>175.71</v>
      </c>
      <c r="AI341">
        <f>(SUM(SmtRes!BV583:'SmtRes'!BV596))</f>
        <v>15.49</v>
      </c>
      <c r="AJ341">
        <f t="shared" si="216"/>
        <v>0</v>
      </c>
      <c r="AK341">
        <v>156190.9914389</v>
      </c>
      <c r="AL341">
        <v>36026.379438899996</v>
      </c>
      <c r="AM341">
        <v>24279.833699999999</v>
      </c>
      <c r="AN341">
        <v>10610.958199999999</v>
      </c>
      <c r="AO341">
        <v>85273.820099999997</v>
      </c>
      <c r="AP341">
        <v>0</v>
      </c>
      <c r="AQ341">
        <v>175.71</v>
      </c>
      <c r="AR341">
        <v>15.49</v>
      </c>
      <c r="AS341">
        <v>0</v>
      </c>
      <c r="AT341">
        <v>147</v>
      </c>
      <c r="AU341">
        <v>134</v>
      </c>
      <c r="AV341">
        <v>1</v>
      </c>
      <c r="AW341">
        <v>1</v>
      </c>
      <c r="AZ341">
        <v>1</v>
      </c>
      <c r="BA341">
        <v>1</v>
      </c>
      <c r="BB341">
        <v>1</v>
      </c>
      <c r="BC341">
        <v>1</v>
      </c>
      <c r="BD341" t="s">
        <v>3</v>
      </c>
      <c r="BE341" t="s">
        <v>3</v>
      </c>
      <c r="BF341" t="s">
        <v>3</v>
      </c>
      <c r="BG341" t="s">
        <v>3</v>
      </c>
      <c r="BH341">
        <v>0</v>
      </c>
      <c r="BI341">
        <v>1</v>
      </c>
      <c r="BJ341" t="s">
        <v>562</v>
      </c>
      <c r="BM341">
        <v>27001</v>
      </c>
      <c r="BN341">
        <v>0</v>
      </c>
      <c r="BO341" t="s">
        <v>3</v>
      </c>
      <c r="BP341">
        <v>0</v>
      </c>
      <c r="BQ341">
        <v>2</v>
      </c>
      <c r="BR341">
        <v>0</v>
      </c>
      <c r="BS341">
        <v>1</v>
      </c>
      <c r="BT341">
        <v>1</v>
      </c>
      <c r="BU341">
        <v>1</v>
      </c>
      <c r="BV341">
        <v>1</v>
      </c>
      <c r="BW341">
        <v>1</v>
      </c>
      <c r="BX341">
        <v>1</v>
      </c>
      <c r="BY341" t="s">
        <v>3</v>
      </c>
      <c r="BZ341">
        <v>147</v>
      </c>
      <c r="CA341">
        <v>134</v>
      </c>
      <c r="CB341" t="s">
        <v>3</v>
      </c>
      <c r="CE341">
        <v>0</v>
      </c>
      <c r="CF341">
        <v>0</v>
      </c>
      <c r="CG341">
        <v>0</v>
      </c>
      <c r="CM341">
        <v>0</v>
      </c>
      <c r="CN341" t="s">
        <v>3</v>
      </c>
      <c r="CO341">
        <v>0</v>
      </c>
      <c r="CP341">
        <f t="shared" si="217"/>
        <v>0</v>
      </c>
      <c r="CQ341">
        <f>SUMIF(SmtRes!AQ583:'SmtRes'!AQ596,"=1",SmtRes!AA583:'SmtRes'!AA596)</f>
        <v>708212.94</v>
      </c>
      <c r="CR341">
        <f>SUMIF(SmtRes!AQ583:'SmtRes'!AQ596,"=1",SmtRes!AB583:'SmtRes'!AB596)</f>
        <v>4485.5200000000004</v>
      </c>
      <c r="CS341">
        <f>SUMIF(SmtRes!AQ583:'SmtRes'!AQ596,"=1",SmtRes!AC583:'SmtRes'!AC596)</f>
        <v>1884.88</v>
      </c>
      <c r="CT341">
        <f>SUMIF(SmtRes!AQ583:'SmtRes'!AQ596,"=1",SmtRes!AD583:'SmtRes'!AD596)</f>
        <v>485.31</v>
      </c>
      <c r="CU341">
        <f t="shared" si="218"/>
        <v>0</v>
      </c>
      <c r="CV341">
        <f>SUMIF(SmtRes!AQ583:'SmtRes'!AQ596,"=1",SmtRes!BU583:'SmtRes'!BU596)</f>
        <v>175.71</v>
      </c>
      <c r="CW341">
        <f>SUMIF(SmtRes!AQ583:'SmtRes'!AQ596,"=1",SmtRes!BV583:'SmtRes'!BV596)</f>
        <v>15.49</v>
      </c>
      <c r="CX341">
        <f t="shared" si="219"/>
        <v>0</v>
      </c>
      <c r="CY341">
        <f t="shared" si="220"/>
        <v>0</v>
      </c>
      <c r="CZ341">
        <f t="shared" si="221"/>
        <v>0</v>
      </c>
      <c r="DC341" t="s">
        <v>3</v>
      </c>
      <c r="DD341" t="s">
        <v>3</v>
      </c>
      <c r="DE341" t="s">
        <v>3</v>
      </c>
      <c r="DF341" t="s">
        <v>3</v>
      </c>
      <c r="DG341" t="s">
        <v>3</v>
      </c>
      <c r="DH341" t="s">
        <v>3</v>
      </c>
      <c r="DI341" t="s">
        <v>3</v>
      </c>
      <c r="DJ341" t="s">
        <v>3</v>
      </c>
      <c r="DK341" t="s">
        <v>3</v>
      </c>
      <c r="DL341" t="s">
        <v>3</v>
      </c>
      <c r="DM341" t="s">
        <v>3</v>
      </c>
      <c r="DN341">
        <v>0</v>
      </c>
      <c r="DO341">
        <v>0</v>
      </c>
      <c r="DP341">
        <v>1</v>
      </c>
      <c r="DQ341">
        <v>1</v>
      </c>
      <c r="DU341">
        <v>1003</v>
      </c>
      <c r="DV341" t="s">
        <v>21</v>
      </c>
      <c r="DW341" t="s">
        <v>21</v>
      </c>
      <c r="DX341">
        <v>100</v>
      </c>
      <c r="DZ341" t="s">
        <v>3</v>
      </c>
      <c r="EA341" t="s">
        <v>3</v>
      </c>
      <c r="EB341" t="s">
        <v>3</v>
      </c>
      <c r="EC341" t="s">
        <v>3</v>
      </c>
      <c r="EE341">
        <v>416980069</v>
      </c>
      <c r="EF341">
        <v>2</v>
      </c>
      <c r="EG341" t="s">
        <v>40</v>
      </c>
      <c r="EH341">
        <v>21</v>
      </c>
      <c r="EI341" t="s">
        <v>520</v>
      </c>
      <c r="EJ341">
        <v>1</v>
      </c>
      <c r="EK341">
        <v>27001</v>
      </c>
      <c r="EL341" t="s">
        <v>520</v>
      </c>
      <c r="EM341" t="s">
        <v>521</v>
      </c>
      <c r="EO341" t="s">
        <v>3</v>
      </c>
      <c r="EQ341">
        <v>1024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175.71</v>
      </c>
      <c r="EX341">
        <v>15.49</v>
      </c>
      <c r="EY341">
        <v>0</v>
      </c>
      <c r="FQ341">
        <v>0</v>
      </c>
      <c r="FR341">
        <v>0</v>
      </c>
      <c r="FS341">
        <v>0</v>
      </c>
      <c r="FX341">
        <v>147</v>
      </c>
      <c r="FY341">
        <v>134</v>
      </c>
      <c r="GA341" t="s">
        <v>3</v>
      </c>
      <c r="GD341">
        <v>1</v>
      </c>
      <c r="GF341">
        <v>-996545676</v>
      </c>
      <c r="GG341">
        <v>2</v>
      </c>
      <c r="GH341">
        <v>1</v>
      </c>
      <c r="GI341">
        <v>-2</v>
      </c>
      <c r="GJ341">
        <v>0</v>
      </c>
      <c r="GK341">
        <v>0</v>
      </c>
      <c r="GL341">
        <f t="shared" si="222"/>
        <v>0</v>
      </c>
      <c r="GM341">
        <f t="shared" si="223"/>
        <v>0</v>
      </c>
      <c r="GN341">
        <f t="shared" si="224"/>
        <v>0</v>
      </c>
      <c r="GO341">
        <f t="shared" si="225"/>
        <v>0</v>
      </c>
      <c r="GP341">
        <f t="shared" si="226"/>
        <v>0</v>
      </c>
      <c r="GR341">
        <v>0</v>
      </c>
      <c r="GS341">
        <v>0</v>
      </c>
      <c r="GT341">
        <v>0</v>
      </c>
      <c r="GU341" t="s">
        <v>3</v>
      </c>
      <c r="GV341">
        <f t="shared" si="227"/>
        <v>0</v>
      </c>
      <c r="GW341">
        <v>1</v>
      </c>
      <c r="GX341">
        <f t="shared" si="228"/>
        <v>0</v>
      </c>
      <c r="HA341">
        <v>0</v>
      </c>
      <c r="HB341">
        <v>0</v>
      </c>
      <c r="HC341">
        <f t="shared" si="229"/>
        <v>0</v>
      </c>
      <c r="HE341" t="s">
        <v>3</v>
      </c>
      <c r="HF341" t="s">
        <v>3</v>
      </c>
      <c r="HM341" t="s">
        <v>3</v>
      </c>
      <c r="HN341" t="s">
        <v>522</v>
      </c>
      <c r="HO341" t="s">
        <v>523</v>
      </c>
      <c r="HP341" t="s">
        <v>520</v>
      </c>
      <c r="HQ341" t="s">
        <v>520</v>
      </c>
      <c r="HS341">
        <v>0</v>
      </c>
      <c r="IK341">
        <v>0</v>
      </c>
    </row>
    <row r="342" spans="1:245" x14ac:dyDescent="0.2">
      <c r="A342">
        <v>18</v>
      </c>
      <c r="B342">
        <v>1</v>
      </c>
      <c r="C342">
        <v>589</v>
      </c>
      <c r="E342" t="s">
        <v>3</v>
      </c>
      <c r="F342" t="s">
        <v>166</v>
      </c>
      <c r="G342" t="s">
        <v>524</v>
      </c>
      <c r="H342" t="s">
        <v>83</v>
      </c>
      <c r="I342">
        <f>I341*J342</f>
        <v>0</v>
      </c>
      <c r="J342">
        <v>1.71</v>
      </c>
      <c r="K342">
        <v>1.71</v>
      </c>
      <c r="O342">
        <f t="shared" si="209"/>
        <v>0</v>
      </c>
      <c r="P342">
        <f>ROUND(CQ342*I342,2)</f>
        <v>0</v>
      </c>
      <c r="Q342">
        <f>ROUND(CR342*I342,2)</f>
        <v>0</v>
      </c>
      <c r="R342">
        <f>ROUND(CS342*I342,2)</f>
        <v>0</v>
      </c>
      <c r="S342">
        <f>ROUND(CT342*I342,2)</f>
        <v>0</v>
      </c>
      <c r="T342">
        <f t="shared" si="210"/>
        <v>0</v>
      </c>
      <c r="U342">
        <f>ROUND(CV342*I342,7)</f>
        <v>0</v>
      </c>
      <c r="V342">
        <f>ROUND(CW342*I342,7)</f>
        <v>0</v>
      </c>
      <c r="W342">
        <f t="shared" si="211"/>
        <v>0</v>
      </c>
      <c r="X342">
        <f t="shared" si="212"/>
        <v>0</v>
      </c>
      <c r="Y342">
        <f t="shared" si="213"/>
        <v>0</v>
      </c>
      <c r="AA342">
        <v>-1</v>
      </c>
      <c r="AB342">
        <f t="shared" si="214"/>
        <v>0</v>
      </c>
      <c r="AC342">
        <f>ROUND((ES342),6)</f>
        <v>0</v>
      </c>
      <c r="AD342">
        <f>ROUND((((ET342)-(EU342))+AE342),6)</f>
        <v>0</v>
      </c>
      <c r="AE342">
        <f>ROUND((EU342),6)</f>
        <v>0</v>
      </c>
      <c r="AF342">
        <f>ROUND((EV342),6)</f>
        <v>0</v>
      </c>
      <c r="AG342">
        <f t="shared" si="215"/>
        <v>0</v>
      </c>
      <c r="AH342">
        <f>(EW342)</f>
        <v>0</v>
      </c>
      <c r="AI342">
        <f>(EX342)</f>
        <v>0</v>
      </c>
      <c r="AJ342">
        <f t="shared" si="216"/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147</v>
      </c>
      <c r="AU342">
        <v>134</v>
      </c>
      <c r="AV342">
        <v>1</v>
      </c>
      <c r="AW342">
        <v>1</v>
      </c>
      <c r="AZ342">
        <v>1</v>
      </c>
      <c r="BA342">
        <v>1</v>
      </c>
      <c r="BB342">
        <v>1</v>
      </c>
      <c r="BC342">
        <v>1</v>
      </c>
      <c r="BD342" t="s">
        <v>3</v>
      </c>
      <c r="BE342" t="s">
        <v>3</v>
      </c>
      <c r="BF342" t="s">
        <v>3</v>
      </c>
      <c r="BG342" t="s">
        <v>3</v>
      </c>
      <c r="BH342">
        <v>3</v>
      </c>
      <c r="BI342">
        <v>1</v>
      </c>
      <c r="BJ342" t="s">
        <v>3</v>
      </c>
      <c r="BM342">
        <v>27001</v>
      </c>
      <c r="BN342">
        <v>0</v>
      </c>
      <c r="BO342" t="s">
        <v>3</v>
      </c>
      <c r="BP342">
        <v>0</v>
      </c>
      <c r="BQ342">
        <v>2</v>
      </c>
      <c r="BR342">
        <v>0</v>
      </c>
      <c r="BS342">
        <v>1</v>
      </c>
      <c r="BT342">
        <v>1</v>
      </c>
      <c r="BU342">
        <v>1</v>
      </c>
      <c r="BV342">
        <v>1</v>
      </c>
      <c r="BW342">
        <v>1</v>
      </c>
      <c r="BX342">
        <v>1</v>
      </c>
      <c r="BY342" t="s">
        <v>3</v>
      </c>
      <c r="BZ342">
        <v>147</v>
      </c>
      <c r="CA342">
        <v>134</v>
      </c>
      <c r="CB342" t="s">
        <v>3</v>
      </c>
      <c r="CE342">
        <v>0</v>
      </c>
      <c r="CF342">
        <v>0</v>
      </c>
      <c r="CG342">
        <v>0</v>
      </c>
      <c r="CM342">
        <v>0</v>
      </c>
      <c r="CN342" t="s">
        <v>3</v>
      </c>
      <c r="CO342">
        <v>0</v>
      </c>
      <c r="CP342">
        <f t="shared" si="217"/>
        <v>0</v>
      </c>
      <c r="CQ342">
        <f>ROUND(AL342*BC342,2)</f>
        <v>0</v>
      </c>
      <c r="CR342">
        <f>ROUND(AM342*BB342,2)</f>
        <v>0</v>
      </c>
      <c r="CS342">
        <f>ROUND(AN342*BS342,2)</f>
        <v>0</v>
      </c>
      <c r="CT342">
        <f>ROUND(AO342*BA342,2)</f>
        <v>0</v>
      </c>
      <c r="CU342">
        <f t="shared" si="218"/>
        <v>0</v>
      </c>
      <c r="CV342">
        <f>AH342</f>
        <v>0</v>
      </c>
      <c r="CW342">
        <f>AI342</f>
        <v>0</v>
      </c>
      <c r="CX342">
        <f t="shared" si="219"/>
        <v>0</v>
      </c>
      <c r="CY342">
        <f t="shared" si="220"/>
        <v>0</v>
      </c>
      <c r="CZ342">
        <f t="shared" si="221"/>
        <v>0</v>
      </c>
      <c r="DC342" t="s">
        <v>3</v>
      </c>
      <c r="DD342" t="s">
        <v>3</v>
      </c>
      <c r="DE342" t="s">
        <v>3</v>
      </c>
      <c r="DF342" t="s">
        <v>3</v>
      </c>
      <c r="DG342" t="s">
        <v>3</v>
      </c>
      <c r="DH342" t="s">
        <v>3</v>
      </c>
      <c r="DI342" t="s">
        <v>3</v>
      </c>
      <c r="DJ342" t="s">
        <v>3</v>
      </c>
      <c r="DK342" t="s">
        <v>3</v>
      </c>
      <c r="DL342" t="s">
        <v>3</v>
      </c>
      <c r="DM342" t="s">
        <v>3</v>
      </c>
      <c r="DN342">
        <v>0</v>
      </c>
      <c r="DO342">
        <v>0</v>
      </c>
      <c r="DP342">
        <v>1</v>
      </c>
      <c r="DQ342">
        <v>1</v>
      </c>
      <c r="DU342">
        <v>1009</v>
      </c>
      <c r="DV342" t="s">
        <v>83</v>
      </c>
      <c r="DW342" t="s">
        <v>83</v>
      </c>
      <c r="DX342">
        <v>1000</v>
      </c>
      <c r="DZ342" t="s">
        <v>3</v>
      </c>
      <c r="EA342" t="s">
        <v>3</v>
      </c>
      <c r="EB342" t="s">
        <v>3</v>
      </c>
      <c r="EC342" t="s">
        <v>3</v>
      </c>
      <c r="EE342">
        <v>416980069</v>
      </c>
      <c r="EF342">
        <v>2</v>
      </c>
      <c r="EG342" t="s">
        <v>40</v>
      </c>
      <c r="EH342">
        <v>21</v>
      </c>
      <c r="EI342" t="s">
        <v>520</v>
      </c>
      <c r="EJ342">
        <v>1</v>
      </c>
      <c r="EK342">
        <v>27001</v>
      </c>
      <c r="EL342" t="s">
        <v>520</v>
      </c>
      <c r="EM342" t="s">
        <v>521</v>
      </c>
      <c r="EO342" t="s">
        <v>3</v>
      </c>
      <c r="EQ342">
        <v>1024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FQ342">
        <v>0</v>
      </c>
      <c r="FR342">
        <v>0</v>
      </c>
      <c r="FS342">
        <v>0</v>
      </c>
      <c r="FX342">
        <v>147</v>
      </c>
      <c r="FY342">
        <v>134</v>
      </c>
      <c r="GA342" t="s">
        <v>3</v>
      </c>
      <c r="GD342">
        <v>1</v>
      </c>
      <c r="GF342">
        <v>-1790279277</v>
      </c>
      <c r="GG342">
        <v>2</v>
      </c>
      <c r="GH342">
        <v>1</v>
      </c>
      <c r="GI342">
        <v>-2</v>
      </c>
      <c r="GJ342">
        <v>0</v>
      </c>
      <c r="GK342">
        <v>0</v>
      </c>
      <c r="GL342">
        <f t="shared" si="222"/>
        <v>0</v>
      </c>
      <c r="GM342">
        <f t="shared" si="223"/>
        <v>0</v>
      </c>
      <c r="GN342">
        <f t="shared" si="224"/>
        <v>0</v>
      </c>
      <c r="GO342">
        <f t="shared" si="225"/>
        <v>0</v>
      </c>
      <c r="GP342">
        <f t="shared" si="226"/>
        <v>0</v>
      </c>
      <c r="GR342">
        <v>0</v>
      </c>
      <c r="GS342">
        <v>0</v>
      </c>
      <c r="GT342">
        <v>0</v>
      </c>
      <c r="GU342" t="s">
        <v>3</v>
      </c>
      <c r="GV342">
        <f t="shared" si="227"/>
        <v>0</v>
      </c>
      <c r="GW342">
        <v>1</v>
      </c>
      <c r="GX342">
        <f t="shared" si="228"/>
        <v>0</v>
      </c>
      <c r="HA342">
        <v>0</v>
      </c>
      <c r="HB342">
        <v>0</v>
      </c>
      <c r="HC342">
        <f t="shared" si="229"/>
        <v>0</v>
      </c>
      <c r="HE342" t="s">
        <v>3</v>
      </c>
      <c r="HF342" t="s">
        <v>3</v>
      </c>
      <c r="HM342" t="s">
        <v>3</v>
      </c>
      <c r="HN342" t="s">
        <v>522</v>
      </c>
      <c r="HO342" t="s">
        <v>523</v>
      </c>
      <c r="HP342" t="s">
        <v>520</v>
      </c>
      <c r="HQ342" t="s">
        <v>520</v>
      </c>
      <c r="HS342">
        <v>0</v>
      </c>
      <c r="IK342">
        <v>0</v>
      </c>
    </row>
    <row r="343" spans="1:245" x14ac:dyDescent="0.2">
      <c r="A343">
        <v>18</v>
      </c>
      <c r="B343">
        <v>1</v>
      </c>
      <c r="C343">
        <v>591</v>
      </c>
      <c r="E343" t="s">
        <v>3</v>
      </c>
      <c r="F343" t="s">
        <v>558</v>
      </c>
      <c r="G343" t="s">
        <v>559</v>
      </c>
      <c r="H343" t="s">
        <v>83</v>
      </c>
      <c r="I343">
        <f>I341*J343</f>
        <v>0</v>
      </c>
      <c r="J343">
        <v>0.90800000000000003</v>
      </c>
      <c r="K343">
        <v>0.90800000000000003</v>
      </c>
      <c r="O343">
        <f t="shared" si="209"/>
        <v>0</v>
      </c>
      <c r="P343">
        <f>ROUND(CQ343*I343,2)</f>
        <v>0</v>
      </c>
      <c r="Q343">
        <f>ROUND(CR343*I343,2)</f>
        <v>0</v>
      </c>
      <c r="R343">
        <f>ROUND(CS343*I343,2)</f>
        <v>0</v>
      </c>
      <c r="S343">
        <f>ROUND(CT343*I343,2)</f>
        <v>0</v>
      </c>
      <c r="T343">
        <f t="shared" si="210"/>
        <v>0</v>
      </c>
      <c r="U343">
        <f>ROUND(CV343*I343,7)</f>
        <v>0</v>
      </c>
      <c r="V343">
        <f>ROUND(CW343*I343,7)</f>
        <v>0</v>
      </c>
      <c r="W343">
        <f t="shared" si="211"/>
        <v>0</v>
      </c>
      <c r="X343">
        <f t="shared" si="212"/>
        <v>0</v>
      </c>
      <c r="Y343">
        <f t="shared" si="213"/>
        <v>0</v>
      </c>
      <c r="AA343">
        <v>-1</v>
      </c>
      <c r="AB343">
        <f t="shared" si="214"/>
        <v>0</v>
      </c>
      <c r="AC343">
        <f>ROUND((ES343),6)</f>
        <v>0</v>
      </c>
      <c r="AD343">
        <f>ROUND((((ET343)-(EU343))+AE343),6)</f>
        <v>0</v>
      </c>
      <c r="AE343">
        <f>ROUND((EU343),6)</f>
        <v>0</v>
      </c>
      <c r="AF343">
        <f>ROUND((EV343),6)</f>
        <v>0</v>
      </c>
      <c r="AG343">
        <f t="shared" si="215"/>
        <v>0</v>
      </c>
      <c r="AH343">
        <f>(EW343)</f>
        <v>0</v>
      </c>
      <c r="AI343">
        <f>(EX343)</f>
        <v>0</v>
      </c>
      <c r="AJ343">
        <f t="shared" si="216"/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147</v>
      </c>
      <c r="AU343">
        <v>134</v>
      </c>
      <c r="AV343">
        <v>1</v>
      </c>
      <c r="AW343">
        <v>1</v>
      </c>
      <c r="AZ343">
        <v>1</v>
      </c>
      <c r="BA343">
        <v>1</v>
      </c>
      <c r="BB343">
        <v>1</v>
      </c>
      <c r="BC343">
        <v>1</v>
      </c>
      <c r="BD343" t="s">
        <v>3</v>
      </c>
      <c r="BE343" t="s">
        <v>3</v>
      </c>
      <c r="BF343" t="s">
        <v>3</v>
      </c>
      <c r="BG343" t="s">
        <v>3</v>
      </c>
      <c r="BH343">
        <v>3</v>
      </c>
      <c r="BI343">
        <v>1</v>
      </c>
      <c r="BJ343" t="s">
        <v>3</v>
      </c>
      <c r="BM343">
        <v>27001</v>
      </c>
      <c r="BN343">
        <v>0</v>
      </c>
      <c r="BO343" t="s">
        <v>3</v>
      </c>
      <c r="BP343">
        <v>0</v>
      </c>
      <c r="BQ343">
        <v>2</v>
      </c>
      <c r="BR343">
        <v>0</v>
      </c>
      <c r="BS343">
        <v>1</v>
      </c>
      <c r="BT343">
        <v>1</v>
      </c>
      <c r="BU343">
        <v>1</v>
      </c>
      <c r="BV343">
        <v>1</v>
      </c>
      <c r="BW343">
        <v>1</v>
      </c>
      <c r="BX343">
        <v>1</v>
      </c>
      <c r="BY343" t="s">
        <v>3</v>
      </c>
      <c r="BZ343">
        <v>147</v>
      </c>
      <c r="CA343">
        <v>134</v>
      </c>
      <c r="CB343" t="s">
        <v>3</v>
      </c>
      <c r="CE343">
        <v>0</v>
      </c>
      <c r="CF343">
        <v>0</v>
      </c>
      <c r="CG343">
        <v>0</v>
      </c>
      <c r="CM343">
        <v>0</v>
      </c>
      <c r="CN343" t="s">
        <v>3</v>
      </c>
      <c r="CO343">
        <v>0</v>
      </c>
      <c r="CP343">
        <f t="shared" si="217"/>
        <v>0</v>
      </c>
      <c r="CQ343">
        <f>ROUND(AL343*BC343,2)</f>
        <v>0</v>
      </c>
      <c r="CR343">
        <f>ROUND(AM343*BB343,2)</f>
        <v>0</v>
      </c>
      <c r="CS343">
        <f>ROUND(AN343*BS343,2)</f>
        <v>0</v>
      </c>
      <c r="CT343">
        <f>ROUND(AO343*BA343,2)</f>
        <v>0</v>
      </c>
      <c r="CU343">
        <f t="shared" si="218"/>
        <v>0</v>
      </c>
      <c r="CV343">
        <f>AH343</f>
        <v>0</v>
      </c>
      <c r="CW343">
        <f>AI343</f>
        <v>0</v>
      </c>
      <c r="CX343">
        <f t="shared" si="219"/>
        <v>0</v>
      </c>
      <c r="CY343">
        <f t="shared" si="220"/>
        <v>0</v>
      </c>
      <c r="CZ343">
        <f t="shared" si="221"/>
        <v>0</v>
      </c>
      <c r="DC343" t="s">
        <v>3</v>
      </c>
      <c r="DD343" t="s">
        <v>3</v>
      </c>
      <c r="DE343" t="s">
        <v>3</v>
      </c>
      <c r="DF343" t="s">
        <v>3</v>
      </c>
      <c r="DG343" t="s">
        <v>3</v>
      </c>
      <c r="DH343" t="s">
        <v>3</v>
      </c>
      <c r="DI343" t="s">
        <v>3</v>
      </c>
      <c r="DJ343" t="s">
        <v>3</v>
      </c>
      <c r="DK343" t="s">
        <v>3</v>
      </c>
      <c r="DL343" t="s">
        <v>3</v>
      </c>
      <c r="DM343" t="s">
        <v>3</v>
      </c>
      <c r="DN343">
        <v>0</v>
      </c>
      <c r="DO343">
        <v>0</v>
      </c>
      <c r="DP343">
        <v>1</v>
      </c>
      <c r="DQ343">
        <v>1</v>
      </c>
      <c r="DU343">
        <v>1009</v>
      </c>
      <c r="DV343" t="s">
        <v>83</v>
      </c>
      <c r="DW343" t="s">
        <v>83</v>
      </c>
      <c r="DX343">
        <v>1000</v>
      </c>
      <c r="DZ343" t="s">
        <v>3</v>
      </c>
      <c r="EA343" t="s">
        <v>3</v>
      </c>
      <c r="EB343" t="s">
        <v>3</v>
      </c>
      <c r="EC343" t="s">
        <v>3</v>
      </c>
      <c r="EE343">
        <v>416980069</v>
      </c>
      <c r="EF343">
        <v>2</v>
      </c>
      <c r="EG343" t="s">
        <v>40</v>
      </c>
      <c r="EH343">
        <v>21</v>
      </c>
      <c r="EI343" t="s">
        <v>520</v>
      </c>
      <c r="EJ343">
        <v>1</v>
      </c>
      <c r="EK343">
        <v>27001</v>
      </c>
      <c r="EL343" t="s">
        <v>520</v>
      </c>
      <c r="EM343" t="s">
        <v>521</v>
      </c>
      <c r="EO343" t="s">
        <v>3</v>
      </c>
      <c r="EQ343">
        <v>1024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FQ343">
        <v>0</v>
      </c>
      <c r="FR343">
        <v>0</v>
      </c>
      <c r="FS343">
        <v>0</v>
      </c>
      <c r="FX343">
        <v>147</v>
      </c>
      <c r="FY343">
        <v>134</v>
      </c>
      <c r="GA343" t="s">
        <v>3</v>
      </c>
      <c r="GD343">
        <v>1</v>
      </c>
      <c r="GF343">
        <v>1328469179</v>
      </c>
      <c r="GG343">
        <v>2</v>
      </c>
      <c r="GH343">
        <v>1</v>
      </c>
      <c r="GI343">
        <v>-2</v>
      </c>
      <c r="GJ343">
        <v>0</v>
      </c>
      <c r="GK343">
        <v>0</v>
      </c>
      <c r="GL343">
        <f t="shared" si="222"/>
        <v>0</v>
      </c>
      <c r="GM343">
        <f t="shared" si="223"/>
        <v>0</v>
      </c>
      <c r="GN343">
        <f t="shared" si="224"/>
        <v>0</v>
      </c>
      <c r="GO343">
        <f t="shared" si="225"/>
        <v>0</v>
      </c>
      <c r="GP343">
        <f t="shared" si="226"/>
        <v>0</v>
      </c>
      <c r="GR343">
        <v>0</v>
      </c>
      <c r="GS343">
        <v>0</v>
      </c>
      <c r="GT343">
        <v>0</v>
      </c>
      <c r="GU343" t="s">
        <v>3</v>
      </c>
      <c r="GV343">
        <f t="shared" si="227"/>
        <v>0</v>
      </c>
      <c r="GW343">
        <v>1</v>
      </c>
      <c r="GX343">
        <f t="shared" si="228"/>
        <v>0</v>
      </c>
      <c r="HA343">
        <v>0</v>
      </c>
      <c r="HB343">
        <v>0</v>
      </c>
      <c r="HC343">
        <f t="shared" si="229"/>
        <v>0</v>
      </c>
      <c r="HE343" t="s">
        <v>3</v>
      </c>
      <c r="HF343" t="s">
        <v>3</v>
      </c>
      <c r="HM343" t="s">
        <v>3</v>
      </c>
      <c r="HN343" t="s">
        <v>522</v>
      </c>
      <c r="HO343" t="s">
        <v>523</v>
      </c>
      <c r="HP343" t="s">
        <v>520</v>
      </c>
      <c r="HQ343" t="s">
        <v>520</v>
      </c>
      <c r="HS343">
        <v>0</v>
      </c>
      <c r="IK343">
        <v>0</v>
      </c>
    </row>
    <row r="344" spans="1:245" x14ac:dyDescent="0.2">
      <c r="A344">
        <v>17</v>
      </c>
      <c r="B344">
        <v>1</v>
      </c>
      <c r="C344">
        <f>ROW(SmtRes!A601)</f>
        <v>601</v>
      </c>
      <c r="D344">
        <f>ROW(EtalonRes!A604)</f>
        <v>604</v>
      </c>
      <c r="E344" t="s">
        <v>563</v>
      </c>
      <c r="F344" t="s">
        <v>564</v>
      </c>
      <c r="G344" t="s">
        <v>565</v>
      </c>
      <c r="H344" t="s">
        <v>21</v>
      </c>
      <c r="I344">
        <f>ROUND(1/100,7)</f>
        <v>0.01</v>
      </c>
      <c r="J344">
        <v>0</v>
      </c>
      <c r="K344">
        <f>ROUND(1/100,7)</f>
        <v>0.01</v>
      </c>
      <c r="O344">
        <f t="shared" si="209"/>
        <v>213.01</v>
      </c>
      <c r="P344">
        <f>SUMIF(SmtRes!AQ597:'SmtRes'!AQ601,"=1",SmtRes!DF597:'SmtRes'!DF601)</f>
        <v>0</v>
      </c>
      <c r="Q344">
        <f>SUMIF(SmtRes!AQ597:'SmtRes'!AQ601,"=1",SmtRes!DG597:'SmtRes'!DG601)</f>
        <v>29.240000000000002</v>
      </c>
      <c r="R344">
        <f>SUMIF(SmtRes!AQ597:'SmtRes'!AQ601,"=1",SmtRes!DH597:'SmtRes'!DH601)</f>
        <v>11.620000000000001</v>
      </c>
      <c r="S344">
        <f>SUMIF(SmtRes!AQ597:'SmtRes'!AQ601,"=1",SmtRes!DI597:'SmtRes'!DI601)</f>
        <v>172.15</v>
      </c>
      <c r="T344">
        <f t="shared" si="210"/>
        <v>0</v>
      </c>
      <c r="U344">
        <f>SUMIF(SmtRes!AQ597:'SmtRes'!AQ601,"=1",SmtRes!CV597:'SmtRes'!CV601)</f>
        <v>0.34610000000000002</v>
      </c>
      <c r="V344">
        <f>SUMIF(SmtRes!AQ597:'SmtRes'!AQ601,"=1",SmtRes!CW597:'SmtRes'!CW601)</f>
        <v>0.02</v>
      </c>
      <c r="W344">
        <f t="shared" si="211"/>
        <v>0</v>
      </c>
      <c r="X344">
        <f t="shared" si="212"/>
        <v>270.14</v>
      </c>
      <c r="Y344">
        <f t="shared" si="213"/>
        <v>246.25</v>
      </c>
      <c r="AA344">
        <v>449016111</v>
      </c>
      <c r="AB344">
        <f t="shared" si="214"/>
        <v>19504.783599999999</v>
      </c>
      <c r="AC344">
        <f>ROUND((0),6)</f>
        <v>0</v>
      </c>
      <c r="AD344">
        <f>ROUND((((SUM(SmtRes!BR597:'SmtRes'!BR601))-(SUM(SmtRes!BS597:'SmtRes'!BS601)))+AE344),6)</f>
        <v>2289.7696000000001</v>
      </c>
      <c r="AE344">
        <f>ROUND((SUM(SmtRes!BS597:'SmtRes'!BS601)),6)</f>
        <v>1161.5409999999999</v>
      </c>
      <c r="AF344">
        <f>ROUND((SUM(SmtRes!BT597:'SmtRes'!BT601)),6)</f>
        <v>17215.013999999999</v>
      </c>
      <c r="AG344">
        <f t="shared" si="215"/>
        <v>0</v>
      </c>
      <c r="AH344">
        <f>(SUM(SmtRes!BU597:'SmtRes'!BU601))</f>
        <v>34.61</v>
      </c>
      <c r="AI344">
        <f>(SUM(SmtRes!BV597:'SmtRes'!BV601))</f>
        <v>2</v>
      </c>
      <c r="AJ344">
        <f t="shared" si="216"/>
        <v>0</v>
      </c>
      <c r="AK344">
        <v>20666.3246</v>
      </c>
      <c r="AL344">
        <v>0</v>
      </c>
      <c r="AM344">
        <v>2289.7696000000001</v>
      </c>
      <c r="AN344">
        <v>1161.5410000000002</v>
      </c>
      <c r="AO344">
        <v>17215.013999999999</v>
      </c>
      <c r="AP344">
        <v>0</v>
      </c>
      <c r="AQ344">
        <v>34.61</v>
      </c>
      <c r="AR344">
        <v>2</v>
      </c>
      <c r="AS344">
        <v>0</v>
      </c>
      <c r="AT344">
        <v>147</v>
      </c>
      <c r="AU344">
        <v>134</v>
      </c>
      <c r="AV344">
        <v>1</v>
      </c>
      <c r="AW344">
        <v>1</v>
      </c>
      <c r="AZ344">
        <v>1</v>
      </c>
      <c r="BA344">
        <v>1</v>
      </c>
      <c r="BB344">
        <v>1</v>
      </c>
      <c r="BC344">
        <v>1</v>
      </c>
      <c r="BD344" t="s">
        <v>3</v>
      </c>
      <c r="BE344" t="s">
        <v>3</v>
      </c>
      <c r="BF344" t="s">
        <v>3</v>
      </c>
      <c r="BG344" t="s">
        <v>3</v>
      </c>
      <c r="BH344">
        <v>0</v>
      </c>
      <c r="BI344">
        <v>1</v>
      </c>
      <c r="BJ344" t="s">
        <v>566</v>
      </c>
      <c r="BM344">
        <v>27001</v>
      </c>
      <c r="BN344">
        <v>0</v>
      </c>
      <c r="BO344" t="s">
        <v>3</v>
      </c>
      <c r="BP344">
        <v>0</v>
      </c>
      <c r="BQ344">
        <v>2</v>
      </c>
      <c r="BR344">
        <v>0</v>
      </c>
      <c r="BS344">
        <v>1</v>
      </c>
      <c r="BT344">
        <v>1</v>
      </c>
      <c r="BU344">
        <v>1</v>
      </c>
      <c r="BV344">
        <v>1</v>
      </c>
      <c r="BW344">
        <v>1</v>
      </c>
      <c r="BX344">
        <v>1</v>
      </c>
      <c r="BY344" t="s">
        <v>3</v>
      </c>
      <c r="BZ344">
        <v>147</v>
      </c>
      <c r="CA344">
        <v>134</v>
      </c>
      <c r="CB344" t="s">
        <v>3</v>
      </c>
      <c r="CE344">
        <v>0</v>
      </c>
      <c r="CF344">
        <v>0</v>
      </c>
      <c r="CG344">
        <v>0</v>
      </c>
      <c r="CM344">
        <v>0</v>
      </c>
      <c r="CN344" t="s">
        <v>3</v>
      </c>
      <c r="CO344">
        <v>0</v>
      </c>
      <c r="CP344">
        <f t="shared" si="217"/>
        <v>213.01000000000002</v>
      </c>
      <c r="CQ344">
        <f>SUMIF(SmtRes!AQ597:'SmtRes'!AQ601,"=1",SmtRes!AA597:'SmtRes'!AA601)</f>
        <v>0</v>
      </c>
      <c r="CR344">
        <f>SUMIF(SmtRes!AQ597:'SmtRes'!AQ601,"=1",SmtRes!AB597:'SmtRes'!AB601)</f>
        <v>2908.83</v>
      </c>
      <c r="CS344">
        <f>SUMIF(SmtRes!AQ597:'SmtRes'!AQ601,"=1",SmtRes!AC597:'SmtRes'!AC601)</f>
        <v>1159.93</v>
      </c>
      <c r="CT344">
        <f>SUMIF(SmtRes!AQ597:'SmtRes'!AQ601,"=1",SmtRes!AD597:'SmtRes'!AD601)</f>
        <v>497.4</v>
      </c>
      <c r="CU344">
        <f t="shared" si="218"/>
        <v>0</v>
      </c>
      <c r="CV344">
        <f>SUMIF(SmtRes!AQ597:'SmtRes'!AQ601,"=1",SmtRes!BU597:'SmtRes'!BU601)</f>
        <v>34.61</v>
      </c>
      <c r="CW344">
        <f>SUMIF(SmtRes!AQ597:'SmtRes'!AQ601,"=1",SmtRes!BV597:'SmtRes'!BV601)</f>
        <v>2</v>
      </c>
      <c r="CX344">
        <f t="shared" si="219"/>
        <v>0</v>
      </c>
      <c r="CY344">
        <f t="shared" si="220"/>
        <v>270.14190000000002</v>
      </c>
      <c r="CZ344">
        <f t="shared" si="221"/>
        <v>246.2518</v>
      </c>
      <c r="DC344" t="s">
        <v>3</v>
      </c>
      <c r="DD344" t="s">
        <v>135</v>
      </c>
      <c r="DE344" t="s">
        <v>3</v>
      </c>
      <c r="DF344" t="s">
        <v>3</v>
      </c>
      <c r="DG344" t="s">
        <v>3</v>
      </c>
      <c r="DH344" t="s">
        <v>3</v>
      </c>
      <c r="DI344" t="s">
        <v>3</v>
      </c>
      <c r="DJ344" t="s">
        <v>3</v>
      </c>
      <c r="DK344" t="s">
        <v>3</v>
      </c>
      <c r="DL344" t="s">
        <v>3</v>
      </c>
      <c r="DM344" t="s">
        <v>3</v>
      </c>
      <c r="DN344">
        <v>0</v>
      </c>
      <c r="DO344">
        <v>0</v>
      </c>
      <c r="DP344">
        <v>1</v>
      </c>
      <c r="DQ344">
        <v>1</v>
      </c>
      <c r="DU344">
        <v>1003</v>
      </c>
      <c r="DV344" t="s">
        <v>21</v>
      </c>
      <c r="DW344" t="s">
        <v>21</v>
      </c>
      <c r="DX344">
        <v>100</v>
      </c>
      <c r="DZ344" t="s">
        <v>3</v>
      </c>
      <c r="EA344" t="s">
        <v>3</v>
      </c>
      <c r="EB344" t="s">
        <v>3</v>
      </c>
      <c r="EC344" t="s">
        <v>3</v>
      </c>
      <c r="EE344">
        <v>416980069</v>
      </c>
      <c r="EF344">
        <v>2</v>
      </c>
      <c r="EG344" t="s">
        <v>40</v>
      </c>
      <c r="EH344">
        <v>21</v>
      </c>
      <c r="EI344" t="s">
        <v>520</v>
      </c>
      <c r="EJ344">
        <v>1</v>
      </c>
      <c r="EK344">
        <v>27001</v>
      </c>
      <c r="EL344" t="s">
        <v>520</v>
      </c>
      <c r="EM344" t="s">
        <v>521</v>
      </c>
      <c r="EO344" t="s">
        <v>3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34.61</v>
      </c>
      <c r="EX344">
        <v>2</v>
      </c>
      <c r="EY344">
        <v>0</v>
      </c>
      <c r="FQ344">
        <v>0</v>
      </c>
      <c r="FR344">
        <v>0</v>
      </c>
      <c r="FS344">
        <v>0</v>
      </c>
      <c r="FX344">
        <v>147</v>
      </c>
      <c r="FY344">
        <v>134</v>
      </c>
      <c r="GA344" t="s">
        <v>3</v>
      </c>
      <c r="GD344">
        <v>1</v>
      </c>
      <c r="GF344">
        <v>-1485357745</v>
      </c>
      <c r="GG344">
        <v>2</v>
      </c>
      <c r="GH344">
        <v>1</v>
      </c>
      <c r="GI344">
        <v>-2</v>
      </c>
      <c r="GJ344">
        <v>0</v>
      </c>
      <c r="GK344">
        <v>0</v>
      </c>
      <c r="GL344">
        <f t="shared" si="222"/>
        <v>0</v>
      </c>
      <c r="GM344">
        <f t="shared" si="223"/>
        <v>729.4</v>
      </c>
      <c r="GN344">
        <f t="shared" si="224"/>
        <v>729.4</v>
      </c>
      <c r="GO344">
        <f t="shared" si="225"/>
        <v>0</v>
      </c>
      <c r="GP344">
        <f t="shared" si="226"/>
        <v>0</v>
      </c>
      <c r="GR344">
        <v>0</v>
      </c>
      <c r="GS344">
        <v>0</v>
      </c>
      <c r="GT344">
        <v>0</v>
      </c>
      <c r="GU344" t="s">
        <v>3</v>
      </c>
      <c r="GV344">
        <f t="shared" si="227"/>
        <v>0</v>
      </c>
      <c r="GW344">
        <v>1</v>
      </c>
      <c r="GX344">
        <f t="shared" si="228"/>
        <v>0</v>
      </c>
      <c r="HA344">
        <v>0</v>
      </c>
      <c r="HB344">
        <v>0</v>
      </c>
      <c r="HC344">
        <f t="shared" si="229"/>
        <v>0</v>
      </c>
      <c r="HE344" t="s">
        <v>3</v>
      </c>
      <c r="HF344" t="s">
        <v>3</v>
      </c>
      <c r="HM344" t="s">
        <v>3</v>
      </c>
      <c r="HN344" t="s">
        <v>522</v>
      </c>
      <c r="HO344" t="s">
        <v>523</v>
      </c>
      <c r="HP344" t="s">
        <v>520</v>
      </c>
      <c r="HQ344" t="s">
        <v>520</v>
      </c>
      <c r="HS344">
        <v>0</v>
      </c>
      <c r="IK344">
        <v>0</v>
      </c>
    </row>
    <row r="345" spans="1:245" x14ac:dyDescent="0.2">
      <c r="A345">
        <v>18</v>
      </c>
      <c r="B345">
        <v>1</v>
      </c>
      <c r="C345">
        <v>601</v>
      </c>
      <c r="E345" t="s">
        <v>567</v>
      </c>
      <c r="F345" t="s">
        <v>166</v>
      </c>
      <c r="G345" t="s">
        <v>568</v>
      </c>
      <c r="H345" t="s">
        <v>211</v>
      </c>
      <c r="I345">
        <f>I344*J345</f>
        <v>0</v>
      </c>
      <c r="J345">
        <v>0</v>
      </c>
      <c r="K345">
        <v>100</v>
      </c>
      <c r="O345">
        <f t="shared" si="209"/>
        <v>0</v>
      </c>
      <c r="P345">
        <f>ROUND(CQ345*I345,2)</f>
        <v>0</v>
      </c>
      <c r="Q345">
        <f>ROUND(CR345*I345,2)</f>
        <v>0</v>
      </c>
      <c r="R345">
        <f>ROUND(CS345*I345,2)</f>
        <v>0</v>
      </c>
      <c r="S345">
        <f>ROUND(CT345*I345,2)</f>
        <v>0</v>
      </c>
      <c r="T345">
        <f t="shared" si="210"/>
        <v>0</v>
      </c>
      <c r="U345">
        <f>ROUND(CV345*I345,7)</f>
        <v>0</v>
      </c>
      <c r="V345">
        <f>ROUND(CW345*I345,7)</f>
        <v>0</v>
      </c>
      <c r="W345">
        <f t="shared" si="211"/>
        <v>0</v>
      </c>
      <c r="X345">
        <f t="shared" si="212"/>
        <v>0</v>
      </c>
      <c r="Y345">
        <f t="shared" si="213"/>
        <v>0</v>
      </c>
      <c r="AA345">
        <v>449016111</v>
      </c>
      <c r="AB345">
        <f t="shared" si="214"/>
        <v>0</v>
      </c>
      <c r="AC345">
        <f>ROUND((ES345),6)</f>
        <v>0</v>
      </c>
      <c r="AD345">
        <f>ROUND((((ET345)-(EU345))+AE345),6)</f>
        <v>0</v>
      </c>
      <c r="AE345">
        <f>ROUND((EU345),6)</f>
        <v>0</v>
      </c>
      <c r="AF345">
        <f>ROUND((EV345),6)</f>
        <v>0</v>
      </c>
      <c r="AG345">
        <f t="shared" si="215"/>
        <v>0</v>
      </c>
      <c r="AH345">
        <f>(EW345)</f>
        <v>0</v>
      </c>
      <c r="AI345">
        <f>(EX345)</f>
        <v>0</v>
      </c>
      <c r="AJ345">
        <f t="shared" si="216"/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147</v>
      </c>
      <c r="AU345">
        <v>134</v>
      </c>
      <c r="AV345">
        <v>1</v>
      </c>
      <c r="AW345">
        <v>1</v>
      </c>
      <c r="AZ345">
        <v>1</v>
      </c>
      <c r="BA345">
        <v>1</v>
      </c>
      <c r="BB345">
        <v>1</v>
      </c>
      <c r="BC345">
        <v>1</v>
      </c>
      <c r="BD345" t="s">
        <v>3</v>
      </c>
      <c r="BE345" t="s">
        <v>3</v>
      </c>
      <c r="BF345" t="s">
        <v>3</v>
      </c>
      <c r="BG345" t="s">
        <v>3</v>
      </c>
      <c r="BH345">
        <v>3</v>
      </c>
      <c r="BI345">
        <v>1</v>
      </c>
      <c r="BJ345" t="s">
        <v>3</v>
      </c>
      <c r="BM345">
        <v>27001</v>
      </c>
      <c r="BN345">
        <v>0</v>
      </c>
      <c r="BO345" t="s">
        <v>3</v>
      </c>
      <c r="BP345">
        <v>0</v>
      </c>
      <c r="BQ345">
        <v>2</v>
      </c>
      <c r="BR345">
        <v>0</v>
      </c>
      <c r="BS345">
        <v>1</v>
      </c>
      <c r="BT345">
        <v>1</v>
      </c>
      <c r="BU345">
        <v>1</v>
      </c>
      <c r="BV345">
        <v>1</v>
      </c>
      <c r="BW345">
        <v>1</v>
      </c>
      <c r="BX345">
        <v>1</v>
      </c>
      <c r="BY345" t="s">
        <v>3</v>
      </c>
      <c r="BZ345">
        <v>147</v>
      </c>
      <c r="CA345">
        <v>134</v>
      </c>
      <c r="CB345" t="s">
        <v>3</v>
      </c>
      <c r="CE345">
        <v>0</v>
      </c>
      <c r="CF345">
        <v>0</v>
      </c>
      <c r="CG345">
        <v>0</v>
      </c>
      <c r="CM345">
        <v>0</v>
      </c>
      <c r="CN345" t="s">
        <v>3</v>
      </c>
      <c r="CO345">
        <v>0</v>
      </c>
      <c r="CP345">
        <f t="shared" si="217"/>
        <v>0</v>
      </c>
      <c r="CQ345">
        <f>ROUND(AL345*BC345,2)</f>
        <v>0</v>
      </c>
      <c r="CR345">
        <f>ROUND(AM345*BB345,2)</f>
        <v>0</v>
      </c>
      <c r="CS345">
        <f>ROUND(AN345*BS345,2)</f>
        <v>0</v>
      </c>
      <c r="CT345">
        <f>ROUND(AO345*BA345,2)</f>
        <v>0</v>
      </c>
      <c r="CU345">
        <f t="shared" si="218"/>
        <v>0</v>
      </c>
      <c r="CV345">
        <f>AH345</f>
        <v>0</v>
      </c>
      <c r="CW345">
        <f>AI345</f>
        <v>0</v>
      </c>
      <c r="CX345">
        <f t="shared" si="219"/>
        <v>0</v>
      </c>
      <c r="CY345">
        <f t="shared" si="220"/>
        <v>0</v>
      </c>
      <c r="CZ345">
        <f t="shared" si="221"/>
        <v>0</v>
      </c>
      <c r="DC345" t="s">
        <v>3</v>
      </c>
      <c r="DD345" t="s">
        <v>3</v>
      </c>
      <c r="DE345" t="s">
        <v>3</v>
      </c>
      <c r="DF345" t="s">
        <v>3</v>
      </c>
      <c r="DG345" t="s">
        <v>3</v>
      </c>
      <c r="DH345" t="s">
        <v>3</v>
      </c>
      <c r="DI345" t="s">
        <v>3</v>
      </c>
      <c r="DJ345" t="s">
        <v>3</v>
      </c>
      <c r="DK345" t="s">
        <v>3</v>
      </c>
      <c r="DL345" t="s">
        <v>3</v>
      </c>
      <c r="DM345" t="s">
        <v>3</v>
      </c>
      <c r="DN345">
        <v>0</v>
      </c>
      <c r="DO345">
        <v>0</v>
      </c>
      <c r="DP345">
        <v>1</v>
      </c>
      <c r="DQ345">
        <v>1</v>
      </c>
      <c r="DU345">
        <v>1003</v>
      </c>
      <c r="DV345" t="s">
        <v>211</v>
      </c>
      <c r="DW345" t="s">
        <v>211</v>
      </c>
      <c r="DX345">
        <v>1</v>
      </c>
      <c r="DZ345" t="s">
        <v>3</v>
      </c>
      <c r="EA345" t="s">
        <v>3</v>
      </c>
      <c r="EB345" t="s">
        <v>3</v>
      </c>
      <c r="EC345" t="s">
        <v>3</v>
      </c>
      <c r="EE345">
        <v>416980069</v>
      </c>
      <c r="EF345">
        <v>2</v>
      </c>
      <c r="EG345" t="s">
        <v>40</v>
      </c>
      <c r="EH345">
        <v>21</v>
      </c>
      <c r="EI345" t="s">
        <v>520</v>
      </c>
      <c r="EJ345">
        <v>1</v>
      </c>
      <c r="EK345">
        <v>27001</v>
      </c>
      <c r="EL345" t="s">
        <v>520</v>
      </c>
      <c r="EM345" t="s">
        <v>521</v>
      </c>
      <c r="EO345" t="s">
        <v>3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FQ345">
        <v>0</v>
      </c>
      <c r="FR345">
        <v>0</v>
      </c>
      <c r="FS345">
        <v>0</v>
      </c>
      <c r="FX345">
        <v>147</v>
      </c>
      <c r="FY345">
        <v>134</v>
      </c>
      <c r="GA345" t="s">
        <v>3</v>
      </c>
      <c r="GD345">
        <v>1</v>
      </c>
      <c r="GF345">
        <v>-1822408899</v>
      </c>
      <c r="GG345">
        <v>2</v>
      </c>
      <c r="GH345">
        <v>1</v>
      </c>
      <c r="GI345">
        <v>-2</v>
      </c>
      <c r="GJ345">
        <v>0</v>
      </c>
      <c r="GK345">
        <v>0</v>
      </c>
      <c r="GL345">
        <f t="shared" si="222"/>
        <v>0</v>
      </c>
      <c r="GM345">
        <f t="shared" si="223"/>
        <v>0</v>
      </c>
      <c r="GN345">
        <f t="shared" si="224"/>
        <v>0</v>
      </c>
      <c r="GO345">
        <f t="shared" si="225"/>
        <v>0</v>
      </c>
      <c r="GP345">
        <f t="shared" si="226"/>
        <v>0</v>
      </c>
      <c r="GR345">
        <v>0</v>
      </c>
      <c r="GS345">
        <v>0</v>
      </c>
      <c r="GT345">
        <v>0</v>
      </c>
      <c r="GU345" t="s">
        <v>3</v>
      </c>
      <c r="GV345">
        <f t="shared" si="227"/>
        <v>0</v>
      </c>
      <c r="GW345">
        <v>1</v>
      </c>
      <c r="GX345">
        <f t="shared" si="228"/>
        <v>0</v>
      </c>
      <c r="HA345">
        <v>0</v>
      </c>
      <c r="HB345">
        <v>0</v>
      </c>
      <c r="HC345">
        <f t="shared" si="229"/>
        <v>0</v>
      </c>
      <c r="HE345" t="s">
        <v>3</v>
      </c>
      <c r="HF345" t="s">
        <v>3</v>
      </c>
      <c r="HM345" t="s">
        <v>135</v>
      </c>
      <c r="HN345" t="s">
        <v>522</v>
      </c>
      <c r="HO345" t="s">
        <v>523</v>
      </c>
      <c r="HP345" t="s">
        <v>520</v>
      </c>
      <c r="HQ345" t="s">
        <v>520</v>
      </c>
      <c r="HS345">
        <v>0</v>
      </c>
      <c r="IK345">
        <v>0</v>
      </c>
    </row>
    <row r="346" spans="1:245" x14ac:dyDescent="0.2">
      <c r="A346">
        <v>17</v>
      </c>
      <c r="B346">
        <v>1</v>
      </c>
      <c r="C346">
        <f>ROW(SmtRes!A606)</f>
        <v>606</v>
      </c>
      <c r="D346">
        <f>ROW(EtalonRes!A609)</f>
        <v>609</v>
      </c>
      <c r="E346" t="s">
        <v>569</v>
      </c>
      <c r="F346" t="s">
        <v>570</v>
      </c>
      <c r="G346" t="s">
        <v>571</v>
      </c>
      <c r="H346" t="s">
        <v>21</v>
      </c>
      <c r="I346">
        <f>ROUND(1/100,7)</f>
        <v>0.01</v>
      </c>
      <c r="J346">
        <v>0</v>
      </c>
      <c r="K346">
        <f>ROUND(1/100,7)</f>
        <v>0.01</v>
      </c>
      <c r="O346">
        <f t="shared" si="209"/>
        <v>156.35</v>
      </c>
      <c r="P346">
        <f>SUMIF(SmtRes!AQ602:'SmtRes'!AQ606,"=1",SmtRes!DF602:'SmtRes'!DF606)</f>
        <v>0</v>
      </c>
      <c r="Q346">
        <f>SUMIF(SmtRes!AQ602:'SmtRes'!AQ606,"=1",SmtRes!DG602:'SmtRes'!DG606)</f>
        <v>17.37</v>
      </c>
      <c r="R346">
        <f>SUMIF(SmtRes!AQ602:'SmtRes'!AQ606,"=1",SmtRes!DH602:'SmtRes'!DH606)</f>
        <v>7.17</v>
      </c>
      <c r="S346">
        <f>SUMIF(SmtRes!AQ602:'SmtRes'!AQ606,"=1",SmtRes!DI602:'SmtRes'!DI606)</f>
        <v>131.81</v>
      </c>
      <c r="T346">
        <f t="shared" si="210"/>
        <v>0</v>
      </c>
      <c r="U346">
        <f>SUMIF(SmtRes!AQ602:'SmtRes'!AQ606,"=1",SmtRes!CV602:'SmtRes'!CV606)</f>
        <v>0.26500000000000001</v>
      </c>
      <c r="V346">
        <f>SUMIF(SmtRes!AQ602:'SmtRes'!AQ606,"=1",SmtRes!CW602:'SmtRes'!CW606)</f>
        <v>1.2500000000000001E-2</v>
      </c>
      <c r="W346">
        <f t="shared" si="211"/>
        <v>0</v>
      </c>
      <c r="X346">
        <f t="shared" si="212"/>
        <v>204.3</v>
      </c>
      <c r="Y346">
        <f t="shared" si="213"/>
        <v>186.23</v>
      </c>
      <c r="AA346">
        <v>449016111</v>
      </c>
      <c r="AB346">
        <f t="shared" si="214"/>
        <v>14530.2521</v>
      </c>
      <c r="AC346">
        <f>ROUND((0),6)</f>
        <v>0</v>
      </c>
      <c r="AD346">
        <f>ROUND((((SUM(SmtRes!BR602:'SmtRes'!BR606))-(SUM(SmtRes!BS602:'SmtRes'!BS606)))+AE346),6)</f>
        <v>1349.1521</v>
      </c>
      <c r="AE346">
        <f>ROUND((SUM(SmtRes!BS602:'SmtRes'!BS606)),6)</f>
        <v>716.49850000000004</v>
      </c>
      <c r="AF346">
        <f>ROUND((SUM(SmtRes!BT602:'SmtRes'!BT606)),6)</f>
        <v>13181.1</v>
      </c>
      <c r="AG346">
        <f t="shared" si="215"/>
        <v>0</v>
      </c>
      <c r="AH346">
        <f>(SUM(SmtRes!BU602:'SmtRes'!BU606))</f>
        <v>26.5</v>
      </c>
      <c r="AI346">
        <f>(SUM(SmtRes!BV602:'SmtRes'!BV606))</f>
        <v>1.25</v>
      </c>
      <c r="AJ346">
        <f t="shared" si="216"/>
        <v>0</v>
      </c>
      <c r="AK346">
        <v>15246.750599999998</v>
      </c>
      <c r="AL346">
        <v>0</v>
      </c>
      <c r="AM346">
        <v>1349.1521</v>
      </c>
      <c r="AN346">
        <v>716.49850000000004</v>
      </c>
      <c r="AO346">
        <v>13181.099999999999</v>
      </c>
      <c r="AP346">
        <v>0</v>
      </c>
      <c r="AQ346">
        <v>26.5</v>
      </c>
      <c r="AR346">
        <v>1.25</v>
      </c>
      <c r="AS346">
        <v>0</v>
      </c>
      <c r="AT346">
        <v>147</v>
      </c>
      <c r="AU346">
        <v>134</v>
      </c>
      <c r="AV346">
        <v>1</v>
      </c>
      <c r="AW346">
        <v>1</v>
      </c>
      <c r="AZ346">
        <v>1</v>
      </c>
      <c r="BA346">
        <v>1</v>
      </c>
      <c r="BB346">
        <v>1</v>
      </c>
      <c r="BC346">
        <v>1</v>
      </c>
      <c r="BD346" t="s">
        <v>3</v>
      </c>
      <c r="BE346" t="s">
        <v>3</v>
      </c>
      <c r="BF346" t="s">
        <v>3</v>
      </c>
      <c r="BG346" t="s">
        <v>3</v>
      </c>
      <c r="BH346">
        <v>0</v>
      </c>
      <c r="BI346">
        <v>1</v>
      </c>
      <c r="BJ346" t="s">
        <v>572</v>
      </c>
      <c r="BM346">
        <v>27001</v>
      </c>
      <c r="BN346">
        <v>0</v>
      </c>
      <c r="BO346" t="s">
        <v>3</v>
      </c>
      <c r="BP346">
        <v>0</v>
      </c>
      <c r="BQ346">
        <v>2</v>
      </c>
      <c r="BR346">
        <v>0</v>
      </c>
      <c r="BS346">
        <v>1</v>
      </c>
      <c r="BT346">
        <v>1</v>
      </c>
      <c r="BU346">
        <v>1</v>
      </c>
      <c r="BV346">
        <v>1</v>
      </c>
      <c r="BW346">
        <v>1</v>
      </c>
      <c r="BX346">
        <v>1</v>
      </c>
      <c r="BY346" t="s">
        <v>3</v>
      </c>
      <c r="BZ346">
        <v>147</v>
      </c>
      <c r="CA346">
        <v>134</v>
      </c>
      <c r="CB346" t="s">
        <v>3</v>
      </c>
      <c r="CE346">
        <v>0</v>
      </c>
      <c r="CF346">
        <v>0</v>
      </c>
      <c r="CG346">
        <v>0</v>
      </c>
      <c r="CM346">
        <v>0</v>
      </c>
      <c r="CN346" t="s">
        <v>3</v>
      </c>
      <c r="CO346">
        <v>0</v>
      </c>
      <c r="CP346">
        <f t="shared" si="217"/>
        <v>156.35</v>
      </c>
      <c r="CQ346">
        <f>SUMIF(SmtRes!AQ602:'SmtRes'!AQ606,"=1",SmtRes!AA602:'SmtRes'!AA606)</f>
        <v>0</v>
      </c>
      <c r="CR346">
        <f>SUMIF(SmtRes!AQ602:'SmtRes'!AQ606,"=1",SmtRes!AB602:'SmtRes'!AB606)</f>
        <v>2908.83</v>
      </c>
      <c r="CS346">
        <f>SUMIF(SmtRes!AQ602:'SmtRes'!AQ606,"=1",SmtRes!AC602:'SmtRes'!AC606)</f>
        <v>1159.93</v>
      </c>
      <c r="CT346">
        <f>SUMIF(SmtRes!AQ602:'SmtRes'!AQ606,"=1",SmtRes!AD602:'SmtRes'!AD606)</f>
        <v>497.4</v>
      </c>
      <c r="CU346">
        <f t="shared" si="218"/>
        <v>0</v>
      </c>
      <c r="CV346">
        <f>SUMIF(SmtRes!AQ602:'SmtRes'!AQ606,"=1",SmtRes!BU602:'SmtRes'!BU606)</f>
        <v>26.5</v>
      </c>
      <c r="CW346">
        <f>SUMIF(SmtRes!AQ602:'SmtRes'!AQ606,"=1",SmtRes!BV602:'SmtRes'!BV606)</f>
        <v>1.25</v>
      </c>
      <c r="CX346">
        <f t="shared" si="219"/>
        <v>0</v>
      </c>
      <c r="CY346">
        <f t="shared" si="220"/>
        <v>204.30059999999997</v>
      </c>
      <c r="CZ346">
        <f t="shared" si="221"/>
        <v>186.23320000000001</v>
      </c>
      <c r="DC346" t="s">
        <v>3</v>
      </c>
      <c r="DD346" t="s">
        <v>135</v>
      </c>
      <c r="DE346" t="s">
        <v>3</v>
      </c>
      <c r="DF346" t="s">
        <v>3</v>
      </c>
      <c r="DG346" t="s">
        <v>3</v>
      </c>
      <c r="DH346" t="s">
        <v>3</v>
      </c>
      <c r="DI346" t="s">
        <v>3</v>
      </c>
      <c r="DJ346" t="s">
        <v>3</v>
      </c>
      <c r="DK346" t="s">
        <v>3</v>
      </c>
      <c r="DL346" t="s">
        <v>3</v>
      </c>
      <c r="DM346" t="s">
        <v>3</v>
      </c>
      <c r="DN346">
        <v>0</v>
      </c>
      <c r="DO346">
        <v>0</v>
      </c>
      <c r="DP346">
        <v>1</v>
      </c>
      <c r="DQ346">
        <v>1</v>
      </c>
      <c r="DU346">
        <v>1003</v>
      </c>
      <c r="DV346" t="s">
        <v>21</v>
      </c>
      <c r="DW346" t="s">
        <v>21</v>
      </c>
      <c r="DX346">
        <v>100</v>
      </c>
      <c r="DZ346" t="s">
        <v>3</v>
      </c>
      <c r="EA346" t="s">
        <v>3</v>
      </c>
      <c r="EB346" t="s">
        <v>3</v>
      </c>
      <c r="EC346" t="s">
        <v>3</v>
      </c>
      <c r="EE346">
        <v>416980069</v>
      </c>
      <c r="EF346">
        <v>2</v>
      </c>
      <c r="EG346" t="s">
        <v>40</v>
      </c>
      <c r="EH346">
        <v>21</v>
      </c>
      <c r="EI346" t="s">
        <v>520</v>
      </c>
      <c r="EJ346">
        <v>1</v>
      </c>
      <c r="EK346">
        <v>27001</v>
      </c>
      <c r="EL346" t="s">
        <v>520</v>
      </c>
      <c r="EM346" t="s">
        <v>521</v>
      </c>
      <c r="EO346" t="s">
        <v>3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26.5</v>
      </c>
      <c r="EX346">
        <v>1.25</v>
      </c>
      <c r="EY346">
        <v>0</v>
      </c>
      <c r="FQ346">
        <v>0</v>
      </c>
      <c r="FR346">
        <v>0</v>
      </c>
      <c r="FS346">
        <v>0</v>
      </c>
      <c r="FX346">
        <v>147</v>
      </c>
      <c r="FY346">
        <v>134</v>
      </c>
      <c r="GA346" t="s">
        <v>3</v>
      </c>
      <c r="GD346">
        <v>1</v>
      </c>
      <c r="GF346">
        <v>-595670535</v>
      </c>
      <c r="GG346">
        <v>2</v>
      </c>
      <c r="GH346">
        <v>1</v>
      </c>
      <c r="GI346">
        <v>-2</v>
      </c>
      <c r="GJ346">
        <v>0</v>
      </c>
      <c r="GK346">
        <v>0</v>
      </c>
      <c r="GL346">
        <f t="shared" si="222"/>
        <v>0</v>
      </c>
      <c r="GM346">
        <f t="shared" si="223"/>
        <v>546.88</v>
      </c>
      <c r="GN346">
        <f t="shared" si="224"/>
        <v>546.88</v>
      </c>
      <c r="GO346">
        <f t="shared" si="225"/>
        <v>0</v>
      </c>
      <c r="GP346">
        <f t="shared" si="226"/>
        <v>0</v>
      </c>
      <c r="GR346">
        <v>0</v>
      </c>
      <c r="GS346">
        <v>0</v>
      </c>
      <c r="GT346">
        <v>0</v>
      </c>
      <c r="GU346" t="s">
        <v>3</v>
      </c>
      <c r="GV346">
        <f t="shared" si="227"/>
        <v>0</v>
      </c>
      <c r="GW346">
        <v>1</v>
      </c>
      <c r="GX346">
        <f t="shared" si="228"/>
        <v>0</v>
      </c>
      <c r="HA346">
        <v>0</v>
      </c>
      <c r="HB346">
        <v>0</v>
      </c>
      <c r="HC346">
        <f t="shared" si="229"/>
        <v>0</v>
      </c>
      <c r="HE346" t="s">
        <v>3</v>
      </c>
      <c r="HF346" t="s">
        <v>3</v>
      </c>
      <c r="HM346" t="s">
        <v>3</v>
      </c>
      <c r="HN346" t="s">
        <v>522</v>
      </c>
      <c r="HO346" t="s">
        <v>523</v>
      </c>
      <c r="HP346" t="s">
        <v>520</v>
      </c>
      <c r="HQ346" t="s">
        <v>520</v>
      </c>
      <c r="HS346">
        <v>0</v>
      </c>
      <c r="IK346">
        <v>0</v>
      </c>
    </row>
    <row r="347" spans="1:245" x14ac:dyDescent="0.2">
      <c r="A347">
        <v>18</v>
      </c>
      <c r="B347">
        <v>1</v>
      </c>
      <c r="C347">
        <v>606</v>
      </c>
      <c r="E347" t="s">
        <v>573</v>
      </c>
      <c r="F347" t="s">
        <v>166</v>
      </c>
      <c r="G347" t="s">
        <v>574</v>
      </c>
      <c r="H347" t="s">
        <v>211</v>
      </c>
      <c r="I347">
        <f>I346*J347</f>
        <v>0</v>
      </c>
      <c r="J347">
        <v>0</v>
      </c>
      <c r="K347">
        <v>100</v>
      </c>
      <c r="O347">
        <f t="shared" ref="O347:O367" si="236">ROUND(CP347,2)</f>
        <v>0</v>
      </c>
      <c r="P347">
        <f>ROUND(CQ347*I347,2)</f>
        <v>0</v>
      </c>
      <c r="Q347">
        <f>ROUND(CR347*I347,2)</f>
        <v>0</v>
      </c>
      <c r="R347">
        <f>ROUND(CS347*I347,2)</f>
        <v>0</v>
      </c>
      <c r="S347">
        <f>ROUND(CT347*I347,2)</f>
        <v>0</v>
      </c>
      <c r="T347">
        <f t="shared" ref="T347:T367" si="237">ROUND(CU347*I347,2)</f>
        <v>0</v>
      </c>
      <c r="U347">
        <f>ROUND(CV347*I347,7)</f>
        <v>0</v>
      </c>
      <c r="V347">
        <f>ROUND(CW347*I347,7)</f>
        <v>0</v>
      </c>
      <c r="W347">
        <f t="shared" ref="W347:W367" si="238">ROUND(CX347*I347,2)</f>
        <v>0</v>
      </c>
      <c r="X347">
        <f t="shared" ref="X347:X367" si="239">ROUND(CY347,2)</f>
        <v>0</v>
      </c>
      <c r="Y347">
        <f t="shared" ref="Y347:Y367" si="240">ROUND(CZ347,2)</f>
        <v>0</v>
      </c>
      <c r="AA347">
        <v>449016111</v>
      </c>
      <c r="AB347">
        <f t="shared" ref="AB347:AB367" si="241">ROUND((AC347+AD347+AF347),6)</f>
        <v>0</v>
      </c>
      <c r="AC347">
        <f>ROUND((ES347),6)</f>
        <v>0</v>
      </c>
      <c r="AD347">
        <f>ROUND((((ET347)-(EU347))+AE347),6)</f>
        <v>0</v>
      </c>
      <c r="AE347">
        <f>ROUND((EU347),6)</f>
        <v>0</v>
      </c>
      <c r="AF347">
        <f>ROUND((EV347),6)</f>
        <v>0</v>
      </c>
      <c r="AG347">
        <f t="shared" ref="AG347:AG367" si="242">ROUND((AP347),6)</f>
        <v>0</v>
      </c>
      <c r="AH347">
        <f>(EW347)</f>
        <v>0</v>
      </c>
      <c r="AI347">
        <f>(EX347)</f>
        <v>0</v>
      </c>
      <c r="AJ347">
        <f t="shared" ref="AJ347:AJ367" si="243">(AS347)</f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147</v>
      </c>
      <c r="AU347">
        <v>134</v>
      </c>
      <c r="AV347">
        <v>1</v>
      </c>
      <c r="AW347">
        <v>1</v>
      </c>
      <c r="AZ347">
        <v>1</v>
      </c>
      <c r="BA347">
        <v>1</v>
      </c>
      <c r="BB347">
        <v>1</v>
      </c>
      <c r="BC347">
        <v>1</v>
      </c>
      <c r="BD347" t="s">
        <v>3</v>
      </c>
      <c r="BE347" t="s">
        <v>3</v>
      </c>
      <c r="BF347" t="s">
        <v>3</v>
      </c>
      <c r="BG347" t="s">
        <v>3</v>
      </c>
      <c r="BH347">
        <v>3</v>
      </c>
      <c r="BI347">
        <v>1</v>
      </c>
      <c r="BJ347" t="s">
        <v>3</v>
      </c>
      <c r="BM347">
        <v>27001</v>
      </c>
      <c r="BN347">
        <v>0</v>
      </c>
      <c r="BO347" t="s">
        <v>3</v>
      </c>
      <c r="BP347">
        <v>0</v>
      </c>
      <c r="BQ347">
        <v>2</v>
      </c>
      <c r="BR347">
        <v>0</v>
      </c>
      <c r="BS347">
        <v>1</v>
      </c>
      <c r="BT347">
        <v>1</v>
      </c>
      <c r="BU347">
        <v>1</v>
      </c>
      <c r="BV347">
        <v>1</v>
      </c>
      <c r="BW347">
        <v>1</v>
      </c>
      <c r="BX347">
        <v>1</v>
      </c>
      <c r="BY347" t="s">
        <v>3</v>
      </c>
      <c r="BZ347">
        <v>147</v>
      </c>
      <c r="CA347">
        <v>134</v>
      </c>
      <c r="CB347" t="s">
        <v>3</v>
      </c>
      <c r="CE347">
        <v>0</v>
      </c>
      <c r="CF347">
        <v>0</v>
      </c>
      <c r="CG347">
        <v>0</v>
      </c>
      <c r="CM347">
        <v>0</v>
      </c>
      <c r="CN347" t="s">
        <v>3</v>
      </c>
      <c r="CO347">
        <v>0</v>
      </c>
      <c r="CP347">
        <f t="shared" ref="CP347:CP367" si="244">(P347+Q347+S347+R347)</f>
        <v>0</v>
      </c>
      <c r="CQ347">
        <f>ROUND(AL347*BC347,2)</f>
        <v>0</v>
      </c>
      <c r="CR347">
        <f>ROUND(AM347*BB347,2)</f>
        <v>0</v>
      </c>
      <c r="CS347">
        <f>ROUND(AN347*BS347,2)</f>
        <v>0</v>
      </c>
      <c r="CT347">
        <f>ROUND(AO347*BA347,2)</f>
        <v>0</v>
      </c>
      <c r="CU347">
        <f t="shared" ref="CU347:CU367" si="245">AG347</f>
        <v>0</v>
      </c>
      <c r="CV347">
        <f>AH347</f>
        <v>0</v>
      </c>
      <c r="CW347">
        <f>AI347</f>
        <v>0</v>
      </c>
      <c r="CX347">
        <f t="shared" ref="CX347:CX367" si="246">AJ347</f>
        <v>0</v>
      </c>
      <c r="CY347">
        <f t="shared" ref="CY347:CY367" si="247">(((S347+R347)*AT347)/100)</f>
        <v>0</v>
      </c>
      <c r="CZ347">
        <f t="shared" ref="CZ347:CZ367" si="248">(((S347+R347)*AU347)/100)</f>
        <v>0</v>
      </c>
      <c r="DC347" t="s">
        <v>3</v>
      </c>
      <c r="DD347" t="s">
        <v>3</v>
      </c>
      <c r="DE347" t="s">
        <v>3</v>
      </c>
      <c r="DF347" t="s">
        <v>3</v>
      </c>
      <c r="DG347" t="s">
        <v>3</v>
      </c>
      <c r="DH347" t="s">
        <v>3</v>
      </c>
      <c r="DI347" t="s">
        <v>3</v>
      </c>
      <c r="DJ347" t="s">
        <v>3</v>
      </c>
      <c r="DK347" t="s">
        <v>3</v>
      </c>
      <c r="DL347" t="s">
        <v>3</v>
      </c>
      <c r="DM347" t="s">
        <v>3</v>
      </c>
      <c r="DN347">
        <v>0</v>
      </c>
      <c r="DO347">
        <v>0</v>
      </c>
      <c r="DP347">
        <v>1</v>
      </c>
      <c r="DQ347">
        <v>1</v>
      </c>
      <c r="DU347">
        <v>1003</v>
      </c>
      <c r="DV347" t="s">
        <v>211</v>
      </c>
      <c r="DW347" t="s">
        <v>211</v>
      </c>
      <c r="DX347">
        <v>1</v>
      </c>
      <c r="DZ347" t="s">
        <v>3</v>
      </c>
      <c r="EA347" t="s">
        <v>3</v>
      </c>
      <c r="EB347" t="s">
        <v>3</v>
      </c>
      <c r="EC347" t="s">
        <v>3</v>
      </c>
      <c r="EE347">
        <v>416980069</v>
      </c>
      <c r="EF347">
        <v>2</v>
      </c>
      <c r="EG347" t="s">
        <v>40</v>
      </c>
      <c r="EH347">
        <v>21</v>
      </c>
      <c r="EI347" t="s">
        <v>520</v>
      </c>
      <c r="EJ347">
        <v>1</v>
      </c>
      <c r="EK347">
        <v>27001</v>
      </c>
      <c r="EL347" t="s">
        <v>520</v>
      </c>
      <c r="EM347" t="s">
        <v>521</v>
      </c>
      <c r="EO347" t="s">
        <v>3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FQ347">
        <v>0</v>
      </c>
      <c r="FR347">
        <v>0</v>
      </c>
      <c r="FS347">
        <v>0</v>
      </c>
      <c r="FX347">
        <v>147</v>
      </c>
      <c r="FY347">
        <v>134</v>
      </c>
      <c r="GA347" t="s">
        <v>3</v>
      </c>
      <c r="GD347">
        <v>1</v>
      </c>
      <c r="GF347">
        <v>655783409</v>
      </c>
      <c r="GG347">
        <v>2</v>
      </c>
      <c r="GH347">
        <v>1</v>
      </c>
      <c r="GI347">
        <v>-2</v>
      </c>
      <c r="GJ347">
        <v>0</v>
      </c>
      <c r="GK347">
        <v>0</v>
      </c>
      <c r="GL347">
        <f t="shared" ref="GL347:GL367" si="249">ROUND(IF(AND(BH347=3,BI347=3,FS347&lt;&gt;0),P347,0),2)</f>
        <v>0</v>
      </c>
      <c r="GM347">
        <f t="shared" ref="GM347:GM367" si="250">ROUND(O347+X347+Y347,2)+GX347</f>
        <v>0</v>
      </c>
      <c r="GN347">
        <f t="shared" ref="GN347:GN367" si="251">IF(OR(BI347=0,BI347=1),GM347-GX347,0)</f>
        <v>0</v>
      </c>
      <c r="GO347">
        <f t="shared" ref="GO347:GO367" si="252">IF(BI347=2,GM347-GX347,0)</f>
        <v>0</v>
      </c>
      <c r="GP347">
        <f t="shared" ref="GP347:GP367" si="253">IF(BI347=4,GM347-GX347,0)</f>
        <v>0</v>
      </c>
      <c r="GR347">
        <v>0</v>
      </c>
      <c r="GS347">
        <v>0</v>
      </c>
      <c r="GT347">
        <v>0</v>
      </c>
      <c r="GU347" t="s">
        <v>3</v>
      </c>
      <c r="GV347">
        <f t="shared" ref="GV347:GV367" si="254">ROUND((GT347),6)</f>
        <v>0</v>
      </c>
      <c r="GW347">
        <v>1</v>
      </c>
      <c r="GX347">
        <f t="shared" ref="GX347:GX367" si="255">ROUND(HC347*I347,2)</f>
        <v>0</v>
      </c>
      <c r="HA347">
        <v>0</v>
      </c>
      <c r="HB347">
        <v>0</v>
      </c>
      <c r="HC347">
        <f t="shared" ref="HC347:HC367" si="256">GV347*GW347</f>
        <v>0</v>
      </c>
      <c r="HE347" t="s">
        <v>3</v>
      </c>
      <c r="HF347" t="s">
        <v>3</v>
      </c>
      <c r="HM347" t="s">
        <v>135</v>
      </c>
      <c r="HN347" t="s">
        <v>522</v>
      </c>
      <c r="HO347" t="s">
        <v>523</v>
      </c>
      <c r="HP347" t="s">
        <v>520</v>
      </c>
      <c r="HQ347" t="s">
        <v>520</v>
      </c>
      <c r="HS347">
        <v>0</v>
      </c>
      <c r="IK347">
        <v>0</v>
      </c>
    </row>
    <row r="348" spans="1:245" x14ac:dyDescent="0.2">
      <c r="A348">
        <v>17</v>
      </c>
      <c r="B348">
        <v>1</v>
      </c>
      <c r="C348">
        <f>ROW(SmtRes!A620)</f>
        <v>620</v>
      </c>
      <c r="D348">
        <f>ROW(EtalonRes!A623)</f>
        <v>623</v>
      </c>
      <c r="E348" t="s">
        <v>575</v>
      </c>
      <c r="F348" t="s">
        <v>576</v>
      </c>
      <c r="G348" t="s">
        <v>577</v>
      </c>
      <c r="H348" t="s">
        <v>168</v>
      </c>
      <c r="I348">
        <v>1</v>
      </c>
      <c r="J348">
        <v>0</v>
      </c>
      <c r="K348">
        <v>1</v>
      </c>
      <c r="O348">
        <f t="shared" si="236"/>
        <v>12306.38</v>
      </c>
      <c r="P348">
        <f>SUMIF(SmtRes!AQ607:'SmtRes'!AQ620,"=1",SmtRes!DF607:'SmtRes'!DF620)</f>
        <v>0</v>
      </c>
      <c r="Q348">
        <f>SUMIF(SmtRes!AQ607:'SmtRes'!AQ620,"=1",SmtRes!DG607:'SmtRes'!DG620)</f>
        <v>567</v>
      </c>
      <c r="R348">
        <f>SUMIF(SmtRes!AQ607:'SmtRes'!AQ620,"=1",SmtRes!DH607:'SmtRes'!DH620)</f>
        <v>1267.33</v>
      </c>
      <c r="S348">
        <f>SUMIF(SmtRes!AQ607:'SmtRes'!AQ620,"=1",SmtRes!DI607:'SmtRes'!DI620)</f>
        <v>10472.049999999999</v>
      </c>
      <c r="T348">
        <f t="shared" si="237"/>
        <v>0</v>
      </c>
      <c r="U348">
        <f>SUMIF(SmtRes!AQ607:'SmtRes'!AQ620,"=1",SmtRes!CV607:'SmtRes'!CV620)</f>
        <v>22.61</v>
      </c>
      <c r="V348">
        <f>SUMIF(SmtRes!AQ607:'SmtRes'!AQ620,"=1",SmtRes!CW607:'SmtRes'!CW620)</f>
        <v>2.58</v>
      </c>
      <c r="W348">
        <f t="shared" si="238"/>
        <v>0</v>
      </c>
      <c r="X348">
        <f t="shared" si="239"/>
        <v>10917.62</v>
      </c>
      <c r="Y348">
        <f t="shared" si="240"/>
        <v>7278.42</v>
      </c>
      <c r="AA348">
        <v>449016111</v>
      </c>
      <c r="AB348">
        <f t="shared" si="241"/>
        <v>10891.114</v>
      </c>
      <c r="AC348">
        <f>ROUND((0),6)</f>
        <v>0</v>
      </c>
      <c r="AD348">
        <f>ROUND((((SUM(SmtRes!BR607:'SmtRes'!BR620))-(SUM(SmtRes!BS607:'SmtRes'!BS620)))+AE348),6)</f>
        <v>419.06639999999999</v>
      </c>
      <c r="AE348">
        <f>ROUND((SUM(SmtRes!BS607:'SmtRes'!BS620)),6)</f>
        <v>1267.3308</v>
      </c>
      <c r="AF348">
        <f>ROUND((SUM(SmtRes!BT607:'SmtRes'!BT620)),6)</f>
        <v>10472.0476</v>
      </c>
      <c r="AG348">
        <f t="shared" si="242"/>
        <v>0</v>
      </c>
      <c r="AH348">
        <f>(SUM(SmtRes!BU607:'SmtRes'!BU620))</f>
        <v>22.61</v>
      </c>
      <c r="AI348">
        <f>(SUM(SmtRes!BV607:'SmtRes'!BV620))</f>
        <v>2.58</v>
      </c>
      <c r="AJ348">
        <f t="shared" si="243"/>
        <v>0</v>
      </c>
      <c r="AK348">
        <v>12553.069863999999</v>
      </c>
      <c r="AL348">
        <v>394.62506400000001</v>
      </c>
      <c r="AM348">
        <v>419.06639999999999</v>
      </c>
      <c r="AN348">
        <v>1267.3308</v>
      </c>
      <c r="AO348">
        <v>10472.0476</v>
      </c>
      <c r="AP348">
        <v>0</v>
      </c>
      <c r="AQ348">
        <v>22.61</v>
      </c>
      <c r="AR348">
        <v>2.58</v>
      </c>
      <c r="AS348">
        <v>0</v>
      </c>
      <c r="AT348">
        <v>93</v>
      </c>
      <c r="AU348">
        <v>62</v>
      </c>
      <c r="AV348">
        <v>1</v>
      </c>
      <c r="AW348">
        <v>1</v>
      </c>
      <c r="AZ348">
        <v>1</v>
      </c>
      <c r="BA348">
        <v>1</v>
      </c>
      <c r="BB348">
        <v>1</v>
      </c>
      <c r="BC348">
        <v>1</v>
      </c>
      <c r="BD348" t="s">
        <v>3</v>
      </c>
      <c r="BE348" t="s">
        <v>3</v>
      </c>
      <c r="BF348" t="s">
        <v>3</v>
      </c>
      <c r="BG348" t="s">
        <v>3</v>
      </c>
      <c r="BH348">
        <v>0</v>
      </c>
      <c r="BI348">
        <v>1</v>
      </c>
      <c r="BJ348" t="s">
        <v>578</v>
      </c>
      <c r="BM348">
        <v>9001</v>
      </c>
      <c r="BN348">
        <v>0</v>
      </c>
      <c r="BO348" t="s">
        <v>3</v>
      </c>
      <c r="BP348">
        <v>0</v>
      </c>
      <c r="BQ348">
        <v>2</v>
      </c>
      <c r="BR348">
        <v>0</v>
      </c>
      <c r="BS348">
        <v>1</v>
      </c>
      <c r="BT348">
        <v>1</v>
      </c>
      <c r="BU348">
        <v>1</v>
      </c>
      <c r="BV348">
        <v>1</v>
      </c>
      <c r="BW348">
        <v>1</v>
      </c>
      <c r="BX348">
        <v>1</v>
      </c>
      <c r="BY348" t="s">
        <v>3</v>
      </c>
      <c r="BZ348">
        <v>93</v>
      </c>
      <c r="CA348">
        <v>62</v>
      </c>
      <c r="CB348" t="s">
        <v>3</v>
      </c>
      <c r="CE348">
        <v>0</v>
      </c>
      <c r="CF348">
        <v>0</v>
      </c>
      <c r="CG348">
        <v>0</v>
      </c>
      <c r="CM348">
        <v>0</v>
      </c>
      <c r="CN348" t="s">
        <v>3</v>
      </c>
      <c r="CO348">
        <v>0</v>
      </c>
      <c r="CP348">
        <f t="shared" si="244"/>
        <v>12306.38</v>
      </c>
      <c r="CQ348">
        <f>SUMIF(SmtRes!AQ607:'SmtRes'!AQ620,"=1",SmtRes!AA607:'SmtRes'!AA620)</f>
        <v>296409.06000000006</v>
      </c>
      <c r="CR348">
        <f>SUMIF(SmtRes!AQ607:'SmtRes'!AQ620,"=1",SmtRes!AB607:'SmtRes'!AB620)</f>
        <v>1081.54</v>
      </c>
      <c r="CS348">
        <f>SUMIF(SmtRes!AQ607:'SmtRes'!AQ620,"=1",SmtRes!AC607:'SmtRes'!AC620)</f>
        <v>1018.96</v>
      </c>
      <c r="CT348">
        <f>SUMIF(SmtRes!AQ607:'SmtRes'!AQ620,"=1",SmtRes!AD607:'SmtRes'!AD620)</f>
        <v>463.16</v>
      </c>
      <c r="CU348">
        <f t="shared" si="245"/>
        <v>0</v>
      </c>
      <c r="CV348">
        <f>SUMIF(SmtRes!AQ607:'SmtRes'!AQ620,"=1",SmtRes!BU607:'SmtRes'!BU620)</f>
        <v>22.61</v>
      </c>
      <c r="CW348">
        <f>SUMIF(SmtRes!AQ607:'SmtRes'!AQ620,"=1",SmtRes!BV607:'SmtRes'!BV620)</f>
        <v>2.58</v>
      </c>
      <c r="CX348">
        <f t="shared" si="246"/>
        <v>0</v>
      </c>
      <c r="CY348">
        <f t="shared" si="247"/>
        <v>10917.623399999999</v>
      </c>
      <c r="CZ348">
        <f t="shared" si="248"/>
        <v>7278.4155999999994</v>
      </c>
      <c r="DC348" t="s">
        <v>3</v>
      </c>
      <c r="DD348" t="s">
        <v>135</v>
      </c>
      <c r="DE348" t="s">
        <v>3</v>
      </c>
      <c r="DF348" t="s">
        <v>3</v>
      </c>
      <c r="DG348" t="s">
        <v>3</v>
      </c>
      <c r="DH348" t="s">
        <v>3</v>
      </c>
      <c r="DI348" t="s">
        <v>3</v>
      </c>
      <c r="DJ348" t="s">
        <v>3</v>
      </c>
      <c r="DK348" t="s">
        <v>3</v>
      </c>
      <c r="DL348" t="s">
        <v>3</v>
      </c>
      <c r="DM348" t="s">
        <v>3</v>
      </c>
      <c r="DN348">
        <v>0</v>
      </c>
      <c r="DO348">
        <v>0</v>
      </c>
      <c r="DP348">
        <v>1</v>
      </c>
      <c r="DQ348">
        <v>1</v>
      </c>
      <c r="DU348">
        <v>1013</v>
      </c>
      <c r="DV348" t="s">
        <v>168</v>
      </c>
      <c r="DW348" t="s">
        <v>168</v>
      </c>
      <c r="DX348">
        <v>1</v>
      </c>
      <c r="DZ348" t="s">
        <v>3</v>
      </c>
      <c r="EA348" t="s">
        <v>3</v>
      </c>
      <c r="EB348" t="s">
        <v>3</v>
      </c>
      <c r="EC348" t="s">
        <v>3</v>
      </c>
      <c r="EE348">
        <v>416980027</v>
      </c>
      <c r="EF348">
        <v>2</v>
      </c>
      <c r="EG348" t="s">
        <v>40</v>
      </c>
      <c r="EH348">
        <v>9</v>
      </c>
      <c r="EI348" t="s">
        <v>118</v>
      </c>
      <c r="EJ348">
        <v>1</v>
      </c>
      <c r="EK348">
        <v>9001</v>
      </c>
      <c r="EL348" t="s">
        <v>118</v>
      </c>
      <c r="EM348" t="s">
        <v>119</v>
      </c>
      <c r="EO348" t="s">
        <v>3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22.61</v>
      </c>
      <c r="EX348">
        <v>2.58</v>
      </c>
      <c r="EY348">
        <v>0</v>
      </c>
      <c r="FQ348">
        <v>0</v>
      </c>
      <c r="FR348">
        <v>0</v>
      </c>
      <c r="FS348">
        <v>0</v>
      </c>
      <c r="FX348">
        <v>93</v>
      </c>
      <c r="FY348">
        <v>62</v>
      </c>
      <c r="GA348" t="s">
        <v>3</v>
      </c>
      <c r="GD348">
        <v>1</v>
      </c>
      <c r="GF348">
        <v>1078673374</v>
      </c>
      <c r="GG348">
        <v>2</v>
      </c>
      <c r="GH348">
        <v>1</v>
      </c>
      <c r="GI348">
        <v>-2</v>
      </c>
      <c r="GJ348">
        <v>0</v>
      </c>
      <c r="GK348">
        <v>0</v>
      </c>
      <c r="GL348">
        <f t="shared" si="249"/>
        <v>0</v>
      </c>
      <c r="GM348">
        <f t="shared" si="250"/>
        <v>30502.42</v>
      </c>
      <c r="GN348">
        <f t="shared" si="251"/>
        <v>30502.42</v>
      </c>
      <c r="GO348">
        <f t="shared" si="252"/>
        <v>0</v>
      </c>
      <c r="GP348">
        <f t="shared" si="253"/>
        <v>0</v>
      </c>
      <c r="GR348">
        <v>0</v>
      </c>
      <c r="GS348">
        <v>0</v>
      </c>
      <c r="GT348">
        <v>0</v>
      </c>
      <c r="GU348" t="s">
        <v>3</v>
      </c>
      <c r="GV348">
        <f t="shared" si="254"/>
        <v>0</v>
      </c>
      <c r="GW348">
        <v>1</v>
      </c>
      <c r="GX348">
        <f t="shared" si="255"/>
        <v>0</v>
      </c>
      <c r="HA348">
        <v>0</v>
      </c>
      <c r="HB348">
        <v>0</v>
      </c>
      <c r="HC348">
        <f t="shared" si="256"/>
        <v>0</v>
      </c>
      <c r="HE348" t="s">
        <v>3</v>
      </c>
      <c r="HF348" t="s">
        <v>3</v>
      </c>
      <c r="HM348" t="s">
        <v>3</v>
      </c>
      <c r="HN348" t="s">
        <v>120</v>
      </c>
      <c r="HO348" t="s">
        <v>121</v>
      </c>
      <c r="HP348" t="s">
        <v>118</v>
      </c>
      <c r="HQ348" t="s">
        <v>118</v>
      </c>
      <c r="HS348">
        <v>0</v>
      </c>
      <c r="IK348">
        <v>0</v>
      </c>
    </row>
    <row r="349" spans="1:245" x14ac:dyDescent="0.2">
      <c r="A349">
        <v>18</v>
      </c>
      <c r="B349">
        <v>1</v>
      </c>
      <c r="C349">
        <v>616</v>
      </c>
      <c r="E349" t="s">
        <v>579</v>
      </c>
      <c r="F349" t="s">
        <v>580</v>
      </c>
      <c r="G349" t="s">
        <v>581</v>
      </c>
      <c r="H349" t="s">
        <v>49</v>
      </c>
      <c r="I349">
        <f>I348*J349</f>
        <v>0</v>
      </c>
      <c r="J349">
        <v>0</v>
      </c>
      <c r="K349">
        <v>0</v>
      </c>
      <c r="O349">
        <f t="shared" si="236"/>
        <v>0</v>
      </c>
      <c r="P349">
        <f>ROUND(CQ349*I349,2)</f>
        <v>0</v>
      </c>
      <c r="Q349">
        <f>ROUND(CR349*I349,2)</f>
        <v>0</v>
      </c>
      <c r="R349">
        <f>ROUND(CS349*I349,2)</f>
        <v>0</v>
      </c>
      <c r="S349">
        <f>ROUND(CT349*I349,2)</f>
        <v>0</v>
      </c>
      <c r="T349">
        <f t="shared" si="237"/>
        <v>0</v>
      </c>
      <c r="U349">
        <f>ROUND(CV349*I349,7)</f>
        <v>0</v>
      </c>
      <c r="V349">
        <f>ROUND(CW349*I349,7)</f>
        <v>0</v>
      </c>
      <c r="W349">
        <f t="shared" si="238"/>
        <v>0</v>
      </c>
      <c r="X349">
        <f t="shared" si="239"/>
        <v>0</v>
      </c>
      <c r="Y349">
        <f t="shared" si="240"/>
        <v>0</v>
      </c>
      <c r="AA349">
        <v>449016111</v>
      </c>
      <c r="AB349">
        <f t="shared" si="241"/>
        <v>0</v>
      </c>
      <c r="AC349">
        <f>ROUND((ES349),6)</f>
        <v>0</v>
      </c>
      <c r="AD349">
        <f>ROUND((((ET349)-(EU349))+AE349),6)</f>
        <v>0</v>
      </c>
      <c r="AE349">
        <f t="shared" ref="AE349:AF351" si="257">ROUND((EU349),6)</f>
        <v>0</v>
      </c>
      <c r="AF349">
        <f t="shared" si="257"/>
        <v>0</v>
      </c>
      <c r="AG349">
        <f t="shared" si="242"/>
        <v>0</v>
      </c>
      <c r="AH349">
        <f t="shared" ref="AH349:AI351" si="258">(EW349)</f>
        <v>0</v>
      </c>
      <c r="AI349">
        <f t="shared" si="258"/>
        <v>0</v>
      </c>
      <c r="AJ349">
        <f t="shared" si="243"/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93</v>
      </c>
      <c r="AU349">
        <v>62</v>
      </c>
      <c r="AV349">
        <v>1</v>
      </c>
      <c r="AW349">
        <v>1</v>
      </c>
      <c r="AZ349">
        <v>1</v>
      </c>
      <c r="BA349">
        <v>1</v>
      </c>
      <c r="BB349">
        <v>1</v>
      </c>
      <c r="BC349">
        <v>1</v>
      </c>
      <c r="BD349" t="s">
        <v>3</v>
      </c>
      <c r="BE349" t="s">
        <v>3</v>
      </c>
      <c r="BF349" t="s">
        <v>3</v>
      </c>
      <c r="BG349" t="s">
        <v>3</v>
      </c>
      <c r="BH349">
        <v>3</v>
      </c>
      <c r="BI349">
        <v>1</v>
      </c>
      <c r="BJ349" t="s">
        <v>3</v>
      </c>
      <c r="BM349">
        <v>9001</v>
      </c>
      <c r="BN349">
        <v>0</v>
      </c>
      <c r="BO349" t="s">
        <v>3</v>
      </c>
      <c r="BP349">
        <v>0</v>
      </c>
      <c r="BQ349">
        <v>2</v>
      </c>
      <c r="BR349">
        <v>0</v>
      </c>
      <c r="BS349">
        <v>1</v>
      </c>
      <c r="BT349">
        <v>1</v>
      </c>
      <c r="BU349">
        <v>1</v>
      </c>
      <c r="BV349">
        <v>1</v>
      </c>
      <c r="BW349">
        <v>1</v>
      </c>
      <c r="BX349">
        <v>1</v>
      </c>
      <c r="BY349" t="s">
        <v>3</v>
      </c>
      <c r="BZ349">
        <v>93</v>
      </c>
      <c r="CA349">
        <v>62</v>
      </c>
      <c r="CB349" t="s">
        <v>3</v>
      </c>
      <c r="CE349">
        <v>0</v>
      </c>
      <c r="CF349">
        <v>0</v>
      </c>
      <c r="CG349">
        <v>0</v>
      </c>
      <c r="CM349">
        <v>0</v>
      </c>
      <c r="CN349" t="s">
        <v>3</v>
      </c>
      <c r="CO349">
        <v>0</v>
      </c>
      <c r="CP349">
        <f t="shared" si="244"/>
        <v>0</v>
      </c>
      <c r="CQ349">
        <f>ROUND(AL349*BC349,2)</f>
        <v>0</v>
      </c>
      <c r="CR349">
        <f>ROUND(AM349*BB349,2)</f>
        <v>0</v>
      </c>
      <c r="CS349">
        <f>ROUND(AN349*BS349,2)</f>
        <v>0</v>
      </c>
      <c r="CT349">
        <f>ROUND(AO349*BA349,2)</f>
        <v>0</v>
      </c>
      <c r="CU349">
        <f t="shared" si="245"/>
        <v>0</v>
      </c>
      <c r="CV349">
        <f t="shared" ref="CV349:CW351" si="259">AH349</f>
        <v>0</v>
      </c>
      <c r="CW349">
        <f t="shared" si="259"/>
        <v>0</v>
      </c>
      <c r="CX349">
        <f t="shared" si="246"/>
        <v>0</v>
      </c>
      <c r="CY349">
        <f t="shared" si="247"/>
        <v>0</v>
      </c>
      <c r="CZ349">
        <f t="shared" si="248"/>
        <v>0</v>
      </c>
      <c r="DC349" t="s">
        <v>3</v>
      </c>
      <c r="DD349" t="s">
        <v>3</v>
      </c>
      <c r="DE349" t="s">
        <v>3</v>
      </c>
      <c r="DF349" t="s">
        <v>3</v>
      </c>
      <c r="DG349" t="s">
        <v>3</v>
      </c>
      <c r="DH349" t="s">
        <v>3</v>
      </c>
      <c r="DI349" t="s">
        <v>3</v>
      </c>
      <c r="DJ349" t="s">
        <v>3</v>
      </c>
      <c r="DK349" t="s">
        <v>3</v>
      </c>
      <c r="DL349" t="s">
        <v>3</v>
      </c>
      <c r="DM349" t="s">
        <v>3</v>
      </c>
      <c r="DN349">
        <v>0</v>
      </c>
      <c r="DO349">
        <v>0</v>
      </c>
      <c r="DP349">
        <v>1</v>
      </c>
      <c r="DQ349">
        <v>1</v>
      </c>
      <c r="DU349">
        <v>1007</v>
      </c>
      <c r="DV349" t="s">
        <v>49</v>
      </c>
      <c r="DW349" t="s">
        <v>49</v>
      </c>
      <c r="DX349">
        <v>1</v>
      </c>
      <c r="DZ349" t="s">
        <v>3</v>
      </c>
      <c r="EA349" t="s">
        <v>3</v>
      </c>
      <c r="EB349" t="s">
        <v>3</v>
      </c>
      <c r="EC349" t="s">
        <v>3</v>
      </c>
      <c r="EE349">
        <v>416980027</v>
      </c>
      <c r="EF349">
        <v>2</v>
      </c>
      <c r="EG349" t="s">
        <v>40</v>
      </c>
      <c r="EH349">
        <v>9</v>
      </c>
      <c r="EI349" t="s">
        <v>118</v>
      </c>
      <c r="EJ349">
        <v>1</v>
      </c>
      <c r="EK349">
        <v>9001</v>
      </c>
      <c r="EL349" t="s">
        <v>118</v>
      </c>
      <c r="EM349" t="s">
        <v>119</v>
      </c>
      <c r="EO349" t="s">
        <v>3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FQ349">
        <v>0</v>
      </c>
      <c r="FR349">
        <v>0</v>
      </c>
      <c r="FS349">
        <v>0</v>
      </c>
      <c r="FX349">
        <v>93</v>
      </c>
      <c r="FY349">
        <v>62</v>
      </c>
      <c r="GA349" t="s">
        <v>3</v>
      </c>
      <c r="GD349">
        <v>1</v>
      </c>
      <c r="GF349">
        <v>470595531</v>
      </c>
      <c r="GG349">
        <v>2</v>
      </c>
      <c r="GH349">
        <v>1</v>
      </c>
      <c r="GI349">
        <v>-2</v>
      </c>
      <c r="GJ349">
        <v>0</v>
      </c>
      <c r="GK349">
        <v>0</v>
      </c>
      <c r="GL349">
        <f t="shared" si="249"/>
        <v>0</v>
      </c>
      <c r="GM349">
        <f t="shared" si="250"/>
        <v>0</v>
      </c>
      <c r="GN349">
        <f t="shared" si="251"/>
        <v>0</v>
      </c>
      <c r="GO349">
        <f t="shared" si="252"/>
        <v>0</v>
      </c>
      <c r="GP349">
        <f t="shared" si="253"/>
        <v>0</v>
      </c>
      <c r="GR349">
        <v>0</v>
      </c>
      <c r="GS349">
        <v>0</v>
      </c>
      <c r="GT349">
        <v>0</v>
      </c>
      <c r="GU349" t="s">
        <v>3</v>
      </c>
      <c r="GV349">
        <f t="shared" si="254"/>
        <v>0</v>
      </c>
      <c r="GW349">
        <v>1</v>
      </c>
      <c r="GX349">
        <f t="shared" si="255"/>
        <v>0</v>
      </c>
      <c r="HA349">
        <v>0</v>
      </c>
      <c r="HB349">
        <v>0</v>
      </c>
      <c r="HC349">
        <f t="shared" si="256"/>
        <v>0</v>
      </c>
      <c r="HE349" t="s">
        <v>3</v>
      </c>
      <c r="HF349" t="s">
        <v>3</v>
      </c>
      <c r="HM349" t="s">
        <v>135</v>
      </c>
      <c r="HN349" t="s">
        <v>120</v>
      </c>
      <c r="HO349" t="s">
        <v>121</v>
      </c>
      <c r="HP349" t="s">
        <v>118</v>
      </c>
      <c r="HQ349" t="s">
        <v>118</v>
      </c>
      <c r="HS349">
        <v>0</v>
      </c>
      <c r="IK349">
        <v>0</v>
      </c>
    </row>
    <row r="350" spans="1:245" x14ac:dyDescent="0.2">
      <c r="A350">
        <v>18</v>
      </c>
      <c r="B350">
        <v>1</v>
      </c>
      <c r="C350">
        <v>617</v>
      </c>
      <c r="E350" t="s">
        <v>582</v>
      </c>
      <c r="F350" t="s">
        <v>47</v>
      </c>
      <c r="G350" t="s">
        <v>48</v>
      </c>
      <c r="H350" t="s">
        <v>49</v>
      </c>
      <c r="I350">
        <f>I348*J350</f>
        <v>0</v>
      </c>
      <c r="J350">
        <v>0</v>
      </c>
      <c r="K350">
        <v>2.6288999999999998</v>
      </c>
      <c r="O350">
        <f t="shared" si="236"/>
        <v>0</v>
      </c>
      <c r="P350">
        <f>ROUND(CQ350*I350,2)</f>
        <v>0</v>
      </c>
      <c r="Q350">
        <f>ROUND(CR350*I350,2)</f>
        <v>0</v>
      </c>
      <c r="R350">
        <f>ROUND(CS350*I350,2)</f>
        <v>0</v>
      </c>
      <c r="S350">
        <f>ROUND(CT350*I350,2)</f>
        <v>0</v>
      </c>
      <c r="T350">
        <f t="shared" si="237"/>
        <v>0</v>
      </c>
      <c r="U350">
        <f>ROUND(CV350*I350,7)</f>
        <v>0</v>
      </c>
      <c r="V350">
        <f>ROUND(CW350*I350,7)</f>
        <v>0</v>
      </c>
      <c r="W350">
        <f t="shared" si="238"/>
        <v>0</v>
      </c>
      <c r="X350">
        <f t="shared" si="239"/>
        <v>0</v>
      </c>
      <c r="Y350">
        <f t="shared" si="240"/>
        <v>0</v>
      </c>
      <c r="AA350">
        <v>449016111</v>
      </c>
      <c r="AB350">
        <f t="shared" si="241"/>
        <v>0</v>
      </c>
      <c r="AC350">
        <f>ROUND((ES350),6)</f>
        <v>0</v>
      </c>
      <c r="AD350">
        <f>ROUND((((ET350)-(EU350))+AE350),6)</f>
        <v>0</v>
      </c>
      <c r="AE350">
        <f t="shared" si="257"/>
        <v>0</v>
      </c>
      <c r="AF350">
        <f t="shared" si="257"/>
        <v>0</v>
      </c>
      <c r="AG350">
        <f t="shared" si="242"/>
        <v>0</v>
      </c>
      <c r="AH350">
        <f t="shared" si="258"/>
        <v>0</v>
      </c>
      <c r="AI350">
        <f t="shared" si="258"/>
        <v>0</v>
      </c>
      <c r="AJ350">
        <f t="shared" si="243"/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93</v>
      </c>
      <c r="AU350">
        <v>62</v>
      </c>
      <c r="AV350">
        <v>1</v>
      </c>
      <c r="AW350">
        <v>1</v>
      </c>
      <c r="AZ350">
        <v>1</v>
      </c>
      <c r="BA350">
        <v>1</v>
      </c>
      <c r="BB350">
        <v>1</v>
      </c>
      <c r="BC350">
        <v>1</v>
      </c>
      <c r="BD350" t="s">
        <v>3</v>
      </c>
      <c r="BE350" t="s">
        <v>3</v>
      </c>
      <c r="BF350" t="s">
        <v>3</v>
      </c>
      <c r="BG350" t="s">
        <v>3</v>
      </c>
      <c r="BH350">
        <v>3</v>
      </c>
      <c r="BI350">
        <v>1</v>
      </c>
      <c r="BJ350" t="s">
        <v>3</v>
      </c>
      <c r="BM350">
        <v>9001</v>
      </c>
      <c r="BN350">
        <v>0</v>
      </c>
      <c r="BO350" t="s">
        <v>3</v>
      </c>
      <c r="BP350">
        <v>0</v>
      </c>
      <c r="BQ350">
        <v>2</v>
      </c>
      <c r="BR350">
        <v>0</v>
      </c>
      <c r="BS350">
        <v>1</v>
      </c>
      <c r="BT350">
        <v>1</v>
      </c>
      <c r="BU350">
        <v>1</v>
      </c>
      <c r="BV350">
        <v>1</v>
      </c>
      <c r="BW350">
        <v>1</v>
      </c>
      <c r="BX350">
        <v>1</v>
      </c>
      <c r="BY350" t="s">
        <v>3</v>
      </c>
      <c r="BZ350">
        <v>93</v>
      </c>
      <c r="CA350">
        <v>62</v>
      </c>
      <c r="CB350" t="s">
        <v>3</v>
      </c>
      <c r="CE350">
        <v>0</v>
      </c>
      <c r="CF350">
        <v>0</v>
      </c>
      <c r="CG350">
        <v>0</v>
      </c>
      <c r="CM350">
        <v>0</v>
      </c>
      <c r="CN350" t="s">
        <v>3</v>
      </c>
      <c r="CO350">
        <v>0</v>
      </c>
      <c r="CP350">
        <f t="shared" si="244"/>
        <v>0</v>
      </c>
      <c r="CQ350">
        <f>ROUND(AL350*BC350,2)</f>
        <v>0</v>
      </c>
      <c r="CR350">
        <f>ROUND(AM350*BB350,2)</f>
        <v>0</v>
      </c>
      <c r="CS350">
        <f>ROUND(AN350*BS350,2)</f>
        <v>0</v>
      </c>
      <c r="CT350">
        <f>ROUND(AO350*BA350,2)</f>
        <v>0</v>
      </c>
      <c r="CU350">
        <f t="shared" si="245"/>
        <v>0</v>
      </c>
      <c r="CV350">
        <f t="shared" si="259"/>
        <v>0</v>
      </c>
      <c r="CW350">
        <f t="shared" si="259"/>
        <v>0</v>
      </c>
      <c r="CX350">
        <f t="shared" si="246"/>
        <v>0</v>
      </c>
      <c r="CY350">
        <f t="shared" si="247"/>
        <v>0</v>
      </c>
      <c r="CZ350">
        <f t="shared" si="248"/>
        <v>0</v>
      </c>
      <c r="DC350" t="s">
        <v>3</v>
      </c>
      <c r="DD350" t="s">
        <v>3</v>
      </c>
      <c r="DE350" t="s">
        <v>3</v>
      </c>
      <c r="DF350" t="s">
        <v>3</v>
      </c>
      <c r="DG350" t="s">
        <v>3</v>
      </c>
      <c r="DH350" t="s">
        <v>3</v>
      </c>
      <c r="DI350" t="s">
        <v>3</v>
      </c>
      <c r="DJ350" t="s">
        <v>3</v>
      </c>
      <c r="DK350" t="s">
        <v>3</v>
      </c>
      <c r="DL350" t="s">
        <v>3</v>
      </c>
      <c r="DM350" t="s">
        <v>3</v>
      </c>
      <c r="DN350">
        <v>0</v>
      </c>
      <c r="DO350">
        <v>0</v>
      </c>
      <c r="DP350">
        <v>1</v>
      </c>
      <c r="DQ350">
        <v>1</v>
      </c>
      <c r="DU350">
        <v>1007</v>
      </c>
      <c r="DV350" t="s">
        <v>49</v>
      </c>
      <c r="DW350" t="s">
        <v>49</v>
      </c>
      <c r="DX350">
        <v>1</v>
      </c>
      <c r="DZ350" t="s">
        <v>3</v>
      </c>
      <c r="EA350" t="s">
        <v>3</v>
      </c>
      <c r="EB350" t="s">
        <v>3</v>
      </c>
      <c r="EC350" t="s">
        <v>3</v>
      </c>
      <c r="EE350">
        <v>416980027</v>
      </c>
      <c r="EF350">
        <v>2</v>
      </c>
      <c r="EG350" t="s">
        <v>40</v>
      </c>
      <c r="EH350">
        <v>9</v>
      </c>
      <c r="EI350" t="s">
        <v>118</v>
      </c>
      <c r="EJ350">
        <v>1</v>
      </c>
      <c r="EK350">
        <v>9001</v>
      </c>
      <c r="EL350" t="s">
        <v>118</v>
      </c>
      <c r="EM350" t="s">
        <v>119</v>
      </c>
      <c r="EO350" t="s">
        <v>3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FQ350">
        <v>0</v>
      </c>
      <c r="FR350">
        <v>0</v>
      </c>
      <c r="FS350">
        <v>0</v>
      </c>
      <c r="FX350">
        <v>93</v>
      </c>
      <c r="FY350">
        <v>62</v>
      </c>
      <c r="GA350" t="s">
        <v>3</v>
      </c>
      <c r="GD350">
        <v>1</v>
      </c>
      <c r="GF350">
        <v>-157982121</v>
      </c>
      <c r="GG350">
        <v>2</v>
      </c>
      <c r="GH350">
        <v>1</v>
      </c>
      <c r="GI350">
        <v>-2</v>
      </c>
      <c r="GJ350">
        <v>0</v>
      </c>
      <c r="GK350">
        <v>0</v>
      </c>
      <c r="GL350">
        <f t="shared" si="249"/>
        <v>0</v>
      </c>
      <c r="GM350">
        <f t="shared" si="250"/>
        <v>0</v>
      </c>
      <c r="GN350">
        <f t="shared" si="251"/>
        <v>0</v>
      </c>
      <c r="GO350">
        <f t="shared" si="252"/>
        <v>0</v>
      </c>
      <c r="GP350">
        <f t="shared" si="253"/>
        <v>0</v>
      </c>
      <c r="GR350">
        <v>0</v>
      </c>
      <c r="GS350">
        <v>0</v>
      </c>
      <c r="GT350">
        <v>0</v>
      </c>
      <c r="GU350" t="s">
        <v>3</v>
      </c>
      <c r="GV350">
        <f t="shared" si="254"/>
        <v>0</v>
      </c>
      <c r="GW350">
        <v>1</v>
      </c>
      <c r="GX350">
        <f t="shared" si="255"/>
        <v>0</v>
      </c>
      <c r="HA350">
        <v>0</v>
      </c>
      <c r="HB350">
        <v>0</v>
      </c>
      <c r="HC350">
        <f t="shared" si="256"/>
        <v>0</v>
      </c>
      <c r="HE350" t="s">
        <v>3</v>
      </c>
      <c r="HF350" t="s">
        <v>3</v>
      </c>
      <c r="HM350" t="s">
        <v>135</v>
      </c>
      <c r="HN350" t="s">
        <v>120</v>
      </c>
      <c r="HO350" t="s">
        <v>121</v>
      </c>
      <c r="HP350" t="s">
        <v>118</v>
      </c>
      <c r="HQ350" t="s">
        <v>118</v>
      </c>
      <c r="HS350">
        <v>0</v>
      </c>
      <c r="IK350">
        <v>0</v>
      </c>
    </row>
    <row r="351" spans="1:245" x14ac:dyDescent="0.2">
      <c r="A351">
        <v>18</v>
      </c>
      <c r="B351">
        <v>1</v>
      </c>
      <c r="C351">
        <v>620</v>
      </c>
      <c r="E351" t="s">
        <v>583</v>
      </c>
      <c r="F351" t="s">
        <v>584</v>
      </c>
      <c r="G351" t="s">
        <v>585</v>
      </c>
      <c r="H351" t="s">
        <v>211</v>
      </c>
      <c r="I351">
        <f>I348*J351</f>
        <v>0</v>
      </c>
      <c r="J351">
        <v>0</v>
      </c>
      <c r="K351">
        <v>0</v>
      </c>
      <c r="O351">
        <f t="shared" si="236"/>
        <v>0</v>
      </c>
      <c r="P351">
        <f>ROUND(CQ351*I351,2)</f>
        <v>0</v>
      </c>
      <c r="Q351">
        <f>ROUND(CR351*I351,2)</f>
        <v>0</v>
      </c>
      <c r="R351">
        <f>ROUND(CS351*I351,2)</f>
        <v>0</v>
      </c>
      <c r="S351">
        <f>ROUND(CT351*I351,2)</f>
        <v>0</v>
      </c>
      <c r="T351">
        <f t="shared" si="237"/>
        <v>0</v>
      </c>
      <c r="U351">
        <f>ROUND(CV351*I351,7)</f>
        <v>0</v>
      </c>
      <c r="V351">
        <f>ROUND(CW351*I351,7)</f>
        <v>0</v>
      </c>
      <c r="W351">
        <f t="shared" si="238"/>
        <v>0</v>
      </c>
      <c r="X351">
        <f t="shared" si="239"/>
        <v>0</v>
      </c>
      <c r="Y351">
        <f t="shared" si="240"/>
        <v>0</v>
      </c>
      <c r="AA351">
        <v>449016111</v>
      </c>
      <c r="AB351">
        <f t="shared" si="241"/>
        <v>0</v>
      </c>
      <c r="AC351">
        <f>ROUND((ES351),6)</f>
        <v>0</v>
      </c>
      <c r="AD351">
        <f>ROUND((((ET351)-(EU351))+AE351),6)</f>
        <v>0</v>
      </c>
      <c r="AE351">
        <f t="shared" si="257"/>
        <v>0</v>
      </c>
      <c r="AF351">
        <f t="shared" si="257"/>
        <v>0</v>
      </c>
      <c r="AG351">
        <f t="shared" si="242"/>
        <v>0</v>
      </c>
      <c r="AH351">
        <f t="shared" si="258"/>
        <v>0</v>
      </c>
      <c r="AI351">
        <f t="shared" si="258"/>
        <v>0</v>
      </c>
      <c r="AJ351">
        <f t="shared" si="243"/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93</v>
      </c>
      <c r="AU351">
        <v>62</v>
      </c>
      <c r="AV351">
        <v>1</v>
      </c>
      <c r="AW351">
        <v>1</v>
      </c>
      <c r="AZ351">
        <v>1</v>
      </c>
      <c r="BA351">
        <v>1</v>
      </c>
      <c r="BB351">
        <v>1</v>
      </c>
      <c r="BC351">
        <v>1</v>
      </c>
      <c r="BD351" t="s">
        <v>3</v>
      </c>
      <c r="BE351" t="s">
        <v>3</v>
      </c>
      <c r="BF351" t="s">
        <v>3</v>
      </c>
      <c r="BG351" t="s">
        <v>3</v>
      </c>
      <c r="BH351">
        <v>3</v>
      </c>
      <c r="BI351">
        <v>1</v>
      </c>
      <c r="BJ351" t="s">
        <v>3</v>
      </c>
      <c r="BM351">
        <v>9001</v>
      </c>
      <c r="BN351">
        <v>0</v>
      </c>
      <c r="BO351" t="s">
        <v>3</v>
      </c>
      <c r="BP351">
        <v>0</v>
      </c>
      <c r="BQ351">
        <v>2</v>
      </c>
      <c r="BR351">
        <v>0</v>
      </c>
      <c r="BS351">
        <v>1</v>
      </c>
      <c r="BT351">
        <v>1</v>
      </c>
      <c r="BU351">
        <v>1</v>
      </c>
      <c r="BV351">
        <v>1</v>
      </c>
      <c r="BW351">
        <v>1</v>
      </c>
      <c r="BX351">
        <v>1</v>
      </c>
      <c r="BY351" t="s">
        <v>3</v>
      </c>
      <c r="BZ351">
        <v>93</v>
      </c>
      <c r="CA351">
        <v>62</v>
      </c>
      <c r="CB351" t="s">
        <v>3</v>
      </c>
      <c r="CE351">
        <v>0</v>
      </c>
      <c r="CF351">
        <v>0</v>
      </c>
      <c r="CG351">
        <v>0</v>
      </c>
      <c r="CM351">
        <v>0</v>
      </c>
      <c r="CN351" t="s">
        <v>3</v>
      </c>
      <c r="CO351">
        <v>0</v>
      </c>
      <c r="CP351">
        <f t="shared" si="244"/>
        <v>0</v>
      </c>
      <c r="CQ351">
        <f>ROUND(AL351*BC351,2)</f>
        <v>0</v>
      </c>
      <c r="CR351">
        <f>ROUND(AM351*BB351,2)</f>
        <v>0</v>
      </c>
      <c r="CS351">
        <f>ROUND(AN351*BS351,2)</f>
        <v>0</v>
      </c>
      <c r="CT351">
        <f>ROUND(AO351*BA351,2)</f>
        <v>0</v>
      </c>
      <c r="CU351">
        <f t="shared" si="245"/>
        <v>0</v>
      </c>
      <c r="CV351">
        <f t="shared" si="259"/>
        <v>0</v>
      </c>
      <c r="CW351">
        <f t="shared" si="259"/>
        <v>0</v>
      </c>
      <c r="CX351">
        <f t="shared" si="246"/>
        <v>0</v>
      </c>
      <c r="CY351">
        <f t="shared" si="247"/>
        <v>0</v>
      </c>
      <c r="CZ351">
        <f t="shared" si="248"/>
        <v>0</v>
      </c>
      <c r="DC351" t="s">
        <v>3</v>
      </c>
      <c r="DD351" t="s">
        <v>3</v>
      </c>
      <c r="DE351" t="s">
        <v>3</v>
      </c>
      <c r="DF351" t="s">
        <v>3</v>
      </c>
      <c r="DG351" t="s">
        <v>3</v>
      </c>
      <c r="DH351" t="s">
        <v>3</v>
      </c>
      <c r="DI351" t="s">
        <v>3</v>
      </c>
      <c r="DJ351" t="s">
        <v>3</v>
      </c>
      <c r="DK351" t="s">
        <v>3</v>
      </c>
      <c r="DL351" t="s">
        <v>3</v>
      </c>
      <c r="DM351" t="s">
        <v>3</v>
      </c>
      <c r="DN351">
        <v>0</v>
      </c>
      <c r="DO351">
        <v>0</v>
      </c>
      <c r="DP351">
        <v>1</v>
      </c>
      <c r="DQ351">
        <v>1</v>
      </c>
      <c r="DU351">
        <v>1003</v>
      </c>
      <c r="DV351" t="s">
        <v>211</v>
      </c>
      <c r="DW351" t="s">
        <v>211</v>
      </c>
      <c r="DX351">
        <v>1</v>
      </c>
      <c r="DZ351" t="s">
        <v>3</v>
      </c>
      <c r="EA351" t="s">
        <v>3</v>
      </c>
      <c r="EB351" t="s">
        <v>3</v>
      </c>
      <c r="EC351" t="s">
        <v>3</v>
      </c>
      <c r="EE351">
        <v>416980027</v>
      </c>
      <c r="EF351">
        <v>2</v>
      </c>
      <c r="EG351" t="s">
        <v>40</v>
      </c>
      <c r="EH351">
        <v>9</v>
      </c>
      <c r="EI351" t="s">
        <v>118</v>
      </c>
      <c r="EJ351">
        <v>1</v>
      </c>
      <c r="EK351">
        <v>9001</v>
      </c>
      <c r="EL351" t="s">
        <v>118</v>
      </c>
      <c r="EM351" t="s">
        <v>119</v>
      </c>
      <c r="EO351" t="s">
        <v>3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FQ351">
        <v>0</v>
      </c>
      <c r="FR351">
        <v>0</v>
      </c>
      <c r="FS351">
        <v>0</v>
      </c>
      <c r="FX351">
        <v>93</v>
      </c>
      <c r="FY351">
        <v>62</v>
      </c>
      <c r="GA351" t="s">
        <v>3</v>
      </c>
      <c r="GD351">
        <v>1</v>
      </c>
      <c r="GF351">
        <v>1220756803</v>
      </c>
      <c r="GG351">
        <v>2</v>
      </c>
      <c r="GH351">
        <v>1</v>
      </c>
      <c r="GI351">
        <v>-2</v>
      </c>
      <c r="GJ351">
        <v>0</v>
      </c>
      <c r="GK351">
        <v>0</v>
      </c>
      <c r="GL351">
        <f t="shared" si="249"/>
        <v>0</v>
      </c>
      <c r="GM351">
        <f t="shared" si="250"/>
        <v>0</v>
      </c>
      <c r="GN351">
        <f t="shared" si="251"/>
        <v>0</v>
      </c>
      <c r="GO351">
        <f t="shared" si="252"/>
        <v>0</v>
      </c>
      <c r="GP351">
        <f t="shared" si="253"/>
        <v>0</v>
      </c>
      <c r="GR351">
        <v>0</v>
      </c>
      <c r="GS351">
        <v>0</v>
      </c>
      <c r="GT351">
        <v>0</v>
      </c>
      <c r="GU351" t="s">
        <v>3</v>
      </c>
      <c r="GV351">
        <f t="shared" si="254"/>
        <v>0</v>
      </c>
      <c r="GW351">
        <v>1</v>
      </c>
      <c r="GX351">
        <f t="shared" si="255"/>
        <v>0</v>
      </c>
      <c r="HA351">
        <v>0</v>
      </c>
      <c r="HB351">
        <v>0</v>
      </c>
      <c r="HC351">
        <f t="shared" si="256"/>
        <v>0</v>
      </c>
      <c r="HE351" t="s">
        <v>3</v>
      </c>
      <c r="HF351" t="s">
        <v>3</v>
      </c>
      <c r="HM351" t="s">
        <v>135</v>
      </c>
      <c r="HN351" t="s">
        <v>120</v>
      </c>
      <c r="HO351" t="s">
        <v>121</v>
      </c>
      <c r="HP351" t="s">
        <v>118</v>
      </c>
      <c r="HQ351" t="s">
        <v>118</v>
      </c>
      <c r="HS351">
        <v>0</v>
      </c>
      <c r="IK351">
        <v>0</v>
      </c>
    </row>
    <row r="352" spans="1:245" x14ac:dyDescent="0.2">
      <c r="A352">
        <v>17</v>
      </c>
      <c r="B352">
        <v>1</v>
      </c>
      <c r="C352">
        <f>ROW(SmtRes!A628)</f>
        <v>628</v>
      </c>
      <c r="D352">
        <f>ROW(EtalonRes!A631)</f>
        <v>631</v>
      </c>
      <c r="E352" t="s">
        <v>3</v>
      </c>
      <c r="F352" t="s">
        <v>586</v>
      </c>
      <c r="G352" t="s">
        <v>587</v>
      </c>
      <c r="H352" t="s">
        <v>588</v>
      </c>
      <c r="I352">
        <f>ROUND(1/10,7)</f>
        <v>0.1</v>
      </c>
      <c r="J352">
        <v>0</v>
      </c>
      <c r="K352">
        <f>ROUND(1/10,7)</f>
        <v>0.1</v>
      </c>
      <c r="O352">
        <f t="shared" si="236"/>
        <v>937.38</v>
      </c>
      <c r="P352">
        <f>SUMIF(SmtRes!AQ621:'SmtRes'!AQ628,"=1",SmtRes!DF621:'SmtRes'!DF628)</f>
        <v>0</v>
      </c>
      <c r="Q352">
        <f>SUMIF(SmtRes!AQ621:'SmtRes'!AQ628,"=1",SmtRes!DG621:'SmtRes'!DG628)</f>
        <v>328.21000000000004</v>
      </c>
      <c r="R352">
        <f>SUMIF(SmtRes!AQ621:'SmtRes'!AQ628,"=1",SmtRes!DH621:'SmtRes'!DH628)</f>
        <v>128.68</v>
      </c>
      <c r="S352">
        <f>SUMIF(SmtRes!AQ621:'SmtRes'!AQ628,"=1",SmtRes!DI621:'SmtRes'!DI628)</f>
        <v>480.49</v>
      </c>
      <c r="T352">
        <f t="shared" si="237"/>
        <v>0</v>
      </c>
      <c r="U352">
        <f>SUMIF(SmtRes!AQ621:'SmtRes'!AQ628,"=1",SmtRes!CV621:'SmtRes'!CV628)</f>
        <v>0.96599999999999997</v>
      </c>
      <c r="V352">
        <f>SUMIF(SmtRes!AQ621:'SmtRes'!AQ628,"=1",SmtRes!CW621:'SmtRes'!CW628)</f>
        <v>0.191</v>
      </c>
      <c r="W352">
        <f t="shared" si="238"/>
        <v>0</v>
      </c>
      <c r="X352">
        <f t="shared" si="239"/>
        <v>895.48</v>
      </c>
      <c r="Y352">
        <f t="shared" si="240"/>
        <v>816.29</v>
      </c>
      <c r="AA352">
        <v>-1</v>
      </c>
      <c r="AB352">
        <f t="shared" si="241"/>
        <v>7752.4750000000004</v>
      </c>
      <c r="AC352">
        <f>ROUND((0),6)</f>
        <v>0</v>
      </c>
      <c r="AD352">
        <f>ROUND((((SUM(SmtRes!BR621:'SmtRes'!BR628))-(SUM(SmtRes!BS621:'SmtRes'!BS628)))+AE352),6)</f>
        <v>2947.5909999999999</v>
      </c>
      <c r="AE352">
        <f>ROUND((SUM(SmtRes!BS621:'SmtRes'!BS628)),6)</f>
        <v>1286.7098000000001</v>
      </c>
      <c r="AF352">
        <f>ROUND((SUM(SmtRes!BT621:'SmtRes'!BT628)),6)</f>
        <v>4804.884</v>
      </c>
      <c r="AG352">
        <f t="shared" si="242"/>
        <v>0</v>
      </c>
      <c r="AH352">
        <f>(SUM(SmtRes!BU621:'SmtRes'!BU628))</f>
        <v>9.66</v>
      </c>
      <c r="AI352">
        <f>(SUM(SmtRes!BV621:'SmtRes'!BV628))</f>
        <v>1.9100000000000001</v>
      </c>
      <c r="AJ352">
        <f t="shared" si="243"/>
        <v>0</v>
      </c>
      <c r="AK352">
        <v>9316.4300340000009</v>
      </c>
      <c r="AL352">
        <v>277.24523399999998</v>
      </c>
      <c r="AM352">
        <v>2947.5910000000003</v>
      </c>
      <c r="AN352">
        <v>1286.7098000000003</v>
      </c>
      <c r="AO352">
        <v>4804.884</v>
      </c>
      <c r="AP352">
        <v>0</v>
      </c>
      <c r="AQ352">
        <v>9.66</v>
      </c>
      <c r="AR352">
        <v>1.9100000000000001</v>
      </c>
      <c r="AS352">
        <v>0</v>
      </c>
      <c r="AT352">
        <v>147</v>
      </c>
      <c r="AU352">
        <v>134</v>
      </c>
      <c r="AV352">
        <v>1</v>
      </c>
      <c r="AW352">
        <v>1</v>
      </c>
      <c r="AZ352">
        <v>1</v>
      </c>
      <c r="BA352">
        <v>1</v>
      </c>
      <c r="BB352">
        <v>1</v>
      </c>
      <c r="BC352">
        <v>1</v>
      </c>
      <c r="BD352" t="s">
        <v>3</v>
      </c>
      <c r="BE352" t="s">
        <v>3</v>
      </c>
      <c r="BF352" t="s">
        <v>3</v>
      </c>
      <c r="BG352" t="s">
        <v>3</v>
      </c>
      <c r="BH352">
        <v>0</v>
      </c>
      <c r="BI352">
        <v>1</v>
      </c>
      <c r="BJ352" t="s">
        <v>589</v>
      </c>
      <c r="BM352">
        <v>27001</v>
      </c>
      <c r="BN352">
        <v>0</v>
      </c>
      <c r="BO352" t="s">
        <v>3</v>
      </c>
      <c r="BP352">
        <v>0</v>
      </c>
      <c r="BQ352">
        <v>2</v>
      </c>
      <c r="BR352">
        <v>0</v>
      </c>
      <c r="BS352">
        <v>1</v>
      </c>
      <c r="BT352">
        <v>1</v>
      </c>
      <c r="BU352">
        <v>1</v>
      </c>
      <c r="BV352">
        <v>1</v>
      </c>
      <c r="BW352">
        <v>1</v>
      </c>
      <c r="BX352">
        <v>1</v>
      </c>
      <c r="BY352" t="s">
        <v>3</v>
      </c>
      <c r="BZ352">
        <v>147</v>
      </c>
      <c r="CA352">
        <v>134</v>
      </c>
      <c r="CB352" t="s">
        <v>3</v>
      </c>
      <c r="CE352">
        <v>0</v>
      </c>
      <c r="CF352">
        <v>0</v>
      </c>
      <c r="CG352">
        <v>0</v>
      </c>
      <c r="CM352">
        <v>0</v>
      </c>
      <c r="CN352" t="s">
        <v>3</v>
      </c>
      <c r="CO352">
        <v>0</v>
      </c>
      <c r="CP352">
        <f t="shared" si="244"/>
        <v>937.38000000000011</v>
      </c>
      <c r="CQ352">
        <f>SUMIF(SmtRes!AQ621:'SmtRes'!AQ628,"=1",SmtRes!AA621:'SmtRes'!AA628)</f>
        <v>123220.1</v>
      </c>
      <c r="CR352">
        <f>SUMIF(SmtRes!AQ621:'SmtRes'!AQ628,"=1",SmtRes!AB621:'SmtRes'!AB628)</f>
        <v>4377.05</v>
      </c>
      <c r="CS352">
        <f>SUMIF(SmtRes!AQ621:'SmtRes'!AQ628,"=1",SmtRes!AC621:'SmtRes'!AC628)</f>
        <v>1884.88</v>
      </c>
      <c r="CT352">
        <f>SUMIF(SmtRes!AQ621:'SmtRes'!AQ628,"=1",SmtRes!AD621:'SmtRes'!AD628)</f>
        <v>497.4</v>
      </c>
      <c r="CU352">
        <f t="shared" si="245"/>
        <v>0</v>
      </c>
      <c r="CV352">
        <f>SUMIF(SmtRes!AQ621:'SmtRes'!AQ628,"=1",SmtRes!BU621:'SmtRes'!BU628)</f>
        <v>9.66</v>
      </c>
      <c r="CW352">
        <f>SUMIF(SmtRes!AQ621:'SmtRes'!AQ628,"=1",SmtRes!BV621:'SmtRes'!BV628)</f>
        <v>1.9100000000000001</v>
      </c>
      <c r="CX352">
        <f t="shared" si="246"/>
        <v>0</v>
      </c>
      <c r="CY352">
        <f t="shared" si="247"/>
        <v>895.47990000000004</v>
      </c>
      <c r="CZ352">
        <f t="shared" si="248"/>
        <v>816.28780000000017</v>
      </c>
      <c r="DC352" t="s">
        <v>3</v>
      </c>
      <c r="DD352" t="s">
        <v>135</v>
      </c>
      <c r="DE352" t="s">
        <v>3</v>
      </c>
      <c r="DF352" t="s">
        <v>3</v>
      </c>
      <c r="DG352" t="s">
        <v>3</v>
      </c>
      <c r="DH352" t="s">
        <v>3</v>
      </c>
      <c r="DI352" t="s">
        <v>3</v>
      </c>
      <c r="DJ352" t="s">
        <v>3</v>
      </c>
      <c r="DK352" t="s">
        <v>3</v>
      </c>
      <c r="DL352" t="s">
        <v>3</v>
      </c>
      <c r="DM352" t="s">
        <v>3</v>
      </c>
      <c r="DN352">
        <v>0</v>
      </c>
      <c r="DO352">
        <v>0</v>
      </c>
      <c r="DP352">
        <v>1</v>
      </c>
      <c r="DQ352">
        <v>1</v>
      </c>
      <c r="DU352">
        <v>1003</v>
      </c>
      <c r="DV352" t="s">
        <v>588</v>
      </c>
      <c r="DW352" t="s">
        <v>588</v>
      </c>
      <c r="DX352">
        <v>10</v>
      </c>
      <c r="DZ352" t="s">
        <v>3</v>
      </c>
      <c r="EA352" t="s">
        <v>3</v>
      </c>
      <c r="EB352" t="s">
        <v>3</v>
      </c>
      <c r="EC352" t="s">
        <v>3</v>
      </c>
      <c r="EE352">
        <v>416980069</v>
      </c>
      <c r="EF352">
        <v>2</v>
      </c>
      <c r="EG352" t="s">
        <v>40</v>
      </c>
      <c r="EH352">
        <v>21</v>
      </c>
      <c r="EI352" t="s">
        <v>520</v>
      </c>
      <c r="EJ352">
        <v>1</v>
      </c>
      <c r="EK352">
        <v>27001</v>
      </c>
      <c r="EL352" t="s">
        <v>520</v>
      </c>
      <c r="EM352" t="s">
        <v>521</v>
      </c>
      <c r="EO352" t="s">
        <v>3</v>
      </c>
      <c r="EQ352">
        <v>1024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9.66</v>
      </c>
      <c r="EX352">
        <v>1.91</v>
      </c>
      <c r="EY352">
        <v>0</v>
      </c>
      <c r="FQ352">
        <v>0</v>
      </c>
      <c r="FR352">
        <v>0</v>
      </c>
      <c r="FS352">
        <v>0</v>
      </c>
      <c r="FX352">
        <v>147</v>
      </c>
      <c r="FY352">
        <v>134</v>
      </c>
      <c r="GA352" t="s">
        <v>3</v>
      </c>
      <c r="GD352">
        <v>1</v>
      </c>
      <c r="GF352">
        <v>1572736607</v>
      </c>
      <c r="GG352">
        <v>2</v>
      </c>
      <c r="GH352">
        <v>1</v>
      </c>
      <c r="GI352">
        <v>-2</v>
      </c>
      <c r="GJ352">
        <v>0</v>
      </c>
      <c r="GK352">
        <v>0</v>
      </c>
      <c r="GL352">
        <f t="shared" si="249"/>
        <v>0</v>
      </c>
      <c r="GM352">
        <f t="shared" si="250"/>
        <v>2649.15</v>
      </c>
      <c r="GN352">
        <f t="shared" si="251"/>
        <v>2649.15</v>
      </c>
      <c r="GO352">
        <f t="shared" si="252"/>
        <v>0</v>
      </c>
      <c r="GP352">
        <f t="shared" si="253"/>
        <v>0</v>
      </c>
      <c r="GR352">
        <v>0</v>
      </c>
      <c r="GS352">
        <v>0</v>
      </c>
      <c r="GT352">
        <v>0</v>
      </c>
      <c r="GU352" t="s">
        <v>3</v>
      </c>
      <c r="GV352">
        <f t="shared" si="254"/>
        <v>0</v>
      </c>
      <c r="GW352">
        <v>1</v>
      </c>
      <c r="GX352">
        <f t="shared" si="255"/>
        <v>0</v>
      </c>
      <c r="HA352">
        <v>0</v>
      </c>
      <c r="HB352">
        <v>0</v>
      </c>
      <c r="HC352">
        <f t="shared" si="256"/>
        <v>0</v>
      </c>
      <c r="HE352" t="s">
        <v>3</v>
      </c>
      <c r="HF352" t="s">
        <v>3</v>
      </c>
      <c r="HM352" t="s">
        <v>3</v>
      </c>
      <c r="HN352" t="s">
        <v>522</v>
      </c>
      <c r="HO352" t="s">
        <v>523</v>
      </c>
      <c r="HP352" t="s">
        <v>520</v>
      </c>
      <c r="HQ352" t="s">
        <v>520</v>
      </c>
      <c r="HS352">
        <v>0</v>
      </c>
      <c r="IK352">
        <v>0</v>
      </c>
    </row>
    <row r="353" spans="1:245" x14ac:dyDescent="0.2">
      <c r="A353">
        <v>18</v>
      </c>
      <c r="B353">
        <v>1</v>
      </c>
      <c r="C353">
        <v>626</v>
      </c>
      <c r="E353" t="s">
        <v>3</v>
      </c>
      <c r="F353" t="s">
        <v>538</v>
      </c>
      <c r="G353" t="s">
        <v>590</v>
      </c>
      <c r="H353" t="s">
        <v>49</v>
      </c>
      <c r="I353">
        <f>I352*J353</f>
        <v>0</v>
      </c>
      <c r="J353">
        <v>0</v>
      </c>
      <c r="K353">
        <v>0.72</v>
      </c>
      <c r="O353">
        <f t="shared" si="236"/>
        <v>0</v>
      </c>
      <c r="P353">
        <f>ROUND(CQ353*I353,2)</f>
        <v>0</v>
      </c>
      <c r="Q353">
        <f>ROUND(CR353*I353,2)</f>
        <v>0</v>
      </c>
      <c r="R353">
        <f>ROUND(CS353*I353,2)</f>
        <v>0</v>
      </c>
      <c r="S353">
        <f>ROUND(CT353*I353,2)</f>
        <v>0</v>
      </c>
      <c r="T353">
        <f t="shared" si="237"/>
        <v>0</v>
      </c>
      <c r="U353">
        <f>ROUND(CV353*I353,7)</f>
        <v>0</v>
      </c>
      <c r="V353">
        <f>ROUND(CW353*I353,7)</f>
        <v>0</v>
      </c>
      <c r="W353">
        <f t="shared" si="238"/>
        <v>0</v>
      </c>
      <c r="X353">
        <f t="shared" si="239"/>
        <v>0</v>
      </c>
      <c r="Y353">
        <f t="shared" si="240"/>
        <v>0</v>
      </c>
      <c r="AA353">
        <v>-1</v>
      </c>
      <c r="AB353">
        <f t="shared" si="241"/>
        <v>0</v>
      </c>
      <c r="AC353">
        <f>ROUND((ES353),6)</f>
        <v>0</v>
      </c>
      <c r="AD353">
        <f>ROUND((((ET353)-(EU353))+AE353),6)</f>
        <v>0</v>
      </c>
      <c r="AE353">
        <f>ROUND((EU353),6)</f>
        <v>0</v>
      </c>
      <c r="AF353">
        <f>ROUND((EV353),6)</f>
        <v>0</v>
      </c>
      <c r="AG353">
        <f t="shared" si="242"/>
        <v>0</v>
      </c>
      <c r="AH353">
        <f>(EW353)</f>
        <v>0</v>
      </c>
      <c r="AI353">
        <f>(EX353)</f>
        <v>0</v>
      </c>
      <c r="AJ353">
        <f t="shared" si="243"/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147</v>
      </c>
      <c r="AU353">
        <v>134</v>
      </c>
      <c r="AV353">
        <v>1</v>
      </c>
      <c r="AW353">
        <v>1</v>
      </c>
      <c r="AZ353">
        <v>1</v>
      </c>
      <c r="BA353">
        <v>1</v>
      </c>
      <c r="BB353">
        <v>1</v>
      </c>
      <c r="BC353">
        <v>1</v>
      </c>
      <c r="BD353" t="s">
        <v>3</v>
      </c>
      <c r="BE353" t="s">
        <v>3</v>
      </c>
      <c r="BF353" t="s">
        <v>3</v>
      </c>
      <c r="BG353" t="s">
        <v>3</v>
      </c>
      <c r="BH353">
        <v>3</v>
      </c>
      <c r="BI353">
        <v>1</v>
      </c>
      <c r="BJ353" t="s">
        <v>3</v>
      </c>
      <c r="BM353">
        <v>27001</v>
      </c>
      <c r="BN353">
        <v>0</v>
      </c>
      <c r="BO353" t="s">
        <v>3</v>
      </c>
      <c r="BP353">
        <v>0</v>
      </c>
      <c r="BQ353">
        <v>2</v>
      </c>
      <c r="BR353">
        <v>0</v>
      </c>
      <c r="BS353">
        <v>1</v>
      </c>
      <c r="BT353">
        <v>1</v>
      </c>
      <c r="BU353">
        <v>1</v>
      </c>
      <c r="BV353">
        <v>1</v>
      </c>
      <c r="BW353">
        <v>1</v>
      </c>
      <c r="BX353">
        <v>1</v>
      </c>
      <c r="BY353" t="s">
        <v>3</v>
      </c>
      <c r="BZ353">
        <v>147</v>
      </c>
      <c r="CA353">
        <v>134</v>
      </c>
      <c r="CB353" t="s">
        <v>3</v>
      </c>
      <c r="CE353">
        <v>0</v>
      </c>
      <c r="CF353">
        <v>0</v>
      </c>
      <c r="CG353">
        <v>0</v>
      </c>
      <c r="CM353">
        <v>0</v>
      </c>
      <c r="CN353" t="s">
        <v>3</v>
      </c>
      <c r="CO353">
        <v>0</v>
      </c>
      <c r="CP353">
        <f t="shared" si="244"/>
        <v>0</v>
      </c>
      <c r="CQ353">
        <f>ROUND(AL353*BC353,2)</f>
        <v>0</v>
      </c>
      <c r="CR353">
        <f>ROUND(AM353*BB353,2)</f>
        <v>0</v>
      </c>
      <c r="CS353">
        <f>ROUND(AN353*BS353,2)</f>
        <v>0</v>
      </c>
      <c r="CT353">
        <f>ROUND(AO353*BA353,2)</f>
        <v>0</v>
      </c>
      <c r="CU353">
        <f t="shared" si="245"/>
        <v>0</v>
      </c>
      <c r="CV353">
        <f>AH353</f>
        <v>0</v>
      </c>
      <c r="CW353">
        <f>AI353</f>
        <v>0</v>
      </c>
      <c r="CX353">
        <f t="shared" si="246"/>
        <v>0</v>
      </c>
      <c r="CY353">
        <f t="shared" si="247"/>
        <v>0</v>
      </c>
      <c r="CZ353">
        <f t="shared" si="248"/>
        <v>0</v>
      </c>
      <c r="DC353" t="s">
        <v>3</v>
      </c>
      <c r="DD353" t="s">
        <v>3</v>
      </c>
      <c r="DE353" t="s">
        <v>3</v>
      </c>
      <c r="DF353" t="s">
        <v>3</v>
      </c>
      <c r="DG353" t="s">
        <v>3</v>
      </c>
      <c r="DH353" t="s">
        <v>3</v>
      </c>
      <c r="DI353" t="s">
        <v>3</v>
      </c>
      <c r="DJ353" t="s">
        <v>3</v>
      </c>
      <c r="DK353" t="s">
        <v>3</v>
      </c>
      <c r="DL353" t="s">
        <v>3</v>
      </c>
      <c r="DM353" t="s">
        <v>3</v>
      </c>
      <c r="DN353">
        <v>0</v>
      </c>
      <c r="DO353">
        <v>0</v>
      </c>
      <c r="DP353">
        <v>1</v>
      </c>
      <c r="DQ353">
        <v>1</v>
      </c>
      <c r="DU353">
        <v>1007</v>
      </c>
      <c r="DV353" t="s">
        <v>49</v>
      </c>
      <c r="DW353" t="s">
        <v>49</v>
      </c>
      <c r="DX353">
        <v>1</v>
      </c>
      <c r="DZ353" t="s">
        <v>3</v>
      </c>
      <c r="EA353" t="s">
        <v>3</v>
      </c>
      <c r="EB353" t="s">
        <v>3</v>
      </c>
      <c r="EC353" t="s">
        <v>3</v>
      </c>
      <c r="EE353">
        <v>416980069</v>
      </c>
      <c r="EF353">
        <v>2</v>
      </c>
      <c r="EG353" t="s">
        <v>40</v>
      </c>
      <c r="EH353">
        <v>21</v>
      </c>
      <c r="EI353" t="s">
        <v>520</v>
      </c>
      <c r="EJ353">
        <v>1</v>
      </c>
      <c r="EK353">
        <v>27001</v>
      </c>
      <c r="EL353" t="s">
        <v>520</v>
      </c>
      <c r="EM353" t="s">
        <v>521</v>
      </c>
      <c r="EO353" t="s">
        <v>3</v>
      </c>
      <c r="EQ353">
        <v>1024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FQ353">
        <v>0</v>
      </c>
      <c r="FR353">
        <v>0</v>
      </c>
      <c r="FS353">
        <v>0</v>
      </c>
      <c r="FX353">
        <v>147</v>
      </c>
      <c r="FY353">
        <v>134</v>
      </c>
      <c r="GA353" t="s">
        <v>3</v>
      </c>
      <c r="GD353">
        <v>1</v>
      </c>
      <c r="GF353">
        <v>-1892626537</v>
      </c>
      <c r="GG353">
        <v>2</v>
      </c>
      <c r="GH353">
        <v>1</v>
      </c>
      <c r="GI353">
        <v>-2</v>
      </c>
      <c r="GJ353">
        <v>0</v>
      </c>
      <c r="GK353">
        <v>0</v>
      </c>
      <c r="GL353">
        <f t="shared" si="249"/>
        <v>0</v>
      </c>
      <c r="GM353">
        <f t="shared" si="250"/>
        <v>0</v>
      </c>
      <c r="GN353">
        <f t="shared" si="251"/>
        <v>0</v>
      </c>
      <c r="GO353">
        <f t="shared" si="252"/>
        <v>0</v>
      </c>
      <c r="GP353">
        <f t="shared" si="253"/>
        <v>0</v>
      </c>
      <c r="GR353">
        <v>0</v>
      </c>
      <c r="GS353">
        <v>0</v>
      </c>
      <c r="GT353">
        <v>0</v>
      </c>
      <c r="GU353" t="s">
        <v>3</v>
      </c>
      <c r="GV353">
        <f t="shared" si="254"/>
        <v>0</v>
      </c>
      <c r="GW353">
        <v>1</v>
      </c>
      <c r="GX353">
        <f t="shared" si="255"/>
        <v>0</v>
      </c>
      <c r="HA353">
        <v>0</v>
      </c>
      <c r="HB353">
        <v>0</v>
      </c>
      <c r="HC353">
        <f t="shared" si="256"/>
        <v>0</v>
      </c>
      <c r="HE353" t="s">
        <v>3</v>
      </c>
      <c r="HF353" t="s">
        <v>3</v>
      </c>
      <c r="HM353" t="s">
        <v>135</v>
      </c>
      <c r="HN353" t="s">
        <v>522</v>
      </c>
      <c r="HO353" t="s">
        <v>523</v>
      </c>
      <c r="HP353" t="s">
        <v>520</v>
      </c>
      <c r="HQ353" t="s">
        <v>520</v>
      </c>
      <c r="HS353">
        <v>0</v>
      </c>
      <c r="IK353">
        <v>0</v>
      </c>
    </row>
    <row r="354" spans="1:245" x14ac:dyDescent="0.2">
      <c r="A354">
        <v>18</v>
      </c>
      <c r="B354">
        <v>1</v>
      </c>
      <c r="C354">
        <v>627</v>
      </c>
      <c r="E354" t="s">
        <v>3</v>
      </c>
      <c r="F354" t="s">
        <v>591</v>
      </c>
      <c r="G354" t="s">
        <v>312</v>
      </c>
      <c r="H354" t="s">
        <v>49</v>
      </c>
      <c r="I354">
        <f>I352*J354</f>
        <v>0</v>
      </c>
      <c r="J354">
        <v>0</v>
      </c>
      <c r="K354">
        <v>0.34</v>
      </c>
      <c r="O354">
        <f t="shared" si="236"/>
        <v>0</v>
      </c>
      <c r="P354">
        <f>ROUND(CQ354*I354,2)</f>
        <v>0</v>
      </c>
      <c r="Q354">
        <f>ROUND(CR354*I354,2)</f>
        <v>0</v>
      </c>
      <c r="R354">
        <f>ROUND(CS354*I354,2)</f>
        <v>0</v>
      </c>
      <c r="S354">
        <f>ROUND(CT354*I354,2)</f>
        <v>0</v>
      </c>
      <c r="T354">
        <f t="shared" si="237"/>
        <v>0</v>
      </c>
      <c r="U354">
        <f>ROUND(CV354*I354,7)</f>
        <v>0</v>
      </c>
      <c r="V354">
        <f>ROUND(CW354*I354,7)</f>
        <v>0</v>
      </c>
      <c r="W354">
        <f t="shared" si="238"/>
        <v>0</v>
      </c>
      <c r="X354">
        <f t="shared" si="239"/>
        <v>0</v>
      </c>
      <c r="Y354">
        <f t="shared" si="240"/>
        <v>0</v>
      </c>
      <c r="AA354">
        <v>-1</v>
      </c>
      <c r="AB354">
        <f t="shared" si="241"/>
        <v>0</v>
      </c>
      <c r="AC354">
        <f>ROUND((ES354),6)</f>
        <v>0</v>
      </c>
      <c r="AD354">
        <f>ROUND((((ET354)-(EU354))+AE354),6)</f>
        <v>0</v>
      </c>
      <c r="AE354">
        <f>ROUND((EU354),6)</f>
        <v>0</v>
      </c>
      <c r="AF354">
        <f>ROUND((EV354),6)</f>
        <v>0</v>
      </c>
      <c r="AG354">
        <f t="shared" si="242"/>
        <v>0</v>
      </c>
      <c r="AH354">
        <f>(EW354)</f>
        <v>0</v>
      </c>
      <c r="AI354">
        <f>(EX354)</f>
        <v>0</v>
      </c>
      <c r="AJ354">
        <f t="shared" si="243"/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147</v>
      </c>
      <c r="AU354">
        <v>134</v>
      </c>
      <c r="AV354">
        <v>1</v>
      </c>
      <c r="AW354">
        <v>1</v>
      </c>
      <c r="AZ354">
        <v>1</v>
      </c>
      <c r="BA354">
        <v>1</v>
      </c>
      <c r="BB354">
        <v>1</v>
      </c>
      <c r="BC354">
        <v>1</v>
      </c>
      <c r="BD354" t="s">
        <v>3</v>
      </c>
      <c r="BE354" t="s">
        <v>3</v>
      </c>
      <c r="BF354" t="s">
        <v>3</v>
      </c>
      <c r="BG354" t="s">
        <v>3</v>
      </c>
      <c r="BH354">
        <v>3</v>
      </c>
      <c r="BI354">
        <v>1</v>
      </c>
      <c r="BJ354" t="s">
        <v>3</v>
      </c>
      <c r="BM354">
        <v>27001</v>
      </c>
      <c r="BN354">
        <v>0</v>
      </c>
      <c r="BO354" t="s">
        <v>3</v>
      </c>
      <c r="BP354">
        <v>0</v>
      </c>
      <c r="BQ354">
        <v>2</v>
      </c>
      <c r="BR354">
        <v>0</v>
      </c>
      <c r="BS354">
        <v>1</v>
      </c>
      <c r="BT354">
        <v>1</v>
      </c>
      <c r="BU354">
        <v>1</v>
      </c>
      <c r="BV354">
        <v>1</v>
      </c>
      <c r="BW354">
        <v>1</v>
      </c>
      <c r="BX354">
        <v>1</v>
      </c>
      <c r="BY354" t="s">
        <v>3</v>
      </c>
      <c r="BZ354">
        <v>147</v>
      </c>
      <c r="CA354">
        <v>134</v>
      </c>
      <c r="CB354" t="s">
        <v>3</v>
      </c>
      <c r="CE354">
        <v>0</v>
      </c>
      <c r="CF354">
        <v>0</v>
      </c>
      <c r="CG354">
        <v>0</v>
      </c>
      <c r="CM354">
        <v>0</v>
      </c>
      <c r="CN354" t="s">
        <v>3</v>
      </c>
      <c r="CO354">
        <v>0</v>
      </c>
      <c r="CP354">
        <f t="shared" si="244"/>
        <v>0</v>
      </c>
      <c r="CQ354">
        <f>ROUND(AL354*BC354,2)</f>
        <v>0</v>
      </c>
      <c r="CR354">
        <f>ROUND(AM354*BB354,2)</f>
        <v>0</v>
      </c>
      <c r="CS354">
        <f>ROUND(AN354*BS354,2)</f>
        <v>0</v>
      </c>
      <c r="CT354">
        <f>ROUND(AO354*BA354,2)</f>
        <v>0</v>
      </c>
      <c r="CU354">
        <f t="shared" si="245"/>
        <v>0</v>
      </c>
      <c r="CV354">
        <f>AH354</f>
        <v>0</v>
      </c>
      <c r="CW354">
        <f>AI354</f>
        <v>0</v>
      </c>
      <c r="CX354">
        <f t="shared" si="246"/>
        <v>0</v>
      </c>
      <c r="CY354">
        <f t="shared" si="247"/>
        <v>0</v>
      </c>
      <c r="CZ354">
        <f t="shared" si="248"/>
        <v>0</v>
      </c>
      <c r="DC354" t="s">
        <v>3</v>
      </c>
      <c r="DD354" t="s">
        <v>3</v>
      </c>
      <c r="DE354" t="s">
        <v>3</v>
      </c>
      <c r="DF354" t="s">
        <v>3</v>
      </c>
      <c r="DG354" t="s">
        <v>3</v>
      </c>
      <c r="DH354" t="s">
        <v>3</v>
      </c>
      <c r="DI354" t="s">
        <v>3</v>
      </c>
      <c r="DJ354" t="s">
        <v>3</v>
      </c>
      <c r="DK354" t="s">
        <v>3</v>
      </c>
      <c r="DL354" t="s">
        <v>3</v>
      </c>
      <c r="DM354" t="s">
        <v>3</v>
      </c>
      <c r="DN354">
        <v>0</v>
      </c>
      <c r="DO354">
        <v>0</v>
      </c>
      <c r="DP354">
        <v>1</v>
      </c>
      <c r="DQ354">
        <v>1</v>
      </c>
      <c r="DU354">
        <v>1007</v>
      </c>
      <c r="DV354" t="s">
        <v>49</v>
      </c>
      <c r="DW354" t="s">
        <v>49</v>
      </c>
      <c r="DX354">
        <v>1</v>
      </c>
      <c r="DZ354" t="s">
        <v>3</v>
      </c>
      <c r="EA354" t="s">
        <v>3</v>
      </c>
      <c r="EB354" t="s">
        <v>3</v>
      </c>
      <c r="EC354" t="s">
        <v>3</v>
      </c>
      <c r="EE354">
        <v>416980069</v>
      </c>
      <c r="EF354">
        <v>2</v>
      </c>
      <c r="EG354" t="s">
        <v>40</v>
      </c>
      <c r="EH354">
        <v>21</v>
      </c>
      <c r="EI354" t="s">
        <v>520</v>
      </c>
      <c r="EJ354">
        <v>1</v>
      </c>
      <c r="EK354">
        <v>27001</v>
      </c>
      <c r="EL354" t="s">
        <v>520</v>
      </c>
      <c r="EM354" t="s">
        <v>521</v>
      </c>
      <c r="EO354" t="s">
        <v>3</v>
      </c>
      <c r="EQ354">
        <v>1024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FQ354">
        <v>0</v>
      </c>
      <c r="FR354">
        <v>0</v>
      </c>
      <c r="FS354">
        <v>0</v>
      </c>
      <c r="FX354">
        <v>147</v>
      </c>
      <c r="FY354">
        <v>134</v>
      </c>
      <c r="GA354" t="s">
        <v>3</v>
      </c>
      <c r="GD354">
        <v>1</v>
      </c>
      <c r="GF354">
        <v>-267530578</v>
      </c>
      <c r="GG354">
        <v>2</v>
      </c>
      <c r="GH354">
        <v>1</v>
      </c>
      <c r="GI354">
        <v>-2</v>
      </c>
      <c r="GJ354">
        <v>0</v>
      </c>
      <c r="GK354">
        <v>0</v>
      </c>
      <c r="GL354">
        <f t="shared" si="249"/>
        <v>0</v>
      </c>
      <c r="GM354">
        <f t="shared" si="250"/>
        <v>0</v>
      </c>
      <c r="GN354">
        <f t="shared" si="251"/>
        <v>0</v>
      </c>
      <c r="GO354">
        <f t="shared" si="252"/>
        <v>0</v>
      </c>
      <c r="GP354">
        <f t="shared" si="253"/>
        <v>0</v>
      </c>
      <c r="GR354">
        <v>0</v>
      </c>
      <c r="GS354">
        <v>0</v>
      </c>
      <c r="GT354">
        <v>0</v>
      </c>
      <c r="GU354" t="s">
        <v>3</v>
      </c>
      <c r="GV354">
        <f t="shared" si="254"/>
        <v>0</v>
      </c>
      <c r="GW354">
        <v>1</v>
      </c>
      <c r="GX354">
        <f t="shared" si="255"/>
        <v>0</v>
      </c>
      <c r="HA354">
        <v>0</v>
      </c>
      <c r="HB354">
        <v>0</v>
      </c>
      <c r="HC354">
        <f t="shared" si="256"/>
        <v>0</v>
      </c>
      <c r="HE354" t="s">
        <v>3</v>
      </c>
      <c r="HF354" t="s">
        <v>3</v>
      </c>
      <c r="HM354" t="s">
        <v>135</v>
      </c>
      <c r="HN354" t="s">
        <v>522</v>
      </c>
      <c r="HO354" t="s">
        <v>523</v>
      </c>
      <c r="HP354" t="s">
        <v>520</v>
      </c>
      <c r="HQ354" t="s">
        <v>520</v>
      </c>
      <c r="HS354">
        <v>0</v>
      </c>
      <c r="IK354">
        <v>0</v>
      </c>
    </row>
    <row r="355" spans="1:245" x14ac:dyDescent="0.2">
      <c r="A355">
        <v>17</v>
      </c>
      <c r="B355">
        <v>1</v>
      </c>
      <c r="C355">
        <f>ROW(SmtRes!A633)</f>
        <v>633</v>
      </c>
      <c r="D355">
        <f>ROW(EtalonRes!A636)</f>
        <v>636</v>
      </c>
      <c r="E355" t="s">
        <v>3</v>
      </c>
      <c r="F355" t="s">
        <v>592</v>
      </c>
      <c r="G355" t="s">
        <v>593</v>
      </c>
      <c r="H355" t="s">
        <v>62</v>
      </c>
      <c r="I355">
        <f>ROUND(1/100,7)</f>
        <v>0.01</v>
      </c>
      <c r="J355">
        <v>0</v>
      </c>
      <c r="K355">
        <f>ROUND(1/100,7)</f>
        <v>0.01</v>
      </c>
      <c r="O355">
        <f t="shared" si="236"/>
        <v>77.75</v>
      </c>
      <c r="P355">
        <f>SUMIF(SmtRes!AQ629:'SmtRes'!AQ633,"=1",SmtRes!DF629:'SmtRes'!DF633)</f>
        <v>0.06</v>
      </c>
      <c r="Q355">
        <f>SUMIF(SmtRes!AQ629:'SmtRes'!AQ633,"=1",SmtRes!DG629:'SmtRes'!DG633)</f>
        <v>1.25</v>
      </c>
      <c r="R355">
        <f>SUMIF(SmtRes!AQ629:'SmtRes'!AQ633,"=1",SmtRes!DH629:'SmtRes'!DH633)</f>
        <v>0</v>
      </c>
      <c r="S355">
        <f>SUMIF(SmtRes!AQ629:'SmtRes'!AQ633,"=1",SmtRes!DI629:'SmtRes'!DI633)</f>
        <v>76.44</v>
      </c>
      <c r="T355">
        <f t="shared" si="237"/>
        <v>0</v>
      </c>
      <c r="U355">
        <f>SUMIF(SmtRes!AQ629:'SmtRes'!AQ633,"=1",SmtRes!CV629:'SmtRes'!CV633)</f>
        <v>0.1595</v>
      </c>
      <c r="V355">
        <f>SUMIF(SmtRes!AQ629:'SmtRes'!AQ633,"=1",SmtRes!CW629:'SmtRes'!CW633)</f>
        <v>0</v>
      </c>
      <c r="W355">
        <f t="shared" si="238"/>
        <v>0</v>
      </c>
      <c r="X355">
        <f t="shared" si="239"/>
        <v>78.73</v>
      </c>
      <c r="Y355">
        <f t="shared" si="240"/>
        <v>45.1</v>
      </c>
      <c r="AA355">
        <v>-1</v>
      </c>
      <c r="AB355">
        <f t="shared" si="241"/>
        <v>7735.3815999999997</v>
      </c>
      <c r="AC355">
        <f>ROUND((SUM(SmtRes!BQ629:'SmtRes'!BQ633)),6)</f>
        <v>6.4416000000000002</v>
      </c>
      <c r="AD355">
        <f>ROUND((((SUM(SmtRes!BR629:'SmtRes'!BR633))-(0))+AE355),6)</f>
        <v>84.583500000000001</v>
      </c>
      <c r="AE355">
        <f>ROUND((0),6)</f>
        <v>0</v>
      </c>
      <c r="AF355">
        <f>ROUND((SUM(SmtRes!BT629:'SmtRes'!BT633)),6)</f>
        <v>7644.3564999999999</v>
      </c>
      <c r="AG355">
        <f t="shared" si="242"/>
        <v>0</v>
      </c>
      <c r="AH355">
        <f>(SUM(SmtRes!BU629:'SmtRes'!BU633))</f>
        <v>15.95</v>
      </c>
      <c r="AI355">
        <f>(0)</f>
        <v>0</v>
      </c>
      <c r="AJ355">
        <f t="shared" si="243"/>
        <v>0</v>
      </c>
      <c r="AK355">
        <v>7735.3815999999988</v>
      </c>
      <c r="AL355">
        <v>6.4416000000000002</v>
      </c>
      <c r="AM355">
        <v>84.583500000000001</v>
      </c>
      <c r="AN355">
        <v>0</v>
      </c>
      <c r="AO355">
        <v>7644.356499999999</v>
      </c>
      <c r="AP355">
        <v>0</v>
      </c>
      <c r="AQ355">
        <v>15.95</v>
      </c>
      <c r="AR355">
        <v>0</v>
      </c>
      <c r="AS355">
        <v>0</v>
      </c>
      <c r="AT355">
        <v>103</v>
      </c>
      <c r="AU355">
        <v>59</v>
      </c>
      <c r="AV355">
        <v>1</v>
      </c>
      <c r="AW355">
        <v>1</v>
      </c>
      <c r="AZ355">
        <v>1</v>
      </c>
      <c r="BA355">
        <v>1</v>
      </c>
      <c r="BB355">
        <v>1</v>
      </c>
      <c r="BC355">
        <v>1</v>
      </c>
      <c r="BD355" t="s">
        <v>3</v>
      </c>
      <c r="BE355" t="s">
        <v>3</v>
      </c>
      <c r="BF355" t="s">
        <v>3</v>
      </c>
      <c r="BG355" t="s">
        <v>3</v>
      </c>
      <c r="BH355">
        <v>0</v>
      </c>
      <c r="BI355">
        <v>1</v>
      </c>
      <c r="BJ355" t="s">
        <v>594</v>
      </c>
      <c r="BM355">
        <v>46001</v>
      </c>
      <c r="BN355">
        <v>0</v>
      </c>
      <c r="BO355" t="s">
        <v>3</v>
      </c>
      <c r="BP355">
        <v>0</v>
      </c>
      <c r="BQ355">
        <v>2</v>
      </c>
      <c r="BR355">
        <v>0</v>
      </c>
      <c r="BS355">
        <v>1</v>
      </c>
      <c r="BT355">
        <v>1</v>
      </c>
      <c r="BU355">
        <v>1</v>
      </c>
      <c r="BV355">
        <v>1</v>
      </c>
      <c r="BW355">
        <v>1</v>
      </c>
      <c r="BX355">
        <v>1</v>
      </c>
      <c r="BY355" t="s">
        <v>3</v>
      </c>
      <c r="BZ355">
        <v>103</v>
      </c>
      <c r="CA355">
        <v>59</v>
      </c>
      <c r="CB355" t="s">
        <v>3</v>
      </c>
      <c r="CE355">
        <v>0</v>
      </c>
      <c r="CF355">
        <v>0</v>
      </c>
      <c r="CG355">
        <v>0</v>
      </c>
      <c r="CM355">
        <v>0</v>
      </c>
      <c r="CN355" t="s">
        <v>3</v>
      </c>
      <c r="CO355">
        <v>0</v>
      </c>
      <c r="CP355">
        <f t="shared" si="244"/>
        <v>77.75</v>
      </c>
      <c r="CQ355">
        <f>SUMIF(SmtRes!AQ629:'SmtRes'!AQ633,"=1",SmtRes!AA629:'SmtRes'!AA633)</f>
        <v>7.32</v>
      </c>
      <c r="CR355">
        <f>SUMIF(SmtRes!AQ629:'SmtRes'!AQ633,"=1",SmtRes!AB629:'SmtRes'!AB633)</f>
        <v>147.27000000000001</v>
      </c>
      <c r="CS355">
        <f>SUMIF(SmtRes!AQ629:'SmtRes'!AQ633,"=1",SmtRes!AC629:'SmtRes'!AC633)</f>
        <v>0</v>
      </c>
      <c r="CT355">
        <f>SUMIF(SmtRes!AQ629:'SmtRes'!AQ633,"=1",SmtRes!AD629:'SmtRes'!AD633)</f>
        <v>479.27</v>
      </c>
      <c r="CU355">
        <f t="shared" si="245"/>
        <v>0</v>
      </c>
      <c r="CV355">
        <f>SUMIF(SmtRes!AQ629:'SmtRes'!AQ633,"=1",SmtRes!BU629:'SmtRes'!BU633)</f>
        <v>15.95</v>
      </c>
      <c r="CW355">
        <f>SUMIF(SmtRes!AQ629:'SmtRes'!AQ633,"=1",SmtRes!BV629:'SmtRes'!BV633)</f>
        <v>0</v>
      </c>
      <c r="CX355">
        <f t="shared" si="246"/>
        <v>0</v>
      </c>
      <c r="CY355">
        <f t="shared" si="247"/>
        <v>78.733199999999997</v>
      </c>
      <c r="CZ355">
        <f t="shared" si="248"/>
        <v>45.099600000000002</v>
      </c>
      <c r="DC355" t="s">
        <v>3</v>
      </c>
      <c r="DD355" t="s">
        <v>3</v>
      </c>
      <c r="DE355" t="s">
        <v>3</v>
      </c>
      <c r="DF355" t="s">
        <v>3</v>
      </c>
      <c r="DG355" t="s">
        <v>3</v>
      </c>
      <c r="DH355" t="s">
        <v>3</v>
      </c>
      <c r="DI355" t="s">
        <v>3</v>
      </c>
      <c r="DJ355" t="s">
        <v>3</v>
      </c>
      <c r="DK355" t="s">
        <v>3</v>
      </c>
      <c r="DL355" t="s">
        <v>3</v>
      </c>
      <c r="DM355" t="s">
        <v>3</v>
      </c>
      <c r="DN355">
        <v>0</v>
      </c>
      <c r="DO355">
        <v>0</v>
      </c>
      <c r="DP355">
        <v>1</v>
      </c>
      <c r="DQ355">
        <v>1</v>
      </c>
      <c r="DU355">
        <v>1013</v>
      </c>
      <c r="DV355" t="s">
        <v>62</v>
      </c>
      <c r="DW355" t="s">
        <v>62</v>
      </c>
      <c r="DX355">
        <v>1</v>
      </c>
      <c r="DZ355" t="s">
        <v>3</v>
      </c>
      <c r="EA355" t="s">
        <v>3</v>
      </c>
      <c r="EB355" t="s">
        <v>3</v>
      </c>
      <c r="EC355" t="s">
        <v>3</v>
      </c>
      <c r="EE355">
        <v>416980095</v>
      </c>
      <c r="EF355">
        <v>2</v>
      </c>
      <c r="EG355" t="s">
        <v>40</v>
      </c>
      <c r="EH355">
        <v>40</v>
      </c>
      <c r="EI355" t="s">
        <v>345</v>
      </c>
      <c r="EJ355">
        <v>1</v>
      </c>
      <c r="EK355">
        <v>46001</v>
      </c>
      <c r="EL355" t="s">
        <v>346</v>
      </c>
      <c r="EM355" t="s">
        <v>347</v>
      </c>
      <c r="EO355" t="s">
        <v>3</v>
      </c>
      <c r="EQ355">
        <v>1024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15.95</v>
      </c>
      <c r="EX355">
        <v>0</v>
      </c>
      <c r="EY355">
        <v>0</v>
      </c>
      <c r="FQ355">
        <v>0</v>
      </c>
      <c r="FR355">
        <v>0</v>
      </c>
      <c r="FS355">
        <v>0</v>
      </c>
      <c r="FX355">
        <v>103</v>
      </c>
      <c r="FY355">
        <v>59</v>
      </c>
      <c r="GA355" t="s">
        <v>3</v>
      </c>
      <c r="GD355">
        <v>1</v>
      </c>
      <c r="GF355">
        <v>-23265289</v>
      </c>
      <c r="GG355">
        <v>2</v>
      </c>
      <c r="GH355">
        <v>1</v>
      </c>
      <c r="GI355">
        <v>-2</v>
      </c>
      <c r="GJ355">
        <v>0</v>
      </c>
      <c r="GK355">
        <v>0</v>
      </c>
      <c r="GL355">
        <f t="shared" si="249"/>
        <v>0</v>
      </c>
      <c r="GM355">
        <f t="shared" si="250"/>
        <v>201.58</v>
      </c>
      <c r="GN355">
        <f t="shared" si="251"/>
        <v>201.58</v>
      </c>
      <c r="GO355">
        <f t="shared" si="252"/>
        <v>0</v>
      </c>
      <c r="GP355">
        <f t="shared" si="253"/>
        <v>0</v>
      </c>
      <c r="GR355">
        <v>0</v>
      </c>
      <c r="GS355">
        <v>0</v>
      </c>
      <c r="GT355">
        <v>0</v>
      </c>
      <c r="GU355" t="s">
        <v>3</v>
      </c>
      <c r="GV355">
        <f t="shared" si="254"/>
        <v>0</v>
      </c>
      <c r="GW355">
        <v>1</v>
      </c>
      <c r="GX355">
        <f t="shared" si="255"/>
        <v>0</v>
      </c>
      <c r="HA355">
        <v>0</v>
      </c>
      <c r="HB355">
        <v>0</v>
      </c>
      <c r="HC355">
        <f t="shared" si="256"/>
        <v>0</v>
      </c>
      <c r="HE355" t="s">
        <v>3</v>
      </c>
      <c r="HF355" t="s">
        <v>3</v>
      </c>
      <c r="HM355" t="s">
        <v>3</v>
      </c>
      <c r="HN355" t="s">
        <v>348</v>
      </c>
      <c r="HO355" t="s">
        <v>349</v>
      </c>
      <c r="HP355" t="s">
        <v>346</v>
      </c>
      <c r="HQ355" t="s">
        <v>346</v>
      </c>
      <c r="HS355">
        <v>0</v>
      </c>
      <c r="IK355">
        <v>0</v>
      </c>
    </row>
    <row r="356" spans="1:245" x14ac:dyDescent="0.2">
      <c r="A356">
        <v>18</v>
      </c>
      <c r="B356">
        <v>1</v>
      </c>
      <c r="C356">
        <v>632</v>
      </c>
      <c r="E356" t="s">
        <v>3</v>
      </c>
      <c r="F356" t="s">
        <v>595</v>
      </c>
      <c r="G356" t="s">
        <v>596</v>
      </c>
      <c r="H356" t="s">
        <v>83</v>
      </c>
      <c r="I356">
        <f>I355*J356</f>
        <v>0</v>
      </c>
      <c r="J356">
        <v>0</v>
      </c>
      <c r="K356">
        <v>0</v>
      </c>
      <c r="O356">
        <f t="shared" si="236"/>
        <v>0</v>
      </c>
      <c r="P356">
        <f>ROUND(CQ356*I356,2)</f>
        <v>0</v>
      </c>
      <c r="Q356">
        <f>ROUND(CR356*I356,2)</f>
        <v>0</v>
      </c>
      <c r="R356">
        <f>ROUND(CS356*I356,2)</f>
        <v>0</v>
      </c>
      <c r="S356">
        <f>ROUND(CT356*I356,2)</f>
        <v>0</v>
      </c>
      <c r="T356">
        <f t="shared" si="237"/>
        <v>0</v>
      </c>
      <c r="U356">
        <f>ROUND(CV356*I356,7)</f>
        <v>0</v>
      </c>
      <c r="V356">
        <f>ROUND(CW356*I356,7)</f>
        <v>0</v>
      </c>
      <c r="W356">
        <f t="shared" si="238"/>
        <v>0</v>
      </c>
      <c r="X356">
        <f t="shared" si="239"/>
        <v>0</v>
      </c>
      <c r="Y356">
        <f t="shared" si="240"/>
        <v>0</v>
      </c>
      <c r="AA356">
        <v>-1</v>
      </c>
      <c r="AB356">
        <f t="shared" si="241"/>
        <v>0</v>
      </c>
      <c r="AC356">
        <f>ROUND((ES356),6)</f>
        <v>0</v>
      </c>
      <c r="AD356">
        <f>ROUND((((ET356)-(EU356))+AE356),6)</f>
        <v>0</v>
      </c>
      <c r="AE356">
        <f>ROUND((EU356),6)</f>
        <v>0</v>
      </c>
      <c r="AF356">
        <f>ROUND((EV356),6)</f>
        <v>0</v>
      </c>
      <c r="AG356">
        <f t="shared" si="242"/>
        <v>0</v>
      </c>
      <c r="AH356">
        <f>(EW356)</f>
        <v>0</v>
      </c>
      <c r="AI356">
        <f>(EX356)</f>
        <v>0</v>
      </c>
      <c r="AJ356">
        <f t="shared" si="243"/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103</v>
      </c>
      <c r="AU356">
        <v>59</v>
      </c>
      <c r="AV356">
        <v>1</v>
      </c>
      <c r="AW356">
        <v>1</v>
      </c>
      <c r="AZ356">
        <v>1</v>
      </c>
      <c r="BA356">
        <v>1</v>
      </c>
      <c r="BB356">
        <v>1</v>
      </c>
      <c r="BC356">
        <v>1</v>
      </c>
      <c r="BD356" t="s">
        <v>3</v>
      </c>
      <c r="BE356" t="s">
        <v>3</v>
      </c>
      <c r="BF356" t="s">
        <v>3</v>
      </c>
      <c r="BG356" t="s">
        <v>3</v>
      </c>
      <c r="BH356">
        <v>3</v>
      </c>
      <c r="BI356">
        <v>1</v>
      </c>
      <c r="BJ356" t="s">
        <v>3</v>
      </c>
      <c r="BM356">
        <v>46001</v>
      </c>
      <c r="BN356">
        <v>0</v>
      </c>
      <c r="BO356" t="s">
        <v>3</v>
      </c>
      <c r="BP356">
        <v>0</v>
      </c>
      <c r="BQ356">
        <v>2</v>
      </c>
      <c r="BR356">
        <v>0</v>
      </c>
      <c r="BS356">
        <v>1</v>
      </c>
      <c r="BT356">
        <v>1</v>
      </c>
      <c r="BU356">
        <v>1</v>
      </c>
      <c r="BV356">
        <v>1</v>
      </c>
      <c r="BW356">
        <v>1</v>
      </c>
      <c r="BX356">
        <v>1</v>
      </c>
      <c r="BY356" t="s">
        <v>3</v>
      </c>
      <c r="BZ356">
        <v>103</v>
      </c>
      <c r="CA356">
        <v>59</v>
      </c>
      <c r="CB356" t="s">
        <v>3</v>
      </c>
      <c r="CE356">
        <v>0</v>
      </c>
      <c r="CF356">
        <v>0</v>
      </c>
      <c r="CG356">
        <v>0</v>
      </c>
      <c r="CM356">
        <v>0</v>
      </c>
      <c r="CN356" t="s">
        <v>3</v>
      </c>
      <c r="CO356">
        <v>0</v>
      </c>
      <c r="CP356">
        <f t="shared" si="244"/>
        <v>0</v>
      </c>
      <c r="CQ356">
        <f>ROUND(AL356*BC356,2)</f>
        <v>0</v>
      </c>
      <c r="CR356">
        <f>ROUND(AM356*BB356,2)</f>
        <v>0</v>
      </c>
      <c r="CS356">
        <f>ROUND(AN356*BS356,2)</f>
        <v>0</v>
      </c>
      <c r="CT356">
        <f>ROUND(AO356*BA356,2)</f>
        <v>0</v>
      </c>
      <c r="CU356">
        <f t="shared" si="245"/>
        <v>0</v>
      </c>
      <c r="CV356">
        <f>AH356</f>
        <v>0</v>
      </c>
      <c r="CW356">
        <f>AI356</f>
        <v>0</v>
      </c>
      <c r="CX356">
        <f t="shared" si="246"/>
        <v>0</v>
      </c>
      <c r="CY356">
        <f t="shared" si="247"/>
        <v>0</v>
      </c>
      <c r="CZ356">
        <f t="shared" si="248"/>
        <v>0</v>
      </c>
      <c r="DC356" t="s">
        <v>3</v>
      </c>
      <c r="DD356" t="s">
        <v>3</v>
      </c>
      <c r="DE356" t="s">
        <v>3</v>
      </c>
      <c r="DF356" t="s">
        <v>3</v>
      </c>
      <c r="DG356" t="s">
        <v>3</v>
      </c>
      <c r="DH356" t="s">
        <v>3</v>
      </c>
      <c r="DI356" t="s">
        <v>3</v>
      </c>
      <c r="DJ356" t="s">
        <v>3</v>
      </c>
      <c r="DK356" t="s">
        <v>3</v>
      </c>
      <c r="DL356" t="s">
        <v>3</v>
      </c>
      <c r="DM356" t="s">
        <v>3</v>
      </c>
      <c r="DN356">
        <v>0</v>
      </c>
      <c r="DO356">
        <v>0</v>
      </c>
      <c r="DP356">
        <v>1</v>
      </c>
      <c r="DQ356">
        <v>1</v>
      </c>
      <c r="DU356">
        <v>1009</v>
      </c>
      <c r="DV356" t="s">
        <v>83</v>
      </c>
      <c r="DW356" t="s">
        <v>83</v>
      </c>
      <c r="DX356">
        <v>1000</v>
      </c>
      <c r="DZ356" t="s">
        <v>3</v>
      </c>
      <c r="EA356" t="s">
        <v>3</v>
      </c>
      <c r="EB356" t="s">
        <v>3</v>
      </c>
      <c r="EC356" t="s">
        <v>3</v>
      </c>
      <c r="EE356">
        <v>416980095</v>
      </c>
      <c r="EF356">
        <v>2</v>
      </c>
      <c r="EG356" t="s">
        <v>40</v>
      </c>
      <c r="EH356">
        <v>40</v>
      </c>
      <c r="EI356" t="s">
        <v>345</v>
      </c>
      <c r="EJ356">
        <v>1</v>
      </c>
      <c r="EK356">
        <v>46001</v>
      </c>
      <c r="EL356" t="s">
        <v>346</v>
      </c>
      <c r="EM356" t="s">
        <v>347</v>
      </c>
      <c r="EO356" t="s">
        <v>3</v>
      </c>
      <c r="EQ356">
        <v>1024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FQ356">
        <v>0</v>
      </c>
      <c r="FR356">
        <v>0</v>
      </c>
      <c r="FS356">
        <v>0</v>
      </c>
      <c r="FX356">
        <v>103</v>
      </c>
      <c r="FY356">
        <v>59</v>
      </c>
      <c r="GA356" t="s">
        <v>3</v>
      </c>
      <c r="GD356">
        <v>1</v>
      </c>
      <c r="GF356">
        <v>1360257570</v>
      </c>
      <c r="GG356">
        <v>2</v>
      </c>
      <c r="GH356">
        <v>1</v>
      </c>
      <c r="GI356">
        <v>-2</v>
      </c>
      <c r="GJ356">
        <v>0</v>
      </c>
      <c r="GK356">
        <v>0</v>
      </c>
      <c r="GL356">
        <f t="shared" si="249"/>
        <v>0</v>
      </c>
      <c r="GM356">
        <f t="shared" si="250"/>
        <v>0</v>
      </c>
      <c r="GN356">
        <f t="shared" si="251"/>
        <v>0</v>
      </c>
      <c r="GO356">
        <f t="shared" si="252"/>
        <v>0</v>
      </c>
      <c r="GP356">
        <f t="shared" si="253"/>
        <v>0</v>
      </c>
      <c r="GR356">
        <v>0</v>
      </c>
      <c r="GS356">
        <v>0</v>
      </c>
      <c r="GT356">
        <v>0</v>
      </c>
      <c r="GU356" t="s">
        <v>3</v>
      </c>
      <c r="GV356">
        <f t="shared" si="254"/>
        <v>0</v>
      </c>
      <c r="GW356">
        <v>1</v>
      </c>
      <c r="GX356">
        <f t="shared" si="255"/>
        <v>0</v>
      </c>
      <c r="HA356">
        <v>0</v>
      </c>
      <c r="HB356">
        <v>0</v>
      </c>
      <c r="HC356">
        <f t="shared" si="256"/>
        <v>0</v>
      </c>
      <c r="HE356" t="s">
        <v>3</v>
      </c>
      <c r="HF356" t="s">
        <v>3</v>
      </c>
      <c r="HM356" t="s">
        <v>3</v>
      </c>
      <c r="HN356" t="s">
        <v>348</v>
      </c>
      <c r="HO356" t="s">
        <v>349</v>
      </c>
      <c r="HP356" t="s">
        <v>346</v>
      </c>
      <c r="HQ356" t="s">
        <v>346</v>
      </c>
      <c r="HS356">
        <v>0</v>
      </c>
      <c r="IK356">
        <v>0</v>
      </c>
    </row>
    <row r="357" spans="1:245" x14ac:dyDescent="0.2">
      <c r="A357">
        <v>18</v>
      </c>
      <c r="B357">
        <v>1</v>
      </c>
      <c r="C357">
        <v>633</v>
      </c>
      <c r="E357" t="s">
        <v>3</v>
      </c>
      <c r="F357" t="s">
        <v>597</v>
      </c>
      <c r="G357" t="s">
        <v>598</v>
      </c>
      <c r="H357" t="s">
        <v>441</v>
      </c>
      <c r="I357">
        <f>I355*J357</f>
        <v>0</v>
      </c>
      <c r="J357">
        <v>0</v>
      </c>
      <c r="K357">
        <v>0</v>
      </c>
      <c r="O357">
        <f t="shared" si="236"/>
        <v>0</v>
      </c>
      <c r="P357">
        <f>ROUND(CQ357*I357,2)</f>
        <v>0</v>
      </c>
      <c r="Q357">
        <f>ROUND(CR357*I357,2)</f>
        <v>0</v>
      </c>
      <c r="R357">
        <f>ROUND(CS357*I357,2)</f>
        <v>0</v>
      </c>
      <c r="S357">
        <f>ROUND(CT357*I357,2)</f>
        <v>0</v>
      </c>
      <c r="T357">
        <f t="shared" si="237"/>
        <v>0</v>
      </c>
      <c r="U357">
        <f>ROUND(CV357*I357,7)</f>
        <v>0</v>
      </c>
      <c r="V357">
        <f>ROUND(CW357*I357,7)</f>
        <v>0</v>
      </c>
      <c r="W357">
        <f t="shared" si="238"/>
        <v>0</v>
      </c>
      <c r="X357">
        <f t="shared" si="239"/>
        <v>0</v>
      </c>
      <c r="Y357">
        <f t="shared" si="240"/>
        <v>0</v>
      </c>
      <c r="AA357">
        <v>-1</v>
      </c>
      <c r="AB357">
        <f t="shared" si="241"/>
        <v>0</v>
      </c>
      <c r="AC357">
        <f>ROUND((ES357),6)</f>
        <v>0</v>
      </c>
      <c r="AD357">
        <f>ROUND((((ET357)-(EU357))+AE357),6)</f>
        <v>0</v>
      </c>
      <c r="AE357">
        <f>ROUND((EU357),6)</f>
        <v>0</v>
      </c>
      <c r="AF357">
        <f>ROUND((EV357),6)</f>
        <v>0</v>
      </c>
      <c r="AG357">
        <f t="shared" si="242"/>
        <v>0</v>
      </c>
      <c r="AH357">
        <f>(EW357)</f>
        <v>0</v>
      </c>
      <c r="AI357">
        <f>(EX357)</f>
        <v>0</v>
      </c>
      <c r="AJ357">
        <f t="shared" si="243"/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103</v>
      </c>
      <c r="AU357">
        <v>59</v>
      </c>
      <c r="AV357">
        <v>1</v>
      </c>
      <c r="AW357">
        <v>1</v>
      </c>
      <c r="AZ357">
        <v>1</v>
      </c>
      <c r="BA357">
        <v>1</v>
      </c>
      <c r="BB357">
        <v>1</v>
      </c>
      <c r="BC357">
        <v>1</v>
      </c>
      <c r="BD357" t="s">
        <v>3</v>
      </c>
      <c r="BE357" t="s">
        <v>3</v>
      </c>
      <c r="BF357" t="s">
        <v>3</v>
      </c>
      <c r="BG357" t="s">
        <v>3</v>
      </c>
      <c r="BH357">
        <v>3</v>
      </c>
      <c r="BI357">
        <v>1</v>
      </c>
      <c r="BJ357" t="s">
        <v>3</v>
      </c>
      <c r="BM357">
        <v>46001</v>
      </c>
      <c r="BN357">
        <v>0</v>
      </c>
      <c r="BO357" t="s">
        <v>3</v>
      </c>
      <c r="BP357">
        <v>0</v>
      </c>
      <c r="BQ357">
        <v>2</v>
      </c>
      <c r="BR357">
        <v>0</v>
      </c>
      <c r="BS357">
        <v>1</v>
      </c>
      <c r="BT357">
        <v>1</v>
      </c>
      <c r="BU357">
        <v>1</v>
      </c>
      <c r="BV357">
        <v>1</v>
      </c>
      <c r="BW357">
        <v>1</v>
      </c>
      <c r="BX357">
        <v>1</v>
      </c>
      <c r="BY357" t="s">
        <v>3</v>
      </c>
      <c r="BZ357">
        <v>103</v>
      </c>
      <c r="CA357">
        <v>59</v>
      </c>
      <c r="CB357" t="s">
        <v>3</v>
      </c>
      <c r="CE357">
        <v>0</v>
      </c>
      <c r="CF357">
        <v>0</v>
      </c>
      <c r="CG357">
        <v>0</v>
      </c>
      <c r="CM357">
        <v>0</v>
      </c>
      <c r="CN357" t="s">
        <v>3</v>
      </c>
      <c r="CO357">
        <v>0</v>
      </c>
      <c r="CP357">
        <f t="shared" si="244"/>
        <v>0</v>
      </c>
      <c r="CQ357">
        <f>ROUND(AL357*BC357,2)</f>
        <v>0</v>
      </c>
      <c r="CR357">
        <f>ROUND(AM357*BB357,2)</f>
        <v>0</v>
      </c>
      <c r="CS357">
        <f>ROUND(AN357*BS357,2)</f>
        <v>0</v>
      </c>
      <c r="CT357">
        <f>ROUND(AO357*BA357,2)</f>
        <v>0</v>
      </c>
      <c r="CU357">
        <f t="shared" si="245"/>
        <v>0</v>
      </c>
      <c r="CV357">
        <f>AH357</f>
        <v>0</v>
      </c>
      <c r="CW357">
        <f>AI357</f>
        <v>0</v>
      </c>
      <c r="CX357">
        <f t="shared" si="246"/>
        <v>0</v>
      </c>
      <c r="CY357">
        <f t="shared" si="247"/>
        <v>0</v>
      </c>
      <c r="CZ357">
        <f t="shared" si="248"/>
        <v>0</v>
      </c>
      <c r="DC357" t="s">
        <v>3</v>
      </c>
      <c r="DD357" t="s">
        <v>3</v>
      </c>
      <c r="DE357" t="s">
        <v>3</v>
      </c>
      <c r="DF357" t="s">
        <v>3</v>
      </c>
      <c r="DG357" t="s">
        <v>3</v>
      </c>
      <c r="DH357" t="s">
        <v>3</v>
      </c>
      <c r="DI357" t="s">
        <v>3</v>
      </c>
      <c r="DJ357" t="s">
        <v>3</v>
      </c>
      <c r="DK357" t="s">
        <v>3</v>
      </c>
      <c r="DL357" t="s">
        <v>3</v>
      </c>
      <c r="DM357" t="s">
        <v>3</v>
      </c>
      <c r="DN357">
        <v>0</v>
      </c>
      <c r="DO357">
        <v>0</v>
      </c>
      <c r="DP357">
        <v>1</v>
      </c>
      <c r="DQ357">
        <v>1</v>
      </c>
      <c r="DU357">
        <v>1009</v>
      </c>
      <c r="DV357" t="s">
        <v>441</v>
      </c>
      <c r="DW357" t="s">
        <v>441</v>
      </c>
      <c r="DX357">
        <v>1</v>
      </c>
      <c r="DZ357" t="s">
        <v>3</v>
      </c>
      <c r="EA357" t="s">
        <v>3</v>
      </c>
      <c r="EB357" t="s">
        <v>3</v>
      </c>
      <c r="EC357" t="s">
        <v>3</v>
      </c>
      <c r="EE357">
        <v>416980095</v>
      </c>
      <c r="EF357">
        <v>2</v>
      </c>
      <c r="EG357" t="s">
        <v>40</v>
      </c>
      <c r="EH357">
        <v>40</v>
      </c>
      <c r="EI357" t="s">
        <v>345</v>
      </c>
      <c r="EJ357">
        <v>1</v>
      </c>
      <c r="EK357">
        <v>46001</v>
      </c>
      <c r="EL357" t="s">
        <v>346</v>
      </c>
      <c r="EM357" t="s">
        <v>347</v>
      </c>
      <c r="EO357" t="s">
        <v>3</v>
      </c>
      <c r="EQ357">
        <v>1024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FQ357">
        <v>0</v>
      </c>
      <c r="FR357">
        <v>0</v>
      </c>
      <c r="FS357">
        <v>0</v>
      </c>
      <c r="FX357">
        <v>103</v>
      </c>
      <c r="FY357">
        <v>59</v>
      </c>
      <c r="GA357" t="s">
        <v>3</v>
      </c>
      <c r="GD357">
        <v>1</v>
      </c>
      <c r="GF357">
        <v>1642877118</v>
      </c>
      <c r="GG357">
        <v>2</v>
      </c>
      <c r="GH357">
        <v>1</v>
      </c>
      <c r="GI357">
        <v>-2</v>
      </c>
      <c r="GJ357">
        <v>0</v>
      </c>
      <c r="GK357">
        <v>0</v>
      </c>
      <c r="GL357">
        <f t="shared" si="249"/>
        <v>0</v>
      </c>
      <c r="GM357">
        <f t="shared" si="250"/>
        <v>0</v>
      </c>
      <c r="GN357">
        <f t="shared" si="251"/>
        <v>0</v>
      </c>
      <c r="GO357">
        <f t="shared" si="252"/>
        <v>0</v>
      </c>
      <c r="GP357">
        <f t="shared" si="253"/>
        <v>0</v>
      </c>
      <c r="GR357">
        <v>0</v>
      </c>
      <c r="GS357">
        <v>0</v>
      </c>
      <c r="GT357">
        <v>0</v>
      </c>
      <c r="GU357" t="s">
        <v>3</v>
      </c>
      <c r="GV357">
        <f t="shared" si="254"/>
        <v>0</v>
      </c>
      <c r="GW357">
        <v>1</v>
      </c>
      <c r="GX357">
        <f t="shared" si="255"/>
        <v>0</v>
      </c>
      <c r="HA357">
        <v>0</v>
      </c>
      <c r="HB357">
        <v>0</v>
      </c>
      <c r="HC357">
        <f t="shared" si="256"/>
        <v>0</v>
      </c>
      <c r="HE357" t="s">
        <v>3</v>
      </c>
      <c r="HF357" t="s">
        <v>3</v>
      </c>
      <c r="HM357" t="s">
        <v>3</v>
      </c>
      <c r="HN357" t="s">
        <v>348</v>
      </c>
      <c r="HO357" t="s">
        <v>349</v>
      </c>
      <c r="HP357" t="s">
        <v>346</v>
      </c>
      <c r="HQ357" t="s">
        <v>346</v>
      </c>
      <c r="HS357">
        <v>0</v>
      </c>
      <c r="IK357">
        <v>0</v>
      </c>
    </row>
    <row r="358" spans="1:245" x14ac:dyDescent="0.2">
      <c r="A358">
        <v>17</v>
      </c>
      <c r="B358">
        <v>1</v>
      </c>
      <c r="C358">
        <f>ROW(SmtRes!A644)</f>
        <v>644</v>
      </c>
      <c r="D358">
        <f>ROW(EtalonRes!A647)</f>
        <v>647</v>
      </c>
      <c r="E358" t="s">
        <v>3</v>
      </c>
      <c r="F358" t="s">
        <v>599</v>
      </c>
      <c r="G358" t="s">
        <v>600</v>
      </c>
      <c r="H358" t="s">
        <v>62</v>
      </c>
      <c r="I358">
        <f>ROUND(1/100,7)</f>
        <v>0.01</v>
      </c>
      <c r="J358">
        <v>0</v>
      </c>
      <c r="K358">
        <f>ROUND(1/100,7)</f>
        <v>0.01</v>
      </c>
      <c r="O358">
        <f t="shared" si="236"/>
        <v>124.56</v>
      </c>
      <c r="P358">
        <f>SUMIF(SmtRes!AQ634:'SmtRes'!AQ644,"=1",SmtRes!DF634:'SmtRes'!DF644)</f>
        <v>36.800000000000004</v>
      </c>
      <c r="Q358">
        <f>SUMIF(SmtRes!AQ634:'SmtRes'!AQ644,"=1",SmtRes!DG634:'SmtRes'!DG644)</f>
        <v>0.62</v>
      </c>
      <c r="R358">
        <f>SUMIF(SmtRes!AQ634:'SmtRes'!AQ644,"=1",SmtRes!DH634:'SmtRes'!DH644)</f>
        <v>0.25</v>
      </c>
      <c r="S358">
        <f>SUMIF(SmtRes!AQ634:'SmtRes'!AQ644,"=1",SmtRes!DI634:'SmtRes'!DI644)</f>
        <v>86.89</v>
      </c>
      <c r="T358">
        <f t="shared" si="237"/>
        <v>0</v>
      </c>
      <c r="U358">
        <f>SUMIF(SmtRes!AQ634:'SmtRes'!AQ644,"=1",SmtRes!CV634:'SmtRes'!CV644)</f>
        <v>0.161</v>
      </c>
      <c r="V358">
        <f>SUMIF(SmtRes!AQ634:'SmtRes'!AQ644,"=1",SmtRes!CW634:'SmtRes'!CW644)</f>
        <v>4.6000000000000001E-4</v>
      </c>
      <c r="W358">
        <f t="shared" si="238"/>
        <v>0</v>
      </c>
      <c r="X358">
        <f t="shared" si="239"/>
        <v>81.040000000000006</v>
      </c>
      <c r="Y358">
        <f t="shared" si="240"/>
        <v>54.03</v>
      </c>
      <c r="AA358">
        <v>-1</v>
      </c>
      <c r="AB358">
        <f t="shared" si="241"/>
        <v>11469.683358</v>
      </c>
      <c r="AC358">
        <f>ROUND((SUM(SmtRes!BQ634:'SmtRes'!BQ644)),6)</f>
        <v>2725.0561579999999</v>
      </c>
      <c r="AD358">
        <f>ROUND((((SUM(SmtRes!BR634:'SmtRes'!BR644))-(SUM(SmtRes!BS634:'SmtRes'!BS644)))+AE358),6)</f>
        <v>55.618200000000002</v>
      </c>
      <c r="AE358">
        <f>ROUND((SUM(SmtRes!BS634:'SmtRes'!BS644)),6)</f>
        <v>24.82574</v>
      </c>
      <c r="AF358">
        <f>ROUND((SUM(SmtRes!BT634:'SmtRes'!BT644)),6)</f>
        <v>8689.009</v>
      </c>
      <c r="AG358">
        <f t="shared" si="242"/>
        <v>0</v>
      </c>
      <c r="AH358">
        <f>(SUM(SmtRes!BU634:'SmtRes'!BU644))</f>
        <v>16.100000000000001</v>
      </c>
      <c r="AI358">
        <f>(SUM(SmtRes!BV634:'SmtRes'!BV644))</f>
        <v>4.5999999999999999E-2</v>
      </c>
      <c r="AJ358">
        <f t="shared" si="243"/>
        <v>0</v>
      </c>
      <c r="AK358">
        <v>11494.509097500002</v>
      </c>
      <c r="AL358">
        <v>2725.0561575000002</v>
      </c>
      <c r="AM358">
        <v>55.618200000000002</v>
      </c>
      <c r="AN358">
        <v>24.825740000000003</v>
      </c>
      <c r="AO358">
        <v>8689.0090000000018</v>
      </c>
      <c r="AP358">
        <v>0</v>
      </c>
      <c r="AQ358">
        <v>16.100000000000001</v>
      </c>
      <c r="AR358">
        <v>4.5999999999999999E-2</v>
      </c>
      <c r="AS358">
        <v>0</v>
      </c>
      <c r="AT358">
        <v>93</v>
      </c>
      <c r="AU358">
        <v>62</v>
      </c>
      <c r="AV358">
        <v>1</v>
      </c>
      <c r="AW358">
        <v>1</v>
      </c>
      <c r="AZ358">
        <v>1</v>
      </c>
      <c r="BA358">
        <v>1</v>
      </c>
      <c r="BB358">
        <v>1</v>
      </c>
      <c r="BC358">
        <v>1</v>
      </c>
      <c r="BD358" t="s">
        <v>3</v>
      </c>
      <c r="BE358" t="s">
        <v>3</v>
      </c>
      <c r="BF358" t="s">
        <v>3</v>
      </c>
      <c r="BG358" t="s">
        <v>3</v>
      </c>
      <c r="BH358">
        <v>0</v>
      </c>
      <c r="BI358">
        <v>1</v>
      </c>
      <c r="BJ358" t="s">
        <v>601</v>
      </c>
      <c r="BM358">
        <v>9001</v>
      </c>
      <c r="BN358">
        <v>0</v>
      </c>
      <c r="BO358" t="s">
        <v>3</v>
      </c>
      <c r="BP358">
        <v>0</v>
      </c>
      <c r="BQ358">
        <v>2</v>
      </c>
      <c r="BR358">
        <v>0</v>
      </c>
      <c r="BS358">
        <v>1</v>
      </c>
      <c r="BT358">
        <v>1</v>
      </c>
      <c r="BU358">
        <v>1</v>
      </c>
      <c r="BV358">
        <v>1</v>
      </c>
      <c r="BW358">
        <v>1</v>
      </c>
      <c r="BX358">
        <v>1</v>
      </c>
      <c r="BY358" t="s">
        <v>3</v>
      </c>
      <c r="BZ358">
        <v>93</v>
      </c>
      <c r="CA358">
        <v>62</v>
      </c>
      <c r="CB358" t="s">
        <v>3</v>
      </c>
      <c r="CE358">
        <v>0</v>
      </c>
      <c r="CF358">
        <v>0</v>
      </c>
      <c r="CG358">
        <v>0</v>
      </c>
      <c r="CM358">
        <v>0</v>
      </c>
      <c r="CN358" t="s">
        <v>3</v>
      </c>
      <c r="CO358">
        <v>0</v>
      </c>
      <c r="CP358">
        <f t="shared" si="244"/>
        <v>124.56</v>
      </c>
      <c r="CQ358">
        <f>SUMIF(SmtRes!AQ634:'SmtRes'!AQ644,"=1",SmtRes!AA634:'SmtRes'!AA644)</f>
        <v>2538504.92</v>
      </c>
      <c r="CR358">
        <f>SUMIF(SmtRes!AQ634:'SmtRes'!AQ644,"=1",SmtRes!AB634:'SmtRes'!AB644)</f>
        <v>647.05000000000007</v>
      </c>
      <c r="CS358">
        <f>SUMIF(SmtRes!AQ634:'SmtRes'!AQ644,"=1",SmtRes!AC634:'SmtRes'!AC644)</f>
        <v>539.69000000000005</v>
      </c>
      <c r="CT358">
        <f>SUMIF(SmtRes!AQ634:'SmtRes'!AQ644,"=1",SmtRes!AD634:'SmtRes'!AD644)</f>
        <v>539.69000000000005</v>
      </c>
      <c r="CU358">
        <f t="shared" si="245"/>
        <v>0</v>
      </c>
      <c r="CV358">
        <f>SUMIF(SmtRes!AQ634:'SmtRes'!AQ644,"=1",SmtRes!BU634:'SmtRes'!BU644)</f>
        <v>16.100000000000001</v>
      </c>
      <c r="CW358">
        <f>SUMIF(SmtRes!AQ634:'SmtRes'!AQ644,"=1",SmtRes!BV634:'SmtRes'!BV644)</f>
        <v>4.5999999999999999E-2</v>
      </c>
      <c r="CX358">
        <f t="shared" si="246"/>
        <v>0</v>
      </c>
      <c r="CY358">
        <f t="shared" si="247"/>
        <v>81.040199999999999</v>
      </c>
      <c r="CZ358">
        <f t="shared" si="248"/>
        <v>54.026800000000001</v>
      </c>
      <c r="DC358" t="s">
        <v>3</v>
      </c>
      <c r="DD358" t="s">
        <v>3</v>
      </c>
      <c r="DE358" t="s">
        <v>3</v>
      </c>
      <c r="DF358" t="s">
        <v>3</v>
      </c>
      <c r="DG358" t="s">
        <v>3</v>
      </c>
      <c r="DH358" t="s">
        <v>3</v>
      </c>
      <c r="DI358" t="s">
        <v>3</v>
      </c>
      <c r="DJ358" t="s">
        <v>3</v>
      </c>
      <c r="DK358" t="s">
        <v>3</v>
      </c>
      <c r="DL358" t="s">
        <v>3</v>
      </c>
      <c r="DM358" t="s">
        <v>3</v>
      </c>
      <c r="DN358">
        <v>0</v>
      </c>
      <c r="DO358">
        <v>0</v>
      </c>
      <c r="DP358">
        <v>1</v>
      </c>
      <c r="DQ358">
        <v>1</v>
      </c>
      <c r="DU358">
        <v>1013</v>
      </c>
      <c r="DV358" t="s">
        <v>62</v>
      </c>
      <c r="DW358" t="s">
        <v>62</v>
      </c>
      <c r="DX358">
        <v>1</v>
      </c>
      <c r="DZ358" t="s">
        <v>3</v>
      </c>
      <c r="EA358" t="s">
        <v>3</v>
      </c>
      <c r="EB358" t="s">
        <v>3</v>
      </c>
      <c r="EC358" t="s">
        <v>3</v>
      </c>
      <c r="EE358">
        <v>416980027</v>
      </c>
      <c r="EF358">
        <v>2</v>
      </c>
      <c r="EG358" t="s">
        <v>40</v>
      </c>
      <c r="EH358">
        <v>9</v>
      </c>
      <c r="EI358" t="s">
        <v>118</v>
      </c>
      <c r="EJ358">
        <v>1</v>
      </c>
      <c r="EK358">
        <v>9001</v>
      </c>
      <c r="EL358" t="s">
        <v>118</v>
      </c>
      <c r="EM358" t="s">
        <v>119</v>
      </c>
      <c r="EO358" t="s">
        <v>3</v>
      </c>
      <c r="EQ358">
        <v>1024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16.100000000000001</v>
      </c>
      <c r="EX358">
        <v>0.05</v>
      </c>
      <c r="EY358">
        <v>0</v>
      </c>
      <c r="FQ358">
        <v>0</v>
      </c>
      <c r="FR358">
        <v>0</v>
      </c>
      <c r="FS358">
        <v>0</v>
      </c>
      <c r="FX358">
        <v>93</v>
      </c>
      <c r="FY358">
        <v>62</v>
      </c>
      <c r="GA358" t="s">
        <v>3</v>
      </c>
      <c r="GD358">
        <v>1</v>
      </c>
      <c r="GF358">
        <v>911024778</v>
      </c>
      <c r="GG358">
        <v>2</v>
      </c>
      <c r="GH358">
        <v>1</v>
      </c>
      <c r="GI358">
        <v>-2</v>
      </c>
      <c r="GJ358">
        <v>0</v>
      </c>
      <c r="GK358">
        <v>0</v>
      </c>
      <c r="GL358">
        <f t="shared" si="249"/>
        <v>0</v>
      </c>
      <c r="GM358">
        <f t="shared" si="250"/>
        <v>259.63</v>
      </c>
      <c r="GN358">
        <f t="shared" si="251"/>
        <v>259.63</v>
      </c>
      <c r="GO358">
        <f t="shared" si="252"/>
        <v>0</v>
      </c>
      <c r="GP358">
        <f t="shared" si="253"/>
        <v>0</v>
      </c>
      <c r="GR358">
        <v>0</v>
      </c>
      <c r="GS358">
        <v>0</v>
      </c>
      <c r="GT358">
        <v>0</v>
      </c>
      <c r="GU358" t="s">
        <v>3</v>
      </c>
      <c r="GV358">
        <f t="shared" si="254"/>
        <v>0</v>
      </c>
      <c r="GW358">
        <v>1</v>
      </c>
      <c r="GX358">
        <f t="shared" si="255"/>
        <v>0</v>
      </c>
      <c r="HA358">
        <v>0</v>
      </c>
      <c r="HB358">
        <v>0</v>
      </c>
      <c r="HC358">
        <f t="shared" si="256"/>
        <v>0</v>
      </c>
      <c r="HE358" t="s">
        <v>3</v>
      </c>
      <c r="HF358" t="s">
        <v>3</v>
      </c>
      <c r="HM358" t="s">
        <v>3</v>
      </c>
      <c r="HN358" t="s">
        <v>120</v>
      </c>
      <c r="HO358" t="s">
        <v>121</v>
      </c>
      <c r="HP358" t="s">
        <v>118</v>
      </c>
      <c r="HQ358" t="s">
        <v>118</v>
      </c>
      <c r="HS358">
        <v>0</v>
      </c>
      <c r="IK358">
        <v>0</v>
      </c>
    </row>
    <row r="359" spans="1:245" x14ac:dyDescent="0.2">
      <c r="A359">
        <v>18</v>
      </c>
      <c r="B359">
        <v>1</v>
      </c>
      <c r="C359">
        <v>641</v>
      </c>
      <c r="E359" t="s">
        <v>3</v>
      </c>
      <c r="F359" t="s">
        <v>595</v>
      </c>
      <c r="G359" t="s">
        <v>602</v>
      </c>
      <c r="H359" t="s">
        <v>83</v>
      </c>
      <c r="I359">
        <f>I358*J359</f>
        <v>0</v>
      </c>
      <c r="J359">
        <v>0</v>
      </c>
      <c r="K359">
        <v>0</v>
      </c>
      <c r="O359">
        <f t="shared" si="236"/>
        <v>0</v>
      </c>
      <c r="P359">
        <f>ROUND(CQ359*I359,2)</f>
        <v>0</v>
      </c>
      <c r="Q359">
        <f>ROUND(CR359*I359,2)</f>
        <v>0</v>
      </c>
      <c r="R359">
        <f>ROUND(CS359*I359,2)</f>
        <v>0</v>
      </c>
      <c r="S359">
        <f>ROUND(CT359*I359,2)</f>
        <v>0</v>
      </c>
      <c r="T359">
        <f t="shared" si="237"/>
        <v>0</v>
      </c>
      <c r="U359">
        <f>ROUND(CV359*I359,7)</f>
        <v>0</v>
      </c>
      <c r="V359">
        <f>ROUND(CW359*I359,7)</f>
        <v>0</v>
      </c>
      <c r="W359">
        <f t="shared" si="238"/>
        <v>0</v>
      </c>
      <c r="X359">
        <f t="shared" si="239"/>
        <v>0</v>
      </c>
      <c r="Y359">
        <f t="shared" si="240"/>
        <v>0</v>
      </c>
      <c r="AA359">
        <v>-1</v>
      </c>
      <c r="AB359">
        <f t="shared" si="241"/>
        <v>0</v>
      </c>
      <c r="AC359">
        <f>ROUND((ES359),6)</f>
        <v>0</v>
      </c>
      <c r="AD359">
        <f>ROUND((((ET359)-(EU359))+AE359),6)</f>
        <v>0</v>
      </c>
      <c r="AE359">
        <f>ROUND((EU359),6)</f>
        <v>0</v>
      </c>
      <c r="AF359">
        <f>ROUND((EV359),6)</f>
        <v>0</v>
      </c>
      <c r="AG359">
        <f t="shared" si="242"/>
        <v>0</v>
      </c>
      <c r="AH359">
        <f>(EW359)</f>
        <v>0</v>
      </c>
      <c r="AI359">
        <f>(EX359)</f>
        <v>0</v>
      </c>
      <c r="AJ359">
        <f t="shared" si="243"/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93</v>
      </c>
      <c r="AU359">
        <v>62</v>
      </c>
      <c r="AV359">
        <v>1</v>
      </c>
      <c r="AW359">
        <v>1</v>
      </c>
      <c r="AZ359">
        <v>1</v>
      </c>
      <c r="BA359">
        <v>1</v>
      </c>
      <c r="BB359">
        <v>1</v>
      </c>
      <c r="BC359">
        <v>1</v>
      </c>
      <c r="BD359" t="s">
        <v>3</v>
      </c>
      <c r="BE359" t="s">
        <v>3</v>
      </c>
      <c r="BF359" t="s">
        <v>3</v>
      </c>
      <c r="BG359" t="s">
        <v>3</v>
      </c>
      <c r="BH359">
        <v>3</v>
      </c>
      <c r="BI359">
        <v>1</v>
      </c>
      <c r="BJ359" t="s">
        <v>3</v>
      </c>
      <c r="BM359">
        <v>9001</v>
      </c>
      <c r="BN359">
        <v>0</v>
      </c>
      <c r="BO359" t="s">
        <v>3</v>
      </c>
      <c r="BP359">
        <v>0</v>
      </c>
      <c r="BQ359">
        <v>2</v>
      </c>
      <c r="BR359">
        <v>0</v>
      </c>
      <c r="BS359">
        <v>1</v>
      </c>
      <c r="BT359">
        <v>1</v>
      </c>
      <c r="BU359">
        <v>1</v>
      </c>
      <c r="BV359">
        <v>1</v>
      </c>
      <c r="BW359">
        <v>1</v>
      </c>
      <c r="BX359">
        <v>1</v>
      </c>
      <c r="BY359" t="s">
        <v>3</v>
      </c>
      <c r="BZ359">
        <v>93</v>
      </c>
      <c r="CA359">
        <v>62</v>
      </c>
      <c r="CB359" t="s">
        <v>3</v>
      </c>
      <c r="CE359">
        <v>0</v>
      </c>
      <c r="CF359">
        <v>0</v>
      </c>
      <c r="CG359">
        <v>0</v>
      </c>
      <c r="CM359">
        <v>0</v>
      </c>
      <c r="CN359" t="s">
        <v>3</v>
      </c>
      <c r="CO359">
        <v>0</v>
      </c>
      <c r="CP359">
        <f t="shared" si="244"/>
        <v>0</v>
      </c>
      <c r="CQ359">
        <f>ROUND(AL359*BC359,2)</f>
        <v>0</v>
      </c>
      <c r="CR359">
        <f>ROUND(AM359*BB359,2)</f>
        <v>0</v>
      </c>
      <c r="CS359">
        <f>ROUND(AN359*BS359,2)</f>
        <v>0</v>
      </c>
      <c r="CT359">
        <f>ROUND(AO359*BA359,2)</f>
        <v>0</v>
      </c>
      <c r="CU359">
        <f t="shared" si="245"/>
        <v>0</v>
      </c>
      <c r="CV359">
        <f>AH359</f>
        <v>0</v>
      </c>
      <c r="CW359">
        <f>AI359</f>
        <v>0</v>
      </c>
      <c r="CX359">
        <f t="shared" si="246"/>
        <v>0</v>
      </c>
      <c r="CY359">
        <f t="shared" si="247"/>
        <v>0</v>
      </c>
      <c r="CZ359">
        <f t="shared" si="248"/>
        <v>0</v>
      </c>
      <c r="DC359" t="s">
        <v>3</v>
      </c>
      <c r="DD359" t="s">
        <v>3</v>
      </c>
      <c r="DE359" t="s">
        <v>3</v>
      </c>
      <c r="DF359" t="s">
        <v>3</v>
      </c>
      <c r="DG359" t="s">
        <v>3</v>
      </c>
      <c r="DH359" t="s">
        <v>3</v>
      </c>
      <c r="DI359" t="s">
        <v>3</v>
      </c>
      <c r="DJ359" t="s">
        <v>3</v>
      </c>
      <c r="DK359" t="s">
        <v>3</v>
      </c>
      <c r="DL359" t="s">
        <v>3</v>
      </c>
      <c r="DM359" t="s">
        <v>3</v>
      </c>
      <c r="DN359">
        <v>0</v>
      </c>
      <c r="DO359">
        <v>0</v>
      </c>
      <c r="DP359">
        <v>1</v>
      </c>
      <c r="DQ359">
        <v>1</v>
      </c>
      <c r="DU359">
        <v>1009</v>
      </c>
      <c r="DV359" t="s">
        <v>83</v>
      </c>
      <c r="DW359" t="s">
        <v>83</v>
      </c>
      <c r="DX359">
        <v>1000</v>
      </c>
      <c r="DZ359" t="s">
        <v>3</v>
      </c>
      <c r="EA359" t="s">
        <v>3</v>
      </c>
      <c r="EB359" t="s">
        <v>3</v>
      </c>
      <c r="EC359" t="s">
        <v>3</v>
      </c>
      <c r="EE359">
        <v>416980027</v>
      </c>
      <c r="EF359">
        <v>2</v>
      </c>
      <c r="EG359" t="s">
        <v>40</v>
      </c>
      <c r="EH359">
        <v>9</v>
      </c>
      <c r="EI359" t="s">
        <v>118</v>
      </c>
      <c r="EJ359">
        <v>1</v>
      </c>
      <c r="EK359">
        <v>9001</v>
      </c>
      <c r="EL359" t="s">
        <v>118</v>
      </c>
      <c r="EM359" t="s">
        <v>119</v>
      </c>
      <c r="EO359" t="s">
        <v>3</v>
      </c>
      <c r="EQ359">
        <v>1024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FQ359">
        <v>0</v>
      </c>
      <c r="FR359">
        <v>0</v>
      </c>
      <c r="FS359">
        <v>0</v>
      </c>
      <c r="FX359">
        <v>93</v>
      </c>
      <c r="FY359">
        <v>62</v>
      </c>
      <c r="GA359" t="s">
        <v>3</v>
      </c>
      <c r="GD359">
        <v>1</v>
      </c>
      <c r="GF359">
        <v>-1022653042</v>
      </c>
      <c r="GG359">
        <v>2</v>
      </c>
      <c r="GH359">
        <v>1</v>
      </c>
      <c r="GI359">
        <v>-2</v>
      </c>
      <c r="GJ359">
        <v>0</v>
      </c>
      <c r="GK359">
        <v>0</v>
      </c>
      <c r="GL359">
        <f t="shared" si="249"/>
        <v>0</v>
      </c>
      <c r="GM359">
        <f t="shared" si="250"/>
        <v>0</v>
      </c>
      <c r="GN359">
        <f t="shared" si="251"/>
        <v>0</v>
      </c>
      <c r="GO359">
        <f t="shared" si="252"/>
        <v>0</v>
      </c>
      <c r="GP359">
        <f t="shared" si="253"/>
        <v>0</v>
      </c>
      <c r="GR359">
        <v>0</v>
      </c>
      <c r="GS359">
        <v>0</v>
      </c>
      <c r="GT359">
        <v>0</v>
      </c>
      <c r="GU359" t="s">
        <v>3</v>
      </c>
      <c r="GV359">
        <f t="shared" si="254"/>
        <v>0</v>
      </c>
      <c r="GW359">
        <v>1</v>
      </c>
      <c r="GX359">
        <f t="shared" si="255"/>
        <v>0</v>
      </c>
      <c r="HA359">
        <v>0</v>
      </c>
      <c r="HB359">
        <v>0</v>
      </c>
      <c r="HC359">
        <f t="shared" si="256"/>
        <v>0</v>
      </c>
      <c r="HE359" t="s">
        <v>3</v>
      </c>
      <c r="HF359" t="s">
        <v>3</v>
      </c>
      <c r="HM359" t="s">
        <v>3</v>
      </c>
      <c r="HN359" t="s">
        <v>120</v>
      </c>
      <c r="HO359" t="s">
        <v>121</v>
      </c>
      <c r="HP359" t="s">
        <v>118</v>
      </c>
      <c r="HQ359" t="s">
        <v>118</v>
      </c>
      <c r="HS359">
        <v>0</v>
      </c>
      <c r="IK359">
        <v>0</v>
      </c>
    </row>
    <row r="360" spans="1:245" x14ac:dyDescent="0.2">
      <c r="A360">
        <v>17</v>
      </c>
      <c r="B360">
        <v>1</v>
      </c>
      <c r="C360">
        <f>ROW(SmtRes!A651)</f>
        <v>651</v>
      </c>
      <c r="D360">
        <f>ROW(EtalonRes!A654)</f>
        <v>654</v>
      </c>
      <c r="E360" t="s">
        <v>3</v>
      </c>
      <c r="F360" t="s">
        <v>603</v>
      </c>
      <c r="G360" t="s">
        <v>604</v>
      </c>
      <c r="H360" t="s">
        <v>238</v>
      </c>
      <c r="I360">
        <f>ROUND(1/100,7)</f>
        <v>0.01</v>
      </c>
      <c r="J360">
        <v>0</v>
      </c>
      <c r="K360">
        <f>ROUND(1/100,7)</f>
        <v>0.01</v>
      </c>
      <c r="O360">
        <f t="shared" si="236"/>
        <v>1693</v>
      </c>
      <c r="P360">
        <f>SUMIF(SmtRes!AQ645:'SmtRes'!AQ651,"=1",SmtRes!DF645:'SmtRes'!DF651)</f>
        <v>22.98</v>
      </c>
      <c r="Q360">
        <f>SUMIF(SmtRes!AQ645:'SmtRes'!AQ651,"=1",SmtRes!DG645:'SmtRes'!DG651)</f>
        <v>647.48</v>
      </c>
      <c r="R360">
        <f>SUMIF(SmtRes!AQ645:'SmtRes'!AQ651,"=1",SmtRes!DH645:'SmtRes'!DH651)</f>
        <v>288.05</v>
      </c>
      <c r="S360">
        <f>SUMIF(SmtRes!AQ645:'SmtRes'!AQ651,"=1",SmtRes!DI645:'SmtRes'!DI651)</f>
        <v>734.49</v>
      </c>
      <c r="T360">
        <f t="shared" si="237"/>
        <v>0</v>
      </c>
      <c r="U360">
        <f>SUMIF(SmtRes!AQ645:'SmtRes'!AQ651,"=1",SmtRes!CV645:'SmtRes'!CV651)</f>
        <v>1.5587</v>
      </c>
      <c r="V360">
        <f>SUMIF(SmtRes!AQ645:'SmtRes'!AQ651,"=1",SmtRes!CW645:'SmtRes'!CW651)</f>
        <v>0.39759999999999995</v>
      </c>
      <c r="W360">
        <f t="shared" si="238"/>
        <v>0</v>
      </c>
      <c r="X360">
        <f t="shared" si="239"/>
        <v>1503.13</v>
      </c>
      <c r="Y360">
        <f t="shared" si="240"/>
        <v>1370.2</v>
      </c>
      <c r="AA360">
        <v>-1</v>
      </c>
      <c r="AB360">
        <f t="shared" si="241"/>
        <v>140186.02970000001</v>
      </c>
      <c r="AC360">
        <f>ROUND((SUM(SmtRes!BQ645:'SmtRes'!BQ651)),6)</f>
        <v>2297.7966000000001</v>
      </c>
      <c r="AD360">
        <f>ROUND((((SUM(SmtRes!BR645:'SmtRes'!BR651))-(SUM(SmtRes!BS645:'SmtRes'!BS651)))+AE360),6)</f>
        <v>64439.171699999999</v>
      </c>
      <c r="AE360">
        <f>ROUND((SUM(SmtRes!BS645:'SmtRes'!BS651)),6)</f>
        <v>28806.211299999999</v>
      </c>
      <c r="AF360">
        <f>ROUND((SUM(SmtRes!BT645:'SmtRes'!BT651)),6)</f>
        <v>73449.061400000006</v>
      </c>
      <c r="AG360">
        <f t="shared" si="242"/>
        <v>0</v>
      </c>
      <c r="AH360">
        <f>(SUM(SmtRes!BU645:'SmtRes'!BU651))</f>
        <v>155.87</v>
      </c>
      <c r="AI360">
        <f>(SUM(SmtRes!BV645:'SmtRes'!BV651))</f>
        <v>39.76</v>
      </c>
      <c r="AJ360">
        <f t="shared" si="243"/>
        <v>0</v>
      </c>
      <c r="AK360">
        <v>168992.24100000001</v>
      </c>
      <c r="AL360">
        <v>2297.7965999999997</v>
      </c>
      <c r="AM360">
        <v>64439.171699999999</v>
      </c>
      <c r="AN360">
        <v>28806.211300000003</v>
      </c>
      <c r="AO360">
        <v>73449.061400000006</v>
      </c>
      <c r="AP360">
        <v>0</v>
      </c>
      <c r="AQ360">
        <v>155.87</v>
      </c>
      <c r="AR360">
        <v>39.76</v>
      </c>
      <c r="AS360">
        <v>0</v>
      </c>
      <c r="AT360">
        <v>147</v>
      </c>
      <c r="AU360">
        <v>134</v>
      </c>
      <c r="AV360">
        <v>1</v>
      </c>
      <c r="AW360">
        <v>1</v>
      </c>
      <c r="AZ360">
        <v>1</v>
      </c>
      <c r="BA360">
        <v>1</v>
      </c>
      <c r="BB360">
        <v>1</v>
      </c>
      <c r="BC360">
        <v>1</v>
      </c>
      <c r="BD360" t="s">
        <v>3</v>
      </c>
      <c r="BE360" t="s">
        <v>3</v>
      </c>
      <c r="BF360" t="s">
        <v>3</v>
      </c>
      <c r="BG360" t="s">
        <v>3</v>
      </c>
      <c r="BH360">
        <v>0</v>
      </c>
      <c r="BI360">
        <v>1</v>
      </c>
      <c r="BJ360" t="s">
        <v>605</v>
      </c>
      <c r="BM360">
        <v>27003</v>
      </c>
      <c r="BN360">
        <v>0</v>
      </c>
      <c r="BO360" t="s">
        <v>3</v>
      </c>
      <c r="BP360">
        <v>0</v>
      </c>
      <c r="BQ360">
        <v>2</v>
      </c>
      <c r="BR360">
        <v>0</v>
      </c>
      <c r="BS360">
        <v>1</v>
      </c>
      <c r="BT360">
        <v>1</v>
      </c>
      <c r="BU360">
        <v>1</v>
      </c>
      <c r="BV360">
        <v>1</v>
      </c>
      <c r="BW360">
        <v>1</v>
      </c>
      <c r="BX360">
        <v>1</v>
      </c>
      <c r="BY360" t="s">
        <v>3</v>
      </c>
      <c r="BZ360">
        <v>147</v>
      </c>
      <c r="CA360">
        <v>134</v>
      </c>
      <c r="CB360" t="s">
        <v>3</v>
      </c>
      <c r="CE360">
        <v>0</v>
      </c>
      <c r="CF360">
        <v>0</v>
      </c>
      <c r="CG360">
        <v>0</v>
      </c>
      <c r="CM360">
        <v>0</v>
      </c>
      <c r="CN360" t="s">
        <v>3</v>
      </c>
      <c r="CO360">
        <v>0</v>
      </c>
      <c r="CP360">
        <f t="shared" si="244"/>
        <v>1693</v>
      </c>
      <c r="CQ360">
        <f>SUMIF(SmtRes!AQ645:'SmtRes'!AQ651,"=1",SmtRes!AA645:'SmtRes'!AA651)</f>
        <v>908.22</v>
      </c>
      <c r="CR360">
        <f>SUMIF(SmtRes!AQ645:'SmtRes'!AQ651,"=1",SmtRes!AB645:'SmtRes'!AB651)</f>
        <v>4981.68</v>
      </c>
      <c r="CS360">
        <f>SUMIF(SmtRes!AQ645:'SmtRes'!AQ651,"=1",SmtRes!AC645:'SmtRes'!AC651)</f>
        <v>2070.1400000000003</v>
      </c>
      <c r="CT360">
        <f>SUMIF(SmtRes!AQ645:'SmtRes'!AQ651,"=1",SmtRes!AD645:'SmtRes'!AD651)</f>
        <v>471.22</v>
      </c>
      <c r="CU360">
        <f t="shared" si="245"/>
        <v>0</v>
      </c>
      <c r="CV360">
        <f>SUMIF(SmtRes!AQ645:'SmtRes'!AQ651,"=1",SmtRes!BU645:'SmtRes'!BU651)</f>
        <v>155.87</v>
      </c>
      <c r="CW360">
        <f>SUMIF(SmtRes!AQ645:'SmtRes'!AQ651,"=1",SmtRes!BV645:'SmtRes'!BV651)</f>
        <v>39.76</v>
      </c>
      <c r="CX360">
        <f t="shared" si="246"/>
        <v>0</v>
      </c>
      <c r="CY360">
        <f t="shared" si="247"/>
        <v>1503.1338000000001</v>
      </c>
      <c r="CZ360">
        <f t="shared" si="248"/>
        <v>1370.2035999999998</v>
      </c>
      <c r="DC360" t="s">
        <v>3</v>
      </c>
      <c r="DD360" t="s">
        <v>3</v>
      </c>
      <c r="DE360" t="s">
        <v>3</v>
      </c>
      <c r="DF360" t="s">
        <v>3</v>
      </c>
      <c r="DG360" t="s">
        <v>3</v>
      </c>
      <c r="DH360" t="s">
        <v>3</v>
      </c>
      <c r="DI360" t="s">
        <v>3</v>
      </c>
      <c r="DJ360" t="s">
        <v>3</v>
      </c>
      <c r="DK360" t="s">
        <v>3</v>
      </c>
      <c r="DL360" t="s">
        <v>3</v>
      </c>
      <c r="DM360" t="s">
        <v>3</v>
      </c>
      <c r="DN360">
        <v>0</v>
      </c>
      <c r="DO360">
        <v>0</v>
      </c>
      <c r="DP360">
        <v>1</v>
      </c>
      <c r="DQ360">
        <v>1</v>
      </c>
      <c r="DU360">
        <v>1007</v>
      </c>
      <c r="DV360" t="s">
        <v>238</v>
      </c>
      <c r="DW360" t="s">
        <v>238</v>
      </c>
      <c r="DX360">
        <v>100</v>
      </c>
      <c r="DZ360" t="s">
        <v>3</v>
      </c>
      <c r="EA360" t="s">
        <v>3</v>
      </c>
      <c r="EB360" t="s">
        <v>3</v>
      </c>
      <c r="EC360" t="s">
        <v>3</v>
      </c>
      <c r="EE360">
        <v>416980268</v>
      </c>
      <c r="EF360">
        <v>2</v>
      </c>
      <c r="EG360" t="s">
        <v>40</v>
      </c>
      <c r="EH360">
        <v>21</v>
      </c>
      <c r="EI360" t="s">
        <v>520</v>
      </c>
      <c r="EJ360">
        <v>1</v>
      </c>
      <c r="EK360">
        <v>27003</v>
      </c>
      <c r="EL360" t="s">
        <v>520</v>
      </c>
      <c r="EM360" t="s">
        <v>521</v>
      </c>
      <c r="EO360" t="s">
        <v>3</v>
      </c>
      <c r="EQ360">
        <v>1024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155.87</v>
      </c>
      <c r="EX360">
        <v>39.76</v>
      </c>
      <c r="EY360">
        <v>0</v>
      </c>
      <c r="FQ360">
        <v>0</v>
      </c>
      <c r="FR360">
        <v>0</v>
      </c>
      <c r="FS360">
        <v>0</v>
      </c>
      <c r="FX360">
        <v>147</v>
      </c>
      <c r="FY360">
        <v>134</v>
      </c>
      <c r="GA360" t="s">
        <v>3</v>
      </c>
      <c r="GD360">
        <v>1</v>
      </c>
      <c r="GF360">
        <v>-542316294</v>
      </c>
      <c r="GG360">
        <v>2</v>
      </c>
      <c r="GH360">
        <v>1</v>
      </c>
      <c r="GI360">
        <v>-2</v>
      </c>
      <c r="GJ360">
        <v>0</v>
      </c>
      <c r="GK360">
        <v>0</v>
      </c>
      <c r="GL360">
        <f t="shared" si="249"/>
        <v>0</v>
      </c>
      <c r="GM360">
        <f t="shared" si="250"/>
        <v>4566.33</v>
      </c>
      <c r="GN360">
        <f t="shared" si="251"/>
        <v>4566.33</v>
      </c>
      <c r="GO360">
        <f t="shared" si="252"/>
        <v>0</v>
      </c>
      <c r="GP360">
        <f t="shared" si="253"/>
        <v>0</v>
      </c>
      <c r="GR360">
        <v>0</v>
      </c>
      <c r="GS360">
        <v>0</v>
      </c>
      <c r="GT360">
        <v>0</v>
      </c>
      <c r="GU360" t="s">
        <v>3</v>
      </c>
      <c r="GV360">
        <f t="shared" si="254"/>
        <v>0</v>
      </c>
      <c r="GW360">
        <v>1</v>
      </c>
      <c r="GX360">
        <f t="shared" si="255"/>
        <v>0</v>
      </c>
      <c r="HA360">
        <v>0</v>
      </c>
      <c r="HB360">
        <v>0</v>
      </c>
      <c r="HC360">
        <f t="shared" si="256"/>
        <v>0</v>
      </c>
      <c r="HE360" t="s">
        <v>3</v>
      </c>
      <c r="HF360" t="s">
        <v>3</v>
      </c>
      <c r="HM360" t="s">
        <v>3</v>
      </c>
      <c r="HN360" t="s">
        <v>522</v>
      </c>
      <c r="HO360" t="s">
        <v>523</v>
      </c>
      <c r="HP360" t="s">
        <v>520</v>
      </c>
      <c r="HQ360" t="s">
        <v>520</v>
      </c>
      <c r="HS360">
        <v>0</v>
      </c>
      <c r="IK360">
        <v>0</v>
      </c>
    </row>
    <row r="361" spans="1:245" x14ac:dyDescent="0.2">
      <c r="A361">
        <v>18</v>
      </c>
      <c r="B361">
        <v>1</v>
      </c>
      <c r="C361">
        <v>651</v>
      </c>
      <c r="E361" t="s">
        <v>3</v>
      </c>
      <c r="F361" t="s">
        <v>606</v>
      </c>
      <c r="G361" t="s">
        <v>607</v>
      </c>
      <c r="H361" t="s">
        <v>49</v>
      </c>
      <c r="I361">
        <f>I360*J361</f>
        <v>0</v>
      </c>
      <c r="J361">
        <v>0</v>
      </c>
      <c r="K361">
        <v>0</v>
      </c>
      <c r="O361">
        <f t="shared" si="236"/>
        <v>0</v>
      </c>
      <c r="P361">
        <f>ROUND(CQ361*I361,2)</f>
        <v>0</v>
      </c>
      <c r="Q361">
        <f>ROUND(CR361*I361,2)</f>
        <v>0</v>
      </c>
      <c r="R361">
        <f>ROUND(CS361*I361,2)</f>
        <v>0</v>
      </c>
      <c r="S361">
        <f>ROUND(CT361*I361,2)</f>
        <v>0</v>
      </c>
      <c r="T361">
        <f t="shared" si="237"/>
        <v>0</v>
      </c>
      <c r="U361">
        <f>ROUND(CV361*I361,7)</f>
        <v>0</v>
      </c>
      <c r="V361">
        <f>ROUND(CW361*I361,7)</f>
        <v>0</v>
      </c>
      <c r="W361">
        <f t="shared" si="238"/>
        <v>0</v>
      </c>
      <c r="X361">
        <f t="shared" si="239"/>
        <v>0</v>
      </c>
      <c r="Y361">
        <f t="shared" si="240"/>
        <v>0</v>
      </c>
      <c r="AA361">
        <v>-1</v>
      </c>
      <c r="AB361">
        <f t="shared" si="241"/>
        <v>0</v>
      </c>
      <c r="AC361">
        <f>ROUND((ES361),6)</f>
        <v>0</v>
      </c>
      <c r="AD361">
        <f>ROUND((((ET361)-(EU361))+AE361),6)</f>
        <v>0</v>
      </c>
      <c r="AE361">
        <f>ROUND((EU361),6)</f>
        <v>0</v>
      </c>
      <c r="AF361">
        <f>ROUND((EV361),6)</f>
        <v>0</v>
      </c>
      <c r="AG361">
        <f t="shared" si="242"/>
        <v>0</v>
      </c>
      <c r="AH361">
        <f>(EW361)</f>
        <v>0</v>
      </c>
      <c r="AI361">
        <f>(EX361)</f>
        <v>0</v>
      </c>
      <c r="AJ361">
        <f t="shared" si="243"/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147</v>
      </c>
      <c r="AU361">
        <v>134</v>
      </c>
      <c r="AV361">
        <v>1</v>
      </c>
      <c r="AW361">
        <v>1</v>
      </c>
      <c r="AZ361">
        <v>1</v>
      </c>
      <c r="BA361">
        <v>1</v>
      </c>
      <c r="BB361">
        <v>1</v>
      </c>
      <c r="BC361">
        <v>1</v>
      </c>
      <c r="BD361" t="s">
        <v>3</v>
      </c>
      <c r="BE361" t="s">
        <v>3</v>
      </c>
      <c r="BF361" t="s">
        <v>3</v>
      </c>
      <c r="BG361" t="s">
        <v>3</v>
      </c>
      <c r="BH361">
        <v>3</v>
      </c>
      <c r="BI361">
        <v>1</v>
      </c>
      <c r="BJ361" t="s">
        <v>3</v>
      </c>
      <c r="BM361">
        <v>27003</v>
      </c>
      <c r="BN361">
        <v>0</v>
      </c>
      <c r="BO361" t="s">
        <v>3</v>
      </c>
      <c r="BP361">
        <v>0</v>
      </c>
      <c r="BQ361">
        <v>2</v>
      </c>
      <c r="BR361">
        <v>0</v>
      </c>
      <c r="BS361">
        <v>1</v>
      </c>
      <c r="BT361">
        <v>1</v>
      </c>
      <c r="BU361">
        <v>1</v>
      </c>
      <c r="BV361">
        <v>1</v>
      </c>
      <c r="BW361">
        <v>1</v>
      </c>
      <c r="BX361">
        <v>1</v>
      </c>
      <c r="BY361" t="s">
        <v>3</v>
      </c>
      <c r="BZ361">
        <v>147</v>
      </c>
      <c r="CA361">
        <v>134</v>
      </c>
      <c r="CB361" t="s">
        <v>3</v>
      </c>
      <c r="CE361">
        <v>0</v>
      </c>
      <c r="CF361">
        <v>0</v>
      </c>
      <c r="CG361">
        <v>0</v>
      </c>
      <c r="CM361">
        <v>0</v>
      </c>
      <c r="CN361" t="s">
        <v>3</v>
      </c>
      <c r="CO361">
        <v>0</v>
      </c>
      <c r="CP361">
        <f t="shared" si="244"/>
        <v>0</v>
      </c>
      <c r="CQ361">
        <f>ROUND(AL361*BC361,2)</f>
        <v>0</v>
      </c>
      <c r="CR361">
        <f>ROUND(AM361*BB361,2)</f>
        <v>0</v>
      </c>
      <c r="CS361">
        <f>ROUND(AN361*BS361,2)</f>
        <v>0</v>
      </c>
      <c r="CT361">
        <f>ROUND(AO361*BA361,2)</f>
        <v>0</v>
      </c>
      <c r="CU361">
        <f t="shared" si="245"/>
        <v>0</v>
      </c>
      <c r="CV361">
        <f>AH361</f>
        <v>0</v>
      </c>
      <c r="CW361">
        <f>AI361</f>
        <v>0</v>
      </c>
      <c r="CX361">
        <f t="shared" si="246"/>
        <v>0</v>
      </c>
      <c r="CY361">
        <f t="shared" si="247"/>
        <v>0</v>
      </c>
      <c r="CZ361">
        <f t="shared" si="248"/>
        <v>0</v>
      </c>
      <c r="DC361" t="s">
        <v>3</v>
      </c>
      <c r="DD361" t="s">
        <v>3</v>
      </c>
      <c r="DE361" t="s">
        <v>3</v>
      </c>
      <c r="DF361" t="s">
        <v>3</v>
      </c>
      <c r="DG361" t="s">
        <v>3</v>
      </c>
      <c r="DH361" t="s">
        <v>3</v>
      </c>
      <c r="DI361" t="s">
        <v>3</v>
      </c>
      <c r="DJ361" t="s">
        <v>3</v>
      </c>
      <c r="DK361" t="s">
        <v>3</v>
      </c>
      <c r="DL361" t="s">
        <v>3</v>
      </c>
      <c r="DM361" t="s">
        <v>3</v>
      </c>
      <c r="DN361">
        <v>0</v>
      </c>
      <c r="DO361">
        <v>0</v>
      </c>
      <c r="DP361">
        <v>1</v>
      </c>
      <c r="DQ361">
        <v>1</v>
      </c>
      <c r="DU361">
        <v>1007</v>
      </c>
      <c r="DV361" t="s">
        <v>49</v>
      </c>
      <c r="DW361" t="s">
        <v>49</v>
      </c>
      <c r="DX361">
        <v>1</v>
      </c>
      <c r="DZ361" t="s">
        <v>3</v>
      </c>
      <c r="EA361" t="s">
        <v>3</v>
      </c>
      <c r="EB361" t="s">
        <v>3</v>
      </c>
      <c r="EC361" t="s">
        <v>3</v>
      </c>
      <c r="EE361">
        <v>416980268</v>
      </c>
      <c r="EF361">
        <v>2</v>
      </c>
      <c r="EG361" t="s">
        <v>40</v>
      </c>
      <c r="EH361">
        <v>21</v>
      </c>
      <c r="EI361" t="s">
        <v>520</v>
      </c>
      <c r="EJ361">
        <v>1</v>
      </c>
      <c r="EK361">
        <v>27003</v>
      </c>
      <c r="EL361" t="s">
        <v>520</v>
      </c>
      <c r="EM361" t="s">
        <v>521</v>
      </c>
      <c r="EO361" t="s">
        <v>3</v>
      </c>
      <c r="EQ361">
        <v>1024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FQ361">
        <v>0</v>
      </c>
      <c r="FR361">
        <v>0</v>
      </c>
      <c r="FS361">
        <v>0</v>
      </c>
      <c r="FX361">
        <v>147</v>
      </c>
      <c r="FY361">
        <v>134</v>
      </c>
      <c r="GA361" t="s">
        <v>3</v>
      </c>
      <c r="GD361">
        <v>1</v>
      </c>
      <c r="GF361">
        <v>-1980982126</v>
      </c>
      <c r="GG361">
        <v>2</v>
      </c>
      <c r="GH361">
        <v>1</v>
      </c>
      <c r="GI361">
        <v>-2</v>
      </c>
      <c r="GJ361">
        <v>0</v>
      </c>
      <c r="GK361">
        <v>0</v>
      </c>
      <c r="GL361">
        <f t="shared" si="249"/>
        <v>0</v>
      </c>
      <c r="GM361">
        <f t="shared" si="250"/>
        <v>0</v>
      </c>
      <c r="GN361">
        <f t="shared" si="251"/>
        <v>0</v>
      </c>
      <c r="GO361">
        <f t="shared" si="252"/>
        <v>0</v>
      </c>
      <c r="GP361">
        <f t="shared" si="253"/>
        <v>0</v>
      </c>
      <c r="GR361">
        <v>0</v>
      </c>
      <c r="GS361">
        <v>0</v>
      </c>
      <c r="GT361">
        <v>0</v>
      </c>
      <c r="GU361" t="s">
        <v>3</v>
      </c>
      <c r="GV361">
        <f t="shared" si="254"/>
        <v>0</v>
      </c>
      <c r="GW361">
        <v>1</v>
      </c>
      <c r="GX361">
        <f t="shared" si="255"/>
        <v>0</v>
      </c>
      <c r="HA361">
        <v>0</v>
      </c>
      <c r="HB361">
        <v>0</v>
      </c>
      <c r="HC361">
        <f t="shared" si="256"/>
        <v>0</v>
      </c>
      <c r="HE361" t="s">
        <v>3</v>
      </c>
      <c r="HF361" t="s">
        <v>3</v>
      </c>
      <c r="HM361" t="s">
        <v>3</v>
      </c>
      <c r="HN361" t="s">
        <v>522</v>
      </c>
      <c r="HO361" t="s">
        <v>523</v>
      </c>
      <c r="HP361" t="s">
        <v>520</v>
      </c>
      <c r="HQ361" t="s">
        <v>520</v>
      </c>
      <c r="HS361">
        <v>0</v>
      </c>
      <c r="IK361">
        <v>0</v>
      </c>
    </row>
    <row r="362" spans="1:245" x14ac:dyDescent="0.2">
      <c r="A362">
        <v>17</v>
      </c>
      <c r="B362">
        <v>1</v>
      </c>
      <c r="C362">
        <f>ROW(SmtRes!A660)</f>
        <v>660</v>
      </c>
      <c r="D362">
        <f>ROW(EtalonRes!A663)</f>
        <v>663</v>
      </c>
      <c r="E362" t="s">
        <v>3</v>
      </c>
      <c r="F362" t="s">
        <v>608</v>
      </c>
      <c r="G362" t="s">
        <v>609</v>
      </c>
      <c r="H362" t="s">
        <v>238</v>
      </c>
      <c r="I362">
        <f>ROUND(1/100,7)</f>
        <v>0.01</v>
      </c>
      <c r="J362">
        <v>0</v>
      </c>
      <c r="K362">
        <f>ROUND(1/100,7)</f>
        <v>0.01</v>
      </c>
      <c r="O362">
        <f t="shared" si="236"/>
        <v>794.62</v>
      </c>
      <c r="P362">
        <f>SUMIF(SmtRes!AQ652:'SmtRes'!AQ660,"=1",SmtRes!DF652:'SmtRes'!DF660)</f>
        <v>0</v>
      </c>
      <c r="Q362">
        <f>SUMIF(SmtRes!AQ652:'SmtRes'!AQ660,"=1",SmtRes!DG652:'SmtRes'!DG660)</f>
        <v>552.34999999999991</v>
      </c>
      <c r="R362">
        <f>SUMIF(SmtRes!AQ652:'SmtRes'!AQ660,"=1",SmtRes!DH652:'SmtRes'!DH660)</f>
        <v>144.84</v>
      </c>
      <c r="S362">
        <f>SUMIF(SmtRes!AQ652:'SmtRes'!AQ660,"=1",SmtRes!DI652:'SmtRes'!DI660)</f>
        <v>97.43</v>
      </c>
      <c r="T362">
        <f t="shared" si="237"/>
        <v>0</v>
      </c>
      <c r="U362">
        <f>SUMIF(SmtRes!AQ652:'SmtRes'!AQ660,"=1",SmtRes!CV652:'SmtRes'!CV660)</f>
        <v>0.216</v>
      </c>
      <c r="V362">
        <f>SUMIF(SmtRes!AQ652:'SmtRes'!AQ660,"=1",SmtRes!CW652:'SmtRes'!CW660)</f>
        <v>0.20599999999999999</v>
      </c>
      <c r="W362">
        <f t="shared" si="238"/>
        <v>0</v>
      </c>
      <c r="X362">
        <f t="shared" si="239"/>
        <v>356.14</v>
      </c>
      <c r="Y362">
        <f t="shared" si="240"/>
        <v>324.64</v>
      </c>
      <c r="AA362">
        <v>-1</v>
      </c>
      <c r="AB362">
        <f t="shared" si="241"/>
        <v>49643.0118</v>
      </c>
      <c r="AC362">
        <f>ROUND((0),6)</f>
        <v>0</v>
      </c>
      <c r="AD362">
        <f>ROUND((((SUM(SmtRes!BR652:'SmtRes'!BR660))-(SUM(SmtRes!BS652:'SmtRes'!BS660)))+AE362),6)</f>
        <v>39899.683799999999</v>
      </c>
      <c r="AE362">
        <f>ROUND((SUM(SmtRes!BS652:'SmtRes'!BS660)),6)</f>
        <v>14483.713</v>
      </c>
      <c r="AF362">
        <f>ROUND((SUM(SmtRes!BT652:'SmtRes'!BT660)),6)</f>
        <v>9743.3279999999995</v>
      </c>
      <c r="AG362">
        <f t="shared" si="242"/>
        <v>0</v>
      </c>
      <c r="AH362">
        <f>(SUM(SmtRes!BU652:'SmtRes'!BU660))</f>
        <v>21.6</v>
      </c>
      <c r="AI362">
        <f>(SUM(SmtRes!BV652:'SmtRes'!BV660))</f>
        <v>20.6</v>
      </c>
      <c r="AJ362">
        <f t="shared" si="243"/>
        <v>0</v>
      </c>
      <c r="AK362">
        <v>64376.694800000005</v>
      </c>
      <c r="AL362">
        <v>249.97</v>
      </c>
      <c r="AM362">
        <v>39899.683799999999</v>
      </c>
      <c r="AN362">
        <v>14483.713000000002</v>
      </c>
      <c r="AO362">
        <v>9743.3279999999995</v>
      </c>
      <c r="AP362">
        <v>0</v>
      </c>
      <c r="AQ362">
        <v>21.6</v>
      </c>
      <c r="AR362">
        <v>20.6</v>
      </c>
      <c r="AS362">
        <v>0</v>
      </c>
      <c r="AT362">
        <v>147</v>
      </c>
      <c r="AU362">
        <v>134</v>
      </c>
      <c r="AV362">
        <v>1</v>
      </c>
      <c r="AW362">
        <v>1</v>
      </c>
      <c r="AZ362">
        <v>1</v>
      </c>
      <c r="BA362">
        <v>1</v>
      </c>
      <c r="BB362">
        <v>1</v>
      </c>
      <c r="BC362">
        <v>1</v>
      </c>
      <c r="BD362" t="s">
        <v>3</v>
      </c>
      <c r="BE362" t="s">
        <v>3</v>
      </c>
      <c r="BF362" t="s">
        <v>3</v>
      </c>
      <c r="BG362" t="s">
        <v>3</v>
      </c>
      <c r="BH362">
        <v>0</v>
      </c>
      <c r="BI362">
        <v>1</v>
      </c>
      <c r="BJ362" t="s">
        <v>610</v>
      </c>
      <c r="BM362">
        <v>27001</v>
      </c>
      <c r="BN362">
        <v>0</v>
      </c>
      <c r="BO362" t="s">
        <v>3</v>
      </c>
      <c r="BP362">
        <v>0</v>
      </c>
      <c r="BQ362">
        <v>2</v>
      </c>
      <c r="BR362">
        <v>0</v>
      </c>
      <c r="BS362">
        <v>1</v>
      </c>
      <c r="BT362">
        <v>1</v>
      </c>
      <c r="BU362">
        <v>1</v>
      </c>
      <c r="BV362">
        <v>1</v>
      </c>
      <c r="BW362">
        <v>1</v>
      </c>
      <c r="BX362">
        <v>1</v>
      </c>
      <c r="BY362" t="s">
        <v>3</v>
      </c>
      <c r="BZ362">
        <v>147</v>
      </c>
      <c r="CA362">
        <v>134</v>
      </c>
      <c r="CB362" t="s">
        <v>3</v>
      </c>
      <c r="CE362">
        <v>0</v>
      </c>
      <c r="CF362">
        <v>0</v>
      </c>
      <c r="CG362">
        <v>0</v>
      </c>
      <c r="CM362">
        <v>0</v>
      </c>
      <c r="CN362" t="s">
        <v>3</v>
      </c>
      <c r="CO362">
        <v>0</v>
      </c>
      <c r="CP362">
        <f t="shared" si="244"/>
        <v>794.62</v>
      </c>
      <c r="CQ362">
        <f>SUMIF(SmtRes!AQ652:'SmtRes'!AQ660,"=1",SmtRes!AA652:'SmtRes'!AA660)</f>
        <v>31.78</v>
      </c>
      <c r="CR362">
        <f>SUMIF(SmtRes!AQ652:'SmtRes'!AQ660,"=1",SmtRes!AB652:'SmtRes'!AB660)</f>
        <v>9500.49</v>
      </c>
      <c r="CS362">
        <f>SUMIF(SmtRes!AQ652:'SmtRes'!AQ660,"=1",SmtRes!AC652:'SmtRes'!AC660)</f>
        <v>3334.78</v>
      </c>
      <c r="CT362">
        <f>SUMIF(SmtRes!AQ652:'SmtRes'!AQ660,"=1",SmtRes!AD652:'SmtRes'!AD660)</f>
        <v>451.08</v>
      </c>
      <c r="CU362">
        <f t="shared" si="245"/>
        <v>0</v>
      </c>
      <c r="CV362">
        <f>SUMIF(SmtRes!AQ652:'SmtRes'!AQ660,"=1",SmtRes!BU652:'SmtRes'!BU660)</f>
        <v>21.6</v>
      </c>
      <c r="CW362">
        <f>SUMIF(SmtRes!AQ652:'SmtRes'!AQ660,"=1",SmtRes!BV652:'SmtRes'!BV660)</f>
        <v>20.6</v>
      </c>
      <c r="CX362">
        <f t="shared" si="246"/>
        <v>0</v>
      </c>
      <c r="CY362">
        <f t="shared" si="247"/>
        <v>356.13690000000003</v>
      </c>
      <c r="CZ362">
        <f t="shared" si="248"/>
        <v>324.64179999999999</v>
      </c>
      <c r="DC362" t="s">
        <v>3</v>
      </c>
      <c r="DD362" t="s">
        <v>135</v>
      </c>
      <c r="DE362" t="s">
        <v>3</v>
      </c>
      <c r="DF362" t="s">
        <v>3</v>
      </c>
      <c r="DG362" t="s">
        <v>3</v>
      </c>
      <c r="DH362" t="s">
        <v>3</v>
      </c>
      <c r="DI362" t="s">
        <v>3</v>
      </c>
      <c r="DJ362" t="s">
        <v>3</v>
      </c>
      <c r="DK362" t="s">
        <v>3</v>
      </c>
      <c r="DL362" t="s">
        <v>3</v>
      </c>
      <c r="DM362" t="s">
        <v>3</v>
      </c>
      <c r="DN362">
        <v>0</v>
      </c>
      <c r="DO362">
        <v>0</v>
      </c>
      <c r="DP362">
        <v>1</v>
      </c>
      <c r="DQ362">
        <v>1</v>
      </c>
      <c r="DU362">
        <v>1007</v>
      </c>
      <c r="DV362" t="s">
        <v>238</v>
      </c>
      <c r="DW362" t="s">
        <v>238</v>
      </c>
      <c r="DX362">
        <v>100</v>
      </c>
      <c r="DZ362" t="s">
        <v>3</v>
      </c>
      <c r="EA362" t="s">
        <v>3</v>
      </c>
      <c r="EB362" t="s">
        <v>3</v>
      </c>
      <c r="EC362" t="s">
        <v>3</v>
      </c>
      <c r="EE362">
        <v>416980069</v>
      </c>
      <c r="EF362">
        <v>2</v>
      </c>
      <c r="EG362" t="s">
        <v>40</v>
      </c>
      <c r="EH362">
        <v>21</v>
      </c>
      <c r="EI362" t="s">
        <v>520</v>
      </c>
      <c r="EJ362">
        <v>1</v>
      </c>
      <c r="EK362">
        <v>27001</v>
      </c>
      <c r="EL362" t="s">
        <v>520</v>
      </c>
      <c r="EM362" t="s">
        <v>521</v>
      </c>
      <c r="EO362" t="s">
        <v>3</v>
      </c>
      <c r="EQ362">
        <v>1024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21.6</v>
      </c>
      <c r="EX362">
        <v>20.6</v>
      </c>
      <c r="EY362">
        <v>0</v>
      </c>
      <c r="FQ362">
        <v>0</v>
      </c>
      <c r="FR362">
        <v>0</v>
      </c>
      <c r="FS362">
        <v>0</v>
      </c>
      <c r="FX362">
        <v>147</v>
      </c>
      <c r="FY362">
        <v>134</v>
      </c>
      <c r="GA362" t="s">
        <v>3</v>
      </c>
      <c r="GD362">
        <v>1</v>
      </c>
      <c r="GF362">
        <v>-547062661</v>
      </c>
      <c r="GG362">
        <v>2</v>
      </c>
      <c r="GH362">
        <v>1</v>
      </c>
      <c r="GI362">
        <v>-2</v>
      </c>
      <c r="GJ362">
        <v>0</v>
      </c>
      <c r="GK362">
        <v>0</v>
      </c>
      <c r="GL362">
        <f t="shared" si="249"/>
        <v>0</v>
      </c>
      <c r="GM362">
        <f t="shared" si="250"/>
        <v>1475.4</v>
      </c>
      <c r="GN362">
        <f t="shared" si="251"/>
        <v>1475.4</v>
      </c>
      <c r="GO362">
        <f t="shared" si="252"/>
        <v>0</v>
      </c>
      <c r="GP362">
        <f t="shared" si="253"/>
        <v>0</v>
      </c>
      <c r="GR362">
        <v>0</v>
      </c>
      <c r="GS362">
        <v>0</v>
      </c>
      <c r="GT362">
        <v>0</v>
      </c>
      <c r="GU362" t="s">
        <v>3</v>
      </c>
      <c r="GV362">
        <f t="shared" si="254"/>
        <v>0</v>
      </c>
      <c r="GW362">
        <v>1</v>
      </c>
      <c r="GX362">
        <f t="shared" si="255"/>
        <v>0</v>
      </c>
      <c r="HA362">
        <v>0</v>
      </c>
      <c r="HB362">
        <v>0</v>
      </c>
      <c r="HC362">
        <f t="shared" si="256"/>
        <v>0</v>
      </c>
      <c r="HE362" t="s">
        <v>3</v>
      </c>
      <c r="HF362" t="s">
        <v>3</v>
      </c>
      <c r="HM362" t="s">
        <v>3</v>
      </c>
      <c r="HN362" t="s">
        <v>522</v>
      </c>
      <c r="HO362" t="s">
        <v>523</v>
      </c>
      <c r="HP362" t="s">
        <v>520</v>
      </c>
      <c r="HQ362" t="s">
        <v>520</v>
      </c>
      <c r="HS362">
        <v>0</v>
      </c>
      <c r="IK362">
        <v>0</v>
      </c>
    </row>
    <row r="363" spans="1:245" x14ac:dyDescent="0.2">
      <c r="A363">
        <v>18</v>
      </c>
      <c r="B363">
        <v>1</v>
      </c>
      <c r="C363">
        <v>660</v>
      </c>
      <c r="E363" t="s">
        <v>3</v>
      </c>
      <c r="F363" t="s">
        <v>550</v>
      </c>
      <c r="G363" t="s">
        <v>611</v>
      </c>
      <c r="H363" t="s">
        <v>49</v>
      </c>
      <c r="I363">
        <f>I362*J363</f>
        <v>0</v>
      </c>
      <c r="J363">
        <v>0</v>
      </c>
      <c r="K363">
        <v>0</v>
      </c>
      <c r="O363">
        <f t="shared" si="236"/>
        <v>0</v>
      </c>
      <c r="P363">
        <f>ROUND(CQ363*I363,2)</f>
        <v>0</v>
      </c>
      <c r="Q363">
        <f>ROUND(CR363*I363,2)</f>
        <v>0</v>
      </c>
      <c r="R363">
        <f>ROUND(CS363*I363,2)</f>
        <v>0</v>
      </c>
      <c r="S363">
        <f>ROUND(CT363*I363,2)</f>
        <v>0</v>
      </c>
      <c r="T363">
        <f t="shared" si="237"/>
        <v>0</v>
      </c>
      <c r="U363">
        <f>ROUND(CV363*I363,7)</f>
        <v>0</v>
      </c>
      <c r="V363">
        <f>ROUND(CW363*I363,7)</f>
        <v>0</v>
      </c>
      <c r="W363">
        <f t="shared" si="238"/>
        <v>0</v>
      </c>
      <c r="X363">
        <f t="shared" si="239"/>
        <v>0</v>
      </c>
      <c r="Y363">
        <f t="shared" si="240"/>
        <v>0</v>
      </c>
      <c r="AA363">
        <v>-1</v>
      </c>
      <c r="AB363">
        <f t="shared" si="241"/>
        <v>0</v>
      </c>
      <c r="AC363">
        <f>ROUND((ES363),6)</f>
        <v>0</v>
      </c>
      <c r="AD363">
        <f>ROUND((((ET363)-(EU363))+AE363),6)</f>
        <v>0</v>
      </c>
      <c r="AE363">
        <f>ROUND((EU363),6)</f>
        <v>0</v>
      </c>
      <c r="AF363">
        <f>ROUND((EV363),6)</f>
        <v>0</v>
      </c>
      <c r="AG363">
        <f t="shared" si="242"/>
        <v>0</v>
      </c>
      <c r="AH363">
        <f>(EW363)</f>
        <v>0</v>
      </c>
      <c r="AI363">
        <f>(EX363)</f>
        <v>0</v>
      </c>
      <c r="AJ363">
        <f t="shared" si="243"/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147</v>
      </c>
      <c r="AU363">
        <v>134</v>
      </c>
      <c r="AV363">
        <v>1</v>
      </c>
      <c r="AW363">
        <v>1</v>
      </c>
      <c r="AZ363">
        <v>1</v>
      </c>
      <c r="BA363">
        <v>1</v>
      </c>
      <c r="BB363">
        <v>1</v>
      </c>
      <c r="BC363">
        <v>1</v>
      </c>
      <c r="BD363" t="s">
        <v>3</v>
      </c>
      <c r="BE363" t="s">
        <v>3</v>
      </c>
      <c r="BF363" t="s">
        <v>3</v>
      </c>
      <c r="BG363" t="s">
        <v>3</v>
      </c>
      <c r="BH363">
        <v>3</v>
      </c>
      <c r="BI363">
        <v>1</v>
      </c>
      <c r="BJ363" t="s">
        <v>3</v>
      </c>
      <c r="BM363">
        <v>27001</v>
      </c>
      <c r="BN363">
        <v>0</v>
      </c>
      <c r="BO363" t="s">
        <v>3</v>
      </c>
      <c r="BP363">
        <v>0</v>
      </c>
      <c r="BQ363">
        <v>2</v>
      </c>
      <c r="BR363">
        <v>0</v>
      </c>
      <c r="BS363">
        <v>1</v>
      </c>
      <c r="BT363">
        <v>1</v>
      </c>
      <c r="BU363">
        <v>1</v>
      </c>
      <c r="BV363">
        <v>1</v>
      </c>
      <c r="BW363">
        <v>1</v>
      </c>
      <c r="BX363">
        <v>1</v>
      </c>
      <c r="BY363" t="s">
        <v>3</v>
      </c>
      <c r="BZ363">
        <v>147</v>
      </c>
      <c r="CA363">
        <v>134</v>
      </c>
      <c r="CB363" t="s">
        <v>3</v>
      </c>
      <c r="CE363">
        <v>0</v>
      </c>
      <c r="CF363">
        <v>0</v>
      </c>
      <c r="CG363">
        <v>0</v>
      </c>
      <c r="CM363">
        <v>0</v>
      </c>
      <c r="CN363" t="s">
        <v>3</v>
      </c>
      <c r="CO363">
        <v>0</v>
      </c>
      <c r="CP363">
        <f t="shared" si="244"/>
        <v>0</v>
      </c>
      <c r="CQ363">
        <f>ROUND(AL363*BC363,2)</f>
        <v>0</v>
      </c>
      <c r="CR363">
        <f>ROUND(AM363*BB363,2)</f>
        <v>0</v>
      </c>
      <c r="CS363">
        <f>ROUND(AN363*BS363,2)</f>
        <v>0</v>
      </c>
      <c r="CT363">
        <f>ROUND(AO363*BA363,2)</f>
        <v>0</v>
      </c>
      <c r="CU363">
        <f t="shared" si="245"/>
        <v>0</v>
      </c>
      <c r="CV363">
        <f>AH363</f>
        <v>0</v>
      </c>
      <c r="CW363">
        <f>AI363</f>
        <v>0</v>
      </c>
      <c r="CX363">
        <f t="shared" si="246"/>
        <v>0</v>
      </c>
      <c r="CY363">
        <f t="shared" si="247"/>
        <v>0</v>
      </c>
      <c r="CZ363">
        <f t="shared" si="248"/>
        <v>0</v>
      </c>
      <c r="DC363" t="s">
        <v>3</v>
      </c>
      <c r="DD363" t="s">
        <v>3</v>
      </c>
      <c r="DE363" t="s">
        <v>3</v>
      </c>
      <c r="DF363" t="s">
        <v>3</v>
      </c>
      <c r="DG363" t="s">
        <v>3</v>
      </c>
      <c r="DH363" t="s">
        <v>3</v>
      </c>
      <c r="DI363" t="s">
        <v>3</v>
      </c>
      <c r="DJ363" t="s">
        <v>3</v>
      </c>
      <c r="DK363" t="s">
        <v>3</v>
      </c>
      <c r="DL363" t="s">
        <v>3</v>
      </c>
      <c r="DM363" t="s">
        <v>3</v>
      </c>
      <c r="DN363">
        <v>0</v>
      </c>
      <c r="DO363">
        <v>0</v>
      </c>
      <c r="DP363">
        <v>1</v>
      </c>
      <c r="DQ363">
        <v>1</v>
      </c>
      <c r="DU363">
        <v>1007</v>
      </c>
      <c r="DV363" t="s">
        <v>49</v>
      </c>
      <c r="DW363" t="s">
        <v>49</v>
      </c>
      <c r="DX363">
        <v>1</v>
      </c>
      <c r="DZ363" t="s">
        <v>3</v>
      </c>
      <c r="EA363" t="s">
        <v>3</v>
      </c>
      <c r="EB363" t="s">
        <v>3</v>
      </c>
      <c r="EC363" t="s">
        <v>3</v>
      </c>
      <c r="EE363">
        <v>416980069</v>
      </c>
      <c r="EF363">
        <v>2</v>
      </c>
      <c r="EG363" t="s">
        <v>40</v>
      </c>
      <c r="EH363">
        <v>21</v>
      </c>
      <c r="EI363" t="s">
        <v>520</v>
      </c>
      <c r="EJ363">
        <v>1</v>
      </c>
      <c r="EK363">
        <v>27001</v>
      </c>
      <c r="EL363" t="s">
        <v>520</v>
      </c>
      <c r="EM363" t="s">
        <v>521</v>
      </c>
      <c r="EO363" t="s">
        <v>3</v>
      </c>
      <c r="EQ363">
        <v>1024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FQ363">
        <v>0</v>
      </c>
      <c r="FR363">
        <v>0</v>
      </c>
      <c r="FS363">
        <v>0</v>
      </c>
      <c r="FX363">
        <v>147</v>
      </c>
      <c r="FY363">
        <v>134</v>
      </c>
      <c r="GA363" t="s">
        <v>3</v>
      </c>
      <c r="GD363">
        <v>1</v>
      </c>
      <c r="GF363">
        <v>-804509811</v>
      </c>
      <c r="GG363">
        <v>2</v>
      </c>
      <c r="GH363">
        <v>1</v>
      </c>
      <c r="GI363">
        <v>-2</v>
      </c>
      <c r="GJ363">
        <v>0</v>
      </c>
      <c r="GK363">
        <v>0</v>
      </c>
      <c r="GL363">
        <f t="shared" si="249"/>
        <v>0</v>
      </c>
      <c r="GM363">
        <f t="shared" si="250"/>
        <v>0</v>
      </c>
      <c r="GN363">
        <f t="shared" si="251"/>
        <v>0</v>
      </c>
      <c r="GO363">
        <f t="shared" si="252"/>
        <v>0</v>
      </c>
      <c r="GP363">
        <f t="shared" si="253"/>
        <v>0</v>
      </c>
      <c r="GR363">
        <v>0</v>
      </c>
      <c r="GS363">
        <v>0</v>
      </c>
      <c r="GT363">
        <v>0</v>
      </c>
      <c r="GU363" t="s">
        <v>3</v>
      </c>
      <c r="GV363">
        <f t="shared" si="254"/>
        <v>0</v>
      </c>
      <c r="GW363">
        <v>1</v>
      </c>
      <c r="GX363">
        <f t="shared" si="255"/>
        <v>0</v>
      </c>
      <c r="HA363">
        <v>0</v>
      </c>
      <c r="HB363">
        <v>0</v>
      </c>
      <c r="HC363">
        <f t="shared" si="256"/>
        <v>0</v>
      </c>
      <c r="HE363" t="s">
        <v>3</v>
      </c>
      <c r="HF363" t="s">
        <v>3</v>
      </c>
      <c r="HM363" t="s">
        <v>135</v>
      </c>
      <c r="HN363" t="s">
        <v>522</v>
      </c>
      <c r="HO363" t="s">
        <v>523</v>
      </c>
      <c r="HP363" t="s">
        <v>520</v>
      </c>
      <c r="HQ363" t="s">
        <v>520</v>
      </c>
      <c r="HS363">
        <v>0</v>
      </c>
      <c r="IK363">
        <v>0</v>
      </c>
    </row>
    <row r="364" spans="1:245" x14ac:dyDescent="0.2">
      <c r="A364">
        <v>17</v>
      </c>
      <c r="B364">
        <v>1</v>
      </c>
      <c r="C364">
        <f>ROW(SmtRes!A672)</f>
        <v>672</v>
      </c>
      <c r="D364">
        <f>ROW(EtalonRes!A675)</f>
        <v>675</v>
      </c>
      <c r="E364" t="s">
        <v>3</v>
      </c>
      <c r="F364" t="s">
        <v>612</v>
      </c>
      <c r="G364" t="s">
        <v>613</v>
      </c>
      <c r="H364" t="s">
        <v>614</v>
      </c>
      <c r="I364">
        <f>ROUND(1/1000,7)</f>
        <v>1E-3</v>
      </c>
      <c r="J364">
        <v>0</v>
      </c>
      <c r="K364">
        <f>ROUND(1/1000,7)</f>
        <v>1E-3</v>
      </c>
      <c r="O364">
        <f t="shared" si="236"/>
        <v>105.43</v>
      </c>
      <c r="P364">
        <f>SUMIF(SmtRes!AQ661:'SmtRes'!AQ672,"=1",SmtRes!DF661:'SmtRes'!DF672)</f>
        <v>0</v>
      </c>
      <c r="Q364">
        <f>SUMIF(SmtRes!AQ661:'SmtRes'!AQ672,"=1",SmtRes!DG661:'SmtRes'!DG672)</f>
        <v>67.28</v>
      </c>
      <c r="R364">
        <f>SUMIF(SmtRes!AQ661:'SmtRes'!AQ672,"=1",SmtRes!DH661:'SmtRes'!DH672)</f>
        <v>23</v>
      </c>
      <c r="S364">
        <f>SUMIF(SmtRes!AQ661:'SmtRes'!AQ672,"=1",SmtRes!DI661:'SmtRes'!DI672)</f>
        <v>15.15</v>
      </c>
      <c r="T364">
        <f t="shared" si="237"/>
        <v>0</v>
      </c>
      <c r="U364">
        <f>SUMIF(SmtRes!AQ661:'SmtRes'!AQ672,"=1",SmtRes!CV661:'SmtRes'!CV672)</f>
        <v>3.3000000000000002E-2</v>
      </c>
      <c r="V364">
        <f>SUMIF(SmtRes!AQ661:'SmtRes'!AQ672,"=1",SmtRes!CW661:'SmtRes'!CW672)</f>
        <v>3.7369999999999994E-2</v>
      </c>
      <c r="W364">
        <f t="shared" si="238"/>
        <v>0</v>
      </c>
      <c r="X364">
        <f t="shared" si="239"/>
        <v>56.08</v>
      </c>
      <c r="Y364">
        <f t="shared" si="240"/>
        <v>51.12</v>
      </c>
      <c r="AA364">
        <v>-1</v>
      </c>
      <c r="AB364">
        <f t="shared" si="241"/>
        <v>66256.066800000001</v>
      </c>
      <c r="AC364">
        <f>ROUND((0),6)</f>
        <v>0</v>
      </c>
      <c r="AD364">
        <f>ROUND((((SUM(SmtRes!BR661:'SmtRes'!BR672))-(SUM(SmtRes!BS661:'SmtRes'!BS672)))+AE364),6)</f>
        <v>51104.446799999998</v>
      </c>
      <c r="AE364">
        <f>ROUND((SUM(SmtRes!BS661:'SmtRes'!BS672)),6)</f>
        <v>23006.634399999999</v>
      </c>
      <c r="AF364">
        <f>ROUND((SUM(SmtRes!BT661:'SmtRes'!BT672)),6)</f>
        <v>15151.62</v>
      </c>
      <c r="AG364">
        <f t="shared" si="242"/>
        <v>0</v>
      </c>
      <c r="AH364">
        <f>(SUM(SmtRes!BU661:'SmtRes'!BU672))</f>
        <v>33</v>
      </c>
      <c r="AI364">
        <f>(SUM(SmtRes!BV661:'SmtRes'!BV672))</f>
        <v>37.369999999999997</v>
      </c>
      <c r="AJ364">
        <f t="shared" si="243"/>
        <v>0</v>
      </c>
      <c r="AK364">
        <v>536495.26120000007</v>
      </c>
      <c r="AL364">
        <v>447232.56000000006</v>
      </c>
      <c r="AM364">
        <v>51104.446800000005</v>
      </c>
      <c r="AN364">
        <v>23006.634399999999</v>
      </c>
      <c r="AO364">
        <v>15151.619999999999</v>
      </c>
      <c r="AP364">
        <v>0</v>
      </c>
      <c r="AQ364">
        <v>33</v>
      </c>
      <c r="AR364">
        <v>37.369999999999997</v>
      </c>
      <c r="AS364">
        <v>0</v>
      </c>
      <c r="AT364">
        <v>147</v>
      </c>
      <c r="AU364">
        <v>134</v>
      </c>
      <c r="AV364">
        <v>1</v>
      </c>
      <c r="AW364">
        <v>1</v>
      </c>
      <c r="AZ364">
        <v>1</v>
      </c>
      <c r="BA364">
        <v>1</v>
      </c>
      <c r="BB364">
        <v>1</v>
      </c>
      <c r="BC364">
        <v>1</v>
      </c>
      <c r="BD364" t="s">
        <v>3</v>
      </c>
      <c r="BE364" t="s">
        <v>3</v>
      </c>
      <c r="BF364" t="s">
        <v>3</v>
      </c>
      <c r="BG364" t="s">
        <v>3</v>
      </c>
      <c r="BH364">
        <v>0</v>
      </c>
      <c r="BI364">
        <v>1</v>
      </c>
      <c r="BJ364" t="s">
        <v>615</v>
      </c>
      <c r="BM364">
        <v>27001</v>
      </c>
      <c r="BN364">
        <v>0</v>
      </c>
      <c r="BO364" t="s">
        <v>3</v>
      </c>
      <c r="BP364">
        <v>0</v>
      </c>
      <c r="BQ364">
        <v>2</v>
      </c>
      <c r="BR364">
        <v>0</v>
      </c>
      <c r="BS364">
        <v>1</v>
      </c>
      <c r="BT364">
        <v>1</v>
      </c>
      <c r="BU364">
        <v>1</v>
      </c>
      <c r="BV364">
        <v>1</v>
      </c>
      <c r="BW364">
        <v>1</v>
      </c>
      <c r="BX364">
        <v>1</v>
      </c>
      <c r="BY364" t="s">
        <v>3</v>
      </c>
      <c r="BZ364">
        <v>147</v>
      </c>
      <c r="CA364">
        <v>134</v>
      </c>
      <c r="CB364" t="s">
        <v>3</v>
      </c>
      <c r="CE364">
        <v>0</v>
      </c>
      <c r="CF364">
        <v>0</v>
      </c>
      <c r="CG364">
        <v>0</v>
      </c>
      <c r="CM364">
        <v>0</v>
      </c>
      <c r="CN364" t="s">
        <v>3</v>
      </c>
      <c r="CO364">
        <v>0</v>
      </c>
      <c r="CP364">
        <f t="shared" si="244"/>
        <v>105.43</v>
      </c>
      <c r="CQ364">
        <f>SUMIF(SmtRes!AQ661:'SmtRes'!AQ672,"=1",SmtRes!AA661:'SmtRes'!AA672)</f>
        <v>5537.51</v>
      </c>
      <c r="CR364">
        <f>SUMIF(SmtRes!AQ661:'SmtRes'!AQ672,"=1",SmtRes!AB661:'SmtRes'!AB672)</f>
        <v>11979.09</v>
      </c>
      <c r="CS364">
        <f>SUMIF(SmtRes!AQ661:'SmtRes'!AQ672,"=1",SmtRes!AC661:'SmtRes'!AC672)</f>
        <v>4365.84</v>
      </c>
      <c r="CT364">
        <f>SUMIF(SmtRes!AQ661:'SmtRes'!AQ672,"=1",SmtRes!AD661:'SmtRes'!AD672)</f>
        <v>459.14</v>
      </c>
      <c r="CU364">
        <f t="shared" si="245"/>
        <v>0</v>
      </c>
      <c r="CV364">
        <f>SUMIF(SmtRes!AQ661:'SmtRes'!AQ672,"=1",SmtRes!BU661:'SmtRes'!BU672)</f>
        <v>33</v>
      </c>
      <c r="CW364">
        <f>SUMIF(SmtRes!AQ661:'SmtRes'!AQ672,"=1",SmtRes!BV661:'SmtRes'!BV672)</f>
        <v>37.369999999999997</v>
      </c>
      <c r="CX364">
        <f t="shared" si="246"/>
        <v>0</v>
      </c>
      <c r="CY364">
        <f t="shared" si="247"/>
        <v>56.080500000000001</v>
      </c>
      <c r="CZ364">
        <f t="shared" si="248"/>
        <v>51.120999999999995</v>
      </c>
      <c r="DC364" t="s">
        <v>3</v>
      </c>
      <c r="DD364" t="s">
        <v>135</v>
      </c>
      <c r="DE364" t="s">
        <v>3</v>
      </c>
      <c r="DF364" t="s">
        <v>3</v>
      </c>
      <c r="DG364" t="s">
        <v>3</v>
      </c>
      <c r="DH364" t="s">
        <v>3</v>
      </c>
      <c r="DI364" t="s">
        <v>3</v>
      </c>
      <c r="DJ364" t="s">
        <v>3</v>
      </c>
      <c r="DK364" t="s">
        <v>3</v>
      </c>
      <c r="DL364" t="s">
        <v>3</v>
      </c>
      <c r="DM364" t="s">
        <v>3</v>
      </c>
      <c r="DN364">
        <v>0</v>
      </c>
      <c r="DO364">
        <v>0</v>
      </c>
      <c r="DP364">
        <v>1</v>
      </c>
      <c r="DQ364">
        <v>1</v>
      </c>
      <c r="DU364">
        <v>1005</v>
      </c>
      <c r="DV364" t="s">
        <v>614</v>
      </c>
      <c r="DW364" t="s">
        <v>614</v>
      </c>
      <c r="DX364">
        <v>1000</v>
      </c>
      <c r="DZ364" t="s">
        <v>3</v>
      </c>
      <c r="EA364" t="s">
        <v>3</v>
      </c>
      <c r="EB364" t="s">
        <v>3</v>
      </c>
      <c r="EC364" t="s">
        <v>3</v>
      </c>
      <c r="EE364">
        <v>416980069</v>
      </c>
      <c r="EF364">
        <v>2</v>
      </c>
      <c r="EG364" t="s">
        <v>40</v>
      </c>
      <c r="EH364">
        <v>21</v>
      </c>
      <c r="EI364" t="s">
        <v>520</v>
      </c>
      <c r="EJ364">
        <v>1</v>
      </c>
      <c r="EK364">
        <v>27001</v>
      </c>
      <c r="EL364" t="s">
        <v>520</v>
      </c>
      <c r="EM364" t="s">
        <v>521</v>
      </c>
      <c r="EO364" t="s">
        <v>3</v>
      </c>
      <c r="EQ364">
        <v>1024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33</v>
      </c>
      <c r="EX364">
        <v>37.369999999999997</v>
      </c>
      <c r="EY364">
        <v>0</v>
      </c>
      <c r="FQ364">
        <v>0</v>
      </c>
      <c r="FR364">
        <v>0</v>
      </c>
      <c r="FS364">
        <v>0</v>
      </c>
      <c r="FX364">
        <v>147</v>
      </c>
      <c r="FY364">
        <v>134</v>
      </c>
      <c r="GA364" t="s">
        <v>3</v>
      </c>
      <c r="GD364">
        <v>1</v>
      </c>
      <c r="GF364">
        <v>-176068917</v>
      </c>
      <c r="GG364">
        <v>2</v>
      </c>
      <c r="GH364">
        <v>1</v>
      </c>
      <c r="GI364">
        <v>-2</v>
      </c>
      <c r="GJ364">
        <v>0</v>
      </c>
      <c r="GK364">
        <v>0</v>
      </c>
      <c r="GL364">
        <f t="shared" si="249"/>
        <v>0</v>
      </c>
      <c r="GM364">
        <f t="shared" si="250"/>
        <v>212.63</v>
      </c>
      <c r="GN364">
        <f t="shared" si="251"/>
        <v>212.63</v>
      </c>
      <c r="GO364">
        <f t="shared" si="252"/>
        <v>0</v>
      </c>
      <c r="GP364">
        <f t="shared" si="253"/>
        <v>0</v>
      </c>
      <c r="GR364">
        <v>0</v>
      </c>
      <c r="GS364">
        <v>0</v>
      </c>
      <c r="GT364">
        <v>0</v>
      </c>
      <c r="GU364" t="s">
        <v>3</v>
      </c>
      <c r="GV364">
        <f t="shared" si="254"/>
        <v>0</v>
      </c>
      <c r="GW364">
        <v>1</v>
      </c>
      <c r="GX364">
        <f t="shared" si="255"/>
        <v>0</v>
      </c>
      <c r="HA364">
        <v>0</v>
      </c>
      <c r="HB364">
        <v>0</v>
      </c>
      <c r="HC364">
        <f t="shared" si="256"/>
        <v>0</v>
      </c>
      <c r="HE364" t="s">
        <v>3</v>
      </c>
      <c r="HF364" t="s">
        <v>3</v>
      </c>
      <c r="HM364" t="s">
        <v>3</v>
      </c>
      <c r="HN364" t="s">
        <v>522</v>
      </c>
      <c r="HO364" t="s">
        <v>523</v>
      </c>
      <c r="HP364" t="s">
        <v>520</v>
      </c>
      <c r="HQ364" t="s">
        <v>520</v>
      </c>
      <c r="HS364">
        <v>0</v>
      </c>
      <c r="IK364">
        <v>0</v>
      </c>
    </row>
    <row r="365" spans="1:245" x14ac:dyDescent="0.2">
      <c r="A365">
        <v>17</v>
      </c>
      <c r="B365">
        <v>1</v>
      </c>
      <c r="C365">
        <f>ROW(SmtRes!A679)</f>
        <v>679</v>
      </c>
      <c r="D365">
        <f>ROW(EtalonRes!A682)</f>
        <v>682</v>
      </c>
      <c r="E365" t="s">
        <v>3</v>
      </c>
      <c r="F365" t="s">
        <v>616</v>
      </c>
      <c r="G365" t="s">
        <v>617</v>
      </c>
      <c r="H365" t="s">
        <v>238</v>
      </c>
      <c r="I365">
        <f>ROUND(1/100,7)</f>
        <v>0.01</v>
      </c>
      <c r="J365">
        <v>0</v>
      </c>
      <c r="K365">
        <f>ROUND(1/100,7)</f>
        <v>0.01</v>
      </c>
      <c r="O365">
        <f t="shared" si="236"/>
        <v>1466.87</v>
      </c>
      <c r="P365">
        <f>SUMIF(SmtRes!AQ673:'SmtRes'!AQ679,"=1",SmtRes!DF673:'SmtRes'!DF679)</f>
        <v>0</v>
      </c>
      <c r="Q365">
        <f>SUMIF(SmtRes!AQ673:'SmtRes'!AQ679,"=1",SmtRes!DG673:'SmtRes'!DG679)</f>
        <v>560.18999999999994</v>
      </c>
      <c r="R365">
        <f>SUMIF(SmtRes!AQ673:'SmtRes'!AQ679,"=1",SmtRes!DH673:'SmtRes'!DH679)</f>
        <v>249.23</v>
      </c>
      <c r="S365">
        <f>SUMIF(SmtRes!AQ673:'SmtRes'!AQ679,"=1",SmtRes!DI673:'SmtRes'!DI679)</f>
        <v>657.45</v>
      </c>
      <c r="T365">
        <f t="shared" si="237"/>
        <v>0</v>
      </c>
      <c r="U365">
        <f>SUMIF(SmtRes!AQ673:'SmtRes'!AQ679,"=1",SmtRes!CV673:'SmtRes'!CV679)</f>
        <v>1.3952</v>
      </c>
      <c r="V365">
        <f>SUMIF(SmtRes!AQ673:'SmtRes'!AQ679,"=1",SmtRes!CW673:'SmtRes'!CW679)</f>
        <v>0.34390000000000004</v>
      </c>
      <c r="W365">
        <f t="shared" si="238"/>
        <v>0</v>
      </c>
      <c r="X365">
        <f t="shared" si="239"/>
        <v>1332.82</v>
      </c>
      <c r="Y365">
        <f t="shared" si="240"/>
        <v>1214.95</v>
      </c>
      <c r="AA365">
        <v>-1</v>
      </c>
      <c r="AB365">
        <f t="shared" si="241"/>
        <v>121454.06570000001</v>
      </c>
      <c r="AC365">
        <f>ROUND((0),6)</f>
        <v>0</v>
      </c>
      <c r="AD365">
        <f>ROUND((((SUM(SmtRes!BR673:'SmtRes'!BR679))-(SUM(SmtRes!BS673:'SmtRes'!BS679)))+AE365),6)</f>
        <v>55709.451300000001</v>
      </c>
      <c r="AE365">
        <f>ROUND((SUM(SmtRes!BS673:'SmtRes'!BS679)),6)</f>
        <v>24922.653699999999</v>
      </c>
      <c r="AF365">
        <f>ROUND((SUM(SmtRes!BT673:'SmtRes'!BT679)),6)</f>
        <v>65744.614400000006</v>
      </c>
      <c r="AG365">
        <f t="shared" si="242"/>
        <v>0</v>
      </c>
      <c r="AH365">
        <f>(SUM(SmtRes!BU673:'SmtRes'!BU679))</f>
        <v>139.52000000000001</v>
      </c>
      <c r="AI365">
        <f>(SUM(SmtRes!BV673:'SmtRes'!BV679))</f>
        <v>34.389999999999993</v>
      </c>
      <c r="AJ365">
        <f t="shared" si="243"/>
        <v>0</v>
      </c>
      <c r="AK365">
        <v>147448.41899999999</v>
      </c>
      <c r="AL365">
        <v>1071.6995999999999</v>
      </c>
      <c r="AM365">
        <v>55709.451300000001</v>
      </c>
      <c r="AN365">
        <v>24922.653700000003</v>
      </c>
      <c r="AO365">
        <v>65744.614400000006</v>
      </c>
      <c r="AP365">
        <v>0</v>
      </c>
      <c r="AQ365">
        <v>139.52000000000001</v>
      </c>
      <c r="AR365">
        <v>34.389999999999993</v>
      </c>
      <c r="AS365">
        <v>0</v>
      </c>
      <c r="AT365">
        <v>147</v>
      </c>
      <c r="AU365">
        <v>134</v>
      </c>
      <c r="AV365">
        <v>1</v>
      </c>
      <c r="AW365">
        <v>1</v>
      </c>
      <c r="AZ365">
        <v>1</v>
      </c>
      <c r="BA365">
        <v>1</v>
      </c>
      <c r="BB365">
        <v>1</v>
      </c>
      <c r="BC365">
        <v>1</v>
      </c>
      <c r="BD365" t="s">
        <v>3</v>
      </c>
      <c r="BE365" t="s">
        <v>3</v>
      </c>
      <c r="BF365" t="s">
        <v>3</v>
      </c>
      <c r="BG365" t="s">
        <v>3</v>
      </c>
      <c r="BH365">
        <v>0</v>
      </c>
      <c r="BI365">
        <v>1</v>
      </c>
      <c r="BJ365" t="s">
        <v>618</v>
      </c>
      <c r="BM365">
        <v>27003</v>
      </c>
      <c r="BN365">
        <v>0</v>
      </c>
      <c r="BO365" t="s">
        <v>3</v>
      </c>
      <c r="BP365">
        <v>0</v>
      </c>
      <c r="BQ365">
        <v>2</v>
      </c>
      <c r="BR365">
        <v>0</v>
      </c>
      <c r="BS365">
        <v>1</v>
      </c>
      <c r="BT365">
        <v>1</v>
      </c>
      <c r="BU365">
        <v>1</v>
      </c>
      <c r="BV365">
        <v>1</v>
      </c>
      <c r="BW365">
        <v>1</v>
      </c>
      <c r="BX365">
        <v>1</v>
      </c>
      <c r="BY365" t="s">
        <v>3</v>
      </c>
      <c r="BZ365">
        <v>147</v>
      </c>
      <c r="CA365">
        <v>134</v>
      </c>
      <c r="CB365" t="s">
        <v>3</v>
      </c>
      <c r="CE365">
        <v>0</v>
      </c>
      <c r="CF365">
        <v>0</v>
      </c>
      <c r="CG365">
        <v>0</v>
      </c>
      <c r="CM365">
        <v>0</v>
      </c>
      <c r="CN365" t="s">
        <v>3</v>
      </c>
      <c r="CO365">
        <v>0</v>
      </c>
      <c r="CP365">
        <f t="shared" si="244"/>
        <v>1466.87</v>
      </c>
      <c r="CQ365">
        <f>SUMIF(SmtRes!AQ673:'SmtRes'!AQ679,"=1",SmtRes!AA673:'SmtRes'!AA679)</f>
        <v>908.22</v>
      </c>
      <c r="CR365">
        <f>SUMIF(SmtRes!AQ673:'SmtRes'!AQ679,"=1",SmtRes!AB673:'SmtRes'!AB679)</f>
        <v>4981.68</v>
      </c>
      <c r="CS365">
        <f>SUMIF(SmtRes!AQ673:'SmtRes'!AQ679,"=1",SmtRes!AC673:'SmtRes'!AC679)</f>
        <v>2070.1400000000003</v>
      </c>
      <c r="CT365">
        <f>SUMIF(SmtRes!AQ673:'SmtRes'!AQ679,"=1",SmtRes!AD673:'SmtRes'!AD679)</f>
        <v>471.22</v>
      </c>
      <c r="CU365">
        <f t="shared" si="245"/>
        <v>0</v>
      </c>
      <c r="CV365">
        <f>SUMIF(SmtRes!AQ673:'SmtRes'!AQ679,"=1",SmtRes!BU673:'SmtRes'!BU679)</f>
        <v>139.52000000000001</v>
      </c>
      <c r="CW365">
        <f>SUMIF(SmtRes!AQ673:'SmtRes'!AQ679,"=1",SmtRes!BV673:'SmtRes'!BV679)</f>
        <v>34.389999999999993</v>
      </c>
      <c r="CX365">
        <f t="shared" si="246"/>
        <v>0</v>
      </c>
      <c r="CY365">
        <f t="shared" si="247"/>
        <v>1332.8196000000003</v>
      </c>
      <c r="CZ365">
        <f t="shared" si="248"/>
        <v>1214.9512000000002</v>
      </c>
      <c r="DC365" t="s">
        <v>3</v>
      </c>
      <c r="DD365" t="s">
        <v>135</v>
      </c>
      <c r="DE365" t="s">
        <v>3</v>
      </c>
      <c r="DF365" t="s">
        <v>3</v>
      </c>
      <c r="DG365" t="s">
        <v>3</v>
      </c>
      <c r="DH365" t="s">
        <v>3</v>
      </c>
      <c r="DI365" t="s">
        <v>3</v>
      </c>
      <c r="DJ365" t="s">
        <v>3</v>
      </c>
      <c r="DK365" t="s">
        <v>3</v>
      </c>
      <c r="DL365" t="s">
        <v>3</v>
      </c>
      <c r="DM365" t="s">
        <v>3</v>
      </c>
      <c r="DN365">
        <v>0</v>
      </c>
      <c r="DO365">
        <v>0</v>
      </c>
      <c r="DP365">
        <v>1</v>
      </c>
      <c r="DQ365">
        <v>1</v>
      </c>
      <c r="DU365">
        <v>1007</v>
      </c>
      <c r="DV365" t="s">
        <v>238</v>
      </c>
      <c r="DW365" t="s">
        <v>238</v>
      </c>
      <c r="DX365">
        <v>100</v>
      </c>
      <c r="DZ365" t="s">
        <v>3</v>
      </c>
      <c r="EA365" t="s">
        <v>3</v>
      </c>
      <c r="EB365" t="s">
        <v>3</v>
      </c>
      <c r="EC365" t="s">
        <v>3</v>
      </c>
      <c r="EE365">
        <v>416980268</v>
      </c>
      <c r="EF365">
        <v>2</v>
      </c>
      <c r="EG365" t="s">
        <v>40</v>
      </c>
      <c r="EH365">
        <v>21</v>
      </c>
      <c r="EI365" t="s">
        <v>520</v>
      </c>
      <c r="EJ365">
        <v>1</v>
      </c>
      <c r="EK365">
        <v>27003</v>
      </c>
      <c r="EL365" t="s">
        <v>520</v>
      </c>
      <c r="EM365" t="s">
        <v>521</v>
      </c>
      <c r="EO365" t="s">
        <v>3</v>
      </c>
      <c r="EQ365">
        <v>1024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139.52000000000001</v>
      </c>
      <c r="EX365">
        <v>34.39</v>
      </c>
      <c r="EY365">
        <v>0</v>
      </c>
      <c r="FQ365">
        <v>0</v>
      </c>
      <c r="FR365">
        <v>0</v>
      </c>
      <c r="FS365">
        <v>0</v>
      </c>
      <c r="FX365">
        <v>147</v>
      </c>
      <c r="FY365">
        <v>134</v>
      </c>
      <c r="GA365" t="s">
        <v>3</v>
      </c>
      <c r="GD365">
        <v>1</v>
      </c>
      <c r="GF365">
        <v>1468551833</v>
      </c>
      <c r="GG365">
        <v>2</v>
      </c>
      <c r="GH365">
        <v>1</v>
      </c>
      <c r="GI365">
        <v>-2</v>
      </c>
      <c r="GJ365">
        <v>0</v>
      </c>
      <c r="GK365">
        <v>0</v>
      </c>
      <c r="GL365">
        <f t="shared" si="249"/>
        <v>0</v>
      </c>
      <c r="GM365">
        <f t="shared" si="250"/>
        <v>4014.64</v>
      </c>
      <c r="GN365">
        <f t="shared" si="251"/>
        <v>4014.64</v>
      </c>
      <c r="GO365">
        <f t="shared" si="252"/>
        <v>0</v>
      </c>
      <c r="GP365">
        <f t="shared" si="253"/>
        <v>0</v>
      </c>
      <c r="GR365">
        <v>0</v>
      </c>
      <c r="GS365">
        <v>0</v>
      </c>
      <c r="GT365">
        <v>0</v>
      </c>
      <c r="GU365" t="s">
        <v>3</v>
      </c>
      <c r="GV365">
        <f t="shared" si="254"/>
        <v>0</v>
      </c>
      <c r="GW365">
        <v>1</v>
      </c>
      <c r="GX365">
        <f t="shared" si="255"/>
        <v>0</v>
      </c>
      <c r="HA365">
        <v>0</v>
      </c>
      <c r="HB365">
        <v>0</v>
      </c>
      <c r="HC365">
        <f t="shared" si="256"/>
        <v>0</v>
      </c>
      <c r="HE365" t="s">
        <v>3</v>
      </c>
      <c r="HF365" t="s">
        <v>3</v>
      </c>
      <c r="HM365" t="s">
        <v>3</v>
      </c>
      <c r="HN365" t="s">
        <v>522</v>
      </c>
      <c r="HO365" t="s">
        <v>523</v>
      </c>
      <c r="HP365" t="s">
        <v>520</v>
      </c>
      <c r="HQ365" t="s">
        <v>520</v>
      </c>
      <c r="HS365">
        <v>0</v>
      </c>
      <c r="IK365">
        <v>0</v>
      </c>
    </row>
    <row r="366" spans="1:245" x14ac:dyDescent="0.2">
      <c r="A366">
        <v>18</v>
      </c>
      <c r="B366">
        <v>1</v>
      </c>
      <c r="C366">
        <v>679</v>
      </c>
      <c r="E366" t="s">
        <v>3</v>
      </c>
      <c r="F366" t="s">
        <v>606</v>
      </c>
      <c r="G366" t="s">
        <v>607</v>
      </c>
      <c r="H366" t="s">
        <v>49</v>
      </c>
      <c r="I366">
        <f>I365*J366</f>
        <v>0</v>
      </c>
      <c r="J366">
        <v>0</v>
      </c>
      <c r="K366">
        <v>0</v>
      </c>
      <c r="O366">
        <f t="shared" si="236"/>
        <v>0</v>
      </c>
      <c r="P366">
        <f>ROUND(CQ366*I366,2)</f>
        <v>0</v>
      </c>
      <c r="Q366">
        <f>ROUND(CR366*I366,2)</f>
        <v>0</v>
      </c>
      <c r="R366">
        <f>ROUND(CS366*I366,2)</f>
        <v>0</v>
      </c>
      <c r="S366">
        <f>ROUND(CT366*I366,2)</f>
        <v>0</v>
      </c>
      <c r="T366">
        <f t="shared" si="237"/>
        <v>0</v>
      </c>
      <c r="U366">
        <f>ROUND(CV366*I366,7)</f>
        <v>0</v>
      </c>
      <c r="V366">
        <f>ROUND(CW366*I366,7)</f>
        <v>0</v>
      </c>
      <c r="W366">
        <f t="shared" si="238"/>
        <v>0</v>
      </c>
      <c r="X366">
        <f t="shared" si="239"/>
        <v>0</v>
      </c>
      <c r="Y366">
        <f t="shared" si="240"/>
        <v>0</v>
      </c>
      <c r="AA366">
        <v>-1</v>
      </c>
      <c r="AB366">
        <f t="shared" si="241"/>
        <v>0</v>
      </c>
      <c r="AC366">
        <f>ROUND((ES366),6)</f>
        <v>0</v>
      </c>
      <c r="AD366">
        <f>ROUND((((ET366)-(EU366))+AE366),6)</f>
        <v>0</v>
      </c>
      <c r="AE366">
        <f>ROUND((EU366),6)</f>
        <v>0</v>
      </c>
      <c r="AF366">
        <f>ROUND((EV366),6)</f>
        <v>0</v>
      </c>
      <c r="AG366">
        <f t="shared" si="242"/>
        <v>0</v>
      </c>
      <c r="AH366">
        <f>(EW366)</f>
        <v>0</v>
      </c>
      <c r="AI366">
        <f>(EX366)</f>
        <v>0</v>
      </c>
      <c r="AJ366">
        <f t="shared" si="243"/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147</v>
      </c>
      <c r="AU366">
        <v>134</v>
      </c>
      <c r="AV366">
        <v>1</v>
      </c>
      <c r="AW366">
        <v>1</v>
      </c>
      <c r="AZ366">
        <v>1</v>
      </c>
      <c r="BA366">
        <v>1</v>
      </c>
      <c r="BB366">
        <v>1</v>
      </c>
      <c r="BC366">
        <v>1</v>
      </c>
      <c r="BD366" t="s">
        <v>3</v>
      </c>
      <c r="BE366" t="s">
        <v>3</v>
      </c>
      <c r="BF366" t="s">
        <v>3</v>
      </c>
      <c r="BG366" t="s">
        <v>3</v>
      </c>
      <c r="BH366">
        <v>3</v>
      </c>
      <c r="BI366">
        <v>1</v>
      </c>
      <c r="BJ366" t="s">
        <v>3</v>
      </c>
      <c r="BM366">
        <v>27003</v>
      </c>
      <c r="BN366">
        <v>0</v>
      </c>
      <c r="BO366" t="s">
        <v>3</v>
      </c>
      <c r="BP366">
        <v>0</v>
      </c>
      <c r="BQ366">
        <v>2</v>
      </c>
      <c r="BR366">
        <v>0</v>
      </c>
      <c r="BS366">
        <v>1</v>
      </c>
      <c r="BT366">
        <v>1</v>
      </c>
      <c r="BU366">
        <v>1</v>
      </c>
      <c r="BV366">
        <v>1</v>
      </c>
      <c r="BW366">
        <v>1</v>
      </c>
      <c r="BX366">
        <v>1</v>
      </c>
      <c r="BY366" t="s">
        <v>3</v>
      </c>
      <c r="BZ366">
        <v>147</v>
      </c>
      <c r="CA366">
        <v>134</v>
      </c>
      <c r="CB366" t="s">
        <v>3</v>
      </c>
      <c r="CE366">
        <v>0</v>
      </c>
      <c r="CF366">
        <v>0</v>
      </c>
      <c r="CG366">
        <v>0</v>
      </c>
      <c r="CM366">
        <v>0</v>
      </c>
      <c r="CN366" t="s">
        <v>3</v>
      </c>
      <c r="CO366">
        <v>0</v>
      </c>
      <c r="CP366">
        <f t="shared" si="244"/>
        <v>0</v>
      </c>
      <c r="CQ366">
        <f>ROUND(AL366*BC366,2)</f>
        <v>0</v>
      </c>
      <c r="CR366">
        <f>ROUND(AM366*BB366,2)</f>
        <v>0</v>
      </c>
      <c r="CS366">
        <f>ROUND(AN366*BS366,2)</f>
        <v>0</v>
      </c>
      <c r="CT366">
        <f>ROUND(AO366*BA366,2)</f>
        <v>0</v>
      </c>
      <c r="CU366">
        <f t="shared" si="245"/>
        <v>0</v>
      </c>
      <c r="CV366">
        <f>AH366</f>
        <v>0</v>
      </c>
      <c r="CW366">
        <f>AI366</f>
        <v>0</v>
      </c>
      <c r="CX366">
        <f t="shared" si="246"/>
        <v>0</v>
      </c>
      <c r="CY366">
        <f t="shared" si="247"/>
        <v>0</v>
      </c>
      <c r="CZ366">
        <f t="shared" si="248"/>
        <v>0</v>
      </c>
      <c r="DC366" t="s">
        <v>3</v>
      </c>
      <c r="DD366" t="s">
        <v>3</v>
      </c>
      <c r="DE366" t="s">
        <v>3</v>
      </c>
      <c r="DF366" t="s">
        <v>3</v>
      </c>
      <c r="DG366" t="s">
        <v>3</v>
      </c>
      <c r="DH366" t="s">
        <v>3</v>
      </c>
      <c r="DI366" t="s">
        <v>3</v>
      </c>
      <c r="DJ366" t="s">
        <v>3</v>
      </c>
      <c r="DK366" t="s">
        <v>3</v>
      </c>
      <c r="DL366" t="s">
        <v>3</v>
      </c>
      <c r="DM366" t="s">
        <v>3</v>
      </c>
      <c r="DN366">
        <v>0</v>
      </c>
      <c r="DO366">
        <v>0</v>
      </c>
      <c r="DP366">
        <v>1</v>
      </c>
      <c r="DQ366">
        <v>1</v>
      </c>
      <c r="DU366">
        <v>1007</v>
      </c>
      <c r="DV366" t="s">
        <v>49</v>
      </c>
      <c r="DW366" t="s">
        <v>49</v>
      </c>
      <c r="DX366">
        <v>1</v>
      </c>
      <c r="DZ366" t="s">
        <v>3</v>
      </c>
      <c r="EA366" t="s">
        <v>3</v>
      </c>
      <c r="EB366" t="s">
        <v>3</v>
      </c>
      <c r="EC366" t="s">
        <v>3</v>
      </c>
      <c r="EE366">
        <v>416980268</v>
      </c>
      <c r="EF366">
        <v>2</v>
      </c>
      <c r="EG366" t="s">
        <v>40</v>
      </c>
      <c r="EH366">
        <v>21</v>
      </c>
      <c r="EI366" t="s">
        <v>520</v>
      </c>
      <c r="EJ366">
        <v>1</v>
      </c>
      <c r="EK366">
        <v>27003</v>
      </c>
      <c r="EL366" t="s">
        <v>520</v>
      </c>
      <c r="EM366" t="s">
        <v>521</v>
      </c>
      <c r="EO366" t="s">
        <v>3</v>
      </c>
      <c r="EQ366">
        <v>1024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FQ366">
        <v>0</v>
      </c>
      <c r="FR366">
        <v>0</v>
      </c>
      <c r="FS366">
        <v>0</v>
      </c>
      <c r="FX366">
        <v>147</v>
      </c>
      <c r="FY366">
        <v>134</v>
      </c>
      <c r="GA366" t="s">
        <v>3</v>
      </c>
      <c r="GD366">
        <v>1</v>
      </c>
      <c r="GF366">
        <v>-1980982126</v>
      </c>
      <c r="GG366">
        <v>2</v>
      </c>
      <c r="GH366">
        <v>1</v>
      </c>
      <c r="GI366">
        <v>-2</v>
      </c>
      <c r="GJ366">
        <v>0</v>
      </c>
      <c r="GK366">
        <v>0</v>
      </c>
      <c r="GL366">
        <f t="shared" si="249"/>
        <v>0</v>
      </c>
      <c r="GM366">
        <f t="shared" si="250"/>
        <v>0</v>
      </c>
      <c r="GN366">
        <f t="shared" si="251"/>
        <v>0</v>
      </c>
      <c r="GO366">
        <f t="shared" si="252"/>
        <v>0</v>
      </c>
      <c r="GP366">
        <f t="shared" si="253"/>
        <v>0</v>
      </c>
      <c r="GR366">
        <v>0</v>
      </c>
      <c r="GS366">
        <v>0</v>
      </c>
      <c r="GT366">
        <v>0</v>
      </c>
      <c r="GU366" t="s">
        <v>3</v>
      </c>
      <c r="GV366">
        <f t="shared" si="254"/>
        <v>0</v>
      </c>
      <c r="GW366">
        <v>1</v>
      </c>
      <c r="GX366">
        <f t="shared" si="255"/>
        <v>0</v>
      </c>
      <c r="HA366">
        <v>0</v>
      </c>
      <c r="HB366">
        <v>0</v>
      </c>
      <c r="HC366">
        <f t="shared" si="256"/>
        <v>0</v>
      </c>
      <c r="HE366" t="s">
        <v>3</v>
      </c>
      <c r="HF366" t="s">
        <v>3</v>
      </c>
      <c r="HM366" t="s">
        <v>135</v>
      </c>
      <c r="HN366" t="s">
        <v>522</v>
      </c>
      <c r="HO366" t="s">
        <v>523</v>
      </c>
      <c r="HP366" t="s">
        <v>520</v>
      </c>
      <c r="HQ366" t="s">
        <v>520</v>
      </c>
      <c r="HS366">
        <v>0</v>
      </c>
      <c r="IK366">
        <v>0</v>
      </c>
    </row>
    <row r="367" spans="1:245" x14ac:dyDescent="0.2">
      <c r="A367">
        <v>17</v>
      </c>
      <c r="B367">
        <v>1</v>
      </c>
      <c r="C367">
        <f>ROW(SmtRes!A685)</f>
        <v>685</v>
      </c>
      <c r="D367">
        <f>ROW(EtalonRes!A688)</f>
        <v>688</v>
      </c>
      <c r="E367" t="s">
        <v>3</v>
      </c>
      <c r="F367" t="s">
        <v>619</v>
      </c>
      <c r="G367" t="s">
        <v>620</v>
      </c>
      <c r="H367" t="s">
        <v>238</v>
      </c>
      <c r="I367">
        <v>0</v>
      </c>
      <c r="J367">
        <v>0</v>
      </c>
      <c r="K367">
        <v>0</v>
      </c>
      <c r="O367">
        <f t="shared" si="236"/>
        <v>0</v>
      </c>
      <c r="P367">
        <f>SUMIF(SmtRes!AQ680:'SmtRes'!AQ685,"=1",SmtRes!DF680:'SmtRes'!DF685)</f>
        <v>0</v>
      </c>
      <c r="Q367">
        <f>SUMIF(SmtRes!AQ680:'SmtRes'!AQ685,"=1",SmtRes!DG680:'SmtRes'!DG685)</f>
        <v>0</v>
      </c>
      <c r="R367">
        <f>SUMIF(SmtRes!AQ680:'SmtRes'!AQ685,"=1",SmtRes!DH680:'SmtRes'!DH685)</f>
        <v>0</v>
      </c>
      <c r="S367">
        <f>SUMIF(SmtRes!AQ680:'SmtRes'!AQ685,"=1",SmtRes!DI680:'SmtRes'!DI685)</f>
        <v>0</v>
      </c>
      <c r="T367">
        <f t="shared" si="237"/>
        <v>0</v>
      </c>
      <c r="U367">
        <f>SUMIF(SmtRes!AQ680:'SmtRes'!AQ685,"=1",SmtRes!CV680:'SmtRes'!CV685)</f>
        <v>0</v>
      </c>
      <c r="V367">
        <f>SUMIF(SmtRes!AQ680:'SmtRes'!AQ685,"=1",SmtRes!CW680:'SmtRes'!CW685)</f>
        <v>0</v>
      </c>
      <c r="W367">
        <f t="shared" si="238"/>
        <v>0</v>
      </c>
      <c r="X367">
        <f t="shared" si="239"/>
        <v>0</v>
      </c>
      <c r="Y367">
        <f t="shared" si="240"/>
        <v>0</v>
      </c>
      <c r="AA367">
        <v>-1</v>
      </c>
      <c r="AB367">
        <f t="shared" si="241"/>
        <v>72082.219100000002</v>
      </c>
      <c r="AC367">
        <f>ROUND((0),6)</f>
        <v>0</v>
      </c>
      <c r="AD367">
        <f>ROUND((((SUM(SmtRes!BR680:'SmtRes'!BR685))-(SUM(SmtRes!BS680:'SmtRes'!BS685)))+AE367),6)</f>
        <v>48354.532299999999</v>
      </c>
      <c r="AE367">
        <f>ROUND((SUM(SmtRes!BS680:'SmtRes'!BS685)),6)</f>
        <v>26673.6711</v>
      </c>
      <c r="AF367">
        <f>ROUND((SUM(SmtRes!BT680:'SmtRes'!BT685)),6)</f>
        <v>23727.686799999999</v>
      </c>
      <c r="AG367">
        <f t="shared" si="242"/>
        <v>0</v>
      </c>
      <c r="AH367">
        <f>(SUM(SmtRes!BU680:'SmtRes'!BU685))</f>
        <v>51.23</v>
      </c>
      <c r="AI367">
        <f>(SUM(SmtRes!BV680:'SmtRes'!BV685))</f>
        <v>42.03</v>
      </c>
      <c r="AJ367">
        <f t="shared" si="243"/>
        <v>0</v>
      </c>
      <c r="AK367">
        <v>98755.890199999994</v>
      </c>
      <c r="AL367">
        <v>0</v>
      </c>
      <c r="AM367">
        <v>48354.532299999999</v>
      </c>
      <c r="AN367">
        <v>26673.6711</v>
      </c>
      <c r="AO367">
        <v>23727.686799999999</v>
      </c>
      <c r="AP367">
        <v>0</v>
      </c>
      <c r="AQ367">
        <v>51.23</v>
      </c>
      <c r="AR367">
        <v>42.03</v>
      </c>
      <c r="AS367">
        <v>0</v>
      </c>
      <c r="AT367">
        <v>147</v>
      </c>
      <c r="AU367">
        <v>134</v>
      </c>
      <c r="AV367">
        <v>1</v>
      </c>
      <c r="AW367">
        <v>1</v>
      </c>
      <c r="AZ367">
        <v>1</v>
      </c>
      <c r="BA367">
        <v>1</v>
      </c>
      <c r="BB367">
        <v>1</v>
      </c>
      <c r="BC367">
        <v>1</v>
      </c>
      <c r="BD367" t="s">
        <v>3</v>
      </c>
      <c r="BE367" t="s">
        <v>3</v>
      </c>
      <c r="BF367" t="s">
        <v>3</v>
      </c>
      <c r="BG367" t="s">
        <v>3</v>
      </c>
      <c r="BH367">
        <v>0</v>
      </c>
      <c r="BI367">
        <v>1</v>
      </c>
      <c r="BJ367" t="s">
        <v>621</v>
      </c>
      <c r="BM367">
        <v>27006</v>
      </c>
      <c r="BN367">
        <v>0</v>
      </c>
      <c r="BO367" t="s">
        <v>3</v>
      </c>
      <c r="BP367">
        <v>0</v>
      </c>
      <c r="BQ367">
        <v>2</v>
      </c>
      <c r="BR367">
        <v>0</v>
      </c>
      <c r="BS367">
        <v>1</v>
      </c>
      <c r="BT367">
        <v>1</v>
      </c>
      <c r="BU367">
        <v>1</v>
      </c>
      <c r="BV367">
        <v>1</v>
      </c>
      <c r="BW367">
        <v>1</v>
      </c>
      <c r="BX367">
        <v>1</v>
      </c>
      <c r="BY367" t="s">
        <v>3</v>
      </c>
      <c r="BZ367">
        <v>147</v>
      </c>
      <c r="CA367">
        <v>134</v>
      </c>
      <c r="CB367" t="s">
        <v>3</v>
      </c>
      <c r="CE367">
        <v>0</v>
      </c>
      <c r="CF367">
        <v>0</v>
      </c>
      <c r="CG367">
        <v>0</v>
      </c>
      <c r="CM367">
        <v>0</v>
      </c>
      <c r="CN367" t="s">
        <v>3</v>
      </c>
      <c r="CO367">
        <v>0</v>
      </c>
      <c r="CP367">
        <f t="shared" si="244"/>
        <v>0</v>
      </c>
      <c r="CQ367">
        <f>SUMIF(SmtRes!AQ680:'SmtRes'!AQ685,"=1",SmtRes!AA680:'SmtRes'!AA685)</f>
        <v>0</v>
      </c>
      <c r="CR367">
        <f>SUMIF(SmtRes!AQ680:'SmtRes'!AQ685,"=1",SmtRes!AB680:'SmtRes'!AB685)</f>
        <v>5481.81</v>
      </c>
      <c r="CS367">
        <f>SUMIF(SmtRes!AQ680:'SmtRes'!AQ685,"=1",SmtRes!AC680:'SmtRes'!AC685)</f>
        <v>2529.2800000000002</v>
      </c>
      <c r="CT367">
        <f>SUMIF(SmtRes!AQ680:'SmtRes'!AQ685,"=1",SmtRes!AD680:'SmtRes'!AD685)</f>
        <v>463.16</v>
      </c>
      <c r="CU367">
        <f t="shared" si="245"/>
        <v>0</v>
      </c>
      <c r="CV367">
        <f>SUMIF(SmtRes!AQ680:'SmtRes'!AQ685,"=1",SmtRes!BU680:'SmtRes'!BU685)</f>
        <v>51.23</v>
      </c>
      <c r="CW367">
        <f>SUMIF(SmtRes!AQ680:'SmtRes'!AQ685,"=1",SmtRes!BV680:'SmtRes'!BV685)</f>
        <v>42.03</v>
      </c>
      <c r="CX367">
        <f t="shared" si="246"/>
        <v>0</v>
      </c>
      <c r="CY367">
        <f t="shared" si="247"/>
        <v>0</v>
      </c>
      <c r="CZ367">
        <f t="shared" si="248"/>
        <v>0</v>
      </c>
      <c r="DC367" t="s">
        <v>3</v>
      </c>
      <c r="DD367" t="s">
        <v>3</v>
      </c>
      <c r="DE367" t="s">
        <v>3</v>
      </c>
      <c r="DF367" t="s">
        <v>3</v>
      </c>
      <c r="DG367" t="s">
        <v>3</v>
      </c>
      <c r="DH367" t="s">
        <v>3</v>
      </c>
      <c r="DI367" t="s">
        <v>3</v>
      </c>
      <c r="DJ367" t="s">
        <v>3</v>
      </c>
      <c r="DK367" t="s">
        <v>3</v>
      </c>
      <c r="DL367" t="s">
        <v>3</v>
      </c>
      <c r="DM367" t="s">
        <v>3</v>
      </c>
      <c r="DN367">
        <v>0</v>
      </c>
      <c r="DO367">
        <v>0</v>
      </c>
      <c r="DP367">
        <v>1</v>
      </c>
      <c r="DQ367">
        <v>1</v>
      </c>
      <c r="DU367">
        <v>1007</v>
      </c>
      <c r="DV367" t="s">
        <v>238</v>
      </c>
      <c r="DW367" t="s">
        <v>238</v>
      </c>
      <c r="DX367">
        <v>100</v>
      </c>
      <c r="DZ367" t="s">
        <v>3</v>
      </c>
      <c r="EA367" t="s">
        <v>3</v>
      </c>
      <c r="EB367" t="s">
        <v>3</v>
      </c>
      <c r="EC367" t="s">
        <v>3</v>
      </c>
      <c r="EE367">
        <v>416980386</v>
      </c>
      <c r="EF367">
        <v>2</v>
      </c>
      <c r="EG367" t="s">
        <v>40</v>
      </c>
      <c r="EH367">
        <v>21</v>
      </c>
      <c r="EI367" t="s">
        <v>520</v>
      </c>
      <c r="EJ367">
        <v>1</v>
      </c>
      <c r="EK367">
        <v>27006</v>
      </c>
      <c r="EL367" t="s">
        <v>622</v>
      </c>
      <c r="EM367" t="s">
        <v>521</v>
      </c>
      <c r="EO367" t="s">
        <v>3</v>
      </c>
      <c r="EQ367">
        <v>1024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51.23</v>
      </c>
      <c r="EX367">
        <v>42.03</v>
      </c>
      <c r="EY367">
        <v>0</v>
      </c>
      <c r="FQ367">
        <v>0</v>
      </c>
      <c r="FR367">
        <v>0</v>
      </c>
      <c r="FS367">
        <v>0</v>
      </c>
      <c r="FX367">
        <v>147</v>
      </c>
      <c r="FY367">
        <v>134</v>
      </c>
      <c r="GA367" t="s">
        <v>3</v>
      </c>
      <c r="GD367">
        <v>1</v>
      </c>
      <c r="GF367">
        <v>1135098160</v>
      </c>
      <c r="GG367">
        <v>2</v>
      </c>
      <c r="GH367">
        <v>1</v>
      </c>
      <c r="GI367">
        <v>-2</v>
      </c>
      <c r="GJ367">
        <v>0</v>
      </c>
      <c r="GK367">
        <v>0</v>
      </c>
      <c r="GL367">
        <f t="shared" si="249"/>
        <v>0</v>
      </c>
      <c r="GM367">
        <f t="shared" si="250"/>
        <v>0</v>
      </c>
      <c r="GN367">
        <f t="shared" si="251"/>
        <v>0</v>
      </c>
      <c r="GO367">
        <f t="shared" si="252"/>
        <v>0</v>
      </c>
      <c r="GP367">
        <f t="shared" si="253"/>
        <v>0</v>
      </c>
      <c r="GR367">
        <v>0</v>
      </c>
      <c r="GS367">
        <v>0</v>
      </c>
      <c r="GT367">
        <v>0</v>
      </c>
      <c r="GU367" t="s">
        <v>3</v>
      </c>
      <c r="GV367">
        <f t="shared" si="254"/>
        <v>0</v>
      </c>
      <c r="GW367">
        <v>1</v>
      </c>
      <c r="GX367">
        <f t="shared" si="255"/>
        <v>0</v>
      </c>
      <c r="HA367">
        <v>0</v>
      </c>
      <c r="HB367">
        <v>0</v>
      </c>
      <c r="HC367">
        <f t="shared" si="256"/>
        <v>0</v>
      </c>
      <c r="HE367" t="s">
        <v>3</v>
      </c>
      <c r="HF367" t="s">
        <v>3</v>
      </c>
      <c r="HM367" t="s">
        <v>3</v>
      </c>
      <c r="HN367" t="s">
        <v>522</v>
      </c>
      <c r="HO367" t="s">
        <v>523</v>
      </c>
      <c r="HP367" t="s">
        <v>520</v>
      </c>
      <c r="HQ367" t="s">
        <v>520</v>
      </c>
      <c r="HS367">
        <v>0</v>
      </c>
      <c r="IK367">
        <v>0</v>
      </c>
    </row>
    <row r="369" spans="1:206" x14ac:dyDescent="0.2">
      <c r="A369" s="2">
        <v>51</v>
      </c>
      <c r="B369" s="2">
        <f>B311</f>
        <v>1</v>
      </c>
      <c r="C369" s="2">
        <f>A311</f>
        <v>5</v>
      </c>
      <c r="D369" s="2">
        <f>ROW(A311)</f>
        <v>311</v>
      </c>
      <c r="E369" s="2"/>
      <c r="F369" s="2" t="str">
        <f>IF(F311&lt;&gt;"",F311,"")</f>
        <v>Новый подраздел</v>
      </c>
      <c r="G369" s="2" t="str">
        <f>IF(G311&lt;&gt;"",G311,"")</f>
        <v>1.5. Установка защиты въездов на объекты (доржный блокиратор, противотаранные блоки, отбойники, «ежи»)</v>
      </c>
      <c r="H369" s="2">
        <v>0</v>
      </c>
      <c r="I369" s="2"/>
      <c r="J369" s="2"/>
      <c r="K369" s="2"/>
      <c r="L369" s="2"/>
      <c r="M369" s="2"/>
      <c r="N369" s="2"/>
      <c r="O369" s="2">
        <f t="shared" ref="O369:T369" si="260">ROUND(AB369,2)</f>
        <v>49531.99</v>
      </c>
      <c r="P369" s="2">
        <f t="shared" si="260"/>
        <v>0</v>
      </c>
      <c r="Q369" s="2">
        <f t="shared" si="260"/>
        <v>5548.63</v>
      </c>
      <c r="R369" s="2">
        <f t="shared" si="260"/>
        <v>3595.17</v>
      </c>
      <c r="S369" s="2">
        <f t="shared" si="260"/>
        <v>40388.19</v>
      </c>
      <c r="T369" s="2">
        <f t="shared" si="260"/>
        <v>0</v>
      </c>
      <c r="U369" s="2">
        <f>AH369</f>
        <v>78.188400000000001</v>
      </c>
      <c r="V369" s="2">
        <f>AI369</f>
        <v>6.2202000000000002</v>
      </c>
      <c r="W369" s="2">
        <f>ROUND(AJ369,2)</f>
        <v>0</v>
      </c>
      <c r="X369" s="2">
        <f>ROUND(AK369,2)</f>
        <v>42657.8</v>
      </c>
      <c r="Y369" s="2">
        <f>ROUND(AL369,2)</f>
        <v>24494.37</v>
      </c>
      <c r="Z369" s="2"/>
      <c r="AA369" s="2"/>
      <c r="AB369" s="2">
        <f>ROUND(SUMIF(AA315:AA367,"=449016111",O315:O367),2)</f>
        <v>49531.99</v>
      </c>
      <c r="AC369" s="2">
        <f>ROUND(SUMIF(AA315:AA367,"=449016111",P315:P367),2)</f>
        <v>0</v>
      </c>
      <c r="AD369" s="2">
        <f>ROUND(SUMIF(AA315:AA367,"=449016111",Q315:Q367),2)</f>
        <v>5548.63</v>
      </c>
      <c r="AE369" s="2">
        <f>ROUND(SUMIF(AA315:AA367,"=449016111",R315:R367),2)</f>
        <v>3595.17</v>
      </c>
      <c r="AF369" s="2">
        <f>ROUND(SUMIF(AA315:AA367,"=449016111",S315:S367),2)</f>
        <v>40388.19</v>
      </c>
      <c r="AG369" s="2">
        <f>ROUND(SUMIF(AA315:AA367,"=449016111",T315:T367),2)</f>
        <v>0</v>
      </c>
      <c r="AH369" s="2">
        <f>SUMIF(AA315:AA367,"=449016111",U315:U367)</f>
        <v>78.188400000000001</v>
      </c>
      <c r="AI369" s="2">
        <f>SUMIF(AA315:AA367,"=449016111",V315:V367)</f>
        <v>6.2202000000000002</v>
      </c>
      <c r="AJ369" s="2">
        <f>ROUND(SUMIF(AA315:AA367,"=449016111",W315:W367),2)</f>
        <v>0</v>
      </c>
      <c r="AK369" s="2">
        <f>ROUND(SUMIF(AA315:AA367,"=449016111",X315:X367),2)</f>
        <v>42657.8</v>
      </c>
      <c r="AL369" s="2">
        <f>ROUND(SUMIF(AA315:AA367,"=449016111",Y315:Y367),2)</f>
        <v>24494.37</v>
      </c>
      <c r="AM369" s="2"/>
      <c r="AN369" s="2"/>
      <c r="AO369" s="2">
        <f t="shared" ref="AO369:BD369" si="261">ROUND(BX369,2)</f>
        <v>0</v>
      </c>
      <c r="AP369" s="2">
        <f t="shared" si="261"/>
        <v>0</v>
      </c>
      <c r="AQ369" s="2">
        <f t="shared" si="261"/>
        <v>0</v>
      </c>
      <c r="AR369" s="2">
        <f t="shared" si="261"/>
        <v>116684.16</v>
      </c>
      <c r="AS369" s="2">
        <f t="shared" si="261"/>
        <v>35845.040000000001</v>
      </c>
      <c r="AT369" s="2">
        <f t="shared" si="261"/>
        <v>80839.12</v>
      </c>
      <c r="AU369" s="2">
        <f t="shared" si="261"/>
        <v>0</v>
      </c>
      <c r="AV369" s="2">
        <f t="shared" si="261"/>
        <v>0</v>
      </c>
      <c r="AW369" s="2">
        <f t="shared" si="261"/>
        <v>0</v>
      </c>
      <c r="AX369" s="2">
        <f t="shared" si="261"/>
        <v>0</v>
      </c>
      <c r="AY369" s="2">
        <f t="shared" si="261"/>
        <v>0</v>
      </c>
      <c r="AZ369" s="2">
        <f t="shared" si="261"/>
        <v>0</v>
      </c>
      <c r="BA369" s="2">
        <f t="shared" si="261"/>
        <v>0</v>
      </c>
      <c r="BB369" s="2">
        <f t="shared" si="261"/>
        <v>0</v>
      </c>
      <c r="BC369" s="2">
        <f t="shared" si="261"/>
        <v>0</v>
      </c>
      <c r="BD369" s="2">
        <f t="shared" si="261"/>
        <v>0</v>
      </c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>
        <f>ROUND(SUMIF(AA315:AA367,"=449016111",FQ315:FQ367),2)</f>
        <v>0</v>
      </c>
      <c r="BY369" s="2">
        <f>ROUND(SUMIF(AA315:AA367,"=449016111",FR315:FR367),2)</f>
        <v>0</v>
      </c>
      <c r="BZ369" s="2">
        <f>ROUND(SUMIF(AA315:AA367,"=449016111",GL315:GL367),2)</f>
        <v>0</v>
      </c>
      <c r="CA369" s="2">
        <f>ROUND(SUMIF(AA315:AA367,"=449016111",GM315:GM367),2)</f>
        <v>116684.16</v>
      </c>
      <c r="CB369" s="2">
        <f>ROUND(SUMIF(AA315:AA367,"=449016111",GN315:GN367),2)</f>
        <v>35845.040000000001</v>
      </c>
      <c r="CC369" s="2">
        <f>ROUND(SUMIF(AA315:AA367,"=449016111",GO315:GO367),2)</f>
        <v>80839.12</v>
      </c>
      <c r="CD369" s="2">
        <f>ROUND(SUMIF(AA315:AA367,"=449016111",GP315:GP367),2)</f>
        <v>0</v>
      </c>
      <c r="CE369" s="2">
        <f>AC369-BX369</f>
        <v>0</v>
      </c>
      <c r="CF369" s="2">
        <f>AC369-BY369</f>
        <v>0</v>
      </c>
      <c r="CG369" s="2">
        <f>BX369-BZ369</f>
        <v>0</v>
      </c>
      <c r="CH369" s="2">
        <f>AC369-BX369-BY369+BZ369</f>
        <v>0</v>
      </c>
      <c r="CI369" s="2">
        <f>BY369-BZ369</f>
        <v>0</v>
      </c>
      <c r="CJ369" s="2">
        <f>ROUND(SUMIF(AA315:AA367,"=449016111",GX315:GX367),2)</f>
        <v>0</v>
      </c>
      <c r="CK369" s="2">
        <f>ROUND(SUMIF(AA315:AA367,"=449016111",GY315:GY367),2)</f>
        <v>0</v>
      </c>
      <c r="CL369" s="2">
        <f>ROUND(SUMIF(AA315:AA367,"=449016111",GZ315:GZ367),2)</f>
        <v>0</v>
      </c>
      <c r="CM369" s="2">
        <f>ROUND(SUMIF(AA315:AA367,"=449016111",HD315:HD367),2)</f>
        <v>0</v>
      </c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>
        <v>0</v>
      </c>
    </row>
    <row r="371" spans="1:206" x14ac:dyDescent="0.2">
      <c r="A371" s="4">
        <v>50</v>
      </c>
      <c r="B371" s="4">
        <v>0</v>
      </c>
      <c r="C371" s="4">
        <v>0</v>
      </c>
      <c r="D371" s="4">
        <v>1</v>
      </c>
      <c r="E371" s="4">
        <v>201</v>
      </c>
      <c r="F371" s="4">
        <f>ROUND(Source!O369,O371)</f>
        <v>49531.99</v>
      </c>
      <c r="G371" s="4" t="s">
        <v>248</v>
      </c>
      <c r="H371" s="4" t="s">
        <v>249</v>
      </c>
      <c r="I371" s="4"/>
      <c r="J371" s="4"/>
      <c r="K371" s="4">
        <v>201</v>
      </c>
      <c r="L371" s="4">
        <v>1</v>
      </c>
      <c r="M371" s="4">
        <v>3</v>
      </c>
      <c r="N371" s="4" t="s">
        <v>3</v>
      </c>
      <c r="O371" s="4">
        <v>2</v>
      </c>
      <c r="P371" s="4"/>
      <c r="Q371" s="4"/>
      <c r="R371" s="4"/>
      <c r="S371" s="4"/>
      <c r="T371" s="4"/>
      <c r="U371" s="4"/>
      <c r="V371" s="4"/>
      <c r="W371" s="4">
        <v>49531.99</v>
      </c>
      <c r="X371" s="4">
        <v>1</v>
      </c>
      <c r="Y371" s="4">
        <v>49531.99</v>
      </c>
      <c r="Z371" s="4"/>
      <c r="AA371" s="4"/>
      <c r="AB371" s="4"/>
    </row>
    <row r="372" spans="1:206" x14ac:dyDescent="0.2">
      <c r="A372" s="4">
        <v>50</v>
      </c>
      <c r="B372" s="4">
        <v>0</v>
      </c>
      <c r="C372" s="4">
        <v>0</v>
      </c>
      <c r="D372" s="4">
        <v>1</v>
      </c>
      <c r="E372" s="4">
        <v>202</v>
      </c>
      <c r="F372" s="4">
        <f>ROUND(Source!P369,O372)</f>
        <v>0</v>
      </c>
      <c r="G372" s="4" t="s">
        <v>250</v>
      </c>
      <c r="H372" s="4" t="s">
        <v>251</v>
      </c>
      <c r="I372" s="4"/>
      <c r="J372" s="4"/>
      <c r="K372" s="4">
        <v>202</v>
      </c>
      <c r="L372" s="4">
        <v>2</v>
      </c>
      <c r="M372" s="4">
        <v>3</v>
      </c>
      <c r="N372" s="4" t="s">
        <v>3</v>
      </c>
      <c r="O372" s="4">
        <v>2</v>
      </c>
      <c r="P372" s="4"/>
      <c r="Q372" s="4"/>
      <c r="R372" s="4"/>
      <c r="S372" s="4"/>
      <c r="T372" s="4"/>
      <c r="U372" s="4"/>
      <c r="V372" s="4"/>
      <c r="W372" s="4">
        <v>0</v>
      </c>
      <c r="X372" s="4">
        <v>1</v>
      </c>
      <c r="Y372" s="4">
        <v>0</v>
      </c>
      <c r="Z372" s="4"/>
      <c r="AA372" s="4"/>
      <c r="AB372" s="4"/>
    </row>
    <row r="373" spans="1:206" x14ac:dyDescent="0.2">
      <c r="A373" s="4">
        <v>50</v>
      </c>
      <c r="B373" s="4">
        <v>0</v>
      </c>
      <c r="C373" s="4">
        <v>0</v>
      </c>
      <c r="D373" s="4">
        <v>1</v>
      </c>
      <c r="E373" s="4">
        <v>222</v>
      </c>
      <c r="F373" s="4">
        <f>ROUND(Source!AO369,O373)</f>
        <v>0</v>
      </c>
      <c r="G373" s="4" t="s">
        <v>252</v>
      </c>
      <c r="H373" s="4" t="s">
        <v>253</v>
      </c>
      <c r="I373" s="4"/>
      <c r="J373" s="4"/>
      <c r="K373" s="4">
        <v>222</v>
      </c>
      <c r="L373" s="4">
        <v>3</v>
      </c>
      <c r="M373" s="4">
        <v>3</v>
      </c>
      <c r="N373" s="4" t="s">
        <v>3</v>
      </c>
      <c r="O373" s="4">
        <v>2</v>
      </c>
      <c r="P373" s="4"/>
      <c r="Q373" s="4"/>
      <c r="R373" s="4"/>
      <c r="S373" s="4"/>
      <c r="T373" s="4"/>
      <c r="U373" s="4"/>
      <c r="V373" s="4"/>
      <c r="W373" s="4">
        <v>0</v>
      </c>
      <c r="X373" s="4">
        <v>1</v>
      </c>
      <c r="Y373" s="4">
        <v>0</v>
      </c>
      <c r="Z373" s="4"/>
      <c r="AA373" s="4"/>
      <c r="AB373" s="4"/>
    </row>
    <row r="374" spans="1:206" x14ac:dyDescent="0.2">
      <c r="A374" s="4">
        <v>50</v>
      </c>
      <c r="B374" s="4">
        <v>0</v>
      </c>
      <c r="C374" s="4">
        <v>0</v>
      </c>
      <c r="D374" s="4">
        <v>1</v>
      </c>
      <c r="E374" s="4">
        <v>225</v>
      </c>
      <c r="F374" s="4">
        <f>ROUND(Source!AV369,O374)</f>
        <v>0</v>
      </c>
      <c r="G374" s="4" t="s">
        <v>254</v>
      </c>
      <c r="H374" s="4" t="s">
        <v>255</v>
      </c>
      <c r="I374" s="4"/>
      <c r="J374" s="4"/>
      <c r="K374" s="4">
        <v>225</v>
      </c>
      <c r="L374" s="4">
        <v>4</v>
      </c>
      <c r="M374" s="4">
        <v>3</v>
      </c>
      <c r="N374" s="4" t="s">
        <v>3</v>
      </c>
      <c r="O374" s="4">
        <v>2</v>
      </c>
      <c r="P374" s="4"/>
      <c r="Q374" s="4"/>
      <c r="R374" s="4"/>
      <c r="S374" s="4"/>
      <c r="T374" s="4"/>
      <c r="U374" s="4"/>
      <c r="V374" s="4"/>
      <c r="W374" s="4">
        <v>0</v>
      </c>
      <c r="X374" s="4">
        <v>1</v>
      </c>
      <c r="Y374" s="4">
        <v>0</v>
      </c>
      <c r="Z374" s="4"/>
      <c r="AA374" s="4"/>
      <c r="AB374" s="4"/>
    </row>
    <row r="375" spans="1:206" x14ac:dyDescent="0.2">
      <c r="A375" s="4">
        <v>50</v>
      </c>
      <c r="B375" s="4">
        <v>0</v>
      </c>
      <c r="C375" s="4">
        <v>0</v>
      </c>
      <c r="D375" s="4">
        <v>1</v>
      </c>
      <c r="E375" s="4">
        <v>226</v>
      </c>
      <c r="F375" s="4">
        <f>ROUND(Source!AW369,O375)</f>
        <v>0</v>
      </c>
      <c r="G375" s="4" t="s">
        <v>256</v>
      </c>
      <c r="H375" s="4" t="s">
        <v>257</v>
      </c>
      <c r="I375" s="4"/>
      <c r="J375" s="4"/>
      <c r="K375" s="4">
        <v>226</v>
      </c>
      <c r="L375" s="4">
        <v>5</v>
      </c>
      <c r="M375" s="4">
        <v>3</v>
      </c>
      <c r="N375" s="4" t="s">
        <v>3</v>
      </c>
      <c r="O375" s="4">
        <v>2</v>
      </c>
      <c r="P375" s="4"/>
      <c r="Q375" s="4"/>
      <c r="R375" s="4"/>
      <c r="S375" s="4"/>
      <c r="T375" s="4"/>
      <c r="U375" s="4"/>
      <c r="V375" s="4"/>
      <c r="W375" s="4">
        <v>0</v>
      </c>
      <c r="X375" s="4">
        <v>1</v>
      </c>
      <c r="Y375" s="4">
        <v>0</v>
      </c>
      <c r="Z375" s="4"/>
      <c r="AA375" s="4"/>
      <c r="AB375" s="4"/>
    </row>
    <row r="376" spans="1:206" x14ac:dyDescent="0.2">
      <c r="A376" s="4">
        <v>50</v>
      </c>
      <c r="B376" s="4">
        <v>0</v>
      </c>
      <c r="C376" s="4">
        <v>0</v>
      </c>
      <c r="D376" s="4">
        <v>1</v>
      </c>
      <c r="E376" s="4">
        <v>227</v>
      </c>
      <c r="F376" s="4">
        <f>ROUND(Source!AX369,O376)</f>
        <v>0</v>
      </c>
      <c r="G376" s="4" t="s">
        <v>258</v>
      </c>
      <c r="H376" s="4" t="s">
        <v>259</v>
      </c>
      <c r="I376" s="4"/>
      <c r="J376" s="4"/>
      <c r="K376" s="4">
        <v>227</v>
      </c>
      <c r="L376" s="4">
        <v>6</v>
      </c>
      <c r="M376" s="4">
        <v>3</v>
      </c>
      <c r="N376" s="4" t="s">
        <v>3</v>
      </c>
      <c r="O376" s="4">
        <v>2</v>
      </c>
      <c r="P376" s="4"/>
      <c r="Q376" s="4"/>
      <c r="R376" s="4"/>
      <c r="S376" s="4"/>
      <c r="T376" s="4"/>
      <c r="U376" s="4"/>
      <c r="V376" s="4"/>
      <c r="W376" s="4">
        <v>0</v>
      </c>
      <c r="X376" s="4">
        <v>1</v>
      </c>
      <c r="Y376" s="4">
        <v>0</v>
      </c>
      <c r="Z376" s="4"/>
      <c r="AA376" s="4"/>
      <c r="AB376" s="4"/>
    </row>
    <row r="377" spans="1:206" x14ac:dyDescent="0.2">
      <c r="A377" s="4">
        <v>50</v>
      </c>
      <c r="B377" s="4">
        <v>0</v>
      </c>
      <c r="C377" s="4">
        <v>0</v>
      </c>
      <c r="D377" s="4">
        <v>1</v>
      </c>
      <c r="E377" s="4">
        <v>228</v>
      </c>
      <c r="F377" s="4">
        <f>ROUND(Source!AY369,O377)</f>
        <v>0</v>
      </c>
      <c r="G377" s="4" t="s">
        <v>260</v>
      </c>
      <c r="H377" s="4" t="s">
        <v>261</v>
      </c>
      <c r="I377" s="4"/>
      <c r="J377" s="4"/>
      <c r="K377" s="4">
        <v>228</v>
      </c>
      <c r="L377" s="4">
        <v>7</v>
      </c>
      <c r="M377" s="4">
        <v>3</v>
      </c>
      <c r="N377" s="4" t="s">
        <v>3</v>
      </c>
      <c r="O377" s="4">
        <v>2</v>
      </c>
      <c r="P377" s="4"/>
      <c r="Q377" s="4"/>
      <c r="R377" s="4"/>
      <c r="S377" s="4"/>
      <c r="T377" s="4"/>
      <c r="U377" s="4"/>
      <c r="V377" s="4"/>
      <c r="W377" s="4">
        <v>0</v>
      </c>
      <c r="X377" s="4">
        <v>1</v>
      </c>
      <c r="Y377" s="4">
        <v>0</v>
      </c>
      <c r="Z377" s="4"/>
      <c r="AA377" s="4"/>
      <c r="AB377" s="4"/>
    </row>
    <row r="378" spans="1:206" x14ac:dyDescent="0.2">
      <c r="A378" s="4">
        <v>50</v>
      </c>
      <c r="B378" s="4">
        <v>0</v>
      </c>
      <c r="C378" s="4">
        <v>0</v>
      </c>
      <c r="D378" s="4">
        <v>1</v>
      </c>
      <c r="E378" s="4">
        <v>216</v>
      </c>
      <c r="F378" s="4">
        <f>ROUND(Source!AP369,O378)</f>
        <v>0</v>
      </c>
      <c r="G378" s="4" t="s">
        <v>262</v>
      </c>
      <c r="H378" s="4" t="s">
        <v>263</v>
      </c>
      <c r="I378" s="4"/>
      <c r="J378" s="4"/>
      <c r="K378" s="4">
        <v>216</v>
      </c>
      <c r="L378" s="4">
        <v>8</v>
      </c>
      <c r="M378" s="4">
        <v>3</v>
      </c>
      <c r="N378" s="4" t="s">
        <v>3</v>
      </c>
      <c r="O378" s="4">
        <v>2</v>
      </c>
      <c r="P378" s="4"/>
      <c r="Q378" s="4"/>
      <c r="R378" s="4"/>
      <c r="S378" s="4"/>
      <c r="T378" s="4"/>
      <c r="U378" s="4"/>
      <c r="V378" s="4"/>
      <c r="W378" s="4">
        <v>0</v>
      </c>
      <c r="X378" s="4">
        <v>1</v>
      </c>
      <c r="Y378" s="4">
        <v>0</v>
      </c>
      <c r="Z378" s="4"/>
      <c r="AA378" s="4"/>
      <c r="AB378" s="4"/>
    </row>
    <row r="379" spans="1:206" x14ac:dyDescent="0.2">
      <c r="A379" s="4">
        <v>50</v>
      </c>
      <c r="B379" s="4">
        <v>0</v>
      </c>
      <c r="C379" s="4">
        <v>0</v>
      </c>
      <c r="D379" s="4">
        <v>1</v>
      </c>
      <c r="E379" s="4">
        <v>223</v>
      </c>
      <c r="F379" s="4">
        <f>ROUND(Source!AQ369,O379)</f>
        <v>0</v>
      </c>
      <c r="G379" s="4" t="s">
        <v>264</v>
      </c>
      <c r="H379" s="4" t="s">
        <v>265</v>
      </c>
      <c r="I379" s="4"/>
      <c r="J379" s="4"/>
      <c r="K379" s="4">
        <v>223</v>
      </c>
      <c r="L379" s="4">
        <v>9</v>
      </c>
      <c r="M379" s="4">
        <v>3</v>
      </c>
      <c r="N379" s="4" t="s">
        <v>3</v>
      </c>
      <c r="O379" s="4">
        <v>2</v>
      </c>
      <c r="P379" s="4"/>
      <c r="Q379" s="4"/>
      <c r="R379" s="4"/>
      <c r="S379" s="4"/>
      <c r="T379" s="4"/>
      <c r="U379" s="4"/>
      <c r="V379" s="4"/>
      <c r="W379" s="4">
        <v>0</v>
      </c>
      <c r="X379" s="4">
        <v>1</v>
      </c>
      <c r="Y379" s="4">
        <v>0</v>
      </c>
      <c r="Z379" s="4"/>
      <c r="AA379" s="4"/>
      <c r="AB379" s="4"/>
    </row>
    <row r="380" spans="1:206" x14ac:dyDescent="0.2">
      <c r="A380" s="4">
        <v>50</v>
      </c>
      <c r="B380" s="4">
        <v>0</v>
      </c>
      <c r="C380" s="4">
        <v>0</v>
      </c>
      <c r="D380" s="4">
        <v>1</v>
      </c>
      <c r="E380" s="4">
        <v>229</v>
      </c>
      <c r="F380" s="4">
        <f>ROUND(Source!AZ369,O380)</f>
        <v>0</v>
      </c>
      <c r="G380" s="4" t="s">
        <v>266</v>
      </c>
      <c r="H380" s="4" t="s">
        <v>267</v>
      </c>
      <c r="I380" s="4"/>
      <c r="J380" s="4"/>
      <c r="K380" s="4">
        <v>229</v>
      </c>
      <c r="L380" s="4">
        <v>10</v>
      </c>
      <c r="M380" s="4">
        <v>3</v>
      </c>
      <c r="N380" s="4" t="s">
        <v>3</v>
      </c>
      <c r="O380" s="4">
        <v>2</v>
      </c>
      <c r="P380" s="4"/>
      <c r="Q380" s="4"/>
      <c r="R380" s="4"/>
      <c r="S380" s="4"/>
      <c r="T380" s="4"/>
      <c r="U380" s="4"/>
      <c r="V380" s="4"/>
      <c r="W380" s="4">
        <v>0</v>
      </c>
      <c r="X380" s="4">
        <v>1</v>
      </c>
      <c r="Y380" s="4">
        <v>0</v>
      </c>
      <c r="Z380" s="4"/>
      <c r="AA380" s="4"/>
      <c r="AB380" s="4"/>
    </row>
    <row r="381" spans="1:206" x14ac:dyDescent="0.2">
      <c r="A381" s="4">
        <v>50</v>
      </c>
      <c r="B381" s="4">
        <v>0</v>
      </c>
      <c r="C381" s="4">
        <v>0</v>
      </c>
      <c r="D381" s="4">
        <v>1</v>
      </c>
      <c r="E381" s="4">
        <v>203</v>
      </c>
      <c r="F381" s="4">
        <f>ROUND(Source!Q369,O381)</f>
        <v>5548.63</v>
      </c>
      <c r="G381" s="4" t="s">
        <v>268</v>
      </c>
      <c r="H381" s="4" t="s">
        <v>269</v>
      </c>
      <c r="I381" s="4"/>
      <c r="J381" s="4"/>
      <c r="K381" s="4">
        <v>203</v>
      </c>
      <c r="L381" s="4">
        <v>11</v>
      </c>
      <c r="M381" s="4">
        <v>3</v>
      </c>
      <c r="N381" s="4" t="s">
        <v>3</v>
      </c>
      <c r="O381" s="4">
        <v>2</v>
      </c>
      <c r="P381" s="4"/>
      <c r="Q381" s="4"/>
      <c r="R381" s="4"/>
      <c r="S381" s="4"/>
      <c r="T381" s="4"/>
      <c r="U381" s="4"/>
      <c r="V381" s="4"/>
      <c r="W381" s="4">
        <v>5548.6299999999992</v>
      </c>
      <c r="X381" s="4">
        <v>1</v>
      </c>
      <c r="Y381" s="4">
        <v>5548.6299999999992</v>
      </c>
      <c r="Z381" s="4"/>
      <c r="AA381" s="4"/>
      <c r="AB381" s="4"/>
    </row>
    <row r="382" spans="1:206" x14ac:dyDescent="0.2">
      <c r="A382" s="4">
        <v>50</v>
      </c>
      <c r="B382" s="4">
        <v>0</v>
      </c>
      <c r="C382" s="4">
        <v>0</v>
      </c>
      <c r="D382" s="4">
        <v>1</v>
      </c>
      <c r="E382" s="4">
        <v>231</v>
      </c>
      <c r="F382" s="4">
        <f>ROUND(Source!BB369,O382)</f>
        <v>0</v>
      </c>
      <c r="G382" s="4" t="s">
        <v>270</v>
      </c>
      <c r="H382" s="4" t="s">
        <v>271</v>
      </c>
      <c r="I382" s="4"/>
      <c r="J382" s="4"/>
      <c r="K382" s="4">
        <v>231</v>
      </c>
      <c r="L382" s="4">
        <v>12</v>
      </c>
      <c r="M382" s="4">
        <v>3</v>
      </c>
      <c r="N382" s="4" t="s">
        <v>3</v>
      </c>
      <c r="O382" s="4">
        <v>2</v>
      </c>
      <c r="P382" s="4"/>
      <c r="Q382" s="4"/>
      <c r="R382" s="4"/>
      <c r="S382" s="4"/>
      <c r="T382" s="4"/>
      <c r="U382" s="4"/>
      <c r="V382" s="4"/>
      <c r="W382" s="4">
        <v>0</v>
      </c>
      <c r="X382" s="4">
        <v>1</v>
      </c>
      <c r="Y382" s="4">
        <v>0</v>
      </c>
      <c r="Z382" s="4"/>
      <c r="AA382" s="4"/>
      <c r="AB382" s="4"/>
    </row>
    <row r="383" spans="1:206" x14ac:dyDescent="0.2">
      <c r="A383" s="4">
        <v>50</v>
      </c>
      <c r="B383" s="4">
        <v>0</v>
      </c>
      <c r="C383" s="4">
        <v>0</v>
      </c>
      <c r="D383" s="4">
        <v>1</v>
      </c>
      <c r="E383" s="4">
        <v>204</v>
      </c>
      <c r="F383" s="4">
        <f>ROUND(Source!R369,O383)</f>
        <v>3595.17</v>
      </c>
      <c r="G383" s="4" t="s">
        <v>272</v>
      </c>
      <c r="H383" s="4" t="s">
        <v>273</v>
      </c>
      <c r="I383" s="4"/>
      <c r="J383" s="4"/>
      <c r="K383" s="4">
        <v>204</v>
      </c>
      <c r="L383" s="4">
        <v>13</v>
      </c>
      <c r="M383" s="4">
        <v>3</v>
      </c>
      <c r="N383" s="4" t="s">
        <v>3</v>
      </c>
      <c r="O383" s="4">
        <v>2</v>
      </c>
      <c r="P383" s="4"/>
      <c r="Q383" s="4"/>
      <c r="R383" s="4"/>
      <c r="S383" s="4"/>
      <c r="T383" s="4"/>
      <c r="U383" s="4"/>
      <c r="V383" s="4"/>
      <c r="W383" s="4">
        <v>3595.17</v>
      </c>
      <c r="X383" s="4">
        <v>1</v>
      </c>
      <c r="Y383" s="4">
        <v>3595.17</v>
      </c>
      <c r="Z383" s="4"/>
      <c r="AA383" s="4"/>
      <c r="AB383" s="4"/>
    </row>
    <row r="384" spans="1:206" x14ac:dyDescent="0.2">
      <c r="A384" s="4">
        <v>50</v>
      </c>
      <c r="B384" s="4">
        <v>0</v>
      </c>
      <c r="C384" s="4">
        <v>0</v>
      </c>
      <c r="D384" s="4">
        <v>1</v>
      </c>
      <c r="E384" s="4">
        <v>205</v>
      </c>
      <c r="F384" s="4">
        <f>ROUND(Source!S369,O384)</f>
        <v>40388.19</v>
      </c>
      <c r="G384" s="4" t="s">
        <v>274</v>
      </c>
      <c r="H384" s="4" t="s">
        <v>275</v>
      </c>
      <c r="I384" s="4"/>
      <c r="J384" s="4"/>
      <c r="K384" s="4">
        <v>205</v>
      </c>
      <c r="L384" s="4">
        <v>14</v>
      </c>
      <c r="M384" s="4">
        <v>3</v>
      </c>
      <c r="N384" s="4" t="s">
        <v>3</v>
      </c>
      <c r="O384" s="4">
        <v>2</v>
      </c>
      <c r="P384" s="4"/>
      <c r="Q384" s="4"/>
      <c r="R384" s="4"/>
      <c r="S384" s="4"/>
      <c r="T384" s="4"/>
      <c r="U384" s="4"/>
      <c r="V384" s="4"/>
      <c r="W384" s="4">
        <v>40388.19</v>
      </c>
      <c r="X384" s="4">
        <v>1</v>
      </c>
      <c r="Y384" s="4">
        <v>40388.19</v>
      </c>
      <c r="Z384" s="4"/>
      <c r="AA384" s="4"/>
      <c r="AB384" s="4"/>
    </row>
    <row r="385" spans="1:88" x14ac:dyDescent="0.2">
      <c r="A385" s="4">
        <v>50</v>
      </c>
      <c r="B385" s="4">
        <v>0</v>
      </c>
      <c r="C385" s="4">
        <v>0</v>
      </c>
      <c r="D385" s="4">
        <v>1</v>
      </c>
      <c r="E385" s="4">
        <v>232</v>
      </c>
      <c r="F385" s="4">
        <f>ROUND(Source!BC369,O385)</f>
        <v>0</v>
      </c>
      <c r="G385" s="4" t="s">
        <v>276</v>
      </c>
      <c r="H385" s="4" t="s">
        <v>277</v>
      </c>
      <c r="I385" s="4"/>
      <c r="J385" s="4"/>
      <c r="K385" s="4">
        <v>232</v>
      </c>
      <c r="L385" s="4">
        <v>15</v>
      </c>
      <c r="M385" s="4">
        <v>3</v>
      </c>
      <c r="N385" s="4" t="s">
        <v>3</v>
      </c>
      <c r="O385" s="4">
        <v>2</v>
      </c>
      <c r="P385" s="4"/>
      <c r="Q385" s="4"/>
      <c r="R385" s="4"/>
      <c r="S385" s="4"/>
      <c r="T385" s="4"/>
      <c r="U385" s="4"/>
      <c r="V385" s="4"/>
      <c r="W385" s="4">
        <v>0</v>
      </c>
      <c r="X385" s="4">
        <v>1</v>
      </c>
      <c r="Y385" s="4">
        <v>0</v>
      </c>
      <c r="Z385" s="4"/>
      <c r="AA385" s="4"/>
      <c r="AB385" s="4"/>
    </row>
    <row r="386" spans="1:88" x14ac:dyDescent="0.2">
      <c r="A386" s="4">
        <v>50</v>
      </c>
      <c r="B386" s="4">
        <v>0</v>
      </c>
      <c r="C386" s="4">
        <v>0</v>
      </c>
      <c r="D386" s="4">
        <v>1</v>
      </c>
      <c r="E386" s="4">
        <v>214</v>
      </c>
      <c r="F386" s="4">
        <f>ROUND(Source!AS369,O386)</f>
        <v>35845.040000000001</v>
      </c>
      <c r="G386" s="4" t="s">
        <v>278</v>
      </c>
      <c r="H386" s="4" t="s">
        <v>279</v>
      </c>
      <c r="I386" s="4"/>
      <c r="J386" s="4"/>
      <c r="K386" s="4">
        <v>214</v>
      </c>
      <c r="L386" s="4">
        <v>16</v>
      </c>
      <c r="M386" s="4">
        <v>3</v>
      </c>
      <c r="N386" s="4" t="s">
        <v>3</v>
      </c>
      <c r="O386" s="4">
        <v>2</v>
      </c>
      <c r="P386" s="4"/>
      <c r="Q386" s="4"/>
      <c r="R386" s="4"/>
      <c r="S386" s="4"/>
      <c r="T386" s="4"/>
      <c r="U386" s="4"/>
      <c r="V386" s="4"/>
      <c r="W386" s="4">
        <v>35845.040000000001</v>
      </c>
      <c r="X386" s="4">
        <v>1</v>
      </c>
      <c r="Y386" s="4">
        <v>35845.040000000001</v>
      </c>
      <c r="Z386" s="4"/>
      <c r="AA386" s="4"/>
      <c r="AB386" s="4"/>
    </row>
    <row r="387" spans="1:88" x14ac:dyDescent="0.2">
      <c r="A387" s="4">
        <v>50</v>
      </c>
      <c r="B387" s="4">
        <v>0</v>
      </c>
      <c r="C387" s="4">
        <v>0</v>
      </c>
      <c r="D387" s="4">
        <v>1</v>
      </c>
      <c r="E387" s="4">
        <v>215</v>
      </c>
      <c r="F387" s="4">
        <f>ROUND(Source!AT369,O387)</f>
        <v>80839.12</v>
      </c>
      <c r="G387" s="4" t="s">
        <v>280</v>
      </c>
      <c r="H387" s="4" t="s">
        <v>281</v>
      </c>
      <c r="I387" s="4"/>
      <c r="J387" s="4"/>
      <c r="K387" s="4">
        <v>215</v>
      </c>
      <c r="L387" s="4">
        <v>17</v>
      </c>
      <c r="M387" s="4">
        <v>3</v>
      </c>
      <c r="N387" s="4" t="s">
        <v>3</v>
      </c>
      <c r="O387" s="4">
        <v>2</v>
      </c>
      <c r="P387" s="4"/>
      <c r="Q387" s="4"/>
      <c r="R387" s="4"/>
      <c r="S387" s="4"/>
      <c r="T387" s="4"/>
      <c r="U387" s="4"/>
      <c r="V387" s="4"/>
      <c r="W387" s="4">
        <v>80839.12</v>
      </c>
      <c r="X387" s="4">
        <v>1</v>
      </c>
      <c r="Y387" s="4">
        <v>80839.12</v>
      </c>
      <c r="Z387" s="4"/>
      <c r="AA387" s="4"/>
      <c r="AB387" s="4"/>
    </row>
    <row r="388" spans="1:88" x14ac:dyDescent="0.2">
      <c r="A388" s="4">
        <v>50</v>
      </c>
      <c r="B388" s="4">
        <v>0</v>
      </c>
      <c r="C388" s="4">
        <v>0</v>
      </c>
      <c r="D388" s="4">
        <v>1</v>
      </c>
      <c r="E388" s="4">
        <v>217</v>
      </c>
      <c r="F388" s="4">
        <f>ROUND(Source!AU369,O388)</f>
        <v>0</v>
      </c>
      <c r="G388" s="4" t="s">
        <v>282</v>
      </c>
      <c r="H388" s="4" t="s">
        <v>283</v>
      </c>
      <c r="I388" s="4"/>
      <c r="J388" s="4"/>
      <c r="K388" s="4">
        <v>217</v>
      </c>
      <c r="L388" s="4">
        <v>18</v>
      </c>
      <c r="M388" s="4">
        <v>3</v>
      </c>
      <c r="N388" s="4" t="s">
        <v>3</v>
      </c>
      <c r="O388" s="4">
        <v>2</v>
      </c>
      <c r="P388" s="4"/>
      <c r="Q388" s="4"/>
      <c r="R388" s="4"/>
      <c r="S388" s="4"/>
      <c r="T388" s="4"/>
      <c r="U388" s="4"/>
      <c r="V388" s="4"/>
      <c r="W388" s="4">
        <v>0</v>
      </c>
      <c r="X388" s="4">
        <v>1</v>
      </c>
      <c r="Y388" s="4">
        <v>0</v>
      </c>
      <c r="Z388" s="4"/>
      <c r="AA388" s="4"/>
      <c r="AB388" s="4"/>
    </row>
    <row r="389" spans="1:88" x14ac:dyDescent="0.2">
      <c r="A389" s="4">
        <v>50</v>
      </c>
      <c r="B389" s="4">
        <v>0</v>
      </c>
      <c r="C389" s="4">
        <v>0</v>
      </c>
      <c r="D389" s="4">
        <v>1</v>
      </c>
      <c r="E389" s="4">
        <v>230</v>
      </c>
      <c r="F389" s="4">
        <f>ROUND(Source!BA369,O389)</f>
        <v>0</v>
      </c>
      <c r="G389" s="4" t="s">
        <v>284</v>
      </c>
      <c r="H389" s="4" t="s">
        <v>285</v>
      </c>
      <c r="I389" s="4"/>
      <c r="J389" s="4"/>
      <c r="K389" s="4">
        <v>230</v>
      </c>
      <c r="L389" s="4">
        <v>19</v>
      </c>
      <c r="M389" s="4">
        <v>3</v>
      </c>
      <c r="N389" s="4" t="s">
        <v>3</v>
      </c>
      <c r="O389" s="4">
        <v>2</v>
      </c>
      <c r="P389" s="4"/>
      <c r="Q389" s="4"/>
      <c r="R389" s="4"/>
      <c r="S389" s="4"/>
      <c r="T389" s="4"/>
      <c r="U389" s="4"/>
      <c r="V389" s="4"/>
      <c r="W389" s="4">
        <v>0</v>
      </c>
      <c r="X389" s="4">
        <v>1</v>
      </c>
      <c r="Y389" s="4">
        <v>0</v>
      </c>
      <c r="Z389" s="4"/>
      <c r="AA389" s="4"/>
      <c r="AB389" s="4"/>
    </row>
    <row r="390" spans="1:88" x14ac:dyDescent="0.2">
      <c r="A390" s="4">
        <v>50</v>
      </c>
      <c r="B390" s="4">
        <v>0</v>
      </c>
      <c r="C390" s="4">
        <v>0</v>
      </c>
      <c r="D390" s="4">
        <v>1</v>
      </c>
      <c r="E390" s="4">
        <v>206</v>
      </c>
      <c r="F390" s="4">
        <f>ROUND(Source!T369,O390)</f>
        <v>0</v>
      </c>
      <c r="G390" s="4" t="s">
        <v>286</v>
      </c>
      <c r="H390" s="4" t="s">
        <v>287</v>
      </c>
      <c r="I390" s="4"/>
      <c r="J390" s="4"/>
      <c r="K390" s="4">
        <v>206</v>
      </c>
      <c r="L390" s="4">
        <v>20</v>
      </c>
      <c r="M390" s="4">
        <v>3</v>
      </c>
      <c r="N390" s="4" t="s">
        <v>3</v>
      </c>
      <c r="O390" s="4">
        <v>2</v>
      </c>
      <c r="P390" s="4"/>
      <c r="Q390" s="4"/>
      <c r="R390" s="4"/>
      <c r="S390" s="4"/>
      <c r="T390" s="4"/>
      <c r="U390" s="4"/>
      <c r="V390" s="4"/>
      <c r="W390" s="4">
        <v>0</v>
      </c>
      <c r="X390" s="4">
        <v>1</v>
      </c>
      <c r="Y390" s="4">
        <v>0</v>
      </c>
      <c r="Z390" s="4"/>
      <c r="AA390" s="4"/>
      <c r="AB390" s="4"/>
    </row>
    <row r="391" spans="1:88" x14ac:dyDescent="0.2">
      <c r="A391" s="4">
        <v>50</v>
      </c>
      <c r="B391" s="4">
        <v>0</v>
      </c>
      <c r="C391" s="4">
        <v>0</v>
      </c>
      <c r="D391" s="4">
        <v>1</v>
      </c>
      <c r="E391" s="4">
        <v>207</v>
      </c>
      <c r="F391" s="4">
        <f>ROUND(Source!U369,O391)</f>
        <v>78.188400000000001</v>
      </c>
      <c r="G391" s="4" t="s">
        <v>288</v>
      </c>
      <c r="H391" s="4" t="s">
        <v>289</v>
      </c>
      <c r="I391" s="4"/>
      <c r="J391" s="4"/>
      <c r="K391" s="4">
        <v>207</v>
      </c>
      <c r="L391" s="4">
        <v>21</v>
      </c>
      <c r="M391" s="4">
        <v>3</v>
      </c>
      <c r="N391" s="4" t="s">
        <v>3</v>
      </c>
      <c r="O391" s="4">
        <v>7</v>
      </c>
      <c r="P391" s="4"/>
      <c r="Q391" s="4"/>
      <c r="R391" s="4"/>
      <c r="S391" s="4"/>
      <c r="T391" s="4"/>
      <c r="U391" s="4"/>
      <c r="V391" s="4"/>
      <c r="W391" s="4">
        <v>78.188400000000001</v>
      </c>
      <c r="X391" s="4">
        <v>1</v>
      </c>
      <c r="Y391" s="4">
        <v>78.188400000000001</v>
      </c>
      <c r="Z391" s="4"/>
      <c r="AA391" s="4"/>
      <c r="AB391" s="4"/>
    </row>
    <row r="392" spans="1:88" x14ac:dyDescent="0.2">
      <c r="A392" s="4">
        <v>50</v>
      </c>
      <c r="B392" s="4">
        <v>0</v>
      </c>
      <c r="C392" s="4">
        <v>0</v>
      </c>
      <c r="D392" s="4">
        <v>1</v>
      </c>
      <c r="E392" s="4">
        <v>208</v>
      </c>
      <c r="F392" s="4">
        <f>ROUND(Source!V369,O392)</f>
        <v>6.2202000000000002</v>
      </c>
      <c r="G392" s="4" t="s">
        <v>290</v>
      </c>
      <c r="H392" s="4" t="s">
        <v>291</v>
      </c>
      <c r="I392" s="4"/>
      <c r="J392" s="4"/>
      <c r="K392" s="4">
        <v>208</v>
      </c>
      <c r="L392" s="4">
        <v>22</v>
      </c>
      <c r="M392" s="4">
        <v>3</v>
      </c>
      <c r="N392" s="4" t="s">
        <v>3</v>
      </c>
      <c r="O392" s="4">
        <v>7</v>
      </c>
      <c r="P392" s="4"/>
      <c r="Q392" s="4"/>
      <c r="R392" s="4"/>
      <c r="S392" s="4"/>
      <c r="T392" s="4"/>
      <c r="U392" s="4"/>
      <c r="V392" s="4"/>
      <c r="W392" s="4">
        <v>6.2202000000000002</v>
      </c>
      <c r="X392" s="4">
        <v>1</v>
      </c>
      <c r="Y392" s="4">
        <v>6.2202000000000002</v>
      </c>
      <c r="Z392" s="4"/>
      <c r="AA392" s="4"/>
      <c r="AB392" s="4"/>
    </row>
    <row r="393" spans="1:88" x14ac:dyDescent="0.2">
      <c r="A393" s="4">
        <v>50</v>
      </c>
      <c r="B393" s="4">
        <v>0</v>
      </c>
      <c r="C393" s="4">
        <v>0</v>
      </c>
      <c r="D393" s="4">
        <v>1</v>
      </c>
      <c r="E393" s="4">
        <v>209</v>
      </c>
      <c r="F393" s="4">
        <f>ROUND(Source!W369,O393)</f>
        <v>0</v>
      </c>
      <c r="G393" s="4" t="s">
        <v>292</v>
      </c>
      <c r="H393" s="4" t="s">
        <v>293</v>
      </c>
      <c r="I393" s="4"/>
      <c r="J393" s="4"/>
      <c r="K393" s="4">
        <v>209</v>
      </c>
      <c r="L393" s="4">
        <v>23</v>
      </c>
      <c r="M393" s="4">
        <v>3</v>
      </c>
      <c r="N393" s="4" t="s">
        <v>3</v>
      </c>
      <c r="O393" s="4">
        <v>2</v>
      </c>
      <c r="P393" s="4"/>
      <c r="Q393" s="4"/>
      <c r="R393" s="4"/>
      <c r="S393" s="4"/>
      <c r="T393" s="4"/>
      <c r="U393" s="4"/>
      <c r="V393" s="4"/>
      <c r="W393" s="4">
        <v>0</v>
      </c>
      <c r="X393" s="4">
        <v>1</v>
      </c>
      <c r="Y393" s="4">
        <v>0</v>
      </c>
      <c r="Z393" s="4"/>
      <c r="AA393" s="4"/>
      <c r="AB393" s="4"/>
    </row>
    <row r="394" spans="1:88" x14ac:dyDescent="0.2">
      <c r="A394" s="4">
        <v>50</v>
      </c>
      <c r="B394" s="4">
        <v>0</v>
      </c>
      <c r="C394" s="4">
        <v>0</v>
      </c>
      <c r="D394" s="4">
        <v>1</v>
      </c>
      <c r="E394" s="4">
        <v>233</v>
      </c>
      <c r="F394" s="4">
        <f>ROUND(Source!BD369,O394)</f>
        <v>0</v>
      </c>
      <c r="G394" s="4" t="s">
        <v>294</v>
      </c>
      <c r="H394" s="4" t="s">
        <v>295</v>
      </c>
      <c r="I394" s="4"/>
      <c r="J394" s="4"/>
      <c r="K394" s="4">
        <v>233</v>
      </c>
      <c r="L394" s="4">
        <v>24</v>
      </c>
      <c r="M394" s="4">
        <v>3</v>
      </c>
      <c r="N394" s="4" t="s">
        <v>3</v>
      </c>
      <c r="O394" s="4">
        <v>2</v>
      </c>
      <c r="P394" s="4"/>
      <c r="Q394" s="4"/>
      <c r="R394" s="4"/>
      <c r="S394" s="4"/>
      <c r="T394" s="4"/>
      <c r="U394" s="4"/>
      <c r="V394" s="4"/>
      <c r="W394" s="4">
        <v>0</v>
      </c>
      <c r="X394" s="4">
        <v>1</v>
      </c>
      <c r="Y394" s="4">
        <v>0</v>
      </c>
      <c r="Z394" s="4"/>
      <c r="AA394" s="4"/>
      <c r="AB394" s="4"/>
    </row>
    <row r="395" spans="1:88" x14ac:dyDescent="0.2">
      <c r="A395" s="4">
        <v>50</v>
      </c>
      <c r="B395" s="4">
        <v>0</v>
      </c>
      <c r="C395" s="4">
        <v>0</v>
      </c>
      <c r="D395" s="4">
        <v>1</v>
      </c>
      <c r="E395" s="4">
        <v>210</v>
      </c>
      <c r="F395" s="4">
        <f>ROUND(Source!X369,O395)</f>
        <v>42657.8</v>
      </c>
      <c r="G395" s="4" t="s">
        <v>296</v>
      </c>
      <c r="H395" s="4" t="s">
        <v>297</v>
      </c>
      <c r="I395" s="4"/>
      <c r="J395" s="4"/>
      <c r="K395" s="4">
        <v>210</v>
      </c>
      <c r="L395" s="4">
        <v>25</v>
      </c>
      <c r="M395" s="4">
        <v>3</v>
      </c>
      <c r="N395" s="4" t="s">
        <v>3</v>
      </c>
      <c r="O395" s="4">
        <v>2</v>
      </c>
      <c r="P395" s="4"/>
      <c r="Q395" s="4"/>
      <c r="R395" s="4"/>
      <c r="S395" s="4"/>
      <c r="T395" s="4"/>
      <c r="U395" s="4"/>
      <c r="V395" s="4"/>
      <c r="W395" s="4">
        <v>42657.8</v>
      </c>
      <c r="X395" s="4">
        <v>1</v>
      </c>
      <c r="Y395" s="4">
        <v>42657.8</v>
      </c>
      <c r="Z395" s="4"/>
      <c r="AA395" s="4"/>
      <c r="AB395" s="4"/>
    </row>
    <row r="396" spans="1:88" x14ac:dyDescent="0.2">
      <c r="A396" s="4">
        <v>50</v>
      </c>
      <c r="B396" s="4">
        <v>0</v>
      </c>
      <c r="C396" s="4">
        <v>0</v>
      </c>
      <c r="D396" s="4">
        <v>1</v>
      </c>
      <c r="E396" s="4">
        <v>211</v>
      </c>
      <c r="F396" s="4">
        <f>ROUND(Source!Y369,O396)</f>
        <v>24494.37</v>
      </c>
      <c r="G396" s="4" t="s">
        <v>298</v>
      </c>
      <c r="H396" s="4" t="s">
        <v>299</v>
      </c>
      <c r="I396" s="4"/>
      <c r="J396" s="4"/>
      <c r="K396" s="4">
        <v>211</v>
      </c>
      <c r="L396" s="4">
        <v>26</v>
      </c>
      <c r="M396" s="4">
        <v>3</v>
      </c>
      <c r="N396" s="4" t="s">
        <v>3</v>
      </c>
      <c r="O396" s="4">
        <v>2</v>
      </c>
      <c r="P396" s="4"/>
      <c r="Q396" s="4"/>
      <c r="R396" s="4"/>
      <c r="S396" s="4"/>
      <c r="T396" s="4"/>
      <c r="U396" s="4"/>
      <c r="V396" s="4"/>
      <c r="W396" s="4">
        <v>24494.37</v>
      </c>
      <c r="X396" s="4">
        <v>1</v>
      </c>
      <c r="Y396" s="4">
        <v>24494.37</v>
      </c>
      <c r="Z396" s="4"/>
      <c r="AA396" s="4"/>
      <c r="AB396" s="4"/>
    </row>
    <row r="397" spans="1:88" x14ac:dyDescent="0.2">
      <c r="A397" s="4">
        <v>50</v>
      </c>
      <c r="B397" s="4">
        <v>0</v>
      </c>
      <c r="C397" s="4">
        <v>0</v>
      </c>
      <c r="D397" s="4">
        <v>1</v>
      </c>
      <c r="E397" s="4">
        <v>224</v>
      </c>
      <c r="F397" s="4">
        <f>ROUND(Source!AR369,O397)</f>
        <v>116684.16</v>
      </c>
      <c r="G397" s="4" t="s">
        <v>300</v>
      </c>
      <c r="H397" s="4" t="s">
        <v>301</v>
      </c>
      <c r="I397" s="4"/>
      <c r="J397" s="4"/>
      <c r="K397" s="4">
        <v>224</v>
      </c>
      <c r="L397" s="4">
        <v>27</v>
      </c>
      <c r="M397" s="4">
        <v>3</v>
      </c>
      <c r="N397" s="4" t="s">
        <v>3</v>
      </c>
      <c r="O397" s="4">
        <v>2</v>
      </c>
      <c r="P397" s="4"/>
      <c r="Q397" s="4"/>
      <c r="R397" s="4"/>
      <c r="S397" s="4"/>
      <c r="T397" s="4"/>
      <c r="U397" s="4"/>
      <c r="V397" s="4"/>
      <c r="W397" s="4">
        <v>116684.16</v>
      </c>
      <c r="X397" s="4">
        <v>1</v>
      </c>
      <c r="Y397" s="4">
        <v>116684.16</v>
      </c>
      <c r="Z397" s="4"/>
      <c r="AA397" s="4"/>
      <c r="AB397" s="4"/>
    </row>
    <row r="399" spans="1:88" x14ac:dyDescent="0.2">
      <c r="A399" s="1">
        <v>5</v>
      </c>
      <c r="B399" s="1">
        <v>1</v>
      </c>
      <c r="C399" s="1"/>
      <c r="D399" s="1">
        <f>ROW(A403)</f>
        <v>403</v>
      </c>
      <c r="E399" s="1"/>
      <c r="F399" s="1" t="s">
        <v>16</v>
      </c>
      <c r="G399" s="1" t="s">
        <v>16</v>
      </c>
      <c r="H399" s="1" t="s">
        <v>3</v>
      </c>
      <c r="I399" s="1">
        <v>0</v>
      </c>
      <c r="J399" s="1"/>
      <c r="K399" s="1">
        <v>0</v>
      </c>
      <c r="L399" s="1"/>
      <c r="M399" s="1" t="s">
        <v>3</v>
      </c>
      <c r="N399" s="1"/>
      <c r="O399" s="1"/>
      <c r="P399" s="1"/>
      <c r="Q399" s="1"/>
      <c r="R399" s="1"/>
      <c r="S399" s="1">
        <v>0</v>
      </c>
      <c r="T399" s="1"/>
      <c r="U399" s="1" t="s">
        <v>3</v>
      </c>
      <c r="V399" s="1">
        <v>0</v>
      </c>
      <c r="W399" s="1"/>
      <c r="X399" s="1"/>
      <c r="Y399" s="1"/>
      <c r="Z399" s="1"/>
      <c r="AA399" s="1"/>
      <c r="AB399" s="1" t="s">
        <v>3</v>
      </c>
      <c r="AC399" s="1" t="s">
        <v>3</v>
      </c>
      <c r="AD399" s="1" t="s">
        <v>3</v>
      </c>
      <c r="AE399" s="1" t="s">
        <v>3</v>
      </c>
      <c r="AF399" s="1" t="s">
        <v>3</v>
      </c>
      <c r="AG399" s="1" t="s">
        <v>3</v>
      </c>
      <c r="AH399" s="1"/>
      <c r="AI399" s="1"/>
      <c r="AJ399" s="1"/>
      <c r="AK399" s="1"/>
      <c r="AL399" s="1"/>
      <c r="AM399" s="1"/>
      <c r="AN399" s="1"/>
      <c r="AO399" s="1"/>
      <c r="AP399" s="1" t="s">
        <v>3</v>
      </c>
      <c r="AQ399" s="1" t="s">
        <v>3</v>
      </c>
      <c r="AR399" s="1" t="s">
        <v>3</v>
      </c>
      <c r="AS399" s="1"/>
      <c r="AT399" s="1"/>
      <c r="AU399" s="1"/>
      <c r="AV399" s="1"/>
      <c r="AW399" s="1"/>
      <c r="AX399" s="1"/>
      <c r="AY399" s="1"/>
      <c r="AZ399" s="1" t="s">
        <v>3</v>
      </c>
      <c r="BA399" s="1"/>
      <c r="BB399" s="1" t="s">
        <v>3</v>
      </c>
      <c r="BC399" s="1" t="s">
        <v>3</v>
      </c>
      <c r="BD399" s="1" t="s">
        <v>3</v>
      </c>
      <c r="BE399" s="1" t="s">
        <v>3</v>
      </c>
      <c r="BF399" s="1" t="s">
        <v>3</v>
      </c>
      <c r="BG399" s="1" t="s">
        <v>3</v>
      </c>
      <c r="BH399" s="1" t="s">
        <v>3</v>
      </c>
      <c r="BI399" s="1" t="s">
        <v>3</v>
      </c>
      <c r="BJ399" s="1" t="s">
        <v>3</v>
      </c>
      <c r="BK399" s="1" t="s">
        <v>3</v>
      </c>
      <c r="BL399" s="1" t="s">
        <v>3</v>
      </c>
      <c r="BM399" s="1" t="s">
        <v>3</v>
      </c>
      <c r="BN399" s="1" t="s">
        <v>3</v>
      </c>
      <c r="BO399" s="1" t="s">
        <v>3</v>
      </c>
      <c r="BP399" s="1" t="s">
        <v>3</v>
      </c>
      <c r="BQ399" s="1"/>
      <c r="BR399" s="1"/>
      <c r="BS399" s="1"/>
      <c r="BT399" s="1"/>
      <c r="BU399" s="1"/>
      <c r="BV399" s="1"/>
      <c r="BW399" s="1"/>
      <c r="BX399" s="1">
        <v>0</v>
      </c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>
        <v>0</v>
      </c>
    </row>
    <row r="401" spans="1:206" x14ac:dyDescent="0.2">
      <c r="A401" s="2">
        <v>52</v>
      </c>
      <c r="B401" s="2">
        <f t="shared" ref="B401:G401" si="262">B403</f>
        <v>1</v>
      </c>
      <c r="C401" s="2">
        <f t="shared" si="262"/>
        <v>5</v>
      </c>
      <c r="D401" s="2">
        <f t="shared" si="262"/>
        <v>399</v>
      </c>
      <c r="E401" s="2">
        <f t="shared" si="262"/>
        <v>0</v>
      </c>
      <c r="F401" s="2" t="str">
        <f t="shared" si="262"/>
        <v>Новый подраздел</v>
      </c>
      <c r="G401" s="2" t="str">
        <f t="shared" si="262"/>
        <v>Новый подраздел</v>
      </c>
      <c r="H401" s="2"/>
      <c r="I401" s="2"/>
      <c r="J401" s="2"/>
      <c r="K401" s="2"/>
      <c r="L401" s="2"/>
      <c r="M401" s="2"/>
      <c r="N401" s="2"/>
      <c r="O401" s="2">
        <f t="shared" ref="O401:AT401" si="263">O403</f>
        <v>0</v>
      </c>
      <c r="P401" s="2">
        <f t="shared" si="263"/>
        <v>0</v>
      </c>
      <c r="Q401" s="2">
        <f t="shared" si="263"/>
        <v>0</v>
      </c>
      <c r="R401" s="2">
        <f t="shared" si="263"/>
        <v>0</v>
      </c>
      <c r="S401" s="2">
        <f t="shared" si="263"/>
        <v>0</v>
      </c>
      <c r="T401" s="2">
        <f t="shared" si="263"/>
        <v>0</v>
      </c>
      <c r="U401" s="2">
        <f t="shared" si="263"/>
        <v>0</v>
      </c>
      <c r="V401" s="2">
        <f t="shared" si="263"/>
        <v>0</v>
      </c>
      <c r="W401" s="2">
        <f t="shared" si="263"/>
        <v>0</v>
      </c>
      <c r="X401" s="2">
        <f t="shared" si="263"/>
        <v>0</v>
      </c>
      <c r="Y401" s="2">
        <f t="shared" si="263"/>
        <v>0</v>
      </c>
      <c r="Z401" s="2">
        <f t="shared" si="263"/>
        <v>0</v>
      </c>
      <c r="AA401" s="2">
        <f t="shared" si="263"/>
        <v>0</v>
      </c>
      <c r="AB401" s="2">
        <f t="shared" si="263"/>
        <v>0</v>
      </c>
      <c r="AC401" s="2">
        <f t="shared" si="263"/>
        <v>0</v>
      </c>
      <c r="AD401" s="2">
        <f t="shared" si="263"/>
        <v>0</v>
      </c>
      <c r="AE401" s="2">
        <f t="shared" si="263"/>
        <v>0</v>
      </c>
      <c r="AF401" s="2">
        <f t="shared" si="263"/>
        <v>0</v>
      </c>
      <c r="AG401" s="2">
        <f t="shared" si="263"/>
        <v>0</v>
      </c>
      <c r="AH401" s="2">
        <f t="shared" si="263"/>
        <v>0</v>
      </c>
      <c r="AI401" s="2">
        <f t="shared" si="263"/>
        <v>0</v>
      </c>
      <c r="AJ401" s="2">
        <f t="shared" si="263"/>
        <v>0</v>
      </c>
      <c r="AK401" s="2">
        <f t="shared" si="263"/>
        <v>0</v>
      </c>
      <c r="AL401" s="2">
        <f t="shared" si="263"/>
        <v>0</v>
      </c>
      <c r="AM401" s="2">
        <f t="shared" si="263"/>
        <v>0</v>
      </c>
      <c r="AN401" s="2">
        <f t="shared" si="263"/>
        <v>0</v>
      </c>
      <c r="AO401" s="2">
        <f t="shared" si="263"/>
        <v>0</v>
      </c>
      <c r="AP401" s="2">
        <f t="shared" si="263"/>
        <v>0</v>
      </c>
      <c r="AQ401" s="2">
        <f t="shared" si="263"/>
        <v>0</v>
      </c>
      <c r="AR401" s="2">
        <f t="shared" si="263"/>
        <v>0</v>
      </c>
      <c r="AS401" s="2">
        <f t="shared" si="263"/>
        <v>0</v>
      </c>
      <c r="AT401" s="2">
        <f t="shared" si="263"/>
        <v>0</v>
      </c>
      <c r="AU401" s="2">
        <f t="shared" ref="AU401:BZ401" si="264">AU403</f>
        <v>0</v>
      </c>
      <c r="AV401" s="2">
        <f t="shared" si="264"/>
        <v>0</v>
      </c>
      <c r="AW401" s="2">
        <f t="shared" si="264"/>
        <v>0</v>
      </c>
      <c r="AX401" s="2">
        <f t="shared" si="264"/>
        <v>0</v>
      </c>
      <c r="AY401" s="2">
        <f t="shared" si="264"/>
        <v>0</v>
      </c>
      <c r="AZ401" s="2">
        <f t="shared" si="264"/>
        <v>0</v>
      </c>
      <c r="BA401" s="2">
        <f t="shared" si="264"/>
        <v>0</v>
      </c>
      <c r="BB401" s="2">
        <f t="shared" si="264"/>
        <v>0</v>
      </c>
      <c r="BC401" s="2">
        <f t="shared" si="264"/>
        <v>0</v>
      </c>
      <c r="BD401" s="2">
        <f t="shared" si="264"/>
        <v>0</v>
      </c>
      <c r="BE401" s="2">
        <f t="shared" si="264"/>
        <v>0</v>
      </c>
      <c r="BF401" s="2">
        <f t="shared" si="264"/>
        <v>0</v>
      </c>
      <c r="BG401" s="2">
        <f t="shared" si="264"/>
        <v>0</v>
      </c>
      <c r="BH401" s="2">
        <f t="shared" si="264"/>
        <v>0</v>
      </c>
      <c r="BI401" s="2">
        <f t="shared" si="264"/>
        <v>0</v>
      </c>
      <c r="BJ401" s="2">
        <f t="shared" si="264"/>
        <v>0</v>
      </c>
      <c r="BK401" s="2">
        <f t="shared" si="264"/>
        <v>0</v>
      </c>
      <c r="BL401" s="2">
        <f t="shared" si="264"/>
        <v>0</v>
      </c>
      <c r="BM401" s="2">
        <f t="shared" si="264"/>
        <v>0</v>
      </c>
      <c r="BN401" s="2">
        <f t="shared" si="264"/>
        <v>0</v>
      </c>
      <c r="BO401" s="2">
        <f t="shared" si="264"/>
        <v>0</v>
      </c>
      <c r="BP401" s="2">
        <f t="shared" si="264"/>
        <v>0</v>
      </c>
      <c r="BQ401" s="2">
        <f t="shared" si="264"/>
        <v>0</v>
      </c>
      <c r="BR401" s="2">
        <f t="shared" si="264"/>
        <v>0</v>
      </c>
      <c r="BS401" s="2">
        <f t="shared" si="264"/>
        <v>0</v>
      </c>
      <c r="BT401" s="2">
        <f t="shared" si="264"/>
        <v>0</v>
      </c>
      <c r="BU401" s="2">
        <f t="shared" si="264"/>
        <v>0</v>
      </c>
      <c r="BV401" s="2">
        <f t="shared" si="264"/>
        <v>0</v>
      </c>
      <c r="BW401" s="2">
        <f t="shared" si="264"/>
        <v>0</v>
      </c>
      <c r="BX401" s="2">
        <f t="shared" si="264"/>
        <v>0</v>
      </c>
      <c r="BY401" s="2">
        <f t="shared" si="264"/>
        <v>0</v>
      </c>
      <c r="BZ401" s="2">
        <f t="shared" si="264"/>
        <v>0</v>
      </c>
      <c r="CA401" s="2">
        <f t="shared" ref="CA401:DF401" si="265">CA403</f>
        <v>0</v>
      </c>
      <c r="CB401" s="2">
        <f t="shared" si="265"/>
        <v>0</v>
      </c>
      <c r="CC401" s="2">
        <f t="shared" si="265"/>
        <v>0</v>
      </c>
      <c r="CD401" s="2">
        <f t="shared" si="265"/>
        <v>0</v>
      </c>
      <c r="CE401" s="2">
        <f t="shared" si="265"/>
        <v>0</v>
      </c>
      <c r="CF401" s="2">
        <f t="shared" si="265"/>
        <v>0</v>
      </c>
      <c r="CG401" s="2">
        <f t="shared" si="265"/>
        <v>0</v>
      </c>
      <c r="CH401" s="2">
        <f t="shared" si="265"/>
        <v>0</v>
      </c>
      <c r="CI401" s="2">
        <f t="shared" si="265"/>
        <v>0</v>
      </c>
      <c r="CJ401" s="2">
        <f t="shared" si="265"/>
        <v>0</v>
      </c>
      <c r="CK401" s="2">
        <f t="shared" si="265"/>
        <v>0</v>
      </c>
      <c r="CL401" s="2">
        <f t="shared" si="265"/>
        <v>0</v>
      </c>
      <c r="CM401" s="2">
        <f t="shared" si="265"/>
        <v>0</v>
      </c>
      <c r="CN401" s="2">
        <f t="shared" si="265"/>
        <v>0</v>
      </c>
      <c r="CO401" s="2">
        <f t="shared" si="265"/>
        <v>0</v>
      </c>
      <c r="CP401" s="2">
        <f t="shared" si="265"/>
        <v>0</v>
      </c>
      <c r="CQ401" s="2">
        <f t="shared" si="265"/>
        <v>0</v>
      </c>
      <c r="CR401" s="2">
        <f t="shared" si="265"/>
        <v>0</v>
      </c>
      <c r="CS401" s="2">
        <f t="shared" si="265"/>
        <v>0</v>
      </c>
      <c r="CT401" s="2">
        <f t="shared" si="265"/>
        <v>0</v>
      </c>
      <c r="CU401" s="2">
        <f t="shared" si="265"/>
        <v>0</v>
      </c>
      <c r="CV401" s="2">
        <f t="shared" si="265"/>
        <v>0</v>
      </c>
      <c r="CW401" s="2">
        <f t="shared" si="265"/>
        <v>0</v>
      </c>
      <c r="CX401" s="2">
        <f t="shared" si="265"/>
        <v>0</v>
      </c>
      <c r="CY401" s="2">
        <f t="shared" si="265"/>
        <v>0</v>
      </c>
      <c r="CZ401" s="2">
        <f t="shared" si="265"/>
        <v>0</v>
      </c>
      <c r="DA401" s="2">
        <f t="shared" si="265"/>
        <v>0</v>
      </c>
      <c r="DB401" s="2">
        <f t="shared" si="265"/>
        <v>0</v>
      </c>
      <c r="DC401" s="2">
        <f t="shared" si="265"/>
        <v>0</v>
      </c>
      <c r="DD401" s="2">
        <f t="shared" si="265"/>
        <v>0</v>
      </c>
      <c r="DE401" s="2">
        <f t="shared" si="265"/>
        <v>0</v>
      </c>
      <c r="DF401" s="2">
        <f t="shared" si="265"/>
        <v>0</v>
      </c>
      <c r="DG401" s="3">
        <f t="shared" ref="DG401:EL401" si="266">DG403</f>
        <v>0</v>
      </c>
      <c r="DH401" s="3">
        <f t="shared" si="266"/>
        <v>0</v>
      </c>
      <c r="DI401" s="3">
        <f t="shared" si="266"/>
        <v>0</v>
      </c>
      <c r="DJ401" s="3">
        <f t="shared" si="266"/>
        <v>0</v>
      </c>
      <c r="DK401" s="3">
        <f t="shared" si="266"/>
        <v>0</v>
      </c>
      <c r="DL401" s="3">
        <f t="shared" si="266"/>
        <v>0</v>
      </c>
      <c r="DM401" s="3">
        <f t="shared" si="266"/>
        <v>0</v>
      </c>
      <c r="DN401" s="3">
        <f t="shared" si="266"/>
        <v>0</v>
      </c>
      <c r="DO401" s="3">
        <f t="shared" si="266"/>
        <v>0</v>
      </c>
      <c r="DP401" s="3">
        <f t="shared" si="266"/>
        <v>0</v>
      </c>
      <c r="DQ401" s="3">
        <f t="shared" si="266"/>
        <v>0</v>
      </c>
      <c r="DR401" s="3">
        <f t="shared" si="266"/>
        <v>0</v>
      </c>
      <c r="DS401" s="3">
        <f t="shared" si="266"/>
        <v>0</v>
      </c>
      <c r="DT401" s="3">
        <f t="shared" si="266"/>
        <v>0</v>
      </c>
      <c r="DU401" s="3">
        <f t="shared" si="266"/>
        <v>0</v>
      </c>
      <c r="DV401" s="3">
        <f t="shared" si="266"/>
        <v>0</v>
      </c>
      <c r="DW401" s="3">
        <f t="shared" si="266"/>
        <v>0</v>
      </c>
      <c r="DX401" s="3">
        <f t="shared" si="266"/>
        <v>0</v>
      </c>
      <c r="DY401" s="3">
        <f t="shared" si="266"/>
        <v>0</v>
      </c>
      <c r="DZ401" s="3">
        <f t="shared" si="266"/>
        <v>0</v>
      </c>
      <c r="EA401" s="3">
        <f t="shared" si="266"/>
        <v>0</v>
      </c>
      <c r="EB401" s="3">
        <f t="shared" si="266"/>
        <v>0</v>
      </c>
      <c r="EC401" s="3">
        <f t="shared" si="266"/>
        <v>0</v>
      </c>
      <c r="ED401" s="3">
        <f t="shared" si="266"/>
        <v>0</v>
      </c>
      <c r="EE401" s="3">
        <f t="shared" si="266"/>
        <v>0</v>
      </c>
      <c r="EF401" s="3">
        <f t="shared" si="266"/>
        <v>0</v>
      </c>
      <c r="EG401" s="3">
        <f t="shared" si="266"/>
        <v>0</v>
      </c>
      <c r="EH401" s="3">
        <f t="shared" si="266"/>
        <v>0</v>
      </c>
      <c r="EI401" s="3">
        <f t="shared" si="266"/>
        <v>0</v>
      </c>
      <c r="EJ401" s="3">
        <f t="shared" si="266"/>
        <v>0</v>
      </c>
      <c r="EK401" s="3">
        <f t="shared" si="266"/>
        <v>0</v>
      </c>
      <c r="EL401" s="3">
        <f t="shared" si="266"/>
        <v>0</v>
      </c>
      <c r="EM401" s="3">
        <f t="shared" ref="EM401:FR401" si="267">EM403</f>
        <v>0</v>
      </c>
      <c r="EN401" s="3">
        <f t="shared" si="267"/>
        <v>0</v>
      </c>
      <c r="EO401" s="3">
        <f t="shared" si="267"/>
        <v>0</v>
      </c>
      <c r="EP401" s="3">
        <f t="shared" si="267"/>
        <v>0</v>
      </c>
      <c r="EQ401" s="3">
        <f t="shared" si="267"/>
        <v>0</v>
      </c>
      <c r="ER401" s="3">
        <f t="shared" si="267"/>
        <v>0</v>
      </c>
      <c r="ES401" s="3">
        <f t="shared" si="267"/>
        <v>0</v>
      </c>
      <c r="ET401" s="3">
        <f t="shared" si="267"/>
        <v>0</v>
      </c>
      <c r="EU401" s="3">
        <f t="shared" si="267"/>
        <v>0</v>
      </c>
      <c r="EV401" s="3">
        <f t="shared" si="267"/>
        <v>0</v>
      </c>
      <c r="EW401" s="3">
        <f t="shared" si="267"/>
        <v>0</v>
      </c>
      <c r="EX401" s="3">
        <f t="shared" si="267"/>
        <v>0</v>
      </c>
      <c r="EY401" s="3">
        <f t="shared" si="267"/>
        <v>0</v>
      </c>
      <c r="EZ401" s="3">
        <f t="shared" si="267"/>
        <v>0</v>
      </c>
      <c r="FA401" s="3">
        <f t="shared" si="267"/>
        <v>0</v>
      </c>
      <c r="FB401" s="3">
        <f t="shared" si="267"/>
        <v>0</v>
      </c>
      <c r="FC401" s="3">
        <f t="shared" si="267"/>
        <v>0</v>
      </c>
      <c r="FD401" s="3">
        <f t="shared" si="267"/>
        <v>0</v>
      </c>
      <c r="FE401" s="3">
        <f t="shared" si="267"/>
        <v>0</v>
      </c>
      <c r="FF401" s="3">
        <f t="shared" si="267"/>
        <v>0</v>
      </c>
      <c r="FG401" s="3">
        <f t="shared" si="267"/>
        <v>0</v>
      </c>
      <c r="FH401" s="3">
        <f t="shared" si="267"/>
        <v>0</v>
      </c>
      <c r="FI401" s="3">
        <f t="shared" si="267"/>
        <v>0</v>
      </c>
      <c r="FJ401" s="3">
        <f t="shared" si="267"/>
        <v>0</v>
      </c>
      <c r="FK401" s="3">
        <f t="shared" si="267"/>
        <v>0</v>
      </c>
      <c r="FL401" s="3">
        <f t="shared" si="267"/>
        <v>0</v>
      </c>
      <c r="FM401" s="3">
        <f t="shared" si="267"/>
        <v>0</v>
      </c>
      <c r="FN401" s="3">
        <f t="shared" si="267"/>
        <v>0</v>
      </c>
      <c r="FO401" s="3">
        <f t="shared" si="267"/>
        <v>0</v>
      </c>
      <c r="FP401" s="3">
        <f t="shared" si="267"/>
        <v>0</v>
      </c>
      <c r="FQ401" s="3">
        <f t="shared" si="267"/>
        <v>0</v>
      </c>
      <c r="FR401" s="3">
        <f t="shared" si="267"/>
        <v>0</v>
      </c>
      <c r="FS401" s="3">
        <f t="shared" ref="FS401:GX401" si="268">FS403</f>
        <v>0</v>
      </c>
      <c r="FT401" s="3">
        <f t="shared" si="268"/>
        <v>0</v>
      </c>
      <c r="FU401" s="3">
        <f t="shared" si="268"/>
        <v>0</v>
      </c>
      <c r="FV401" s="3">
        <f t="shared" si="268"/>
        <v>0</v>
      </c>
      <c r="FW401" s="3">
        <f t="shared" si="268"/>
        <v>0</v>
      </c>
      <c r="FX401" s="3">
        <f t="shared" si="268"/>
        <v>0</v>
      </c>
      <c r="FY401" s="3">
        <f t="shared" si="268"/>
        <v>0</v>
      </c>
      <c r="FZ401" s="3">
        <f t="shared" si="268"/>
        <v>0</v>
      </c>
      <c r="GA401" s="3">
        <f t="shared" si="268"/>
        <v>0</v>
      </c>
      <c r="GB401" s="3">
        <f t="shared" si="268"/>
        <v>0</v>
      </c>
      <c r="GC401" s="3">
        <f t="shared" si="268"/>
        <v>0</v>
      </c>
      <c r="GD401" s="3">
        <f t="shared" si="268"/>
        <v>0</v>
      </c>
      <c r="GE401" s="3">
        <f t="shared" si="268"/>
        <v>0</v>
      </c>
      <c r="GF401" s="3">
        <f t="shared" si="268"/>
        <v>0</v>
      </c>
      <c r="GG401" s="3">
        <f t="shared" si="268"/>
        <v>0</v>
      </c>
      <c r="GH401" s="3">
        <f t="shared" si="268"/>
        <v>0</v>
      </c>
      <c r="GI401" s="3">
        <f t="shared" si="268"/>
        <v>0</v>
      </c>
      <c r="GJ401" s="3">
        <f t="shared" si="268"/>
        <v>0</v>
      </c>
      <c r="GK401" s="3">
        <f t="shared" si="268"/>
        <v>0</v>
      </c>
      <c r="GL401" s="3">
        <f t="shared" si="268"/>
        <v>0</v>
      </c>
      <c r="GM401" s="3">
        <f t="shared" si="268"/>
        <v>0</v>
      </c>
      <c r="GN401" s="3">
        <f t="shared" si="268"/>
        <v>0</v>
      </c>
      <c r="GO401" s="3">
        <f t="shared" si="268"/>
        <v>0</v>
      </c>
      <c r="GP401" s="3">
        <f t="shared" si="268"/>
        <v>0</v>
      </c>
      <c r="GQ401" s="3">
        <f t="shared" si="268"/>
        <v>0</v>
      </c>
      <c r="GR401" s="3">
        <f t="shared" si="268"/>
        <v>0</v>
      </c>
      <c r="GS401" s="3">
        <f t="shared" si="268"/>
        <v>0</v>
      </c>
      <c r="GT401" s="3">
        <f t="shared" si="268"/>
        <v>0</v>
      </c>
      <c r="GU401" s="3">
        <f t="shared" si="268"/>
        <v>0</v>
      </c>
      <c r="GV401" s="3">
        <f t="shared" si="268"/>
        <v>0</v>
      </c>
      <c r="GW401" s="3">
        <f t="shared" si="268"/>
        <v>0</v>
      </c>
      <c r="GX401" s="3">
        <f t="shared" si="268"/>
        <v>0</v>
      </c>
    </row>
    <row r="403" spans="1:206" x14ac:dyDescent="0.2">
      <c r="A403" s="2">
        <v>51</v>
      </c>
      <c r="B403" s="2">
        <f>B399</f>
        <v>1</v>
      </c>
      <c r="C403" s="2">
        <f>A399</f>
        <v>5</v>
      </c>
      <c r="D403" s="2">
        <f>ROW(A399)</f>
        <v>399</v>
      </c>
      <c r="E403" s="2"/>
      <c r="F403" s="2" t="str">
        <f>IF(F399&lt;&gt;"",F399,"")</f>
        <v>Новый подраздел</v>
      </c>
      <c r="G403" s="2" t="str">
        <f>IF(G399&lt;&gt;"",G399,"")</f>
        <v>Новый подраздел</v>
      </c>
      <c r="H403" s="2">
        <v>0</v>
      </c>
      <c r="I403" s="2"/>
      <c r="J403" s="2"/>
      <c r="K403" s="2"/>
      <c r="L403" s="2"/>
      <c r="M403" s="2"/>
      <c r="N403" s="2"/>
      <c r="O403" s="2">
        <f t="shared" ref="O403:T403" si="269">ROUND(AB403,2)</f>
        <v>0</v>
      </c>
      <c r="P403" s="2">
        <f t="shared" si="269"/>
        <v>0</v>
      </c>
      <c r="Q403" s="2">
        <f t="shared" si="269"/>
        <v>0</v>
      </c>
      <c r="R403" s="2">
        <f t="shared" si="269"/>
        <v>0</v>
      </c>
      <c r="S403" s="2">
        <f t="shared" si="269"/>
        <v>0</v>
      </c>
      <c r="T403" s="2">
        <f t="shared" si="269"/>
        <v>0</v>
      </c>
      <c r="U403" s="2">
        <f>AH403</f>
        <v>0</v>
      </c>
      <c r="V403" s="2">
        <f>AI403</f>
        <v>0</v>
      </c>
      <c r="W403" s="2">
        <f>ROUND(AJ403,2)</f>
        <v>0</v>
      </c>
      <c r="X403" s="2">
        <f>ROUND(AK403,2)</f>
        <v>0</v>
      </c>
      <c r="Y403" s="2">
        <f>ROUND(AL403,2)</f>
        <v>0</v>
      </c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>
        <f t="shared" ref="AO403:BD403" si="270">ROUND(BX403,2)</f>
        <v>0</v>
      </c>
      <c r="AP403" s="2">
        <f t="shared" si="270"/>
        <v>0</v>
      </c>
      <c r="AQ403" s="2">
        <f t="shared" si="270"/>
        <v>0</v>
      </c>
      <c r="AR403" s="2">
        <f t="shared" si="270"/>
        <v>0</v>
      </c>
      <c r="AS403" s="2">
        <f t="shared" si="270"/>
        <v>0</v>
      </c>
      <c r="AT403" s="2">
        <f t="shared" si="270"/>
        <v>0</v>
      </c>
      <c r="AU403" s="2">
        <f t="shared" si="270"/>
        <v>0</v>
      </c>
      <c r="AV403" s="2">
        <f t="shared" si="270"/>
        <v>0</v>
      </c>
      <c r="AW403" s="2">
        <f t="shared" si="270"/>
        <v>0</v>
      </c>
      <c r="AX403" s="2">
        <f t="shared" si="270"/>
        <v>0</v>
      </c>
      <c r="AY403" s="2">
        <f t="shared" si="270"/>
        <v>0</v>
      </c>
      <c r="AZ403" s="2">
        <f t="shared" si="270"/>
        <v>0</v>
      </c>
      <c r="BA403" s="2">
        <f t="shared" si="270"/>
        <v>0</v>
      </c>
      <c r="BB403" s="2">
        <f t="shared" si="270"/>
        <v>0</v>
      </c>
      <c r="BC403" s="2">
        <f t="shared" si="270"/>
        <v>0</v>
      </c>
      <c r="BD403" s="2">
        <f t="shared" si="270"/>
        <v>0</v>
      </c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>
        <v>0</v>
      </c>
    </row>
    <row r="405" spans="1:206" x14ac:dyDescent="0.2">
      <c r="A405" s="4">
        <v>50</v>
      </c>
      <c r="B405" s="4">
        <v>0</v>
      </c>
      <c r="C405" s="4">
        <v>0</v>
      </c>
      <c r="D405" s="4">
        <v>1</v>
      </c>
      <c r="E405" s="4">
        <v>201</v>
      </c>
      <c r="F405" s="4">
        <f>ROUND(Source!O403,O405)</f>
        <v>0</v>
      </c>
      <c r="G405" s="4" t="s">
        <v>248</v>
      </c>
      <c r="H405" s="4" t="s">
        <v>249</v>
      </c>
      <c r="I405" s="4"/>
      <c r="J405" s="4"/>
      <c r="K405" s="4">
        <v>201</v>
      </c>
      <c r="L405" s="4">
        <v>1</v>
      </c>
      <c r="M405" s="4">
        <v>3</v>
      </c>
      <c r="N405" s="4" t="s">
        <v>3</v>
      </c>
      <c r="O405" s="4">
        <v>2</v>
      </c>
      <c r="P405" s="4"/>
      <c r="Q405" s="4"/>
      <c r="R405" s="4"/>
      <c r="S405" s="4"/>
      <c r="T405" s="4"/>
      <c r="U405" s="4"/>
      <c r="V405" s="4"/>
      <c r="W405" s="4">
        <v>0</v>
      </c>
      <c r="X405" s="4">
        <v>1</v>
      </c>
      <c r="Y405" s="4">
        <v>0</v>
      </c>
      <c r="Z405" s="4"/>
      <c r="AA405" s="4"/>
      <c r="AB405" s="4"/>
    </row>
    <row r="406" spans="1:206" x14ac:dyDescent="0.2">
      <c r="A406" s="4">
        <v>50</v>
      </c>
      <c r="B406" s="4">
        <v>0</v>
      </c>
      <c r="C406" s="4">
        <v>0</v>
      </c>
      <c r="D406" s="4">
        <v>1</v>
      </c>
      <c r="E406" s="4">
        <v>202</v>
      </c>
      <c r="F406" s="4">
        <f>ROUND(Source!P403,O406)</f>
        <v>0</v>
      </c>
      <c r="G406" s="4" t="s">
        <v>250</v>
      </c>
      <c r="H406" s="4" t="s">
        <v>251</v>
      </c>
      <c r="I406" s="4"/>
      <c r="J406" s="4"/>
      <c r="K406" s="4">
        <v>202</v>
      </c>
      <c r="L406" s="4">
        <v>2</v>
      </c>
      <c r="M406" s="4">
        <v>3</v>
      </c>
      <c r="N406" s="4" t="s">
        <v>3</v>
      </c>
      <c r="O406" s="4">
        <v>2</v>
      </c>
      <c r="P406" s="4"/>
      <c r="Q406" s="4"/>
      <c r="R406" s="4"/>
      <c r="S406" s="4"/>
      <c r="T406" s="4"/>
      <c r="U406" s="4"/>
      <c r="V406" s="4"/>
      <c r="W406" s="4">
        <v>0</v>
      </c>
      <c r="X406" s="4">
        <v>1</v>
      </c>
      <c r="Y406" s="4">
        <v>0</v>
      </c>
      <c r="Z406" s="4"/>
      <c r="AA406" s="4"/>
      <c r="AB406" s="4"/>
    </row>
    <row r="407" spans="1:206" x14ac:dyDescent="0.2">
      <c r="A407" s="4">
        <v>50</v>
      </c>
      <c r="B407" s="4">
        <v>0</v>
      </c>
      <c r="C407" s="4">
        <v>0</v>
      </c>
      <c r="D407" s="4">
        <v>1</v>
      </c>
      <c r="E407" s="4">
        <v>222</v>
      </c>
      <c r="F407" s="4">
        <f>ROUND(Source!AO403,O407)</f>
        <v>0</v>
      </c>
      <c r="G407" s="4" t="s">
        <v>252</v>
      </c>
      <c r="H407" s="4" t="s">
        <v>253</v>
      </c>
      <c r="I407" s="4"/>
      <c r="J407" s="4"/>
      <c r="K407" s="4">
        <v>222</v>
      </c>
      <c r="L407" s="4">
        <v>3</v>
      </c>
      <c r="M407" s="4">
        <v>3</v>
      </c>
      <c r="N407" s="4" t="s">
        <v>3</v>
      </c>
      <c r="O407" s="4">
        <v>2</v>
      </c>
      <c r="P407" s="4"/>
      <c r="Q407" s="4"/>
      <c r="R407" s="4"/>
      <c r="S407" s="4"/>
      <c r="T407" s="4"/>
      <c r="U407" s="4"/>
      <c r="V407" s="4"/>
      <c r="W407" s="4">
        <v>0</v>
      </c>
      <c r="X407" s="4">
        <v>1</v>
      </c>
      <c r="Y407" s="4">
        <v>0</v>
      </c>
      <c r="Z407" s="4"/>
      <c r="AA407" s="4"/>
      <c r="AB407" s="4"/>
    </row>
    <row r="408" spans="1:206" x14ac:dyDescent="0.2">
      <c r="A408" s="4">
        <v>50</v>
      </c>
      <c r="B408" s="4">
        <v>0</v>
      </c>
      <c r="C408" s="4">
        <v>0</v>
      </c>
      <c r="D408" s="4">
        <v>1</v>
      </c>
      <c r="E408" s="4">
        <v>225</v>
      </c>
      <c r="F408" s="4">
        <f>ROUND(Source!AV403,O408)</f>
        <v>0</v>
      </c>
      <c r="G408" s="4" t="s">
        <v>254</v>
      </c>
      <c r="H408" s="4" t="s">
        <v>255</v>
      </c>
      <c r="I408" s="4"/>
      <c r="J408" s="4"/>
      <c r="K408" s="4">
        <v>225</v>
      </c>
      <c r="L408" s="4">
        <v>4</v>
      </c>
      <c r="M408" s="4">
        <v>3</v>
      </c>
      <c r="N408" s="4" t="s">
        <v>3</v>
      </c>
      <c r="O408" s="4">
        <v>2</v>
      </c>
      <c r="P408" s="4"/>
      <c r="Q408" s="4"/>
      <c r="R408" s="4"/>
      <c r="S408" s="4"/>
      <c r="T408" s="4"/>
      <c r="U408" s="4"/>
      <c r="V408" s="4"/>
      <c r="W408" s="4">
        <v>0</v>
      </c>
      <c r="X408" s="4">
        <v>1</v>
      </c>
      <c r="Y408" s="4">
        <v>0</v>
      </c>
      <c r="Z408" s="4"/>
      <c r="AA408" s="4"/>
      <c r="AB408" s="4"/>
    </row>
    <row r="409" spans="1:206" x14ac:dyDescent="0.2">
      <c r="A409" s="4">
        <v>50</v>
      </c>
      <c r="B409" s="4">
        <v>0</v>
      </c>
      <c r="C409" s="4">
        <v>0</v>
      </c>
      <c r="D409" s="4">
        <v>1</v>
      </c>
      <c r="E409" s="4">
        <v>226</v>
      </c>
      <c r="F409" s="4">
        <f>ROUND(Source!AW403,O409)</f>
        <v>0</v>
      </c>
      <c r="G409" s="4" t="s">
        <v>256</v>
      </c>
      <c r="H409" s="4" t="s">
        <v>257</v>
      </c>
      <c r="I409" s="4"/>
      <c r="J409" s="4"/>
      <c r="K409" s="4">
        <v>226</v>
      </c>
      <c r="L409" s="4">
        <v>5</v>
      </c>
      <c r="M409" s="4">
        <v>3</v>
      </c>
      <c r="N409" s="4" t="s">
        <v>3</v>
      </c>
      <c r="O409" s="4">
        <v>2</v>
      </c>
      <c r="P409" s="4"/>
      <c r="Q409" s="4"/>
      <c r="R409" s="4"/>
      <c r="S409" s="4"/>
      <c r="T409" s="4"/>
      <c r="U409" s="4"/>
      <c r="V409" s="4"/>
      <c r="W409" s="4">
        <v>0</v>
      </c>
      <c r="X409" s="4">
        <v>1</v>
      </c>
      <c r="Y409" s="4">
        <v>0</v>
      </c>
      <c r="Z409" s="4"/>
      <c r="AA409" s="4"/>
      <c r="AB409" s="4"/>
    </row>
    <row r="410" spans="1:206" x14ac:dyDescent="0.2">
      <c r="A410" s="4">
        <v>50</v>
      </c>
      <c r="B410" s="4">
        <v>0</v>
      </c>
      <c r="C410" s="4">
        <v>0</v>
      </c>
      <c r="D410" s="4">
        <v>1</v>
      </c>
      <c r="E410" s="4">
        <v>227</v>
      </c>
      <c r="F410" s="4">
        <f>ROUND(Source!AX403,O410)</f>
        <v>0</v>
      </c>
      <c r="G410" s="4" t="s">
        <v>258</v>
      </c>
      <c r="H410" s="4" t="s">
        <v>259</v>
      </c>
      <c r="I410" s="4"/>
      <c r="J410" s="4"/>
      <c r="K410" s="4">
        <v>227</v>
      </c>
      <c r="L410" s="4">
        <v>6</v>
      </c>
      <c r="M410" s="4">
        <v>3</v>
      </c>
      <c r="N410" s="4" t="s">
        <v>3</v>
      </c>
      <c r="O410" s="4">
        <v>2</v>
      </c>
      <c r="P410" s="4"/>
      <c r="Q410" s="4"/>
      <c r="R410" s="4"/>
      <c r="S410" s="4"/>
      <c r="T410" s="4"/>
      <c r="U410" s="4"/>
      <c r="V410" s="4"/>
      <c r="W410" s="4">
        <v>0</v>
      </c>
      <c r="X410" s="4">
        <v>1</v>
      </c>
      <c r="Y410" s="4">
        <v>0</v>
      </c>
      <c r="Z410" s="4"/>
      <c r="AA410" s="4"/>
      <c r="AB410" s="4"/>
    </row>
    <row r="411" spans="1:206" x14ac:dyDescent="0.2">
      <c r="A411" s="4">
        <v>50</v>
      </c>
      <c r="B411" s="4">
        <v>0</v>
      </c>
      <c r="C411" s="4">
        <v>0</v>
      </c>
      <c r="D411" s="4">
        <v>1</v>
      </c>
      <c r="E411" s="4">
        <v>228</v>
      </c>
      <c r="F411" s="4">
        <f>ROUND(Source!AY403,O411)</f>
        <v>0</v>
      </c>
      <c r="G411" s="4" t="s">
        <v>260</v>
      </c>
      <c r="H411" s="4" t="s">
        <v>261</v>
      </c>
      <c r="I411" s="4"/>
      <c r="J411" s="4"/>
      <c r="K411" s="4">
        <v>228</v>
      </c>
      <c r="L411" s="4">
        <v>7</v>
      </c>
      <c r="M411" s="4">
        <v>3</v>
      </c>
      <c r="N411" s="4" t="s">
        <v>3</v>
      </c>
      <c r="O411" s="4">
        <v>2</v>
      </c>
      <c r="P411" s="4"/>
      <c r="Q411" s="4"/>
      <c r="R411" s="4"/>
      <c r="S411" s="4"/>
      <c r="T411" s="4"/>
      <c r="U411" s="4"/>
      <c r="V411" s="4"/>
      <c r="W411" s="4">
        <v>0</v>
      </c>
      <c r="X411" s="4">
        <v>1</v>
      </c>
      <c r="Y411" s="4">
        <v>0</v>
      </c>
      <c r="Z411" s="4"/>
      <c r="AA411" s="4"/>
      <c r="AB411" s="4"/>
    </row>
    <row r="412" spans="1:206" x14ac:dyDescent="0.2">
      <c r="A412" s="4">
        <v>50</v>
      </c>
      <c r="B412" s="4">
        <v>0</v>
      </c>
      <c r="C412" s="4">
        <v>0</v>
      </c>
      <c r="D412" s="4">
        <v>1</v>
      </c>
      <c r="E412" s="4">
        <v>216</v>
      </c>
      <c r="F412" s="4">
        <f>ROUND(Source!AP403,O412)</f>
        <v>0</v>
      </c>
      <c r="G412" s="4" t="s">
        <v>262</v>
      </c>
      <c r="H412" s="4" t="s">
        <v>263</v>
      </c>
      <c r="I412" s="4"/>
      <c r="J412" s="4"/>
      <c r="K412" s="4">
        <v>216</v>
      </c>
      <c r="L412" s="4">
        <v>8</v>
      </c>
      <c r="M412" s="4">
        <v>3</v>
      </c>
      <c r="N412" s="4" t="s">
        <v>3</v>
      </c>
      <c r="O412" s="4">
        <v>2</v>
      </c>
      <c r="P412" s="4"/>
      <c r="Q412" s="4"/>
      <c r="R412" s="4"/>
      <c r="S412" s="4"/>
      <c r="T412" s="4"/>
      <c r="U412" s="4"/>
      <c r="V412" s="4"/>
      <c r="W412" s="4">
        <v>0</v>
      </c>
      <c r="X412" s="4">
        <v>1</v>
      </c>
      <c r="Y412" s="4">
        <v>0</v>
      </c>
      <c r="Z412" s="4"/>
      <c r="AA412" s="4"/>
      <c r="AB412" s="4"/>
    </row>
    <row r="413" spans="1:206" x14ac:dyDescent="0.2">
      <c r="A413" s="4">
        <v>50</v>
      </c>
      <c r="B413" s="4">
        <v>0</v>
      </c>
      <c r="C413" s="4">
        <v>0</v>
      </c>
      <c r="D413" s="4">
        <v>1</v>
      </c>
      <c r="E413" s="4">
        <v>223</v>
      </c>
      <c r="F413" s="4">
        <f>ROUND(Source!AQ403,O413)</f>
        <v>0</v>
      </c>
      <c r="G413" s="4" t="s">
        <v>264</v>
      </c>
      <c r="H413" s="4" t="s">
        <v>265</v>
      </c>
      <c r="I413" s="4"/>
      <c r="J413" s="4"/>
      <c r="K413" s="4">
        <v>223</v>
      </c>
      <c r="L413" s="4">
        <v>9</v>
      </c>
      <c r="M413" s="4">
        <v>3</v>
      </c>
      <c r="N413" s="4" t="s">
        <v>3</v>
      </c>
      <c r="O413" s="4">
        <v>2</v>
      </c>
      <c r="P413" s="4"/>
      <c r="Q413" s="4"/>
      <c r="R413" s="4"/>
      <c r="S413" s="4"/>
      <c r="T413" s="4"/>
      <c r="U413" s="4"/>
      <c r="V413" s="4"/>
      <c r="W413" s="4">
        <v>0</v>
      </c>
      <c r="X413" s="4">
        <v>1</v>
      </c>
      <c r="Y413" s="4">
        <v>0</v>
      </c>
      <c r="Z413" s="4"/>
      <c r="AA413" s="4"/>
      <c r="AB413" s="4"/>
    </row>
    <row r="414" spans="1:206" x14ac:dyDescent="0.2">
      <c r="A414" s="4">
        <v>50</v>
      </c>
      <c r="B414" s="4">
        <v>0</v>
      </c>
      <c r="C414" s="4">
        <v>0</v>
      </c>
      <c r="D414" s="4">
        <v>1</v>
      </c>
      <c r="E414" s="4">
        <v>229</v>
      </c>
      <c r="F414" s="4">
        <f>ROUND(Source!AZ403,O414)</f>
        <v>0</v>
      </c>
      <c r="G414" s="4" t="s">
        <v>266</v>
      </c>
      <c r="H414" s="4" t="s">
        <v>267</v>
      </c>
      <c r="I414" s="4"/>
      <c r="J414" s="4"/>
      <c r="K414" s="4">
        <v>229</v>
      </c>
      <c r="L414" s="4">
        <v>10</v>
      </c>
      <c r="M414" s="4">
        <v>3</v>
      </c>
      <c r="N414" s="4" t="s">
        <v>3</v>
      </c>
      <c r="O414" s="4">
        <v>2</v>
      </c>
      <c r="P414" s="4"/>
      <c r="Q414" s="4"/>
      <c r="R414" s="4"/>
      <c r="S414" s="4"/>
      <c r="T414" s="4"/>
      <c r="U414" s="4"/>
      <c r="V414" s="4"/>
      <c r="W414" s="4">
        <v>0</v>
      </c>
      <c r="X414" s="4">
        <v>1</v>
      </c>
      <c r="Y414" s="4">
        <v>0</v>
      </c>
      <c r="Z414" s="4"/>
      <c r="AA414" s="4"/>
      <c r="AB414" s="4"/>
    </row>
    <row r="415" spans="1:206" x14ac:dyDescent="0.2">
      <c r="A415" s="4">
        <v>50</v>
      </c>
      <c r="B415" s="4">
        <v>0</v>
      </c>
      <c r="C415" s="4">
        <v>0</v>
      </c>
      <c r="D415" s="4">
        <v>1</v>
      </c>
      <c r="E415" s="4">
        <v>203</v>
      </c>
      <c r="F415" s="4">
        <f>ROUND(Source!Q403,O415)</f>
        <v>0</v>
      </c>
      <c r="G415" s="4" t="s">
        <v>268</v>
      </c>
      <c r="H415" s="4" t="s">
        <v>269</v>
      </c>
      <c r="I415" s="4"/>
      <c r="J415" s="4"/>
      <c r="K415" s="4">
        <v>203</v>
      </c>
      <c r="L415" s="4">
        <v>11</v>
      </c>
      <c r="M415" s="4">
        <v>3</v>
      </c>
      <c r="N415" s="4" t="s">
        <v>3</v>
      </c>
      <c r="O415" s="4">
        <v>2</v>
      </c>
      <c r="P415" s="4"/>
      <c r="Q415" s="4"/>
      <c r="R415" s="4"/>
      <c r="S415" s="4"/>
      <c r="T415" s="4"/>
      <c r="U415" s="4"/>
      <c r="V415" s="4"/>
      <c r="W415" s="4">
        <v>0</v>
      </c>
      <c r="X415" s="4">
        <v>1</v>
      </c>
      <c r="Y415" s="4">
        <v>0</v>
      </c>
      <c r="Z415" s="4"/>
      <c r="AA415" s="4"/>
      <c r="AB415" s="4"/>
    </row>
    <row r="416" spans="1:206" x14ac:dyDescent="0.2">
      <c r="A416" s="4">
        <v>50</v>
      </c>
      <c r="B416" s="4">
        <v>0</v>
      </c>
      <c r="C416" s="4">
        <v>0</v>
      </c>
      <c r="D416" s="4">
        <v>1</v>
      </c>
      <c r="E416" s="4">
        <v>231</v>
      </c>
      <c r="F416" s="4">
        <f>ROUND(Source!BB403,O416)</f>
        <v>0</v>
      </c>
      <c r="G416" s="4" t="s">
        <v>270</v>
      </c>
      <c r="H416" s="4" t="s">
        <v>271</v>
      </c>
      <c r="I416" s="4"/>
      <c r="J416" s="4"/>
      <c r="K416" s="4">
        <v>231</v>
      </c>
      <c r="L416" s="4">
        <v>12</v>
      </c>
      <c r="M416" s="4">
        <v>3</v>
      </c>
      <c r="N416" s="4" t="s">
        <v>3</v>
      </c>
      <c r="O416" s="4">
        <v>2</v>
      </c>
      <c r="P416" s="4"/>
      <c r="Q416" s="4"/>
      <c r="R416" s="4"/>
      <c r="S416" s="4"/>
      <c r="T416" s="4"/>
      <c r="U416" s="4"/>
      <c r="V416" s="4"/>
      <c r="W416" s="4">
        <v>0</v>
      </c>
      <c r="X416" s="4">
        <v>1</v>
      </c>
      <c r="Y416" s="4">
        <v>0</v>
      </c>
      <c r="Z416" s="4"/>
      <c r="AA416" s="4"/>
      <c r="AB416" s="4"/>
    </row>
    <row r="417" spans="1:28" x14ac:dyDescent="0.2">
      <c r="A417" s="4">
        <v>50</v>
      </c>
      <c r="B417" s="4">
        <v>0</v>
      </c>
      <c r="C417" s="4">
        <v>0</v>
      </c>
      <c r="D417" s="4">
        <v>1</v>
      </c>
      <c r="E417" s="4">
        <v>204</v>
      </c>
      <c r="F417" s="4">
        <f>ROUND(Source!R403,O417)</f>
        <v>0</v>
      </c>
      <c r="G417" s="4" t="s">
        <v>272</v>
      </c>
      <c r="H417" s="4" t="s">
        <v>273</v>
      </c>
      <c r="I417" s="4"/>
      <c r="J417" s="4"/>
      <c r="K417" s="4">
        <v>204</v>
      </c>
      <c r="L417" s="4">
        <v>13</v>
      </c>
      <c r="M417" s="4">
        <v>3</v>
      </c>
      <c r="N417" s="4" t="s">
        <v>3</v>
      </c>
      <c r="O417" s="4">
        <v>2</v>
      </c>
      <c r="P417" s="4"/>
      <c r="Q417" s="4"/>
      <c r="R417" s="4"/>
      <c r="S417" s="4"/>
      <c r="T417" s="4"/>
      <c r="U417" s="4"/>
      <c r="V417" s="4"/>
      <c r="W417" s="4">
        <v>0</v>
      </c>
      <c r="X417" s="4">
        <v>1</v>
      </c>
      <c r="Y417" s="4">
        <v>0</v>
      </c>
      <c r="Z417" s="4"/>
      <c r="AA417" s="4"/>
      <c r="AB417" s="4"/>
    </row>
    <row r="418" spans="1:28" x14ac:dyDescent="0.2">
      <c r="A418" s="4">
        <v>50</v>
      </c>
      <c r="B418" s="4">
        <v>0</v>
      </c>
      <c r="C418" s="4">
        <v>0</v>
      </c>
      <c r="D418" s="4">
        <v>1</v>
      </c>
      <c r="E418" s="4">
        <v>205</v>
      </c>
      <c r="F418" s="4">
        <f>ROUND(Source!S403,O418)</f>
        <v>0</v>
      </c>
      <c r="G418" s="4" t="s">
        <v>274</v>
      </c>
      <c r="H418" s="4" t="s">
        <v>275</v>
      </c>
      <c r="I418" s="4"/>
      <c r="J418" s="4"/>
      <c r="K418" s="4">
        <v>205</v>
      </c>
      <c r="L418" s="4">
        <v>14</v>
      </c>
      <c r="M418" s="4">
        <v>3</v>
      </c>
      <c r="N418" s="4" t="s">
        <v>3</v>
      </c>
      <c r="O418" s="4">
        <v>2</v>
      </c>
      <c r="P418" s="4"/>
      <c r="Q418" s="4"/>
      <c r="R418" s="4"/>
      <c r="S418" s="4"/>
      <c r="T418" s="4"/>
      <c r="U418" s="4"/>
      <c r="V418" s="4"/>
      <c r="W418" s="4">
        <v>0</v>
      </c>
      <c r="X418" s="4">
        <v>1</v>
      </c>
      <c r="Y418" s="4">
        <v>0</v>
      </c>
      <c r="Z418" s="4"/>
      <c r="AA418" s="4"/>
      <c r="AB418" s="4"/>
    </row>
    <row r="419" spans="1:28" x14ac:dyDescent="0.2">
      <c r="A419" s="4">
        <v>50</v>
      </c>
      <c r="B419" s="4">
        <v>0</v>
      </c>
      <c r="C419" s="4">
        <v>0</v>
      </c>
      <c r="D419" s="4">
        <v>1</v>
      </c>
      <c r="E419" s="4">
        <v>232</v>
      </c>
      <c r="F419" s="4">
        <f>ROUND(Source!BC403,O419)</f>
        <v>0</v>
      </c>
      <c r="G419" s="4" t="s">
        <v>276</v>
      </c>
      <c r="H419" s="4" t="s">
        <v>277</v>
      </c>
      <c r="I419" s="4"/>
      <c r="J419" s="4"/>
      <c r="K419" s="4">
        <v>232</v>
      </c>
      <c r="L419" s="4">
        <v>15</v>
      </c>
      <c r="M419" s="4">
        <v>3</v>
      </c>
      <c r="N419" s="4" t="s">
        <v>3</v>
      </c>
      <c r="O419" s="4">
        <v>2</v>
      </c>
      <c r="P419" s="4"/>
      <c r="Q419" s="4"/>
      <c r="R419" s="4"/>
      <c r="S419" s="4"/>
      <c r="T419" s="4"/>
      <c r="U419" s="4"/>
      <c r="V419" s="4"/>
      <c r="W419" s="4">
        <v>0</v>
      </c>
      <c r="X419" s="4">
        <v>1</v>
      </c>
      <c r="Y419" s="4">
        <v>0</v>
      </c>
      <c r="Z419" s="4"/>
      <c r="AA419" s="4"/>
      <c r="AB419" s="4"/>
    </row>
    <row r="420" spans="1:28" x14ac:dyDescent="0.2">
      <c r="A420" s="4">
        <v>50</v>
      </c>
      <c r="B420" s="4">
        <v>0</v>
      </c>
      <c r="C420" s="4">
        <v>0</v>
      </c>
      <c r="D420" s="4">
        <v>1</v>
      </c>
      <c r="E420" s="4">
        <v>214</v>
      </c>
      <c r="F420" s="4">
        <f>ROUND(Source!AS403,O420)</f>
        <v>0</v>
      </c>
      <c r="G420" s="4" t="s">
        <v>278</v>
      </c>
      <c r="H420" s="4" t="s">
        <v>279</v>
      </c>
      <c r="I420" s="4"/>
      <c r="J420" s="4"/>
      <c r="K420" s="4">
        <v>214</v>
      </c>
      <c r="L420" s="4">
        <v>16</v>
      </c>
      <c r="M420" s="4">
        <v>3</v>
      </c>
      <c r="N420" s="4" t="s">
        <v>3</v>
      </c>
      <c r="O420" s="4">
        <v>2</v>
      </c>
      <c r="P420" s="4"/>
      <c r="Q420" s="4"/>
      <c r="R420" s="4"/>
      <c r="S420" s="4"/>
      <c r="T420" s="4"/>
      <c r="U420" s="4"/>
      <c r="V420" s="4"/>
      <c r="W420" s="4">
        <v>0</v>
      </c>
      <c r="X420" s="4">
        <v>1</v>
      </c>
      <c r="Y420" s="4">
        <v>0</v>
      </c>
      <c r="Z420" s="4"/>
      <c r="AA420" s="4"/>
      <c r="AB420" s="4"/>
    </row>
    <row r="421" spans="1:28" x14ac:dyDescent="0.2">
      <c r="A421" s="4">
        <v>50</v>
      </c>
      <c r="B421" s="4">
        <v>0</v>
      </c>
      <c r="C421" s="4">
        <v>0</v>
      </c>
      <c r="D421" s="4">
        <v>1</v>
      </c>
      <c r="E421" s="4">
        <v>215</v>
      </c>
      <c r="F421" s="4">
        <f>ROUND(Source!AT403,O421)</f>
        <v>0</v>
      </c>
      <c r="G421" s="4" t="s">
        <v>280</v>
      </c>
      <c r="H421" s="4" t="s">
        <v>281</v>
      </c>
      <c r="I421" s="4"/>
      <c r="J421" s="4"/>
      <c r="K421" s="4">
        <v>215</v>
      </c>
      <c r="L421" s="4">
        <v>17</v>
      </c>
      <c r="M421" s="4">
        <v>3</v>
      </c>
      <c r="N421" s="4" t="s">
        <v>3</v>
      </c>
      <c r="O421" s="4">
        <v>2</v>
      </c>
      <c r="P421" s="4"/>
      <c r="Q421" s="4"/>
      <c r="R421" s="4"/>
      <c r="S421" s="4"/>
      <c r="T421" s="4"/>
      <c r="U421" s="4"/>
      <c r="V421" s="4"/>
      <c r="W421" s="4">
        <v>0</v>
      </c>
      <c r="X421" s="4">
        <v>1</v>
      </c>
      <c r="Y421" s="4">
        <v>0</v>
      </c>
      <c r="Z421" s="4"/>
      <c r="AA421" s="4"/>
      <c r="AB421" s="4"/>
    </row>
    <row r="422" spans="1:28" x14ac:dyDescent="0.2">
      <c r="A422" s="4">
        <v>50</v>
      </c>
      <c r="B422" s="4">
        <v>0</v>
      </c>
      <c r="C422" s="4">
        <v>0</v>
      </c>
      <c r="D422" s="4">
        <v>1</v>
      </c>
      <c r="E422" s="4">
        <v>217</v>
      </c>
      <c r="F422" s="4">
        <f>ROUND(Source!AU403,O422)</f>
        <v>0</v>
      </c>
      <c r="G422" s="4" t="s">
        <v>282</v>
      </c>
      <c r="H422" s="4" t="s">
        <v>283</v>
      </c>
      <c r="I422" s="4"/>
      <c r="J422" s="4"/>
      <c r="K422" s="4">
        <v>217</v>
      </c>
      <c r="L422" s="4">
        <v>18</v>
      </c>
      <c r="M422" s="4">
        <v>3</v>
      </c>
      <c r="N422" s="4" t="s">
        <v>3</v>
      </c>
      <c r="O422" s="4">
        <v>2</v>
      </c>
      <c r="P422" s="4"/>
      <c r="Q422" s="4"/>
      <c r="R422" s="4"/>
      <c r="S422" s="4"/>
      <c r="T422" s="4"/>
      <c r="U422" s="4"/>
      <c r="V422" s="4"/>
      <c r="W422" s="4">
        <v>0</v>
      </c>
      <c r="X422" s="4">
        <v>1</v>
      </c>
      <c r="Y422" s="4">
        <v>0</v>
      </c>
      <c r="Z422" s="4"/>
      <c r="AA422" s="4"/>
      <c r="AB422" s="4"/>
    </row>
    <row r="423" spans="1:28" x14ac:dyDescent="0.2">
      <c r="A423" s="4">
        <v>50</v>
      </c>
      <c r="B423" s="4">
        <v>0</v>
      </c>
      <c r="C423" s="4">
        <v>0</v>
      </c>
      <c r="D423" s="4">
        <v>1</v>
      </c>
      <c r="E423" s="4">
        <v>230</v>
      </c>
      <c r="F423" s="4">
        <f>ROUND(Source!BA403,O423)</f>
        <v>0</v>
      </c>
      <c r="G423" s="4" t="s">
        <v>284</v>
      </c>
      <c r="H423" s="4" t="s">
        <v>285</v>
      </c>
      <c r="I423" s="4"/>
      <c r="J423" s="4"/>
      <c r="K423" s="4">
        <v>230</v>
      </c>
      <c r="L423" s="4">
        <v>19</v>
      </c>
      <c r="M423" s="4">
        <v>3</v>
      </c>
      <c r="N423" s="4" t="s">
        <v>3</v>
      </c>
      <c r="O423" s="4">
        <v>2</v>
      </c>
      <c r="P423" s="4"/>
      <c r="Q423" s="4"/>
      <c r="R423" s="4"/>
      <c r="S423" s="4"/>
      <c r="T423" s="4"/>
      <c r="U423" s="4"/>
      <c r="V423" s="4"/>
      <c r="W423" s="4">
        <v>0</v>
      </c>
      <c r="X423" s="4">
        <v>1</v>
      </c>
      <c r="Y423" s="4">
        <v>0</v>
      </c>
      <c r="Z423" s="4"/>
      <c r="AA423" s="4"/>
      <c r="AB423" s="4"/>
    </row>
    <row r="424" spans="1:28" x14ac:dyDescent="0.2">
      <c r="A424" s="4">
        <v>50</v>
      </c>
      <c r="B424" s="4">
        <v>0</v>
      </c>
      <c r="C424" s="4">
        <v>0</v>
      </c>
      <c r="D424" s="4">
        <v>1</v>
      </c>
      <c r="E424" s="4">
        <v>206</v>
      </c>
      <c r="F424" s="4">
        <f>ROUND(Source!T403,O424)</f>
        <v>0</v>
      </c>
      <c r="G424" s="4" t="s">
        <v>286</v>
      </c>
      <c r="H424" s="4" t="s">
        <v>287</v>
      </c>
      <c r="I424" s="4"/>
      <c r="J424" s="4"/>
      <c r="K424" s="4">
        <v>206</v>
      </c>
      <c r="L424" s="4">
        <v>20</v>
      </c>
      <c r="M424" s="4">
        <v>3</v>
      </c>
      <c r="N424" s="4" t="s">
        <v>3</v>
      </c>
      <c r="O424" s="4">
        <v>2</v>
      </c>
      <c r="P424" s="4"/>
      <c r="Q424" s="4"/>
      <c r="R424" s="4"/>
      <c r="S424" s="4"/>
      <c r="T424" s="4"/>
      <c r="U424" s="4"/>
      <c r="V424" s="4"/>
      <c r="W424" s="4">
        <v>0</v>
      </c>
      <c r="X424" s="4">
        <v>1</v>
      </c>
      <c r="Y424" s="4">
        <v>0</v>
      </c>
      <c r="Z424" s="4"/>
      <c r="AA424" s="4"/>
      <c r="AB424" s="4"/>
    </row>
    <row r="425" spans="1:28" x14ac:dyDescent="0.2">
      <c r="A425" s="4">
        <v>50</v>
      </c>
      <c r="B425" s="4">
        <v>0</v>
      </c>
      <c r="C425" s="4">
        <v>0</v>
      </c>
      <c r="D425" s="4">
        <v>1</v>
      </c>
      <c r="E425" s="4">
        <v>207</v>
      </c>
      <c r="F425" s="4">
        <f>ROUND(Source!U403,O425)</f>
        <v>0</v>
      </c>
      <c r="G425" s="4" t="s">
        <v>288</v>
      </c>
      <c r="H425" s="4" t="s">
        <v>289</v>
      </c>
      <c r="I425" s="4"/>
      <c r="J425" s="4"/>
      <c r="K425" s="4">
        <v>207</v>
      </c>
      <c r="L425" s="4">
        <v>21</v>
      </c>
      <c r="M425" s="4">
        <v>3</v>
      </c>
      <c r="N425" s="4" t="s">
        <v>3</v>
      </c>
      <c r="O425" s="4">
        <v>7</v>
      </c>
      <c r="P425" s="4"/>
      <c r="Q425" s="4"/>
      <c r="R425" s="4"/>
      <c r="S425" s="4"/>
      <c r="T425" s="4"/>
      <c r="U425" s="4"/>
      <c r="V425" s="4"/>
      <c r="W425" s="4">
        <v>0</v>
      </c>
      <c r="X425" s="4">
        <v>1</v>
      </c>
      <c r="Y425" s="4">
        <v>0</v>
      </c>
      <c r="Z425" s="4"/>
      <c r="AA425" s="4"/>
      <c r="AB425" s="4"/>
    </row>
    <row r="426" spans="1:28" x14ac:dyDescent="0.2">
      <c r="A426" s="4">
        <v>50</v>
      </c>
      <c r="B426" s="4">
        <v>0</v>
      </c>
      <c r="C426" s="4">
        <v>0</v>
      </c>
      <c r="D426" s="4">
        <v>1</v>
      </c>
      <c r="E426" s="4">
        <v>208</v>
      </c>
      <c r="F426" s="4">
        <f>ROUND(Source!V403,O426)</f>
        <v>0</v>
      </c>
      <c r="G426" s="4" t="s">
        <v>290</v>
      </c>
      <c r="H426" s="4" t="s">
        <v>291</v>
      </c>
      <c r="I426" s="4"/>
      <c r="J426" s="4"/>
      <c r="K426" s="4">
        <v>208</v>
      </c>
      <c r="L426" s="4">
        <v>22</v>
      </c>
      <c r="M426" s="4">
        <v>3</v>
      </c>
      <c r="N426" s="4" t="s">
        <v>3</v>
      </c>
      <c r="O426" s="4">
        <v>7</v>
      </c>
      <c r="P426" s="4"/>
      <c r="Q426" s="4"/>
      <c r="R426" s="4"/>
      <c r="S426" s="4"/>
      <c r="T426" s="4"/>
      <c r="U426" s="4"/>
      <c r="V426" s="4"/>
      <c r="W426" s="4">
        <v>0</v>
      </c>
      <c r="X426" s="4">
        <v>1</v>
      </c>
      <c r="Y426" s="4">
        <v>0</v>
      </c>
      <c r="Z426" s="4"/>
      <c r="AA426" s="4"/>
      <c r="AB426" s="4"/>
    </row>
    <row r="427" spans="1:28" x14ac:dyDescent="0.2">
      <c r="A427" s="4">
        <v>50</v>
      </c>
      <c r="B427" s="4">
        <v>0</v>
      </c>
      <c r="C427" s="4">
        <v>0</v>
      </c>
      <c r="D427" s="4">
        <v>1</v>
      </c>
      <c r="E427" s="4">
        <v>209</v>
      </c>
      <c r="F427" s="4">
        <f>ROUND(Source!W403,O427)</f>
        <v>0</v>
      </c>
      <c r="G427" s="4" t="s">
        <v>292</v>
      </c>
      <c r="H427" s="4" t="s">
        <v>293</v>
      </c>
      <c r="I427" s="4"/>
      <c r="J427" s="4"/>
      <c r="K427" s="4">
        <v>209</v>
      </c>
      <c r="L427" s="4">
        <v>23</v>
      </c>
      <c r="M427" s="4">
        <v>3</v>
      </c>
      <c r="N427" s="4" t="s">
        <v>3</v>
      </c>
      <c r="O427" s="4">
        <v>2</v>
      </c>
      <c r="P427" s="4"/>
      <c r="Q427" s="4"/>
      <c r="R427" s="4"/>
      <c r="S427" s="4"/>
      <c r="T427" s="4"/>
      <c r="U427" s="4"/>
      <c r="V427" s="4"/>
      <c r="W427" s="4">
        <v>0</v>
      </c>
      <c r="X427" s="4">
        <v>1</v>
      </c>
      <c r="Y427" s="4">
        <v>0</v>
      </c>
      <c r="Z427" s="4"/>
      <c r="AA427" s="4"/>
      <c r="AB427" s="4"/>
    </row>
    <row r="428" spans="1:28" x14ac:dyDescent="0.2">
      <c r="A428" s="4">
        <v>50</v>
      </c>
      <c r="B428" s="4">
        <v>0</v>
      </c>
      <c r="C428" s="4">
        <v>0</v>
      </c>
      <c r="D428" s="4">
        <v>1</v>
      </c>
      <c r="E428" s="4">
        <v>233</v>
      </c>
      <c r="F428" s="4">
        <f>ROUND(Source!BD403,O428)</f>
        <v>0</v>
      </c>
      <c r="G428" s="4" t="s">
        <v>294</v>
      </c>
      <c r="H428" s="4" t="s">
        <v>295</v>
      </c>
      <c r="I428" s="4"/>
      <c r="J428" s="4"/>
      <c r="K428" s="4">
        <v>233</v>
      </c>
      <c r="L428" s="4">
        <v>24</v>
      </c>
      <c r="M428" s="4">
        <v>3</v>
      </c>
      <c r="N428" s="4" t="s">
        <v>3</v>
      </c>
      <c r="O428" s="4">
        <v>2</v>
      </c>
      <c r="P428" s="4"/>
      <c r="Q428" s="4"/>
      <c r="R428" s="4"/>
      <c r="S428" s="4"/>
      <c r="T428" s="4"/>
      <c r="U428" s="4"/>
      <c r="V428" s="4"/>
      <c r="W428" s="4">
        <v>0</v>
      </c>
      <c r="X428" s="4">
        <v>1</v>
      </c>
      <c r="Y428" s="4">
        <v>0</v>
      </c>
      <c r="Z428" s="4"/>
      <c r="AA428" s="4"/>
      <c r="AB428" s="4"/>
    </row>
    <row r="429" spans="1:28" x14ac:dyDescent="0.2">
      <c r="A429" s="4">
        <v>50</v>
      </c>
      <c r="B429" s="4">
        <v>0</v>
      </c>
      <c r="C429" s="4">
        <v>0</v>
      </c>
      <c r="D429" s="4">
        <v>1</v>
      </c>
      <c r="E429" s="4">
        <v>210</v>
      </c>
      <c r="F429" s="4">
        <f>ROUND(Source!X403,O429)</f>
        <v>0</v>
      </c>
      <c r="G429" s="4" t="s">
        <v>296</v>
      </c>
      <c r="H429" s="4" t="s">
        <v>297</v>
      </c>
      <c r="I429" s="4"/>
      <c r="J429" s="4"/>
      <c r="K429" s="4">
        <v>210</v>
      </c>
      <c r="L429" s="4">
        <v>25</v>
      </c>
      <c r="M429" s="4">
        <v>3</v>
      </c>
      <c r="N429" s="4" t="s">
        <v>3</v>
      </c>
      <c r="O429" s="4">
        <v>2</v>
      </c>
      <c r="P429" s="4"/>
      <c r="Q429" s="4"/>
      <c r="R429" s="4"/>
      <c r="S429" s="4"/>
      <c r="T429" s="4"/>
      <c r="U429" s="4"/>
      <c r="V429" s="4"/>
      <c r="W429" s="4">
        <v>0</v>
      </c>
      <c r="X429" s="4">
        <v>1</v>
      </c>
      <c r="Y429" s="4">
        <v>0</v>
      </c>
      <c r="Z429" s="4"/>
      <c r="AA429" s="4"/>
      <c r="AB429" s="4"/>
    </row>
    <row r="430" spans="1:28" x14ac:dyDescent="0.2">
      <c r="A430" s="4">
        <v>50</v>
      </c>
      <c r="B430" s="4">
        <v>0</v>
      </c>
      <c r="C430" s="4">
        <v>0</v>
      </c>
      <c r="D430" s="4">
        <v>1</v>
      </c>
      <c r="E430" s="4">
        <v>211</v>
      </c>
      <c r="F430" s="4">
        <f>ROUND(Source!Y403,O430)</f>
        <v>0</v>
      </c>
      <c r="G430" s="4" t="s">
        <v>298</v>
      </c>
      <c r="H430" s="4" t="s">
        <v>299</v>
      </c>
      <c r="I430" s="4"/>
      <c r="J430" s="4"/>
      <c r="K430" s="4">
        <v>211</v>
      </c>
      <c r="L430" s="4">
        <v>26</v>
      </c>
      <c r="M430" s="4">
        <v>3</v>
      </c>
      <c r="N430" s="4" t="s">
        <v>3</v>
      </c>
      <c r="O430" s="4">
        <v>2</v>
      </c>
      <c r="P430" s="4"/>
      <c r="Q430" s="4"/>
      <c r="R430" s="4"/>
      <c r="S430" s="4"/>
      <c r="T430" s="4"/>
      <c r="U430" s="4"/>
      <c r="V430" s="4"/>
      <c r="W430" s="4">
        <v>0</v>
      </c>
      <c r="X430" s="4">
        <v>1</v>
      </c>
      <c r="Y430" s="4">
        <v>0</v>
      </c>
      <c r="Z430" s="4"/>
      <c r="AA430" s="4"/>
      <c r="AB430" s="4"/>
    </row>
    <row r="431" spans="1:28" x14ac:dyDescent="0.2">
      <c r="A431" s="4">
        <v>50</v>
      </c>
      <c r="B431" s="4">
        <v>0</v>
      </c>
      <c r="C431" s="4">
        <v>0</v>
      </c>
      <c r="D431" s="4">
        <v>1</v>
      </c>
      <c r="E431" s="4">
        <v>224</v>
      </c>
      <c r="F431" s="4">
        <f>ROUND(Source!AR403,O431)</f>
        <v>0</v>
      </c>
      <c r="G431" s="4" t="s">
        <v>300</v>
      </c>
      <c r="H431" s="4" t="s">
        <v>301</v>
      </c>
      <c r="I431" s="4"/>
      <c r="J431" s="4"/>
      <c r="K431" s="4">
        <v>224</v>
      </c>
      <c r="L431" s="4">
        <v>27</v>
      </c>
      <c r="M431" s="4">
        <v>3</v>
      </c>
      <c r="N431" s="4" t="s">
        <v>3</v>
      </c>
      <c r="O431" s="4">
        <v>2</v>
      </c>
      <c r="P431" s="4"/>
      <c r="Q431" s="4"/>
      <c r="R431" s="4"/>
      <c r="S431" s="4"/>
      <c r="T431" s="4"/>
      <c r="U431" s="4"/>
      <c r="V431" s="4"/>
      <c r="W431" s="4">
        <v>0</v>
      </c>
      <c r="X431" s="4">
        <v>1</v>
      </c>
      <c r="Y431" s="4">
        <v>0</v>
      </c>
      <c r="Z431" s="4"/>
      <c r="AA431" s="4"/>
      <c r="AB431" s="4"/>
    </row>
    <row r="433" spans="1:206" x14ac:dyDescent="0.2">
      <c r="A433" s="2">
        <v>51</v>
      </c>
      <c r="B433" s="2">
        <f>B24</f>
        <v>1</v>
      </c>
      <c r="C433" s="2">
        <f>A24</f>
        <v>4</v>
      </c>
      <c r="D433" s="2">
        <f>ROW(A24)</f>
        <v>24</v>
      </c>
      <c r="E433" s="2"/>
      <c r="F433" s="2" t="str">
        <f>IF(F24&lt;&gt;"",F24,"")</f>
        <v/>
      </c>
      <c r="G433" s="2" t="str">
        <f>IF(G24&lt;&gt;"",G24,"")</f>
        <v>Раздел 1. Ограждения и ворота, въездные группы</v>
      </c>
      <c r="H433" s="2">
        <v>0</v>
      </c>
      <c r="I433" s="2"/>
      <c r="J433" s="2"/>
      <c r="K433" s="2"/>
      <c r="L433" s="2"/>
      <c r="M433" s="2"/>
      <c r="N433" s="2"/>
      <c r="O433" s="2">
        <f t="shared" ref="O433:T433" si="271">ROUND(O119+O172+O241+O281+O369+O403+AB433,2)</f>
        <v>196030.16</v>
      </c>
      <c r="P433" s="2">
        <f t="shared" si="271"/>
        <v>0</v>
      </c>
      <c r="Q433" s="2">
        <f t="shared" si="271"/>
        <v>24780.5</v>
      </c>
      <c r="R433" s="2">
        <f t="shared" si="271"/>
        <v>11575</v>
      </c>
      <c r="S433" s="2">
        <f t="shared" si="271"/>
        <v>159674.66</v>
      </c>
      <c r="T433" s="2">
        <f t="shared" si="271"/>
        <v>0</v>
      </c>
      <c r="U433" s="2">
        <f>U119+U172+U241+U281+U369+U403+AH433</f>
        <v>308.46017999999998</v>
      </c>
      <c r="V433" s="2">
        <f>V119+V172+V241+V281+V369+V403+AI433</f>
        <v>17.896740000000001</v>
      </c>
      <c r="W433" s="2">
        <f>ROUND(W119+W172+W241+W281+W369+W403+AJ433,2)</f>
        <v>0</v>
      </c>
      <c r="X433" s="2">
        <f>ROUND(X119+X172+X241+X281+X369+X403+AK433,2)</f>
        <v>170113.56</v>
      </c>
      <c r="Y433" s="2">
        <f>ROUND(Y119+Y172+Y241+Y281+Y369+Y403+AL433,2)</f>
        <v>101655.45</v>
      </c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>
        <f t="shared" ref="AO433:BD433" si="272">ROUND(AO119+AO172+AO241+AO281+AO369+AO403+BX433,2)</f>
        <v>0</v>
      </c>
      <c r="AP433" s="2">
        <f t="shared" si="272"/>
        <v>0</v>
      </c>
      <c r="AQ433" s="2">
        <f t="shared" si="272"/>
        <v>0</v>
      </c>
      <c r="AR433" s="2">
        <f t="shared" si="272"/>
        <v>467799.17</v>
      </c>
      <c r="AS433" s="2">
        <f t="shared" si="272"/>
        <v>385141.91</v>
      </c>
      <c r="AT433" s="2">
        <f t="shared" si="272"/>
        <v>82657.259999999995</v>
      </c>
      <c r="AU433" s="2">
        <f t="shared" si="272"/>
        <v>0</v>
      </c>
      <c r="AV433" s="2">
        <f t="shared" si="272"/>
        <v>0</v>
      </c>
      <c r="AW433" s="2">
        <f t="shared" si="272"/>
        <v>0</v>
      </c>
      <c r="AX433" s="2">
        <f t="shared" si="272"/>
        <v>0</v>
      </c>
      <c r="AY433" s="2">
        <f t="shared" si="272"/>
        <v>0</v>
      </c>
      <c r="AZ433" s="2">
        <f t="shared" si="272"/>
        <v>0</v>
      </c>
      <c r="BA433" s="2">
        <f t="shared" si="272"/>
        <v>0</v>
      </c>
      <c r="BB433" s="2">
        <f t="shared" si="272"/>
        <v>0</v>
      </c>
      <c r="BC433" s="2">
        <f t="shared" si="272"/>
        <v>0</v>
      </c>
      <c r="BD433" s="2">
        <f t="shared" si="272"/>
        <v>0</v>
      </c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>
        <v>0</v>
      </c>
    </row>
    <row r="435" spans="1:206" x14ac:dyDescent="0.2">
      <c r="A435" s="4">
        <v>50</v>
      </c>
      <c r="B435" s="4">
        <v>0</v>
      </c>
      <c r="C435" s="4">
        <v>0</v>
      </c>
      <c r="D435" s="4">
        <v>1</v>
      </c>
      <c r="E435" s="4">
        <v>201</v>
      </c>
      <c r="F435" s="4">
        <f>ROUND(Source!O433,O435)</f>
        <v>196030.16</v>
      </c>
      <c r="G435" s="4" t="s">
        <v>248</v>
      </c>
      <c r="H435" s="4" t="s">
        <v>249</v>
      </c>
      <c r="I435" s="4"/>
      <c r="J435" s="4"/>
      <c r="K435" s="4">
        <v>201</v>
      </c>
      <c r="L435" s="4">
        <v>1</v>
      </c>
      <c r="M435" s="4">
        <v>3</v>
      </c>
      <c r="N435" s="4" t="s">
        <v>3</v>
      </c>
      <c r="O435" s="4">
        <v>2</v>
      </c>
      <c r="P435" s="4"/>
      <c r="Q435" s="4"/>
      <c r="R435" s="4"/>
      <c r="S435" s="4"/>
      <c r="T435" s="4"/>
      <c r="U435" s="4"/>
      <c r="V435" s="4"/>
      <c r="W435" s="4">
        <v>196030.16</v>
      </c>
      <c r="X435" s="4">
        <v>1</v>
      </c>
      <c r="Y435" s="4">
        <v>196030.16</v>
      </c>
      <c r="Z435" s="4"/>
      <c r="AA435" s="4"/>
      <c r="AB435" s="4"/>
    </row>
    <row r="436" spans="1:206" x14ac:dyDescent="0.2">
      <c r="A436" s="4">
        <v>50</v>
      </c>
      <c r="B436" s="4">
        <v>0</v>
      </c>
      <c r="C436" s="4">
        <v>0</v>
      </c>
      <c r="D436" s="4">
        <v>1</v>
      </c>
      <c r="E436" s="4">
        <v>202</v>
      </c>
      <c r="F436" s="4">
        <f>ROUND(Source!P433,O436)</f>
        <v>0</v>
      </c>
      <c r="G436" s="4" t="s">
        <v>250</v>
      </c>
      <c r="H436" s="4" t="s">
        <v>251</v>
      </c>
      <c r="I436" s="4"/>
      <c r="J436" s="4"/>
      <c r="K436" s="4">
        <v>202</v>
      </c>
      <c r="L436" s="4">
        <v>2</v>
      </c>
      <c r="M436" s="4">
        <v>3</v>
      </c>
      <c r="N436" s="4" t="s">
        <v>3</v>
      </c>
      <c r="O436" s="4">
        <v>2</v>
      </c>
      <c r="P436" s="4"/>
      <c r="Q436" s="4"/>
      <c r="R436" s="4"/>
      <c r="S436" s="4"/>
      <c r="T436" s="4"/>
      <c r="U436" s="4"/>
      <c r="V436" s="4"/>
      <c r="W436" s="4">
        <v>0</v>
      </c>
      <c r="X436" s="4">
        <v>1</v>
      </c>
      <c r="Y436" s="4">
        <v>0</v>
      </c>
      <c r="Z436" s="4"/>
      <c r="AA436" s="4"/>
      <c r="AB436" s="4"/>
    </row>
    <row r="437" spans="1:206" x14ac:dyDescent="0.2">
      <c r="A437" s="4">
        <v>50</v>
      </c>
      <c r="B437" s="4">
        <v>0</v>
      </c>
      <c r="C437" s="4">
        <v>0</v>
      </c>
      <c r="D437" s="4">
        <v>1</v>
      </c>
      <c r="E437" s="4">
        <v>222</v>
      </c>
      <c r="F437" s="4">
        <f>ROUND(Source!AO433,O437)</f>
        <v>0</v>
      </c>
      <c r="G437" s="4" t="s">
        <v>252</v>
      </c>
      <c r="H437" s="4" t="s">
        <v>253</v>
      </c>
      <c r="I437" s="4"/>
      <c r="J437" s="4"/>
      <c r="K437" s="4">
        <v>222</v>
      </c>
      <c r="L437" s="4">
        <v>3</v>
      </c>
      <c r="M437" s="4">
        <v>3</v>
      </c>
      <c r="N437" s="4" t="s">
        <v>3</v>
      </c>
      <c r="O437" s="4">
        <v>2</v>
      </c>
      <c r="P437" s="4"/>
      <c r="Q437" s="4"/>
      <c r="R437" s="4"/>
      <c r="S437" s="4"/>
      <c r="T437" s="4"/>
      <c r="U437" s="4"/>
      <c r="V437" s="4"/>
      <c r="W437" s="4">
        <v>0</v>
      </c>
      <c r="X437" s="4">
        <v>1</v>
      </c>
      <c r="Y437" s="4">
        <v>0</v>
      </c>
      <c r="Z437" s="4"/>
      <c r="AA437" s="4"/>
      <c r="AB437" s="4"/>
    </row>
    <row r="438" spans="1:206" x14ac:dyDescent="0.2">
      <c r="A438" s="4">
        <v>50</v>
      </c>
      <c r="B438" s="4">
        <v>0</v>
      </c>
      <c r="C438" s="4">
        <v>0</v>
      </c>
      <c r="D438" s="4">
        <v>1</v>
      </c>
      <c r="E438" s="4">
        <v>225</v>
      </c>
      <c r="F438" s="4">
        <f>ROUND(Source!AV433,O438)</f>
        <v>0</v>
      </c>
      <c r="G438" s="4" t="s">
        <v>254</v>
      </c>
      <c r="H438" s="4" t="s">
        <v>255</v>
      </c>
      <c r="I438" s="4"/>
      <c r="J438" s="4"/>
      <c r="K438" s="4">
        <v>225</v>
      </c>
      <c r="L438" s="4">
        <v>4</v>
      </c>
      <c r="M438" s="4">
        <v>3</v>
      </c>
      <c r="N438" s="4" t="s">
        <v>3</v>
      </c>
      <c r="O438" s="4">
        <v>2</v>
      </c>
      <c r="P438" s="4"/>
      <c r="Q438" s="4"/>
      <c r="R438" s="4"/>
      <c r="S438" s="4"/>
      <c r="T438" s="4"/>
      <c r="U438" s="4"/>
      <c r="V438" s="4"/>
      <c r="W438" s="4">
        <v>0</v>
      </c>
      <c r="X438" s="4">
        <v>1</v>
      </c>
      <c r="Y438" s="4">
        <v>0</v>
      </c>
      <c r="Z438" s="4"/>
      <c r="AA438" s="4"/>
      <c r="AB438" s="4"/>
    </row>
    <row r="439" spans="1:206" x14ac:dyDescent="0.2">
      <c r="A439" s="4">
        <v>50</v>
      </c>
      <c r="B439" s="4">
        <v>0</v>
      </c>
      <c r="C439" s="4">
        <v>0</v>
      </c>
      <c r="D439" s="4">
        <v>1</v>
      </c>
      <c r="E439" s="4">
        <v>226</v>
      </c>
      <c r="F439" s="4">
        <f>ROUND(Source!AW433,O439)</f>
        <v>0</v>
      </c>
      <c r="G439" s="4" t="s">
        <v>256</v>
      </c>
      <c r="H439" s="4" t="s">
        <v>257</v>
      </c>
      <c r="I439" s="4"/>
      <c r="J439" s="4"/>
      <c r="K439" s="4">
        <v>226</v>
      </c>
      <c r="L439" s="4">
        <v>5</v>
      </c>
      <c r="M439" s="4">
        <v>3</v>
      </c>
      <c r="N439" s="4" t="s">
        <v>3</v>
      </c>
      <c r="O439" s="4">
        <v>2</v>
      </c>
      <c r="P439" s="4"/>
      <c r="Q439" s="4"/>
      <c r="R439" s="4"/>
      <c r="S439" s="4"/>
      <c r="T439" s="4"/>
      <c r="U439" s="4"/>
      <c r="V439" s="4"/>
      <c r="W439" s="4">
        <v>0</v>
      </c>
      <c r="X439" s="4">
        <v>1</v>
      </c>
      <c r="Y439" s="4">
        <v>0</v>
      </c>
      <c r="Z439" s="4"/>
      <c r="AA439" s="4"/>
      <c r="AB439" s="4"/>
    </row>
    <row r="440" spans="1:206" x14ac:dyDescent="0.2">
      <c r="A440" s="4">
        <v>50</v>
      </c>
      <c r="B440" s="4">
        <v>0</v>
      </c>
      <c r="C440" s="4">
        <v>0</v>
      </c>
      <c r="D440" s="4">
        <v>1</v>
      </c>
      <c r="E440" s="4">
        <v>227</v>
      </c>
      <c r="F440" s="4">
        <f>ROUND(Source!AX433,O440)</f>
        <v>0</v>
      </c>
      <c r="G440" s="4" t="s">
        <v>258</v>
      </c>
      <c r="H440" s="4" t="s">
        <v>259</v>
      </c>
      <c r="I440" s="4"/>
      <c r="J440" s="4"/>
      <c r="K440" s="4">
        <v>227</v>
      </c>
      <c r="L440" s="4">
        <v>6</v>
      </c>
      <c r="M440" s="4">
        <v>3</v>
      </c>
      <c r="N440" s="4" t="s">
        <v>3</v>
      </c>
      <c r="O440" s="4">
        <v>2</v>
      </c>
      <c r="P440" s="4"/>
      <c r="Q440" s="4"/>
      <c r="R440" s="4"/>
      <c r="S440" s="4"/>
      <c r="T440" s="4"/>
      <c r="U440" s="4"/>
      <c r="V440" s="4"/>
      <c r="W440" s="4">
        <v>0</v>
      </c>
      <c r="X440" s="4">
        <v>1</v>
      </c>
      <c r="Y440" s="4">
        <v>0</v>
      </c>
      <c r="Z440" s="4"/>
      <c r="AA440" s="4"/>
      <c r="AB440" s="4"/>
    </row>
    <row r="441" spans="1:206" x14ac:dyDescent="0.2">
      <c r="A441" s="4">
        <v>50</v>
      </c>
      <c r="B441" s="4">
        <v>0</v>
      </c>
      <c r="C441" s="4">
        <v>0</v>
      </c>
      <c r="D441" s="4">
        <v>1</v>
      </c>
      <c r="E441" s="4">
        <v>228</v>
      </c>
      <c r="F441" s="4">
        <f>ROUND(Source!AY433,O441)</f>
        <v>0</v>
      </c>
      <c r="G441" s="4" t="s">
        <v>260</v>
      </c>
      <c r="H441" s="4" t="s">
        <v>261</v>
      </c>
      <c r="I441" s="4"/>
      <c r="J441" s="4"/>
      <c r="K441" s="4">
        <v>228</v>
      </c>
      <c r="L441" s="4">
        <v>7</v>
      </c>
      <c r="M441" s="4">
        <v>3</v>
      </c>
      <c r="N441" s="4" t="s">
        <v>3</v>
      </c>
      <c r="O441" s="4">
        <v>2</v>
      </c>
      <c r="P441" s="4"/>
      <c r="Q441" s="4"/>
      <c r="R441" s="4"/>
      <c r="S441" s="4"/>
      <c r="T441" s="4"/>
      <c r="U441" s="4"/>
      <c r="V441" s="4"/>
      <c r="W441" s="4">
        <v>0</v>
      </c>
      <c r="X441" s="4">
        <v>1</v>
      </c>
      <c r="Y441" s="4">
        <v>0</v>
      </c>
      <c r="Z441" s="4"/>
      <c r="AA441" s="4"/>
      <c r="AB441" s="4"/>
    </row>
    <row r="442" spans="1:206" x14ac:dyDescent="0.2">
      <c r="A442" s="4">
        <v>50</v>
      </c>
      <c r="B442" s="4">
        <v>0</v>
      </c>
      <c r="C442" s="4">
        <v>0</v>
      </c>
      <c r="D442" s="4">
        <v>1</v>
      </c>
      <c r="E442" s="4">
        <v>216</v>
      </c>
      <c r="F442" s="4">
        <f>ROUND(Source!AP433,O442)</f>
        <v>0</v>
      </c>
      <c r="G442" s="4" t="s">
        <v>262</v>
      </c>
      <c r="H442" s="4" t="s">
        <v>263</v>
      </c>
      <c r="I442" s="4"/>
      <c r="J442" s="4"/>
      <c r="K442" s="4">
        <v>216</v>
      </c>
      <c r="L442" s="4">
        <v>8</v>
      </c>
      <c r="M442" s="4">
        <v>3</v>
      </c>
      <c r="N442" s="4" t="s">
        <v>3</v>
      </c>
      <c r="O442" s="4">
        <v>2</v>
      </c>
      <c r="P442" s="4"/>
      <c r="Q442" s="4"/>
      <c r="R442" s="4"/>
      <c r="S442" s="4"/>
      <c r="T442" s="4"/>
      <c r="U442" s="4"/>
      <c r="V442" s="4"/>
      <c r="W442" s="4">
        <v>0</v>
      </c>
      <c r="X442" s="4">
        <v>1</v>
      </c>
      <c r="Y442" s="4">
        <v>0</v>
      </c>
      <c r="Z442" s="4"/>
      <c r="AA442" s="4"/>
      <c r="AB442" s="4"/>
    </row>
    <row r="443" spans="1:206" x14ac:dyDescent="0.2">
      <c r="A443" s="4">
        <v>50</v>
      </c>
      <c r="B443" s="4">
        <v>0</v>
      </c>
      <c r="C443" s="4">
        <v>0</v>
      </c>
      <c r="D443" s="4">
        <v>1</v>
      </c>
      <c r="E443" s="4">
        <v>223</v>
      </c>
      <c r="F443" s="4">
        <f>ROUND(Source!AQ433,O443)</f>
        <v>0</v>
      </c>
      <c r="G443" s="4" t="s">
        <v>264</v>
      </c>
      <c r="H443" s="4" t="s">
        <v>265</v>
      </c>
      <c r="I443" s="4"/>
      <c r="J443" s="4"/>
      <c r="K443" s="4">
        <v>223</v>
      </c>
      <c r="L443" s="4">
        <v>9</v>
      </c>
      <c r="M443" s="4">
        <v>3</v>
      </c>
      <c r="N443" s="4" t="s">
        <v>3</v>
      </c>
      <c r="O443" s="4">
        <v>2</v>
      </c>
      <c r="P443" s="4"/>
      <c r="Q443" s="4"/>
      <c r="R443" s="4"/>
      <c r="S443" s="4"/>
      <c r="T443" s="4"/>
      <c r="U443" s="4"/>
      <c r="V443" s="4"/>
      <c r="W443" s="4">
        <v>0</v>
      </c>
      <c r="X443" s="4">
        <v>1</v>
      </c>
      <c r="Y443" s="4">
        <v>0</v>
      </c>
      <c r="Z443" s="4"/>
      <c r="AA443" s="4"/>
      <c r="AB443" s="4"/>
    </row>
    <row r="444" spans="1:206" x14ac:dyDescent="0.2">
      <c r="A444" s="4">
        <v>50</v>
      </c>
      <c r="B444" s="4">
        <v>0</v>
      </c>
      <c r="C444" s="4">
        <v>0</v>
      </c>
      <c r="D444" s="4">
        <v>1</v>
      </c>
      <c r="E444" s="4">
        <v>229</v>
      </c>
      <c r="F444" s="4">
        <f>ROUND(Source!AZ433,O444)</f>
        <v>0</v>
      </c>
      <c r="G444" s="4" t="s">
        <v>266</v>
      </c>
      <c r="H444" s="4" t="s">
        <v>267</v>
      </c>
      <c r="I444" s="4"/>
      <c r="J444" s="4"/>
      <c r="K444" s="4">
        <v>229</v>
      </c>
      <c r="L444" s="4">
        <v>10</v>
      </c>
      <c r="M444" s="4">
        <v>3</v>
      </c>
      <c r="N444" s="4" t="s">
        <v>3</v>
      </c>
      <c r="O444" s="4">
        <v>2</v>
      </c>
      <c r="P444" s="4"/>
      <c r="Q444" s="4"/>
      <c r="R444" s="4"/>
      <c r="S444" s="4"/>
      <c r="T444" s="4"/>
      <c r="U444" s="4"/>
      <c r="V444" s="4"/>
      <c r="W444" s="4">
        <v>0</v>
      </c>
      <c r="X444" s="4">
        <v>1</v>
      </c>
      <c r="Y444" s="4">
        <v>0</v>
      </c>
      <c r="Z444" s="4"/>
      <c r="AA444" s="4"/>
      <c r="AB444" s="4"/>
    </row>
    <row r="445" spans="1:206" x14ac:dyDescent="0.2">
      <c r="A445" s="4">
        <v>50</v>
      </c>
      <c r="B445" s="4">
        <v>0</v>
      </c>
      <c r="C445" s="4">
        <v>0</v>
      </c>
      <c r="D445" s="4">
        <v>1</v>
      </c>
      <c r="E445" s="4">
        <v>203</v>
      </c>
      <c r="F445" s="4">
        <f>ROUND(Source!Q433,O445)</f>
        <v>24780.5</v>
      </c>
      <c r="G445" s="4" t="s">
        <v>268</v>
      </c>
      <c r="H445" s="4" t="s">
        <v>269</v>
      </c>
      <c r="I445" s="4"/>
      <c r="J445" s="4"/>
      <c r="K445" s="4">
        <v>203</v>
      </c>
      <c r="L445" s="4">
        <v>11</v>
      </c>
      <c r="M445" s="4">
        <v>3</v>
      </c>
      <c r="N445" s="4" t="s">
        <v>3</v>
      </c>
      <c r="O445" s="4">
        <v>2</v>
      </c>
      <c r="P445" s="4"/>
      <c r="Q445" s="4"/>
      <c r="R445" s="4"/>
      <c r="S445" s="4"/>
      <c r="T445" s="4"/>
      <c r="U445" s="4"/>
      <c r="V445" s="4"/>
      <c r="W445" s="4">
        <v>24780.499999999993</v>
      </c>
      <c r="X445" s="4">
        <v>1</v>
      </c>
      <c r="Y445" s="4">
        <v>24780.499999999993</v>
      </c>
      <c r="Z445" s="4"/>
      <c r="AA445" s="4"/>
      <c r="AB445" s="4"/>
    </row>
    <row r="446" spans="1:206" x14ac:dyDescent="0.2">
      <c r="A446" s="4">
        <v>50</v>
      </c>
      <c r="B446" s="4">
        <v>0</v>
      </c>
      <c r="C446" s="4">
        <v>0</v>
      </c>
      <c r="D446" s="4">
        <v>1</v>
      </c>
      <c r="E446" s="4">
        <v>231</v>
      </c>
      <c r="F446" s="4">
        <f>ROUND(Source!BB433,O446)</f>
        <v>0</v>
      </c>
      <c r="G446" s="4" t="s">
        <v>270</v>
      </c>
      <c r="H446" s="4" t="s">
        <v>271</v>
      </c>
      <c r="I446" s="4"/>
      <c r="J446" s="4"/>
      <c r="K446" s="4">
        <v>231</v>
      </c>
      <c r="L446" s="4">
        <v>12</v>
      </c>
      <c r="M446" s="4">
        <v>3</v>
      </c>
      <c r="N446" s="4" t="s">
        <v>3</v>
      </c>
      <c r="O446" s="4">
        <v>2</v>
      </c>
      <c r="P446" s="4"/>
      <c r="Q446" s="4"/>
      <c r="R446" s="4"/>
      <c r="S446" s="4"/>
      <c r="T446" s="4"/>
      <c r="U446" s="4"/>
      <c r="V446" s="4"/>
      <c r="W446" s="4">
        <v>0</v>
      </c>
      <c r="X446" s="4">
        <v>1</v>
      </c>
      <c r="Y446" s="4">
        <v>0</v>
      </c>
      <c r="Z446" s="4"/>
      <c r="AA446" s="4"/>
      <c r="AB446" s="4"/>
    </row>
    <row r="447" spans="1:206" x14ac:dyDescent="0.2">
      <c r="A447" s="4">
        <v>50</v>
      </c>
      <c r="B447" s="4">
        <v>0</v>
      </c>
      <c r="C447" s="4">
        <v>0</v>
      </c>
      <c r="D447" s="4">
        <v>1</v>
      </c>
      <c r="E447" s="4">
        <v>204</v>
      </c>
      <c r="F447" s="4">
        <f>ROUND(Source!R433,O447)</f>
        <v>11575</v>
      </c>
      <c r="G447" s="4" t="s">
        <v>272</v>
      </c>
      <c r="H447" s="4" t="s">
        <v>273</v>
      </c>
      <c r="I447" s="4"/>
      <c r="J447" s="4"/>
      <c r="K447" s="4">
        <v>204</v>
      </c>
      <c r="L447" s="4">
        <v>13</v>
      </c>
      <c r="M447" s="4">
        <v>3</v>
      </c>
      <c r="N447" s="4" t="s">
        <v>3</v>
      </c>
      <c r="O447" s="4">
        <v>2</v>
      </c>
      <c r="P447" s="4"/>
      <c r="Q447" s="4"/>
      <c r="R447" s="4"/>
      <c r="S447" s="4"/>
      <c r="T447" s="4"/>
      <c r="U447" s="4"/>
      <c r="V447" s="4"/>
      <c r="W447" s="4">
        <v>11575</v>
      </c>
      <c r="X447" s="4">
        <v>1</v>
      </c>
      <c r="Y447" s="4">
        <v>11575</v>
      </c>
      <c r="Z447" s="4"/>
      <c r="AA447" s="4"/>
      <c r="AB447" s="4"/>
    </row>
    <row r="448" spans="1:206" x14ac:dyDescent="0.2">
      <c r="A448" s="4">
        <v>50</v>
      </c>
      <c r="B448" s="4">
        <v>0</v>
      </c>
      <c r="C448" s="4">
        <v>0</v>
      </c>
      <c r="D448" s="4">
        <v>1</v>
      </c>
      <c r="E448" s="4">
        <v>205</v>
      </c>
      <c r="F448" s="4">
        <f>ROUND(Source!S433,O448)</f>
        <v>159674.66</v>
      </c>
      <c r="G448" s="4" t="s">
        <v>274</v>
      </c>
      <c r="H448" s="4" t="s">
        <v>275</v>
      </c>
      <c r="I448" s="4"/>
      <c r="J448" s="4"/>
      <c r="K448" s="4">
        <v>205</v>
      </c>
      <c r="L448" s="4">
        <v>14</v>
      </c>
      <c r="M448" s="4">
        <v>3</v>
      </c>
      <c r="N448" s="4" t="s">
        <v>3</v>
      </c>
      <c r="O448" s="4">
        <v>2</v>
      </c>
      <c r="P448" s="4"/>
      <c r="Q448" s="4"/>
      <c r="R448" s="4"/>
      <c r="S448" s="4"/>
      <c r="T448" s="4"/>
      <c r="U448" s="4"/>
      <c r="V448" s="4"/>
      <c r="W448" s="4">
        <v>159674.66</v>
      </c>
      <c r="X448" s="4">
        <v>1</v>
      </c>
      <c r="Y448" s="4">
        <v>159674.66</v>
      </c>
      <c r="Z448" s="4"/>
      <c r="AA448" s="4"/>
      <c r="AB448" s="4"/>
    </row>
    <row r="449" spans="1:88" x14ac:dyDescent="0.2">
      <c r="A449" s="4">
        <v>50</v>
      </c>
      <c r="B449" s="4">
        <v>0</v>
      </c>
      <c r="C449" s="4">
        <v>0</v>
      </c>
      <c r="D449" s="4">
        <v>1</v>
      </c>
      <c r="E449" s="4">
        <v>232</v>
      </c>
      <c r="F449" s="4">
        <f>ROUND(Source!BC433,O449)</f>
        <v>0</v>
      </c>
      <c r="G449" s="4" t="s">
        <v>276</v>
      </c>
      <c r="H449" s="4" t="s">
        <v>277</v>
      </c>
      <c r="I449" s="4"/>
      <c r="J449" s="4"/>
      <c r="K449" s="4">
        <v>232</v>
      </c>
      <c r="L449" s="4">
        <v>15</v>
      </c>
      <c r="M449" s="4">
        <v>3</v>
      </c>
      <c r="N449" s="4" t="s">
        <v>3</v>
      </c>
      <c r="O449" s="4">
        <v>2</v>
      </c>
      <c r="P449" s="4"/>
      <c r="Q449" s="4"/>
      <c r="R449" s="4"/>
      <c r="S449" s="4"/>
      <c r="T449" s="4"/>
      <c r="U449" s="4"/>
      <c r="V449" s="4"/>
      <c r="W449" s="4">
        <v>0</v>
      </c>
      <c r="X449" s="4">
        <v>1</v>
      </c>
      <c r="Y449" s="4">
        <v>0</v>
      </c>
      <c r="Z449" s="4"/>
      <c r="AA449" s="4"/>
      <c r="AB449" s="4"/>
    </row>
    <row r="450" spans="1:88" x14ac:dyDescent="0.2">
      <c r="A450" s="4">
        <v>50</v>
      </c>
      <c r="B450" s="4">
        <v>0</v>
      </c>
      <c r="C450" s="4">
        <v>0</v>
      </c>
      <c r="D450" s="4">
        <v>1</v>
      </c>
      <c r="E450" s="4">
        <v>214</v>
      </c>
      <c r="F450" s="4">
        <f>ROUND(Source!AS433,O450)</f>
        <v>385141.91</v>
      </c>
      <c r="G450" s="4" t="s">
        <v>278</v>
      </c>
      <c r="H450" s="4" t="s">
        <v>279</v>
      </c>
      <c r="I450" s="4"/>
      <c r="J450" s="4"/>
      <c r="K450" s="4">
        <v>214</v>
      </c>
      <c r="L450" s="4">
        <v>16</v>
      </c>
      <c r="M450" s="4">
        <v>3</v>
      </c>
      <c r="N450" s="4" t="s">
        <v>3</v>
      </c>
      <c r="O450" s="4">
        <v>2</v>
      </c>
      <c r="P450" s="4"/>
      <c r="Q450" s="4"/>
      <c r="R450" s="4"/>
      <c r="S450" s="4"/>
      <c r="T450" s="4"/>
      <c r="U450" s="4"/>
      <c r="V450" s="4"/>
      <c r="W450" s="4">
        <v>385141.91</v>
      </c>
      <c r="X450" s="4">
        <v>1</v>
      </c>
      <c r="Y450" s="4">
        <v>385141.91</v>
      </c>
      <c r="Z450" s="4"/>
      <c r="AA450" s="4"/>
      <c r="AB450" s="4"/>
    </row>
    <row r="451" spans="1:88" x14ac:dyDescent="0.2">
      <c r="A451" s="4">
        <v>50</v>
      </c>
      <c r="B451" s="4">
        <v>0</v>
      </c>
      <c r="C451" s="4">
        <v>0</v>
      </c>
      <c r="D451" s="4">
        <v>1</v>
      </c>
      <c r="E451" s="4">
        <v>215</v>
      </c>
      <c r="F451" s="4">
        <f>ROUND(Source!AT433,O451)</f>
        <v>82657.259999999995</v>
      </c>
      <c r="G451" s="4" t="s">
        <v>280</v>
      </c>
      <c r="H451" s="4" t="s">
        <v>281</v>
      </c>
      <c r="I451" s="4"/>
      <c r="J451" s="4"/>
      <c r="K451" s="4">
        <v>215</v>
      </c>
      <c r="L451" s="4">
        <v>17</v>
      </c>
      <c r="M451" s="4">
        <v>3</v>
      </c>
      <c r="N451" s="4" t="s">
        <v>3</v>
      </c>
      <c r="O451" s="4">
        <v>2</v>
      </c>
      <c r="P451" s="4"/>
      <c r="Q451" s="4"/>
      <c r="R451" s="4"/>
      <c r="S451" s="4"/>
      <c r="T451" s="4"/>
      <c r="U451" s="4"/>
      <c r="V451" s="4"/>
      <c r="W451" s="4">
        <v>82657.259999999995</v>
      </c>
      <c r="X451" s="4">
        <v>1</v>
      </c>
      <c r="Y451" s="4">
        <v>82657.259999999995</v>
      </c>
      <c r="Z451" s="4"/>
      <c r="AA451" s="4"/>
      <c r="AB451" s="4"/>
    </row>
    <row r="452" spans="1:88" x14ac:dyDescent="0.2">
      <c r="A452" s="4">
        <v>50</v>
      </c>
      <c r="B452" s="4">
        <v>0</v>
      </c>
      <c r="C452" s="4">
        <v>0</v>
      </c>
      <c r="D452" s="4">
        <v>1</v>
      </c>
      <c r="E452" s="4">
        <v>217</v>
      </c>
      <c r="F452" s="4">
        <f>ROUND(Source!AU433,O452)</f>
        <v>0</v>
      </c>
      <c r="G452" s="4" t="s">
        <v>282</v>
      </c>
      <c r="H452" s="4" t="s">
        <v>283</v>
      </c>
      <c r="I452" s="4"/>
      <c r="J452" s="4"/>
      <c r="K452" s="4">
        <v>217</v>
      </c>
      <c r="L452" s="4">
        <v>18</v>
      </c>
      <c r="M452" s="4">
        <v>3</v>
      </c>
      <c r="N452" s="4" t="s">
        <v>3</v>
      </c>
      <c r="O452" s="4">
        <v>2</v>
      </c>
      <c r="P452" s="4"/>
      <c r="Q452" s="4"/>
      <c r="R452" s="4"/>
      <c r="S452" s="4"/>
      <c r="T452" s="4"/>
      <c r="U452" s="4"/>
      <c r="V452" s="4"/>
      <c r="W452" s="4">
        <v>0</v>
      </c>
      <c r="X452" s="4">
        <v>1</v>
      </c>
      <c r="Y452" s="4">
        <v>0</v>
      </c>
      <c r="Z452" s="4"/>
      <c r="AA452" s="4"/>
      <c r="AB452" s="4"/>
    </row>
    <row r="453" spans="1:88" x14ac:dyDescent="0.2">
      <c r="A453" s="4">
        <v>50</v>
      </c>
      <c r="B453" s="4">
        <v>0</v>
      </c>
      <c r="C453" s="4">
        <v>0</v>
      </c>
      <c r="D453" s="4">
        <v>1</v>
      </c>
      <c r="E453" s="4">
        <v>230</v>
      </c>
      <c r="F453" s="4">
        <f>ROUND(Source!BA433,O453)</f>
        <v>0</v>
      </c>
      <c r="G453" s="4" t="s">
        <v>284</v>
      </c>
      <c r="H453" s="4" t="s">
        <v>285</v>
      </c>
      <c r="I453" s="4"/>
      <c r="J453" s="4"/>
      <c r="K453" s="4">
        <v>230</v>
      </c>
      <c r="L453" s="4">
        <v>19</v>
      </c>
      <c r="M453" s="4">
        <v>3</v>
      </c>
      <c r="N453" s="4" t="s">
        <v>3</v>
      </c>
      <c r="O453" s="4">
        <v>2</v>
      </c>
      <c r="P453" s="4"/>
      <c r="Q453" s="4"/>
      <c r="R453" s="4"/>
      <c r="S453" s="4"/>
      <c r="T453" s="4"/>
      <c r="U453" s="4"/>
      <c r="V453" s="4"/>
      <c r="W453" s="4">
        <v>0</v>
      </c>
      <c r="X453" s="4">
        <v>1</v>
      </c>
      <c r="Y453" s="4">
        <v>0</v>
      </c>
      <c r="Z453" s="4"/>
      <c r="AA453" s="4"/>
      <c r="AB453" s="4"/>
    </row>
    <row r="454" spans="1:88" x14ac:dyDescent="0.2">
      <c r="A454" s="4">
        <v>50</v>
      </c>
      <c r="B454" s="4">
        <v>0</v>
      </c>
      <c r="C454" s="4">
        <v>0</v>
      </c>
      <c r="D454" s="4">
        <v>1</v>
      </c>
      <c r="E454" s="4">
        <v>206</v>
      </c>
      <c r="F454" s="4">
        <f>ROUND(Source!T433,O454)</f>
        <v>0</v>
      </c>
      <c r="G454" s="4" t="s">
        <v>286</v>
      </c>
      <c r="H454" s="4" t="s">
        <v>287</v>
      </c>
      <c r="I454" s="4"/>
      <c r="J454" s="4"/>
      <c r="K454" s="4">
        <v>206</v>
      </c>
      <c r="L454" s="4">
        <v>20</v>
      </c>
      <c r="M454" s="4">
        <v>3</v>
      </c>
      <c r="N454" s="4" t="s">
        <v>3</v>
      </c>
      <c r="O454" s="4">
        <v>2</v>
      </c>
      <c r="P454" s="4"/>
      <c r="Q454" s="4"/>
      <c r="R454" s="4"/>
      <c r="S454" s="4"/>
      <c r="T454" s="4"/>
      <c r="U454" s="4"/>
      <c r="V454" s="4"/>
      <c r="W454" s="4">
        <v>0</v>
      </c>
      <c r="X454" s="4">
        <v>1</v>
      </c>
      <c r="Y454" s="4">
        <v>0</v>
      </c>
      <c r="Z454" s="4"/>
      <c r="AA454" s="4"/>
      <c r="AB454" s="4"/>
    </row>
    <row r="455" spans="1:88" x14ac:dyDescent="0.2">
      <c r="A455" s="4">
        <v>50</v>
      </c>
      <c r="B455" s="4">
        <v>0</v>
      </c>
      <c r="C455" s="4">
        <v>0</v>
      </c>
      <c r="D455" s="4">
        <v>1</v>
      </c>
      <c r="E455" s="4">
        <v>207</v>
      </c>
      <c r="F455" s="4">
        <f>ROUND(Source!U433,O455)</f>
        <v>308.46017999999998</v>
      </c>
      <c r="G455" s="4" t="s">
        <v>288</v>
      </c>
      <c r="H455" s="4" t="s">
        <v>289</v>
      </c>
      <c r="I455" s="4"/>
      <c r="J455" s="4"/>
      <c r="K455" s="4">
        <v>207</v>
      </c>
      <c r="L455" s="4">
        <v>21</v>
      </c>
      <c r="M455" s="4">
        <v>3</v>
      </c>
      <c r="N455" s="4" t="s">
        <v>3</v>
      </c>
      <c r="O455" s="4">
        <v>7</v>
      </c>
      <c r="P455" s="4"/>
      <c r="Q455" s="4"/>
      <c r="R455" s="4"/>
      <c r="S455" s="4"/>
      <c r="T455" s="4"/>
      <c r="U455" s="4"/>
      <c r="V455" s="4"/>
      <c r="W455" s="4">
        <v>308.46017999999998</v>
      </c>
      <c r="X455" s="4">
        <v>1</v>
      </c>
      <c r="Y455" s="4">
        <v>308.46017999999998</v>
      </c>
      <c r="Z455" s="4"/>
      <c r="AA455" s="4"/>
      <c r="AB455" s="4"/>
    </row>
    <row r="456" spans="1:88" x14ac:dyDescent="0.2">
      <c r="A456" s="4">
        <v>50</v>
      </c>
      <c r="B456" s="4">
        <v>0</v>
      </c>
      <c r="C456" s="4">
        <v>0</v>
      </c>
      <c r="D456" s="4">
        <v>1</v>
      </c>
      <c r="E456" s="4">
        <v>208</v>
      </c>
      <c r="F456" s="4">
        <f>ROUND(Source!V433,O456)</f>
        <v>17.896740000000001</v>
      </c>
      <c r="G456" s="4" t="s">
        <v>290</v>
      </c>
      <c r="H456" s="4" t="s">
        <v>291</v>
      </c>
      <c r="I456" s="4"/>
      <c r="J456" s="4"/>
      <c r="K456" s="4">
        <v>208</v>
      </c>
      <c r="L456" s="4">
        <v>22</v>
      </c>
      <c r="M456" s="4">
        <v>3</v>
      </c>
      <c r="N456" s="4" t="s">
        <v>3</v>
      </c>
      <c r="O456" s="4">
        <v>7</v>
      </c>
      <c r="P456" s="4"/>
      <c r="Q456" s="4"/>
      <c r="R456" s="4"/>
      <c r="S456" s="4"/>
      <c r="T456" s="4"/>
      <c r="U456" s="4"/>
      <c r="V456" s="4"/>
      <c r="W456" s="4">
        <v>17.896740000000001</v>
      </c>
      <c r="X456" s="4">
        <v>1</v>
      </c>
      <c r="Y456" s="4">
        <v>17.896740000000001</v>
      </c>
      <c r="Z456" s="4"/>
      <c r="AA456" s="4"/>
      <c r="AB456" s="4"/>
    </row>
    <row r="457" spans="1:88" x14ac:dyDescent="0.2">
      <c r="A457" s="4">
        <v>50</v>
      </c>
      <c r="B457" s="4">
        <v>0</v>
      </c>
      <c r="C457" s="4">
        <v>0</v>
      </c>
      <c r="D457" s="4">
        <v>1</v>
      </c>
      <c r="E457" s="4">
        <v>209</v>
      </c>
      <c r="F457" s="4">
        <f>ROUND(Source!W433,O457)</f>
        <v>0</v>
      </c>
      <c r="G457" s="4" t="s">
        <v>292</v>
      </c>
      <c r="H457" s="4" t="s">
        <v>293</v>
      </c>
      <c r="I457" s="4"/>
      <c r="J457" s="4"/>
      <c r="K457" s="4">
        <v>209</v>
      </c>
      <c r="L457" s="4">
        <v>23</v>
      </c>
      <c r="M457" s="4">
        <v>3</v>
      </c>
      <c r="N457" s="4" t="s">
        <v>3</v>
      </c>
      <c r="O457" s="4">
        <v>2</v>
      </c>
      <c r="P457" s="4"/>
      <c r="Q457" s="4"/>
      <c r="R457" s="4"/>
      <c r="S457" s="4"/>
      <c r="T457" s="4"/>
      <c r="U457" s="4"/>
      <c r="V457" s="4"/>
      <c r="W457" s="4">
        <v>0</v>
      </c>
      <c r="X457" s="4">
        <v>1</v>
      </c>
      <c r="Y457" s="4">
        <v>0</v>
      </c>
      <c r="Z457" s="4"/>
      <c r="AA457" s="4"/>
      <c r="AB457" s="4"/>
    </row>
    <row r="458" spans="1:88" x14ac:dyDescent="0.2">
      <c r="A458" s="4">
        <v>50</v>
      </c>
      <c r="B458" s="4">
        <v>0</v>
      </c>
      <c r="C458" s="4">
        <v>0</v>
      </c>
      <c r="D458" s="4">
        <v>1</v>
      </c>
      <c r="E458" s="4">
        <v>233</v>
      </c>
      <c r="F458" s="4">
        <f>ROUND(Source!BD433,O458)</f>
        <v>0</v>
      </c>
      <c r="G458" s="4" t="s">
        <v>294</v>
      </c>
      <c r="H458" s="4" t="s">
        <v>295</v>
      </c>
      <c r="I458" s="4"/>
      <c r="J458" s="4"/>
      <c r="K458" s="4">
        <v>233</v>
      </c>
      <c r="L458" s="4">
        <v>24</v>
      </c>
      <c r="M458" s="4">
        <v>3</v>
      </c>
      <c r="N458" s="4" t="s">
        <v>3</v>
      </c>
      <c r="O458" s="4">
        <v>2</v>
      </c>
      <c r="P458" s="4"/>
      <c r="Q458" s="4"/>
      <c r="R458" s="4"/>
      <c r="S458" s="4"/>
      <c r="T458" s="4"/>
      <c r="U458" s="4"/>
      <c r="V458" s="4"/>
      <c r="W458" s="4">
        <v>0</v>
      </c>
      <c r="X458" s="4">
        <v>1</v>
      </c>
      <c r="Y458" s="4">
        <v>0</v>
      </c>
      <c r="Z458" s="4"/>
      <c r="AA458" s="4"/>
      <c r="AB458" s="4"/>
    </row>
    <row r="459" spans="1:88" x14ac:dyDescent="0.2">
      <c r="A459" s="4">
        <v>50</v>
      </c>
      <c r="B459" s="4">
        <v>0</v>
      </c>
      <c r="C459" s="4">
        <v>0</v>
      </c>
      <c r="D459" s="4">
        <v>1</v>
      </c>
      <c r="E459" s="4">
        <v>210</v>
      </c>
      <c r="F459" s="4">
        <f>ROUND(Source!X433,O459)</f>
        <v>170113.56</v>
      </c>
      <c r="G459" s="4" t="s">
        <v>296</v>
      </c>
      <c r="H459" s="4" t="s">
        <v>297</v>
      </c>
      <c r="I459" s="4"/>
      <c r="J459" s="4"/>
      <c r="K459" s="4">
        <v>210</v>
      </c>
      <c r="L459" s="4">
        <v>25</v>
      </c>
      <c r="M459" s="4">
        <v>3</v>
      </c>
      <c r="N459" s="4" t="s">
        <v>3</v>
      </c>
      <c r="O459" s="4">
        <v>2</v>
      </c>
      <c r="P459" s="4"/>
      <c r="Q459" s="4"/>
      <c r="R459" s="4"/>
      <c r="S459" s="4"/>
      <c r="T459" s="4"/>
      <c r="U459" s="4"/>
      <c r="V459" s="4"/>
      <c r="W459" s="4">
        <v>170113.56</v>
      </c>
      <c r="X459" s="4">
        <v>1</v>
      </c>
      <c r="Y459" s="4">
        <v>170113.56</v>
      </c>
      <c r="Z459" s="4"/>
      <c r="AA459" s="4"/>
      <c r="AB459" s="4"/>
    </row>
    <row r="460" spans="1:88" x14ac:dyDescent="0.2">
      <c r="A460" s="4">
        <v>50</v>
      </c>
      <c r="B460" s="4">
        <v>0</v>
      </c>
      <c r="C460" s="4">
        <v>0</v>
      </c>
      <c r="D460" s="4">
        <v>1</v>
      </c>
      <c r="E460" s="4">
        <v>211</v>
      </c>
      <c r="F460" s="4">
        <f>ROUND(Source!Y433,O460)</f>
        <v>101655.45</v>
      </c>
      <c r="G460" s="4" t="s">
        <v>298</v>
      </c>
      <c r="H460" s="4" t="s">
        <v>299</v>
      </c>
      <c r="I460" s="4"/>
      <c r="J460" s="4"/>
      <c r="K460" s="4">
        <v>211</v>
      </c>
      <c r="L460" s="4">
        <v>26</v>
      </c>
      <c r="M460" s="4">
        <v>3</v>
      </c>
      <c r="N460" s="4" t="s">
        <v>3</v>
      </c>
      <c r="O460" s="4">
        <v>2</v>
      </c>
      <c r="P460" s="4"/>
      <c r="Q460" s="4"/>
      <c r="R460" s="4"/>
      <c r="S460" s="4"/>
      <c r="T460" s="4"/>
      <c r="U460" s="4"/>
      <c r="V460" s="4"/>
      <c r="W460" s="4">
        <v>101655.45</v>
      </c>
      <c r="X460" s="4">
        <v>1</v>
      </c>
      <c r="Y460" s="4">
        <v>101655.45</v>
      </c>
      <c r="Z460" s="4"/>
      <c r="AA460" s="4"/>
      <c r="AB460" s="4"/>
    </row>
    <row r="461" spans="1:88" x14ac:dyDescent="0.2">
      <c r="A461" s="4">
        <v>50</v>
      </c>
      <c r="B461" s="4">
        <v>0</v>
      </c>
      <c r="C461" s="4">
        <v>0</v>
      </c>
      <c r="D461" s="4">
        <v>1</v>
      </c>
      <c r="E461" s="4">
        <v>224</v>
      </c>
      <c r="F461" s="4">
        <f>ROUND(Source!AR433,O461)</f>
        <v>467799.17</v>
      </c>
      <c r="G461" s="4" t="s">
        <v>300</v>
      </c>
      <c r="H461" s="4" t="s">
        <v>301</v>
      </c>
      <c r="I461" s="4"/>
      <c r="J461" s="4"/>
      <c r="K461" s="4">
        <v>224</v>
      </c>
      <c r="L461" s="4">
        <v>27</v>
      </c>
      <c r="M461" s="4">
        <v>3</v>
      </c>
      <c r="N461" s="4" t="s">
        <v>3</v>
      </c>
      <c r="O461" s="4">
        <v>2</v>
      </c>
      <c r="P461" s="4"/>
      <c r="Q461" s="4"/>
      <c r="R461" s="4"/>
      <c r="S461" s="4"/>
      <c r="T461" s="4"/>
      <c r="U461" s="4"/>
      <c r="V461" s="4"/>
      <c r="W461" s="4">
        <v>467799.17</v>
      </c>
      <c r="X461" s="4">
        <v>1</v>
      </c>
      <c r="Y461" s="4">
        <v>467799.17</v>
      </c>
      <c r="Z461" s="4"/>
      <c r="AA461" s="4"/>
      <c r="AB461" s="4"/>
    </row>
    <row r="463" spans="1:88" x14ac:dyDescent="0.2">
      <c r="A463" s="1">
        <v>4</v>
      </c>
      <c r="B463" s="1">
        <v>1</v>
      </c>
      <c r="C463" s="1"/>
      <c r="D463" s="1">
        <f>ROW(A477)</f>
        <v>477</v>
      </c>
      <c r="E463" s="1"/>
      <c r="F463" s="1" t="s">
        <v>14</v>
      </c>
      <c r="G463" s="1" t="s">
        <v>623</v>
      </c>
      <c r="H463" s="1" t="s">
        <v>3</v>
      </c>
      <c r="I463" s="1">
        <v>0</v>
      </c>
      <c r="J463" s="1"/>
      <c r="K463" s="1">
        <v>0</v>
      </c>
      <c r="L463" s="1"/>
      <c r="M463" s="1" t="s">
        <v>3</v>
      </c>
      <c r="N463" s="1"/>
      <c r="O463" s="1"/>
      <c r="P463" s="1"/>
      <c r="Q463" s="1"/>
      <c r="R463" s="1"/>
      <c r="S463" s="1">
        <v>0</v>
      </c>
      <c r="T463" s="1"/>
      <c r="U463" s="1" t="s">
        <v>3</v>
      </c>
      <c r="V463" s="1">
        <v>0</v>
      </c>
      <c r="W463" s="1"/>
      <c r="X463" s="1"/>
      <c r="Y463" s="1"/>
      <c r="Z463" s="1"/>
      <c r="AA463" s="1"/>
      <c r="AB463" s="1" t="s">
        <v>3</v>
      </c>
      <c r="AC463" s="1" t="s">
        <v>3</v>
      </c>
      <c r="AD463" s="1" t="s">
        <v>3</v>
      </c>
      <c r="AE463" s="1" t="s">
        <v>3</v>
      </c>
      <c r="AF463" s="1" t="s">
        <v>3</v>
      </c>
      <c r="AG463" s="1" t="s">
        <v>3</v>
      </c>
      <c r="AH463" s="1"/>
      <c r="AI463" s="1"/>
      <c r="AJ463" s="1"/>
      <c r="AK463" s="1"/>
      <c r="AL463" s="1"/>
      <c r="AM463" s="1"/>
      <c r="AN463" s="1"/>
      <c r="AO463" s="1"/>
      <c r="AP463" s="1" t="s">
        <v>3</v>
      </c>
      <c r="AQ463" s="1" t="s">
        <v>3</v>
      </c>
      <c r="AR463" s="1" t="s">
        <v>3</v>
      </c>
      <c r="AS463" s="1"/>
      <c r="AT463" s="1"/>
      <c r="AU463" s="1"/>
      <c r="AV463" s="1"/>
      <c r="AW463" s="1"/>
      <c r="AX463" s="1"/>
      <c r="AY463" s="1"/>
      <c r="AZ463" s="1" t="s">
        <v>3</v>
      </c>
      <c r="BA463" s="1"/>
      <c r="BB463" s="1" t="s">
        <v>3</v>
      </c>
      <c r="BC463" s="1" t="s">
        <v>3</v>
      </c>
      <c r="BD463" s="1" t="s">
        <v>3</v>
      </c>
      <c r="BE463" s="1" t="s">
        <v>3</v>
      </c>
      <c r="BF463" s="1" t="s">
        <v>3</v>
      </c>
      <c r="BG463" s="1" t="s">
        <v>3</v>
      </c>
      <c r="BH463" s="1" t="s">
        <v>3</v>
      </c>
      <c r="BI463" s="1" t="s">
        <v>3</v>
      </c>
      <c r="BJ463" s="1" t="s">
        <v>3</v>
      </c>
      <c r="BK463" s="1" t="s">
        <v>3</v>
      </c>
      <c r="BL463" s="1" t="s">
        <v>3</v>
      </c>
      <c r="BM463" s="1" t="s">
        <v>3</v>
      </c>
      <c r="BN463" s="1" t="s">
        <v>3</v>
      </c>
      <c r="BO463" s="1" t="s">
        <v>3</v>
      </c>
      <c r="BP463" s="1" t="s">
        <v>3</v>
      </c>
      <c r="BQ463" s="1"/>
      <c r="BR463" s="1"/>
      <c r="BS463" s="1"/>
      <c r="BT463" s="1"/>
      <c r="BU463" s="1"/>
      <c r="BV463" s="1"/>
      <c r="BW463" s="1"/>
      <c r="BX463" s="1">
        <v>0</v>
      </c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>
        <v>0</v>
      </c>
    </row>
    <row r="465" spans="1:245" x14ac:dyDescent="0.2">
      <c r="A465" s="2">
        <v>52</v>
      </c>
      <c r="B465" s="2">
        <f t="shared" ref="B465:G465" si="273">B477</f>
        <v>1</v>
      </c>
      <c r="C465" s="2">
        <f t="shared" si="273"/>
        <v>4</v>
      </c>
      <c r="D465" s="2">
        <f t="shared" si="273"/>
        <v>463</v>
      </c>
      <c r="E465" s="2">
        <f t="shared" si="273"/>
        <v>0</v>
      </c>
      <c r="F465" s="2" t="str">
        <f t="shared" si="273"/>
        <v>Новый раздел</v>
      </c>
      <c r="G465" s="2" t="str">
        <f t="shared" si="273"/>
        <v>2. КПП</v>
      </c>
      <c r="H465" s="2"/>
      <c r="I465" s="2"/>
      <c r="J465" s="2"/>
      <c r="K465" s="2"/>
      <c r="L465" s="2"/>
      <c r="M465" s="2"/>
      <c r="N465" s="2"/>
      <c r="O465" s="2">
        <f t="shared" ref="O465:AT465" si="274">O477</f>
        <v>0</v>
      </c>
      <c r="P465" s="2">
        <f t="shared" si="274"/>
        <v>0</v>
      </c>
      <c r="Q465" s="2">
        <f t="shared" si="274"/>
        <v>0</v>
      </c>
      <c r="R465" s="2">
        <f t="shared" si="274"/>
        <v>0</v>
      </c>
      <c r="S465" s="2">
        <f t="shared" si="274"/>
        <v>0</v>
      </c>
      <c r="T465" s="2">
        <f t="shared" si="274"/>
        <v>0</v>
      </c>
      <c r="U465" s="2">
        <f t="shared" si="274"/>
        <v>0</v>
      </c>
      <c r="V465" s="2">
        <f t="shared" si="274"/>
        <v>0</v>
      </c>
      <c r="W465" s="2">
        <f t="shared" si="274"/>
        <v>0</v>
      </c>
      <c r="X465" s="2">
        <f t="shared" si="274"/>
        <v>0</v>
      </c>
      <c r="Y465" s="2">
        <f t="shared" si="274"/>
        <v>0</v>
      </c>
      <c r="Z465" s="2">
        <f t="shared" si="274"/>
        <v>0</v>
      </c>
      <c r="AA465" s="2">
        <f t="shared" si="274"/>
        <v>0</v>
      </c>
      <c r="AB465" s="2">
        <f t="shared" si="274"/>
        <v>0</v>
      </c>
      <c r="AC465" s="2">
        <f t="shared" si="274"/>
        <v>0</v>
      </c>
      <c r="AD465" s="2">
        <f t="shared" si="274"/>
        <v>0</v>
      </c>
      <c r="AE465" s="2">
        <f t="shared" si="274"/>
        <v>0</v>
      </c>
      <c r="AF465" s="2">
        <f t="shared" si="274"/>
        <v>0</v>
      </c>
      <c r="AG465" s="2">
        <f t="shared" si="274"/>
        <v>0</v>
      </c>
      <c r="AH465" s="2">
        <f t="shared" si="274"/>
        <v>0</v>
      </c>
      <c r="AI465" s="2">
        <f t="shared" si="274"/>
        <v>0</v>
      </c>
      <c r="AJ465" s="2">
        <f t="shared" si="274"/>
        <v>0</v>
      </c>
      <c r="AK465" s="2">
        <f t="shared" si="274"/>
        <v>0</v>
      </c>
      <c r="AL465" s="2">
        <f t="shared" si="274"/>
        <v>0</v>
      </c>
      <c r="AM465" s="2">
        <f t="shared" si="274"/>
        <v>0</v>
      </c>
      <c r="AN465" s="2">
        <f t="shared" si="274"/>
        <v>0</v>
      </c>
      <c r="AO465" s="2">
        <f t="shared" si="274"/>
        <v>0</v>
      </c>
      <c r="AP465" s="2">
        <f t="shared" si="274"/>
        <v>0</v>
      </c>
      <c r="AQ465" s="2">
        <f t="shared" si="274"/>
        <v>0</v>
      </c>
      <c r="AR465" s="2">
        <f t="shared" si="274"/>
        <v>0</v>
      </c>
      <c r="AS465" s="2">
        <f t="shared" si="274"/>
        <v>0</v>
      </c>
      <c r="AT465" s="2">
        <f t="shared" si="274"/>
        <v>0</v>
      </c>
      <c r="AU465" s="2">
        <f t="shared" ref="AU465:BZ465" si="275">AU477</f>
        <v>0</v>
      </c>
      <c r="AV465" s="2">
        <f t="shared" si="275"/>
        <v>0</v>
      </c>
      <c r="AW465" s="2">
        <f t="shared" si="275"/>
        <v>0</v>
      </c>
      <c r="AX465" s="2">
        <f t="shared" si="275"/>
        <v>0</v>
      </c>
      <c r="AY465" s="2">
        <f t="shared" si="275"/>
        <v>0</v>
      </c>
      <c r="AZ465" s="2">
        <f t="shared" si="275"/>
        <v>0</v>
      </c>
      <c r="BA465" s="2">
        <f t="shared" si="275"/>
        <v>0</v>
      </c>
      <c r="BB465" s="2">
        <f t="shared" si="275"/>
        <v>0</v>
      </c>
      <c r="BC465" s="2">
        <f t="shared" si="275"/>
        <v>0</v>
      </c>
      <c r="BD465" s="2">
        <f t="shared" si="275"/>
        <v>0</v>
      </c>
      <c r="BE465" s="2">
        <f t="shared" si="275"/>
        <v>0</v>
      </c>
      <c r="BF465" s="2">
        <f t="shared" si="275"/>
        <v>0</v>
      </c>
      <c r="BG465" s="2">
        <f t="shared" si="275"/>
        <v>0</v>
      </c>
      <c r="BH465" s="2">
        <f t="shared" si="275"/>
        <v>0</v>
      </c>
      <c r="BI465" s="2">
        <f t="shared" si="275"/>
        <v>0</v>
      </c>
      <c r="BJ465" s="2">
        <f t="shared" si="275"/>
        <v>0</v>
      </c>
      <c r="BK465" s="2">
        <f t="shared" si="275"/>
        <v>0</v>
      </c>
      <c r="BL465" s="2">
        <f t="shared" si="275"/>
        <v>0</v>
      </c>
      <c r="BM465" s="2">
        <f t="shared" si="275"/>
        <v>0</v>
      </c>
      <c r="BN465" s="2">
        <f t="shared" si="275"/>
        <v>0</v>
      </c>
      <c r="BO465" s="2">
        <f t="shared" si="275"/>
        <v>0</v>
      </c>
      <c r="BP465" s="2">
        <f t="shared" si="275"/>
        <v>0</v>
      </c>
      <c r="BQ465" s="2">
        <f t="shared" si="275"/>
        <v>0</v>
      </c>
      <c r="BR465" s="2">
        <f t="shared" si="275"/>
        <v>0</v>
      </c>
      <c r="BS465" s="2">
        <f t="shared" si="275"/>
        <v>0</v>
      </c>
      <c r="BT465" s="2">
        <f t="shared" si="275"/>
        <v>0</v>
      </c>
      <c r="BU465" s="2">
        <f t="shared" si="275"/>
        <v>0</v>
      </c>
      <c r="BV465" s="2">
        <f t="shared" si="275"/>
        <v>0</v>
      </c>
      <c r="BW465" s="2">
        <f t="shared" si="275"/>
        <v>0</v>
      </c>
      <c r="BX465" s="2">
        <f t="shared" si="275"/>
        <v>0</v>
      </c>
      <c r="BY465" s="2">
        <f t="shared" si="275"/>
        <v>0</v>
      </c>
      <c r="BZ465" s="2">
        <f t="shared" si="275"/>
        <v>0</v>
      </c>
      <c r="CA465" s="2">
        <f t="shared" ref="CA465:DF465" si="276">CA477</f>
        <v>0</v>
      </c>
      <c r="CB465" s="2">
        <f t="shared" si="276"/>
        <v>0</v>
      </c>
      <c r="CC465" s="2">
        <f t="shared" si="276"/>
        <v>0</v>
      </c>
      <c r="CD465" s="2">
        <f t="shared" si="276"/>
        <v>0</v>
      </c>
      <c r="CE465" s="2">
        <f t="shared" si="276"/>
        <v>0</v>
      </c>
      <c r="CF465" s="2">
        <f t="shared" si="276"/>
        <v>0</v>
      </c>
      <c r="CG465" s="2">
        <f t="shared" si="276"/>
        <v>0</v>
      </c>
      <c r="CH465" s="2">
        <f t="shared" si="276"/>
        <v>0</v>
      </c>
      <c r="CI465" s="2">
        <f t="shared" si="276"/>
        <v>0</v>
      </c>
      <c r="CJ465" s="2">
        <f t="shared" si="276"/>
        <v>0</v>
      </c>
      <c r="CK465" s="2">
        <f t="shared" si="276"/>
        <v>0</v>
      </c>
      <c r="CL465" s="2">
        <f t="shared" si="276"/>
        <v>0</v>
      </c>
      <c r="CM465" s="2">
        <f t="shared" si="276"/>
        <v>0</v>
      </c>
      <c r="CN465" s="2">
        <f t="shared" si="276"/>
        <v>0</v>
      </c>
      <c r="CO465" s="2">
        <f t="shared" si="276"/>
        <v>0</v>
      </c>
      <c r="CP465" s="2">
        <f t="shared" si="276"/>
        <v>0</v>
      </c>
      <c r="CQ465" s="2">
        <f t="shared" si="276"/>
        <v>0</v>
      </c>
      <c r="CR465" s="2">
        <f t="shared" si="276"/>
        <v>0</v>
      </c>
      <c r="CS465" s="2">
        <f t="shared" si="276"/>
        <v>0</v>
      </c>
      <c r="CT465" s="2">
        <f t="shared" si="276"/>
        <v>0</v>
      </c>
      <c r="CU465" s="2">
        <f t="shared" si="276"/>
        <v>0</v>
      </c>
      <c r="CV465" s="2">
        <f t="shared" si="276"/>
        <v>0</v>
      </c>
      <c r="CW465" s="2">
        <f t="shared" si="276"/>
        <v>0</v>
      </c>
      <c r="CX465" s="2">
        <f t="shared" si="276"/>
        <v>0</v>
      </c>
      <c r="CY465" s="2">
        <f t="shared" si="276"/>
        <v>0</v>
      </c>
      <c r="CZ465" s="2">
        <f t="shared" si="276"/>
        <v>0</v>
      </c>
      <c r="DA465" s="2">
        <f t="shared" si="276"/>
        <v>0</v>
      </c>
      <c r="DB465" s="2">
        <f t="shared" si="276"/>
        <v>0</v>
      </c>
      <c r="DC465" s="2">
        <f t="shared" si="276"/>
        <v>0</v>
      </c>
      <c r="DD465" s="2">
        <f t="shared" si="276"/>
        <v>0</v>
      </c>
      <c r="DE465" s="2">
        <f t="shared" si="276"/>
        <v>0</v>
      </c>
      <c r="DF465" s="2">
        <f t="shared" si="276"/>
        <v>0</v>
      </c>
      <c r="DG465" s="3">
        <f t="shared" ref="DG465:EL465" si="277">DG477</f>
        <v>0</v>
      </c>
      <c r="DH465" s="3">
        <f t="shared" si="277"/>
        <v>0</v>
      </c>
      <c r="DI465" s="3">
        <f t="shared" si="277"/>
        <v>0</v>
      </c>
      <c r="DJ465" s="3">
        <f t="shared" si="277"/>
        <v>0</v>
      </c>
      <c r="DK465" s="3">
        <f t="shared" si="277"/>
        <v>0</v>
      </c>
      <c r="DL465" s="3">
        <f t="shared" si="277"/>
        <v>0</v>
      </c>
      <c r="DM465" s="3">
        <f t="shared" si="277"/>
        <v>0</v>
      </c>
      <c r="DN465" s="3">
        <f t="shared" si="277"/>
        <v>0</v>
      </c>
      <c r="DO465" s="3">
        <f t="shared" si="277"/>
        <v>0</v>
      </c>
      <c r="DP465" s="3">
        <f t="shared" si="277"/>
        <v>0</v>
      </c>
      <c r="DQ465" s="3">
        <f t="shared" si="277"/>
        <v>0</v>
      </c>
      <c r="DR465" s="3">
        <f t="shared" si="277"/>
        <v>0</v>
      </c>
      <c r="DS465" s="3">
        <f t="shared" si="277"/>
        <v>0</v>
      </c>
      <c r="DT465" s="3">
        <f t="shared" si="277"/>
        <v>0</v>
      </c>
      <c r="DU465" s="3">
        <f t="shared" si="277"/>
        <v>0</v>
      </c>
      <c r="DV465" s="3">
        <f t="shared" si="277"/>
        <v>0</v>
      </c>
      <c r="DW465" s="3">
        <f t="shared" si="277"/>
        <v>0</v>
      </c>
      <c r="DX465" s="3">
        <f t="shared" si="277"/>
        <v>0</v>
      </c>
      <c r="DY465" s="3">
        <f t="shared" si="277"/>
        <v>0</v>
      </c>
      <c r="DZ465" s="3">
        <f t="shared" si="277"/>
        <v>0</v>
      </c>
      <c r="EA465" s="3">
        <f t="shared" si="277"/>
        <v>0</v>
      </c>
      <c r="EB465" s="3">
        <f t="shared" si="277"/>
        <v>0</v>
      </c>
      <c r="EC465" s="3">
        <f t="shared" si="277"/>
        <v>0</v>
      </c>
      <c r="ED465" s="3">
        <f t="shared" si="277"/>
        <v>0</v>
      </c>
      <c r="EE465" s="3">
        <f t="shared" si="277"/>
        <v>0</v>
      </c>
      <c r="EF465" s="3">
        <f t="shared" si="277"/>
        <v>0</v>
      </c>
      <c r="EG465" s="3">
        <f t="shared" si="277"/>
        <v>0</v>
      </c>
      <c r="EH465" s="3">
        <f t="shared" si="277"/>
        <v>0</v>
      </c>
      <c r="EI465" s="3">
        <f t="shared" si="277"/>
        <v>0</v>
      </c>
      <c r="EJ465" s="3">
        <f t="shared" si="277"/>
        <v>0</v>
      </c>
      <c r="EK465" s="3">
        <f t="shared" si="277"/>
        <v>0</v>
      </c>
      <c r="EL465" s="3">
        <f t="shared" si="277"/>
        <v>0</v>
      </c>
      <c r="EM465" s="3">
        <f t="shared" ref="EM465:FR465" si="278">EM477</f>
        <v>0</v>
      </c>
      <c r="EN465" s="3">
        <f t="shared" si="278"/>
        <v>0</v>
      </c>
      <c r="EO465" s="3">
        <f t="shared" si="278"/>
        <v>0</v>
      </c>
      <c r="EP465" s="3">
        <f t="shared" si="278"/>
        <v>0</v>
      </c>
      <c r="EQ465" s="3">
        <f t="shared" si="278"/>
        <v>0</v>
      </c>
      <c r="ER465" s="3">
        <f t="shared" si="278"/>
        <v>0</v>
      </c>
      <c r="ES465" s="3">
        <f t="shared" si="278"/>
        <v>0</v>
      </c>
      <c r="ET465" s="3">
        <f t="shared" si="278"/>
        <v>0</v>
      </c>
      <c r="EU465" s="3">
        <f t="shared" si="278"/>
        <v>0</v>
      </c>
      <c r="EV465" s="3">
        <f t="shared" si="278"/>
        <v>0</v>
      </c>
      <c r="EW465" s="3">
        <f t="shared" si="278"/>
        <v>0</v>
      </c>
      <c r="EX465" s="3">
        <f t="shared" si="278"/>
        <v>0</v>
      </c>
      <c r="EY465" s="3">
        <f t="shared" si="278"/>
        <v>0</v>
      </c>
      <c r="EZ465" s="3">
        <f t="shared" si="278"/>
        <v>0</v>
      </c>
      <c r="FA465" s="3">
        <f t="shared" si="278"/>
        <v>0</v>
      </c>
      <c r="FB465" s="3">
        <f t="shared" si="278"/>
        <v>0</v>
      </c>
      <c r="FC465" s="3">
        <f t="shared" si="278"/>
        <v>0</v>
      </c>
      <c r="FD465" s="3">
        <f t="shared" si="278"/>
        <v>0</v>
      </c>
      <c r="FE465" s="3">
        <f t="shared" si="278"/>
        <v>0</v>
      </c>
      <c r="FF465" s="3">
        <f t="shared" si="278"/>
        <v>0</v>
      </c>
      <c r="FG465" s="3">
        <f t="shared" si="278"/>
        <v>0</v>
      </c>
      <c r="FH465" s="3">
        <f t="shared" si="278"/>
        <v>0</v>
      </c>
      <c r="FI465" s="3">
        <f t="shared" si="278"/>
        <v>0</v>
      </c>
      <c r="FJ465" s="3">
        <f t="shared" si="278"/>
        <v>0</v>
      </c>
      <c r="FK465" s="3">
        <f t="shared" si="278"/>
        <v>0</v>
      </c>
      <c r="FL465" s="3">
        <f t="shared" si="278"/>
        <v>0</v>
      </c>
      <c r="FM465" s="3">
        <f t="shared" si="278"/>
        <v>0</v>
      </c>
      <c r="FN465" s="3">
        <f t="shared" si="278"/>
        <v>0</v>
      </c>
      <c r="FO465" s="3">
        <f t="shared" si="278"/>
        <v>0</v>
      </c>
      <c r="FP465" s="3">
        <f t="shared" si="278"/>
        <v>0</v>
      </c>
      <c r="FQ465" s="3">
        <f t="shared" si="278"/>
        <v>0</v>
      </c>
      <c r="FR465" s="3">
        <f t="shared" si="278"/>
        <v>0</v>
      </c>
      <c r="FS465" s="3">
        <f t="shared" ref="FS465:GX465" si="279">FS477</f>
        <v>0</v>
      </c>
      <c r="FT465" s="3">
        <f t="shared" si="279"/>
        <v>0</v>
      </c>
      <c r="FU465" s="3">
        <f t="shared" si="279"/>
        <v>0</v>
      </c>
      <c r="FV465" s="3">
        <f t="shared" si="279"/>
        <v>0</v>
      </c>
      <c r="FW465" s="3">
        <f t="shared" si="279"/>
        <v>0</v>
      </c>
      <c r="FX465" s="3">
        <f t="shared" si="279"/>
        <v>0</v>
      </c>
      <c r="FY465" s="3">
        <f t="shared" si="279"/>
        <v>0</v>
      </c>
      <c r="FZ465" s="3">
        <f t="shared" si="279"/>
        <v>0</v>
      </c>
      <c r="GA465" s="3">
        <f t="shared" si="279"/>
        <v>0</v>
      </c>
      <c r="GB465" s="3">
        <f t="shared" si="279"/>
        <v>0</v>
      </c>
      <c r="GC465" s="3">
        <f t="shared" si="279"/>
        <v>0</v>
      </c>
      <c r="GD465" s="3">
        <f t="shared" si="279"/>
        <v>0</v>
      </c>
      <c r="GE465" s="3">
        <f t="shared" si="279"/>
        <v>0</v>
      </c>
      <c r="GF465" s="3">
        <f t="shared" si="279"/>
        <v>0</v>
      </c>
      <c r="GG465" s="3">
        <f t="shared" si="279"/>
        <v>0</v>
      </c>
      <c r="GH465" s="3">
        <f t="shared" si="279"/>
        <v>0</v>
      </c>
      <c r="GI465" s="3">
        <f t="shared" si="279"/>
        <v>0</v>
      </c>
      <c r="GJ465" s="3">
        <f t="shared" si="279"/>
        <v>0</v>
      </c>
      <c r="GK465" s="3">
        <f t="shared" si="279"/>
        <v>0</v>
      </c>
      <c r="GL465" s="3">
        <f t="shared" si="279"/>
        <v>0</v>
      </c>
      <c r="GM465" s="3">
        <f t="shared" si="279"/>
        <v>0</v>
      </c>
      <c r="GN465" s="3">
        <f t="shared" si="279"/>
        <v>0</v>
      </c>
      <c r="GO465" s="3">
        <f t="shared" si="279"/>
        <v>0</v>
      </c>
      <c r="GP465" s="3">
        <f t="shared" si="279"/>
        <v>0</v>
      </c>
      <c r="GQ465" s="3">
        <f t="shared" si="279"/>
        <v>0</v>
      </c>
      <c r="GR465" s="3">
        <f t="shared" si="279"/>
        <v>0</v>
      </c>
      <c r="GS465" s="3">
        <f t="shared" si="279"/>
        <v>0</v>
      </c>
      <c r="GT465" s="3">
        <f t="shared" si="279"/>
        <v>0</v>
      </c>
      <c r="GU465" s="3">
        <f t="shared" si="279"/>
        <v>0</v>
      </c>
      <c r="GV465" s="3">
        <f t="shared" si="279"/>
        <v>0</v>
      </c>
      <c r="GW465" s="3">
        <f t="shared" si="279"/>
        <v>0</v>
      </c>
      <c r="GX465" s="3">
        <f t="shared" si="279"/>
        <v>0</v>
      </c>
    </row>
    <row r="467" spans="1:245" x14ac:dyDescent="0.2">
      <c r="A467">
        <v>17</v>
      </c>
      <c r="B467">
        <v>1</v>
      </c>
      <c r="C467">
        <f>ROW(SmtRes!A690)</f>
        <v>690</v>
      </c>
      <c r="D467">
        <f>ROW(EtalonRes!A693)</f>
        <v>693</v>
      </c>
      <c r="E467" t="s">
        <v>3</v>
      </c>
      <c r="F467" t="s">
        <v>624</v>
      </c>
      <c r="G467" t="s">
        <v>625</v>
      </c>
      <c r="H467" t="s">
        <v>32</v>
      </c>
      <c r="I467">
        <v>1</v>
      </c>
      <c r="J467">
        <v>0</v>
      </c>
      <c r="K467">
        <v>1</v>
      </c>
      <c r="O467">
        <f>ROUND(CP467,2)</f>
        <v>13448.07</v>
      </c>
      <c r="P467">
        <f>SUMIF(SmtRes!AQ686:'SmtRes'!AQ690,"=1",SmtRes!DF686:'SmtRes'!DF690)</f>
        <v>0</v>
      </c>
      <c r="Q467">
        <f>SUMIF(SmtRes!AQ686:'SmtRes'!AQ690,"=1",SmtRes!DG686:'SmtRes'!DG690)</f>
        <v>1319.5</v>
      </c>
      <c r="R467">
        <f>SUMIF(SmtRes!AQ686:'SmtRes'!AQ690,"=1",SmtRes!DH686:'SmtRes'!DH690)</f>
        <v>977.97</v>
      </c>
      <c r="S467">
        <f>SUMIF(SmtRes!AQ686:'SmtRes'!AQ690,"=1",SmtRes!DI686:'SmtRes'!DI690)</f>
        <v>11150.6</v>
      </c>
      <c r="T467">
        <f t="shared" ref="T467:T475" si="280">ROUND(CU467*I467,2)</f>
        <v>0</v>
      </c>
      <c r="U467">
        <f>SUMIF(SmtRes!AQ686:'SmtRes'!AQ690,"=1",SmtRes!CV686:'SmtRes'!CV690)</f>
        <v>25.4</v>
      </c>
      <c r="V467">
        <f>SUMIF(SmtRes!AQ686:'SmtRes'!AQ690,"=1",SmtRes!CW686:'SmtRes'!CW690)</f>
        <v>1.74</v>
      </c>
      <c r="W467">
        <f t="shared" ref="W467:W475" si="281">ROUND(CX467*I467,2)</f>
        <v>0</v>
      </c>
      <c r="X467">
        <f t="shared" ref="X467:X475" si="282">ROUND(CY467,2)</f>
        <v>11037</v>
      </c>
      <c r="Y467">
        <f t="shared" ref="Y467:Y475" si="283">ROUND(CZ467,2)</f>
        <v>6306.86</v>
      </c>
      <c r="AA467">
        <v>-1</v>
      </c>
      <c r="AB467">
        <f t="shared" ref="AB467:AB475" si="284">ROUND((AC467+AD467+AF467),6)</f>
        <v>12470.099899999999</v>
      </c>
      <c r="AC467">
        <f>ROUND((0),6)</f>
        <v>0</v>
      </c>
      <c r="AD467">
        <f>ROUND((((SUM(SmtRes!BR686:'SmtRes'!BR690))-(SUM(SmtRes!BS686:'SmtRes'!BS690)))+AE467),6)</f>
        <v>1319.4999</v>
      </c>
      <c r="AE467">
        <f>ROUND((SUM(SmtRes!BS686:'SmtRes'!BS690)),6)</f>
        <v>977.96519999999998</v>
      </c>
      <c r="AF467">
        <f>ROUND((SUM(SmtRes!BT686:'SmtRes'!BT690)),6)</f>
        <v>11150.6</v>
      </c>
      <c r="AG467">
        <f t="shared" ref="AG467:AG475" si="285">ROUND((AP467),6)</f>
        <v>0</v>
      </c>
      <c r="AH467">
        <f>(SUM(SmtRes!BU686:'SmtRes'!BU690))</f>
        <v>25.4</v>
      </c>
      <c r="AI467">
        <f>(SUM(SmtRes!BV686:'SmtRes'!BV690))</f>
        <v>1.74</v>
      </c>
      <c r="AJ467">
        <f t="shared" ref="AJ467:AJ475" si="286">(AS467)</f>
        <v>0</v>
      </c>
      <c r="AK467">
        <v>13448.0651</v>
      </c>
      <c r="AL467">
        <v>0</v>
      </c>
      <c r="AM467">
        <v>1319.4999</v>
      </c>
      <c r="AN467">
        <v>977.9652000000001</v>
      </c>
      <c r="AO467">
        <v>11150.599999999999</v>
      </c>
      <c r="AP467">
        <v>0</v>
      </c>
      <c r="AQ467">
        <v>25.4</v>
      </c>
      <c r="AR467">
        <v>1.74</v>
      </c>
      <c r="AS467">
        <v>0</v>
      </c>
      <c r="AT467">
        <v>91</v>
      </c>
      <c r="AU467">
        <v>52</v>
      </c>
      <c r="AV467">
        <v>1</v>
      </c>
      <c r="AW467">
        <v>1</v>
      </c>
      <c r="AZ467">
        <v>1</v>
      </c>
      <c r="BA467">
        <v>1</v>
      </c>
      <c r="BB467">
        <v>1</v>
      </c>
      <c r="BC467">
        <v>1</v>
      </c>
      <c r="BD467" t="s">
        <v>3</v>
      </c>
      <c r="BE467" t="s">
        <v>3</v>
      </c>
      <c r="BF467" t="s">
        <v>3</v>
      </c>
      <c r="BG467" t="s">
        <v>3</v>
      </c>
      <c r="BH467">
        <v>0</v>
      </c>
      <c r="BI467">
        <v>1</v>
      </c>
      <c r="BJ467" t="s">
        <v>626</v>
      </c>
      <c r="BM467">
        <v>46003</v>
      </c>
      <c r="BN467">
        <v>0</v>
      </c>
      <c r="BO467" t="s">
        <v>3</v>
      </c>
      <c r="BP467">
        <v>0</v>
      </c>
      <c r="BQ467">
        <v>2</v>
      </c>
      <c r="BR467">
        <v>0</v>
      </c>
      <c r="BS467">
        <v>1</v>
      </c>
      <c r="BT467">
        <v>1</v>
      </c>
      <c r="BU467">
        <v>1</v>
      </c>
      <c r="BV467">
        <v>1</v>
      </c>
      <c r="BW467">
        <v>1</v>
      </c>
      <c r="BX467">
        <v>1</v>
      </c>
      <c r="BY467" t="s">
        <v>3</v>
      </c>
      <c r="BZ467">
        <v>91</v>
      </c>
      <c r="CA467">
        <v>52</v>
      </c>
      <c r="CB467" t="s">
        <v>3</v>
      </c>
      <c r="CE467">
        <v>0</v>
      </c>
      <c r="CF467">
        <v>0</v>
      </c>
      <c r="CG467">
        <v>0</v>
      </c>
      <c r="CM467">
        <v>0</v>
      </c>
      <c r="CN467" t="s">
        <v>3</v>
      </c>
      <c r="CO467">
        <v>0</v>
      </c>
      <c r="CP467">
        <f>(P467+Q467+S467+R467)</f>
        <v>13448.07</v>
      </c>
      <c r="CQ467">
        <f>SUMIF(SmtRes!AQ686:'SmtRes'!AQ690,"=1",SmtRes!AA686:'SmtRes'!AA690)</f>
        <v>0</v>
      </c>
      <c r="CR467">
        <f>SUMIF(SmtRes!AQ686:'SmtRes'!AQ690,"=1",SmtRes!AB686:'SmtRes'!AB690)</f>
        <v>3862.4300000000003</v>
      </c>
      <c r="CS467">
        <f>SUMIF(SmtRes!AQ686:'SmtRes'!AQ690,"=1",SmtRes!AC686:'SmtRes'!AC690)</f>
        <v>1989.5900000000001</v>
      </c>
      <c r="CT467">
        <f>SUMIF(SmtRes!AQ686:'SmtRes'!AQ690,"=1",SmtRes!AD686:'SmtRes'!AD690)</f>
        <v>439</v>
      </c>
      <c r="CU467">
        <f>AG467</f>
        <v>0</v>
      </c>
      <c r="CV467">
        <f>SUMIF(SmtRes!AQ686:'SmtRes'!AQ690,"=1",SmtRes!BU686:'SmtRes'!BU690)</f>
        <v>25.4</v>
      </c>
      <c r="CW467">
        <f>SUMIF(SmtRes!AQ686:'SmtRes'!AQ690,"=1",SmtRes!BV686:'SmtRes'!BV690)</f>
        <v>1.74</v>
      </c>
      <c r="CX467">
        <f>AJ467</f>
        <v>0</v>
      </c>
      <c r="CY467">
        <f>(((S467+R467)*AT467)/100)</f>
        <v>11036.998699999998</v>
      </c>
      <c r="CZ467">
        <f>(((S467+R467)*AU467)/100)</f>
        <v>6306.8564000000006</v>
      </c>
      <c r="DC467" t="s">
        <v>3</v>
      </c>
      <c r="DD467" t="s">
        <v>135</v>
      </c>
      <c r="DE467" t="s">
        <v>3</v>
      </c>
      <c r="DF467" t="s">
        <v>3</v>
      </c>
      <c r="DG467" t="s">
        <v>3</v>
      </c>
      <c r="DH467" t="s">
        <v>3</v>
      </c>
      <c r="DI467" t="s">
        <v>3</v>
      </c>
      <c r="DJ467" t="s">
        <v>3</v>
      </c>
      <c r="DK467" t="s">
        <v>3</v>
      </c>
      <c r="DL467" t="s">
        <v>3</v>
      </c>
      <c r="DM467" t="s">
        <v>3</v>
      </c>
      <c r="DN467">
        <v>0</v>
      </c>
      <c r="DO467">
        <v>0</v>
      </c>
      <c r="DP467">
        <v>1</v>
      </c>
      <c r="DQ467">
        <v>1</v>
      </c>
      <c r="DU467">
        <v>1013</v>
      </c>
      <c r="DV467" t="s">
        <v>32</v>
      </c>
      <c r="DW467" t="s">
        <v>32</v>
      </c>
      <c r="DX467">
        <v>1</v>
      </c>
      <c r="DZ467" t="s">
        <v>3</v>
      </c>
      <c r="EA467" t="s">
        <v>3</v>
      </c>
      <c r="EB467" t="s">
        <v>3</v>
      </c>
      <c r="EC467" t="s">
        <v>3</v>
      </c>
      <c r="EE467">
        <v>416980269</v>
      </c>
      <c r="EF467">
        <v>2</v>
      </c>
      <c r="EG467" t="s">
        <v>40</v>
      </c>
      <c r="EH467">
        <v>40</v>
      </c>
      <c r="EI467" t="s">
        <v>345</v>
      </c>
      <c r="EJ467">
        <v>1</v>
      </c>
      <c r="EK467">
        <v>46003</v>
      </c>
      <c r="EL467" t="s">
        <v>627</v>
      </c>
      <c r="EM467" t="s">
        <v>347</v>
      </c>
      <c r="EO467" t="s">
        <v>3</v>
      </c>
      <c r="EQ467">
        <v>1024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25.4</v>
      </c>
      <c r="EX467">
        <v>1.74</v>
      </c>
      <c r="EY467">
        <v>0</v>
      </c>
      <c r="FQ467">
        <v>0</v>
      </c>
      <c r="FR467">
        <v>0</v>
      </c>
      <c r="FS467">
        <v>0</v>
      </c>
      <c r="FX467">
        <v>91</v>
      </c>
      <c r="FY467">
        <v>52</v>
      </c>
      <c r="GA467" t="s">
        <v>3</v>
      </c>
      <c r="GD467">
        <v>1</v>
      </c>
      <c r="GF467">
        <v>559843881</v>
      </c>
      <c r="GG467">
        <v>2</v>
      </c>
      <c r="GH467">
        <v>1</v>
      </c>
      <c r="GI467">
        <v>-2</v>
      </c>
      <c r="GJ467">
        <v>0</v>
      </c>
      <c r="GK467">
        <v>0</v>
      </c>
      <c r="GL467">
        <f t="shared" ref="GL467:GL475" si="287">ROUND(IF(AND(BH467=3,BI467=3,FS467&lt;&gt;0),P467,0),2)</f>
        <v>0</v>
      </c>
      <c r="GM467">
        <f t="shared" ref="GM467:GM475" si="288">ROUND(O467+X467+Y467,2)+GX467</f>
        <v>30791.93</v>
      </c>
      <c r="GN467">
        <f t="shared" ref="GN467:GN475" si="289">IF(OR(BI467=0,BI467=1),GM467-GX467,0)</f>
        <v>30791.93</v>
      </c>
      <c r="GO467">
        <f t="shared" ref="GO467:GO475" si="290">IF(BI467=2,GM467-GX467,0)</f>
        <v>0</v>
      </c>
      <c r="GP467">
        <f t="shared" ref="GP467:GP475" si="291">IF(BI467=4,GM467-GX467,0)</f>
        <v>0</v>
      </c>
      <c r="GR467">
        <v>0</v>
      </c>
      <c r="GS467">
        <v>0</v>
      </c>
      <c r="GT467">
        <v>0</v>
      </c>
      <c r="GU467" t="s">
        <v>3</v>
      </c>
      <c r="GV467">
        <f t="shared" ref="GV467:GV475" si="292">ROUND((GT467),6)</f>
        <v>0</v>
      </c>
      <c r="GW467">
        <v>1</v>
      </c>
      <c r="GX467">
        <f t="shared" ref="GX467:GX475" si="293">ROUND(HC467*I467,2)</f>
        <v>0</v>
      </c>
      <c r="HA467">
        <v>0</v>
      </c>
      <c r="HB467">
        <v>0</v>
      </c>
      <c r="HC467">
        <f>GV467*GW467</f>
        <v>0</v>
      </c>
      <c r="HE467" t="s">
        <v>3</v>
      </c>
      <c r="HF467" t="s">
        <v>3</v>
      </c>
      <c r="HM467" t="s">
        <v>3</v>
      </c>
      <c r="HN467" t="s">
        <v>628</v>
      </c>
      <c r="HO467" t="s">
        <v>629</v>
      </c>
      <c r="HP467" t="s">
        <v>627</v>
      </c>
      <c r="HQ467" t="s">
        <v>627</v>
      </c>
      <c r="HS467">
        <v>0</v>
      </c>
      <c r="IK467">
        <v>0</v>
      </c>
    </row>
    <row r="468" spans="1:245" x14ac:dyDescent="0.2">
      <c r="A468">
        <v>17</v>
      </c>
      <c r="B468">
        <v>1</v>
      </c>
      <c r="C468">
        <f>ROW(SmtRes!A697)</f>
        <v>697</v>
      </c>
      <c r="D468">
        <f>ROW(EtalonRes!A700)</f>
        <v>700</v>
      </c>
      <c r="E468" t="s">
        <v>3</v>
      </c>
      <c r="F468" t="s">
        <v>630</v>
      </c>
      <c r="G468" t="s">
        <v>631</v>
      </c>
      <c r="H468" t="s">
        <v>32</v>
      </c>
      <c r="I468">
        <v>1</v>
      </c>
      <c r="J468">
        <v>0</v>
      </c>
      <c r="K468">
        <v>1</v>
      </c>
      <c r="O468">
        <f>ROUND(CP468,2)</f>
        <v>5584.29</v>
      </c>
      <c r="P468">
        <f>SUMIF(SmtRes!AQ691:'SmtRes'!AQ697,"=1",SmtRes!DF691:'SmtRes'!DF697)</f>
        <v>0</v>
      </c>
      <c r="Q468">
        <f>SUMIF(SmtRes!AQ691:'SmtRes'!AQ697,"=1",SmtRes!DG691:'SmtRes'!DG697)</f>
        <v>2853.7</v>
      </c>
      <c r="R468">
        <f>SUMIF(SmtRes!AQ691:'SmtRes'!AQ697,"=1",SmtRes!DH691:'SmtRes'!DH697)</f>
        <v>1212.29</v>
      </c>
      <c r="S468">
        <f>SUMIF(SmtRes!AQ691:'SmtRes'!AQ697,"=1",SmtRes!DI691:'SmtRes'!DI697)</f>
        <v>1518.3</v>
      </c>
      <c r="T468">
        <f t="shared" si="280"/>
        <v>0</v>
      </c>
      <c r="U468">
        <f>SUMIF(SmtRes!AQ691:'SmtRes'!AQ697,"=1",SmtRes!CV691:'SmtRes'!CV697)</f>
        <v>3.09</v>
      </c>
      <c r="V468">
        <f>SUMIF(SmtRes!AQ691:'SmtRes'!AQ697,"=1",SmtRes!CW691:'SmtRes'!CW697)</f>
        <v>1.8</v>
      </c>
      <c r="W468">
        <f t="shared" si="281"/>
        <v>0</v>
      </c>
      <c r="X468">
        <f t="shared" si="282"/>
        <v>2457.5300000000002</v>
      </c>
      <c r="Y468">
        <f t="shared" si="283"/>
        <v>1256.07</v>
      </c>
      <c r="AA468">
        <v>-1</v>
      </c>
      <c r="AB468">
        <f t="shared" si="284"/>
        <v>3830.1694000000002</v>
      </c>
      <c r="AC468">
        <f>ROUND((0),6)</f>
        <v>0</v>
      </c>
      <c r="AD468">
        <f>ROUND((((SUM(SmtRes!BR691:'SmtRes'!BR697))-(SUM(SmtRes!BS691:'SmtRes'!BS697)))+AE468),6)</f>
        <v>2311.8670000000002</v>
      </c>
      <c r="AE468">
        <f>ROUND((SUM(SmtRes!BS691:'SmtRes'!BS697)),6)</f>
        <v>1212.28</v>
      </c>
      <c r="AF468">
        <f>ROUND((SUM(SmtRes!BT691:'SmtRes'!BT697)),6)</f>
        <v>1518.3024</v>
      </c>
      <c r="AG468">
        <f t="shared" si="285"/>
        <v>0</v>
      </c>
      <c r="AH468">
        <f>(SUM(SmtRes!BU691:'SmtRes'!BU697))</f>
        <v>3.09</v>
      </c>
      <c r="AI468">
        <f>(SUM(SmtRes!BV691:'SmtRes'!BV697))</f>
        <v>1.8</v>
      </c>
      <c r="AJ468">
        <f t="shared" si="286"/>
        <v>0</v>
      </c>
      <c r="AK468">
        <v>5119.6550000000007</v>
      </c>
      <c r="AL468">
        <v>77.205600000000004</v>
      </c>
      <c r="AM468">
        <v>2311.8670000000002</v>
      </c>
      <c r="AN468">
        <v>1212.2800000000002</v>
      </c>
      <c r="AO468">
        <v>1518.3024</v>
      </c>
      <c r="AP468">
        <v>0</v>
      </c>
      <c r="AQ468">
        <v>3.09</v>
      </c>
      <c r="AR468">
        <v>1.8</v>
      </c>
      <c r="AS468">
        <v>0</v>
      </c>
      <c r="AT468">
        <v>90</v>
      </c>
      <c r="AU468">
        <v>46</v>
      </c>
      <c r="AV468">
        <v>1</v>
      </c>
      <c r="AW468">
        <v>1</v>
      </c>
      <c r="AZ468">
        <v>1</v>
      </c>
      <c r="BA468">
        <v>1</v>
      </c>
      <c r="BB468">
        <v>1</v>
      </c>
      <c r="BC468">
        <v>1</v>
      </c>
      <c r="BD468" t="s">
        <v>3</v>
      </c>
      <c r="BE468" t="s">
        <v>3</v>
      </c>
      <c r="BF468" t="s">
        <v>3</v>
      </c>
      <c r="BG468" t="s">
        <v>3</v>
      </c>
      <c r="BH468">
        <v>0</v>
      </c>
      <c r="BI468">
        <v>2</v>
      </c>
      <c r="BJ468" t="s">
        <v>632</v>
      </c>
      <c r="BM468">
        <v>111003</v>
      </c>
      <c r="BN468">
        <v>0</v>
      </c>
      <c r="BO468" t="s">
        <v>3</v>
      </c>
      <c r="BP468">
        <v>0</v>
      </c>
      <c r="BQ468">
        <v>3</v>
      </c>
      <c r="BR468">
        <v>0</v>
      </c>
      <c r="BS468">
        <v>1</v>
      </c>
      <c r="BT468">
        <v>1</v>
      </c>
      <c r="BU468">
        <v>1</v>
      </c>
      <c r="BV468">
        <v>1</v>
      </c>
      <c r="BW468">
        <v>1</v>
      </c>
      <c r="BX468">
        <v>1</v>
      </c>
      <c r="BY468" t="s">
        <v>3</v>
      </c>
      <c r="BZ468">
        <v>90</v>
      </c>
      <c r="CA468">
        <v>46</v>
      </c>
      <c r="CB468" t="s">
        <v>3</v>
      </c>
      <c r="CE468">
        <v>0</v>
      </c>
      <c r="CF468">
        <v>0</v>
      </c>
      <c r="CG468">
        <v>0</v>
      </c>
      <c r="CM468">
        <v>0</v>
      </c>
      <c r="CN468" t="s">
        <v>3</v>
      </c>
      <c r="CO468">
        <v>0</v>
      </c>
      <c r="CP468">
        <f>(P468+Q468+S468+R468)</f>
        <v>5584.29</v>
      </c>
      <c r="CQ468">
        <f>SUMIF(SmtRes!AQ691:'SmtRes'!AQ697,"=1",SmtRes!AA691:'SmtRes'!AA697)</f>
        <v>115.81</v>
      </c>
      <c r="CR468">
        <f>SUMIF(SmtRes!AQ691:'SmtRes'!AQ697,"=1",SmtRes!AB691:'SmtRes'!AB697)</f>
        <v>4417.6099999999997</v>
      </c>
      <c r="CS468">
        <f>SUMIF(SmtRes!AQ691:'SmtRes'!AQ697,"=1",SmtRes!AC691:'SmtRes'!AC697)</f>
        <v>1989.5900000000001</v>
      </c>
      <c r="CT468">
        <f>SUMIF(SmtRes!AQ691:'SmtRes'!AQ697,"=1",SmtRes!AD691:'SmtRes'!AD697)</f>
        <v>491.36</v>
      </c>
      <c r="CU468">
        <f>AG468</f>
        <v>0</v>
      </c>
      <c r="CV468">
        <f>SUMIF(SmtRes!AQ691:'SmtRes'!AQ697,"=1",SmtRes!BU691:'SmtRes'!BU697)</f>
        <v>3.09</v>
      </c>
      <c r="CW468">
        <f>SUMIF(SmtRes!AQ691:'SmtRes'!AQ697,"=1",SmtRes!BV691:'SmtRes'!BV697)</f>
        <v>1.8</v>
      </c>
      <c r="CX468">
        <f>AJ468</f>
        <v>0</v>
      </c>
      <c r="CY468">
        <f>(((S468+R468)*AT468)/100)</f>
        <v>2457.5309999999999</v>
      </c>
      <c r="CZ468">
        <f>(((S468+R468)*AU468)/100)</f>
        <v>1256.0714</v>
      </c>
      <c r="DC468" t="s">
        <v>3</v>
      </c>
      <c r="DD468" t="s">
        <v>135</v>
      </c>
      <c r="DE468" t="s">
        <v>3</v>
      </c>
      <c r="DF468" t="s">
        <v>3</v>
      </c>
      <c r="DG468" t="s">
        <v>3</v>
      </c>
      <c r="DH468" t="s">
        <v>3</v>
      </c>
      <c r="DI468" t="s">
        <v>3</v>
      </c>
      <c r="DJ468" t="s">
        <v>3</v>
      </c>
      <c r="DK468" t="s">
        <v>3</v>
      </c>
      <c r="DL468" t="s">
        <v>3</v>
      </c>
      <c r="DM468" t="s">
        <v>3</v>
      </c>
      <c r="DN468">
        <v>0</v>
      </c>
      <c r="DO468">
        <v>0</v>
      </c>
      <c r="DP468">
        <v>1</v>
      </c>
      <c r="DQ468">
        <v>1</v>
      </c>
      <c r="DU468">
        <v>1013</v>
      </c>
      <c r="DV468" t="s">
        <v>32</v>
      </c>
      <c r="DW468" t="s">
        <v>32</v>
      </c>
      <c r="DX468">
        <v>1</v>
      </c>
      <c r="DZ468" t="s">
        <v>3</v>
      </c>
      <c r="EA468" t="s">
        <v>3</v>
      </c>
      <c r="EB468" t="s">
        <v>3</v>
      </c>
      <c r="EC468" t="s">
        <v>3</v>
      </c>
      <c r="EE468">
        <v>416979913</v>
      </c>
      <c r="EF468">
        <v>3</v>
      </c>
      <c r="EG468" t="s">
        <v>322</v>
      </c>
      <c r="EH468">
        <v>0</v>
      </c>
      <c r="EI468" t="s">
        <v>3</v>
      </c>
      <c r="EJ468">
        <v>2</v>
      </c>
      <c r="EK468">
        <v>111003</v>
      </c>
      <c r="EL468" t="s">
        <v>323</v>
      </c>
      <c r="EM468" t="s">
        <v>324</v>
      </c>
      <c r="EO468" t="s">
        <v>3</v>
      </c>
      <c r="EQ468">
        <v>1024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3.09</v>
      </c>
      <c r="EX468">
        <v>1.8</v>
      </c>
      <c r="EY468">
        <v>0</v>
      </c>
      <c r="FQ468">
        <v>0</v>
      </c>
      <c r="FR468">
        <v>0</v>
      </c>
      <c r="FS468">
        <v>0</v>
      </c>
      <c r="FX468">
        <v>90</v>
      </c>
      <c r="FY468">
        <v>46</v>
      </c>
      <c r="GA468" t="s">
        <v>3</v>
      </c>
      <c r="GD468">
        <v>1</v>
      </c>
      <c r="GF468">
        <v>820046574</v>
      </c>
      <c r="GG468">
        <v>2</v>
      </c>
      <c r="GH468">
        <v>1</v>
      </c>
      <c r="GI468">
        <v>-2</v>
      </c>
      <c r="GJ468">
        <v>0</v>
      </c>
      <c r="GK468">
        <v>0</v>
      </c>
      <c r="GL468">
        <f t="shared" si="287"/>
        <v>0</v>
      </c>
      <c r="GM468">
        <f t="shared" si="288"/>
        <v>9297.89</v>
      </c>
      <c r="GN468">
        <f t="shared" si="289"/>
        <v>0</v>
      </c>
      <c r="GO468">
        <f t="shared" si="290"/>
        <v>9297.89</v>
      </c>
      <c r="GP468">
        <f t="shared" si="291"/>
        <v>0</v>
      </c>
      <c r="GR468">
        <v>0</v>
      </c>
      <c r="GS468">
        <v>0</v>
      </c>
      <c r="GT468">
        <v>0</v>
      </c>
      <c r="GU468" t="s">
        <v>3</v>
      </c>
      <c r="GV468">
        <f t="shared" si="292"/>
        <v>0</v>
      </c>
      <c r="GW468">
        <v>1</v>
      </c>
      <c r="GX468">
        <f t="shared" si="293"/>
        <v>0</v>
      </c>
      <c r="HA468">
        <v>0</v>
      </c>
      <c r="HB468">
        <v>0</v>
      </c>
      <c r="HC468">
        <f>GV468*GW468</f>
        <v>0</v>
      </c>
      <c r="HE468" t="s">
        <v>3</v>
      </c>
      <c r="HF468" t="s">
        <v>3</v>
      </c>
      <c r="HM468" t="s">
        <v>3</v>
      </c>
      <c r="HN468" t="s">
        <v>326</v>
      </c>
      <c r="HO468" t="s">
        <v>327</v>
      </c>
      <c r="HP468" t="s">
        <v>323</v>
      </c>
      <c r="HQ468" t="s">
        <v>323</v>
      </c>
      <c r="HS468">
        <v>0</v>
      </c>
      <c r="IK468">
        <v>0</v>
      </c>
    </row>
    <row r="469" spans="1:245" x14ac:dyDescent="0.2">
      <c r="A469">
        <v>18</v>
      </c>
      <c r="B469">
        <v>1</v>
      </c>
      <c r="C469">
        <v>697</v>
      </c>
      <c r="E469" t="s">
        <v>3</v>
      </c>
      <c r="F469" t="s">
        <v>633</v>
      </c>
      <c r="G469" t="s">
        <v>634</v>
      </c>
      <c r="H469" t="s">
        <v>635</v>
      </c>
      <c r="I469">
        <f>J469</f>
        <v>2</v>
      </c>
      <c r="J469">
        <v>2</v>
      </c>
      <c r="K469">
        <v>2</v>
      </c>
      <c r="O469">
        <f>ROUND(P469,2)</f>
        <v>30.37</v>
      </c>
      <c r="P469">
        <f>ROUND(ROUND(ROUND(SUMIF(SmtRes!AQ691:'SmtRes'!AQ697,"=1",SmtRes!CU691:'SmtRes'!CU697),2),2)*I469/100,2)</f>
        <v>30.37</v>
      </c>
      <c r="Q469">
        <f>ROUND(CR469*I469,2)</f>
        <v>0</v>
      </c>
      <c r="R469">
        <f>ROUND(CS469*I469,2)</f>
        <v>0</v>
      </c>
      <c r="S469">
        <f>ROUND(CT469*I469,2)</f>
        <v>0</v>
      </c>
      <c r="T469">
        <f t="shared" si="280"/>
        <v>0</v>
      </c>
      <c r="U469">
        <f>ROUND(CV469*I469,7)</f>
        <v>0</v>
      </c>
      <c r="V469">
        <f>ROUND(CW469*I469,7)</f>
        <v>0</v>
      </c>
      <c r="W469">
        <f t="shared" si="281"/>
        <v>0</v>
      </c>
      <c r="X469">
        <f t="shared" si="282"/>
        <v>0</v>
      </c>
      <c r="Y469">
        <f t="shared" si="283"/>
        <v>0</v>
      </c>
      <c r="AA469">
        <v>-1</v>
      </c>
      <c r="AB469">
        <f t="shared" si="284"/>
        <v>0</v>
      </c>
      <c r="AC469">
        <f>ROUND((ES469),6)</f>
        <v>0</v>
      </c>
      <c r="AD469">
        <f>ROUND((((ET469)-(EU469))+AE469),6)</f>
        <v>0</v>
      </c>
      <c r="AE469">
        <f>ROUND((EU469),6)</f>
        <v>0</v>
      </c>
      <c r="AF469">
        <f>ROUND((EV469),6)</f>
        <v>0</v>
      </c>
      <c r="AG469">
        <f t="shared" si="285"/>
        <v>0</v>
      </c>
      <c r="AH469">
        <f>(EW469)</f>
        <v>0</v>
      </c>
      <c r="AI469">
        <f>(EX469)</f>
        <v>0</v>
      </c>
      <c r="AJ469">
        <f t="shared" si="286"/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90</v>
      </c>
      <c r="AU469">
        <v>46</v>
      </c>
      <c r="AV469">
        <v>1</v>
      </c>
      <c r="AW469">
        <v>1</v>
      </c>
      <c r="AZ469">
        <v>1</v>
      </c>
      <c r="BA469">
        <v>1</v>
      </c>
      <c r="BB469">
        <v>1</v>
      </c>
      <c r="BC469">
        <v>1</v>
      </c>
      <c r="BD469" t="s">
        <v>3</v>
      </c>
      <c r="BE469" t="s">
        <v>3</v>
      </c>
      <c r="BF469" t="s">
        <v>3</v>
      </c>
      <c r="BG469" t="s">
        <v>3</v>
      </c>
      <c r="BH469">
        <v>3</v>
      </c>
      <c r="BI469">
        <v>2</v>
      </c>
      <c r="BJ469" t="s">
        <v>3</v>
      </c>
      <c r="BM469">
        <v>111003</v>
      </c>
      <c r="BN469">
        <v>0</v>
      </c>
      <c r="BO469" t="s">
        <v>3</v>
      </c>
      <c r="BP469">
        <v>0</v>
      </c>
      <c r="BQ469">
        <v>3</v>
      </c>
      <c r="BR469">
        <v>0</v>
      </c>
      <c r="BS469">
        <v>1</v>
      </c>
      <c r="BT469">
        <v>1</v>
      </c>
      <c r="BU469">
        <v>1</v>
      </c>
      <c r="BV469">
        <v>1</v>
      </c>
      <c r="BW469">
        <v>1</v>
      </c>
      <c r="BX469">
        <v>1</v>
      </c>
      <c r="BY469" t="s">
        <v>3</v>
      </c>
      <c r="BZ469">
        <v>90</v>
      </c>
      <c r="CA469">
        <v>46</v>
      </c>
      <c r="CB469" t="s">
        <v>3</v>
      </c>
      <c r="CE469">
        <v>0</v>
      </c>
      <c r="CF469">
        <v>0</v>
      </c>
      <c r="CG469">
        <v>0</v>
      </c>
      <c r="CM469">
        <v>0</v>
      </c>
      <c r="CN469" t="s">
        <v>3</v>
      </c>
      <c r="CO469">
        <v>0</v>
      </c>
      <c r="CP469">
        <f>0</f>
        <v>0</v>
      </c>
      <c r="CQ469">
        <f>0</f>
        <v>0</v>
      </c>
      <c r="CR469">
        <f>0</f>
        <v>0</v>
      </c>
      <c r="CS469">
        <f>0</f>
        <v>0</v>
      </c>
      <c r="CT469">
        <f>0</f>
        <v>0</v>
      </c>
      <c r="CU469">
        <f>0</f>
        <v>0</v>
      </c>
      <c r="CV469">
        <f>0</f>
        <v>0</v>
      </c>
      <c r="CW469">
        <f>0</f>
        <v>0</v>
      </c>
      <c r="CX469">
        <f>0</f>
        <v>0</v>
      </c>
      <c r="CY469">
        <f>0</f>
        <v>0</v>
      </c>
      <c r="CZ469">
        <f>0</f>
        <v>0</v>
      </c>
      <c r="DC469" t="s">
        <v>3</v>
      </c>
      <c r="DD469" t="s">
        <v>3</v>
      </c>
      <c r="DE469" t="s">
        <v>3</v>
      </c>
      <c r="DF469" t="s">
        <v>3</v>
      </c>
      <c r="DG469" t="s">
        <v>3</v>
      </c>
      <c r="DH469" t="s">
        <v>3</v>
      </c>
      <c r="DI469" t="s">
        <v>3</v>
      </c>
      <c r="DJ469" t="s">
        <v>3</v>
      </c>
      <c r="DK469" t="s">
        <v>3</v>
      </c>
      <c r="DL469" t="s">
        <v>3</v>
      </c>
      <c r="DM469" t="s">
        <v>3</v>
      </c>
      <c r="DN469">
        <v>0</v>
      </c>
      <c r="DO469">
        <v>0</v>
      </c>
      <c r="DP469">
        <v>1</v>
      </c>
      <c r="DQ469">
        <v>1</v>
      </c>
      <c r="DU469">
        <v>1013</v>
      </c>
      <c r="DV469" t="s">
        <v>635</v>
      </c>
      <c r="DW469" t="s">
        <v>635</v>
      </c>
      <c r="DX469">
        <v>1</v>
      </c>
      <c r="DZ469" t="s">
        <v>3</v>
      </c>
      <c r="EA469" t="s">
        <v>3</v>
      </c>
      <c r="EB469" t="s">
        <v>3</v>
      </c>
      <c r="EC469" t="s">
        <v>3</v>
      </c>
      <c r="EE469">
        <v>416979913</v>
      </c>
      <c r="EF469">
        <v>3</v>
      </c>
      <c r="EG469" t="s">
        <v>322</v>
      </c>
      <c r="EH469">
        <v>0</v>
      </c>
      <c r="EI469" t="s">
        <v>3</v>
      </c>
      <c r="EJ469">
        <v>2</v>
      </c>
      <c r="EK469">
        <v>111003</v>
      </c>
      <c r="EL469" t="s">
        <v>323</v>
      </c>
      <c r="EM469" t="s">
        <v>324</v>
      </c>
      <c r="EO469" t="s">
        <v>3</v>
      </c>
      <c r="EQ469">
        <v>1024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FQ469">
        <v>0</v>
      </c>
      <c r="FR469">
        <v>0</v>
      </c>
      <c r="FS469">
        <v>0</v>
      </c>
      <c r="FX469">
        <v>90</v>
      </c>
      <c r="FY469">
        <v>46</v>
      </c>
      <c r="GA469" t="s">
        <v>3</v>
      </c>
      <c r="GD469">
        <v>1</v>
      </c>
      <c r="GF469">
        <v>274903907</v>
      </c>
      <c r="GG469">
        <v>2</v>
      </c>
      <c r="GH469">
        <v>1</v>
      </c>
      <c r="GI469">
        <v>-2</v>
      </c>
      <c r="GJ469">
        <v>0</v>
      </c>
      <c r="GK469">
        <v>0</v>
      </c>
      <c r="GL469">
        <f t="shared" si="287"/>
        <v>0</v>
      </c>
      <c r="GM469">
        <f t="shared" si="288"/>
        <v>30.37</v>
      </c>
      <c r="GN469">
        <f t="shared" si="289"/>
        <v>0</v>
      </c>
      <c r="GO469">
        <f t="shared" si="290"/>
        <v>30.37</v>
      </c>
      <c r="GP469">
        <f t="shared" si="291"/>
        <v>0</v>
      </c>
      <c r="GR469">
        <v>0</v>
      </c>
      <c r="GS469">
        <v>0</v>
      </c>
      <c r="GT469">
        <v>0</v>
      </c>
      <c r="GU469" t="s">
        <v>3</v>
      </c>
      <c r="GV469">
        <f t="shared" si="292"/>
        <v>0</v>
      </c>
      <c r="GW469">
        <v>1</v>
      </c>
      <c r="GX469">
        <f t="shared" si="293"/>
        <v>0</v>
      </c>
      <c r="HA469">
        <v>0</v>
      </c>
      <c r="HB469">
        <v>0</v>
      </c>
      <c r="HC469">
        <f>0</f>
        <v>0</v>
      </c>
      <c r="HE469" t="s">
        <v>3</v>
      </c>
      <c r="HF469" t="s">
        <v>3</v>
      </c>
      <c r="HM469" t="s">
        <v>3</v>
      </c>
      <c r="HN469" t="s">
        <v>326</v>
      </c>
      <c r="HO469" t="s">
        <v>327</v>
      </c>
      <c r="HP469" t="s">
        <v>323</v>
      </c>
      <c r="HQ469" t="s">
        <v>323</v>
      </c>
      <c r="HS469">
        <v>0</v>
      </c>
      <c r="IK469">
        <v>0</v>
      </c>
    </row>
    <row r="470" spans="1:245" x14ac:dyDescent="0.2">
      <c r="A470">
        <v>17</v>
      </c>
      <c r="B470">
        <v>1</v>
      </c>
      <c r="C470">
        <f>ROW(SmtRes!A703)</f>
        <v>703</v>
      </c>
      <c r="D470">
        <f>ROW(EtalonRes!A706)</f>
        <v>706</v>
      </c>
      <c r="E470" t="s">
        <v>3</v>
      </c>
      <c r="F470" t="s">
        <v>636</v>
      </c>
      <c r="G470" t="s">
        <v>637</v>
      </c>
      <c r="H470" t="s">
        <v>49</v>
      </c>
      <c r="I470">
        <v>1</v>
      </c>
      <c r="J470">
        <v>0</v>
      </c>
      <c r="K470">
        <v>1</v>
      </c>
      <c r="O470">
        <f t="shared" ref="O470:O475" si="294">ROUND(CP470,2)</f>
        <v>491.71</v>
      </c>
      <c r="P470">
        <f>SUMIF(SmtRes!AQ698:'SmtRes'!AQ703,"=1",SmtRes!DF698:'SmtRes'!DF703)</f>
        <v>0</v>
      </c>
      <c r="Q470">
        <f>SUMIF(SmtRes!AQ698:'SmtRes'!AQ703,"=1",SmtRes!DG698:'SmtRes'!DG703)</f>
        <v>99.59</v>
      </c>
      <c r="R470">
        <f>SUMIF(SmtRes!AQ698:'SmtRes'!AQ703,"=1",SmtRes!DH698:'SmtRes'!DH703)</f>
        <v>43.42</v>
      </c>
      <c r="S470">
        <f>SUMIF(SmtRes!AQ698:'SmtRes'!AQ703,"=1",SmtRes!DI698:'SmtRes'!DI703)</f>
        <v>348.7</v>
      </c>
      <c r="T470">
        <f t="shared" si="280"/>
        <v>0</v>
      </c>
      <c r="U470">
        <f>SUMIF(SmtRes!AQ698:'SmtRes'!AQ703,"=1",SmtRes!CV698:'SmtRes'!CV703)</f>
        <v>0.78</v>
      </c>
      <c r="V470">
        <f>SUMIF(SmtRes!AQ698:'SmtRes'!AQ703,"=1",SmtRes!CW698:'SmtRes'!CW703)</f>
        <v>7.0000000000000007E-2</v>
      </c>
      <c r="W470">
        <f t="shared" si="281"/>
        <v>0</v>
      </c>
      <c r="X470">
        <f t="shared" si="282"/>
        <v>431.33</v>
      </c>
      <c r="Y470">
        <f t="shared" si="283"/>
        <v>270.56</v>
      </c>
      <c r="AA470">
        <v>-1</v>
      </c>
      <c r="AB470">
        <f t="shared" si="284"/>
        <v>448.286</v>
      </c>
      <c r="AC470">
        <f>ROUND((0),6)</f>
        <v>0</v>
      </c>
      <c r="AD470">
        <f>ROUND((((SUM(SmtRes!BR698:'SmtRes'!BR703))-(SUM(SmtRes!BS698:'SmtRes'!BS703)))+AE470),6)</f>
        <v>99.587000000000003</v>
      </c>
      <c r="AE470">
        <f>ROUND((SUM(SmtRes!BS698:'SmtRes'!BS703)),6)</f>
        <v>43.416800000000002</v>
      </c>
      <c r="AF470">
        <f>ROUND((SUM(SmtRes!BT698:'SmtRes'!BT703)),6)</f>
        <v>348.69900000000001</v>
      </c>
      <c r="AG470">
        <f t="shared" si="285"/>
        <v>0</v>
      </c>
      <c r="AH470">
        <f>(SUM(SmtRes!BU698:'SmtRes'!BU703))</f>
        <v>0.78</v>
      </c>
      <c r="AI470">
        <f>(SUM(SmtRes!BV698:'SmtRes'!BV703))</f>
        <v>7.0000000000000007E-2</v>
      </c>
      <c r="AJ470">
        <f t="shared" si="286"/>
        <v>0</v>
      </c>
      <c r="AK470">
        <v>497.05930000000006</v>
      </c>
      <c r="AL470">
        <v>5.3564999999999996</v>
      </c>
      <c r="AM470">
        <v>99.587000000000003</v>
      </c>
      <c r="AN470">
        <v>43.416800000000002</v>
      </c>
      <c r="AO470">
        <v>348.69900000000001</v>
      </c>
      <c r="AP470">
        <v>0</v>
      </c>
      <c r="AQ470">
        <v>0.78</v>
      </c>
      <c r="AR470">
        <v>7.0000000000000007E-2</v>
      </c>
      <c r="AS470">
        <v>0</v>
      </c>
      <c r="AT470">
        <v>110</v>
      </c>
      <c r="AU470">
        <v>69</v>
      </c>
      <c r="AV470">
        <v>1</v>
      </c>
      <c r="AW470">
        <v>1</v>
      </c>
      <c r="AZ470">
        <v>1</v>
      </c>
      <c r="BA470">
        <v>1</v>
      </c>
      <c r="BB470">
        <v>1</v>
      </c>
      <c r="BC470">
        <v>1</v>
      </c>
      <c r="BD470" t="s">
        <v>3</v>
      </c>
      <c r="BE470" t="s">
        <v>3</v>
      </c>
      <c r="BF470" t="s">
        <v>3</v>
      </c>
      <c r="BG470" t="s">
        <v>3</v>
      </c>
      <c r="BH470">
        <v>0</v>
      </c>
      <c r="BI470">
        <v>1</v>
      </c>
      <c r="BJ470" t="s">
        <v>638</v>
      </c>
      <c r="BM470">
        <v>8001</v>
      </c>
      <c r="BN470">
        <v>0</v>
      </c>
      <c r="BO470" t="s">
        <v>3</v>
      </c>
      <c r="BP470">
        <v>0</v>
      </c>
      <c r="BQ470">
        <v>2</v>
      </c>
      <c r="BR470">
        <v>0</v>
      </c>
      <c r="BS470">
        <v>1</v>
      </c>
      <c r="BT470">
        <v>1</v>
      </c>
      <c r="BU470">
        <v>1</v>
      </c>
      <c r="BV470">
        <v>1</v>
      </c>
      <c r="BW470">
        <v>1</v>
      </c>
      <c r="BX470">
        <v>1</v>
      </c>
      <c r="BY470" t="s">
        <v>3</v>
      </c>
      <c r="BZ470">
        <v>110</v>
      </c>
      <c r="CA470">
        <v>69</v>
      </c>
      <c r="CB470" t="s">
        <v>3</v>
      </c>
      <c r="CE470">
        <v>0</v>
      </c>
      <c r="CF470">
        <v>0</v>
      </c>
      <c r="CG470">
        <v>0</v>
      </c>
      <c r="CM470">
        <v>0</v>
      </c>
      <c r="CN470" t="s">
        <v>3</v>
      </c>
      <c r="CO470">
        <v>0</v>
      </c>
      <c r="CP470">
        <f t="shared" ref="CP470:CP475" si="295">(P470+Q470+S470+R470)</f>
        <v>491.71</v>
      </c>
      <c r="CQ470">
        <f>SUMIF(SmtRes!AQ698:'SmtRes'!AQ703,"=1",SmtRes!AA698:'SmtRes'!AA703)</f>
        <v>31.78</v>
      </c>
      <c r="CR470">
        <f>SUMIF(SmtRes!AQ698:'SmtRes'!AQ703,"=1",SmtRes!AB698:'SmtRes'!AB703)</f>
        <v>1338.24</v>
      </c>
      <c r="CS470">
        <f>SUMIF(SmtRes!AQ698:'SmtRes'!AQ703,"=1",SmtRes!AC698:'SmtRes'!AC703)</f>
        <v>620.24</v>
      </c>
      <c r="CT470">
        <f>SUMIF(SmtRes!AQ698:'SmtRes'!AQ703,"=1",SmtRes!AD698:'SmtRes'!AD703)</f>
        <v>447.05</v>
      </c>
      <c r="CU470">
        <f t="shared" ref="CU470:CU475" si="296">AG470</f>
        <v>0</v>
      </c>
      <c r="CV470">
        <f>SUMIF(SmtRes!AQ698:'SmtRes'!AQ703,"=1",SmtRes!BU698:'SmtRes'!BU703)</f>
        <v>0.78</v>
      </c>
      <c r="CW470">
        <f>SUMIF(SmtRes!AQ698:'SmtRes'!AQ703,"=1",SmtRes!BV698:'SmtRes'!BV703)</f>
        <v>7.0000000000000007E-2</v>
      </c>
      <c r="CX470">
        <f t="shared" ref="CX470:CX475" si="297">AJ470</f>
        <v>0</v>
      </c>
      <c r="CY470">
        <f t="shared" ref="CY470:CY475" si="298">(((S470+R470)*AT470)/100)</f>
        <v>431.33199999999999</v>
      </c>
      <c r="CZ470">
        <f t="shared" ref="CZ470:CZ475" si="299">(((S470+R470)*AU470)/100)</f>
        <v>270.56279999999998</v>
      </c>
      <c r="DC470" t="s">
        <v>3</v>
      </c>
      <c r="DD470" t="s">
        <v>135</v>
      </c>
      <c r="DE470" t="s">
        <v>3</v>
      </c>
      <c r="DF470" t="s">
        <v>3</v>
      </c>
      <c r="DG470" t="s">
        <v>3</v>
      </c>
      <c r="DH470" t="s">
        <v>3</v>
      </c>
      <c r="DI470" t="s">
        <v>3</v>
      </c>
      <c r="DJ470" t="s">
        <v>3</v>
      </c>
      <c r="DK470" t="s">
        <v>3</v>
      </c>
      <c r="DL470" t="s">
        <v>3</v>
      </c>
      <c r="DM470" t="s">
        <v>3</v>
      </c>
      <c r="DN470">
        <v>0</v>
      </c>
      <c r="DO470">
        <v>0</v>
      </c>
      <c r="DP470">
        <v>1</v>
      </c>
      <c r="DQ470">
        <v>1</v>
      </c>
      <c r="DU470">
        <v>1007</v>
      </c>
      <c r="DV470" t="s">
        <v>49</v>
      </c>
      <c r="DW470" t="s">
        <v>49</v>
      </c>
      <c r="DX470">
        <v>1</v>
      </c>
      <c r="DZ470" t="s">
        <v>3</v>
      </c>
      <c r="EA470" t="s">
        <v>3</v>
      </c>
      <c r="EB470" t="s">
        <v>3</v>
      </c>
      <c r="EC470" t="s">
        <v>3</v>
      </c>
      <c r="EE470">
        <v>416980026</v>
      </c>
      <c r="EF470">
        <v>2</v>
      </c>
      <c r="EG470" t="s">
        <v>40</v>
      </c>
      <c r="EH470">
        <v>8</v>
      </c>
      <c r="EI470" t="s">
        <v>639</v>
      </c>
      <c r="EJ470">
        <v>1</v>
      </c>
      <c r="EK470">
        <v>8001</v>
      </c>
      <c r="EL470" t="s">
        <v>639</v>
      </c>
      <c r="EM470" t="s">
        <v>640</v>
      </c>
      <c r="EO470" t="s">
        <v>3</v>
      </c>
      <c r="EQ470">
        <v>1024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0.78</v>
      </c>
      <c r="EX470">
        <v>7.0000000000000007E-2</v>
      </c>
      <c r="EY470">
        <v>0</v>
      </c>
      <c r="FQ470">
        <v>0</v>
      </c>
      <c r="FR470">
        <v>0</v>
      </c>
      <c r="FS470">
        <v>0</v>
      </c>
      <c r="FX470">
        <v>110</v>
      </c>
      <c r="FY470">
        <v>69</v>
      </c>
      <c r="GA470" t="s">
        <v>3</v>
      </c>
      <c r="GD470">
        <v>1</v>
      </c>
      <c r="GF470">
        <v>-956004032</v>
      </c>
      <c r="GG470">
        <v>2</v>
      </c>
      <c r="GH470">
        <v>1</v>
      </c>
      <c r="GI470">
        <v>-2</v>
      </c>
      <c r="GJ470">
        <v>0</v>
      </c>
      <c r="GK470">
        <v>0</v>
      </c>
      <c r="GL470">
        <f t="shared" si="287"/>
        <v>0</v>
      </c>
      <c r="GM470">
        <f t="shared" si="288"/>
        <v>1193.5999999999999</v>
      </c>
      <c r="GN470">
        <f t="shared" si="289"/>
        <v>1193.5999999999999</v>
      </c>
      <c r="GO470">
        <f t="shared" si="290"/>
        <v>0</v>
      </c>
      <c r="GP470">
        <f t="shared" si="291"/>
        <v>0</v>
      </c>
      <c r="GR470">
        <v>0</v>
      </c>
      <c r="GS470">
        <v>0</v>
      </c>
      <c r="GT470">
        <v>0</v>
      </c>
      <c r="GU470" t="s">
        <v>3</v>
      </c>
      <c r="GV470">
        <f t="shared" si="292"/>
        <v>0</v>
      </c>
      <c r="GW470">
        <v>1</v>
      </c>
      <c r="GX470">
        <f t="shared" si="293"/>
        <v>0</v>
      </c>
      <c r="HA470">
        <v>0</v>
      </c>
      <c r="HB470">
        <v>0</v>
      </c>
      <c r="HC470">
        <f t="shared" ref="HC470:HC475" si="300">GV470*GW470</f>
        <v>0</v>
      </c>
      <c r="HE470" t="s">
        <v>3</v>
      </c>
      <c r="HF470" t="s">
        <v>3</v>
      </c>
      <c r="HM470" t="s">
        <v>3</v>
      </c>
      <c r="HN470" t="s">
        <v>641</v>
      </c>
      <c r="HO470" t="s">
        <v>642</v>
      </c>
      <c r="HP470" t="s">
        <v>639</v>
      </c>
      <c r="HQ470" t="s">
        <v>639</v>
      </c>
      <c r="HS470">
        <v>0</v>
      </c>
      <c r="IK470">
        <v>0</v>
      </c>
    </row>
    <row r="471" spans="1:245" x14ac:dyDescent="0.2">
      <c r="A471">
        <v>18</v>
      </c>
      <c r="B471">
        <v>1</v>
      </c>
      <c r="C471">
        <v>703</v>
      </c>
      <c r="E471" t="s">
        <v>3</v>
      </c>
      <c r="F471" t="s">
        <v>502</v>
      </c>
      <c r="G471" t="s">
        <v>503</v>
      </c>
      <c r="H471" t="s">
        <v>49</v>
      </c>
      <c r="I471">
        <f>I470*J471</f>
        <v>0</v>
      </c>
      <c r="J471">
        <v>0</v>
      </c>
      <c r="K471">
        <v>1.1000000000000001</v>
      </c>
      <c r="O471">
        <f t="shared" si="294"/>
        <v>0</v>
      </c>
      <c r="P471">
        <f>ROUND(CQ471*I471,2)</f>
        <v>0</v>
      </c>
      <c r="Q471">
        <f>ROUND(CR471*I471,2)</f>
        <v>0</v>
      </c>
      <c r="R471">
        <f>ROUND(CS471*I471,2)</f>
        <v>0</v>
      </c>
      <c r="S471">
        <f>ROUND(CT471*I471,2)</f>
        <v>0</v>
      </c>
      <c r="T471">
        <f t="shared" si="280"/>
        <v>0</v>
      </c>
      <c r="U471">
        <f>ROUND(CV471*I471,7)</f>
        <v>0</v>
      </c>
      <c r="V471">
        <f>ROUND(CW471*I471,7)</f>
        <v>0</v>
      </c>
      <c r="W471">
        <f t="shared" si="281"/>
        <v>0</v>
      </c>
      <c r="X471">
        <f t="shared" si="282"/>
        <v>0</v>
      </c>
      <c r="Y471">
        <f t="shared" si="283"/>
        <v>0</v>
      </c>
      <c r="AA471">
        <v>-1</v>
      </c>
      <c r="AB471">
        <f t="shared" si="284"/>
        <v>0</v>
      </c>
      <c r="AC471">
        <f>ROUND((ES471),6)</f>
        <v>0</v>
      </c>
      <c r="AD471">
        <f>ROUND((((ET471)-(EU471))+AE471),6)</f>
        <v>0</v>
      </c>
      <c r="AE471">
        <f>ROUND((EU471),6)</f>
        <v>0</v>
      </c>
      <c r="AF471">
        <f>ROUND((EV471),6)</f>
        <v>0</v>
      </c>
      <c r="AG471">
        <f t="shared" si="285"/>
        <v>0</v>
      </c>
      <c r="AH471">
        <f>(EW471)</f>
        <v>0</v>
      </c>
      <c r="AI471">
        <f>(EX471)</f>
        <v>0</v>
      </c>
      <c r="AJ471">
        <f t="shared" si="286"/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110</v>
      </c>
      <c r="AU471">
        <v>69</v>
      </c>
      <c r="AV471">
        <v>1</v>
      </c>
      <c r="AW471">
        <v>1</v>
      </c>
      <c r="AZ471">
        <v>1</v>
      </c>
      <c r="BA471">
        <v>1</v>
      </c>
      <c r="BB471">
        <v>1</v>
      </c>
      <c r="BC471">
        <v>1</v>
      </c>
      <c r="BD471" t="s">
        <v>3</v>
      </c>
      <c r="BE471" t="s">
        <v>3</v>
      </c>
      <c r="BF471" t="s">
        <v>3</v>
      </c>
      <c r="BG471" t="s">
        <v>3</v>
      </c>
      <c r="BH471">
        <v>3</v>
      </c>
      <c r="BI471">
        <v>1</v>
      </c>
      <c r="BJ471" t="s">
        <v>3</v>
      </c>
      <c r="BM471">
        <v>8001</v>
      </c>
      <c r="BN471">
        <v>0</v>
      </c>
      <c r="BO471" t="s">
        <v>3</v>
      </c>
      <c r="BP471">
        <v>0</v>
      </c>
      <c r="BQ471">
        <v>2</v>
      </c>
      <c r="BR471">
        <v>0</v>
      </c>
      <c r="BS471">
        <v>1</v>
      </c>
      <c r="BT471">
        <v>1</v>
      </c>
      <c r="BU471">
        <v>1</v>
      </c>
      <c r="BV471">
        <v>1</v>
      </c>
      <c r="BW471">
        <v>1</v>
      </c>
      <c r="BX471">
        <v>1</v>
      </c>
      <c r="BY471" t="s">
        <v>3</v>
      </c>
      <c r="BZ471">
        <v>110</v>
      </c>
      <c r="CA471">
        <v>69</v>
      </c>
      <c r="CB471" t="s">
        <v>3</v>
      </c>
      <c r="CE471">
        <v>0</v>
      </c>
      <c r="CF471">
        <v>0</v>
      </c>
      <c r="CG471">
        <v>0</v>
      </c>
      <c r="CM471">
        <v>0</v>
      </c>
      <c r="CN471" t="s">
        <v>3</v>
      </c>
      <c r="CO471">
        <v>0</v>
      </c>
      <c r="CP471">
        <f t="shared" si="295"/>
        <v>0</v>
      </c>
      <c r="CQ471">
        <f>ROUND(AL471*BC471,2)</f>
        <v>0</v>
      </c>
      <c r="CR471">
        <f>ROUND(AM471*BB471,2)</f>
        <v>0</v>
      </c>
      <c r="CS471">
        <f>ROUND(AN471*BS471,2)</f>
        <v>0</v>
      </c>
      <c r="CT471">
        <f>ROUND(AO471*BA471,2)</f>
        <v>0</v>
      </c>
      <c r="CU471">
        <f t="shared" si="296"/>
        <v>0</v>
      </c>
      <c r="CV471">
        <f>AH471</f>
        <v>0</v>
      </c>
      <c r="CW471">
        <f>AI471</f>
        <v>0</v>
      </c>
      <c r="CX471">
        <f t="shared" si="297"/>
        <v>0</v>
      </c>
      <c r="CY471">
        <f t="shared" si="298"/>
        <v>0</v>
      </c>
      <c r="CZ471">
        <f t="shared" si="299"/>
        <v>0</v>
      </c>
      <c r="DC471" t="s">
        <v>3</v>
      </c>
      <c r="DD471" t="s">
        <v>3</v>
      </c>
      <c r="DE471" t="s">
        <v>3</v>
      </c>
      <c r="DF471" t="s">
        <v>3</v>
      </c>
      <c r="DG471" t="s">
        <v>3</v>
      </c>
      <c r="DH471" t="s">
        <v>3</v>
      </c>
      <c r="DI471" t="s">
        <v>3</v>
      </c>
      <c r="DJ471" t="s">
        <v>3</v>
      </c>
      <c r="DK471" t="s">
        <v>3</v>
      </c>
      <c r="DL471" t="s">
        <v>3</v>
      </c>
      <c r="DM471" t="s">
        <v>3</v>
      </c>
      <c r="DN471">
        <v>0</v>
      </c>
      <c r="DO471">
        <v>0</v>
      </c>
      <c r="DP471">
        <v>1</v>
      </c>
      <c r="DQ471">
        <v>1</v>
      </c>
      <c r="DU471">
        <v>1007</v>
      </c>
      <c r="DV471" t="s">
        <v>49</v>
      </c>
      <c r="DW471" t="s">
        <v>49</v>
      </c>
      <c r="DX471">
        <v>1</v>
      </c>
      <c r="DZ471" t="s">
        <v>3</v>
      </c>
      <c r="EA471" t="s">
        <v>3</v>
      </c>
      <c r="EB471" t="s">
        <v>3</v>
      </c>
      <c r="EC471" t="s">
        <v>3</v>
      </c>
      <c r="EE471">
        <v>416980026</v>
      </c>
      <c r="EF471">
        <v>2</v>
      </c>
      <c r="EG471" t="s">
        <v>40</v>
      </c>
      <c r="EH471">
        <v>8</v>
      </c>
      <c r="EI471" t="s">
        <v>639</v>
      </c>
      <c r="EJ471">
        <v>1</v>
      </c>
      <c r="EK471">
        <v>8001</v>
      </c>
      <c r="EL471" t="s">
        <v>639</v>
      </c>
      <c r="EM471" t="s">
        <v>640</v>
      </c>
      <c r="EO471" t="s">
        <v>3</v>
      </c>
      <c r="EQ471">
        <v>1024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FQ471">
        <v>0</v>
      </c>
      <c r="FR471">
        <v>0</v>
      </c>
      <c r="FS471">
        <v>0</v>
      </c>
      <c r="FX471">
        <v>110</v>
      </c>
      <c r="FY471">
        <v>69</v>
      </c>
      <c r="GA471" t="s">
        <v>3</v>
      </c>
      <c r="GD471">
        <v>1</v>
      </c>
      <c r="GF471">
        <v>220090467</v>
      </c>
      <c r="GG471">
        <v>2</v>
      </c>
      <c r="GH471">
        <v>1</v>
      </c>
      <c r="GI471">
        <v>-2</v>
      </c>
      <c r="GJ471">
        <v>0</v>
      </c>
      <c r="GK471">
        <v>0</v>
      </c>
      <c r="GL471">
        <f t="shared" si="287"/>
        <v>0</v>
      </c>
      <c r="GM471">
        <f t="shared" si="288"/>
        <v>0</v>
      </c>
      <c r="GN471">
        <f t="shared" si="289"/>
        <v>0</v>
      </c>
      <c r="GO471">
        <f t="shared" si="290"/>
        <v>0</v>
      </c>
      <c r="GP471">
        <f t="shared" si="291"/>
        <v>0</v>
      </c>
      <c r="GR471">
        <v>0</v>
      </c>
      <c r="GS471">
        <v>0</v>
      </c>
      <c r="GT471">
        <v>0</v>
      </c>
      <c r="GU471" t="s">
        <v>3</v>
      </c>
      <c r="GV471">
        <f t="shared" si="292"/>
        <v>0</v>
      </c>
      <c r="GW471">
        <v>1</v>
      </c>
      <c r="GX471">
        <f t="shared" si="293"/>
        <v>0</v>
      </c>
      <c r="HA471">
        <v>0</v>
      </c>
      <c r="HB471">
        <v>0</v>
      </c>
      <c r="HC471">
        <f t="shared" si="300"/>
        <v>0</v>
      </c>
      <c r="HE471" t="s">
        <v>3</v>
      </c>
      <c r="HF471" t="s">
        <v>3</v>
      </c>
      <c r="HM471" t="s">
        <v>135</v>
      </c>
      <c r="HN471" t="s">
        <v>641</v>
      </c>
      <c r="HO471" t="s">
        <v>642</v>
      </c>
      <c r="HP471" t="s">
        <v>639</v>
      </c>
      <c r="HQ471" t="s">
        <v>639</v>
      </c>
      <c r="HS471">
        <v>0</v>
      </c>
      <c r="IK471">
        <v>0</v>
      </c>
    </row>
    <row r="472" spans="1:245" x14ac:dyDescent="0.2">
      <c r="A472">
        <v>17</v>
      </c>
      <c r="B472">
        <v>1</v>
      </c>
      <c r="C472">
        <f>ROW(SmtRes!A709)</f>
        <v>709</v>
      </c>
      <c r="D472">
        <f>ROW(EtalonRes!A712)</f>
        <v>712</v>
      </c>
      <c r="E472" t="s">
        <v>3</v>
      </c>
      <c r="F472" t="s">
        <v>643</v>
      </c>
      <c r="G472" t="s">
        <v>644</v>
      </c>
      <c r="H472" t="s">
        <v>49</v>
      </c>
      <c r="I472">
        <v>1</v>
      </c>
      <c r="J472">
        <v>0</v>
      </c>
      <c r="K472">
        <v>1</v>
      </c>
      <c r="O472">
        <f t="shared" si="294"/>
        <v>523.80999999999995</v>
      </c>
      <c r="P472">
        <f>SUMIF(SmtRes!AQ704:'SmtRes'!AQ709,"=1",SmtRes!DF704:'SmtRes'!DF709)</f>
        <v>0</v>
      </c>
      <c r="Q472">
        <f>SUMIF(SmtRes!AQ704:'SmtRes'!AQ709,"=1",SmtRes!DG704:'SmtRes'!DG709)</f>
        <v>100.4</v>
      </c>
      <c r="R472">
        <f>SUMIF(SmtRes!AQ704:'SmtRes'!AQ709,"=1",SmtRes!DH704:'SmtRes'!DH709)</f>
        <v>43.42</v>
      </c>
      <c r="S472">
        <f>SUMIF(SmtRes!AQ704:'SmtRes'!AQ709,"=1",SmtRes!DI704:'SmtRes'!DI709)</f>
        <v>379.99</v>
      </c>
      <c r="T472">
        <f t="shared" si="280"/>
        <v>0</v>
      </c>
      <c r="U472">
        <f>SUMIF(SmtRes!AQ704:'SmtRes'!AQ709,"=1",SmtRes!CV704:'SmtRes'!CV709)</f>
        <v>0.85</v>
      </c>
      <c r="V472">
        <f>SUMIF(SmtRes!AQ704:'SmtRes'!AQ709,"=1",SmtRes!CW704:'SmtRes'!CW709)</f>
        <v>7.0000000000000007E-2</v>
      </c>
      <c r="W472">
        <f t="shared" si="281"/>
        <v>0</v>
      </c>
      <c r="X472">
        <f t="shared" si="282"/>
        <v>465.75</v>
      </c>
      <c r="Y472">
        <f t="shared" si="283"/>
        <v>292.14999999999998</v>
      </c>
      <c r="AA472">
        <v>-1</v>
      </c>
      <c r="AB472">
        <f t="shared" si="284"/>
        <v>480.3947</v>
      </c>
      <c r="AC472">
        <f>ROUND((0),6)</f>
        <v>0</v>
      </c>
      <c r="AD472">
        <f>ROUND((((SUM(SmtRes!BR704:'SmtRes'!BR709))-(SUM(SmtRes!BS704:'SmtRes'!BS709)))+AE472),6)</f>
        <v>100.40219999999999</v>
      </c>
      <c r="AE472">
        <f>ROUND((SUM(SmtRes!BS704:'SmtRes'!BS709)),6)</f>
        <v>43.416800000000002</v>
      </c>
      <c r="AF472">
        <f>ROUND((SUM(SmtRes!BT704:'SmtRes'!BT709)),6)</f>
        <v>379.99250000000001</v>
      </c>
      <c r="AG472">
        <f t="shared" si="285"/>
        <v>0</v>
      </c>
      <c r="AH472">
        <f>(SUM(SmtRes!BU704:'SmtRes'!BU709))</f>
        <v>0.85</v>
      </c>
      <c r="AI472">
        <f>(SUM(SmtRes!BV704:'SmtRes'!BV709))</f>
        <v>7.0000000000000007E-2</v>
      </c>
      <c r="AJ472">
        <f t="shared" si="286"/>
        <v>0</v>
      </c>
      <c r="AK472">
        <v>529.16800000000001</v>
      </c>
      <c r="AL472">
        <v>5.3564999999999996</v>
      </c>
      <c r="AM472">
        <v>100.40220000000001</v>
      </c>
      <c r="AN472">
        <v>43.416800000000002</v>
      </c>
      <c r="AO472">
        <v>379.99250000000001</v>
      </c>
      <c r="AP472">
        <v>0</v>
      </c>
      <c r="AQ472">
        <v>0.85</v>
      </c>
      <c r="AR472">
        <v>7.0000000000000007E-2</v>
      </c>
      <c r="AS472">
        <v>0</v>
      </c>
      <c r="AT472">
        <v>110</v>
      </c>
      <c r="AU472">
        <v>69</v>
      </c>
      <c r="AV472">
        <v>1</v>
      </c>
      <c r="AW472">
        <v>1</v>
      </c>
      <c r="AZ472">
        <v>1</v>
      </c>
      <c r="BA472">
        <v>1</v>
      </c>
      <c r="BB472">
        <v>1</v>
      </c>
      <c r="BC472">
        <v>1</v>
      </c>
      <c r="BD472" t="s">
        <v>3</v>
      </c>
      <c r="BE472" t="s">
        <v>3</v>
      </c>
      <c r="BF472" t="s">
        <v>3</v>
      </c>
      <c r="BG472" t="s">
        <v>3</v>
      </c>
      <c r="BH472">
        <v>0</v>
      </c>
      <c r="BI472">
        <v>1</v>
      </c>
      <c r="BJ472" t="s">
        <v>645</v>
      </c>
      <c r="BM472">
        <v>8001</v>
      </c>
      <c r="BN472">
        <v>0</v>
      </c>
      <c r="BO472" t="s">
        <v>3</v>
      </c>
      <c r="BP472">
        <v>0</v>
      </c>
      <c r="BQ472">
        <v>2</v>
      </c>
      <c r="BR472">
        <v>0</v>
      </c>
      <c r="BS472">
        <v>1</v>
      </c>
      <c r="BT472">
        <v>1</v>
      </c>
      <c r="BU472">
        <v>1</v>
      </c>
      <c r="BV472">
        <v>1</v>
      </c>
      <c r="BW472">
        <v>1</v>
      </c>
      <c r="BX472">
        <v>1</v>
      </c>
      <c r="BY472" t="s">
        <v>3</v>
      </c>
      <c r="BZ472">
        <v>110</v>
      </c>
      <c r="CA472">
        <v>69</v>
      </c>
      <c r="CB472" t="s">
        <v>3</v>
      </c>
      <c r="CE472">
        <v>0</v>
      </c>
      <c r="CF472">
        <v>0</v>
      </c>
      <c r="CG472">
        <v>0</v>
      </c>
      <c r="CM472">
        <v>0</v>
      </c>
      <c r="CN472" t="s">
        <v>3</v>
      </c>
      <c r="CO472">
        <v>0</v>
      </c>
      <c r="CP472">
        <f t="shared" si="295"/>
        <v>523.80999999999995</v>
      </c>
      <c r="CQ472">
        <f>SUMIF(SmtRes!AQ704:'SmtRes'!AQ709,"=1",SmtRes!AA704:'SmtRes'!AA709)</f>
        <v>31.78</v>
      </c>
      <c r="CR472">
        <f>SUMIF(SmtRes!AQ704:'SmtRes'!AQ709,"=1",SmtRes!AB704:'SmtRes'!AB709)</f>
        <v>1338.24</v>
      </c>
      <c r="CS472">
        <f>SUMIF(SmtRes!AQ704:'SmtRes'!AQ709,"=1",SmtRes!AC704:'SmtRes'!AC709)</f>
        <v>620.24</v>
      </c>
      <c r="CT472">
        <f>SUMIF(SmtRes!AQ704:'SmtRes'!AQ709,"=1",SmtRes!AD704:'SmtRes'!AD709)</f>
        <v>447.05</v>
      </c>
      <c r="CU472">
        <f t="shared" si="296"/>
        <v>0</v>
      </c>
      <c r="CV472">
        <f>SUMIF(SmtRes!AQ704:'SmtRes'!AQ709,"=1",SmtRes!BU704:'SmtRes'!BU709)</f>
        <v>0.85</v>
      </c>
      <c r="CW472">
        <f>SUMIF(SmtRes!AQ704:'SmtRes'!AQ709,"=1",SmtRes!BV704:'SmtRes'!BV709)</f>
        <v>7.0000000000000007E-2</v>
      </c>
      <c r="CX472">
        <f t="shared" si="297"/>
        <v>0</v>
      </c>
      <c r="CY472">
        <f t="shared" si="298"/>
        <v>465.75100000000003</v>
      </c>
      <c r="CZ472">
        <f t="shared" si="299"/>
        <v>292.15289999999999</v>
      </c>
      <c r="DC472" t="s">
        <v>3</v>
      </c>
      <c r="DD472" t="s">
        <v>135</v>
      </c>
      <c r="DE472" t="s">
        <v>3</v>
      </c>
      <c r="DF472" t="s">
        <v>3</v>
      </c>
      <c r="DG472" t="s">
        <v>3</v>
      </c>
      <c r="DH472" t="s">
        <v>3</v>
      </c>
      <c r="DI472" t="s">
        <v>3</v>
      </c>
      <c r="DJ472" t="s">
        <v>3</v>
      </c>
      <c r="DK472" t="s">
        <v>3</v>
      </c>
      <c r="DL472" t="s">
        <v>3</v>
      </c>
      <c r="DM472" t="s">
        <v>3</v>
      </c>
      <c r="DN472">
        <v>0</v>
      </c>
      <c r="DO472">
        <v>0</v>
      </c>
      <c r="DP472">
        <v>1</v>
      </c>
      <c r="DQ472">
        <v>1</v>
      </c>
      <c r="DU472">
        <v>1007</v>
      </c>
      <c r="DV472" t="s">
        <v>49</v>
      </c>
      <c r="DW472" t="s">
        <v>49</v>
      </c>
      <c r="DX472">
        <v>1</v>
      </c>
      <c r="DZ472" t="s">
        <v>3</v>
      </c>
      <c r="EA472" t="s">
        <v>3</v>
      </c>
      <c r="EB472" t="s">
        <v>3</v>
      </c>
      <c r="EC472" t="s">
        <v>3</v>
      </c>
      <c r="EE472">
        <v>416980026</v>
      </c>
      <c r="EF472">
        <v>2</v>
      </c>
      <c r="EG472" t="s">
        <v>40</v>
      </c>
      <c r="EH472">
        <v>8</v>
      </c>
      <c r="EI472" t="s">
        <v>639</v>
      </c>
      <c r="EJ472">
        <v>1</v>
      </c>
      <c r="EK472">
        <v>8001</v>
      </c>
      <c r="EL472" t="s">
        <v>639</v>
      </c>
      <c r="EM472" t="s">
        <v>640</v>
      </c>
      <c r="EO472" t="s">
        <v>3</v>
      </c>
      <c r="EQ472">
        <v>1024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0.85</v>
      </c>
      <c r="EX472">
        <v>7.0000000000000007E-2</v>
      </c>
      <c r="EY472">
        <v>0</v>
      </c>
      <c r="FQ472">
        <v>0</v>
      </c>
      <c r="FR472">
        <v>0</v>
      </c>
      <c r="FS472">
        <v>0</v>
      </c>
      <c r="FX472">
        <v>110</v>
      </c>
      <c r="FY472">
        <v>69</v>
      </c>
      <c r="GA472" t="s">
        <v>3</v>
      </c>
      <c r="GD472">
        <v>1</v>
      </c>
      <c r="GF472">
        <v>-630014451</v>
      </c>
      <c r="GG472">
        <v>2</v>
      </c>
      <c r="GH472">
        <v>1</v>
      </c>
      <c r="GI472">
        <v>-2</v>
      </c>
      <c r="GJ472">
        <v>0</v>
      </c>
      <c r="GK472">
        <v>0</v>
      </c>
      <c r="GL472">
        <f t="shared" si="287"/>
        <v>0</v>
      </c>
      <c r="GM472">
        <f t="shared" si="288"/>
        <v>1281.71</v>
      </c>
      <c r="GN472">
        <f t="shared" si="289"/>
        <v>1281.71</v>
      </c>
      <c r="GO472">
        <f t="shared" si="290"/>
        <v>0</v>
      </c>
      <c r="GP472">
        <f t="shared" si="291"/>
        <v>0</v>
      </c>
      <c r="GR472">
        <v>0</v>
      </c>
      <c r="GS472">
        <v>0</v>
      </c>
      <c r="GT472">
        <v>0</v>
      </c>
      <c r="GU472" t="s">
        <v>3</v>
      </c>
      <c r="GV472">
        <f t="shared" si="292"/>
        <v>0</v>
      </c>
      <c r="GW472">
        <v>1</v>
      </c>
      <c r="GX472">
        <f t="shared" si="293"/>
        <v>0</v>
      </c>
      <c r="HA472">
        <v>0</v>
      </c>
      <c r="HB472">
        <v>0</v>
      </c>
      <c r="HC472">
        <f t="shared" si="300"/>
        <v>0</v>
      </c>
      <c r="HE472" t="s">
        <v>3</v>
      </c>
      <c r="HF472" t="s">
        <v>3</v>
      </c>
      <c r="HM472" t="s">
        <v>3</v>
      </c>
      <c r="HN472" t="s">
        <v>641</v>
      </c>
      <c r="HO472" t="s">
        <v>642</v>
      </c>
      <c r="HP472" t="s">
        <v>639</v>
      </c>
      <c r="HQ472" t="s">
        <v>639</v>
      </c>
      <c r="HS472">
        <v>0</v>
      </c>
      <c r="IK472">
        <v>0</v>
      </c>
    </row>
    <row r="473" spans="1:245" x14ac:dyDescent="0.2">
      <c r="A473">
        <v>18</v>
      </c>
      <c r="B473">
        <v>1</v>
      </c>
      <c r="C473">
        <v>709</v>
      </c>
      <c r="E473" t="s">
        <v>3</v>
      </c>
      <c r="F473" t="s">
        <v>550</v>
      </c>
      <c r="G473" t="s">
        <v>646</v>
      </c>
      <c r="H473" t="s">
        <v>49</v>
      </c>
      <c r="I473">
        <f>I472*J473</f>
        <v>0</v>
      </c>
      <c r="J473">
        <v>0</v>
      </c>
      <c r="K473">
        <v>1.1499999999999999</v>
      </c>
      <c r="O473">
        <f t="shared" si="294"/>
        <v>0</v>
      </c>
      <c r="P473">
        <f>ROUND(CQ473*I473,2)</f>
        <v>0</v>
      </c>
      <c r="Q473">
        <f>ROUND(CR473*I473,2)</f>
        <v>0</v>
      </c>
      <c r="R473">
        <f>ROUND(CS473*I473,2)</f>
        <v>0</v>
      </c>
      <c r="S473">
        <f>ROUND(CT473*I473,2)</f>
        <v>0</v>
      </c>
      <c r="T473">
        <f t="shared" si="280"/>
        <v>0</v>
      </c>
      <c r="U473">
        <f>ROUND(CV473*I473,7)</f>
        <v>0</v>
      </c>
      <c r="V473">
        <f>ROUND(CW473*I473,7)</f>
        <v>0</v>
      </c>
      <c r="W473">
        <f t="shared" si="281"/>
        <v>0</v>
      </c>
      <c r="X473">
        <f t="shared" si="282"/>
        <v>0</v>
      </c>
      <c r="Y473">
        <f t="shared" si="283"/>
        <v>0</v>
      </c>
      <c r="AA473">
        <v>-1</v>
      </c>
      <c r="AB473">
        <f t="shared" si="284"/>
        <v>0</v>
      </c>
      <c r="AC473">
        <f>ROUND((ES473),6)</f>
        <v>0</v>
      </c>
      <c r="AD473">
        <f>ROUND((((ET473)-(EU473))+AE473),6)</f>
        <v>0</v>
      </c>
      <c r="AE473">
        <f>ROUND((EU473),6)</f>
        <v>0</v>
      </c>
      <c r="AF473">
        <f>ROUND((EV473),6)</f>
        <v>0</v>
      </c>
      <c r="AG473">
        <f t="shared" si="285"/>
        <v>0</v>
      </c>
      <c r="AH473">
        <f>(EW473)</f>
        <v>0</v>
      </c>
      <c r="AI473">
        <f>(EX473)</f>
        <v>0</v>
      </c>
      <c r="AJ473">
        <f t="shared" si="286"/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110</v>
      </c>
      <c r="AU473">
        <v>69</v>
      </c>
      <c r="AV473">
        <v>1</v>
      </c>
      <c r="AW473">
        <v>1</v>
      </c>
      <c r="AZ473">
        <v>1</v>
      </c>
      <c r="BA473">
        <v>1</v>
      </c>
      <c r="BB473">
        <v>1</v>
      </c>
      <c r="BC473">
        <v>1</v>
      </c>
      <c r="BD473" t="s">
        <v>3</v>
      </c>
      <c r="BE473" t="s">
        <v>3</v>
      </c>
      <c r="BF473" t="s">
        <v>3</v>
      </c>
      <c r="BG473" t="s">
        <v>3</v>
      </c>
      <c r="BH473">
        <v>3</v>
      </c>
      <c r="BI473">
        <v>1</v>
      </c>
      <c r="BJ473" t="s">
        <v>3</v>
      </c>
      <c r="BM473">
        <v>8001</v>
      </c>
      <c r="BN473">
        <v>0</v>
      </c>
      <c r="BO473" t="s">
        <v>3</v>
      </c>
      <c r="BP473">
        <v>0</v>
      </c>
      <c r="BQ473">
        <v>2</v>
      </c>
      <c r="BR473">
        <v>0</v>
      </c>
      <c r="BS473">
        <v>1</v>
      </c>
      <c r="BT473">
        <v>1</v>
      </c>
      <c r="BU473">
        <v>1</v>
      </c>
      <c r="BV473">
        <v>1</v>
      </c>
      <c r="BW473">
        <v>1</v>
      </c>
      <c r="BX473">
        <v>1</v>
      </c>
      <c r="BY473" t="s">
        <v>3</v>
      </c>
      <c r="BZ473">
        <v>110</v>
      </c>
      <c r="CA473">
        <v>69</v>
      </c>
      <c r="CB473" t="s">
        <v>3</v>
      </c>
      <c r="CE473">
        <v>0</v>
      </c>
      <c r="CF473">
        <v>0</v>
      </c>
      <c r="CG473">
        <v>0</v>
      </c>
      <c r="CM473">
        <v>0</v>
      </c>
      <c r="CN473" t="s">
        <v>3</v>
      </c>
      <c r="CO473">
        <v>0</v>
      </c>
      <c r="CP473">
        <f t="shared" si="295"/>
        <v>0</v>
      </c>
      <c r="CQ473">
        <f>ROUND(AL473*BC473,2)</f>
        <v>0</v>
      </c>
      <c r="CR473">
        <f>ROUND(AM473*BB473,2)</f>
        <v>0</v>
      </c>
      <c r="CS473">
        <f>ROUND(AN473*BS473,2)</f>
        <v>0</v>
      </c>
      <c r="CT473">
        <f>ROUND(AO473*BA473,2)</f>
        <v>0</v>
      </c>
      <c r="CU473">
        <f t="shared" si="296"/>
        <v>0</v>
      </c>
      <c r="CV473">
        <f>AH473</f>
        <v>0</v>
      </c>
      <c r="CW473">
        <f>AI473</f>
        <v>0</v>
      </c>
      <c r="CX473">
        <f t="shared" si="297"/>
        <v>0</v>
      </c>
      <c r="CY473">
        <f t="shared" si="298"/>
        <v>0</v>
      </c>
      <c r="CZ473">
        <f t="shared" si="299"/>
        <v>0</v>
      </c>
      <c r="DC473" t="s">
        <v>3</v>
      </c>
      <c r="DD473" t="s">
        <v>3</v>
      </c>
      <c r="DE473" t="s">
        <v>3</v>
      </c>
      <c r="DF473" t="s">
        <v>3</v>
      </c>
      <c r="DG473" t="s">
        <v>3</v>
      </c>
      <c r="DH473" t="s">
        <v>3</v>
      </c>
      <c r="DI473" t="s">
        <v>3</v>
      </c>
      <c r="DJ473" t="s">
        <v>3</v>
      </c>
      <c r="DK473" t="s">
        <v>3</v>
      </c>
      <c r="DL473" t="s">
        <v>3</v>
      </c>
      <c r="DM473" t="s">
        <v>3</v>
      </c>
      <c r="DN473">
        <v>0</v>
      </c>
      <c r="DO473">
        <v>0</v>
      </c>
      <c r="DP473">
        <v>1</v>
      </c>
      <c r="DQ473">
        <v>1</v>
      </c>
      <c r="DU473">
        <v>1007</v>
      </c>
      <c r="DV473" t="s">
        <v>49</v>
      </c>
      <c r="DW473" t="s">
        <v>49</v>
      </c>
      <c r="DX473">
        <v>1</v>
      </c>
      <c r="DZ473" t="s">
        <v>3</v>
      </c>
      <c r="EA473" t="s">
        <v>3</v>
      </c>
      <c r="EB473" t="s">
        <v>3</v>
      </c>
      <c r="EC473" t="s">
        <v>3</v>
      </c>
      <c r="EE473">
        <v>416980026</v>
      </c>
      <c r="EF473">
        <v>2</v>
      </c>
      <c r="EG473" t="s">
        <v>40</v>
      </c>
      <c r="EH473">
        <v>8</v>
      </c>
      <c r="EI473" t="s">
        <v>639</v>
      </c>
      <c r="EJ473">
        <v>1</v>
      </c>
      <c r="EK473">
        <v>8001</v>
      </c>
      <c r="EL473" t="s">
        <v>639</v>
      </c>
      <c r="EM473" t="s">
        <v>640</v>
      </c>
      <c r="EO473" t="s">
        <v>3</v>
      </c>
      <c r="EQ473">
        <v>1024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FQ473">
        <v>0</v>
      </c>
      <c r="FR473">
        <v>0</v>
      </c>
      <c r="FS473">
        <v>0</v>
      </c>
      <c r="FX473">
        <v>110</v>
      </c>
      <c r="FY473">
        <v>69</v>
      </c>
      <c r="GA473" t="s">
        <v>3</v>
      </c>
      <c r="GD473">
        <v>1</v>
      </c>
      <c r="GF473">
        <v>1239012555</v>
      </c>
      <c r="GG473">
        <v>2</v>
      </c>
      <c r="GH473">
        <v>1</v>
      </c>
      <c r="GI473">
        <v>-2</v>
      </c>
      <c r="GJ473">
        <v>0</v>
      </c>
      <c r="GK473">
        <v>0</v>
      </c>
      <c r="GL473">
        <f t="shared" si="287"/>
        <v>0</v>
      </c>
      <c r="GM473">
        <f t="shared" si="288"/>
        <v>0</v>
      </c>
      <c r="GN473">
        <f t="shared" si="289"/>
        <v>0</v>
      </c>
      <c r="GO473">
        <f t="shared" si="290"/>
        <v>0</v>
      </c>
      <c r="GP473">
        <f t="shared" si="291"/>
        <v>0</v>
      </c>
      <c r="GR473">
        <v>0</v>
      </c>
      <c r="GS473">
        <v>0</v>
      </c>
      <c r="GT473">
        <v>0</v>
      </c>
      <c r="GU473" t="s">
        <v>3</v>
      </c>
      <c r="GV473">
        <f t="shared" si="292"/>
        <v>0</v>
      </c>
      <c r="GW473">
        <v>1</v>
      </c>
      <c r="GX473">
        <f t="shared" si="293"/>
        <v>0</v>
      </c>
      <c r="HA473">
        <v>0</v>
      </c>
      <c r="HB473">
        <v>0</v>
      </c>
      <c r="HC473">
        <f t="shared" si="300"/>
        <v>0</v>
      </c>
      <c r="HE473" t="s">
        <v>3</v>
      </c>
      <c r="HF473" t="s">
        <v>3</v>
      </c>
      <c r="HM473" t="s">
        <v>135</v>
      </c>
      <c r="HN473" t="s">
        <v>641</v>
      </c>
      <c r="HO473" t="s">
        <v>642</v>
      </c>
      <c r="HP473" t="s">
        <v>639</v>
      </c>
      <c r="HQ473" t="s">
        <v>639</v>
      </c>
      <c r="HS473">
        <v>0</v>
      </c>
      <c r="IK473">
        <v>0</v>
      </c>
    </row>
    <row r="474" spans="1:245" x14ac:dyDescent="0.2">
      <c r="A474">
        <v>17</v>
      </c>
      <c r="B474">
        <v>1</v>
      </c>
      <c r="C474">
        <f>ROW(SmtRes!A716)</f>
        <v>716</v>
      </c>
      <c r="D474">
        <f>ROW(EtalonRes!A719)</f>
        <v>719</v>
      </c>
      <c r="E474" t="s">
        <v>3</v>
      </c>
      <c r="F474" t="s">
        <v>616</v>
      </c>
      <c r="G474" t="s">
        <v>617</v>
      </c>
      <c r="H474" t="s">
        <v>238</v>
      </c>
      <c r="I474">
        <f>ROUND(1/100,7)</f>
        <v>0.01</v>
      </c>
      <c r="J474">
        <v>0</v>
      </c>
      <c r="K474">
        <f>ROUND(1/100,7)</f>
        <v>0.01</v>
      </c>
      <c r="O474">
        <f t="shared" si="294"/>
        <v>1466.87</v>
      </c>
      <c r="P474">
        <f>SUMIF(SmtRes!AQ710:'SmtRes'!AQ716,"=1",SmtRes!DF710:'SmtRes'!DF716)</f>
        <v>0</v>
      </c>
      <c r="Q474">
        <f>SUMIF(SmtRes!AQ710:'SmtRes'!AQ716,"=1",SmtRes!DG710:'SmtRes'!DG716)</f>
        <v>560.18999999999994</v>
      </c>
      <c r="R474">
        <f>SUMIF(SmtRes!AQ710:'SmtRes'!AQ716,"=1",SmtRes!DH710:'SmtRes'!DH716)</f>
        <v>249.23</v>
      </c>
      <c r="S474">
        <f>SUMIF(SmtRes!AQ710:'SmtRes'!AQ716,"=1",SmtRes!DI710:'SmtRes'!DI716)</f>
        <v>657.45</v>
      </c>
      <c r="T474">
        <f t="shared" si="280"/>
        <v>0</v>
      </c>
      <c r="U474">
        <f>SUMIF(SmtRes!AQ710:'SmtRes'!AQ716,"=1",SmtRes!CV710:'SmtRes'!CV716)</f>
        <v>1.3952</v>
      </c>
      <c r="V474">
        <f>SUMIF(SmtRes!AQ710:'SmtRes'!AQ716,"=1",SmtRes!CW710:'SmtRes'!CW716)</f>
        <v>0.34390000000000004</v>
      </c>
      <c r="W474">
        <f t="shared" si="281"/>
        <v>0</v>
      </c>
      <c r="X474">
        <f t="shared" si="282"/>
        <v>1332.82</v>
      </c>
      <c r="Y474">
        <f t="shared" si="283"/>
        <v>1214.95</v>
      </c>
      <c r="AA474">
        <v>-1</v>
      </c>
      <c r="AB474">
        <f t="shared" si="284"/>
        <v>121454.06570000001</v>
      </c>
      <c r="AC474">
        <f>ROUND((0),6)</f>
        <v>0</v>
      </c>
      <c r="AD474">
        <f>ROUND((((SUM(SmtRes!BR710:'SmtRes'!BR716))-(SUM(SmtRes!BS710:'SmtRes'!BS716)))+AE474),6)</f>
        <v>55709.451300000001</v>
      </c>
      <c r="AE474">
        <f>ROUND((SUM(SmtRes!BS710:'SmtRes'!BS716)),6)</f>
        <v>24922.653699999999</v>
      </c>
      <c r="AF474">
        <f>ROUND((SUM(SmtRes!BT710:'SmtRes'!BT716)),6)</f>
        <v>65744.614400000006</v>
      </c>
      <c r="AG474">
        <f t="shared" si="285"/>
        <v>0</v>
      </c>
      <c r="AH474">
        <f>(SUM(SmtRes!BU710:'SmtRes'!BU716))</f>
        <v>139.52000000000001</v>
      </c>
      <c r="AI474">
        <f>(SUM(SmtRes!BV710:'SmtRes'!BV716))</f>
        <v>34.389999999999993</v>
      </c>
      <c r="AJ474">
        <f t="shared" si="286"/>
        <v>0</v>
      </c>
      <c r="AK474">
        <v>147448.41899999999</v>
      </c>
      <c r="AL474">
        <v>1071.6995999999999</v>
      </c>
      <c r="AM474">
        <v>55709.451300000001</v>
      </c>
      <c r="AN474">
        <v>24922.653700000003</v>
      </c>
      <c r="AO474">
        <v>65744.614400000006</v>
      </c>
      <c r="AP474">
        <v>0</v>
      </c>
      <c r="AQ474">
        <v>139.52000000000001</v>
      </c>
      <c r="AR474">
        <v>34.389999999999993</v>
      </c>
      <c r="AS474">
        <v>0</v>
      </c>
      <c r="AT474">
        <v>147</v>
      </c>
      <c r="AU474">
        <v>134</v>
      </c>
      <c r="AV474">
        <v>1</v>
      </c>
      <c r="AW474">
        <v>1</v>
      </c>
      <c r="AZ474">
        <v>1</v>
      </c>
      <c r="BA474">
        <v>1</v>
      </c>
      <c r="BB474">
        <v>1</v>
      </c>
      <c r="BC474">
        <v>1</v>
      </c>
      <c r="BD474" t="s">
        <v>3</v>
      </c>
      <c r="BE474" t="s">
        <v>3</v>
      </c>
      <c r="BF474" t="s">
        <v>3</v>
      </c>
      <c r="BG474" t="s">
        <v>3</v>
      </c>
      <c r="BH474">
        <v>0</v>
      </c>
      <c r="BI474">
        <v>1</v>
      </c>
      <c r="BJ474" t="s">
        <v>618</v>
      </c>
      <c r="BM474">
        <v>27003</v>
      </c>
      <c r="BN474">
        <v>0</v>
      </c>
      <c r="BO474" t="s">
        <v>3</v>
      </c>
      <c r="BP474">
        <v>0</v>
      </c>
      <c r="BQ474">
        <v>2</v>
      </c>
      <c r="BR474">
        <v>0</v>
      </c>
      <c r="BS474">
        <v>1</v>
      </c>
      <c r="BT474">
        <v>1</v>
      </c>
      <c r="BU474">
        <v>1</v>
      </c>
      <c r="BV474">
        <v>1</v>
      </c>
      <c r="BW474">
        <v>1</v>
      </c>
      <c r="BX474">
        <v>1</v>
      </c>
      <c r="BY474" t="s">
        <v>3</v>
      </c>
      <c r="BZ474">
        <v>147</v>
      </c>
      <c r="CA474">
        <v>134</v>
      </c>
      <c r="CB474" t="s">
        <v>3</v>
      </c>
      <c r="CE474">
        <v>0</v>
      </c>
      <c r="CF474">
        <v>0</v>
      </c>
      <c r="CG474">
        <v>0</v>
      </c>
      <c r="CM474">
        <v>0</v>
      </c>
      <c r="CN474" t="s">
        <v>3</v>
      </c>
      <c r="CO474">
        <v>0</v>
      </c>
      <c r="CP474">
        <f t="shared" si="295"/>
        <v>1466.87</v>
      </c>
      <c r="CQ474">
        <f>SUMIF(SmtRes!AQ710:'SmtRes'!AQ716,"=1",SmtRes!AA710:'SmtRes'!AA716)</f>
        <v>908.22</v>
      </c>
      <c r="CR474">
        <f>SUMIF(SmtRes!AQ710:'SmtRes'!AQ716,"=1",SmtRes!AB710:'SmtRes'!AB716)</f>
        <v>4981.68</v>
      </c>
      <c r="CS474">
        <f>SUMIF(SmtRes!AQ710:'SmtRes'!AQ716,"=1",SmtRes!AC710:'SmtRes'!AC716)</f>
        <v>2070.1400000000003</v>
      </c>
      <c r="CT474">
        <f>SUMIF(SmtRes!AQ710:'SmtRes'!AQ716,"=1",SmtRes!AD710:'SmtRes'!AD716)</f>
        <v>471.22</v>
      </c>
      <c r="CU474">
        <f t="shared" si="296"/>
        <v>0</v>
      </c>
      <c r="CV474">
        <f>SUMIF(SmtRes!AQ710:'SmtRes'!AQ716,"=1",SmtRes!BU710:'SmtRes'!BU716)</f>
        <v>139.52000000000001</v>
      </c>
      <c r="CW474">
        <f>SUMIF(SmtRes!AQ710:'SmtRes'!AQ716,"=1",SmtRes!BV710:'SmtRes'!BV716)</f>
        <v>34.389999999999993</v>
      </c>
      <c r="CX474">
        <f t="shared" si="297"/>
        <v>0</v>
      </c>
      <c r="CY474">
        <f t="shared" si="298"/>
        <v>1332.8196000000003</v>
      </c>
      <c r="CZ474">
        <f t="shared" si="299"/>
        <v>1214.9512000000002</v>
      </c>
      <c r="DC474" t="s">
        <v>3</v>
      </c>
      <c r="DD474" t="s">
        <v>135</v>
      </c>
      <c r="DE474" t="s">
        <v>3</v>
      </c>
      <c r="DF474" t="s">
        <v>3</v>
      </c>
      <c r="DG474" t="s">
        <v>3</v>
      </c>
      <c r="DH474" t="s">
        <v>3</v>
      </c>
      <c r="DI474" t="s">
        <v>3</v>
      </c>
      <c r="DJ474" t="s">
        <v>3</v>
      </c>
      <c r="DK474" t="s">
        <v>3</v>
      </c>
      <c r="DL474" t="s">
        <v>3</v>
      </c>
      <c r="DM474" t="s">
        <v>3</v>
      </c>
      <c r="DN474">
        <v>0</v>
      </c>
      <c r="DO474">
        <v>0</v>
      </c>
      <c r="DP474">
        <v>1</v>
      </c>
      <c r="DQ474">
        <v>1</v>
      </c>
      <c r="DU474">
        <v>1007</v>
      </c>
      <c r="DV474" t="s">
        <v>238</v>
      </c>
      <c r="DW474" t="s">
        <v>238</v>
      </c>
      <c r="DX474">
        <v>100</v>
      </c>
      <c r="DZ474" t="s">
        <v>3</v>
      </c>
      <c r="EA474" t="s">
        <v>3</v>
      </c>
      <c r="EB474" t="s">
        <v>3</v>
      </c>
      <c r="EC474" t="s">
        <v>3</v>
      </c>
      <c r="EE474">
        <v>416980268</v>
      </c>
      <c r="EF474">
        <v>2</v>
      </c>
      <c r="EG474" t="s">
        <v>40</v>
      </c>
      <c r="EH474">
        <v>21</v>
      </c>
      <c r="EI474" t="s">
        <v>520</v>
      </c>
      <c r="EJ474">
        <v>1</v>
      </c>
      <c r="EK474">
        <v>27003</v>
      </c>
      <c r="EL474" t="s">
        <v>520</v>
      </c>
      <c r="EM474" t="s">
        <v>521</v>
      </c>
      <c r="EO474" t="s">
        <v>3</v>
      </c>
      <c r="EQ474">
        <v>1024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139.52000000000001</v>
      </c>
      <c r="EX474">
        <v>34.39</v>
      </c>
      <c r="EY474">
        <v>0</v>
      </c>
      <c r="FQ474">
        <v>0</v>
      </c>
      <c r="FR474">
        <v>0</v>
      </c>
      <c r="FS474">
        <v>0</v>
      </c>
      <c r="FX474">
        <v>147</v>
      </c>
      <c r="FY474">
        <v>134</v>
      </c>
      <c r="GA474" t="s">
        <v>3</v>
      </c>
      <c r="GD474">
        <v>1</v>
      </c>
      <c r="GF474">
        <v>1468551833</v>
      </c>
      <c r="GG474">
        <v>2</v>
      </c>
      <c r="GH474">
        <v>1</v>
      </c>
      <c r="GI474">
        <v>-2</v>
      </c>
      <c r="GJ474">
        <v>0</v>
      </c>
      <c r="GK474">
        <v>0</v>
      </c>
      <c r="GL474">
        <f t="shared" si="287"/>
        <v>0</v>
      </c>
      <c r="GM474">
        <f t="shared" si="288"/>
        <v>4014.64</v>
      </c>
      <c r="GN474">
        <f t="shared" si="289"/>
        <v>4014.64</v>
      </c>
      <c r="GO474">
        <f t="shared" si="290"/>
        <v>0</v>
      </c>
      <c r="GP474">
        <f t="shared" si="291"/>
        <v>0</v>
      </c>
      <c r="GR474">
        <v>0</v>
      </c>
      <c r="GS474">
        <v>0</v>
      </c>
      <c r="GT474">
        <v>0</v>
      </c>
      <c r="GU474" t="s">
        <v>3</v>
      </c>
      <c r="GV474">
        <f t="shared" si="292"/>
        <v>0</v>
      </c>
      <c r="GW474">
        <v>1</v>
      </c>
      <c r="GX474">
        <f t="shared" si="293"/>
        <v>0</v>
      </c>
      <c r="HA474">
        <v>0</v>
      </c>
      <c r="HB474">
        <v>0</v>
      </c>
      <c r="HC474">
        <f t="shared" si="300"/>
        <v>0</v>
      </c>
      <c r="HE474" t="s">
        <v>3</v>
      </c>
      <c r="HF474" t="s">
        <v>3</v>
      </c>
      <c r="HM474" t="s">
        <v>3</v>
      </c>
      <c r="HN474" t="s">
        <v>522</v>
      </c>
      <c r="HO474" t="s">
        <v>523</v>
      </c>
      <c r="HP474" t="s">
        <v>520</v>
      </c>
      <c r="HQ474" t="s">
        <v>520</v>
      </c>
      <c r="HS474">
        <v>0</v>
      </c>
      <c r="IK474">
        <v>0</v>
      </c>
    </row>
    <row r="475" spans="1:245" x14ac:dyDescent="0.2">
      <c r="A475">
        <v>18</v>
      </c>
      <c r="B475">
        <v>1</v>
      </c>
      <c r="C475">
        <v>716</v>
      </c>
      <c r="E475" t="s">
        <v>3</v>
      </c>
      <c r="F475" t="s">
        <v>606</v>
      </c>
      <c r="G475" t="s">
        <v>607</v>
      </c>
      <c r="H475" t="s">
        <v>49</v>
      </c>
      <c r="I475">
        <f>I474*J475</f>
        <v>0</v>
      </c>
      <c r="J475">
        <v>0</v>
      </c>
      <c r="K475">
        <v>0</v>
      </c>
      <c r="O475">
        <f t="shared" si="294"/>
        <v>0</v>
      </c>
      <c r="P475">
        <f>ROUND(CQ475*I475,2)</f>
        <v>0</v>
      </c>
      <c r="Q475">
        <f>ROUND(CR475*I475,2)</f>
        <v>0</v>
      </c>
      <c r="R475">
        <f>ROUND(CS475*I475,2)</f>
        <v>0</v>
      </c>
      <c r="S475">
        <f>ROUND(CT475*I475,2)</f>
        <v>0</v>
      </c>
      <c r="T475">
        <f t="shared" si="280"/>
        <v>0</v>
      </c>
      <c r="U475">
        <f>ROUND(CV475*I475,7)</f>
        <v>0</v>
      </c>
      <c r="V475">
        <f>ROUND(CW475*I475,7)</f>
        <v>0</v>
      </c>
      <c r="W475">
        <f t="shared" si="281"/>
        <v>0</v>
      </c>
      <c r="X475">
        <f t="shared" si="282"/>
        <v>0</v>
      </c>
      <c r="Y475">
        <f t="shared" si="283"/>
        <v>0</v>
      </c>
      <c r="AA475">
        <v>-1</v>
      </c>
      <c r="AB475">
        <f t="shared" si="284"/>
        <v>0</v>
      </c>
      <c r="AC475">
        <f>ROUND((ES475),6)</f>
        <v>0</v>
      </c>
      <c r="AD475">
        <f>ROUND((((ET475)-(EU475))+AE475),6)</f>
        <v>0</v>
      </c>
      <c r="AE475">
        <f>ROUND((EU475),6)</f>
        <v>0</v>
      </c>
      <c r="AF475">
        <f>ROUND((EV475),6)</f>
        <v>0</v>
      </c>
      <c r="AG475">
        <f t="shared" si="285"/>
        <v>0</v>
      </c>
      <c r="AH475">
        <f>(EW475)</f>
        <v>0</v>
      </c>
      <c r="AI475">
        <f>(EX475)</f>
        <v>0</v>
      </c>
      <c r="AJ475">
        <f t="shared" si="286"/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147</v>
      </c>
      <c r="AU475">
        <v>134</v>
      </c>
      <c r="AV475">
        <v>1</v>
      </c>
      <c r="AW475">
        <v>1</v>
      </c>
      <c r="AZ475">
        <v>1</v>
      </c>
      <c r="BA475">
        <v>1</v>
      </c>
      <c r="BB475">
        <v>1</v>
      </c>
      <c r="BC475">
        <v>1</v>
      </c>
      <c r="BD475" t="s">
        <v>3</v>
      </c>
      <c r="BE475" t="s">
        <v>3</v>
      </c>
      <c r="BF475" t="s">
        <v>3</v>
      </c>
      <c r="BG475" t="s">
        <v>3</v>
      </c>
      <c r="BH475">
        <v>3</v>
      </c>
      <c r="BI475">
        <v>1</v>
      </c>
      <c r="BJ475" t="s">
        <v>3</v>
      </c>
      <c r="BM475">
        <v>27003</v>
      </c>
      <c r="BN475">
        <v>0</v>
      </c>
      <c r="BO475" t="s">
        <v>3</v>
      </c>
      <c r="BP475">
        <v>0</v>
      </c>
      <c r="BQ475">
        <v>2</v>
      </c>
      <c r="BR475">
        <v>0</v>
      </c>
      <c r="BS475">
        <v>1</v>
      </c>
      <c r="BT475">
        <v>1</v>
      </c>
      <c r="BU475">
        <v>1</v>
      </c>
      <c r="BV475">
        <v>1</v>
      </c>
      <c r="BW475">
        <v>1</v>
      </c>
      <c r="BX475">
        <v>1</v>
      </c>
      <c r="BY475" t="s">
        <v>3</v>
      </c>
      <c r="BZ475">
        <v>147</v>
      </c>
      <c r="CA475">
        <v>134</v>
      </c>
      <c r="CB475" t="s">
        <v>3</v>
      </c>
      <c r="CE475">
        <v>0</v>
      </c>
      <c r="CF475">
        <v>0</v>
      </c>
      <c r="CG475">
        <v>0</v>
      </c>
      <c r="CM475">
        <v>0</v>
      </c>
      <c r="CN475" t="s">
        <v>3</v>
      </c>
      <c r="CO475">
        <v>0</v>
      </c>
      <c r="CP475">
        <f t="shared" si="295"/>
        <v>0</v>
      </c>
      <c r="CQ475">
        <f>ROUND(AL475*BC475,2)</f>
        <v>0</v>
      </c>
      <c r="CR475">
        <f>ROUND(AM475*BB475,2)</f>
        <v>0</v>
      </c>
      <c r="CS475">
        <f>ROUND(AN475*BS475,2)</f>
        <v>0</v>
      </c>
      <c r="CT475">
        <f>ROUND(AO475*BA475,2)</f>
        <v>0</v>
      </c>
      <c r="CU475">
        <f t="shared" si="296"/>
        <v>0</v>
      </c>
      <c r="CV475">
        <f>AH475</f>
        <v>0</v>
      </c>
      <c r="CW475">
        <f>AI475</f>
        <v>0</v>
      </c>
      <c r="CX475">
        <f t="shared" si="297"/>
        <v>0</v>
      </c>
      <c r="CY475">
        <f t="shared" si="298"/>
        <v>0</v>
      </c>
      <c r="CZ475">
        <f t="shared" si="299"/>
        <v>0</v>
      </c>
      <c r="DC475" t="s">
        <v>3</v>
      </c>
      <c r="DD475" t="s">
        <v>3</v>
      </c>
      <c r="DE475" t="s">
        <v>3</v>
      </c>
      <c r="DF475" t="s">
        <v>3</v>
      </c>
      <c r="DG475" t="s">
        <v>3</v>
      </c>
      <c r="DH475" t="s">
        <v>3</v>
      </c>
      <c r="DI475" t="s">
        <v>3</v>
      </c>
      <c r="DJ475" t="s">
        <v>3</v>
      </c>
      <c r="DK475" t="s">
        <v>3</v>
      </c>
      <c r="DL475" t="s">
        <v>3</v>
      </c>
      <c r="DM475" t="s">
        <v>3</v>
      </c>
      <c r="DN475">
        <v>0</v>
      </c>
      <c r="DO475">
        <v>0</v>
      </c>
      <c r="DP475">
        <v>1</v>
      </c>
      <c r="DQ475">
        <v>1</v>
      </c>
      <c r="DU475">
        <v>1007</v>
      </c>
      <c r="DV475" t="s">
        <v>49</v>
      </c>
      <c r="DW475" t="s">
        <v>49</v>
      </c>
      <c r="DX475">
        <v>1</v>
      </c>
      <c r="DZ475" t="s">
        <v>3</v>
      </c>
      <c r="EA475" t="s">
        <v>3</v>
      </c>
      <c r="EB475" t="s">
        <v>3</v>
      </c>
      <c r="EC475" t="s">
        <v>3</v>
      </c>
      <c r="EE475">
        <v>416980268</v>
      </c>
      <c r="EF475">
        <v>2</v>
      </c>
      <c r="EG475" t="s">
        <v>40</v>
      </c>
      <c r="EH475">
        <v>21</v>
      </c>
      <c r="EI475" t="s">
        <v>520</v>
      </c>
      <c r="EJ475">
        <v>1</v>
      </c>
      <c r="EK475">
        <v>27003</v>
      </c>
      <c r="EL475" t="s">
        <v>520</v>
      </c>
      <c r="EM475" t="s">
        <v>521</v>
      </c>
      <c r="EO475" t="s">
        <v>3</v>
      </c>
      <c r="EQ475">
        <v>1024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FQ475">
        <v>0</v>
      </c>
      <c r="FR475">
        <v>0</v>
      </c>
      <c r="FS475">
        <v>0</v>
      </c>
      <c r="FX475">
        <v>147</v>
      </c>
      <c r="FY475">
        <v>134</v>
      </c>
      <c r="GA475" t="s">
        <v>3</v>
      </c>
      <c r="GD475">
        <v>1</v>
      </c>
      <c r="GF475">
        <v>-1980982126</v>
      </c>
      <c r="GG475">
        <v>2</v>
      </c>
      <c r="GH475">
        <v>1</v>
      </c>
      <c r="GI475">
        <v>-2</v>
      </c>
      <c r="GJ475">
        <v>0</v>
      </c>
      <c r="GK475">
        <v>0</v>
      </c>
      <c r="GL475">
        <f t="shared" si="287"/>
        <v>0</v>
      </c>
      <c r="GM475">
        <f t="shared" si="288"/>
        <v>0</v>
      </c>
      <c r="GN475">
        <f t="shared" si="289"/>
        <v>0</v>
      </c>
      <c r="GO475">
        <f t="shared" si="290"/>
        <v>0</v>
      </c>
      <c r="GP475">
        <f t="shared" si="291"/>
        <v>0</v>
      </c>
      <c r="GR475">
        <v>0</v>
      </c>
      <c r="GS475">
        <v>0</v>
      </c>
      <c r="GT475">
        <v>0</v>
      </c>
      <c r="GU475" t="s">
        <v>3</v>
      </c>
      <c r="GV475">
        <f t="shared" si="292"/>
        <v>0</v>
      </c>
      <c r="GW475">
        <v>1</v>
      </c>
      <c r="GX475">
        <f t="shared" si="293"/>
        <v>0</v>
      </c>
      <c r="HA475">
        <v>0</v>
      </c>
      <c r="HB475">
        <v>0</v>
      </c>
      <c r="HC475">
        <f t="shared" si="300"/>
        <v>0</v>
      </c>
      <c r="HE475" t="s">
        <v>3</v>
      </c>
      <c r="HF475" t="s">
        <v>3</v>
      </c>
      <c r="HM475" t="s">
        <v>135</v>
      </c>
      <c r="HN475" t="s">
        <v>522</v>
      </c>
      <c r="HO475" t="s">
        <v>523</v>
      </c>
      <c r="HP475" t="s">
        <v>520</v>
      </c>
      <c r="HQ475" t="s">
        <v>520</v>
      </c>
      <c r="HS475">
        <v>0</v>
      </c>
      <c r="IK475">
        <v>0</v>
      </c>
    </row>
    <row r="477" spans="1:245" x14ac:dyDescent="0.2">
      <c r="A477" s="2">
        <v>51</v>
      </c>
      <c r="B477" s="2">
        <f>B463</f>
        <v>1</v>
      </c>
      <c r="C477" s="2">
        <f>A463</f>
        <v>4</v>
      </c>
      <c r="D477" s="2">
        <f>ROW(A463)</f>
        <v>463</v>
      </c>
      <c r="E477" s="2"/>
      <c r="F477" s="2" t="str">
        <f>IF(F463&lt;&gt;"",F463,"")</f>
        <v>Новый раздел</v>
      </c>
      <c r="G477" s="2" t="str">
        <f>IF(G463&lt;&gt;"",G463,"")</f>
        <v>2. КПП</v>
      </c>
      <c r="H477" s="2">
        <v>0</v>
      </c>
      <c r="I477" s="2"/>
      <c r="J477" s="2"/>
      <c r="K477" s="2"/>
      <c r="L477" s="2"/>
      <c r="M477" s="2"/>
      <c r="N477" s="2"/>
      <c r="O477" s="2">
        <f t="shared" ref="O477:T477" si="301">ROUND(AB477,2)</f>
        <v>0</v>
      </c>
      <c r="P477" s="2">
        <f t="shared" si="301"/>
        <v>0</v>
      </c>
      <c r="Q477" s="2">
        <f t="shared" si="301"/>
        <v>0</v>
      </c>
      <c r="R477" s="2">
        <f t="shared" si="301"/>
        <v>0</v>
      </c>
      <c r="S477" s="2">
        <f t="shared" si="301"/>
        <v>0</v>
      </c>
      <c r="T477" s="2">
        <f t="shared" si="301"/>
        <v>0</v>
      </c>
      <c r="U477" s="2">
        <f>AH477</f>
        <v>0</v>
      </c>
      <c r="V477" s="2">
        <f>AI477</f>
        <v>0</v>
      </c>
      <c r="W477" s="2">
        <f>ROUND(AJ477,2)</f>
        <v>0</v>
      </c>
      <c r="X477" s="2">
        <f>ROUND(AK477,2)</f>
        <v>0</v>
      </c>
      <c r="Y477" s="2">
        <f>ROUND(AL477,2)</f>
        <v>0</v>
      </c>
      <c r="Z477" s="2"/>
      <c r="AA477" s="2"/>
      <c r="AB477" s="2">
        <f>ROUND(SUMIF(AA467:AA475,"=449016111",O467:O475),2)</f>
        <v>0</v>
      </c>
      <c r="AC477" s="2">
        <f>ROUND(SUMIF(AA467:AA475,"=449016111",P467:P475),2)</f>
        <v>0</v>
      </c>
      <c r="AD477" s="2">
        <f>ROUND(SUMIF(AA467:AA475,"=449016111",Q467:Q475),2)</f>
        <v>0</v>
      </c>
      <c r="AE477" s="2">
        <f>ROUND(SUMIF(AA467:AA475,"=449016111",R467:R475),2)</f>
        <v>0</v>
      </c>
      <c r="AF477" s="2">
        <f>ROUND(SUMIF(AA467:AA475,"=449016111",S467:S475),2)</f>
        <v>0</v>
      </c>
      <c r="AG477" s="2">
        <f>ROUND(SUMIF(AA467:AA475,"=449016111",T467:T475),2)</f>
        <v>0</v>
      </c>
      <c r="AH477" s="2">
        <f>SUMIF(AA467:AA475,"=449016111",U467:U475)</f>
        <v>0</v>
      </c>
      <c r="AI477" s="2">
        <f>SUMIF(AA467:AA475,"=449016111",V467:V475)</f>
        <v>0</v>
      </c>
      <c r="AJ477" s="2">
        <f>ROUND(SUMIF(AA467:AA475,"=449016111",W467:W475),2)</f>
        <v>0</v>
      </c>
      <c r="AK477" s="2">
        <f>ROUND(SUMIF(AA467:AA475,"=449016111",X467:X475),2)</f>
        <v>0</v>
      </c>
      <c r="AL477" s="2">
        <f>ROUND(SUMIF(AA467:AA475,"=449016111",Y467:Y475),2)</f>
        <v>0</v>
      </c>
      <c r="AM477" s="2"/>
      <c r="AN477" s="2"/>
      <c r="AO477" s="2">
        <f t="shared" ref="AO477:BD477" si="302">ROUND(BX477,2)</f>
        <v>0</v>
      </c>
      <c r="AP477" s="2">
        <f t="shared" si="302"/>
        <v>0</v>
      </c>
      <c r="AQ477" s="2">
        <f t="shared" si="302"/>
        <v>0</v>
      </c>
      <c r="AR477" s="2">
        <f t="shared" si="302"/>
        <v>0</v>
      </c>
      <c r="AS477" s="2">
        <f t="shared" si="302"/>
        <v>0</v>
      </c>
      <c r="AT477" s="2">
        <f t="shared" si="302"/>
        <v>0</v>
      </c>
      <c r="AU477" s="2">
        <f t="shared" si="302"/>
        <v>0</v>
      </c>
      <c r="AV477" s="2">
        <f t="shared" si="302"/>
        <v>0</v>
      </c>
      <c r="AW477" s="2">
        <f t="shared" si="302"/>
        <v>0</v>
      </c>
      <c r="AX477" s="2">
        <f t="shared" si="302"/>
        <v>0</v>
      </c>
      <c r="AY477" s="2">
        <f t="shared" si="302"/>
        <v>0</v>
      </c>
      <c r="AZ477" s="2">
        <f t="shared" si="302"/>
        <v>0</v>
      </c>
      <c r="BA477" s="2">
        <f t="shared" si="302"/>
        <v>0</v>
      </c>
      <c r="BB477" s="2">
        <f t="shared" si="302"/>
        <v>0</v>
      </c>
      <c r="BC477" s="2">
        <f t="shared" si="302"/>
        <v>0</v>
      </c>
      <c r="BD477" s="2">
        <f t="shared" si="302"/>
        <v>0</v>
      </c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>
        <f>ROUND(SUMIF(AA467:AA475,"=449016111",FQ467:FQ475),2)</f>
        <v>0</v>
      </c>
      <c r="BY477" s="2">
        <f>ROUND(SUMIF(AA467:AA475,"=449016111",FR467:FR475),2)</f>
        <v>0</v>
      </c>
      <c r="BZ477" s="2">
        <f>ROUND(SUMIF(AA467:AA475,"=449016111",GL467:GL475),2)</f>
        <v>0</v>
      </c>
      <c r="CA477" s="2">
        <f>ROUND(SUMIF(AA467:AA475,"=449016111",GM467:GM475),2)</f>
        <v>0</v>
      </c>
      <c r="CB477" s="2">
        <f>ROUND(SUMIF(AA467:AA475,"=449016111",GN467:GN475),2)</f>
        <v>0</v>
      </c>
      <c r="CC477" s="2">
        <f>ROUND(SUMIF(AA467:AA475,"=449016111",GO467:GO475),2)</f>
        <v>0</v>
      </c>
      <c r="CD477" s="2">
        <f>ROUND(SUMIF(AA467:AA475,"=449016111",GP467:GP475),2)</f>
        <v>0</v>
      </c>
      <c r="CE477" s="2">
        <f>AC477-BX477</f>
        <v>0</v>
      </c>
      <c r="CF477" s="2">
        <f>AC477-BY477</f>
        <v>0</v>
      </c>
      <c r="CG477" s="2">
        <f>BX477-BZ477</f>
        <v>0</v>
      </c>
      <c r="CH477" s="2">
        <f>AC477-BX477-BY477+BZ477</f>
        <v>0</v>
      </c>
      <c r="CI477" s="2">
        <f>BY477-BZ477</f>
        <v>0</v>
      </c>
      <c r="CJ477" s="2">
        <f>ROUND(SUMIF(AA467:AA475,"=449016111",GX467:GX475),2)</f>
        <v>0</v>
      </c>
      <c r="CK477" s="2">
        <f>ROUND(SUMIF(AA467:AA475,"=449016111",GY467:GY475),2)</f>
        <v>0</v>
      </c>
      <c r="CL477" s="2">
        <f>ROUND(SUMIF(AA467:AA475,"=449016111",GZ467:GZ475),2)</f>
        <v>0</v>
      </c>
      <c r="CM477" s="2">
        <f>ROUND(SUMIF(AA467:AA475,"=449016111",HD467:HD475),2)</f>
        <v>0</v>
      </c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>
        <v>0</v>
      </c>
    </row>
    <row r="479" spans="1:245" x14ac:dyDescent="0.2">
      <c r="A479" s="4">
        <v>50</v>
      </c>
      <c r="B479" s="4">
        <v>0</v>
      </c>
      <c r="C479" s="4">
        <v>0</v>
      </c>
      <c r="D479" s="4">
        <v>1</v>
      </c>
      <c r="E479" s="4">
        <v>201</v>
      </c>
      <c r="F479" s="4">
        <f>ROUND(Source!O477,O479)</f>
        <v>0</v>
      </c>
      <c r="G479" s="4" t="s">
        <v>248</v>
      </c>
      <c r="H479" s="4" t="s">
        <v>249</v>
      </c>
      <c r="I479" s="4"/>
      <c r="J479" s="4"/>
      <c r="K479" s="4">
        <v>201</v>
      </c>
      <c r="L479" s="4">
        <v>1</v>
      </c>
      <c r="M479" s="4">
        <v>3</v>
      </c>
      <c r="N479" s="4" t="s">
        <v>3</v>
      </c>
      <c r="O479" s="4">
        <v>2</v>
      </c>
      <c r="P479" s="4"/>
      <c r="Q479" s="4"/>
      <c r="R479" s="4"/>
      <c r="S479" s="4"/>
      <c r="T479" s="4"/>
      <c r="U479" s="4"/>
      <c r="V479" s="4"/>
      <c r="W479" s="4">
        <v>0</v>
      </c>
      <c r="X479" s="4">
        <v>1</v>
      </c>
      <c r="Y479" s="4">
        <v>0</v>
      </c>
      <c r="Z479" s="4"/>
      <c r="AA479" s="4"/>
      <c r="AB479" s="4"/>
    </row>
    <row r="480" spans="1:245" x14ac:dyDescent="0.2">
      <c r="A480" s="4">
        <v>50</v>
      </c>
      <c r="B480" s="4">
        <v>0</v>
      </c>
      <c r="C480" s="4">
        <v>0</v>
      </c>
      <c r="D480" s="4">
        <v>1</v>
      </c>
      <c r="E480" s="4">
        <v>202</v>
      </c>
      <c r="F480" s="4">
        <f>ROUND(Source!P477,O480)</f>
        <v>0</v>
      </c>
      <c r="G480" s="4" t="s">
        <v>250</v>
      </c>
      <c r="H480" s="4" t="s">
        <v>251</v>
      </c>
      <c r="I480" s="4"/>
      <c r="J480" s="4"/>
      <c r="K480" s="4">
        <v>202</v>
      </c>
      <c r="L480" s="4">
        <v>2</v>
      </c>
      <c r="M480" s="4">
        <v>3</v>
      </c>
      <c r="N480" s="4" t="s">
        <v>3</v>
      </c>
      <c r="O480" s="4">
        <v>2</v>
      </c>
      <c r="P480" s="4"/>
      <c r="Q480" s="4"/>
      <c r="R480" s="4"/>
      <c r="S480" s="4"/>
      <c r="T480" s="4"/>
      <c r="U480" s="4"/>
      <c r="V480" s="4"/>
      <c r="W480" s="4">
        <v>0</v>
      </c>
      <c r="X480" s="4">
        <v>1</v>
      </c>
      <c r="Y480" s="4">
        <v>0</v>
      </c>
      <c r="Z480" s="4"/>
      <c r="AA480" s="4"/>
      <c r="AB480" s="4"/>
    </row>
    <row r="481" spans="1:28" x14ac:dyDescent="0.2">
      <c r="A481" s="4">
        <v>50</v>
      </c>
      <c r="B481" s="4">
        <v>0</v>
      </c>
      <c r="C481" s="4">
        <v>0</v>
      </c>
      <c r="D481" s="4">
        <v>1</v>
      </c>
      <c r="E481" s="4">
        <v>222</v>
      </c>
      <c r="F481" s="4">
        <f>ROUND(Source!AO477,O481)</f>
        <v>0</v>
      </c>
      <c r="G481" s="4" t="s">
        <v>252</v>
      </c>
      <c r="H481" s="4" t="s">
        <v>253</v>
      </c>
      <c r="I481" s="4"/>
      <c r="J481" s="4"/>
      <c r="K481" s="4">
        <v>222</v>
      </c>
      <c r="L481" s="4">
        <v>3</v>
      </c>
      <c r="M481" s="4">
        <v>3</v>
      </c>
      <c r="N481" s="4" t="s">
        <v>3</v>
      </c>
      <c r="O481" s="4">
        <v>2</v>
      </c>
      <c r="P481" s="4"/>
      <c r="Q481" s="4"/>
      <c r="R481" s="4"/>
      <c r="S481" s="4"/>
      <c r="T481" s="4"/>
      <c r="U481" s="4"/>
      <c r="V481" s="4"/>
      <c r="W481" s="4">
        <v>0</v>
      </c>
      <c r="X481" s="4">
        <v>1</v>
      </c>
      <c r="Y481" s="4">
        <v>0</v>
      </c>
      <c r="Z481" s="4"/>
      <c r="AA481" s="4"/>
      <c r="AB481" s="4"/>
    </row>
    <row r="482" spans="1:28" x14ac:dyDescent="0.2">
      <c r="A482" s="4">
        <v>50</v>
      </c>
      <c r="B482" s="4">
        <v>0</v>
      </c>
      <c r="C482" s="4">
        <v>0</v>
      </c>
      <c r="D482" s="4">
        <v>1</v>
      </c>
      <c r="E482" s="4">
        <v>225</v>
      </c>
      <c r="F482" s="4">
        <f>ROUND(Source!AV477,O482)</f>
        <v>0</v>
      </c>
      <c r="G482" s="4" t="s">
        <v>254</v>
      </c>
      <c r="H482" s="4" t="s">
        <v>255</v>
      </c>
      <c r="I482" s="4"/>
      <c r="J482" s="4"/>
      <c r="K482" s="4">
        <v>225</v>
      </c>
      <c r="L482" s="4">
        <v>4</v>
      </c>
      <c r="M482" s="4">
        <v>3</v>
      </c>
      <c r="N482" s="4" t="s">
        <v>3</v>
      </c>
      <c r="O482" s="4">
        <v>2</v>
      </c>
      <c r="P482" s="4"/>
      <c r="Q482" s="4"/>
      <c r="R482" s="4"/>
      <c r="S482" s="4"/>
      <c r="T482" s="4"/>
      <c r="U482" s="4"/>
      <c r="V482" s="4"/>
      <c r="W482" s="4">
        <v>0</v>
      </c>
      <c r="X482" s="4">
        <v>1</v>
      </c>
      <c r="Y482" s="4">
        <v>0</v>
      </c>
      <c r="Z482" s="4"/>
      <c r="AA482" s="4"/>
      <c r="AB482" s="4"/>
    </row>
    <row r="483" spans="1:28" x14ac:dyDescent="0.2">
      <c r="A483" s="4">
        <v>50</v>
      </c>
      <c r="B483" s="4">
        <v>0</v>
      </c>
      <c r="C483" s="4">
        <v>0</v>
      </c>
      <c r="D483" s="4">
        <v>1</v>
      </c>
      <c r="E483" s="4">
        <v>226</v>
      </c>
      <c r="F483" s="4">
        <f>ROUND(Source!AW477,O483)</f>
        <v>0</v>
      </c>
      <c r="G483" s="4" t="s">
        <v>256</v>
      </c>
      <c r="H483" s="4" t="s">
        <v>257</v>
      </c>
      <c r="I483" s="4"/>
      <c r="J483" s="4"/>
      <c r="K483" s="4">
        <v>226</v>
      </c>
      <c r="L483" s="4">
        <v>5</v>
      </c>
      <c r="M483" s="4">
        <v>3</v>
      </c>
      <c r="N483" s="4" t="s">
        <v>3</v>
      </c>
      <c r="O483" s="4">
        <v>2</v>
      </c>
      <c r="P483" s="4"/>
      <c r="Q483" s="4"/>
      <c r="R483" s="4"/>
      <c r="S483" s="4"/>
      <c r="T483" s="4"/>
      <c r="U483" s="4"/>
      <c r="V483" s="4"/>
      <c r="W483" s="4">
        <v>0</v>
      </c>
      <c r="X483" s="4">
        <v>1</v>
      </c>
      <c r="Y483" s="4">
        <v>0</v>
      </c>
      <c r="Z483" s="4"/>
      <c r="AA483" s="4"/>
      <c r="AB483" s="4"/>
    </row>
    <row r="484" spans="1:28" x14ac:dyDescent="0.2">
      <c r="A484" s="4">
        <v>50</v>
      </c>
      <c r="B484" s="4">
        <v>0</v>
      </c>
      <c r="C484" s="4">
        <v>0</v>
      </c>
      <c r="D484" s="4">
        <v>1</v>
      </c>
      <c r="E484" s="4">
        <v>227</v>
      </c>
      <c r="F484" s="4">
        <f>ROUND(Source!AX477,O484)</f>
        <v>0</v>
      </c>
      <c r="G484" s="4" t="s">
        <v>258</v>
      </c>
      <c r="H484" s="4" t="s">
        <v>259</v>
      </c>
      <c r="I484" s="4"/>
      <c r="J484" s="4"/>
      <c r="K484" s="4">
        <v>227</v>
      </c>
      <c r="L484" s="4">
        <v>6</v>
      </c>
      <c r="M484" s="4">
        <v>3</v>
      </c>
      <c r="N484" s="4" t="s">
        <v>3</v>
      </c>
      <c r="O484" s="4">
        <v>2</v>
      </c>
      <c r="P484" s="4"/>
      <c r="Q484" s="4"/>
      <c r="R484" s="4"/>
      <c r="S484" s="4"/>
      <c r="T484" s="4"/>
      <c r="U484" s="4"/>
      <c r="V484" s="4"/>
      <c r="W484" s="4">
        <v>0</v>
      </c>
      <c r="X484" s="4">
        <v>1</v>
      </c>
      <c r="Y484" s="4">
        <v>0</v>
      </c>
      <c r="Z484" s="4"/>
      <c r="AA484" s="4"/>
      <c r="AB484" s="4"/>
    </row>
    <row r="485" spans="1:28" x14ac:dyDescent="0.2">
      <c r="A485" s="4">
        <v>50</v>
      </c>
      <c r="B485" s="4">
        <v>0</v>
      </c>
      <c r="C485" s="4">
        <v>0</v>
      </c>
      <c r="D485" s="4">
        <v>1</v>
      </c>
      <c r="E485" s="4">
        <v>228</v>
      </c>
      <c r="F485" s="4">
        <f>ROUND(Source!AY477,O485)</f>
        <v>0</v>
      </c>
      <c r="G485" s="4" t="s">
        <v>260</v>
      </c>
      <c r="H485" s="4" t="s">
        <v>261</v>
      </c>
      <c r="I485" s="4"/>
      <c r="J485" s="4"/>
      <c r="K485" s="4">
        <v>228</v>
      </c>
      <c r="L485" s="4">
        <v>7</v>
      </c>
      <c r="M485" s="4">
        <v>3</v>
      </c>
      <c r="N485" s="4" t="s">
        <v>3</v>
      </c>
      <c r="O485" s="4">
        <v>2</v>
      </c>
      <c r="P485" s="4"/>
      <c r="Q485" s="4"/>
      <c r="R485" s="4"/>
      <c r="S485" s="4"/>
      <c r="T485" s="4"/>
      <c r="U485" s="4"/>
      <c r="V485" s="4"/>
      <c r="W485" s="4">
        <v>0</v>
      </c>
      <c r="X485" s="4">
        <v>1</v>
      </c>
      <c r="Y485" s="4">
        <v>0</v>
      </c>
      <c r="Z485" s="4"/>
      <c r="AA485" s="4"/>
      <c r="AB485" s="4"/>
    </row>
    <row r="486" spans="1:28" x14ac:dyDescent="0.2">
      <c r="A486" s="4">
        <v>50</v>
      </c>
      <c r="B486" s="4">
        <v>0</v>
      </c>
      <c r="C486" s="4">
        <v>0</v>
      </c>
      <c r="D486" s="4">
        <v>1</v>
      </c>
      <c r="E486" s="4">
        <v>216</v>
      </c>
      <c r="F486" s="4">
        <f>ROUND(Source!AP477,O486)</f>
        <v>0</v>
      </c>
      <c r="G486" s="4" t="s">
        <v>262</v>
      </c>
      <c r="H486" s="4" t="s">
        <v>263</v>
      </c>
      <c r="I486" s="4"/>
      <c r="J486" s="4"/>
      <c r="K486" s="4">
        <v>216</v>
      </c>
      <c r="L486" s="4">
        <v>8</v>
      </c>
      <c r="M486" s="4">
        <v>3</v>
      </c>
      <c r="N486" s="4" t="s">
        <v>3</v>
      </c>
      <c r="O486" s="4">
        <v>2</v>
      </c>
      <c r="P486" s="4"/>
      <c r="Q486" s="4"/>
      <c r="R486" s="4"/>
      <c r="S486" s="4"/>
      <c r="T486" s="4"/>
      <c r="U486" s="4"/>
      <c r="V486" s="4"/>
      <c r="W486" s="4">
        <v>0</v>
      </c>
      <c r="X486" s="4">
        <v>1</v>
      </c>
      <c r="Y486" s="4">
        <v>0</v>
      </c>
      <c r="Z486" s="4"/>
      <c r="AA486" s="4"/>
      <c r="AB486" s="4"/>
    </row>
    <row r="487" spans="1:28" x14ac:dyDescent="0.2">
      <c r="A487" s="4">
        <v>50</v>
      </c>
      <c r="B487" s="4">
        <v>0</v>
      </c>
      <c r="C487" s="4">
        <v>0</v>
      </c>
      <c r="D487" s="4">
        <v>1</v>
      </c>
      <c r="E487" s="4">
        <v>223</v>
      </c>
      <c r="F487" s="4">
        <f>ROUND(Source!AQ477,O487)</f>
        <v>0</v>
      </c>
      <c r="G487" s="4" t="s">
        <v>264</v>
      </c>
      <c r="H487" s="4" t="s">
        <v>265</v>
      </c>
      <c r="I487" s="4"/>
      <c r="J487" s="4"/>
      <c r="K487" s="4">
        <v>223</v>
      </c>
      <c r="L487" s="4">
        <v>9</v>
      </c>
      <c r="M487" s="4">
        <v>3</v>
      </c>
      <c r="N487" s="4" t="s">
        <v>3</v>
      </c>
      <c r="O487" s="4">
        <v>2</v>
      </c>
      <c r="P487" s="4"/>
      <c r="Q487" s="4"/>
      <c r="R487" s="4"/>
      <c r="S487" s="4"/>
      <c r="T487" s="4"/>
      <c r="U487" s="4"/>
      <c r="V487" s="4"/>
      <c r="W487" s="4">
        <v>0</v>
      </c>
      <c r="X487" s="4">
        <v>1</v>
      </c>
      <c r="Y487" s="4">
        <v>0</v>
      </c>
      <c r="Z487" s="4"/>
      <c r="AA487" s="4"/>
      <c r="AB487" s="4"/>
    </row>
    <row r="488" spans="1:28" x14ac:dyDescent="0.2">
      <c r="A488" s="4">
        <v>50</v>
      </c>
      <c r="B488" s="4">
        <v>0</v>
      </c>
      <c r="C488" s="4">
        <v>0</v>
      </c>
      <c r="D488" s="4">
        <v>1</v>
      </c>
      <c r="E488" s="4">
        <v>229</v>
      </c>
      <c r="F488" s="4">
        <f>ROUND(Source!AZ477,O488)</f>
        <v>0</v>
      </c>
      <c r="G488" s="4" t="s">
        <v>266</v>
      </c>
      <c r="H488" s="4" t="s">
        <v>267</v>
      </c>
      <c r="I488" s="4"/>
      <c r="J488" s="4"/>
      <c r="K488" s="4">
        <v>229</v>
      </c>
      <c r="L488" s="4">
        <v>10</v>
      </c>
      <c r="M488" s="4">
        <v>3</v>
      </c>
      <c r="N488" s="4" t="s">
        <v>3</v>
      </c>
      <c r="O488" s="4">
        <v>2</v>
      </c>
      <c r="P488" s="4"/>
      <c r="Q488" s="4"/>
      <c r="R488" s="4"/>
      <c r="S488" s="4"/>
      <c r="T488" s="4"/>
      <c r="U488" s="4"/>
      <c r="V488" s="4"/>
      <c r="W488" s="4">
        <v>0</v>
      </c>
      <c r="X488" s="4">
        <v>1</v>
      </c>
      <c r="Y488" s="4">
        <v>0</v>
      </c>
      <c r="Z488" s="4"/>
      <c r="AA488" s="4"/>
      <c r="AB488" s="4"/>
    </row>
    <row r="489" spans="1:28" x14ac:dyDescent="0.2">
      <c r="A489" s="4">
        <v>50</v>
      </c>
      <c r="B489" s="4">
        <v>0</v>
      </c>
      <c r="C489" s="4">
        <v>0</v>
      </c>
      <c r="D489" s="4">
        <v>1</v>
      </c>
      <c r="E489" s="4">
        <v>203</v>
      </c>
      <c r="F489" s="4">
        <f>ROUND(Source!Q477,O489)</f>
        <v>0</v>
      </c>
      <c r="G489" s="4" t="s">
        <v>268</v>
      </c>
      <c r="H489" s="4" t="s">
        <v>269</v>
      </c>
      <c r="I489" s="4"/>
      <c r="J489" s="4"/>
      <c r="K489" s="4">
        <v>203</v>
      </c>
      <c r="L489" s="4">
        <v>11</v>
      </c>
      <c r="M489" s="4">
        <v>3</v>
      </c>
      <c r="N489" s="4" t="s">
        <v>3</v>
      </c>
      <c r="O489" s="4">
        <v>2</v>
      </c>
      <c r="P489" s="4"/>
      <c r="Q489" s="4"/>
      <c r="R489" s="4"/>
      <c r="S489" s="4"/>
      <c r="T489" s="4"/>
      <c r="U489" s="4"/>
      <c r="V489" s="4"/>
      <c r="W489" s="4">
        <v>0</v>
      </c>
      <c r="X489" s="4">
        <v>1</v>
      </c>
      <c r="Y489" s="4">
        <v>0</v>
      </c>
      <c r="Z489" s="4"/>
      <c r="AA489" s="4"/>
      <c r="AB489" s="4"/>
    </row>
    <row r="490" spans="1:28" x14ac:dyDescent="0.2">
      <c r="A490" s="4">
        <v>50</v>
      </c>
      <c r="B490" s="4">
        <v>0</v>
      </c>
      <c r="C490" s="4">
        <v>0</v>
      </c>
      <c r="D490" s="4">
        <v>1</v>
      </c>
      <c r="E490" s="4">
        <v>231</v>
      </c>
      <c r="F490" s="4">
        <f>ROUND(Source!BB477,O490)</f>
        <v>0</v>
      </c>
      <c r="G490" s="4" t="s">
        <v>270</v>
      </c>
      <c r="H490" s="4" t="s">
        <v>271</v>
      </c>
      <c r="I490" s="4"/>
      <c r="J490" s="4"/>
      <c r="K490" s="4">
        <v>231</v>
      </c>
      <c r="L490" s="4">
        <v>12</v>
      </c>
      <c r="M490" s="4">
        <v>3</v>
      </c>
      <c r="N490" s="4" t="s">
        <v>3</v>
      </c>
      <c r="O490" s="4">
        <v>2</v>
      </c>
      <c r="P490" s="4"/>
      <c r="Q490" s="4"/>
      <c r="R490" s="4"/>
      <c r="S490" s="4"/>
      <c r="T490" s="4"/>
      <c r="U490" s="4"/>
      <c r="V490" s="4"/>
      <c r="W490" s="4">
        <v>0</v>
      </c>
      <c r="X490" s="4">
        <v>1</v>
      </c>
      <c r="Y490" s="4">
        <v>0</v>
      </c>
      <c r="Z490" s="4"/>
      <c r="AA490" s="4"/>
      <c r="AB490" s="4"/>
    </row>
    <row r="491" spans="1:28" x14ac:dyDescent="0.2">
      <c r="A491" s="4">
        <v>50</v>
      </c>
      <c r="B491" s="4">
        <v>0</v>
      </c>
      <c r="C491" s="4">
        <v>0</v>
      </c>
      <c r="D491" s="4">
        <v>1</v>
      </c>
      <c r="E491" s="4">
        <v>204</v>
      </c>
      <c r="F491" s="4">
        <f>ROUND(Source!R477,O491)</f>
        <v>0</v>
      </c>
      <c r="G491" s="4" t="s">
        <v>272</v>
      </c>
      <c r="H491" s="4" t="s">
        <v>273</v>
      </c>
      <c r="I491" s="4"/>
      <c r="J491" s="4"/>
      <c r="K491" s="4">
        <v>204</v>
      </c>
      <c r="L491" s="4">
        <v>13</v>
      </c>
      <c r="M491" s="4">
        <v>3</v>
      </c>
      <c r="N491" s="4" t="s">
        <v>3</v>
      </c>
      <c r="O491" s="4">
        <v>2</v>
      </c>
      <c r="P491" s="4"/>
      <c r="Q491" s="4"/>
      <c r="R491" s="4"/>
      <c r="S491" s="4"/>
      <c r="T491" s="4"/>
      <c r="U491" s="4"/>
      <c r="V491" s="4"/>
      <c r="W491" s="4">
        <v>0</v>
      </c>
      <c r="X491" s="4">
        <v>1</v>
      </c>
      <c r="Y491" s="4">
        <v>0</v>
      </c>
      <c r="Z491" s="4"/>
      <c r="AA491" s="4"/>
      <c r="AB491" s="4"/>
    </row>
    <row r="492" spans="1:28" x14ac:dyDescent="0.2">
      <c r="A492" s="4">
        <v>50</v>
      </c>
      <c r="B492" s="4">
        <v>0</v>
      </c>
      <c r="C492" s="4">
        <v>0</v>
      </c>
      <c r="D492" s="4">
        <v>1</v>
      </c>
      <c r="E492" s="4">
        <v>205</v>
      </c>
      <c r="F492" s="4">
        <f>ROUND(Source!S477,O492)</f>
        <v>0</v>
      </c>
      <c r="G492" s="4" t="s">
        <v>274</v>
      </c>
      <c r="H492" s="4" t="s">
        <v>275</v>
      </c>
      <c r="I492" s="4"/>
      <c r="J492" s="4"/>
      <c r="K492" s="4">
        <v>205</v>
      </c>
      <c r="L492" s="4">
        <v>14</v>
      </c>
      <c r="M492" s="4">
        <v>3</v>
      </c>
      <c r="N492" s="4" t="s">
        <v>3</v>
      </c>
      <c r="O492" s="4">
        <v>2</v>
      </c>
      <c r="P492" s="4"/>
      <c r="Q492" s="4"/>
      <c r="R492" s="4"/>
      <c r="S492" s="4"/>
      <c r="T492" s="4"/>
      <c r="U492" s="4"/>
      <c r="V492" s="4"/>
      <c r="W492" s="4">
        <v>0</v>
      </c>
      <c r="X492" s="4">
        <v>1</v>
      </c>
      <c r="Y492" s="4">
        <v>0</v>
      </c>
      <c r="Z492" s="4"/>
      <c r="AA492" s="4"/>
      <c r="AB492" s="4"/>
    </row>
    <row r="493" spans="1:28" x14ac:dyDescent="0.2">
      <c r="A493" s="4">
        <v>50</v>
      </c>
      <c r="B493" s="4">
        <v>0</v>
      </c>
      <c r="C493" s="4">
        <v>0</v>
      </c>
      <c r="D493" s="4">
        <v>1</v>
      </c>
      <c r="E493" s="4">
        <v>232</v>
      </c>
      <c r="F493" s="4">
        <f>ROUND(Source!BC477,O493)</f>
        <v>0</v>
      </c>
      <c r="G493" s="4" t="s">
        <v>276</v>
      </c>
      <c r="H493" s="4" t="s">
        <v>277</v>
      </c>
      <c r="I493" s="4"/>
      <c r="J493" s="4"/>
      <c r="K493" s="4">
        <v>232</v>
      </c>
      <c r="L493" s="4">
        <v>15</v>
      </c>
      <c r="M493" s="4">
        <v>3</v>
      </c>
      <c r="N493" s="4" t="s">
        <v>3</v>
      </c>
      <c r="O493" s="4">
        <v>2</v>
      </c>
      <c r="P493" s="4"/>
      <c r="Q493" s="4"/>
      <c r="R493" s="4"/>
      <c r="S493" s="4"/>
      <c r="T493" s="4"/>
      <c r="U493" s="4"/>
      <c r="V493" s="4"/>
      <c r="W493" s="4">
        <v>0</v>
      </c>
      <c r="X493" s="4">
        <v>1</v>
      </c>
      <c r="Y493" s="4">
        <v>0</v>
      </c>
      <c r="Z493" s="4"/>
      <c r="AA493" s="4"/>
      <c r="AB493" s="4"/>
    </row>
    <row r="494" spans="1:28" x14ac:dyDescent="0.2">
      <c r="A494" s="4">
        <v>50</v>
      </c>
      <c r="B494" s="4">
        <v>0</v>
      </c>
      <c r="C494" s="4">
        <v>0</v>
      </c>
      <c r="D494" s="4">
        <v>1</v>
      </c>
      <c r="E494" s="4">
        <v>214</v>
      </c>
      <c r="F494" s="4">
        <f>ROUND(Source!AS477,O494)</f>
        <v>0</v>
      </c>
      <c r="G494" s="4" t="s">
        <v>278</v>
      </c>
      <c r="H494" s="4" t="s">
        <v>279</v>
      </c>
      <c r="I494" s="4"/>
      <c r="J494" s="4"/>
      <c r="K494" s="4">
        <v>214</v>
      </c>
      <c r="L494" s="4">
        <v>16</v>
      </c>
      <c r="M494" s="4">
        <v>3</v>
      </c>
      <c r="N494" s="4" t="s">
        <v>3</v>
      </c>
      <c r="O494" s="4">
        <v>2</v>
      </c>
      <c r="P494" s="4"/>
      <c r="Q494" s="4"/>
      <c r="R494" s="4"/>
      <c r="S494" s="4"/>
      <c r="T494" s="4"/>
      <c r="U494" s="4"/>
      <c r="V494" s="4"/>
      <c r="W494" s="4">
        <v>0</v>
      </c>
      <c r="X494" s="4">
        <v>1</v>
      </c>
      <c r="Y494" s="4">
        <v>0</v>
      </c>
      <c r="Z494" s="4"/>
      <c r="AA494" s="4"/>
      <c r="AB494" s="4"/>
    </row>
    <row r="495" spans="1:28" x14ac:dyDescent="0.2">
      <c r="A495" s="4">
        <v>50</v>
      </c>
      <c r="B495" s="4">
        <v>0</v>
      </c>
      <c r="C495" s="4">
        <v>0</v>
      </c>
      <c r="D495" s="4">
        <v>1</v>
      </c>
      <c r="E495" s="4">
        <v>215</v>
      </c>
      <c r="F495" s="4">
        <f>ROUND(Source!AT477,O495)</f>
        <v>0</v>
      </c>
      <c r="G495" s="4" t="s">
        <v>280</v>
      </c>
      <c r="H495" s="4" t="s">
        <v>281</v>
      </c>
      <c r="I495" s="4"/>
      <c r="J495" s="4"/>
      <c r="K495" s="4">
        <v>215</v>
      </c>
      <c r="L495" s="4">
        <v>17</v>
      </c>
      <c r="M495" s="4">
        <v>3</v>
      </c>
      <c r="N495" s="4" t="s">
        <v>3</v>
      </c>
      <c r="O495" s="4">
        <v>2</v>
      </c>
      <c r="P495" s="4"/>
      <c r="Q495" s="4"/>
      <c r="R495" s="4"/>
      <c r="S495" s="4"/>
      <c r="T495" s="4"/>
      <c r="U495" s="4"/>
      <c r="V495" s="4"/>
      <c r="W495" s="4">
        <v>0</v>
      </c>
      <c r="X495" s="4">
        <v>1</v>
      </c>
      <c r="Y495" s="4">
        <v>0</v>
      </c>
      <c r="Z495" s="4"/>
      <c r="AA495" s="4"/>
      <c r="AB495" s="4"/>
    </row>
    <row r="496" spans="1:28" x14ac:dyDescent="0.2">
      <c r="A496" s="4">
        <v>50</v>
      </c>
      <c r="B496" s="4">
        <v>0</v>
      </c>
      <c r="C496" s="4">
        <v>0</v>
      </c>
      <c r="D496" s="4">
        <v>1</v>
      </c>
      <c r="E496" s="4">
        <v>217</v>
      </c>
      <c r="F496" s="4">
        <f>ROUND(Source!AU477,O496)</f>
        <v>0</v>
      </c>
      <c r="G496" s="4" t="s">
        <v>282</v>
      </c>
      <c r="H496" s="4" t="s">
        <v>283</v>
      </c>
      <c r="I496" s="4"/>
      <c r="J496" s="4"/>
      <c r="K496" s="4">
        <v>217</v>
      </c>
      <c r="L496" s="4">
        <v>18</v>
      </c>
      <c r="M496" s="4">
        <v>3</v>
      </c>
      <c r="N496" s="4" t="s">
        <v>3</v>
      </c>
      <c r="O496" s="4">
        <v>2</v>
      </c>
      <c r="P496" s="4"/>
      <c r="Q496" s="4"/>
      <c r="R496" s="4"/>
      <c r="S496" s="4"/>
      <c r="T496" s="4"/>
      <c r="U496" s="4"/>
      <c r="V496" s="4"/>
      <c r="W496" s="4">
        <v>0</v>
      </c>
      <c r="X496" s="4">
        <v>1</v>
      </c>
      <c r="Y496" s="4">
        <v>0</v>
      </c>
      <c r="Z496" s="4"/>
      <c r="AA496" s="4"/>
      <c r="AB496" s="4"/>
    </row>
    <row r="497" spans="1:206" x14ac:dyDescent="0.2">
      <c r="A497" s="4">
        <v>50</v>
      </c>
      <c r="B497" s="4">
        <v>0</v>
      </c>
      <c r="C497" s="4">
        <v>0</v>
      </c>
      <c r="D497" s="4">
        <v>1</v>
      </c>
      <c r="E497" s="4">
        <v>230</v>
      </c>
      <c r="F497" s="4">
        <f>ROUND(Source!BA477,O497)</f>
        <v>0</v>
      </c>
      <c r="G497" s="4" t="s">
        <v>284</v>
      </c>
      <c r="H497" s="4" t="s">
        <v>285</v>
      </c>
      <c r="I497" s="4"/>
      <c r="J497" s="4"/>
      <c r="K497" s="4">
        <v>230</v>
      </c>
      <c r="L497" s="4">
        <v>19</v>
      </c>
      <c r="M497" s="4">
        <v>3</v>
      </c>
      <c r="N497" s="4" t="s">
        <v>3</v>
      </c>
      <c r="O497" s="4">
        <v>2</v>
      </c>
      <c r="P497" s="4"/>
      <c r="Q497" s="4"/>
      <c r="R497" s="4"/>
      <c r="S497" s="4"/>
      <c r="T497" s="4"/>
      <c r="U497" s="4"/>
      <c r="V497" s="4"/>
      <c r="W497" s="4">
        <v>0</v>
      </c>
      <c r="X497" s="4">
        <v>1</v>
      </c>
      <c r="Y497" s="4">
        <v>0</v>
      </c>
      <c r="Z497" s="4"/>
      <c r="AA497" s="4"/>
      <c r="AB497" s="4"/>
    </row>
    <row r="498" spans="1:206" x14ac:dyDescent="0.2">
      <c r="A498" s="4">
        <v>50</v>
      </c>
      <c r="B498" s="4">
        <v>0</v>
      </c>
      <c r="C498" s="4">
        <v>0</v>
      </c>
      <c r="D498" s="4">
        <v>1</v>
      </c>
      <c r="E498" s="4">
        <v>206</v>
      </c>
      <c r="F498" s="4">
        <f>ROUND(Source!T477,O498)</f>
        <v>0</v>
      </c>
      <c r="G498" s="4" t="s">
        <v>286</v>
      </c>
      <c r="H498" s="4" t="s">
        <v>287</v>
      </c>
      <c r="I498" s="4"/>
      <c r="J498" s="4"/>
      <c r="K498" s="4">
        <v>206</v>
      </c>
      <c r="L498" s="4">
        <v>20</v>
      </c>
      <c r="M498" s="4">
        <v>3</v>
      </c>
      <c r="N498" s="4" t="s">
        <v>3</v>
      </c>
      <c r="O498" s="4">
        <v>2</v>
      </c>
      <c r="P498" s="4"/>
      <c r="Q498" s="4"/>
      <c r="R498" s="4"/>
      <c r="S498" s="4"/>
      <c r="T498" s="4"/>
      <c r="U498" s="4"/>
      <c r="V498" s="4"/>
      <c r="W498" s="4">
        <v>0</v>
      </c>
      <c r="X498" s="4">
        <v>1</v>
      </c>
      <c r="Y498" s="4">
        <v>0</v>
      </c>
      <c r="Z498" s="4"/>
      <c r="AA498" s="4"/>
      <c r="AB498" s="4"/>
    </row>
    <row r="499" spans="1:206" x14ac:dyDescent="0.2">
      <c r="A499" s="4">
        <v>50</v>
      </c>
      <c r="B499" s="4">
        <v>0</v>
      </c>
      <c r="C499" s="4">
        <v>0</v>
      </c>
      <c r="D499" s="4">
        <v>1</v>
      </c>
      <c r="E499" s="4">
        <v>207</v>
      </c>
      <c r="F499" s="4">
        <f>ROUND(Source!U477,O499)</f>
        <v>0</v>
      </c>
      <c r="G499" s="4" t="s">
        <v>288</v>
      </c>
      <c r="H499" s="4" t="s">
        <v>289</v>
      </c>
      <c r="I499" s="4"/>
      <c r="J499" s="4"/>
      <c r="K499" s="4">
        <v>207</v>
      </c>
      <c r="L499" s="4">
        <v>21</v>
      </c>
      <c r="M499" s="4">
        <v>3</v>
      </c>
      <c r="N499" s="4" t="s">
        <v>3</v>
      </c>
      <c r="O499" s="4">
        <v>7</v>
      </c>
      <c r="P499" s="4"/>
      <c r="Q499" s="4"/>
      <c r="R499" s="4"/>
      <c r="S499" s="4"/>
      <c r="T499" s="4"/>
      <c r="U499" s="4"/>
      <c r="V499" s="4"/>
      <c r="W499" s="4">
        <v>0</v>
      </c>
      <c r="X499" s="4">
        <v>1</v>
      </c>
      <c r="Y499" s="4">
        <v>0</v>
      </c>
      <c r="Z499" s="4"/>
      <c r="AA499" s="4"/>
      <c r="AB499" s="4"/>
    </row>
    <row r="500" spans="1:206" x14ac:dyDescent="0.2">
      <c r="A500" s="4">
        <v>50</v>
      </c>
      <c r="B500" s="4">
        <v>0</v>
      </c>
      <c r="C500" s="4">
        <v>0</v>
      </c>
      <c r="D500" s="4">
        <v>1</v>
      </c>
      <c r="E500" s="4">
        <v>208</v>
      </c>
      <c r="F500" s="4">
        <f>ROUND(Source!V477,O500)</f>
        <v>0</v>
      </c>
      <c r="G500" s="4" t="s">
        <v>290</v>
      </c>
      <c r="H500" s="4" t="s">
        <v>291</v>
      </c>
      <c r="I500" s="4"/>
      <c r="J500" s="4"/>
      <c r="K500" s="4">
        <v>208</v>
      </c>
      <c r="L500" s="4">
        <v>22</v>
      </c>
      <c r="M500" s="4">
        <v>3</v>
      </c>
      <c r="N500" s="4" t="s">
        <v>3</v>
      </c>
      <c r="O500" s="4">
        <v>7</v>
      </c>
      <c r="P500" s="4"/>
      <c r="Q500" s="4"/>
      <c r="R500" s="4"/>
      <c r="S500" s="4"/>
      <c r="T500" s="4"/>
      <c r="U500" s="4"/>
      <c r="V500" s="4"/>
      <c r="W500" s="4">
        <v>0</v>
      </c>
      <c r="X500" s="4">
        <v>1</v>
      </c>
      <c r="Y500" s="4">
        <v>0</v>
      </c>
      <c r="Z500" s="4"/>
      <c r="AA500" s="4"/>
      <c r="AB500" s="4"/>
    </row>
    <row r="501" spans="1:206" x14ac:dyDescent="0.2">
      <c r="A501" s="4">
        <v>50</v>
      </c>
      <c r="B501" s="4">
        <v>0</v>
      </c>
      <c r="C501" s="4">
        <v>0</v>
      </c>
      <c r="D501" s="4">
        <v>1</v>
      </c>
      <c r="E501" s="4">
        <v>209</v>
      </c>
      <c r="F501" s="4">
        <f>ROUND(Source!W477,O501)</f>
        <v>0</v>
      </c>
      <c r="G501" s="4" t="s">
        <v>292</v>
      </c>
      <c r="H501" s="4" t="s">
        <v>293</v>
      </c>
      <c r="I501" s="4"/>
      <c r="J501" s="4"/>
      <c r="K501" s="4">
        <v>209</v>
      </c>
      <c r="L501" s="4">
        <v>23</v>
      </c>
      <c r="M501" s="4">
        <v>3</v>
      </c>
      <c r="N501" s="4" t="s">
        <v>3</v>
      </c>
      <c r="O501" s="4">
        <v>2</v>
      </c>
      <c r="P501" s="4"/>
      <c r="Q501" s="4"/>
      <c r="R501" s="4"/>
      <c r="S501" s="4"/>
      <c r="T501" s="4"/>
      <c r="U501" s="4"/>
      <c r="V501" s="4"/>
      <c r="W501" s="4">
        <v>0</v>
      </c>
      <c r="X501" s="4">
        <v>1</v>
      </c>
      <c r="Y501" s="4">
        <v>0</v>
      </c>
      <c r="Z501" s="4"/>
      <c r="AA501" s="4"/>
      <c r="AB501" s="4"/>
    </row>
    <row r="502" spans="1:206" x14ac:dyDescent="0.2">
      <c r="A502" s="4">
        <v>50</v>
      </c>
      <c r="B502" s="4">
        <v>0</v>
      </c>
      <c r="C502" s="4">
        <v>0</v>
      </c>
      <c r="D502" s="4">
        <v>1</v>
      </c>
      <c r="E502" s="4">
        <v>233</v>
      </c>
      <c r="F502" s="4">
        <f>ROUND(Source!BD477,O502)</f>
        <v>0</v>
      </c>
      <c r="G502" s="4" t="s">
        <v>294</v>
      </c>
      <c r="H502" s="4" t="s">
        <v>295</v>
      </c>
      <c r="I502" s="4"/>
      <c r="J502" s="4"/>
      <c r="K502" s="4">
        <v>233</v>
      </c>
      <c r="L502" s="4">
        <v>24</v>
      </c>
      <c r="M502" s="4">
        <v>3</v>
      </c>
      <c r="N502" s="4" t="s">
        <v>3</v>
      </c>
      <c r="O502" s="4">
        <v>2</v>
      </c>
      <c r="P502" s="4"/>
      <c r="Q502" s="4"/>
      <c r="R502" s="4"/>
      <c r="S502" s="4"/>
      <c r="T502" s="4"/>
      <c r="U502" s="4"/>
      <c r="V502" s="4"/>
      <c r="W502" s="4">
        <v>0</v>
      </c>
      <c r="X502" s="4">
        <v>1</v>
      </c>
      <c r="Y502" s="4">
        <v>0</v>
      </c>
      <c r="Z502" s="4"/>
      <c r="AA502" s="4"/>
      <c r="AB502" s="4"/>
    </row>
    <row r="503" spans="1:206" x14ac:dyDescent="0.2">
      <c r="A503" s="4">
        <v>50</v>
      </c>
      <c r="B503" s="4">
        <v>0</v>
      </c>
      <c r="C503" s="4">
        <v>0</v>
      </c>
      <c r="D503" s="4">
        <v>1</v>
      </c>
      <c r="E503" s="4">
        <v>210</v>
      </c>
      <c r="F503" s="4">
        <f>ROUND(Source!X477,O503)</f>
        <v>0</v>
      </c>
      <c r="G503" s="4" t="s">
        <v>296</v>
      </c>
      <c r="H503" s="4" t="s">
        <v>297</v>
      </c>
      <c r="I503" s="4"/>
      <c r="J503" s="4"/>
      <c r="K503" s="4">
        <v>210</v>
      </c>
      <c r="L503" s="4">
        <v>25</v>
      </c>
      <c r="M503" s="4">
        <v>3</v>
      </c>
      <c r="N503" s="4" t="s">
        <v>3</v>
      </c>
      <c r="O503" s="4">
        <v>2</v>
      </c>
      <c r="P503" s="4"/>
      <c r="Q503" s="4"/>
      <c r="R503" s="4"/>
      <c r="S503" s="4"/>
      <c r="T503" s="4"/>
      <c r="U503" s="4"/>
      <c r="V503" s="4"/>
      <c r="W503" s="4">
        <v>0</v>
      </c>
      <c r="X503" s="4">
        <v>1</v>
      </c>
      <c r="Y503" s="4">
        <v>0</v>
      </c>
      <c r="Z503" s="4"/>
      <c r="AA503" s="4"/>
      <c r="AB503" s="4"/>
    </row>
    <row r="504" spans="1:206" x14ac:dyDescent="0.2">
      <c r="A504" s="4">
        <v>50</v>
      </c>
      <c r="B504" s="4">
        <v>0</v>
      </c>
      <c r="C504" s="4">
        <v>0</v>
      </c>
      <c r="D504" s="4">
        <v>1</v>
      </c>
      <c r="E504" s="4">
        <v>211</v>
      </c>
      <c r="F504" s="4">
        <f>ROUND(Source!Y477,O504)</f>
        <v>0</v>
      </c>
      <c r="G504" s="4" t="s">
        <v>298</v>
      </c>
      <c r="H504" s="4" t="s">
        <v>299</v>
      </c>
      <c r="I504" s="4"/>
      <c r="J504" s="4"/>
      <c r="K504" s="4">
        <v>211</v>
      </c>
      <c r="L504" s="4">
        <v>26</v>
      </c>
      <c r="M504" s="4">
        <v>3</v>
      </c>
      <c r="N504" s="4" t="s">
        <v>3</v>
      </c>
      <c r="O504" s="4">
        <v>2</v>
      </c>
      <c r="P504" s="4"/>
      <c r="Q504" s="4"/>
      <c r="R504" s="4"/>
      <c r="S504" s="4"/>
      <c r="T504" s="4"/>
      <c r="U504" s="4"/>
      <c r="V504" s="4"/>
      <c r="W504" s="4">
        <v>0</v>
      </c>
      <c r="X504" s="4">
        <v>1</v>
      </c>
      <c r="Y504" s="4">
        <v>0</v>
      </c>
      <c r="Z504" s="4"/>
      <c r="AA504" s="4"/>
      <c r="AB504" s="4"/>
    </row>
    <row r="505" spans="1:206" x14ac:dyDescent="0.2">
      <c r="A505" s="4">
        <v>50</v>
      </c>
      <c r="B505" s="4">
        <v>0</v>
      </c>
      <c r="C505" s="4">
        <v>0</v>
      </c>
      <c r="D505" s="4">
        <v>1</v>
      </c>
      <c r="E505" s="4">
        <v>224</v>
      </c>
      <c r="F505" s="4">
        <f>ROUND(Source!AR477,O505)</f>
        <v>0</v>
      </c>
      <c r="G505" s="4" t="s">
        <v>300</v>
      </c>
      <c r="H505" s="4" t="s">
        <v>301</v>
      </c>
      <c r="I505" s="4"/>
      <c r="J505" s="4"/>
      <c r="K505" s="4">
        <v>224</v>
      </c>
      <c r="L505" s="4">
        <v>27</v>
      </c>
      <c r="M505" s="4">
        <v>3</v>
      </c>
      <c r="N505" s="4" t="s">
        <v>3</v>
      </c>
      <c r="O505" s="4">
        <v>2</v>
      </c>
      <c r="P505" s="4"/>
      <c r="Q505" s="4"/>
      <c r="R505" s="4"/>
      <c r="S505" s="4"/>
      <c r="T505" s="4"/>
      <c r="U505" s="4"/>
      <c r="V505" s="4"/>
      <c r="W505" s="4">
        <v>0</v>
      </c>
      <c r="X505" s="4">
        <v>1</v>
      </c>
      <c r="Y505" s="4">
        <v>0</v>
      </c>
      <c r="Z505" s="4"/>
      <c r="AA505" s="4"/>
      <c r="AB505" s="4"/>
    </row>
    <row r="507" spans="1:206" x14ac:dyDescent="0.2">
      <c r="A507" s="1">
        <v>4</v>
      </c>
      <c r="B507" s="1">
        <v>1</v>
      </c>
      <c r="C507" s="1"/>
      <c r="D507" s="1">
        <f>ROW(A888)</f>
        <v>888</v>
      </c>
      <c r="E507" s="1"/>
      <c r="F507" s="1" t="s">
        <v>14</v>
      </c>
      <c r="G507" s="1" t="s">
        <v>647</v>
      </c>
      <c r="H507" s="1" t="s">
        <v>3</v>
      </c>
      <c r="I507" s="1">
        <v>0</v>
      </c>
      <c r="J507" s="1"/>
      <c r="K507" s="1">
        <v>-1</v>
      </c>
      <c r="L507" s="1"/>
      <c r="M507" s="1" t="s">
        <v>3</v>
      </c>
      <c r="N507" s="1"/>
      <c r="O507" s="1"/>
      <c r="P507" s="1"/>
      <c r="Q507" s="1"/>
      <c r="R507" s="1"/>
      <c r="S507" s="1">
        <v>0</v>
      </c>
      <c r="T507" s="1"/>
      <c r="U507" s="1" t="s">
        <v>3</v>
      </c>
      <c r="V507" s="1">
        <v>0</v>
      </c>
      <c r="W507" s="1"/>
      <c r="X507" s="1"/>
      <c r="Y507" s="1"/>
      <c r="Z507" s="1"/>
      <c r="AA507" s="1"/>
      <c r="AB507" s="1" t="s">
        <v>3</v>
      </c>
      <c r="AC507" s="1" t="s">
        <v>3</v>
      </c>
      <c r="AD507" s="1" t="s">
        <v>3</v>
      </c>
      <c r="AE507" s="1" t="s">
        <v>3</v>
      </c>
      <c r="AF507" s="1" t="s">
        <v>3</v>
      </c>
      <c r="AG507" s="1" t="s">
        <v>3</v>
      </c>
      <c r="AH507" s="1"/>
      <c r="AI507" s="1"/>
      <c r="AJ507" s="1"/>
      <c r="AK507" s="1"/>
      <c r="AL507" s="1"/>
      <c r="AM507" s="1"/>
      <c r="AN507" s="1"/>
      <c r="AO507" s="1"/>
      <c r="AP507" s="1" t="s">
        <v>3</v>
      </c>
      <c r="AQ507" s="1" t="s">
        <v>3</v>
      </c>
      <c r="AR507" s="1" t="s">
        <v>3</v>
      </c>
      <c r="AS507" s="1"/>
      <c r="AT507" s="1"/>
      <c r="AU507" s="1"/>
      <c r="AV507" s="1"/>
      <c r="AW507" s="1"/>
      <c r="AX507" s="1"/>
      <c r="AY507" s="1"/>
      <c r="AZ507" s="1" t="s">
        <v>3</v>
      </c>
      <c r="BA507" s="1"/>
      <c r="BB507" s="1" t="s">
        <v>3</v>
      </c>
      <c r="BC507" s="1" t="s">
        <v>3</v>
      </c>
      <c r="BD507" s="1" t="s">
        <v>3</v>
      </c>
      <c r="BE507" s="1" t="s">
        <v>3</v>
      </c>
      <c r="BF507" s="1" t="s">
        <v>3</v>
      </c>
      <c r="BG507" s="1" t="s">
        <v>3</v>
      </c>
      <c r="BH507" s="1" t="s">
        <v>3</v>
      </c>
      <c r="BI507" s="1" t="s">
        <v>3</v>
      </c>
      <c r="BJ507" s="1" t="s">
        <v>3</v>
      </c>
      <c r="BK507" s="1" t="s">
        <v>3</v>
      </c>
      <c r="BL507" s="1" t="s">
        <v>3</v>
      </c>
      <c r="BM507" s="1" t="s">
        <v>3</v>
      </c>
      <c r="BN507" s="1" t="s">
        <v>3</v>
      </c>
      <c r="BO507" s="1" t="s">
        <v>3</v>
      </c>
      <c r="BP507" s="1" t="s">
        <v>3</v>
      </c>
      <c r="BQ507" s="1"/>
      <c r="BR507" s="1"/>
      <c r="BS507" s="1"/>
      <c r="BT507" s="1"/>
      <c r="BU507" s="1"/>
      <c r="BV507" s="1"/>
      <c r="BW507" s="1"/>
      <c r="BX507" s="1">
        <v>0</v>
      </c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>
        <v>0</v>
      </c>
    </row>
    <row r="509" spans="1:206" x14ac:dyDescent="0.2">
      <c r="A509" s="2">
        <v>52</v>
      </c>
      <c r="B509" s="2">
        <f t="shared" ref="B509:G509" si="303">B888</f>
        <v>1</v>
      </c>
      <c r="C509" s="2">
        <f t="shared" si="303"/>
        <v>4</v>
      </c>
      <c r="D509" s="2">
        <f t="shared" si="303"/>
        <v>507</v>
      </c>
      <c r="E509" s="2">
        <f t="shared" si="303"/>
        <v>0</v>
      </c>
      <c r="F509" s="2" t="str">
        <f t="shared" si="303"/>
        <v>Новый раздел</v>
      </c>
      <c r="G509" s="2" t="str">
        <f t="shared" si="303"/>
        <v>2. Установка защиты ПС (инженерно-технические системы охраны (ИТСО))</v>
      </c>
      <c r="H509" s="2"/>
      <c r="I509" s="2"/>
      <c r="J509" s="2"/>
      <c r="K509" s="2"/>
      <c r="L509" s="2"/>
      <c r="M509" s="2"/>
      <c r="N509" s="2"/>
      <c r="O509" s="2">
        <f t="shared" ref="O509:AT509" si="304">O888</f>
        <v>43164.13</v>
      </c>
      <c r="P509" s="2">
        <f t="shared" si="304"/>
        <v>0</v>
      </c>
      <c r="Q509" s="2">
        <f t="shared" si="304"/>
        <v>2342.11</v>
      </c>
      <c r="R509" s="2">
        <f t="shared" si="304"/>
        <v>1640.05</v>
      </c>
      <c r="S509" s="2">
        <f t="shared" si="304"/>
        <v>39181.97</v>
      </c>
      <c r="T509" s="2">
        <f t="shared" si="304"/>
        <v>0</v>
      </c>
      <c r="U509" s="2">
        <f t="shared" si="304"/>
        <v>69.635900000000021</v>
      </c>
      <c r="V509" s="2">
        <f t="shared" si="304"/>
        <v>2.8226999999999998</v>
      </c>
      <c r="W509" s="2">
        <f t="shared" si="304"/>
        <v>0</v>
      </c>
      <c r="X509" s="2">
        <f t="shared" si="304"/>
        <v>37436.03</v>
      </c>
      <c r="Y509" s="2">
        <f t="shared" si="304"/>
        <v>20006</v>
      </c>
      <c r="Z509" s="2">
        <f t="shared" si="304"/>
        <v>0</v>
      </c>
      <c r="AA509" s="2">
        <f t="shared" si="304"/>
        <v>0</v>
      </c>
      <c r="AB509" s="2">
        <f t="shared" si="304"/>
        <v>0</v>
      </c>
      <c r="AC509" s="2">
        <f t="shared" si="304"/>
        <v>0</v>
      </c>
      <c r="AD509" s="2">
        <f t="shared" si="304"/>
        <v>0</v>
      </c>
      <c r="AE509" s="2">
        <f t="shared" si="304"/>
        <v>0</v>
      </c>
      <c r="AF509" s="2">
        <f t="shared" si="304"/>
        <v>0</v>
      </c>
      <c r="AG509" s="2">
        <f t="shared" si="304"/>
        <v>0</v>
      </c>
      <c r="AH509" s="2">
        <f t="shared" si="304"/>
        <v>0</v>
      </c>
      <c r="AI509" s="2">
        <f t="shared" si="304"/>
        <v>0</v>
      </c>
      <c r="AJ509" s="2">
        <f t="shared" si="304"/>
        <v>0</v>
      </c>
      <c r="AK509" s="2">
        <f t="shared" si="304"/>
        <v>0</v>
      </c>
      <c r="AL509" s="2">
        <f t="shared" si="304"/>
        <v>0</v>
      </c>
      <c r="AM509" s="2">
        <f t="shared" si="304"/>
        <v>0</v>
      </c>
      <c r="AN509" s="2">
        <f t="shared" si="304"/>
        <v>0</v>
      </c>
      <c r="AO509" s="2">
        <f t="shared" si="304"/>
        <v>0</v>
      </c>
      <c r="AP509" s="2">
        <f t="shared" si="304"/>
        <v>0</v>
      </c>
      <c r="AQ509" s="2">
        <f t="shared" si="304"/>
        <v>0</v>
      </c>
      <c r="AR509" s="2">
        <f t="shared" si="304"/>
        <v>100606.16</v>
      </c>
      <c r="AS509" s="2">
        <f t="shared" si="304"/>
        <v>13520.89</v>
      </c>
      <c r="AT509" s="2">
        <f t="shared" si="304"/>
        <v>87085.27</v>
      </c>
      <c r="AU509" s="2">
        <f t="shared" ref="AU509:BZ509" si="305">AU888</f>
        <v>0</v>
      </c>
      <c r="AV509" s="2">
        <f t="shared" si="305"/>
        <v>0</v>
      </c>
      <c r="AW509" s="2">
        <f t="shared" si="305"/>
        <v>0</v>
      </c>
      <c r="AX509" s="2">
        <f t="shared" si="305"/>
        <v>0</v>
      </c>
      <c r="AY509" s="2">
        <f t="shared" si="305"/>
        <v>0</v>
      </c>
      <c r="AZ509" s="2">
        <f t="shared" si="305"/>
        <v>0</v>
      </c>
      <c r="BA509" s="2">
        <f t="shared" si="305"/>
        <v>0</v>
      </c>
      <c r="BB509" s="2">
        <f t="shared" si="305"/>
        <v>0</v>
      </c>
      <c r="BC509" s="2">
        <f t="shared" si="305"/>
        <v>0</v>
      </c>
      <c r="BD509" s="2">
        <f t="shared" si="305"/>
        <v>0</v>
      </c>
      <c r="BE509" s="2">
        <f t="shared" si="305"/>
        <v>0</v>
      </c>
      <c r="BF509" s="2">
        <f t="shared" si="305"/>
        <v>0</v>
      </c>
      <c r="BG509" s="2">
        <f t="shared" si="305"/>
        <v>0</v>
      </c>
      <c r="BH509" s="2">
        <f t="shared" si="305"/>
        <v>0</v>
      </c>
      <c r="BI509" s="2">
        <f t="shared" si="305"/>
        <v>0</v>
      </c>
      <c r="BJ509" s="2">
        <f t="shared" si="305"/>
        <v>0</v>
      </c>
      <c r="BK509" s="2">
        <f t="shared" si="305"/>
        <v>0</v>
      </c>
      <c r="BL509" s="2">
        <f t="shared" si="305"/>
        <v>0</v>
      </c>
      <c r="BM509" s="2">
        <f t="shared" si="305"/>
        <v>0</v>
      </c>
      <c r="BN509" s="2">
        <f t="shared" si="305"/>
        <v>0</v>
      </c>
      <c r="BO509" s="2">
        <f t="shared" si="305"/>
        <v>0</v>
      </c>
      <c r="BP509" s="2">
        <f t="shared" si="305"/>
        <v>0</v>
      </c>
      <c r="BQ509" s="2">
        <f t="shared" si="305"/>
        <v>0</v>
      </c>
      <c r="BR509" s="2">
        <f t="shared" si="305"/>
        <v>0</v>
      </c>
      <c r="BS509" s="2">
        <f t="shared" si="305"/>
        <v>0</v>
      </c>
      <c r="BT509" s="2">
        <f t="shared" si="305"/>
        <v>0</v>
      </c>
      <c r="BU509" s="2">
        <f t="shared" si="305"/>
        <v>0</v>
      </c>
      <c r="BV509" s="2">
        <f t="shared" si="305"/>
        <v>0</v>
      </c>
      <c r="BW509" s="2">
        <f t="shared" si="305"/>
        <v>0</v>
      </c>
      <c r="BX509" s="2">
        <f t="shared" si="305"/>
        <v>0</v>
      </c>
      <c r="BY509" s="2">
        <f t="shared" si="305"/>
        <v>0</v>
      </c>
      <c r="BZ509" s="2">
        <f t="shared" si="305"/>
        <v>0</v>
      </c>
      <c r="CA509" s="2">
        <f t="shared" ref="CA509:DF509" si="306">CA888</f>
        <v>0</v>
      </c>
      <c r="CB509" s="2">
        <f t="shared" si="306"/>
        <v>0</v>
      </c>
      <c r="CC509" s="2">
        <f t="shared" si="306"/>
        <v>0</v>
      </c>
      <c r="CD509" s="2">
        <f t="shared" si="306"/>
        <v>0</v>
      </c>
      <c r="CE509" s="2">
        <f t="shared" si="306"/>
        <v>0</v>
      </c>
      <c r="CF509" s="2">
        <f t="shared" si="306"/>
        <v>0</v>
      </c>
      <c r="CG509" s="2">
        <f t="shared" si="306"/>
        <v>0</v>
      </c>
      <c r="CH509" s="2">
        <f t="shared" si="306"/>
        <v>0</v>
      </c>
      <c r="CI509" s="2">
        <f t="shared" si="306"/>
        <v>0</v>
      </c>
      <c r="CJ509" s="2">
        <f t="shared" si="306"/>
        <v>0</v>
      </c>
      <c r="CK509" s="2">
        <f t="shared" si="306"/>
        <v>0</v>
      </c>
      <c r="CL509" s="2">
        <f t="shared" si="306"/>
        <v>0</v>
      </c>
      <c r="CM509" s="2">
        <f t="shared" si="306"/>
        <v>0</v>
      </c>
      <c r="CN509" s="2">
        <f t="shared" si="306"/>
        <v>0</v>
      </c>
      <c r="CO509" s="2">
        <f t="shared" si="306"/>
        <v>0</v>
      </c>
      <c r="CP509" s="2">
        <f t="shared" si="306"/>
        <v>0</v>
      </c>
      <c r="CQ509" s="2">
        <f t="shared" si="306"/>
        <v>0</v>
      </c>
      <c r="CR509" s="2">
        <f t="shared" si="306"/>
        <v>0</v>
      </c>
      <c r="CS509" s="2">
        <f t="shared" si="306"/>
        <v>0</v>
      </c>
      <c r="CT509" s="2">
        <f t="shared" si="306"/>
        <v>0</v>
      </c>
      <c r="CU509" s="2">
        <f t="shared" si="306"/>
        <v>0</v>
      </c>
      <c r="CV509" s="2">
        <f t="shared" si="306"/>
        <v>0</v>
      </c>
      <c r="CW509" s="2">
        <f t="shared" si="306"/>
        <v>0</v>
      </c>
      <c r="CX509" s="2">
        <f t="shared" si="306"/>
        <v>0</v>
      </c>
      <c r="CY509" s="2">
        <f t="shared" si="306"/>
        <v>0</v>
      </c>
      <c r="CZ509" s="2">
        <f t="shared" si="306"/>
        <v>0</v>
      </c>
      <c r="DA509" s="2">
        <f t="shared" si="306"/>
        <v>0</v>
      </c>
      <c r="DB509" s="2">
        <f t="shared" si="306"/>
        <v>0</v>
      </c>
      <c r="DC509" s="2">
        <f t="shared" si="306"/>
        <v>0</v>
      </c>
      <c r="DD509" s="2">
        <f t="shared" si="306"/>
        <v>0</v>
      </c>
      <c r="DE509" s="2">
        <f t="shared" si="306"/>
        <v>0</v>
      </c>
      <c r="DF509" s="2">
        <f t="shared" si="306"/>
        <v>0</v>
      </c>
      <c r="DG509" s="3">
        <f t="shared" ref="DG509:EL509" si="307">DG888</f>
        <v>0</v>
      </c>
      <c r="DH509" s="3">
        <f t="shared" si="307"/>
        <v>0</v>
      </c>
      <c r="DI509" s="3">
        <f t="shared" si="307"/>
        <v>0</v>
      </c>
      <c r="DJ509" s="3">
        <f t="shared" si="307"/>
        <v>0</v>
      </c>
      <c r="DK509" s="3">
        <f t="shared" si="307"/>
        <v>0</v>
      </c>
      <c r="DL509" s="3">
        <f t="shared" si="307"/>
        <v>0</v>
      </c>
      <c r="DM509" s="3">
        <f t="shared" si="307"/>
        <v>0</v>
      </c>
      <c r="DN509" s="3">
        <f t="shared" si="307"/>
        <v>0</v>
      </c>
      <c r="DO509" s="3">
        <f t="shared" si="307"/>
        <v>0</v>
      </c>
      <c r="DP509" s="3">
        <f t="shared" si="307"/>
        <v>0</v>
      </c>
      <c r="DQ509" s="3">
        <f t="shared" si="307"/>
        <v>0</v>
      </c>
      <c r="DR509" s="3">
        <f t="shared" si="307"/>
        <v>0</v>
      </c>
      <c r="DS509" s="3">
        <f t="shared" si="307"/>
        <v>0</v>
      </c>
      <c r="DT509" s="3">
        <f t="shared" si="307"/>
        <v>0</v>
      </c>
      <c r="DU509" s="3">
        <f t="shared" si="307"/>
        <v>0</v>
      </c>
      <c r="DV509" s="3">
        <f t="shared" si="307"/>
        <v>0</v>
      </c>
      <c r="DW509" s="3">
        <f t="shared" si="307"/>
        <v>0</v>
      </c>
      <c r="DX509" s="3">
        <f t="shared" si="307"/>
        <v>0</v>
      </c>
      <c r="DY509" s="3">
        <f t="shared" si="307"/>
        <v>0</v>
      </c>
      <c r="DZ509" s="3">
        <f t="shared" si="307"/>
        <v>0</v>
      </c>
      <c r="EA509" s="3">
        <f t="shared" si="307"/>
        <v>0</v>
      </c>
      <c r="EB509" s="3">
        <f t="shared" si="307"/>
        <v>0</v>
      </c>
      <c r="EC509" s="3">
        <f t="shared" si="307"/>
        <v>0</v>
      </c>
      <c r="ED509" s="3">
        <f t="shared" si="307"/>
        <v>0</v>
      </c>
      <c r="EE509" s="3">
        <f t="shared" si="307"/>
        <v>0</v>
      </c>
      <c r="EF509" s="3">
        <f t="shared" si="307"/>
        <v>0</v>
      </c>
      <c r="EG509" s="3">
        <f t="shared" si="307"/>
        <v>0</v>
      </c>
      <c r="EH509" s="3">
        <f t="shared" si="307"/>
        <v>0</v>
      </c>
      <c r="EI509" s="3">
        <f t="shared" si="307"/>
        <v>0</v>
      </c>
      <c r="EJ509" s="3">
        <f t="shared" si="307"/>
        <v>0</v>
      </c>
      <c r="EK509" s="3">
        <f t="shared" si="307"/>
        <v>0</v>
      </c>
      <c r="EL509" s="3">
        <f t="shared" si="307"/>
        <v>0</v>
      </c>
      <c r="EM509" s="3">
        <f t="shared" ref="EM509:FR509" si="308">EM888</f>
        <v>0</v>
      </c>
      <c r="EN509" s="3">
        <f t="shared" si="308"/>
        <v>0</v>
      </c>
      <c r="EO509" s="3">
        <f t="shared" si="308"/>
        <v>0</v>
      </c>
      <c r="EP509" s="3">
        <f t="shared" si="308"/>
        <v>0</v>
      </c>
      <c r="EQ509" s="3">
        <f t="shared" si="308"/>
        <v>0</v>
      </c>
      <c r="ER509" s="3">
        <f t="shared" si="308"/>
        <v>0</v>
      </c>
      <c r="ES509" s="3">
        <f t="shared" si="308"/>
        <v>0</v>
      </c>
      <c r="ET509" s="3">
        <f t="shared" si="308"/>
        <v>0</v>
      </c>
      <c r="EU509" s="3">
        <f t="shared" si="308"/>
        <v>0</v>
      </c>
      <c r="EV509" s="3">
        <f t="shared" si="308"/>
        <v>0</v>
      </c>
      <c r="EW509" s="3">
        <f t="shared" si="308"/>
        <v>0</v>
      </c>
      <c r="EX509" s="3">
        <f t="shared" si="308"/>
        <v>0</v>
      </c>
      <c r="EY509" s="3">
        <f t="shared" si="308"/>
        <v>0</v>
      </c>
      <c r="EZ509" s="3">
        <f t="shared" si="308"/>
        <v>0</v>
      </c>
      <c r="FA509" s="3">
        <f t="shared" si="308"/>
        <v>0</v>
      </c>
      <c r="FB509" s="3">
        <f t="shared" si="308"/>
        <v>0</v>
      </c>
      <c r="FC509" s="3">
        <f t="shared" si="308"/>
        <v>0</v>
      </c>
      <c r="FD509" s="3">
        <f t="shared" si="308"/>
        <v>0</v>
      </c>
      <c r="FE509" s="3">
        <f t="shared" si="308"/>
        <v>0</v>
      </c>
      <c r="FF509" s="3">
        <f t="shared" si="308"/>
        <v>0</v>
      </c>
      <c r="FG509" s="3">
        <f t="shared" si="308"/>
        <v>0</v>
      </c>
      <c r="FH509" s="3">
        <f t="shared" si="308"/>
        <v>0</v>
      </c>
      <c r="FI509" s="3">
        <f t="shared" si="308"/>
        <v>0</v>
      </c>
      <c r="FJ509" s="3">
        <f t="shared" si="308"/>
        <v>0</v>
      </c>
      <c r="FK509" s="3">
        <f t="shared" si="308"/>
        <v>0</v>
      </c>
      <c r="FL509" s="3">
        <f t="shared" si="308"/>
        <v>0</v>
      </c>
      <c r="FM509" s="3">
        <f t="shared" si="308"/>
        <v>0</v>
      </c>
      <c r="FN509" s="3">
        <f t="shared" si="308"/>
        <v>0</v>
      </c>
      <c r="FO509" s="3">
        <f t="shared" si="308"/>
        <v>0</v>
      </c>
      <c r="FP509" s="3">
        <f t="shared" si="308"/>
        <v>0</v>
      </c>
      <c r="FQ509" s="3">
        <f t="shared" si="308"/>
        <v>0</v>
      </c>
      <c r="FR509" s="3">
        <f t="shared" si="308"/>
        <v>0</v>
      </c>
      <c r="FS509" s="3">
        <f t="shared" ref="FS509:GX509" si="309">FS888</f>
        <v>0</v>
      </c>
      <c r="FT509" s="3">
        <f t="shared" si="309"/>
        <v>0</v>
      </c>
      <c r="FU509" s="3">
        <f t="shared" si="309"/>
        <v>0</v>
      </c>
      <c r="FV509" s="3">
        <f t="shared" si="309"/>
        <v>0</v>
      </c>
      <c r="FW509" s="3">
        <f t="shared" si="309"/>
        <v>0</v>
      </c>
      <c r="FX509" s="3">
        <f t="shared" si="309"/>
        <v>0</v>
      </c>
      <c r="FY509" s="3">
        <f t="shared" si="309"/>
        <v>0</v>
      </c>
      <c r="FZ509" s="3">
        <f t="shared" si="309"/>
        <v>0</v>
      </c>
      <c r="GA509" s="3">
        <f t="shared" si="309"/>
        <v>0</v>
      </c>
      <c r="GB509" s="3">
        <f t="shared" si="309"/>
        <v>0</v>
      </c>
      <c r="GC509" s="3">
        <f t="shared" si="309"/>
        <v>0</v>
      </c>
      <c r="GD509" s="3">
        <f t="shared" si="309"/>
        <v>0</v>
      </c>
      <c r="GE509" s="3">
        <f t="shared" si="309"/>
        <v>0</v>
      </c>
      <c r="GF509" s="3">
        <f t="shared" si="309"/>
        <v>0</v>
      </c>
      <c r="GG509" s="3">
        <f t="shared" si="309"/>
        <v>0</v>
      </c>
      <c r="GH509" s="3">
        <f t="shared" si="309"/>
        <v>0</v>
      </c>
      <c r="GI509" s="3">
        <f t="shared" si="309"/>
        <v>0</v>
      </c>
      <c r="GJ509" s="3">
        <f t="shared" si="309"/>
        <v>0</v>
      </c>
      <c r="GK509" s="3">
        <f t="shared" si="309"/>
        <v>0</v>
      </c>
      <c r="GL509" s="3">
        <f t="shared" si="309"/>
        <v>0</v>
      </c>
      <c r="GM509" s="3">
        <f t="shared" si="309"/>
        <v>0</v>
      </c>
      <c r="GN509" s="3">
        <f t="shared" si="309"/>
        <v>0</v>
      </c>
      <c r="GO509" s="3">
        <f t="shared" si="309"/>
        <v>0</v>
      </c>
      <c r="GP509" s="3">
        <f t="shared" si="309"/>
        <v>0</v>
      </c>
      <c r="GQ509" s="3">
        <f t="shared" si="309"/>
        <v>0</v>
      </c>
      <c r="GR509" s="3">
        <f t="shared" si="309"/>
        <v>0</v>
      </c>
      <c r="GS509" s="3">
        <f t="shared" si="309"/>
        <v>0</v>
      </c>
      <c r="GT509" s="3">
        <f t="shared" si="309"/>
        <v>0</v>
      </c>
      <c r="GU509" s="3">
        <f t="shared" si="309"/>
        <v>0</v>
      </c>
      <c r="GV509" s="3">
        <f t="shared" si="309"/>
        <v>0</v>
      </c>
      <c r="GW509" s="3">
        <f t="shared" si="309"/>
        <v>0</v>
      </c>
      <c r="GX509" s="3">
        <f t="shared" si="309"/>
        <v>0</v>
      </c>
    </row>
    <row r="511" spans="1:206" x14ac:dyDescent="0.2">
      <c r="A511" s="1">
        <v>5</v>
      </c>
      <c r="B511" s="1">
        <v>1</v>
      </c>
      <c r="C511" s="1"/>
      <c r="D511" s="1">
        <f>ROW(A528)</f>
        <v>528</v>
      </c>
      <c r="E511" s="1"/>
      <c r="F511" s="1" t="s">
        <v>16</v>
      </c>
      <c r="G511" s="1" t="s">
        <v>648</v>
      </c>
      <c r="H511" s="1" t="s">
        <v>3</v>
      </c>
      <c r="I511" s="1">
        <v>0</v>
      </c>
      <c r="J511" s="1"/>
      <c r="K511" s="1">
        <v>-1</v>
      </c>
      <c r="L511" s="1"/>
      <c r="M511" s="1" t="s">
        <v>3</v>
      </c>
      <c r="N511" s="1"/>
      <c r="O511" s="1"/>
      <c r="P511" s="1"/>
      <c r="Q511" s="1"/>
      <c r="R511" s="1"/>
      <c r="S511" s="1">
        <v>0</v>
      </c>
      <c r="T511" s="1"/>
      <c r="U511" s="1" t="s">
        <v>3</v>
      </c>
      <c r="V511" s="1">
        <v>0</v>
      </c>
      <c r="W511" s="1"/>
      <c r="X511" s="1"/>
      <c r="Y511" s="1"/>
      <c r="Z511" s="1"/>
      <c r="AA511" s="1"/>
      <c r="AB511" s="1" t="s">
        <v>3</v>
      </c>
      <c r="AC511" s="1" t="s">
        <v>3</v>
      </c>
      <c r="AD511" s="1" t="s">
        <v>3</v>
      </c>
      <c r="AE511" s="1" t="s">
        <v>3</v>
      </c>
      <c r="AF511" s="1" t="s">
        <v>3</v>
      </c>
      <c r="AG511" s="1" t="s">
        <v>3</v>
      </c>
      <c r="AH511" s="1"/>
      <c r="AI511" s="1"/>
      <c r="AJ511" s="1"/>
      <c r="AK511" s="1"/>
      <c r="AL511" s="1"/>
      <c r="AM511" s="1"/>
      <c r="AN511" s="1"/>
      <c r="AO511" s="1"/>
      <c r="AP511" s="1" t="s">
        <v>3</v>
      </c>
      <c r="AQ511" s="1" t="s">
        <v>3</v>
      </c>
      <c r="AR511" s="1" t="s">
        <v>3</v>
      </c>
      <c r="AS511" s="1"/>
      <c r="AT511" s="1"/>
      <c r="AU511" s="1"/>
      <c r="AV511" s="1"/>
      <c r="AW511" s="1"/>
      <c r="AX511" s="1"/>
      <c r="AY511" s="1"/>
      <c r="AZ511" s="1" t="s">
        <v>3</v>
      </c>
      <c r="BA511" s="1"/>
      <c r="BB511" s="1" t="s">
        <v>3</v>
      </c>
      <c r="BC511" s="1" t="s">
        <v>3</v>
      </c>
      <c r="BD511" s="1" t="s">
        <v>3</v>
      </c>
      <c r="BE511" s="1" t="s">
        <v>3</v>
      </c>
      <c r="BF511" s="1" t="s">
        <v>3</v>
      </c>
      <c r="BG511" s="1" t="s">
        <v>3</v>
      </c>
      <c r="BH511" s="1" t="s">
        <v>3</v>
      </c>
      <c r="BI511" s="1" t="s">
        <v>3</v>
      </c>
      <c r="BJ511" s="1" t="s">
        <v>3</v>
      </c>
      <c r="BK511" s="1" t="s">
        <v>3</v>
      </c>
      <c r="BL511" s="1" t="s">
        <v>3</v>
      </c>
      <c r="BM511" s="1" t="s">
        <v>3</v>
      </c>
      <c r="BN511" s="1" t="s">
        <v>3</v>
      </c>
      <c r="BO511" s="1" t="s">
        <v>3</v>
      </c>
      <c r="BP511" s="1" t="s">
        <v>3</v>
      </c>
      <c r="BQ511" s="1"/>
      <c r="BR511" s="1"/>
      <c r="BS511" s="1"/>
      <c r="BT511" s="1"/>
      <c r="BU511" s="1"/>
      <c r="BV511" s="1"/>
      <c r="BW511" s="1"/>
      <c r="BX511" s="1">
        <v>0</v>
      </c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>
        <v>0</v>
      </c>
    </row>
    <row r="513" spans="1:245" x14ac:dyDescent="0.2">
      <c r="A513" s="2">
        <v>52</v>
      </c>
      <c r="B513" s="2">
        <f t="shared" ref="B513:G513" si="310">B528</f>
        <v>1</v>
      </c>
      <c r="C513" s="2">
        <f t="shared" si="310"/>
        <v>5</v>
      </c>
      <c r="D513" s="2">
        <f t="shared" si="310"/>
        <v>511</v>
      </c>
      <c r="E513" s="2">
        <f t="shared" si="310"/>
        <v>0</v>
      </c>
      <c r="F513" s="2" t="str">
        <f t="shared" si="310"/>
        <v>Новый подраздел</v>
      </c>
      <c r="G513" s="2" t="str">
        <f t="shared" si="310"/>
        <v>2.1. Оборудование охранно-пропускной сигнализации</v>
      </c>
      <c r="H513" s="2"/>
      <c r="I513" s="2"/>
      <c r="J513" s="2"/>
      <c r="K513" s="2"/>
      <c r="L513" s="2"/>
      <c r="M513" s="2"/>
      <c r="N513" s="2"/>
      <c r="O513" s="2">
        <f t="shared" ref="O513:AT513" si="311">O528</f>
        <v>2458.63</v>
      </c>
      <c r="P513" s="2">
        <f t="shared" si="311"/>
        <v>0</v>
      </c>
      <c r="Q513" s="2">
        <f t="shared" si="311"/>
        <v>0.83</v>
      </c>
      <c r="R513" s="2">
        <f t="shared" si="311"/>
        <v>0.7</v>
      </c>
      <c r="S513" s="2">
        <f t="shared" si="311"/>
        <v>2457.1</v>
      </c>
      <c r="T513" s="2">
        <f t="shared" si="311"/>
        <v>0</v>
      </c>
      <c r="U513" s="2">
        <f t="shared" si="311"/>
        <v>4.0326000000000004</v>
      </c>
      <c r="V513" s="2">
        <f t="shared" si="311"/>
        <v>1.2999999999999999E-3</v>
      </c>
      <c r="W513" s="2">
        <f t="shared" si="311"/>
        <v>0</v>
      </c>
      <c r="X513" s="2">
        <f t="shared" si="311"/>
        <v>2212.0100000000002</v>
      </c>
      <c r="Y513" s="2">
        <f t="shared" si="311"/>
        <v>1130.5999999999999</v>
      </c>
      <c r="Z513" s="2">
        <f t="shared" si="311"/>
        <v>0</v>
      </c>
      <c r="AA513" s="2">
        <f t="shared" si="311"/>
        <v>0</v>
      </c>
      <c r="AB513" s="2">
        <f t="shared" si="311"/>
        <v>2458.63</v>
      </c>
      <c r="AC513" s="2">
        <f t="shared" si="311"/>
        <v>0</v>
      </c>
      <c r="AD513" s="2">
        <f t="shared" si="311"/>
        <v>0.83</v>
      </c>
      <c r="AE513" s="2">
        <f t="shared" si="311"/>
        <v>0.7</v>
      </c>
      <c r="AF513" s="2">
        <f t="shared" si="311"/>
        <v>2457.1</v>
      </c>
      <c r="AG513" s="2">
        <f t="shared" si="311"/>
        <v>0</v>
      </c>
      <c r="AH513" s="2">
        <f t="shared" si="311"/>
        <v>4.0326000000000004</v>
      </c>
      <c r="AI513" s="2">
        <f t="shared" si="311"/>
        <v>1.2999999999999999E-3</v>
      </c>
      <c r="AJ513" s="2">
        <f t="shared" si="311"/>
        <v>0</v>
      </c>
      <c r="AK513" s="2">
        <f t="shared" si="311"/>
        <v>2212.0100000000002</v>
      </c>
      <c r="AL513" s="2">
        <f t="shared" si="311"/>
        <v>1130.5999999999999</v>
      </c>
      <c r="AM513" s="2">
        <f t="shared" si="311"/>
        <v>0</v>
      </c>
      <c r="AN513" s="2">
        <f t="shared" si="311"/>
        <v>0</v>
      </c>
      <c r="AO513" s="2">
        <f t="shared" si="311"/>
        <v>0</v>
      </c>
      <c r="AP513" s="2">
        <f t="shared" si="311"/>
        <v>0</v>
      </c>
      <c r="AQ513" s="2">
        <f t="shared" si="311"/>
        <v>0</v>
      </c>
      <c r="AR513" s="2">
        <f t="shared" si="311"/>
        <v>5801.24</v>
      </c>
      <c r="AS513" s="2">
        <f t="shared" si="311"/>
        <v>0</v>
      </c>
      <c r="AT513" s="2">
        <f t="shared" si="311"/>
        <v>5801.24</v>
      </c>
      <c r="AU513" s="2">
        <f t="shared" ref="AU513:BZ513" si="312">AU528</f>
        <v>0</v>
      </c>
      <c r="AV513" s="2">
        <f t="shared" si="312"/>
        <v>0</v>
      </c>
      <c r="AW513" s="2">
        <f t="shared" si="312"/>
        <v>0</v>
      </c>
      <c r="AX513" s="2">
        <f t="shared" si="312"/>
        <v>0</v>
      </c>
      <c r="AY513" s="2">
        <f t="shared" si="312"/>
        <v>0</v>
      </c>
      <c r="AZ513" s="2">
        <f t="shared" si="312"/>
        <v>0</v>
      </c>
      <c r="BA513" s="2">
        <f t="shared" si="312"/>
        <v>0</v>
      </c>
      <c r="BB513" s="2">
        <f t="shared" si="312"/>
        <v>0</v>
      </c>
      <c r="BC513" s="2">
        <f t="shared" si="312"/>
        <v>0</v>
      </c>
      <c r="BD513" s="2">
        <f t="shared" si="312"/>
        <v>0</v>
      </c>
      <c r="BE513" s="2">
        <f t="shared" si="312"/>
        <v>0</v>
      </c>
      <c r="BF513" s="2">
        <f t="shared" si="312"/>
        <v>0</v>
      </c>
      <c r="BG513" s="2">
        <f t="shared" si="312"/>
        <v>0</v>
      </c>
      <c r="BH513" s="2">
        <f t="shared" si="312"/>
        <v>0</v>
      </c>
      <c r="BI513" s="2">
        <f t="shared" si="312"/>
        <v>0</v>
      </c>
      <c r="BJ513" s="2">
        <f t="shared" si="312"/>
        <v>0</v>
      </c>
      <c r="BK513" s="2">
        <f t="shared" si="312"/>
        <v>0</v>
      </c>
      <c r="BL513" s="2">
        <f t="shared" si="312"/>
        <v>0</v>
      </c>
      <c r="BM513" s="2">
        <f t="shared" si="312"/>
        <v>0</v>
      </c>
      <c r="BN513" s="2">
        <f t="shared" si="312"/>
        <v>0</v>
      </c>
      <c r="BO513" s="2">
        <f t="shared" si="312"/>
        <v>0</v>
      </c>
      <c r="BP513" s="2">
        <f t="shared" si="312"/>
        <v>0</v>
      </c>
      <c r="BQ513" s="2">
        <f t="shared" si="312"/>
        <v>0</v>
      </c>
      <c r="BR513" s="2">
        <f t="shared" si="312"/>
        <v>0</v>
      </c>
      <c r="BS513" s="2">
        <f t="shared" si="312"/>
        <v>0</v>
      </c>
      <c r="BT513" s="2">
        <f t="shared" si="312"/>
        <v>0</v>
      </c>
      <c r="BU513" s="2">
        <f t="shared" si="312"/>
        <v>0</v>
      </c>
      <c r="BV513" s="2">
        <f t="shared" si="312"/>
        <v>0</v>
      </c>
      <c r="BW513" s="2">
        <f t="shared" si="312"/>
        <v>0</v>
      </c>
      <c r="BX513" s="2">
        <f t="shared" si="312"/>
        <v>0</v>
      </c>
      <c r="BY513" s="2">
        <f t="shared" si="312"/>
        <v>0</v>
      </c>
      <c r="BZ513" s="2">
        <f t="shared" si="312"/>
        <v>0</v>
      </c>
      <c r="CA513" s="2">
        <f t="shared" ref="CA513:DF513" si="313">CA528</f>
        <v>5801.24</v>
      </c>
      <c r="CB513" s="2">
        <f t="shared" si="313"/>
        <v>0</v>
      </c>
      <c r="CC513" s="2">
        <f t="shared" si="313"/>
        <v>5801.24</v>
      </c>
      <c r="CD513" s="2">
        <f t="shared" si="313"/>
        <v>0</v>
      </c>
      <c r="CE513" s="2">
        <f t="shared" si="313"/>
        <v>0</v>
      </c>
      <c r="CF513" s="2">
        <f t="shared" si="313"/>
        <v>0</v>
      </c>
      <c r="CG513" s="2">
        <f t="shared" si="313"/>
        <v>0</v>
      </c>
      <c r="CH513" s="2">
        <f t="shared" si="313"/>
        <v>0</v>
      </c>
      <c r="CI513" s="2">
        <f t="shared" si="313"/>
        <v>0</v>
      </c>
      <c r="CJ513" s="2">
        <f t="shared" si="313"/>
        <v>0</v>
      </c>
      <c r="CK513" s="2">
        <f t="shared" si="313"/>
        <v>0</v>
      </c>
      <c r="CL513" s="2">
        <f t="shared" si="313"/>
        <v>0</v>
      </c>
      <c r="CM513" s="2">
        <f t="shared" si="313"/>
        <v>0</v>
      </c>
      <c r="CN513" s="2">
        <f t="shared" si="313"/>
        <v>0</v>
      </c>
      <c r="CO513" s="2">
        <f t="shared" si="313"/>
        <v>0</v>
      </c>
      <c r="CP513" s="2">
        <f t="shared" si="313"/>
        <v>0</v>
      </c>
      <c r="CQ513" s="2">
        <f t="shared" si="313"/>
        <v>0</v>
      </c>
      <c r="CR513" s="2">
        <f t="shared" si="313"/>
        <v>0</v>
      </c>
      <c r="CS513" s="2">
        <f t="shared" si="313"/>
        <v>0</v>
      </c>
      <c r="CT513" s="2">
        <f t="shared" si="313"/>
        <v>0</v>
      </c>
      <c r="CU513" s="2">
        <f t="shared" si="313"/>
        <v>0</v>
      </c>
      <c r="CV513" s="2">
        <f t="shared" si="313"/>
        <v>0</v>
      </c>
      <c r="CW513" s="2">
        <f t="shared" si="313"/>
        <v>0</v>
      </c>
      <c r="CX513" s="2">
        <f t="shared" si="313"/>
        <v>0</v>
      </c>
      <c r="CY513" s="2">
        <f t="shared" si="313"/>
        <v>0</v>
      </c>
      <c r="CZ513" s="2">
        <f t="shared" si="313"/>
        <v>0</v>
      </c>
      <c r="DA513" s="2">
        <f t="shared" si="313"/>
        <v>0</v>
      </c>
      <c r="DB513" s="2">
        <f t="shared" si="313"/>
        <v>0</v>
      </c>
      <c r="DC513" s="2">
        <f t="shared" si="313"/>
        <v>0</v>
      </c>
      <c r="DD513" s="2">
        <f t="shared" si="313"/>
        <v>0</v>
      </c>
      <c r="DE513" s="2">
        <f t="shared" si="313"/>
        <v>0</v>
      </c>
      <c r="DF513" s="2">
        <f t="shared" si="313"/>
        <v>0</v>
      </c>
      <c r="DG513" s="3">
        <f t="shared" ref="DG513:EL513" si="314">DG528</f>
        <v>0</v>
      </c>
      <c r="DH513" s="3">
        <f t="shared" si="314"/>
        <v>0</v>
      </c>
      <c r="DI513" s="3">
        <f t="shared" si="314"/>
        <v>0</v>
      </c>
      <c r="DJ513" s="3">
        <f t="shared" si="314"/>
        <v>0</v>
      </c>
      <c r="DK513" s="3">
        <f t="shared" si="314"/>
        <v>0</v>
      </c>
      <c r="DL513" s="3">
        <f t="shared" si="314"/>
        <v>0</v>
      </c>
      <c r="DM513" s="3">
        <f t="shared" si="314"/>
        <v>0</v>
      </c>
      <c r="DN513" s="3">
        <f t="shared" si="314"/>
        <v>0</v>
      </c>
      <c r="DO513" s="3">
        <f t="shared" si="314"/>
        <v>0</v>
      </c>
      <c r="DP513" s="3">
        <f t="shared" si="314"/>
        <v>0</v>
      </c>
      <c r="DQ513" s="3">
        <f t="shared" si="314"/>
        <v>0</v>
      </c>
      <c r="DR513" s="3">
        <f t="shared" si="314"/>
        <v>0</v>
      </c>
      <c r="DS513" s="3">
        <f t="shared" si="314"/>
        <v>0</v>
      </c>
      <c r="DT513" s="3">
        <f t="shared" si="314"/>
        <v>0</v>
      </c>
      <c r="DU513" s="3">
        <f t="shared" si="314"/>
        <v>0</v>
      </c>
      <c r="DV513" s="3">
        <f t="shared" si="314"/>
        <v>0</v>
      </c>
      <c r="DW513" s="3">
        <f t="shared" si="314"/>
        <v>0</v>
      </c>
      <c r="DX513" s="3">
        <f t="shared" si="314"/>
        <v>0</v>
      </c>
      <c r="DY513" s="3">
        <f t="shared" si="314"/>
        <v>0</v>
      </c>
      <c r="DZ513" s="3">
        <f t="shared" si="314"/>
        <v>0</v>
      </c>
      <c r="EA513" s="3">
        <f t="shared" si="314"/>
        <v>0</v>
      </c>
      <c r="EB513" s="3">
        <f t="shared" si="314"/>
        <v>0</v>
      </c>
      <c r="EC513" s="3">
        <f t="shared" si="314"/>
        <v>0</v>
      </c>
      <c r="ED513" s="3">
        <f t="shared" si="314"/>
        <v>0</v>
      </c>
      <c r="EE513" s="3">
        <f t="shared" si="314"/>
        <v>0</v>
      </c>
      <c r="EF513" s="3">
        <f t="shared" si="314"/>
        <v>0</v>
      </c>
      <c r="EG513" s="3">
        <f t="shared" si="314"/>
        <v>0</v>
      </c>
      <c r="EH513" s="3">
        <f t="shared" si="314"/>
        <v>0</v>
      </c>
      <c r="EI513" s="3">
        <f t="shared" si="314"/>
        <v>0</v>
      </c>
      <c r="EJ513" s="3">
        <f t="shared" si="314"/>
        <v>0</v>
      </c>
      <c r="EK513" s="3">
        <f t="shared" si="314"/>
        <v>0</v>
      </c>
      <c r="EL513" s="3">
        <f t="shared" si="314"/>
        <v>0</v>
      </c>
      <c r="EM513" s="3">
        <f t="shared" ref="EM513:FR513" si="315">EM528</f>
        <v>0</v>
      </c>
      <c r="EN513" s="3">
        <f t="shared" si="315"/>
        <v>0</v>
      </c>
      <c r="EO513" s="3">
        <f t="shared" si="315"/>
        <v>0</v>
      </c>
      <c r="EP513" s="3">
        <f t="shared" si="315"/>
        <v>0</v>
      </c>
      <c r="EQ513" s="3">
        <f t="shared" si="315"/>
        <v>0</v>
      </c>
      <c r="ER513" s="3">
        <f t="shared" si="315"/>
        <v>0</v>
      </c>
      <c r="ES513" s="3">
        <f t="shared" si="315"/>
        <v>0</v>
      </c>
      <c r="ET513" s="3">
        <f t="shared" si="315"/>
        <v>0</v>
      </c>
      <c r="EU513" s="3">
        <f t="shared" si="315"/>
        <v>0</v>
      </c>
      <c r="EV513" s="3">
        <f t="shared" si="315"/>
        <v>0</v>
      </c>
      <c r="EW513" s="3">
        <f t="shared" si="315"/>
        <v>0</v>
      </c>
      <c r="EX513" s="3">
        <f t="shared" si="315"/>
        <v>0</v>
      </c>
      <c r="EY513" s="3">
        <f t="shared" si="315"/>
        <v>0</v>
      </c>
      <c r="EZ513" s="3">
        <f t="shared" si="315"/>
        <v>0</v>
      </c>
      <c r="FA513" s="3">
        <f t="shared" si="315"/>
        <v>0</v>
      </c>
      <c r="FB513" s="3">
        <f t="shared" si="315"/>
        <v>0</v>
      </c>
      <c r="FC513" s="3">
        <f t="shared" si="315"/>
        <v>0</v>
      </c>
      <c r="FD513" s="3">
        <f t="shared" si="315"/>
        <v>0</v>
      </c>
      <c r="FE513" s="3">
        <f t="shared" si="315"/>
        <v>0</v>
      </c>
      <c r="FF513" s="3">
        <f t="shared" si="315"/>
        <v>0</v>
      </c>
      <c r="FG513" s="3">
        <f t="shared" si="315"/>
        <v>0</v>
      </c>
      <c r="FH513" s="3">
        <f t="shared" si="315"/>
        <v>0</v>
      </c>
      <c r="FI513" s="3">
        <f t="shared" si="315"/>
        <v>0</v>
      </c>
      <c r="FJ513" s="3">
        <f t="shared" si="315"/>
        <v>0</v>
      </c>
      <c r="FK513" s="3">
        <f t="shared" si="315"/>
        <v>0</v>
      </c>
      <c r="FL513" s="3">
        <f t="shared" si="315"/>
        <v>0</v>
      </c>
      <c r="FM513" s="3">
        <f t="shared" si="315"/>
        <v>0</v>
      </c>
      <c r="FN513" s="3">
        <f t="shared" si="315"/>
        <v>0</v>
      </c>
      <c r="FO513" s="3">
        <f t="shared" si="315"/>
        <v>0</v>
      </c>
      <c r="FP513" s="3">
        <f t="shared" si="315"/>
        <v>0</v>
      </c>
      <c r="FQ513" s="3">
        <f t="shared" si="315"/>
        <v>0</v>
      </c>
      <c r="FR513" s="3">
        <f t="shared" si="315"/>
        <v>0</v>
      </c>
      <c r="FS513" s="3">
        <f t="shared" ref="FS513:GX513" si="316">FS528</f>
        <v>0</v>
      </c>
      <c r="FT513" s="3">
        <f t="shared" si="316"/>
        <v>0</v>
      </c>
      <c r="FU513" s="3">
        <f t="shared" si="316"/>
        <v>0</v>
      </c>
      <c r="FV513" s="3">
        <f t="shared" si="316"/>
        <v>0</v>
      </c>
      <c r="FW513" s="3">
        <f t="shared" si="316"/>
        <v>0</v>
      </c>
      <c r="FX513" s="3">
        <f t="shared" si="316"/>
        <v>0</v>
      </c>
      <c r="FY513" s="3">
        <f t="shared" si="316"/>
        <v>0</v>
      </c>
      <c r="FZ513" s="3">
        <f t="shared" si="316"/>
        <v>0</v>
      </c>
      <c r="GA513" s="3">
        <f t="shared" si="316"/>
        <v>0</v>
      </c>
      <c r="GB513" s="3">
        <f t="shared" si="316"/>
        <v>0</v>
      </c>
      <c r="GC513" s="3">
        <f t="shared" si="316"/>
        <v>0</v>
      </c>
      <c r="GD513" s="3">
        <f t="shared" si="316"/>
        <v>0</v>
      </c>
      <c r="GE513" s="3">
        <f t="shared" si="316"/>
        <v>0</v>
      </c>
      <c r="GF513" s="3">
        <f t="shared" si="316"/>
        <v>0</v>
      </c>
      <c r="GG513" s="3">
        <f t="shared" si="316"/>
        <v>0</v>
      </c>
      <c r="GH513" s="3">
        <f t="shared" si="316"/>
        <v>0</v>
      </c>
      <c r="GI513" s="3">
        <f t="shared" si="316"/>
        <v>0</v>
      </c>
      <c r="GJ513" s="3">
        <f t="shared" si="316"/>
        <v>0</v>
      </c>
      <c r="GK513" s="3">
        <f t="shared" si="316"/>
        <v>0</v>
      </c>
      <c r="GL513" s="3">
        <f t="shared" si="316"/>
        <v>0</v>
      </c>
      <c r="GM513" s="3">
        <f t="shared" si="316"/>
        <v>0</v>
      </c>
      <c r="GN513" s="3">
        <f t="shared" si="316"/>
        <v>0</v>
      </c>
      <c r="GO513" s="3">
        <f t="shared" si="316"/>
        <v>0</v>
      </c>
      <c r="GP513" s="3">
        <f t="shared" si="316"/>
        <v>0</v>
      </c>
      <c r="GQ513" s="3">
        <f t="shared" si="316"/>
        <v>0</v>
      </c>
      <c r="GR513" s="3">
        <f t="shared" si="316"/>
        <v>0</v>
      </c>
      <c r="GS513" s="3">
        <f t="shared" si="316"/>
        <v>0</v>
      </c>
      <c r="GT513" s="3">
        <f t="shared" si="316"/>
        <v>0</v>
      </c>
      <c r="GU513" s="3">
        <f t="shared" si="316"/>
        <v>0</v>
      </c>
      <c r="GV513" s="3">
        <f t="shared" si="316"/>
        <v>0</v>
      </c>
      <c r="GW513" s="3">
        <f t="shared" si="316"/>
        <v>0</v>
      </c>
      <c r="GX513" s="3">
        <f t="shared" si="316"/>
        <v>0</v>
      </c>
    </row>
    <row r="515" spans="1:245" x14ac:dyDescent="0.2">
      <c r="A515">
        <v>17</v>
      </c>
      <c r="B515">
        <v>1</v>
      </c>
      <c r="C515">
        <f>ROW(SmtRes!A718)</f>
        <v>718</v>
      </c>
      <c r="D515">
        <f>ROW(EtalonRes!A722)</f>
        <v>722</v>
      </c>
      <c r="E515" t="s">
        <v>649</v>
      </c>
      <c r="F515" t="s">
        <v>650</v>
      </c>
      <c r="G515" t="s">
        <v>651</v>
      </c>
      <c r="H515" t="s">
        <v>32</v>
      </c>
      <c r="I515">
        <v>1</v>
      </c>
      <c r="J515">
        <v>0</v>
      </c>
      <c r="K515">
        <v>1</v>
      </c>
      <c r="O515">
        <f>ROUND(CP515,2)</f>
        <v>302.20999999999998</v>
      </c>
      <c r="P515">
        <f>SUMIF(SmtRes!AQ717:'SmtRes'!AQ718,"=1",SmtRes!DF717:'SmtRes'!DF718)</f>
        <v>0</v>
      </c>
      <c r="Q515">
        <f>SUMIF(SmtRes!AQ717:'SmtRes'!AQ718,"=1",SmtRes!DG717:'SmtRes'!DG718)</f>
        <v>0</v>
      </c>
      <c r="R515">
        <f>SUMIF(SmtRes!AQ717:'SmtRes'!AQ718,"=1",SmtRes!DH717:'SmtRes'!DH718)</f>
        <v>0</v>
      </c>
      <c r="S515">
        <f>SUMIF(SmtRes!AQ717:'SmtRes'!AQ718,"=1",SmtRes!DI717:'SmtRes'!DI718)</f>
        <v>302.20999999999998</v>
      </c>
      <c r="T515">
        <f t="shared" ref="T515:T526" si="317">ROUND(CU515*I515,2)</f>
        <v>0</v>
      </c>
      <c r="U515">
        <f>SUMIF(SmtRes!AQ717:'SmtRes'!AQ718,"=1",SmtRes!CV717:'SmtRes'!CV718)</f>
        <v>0.50700000000000001</v>
      </c>
      <c r="V515">
        <f>SUMIF(SmtRes!AQ717:'SmtRes'!AQ718,"=1",SmtRes!CW717:'SmtRes'!CW718)</f>
        <v>0</v>
      </c>
      <c r="W515">
        <f t="shared" ref="W515:W526" si="318">ROUND(CX515*I515,2)</f>
        <v>0</v>
      </c>
      <c r="X515">
        <f t="shared" ref="X515:X526" si="319">ROUND(CY515,2)</f>
        <v>271.99</v>
      </c>
      <c r="Y515">
        <f t="shared" ref="Y515:Y526" si="320">ROUND(CZ515,2)</f>
        <v>139.02000000000001</v>
      </c>
      <c r="AA515">
        <v>449016111</v>
      </c>
      <c r="AB515">
        <f t="shared" ref="AB515:AB526" si="321">ROUND((AC515+AD515+AF515),6)</f>
        <v>302.20749000000001</v>
      </c>
      <c r="AC515">
        <f>ROUND((0),6)</f>
        <v>0</v>
      </c>
      <c r="AD515">
        <f>ROUND((((0)-(0))+AE515),6)</f>
        <v>0</v>
      </c>
      <c r="AE515">
        <f>ROUND((0),6)</f>
        <v>0</v>
      </c>
      <c r="AF515">
        <f>ROUND((SUM(SmtRes!BT717:'SmtRes'!BT718)),6)</f>
        <v>302.20749000000001</v>
      </c>
      <c r="AG515">
        <f t="shared" ref="AG515:AG526" si="322">ROUND((AP515),6)</f>
        <v>0</v>
      </c>
      <c r="AH515">
        <f>(SUM(SmtRes!BU717:'SmtRes'!BU718))</f>
        <v>0.50700000000000001</v>
      </c>
      <c r="AI515">
        <f>(0)</f>
        <v>0</v>
      </c>
      <c r="AJ515">
        <f t="shared" ref="AJ515:AJ526" si="323">(AS515)</f>
        <v>0</v>
      </c>
      <c r="AK515">
        <v>1011.9816120000002</v>
      </c>
      <c r="AL515">
        <v>4.6233120000000003</v>
      </c>
      <c r="AM515">
        <v>0</v>
      </c>
      <c r="AN515">
        <v>0</v>
      </c>
      <c r="AO515">
        <v>1007.3583000000001</v>
      </c>
      <c r="AP515">
        <v>0</v>
      </c>
      <c r="AQ515">
        <v>1.69</v>
      </c>
      <c r="AR515">
        <v>0</v>
      </c>
      <c r="AS515">
        <v>0</v>
      </c>
      <c r="AT515">
        <v>90</v>
      </c>
      <c r="AU515">
        <v>46</v>
      </c>
      <c r="AV515">
        <v>1</v>
      </c>
      <c r="AW515">
        <v>1</v>
      </c>
      <c r="AZ515">
        <v>1</v>
      </c>
      <c r="BA515">
        <v>1</v>
      </c>
      <c r="BB515">
        <v>1</v>
      </c>
      <c r="BC515">
        <v>1</v>
      </c>
      <c r="BD515" t="s">
        <v>3</v>
      </c>
      <c r="BE515" t="s">
        <v>3</v>
      </c>
      <c r="BF515" t="s">
        <v>3</v>
      </c>
      <c r="BG515" t="s">
        <v>3</v>
      </c>
      <c r="BH515">
        <v>0</v>
      </c>
      <c r="BI515">
        <v>2</v>
      </c>
      <c r="BJ515" t="s">
        <v>652</v>
      </c>
      <c r="BM515">
        <v>110012</v>
      </c>
      <c r="BN515">
        <v>0</v>
      </c>
      <c r="BO515" t="s">
        <v>3</v>
      </c>
      <c r="BP515">
        <v>0</v>
      </c>
      <c r="BQ515">
        <v>3</v>
      </c>
      <c r="BR515">
        <v>0</v>
      </c>
      <c r="BS515">
        <v>1</v>
      </c>
      <c r="BT515">
        <v>1</v>
      </c>
      <c r="BU515">
        <v>1</v>
      </c>
      <c r="BV515">
        <v>1</v>
      </c>
      <c r="BW515">
        <v>1</v>
      </c>
      <c r="BX515">
        <v>1</v>
      </c>
      <c r="BY515" t="s">
        <v>3</v>
      </c>
      <c r="BZ515">
        <v>90</v>
      </c>
      <c r="CA515">
        <v>46</v>
      </c>
      <c r="CB515" t="s">
        <v>3</v>
      </c>
      <c r="CE515">
        <v>0</v>
      </c>
      <c r="CF515">
        <v>0</v>
      </c>
      <c r="CG515">
        <v>0</v>
      </c>
      <c r="CM515">
        <v>0</v>
      </c>
      <c r="CN515" t="s">
        <v>653</v>
      </c>
      <c r="CO515">
        <v>0</v>
      </c>
      <c r="CP515">
        <f>(P515+Q515+S515+R515)</f>
        <v>302.20999999999998</v>
      </c>
      <c r="CQ515">
        <f>SUMIF(SmtRes!AQ717:'SmtRes'!AQ718,"=1",SmtRes!AA717:'SmtRes'!AA718)</f>
        <v>7.32</v>
      </c>
      <c r="CR515">
        <f>SUMIF(SmtRes!AQ717:'SmtRes'!AQ718,"=1",SmtRes!AB717:'SmtRes'!AB718)</f>
        <v>0</v>
      </c>
      <c r="CS515">
        <f>SUMIF(SmtRes!AQ717:'SmtRes'!AQ718,"=1",SmtRes!AC717:'SmtRes'!AC718)</f>
        <v>0</v>
      </c>
      <c r="CT515">
        <f>SUMIF(SmtRes!AQ717:'SmtRes'!AQ718,"=1",SmtRes!AD717:'SmtRes'!AD718)</f>
        <v>596.07000000000005</v>
      </c>
      <c r="CU515">
        <f>AG515</f>
        <v>0</v>
      </c>
      <c r="CV515">
        <f>SUMIF(SmtRes!AQ717:'SmtRes'!AQ718,"=1",SmtRes!BU717:'SmtRes'!BU718)</f>
        <v>0.50700000000000001</v>
      </c>
      <c r="CW515">
        <f>SUMIF(SmtRes!AQ717:'SmtRes'!AQ718,"=1",SmtRes!BV717:'SmtRes'!BV718)</f>
        <v>0</v>
      </c>
      <c r="CX515">
        <f>AJ515</f>
        <v>0</v>
      </c>
      <c r="CY515">
        <f>(((S515+R515)*AT515)/100)</f>
        <v>271.98899999999998</v>
      </c>
      <c r="CZ515">
        <f>(((S515+R515)*AU515)/100)</f>
        <v>139.01660000000001</v>
      </c>
      <c r="DB515">
        <v>8</v>
      </c>
      <c r="DC515" t="s">
        <v>3</v>
      </c>
      <c r="DD515" t="s">
        <v>135</v>
      </c>
      <c r="DE515" t="s">
        <v>321</v>
      </c>
      <c r="DF515" t="s">
        <v>321</v>
      </c>
      <c r="DG515" t="s">
        <v>321</v>
      </c>
      <c r="DH515" t="s">
        <v>3</v>
      </c>
      <c r="DI515" t="s">
        <v>321</v>
      </c>
      <c r="DJ515" t="s">
        <v>321</v>
      </c>
      <c r="DK515" t="s">
        <v>3</v>
      </c>
      <c r="DL515" t="s">
        <v>3</v>
      </c>
      <c r="DM515" t="s">
        <v>3</v>
      </c>
      <c r="DN515">
        <v>0</v>
      </c>
      <c r="DO515">
        <v>0</v>
      </c>
      <c r="DP515">
        <v>1</v>
      </c>
      <c r="DQ515">
        <v>1</v>
      </c>
      <c r="DU515">
        <v>1013</v>
      </c>
      <c r="DV515" t="s">
        <v>32</v>
      </c>
      <c r="DW515" t="s">
        <v>32</v>
      </c>
      <c r="DX515">
        <v>1</v>
      </c>
      <c r="DZ515" t="s">
        <v>3</v>
      </c>
      <c r="EA515" t="s">
        <v>3</v>
      </c>
      <c r="EB515" t="s">
        <v>3</v>
      </c>
      <c r="EC515" t="s">
        <v>3</v>
      </c>
      <c r="EE515">
        <v>416980236</v>
      </c>
      <c r="EF515">
        <v>3</v>
      </c>
      <c r="EG515" t="s">
        <v>322</v>
      </c>
      <c r="EH515">
        <v>0</v>
      </c>
      <c r="EI515" t="s">
        <v>3</v>
      </c>
      <c r="EJ515">
        <v>2</v>
      </c>
      <c r="EK515">
        <v>110012</v>
      </c>
      <c r="EL515" t="s">
        <v>654</v>
      </c>
      <c r="EM515" t="s">
        <v>655</v>
      </c>
      <c r="EO515" t="s">
        <v>656</v>
      </c>
      <c r="EQ515">
        <v>512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1.69</v>
      </c>
      <c r="EX515">
        <v>0</v>
      </c>
      <c r="EY515">
        <v>0</v>
      </c>
      <c r="FQ515">
        <v>0</v>
      </c>
      <c r="FR515">
        <v>0</v>
      </c>
      <c r="FS515">
        <v>0</v>
      </c>
      <c r="FX515">
        <v>90</v>
      </c>
      <c r="FY515">
        <v>46</v>
      </c>
      <c r="GA515" t="s">
        <v>3</v>
      </c>
      <c r="GD515">
        <v>1</v>
      </c>
      <c r="GF515">
        <v>-1836666626</v>
      </c>
      <c r="GG515">
        <v>2</v>
      </c>
      <c r="GH515">
        <v>1</v>
      </c>
      <c r="GI515">
        <v>-2</v>
      </c>
      <c r="GJ515">
        <v>0</v>
      </c>
      <c r="GK515">
        <v>0</v>
      </c>
      <c r="GL515">
        <f t="shared" ref="GL515:GL526" si="324">ROUND(IF(AND(BH515=3,BI515=3,FS515&lt;&gt;0),P515,0),2)</f>
        <v>0</v>
      </c>
      <c r="GM515">
        <f t="shared" ref="GM515:GM526" si="325">ROUND(O515+X515+Y515,2)+GX515</f>
        <v>713.22</v>
      </c>
      <c r="GN515">
        <f t="shared" ref="GN515:GN526" si="326">IF(OR(BI515=0,BI515=1),GM515-GX515,0)</f>
        <v>0</v>
      </c>
      <c r="GO515">
        <f t="shared" ref="GO515:GO526" si="327">IF(BI515=2,GM515-GX515,0)</f>
        <v>713.22</v>
      </c>
      <c r="GP515">
        <f t="shared" ref="GP515:GP526" si="328">IF(BI515=4,GM515-GX515,0)</f>
        <v>0</v>
      </c>
      <c r="GR515">
        <v>0</v>
      </c>
      <c r="GS515">
        <v>0</v>
      </c>
      <c r="GT515">
        <v>0</v>
      </c>
      <c r="GU515" t="s">
        <v>3</v>
      </c>
      <c r="GV515">
        <f t="shared" ref="GV515:GV526" si="329">ROUND((GT515),6)</f>
        <v>0</v>
      </c>
      <c r="GW515">
        <v>1</v>
      </c>
      <c r="GX515">
        <f t="shared" ref="GX515:GX526" si="330">ROUND(HC515*I515,2)</f>
        <v>0</v>
      </c>
      <c r="HA515">
        <v>0</v>
      </c>
      <c r="HB515">
        <v>0</v>
      </c>
      <c r="HC515">
        <f>GV515*GW515</f>
        <v>0</v>
      </c>
      <c r="HE515" t="s">
        <v>3</v>
      </c>
      <c r="HF515" t="s">
        <v>3</v>
      </c>
      <c r="HM515" t="s">
        <v>3</v>
      </c>
      <c r="HN515" t="s">
        <v>657</v>
      </c>
      <c r="HO515" t="s">
        <v>658</v>
      </c>
      <c r="HP515" t="s">
        <v>654</v>
      </c>
      <c r="HQ515" t="s">
        <v>654</v>
      </c>
      <c r="HS515">
        <v>0</v>
      </c>
      <c r="IK515">
        <v>0</v>
      </c>
    </row>
    <row r="516" spans="1:245" x14ac:dyDescent="0.2">
      <c r="A516">
        <v>17</v>
      </c>
      <c r="B516">
        <v>1</v>
      </c>
      <c r="C516">
        <f>ROW(SmtRes!A720)</f>
        <v>720</v>
      </c>
      <c r="D516">
        <f>ROW(EtalonRes!A725)</f>
        <v>725</v>
      </c>
      <c r="E516" t="s">
        <v>659</v>
      </c>
      <c r="F516" t="s">
        <v>650</v>
      </c>
      <c r="G516" t="s">
        <v>660</v>
      </c>
      <c r="H516" t="s">
        <v>32</v>
      </c>
      <c r="I516">
        <v>1</v>
      </c>
      <c r="J516">
        <v>0</v>
      </c>
      <c r="K516">
        <v>1</v>
      </c>
      <c r="O516">
        <f>ROUND(CP516,2)</f>
        <v>1007.36</v>
      </c>
      <c r="P516">
        <f>SUMIF(SmtRes!AQ719:'SmtRes'!AQ720,"=1",SmtRes!DF719:'SmtRes'!DF720)</f>
        <v>0</v>
      </c>
      <c r="Q516">
        <f>SUMIF(SmtRes!AQ719:'SmtRes'!AQ720,"=1",SmtRes!DG719:'SmtRes'!DG720)</f>
        <v>0</v>
      </c>
      <c r="R516">
        <f>SUMIF(SmtRes!AQ719:'SmtRes'!AQ720,"=1",SmtRes!DH719:'SmtRes'!DH720)</f>
        <v>0</v>
      </c>
      <c r="S516">
        <f>SUMIF(SmtRes!AQ719:'SmtRes'!AQ720,"=1",SmtRes!DI719:'SmtRes'!DI720)</f>
        <v>1007.36</v>
      </c>
      <c r="T516">
        <f t="shared" si="317"/>
        <v>0</v>
      </c>
      <c r="U516">
        <f>SUMIF(SmtRes!AQ719:'SmtRes'!AQ720,"=1",SmtRes!CV719:'SmtRes'!CV720)</f>
        <v>1.69</v>
      </c>
      <c r="V516">
        <f>SUMIF(SmtRes!AQ719:'SmtRes'!AQ720,"=1",SmtRes!CW719:'SmtRes'!CW720)</f>
        <v>0</v>
      </c>
      <c r="W516">
        <f t="shared" si="318"/>
        <v>0</v>
      </c>
      <c r="X516">
        <f t="shared" si="319"/>
        <v>906.62</v>
      </c>
      <c r="Y516">
        <f t="shared" si="320"/>
        <v>463.39</v>
      </c>
      <c r="AA516">
        <v>449016111</v>
      </c>
      <c r="AB516">
        <f t="shared" si="321"/>
        <v>1007.3583</v>
      </c>
      <c r="AC516">
        <f>ROUND((0),6)</f>
        <v>0</v>
      </c>
      <c r="AD516">
        <f>ROUND((((0)-(0))+AE516),6)</f>
        <v>0</v>
      </c>
      <c r="AE516">
        <f>ROUND((0),6)</f>
        <v>0</v>
      </c>
      <c r="AF516">
        <f>ROUND((SUM(SmtRes!BT719:'SmtRes'!BT720)),6)</f>
        <v>1007.3583</v>
      </c>
      <c r="AG516">
        <f t="shared" si="322"/>
        <v>0</v>
      </c>
      <c r="AH516">
        <f>(SUM(SmtRes!BU719:'SmtRes'!BU720))</f>
        <v>1.69</v>
      </c>
      <c r="AI516">
        <f>(0)</f>
        <v>0</v>
      </c>
      <c r="AJ516">
        <f t="shared" si="323"/>
        <v>0</v>
      </c>
      <c r="AK516">
        <v>1011.9816120000002</v>
      </c>
      <c r="AL516">
        <v>4.6233120000000003</v>
      </c>
      <c r="AM516">
        <v>0</v>
      </c>
      <c r="AN516">
        <v>0</v>
      </c>
      <c r="AO516">
        <v>1007.3583000000001</v>
      </c>
      <c r="AP516">
        <v>0</v>
      </c>
      <c r="AQ516">
        <v>1.69</v>
      </c>
      <c r="AR516">
        <v>0</v>
      </c>
      <c r="AS516">
        <v>0</v>
      </c>
      <c r="AT516">
        <v>90</v>
      </c>
      <c r="AU516">
        <v>46</v>
      </c>
      <c r="AV516">
        <v>1</v>
      </c>
      <c r="AW516">
        <v>1</v>
      </c>
      <c r="AZ516">
        <v>1</v>
      </c>
      <c r="BA516">
        <v>1</v>
      </c>
      <c r="BB516">
        <v>1</v>
      </c>
      <c r="BC516">
        <v>1</v>
      </c>
      <c r="BD516" t="s">
        <v>3</v>
      </c>
      <c r="BE516" t="s">
        <v>3</v>
      </c>
      <c r="BF516" t="s">
        <v>3</v>
      </c>
      <c r="BG516" t="s">
        <v>3</v>
      </c>
      <c r="BH516">
        <v>0</v>
      </c>
      <c r="BI516">
        <v>2</v>
      </c>
      <c r="BJ516" t="s">
        <v>652</v>
      </c>
      <c r="BM516">
        <v>110012</v>
      </c>
      <c r="BN516">
        <v>0</v>
      </c>
      <c r="BO516" t="s">
        <v>3</v>
      </c>
      <c r="BP516">
        <v>0</v>
      </c>
      <c r="BQ516">
        <v>3</v>
      </c>
      <c r="BR516">
        <v>0</v>
      </c>
      <c r="BS516">
        <v>1</v>
      </c>
      <c r="BT516">
        <v>1</v>
      </c>
      <c r="BU516">
        <v>1</v>
      </c>
      <c r="BV516">
        <v>1</v>
      </c>
      <c r="BW516">
        <v>1</v>
      </c>
      <c r="BX516">
        <v>1</v>
      </c>
      <c r="BY516" t="s">
        <v>3</v>
      </c>
      <c r="BZ516">
        <v>90</v>
      </c>
      <c r="CA516">
        <v>46</v>
      </c>
      <c r="CB516" t="s">
        <v>3</v>
      </c>
      <c r="CE516">
        <v>0</v>
      </c>
      <c r="CF516">
        <v>0</v>
      </c>
      <c r="CG516">
        <v>0</v>
      </c>
      <c r="CM516">
        <v>0</v>
      </c>
      <c r="CN516" t="s">
        <v>3</v>
      </c>
      <c r="CO516">
        <v>0</v>
      </c>
      <c r="CP516">
        <f>(P516+Q516+S516+R516)</f>
        <v>1007.36</v>
      </c>
      <c r="CQ516">
        <f>SUMIF(SmtRes!AQ719:'SmtRes'!AQ720,"=1",SmtRes!AA719:'SmtRes'!AA720)</f>
        <v>7.32</v>
      </c>
      <c r="CR516">
        <f>SUMIF(SmtRes!AQ719:'SmtRes'!AQ720,"=1",SmtRes!AB719:'SmtRes'!AB720)</f>
        <v>0</v>
      </c>
      <c r="CS516">
        <f>SUMIF(SmtRes!AQ719:'SmtRes'!AQ720,"=1",SmtRes!AC719:'SmtRes'!AC720)</f>
        <v>0</v>
      </c>
      <c r="CT516">
        <f>SUMIF(SmtRes!AQ719:'SmtRes'!AQ720,"=1",SmtRes!AD719:'SmtRes'!AD720)</f>
        <v>596.07000000000005</v>
      </c>
      <c r="CU516">
        <f>AG516</f>
        <v>0</v>
      </c>
      <c r="CV516">
        <f>SUMIF(SmtRes!AQ719:'SmtRes'!AQ720,"=1",SmtRes!BU719:'SmtRes'!BU720)</f>
        <v>1.69</v>
      </c>
      <c r="CW516">
        <f>SUMIF(SmtRes!AQ719:'SmtRes'!AQ720,"=1",SmtRes!BV719:'SmtRes'!BV720)</f>
        <v>0</v>
      </c>
      <c r="CX516">
        <f>AJ516</f>
        <v>0</v>
      </c>
      <c r="CY516">
        <f>(((S516+R516)*AT516)/100)</f>
        <v>906.62399999999991</v>
      </c>
      <c r="CZ516">
        <f>(((S516+R516)*AU516)/100)</f>
        <v>463.38559999999995</v>
      </c>
      <c r="DC516" t="s">
        <v>3</v>
      </c>
      <c r="DD516" t="s">
        <v>135</v>
      </c>
      <c r="DE516" t="s">
        <v>3</v>
      </c>
      <c r="DF516" t="s">
        <v>3</v>
      </c>
      <c r="DG516" t="s">
        <v>3</v>
      </c>
      <c r="DH516" t="s">
        <v>3</v>
      </c>
      <c r="DI516" t="s">
        <v>3</v>
      </c>
      <c r="DJ516" t="s">
        <v>3</v>
      </c>
      <c r="DK516" t="s">
        <v>3</v>
      </c>
      <c r="DL516" t="s">
        <v>3</v>
      </c>
      <c r="DM516" t="s">
        <v>3</v>
      </c>
      <c r="DN516">
        <v>0</v>
      </c>
      <c r="DO516">
        <v>0</v>
      </c>
      <c r="DP516">
        <v>1</v>
      </c>
      <c r="DQ516">
        <v>1</v>
      </c>
      <c r="DU516">
        <v>1013</v>
      </c>
      <c r="DV516" t="s">
        <v>32</v>
      </c>
      <c r="DW516" t="s">
        <v>32</v>
      </c>
      <c r="DX516">
        <v>1</v>
      </c>
      <c r="DZ516" t="s">
        <v>3</v>
      </c>
      <c r="EA516" t="s">
        <v>3</v>
      </c>
      <c r="EB516" t="s">
        <v>3</v>
      </c>
      <c r="EC516" t="s">
        <v>3</v>
      </c>
      <c r="EE516">
        <v>416980236</v>
      </c>
      <c r="EF516">
        <v>3</v>
      </c>
      <c r="EG516" t="s">
        <v>322</v>
      </c>
      <c r="EH516">
        <v>0</v>
      </c>
      <c r="EI516" t="s">
        <v>3</v>
      </c>
      <c r="EJ516">
        <v>2</v>
      </c>
      <c r="EK516">
        <v>110012</v>
      </c>
      <c r="EL516" t="s">
        <v>654</v>
      </c>
      <c r="EM516" t="s">
        <v>655</v>
      </c>
      <c r="EO516" t="s">
        <v>3</v>
      </c>
      <c r="EQ516">
        <v>512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1.69</v>
      </c>
      <c r="EX516">
        <v>0</v>
      </c>
      <c r="EY516">
        <v>0</v>
      </c>
      <c r="FQ516">
        <v>0</v>
      </c>
      <c r="FR516">
        <v>0</v>
      </c>
      <c r="FS516">
        <v>0</v>
      </c>
      <c r="FX516">
        <v>90</v>
      </c>
      <c r="FY516">
        <v>46</v>
      </c>
      <c r="GA516" t="s">
        <v>3</v>
      </c>
      <c r="GD516">
        <v>1</v>
      </c>
      <c r="GF516">
        <v>-432866776</v>
      </c>
      <c r="GG516">
        <v>2</v>
      </c>
      <c r="GH516">
        <v>1</v>
      </c>
      <c r="GI516">
        <v>-2</v>
      </c>
      <c r="GJ516">
        <v>0</v>
      </c>
      <c r="GK516">
        <v>0</v>
      </c>
      <c r="GL516">
        <f t="shared" si="324"/>
        <v>0</v>
      </c>
      <c r="GM516">
        <f t="shared" si="325"/>
        <v>2377.37</v>
      </c>
      <c r="GN516">
        <f t="shared" si="326"/>
        <v>0</v>
      </c>
      <c r="GO516">
        <f t="shared" si="327"/>
        <v>2377.37</v>
      </c>
      <c r="GP516">
        <f t="shared" si="328"/>
        <v>0</v>
      </c>
      <c r="GR516">
        <v>0</v>
      </c>
      <c r="GS516">
        <v>0</v>
      </c>
      <c r="GT516">
        <v>0</v>
      </c>
      <c r="GU516" t="s">
        <v>3</v>
      </c>
      <c r="GV516">
        <f t="shared" si="329"/>
        <v>0</v>
      </c>
      <c r="GW516">
        <v>1</v>
      </c>
      <c r="GX516">
        <f t="shared" si="330"/>
        <v>0</v>
      </c>
      <c r="HA516">
        <v>0</v>
      </c>
      <c r="HB516">
        <v>0</v>
      </c>
      <c r="HC516">
        <f>GV516*GW516</f>
        <v>0</v>
      </c>
      <c r="HE516" t="s">
        <v>3</v>
      </c>
      <c r="HF516" t="s">
        <v>3</v>
      </c>
      <c r="HM516" t="s">
        <v>3</v>
      </c>
      <c r="HN516" t="s">
        <v>657</v>
      </c>
      <c r="HO516" t="s">
        <v>658</v>
      </c>
      <c r="HP516" t="s">
        <v>654</v>
      </c>
      <c r="HQ516" t="s">
        <v>654</v>
      </c>
      <c r="HS516">
        <v>0</v>
      </c>
      <c r="IK516">
        <v>0</v>
      </c>
    </row>
    <row r="517" spans="1:245" x14ac:dyDescent="0.2">
      <c r="A517">
        <v>17</v>
      </c>
      <c r="B517">
        <v>1</v>
      </c>
      <c r="C517">
        <f>ROW(SmtRes!A728)</f>
        <v>728</v>
      </c>
      <c r="D517">
        <f>ROW(EtalonRes!A733)</f>
        <v>733</v>
      </c>
      <c r="E517" t="s">
        <v>3</v>
      </c>
      <c r="F517" t="s">
        <v>661</v>
      </c>
      <c r="G517" t="s">
        <v>662</v>
      </c>
      <c r="H517" t="s">
        <v>32</v>
      </c>
      <c r="I517">
        <v>1</v>
      </c>
      <c r="J517">
        <v>0</v>
      </c>
      <c r="K517">
        <v>1</v>
      </c>
      <c r="O517">
        <f>ROUND(CP517,2)</f>
        <v>695.49</v>
      </c>
      <c r="P517">
        <f>SUMIF(SmtRes!AQ721:'SmtRes'!AQ728,"=1",SmtRes!DF721:'SmtRes'!DF728)</f>
        <v>0</v>
      </c>
      <c r="Q517">
        <f>SUMIF(SmtRes!AQ721:'SmtRes'!AQ728,"=1",SmtRes!DG721:'SmtRes'!DG728)</f>
        <v>76.22</v>
      </c>
      <c r="R517">
        <f>SUMIF(SmtRes!AQ721:'SmtRes'!AQ728,"=1",SmtRes!DH721:'SmtRes'!DH728)</f>
        <v>29.77</v>
      </c>
      <c r="S517">
        <f>SUMIF(SmtRes!AQ721:'SmtRes'!AQ728,"=1",SmtRes!DI721:'SmtRes'!DI728)</f>
        <v>589.5</v>
      </c>
      <c r="T517">
        <f t="shared" si="317"/>
        <v>0</v>
      </c>
      <c r="U517">
        <f>SUMIF(SmtRes!AQ721:'SmtRes'!AQ728,"=1",SmtRes!CV721:'SmtRes'!CV728)</f>
        <v>1.23</v>
      </c>
      <c r="V517">
        <f>SUMIF(SmtRes!AQ721:'SmtRes'!AQ728,"=1",SmtRes!CW721:'SmtRes'!CW728)</f>
        <v>4.8000000000000001E-2</v>
      </c>
      <c r="W517">
        <f t="shared" si="318"/>
        <v>0</v>
      </c>
      <c r="X517">
        <f t="shared" si="319"/>
        <v>557.34</v>
      </c>
      <c r="Y517">
        <f t="shared" si="320"/>
        <v>284.86</v>
      </c>
      <c r="AA517">
        <v>-1</v>
      </c>
      <c r="AB517">
        <f t="shared" si="321"/>
        <v>665.72033999999996</v>
      </c>
      <c r="AC517">
        <f>ROUND((0),6)</f>
        <v>0</v>
      </c>
      <c r="AD517">
        <f>ROUND((((SUM(SmtRes!BR721:'SmtRes'!BR728))-(SUM(SmtRes!BS721:'SmtRes'!BS728)))+AE517),6)</f>
        <v>76.218239999999994</v>
      </c>
      <c r="AE517">
        <f>ROUND((SUM(SmtRes!BS721:'SmtRes'!BS728)),6)</f>
        <v>29.771519999999999</v>
      </c>
      <c r="AF517">
        <f>ROUND((SUM(SmtRes!BT721:'SmtRes'!BT728)),6)</f>
        <v>589.50210000000004</v>
      </c>
      <c r="AG517">
        <f t="shared" si="322"/>
        <v>0</v>
      </c>
      <c r="AH517">
        <f>(SUM(SmtRes!BU721:'SmtRes'!BU728))</f>
        <v>1.2299999999999998</v>
      </c>
      <c r="AI517">
        <f>(SUM(SmtRes!BV721:'SmtRes'!BV728))</f>
        <v>4.8000000000000001E-2</v>
      </c>
      <c r="AJ517">
        <f t="shared" si="323"/>
        <v>0</v>
      </c>
      <c r="AK517">
        <v>2954.1918930000002</v>
      </c>
      <c r="AL517">
        <v>635.88569299999995</v>
      </c>
      <c r="AM517">
        <v>254.06080000000003</v>
      </c>
      <c r="AN517">
        <v>99.238399999999999</v>
      </c>
      <c r="AO517">
        <v>1965.0069999999998</v>
      </c>
      <c r="AP517">
        <v>0</v>
      </c>
      <c r="AQ517">
        <v>4.0999999999999996</v>
      </c>
      <c r="AR517">
        <v>0.16</v>
      </c>
      <c r="AS517">
        <v>0</v>
      </c>
      <c r="AT517">
        <v>90</v>
      </c>
      <c r="AU517">
        <v>46</v>
      </c>
      <c r="AV517">
        <v>1</v>
      </c>
      <c r="AW517">
        <v>1</v>
      </c>
      <c r="AZ517">
        <v>1</v>
      </c>
      <c r="BA517">
        <v>1</v>
      </c>
      <c r="BB517">
        <v>1</v>
      </c>
      <c r="BC517">
        <v>1</v>
      </c>
      <c r="BD517" t="s">
        <v>3</v>
      </c>
      <c r="BE517" t="s">
        <v>3</v>
      </c>
      <c r="BF517" t="s">
        <v>3</v>
      </c>
      <c r="BG517" t="s">
        <v>3</v>
      </c>
      <c r="BH517">
        <v>0</v>
      </c>
      <c r="BI517">
        <v>2</v>
      </c>
      <c r="BJ517" t="s">
        <v>663</v>
      </c>
      <c r="BM517">
        <v>110001</v>
      </c>
      <c r="BN517">
        <v>0</v>
      </c>
      <c r="BO517" t="s">
        <v>3</v>
      </c>
      <c r="BP517">
        <v>0</v>
      </c>
      <c r="BQ517">
        <v>3</v>
      </c>
      <c r="BR517">
        <v>0</v>
      </c>
      <c r="BS517">
        <v>1</v>
      </c>
      <c r="BT517">
        <v>1</v>
      </c>
      <c r="BU517">
        <v>1</v>
      </c>
      <c r="BV517">
        <v>1</v>
      </c>
      <c r="BW517">
        <v>1</v>
      </c>
      <c r="BX517">
        <v>1</v>
      </c>
      <c r="BY517" t="s">
        <v>3</v>
      </c>
      <c r="BZ517">
        <v>90</v>
      </c>
      <c r="CA517">
        <v>46</v>
      </c>
      <c r="CB517" t="s">
        <v>3</v>
      </c>
      <c r="CE517">
        <v>0</v>
      </c>
      <c r="CF517">
        <v>0</v>
      </c>
      <c r="CG517">
        <v>0</v>
      </c>
      <c r="CM517">
        <v>0</v>
      </c>
      <c r="CN517" t="s">
        <v>653</v>
      </c>
      <c r="CO517">
        <v>0</v>
      </c>
      <c r="CP517">
        <f>(P517+Q517+S517+R517)</f>
        <v>695.49</v>
      </c>
      <c r="CQ517">
        <f>SUMIF(SmtRes!AQ721:'SmtRes'!AQ728,"=1",SmtRes!AA721:'SmtRes'!AA728)</f>
        <v>248605.21</v>
      </c>
      <c r="CR517">
        <f>SUMIF(SmtRes!AQ721:'SmtRes'!AQ728,"=1",SmtRes!AB721:'SmtRes'!AB728)</f>
        <v>1587.88</v>
      </c>
      <c r="CS517">
        <f>SUMIF(SmtRes!AQ721:'SmtRes'!AQ728,"=1",SmtRes!AC721:'SmtRes'!AC728)</f>
        <v>620.24</v>
      </c>
      <c r="CT517">
        <f>SUMIF(SmtRes!AQ721:'SmtRes'!AQ728,"=1",SmtRes!AD721:'SmtRes'!AD728)</f>
        <v>479.27</v>
      </c>
      <c r="CU517">
        <f>AG517</f>
        <v>0</v>
      </c>
      <c r="CV517">
        <f>SUMIF(SmtRes!AQ721:'SmtRes'!AQ728,"=1",SmtRes!BU721:'SmtRes'!BU728)</f>
        <v>1.2299999999999998</v>
      </c>
      <c r="CW517">
        <f>SUMIF(SmtRes!AQ721:'SmtRes'!AQ728,"=1",SmtRes!BV721:'SmtRes'!BV728)</f>
        <v>4.8000000000000001E-2</v>
      </c>
      <c r="CX517">
        <f>AJ517</f>
        <v>0</v>
      </c>
      <c r="CY517">
        <f>(((S517+R517)*AT517)/100)</f>
        <v>557.34299999999996</v>
      </c>
      <c r="CZ517">
        <f>(((S517+R517)*AU517)/100)</f>
        <v>284.86419999999998</v>
      </c>
      <c r="DB517">
        <v>9</v>
      </c>
      <c r="DC517" t="s">
        <v>3</v>
      </c>
      <c r="DD517" t="s">
        <v>135</v>
      </c>
      <c r="DE517" t="s">
        <v>321</v>
      </c>
      <c r="DF517" t="s">
        <v>321</v>
      </c>
      <c r="DG517" t="s">
        <v>321</v>
      </c>
      <c r="DH517" t="s">
        <v>3</v>
      </c>
      <c r="DI517" t="s">
        <v>321</v>
      </c>
      <c r="DJ517" t="s">
        <v>321</v>
      </c>
      <c r="DK517" t="s">
        <v>3</v>
      </c>
      <c r="DL517" t="s">
        <v>3</v>
      </c>
      <c r="DM517" t="s">
        <v>3</v>
      </c>
      <c r="DN517">
        <v>0</v>
      </c>
      <c r="DO517">
        <v>0</v>
      </c>
      <c r="DP517">
        <v>1</v>
      </c>
      <c r="DQ517">
        <v>1</v>
      </c>
      <c r="DU517">
        <v>1013</v>
      </c>
      <c r="DV517" t="s">
        <v>32</v>
      </c>
      <c r="DW517" t="s">
        <v>32</v>
      </c>
      <c r="DX517">
        <v>1</v>
      </c>
      <c r="DZ517" t="s">
        <v>3</v>
      </c>
      <c r="EA517" t="s">
        <v>3</v>
      </c>
      <c r="EB517" t="s">
        <v>3</v>
      </c>
      <c r="EC517" t="s">
        <v>3</v>
      </c>
      <c r="EE517">
        <v>416979908</v>
      </c>
      <c r="EF517">
        <v>3</v>
      </c>
      <c r="EG517" t="s">
        <v>322</v>
      </c>
      <c r="EH517">
        <v>0</v>
      </c>
      <c r="EI517" t="s">
        <v>3</v>
      </c>
      <c r="EJ517">
        <v>2</v>
      </c>
      <c r="EK517">
        <v>110001</v>
      </c>
      <c r="EL517" t="s">
        <v>654</v>
      </c>
      <c r="EM517" t="s">
        <v>655</v>
      </c>
      <c r="EO517" t="s">
        <v>656</v>
      </c>
      <c r="EQ517">
        <v>1536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4.0999999999999996</v>
      </c>
      <c r="EX517">
        <v>0.16</v>
      </c>
      <c r="EY517">
        <v>0</v>
      </c>
      <c r="FQ517">
        <v>0</v>
      </c>
      <c r="FR517">
        <v>0</v>
      </c>
      <c r="FS517">
        <v>0</v>
      </c>
      <c r="FX517">
        <v>90</v>
      </c>
      <c r="FY517">
        <v>46</v>
      </c>
      <c r="GA517" t="s">
        <v>3</v>
      </c>
      <c r="GD517">
        <v>1</v>
      </c>
      <c r="GF517">
        <v>1133859832</v>
      </c>
      <c r="GG517">
        <v>2</v>
      </c>
      <c r="GH517">
        <v>1</v>
      </c>
      <c r="GI517">
        <v>-2</v>
      </c>
      <c r="GJ517">
        <v>0</v>
      </c>
      <c r="GK517">
        <v>0</v>
      </c>
      <c r="GL517">
        <f t="shared" si="324"/>
        <v>0</v>
      </c>
      <c r="GM517">
        <f t="shared" si="325"/>
        <v>1537.69</v>
      </c>
      <c r="GN517">
        <f t="shared" si="326"/>
        <v>0</v>
      </c>
      <c r="GO517">
        <f t="shared" si="327"/>
        <v>1537.69</v>
      </c>
      <c r="GP517">
        <f t="shared" si="328"/>
        <v>0</v>
      </c>
      <c r="GR517">
        <v>0</v>
      </c>
      <c r="GS517">
        <v>0</v>
      </c>
      <c r="GT517">
        <v>0</v>
      </c>
      <c r="GU517" t="s">
        <v>3</v>
      </c>
      <c r="GV517">
        <f t="shared" si="329"/>
        <v>0</v>
      </c>
      <c r="GW517">
        <v>1</v>
      </c>
      <c r="GX517">
        <f t="shared" si="330"/>
        <v>0</v>
      </c>
      <c r="HA517">
        <v>0</v>
      </c>
      <c r="HB517">
        <v>0</v>
      </c>
      <c r="HC517">
        <f>GV517*GW517</f>
        <v>0</v>
      </c>
      <c r="HE517" t="s">
        <v>3</v>
      </c>
      <c r="HF517" t="s">
        <v>3</v>
      </c>
      <c r="HM517" t="s">
        <v>3</v>
      </c>
      <c r="HN517" t="s">
        <v>657</v>
      </c>
      <c r="HO517" t="s">
        <v>658</v>
      </c>
      <c r="HP517" t="s">
        <v>654</v>
      </c>
      <c r="HQ517" t="s">
        <v>654</v>
      </c>
      <c r="HS517">
        <v>0</v>
      </c>
      <c r="IK517">
        <v>0</v>
      </c>
    </row>
    <row r="518" spans="1:245" x14ac:dyDescent="0.2">
      <c r="A518">
        <v>18</v>
      </c>
      <c r="B518">
        <v>1</v>
      </c>
      <c r="C518">
        <v>728</v>
      </c>
      <c r="E518" t="s">
        <v>3</v>
      </c>
      <c r="F518" t="s">
        <v>633</v>
      </c>
      <c r="G518" t="s">
        <v>634</v>
      </c>
      <c r="H518" t="s">
        <v>635</v>
      </c>
      <c r="I518">
        <f>J518</f>
        <v>2</v>
      </c>
      <c r="J518">
        <v>2</v>
      </c>
      <c r="K518">
        <v>2</v>
      </c>
      <c r="O518">
        <f>ROUND(P518,2)</f>
        <v>39.299999999999997</v>
      </c>
      <c r="P518">
        <f>ROUND(ROUND(ROUND(SUMIF(SmtRes!AQ721:'SmtRes'!AQ728,"=1",SmtRes!CU721:'SmtRes'!CU728),2),2)*I518/100,2)</f>
        <v>39.299999999999997</v>
      </c>
      <c r="Q518">
        <f>ROUND(CR518*I518,2)</f>
        <v>0</v>
      </c>
      <c r="R518">
        <f>ROUND(CS518*I518,2)</f>
        <v>0</v>
      </c>
      <c r="S518">
        <f>ROUND(CT518*I518,2)</f>
        <v>0</v>
      </c>
      <c r="T518">
        <f t="shared" si="317"/>
        <v>0</v>
      </c>
      <c r="U518">
        <f>ROUND(CV518*I518,7)</f>
        <v>0</v>
      </c>
      <c r="V518">
        <f>ROUND(CW518*I518,7)</f>
        <v>0</v>
      </c>
      <c r="W518">
        <f t="shared" si="318"/>
        <v>0</v>
      </c>
      <c r="X518">
        <f t="shared" si="319"/>
        <v>0</v>
      </c>
      <c r="Y518">
        <f t="shared" si="320"/>
        <v>0</v>
      </c>
      <c r="AA518">
        <v>-1</v>
      </c>
      <c r="AB518">
        <f t="shared" si="321"/>
        <v>0</v>
      </c>
      <c r="AC518">
        <f>ROUND((ES518),6)</f>
        <v>0</v>
      </c>
      <c r="AD518">
        <f>ROUND((((ET518)-(EU518))+AE518),6)</f>
        <v>0</v>
      </c>
      <c r="AE518">
        <f>ROUND((EU518),6)</f>
        <v>0</v>
      </c>
      <c r="AF518">
        <f>ROUND((EV518),6)</f>
        <v>0</v>
      </c>
      <c r="AG518">
        <f t="shared" si="322"/>
        <v>0</v>
      </c>
      <c r="AH518">
        <f>(EW518)</f>
        <v>0</v>
      </c>
      <c r="AI518">
        <f>(EX518)</f>
        <v>0</v>
      </c>
      <c r="AJ518">
        <f t="shared" si="323"/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90</v>
      </c>
      <c r="AU518">
        <v>46</v>
      </c>
      <c r="AV518">
        <v>1</v>
      </c>
      <c r="AW518">
        <v>1</v>
      </c>
      <c r="AZ518">
        <v>1</v>
      </c>
      <c r="BA518">
        <v>1</v>
      </c>
      <c r="BB518">
        <v>1</v>
      </c>
      <c r="BC518">
        <v>1</v>
      </c>
      <c r="BD518" t="s">
        <v>3</v>
      </c>
      <c r="BE518" t="s">
        <v>3</v>
      </c>
      <c r="BF518" t="s">
        <v>3</v>
      </c>
      <c r="BG518" t="s">
        <v>3</v>
      </c>
      <c r="BH518">
        <v>3</v>
      </c>
      <c r="BI518">
        <v>2</v>
      </c>
      <c r="BJ518" t="s">
        <v>3</v>
      </c>
      <c r="BM518">
        <v>110001</v>
      </c>
      <c r="BN518">
        <v>0</v>
      </c>
      <c r="BO518" t="s">
        <v>3</v>
      </c>
      <c r="BP518">
        <v>0</v>
      </c>
      <c r="BQ518">
        <v>3</v>
      </c>
      <c r="BR518">
        <v>0</v>
      </c>
      <c r="BS518">
        <v>1</v>
      </c>
      <c r="BT518">
        <v>1</v>
      </c>
      <c r="BU518">
        <v>1</v>
      </c>
      <c r="BV518">
        <v>1</v>
      </c>
      <c r="BW518">
        <v>1</v>
      </c>
      <c r="BX518">
        <v>1</v>
      </c>
      <c r="BY518" t="s">
        <v>3</v>
      </c>
      <c r="BZ518">
        <v>90</v>
      </c>
      <c r="CA518">
        <v>46</v>
      </c>
      <c r="CB518" t="s">
        <v>3</v>
      </c>
      <c r="CE518">
        <v>0</v>
      </c>
      <c r="CF518">
        <v>0</v>
      </c>
      <c r="CG518">
        <v>0</v>
      </c>
      <c r="CM518">
        <v>0</v>
      </c>
      <c r="CN518" t="s">
        <v>3</v>
      </c>
      <c r="CO518">
        <v>0</v>
      </c>
      <c r="CP518">
        <f>0</f>
        <v>0</v>
      </c>
      <c r="CQ518">
        <f>0</f>
        <v>0</v>
      </c>
      <c r="CR518">
        <f>0</f>
        <v>0</v>
      </c>
      <c r="CS518">
        <f>0</f>
        <v>0</v>
      </c>
      <c r="CT518">
        <f>0</f>
        <v>0</v>
      </c>
      <c r="CU518">
        <f>0</f>
        <v>0</v>
      </c>
      <c r="CV518">
        <f>0</f>
        <v>0</v>
      </c>
      <c r="CW518">
        <f>0</f>
        <v>0</v>
      </c>
      <c r="CX518">
        <f>0</f>
        <v>0</v>
      </c>
      <c r="CY518">
        <f>0</f>
        <v>0</v>
      </c>
      <c r="CZ518">
        <f>0</f>
        <v>0</v>
      </c>
      <c r="DC518" t="s">
        <v>3</v>
      </c>
      <c r="DD518" t="s">
        <v>3</v>
      </c>
      <c r="DE518" t="s">
        <v>3</v>
      </c>
      <c r="DF518" t="s">
        <v>3</v>
      </c>
      <c r="DG518" t="s">
        <v>3</v>
      </c>
      <c r="DH518" t="s">
        <v>3</v>
      </c>
      <c r="DI518" t="s">
        <v>3</v>
      </c>
      <c r="DJ518" t="s">
        <v>3</v>
      </c>
      <c r="DK518" t="s">
        <v>3</v>
      </c>
      <c r="DL518" t="s">
        <v>3</v>
      </c>
      <c r="DM518" t="s">
        <v>3</v>
      </c>
      <c r="DN518">
        <v>0</v>
      </c>
      <c r="DO518">
        <v>0</v>
      </c>
      <c r="DP518">
        <v>1</v>
      </c>
      <c r="DQ518">
        <v>1</v>
      </c>
      <c r="DU518">
        <v>1013</v>
      </c>
      <c r="DV518" t="s">
        <v>635</v>
      </c>
      <c r="DW518" t="s">
        <v>635</v>
      </c>
      <c r="DX518">
        <v>1</v>
      </c>
      <c r="DZ518" t="s">
        <v>3</v>
      </c>
      <c r="EA518" t="s">
        <v>3</v>
      </c>
      <c r="EB518" t="s">
        <v>3</v>
      </c>
      <c r="EC518" t="s">
        <v>3</v>
      </c>
      <c r="EE518">
        <v>416979908</v>
      </c>
      <c r="EF518">
        <v>3</v>
      </c>
      <c r="EG518" t="s">
        <v>322</v>
      </c>
      <c r="EH518">
        <v>0</v>
      </c>
      <c r="EI518" t="s">
        <v>3</v>
      </c>
      <c r="EJ518">
        <v>2</v>
      </c>
      <c r="EK518">
        <v>110001</v>
      </c>
      <c r="EL518" t="s">
        <v>654</v>
      </c>
      <c r="EM518" t="s">
        <v>655</v>
      </c>
      <c r="EO518" t="s">
        <v>3</v>
      </c>
      <c r="EQ518">
        <v>1536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FQ518">
        <v>0</v>
      </c>
      <c r="FR518">
        <v>0</v>
      </c>
      <c r="FS518">
        <v>0</v>
      </c>
      <c r="FX518">
        <v>90</v>
      </c>
      <c r="FY518">
        <v>46</v>
      </c>
      <c r="GA518" t="s">
        <v>3</v>
      </c>
      <c r="GD518">
        <v>1</v>
      </c>
      <c r="GF518">
        <v>274903907</v>
      </c>
      <c r="GG518">
        <v>2</v>
      </c>
      <c r="GH518">
        <v>1</v>
      </c>
      <c r="GI518">
        <v>-2</v>
      </c>
      <c r="GJ518">
        <v>0</v>
      </c>
      <c r="GK518">
        <v>0</v>
      </c>
      <c r="GL518">
        <f t="shared" si="324"/>
        <v>0</v>
      </c>
      <c r="GM518">
        <f t="shared" si="325"/>
        <v>39.299999999999997</v>
      </c>
      <c r="GN518">
        <f t="shared" si="326"/>
        <v>0</v>
      </c>
      <c r="GO518">
        <f t="shared" si="327"/>
        <v>39.299999999999997</v>
      </c>
      <c r="GP518">
        <f t="shared" si="328"/>
        <v>0</v>
      </c>
      <c r="GR518">
        <v>0</v>
      </c>
      <c r="GS518">
        <v>0</v>
      </c>
      <c r="GT518">
        <v>0</v>
      </c>
      <c r="GU518" t="s">
        <v>3</v>
      </c>
      <c r="GV518">
        <f t="shared" si="329"/>
        <v>0</v>
      </c>
      <c r="GW518">
        <v>1</v>
      </c>
      <c r="GX518">
        <f t="shared" si="330"/>
        <v>0</v>
      </c>
      <c r="HA518">
        <v>0</v>
      </c>
      <c r="HB518">
        <v>0</v>
      </c>
      <c r="HC518">
        <f>0</f>
        <v>0</v>
      </c>
      <c r="HE518" t="s">
        <v>3</v>
      </c>
      <c r="HF518" t="s">
        <v>3</v>
      </c>
      <c r="HM518" t="s">
        <v>3</v>
      </c>
      <c r="HN518" t="s">
        <v>657</v>
      </c>
      <c r="HO518" t="s">
        <v>658</v>
      </c>
      <c r="HP518" t="s">
        <v>654</v>
      </c>
      <c r="HQ518" t="s">
        <v>654</v>
      </c>
      <c r="HS518">
        <v>0</v>
      </c>
      <c r="IK518">
        <v>0</v>
      </c>
    </row>
    <row r="519" spans="1:245" x14ac:dyDescent="0.2">
      <c r="A519">
        <v>17</v>
      </c>
      <c r="B519">
        <v>1</v>
      </c>
      <c r="C519">
        <f>ROW(SmtRes!A736)</f>
        <v>736</v>
      </c>
      <c r="D519">
        <f>ROW(EtalonRes!A741)</f>
        <v>741</v>
      </c>
      <c r="E519" t="s">
        <v>3</v>
      </c>
      <c r="F519" t="s">
        <v>661</v>
      </c>
      <c r="G519" t="s">
        <v>664</v>
      </c>
      <c r="H519" t="s">
        <v>32</v>
      </c>
      <c r="I519">
        <v>1</v>
      </c>
      <c r="J519">
        <v>0</v>
      </c>
      <c r="K519">
        <v>1</v>
      </c>
      <c r="O519">
        <f>ROUND(CP519,2)</f>
        <v>2318.31</v>
      </c>
      <c r="P519">
        <f>SUMIF(SmtRes!AQ729:'SmtRes'!AQ736,"=1",SmtRes!DF729:'SmtRes'!DF736)</f>
        <v>0</v>
      </c>
      <c r="Q519">
        <f>SUMIF(SmtRes!AQ729:'SmtRes'!AQ736,"=1",SmtRes!DG729:'SmtRes'!DG736)</f>
        <v>254.06</v>
      </c>
      <c r="R519">
        <f>SUMIF(SmtRes!AQ729:'SmtRes'!AQ736,"=1",SmtRes!DH729:'SmtRes'!DH736)</f>
        <v>99.24</v>
      </c>
      <c r="S519">
        <f>SUMIF(SmtRes!AQ729:'SmtRes'!AQ736,"=1",SmtRes!DI729:'SmtRes'!DI736)</f>
        <v>1965.01</v>
      </c>
      <c r="T519">
        <f t="shared" si="317"/>
        <v>0</v>
      </c>
      <c r="U519">
        <f>SUMIF(SmtRes!AQ729:'SmtRes'!AQ736,"=1",SmtRes!CV729:'SmtRes'!CV736)</f>
        <v>4.0999999999999996</v>
      </c>
      <c r="V519">
        <f>SUMIF(SmtRes!AQ729:'SmtRes'!AQ736,"=1",SmtRes!CW729:'SmtRes'!CW736)</f>
        <v>0.16</v>
      </c>
      <c r="W519">
        <f t="shared" si="318"/>
        <v>0</v>
      </c>
      <c r="X519">
        <f t="shared" si="319"/>
        <v>1857.83</v>
      </c>
      <c r="Y519">
        <f t="shared" si="320"/>
        <v>949.56</v>
      </c>
      <c r="AA519">
        <v>-1</v>
      </c>
      <c r="AB519">
        <f t="shared" si="321"/>
        <v>2219.0677999999998</v>
      </c>
      <c r="AC519">
        <f>ROUND((0),6)</f>
        <v>0</v>
      </c>
      <c r="AD519">
        <f>ROUND((((SUM(SmtRes!BR729:'SmtRes'!BR736))-(SUM(SmtRes!BS729:'SmtRes'!BS736)))+AE519),6)</f>
        <v>254.0608</v>
      </c>
      <c r="AE519">
        <f>ROUND((SUM(SmtRes!BS729:'SmtRes'!BS736)),6)</f>
        <v>99.238399999999999</v>
      </c>
      <c r="AF519">
        <f>ROUND((SUM(SmtRes!BT729:'SmtRes'!BT736)),6)</f>
        <v>1965.0070000000001</v>
      </c>
      <c r="AG519">
        <f t="shared" si="322"/>
        <v>0</v>
      </c>
      <c r="AH519">
        <f>(SUM(SmtRes!BU729:'SmtRes'!BU736))</f>
        <v>4.0999999999999996</v>
      </c>
      <c r="AI519">
        <f>(SUM(SmtRes!BV729:'SmtRes'!BV736))</f>
        <v>0.16</v>
      </c>
      <c r="AJ519">
        <f t="shared" si="323"/>
        <v>0</v>
      </c>
      <c r="AK519">
        <v>2954.1918930000002</v>
      </c>
      <c r="AL519">
        <v>635.88569299999995</v>
      </c>
      <c r="AM519">
        <v>254.06080000000003</v>
      </c>
      <c r="AN519">
        <v>99.238399999999999</v>
      </c>
      <c r="AO519">
        <v>1965.0069999999998</v>
      </c>
      <c r="AP519">
        <v>0</v>
      </c>
      <c r="AQ519">
        <v>4.0999999999999996</v>
      </c>
      <c r="AR519">
        <v>0.16</v>
      </c>
      <c r="AS519">
        <v>0</v>
      </c>
      <c r="AT519">
        <v>90</v>
      </c>
      <c r="AU519">
        <v>46</v>
      </c>
      <c r="AV519">
        <v>1</v>
      </c>
      <c r="AW519">
        <v>1</v>
      </c>
      <c r="AZ519">
        <v>1</v>
      </c>
      <c r="BA519">
        <v>1</v>
      </c>
      <c r="BB519">
        <v>1</v>
      </c>
      <c r="BC519">
        <v>1</v>
      </c>
      <c r="BD519" t="s">
        <v>3</v>
      </c>
      <c r="BE519" t="s">
        <v>3</v>
      </c>
      <c r="BF519" t="s">
        <v>3</v>
      </c>
      <c r="BG519" t="s">
        <v>3</v>
      </c>
      <c r="BH519">
        <v>0</v>
      </c>
      <c r="BI519">
        <v>2</v>
      </c>
      <c r="BJ519" t="s">
        <v>663</v>
      </c>
      <c r="BM519">
        <v>110001</v>
      </c>
      <c r="BN519">
        <v>0</v>
      </c>
      <c r="BO519" t="s">
        <v>3</v>
      </c>
      <c r="BP519">
        <v>0</v>
      </c>
      <c r="BQ519">
        <v>3</v>
      </c>
      <c r="BR519">
        <v>0</v>
      </c>
      <c r="BS519">
        <v>1</v>
      </c>
      <c r="BT519">
        <v>1</v>
      </c>
      <c r="BU519">
        <v>1</v>
      </c>
      <c r="BV519">
        <v>1</v>
      </c>
      <c r="BW519">
        <v>1</v>
      </c>
      <c r="BX519">
        <v>1</v>
      </c>
      <c r="BY519" t="s">
        <v>3</v>
      </c>
      <c r="BZ519">
        <v>90</v>
      </c>
      <c r="CA519">
        <v>46</v>
      </c>
      <c r="CB519" t="s">
        <v>3</v>
      </c>
      <c r="CE519">
        <v>0</v>
      </c>
      <c r="CF519">
        <v>0</v>
      </c>
      <c r="CG519">
        <v>0</v>
      </c>
      <c r="CM519">
        <v>0</v>
      </c>
      <c r="CN519" t="s">
        <v>3</v>
      </c>
      <c r="CO519">
        <v>0</v>
      </c>
      <c r="CP519">
        <f>(P519+Q519+S519+R519)</f>
        <v>2318.31</v>
      </c>
      <c r="CQ519">
        <f>SUMIF(SmtRes!AQ729:'SmtRes'!AQ736,"=1",SmtRes!AA729:'SmtRes'!AA736)</f>
        <v>248605.21</v>
      </c>
      <c r="CR519">
        <f>SUMIF(SmtRes!AQ729:'SmtRes'!AQ736,"=1",SmtRes!AB729:'SmtRes'!AB736)</f>
        <v>1587.88</v>
      </c>
      <c r="CS519">
        <f>SUMIF(SmtRes!AQ729:'SmtRes'!AQ736,"=1",SmtRes!AC729:'SmtRes'!AC736)</f>
        <v>620.24</v>
      </c>
      <c r="CT519">
        <f>SUMIF(SmtRes!AQ729:'SmtRes'!AQ736,"=1",SmtRes!AD729:'SmtRes'!AD736)</f>
        <v>479.27</v>
      </c>
      <c r="CU519">
        <f>AG519</f>
        <v>0</v>
      </c>
      <c r="CV519">
        <f>SUMIF(SmtRes!AQ729:'SmtRes'!AQ736,"=1",SmtRes!BU729:'SmtRes'!BU736)</f>
        <v>4.0999999999999996</v>
      </c>
      <c r="CW519">
        <f>SUMIF(SmtRes!AQ729:'SmtRes'!AQ736,"=1",SmtRes!BV729:'SmtRes'!BV736)</f>
        <v>0.16</v>
      </c>
      <c r="CX519">
        <f>AJ519</f>
        <v>0</v>
      </c>
      <c r="CY519">
        <f>(((S519+R519)*AT519)/100)</f>
        <v>1857.825</v>
      </c>
      <c r="CZ519">
        <f>(((S519+R519)*AU519)/100)</f>
        <v>949.55499999999995</v>
      </c>
      <c r="DC519" t="s">
        <v>3</v>
      </c>
      <c r="DD519" t="s">
        <v>135</v>
      </c>
      <c r="DE519" t="s">
        <v>3</v>
      </c>
      <c r="DF519" t="s">
        <v>3</v>
      </c>
      <c r="DG519" t="s">
        <v>3</v>
      </c>
      <c r="DH519" t="s">
        <v>3</v>
      </c>
      <c r="DI519" t="s">
        <v>3</v>
      </c>
      <c r="DJ519" t="s">
        <v>3</v>
      </c>
      <c r="DK519" t="s">
        <v>3</v>
      </c>
      <c r="DL519" t="s">
        <v>3</v>
      </c>
      <c r="DM519" t="s">
        <v>3</v>
      </c>
      <c r="DN519">
        <v>0</v>
      </c>
      <c r="DO519">
        <v>0</v>
      </c>
      <c r="DP519">
        <v>1</v>
      </c>
      <c r="DQ519">
        <v>1</v>
      </c>
      <c r="DU519">
        <v>1013</v>
      </c>
      <c r="DV519" t="s">
        <v>32</v>
      </c>
      <c r="DW519" t="s">
        <v>32</v>
      </c>
      <c r="DX519">
        <v>1</v>
      </c>
      <c r="DZ519" t="s">
        <v>3</v>
      </c>
      <c r="EA519" t="s">
        <v>3</v>
      </c>
      <c r="EB519" t="s">
        <v>3</v>
      </c>
      <c r="EC519" t="s">
        <v>3</v>
      </c>
      <c r="EE519">
        <v>416979908</v>
      </c>
      <c r="EF519">
        <v>3</v>
      </c>
      <c r="EG519" t="s">
        <v>322</v>
      </c>
      <c r="EH519">
        <v>0</v>
      </c>
      <c r="EI519" t="s">
        <v>3</v>
      </c>
      <c r="EJ519">
        <v>2</v>
      </c>
      <c r="EK519">
        <v>110001</v>
      </c>
      <c r="EL519" t="s">
        <v>654</v>
      </c>
      <c r="EM519" t="s">
        <v>655</v>
      </c>
      <c r="EO519" t="s">
        <v>3</v>
      </c>
      <c r="EQ519">
        <v>1536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4.0999999999999996</v>
      </c>
      <c r="EX519">
        <v>0.16</v>
      </c>
      <c r="EY519">
        <v>0</v>
      </c>
      <c r="FQ519">
        <v>0</v>
      </c>
      <c r="FR519">
        <v>0</v>
      </c>
      <c r="FS519">
        <v>0</v>
      </c>
      <c r="FX519">
        <v>90</v>
      </c>
      <c r="FY519">
        <v>46</v>
      </c>
      <c r="GA519" t="s">
        <v>3</v>
      </c>
      <c r="GD519">
        <v>1</v>
      </c>
      <c r="GF519">
        <v>1074704232</v>
      </c>
      <c r="GG519">
        <v>2</v>
      </c>
      <c r="GH519">
        <v>1</v>
      </c>
      <c r="GI519">
        <v>-2</v>
      </c>
      <c r="GJ519">
        <v>0</v>
      </c>
      <c r="GK519">
        <v>0</v>
      </c>
      <c r="GL519">
        <f t="shared" si="324"/>
        <v>0</v>
      </c>
      <c r="GM519">
        <f t="shared" si="325"/>
        <v>5125.7</v>
      </c>
      <c r="GN519">
        <f t="shared" si="326"/>
        <v>0</v>
      </c>
      <c r="GO519">
        <f t="shared" si="327"/>
        <v>5125.7</v>
      </c>
      <c r="GP519">
        <f t="shared" si="328"/>
        <v>0</v>
      </c>
      <c r="GR519">
        <v>0</v>
      </c>
      <c r="GS519">
        <v>0</v>
      </c>
      <c r="GT519">
        <v>0</v>
      </c>
      <c r="GU519" t="s">
        <v>3</v>
      </c>
      <c r="GV519">
        <f t="shared" si="329"/>
        <v>0</v>
      </c>
      <c r="GW519">
        <v>1</v>
      </c>
      <c r="GX519">
        <f t="shared" si="330"/>
        <v>0</v>
      </c>
      <c r="HA519">
        <v>0</v>
      </c>
      <c r="HB519">
        <v>0</v>
      </c>
      <c r="HC519">
        <f>GV519*GW519</f>
        <v>0</v>
      </c>
      <c r="HE519" t="s">
        <v>3</v>
      </c>
      <c r="HF519" t="s">
        <v>3</v>
      </c>
      <c r="HM519" t="s">
        <v>3</v>
      </c>
      <c r="HN519" t="s">
        <v>657</v>
      </c>
      <c r="HO519" t="s">
        <v>658</v>
      </c>
      <c r="HP519" t="s">
        <v>654</v>
      </c>
      <c r="HQ519" t="s">
        <v>654</v>
      </c>
      <c r="HS519">
        <v>0</v>
      </c>
      <c r="IK519">
        <v>0</v>
      </c>
    </row>
    <row r="520" spans="1:245" x14ac:dyDescent="0.2">
      <c r="A520">
        <v>18</v>
      </c>
      <c r="B520">
        <v>1</v>
      </c>
      <c r="C520">
        <v>736</v>
      </c>
      <c r="E520" t="s">
        <v>3</v>
      </c>
      <c r="F520" t="s">
        <v>633</v>
      </c>
      <c r="G520" t="s">
        <v>634</v>
      </c>
      <c r="H520" t="s">
        <v>635</v>
      </c>
      <c r="I520">
        <f>J520</f>
        <v>2</v>
      </c>
      <c r="J520">
        <v>2</v>
      </c>
      <c r="K520">
        <v>2</v>
      </c>
      <c r="O520">
        <f>ROUND(P520,2)</f>
        <v>39.299999999999997</v>
      </c>
      <c r="P520">
        <f>ROUND(ROUND(ROUND(SUMIF(SmtRes!AQ729:'SmtRes'!AQ736,"=1",SmtRes!CU729:'SmtRes'!CU736),2),2)*I520/100,2)</f>
        <v>39.299999999999997</v>
      </c>
      <c r="Q520">
        <f>ROUND(CR520*I520,2)</f>
        <v>0</v>
      </c>
      <c r="R520">
        <f>ROUND(CS520*I520,2)</f>
        <v>0</v>
      </c>
      <c r="S520">
        <f>ROUND(CT520*I520,2)</f>
        <v>0</v>
      </c>
      <c r="T520">
        <f t="shared" si="317"/>
        <v>0</v>
      </c>
      <c r="U520">
        <f>ROUND(CV520*I520,7)</f>
        <v>0</v>
      </c>
      <c r="V520">
        <f>ROUND(CW520*I520,7)</f>
        <v>0</v>
      </c>
      <c r="W520">
        <f t="shared" si="318"/>
        <v>0</v>
      </c>
      <c r="X520">
        <f t="shared" si="319"/>
        <v>0</v>
      </c>
      <c r="Y520">
        <f t="shared" si="320"/>
        <v>0</v>
      </c>
      <c r="AA520">
        <v>-1</v>
      </c>
      <c r="AB520">
        <f t="shared" si="321"/>
        <v>0</v>
      </c>
      <c r="AC520">
        <f>ROUND((ES520),6)</f>
        <v>0</v>
      </c>
      <c r="AD520">
        <f>ROUND((((ET520)-(EU520))+AE520),6)</f>
        <v>0</v>
      </c>
      <c r="AE520">
        <f>ROUND((EU520),6)</f>
        <v>0</v>
      </c>
      <c r="AF520">
        <f>ROUND((EV520),6)</f>
        <v>0</v>
      </c>
      <c r="AG520">
        <f t="shared" si="322"/>
        <v>0</v>
      </c>
      <c r="AH520">
        <f>(EW520)</f>
        <v>0</v>
      </c>
      <c r="AI520">
        <f>(EX520)</f>
        <v>0</v>
      </c>
      <c r="AJ520">
        <f t="shared" si="323"/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90</v>
      </c>
      <c r="AU520">
        <v>46</v>
      </c>
      <c r="AV520">
        <v>1</v>
      </c>
      <c r="AW520">
        <v>1</v>
      </c>
      <c r="AZ520">
        <v>1</v>
      </c>
      <c r="BA520">
        <v>1</v>
      </c>
      <c r="BB520">
        <v>1</v>
      </c>
      <c r="BC520">
        <v>1</v>
      </c>
      <c r="BD520" t="s">
        <v>3</v>
      </c>
      <c r="BE520" t="s">
        <v>3</v>
      </c>
      <c r="BF520" t="s">
        <v>3</v>
      </c>
      <c r="BG520" t="s">
        <v>3</v>
      </c>
      <c r="BH520">
        <v>3</v>
      </c>
      <c r="BI520">
        <v>2</v>
      </c>
      <c r="BJ520" t="s">
        <v>3</v>
      </c>
      <c r="BM520">
        <v>110001</v>
      </c>
      <c r="BN520">
        <v>0</v>
      </c>
      <c r="BO520" t="s">
        <v>3</v>
      </c>
      <c r="BP520">
        <v>0</v>
      </c>
      <c r="BQ520">
        <v>3</v>
      </c>
      <c r="BR520">
        <v>0</v>
      </c>
      <c r="BS520">
        <v>1</v>
      </c>
      <c r="BT520">
        <v>1</v>
      </c>
      <c r="BU520">
        <v>1</v>
      </c>
      <c r="BV520">
        <v>1</v>
      </c>
      <c r="BW520">
        <v>1</v>
      </c>
      <c r="BX520">
        <v>1</v>
      </c>
      <c r="BY520" t="s">
        <v>3</v>
      </c>
      <c r="BZ520">
        <v>90</v>
      </c>
      <c r="CA520">
        <v>46</v>
      </c>
      <c r="CB520" t="s">
        <v>3</v>
      </c>
      <c r="CE520">
        <v>0</v>
      </c>
      <c r="CF520">
        <v>0</v>
      </c>
      <c r="CG520">
        <v>0</v>
      </c>
      <c r="CM520">
        <v>0</v>
      </c>
      <c r="CN520" t="s">
        <v>3</v>
      </c>
      <c r="CO520">
        <v>0</v>
      </c>
      <c r="CP520">
        <f>0</f>
        <v>0</v>
      </c>
      <c r="CQ520">
        <f>0</f>
        <v>0</v>
      </c>
      <c r="CR520">
        <f>0</f>
        <v>0</v>
      </c>
      <c r="CS520">
        <f>0</f>
        <v>0</v>
      </c>
      <c r="CT520">
        <f>0</f>
        <v>0</v>
      </c>
      <c r="CU520">
        <f>0</f>
        <v>0</v>
      </c>
      <c r="CV520">
        <f>0</f>
        <v>0</v>
      </c>
      <c r="CW520">
        <f>0</f>
        <v>0</v>
      </c>
      <c r="CX520">
        <f>0</f>
        <v>0</v>
      </c>
      <c r="CY520">
        <f>0</f>
        <v>0</v>
      </c>
      <c r="CZ520">
        <f>0</f>
        <v>0</v>
      </c>
      <c r="DC520" t="s">
        <v>3</v>
      </c>
      <c r="DD520" t="s">
        <v>3</v>
      </c>
      <c r="DE520" t="s">
        <v>3</v>
      </c>
      <c r="DF520" t="s">
        <v>3</v>
      </c>
      <c r="DG520" t="s">
        <v>3</v>
      </c>
      <c r="DH520" t="s">
        <v>3</v>
      </c>
      <c r="DI520" t="s">
        <v>3</v>
      </c>
      <c r="DJ520" t="s">
        <v>3</v>
      </c>
      <c r="DK520" t="s">
        <v>3</v>
      </c>
      <c r="DL520" t="s">
        <v>3</v>
      </c>
      <c r="DM520" t="s">
        <v>3</v>
      </c>
      <c r="DN520">
        <v>0</v>
      </c>
      <c r="DO520">
        <v>0</v>
      </c>
      <c r="DP520">
        <v>1</v>
      </c>
      <c r="DQ520">
        <v>1</v>
      </c>
      <c r="DU520">
        <v>1013</v>
      </c>
      <c r="DV520" t="s">
        <v>635</v>
      </c>
      <c r="DW520" t="s">
        <v>635</v>
      </c>
      <c r="DX520">
        <v>1</v>
      </c>
      <c r="DZ520" t="s">
        <v>3</v>
      </c>
      <c r="EA520" t="s">
        <v>3</v>
      </c>
      <c r="EB520" t="s">
        <v>3</v>
      </c>
      <c r="EC520" t="s">
        <v>3</v>
      </c>
      <c r="EE520">
        <v>416979908</v>
      </c>
      <c r="EF520">
        <v>3</v>
      </c>
      <c r="EG520" t="s">
        <v>322</v>
      </c>
      <c r="EH520">
        <v>0</v>
      </c>
      <c r="EI520" t="s">
        <v>3</v>
      </c>
      <c r="EJ520">
        <v>2</v>
      </c>
      <c r="EK520">
        <v>110001</v>
      </c>
      <c r="EL520" t="s">
        <v>654</v>
      </c>
      <c r="EM520" t="s">
        <v>655</v>
      </c>
      <c r="EO520" t="s">
        <v>3</v>
      </c>
      <c r="EQ520">
        <v>1536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FQ520">
        <v>0</v>
      </c>
      <c r="FR520">
        <v>0</v>
      </c>
      <c r="FS520">
        <v>0</v>
      </c>
      <c r="FX520">
        <v>90</v>
      </c>
      <c r="FY520">
        <v>46</v>
      </c>
      <c r="GA520" t="s">
        <v>3</v>
      </c>
      <c r="GD520">
        <v>1</v>
      </c>
      <c r="GF520">
        <v>274903907</v>
      </c>
      <c r="GG520">
        <v>2</v>
      </c>
      <c r="GH520">
        <v>1</v>
      </c>
      <c r="GI520">
        <v>-2</v>
      </c>
      <c r="GJ520">
        <v>0</v>
      </c>
      <c r="GK520">
        <v>0</v>
      </c>
      <c r="GL520">
        <f t="shared" si="324"/>
        <v>0</v>
      </c>
      <c r="GM520">
        <f t="shared" si="325"/>
        <v>39.299999999999997</v>
      </c>
      <c r="GN520">
        <f t="shared" si="326"/>
        <v>0</v>
      </c>
      <c r="GO520">
        <f t="shared" si="327"/>
        <v>39.299999999999997</v>
      </c>
      <c r="GP520">
        <f t="shared" si="328"/>
        <v>0</v>
      </c>
      <c r="GR520">
        <v>0</v>
      </c>
      <c r="GS520">
        <v>0</v>
      </c>
      <c r="GT520">
        <v>0</v>
      </c>
      <c r="GU520" t="s">
        <v>3</v>
      </c>
      <c r="GV520">
        <f t="shared" si="329"/>
        <v>0</v>
      </c>
      <c r="GW520">
        <v>1</v>
      </c>
      <c r="GX520">
        <f t="shared" si="330"/>
        <v>0</v>
      </c>
      <c r="HA520">
        <v>0</v>
      </c>
      <c r="HB520">
        <v>0</v>
      </c>
      <c r="HC520">
        <f>0</f>
        <v>0</v>
      </c>
      <c r="HE520" t="s">
        <v>3</v>
      </c>
      <c r="HF520" t="s">
        <v>3</v>
      </c>
      <c r="HM520" t="s">
        <v>3</v>
      </c>
      <c r="HN520" t="s">
        <v>657</v>
      </c>
      <c r="HO520" t="s">
        <v>658</v>
      </c>
      <c r="HP520" t="s">
        <v>654</v>
      </c>
      <c r="HQ520" t="s">
        <v>654</v>
      </c>
      <c r="HS520">
        <v>0</v>
      </c>
      <c r="IK520">
        <v>0</v>
      </c>
    </row>
    <row r="521" spans="1:245" x14ac:dyDescent="0.2">
      <c r="A521">
        <v>17</v>
      </c>
      <c r="B521">
        <v>1</v>
      </c>
      <c r="C521">
        <f>ROW(SmtRes!A742)</f>
        <v>742</v>
      </c>
      <c r="D521">
        <f>ROW(EtalonRes!A748)</f>
        <v>748</v>
      </c>
      <c r="E521" t="s">
        <v>665</v>
      </c>
      <c r="F521" t="s">
        <v>666</v>
      </c>
      <c r="G521" t="s">
        <v>667</v>
      </c>
      <c r="H521" t="s">
        <v>163</v>
      </c>
      <c r="I521">
        <f>ROUND(1/10,7)</f>
        <v>0.1</v>
      </c>
      <c r="J521">
        <v>0</v>
      </c>
      <c r="K521">
        <f>ROUND(1/10,7)</f>
        <v>0.1</v>
      </c>
      <c r="O521">
        <f>ROUND(CP521,2)</f>
        <v>265.16000000000003</v>
      </c>
      <c r="P521">
        <f>SUMIF(SmtRes!AQ737:'SmtRes'!AQ742,"=1",SmtRes!DF737:'SmtRes'!DF742)</f>
        <v>0</v>
      </c>
      <c r="Q521">
        <f>SUMIF(SmtRes!AQ737:'SmtRes'!AQ742,"=1",SmtRes!DG737:'SmtRes'!DG742)</f>
        <v>0.19</v>
      </c>
      <c r="R521">
        <f>SUMIF(SmtRes!AQ737:'SmtRes'!AQ742,"=1",SmtRes!DH737:'SmtRes'!DH742)</f>
        <v>0.16</v>
      </c>
      <c r="S521">
        <f>SUMIF(SmtRes!AQ737:'SmtRes'!AQ742,"=1",SmtRes!DI737:'SmtRes'!DI742)</f>
        <v>264.81</v>
      </c>
      <c r="T521">
        <f t="shared" si="317"/>
        <v>0</v>
      </c>
      <c r="U521">
        <f>SUMIF(SmtRes!AQ737:'SmtRes'!AQ742,"=1",SmtRes!CV737:'SmtRes'!CV742)</f>
        <v>0.42359999999999998</v>
      </c>
      <c r="V521">
        <f>SUMIF(SmtRes!AQ737:'SmtRes'!AQ742,"=1",SmtRes!CW737:'SmtRes'!CW742)</f>
        <v>2.9999999999999997E-4</v>
      </c>
      <c r="W521">
        <f t="shared" si="318"/>
        <v>0</v>
      </c>
      <c r="X521">
        <f t="shared" si="319"/>
        <v>238.47</v>
      </c>
      <c r="Y521">
        <f t="shared" si="320"/>
        <v>121.89</v>
      </c>
      <c r="AA521">
        <v>449016111</v>
      </c>
      <c r="AB521">
        <f t="shared" si="321"/>
        <v>2650.0710300000001</v>
      </c>
      <c r="AC521">
        <f>ROUND((0),6)</f>
        <v>0</v>
      </c>
      <c r="AD521">
        <f>ROUND((((SUM(SmtRes!BR737:'SmtRes'!BR742))-(SUM(SmtRes!BS737:'SmtRes'!BS742)))+AE521),6)</f>
        <v>1.9251</v>
      </c>
      <c r="AE521">
        <f>ROUND((SUM(SmtRes!BS737:'SmtRes'!BS742)),6)</f>
        <v>1.61907</v>
      </c>
      <c r="AF521">
        <f>ROUND((SUM(SmtRes!BT737:'SmtRes'!BT742)),6)</f>
        <v>2648.1459300000001</v>
      </c>
      <c r="AG521">
        <f t="shared" si="322"/>
        <v>0</v>
      </c>
      <c r="AH521">
        <f>(SUM(SmtRes!BU737:'SmtRes'!BU742))</f>
        <v>4.2360000000000007</v>
      </c>
      <c r="AI521">
        <f>(SUM(SmtRes!BV737:'SmtRes'!BV742))</f>
        <v>3.0000000000000001E-3</v>
      </c>
      <c r="AJ521">
        <f t="shared" si="323"/>
        <v>0</v>
      </c>
      <c r="AK521">
        <v>8842.8466000000008</v>
      </c>
      <c r="AL521">
        <v>3.8796000000000004</v>
      </c>
      <c r="AM521">
        <v>6.4170000000000007</v>
      </c>
      <c r="AN521">
        <v>5.3969000000000005</v>
      </c>
      <c r="AO521">
        <v>8827.1531000000014</v>
      </c>
      <c r="AP521">
        <v>0</v>
      </c>
      <c r="AQ521">
        <v>14.120000000000001</v>
      </c>
      <c r="AR521">
        <v>0.01</v>
      </c>
      <c r="AS521">
        <v>0</v>
      </c>
      <c r="AT521">
        <v>90</v>
      </c>
      <c r="AU521">
        <v>46</v>
      </c>
      <c r="AV521">
        <v>1</v>
      </c>
      <c r="AW521">
        <v>1</v>
      </c>
      <c r="AZ521">
        <v>1</v>
      </c>
      <c r="BA521">
        <v>1</v>
      </c>
      <c r="BB521">
        <v>1</v>
      </c>
      <c r="BC521">
        <v>1</v>
      </c>
      <c r="BD521" t="s">
        <v>3</v>
      </c>
      <c r="BE521" t="s">
        <v>3</v>
      </c>
      <c r="BF521" t="s">
        <v>3</v>
      </c>
      <c r="BG521" t="s">
        <v>3</v>
      </c>
      <c r="BH521">
        <v>0</v>
      </c>
      <c r="BI521">
        <v>2</v>
      </c>
      <c r="BJ521" t="s">
        <v>668</v>
      </c>
      <c r="BM521">
        <v>110012</v>
      </c>
      <c r="BN521">
        <v>0</v>
      </c>
      <c r="BO521" t="s">
        <v>3</v>
      </c>
      <c r="BP521">
        <v>0</v>
      </c>
      <c r="BQ521">
        <v>3</v>
      </c>
      <c r="BR521">
        <v>0</v>
      </c>
      <c r="BS521">
        <v>1</v>
      </c>
      <c r="BT521">
        <v>1</v>
      </c>
      <c r="BU521">
        <v>1</v>
      </c>
      <c r="BV521">
        <v>1</v>
      </c>
      <c r="BW521">
        <v>1</v>
      </c>
      <c r="BX521">
        <v>1</v>
      </c>
      <c r="BY521" t="s">
        <v>3</v>
      </c>
      <c r="BZ521">
        <v>90</v>
      </c>
      <c r="CA521">
        <v>46</v>
      </c>
      <c r="CB521" t="s">
        <v>3</v>
      </c>
      <c r="CE521">
        <v>0</v>
      </c>
      <c r="CF521">
        <v>0</v>
      </c>
      <c r="CG521">
        <v>0</v>
      </c>
      <c r="CM521">
        <v>0</v>
      </c>
      <c r="CN521" t="s">
        <v>653</v>
      </c>
      <c r="CO521">
        <v>0</v>
      </c>
      <c r="CP521">
        <f>(P521+Q521+S521+R521)</f>
        <v>265.16000000000003</v>
      </c>
      <c r="CQ521">
        <f>SUMIF(SmtRes!AQ737:'SmtRes'!AQ742,"=1",SmtRes!AA737:'SmtRes'!AA742)</f>
        <v>7.32</v>
      </c>
      <c r="CR521">
        <f>SUMIF(SmtRes!AQ737:'SmtRes'!AQ742,"=1",SmtRes!AB737:'SmtRes'!AB742)</f>
        <v>641.70000000000005</v>
      </c>
      <c r="CS521">
        <f>SUMIF(SmtRes!AQ737:'SmtRes'!AQ742,"=1",SmtRes!AC737:'SmtRes'!AC742)</f>
        <v>539.69000000000005</v>
      </c>
      <c r="CT521">
        <f>SUMIF(SmtRes!AQ737:'SmtRes'!AQ742,"=1",SmtRes!AD737:'SmtRes'!AD742)</f>
        <v>1784.19</v>
      </c>
      <c r="CU521">
        <f>AG521</f>
        <v>0</v>
      </c>
      <c r="CV521">
        <f>SUMIF(SmtRes!AQ737:'SmtRes'!AQ742,"=1",SmtRes!BU737:'SmtRes'!BU742)</f>
        <v>4.2360000000000007</v>
      </c>
      <c r="CW521">
        <f>SUMIF(SmtRes!AQ737:'SmtRes'!AQ742,"=1",SmtRes!BV737:'SmtRes'!BV742)</f>
        <v>3.0000000000000001E-3</v>
      </c>
      <c r="CX521">
        <f>AJ521</f>
        <v>0</v>
      </c>
      <c r="CY521">
        <f>(((S521+R521)*AT521)/100)</f>
        <v>238.47300000000004</v>
      </c>
      <c r="CZ521">
        <f>(((S521+R521)*AU521)/100)</f>
        <v>121.8862</v>
      </c>
      <c r="DB521">
        <v>10</v>
      </c>
      <c r="DC521" t="s">
        <v>3</v>
      </c>
      <c r="DD521" t="s">
        <v>135</v>
      </c>
      <c r="DE521" t="s">
        <v>321</v>
      </c>
      <c r="DF521" t="s">
        <v>321</v>
      </c>
      <c r="DG521" t="s">
        <v>321</v>
      </c>
      <c r="DH521" t="s">
        <v>3</v>
      </c>
      <c r="DI521" t="s">
        <v>321</v>
      </c>
      <c r="DJ521" t="s">
        <v>321</v>
      </c>
      <c r="DK521" t="s">
        <v>3</v>
      </c>
      <c r="DL521" t="s">
        <v>3</v>
      </c>
      <c r="DM521" t="s">
        <v>3</v>
      </c>
      <c r="DN521">
        <v>0</v>
      </c>
      <c r="DO521">
        <v>0</v>
      </c>
      <c r="DP521">
        <v>1</v>
      </c>
      <c r="DQ521">
        <v>1</v>
      </c>
      <c r="DU521">
        <v>1013</v>
      </c>
      <c r="DV521" t="s">
        <v>163</v>
      </c>
      <c r="DW521" t="s">
        <v>163</v>
      </c>
      <c r="DX521">
        <v>1</v>
      </c>
      <c r="DZ521" t="s">
        <v>3</v>
      </c>
      <c r="EA521" t="s">
        <v>3</v>
      </c>
      <c r="EB521" t="s">
        <v>3</v>
      </c>
      <c r="EC521" t="s">
        <v>3</v>
      </c>
      <c r="EE521">
        <v>416980236</v>
      </c>
      <c r="EF521">
        <v>3</v>
      </c>
      <c r="EG521" t="s">
        <v>322</v>
      </c>
      <c r="EH521">
        <v>0</v>
      </c>
      <c r="EI521" t="s">
        <v>3</v>
      </c>
      <c r="EJ521">
        <v>2</v>
      </c>
      <c r="EK521">
        <v>110012</v>
      </c>
      <c r="EL521" t="s">
        <v>654</v>
      </c>
      <c r="EM521" t="s">
        <v>655</v>
      </c>
      <c r="EO521" t="s">
        <v>656</v>
      </c>
      <c r="EQ521">
        <v>512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14.12</v>
      </c>
      <c r="EX521">
        <v>0.01</v>
      </c>
      <c r="EY521">
        <v>0</v>
      </c>
      <c r="FQ521">
        <v>0</v>
      </c>
      <c r="FR521">
        <v>0</v>
      </c>
      <c r="FS521">
        <v>0</v>
      </c>
      <c r="FX521">
        <v>90</v>
      </c>
      <c r="FY521">
        <v>46</v>
      </c>
      <c r="GA521" t="s">
        <v>3</v>
      </c>
      <c r="GD521">
        <v>1</v>
      </c>
      <c r="GF521">
        <v>1034894908</v>
      </c>
      <c r="GG521">
        <v>2</v>
      </c>
      <c r="GH521">
        <v>1</v>
      </c>
      <c r="GI521">
        <v>-2</v>
      </c>
      <c r="GJ521">
        <v>0</v>
      </c>
      <c r="GK521">
        <v>0</v>
      </c>
      <c r="GL521">
        <f t="shared" si="324"/>
        <v>0</v>
      </c>
      <c r="GM521">
        <f t="shared" si="325"/>
        <v>625.52</v>
      </c>
      <c r="GN521">
        <f t="shared" si="326"/>
        <v>0</v>
      </c>
      <c r="GO521">
        <f t="shared" si="327"/>
        <v>625.52</v>
      </c>
      <c r="GP521">
        <f t="shared" si="328"/>
        <v>0</v>
      </c>
      <c r="GR521">
        <v>0</v>
      </c>
      <c r="GS521">
        <v>0</v>
      </c>
      <c r="GT521">
        <v>0</v>
      </c>
      <c r="GU521" t="s">
        <v>3</v>
      </c>
      <c r="GV521">
        <f t="shared" si="329"/>
        <v>0</v>
      </c>
      <c r="GW521">
        <v>1</v>
      </c>
      <c r="GX521">
        <f t="shared" si="330"/>
        <v>0</v>
      </c>
      <c r="HA521">
        <v>0</v>
      </c>
      <c r="HB521">
        <v>0</v>
      </c>
      <c r="HC521">
        <f>GV521*GW521</f>
        <v>0</v>
      </c>
      <c r="HE521" t="s">
        <v>3</v>
      </c>
      <c r="HF521" t="s">
        <v>3</v>
      </c>
      <c r="HM521" t="s">
        <v>3</v>
      </c>
      <c r="HN521" t="s">
        <v>657</v>
      </c>
      <c r="HO521" t="s">
        <v>658</v>
      </c>
      <c r="HP521" t="s">
        <v>654</v>
      </c>
      <c r="HQ521" t="s">
        <v>654</v>
      </c>
      <c r="HS521">
        <v>0</v>
      </c>
      <c r="IK521">
        <v>0</v>
      </c>
    </row>
    <row r="522" spans="1:245" x14ac:dyDescent="0.2">
      <c r="A522">
        <v>17</v>
      </c>
      <c r="B522">
        <v>1</v>
      </c>
      <c r="C522">
        <f>ROW(SmtRes!A748)</f>
        <v>748</v>
      </c>
      <c r="D522">
        <f>ROW(EtalonRes!A755)</f>
        <v>755</v>
      </c>
      <c r="E522" t="s">
        <v>669</v>
      </c>
      <c r="F522" t="s">
        <v>666</v>
      </c>
      <c r="G522" t="s">
        <v>670</v>
      </c>
      <c r="H522" t="s">
        <v>163</v>
      </c>
      <c r="I522">
        <f>ROUND(1/10,7)</f>
        <v>0.1</v>
      </c>
      <c r="J522">
        <v>0</v>
      </c>
      <c r="K522">
        <f>ROUND(1/10,7)</f>
        <v>0.1</v>
      </c>
      <c r="O522">
        <f>ROUND(CP522,2)</f>
        <v>883.9</v>
      </c>
      <c r="P522">
        <f>SUMIF(SmtRes!AQ743:'SmtRes'!AQ748,"=1",SmtRes!DF743:'SmtRes'!DF748)</f>
        <v>0</v>
      </c>
      <c r="Q522">
        <f>SUMIF(SmtRes!AQ743:'SmtRes'!AQ748,"=1",SmtRes!DG743:'SmtRes'!DG748)</f>
        <v>0.64</v>
      </c>
      <c r="R522">
        <f>SUMIF(SmtRes!AQ743:'SmtRes'!AQ748,"=1",SmtRes!DH743:'SmtRes'!DH748)</f>
        <v>0.54</v>
      </c>
      <c r="S522">
        <f>SUMIF(SmtRes!AQ743:'SmtRes'!AQ748,"=1",SmtRes!DI743:'SmtRes'!DI748)</f>
        <v>882.71999999999991</v>
      </c>
      <c r="T522">
        <f t="shared" si="317"/>
        <v>0</v>
      </c>
      <c r="U522">
        <f>SUMIF(SmtRes!AQ743:'SmtRes'!AQ748,"=1",SmtRes!CV743:'SmtRes'!CV748)</f>
        <v>1.4119999999999999</v>
      </c>
      <c r="V522">
        <f>SUMIF(SmtRes!AQ743:'SmtRes'!AQ748,"=1",SmtRes!CW743:'SmtRes'!CW748)</f>
        <v>1E-3</v>
      </c>
      <c r="W522">
        <f t="shared" si="318"/>
        <v>0</v>
      </c>
      <c r="X522">
        <f t="shared" si="319"/>
        <v>794.93</v>
      </c>
      <c r="Y522">
        <f t="shared" si="320"/>
        <v>406.3</v>
      </c>
      <c r="AA522">
        <v>449016111</v>
      </c>
      <c r="AB522">
        <f t="shared" si="321"/>
        <v>8833.5701000000008</v>
      </c>
      <c r="AC522">
        <f>ROUND((0),6)</f>
        <v>0</v>
      </c>
      <c r="AD522">
        <f>ROUND((((SUM(SmtRes!BR743:'SmtRes'!BR748))-(SUM(SmtRes!BS743:'SmtRes'!BS748)))+AE522),6)</f>
        <v>6.4169999999999998</v>
      </c>
      <c r="AE522">
        <f>ROUND((SUM(SmtRes!BS743:'SmtRes'!BS748)),6)</f>
        <v>5.3968999999999996</v>
      </c>
      <c r="AF522">
        <f>ROUND((SUM(SmtRes!BT743:'SmtRes'!BT748)),6)</f>
        <v>8827.1530999999995</v>
      </c>
      <c r="AG522">
        <f t="shared" si="322"/>
        <v>0</v>
      </c>
      <c r="AH522">
        <f>(SUM(SmtRes!BU743:'SmtRes'!BU748))</f>
        <v>14.120000000000001</v>
      </c>
      <c r="AI522">
        <f>(SUM(SmtRes!BV743:'SmtRes'!BV748))</f>
        <v>0.01</v>
      </c>
      <c r="AJ522">
        <f t="shared" si="323"/>
        <v>0</v>
      </c>
      <c r="AK522">
        <v>8842.8466000000008</v>
      </c>
      <c r="AL522">
        <v>3.8796000000000004</v>
      </c>
      <c r="AM522">
        <v>6.4170000000000007</v>
      </c>
      <c r="AN522">
        <v>5.3969000000000005</v>
      </c>
      <c r="AO522">
        <v>8827.1531000000014</v>
      </c>
      <c r="AP522">
        <v>0</v>
      </c>
      <c r="AQ522">
        <v>14.120000000000001</v>
      </c>
      <c r="AR522">
        <v>0.01</v>
      </c>
      <c r="AS522">
        <v>0</v>
      </c>
      <c r="AT522">
        <v>90</v>
      </c>
      <c r="AU522">
        <v>46</v>
      </c>
      <c r="AV522">
        <v>1</v>
      </c>
      <c r="AW522">
        <v>1</v>
      </c>
      <c r="AZ522">
        <v>1</v>
      </c>
      <c r="BA522">
        <v>1</v>
      </c>
      <c r="BB522">
        <v>1</v>
      </c>
      <c r="BC522">
        <v>1</v>
      </c>
      <c r="BD522" t="s">
        <v>3</v>
      </c>
      <c r="BE522" t="s">
        <v>3</v>
      </c>
      <c r="BF522" t="s">
        <v>3</v>
      </c>
      <c r="BG522" t="s">
        <v>3</v>
      </c>
      <c r="BH522">
        <v>0</v>
      </c>
      <c r="BI522">
        <v>2</v>
      </c>
      <c r="BJ522" t="s">
        <v>668</v>
      </c>
      <c r="BM522">
        <v>110012</v>
      </c>
      <c r="BN522">
        <v>0</v>
      </c>
      <c r="BO522" t="s">
        <v>3</v>
      </c>
      <c r="BP522">
        <v>0</v>
      </c>
      <c r="BQ522">
        <v>3</v>
      </c>
      <c r="BR522">
        <v>0</v>
      </c>
      <c r="BS522">
        <v>1</v>
      </c>
      <c r="BT522">
        <v>1</v>
      </c>
      <c r="BU522">
        <v>1</v>
      </c>
      <c r="BV522">
        <v>1</v>
      </c>
      <c r="BW522">
        <v>1</v>
      </c>
      <c r="BX522">
        <v>1</v>
      </c>
      <c r="BY522" t="s">
        <v>3</v>
      </c>
      <c r="BZ522">
        <v>90</v>
      </c>
      <c r="CA522">
        <v>46</v>
      </c>
      <c r="CB522" t="s">
        <v>3</v>
      </c>
      <c r="CE522">
        <v>0</v>
      </c>
      <c r="CF522">
        <v>0</v>
      </c>
      <c r="CG522">
        <v>0</v>
      </c>
      <c r="CM522">
        <v>0</v>
      </c>
      <c r="CN522" t="s">
        <v>3</v>
      </c>
      <c r="CO522">
        <v>0</v>
      </c>
      <c r="CP522">
        <f>(P522+Q522+S522+R522)</f>
        <v>883.89999999999986</v>
      </c>
      <c r="CQ522">
        <f>SUMIF(SmtRes!AQ743:'SmtRes'!AQ748,"=1",SmtRes!AA743:'SmtRes'!AA748)</f>
        <v>7.32</v>
      </c>
      <c r="CR522">
        <f>SUMIF(SmtRes!AQ743:'SmtRes'!AQ748,"=1",SmtRes!AB743:'SmtRes'!AB748)</f>
        <v>641.70000000000005</v>
      </c>
      <c r="CS522">
        <f>SUMIF(SmtRes!AQ743:'SmtRes'!AQ748,"=1",SmtRes!AC743:'SmtRes'!AC748)</f>
        <v>539.69000000000005</v>
      </c>
      <c r="CT522">
        <f>SUMIF(SmtRes!AQ743:'SmtRes'!AQ748,"=1",SmtRes!AD743:'SmtRes'!AD748)</f>
        <v>1784.19</v>
      </c>
      <c r="CU522">
        <f>AG522</f>
        <v>0</v>
      </c>
      <c r="CV522">
        <f>SUMIF(SmtRes!AQ743:'SmtRes'!AQ748,"=1",SmtRes!BU743:'SmtRes'!BU748)</f>
        <v>14.120000000000001</v>
      </c>
      <c r="CW522">
        <f>SUMIF(SmtRes!AQ743:'SmtRes'!AQ748,"=1",SmtRes!BV743:'SmtRes'!BV748)</f>
        <v>0.01</v>
      </c>
      <c r="CX522">
        <f>AJ522</f>
        <v>0</v>
      </c>
      <c r="CY522">
        <f>(((S522+R522)*AT522)/100)</f>
        <v>794.93399999999997</v>
      </c>
      <c r="CZ522">
        <f>(((S522+R522)*AU522)/100)</f>
        <v>406.29959999999994</v>
      </c>
      <c r="DC522" t="s">
        <v>3</v>
      </c>
      <c r="DD522" t="s">
        <v>135</v>
      </c>
      <c r="DE522" t="s">
        <v>3</v>
      </c>
      <c r="DF522" t="s">
        <v>3</v>
      </c>
      <c r="DG522" t="s">
        <v>3</v>
      </c>
      <c r="DH522" t="s">
        <v>3</v>
      </c>
      <c r="DI522" t="s">
        <v>3</v>
      </c>
      <c r="DJ522" t="s">
        <v>3</v>
      </c>
      <c r="DK522" t="s">
        <v>3</v>
      </c>
      <c r="DL522" t="s">
        <v>3</v>
      </c>
      <c r="DM522" t="s">
        <v>3</v>
      </c>
      <c r="DN522">
        <v>0</v>
      </c>
      <c r="DO522">
        <v>0</v>
      </c>
      <c r="DP522">
        <v>1</v>
      </c>
      <c r="DQ522">
        <v>1</v>
      </c>
      <c r="DU522">
        <v>1013</v>
      </c>
      <c r="DV522" t="s">
        <v>163</v>
      </c>
      <c r="DW522" t="s">
        <v>163</v>
      </c>
      <c r="DX522">
        <v>1</v>
      </c>
      <c r="DZ522" t="s">
        <v>3</v>
      </c>
      <c r="EA522" t="s">
        <v>3</v>
      </c>
      <c r="EB522" t="s">
        <v>3</v>
      </c>
      <c r="EC522" t="s">
        <v>3</v>
      </c>
      <c r="EE522">
        <v>416980236</v>
      </c>
      <c r="EF522">
        <v>3</v>
      </c>
      <c r="EG522" t="s">
        <v>322</v>
      </c>
      <c r="EH522">
        <v>0</v>
      </c>
      <c r="EI522" t="s">
        <v>3</v>
      </c>
      <c r="EJ522">
        <v>2</v>
      </c>
      <c r="EK522">
        <v>110012</v>
      </c>
      <c r="EL522" t="s">
        <v>654</v>
      </c>
      <c r="EM522" t="s">
        <v>655</v>
      </c>
      <c r="EO522" t="s">
        <v>3</v>
      </c>
      <c r="EQ522">
        <v>512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14.12</v>
      </c>
      <c r="EX522">
        <v>0.01</v>
      </c>
      <c r="EY522">
        <v>0</v>
      </c>
      <c r="FQ522">
        <v>0</v>
      </c>
      <c r="FR522">
        <v>0</v>
      </c>
      <c r="FS522">
        <v>0</v>
      </c>
      <c r="FX522">
        <v>90</v>
      </c>
      <c r="FY522">
        <v>46</v>
      </c>
      <c r="GA522" t="s">
        <v>3</v>
      </c>
      <c r="GD522">
        <v>1</v>
      </c>
      <c r="GF522">
        <v>403141112</v>
      </c>
      <c r="GG522">
        <v>2</v>
      </c>
      <c r="GH522">
        <v>1</v>
      </c>
      <c r="GI522">
        <v>-2</v>
      </c>
      <c r="GJ522">
        <v>0</v>
      </c>
      <c r="GK522">
        <v>0</v>
      </c>
      <c r="GL522">
        <f t="shared" si="324"/>
        <v>0</v>
      </c>
      <c r="GM522">
        <f t="shared" si="325"/>
        <v>2085.13</v>
      </c>
      <c r="GN522">
        <f t="shared" si="326"/>
        <v>0</v>
      </c>
      <c r="GO522">
        <f t="shared" si="327"/>
        <v>2085.13</v>
      </c>
      <c r="GP522">
        <f t="shared" si="328"/>
        <v>0</v>
      </c>
      <c r="GR522">
        <v>0</v>
      </c>
      <c r="GS522">
        <v>0</v>
      </c>
      <c r="GT522">
        <v>0</v>
      </c>
      <c r="GU522" t="s">
        <v>3</v>
      </c>
      <c r="GV522">
        <f t="shared" si="329"/>
        <v>0</v>
      </c>
      <c r="GW522">
        <v>1</v>
      </c>
      <c r="GX522">
        <f t="shared" si="330"/>
        <v>0</v>
      </c>
      <c r="HA522">
        <v>0</v>
      </c>
      <c r="HB522">
        <v>0</v>
      </c>
      <c r="HC522">
        <f>GV522*GW522</f>
        <v>0</v>
      </c>
      <c r="HE522" t="s">
        <v>3</v>
      </c>
      <c r="HF522" t="s">
        <v>3</v>
      </c>
      <c r="HM522" t="s">
        <v>3</v>
      </c>
      <c r="HN522" t="s">
        <v>657</v>
      </c>
      <c r="HO522" t="s">
        <v>658</v>
      </c>
      <c r="HP522" t="s">
        <v>654</v>
      </c>
      <c r="HQ522" t="s">
        <v>654</v>
      </c>
      <c r="HS522">
        <v>0</v>
      </c>
      <c r="IK522">
        <v>0</v>
      </c>
    </row>
    <row r="523" spans="1:245" x14ac:dyDescent="0.2">
      <c r="A523">
        <v>17</v>
      </c>
      <c r="B523">
        <v>1</v>
      </c>
      <c r="C523">
        <f>ROW(SmtRes!A752)</f>
        <v>752</v>
      </c>
      <c r="D523">
        <f>ROW(EtalonRes!A759)</f>
        <v>759</v>
      </c>
      <c r="E523" t="s">
        <v>3</v>
      </c>
      <c r="F523" t="s">
        <v>671</v>
      </c>
      <c r="G523" t="s">
        <v>672</v>
      </c>
      <c r="H523" t="s">
        <v>32</v>
      </c>
      <c r="I523">
        <v>1</v>
      </c>
      <c r="J523">
        <v>0</v>
      </c>
      <c r="K523">
        <v>1</v>
      </c>
      <c r="O523">
        <f>ROUND(CP523,2)</f>
        <v>152.84</v>
      </c>
      <c r="P523">
        <f>SUMIF(SmtRes!AQ749:'SmtRes'!AQ752,"=1",SmtRes!DF749:'SmtRes'!DF752)</f>
        <v>0</v>
      </c>
      <c r="Q523">
        <f>SUMIF(SmtRes!AQ749:'SmtRes'!AQ752,"=1",SmtRes!DG749:'SmtRes'!DG752)</f>
        <v>0</v>
      </c>
      <c r="R523">
        <f>SUMIF(SmtRes!AQ749:'SmtRes'!AQ752,"=1",SmtRes!DH749:'SmtRes'!DH752)</f>
        <v>0</v>
      </c>
      <c r="S523">
        <f>SUMIF(SmtRes!AQ749:'SmtRes'!AQ752,"=1",SmtRes!DI749:'SmtRes'!DI752)</f>
        <v>152.84</v>
      </c>
      <c r="T523">
        <f t="shared" si="317"/>
        <v>0</v>
      </c>
      <c r="U523">
        <f>SUMIF(SmtRes!AQ749:'SmtRes'!AQ752,"=1",SmtRes!CV749:'SmtRes'!CV752)</f>
        <v>0.3</v>
      </c>
      <c r="V523">
        <f>SUMIF(SmtRes!AQ749:'SmtRes'!AQ752,"=1",SmtRes!CW749:'SmtRes'!CW752)</f>
        <v>0</v>
      </c>
      <c r="W523">
        <f t="shared" si="318"/>
        <v>0</v>
      </c>
      <c r="X523">
        <f t="shared" si="319"/>
        <v>145.19999999999999</v>
      </c>
      <c r="Y523">
        <f t="shared" si="320"/>
        <v>81.010000000000005</v>
      </c>
      <c r="AA523">
        <v>-1</v>
      </c>
      <c r="AB523">
        <f t="shared" si="321"/>
        <v>152.84399999999999</v>
      </c>
      <c r="AC523">
        <f>ROUND((0),6)</f>
        <v>0</v>
      </c>
      <c r="AD523">
        <f>ROUND((((0)-(0))+AE523),6)</f>
        <v>0</v>
      </c>
      <c r="AE523">
        <f>ROUND((0),6)</f>
        <v>0</v>
      </c>
      <c r="AF523">
        <f>ROUND((SUM(SmtRes!BT749:'SmtRes'!BT752)),6)</f>
        <v>152.84399999999999</v>
      </c>
      <c r="AG523">
        <f t="shared" si="322"/>
        <v>0</v>
      </c>
      <c r="AH523">
        <f>(SUM(SmtRes!BU749:'SmtRes'!BU752))</f>
        <v>0.3</v>
      </c>
      <c r="AI523">
        <f>(0)</f>
        <v>0</v>
      </c>
      <c r="AJ523">
        <f t="shared" si="323"/>
        <v>0</v>
      </c>
      <c r="AK523">
        <v>555.07205999999996</v>
      </c>
      <c r="AL523">
        <v>45.592060000000004</v>
      </c>
      <c r="AM523">
        <v>0</v>
      </c>
      <c r="AN523">
        <v>0</v>
      </c>
      <c r="AO523">
        <v>509.48</v>
      </c>
      <c r="AP523">
        <v>0</v>
      </c>
      <c r="AQ523">
        <v>1</v>
      </c>
      <c r="AR523">
        <v>0</v>
      </c>
      <c r="AS523">
        <v>0</v>
      </c>
      <c r="AT523">
        <v>95</v>
      </c>
      <c r="AU523">
        <v>53</v>
      </c>
      <c r="AV523">
        <v>1</v>
      </c>
      <c r="AW523">
        <v>1</v>
      </c>
      <c r="AZ523">
        <v>1</v>
      </c>
      <c r="BA523">
        <v>1</v>
      </c>
      <c r="BB523">
        <v>1</v>
      </c>
      <c r="BC523">
        <v>1</v>
      </c>
      <c r="BD523" t="s">
        <v>3</v>
      </c>
      <c r="BE523" t="s">
        <v>3</v>
      </c>
      <c r="BF523" t="s">
        <v>3</v>
      </c>
      <c r="BG523" t="s">
        <v>3</v>
      </c>
      <c r="BH523">
        <v>0</v>
      </c>
      <c r="BI523">
        <v>2</v>
      </c>
      <c r="BJ523" t="s">
        <v>673</v>
      </c>
      <c r="BM523">
        <v>110004</v>
      </c>
      <c r="BN523">
        <v>0</v>
      </c>
      <c r="BO523" t="s">
        <v>3</v>
      </c>
      <c r="BP523">
        <v>0</v>
      </c>
      <c r="BQ523">
        <v>3</v>
      </c>
      <c r="BR523">
        <v>0</v>
      </c>
      <c r="BS523">
        <v>1</v>
      </c>
      <c r="BT523">
        <v>1</v>
      </c>
      <c r="BU523">
        <v>1</v>
      </c>
      <c r="BV523">
        <v>1</v>
      </c>
      <c r="BW523">
        <v>1</v>
      </c>
      <c r="BX523">
        <v>1</v>
      </c>
      <c r="BY523" t="s">
        <v>3</v>
      </c>
      <c r="BZ523">
        <v>95</v>
      </c>
      <c r="CA523">
        <v>53</v>
      </c>
      <c r="CB523" t="s">
        <v>3</v>
      </c>
      <c r="CE523">
        <v>0</v>
      </c>
      <c r="CF523">
        <v>0</v>
      </c>
      <c r="CG523">
        <v>0</v>
      </c>
      <c r="CM523">
        <v>0</v>
      </c>
      <c r="CN523" t="s">
        <v>320</v>
      </c>
      <c r="CO523">
        <v>0</v>
      </c>
      <c r="CP523">
        <f>(P523+Q523+S523+R523)</f>
        <v>152.84</v>
      </c>
      <c r="CQ523">
        <f>SUMIF(SmtRes!AQ749:'SmtRes'!AQ752,"=1",SmtRes!AA749:'SmtRes'!AA752)</f>
        <v>19746.52</v>
      </c>
      <c r="CR523">
        <f>SUMIF(SmtRes!AQ749:'SmtRes'!AQ752,"=1",SmtRes!AB749:'SmtRes'!AB752)</f>
        <v>0</v>
      </c>
      <c r="CS523">
        <f>SUMIF(SmtRes!AQ749:'SmtRes'!AQ752,"=1",SmtRes!AC749:'SmtRes'!AC752)</f>
        <v>0</v>
      </c>
      <c r="CT523">
        <f>SUMIF(SmtRes!AQ749:'SmtRes'!AQ752,"=1",SmtRes!AD749:'SmtRes'!AD752)</f>
        <v>509.48</v>
      </c>
      <c r="CU523">
        <f>AG523</f>
        <v>0</v>
      </c>
      <c r="CV523">
        <f>SUMIF(SmtRes!AQ749:'SmtRes'!AQ752,"=1",SmtRes!BU749:'SmtRes'!BU752)</f>
        <v>0.3</v>
      </c>
      <c r="CW523">
        <f>SUMIF(SmtRes!AQ749:'SmtRes'!AQ752,"=1",SmtRes!BV749:'SmtRes'!BV752)</f>
        <v>0</v>
      </c>
      <c r="CX523">
        <f>AJ523</f>
        <v>0</v>
      </c>
      <c r="CY523">
        <f>(((S523+R523)*AT523)/100)</f>
        <v>145.19800000000001</v>
      </c>
      <c r="CZ523">
        <f>(((S523+R523)*AU523)/100)</f>
        <v>81.005200000000002</v>
      </c>
      <c r="DB523">
        <v>11</v>
      </c>
      <c r="DC523" t="s">
        <v>3</v>
      </c>
      <c r="DD523" t="s">
        <v>98</v>
      </c>
      <c r="DE523" t="s">
        <v>321</v>
      </c>
      <c r="DF523" t="s">
        <v>321</v>
      </c>
      <c r="DG523" t="s">
        <v>321</v>
      </c>
      <c r="DH523" t="s">
        <v>3</v>
      </c>
      <c r="DI523" t="s">
        <v>321</v>
      </c>
      <c r="DJ523" t="s">
        <v>321</v>
      </c>
      <c r="DK523" t="s">
        <v>3</v>
      </c>
      <c r="DL523" t="s">
        <v>3</v>
      </c>
      <c r="DM523" t="s">
        <v>3</v>
      </c>
      <c r="DN523">
        <v>0</v>
      </c>
      <c r="DO523">
        <v>0</v>
      </c>
      <c r="DP523">
        <v>1</v>
      </c>
      <c r="DQ523">
        <v>1</v>
      </c>
      <c r="DU523">
        <v>1013</v>
      </c>
      <c r="DV523" t="s">
        <v>32</v>
      </c>
      <c r="DW523" t="s">
        <v>32</v>
      </c>
      <c r="DX523">
        <v>1</v>
      </c>
      <c r="DZ523" t="s">
        <v>3</v>
      </c>
      <c r="EA523" t="s">
        <v>3</v>
      </c>
      <c r="EB523" t="s">
        <v>3</v>
      </c>
      <c r="EC523" t="s">
        <v>3</v>
      </c>
      <c r="EE523">
        <v>416979909</v>
      </c>
      <c r="EF523">
        <v>3</v>
      </c>
      <c r="EG523" t="s">
        <v>322</v>
      </c>
      <c r="EH523">
        <v>0</v>
      </c>
      <c r="EI523" t="s">
        <v>3</v>
      </c>
      <c r="EJ523">
        <v>2</v>
      </c>
      <c r="EK523">
        <v>110004</v>
      </c>
      <c r="EL523" t="s">
        <v>674</v>
      </c>
      <c r="EM523" t="s">
        <v>655</v>
      </c>
      <c r="EO523" t="s">
        <v>325</v>
      </c>
      <c r="EQ523">
        <v>1536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1</v>
      </c>
      <c r="EX523">
        <v>0</v>
      </c>
      <c r="EY523">
        <v>0</v>
      </c>
      <c r="FQ523">
        <v>0</v>
      </c>
      <c r="FR523">
        <v>0</v>
      </c>
      <c r="FS523">
        <v>0</v>
      </c>
      <c r="FX523">
        <v>95</v>
      </c>
      <c r="FY523">
        <v>53</v>
      </c>
      <c r="GA523" t="s">
        <v>3</v>
      </c>
      <c r="GD523">
        <v>1</v>
      </c>
      <c r="GF523">
        <v>-1128592851</v>
      </c>
      <c r="GG523">
        <v>2</v>
      </c>
      <c r="GH523">
        <v>1</v>
      </c>
      <c r="GI523">
        <v>-2</v>
      </c>
      <c r="GJ523">
        <v>0</v>
      </c>
      <c r="GK523">
        <v>0</v>
      </c>
      <c r="GL523">
        <f t="shared" si="324"/>
        <v>0</v>
      </c>
      <c r="GM523">
        <f t="shared" si="325"/>
        <v>379.05</v>
      </c>
      <c r="GN523">
        <f t="shared" si="326"/>
        <v>0</v>
      </c>
      <c r="GO523">
        <f t="shared" si="327"/>
        <v>379.05</v>
      </c>
      <c r="GP523">
        <f t="shared" si="328"/>
        <v>0</v>
      </c>
      <c r="GR523">
        <v>0</v>
      </c>
      <c r="GS523">
        <v>0</v>
      </c>
      <c r="GT523">
        <v>0</v>
      </c>
      <c r="GU523" t="s">
        <v>3</v>
      </c>
      <c r="GV523">
        <f t="shared" si="329"/>
        <v>0</v>
      </c>
      <c r="GW523">
        <v>1</v>
      </c>
      <c r="GX523">
        <f t="shared" si="330"/>
        <v>0</v>
      </c>
      <c r="HA523">
        <v>0</v>
      </c>
      <c r="HB523">
        <v>0</v>
      </c>
      <c r="HC523">
        <f>GV523*GW523</f>
        <v>0</v>
      </c>
      <c r="HE523" t="s">
        <v>3</v>
      </c>
      <c r="HF523" t="s">
        <v>3</v>
      </c>
      <c r="HM523" t="s">
        <v>3</v>
      </c>
      <c r="HN523" t="s">
        <v>675</v>
      </c>
      <c r="HO523" t="s">
        <v>676</v>
      </c>
      <c r="HP523" t="s">
        <v>674</v>
      </c>
      <c r="HQ523" t="s">
        <v>674</v>
      </c>
      <c r="HS523">
        <v>0</v>
      </c>
      <c r="IK523">
        <v>0</v>
      </c>
    </row>
    <row r="524" spans="1:245" x14ac:dyDescent="0.2">
      <c r="A524">
        <v>18</v>
      </c>
      <c r="B524">
        <v>1</v>
      </c>
      <c r="C524">
        <v>752</v>
      </c>
      <c r="E524" t="s">
        <v>3</v>
      </c>
      <c r="F524" t="s">
        <v>633</v>
      </c>
      <c r="G524" t="s">
        <v>634</v>
      </c>
      <c r="H524" t="s">
        <v>635</v>
      </c>
      <c r="I524">
        <f>J524</f>
        <v>2</v>
      </c>
      <c r="J524">
        <v>2</v>
      </c>
      <c r="K524">
        <v>2</v>
      </c>
      <c r="O524">
        <f>ROUND(P524,2)</f>
        <v>10.19</v>
      </c>
      <c r="P524">
        <f>ROUND(ROUND(ROUND(SUMIF(SmtRes!AQ749:'SmtRes'!AQ752,"=1",SmtRes!CU749:'SmtRes'!CU752),2),2)*I524/100,2)</f>
        <v>10.19</v>
      </c>
      <c r="Q524">
        <f>ROUND(CR524*I524,2)</f>
        <v>0</v>
      </c>
      <c r="R524">
        <f>ROUND(CS524*I524,2)</f>
        <v>0</v>
      </c>
      <c r="S524">
        <f>ROUND(CT524*I524,2)</f>
        <v>0</v>
      </c>
      <c r="T524">
        <f t="shared" si="317"/>
        <v>0</v>
      </c>
      <c r="U524">
        <f>ROUND(CV524*I524,7)</f>
        <v>0</v>
      </c>
      <c r="V524">
        <f>ROUND(CW524*I524,7)</f>
        <v>0</v>
      </c>
      <c r="W524">
        <f t="shared" si="318"/>
        <v>0</v>
      </c>
      <c r="X524">
        <f t="shared" si="319"/>
        <v>0</v>
      </c>
      <c r="Y524">
        <f t="shared" si="320"/>
        <v>0</v>
      </c>
      <c r="AA524">
        <v>-1</v>
      </c>
      <c r="AB524">
        <f t="shared" si="321"/>
        <v>0</v>
      </c>
      <c r="AC524">
        <f>ROUND((ES524),6)</f>
        <v>0</v>
      </c>
      <c r="AD524">
        <f>ROUND((((ET524)-(EU524))+AE524),6)</f>
        <v>0</v>
      </c>
      <c r="AE524">
        <f>ROUND((EU524),6)</f>
        <v>0</v>
      </c>
      <c r="AF524">
        <f>ROUND((EV524),6)</f>
        <v>0</v>
      </c>
      <c r="AG524">
        <f t="shared" si="322"/>
        <v>0</v>
      </c>
      <c r="AH524">
        <f>(EW524)</f>
        <v>0</v>
      </c>
      <c r="AI524">
        <f>(EX524)</f>
        <v>0</v>
      </c>
      <c r="AJ524">
        <f t="shared" si="323"/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95</v>
      </c>
      <c r="AU524">
        <v>53</v>
      </c>
      <c r="AV524">
        <v>1</v>
      </c>
      <c r="AW524">
        <v>1</v>
      </c>
      <c r="AZ524">
        <v>1</v>
      </c>
      <c r="BA524">
        <v>1</v>
      </c>
      <c r="BB524">
        <v>1</v>
      </c>
      <c r="BC524">
        <v>1</v>
      </c>
      <c r="BD524" t="s">
        <v>3</v>
      </c>
      <c r="BE524" t="s">
        <v>3</v>
      </c>
      <c r="BF524" t="s">
        <v>3</v>
      </c>
      <c r="BG524" t="s">
        <v>3</v>
      </c>
      <c r="BH524">
        <v>3</v>
      </c>
      <c r="BI524">
        <v>2</v>
      </c>
      <c r="BJ524" t="s">
        <v>3</v>
      </c>
      <c r="BM524">
        <v>110004</v>
      </c>
      <c r="BN524">
        <v>0</v>
      </c>
      <c r="BO524" t="s">
        <v>3</v>
      </c>
      <c r="BP524">
        <v>0</v>
      </c>
      <c r="BQ524">
        <v>3</v>
      </c>
      <c r="BR524">
        <v>0</v>
      </c>
      <c r="BS524">
        <v>1</v>
      </c>
      <c r="BT524">
        <v>1</v>
      </c>
      <c r="BU524">
        <v>1</v>
      </c>
      <c r="BV524">
        <v>1</v>
      </c>
      <c r="BW524">
        <v>1</v>
      </c>
      <c r="BX524">
        <v>1</v>
      </c>
      <c r="BY524" t="s">
        <v>3</v>
      </c>
      <c r="BZ524">
        <v>95</v>
      </c>
      <c r="CA524">
        <v>53</v>
      </c>
      <c r="CB524" t="s">
        <v>3</v>
      </c>
      <c r="CE524">
        <v>0</v>
      </c>
      <c r="CF524">
        <v>0</v>
      </c>
      <c r="CG524">
        <v>0</v>
      </c>
      <c r="CM524">
        <v>0</v>
      </c>
      <c r="CN524" t="s">
        <v>3</v>
      </c>
      <c r="CO524">
        <v>0</v>
      </c>
      <c r="CP524">
        <f>0</f>
        <v>0</v>
      </c>
      <c r="CQ524">
        <f>0</f>
        <v>0</v>
      </c>
      <c r="CR524">
        <f>0</f>
        <v>0</v>
      </c>
      <c r="CS524">
        <f>0</f>
        <v>0</v>
      </c>
      <c r="CT524">
        <f>0</f>
        <v>0</v>
      </c>
      <c r="CU524">
        <f>0</f>
        <v>0</v>
      </c>
      <c r="CV524">
        <f>0</f>
        <v>0</v>
      </c>
      <c r="CW524">
        <f>0</f>
        <v>0</v>
      </c>
      <c r="CX524">
        <f>0</f>
        <v>0</v>
      </c>
      <c r="CY524">
        <f>0</f>
        <v>0</v>
      </c>
      <c r="CZ524">
        <f>0</f>
        <v>0</v>
      </c>
      <c r="DC524" t="s">
        <v>3</v>
      </c>
      <c r="DD524" t="s">
        <v>3</v>
      </c>
      <c r="DE524" t="s">
        <v>3</v>
      </c>
      <c r="DF524" t="s">
        <v>3</v>
      </c>
      <c r="DG524" t="s">
        <v>3</v>
      </c>
      <c r="DH524" t="s">
        <v>3</v>
      </c>
      <c r="DI524" t="s">
        <v>3</v>
      </c>
      <c r="DJ524" t="s">
        <v>3</v>
      </c>
      <c r="DK524" t="s">
        <v>3</v>
      </c>
      <c r="DL524" t="s">
        <v>3</v>
      </c>
      <c r="DM524" t="s">
        <v>3</v>
      </c>
      <c r="DN524">
        <v>0</v>
      </c>
      <c r="DO524">
        <v>0</v>
      </c>
      <c r="DP524">
        <v>1</v>
      </c>
      <c r="DQ524">
        <v>1</v>
      </c>
      <c r="DU524">
        <v>1013</v>
      </c>
      <c r="DV524" t="s">
        <v>635</v>
      </c>
      <c r="DW524" t="s">
        <v>635</v>
      </c>
      <c r="DX524">
        <v>1</v>
      </c>
      <c r="DZ524" t="s">
        <v>3</v>
      </c>
      <c r="EA524" t="s">
        <v>3</v>
      </c>
      <c r="EB524" t="s">
        <v>3</v>
      </c>
      <c r="EC524" t="s">
        <v>3</v>
      </c>
      <c r="EE524">
        <v>416979909</v>
      </c>
      <c r="EF524">
        <v>3</v>
      </c>
      <c r="EG524" t="s">
        <v>322</v>
      </c>
      <c r="EH524">
        <v>0</v>
      </c>
      <c r="EI524" t="s">
        <v>3</v>
      </c>
      <c r="EJ524">
        <v>2</v>
      </c>
      <c r="EK524">
        <v>110004</v>
      </c>
      <c r="EL524" t="s">
        <v>674</v>
      </c>
      <c r="EM524" t="s">
        <v>655</v>
      </c>
      <c r="EO524" t="s">
        <v>3</v>
      </c>
      <c r="EQ524">
        <v>1536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FQ524">
        <v>0</v>
      </c>
      <c r="FR524">
        <v>0</v>
      </c>
      <c r="FS524">
        <v>0</v>
      </c>
      <c r="FX524">
        <v>95</v>
      </c>
      <c r="FY524">
        <v>53</v>
      </c>
      <c r="GA524" t="s">
        <v>3</v>
      </c>
      <c r="GD524">
        <v>1</v>
      </c>
      <c r="GF524">
        <v>274903907</v>
      </c>
      <c r="GG524">
        <v>2</v>
      </c>
      <c r="GH524">
        <v>1</v>
      </c>
      <c r="GI524">
        <v>-2</v>
      </c>
      <c r="GJ524">
        <v>0</v>
      </c>
      <c r="GK524">
        <v>0</v>
      </c>
      <c r="GL524">
        <f t="shared" si="324"/>
        <v>0</v>
      </c>
      <c r="GM524">
        <f t="shared" si="325"/>
        <v>10.19</v>
      </c>
      <c r="GN524">
        <f t="shared" si="326"/>
        <v>0</v>
      </c>
      <c r="GO524">
        <f t="shared" si="327"/>
        <v>10.19</v>
      </c>
      <c r="GP524">
        <f t="shared" si="328"/>
        <v>0</v>
      </c>
      <c r="GR524">
        <v>0</v>
      </c>
      <c r="GS524">
        <v>0</v>
      </c>
      <c r="GT524">
        <v>0</v>
      </c>
      <c r="GU524" t="s">
        <v>3</v>
      </c>
      <c r="GV524">
        <f t="shared" si="329"/>
        <v>0</v>
      </c>
      <c r="GW524">
        <v>1</v>
      </c>
      <c r="GX524">
        <f t="shared" si="330"/>
        <v>0</v>
      </c>
      <c r="HA524">
        <v>0</v>
      </c>
      <c r="HB524">
        <v>0</v>
      </c>
      <c r="HC524">
        <f>0</f>
        <v>0</v>
      </c>
      <c r="HE524" t="s">
        <v>3</v>
      </c>
      <c r="HF524" t="s">
        <v>3</v>
      </c>
      <c r="HM524" t="s">
        <v>3</v>
      </c>
      <c r="HN524" t="s">
        <v>675</v>
      </c>
      <c r="HO524" t="s">
        <v>676</v>
      </c>
      <c r="HP524" t="s">
        <v>674</v>
      </c>
      <c r="HQ524" t="s">
        <v>674</v>
      </c>
      <c r="HS524">
        <v>0</v>
      </c>
      <c r="IK524">
        <v>0</v>
      </c>
    </row>
    <row r="525" spans="1:245" x14ac:dyDescent="0.2">
      <c r="A525">
        <v>17</v>
      </c>
      <c r="B525">
        <v>1</v>
      </c>
      <c r="C525">
        <f>ROW(SmtRes!A756)</f>
        <v>756</v>
      </c>
      <c r="D525">
        <f>ROW(EtalonRes!A763)</f>
        <v>763</v>
      </c>
      <c r="E525" t="s">
        <v>3</v>
      </c>
      <c r="F525" t="s">
        <v>671</v>
      </c>
      <c r="G525" t="s">
        <v>677</v>
      </c>
      <c r="H525" t="s">
        <v>32</v>
      </c>
      <c r="I525">
        <v>1</v>
      </c>
      <c r="J525">
        <v>0</v>
      </c>
      <c r="K525">
        <v>1</v>
      </c>
      <c r="O525">
        <f>ROUND(CP525,2)</f>
        <v>509.48</v>
      </c>
      <c r="P525">
        <f>SUMIF(SmtRes!AQ753:'SmtRes'!AQ756,"=1",SmtRes!DF753:'SmtRes'!DF756)</f>
        <v>0</v>
      </c>
      <c r="Q525">
        <f>SUMIF(SmtRes!AQ753:'SmtRes'!AQ756,"=1",SmtRes!DG753:'SmtRes'!DG756)</f>
        <v>0</v>
      </c>
      <c r="R525">
        <f>SUMIF(SmtRes!AQ753:'SmtRes'!AQ756,"=1",SmtRes!DH753:'SmtRes'!DH756)</f>
        <v>0</v>
      </c>
      <c r="S525">
        <f>SUMIF(SmtRes!AQ753:'SmtRes'!AQ756,"=1",SmtRes!DI753:'SmtRes'!DI756)</f>
        <v>509.48</v>
      </c>
      <c r="T525">
        <f t="shared" si="317"/>
        <v>0</v>
      </c>
      <c r="U525">
        <f>SUMIF(SmtRes!AQ753:'SmtRes'!AQ756,"=1",SmtRes!CV753:'SmtRes'!CV756)</f>
        <v>1</v>
      </c>
      <c r="V525">
        <f>SUMIF(SmtRes!AQ753:'SmtRes'!AQ756,"=1",SmtRes!CW753:'SmtRes'!CW756)</f>
        <v>0</v>
      </c>
      <c r="W525">
        <f t="shared" si="318"/>
        <v>0</v>
      </c>
      <c r="X525">
        <f t="shared" si="319"/>
        <v>484.01</v>
      </c>
      <c r="Y525">
        <f t="shared" si="320"/>
        <v>270.02</v>
      </c>
      <c r="AA525">
        <v>-1</v>
      </c>
      <c r="AB525">
        <f t="shared" si="321"/>
        <v>509.48</v>
      </c>
      <c r="AC525">
        <f>ROUND((0),6)</f>
        <v>0</v>
      </c>
      <c r="AD525">
        <f>ROUND((((0)-(0))+AE525),6)</f>
        <v>0</v>
      </c>
      <c r="AE525">
        <f>ROUND((0),6)</f>
        <v>0</v>
      </c>
      <c r="AF525">
        <f>ROUND((SUM(SmtRes!BT753:'SmtRes'!BT756)),6)</f>
        <v>509.48</v>
      </c>
      <c r="AG525">
        <f t="shared" si="322"/>
        <v>0</v>
      </c>
      <c r="AH525">
        <f>(SUM(SmtRes!BU753:'SmtRes'!BU756))</f>
        <v>1</v>
      </c>
      <c r="AI525">
        <f>(0)</f>
        <v>0</v>
      </c>
      <c r="AJ525">
        <f t="shared" si="323"/>
        <v>0</v>
      </c>
      <c r="AK525">
        <v>555.07205999999996</v>
      </c>
      <c r="AL525">
        <v>45.592060000000004</v>
      </c>
      <c r="AM525">
        <v>0</v>
      </c>
      <c r="AN525">
        <v>0</v>
      </c>
      <c r="AO525">
        <v>509.48</v>
      </c>
      <c r="AP525">
        <v>0</v>
      </c>
      <c r="AQ525">
        <v>1</v>
      </c>
      <c r="AR525">
        <v>0</v>
      </c>
      <c r="AS525">
        <v>0</v>
      </c>
      <c r="AT525">
        <v>95</v>
      </c>
      <c r="AU525">
        <v>53</v>
      </c>
      <c r="AV525">
        <v>1</v>
      </c>
      <c r="AW525">
        <v>1</v>
      </c>
      <c r="AZ525">
        <v>1</v>
      </c>
      <c r="BA525">
        <v>1</v>
      </c>
      <c r="BB525">
        <v>1</v>
      </c>
      <c r="BC525">
        <v>1</v>
      </c>
      <c r="BD525" t="s">
        <v>3</v>
      </c>
      <c r="BE525" t="s">
        <v>3</v>
      </c>
      <c r="BF525" t="s">
        <v>3</v>
      </c>
      <c r="BG525" t="s">
        <v>3</v>
      </c>
      <c r="BH525">
        <v>0</v>
      </c>
      <c r="BI525">
        <v>2</v>
      </c>
      <c r="BJ525" t="s">
        <v>673</v>
      </c>
      <c r="BM525">
        <v>110004</v>
      </c>
      <c r="BN525">
        <v>0</v>
      </c>
      <c r="BO525" t="s">
        <v>3</v>
      </c>
      <c r="BP525">
        <v>0</v>
      </c>
      <c r="BQ525">
        <v>3</v>
      </c>
      <c r="BR525">
        <v>0</v>
      </c>
      <c r="BS525">
        <v>1</v>
      </c>
      <c r="BT525">
        <v>1</v>
      </c>
      <c r="BU525">
        <v>1</v>
      </c>
      <c r="BV525">
        <v>1</v>
      </c>
      <c r="BW525">
        <v>1</v>
      </c>
      <c r="BX525">
        <v>1</v>
      </c>
      <c r="BY525" t="s">
        <v>3</v>
      </c>
      <c r="BZ525">
        <v>95</v>
      </c>
      <c r="CA525">
        <v>53</v>
      </c>
      <c r="CB525" t="s">
        <v>3</v>
      </c>
      <c r="CE525">
        <v>0</v>
      </c>
      <c r="CF525">
        <v>0</v>
      </c>
      <c r="CG525">
        <v>0</v>
      </c>
      <c r="CM525">
        <v>0</v>
      </c>
      <c r="CN525" t="s">
        <v>3</v>
      </c>
      <c r="CO525">
        <v>0</v>
      </c>
      <c r="CP525">
        <f>(P525+Q525+S525+R525)</f>
        <v>509.48</v>
      </c>
      <c r="CQ525">
        <f>SUMIF(SmtRes!AQ753:'SmtRes'!AQ756,"=1",SmtRes!AA753:'SmtRes'!AA756)</f>
        <v>19746.52</v>
      </c>
      <c r="CR525">
        <f>SUMIF(SmtRes!AQ753:'SmtRes'!AQ756,"=1",SmtRes!AB753:'SmtRes'!AB756)</f>
        <v>0</v>
      </c>
      <c r="CS525">
        <f>SUMIF(SmtRes!AQ753:'SmtRes'!AQ756,"=1",SmtRes!AC753:'SmtRes'!AC756)</f>
        <v>0</v>
      </c>
      <c r="CT525">
        <f>SUMIF(SmtRes!AQ753:'SmtRes'!AQ756,"=1",SmtRes!AD753:'SmtRes'!AD756)</f>
        <v>509.48</v>
      </c>
      <c r="CU525">
        <f>AG525</f>
        <v>0</v>
      </c>
      <c r="CV525">
        <f>SUMIF(SmtRes!AQ753:'SmtRes'!AQ756,"=1",SmtRes!BU753:'SmtRes'!BU756)</f>
        <v>1</v>
      </c>
      <c r="CW525">
        <f>SUMIF(SmtRes!AQ753:'SmtRes'!AQ756,"=1",SmtRes!BV753:'SmtRes'!BV756)</f>
        <v>0</v>
      </c>
      <c r="CX525">
        <f>AJ525</f>
        <v>0</v>
      </c>
      <c r="CY525">
        <f>(((S525+R525)*AT525)/100)</f>
        <v>484.00599999999997</v>
      </c>
      <c r="CZ525">
        <f>(((S525+R525)*AU525)/100)</f>
        <v>270.02440000000001</v>
      </c>
      <c r="DC525" t="s">
        <v>3</v>
      </c>
      <c r="DD525" t="s">
        <v>135</v>
      </c>
      <c r="DE525" t="s">
        <v>3</v>
      </c>
      <c r="DF525" t="s">
        <v>3</v>
      </c>
      <c r="DG525" t="s">
        <v>3</v>
      </c>
      <c r="DH525" t="s">
        <v>3</v>
      </c>
      <c r="DI525" t="s">
        <v>3</v>
      </c>
      <c r="DJ525" t="s">
        <v>3</v>
      </c>
      <c r="DK525" t="s">
        <v>3</v>
      </c>
      <c r="DL525" t="s">
        <v>3</v>
      </c>
      <c r="DM525" t="s">
        <v>3</v>
      </c>
      <c r="DN525">
        <v>0</v>
      </c>
      <c r="DO525">
        <v>0</v>
      </c>
      <c r="DP525">
        <v>1</v>
      </c>
      <c r="DQ525">
        <v>1</v>
      </c>
      <c r="DU525">
        <v>1013</v>
      </c>
      <c r="DV525" t="s">
        <v>32</v>
      </c>
      <c r="DW525" t="s">
        <v>32</v>
      </c>
      <c r="DX525">
        <v>1</v>
      </c>
      <c r="DZ525" t="s">
        <v>3</v>
      </c>
      <c r="EA525" t="s">
        <v>3</v>
      </c>
      <c r="EB525" t="s">
        <v>3</v>
      </c>
      <c r="EC525" t="s">
        <v>3</v>
      </c>
      <c r="EE525">
        <v>416979909</v>
      </c>
      <c r="EF525">
        <v>3</v>
      </c>
      <c r="EG525" t="s">
        <v>322</v>
      </c>
      <c r="EH525">
        <v>0</v>
      </c>
      <c r="EI525" t="s">
        <v>3</v>
      </c>
      <c r="EJ525">
        <v>2</v>
      </c>
      <c r="EK525">
        <v>110004</v>
      </c>
      <c r="EL525" t="s">
        <v>674</v>
      </c>
      <c r="EM525" t="s">
        <v>655</v>
      </c>
      <c r="EO525" t="s">
        <v>3</v>
      </c>
      <c r="EQ525">
        <v>1024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1</v>
      </c>
      <c r="EX525">
        <v>0</v>
      </c>
      <c r="EY525">
        <v>0</v>
      </c>
      <c r="FQ525">
        <v>0</v>
      </c>
      <c r="FR525">
        <v>0</v>
      </c>
      <c r="FS525">
        <v>0</v>
      </c>
      <c r="FX525">
        <v>95</v>
      </c>
      <c r="FY525">
        <v>53</v>
      </c>
      <c r="GA525" t="s">
        <v>3</v>
      </c>
      <c r="GD525">
        <v>1</v>
      </c>
      <c r="GF525">
        <v>143431252</v>
      </c>
      <c r="GG525">
        <v>2</v>
      </c>
      <c r="GH525">
        <v>1</v>
      </c>
      <c r="GI525">
        <v>-2</v>
      </c>
      <c r="GJ525">
        <v>0</v>
      </c>
      <c r="GK525">
        <v>0</v>
      </c>
      <c r="GL525">
        <f t="shared" si="324"/>
        <v>0</v>
      </c>
      <c r="GM525">
        <f t="shared" si="325"/>
        <v>1263.51</v>
      </c>
      <c r="GN525">
        <f t="shared" si="326"/>
        <v>0</v>
      </c>
      <c r="GO525">
        <f t="shared" si="327"/>
        <v>1263.51</v>
      </c>
      <c r="GP525">
        <f t="shared" si="328"/>
        <v>0</v>
      </c>
      <c r="GR525">
        <v>0</v>
      </c>
      <c r="GS525">
        <v>0</v>
      </c>
      <c r="GT525">
        <v>0</v>
      </c>
      <c r="GU525" t="s">
        <v>3</v>
      </c>
      <c r="GV525">
        <f t="shared" si="329"/>
        <v>0</v>
      </c>
      <c r="GW525">
        <v>1</v>
      </c>
      <c r="GX525">
        <f t="shared" si="330"/>
        <v>0</v>
      </c>
      <c r="HA525">
        <v>0</v>
      </c>
      <c r="HB525">
        <v>0</v>
      </c>
      <c r="HC525">
        <f>GV525*GW525</f>
        <v>0</v>
      </c>
      <c r="HE525" t="s">
        <v>3</v>
      </c>
      <c r="HF525" t="s">
        <v>3</v>
      </c>
      <c r="HM525" t="s">
        <v>3</v>
      </c>
      <c r="HN525" t="s">
        <v>675</v>
      </c>
      <c r="HO525" t="s">
        <v>676</v>
      </c>
      <c r="HP525" t="s">
        <v>674</v>
      </c>
      <c r="HQ525" t="s">
        <v>674</v>
      </c>
      <c r="HS525">
        <v>0</v>
      </c>
      <c r="IK525">
        <v>0</v>
      </c>
    </row>
    <row r="526" spans="1:245" x14ac:dyDescent="0.2">
      <c r="A526">
        <v>18</v>
      </c>
      <c r="B526">
        <v>1</v>
      </c>
      <c r="C526">
        <v>756</v>
      </c>
      <c r="E526" t="s">
        <v>3</v>
      </c>
      <c r="F526" t="s">
        <v>633</v>
      </c>
      <c r="G526" t="s">
        <v>634</v>
      </c>
      <c r="H526" t="s">
        <v>635</v>
      </c>
      <c r="I526">
        <f>J526</f>
        <v>2</v>
      </c>
      <c r="J526">
        <v>2</v>
      </c>
      <c r="K526">
        <v>2</v>
      </c>
      <c r="O526">
        <f>ROUND(P526,2)</f>
        <v>10.19</v>
      </c>
      <c r="P526">
        <f>ROUND(ROUND(ROUND(SUMIF(SmtRes!AQ753:'SmtRes'!AQ756,"=1",SmtRes!CU753:'SmtRes'!CU756),2),2)*I526/100,2)</f>
        <v>10.19</v>
      </c>
      <c r="Q526">
        <f>ROUND(CR526*I526,2)</f>
        <v>0</v>
      </c>
      <c r="R526">
        <f>ROUND(CS526*I526,2)</f>
        <v>0</v>
      </c>
      <c r="S526">
        <f>ROUND(CT526*I526,2)</f>
        <v>0</v>
      </c>
      <c r="T526">
        <f t="shared" si="317"/>
        <v>0</v>
      </c>
      <c r="U526">
        <f>ROUND(CV526*I526,7)</f>
        <v>0</v>
      </c>
      <c r="V526">
        <f>ROUND(CW526*I526,7)</f>
        <v>0</v>
      </c>
      <c r="W526">
        <f t="shared" si="318"/>
        <v>0</v>
      </c>
      <c r="X526">
        <f t="shared" si="319"/>
        <v>0</v>
      </c>
      <c r="Y526">
        <f t="shared" si="320"/>
        <v>0</v>
      </c>
      <c r="AA526">
        <v>-1</v>
      </c>
      <c r="AB526">
        <f t="shared" si="321"/>
        <v>0</v>
      </c>
      <c r="AC526">
        <f>ROUND((ES526),6)</f>
        <v>0</v>
      </c>
      <c r="AD526">
        <f>ROUND((((ET526)-(EU526))+AE526),6)</f>
        <v>0</v>
      </c>
      <c r="AE526">
        <f>ROUND((EU526),6)</f>
        <v>0</v>
      </c>
      <c r="AF526">
        <f>ROUND((EV526),6)</f>
        <v>0</v>
      </c>
      <c r="AG526">
        <f t="shared" si="322"/>
        <v>0</v>
      </c>
      <c r="AH526">
        <f>(EW526)</f>
        <v>0</v>
      </c>
      <c r="AI526">
        <f>(EX526)</f>
        <v>0</v>
      </c>
      <c r="AJ526">
        <f t="shared" si="323"/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95</v>
      </c>
      <c r="AU526">
        <v>53</v>
      </c>
      <c r="AV526">
        <v>1</v>
      </c>
      <c r="AW526">
        <v>1</v>
      </c>
      <c r="AZ526">
        <v>1</v>
      </c>
      <c r="BA526">
        <v>1</v>
      </c>
      <c r="BB526">
        <v>1</v>
      </c>
      <c r="BC526">
        <v>1</v>
      </c>
      <c r="BD526" t="s">
        <v>3</v>
      </c>
      <c r="BE526" t="s">
        <v>3</v>
      </c>
      <c r="BF526" t="s">
        <v>3</v>
      </c>
      <c r="BG526" t="s">
        <v>3</v>
      </c>
      <c r="BH526">
        <v>3</v>
      </c>
      <c r="BI526">
        <v>2</v>
      </c>
      <c r="BJ526" t="s">
        <v>3</v>
      </c>
      <c r="BM526">
        <v>110004</v>
      </c>
      <c r="BN526">
        <v>0</v>
      </c>
      <c r="BO526" t="s">
        <v>3</v>
      </c>
      <c r="BP526">
        <v>0</v>
      </c>
      <c r="BQ526">
        <v>3</v>
      </c>
      <c r="BR526">
        <v>0</v>
      </c>
      <c r="BS526">
        <v>1</v>
      </c>
      <c r="BT526">
        <v>1</v>
      </c>
      <c r="BU526">
        <v>1</v>
      </c>
      <c r="BV526">
        <v>1</v>
      </c>
      <c r="BW526">
        <v>1</v>
      </c>
      <c r="BX526">
        <v>1</v>
      </c>
      <c r="BY526" t="s">
        <v>3</v>
      </c>
      <c r="BZ526">
        <v>95</v>
      </c>
      <c r="CA526">
        <v>53</v>
      </c>
      <c r="CB526" t="s">
        <v>3</v>
      </c>
      <c r="CE526">
        <v>0</v>
      </c>
      <c r="CF526">
        <v>0</v>
      </c>
      <c r="CG526">
        <v>0</v>
      </c>
      <c r="CM526">
        <v>0</v>
      </c>
      <c r="CN526" t="s">
        <v>3</v>
      </c>
      <c r="CO526">
        <v>0</v>
      </c>
      <c r="CP526">
        <f>0</f>
        <v>0</v>
      </c>
      <c r="CQ526">
        <f>0</f>
        <v>0</v>
      </c>
      <c r="CR526">
        <f>0</f>
        <v>0</v>
      </c>
      <c r="CS526">
        <f>0</f>
        <v>0</v>
      </c>
      <c r="CT526">
        <f>0</f>
        <v>0</v>
      </c>
      <c r="CU526">
        <f>0</f>
        <v>0</v>
      </c>
      <c r="CV526">
        <f>0</f>
        <v>0</v>
      </c>
      <c r="CW526">
        <f>0</f>
        <v>0</v>
      </c>
      <c r="CX526">
        <f>0</f>
        <v>0</v>
      </c>
      <c r="CY526">
        <f>0</f>
        <v>0</v>
      </c>
      <c r="CZ526">
        <f>0</f>
        <v>0</v>
      </c>
      <c r="DC526" t="s">
        <v>3</v>
      </c>
      <c r="DD526" t="s">
        <v>3</v>
      </c>
      <c r="DE526" t="s">
        <v>3</v>
      </c>
      <c r="DF526" t="s">
        <v>3</v>
      </c>
      <c r="DG526" t="s">
        <v>3</v>
      </c>
      <c r="DH526" t="s">
        <v>3</v>
      </c>
      <c r="DI526" t="s">
        <v>3</v>
      </c>
      <c r="DJ526" t="s">
        <v>3</v>
      </c>
      <c r="DK526" t="s">
        <v>3</v>
      </c>
      <c r="DL526" t="s">
        <v>3</v>
      </c>
      <c r="DM526" t="s">
        <v>3</v>
      </c>
      <c r="DN526">
        <v>0</v>
      </c>
      <c r="DO526">
        <v>0</v>
      </c>
      <c r="DP526">
        <v>1</v>
      </c>
      <c r="DQ526">
        <v>1</v>
      </c>
      <c r="DU526">
        <v>1013</v>
      </c>
      <c r="DV526" t="s">
        <v>635</v>
      </c>
      <c r="DW526" t="s">
        <v>635</v>
      </c>
      <c r="DX526">
        <v>1</v>
      </c>
      <c r="DZ526" t="s">
        <v>3</v>
      </c>
      <c r="EA526" t="s">
        <v>3</v>
      </c>
      <c r="EB526" t="s">
        <v>3</v>
      </c>
      <c r="EC526" t="s">
        <v>3</v>
      </c>
      <c r="EE526">
        <v>416979909</v>
      </c>
      <c r="EF526">
        <v>3</v>
      </c>
      <c r="EG526" t="s">
        <v>322</v>
      </c>
      <c r="EH526">
        <v>0</v>
      </c>
      <c r="EI526" t="s">
        <v>3</v>
      </c>
      <c r="EJ526">
        <v>2</v>
      </c>
      <c r="EK526">
        <v>110004</v>
      </c>
      <c r="EL526" t="s">
        <v>674</v>
      </c>
      <c r="EM526" t="s">
        <v>655</v>
      </c>
      <c r="EO526" t="s">
        <v>3</v>
      </c>
      <c r="EQ526">
        <v>1024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FQ526">
        <v>0</v>
      </c>
      <c r="FR526">
        <v>0</v>
      </c>
      <c r="FS526">
        <v>0</v>
      </c>
      <c r="FX526">
        <v>95</v>
      </c>
      <c r="FY526">
        <v>53</v>
      </c>
      <c r="GA526" t="s">
        <v>3</v>
      </c>
      <c r="GD526">
        <v>1</v>
      </c>
      <c r="GF526">
        <v>274903907</v>
      </c>
      <c r="GG526">
        <v>2</v>
      </c>
      <c r="GH526">
        <v>1</v>
      </c>
      <c r="GI526">
        <v>-2</v>
      </c>
      <c r="GJ526">
        <v>0</v>
      </c>
      <c r="GK526">
        <v>0</v>
      </c>
      <c r="GL526">
        <f t="shared" si="324"/>
        <v>0</v>
      </c>
      <c r="GM526">
        <f t="shared" si="325"/>
        <v>10.19</v>
      </c>
      <c r="GN526">
        <f t="shared" si="326"/>
        <v>0</v>
      </c>
      <c r="GO526">
        <f t="shared" si="327"/>
        <v>10.19</v>
      </c>
      <c r="GP526">
        <f t="shared" si="328"/>
        <v>0</v>
      </c>
      <c r="GR526">
        <v>0</v>
      </c>
      <c r="GS526">
        <v>0</v>
      </c>
      <c r="GT526">
        <v>0</v>
      </c>
      <c r="GU526" t="s">
        <v>3</v>
      </c>
      <c r="GV526">
        <f t="shared" si="329"/>
        <v>0</v>
      </c>
      <c r="GW526">
        <v>1</v>
      </c>
      <c r="GX526">
        <f t="shared" si="330"/>
        <v>0</v>
      </c>
      <c r="HA526">
        <v>0</v>
      </c>
      <c r="HB526">
        <v>0</v>
      </c>
      <c r="HC526">
        <f>0</f>
        <v>0</v>
      </c>
      <c r="HE526" t="s">
        <v>3</v>
      </c>
      <c r="HF526" t="s">
        <v>3</v>
      </c>
      <c r="HM526" t="s">
        <v>3</v>
      </c>
      <c r="HN526" t="s">
        <v>675</v>
      </c>
      <c r="HO526" t="s">
        <v>676</v>
      </c>
      <c r="HP526" t="s">
        <v>674</v>
      </c>
      <c r="HQ526" t="s">
        <v>674</v>
      </c>
      <c r="HS526">
        <v>0</v>
      </c>
      <c r="IK526">
        <v>0</v>
      </c>
    </row>
    <row r="528" spans="1:245" x14ac:dyDescent="0.2">
      <c r="A528" s="2">
        <v>51</v>
      </c>
      <c r="B528" s="2">
        <f>B511</f>
        <v>1</v>
      </c>
      <c r="C528" s="2">
        <f>A511</f>
        <v>5</v>
      </c>
      <c r="D528" s="2">
        <f>ROW(A511)</f>
        <v>511</v>
      </c>
      <c r="E528" s="2"/>
      <c r="F528" s="2" t="str">
        <f>IF(F511&lt;&gt;"",F511,"")</f>
        <v>Новый подраздел</v>
      </c>
      <c r="G528" s="2" t="str">
        <f>IF(G511&lt;&gt;"",G511,"")</f>
        <v>2.1. Оборудование охранно-пропускной сигнализации</v>
      </c>
      <c r="H528" s="2">
        <v>0</v>
      </c>
      <c r="I528" s="2"/>
      <c r="J528" s="2"/>
      <c r="K528" s="2"/>
      <c r="L528" s="2"/>
      <c r="M528" s="2"/>
      <c r="N528" s="2"/>
      <c r="O528" s="2">
        <f t="shared" ref="O528:T528" si="331">ROUND(AB528,2)</f>
        <v>2458.63</v>
      </c>
      <c r="P528" s="2">
        <f t="shared" si="331"/>
        <v>0</v>
      </c>
      <c r="Q528" s="2">
        <f t="shared" si="331"/>
        <v>0.83</v>
      </c>
      <c r="R528" s="2">
        <f t="shared" si="331"/>
        <v>0.7</v>
      </c>
      <c r="S528" s="2">
        <f t="shared" si="331"/>
        <v>2457.1</v>
      </c>
      <c r="T528" s="2">
        <f t="shared" si="331"/>
        <v>0</v>
      </c>
      <c r="U528" s="2">
        <f>AH528</f>
        <v>4.0326000000000004</v>
      </c>
      <c r="V528" s="2">
        <f>AI528</f>
        <v>1.2999999999999999E-3</v>
      </c>
      <c r="W528" s="2">
        <f>ROUND(AJ528,2)</f>
        <v>0</v>
      </c>
      <c r="X528" s="2">
        <f>ROUND(AK528,2)</f>
        <v>2212.0100000000002</v>
      </c>
      <c r="Y528" s="2">
        <f>ROUND(AL528,2)</f>
        <v>1130.5999999999999</v>
      </c>
      <c r="Z528" s="2"/>
      <c r="AA528" s="2"/>
      <c r="AB528" s="2">
        <f>ROUND(SUMIF(AA515:AA526,"=449016111",O515:O526),2)</f>
        <v>2458.63</v>
      </c>
      <c r="AC528" s="2">
        <f>ROUND(SUMIF(AA515:AA526,"=449016111",P515:P526),2)</f>
        <v>0</v>
      </c>
      <c r="AD528" s="2">
        <f>ROUND(SUMIF(AA515:AA526,"=449016111",Q515:Q526),2)</f>
        <v>0.83</v>
      </c>
      <c r="AE528" s="2">
        <f>ROUND(SUMIF(AA515:AA526,"=449016111",R515:R526),2)</f>
        <v>0.7</v>
      </c>
      <c r="AF528" s="2">
        <f>ROUND(SUMIF(AA515:AA526,"=449016111",S515:S526),2)</f>
        <v>2457.1</v>
      </c>
      <c r="AG528" s="2">
        <f>ROUND(SUMIF(AA515:AA526,"=449016111",T515:T526),2)</f>
        <v>0</v>
      </c>
      <c r="AH528" s="2">
        <f>SUMIF(AA515:AA526,"=449016111",U515:U526)</f>
        <v>4.0326000000000004</v>
      </c>
      <c r="AI528" s="2">
        <f>SUMIF(AA515:AA526,"=449016111",V515:V526)</f>
        <v>1.2999999999999999E-3</v>
      </c>
      <c r="AJ528" s="2">
        <f>ROUND(SUMIF(AA515:AA526,"=449016111",W515:W526),2)</f>
        <v>0</v>
      </c>
      <c r="AK528" s="2">
        <f>ROUND(SUMIF(AA515:AA526,"=449016111",X515:X526),2)</f>
        <v>2212.0100000000002</v>
      </c>
      <c r="AL528" s="2">
        <f>ROUND(SUMIF(AA515:AA526,"=449016111",Y515:Y526),2)</f>
        <v>1130.5999999999999</v>
      </c>
      <c r="AM528" s="2"/>
      <c r="AN528" s="2"/>
      <c r="AO528" s="2">
        <f t="shared" ref="AO528:BD528" si="332">ROUND(BX528,2)</f>
        <v>0</v>
      </c>
      <c r="AP528" s="2">
        <f t="shared" si="332"/>
        <v>0</v>
      </c>
      <c r="AQ528" s="2">
        <f t="shared" si="332"/>
        <v>0</v>
      </c>
      <c r="AR528" s="2">
        <f t="shared" si="332"/>
        <v>5801.24</v>
      </c>
      <c r="AS528" s="2">
        <f t="shared" si="332"/>
        <v>0</v>
      </c>
      <c r="AT528" s="2">
        <f t="shared" si="332"/>
        <v>5801.24</v>
      </c>
      <c r="AU528" s="2">
        <f t="shared" si="332"/>
        <v>0</v>
      </c>
      <c r="AV528" s="2">
        <f t="shared" si="332"/>
        <v>0</v>
      </c>
      <c r="AW528" s="2">
        <f t="shared" si="332"/>
        <v>0</v>
      </c>
      <c r="AX528" s="2">
        <f t="shared" si="332"/>
        <v>0</v>
      </c>
      <c r="AY528" s="2">
        <f t="shared" si="332"/>
        <v>0</v>
      </c>
      <c r="AZ528" s="2">
        <f t="shared" si="332"/>
        <v>0</v>
      </c>
      <c r="BA528" s="2">
        <f t="shared" si="332"/>
        <v>0</v>
      </c>
      <c r="BB528" s="2">
        <f t="shared" si="332"/>
        <v>0</v>
      </c>
      <c r="BC528" s="2">
        <f t="shared" si="332"/>
        <v>0</v>
      </c>
      <c r="BD528" s="2">
        <f t="shared" si="332"/>
        <v>0</v>
      </c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>
        <f>ROUND(SUMIF(AA515:AA526,"=449016111",FQ515:FQ526),2)</f>
        <v>0</v>
      </c>
      <c r="BY528" s="2">
        <f>ROUND(SUMIF(AA515:AA526,"=449016111",FR515:FR526),2)</f>
        <v>0</v>
      </c>
      <c r="BZ528" s="2">
        <f>ROUND(SUMIF(AA515:AA526,"=449016111",GL515:GL526),2)</f>
        <v>0</v>
      </c>
      <c r="CA528" s="2">
        <f>ROUND(SUMIF(AA515:AA526,"=449016111",GM515:GM526),2)</f>
        <v>5801.24</v>
      </c>
      <c r="CB528" s="2">
        <f>ROUND(SUMIF(AA515:AA526,"=449016111",GN515:GN526),2)</f>
        <v>0</v>
      </c>
      <c r="CC528" s="2">
        <f>ROUND(SUMIF(AA515:AA526,"=449016111",GO515:GO526),2)</f>
        <v>5801.24</v>
      </c>
      <c r="CD528" s="2">
        <f>ROUND(SUMIF(AA515:AA526,"=449016111",GP515:GP526),2)</f>
        <v>0</v>
      </c>
      <c r="CE528" s="2">
        <f>AC528-BX528</f>
        <v>0</v>
      </c>
      <c r="CF528" s="2">
        <f>AC528-BY528</f>
        <v>0</v>
      </c>
      <c r="CG528" s="2">
        <f>BX528-BZ528</f>
        <v>0</v>
      </c>
      <c r="CH528" s="2">
        <f>AC528-BX528-BY528+BZ528</f>
        <v>0</v>
      </c>
      <c r="CI528" s="2">
        <f>BY528-BZ528</f>
        <v>0</v>
      </c>
      <c r="CJ528" s="2">
        <f>ROUND(SUMIF(AA515:AA526,"=449016111",GX515:GX526),2)</f>
        <v>0</v>
      </c>
      <c r="CK528" s="2">
        <f>ROUND(SUMIF(AA515:AA526,"=449016111",GY515:GY526),2)</f>
        <v>0</v>
      </c>
      <c r="CL528" s="2">
        <f>ROUND(SUMIF(AA515:AA526,"=449016111",GZ515:GZ526),2)</f>
        <v>0</v>
      </c>
      <c r="CM528" s="2">
        <f>ROUND(SUMIF(AA515:AA526,"=449016111",HD515:HD526),2)</f>
        <v>0</v>
      </c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>
        <v>0</v>
      </c>
    </row>
    <row r="530" spans="1:28" x14ac:dyDescent="0.2">
      <c r="A530" s="4">
        <v>50</v>
      </c>
      <c r="B530" s="4">
        <v>0</v>
      </c>
      <c r="C530" s="4">
        <v>0</v>
      </c>
      <c r="D530" s="4">
        <v>1</v>
      </c>
      <c r="E530" s="4">
        <v>201</v>
      </c>
      <c r="F530" s="4">
        <f>ROUND(Source!O528,O530)</f>
        <v>2458.63</v>
      </c>
      <c r="G530" s="4" t="s">
        <v>248</v>
      </c>
      <c r="H530" s="4" t="s">
        <v>249</v>
      </c>
      <c r="I530" s="4"/>
      <c r="J530" s="4"/>
      <c r="K530" s="4">
        <v>201</v>
      </c>
      <c r="L530" s="4">
        <v>1</v>
      </c>
      <c r="M530" s="4">
        <v>3</v>
      </c>
      <c r="N530" s="4" t="s">
        <v>3</v>
      </c>
      <c r="O530" s="4">
        <v>2</v>
      </c>
      <c r="P530" s="4"/>
      <c r="Q530" s="4"/>
      <c r="R530" s="4"/>
      <c r="S530" s="4"/>
      <c r="T530" s="4"/>
      <c r="U530" s="4"/>
      <c r="V530" s="4"/>
      <c r="W530" s="4">
        <v>2458.6299999999997</v>
      </c>
      <c r="X530" s="4">
        <v>1</v>
      </c>
      <c r="Y530" s="4">
        <v>2458.6299999999997</v>
      </c>
      <c r="Z530" s="4"/>
      <c r="AA530" s="4"/>
      <c r="AB530" s="4"/>
    </row>
    <row r="531" spans="1:28" x14ac:dyDescent="0.2">
      <c r="A531" s="4">
        <v>50</v>
      </c>
      <c r="B531" s="4">
        <v>0</v>
      </c>
      <c r="C531" s="4">
        <v>0</v>
      </c>
      <c r="D531" s="4">
        <v>1</v>
      </c>
      <c r="E531" s="4">
        <v>202</v>
      </c>
      <c r="F531" s="4">
        <f>ROUND(Source!P528,O531)</f>
        <v>0</v>
      </c>
      <c r="G531" s="4" t="s">
        <v>250</v>
      </c>
      <c r="H531" s="4" t="s">
        <v>251</v>
      </c>
      <c r="I531" s="4"/>
      <c r="J531" s="4"/>
      <c r="K531" s="4">
        <v>202</v>
      </c>
      <c r="L531" s="4">
        <v>2</v>
      </c>
      <c r="M531" s="4">
        <v>3</v>
      </c>
      <c r="N531" s="4" t="s">
        <v>3</v>
      </c>
      <c r="O531" s="4">
        <v>2</v>
      </c>
      <c r="P531" s="4"/>
      <c r="Q531" s="4"/>
      <c r="R531" s="4"/>
      <c r="S531" s="4"/>
      <c r="T531" s="4"/>
      <c r="U531" s="4"/>
      <c r="V531" s="4"/>
      <c r="W531" s="4">
        <v>0</v>
      </c>
      <c r="X531" s="4">
        <v>1</v>
      </c>
      <c r="Y531" s="4">
        <v>0</v>
      </c>
      <c r="Z531" s="4"/>
      <c r="AA531" s="4"/>
      <c r="AB531" s="4"/>
    </row>
    <row r="532" spans="1:28" x14ac:dyDescent="0.2">
      <c r="A532" s="4">
        <v>50</v>
      </c>
      <c r="B532" s="4">
        <v>0</v>
      </c>
      <c r="C532" s="4">
        <v>0</v>
      </c>
      <c r="D532" s="4">
        <v>1</v>
      </c>
      <c r="E532" s="4">
        <v>222</v>
      </c>
      <c r="F532" s="4">
        <f>ROUND(Source!AO528,O532)</f>
        <v>0</v>
      </c>
      <c r="G532" s="4" t="s">
        <v>252</v>
      </c>
      <c r="H532" s="4" t="s">
        <v>253</v>
      </c>
      <c r="I532" s="4"/>
      <c r="J532" s="4"/>
      <c r="K532" s="4">
        <v>222</v>
      </c>
      <c r="L532" s="4">
        <v>3</v>
      </c>
      <c r="M532" s="4">
        <v>3</v>
      </c>
      <c r="N532" s="4" t="s">
        <v>3</v>
      </c>
      <c r="O532" s="4">
        <v>2</v>
      </c>
      <c r="P532" s="4"/>
      <c r="Q532" s="4"/>
      <c r="R532" s="4"/>
      <c r="S532" s="4"/>
      <c r="T532" s="4"/>
      <c r="U532" s="4"/>
      <c r="V532" s="4"/>
      <c r="W532" s="4">
        <v>0</v>
      </c>
      <c r="X532" s="4">
        <v>1</v>
      </c>
      <c r="Y532" s="4">
        <v>0</v>
      </c>
      <c r="Z532" s="4"/>
      <c r="AA532" s="4"/>
      <c r="AB532" s="4"/>
    </row>
    <row r="533" spans="1:28" x14ac:dyDescent="0.2">
      <c r="A533" s="4">
        <v>50</v>
      </c>
      <c r="B533" s="4">
        <v>0</v>
      </c>
      <c r="C533" s="4">
        <v>0</v>
      </c>
      <c r="D533" s="4">
        <v>1</v>
      </c>
      <c r="E533" s="4">
        <v>225</v>
      </c>
      <c r="F533" s="4">
        <f>ROUND(Source!AV528,O533)</f>
        <v>0</v>
      </c>
      <c r="G533" s="4" t="s">
        <v>254</v>
      </c>
      <c r="H533" s="4" t="s">
        <v>255</v>
      </c>
      <c r="I533" s="4"/>
      <c r="J533" s="4"/>
      <c r="K533" s="4">
        <v>225</v>
      </c>
      <c r="L533" s="4">
        <v>4</v>
      </c>
      <c r="M533" s="4">
        <v>3</v>
      </c>
      <c r="N533" s="4" t="s">
        <v>3</v>
      </c>
      <c r="O533" s="4">
        <v>2</v>
      </c>
      <c r="P533" s="4"/>
      <c r="Q533" s="4"/>
      <c r="R533" s="4"/>
      <c r="S533" s="4"/>
      <c r="T533" s="4"/>
      <c r="U533" s="4"/>
      <c r="V533" s="4"/>
      <c r="W533" s="4">
        <v>0</v>
      </c>
      <c r="X533" s="4">
        <v>1</v>
      </c>
      <c r="Y533" s="4">
        <v>0</v>
      </c>
      <c r="Z533" s="4"/>
      <c r="AA533" s="4"/>
      <c r="AB533" s="4"/>
    </row>
    <row r="534" spans="1:28" x14ac:dyDescent="0.2">
      <c r="A534" s="4">
        <v>50</v>
      </c>
      <c r="B534" s="4">
        <v>0</v>
      </c>
      <c r="C534" s="4">
        <v>0</v>
      </c>
      <c r="D534" s="4">
        <v>1</v>
      </c>
      <c r="E534" s="4">
        <v>226</v>
      </c>
      <c r="F534" s="4">
        <f>ROUND(Source!AW528,O534)</f>
        <v>0</v>
      </c>
      <c r="G534" s="4" t="s">
        <v>256</v>
      </c>
      <c r="H534" s="4" t="s">
        <v>257</v>
      </c>
      <c r="I534" s="4"/>
      <c r="J534" s="4"/>
      <c r="K534" s="4">
        <v>226</v>
      </c>
      <c r="L534" s="4">
        <v>5</v>
      </c>
      <c r="M534" s="4">
        <v>3</v>
      </c>
      <c r="N534" s="4" t="s">
        <v>3</v>
      </c>
      <c r="O534" s="4">
        <v>2</v>
      </c>
      <c r="P534" s="4"/>
      <c r="Q534" s="4"/>
      <c r="R534" s="4"/>
      <c r="S534" s="4"/>
      <c r="T534" s="4"/>
      <c r="U534" s="4"/>
      <c r="V534" s="4"/>
      <c r="W534" s="4">
        <v>0</v>
      </c>
      <c r="X534" s="4">
        <v>1</v>
      </c>
      <c r="Y534" s="4">
        <v>0</v>
      </c>
      <c r="Z534" s="4"/>
      <c r="AA534" s="4"/>
      <c r="AB534" s="4"/>
    </row>
    <row r="535" spans="1:28" x14ac:dyDescent="0.2">
      <c r="A535" s="4">
        <v>50</v>
      </c>
      <c r="B535" s="4">
        <v>0</v>
      </c>
      <c r="C535" s="4">
        <v>0</v>
      </c>
      <c r="D535" s="4">
        <v>1</v>
      </c>
      <c r="E535" s="4">
        <v>227</v>
      </c>
      <c r="F535" s="4">
        <f>ROUND(Source!AX528,O535)</f>
        <v>0</v>
      </c>
      <c r="G535" s="4" t="s">
        <v>258</v>
      </c>
      <c r="H535" s="4" t="s">
        <v>259</v>
      </c>
      <c r="I535" s="4"/>
      <c r="J535" s="4"/>
      <c r="K535" s="4">
        <v>227</v>
      </c>
      <c r="L535" s="4">
        <v>6</v>
      </c>
      <c r="M535" s="4">
        <v>3</v>
      </c>
      <c r="N535" s="4" t="s">
        <v>3</v>
      </c>
      <c r="O535" s="4">
        <v>2</v>
      </c>
      <c r="P535" s="4"/>
      <c r="Q535" s="4"/>
      <c r="R535" s="4"/>
      <c r="S535" s="4"/>
      <c r="T535" s="4"/>
      <c r="U535" s="4"/>
      <c r="V535" s="4"/>
      <c r="W535" s="4">
        <v>0</v>
      </c>
      <c r="X535" s="4">
        <v>1</v>
      </c>
      <c r="Y535" s="4">
        <v>0</v>
      </c>
      <c r="Z535" s="4"/>
      <c r="AA535" s="4"/>
      <c r="AB535" s="4"/>
    </row>
    <row r="536" spans="1:28" x14ac:dyDescent="0.2">
      <c r="A536" s="4">
        <v>50</v>
      </c>
      <c r="B536" s="4">
        <v>0</v>
      </c>
      <c r="C536" s="4">
        <v>0</v>
      </c>
      <c r="D536" s="4">
        <v>1</v>
      </c>
      <c r="E536" s="4">
        <v>228</v>
      </c>
      <c r="F536" s="4">
        <f>ROUND(Source!AY528,O536)</f>
        <v>0</v>
      </c>
      <c r="G536" s="4" t="s">
        <v>260</v>
      </c>
      <c r="H536" s="4" t="s">
        <v>261</v>
      </c>
      <c r="I536" s="4"/>
      <c r="J536" s="4"/>
      <c r="K536" s="4">
        <v>228</v>
      </c>
      <c r="L536" s="4">
        <v>7</v>
      </c>
      <c r="M536" s="4">
        <v>3</v>
      </c>
      <c r="N536" s="4" t="s">
        <v>3</v>
      </c>
      <c r="O536" s="4">
        <v>2</v>
      </c>
      <c r="P536" s="4"/>
      <c r="Q536" s="4"/>
      <c r="R536" s="4"/>
      <c r="S536" s="4"/>
      <c r="T536" s="4"/>
      <c r="U536" s="4"/>
      <c r="V536" s="4"/>
      <c r="W536" s="4">
        <v>0</v>
      </c>
      <c r="X536" s="4">
        <v>1</v>
      </c>
      <c r="Y536" s="4">
        <v>0</v>
      </c>
      <c r="Z536" s="4"/>
      <c r="AA536" s="4"/>
      <c r="AB536" s="4"/>
    </row>
    <row r="537" spans="1:28" x14ac:dyDescent="0.2">
      <c r="A537" s="4">
        <v>50</v>
      </c>
      <c r="B537" s="4">
        <v>0</v>
      </c>
      <c r="C537" s="4">
        <v>0</v>
      </c>
      <c r="D537" s="4">
        <v>1</v>
      </c>
      <c r="E537" s="4">
        <v>216</v>
      </c>
      <c r="F537" s="4">
        <f>ROUND(Source!AP528,O537)</f>
        <v>0</v>
      </c>
      <c r="G537" s="4" t="s">
        <v>262</v>
      </c>
      <c r="H537" s="4" t="s">
        <v>263</v>
      </c>
      <c r="I537" s="4"/>
      <c r="J537" s="4"/>
      <c r="K537" s="4">
        <v>216</v>
      </c>
      <c r="L537" s="4">
        <v>8</v>
      </c>
      <c r="M537" s="4">
        <v>3</v>
      </c>
      <c r="N537" s="4" t="s">
        <v>3</v>
      </c>
      <c r="O537" s="4">
        <v>2</v>
      </c>
      <c r="P537" s="4"/>
      <c r="Q537" s="4"/>
      <c r="R537" s="4"/>
      <c r="S537" s="4"/>
      <c r="T537" s="4"/>
      <c r="U537" s="4"/>
      <c r="V537" s="4"/>
      <c r="W537" s="4">
        <v>0</v>
      </c>
      <c r="X537" s="4">
        <v>1</v>
      </c>
      <c r="Y537" s="4">
        <v>0</v>
      </c>
      <c r="Z537" s="4"/>
      <c r="AA537" s="4"/>
      <c r="AB537" s="4"/>
    </row>
    <row r="538" spans="1:28" x14ac:dyDescent="0.2">
      <c r="A538" s="4">
        <v>50</v>
      </c>
      <c r="B538" s="4">
        <v>0</v>
      </c>
      <c r="C538" s="4">
        <v>0</v>
      </c>
      <c r="D538" s="4">
        <v>1</v>
      </c>
      <c r="E538" s="4">
        <v>223</v>
      </c>
      <c r="F538" s="4">
        <f>ROUND(Source!AQ528,O538)</f>
        <v>0</v>
      </c>
      <c r="G538" s="4" t="s">
        <v>264</v>
      </c>
      <c r="H538" s="4" t="s">
        <v>265</v>
      </c>
      <c r="I538" s="4"/>
      <c r="J538" s="4"/>
      <c r="K538" s="4">
        <v>223</v>
      </c>
      <c r="L538" s="4">
        <v>9</v>
      </c>
      <c r="M538" s="4">
        <v>3</v>
      </c>
      <c r="N538" s="4" t="s">
        <v>3</v>
      </c>
      <c r="O538" s="4">
        <v>2</v>
      </c>
      <c r="P538" s="4"/>
      <c r="Q538" s="4"/>
      <c r="R538" s="4"/>
      <c r="S538" s="4"/>
      <c r="T538" s="4"/>
      <c r="U538" s="4"/>
      <c r="V538" s="4"/>
      <c r="W538" s="4">
        <v>0</v>
      </c>
      <c r="X538" s="4">
        <v>1</v>
      </c>
      <c r="Y538" s="4">
        <v>0</v>
      </c>
      <c r="Z538" s="4"/>
      <c r="AA538" s="4"/>
      <c r="AB538" s="4"/>
    </row>
    <row r="539" spans="1:28" x14ac:dyDescent="0.2">
      <c r="A539" s="4">
        <v>50</v>
      </c>
      <c r="B539" s="4">
        <v>0</v>
      </c>
      <c r="C539" s="4">
        <v>0</v>
      </c>
      <c r="D539" s="4">
        <v>1</v>
      </c>
      <c r="E539" s="4">
        <v>229</v>
      </c>
      <c r="F539" s="4">
        <f>ROUND(Source!AZ528,O539)</f>
        <v>0</v>
      </c>
      <c r="G539" s="4" t="s">
        <v>266</v>
      </c>
      <c r="H539" s="4" t="s">
        <v>267</v>
      </c>
      <c r="I539" s="4"/>
      <c r="J539" s="4"/>
      <c r="K539" s="4">
        <v>229</v>
      </c>
      <c r="L539" s="4">
        <v>10</v>
      </c>
      <c r="M539" s="4">
        <v>3</v>
      </c>
      <c r="N539" s="4" t="s">
        <v>3</v>
      </c>
      <c r="O539" s="4">
        <v>2</v>
      </c>
      <c r="P539" s="4"/>
      <c r="Q539" s="4"/>
      <c r="R539" s="4"/>
      <c r="S539" s="4"/>
      <c r="T539" s="4"/>
      <c r="U539" s="4"/>
      <c r="V539" s="4"/>
      <c r="W539" s="4">
        <v>0</v>
      </c>
      <c r="X539" s="4">
        <v>1</v>
      </c>
      <c r="Y539" s="4">
        <v>0</v>
      </c>
      <c r="Z539" s="4"/>
      <c r="AA539" s="4"/>
      <c r="AB539" s="4"/>
    </row>
    <row r="540" spans="1:28" x14ac:dyDescent="0.2">
      <c r="A540" s="4">
        <v>50</v>
      </c>
      <c r="B540" s="4">
        <v>0</v>
      </c>
      <c r="C540" s="4">
        <v>0</v>
      </c>
      <c r="D540" s="4">
        <v>1</v>
      </c>
      <c r="E540" s="4">
        <v>203</v>
      </c>
      <c r="F540" s="4">
        <f>ROUND(Source!Q528,O540)</f>
        <v>0.83</v>
      </c>
      <c r="G540" s="4" t="s">
        <v>268</v>
      </c>
      <c r="H540" s="4" t="s">
        <v>269</v>
      </c>
      <c r="I540" s="4"/>
      <c r="J540" s="4"/>
      <c r="K540" s="4">
        <v>203</v>
      </c>
      <c r="L540" s="4">
        <v>11</v>
      </c>
      <c r="M540" s="4">
        <v>3</v>
      </c>
      <c r="N540" s="4" t="s">
        <v>3</v>
      </c>
      <c r="O540" s="4">
        <v>2</v>
      </c>
      <c r="P540" s="4"/>
      <c r="Q540" s="4"/>
      <c r="R540" s="4"/>
      <c r="S540" s="4"/>
      <c r="T540" s="4"/>
      <c r="U540" s="4"/>
      <c r="V540" s="4"/>
      <c r="W540" s="4">
        <v>0.83000000000000007</v>
      </c>
      <c r="X540" s="4">
        <v>1</v>
      </c>
      <c r="Y540" s="4">
        <v>0.83000000000000007</v>
      </c>
      <c r="Z540" s="4"/>
      <c r="AA540" s="4"/>
      <c r="AB540" s="4"/>
    </row>
    <row r="541" spans="1:28" x14ac:dyDescent="0.2">
      <c r="A541" s="4">
        <v>50</v>
      </c>
      <c r="B541" s="4">
        <v>0</v>
      </c>
      <c r="C541" s="4">
        <v>0</v>
      </c>
      <c r="D541" s="4">
        <v>1</v>
      </c>
      <c r="E541" s="4">
        <v>231</v>
      </c>
      <c r="F541" s="4">
        <f>ROUND(Source!BB528,O541)</f>
        <v>0</v>
      </c>
      <c r="G541" s="4" t="s">
        <v>270</v>
      </c>
      <c r="H541" s="4" t="s">
        <v>271</v>
      </c>
      <c r="I541" s="4"/>
      <c r="J541" s="4"/>
      <c r="K541" s="4">
        <v>231</v>
      </c>
      <c r="L541" s="4">
        <v>12</v>
      </c>
      <c r="M541" s="4">
        <v>3</v>
      </c>
      <c r="N541" s="4" t="s">
        <v>3</v>
      </c>
      <c r="O541" s="4">
        <v>2</v>
      </c>
      <c r="P541" s="4"/>
      <c r="Q541" s="4"/>
      <c r="R541" s="4"/>
      <c r="S541" s="4"/>
      <c r="T541" s="4"/>
      <c r="U541" s="4"/>
      <c r="V541" s="4"/>
      <c r="W541" s="4">
        <v>0</v>
      </c>
      <c r="X541" s="4">
        <v>1</v>
      </c>
      <c r="Y541" s="4">
        <v>0</v>
      </c>
      <c r="Z541" s="4"/>
      <c r="AA541" s="4"/>
      <c r="AB541" s="4"/>
    </row>
    <row r="542" spans="1:28" x14ac:dyDescent="0.2">
      <c r="A542" s="4">
        <v>50</v>
      </c>
      <c r="B542" s="4">
        <v>0</v>
      </c>
      <c r="C542" s="4">
        <v>0</v>
      </c>
      <c r="D542" s="4">
        <v>1</v>
      </c>
      <c r="E542" s="4">
        <v>204</v>
      </c>
      <c r="F542" s="4">
        <f>ROUND(Source!R528,O542)</f>
        <v>0.7</v>
      </c>
      <c r="G542" s="4" t="s">
        <v>272</v>
      </c>
      <c r="H542" s="4" t="s">
        <v>273</v>
      </c>
      <c r="I542" s="4"/>
      <c r="J542" s="4"/>
      <c r="K542" s="4">
        <v>204</v>
      </c>
      <c r="L542" s="4">
        <v>13</v>
      </c>
      <c r="M542" s="4">
        <v>3</v>
      </c>
      <c r="N542" s="4" t="s">
        <v>3</v>
      </c>
      <c r="O542" s="4">
        <v>2</v>
      </c>
      <c r="P542" s="4"/>
      <c r="Q542" s="4"/>
      <c r="R542" s="4"/>
      <c r="S542" s="4"/>
      <c r="T542" s="4"/>
      <c r="U542" s="4"/>
      <c r="V542" s="4"/>
      <c r="W542" s="4">
        <v>0.70000000000000007</v>
      </c>
      <c r="X542" s="4">
        <v>1</v>
      </c>
      <c r="Y542" s="4">
        <v>0.70000000000000007</v>
      </c>
      <c r="Z542" s="4"/>
      <c r="AA542" s="4"/>
      <c r="AB542" s="4"/>
    </row>
    <row r="543" spans="1:28" x14ac:dyDescent="0.2">
      <c r="A543" s="4">
        <v>50</v>
      </c>
      <c r="B543" s="4">
        <v>0</v>
      </c>
      <c r="C543" s="4">
        <v>0</v>
      </c>
      <c r="D543" s="4">
        <v>1</v>
      </c>
      <c r="E543" s="4">
        <v>205</v>
      </c>
      <c r="F543" s="4">
        <f>ROUND(Source!S528,O543)</f>
        <v>2457.1</v>
      </c>
      <c r="G543" s="4" t="s">
        <v>274</v>
      </c>
      <c r="H543" s="4" t="s">
        <v>275</v>
      </c>
      <c r="I543" s="4"/>
      <c r="J543" s="4"/>
      <c r="K543" s="4">
        <v>205</v>
      </c>
      <c r="L543" s="4">
        <v>14</v>
      </c>
      <c r="M543" s="4">
        <v>3</v>
      </c>
      <c r="N543" s="4" t="s">
        <v>3</v>
      </c>
      <c r="O543" s="4">
        <v>2</v>
      </c>
      <c r="P543" s="4"/>
      <c r="Q543" s="4"/>
      <c r="R543" s="4"/>
      <c r="S543" s="4"/>
      <c r="T543" s="4"/>
      <c r="U543" s="4"/>
      <c r="V543" s="4"/>
      <c r="W543" s="4">
        <v>2457.1</v>
      </c>
      <c r="X543" s="4">
        <v>1</v>
      </c>
      <c r="Y543" s="4">
        <v>2457.1</v>
      </c>
      <c r="Z543" s="4"/>
      <c r="AA543" s="4"/>
      <c r="AB543" s="4"/>
    </row>
    <row r="544" spans="1:28" x14ac:dyDescent="0.2">
      <c r="A544" s="4">
        <v>50</v>
      </c>
      <c r="B544" s="4">
        <v>0</v>
      </c>
      <c r="C544" s="4">
        <v>0</v>
      </c>
      <c r="D544" s="4">
        <v>1</v>
      </c>
      <c r="E544" s="4">
        <v>232</v>
      </c>
      <c r="F544" s="4">
        <f>ROUND(Source!BC528,O544)</f>
        <v>0</v>
      </c>
      <c r="G544" s="4" t="s">
        <v>276</v>
      </c>
      <c r="H544" s="4" t="s">
        <v>277</v>
      </c>
      <c r="I544" s="4"/>
      <c r="J544" s="4"/>
      <c r="K544" s="4">
        <v>232</v>
      </c>
      <c r="L544" s="4">
        <v>15</v>
      </c>
      <c r="M544" s="4">
        <v>3</v>
      </c>
      <c r="N544" s="4" t="s">
        <v>3</v>
      </c>
      <c r="O544" s="4">
        <v>2</v>
      </c>
      <c r="P544" s="4"/>
      <c r="Q544" s="4"/>
      <c r="R544" s="4"/>
      <c r="S544" s="4"/>
      <c r="T544" s="4"/>
      <c r="U544" s="4"/>
      <c r="V544" s="4"/>
      <c r="W544" s="4">
        <v>0</v>
      </c>
      <c r="X544" s="4">
        <v>1</v>
      </c>
      <c r="Y544" s="4">
        <v>0</v>
      </c>
      <c r="Z544" s="4"/>
      <c r="AA544" s="4"/>
      <c r="AB544" s="4"/>
    </row>
    <row r="545" spans="1:206" x14ac:dyDescent="0.2">
      <c r="A545" s="4">
        <v>50</v>
      </c>
      <c r="B545" s="4">
        <v>0</v>
      </c>
      <c r="C545" s="4">
        <v>0</v>
      </c>
      <c r="D545" s="4">
        <v>1</v>
      </c>
      <c r="E545" s="4">
        <v>214</v>
      </c>
      <c r="F545" s="4">
        <f>ROUND(Source!AS528,O545)</f>
        <v>0</v>
      </c>
      <c r="G545" s="4" t="s">
        <v>278</v>
      </c>
      <c r="H545" s="4" t="s">
        <v>279</v>
      </c>
      <c r="I545" s="4"/>
      <c r="J545" s="4"/>
      <c r="K545" s="4">
        <v>214</v>
      </c>
      <c r="L545" s="4">
        <v>16</v>
      </c>
      <c r="M545" s="4">
        <v>3</v>
      </c>
      <c r="N545" s="4" t="s">
        <v>3</v>
      </c>
      <c r="O545" s="4">
        <v>2</v>
      </c>
      <c r="P545" s="4"/>
      <c r="Q545" s="4"/>
      <c r="R545" s="4"/>
      <c r="S545" s="4"/>
      <c r="T545" s="4"/>
      <c r="U545" s="4"/>
      <c r="V545" s="4"/>
      <c r="W545" s="4">
        <v>0</v>
      </c>
      <c r="X545" s="4">
        <v>1</v>
      </c>
      <c r="Y545" s="4">
        <v>0</v>
      </c>
      <c r="Z545" s="4"/>
      <c r="AA545" s="4"/>
      <c r="AB545" s="4"/>
    </row>
    <row r="546" spans="1:206" x14ac:dyDescent="0.2">
      <c r="A546" s="4">
        <v>50</v>
      </c>
      <c r="B546" s="4">
        <v>0</v>
      </c>
      <c r="C546" s="4">
        <v>0</v>
      </c>
      <c r="D546" s="4">
        <v>1</v>
      </c>
      <c r="E546" s="4">
        <v>215</v>
      </c>
      <c r="F546" s="4">
        <f>ROUND(Source!AT528,O546)</f>
        <v>5801.24</v>
      </c>
      <c r="G546" s="4" t="s">
        <v>280</v>
      </c>
      <c r="H546" s="4" t="s">
        <v>281</v>
      </c>
      <c r="I546" s="4"/>
      <c r="J546" s="4"/>
      <c r="K546" s="4">
        <v>215</v>
      </c>
      <c r="L546" s="4">
        <v>17</v>
      </c>
      <c r="M546" s="4">
        <v>3</v>
      </c>
      <c r="N546" s="4" t="s">
        <v>3</v>
      </c>
      <c r="O546" s="4">
        <v>2</v>
      </c>
      <c r="P546" s="4"/>
      <c r="Q546" s="4"/>
      <c r="R546" s="4"/>
      <c r="S546" s="4"/>
      <c r="T546" s="4"/>
      <c r="U546" s="4"/>
      <c r="V546" s="4"/>
      <c r="W546" s="4">
        <v>5801.24</v>
      </c>
      <c r="X546" s="4">
        <v>1</v>
      </c>
      <c r="Y546" s="4">
        <v>5801.24</v>
      </c>
      <c r="Z546" s="4"/>
      <c r="AA546" s="4"/>
      <c r="AB546" s="4"/>
    </row>
    <row r="547" spans="1:206" x14ac:dyDescent="0.2">
      <c r="A547" s="4">
        <v>50</v>
      </c>
      <c r="B547" s="4">
        <v>0</v>
      </c>
      <c r="C547" s="4">
        <v>0</v>
      </c>
      <c r="D547" s="4">
        <v>1</v>
      </c>
      <c r="E547" s="4">
        <v>217</v>
      </c>
      <c r="F547" s="4">
        <f>ROUND(Source!AU528,O547)</f>
        <v>0</v>
      </c>
      <c r="G547" s="4" t="s">
        <v>282</v>
      </c>
      <c r="H547" s="4" t="s">
        <v>283</v>
      </c>
      <c r="I547" s="4"/>
      <c r="J547" s="4"/>
      <c r="K547" s="4">
        <v>217</v>
      </c>
      <c r="L547" s="4">
        <v>18</v>
      </c>
      <c r="M547" s="4">
        <v>3</v>
      </c>
      <c r="N547" s="4" t="s">
        <v>3</v>
      </c>
      <c r="O547" s="4">
        <v>2</v>
      </c>
      <c r="P547" s="4"/>
      <c r="Q547" s="4"/>
      <c r="R547" s="4"/>
      <c r="S547" s="4"/>
      <c r="T547" s="4"/>
      <c r="U547" s="4"/>
      <c r="V547" s="4"/>
      <c r="W547" s="4">
        <v>0</v>
      </c>
      <c r="X547" s="4">
        <v>1</v>
      </c>
      <c r="Y547" s="4">
        <v>0</v>
      </c>
      <c r="Z547" s="4"/>
      <c r="AA547" s="4"/>
      <c r="AB547" s="4"/>
    </row>
    <row r="548" spans="1:206" x14ac:dyDescent="0.2">
      <c r="A548" s="4">
        <v>50</v>
      </c>
      <c r="B548" s="4">
        <v>0</v>
      </c>
      <c r="C548" s="4">
        <v>0</v>
      </c>
      <c r="D548" s="4">
        <v>1</v>
      </c>
      <c r="E548" s="4">
        <v>230</v>
      </c>
      <c r="F548" s="4">
        <f>ROUND(Source!BA528,O548)</f>
        <v>0</v>
      </c>
      <c r="G548" s="4" t="s">
        <v>284</v>
      </c>
      <c r="H548" s="4" t="s">
        <v>285</v>
      </c>
      <c r="I548" s="4"/>
      <c r="J548" s="4"/>
      <c r="K548" s="4">
        <v>230</v>
      </c>
      <c r="L548" s="4">
        <v>19</v>
      </c>
      <c r="M548" s="4">
        <v>3</v>
      </c>
      <c r="N548" s="4" t="s">
        <v>3</v>
      </c>
      <c r="O548" s="4">
        <v>2</v>
      </c>
      <c r="P548" s="4"/>
      <c r="Q548" s="4"/>
      <c r="R548" s="4"/>
      <c r="S548" s="4"/>
      <c r="T548" s="4"/>
      <c r="U548" s="4"/>
      <c r="V548" s="4"/>
      <c r="W548" s="4">
        <v>0</v>
      </c>
      <c r="X548" s="4">
        <v>1</v>
      </c>
      <c r="Y548" s="4">
        <v>0</v>
      </c>
      <c r="Z548" s="4"/>
      <c r="AA548" s="4"/>
      <c r="AB548" s="4"/>
    </row>
    <row r="549" spans="1:206" x14ac:dyDescent="0.2">
      <c r="A549" s="4">
        <v>50</v>
      </c>
      <c r="B549" s="4">
        <v>0</v>
      </c>
      <c r="C549" s="4">
        <v>0</v>
      </c>
      <c r="D549" s="4">
        <v>1</v>
      </c>
      <c r="E549" s="4">
        <v>206</v>
      </c>
      <c r="F549" s="4">
        <f>ROUND(Source!T528,O549)</f>
        <v>0</v>
      </c>
      <c r="G549" s="4" t="s">
        <v>286</v>
      </c>
      <c r="H549" s="4" t="s">
        <v>287</v>
      </c>
      <c r="I549" s="4"/>
      <c r="J549" s="4"/>
      <c r="K549" s="4">
        <v>206</v>
      </c>
      <c r="L549" s="4">
        <v>20</v>
      </c>
      <c r="M549" s="4">
        <v>3</v>
      </c>
      <c r="N549" s="4" t="s">
        <v>3</v>
      </c>
      <c r="O549" s="4">
        <v>2</v>
      </c>
      <c r="P549" s="4"/>
      <c r="Q549" s="4"/>
      <c r="R549" s="4"/>
      <c r="S549" s="4"/>
      <c r="T549" s="4"/>
      <c r="U549" s="4"/>
      <c r="V549" s="4"/>
      <c r="W549" s="4">
        <v>0</v>
      </c>
      <c r="X549" s="4">
        <v>1</v>
      </c>
      <c r="Y549" s="4">
        <v>0</v>
      </c>
      <c r="Z549" s="4"/>
      <c r="AA549" s="4"/>
      <c r="AB549" s="4"/>
    </row>
    <row r="550" spans="1:206" x14ac:dyDescent="0.2">
      <c r="A550" s="4">
        <v>50</v>
      </c>
      <c r="B550" s="4">
        <v>0</v>
      </c>
      <c r="C550" s="4">
        <v>0</v>
      </c>
      <c r="D550" s="4">
        <v>1</v>
      </c>
      <c r="E550" s="4">
        <v>207</v>
      </c>
      <c r="F550" s="4">
        <f>ROUND(Source!U528,O550)</f>
        <v>4.0326000000000004</v>
      </c>
      <c r="G550" s="4" t="s">
        <v>288</v>
      </c>
      <c r="H550" s="4" t="s">
        <v>289</v>
      </c>
      <c r="I550" s="4"/>
      <c r="J550" s="4"/>
      <c r="K550" s="4">
        <v>207</v>
      </c>
      <c r="L550" s="4">
        <v>21</v>
      </c>
      <c r="M550" s="4">
        <v>3</v>
      </c>
      <c r="N550" s="4" t="s">
        <v>3</v>
      </c>
      <c r="O550" s="4">
        <v>7</v>
      </c>
      <c r="P550" s="4"/>
      <c r="Q550" s="4"/>
      <c r="R550" s="4"/>
      <c r="S550" s="4"/>
      <c r="T550" s="4"/>
      <c r="U550" s="4"/>
      <c r="V550" s="4"/>
      <c r="W550" s="4">
        <v>4.0326000000000004</v>
      </c>
      <c r="X550" s="4">
        <v>1</v>
      </c>
      <c r="Y550" s="4">
        <v>4.0326000000000004</v>
      </c>
      <c r="Z550" s="4"/>
      <c r="AA550" s="4"/>
      <c r="AB550" s="4"/>
    </row>
    <row r="551" spans="1:206" x14ac:dyDescent="0.2">
      <c r="A551" s="4">
        <v>50</v>
      </c>
      <c r="B551" s="4">
        <v>0</v>
      </c>
      <c r="C551" s="4">
        <v>0</v>
      </c>
      <c r="D551" s="4">
        <v>1</v>
      </c>
      <c r="E551" s="4">
        <v>208</v>
      </c>
      <c r="F551" s="4">
        <f>ROUND(Source!V528,O551)</f>
        <v>1.2999999999999999E-3</v>
      </c>
      <c r="G551" s="4" t="s">
        <v>290</v>
      </c>
      <c r="H551" s="4" t="s">
        <v>291</v>
      </c>
      <c r="I551" s="4"/>
      <c r="J551" s="4"/>
      <c r="K551" s="4">
        <v>208</v>
      </c>
      <c r="L551" s="4">
        <v>22</v>
      </c>
      <c r="M551" s="4">
        <v>3</v>
      </c>
      <c r="N551" s="4" t="s">
        <v>3</v>
      </c>
      <c r="O551" s="4">
        <v>7</v>
      </c>
      <c r="P551" s="4"/>
      <c r="Q551" s="4"/>
      <c r="R551" s="4"/>
      <c r="S551" s="4"/>
      <c r="T551" s="4"/>
      <c r="U551" s="4"/>
      <c r="V551" s="4"/>
      <c r="W551" s="4">
        <v>1.2999999999999999E-3</v>
      </c>
      <c r="X551" s="4">
        <v>1</v>
      </c>
      <c r="Y551" s="4">
        <v>1.2999999999999999E-3</v>
      </c>
      <c r="Z551" s="4"/>
      <c r="AA551" s="4"/>
      <c r="AB551" s="4"/>
    </row>
    <row r="552" spans="1:206" x14ac:dyDescent="0.2">
      <c r="A552" s="4">
        <v>50</v>
      </c>
      <c r="B552" s="4">
        <v>0</v>
      </c>
      <c r="C552" s="4">
        <v>0</v>
      </c>
      <c r="D552" s="4">
        <v>1</v>
      </c>
      <c r="E552" s="4">
        <v>209</v>
      </c>
      <c r="F552" s="4">
        <f>ROUND(Source!W528,O552)</f>
        <v>0</v>
      </c>
      <c r="G552" s="4" t="s">
        <v>292</v>
      </c>
      <c r="H552" s="4" t="s">
        <v>293</v>
      </c>
      <c r="I552" s="4"/>
      <c r="J552" s="4"/>
      <c r="K552" s="4">
        <v>209</v>
      </c>
      <c r="L552" s="4">
        <v>23</v>
      </c>
      <c r="M552" s="4">
        <v>3</v>
      </c>
      <c r="N552" s="4" t="s">
        <v>3</v>
      </c>
      <c r="O552" s="4">
        <v>2</v>
      </c>
      <c r="P552" s="4"/>
      <c r="Q552" s="4"/>
      <c r="R552" s="4"/>
      <c r="S552" s="4"/>
      <c r="T552" s="4"/>
      <c r="U552" s="4"/>
      <c r="V552" s="4"/>
      <c r="W552" s="4">
        <v>0</v>
      </c>
      <c r="X552" s="4">
        <v>1</v>
      </c>
      <c r="Y552" s="4">
        <v>0</v>
      </c>
      <c r="Z552" s="4"/>
      <c r="AA552" s="4"/>
      <c r="AB552" s="4"/>
    </row>
    <row r="553" spans="1:206" x14ac:dyDescent="0.2">
      <c r="A553" s="4">
        <v>50</v>
      </c>
      <c r="B553" s="4">
        <v>0</v>
      </c>
      <c r="C553" s="4">
        <v>0</v>
      </c>
      <c r="D553" s="4">
        <v>1</v>
      </c>
      <c r="E553" s="4">
        <v>233</v>
      </c>
      <c r="F553" s="4">
        <f>ROUND(Source!BD528,O553)</f>
        <v>0</v>
      </c>
      <c r="G553" s="4" t="s">
        <v>294</v>
      </c>
      <c r="H553" s="4" t="s">
        <v>295</v>
      </c>
      <c r="I553" s="4"/>
      <c r="J553" s="4"/>
      <c r="K553" s="4">
        <v>233</v>
      </c>
      <c r="L553" s="4">
        <v>24</v>
      </c>
      <c r="M553" s="4">
        <v>3</v>
      </c>
      <c r="N553" s="4" t="s">
        <v>3</v>
      </c>
      <c r="O553" s="4">
        <v>2</v>
      </c>
      <c r="P553" s="4"/>
      <c r="Q553" s="4"/>
      <c r="R553" s="4"/>
      <c r="S553" s="4"/>
      <c r="T553" s="4"/>
      <c r="U553" s="4"/>
      <c r="V553" s="4"/>
      <c r="W553" s="4">
        <v>0</v>
      </c>
      <c r="X553" s="4">
        <v>1</v>
      </c>
      <c r="Y553" s="4">
        <v>0</v>
      </c>
      <c r="Z553" s="4"/>
      <c r="AA553" s="4"/>
      <c r="AB553" s="4"/>
    </row>
    <row r="554" spans="1:206" x14ac:dyDescent="0.2">
      <c r="A554" s="4">
        <v>50</v>
      </c>
      <c r="B554" s="4">
        <v>0</v>
      </c>
      <c r="C554" s="4">
        <v>0</v>
      </c>
      <c r="D554" s="4">
        <v>1</v>
      </c>
      <c r="E554" s="4">
        <v>210</v>
      </c>
      <c r="F554" s="4">
        <f>ROUND(Source!X528,O554)</f>
        <v>2212.0100000000002</v>
      </c>
      <c r="G554" s="4" t="s">
        <v>296</v>
      </c>
      <c r="H554" s="4" t="s">
        <v>297</v>
      </c>
      <c r="I554" s="4"/>
      <c r="J554" s="4"/>
      <c r="K554" s="4">
        <v>210</v>
      </c>
      <c r="L554" s="4">
        <v>25</v>
      </c>
      <c r="M554" s="4">
        <v>3</v>
      </c>
      <c r="N554" s="4" t="s">
        <v>3</v>
      </c>
      <c r="O554" s="4">
        <v>2</v>
      </c>
      <c r="P554" s="4"/>
      <c r="Q554" s="4"/>
      <c r="R554" s="4"/>
      <c r="S554" s="4"/>
      <c r="T554" s="4"/>
      <c r="U554" s="4"/>
      <c r="V554" s="4"/>
      <c r="W554" s="4">
        <v>2212.0100000000002</v>
      </c>
      <c r="X554" s="4">
        <v>1</v>
      </c>
      <c r="Y554" s="4">
        <v>2212.0100000000002</v>
      </c>
      <c r="Z554" s="4"/>
      <c r="AA554" s="4"/>
      <c r="AB554" s="4"/>
    </row>
    <row r="555" spans="1:206" x14ac:dyDescent="0.2">
      <c r="A555" s="4">
        <v>50</v>
      </c>
      <c r="B555" s="4">
        <v>0</v>
      </c>
      <c r="C555" s="4">
        <v>0</v>
      </c>
      <c r="D555" s="4">
        <v>1</v>
      </c>
      <c r="E555" s="4">
        <v>211</v>
      </c>
      <c r="F555" s="4">
        <f>ROUND(Source!Y528,O555)</f>
        <v>1130.5999999999999</v>
      </c>
      <c r="G555" s="4" t="s">
        <v>298</v>
      </c>
      <c r="H555" s="4" t="s">
        <v>299</v>
      </c>
      <c r="I555" s="4"/>
      <c r="J555" s="4"/>
      <c r="K555" s="4">
        <v>211</v>
      </c>
      <c r="L555" s="4">
        <v>26</v>
      </c>
      <c r="M555" s="4">
        <v>3</v>
      </c>
      <c r="N555" s="4" t="s">
        <v>3</v>
      </c>
      <c r="O555" s="4">
        <v>2</v>
      </c>
      <c r="P555" s="4"/>
      <c r="Q555" s="4"/>
      <c r="R555" s="4"/>
      <c r="S555" s="4"/>
      <c r="T555" s="4"/>
      <c r="U555" s="4"/>
      <c r="V555" s="4"/>
      <c r="W555" s="4">
        <v>1130.5999999999999</v>
      </c>
      <c r="X555" s="4">
        <v>1</v>
      </c>
      <c r="Y555" s="4">
        <v>1130.5999999999999</v>
      </c>
      <c r="Z555" s="4"/>
      <c r="AA555" s="4"/>
      <c r="AB555" s="4"/>
    </row>
    <row r="556" spans="1:206" x14ac:dyDescent="0.2">
      <c r="A556" s="4">
        <v>50</v>
      </c>
      <c r="B556" s="4">
        <v>0</v>
      </c>
      <c r="C556" s="4">
        <v>0</v>
      </c>
      <c r="D556" s="4">
        <v>1</v>
      </c>
      <c r="E556" s="4">
        <v>224</v>
      </c>
      <c r="F556" s="4">
        <f>ROUND(Source!AR528,O556)</f>
        <v>5801.24</v>
      </c>
      <c r="G556" s="4" t="s">
        <v>300</v>
      </c>
      <c r="H556" s="4" t="s">
        <v>301</v>
      </c>
      <c r="I556" s="4"/>
      <c r="J556" s="4"/>
      <c r="K556" s="4">
        <v>224</v>
      </c>
      <c r="L556" s="4">
        <v>27</v>
      </c>
      <c r="M556" s="4">
        <v>3</v>
      </c>
      <c r="N556" s="4" t="s">
        <v>3</v>
      </c>
      <c r="O556" s="4">
        <v>2</v>
      </c>
      <c r="P556" s="4"/>
      <c r="Q556" s="4"/>
      <c r="R556" s="4"/>
      <c r="S556" s="4"/>
      <c r="T556" s="4"/>
      <c r="U556" s="4"/>
      <c r="V556" s="4"/>
      <c r="W556" s="4">
        <v>5801.24</v>
      </c>
      <c r="X556" s="4">
        <v>1</v>
      </c>
      <c r="Y556" s="4">
        <v>5801.24</v>
      </c>
      <c r="Z556" s="4"/>
      <c r="AA556" s="4"/>
      <c r="AB556" s="4"/>
    </row>
    <row r="558" spans="1:206" x14ac:dyDescent="0.2">
      <c r="A558" s="1">
        <v>5</v>
      </c>
      <c r="B558" s="1">
        <v>1</v>
      </c>
      <c r="C558" s="1"/>
      <c r="D558" s="1">
        <f>ROW(A620)</f>
        <v>620</v>
      </c>
      <c r="E558" s="1"/>
      <c r="F558" s="1" t="s">
        <v>16</v>
      </c>
      <c r="G558" s="1" t="s">
        <v>678</v>
      </c>
      <c r="H558" s="1" t="s">
        <v>3</v>
      </c>
      <c r="I558" s="1">
        <v>0</v>
      </c>
      <c r="J558" s="1"/>
      <c r="K558" s="1">
        <v>-1</v>
      </c>
      <c r="L558" s="1"/>
      <c r="M558" s="1" t="s">
        <v>3</v>
      </c>
      <c r="N558" s="1"/>
      <c r="O558" s="1"/>
      <c r="P558" s="1"/>
      <c r="Q558" s="1"/>
      <c r="R558" s="1"/>
      <c r="S558" s="1">
        <v>0</v>
      </c>
      <c r="T558" s="1"/>
      <c r="U558" s="1" t="s">
        <v>3</v>
      </c>
      <c r="V558" s="1">
        <v>0</v>
      </c>
      <c r="W558" s="1"/>
      <c r="X558" s="1"/>
      <c r="Y558" s="1"/>
      <c r="Z558" s="1"/>
      <c r="AA558" s="1"/>
      <c r="AB558" s="1" t="s">
        <v>3</v>
      </c>
      <c r="AC558" s="1" t="s">
        <v>3</v>
      </c>
      <c r="AD558" s="1" t="s">
        <v>3</v>
      </c>
      <c r="AE558" s="1" t="s">
        <v>3</v>
      </c>
      <c r="AF558" s="1" t="s">
        <v>3</v>
      </c>
      <c r="AG558" s="1" t="s">
        <v>3</v>
      </c>
      <c r="AH558" s="1"/>
      <c r="AI558" s="1"/>
      <c r="AJ558" s="1"/>
      <c r="AK558" s="1"/>
      <c r="AL558" s="1"/>
      <c r="AM558" s="1"/>
      <c r="AN558" s="1"/>
      <c r="AO558" s="1"/>
      <c r="AP558" s="1" t="s">
        <v>3</v>
      </c>
      <c r="AQ558" s="1" t="s">
        <v>3</v>
      </c>
      <c r="AR558" s="1" t="s">
        <v>3</v>
      </c>
      <c r="AS558" s="1"/>
      <c r="AT558" s="1"/>
      <c r="AU558" s="1"/>
      <c r="AV558" s="1"/>
      <c r="AW558" s="1"/>
      <c r="AX558" s="1"/>
      <c r="AY558" s="1"/>
      <c r="AZ558" s="1" t="s">
        <v>3</v>
      </c>
      <c r="BA558" s="1"/>
      <c r="BB558" s="1" t="s">
        <v>3</v>
      </c>
      <c r="BC558" s="1" t="s">
        <v>3</v>
      </c>
      <c r="BD558" s="1" t="s">
        <v>3</v>
      </c>
      <c r="BE558" s="1" t="s">
        <v>3</v>
      </c>
      <c r="BF558" s="1" t="s">
        <v>3</v>
      </c>
      <c r="BG558" s="1" t="s">
        <v>3</v>
      </c>
      <c r="BH558" s="1" t="s">
        <v>3</v>
      </c>
      <c r="BI558" s="1" t="s">
        <v>3</v>
      </c>
      <c r="BJ558" s="1" t="s">
        <v>3</v>
      </c>
      <c r="BK558" s="1" t="s">
        <v>3</v>
      </c>
      <c r="BL558" s="1" t="s">
        <v>3</v>
      </c>
      <c r="BM558" s="1" t="s">
        <v>3</v>
      </c>
      <c r="BN558" s="1" t="s">
        <v>3</v>
      </c>
      <c r="BO558" s="1" t="s">
        <v>3</v>
      </c>
      <c r="BP558" s="1" t="s">
        <v>3</v>
      </c>
      <c r="BQ558" s="1"/>
      <c r="BR558" s="1"/>
      <c r="BS558" s="1"/>
      <c r="BT558" s="1"/>
      <c r="BU558" s="1"/>
      <c r="BV558" s="1"/>
      <c r="BW558" s="1"/>
      <c r="BX558" s="1">
        <v>0</v>
      </c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>
        <v>0</v>
      </c>
    </row>
    <row r="560" spans="1:206" x14ac:dyDescent="0.2">
      <c r="A560" s="2">
        <v>52</v>
      </c>
      <c r="B560" s="2">
        <f t="shared" ref="B560:G560" si="333">B620</f>
        <v>1</v>
      </c>
      <c r="C560" s="2">
        <f t="shared" si="333"/>
        <v>5</v>
      </c>
      <c r="D560" s="2">
        <f t="shared" si="333"/>
        <v>558</v>
      </c>
      <c r="E560" s="2">
        <f t="shared" si="333"/>
        <v>0</v>
      </c>
      <c r="F560" s="2" t="str">
        <f t="shared" si="333"/>
        <v>Новый подраздел</v>
      </c>
      <c r="G560" s="2" t="str">
        <f t="shared" si="333"/>
        <v>2.2. СКУД</v>
      </c>
      <c r="H560" s="2"/>
      <c r="I560" s="2"/>
      <c r="J560" s="2"/>
      <c r="K560" s="2"/>
      <c r="L560" s="2"/>
      <c r="M560" s="2"/>
      <c r="N560" s="2"/>
      <c r="O560" s="2">
        <f t="shared" ref="O560:AT560" si="334">O620</f>
        <v>9287.98</v>
      </c>
      <c r="P560" s="2">
        <f t="shared" si="334"/>
        <v>0</v>
      </c>
      <c r="Q560" s="2">
        <f t="shared" si="334"/>
        <v>17.95</v>
      </c>
      <c r="R560" s="2">
        <f t="shared" si="334"/>
        <v>81.209999999999994</v>
      </c>
      <c r="S560" s="2">
        <f t="shared" si="334"/>
        <v>9188.82</v>
      </c>
      <c r="T560" s="2">
        <f t="shared" si="334"/>
        <v>0</v>
      </c>
      <c r="U560" s="2">
        <f t="shared" si="334"/>
        <v>17.107599999999998</v>
      </c>
      <c r="V560" s="2">
        <f t="shared" si="334"/>
        <v>0.16929999999999998</v>
      </c>
      <c r="W560" s="2">
        <f t="shared" si="334"/>
        <v>0</v>
      </c>
      <c r="X560" s="2">
        <f t="shared" si="334"/>
        <v>8501.1200000000008</v>
      </c>
      <c r="Y560" s="2">
        <f t="shared" si="334"/>
        <v>5107.32</v>
      </c>
      <c r="Z560" s="2">
        <f t="shared" si="334"/>
        <v>0</v>
      </c>
      <c r="AA560" s="2">
        <f t="shared" si="334"/>
        <v>0</v>
      </c>
      <c r="AB560" s="2">
        <f t="shared" si="334"/>
        <v>9287.98</v>
      </c>
      <c r="AC560" s="2">
        <f t="shared" si="334"/>
        <v>0</v>
      </c>
      <c r="AD560" s="2">
        <f t="shared" si="334"/>
        <v>17.95</v>
      </c>
      <c r="AE560" s="2">
        <f t="shared" si="334"/>
        <v>81.209999999999994</v>
      </c>
      <c r="AF560" s="2">
        <f t="shared" si="334"/>
        <v>9188.82</v>
      </c>
      <c r="AG560" s="2">
        <f t="shared" si="334"/>
        <v>0</v>
      </c>
      <c r="AH560" s="2">
        <f t="shared" si="334"/>
        <v>17.107599999999998</v>
      </c>
      <c r="AI560" s="2">
        <f t="shared" si="334"/>
        <v>0.16929999999999998</v>
      </c>
      <c r="AJ560" s="2">
        <f t="shared" si="334"/>
        <v>0</v>
      </c>
      <c r="AK560" s="2">
        <f t="shared" si="334"/>
        <v>8501.1200000000008</v>
      </c>
      <c r="AL560" s="2">
        <f t="shared" si="334"/>
        <v>5107.32</v>
      </c>
      <c r="AM560" s="2">
        <f t="shared" si="334"/>
        <v>0</v>
      </c>
      <c r="AN560" s="2">
        <f t="shared" si="334"/>
        <v>0</v>
      </c>
      <c r="AO560" s="2">
        <f t="shared" si="334"/>
        <v>0</v>
      </c>
      <c r="AP560" s="2">
        <f t="shared" si="334"/>
        <v>0</v>
      </c>
      <c r="AQ560" s="2">
        <f t="shared" si="334"/>
        <v>0</v>
      </c>
      <c r="AR560" s="2">
        <f t="shared" si="334"/>
        <v>22896.42</v>
      </c>
      <c r="AS560" s="2">
        <f t="shared" si="334"/>
        <v>13454.24</v>
      </c>
      <c r="AT560" s="2">
        <f t="shared" si="334"/>
        <v>9442.18</v>
      </c>
      <c r="AU560" s="2">
        <f t="shared" ref="AU560:BZ560" si="335">AU620</f>
        <v>0</v>
      </c>
      <c r="AV560" s="2">
        <f t="shared" si="335"/>
        <v>0</v>
      </c>
      <c r="AW560" s="2">
        <f t="shared" si="335"/>
        <v>0</v>
      </c>
      <c r="AX560" s="2">
        <f t="shared" si="335"/>
        <v>0</v>
      </c>
      <c r="AY560" s="2">
        <f t="shared" si="335"/>
        <v>0</v>
      </c>
      <c r="AZ560" s="2">
        <f t="shared" si="335"/>
        <v>0</v>
      </c>
      <c r="BA560" s="2">
        <f t="shared" si="335"/>
        <v>0</v>
      </c>
      <c r="BB560" s="2">
        <f t="shared" si="335"/>
        <v>0</v>
      </c>
      <c r="BC560" s="2">
        <f t="shared" si="335"/>
        <v>0</v>
      </c>
      <c r="BD560" s="2">
        <f t="shared" si="335"/>
        <v>0</v>
      </c>
      <c r="BE560" s="2">
        <f t="shared" si="335"/>
        <v>0</v>
      </c>
      <c r="BF560" s="2">
        <f t="shared" si="335"/>
        <v>0</v>
      </c>
      <c r="BG560" s="2">
        <f t="shared" si="335"/>
        <v>0</v>
      </c>
      <c r="BH560" s="2">
        <f t="shared" si="335"/>
        <v>0</v>
      </c>
      <c r="BI560" s="2">
        <f t="shared" si="335"/>
        <v>0</v>
      </c>
      <c r="BJ560" s="2">
        <f t="shared" si="335"/>
        <v>0</v>
      </c>
      <c r="BK560" s="2">
        <f t="shared" si="335"/>
        <v>0</v>
      </c>
      <c r="BL560" s="2">
        <f t="shared" si="335"/>
        <v>0</v>
      </c>
      <c r="BM560" s="2">
        <f t="shared" si="335"/>
        <v>0</v>
      </c>
      <c r="BN560" s="2">
        <f t="shared" si="335"/>
        <v>0</v>
      </c>
      <c r="BO560" s="2">
        <f t="shared" si="335"/>
        <v>0</v>
      </c>
      <c r="BP560" s="2">
        <f t="shared" si="335"/>
        <v>0</v>
      </c>
      <c r="BQ560" s="2">
        <f t="shared" si="335"/>
        <v>0</v>
      </c>
      <c r="BR560" s="2">
        <f t="shared" si="335"/>
        <v>0</v>
      </c>
      <c r="BS560" s="2">
        <f t="shared" si="335"/>
        <v>0</v>
      </c>
      <c r="BT560" s="2">
        <f t="shared" si="335"/>
        <v>0</v>
      </c>
      <c r="BU560" s="2">
        <f t="shared" si="335"/>
        <v>0</v>
      </c>
      <c r="BV560" s="2">
        <f t="shared" si="335"/>
        <v>0</v>
      </c>
      <c r="BW560" s="2">
        <f t="shared" si="335"/>
        <v>0</v>
      </c>
      <c r="BX560" s="2">
        <f t="shared" si="335"/>
        <v>0</v>
      </c>
      <c r="BY560" s="2">
        <f t="shared" si="335"/>
        <v>0</v>
      </c>
      <c r="BZ560" s="2">
        <f t="shared" si="335"/>
        <v>0</v>
      </c>
      <c r="CA560" s="2">
        <f t="shared" ref="CA560:DF560" si="336">CA620</f>
        <v>22896.42</v>
      </c>
      <c r="CB560" s="2">
        <f t="shared" si="336"/>
        <v>13454.24</v>
      </c>
      <c r="CC560" s="2">
        <f t="shared" si="336"/>
        <v>9442.18</v>
      </c>
      <c r="CD560" s="2">
        <f t="shared" si="336"/>
        <v>0</v>
      </c>
      <c r="CE560" s="2">
        <f t="shared" si="336"/>
        <v>0</v>
      </c>
      <c r="CF560" s="2">
        <f t="shared" si="336"/>
        <v>0</v>
      </c>
      <c r="CG560" s="2">
        <f t="shared" si="336"/>
        <v>0</v>
      </c>
      <c r="CH560" s="2">
        <f t="shared" si="336"/>
        <v>0</v>
      </c>
      <c r="CI560" s="2">
        <f t="shared" si="336"/>
        <v>0</v>
      </c>
      <c r="CJ560" s="2">
        <f t="shared" si="336"/>
        <v>0</v>
      </c>
      <c r="CK560" s="2">
        <f t="shared" si="336"/>
        <v>0</v>
      </c>
      <c r="CL560" s="2">
        <f t="shared" si="336"/>
        <v>0</v>
      </c>
      <c r="CM560" s="2">
        <f t="shared" si="336"/>
        <v>0</v>
      </c>
      <c r="CN560" s="2">
        <f t="shared" si="336"/>
        <v>0</v>
      </c>
      <c r="CO560" s="2">
        <f t="shared" si="336"/>
        <v>0</v>
      </c>
      <c r="CP560" s="2">
        <f t="shared" si="336"/>
        <v>0</v>
      </c>
      <c r="CQ560" s="2">
        <f t="shared" si="336"/>
        <v>0</v>
      </c>
      <c r="CR560" s="2">
        <f t="shared" si="336"/>
        <v>0</v>
      </c>
      <c r="CS560" s="2">
        <f t="shared" si="336"/>
        <v>0</v>
      </c>
      <c r="CT560" s="2">
        <f t="shared" si="336"/>
        <v>0</v>
      </c>
      <c r="CU560" s="2">
        <f t="shared" si="336"/>
        <v>0</v>
      </c>
      <c r="CV560" s="2">
        <f t="shared" si="336"/>
        <v>0</v>
      </c>
      <c r="CW560" s="2">
        <f t="shared" si="336"/>
        <v>0</v>
      </c>
      <c r="CX560" s="2">
        <f t="shared" si="336"/>
        <v>0</v>
      </c>
      <c r="CY560" s="2">
        <f t="shared" si="336"/>
        <v>0</v>
      </c>
      <c r="CZ560" s="2">
        <f t="shared" si="336"/>
        <v>0</v>
      </c>
      <c r="DA560" s="2">
        <f t="shared" si="336"/>
        <v>0</v>
      </c>
      <c r="DB560" s="2">
        <f t="shared" si="336"/>
        <v>0</v>
      </c>
      <c r="DC560" s="2">
        <f t="shared" si="336"/>
        <v>0</v>
      </c>
      <c r="DD560" s="2">
        <f t="shared" si="336"/>
        <v>0</v>
      </c>
      <c r="DE560" s="2">
        <f t="shared" si="336"/>
        <v>0</v>
      </c>
      <c r="DF560" s="2">
        <f t="shared" si="336"/>
        <v>0</v>
      </c>
      <c r="DG560" s="3">
        <f t="shared" ref="DG560:EL560" si="337">DG620</f>
        <v>0</v>
      </c>
      <c r="DH560" s="3">
        <f t="shared" si="337"/>
        <v>0</v>
      </c>
      <c r="DI560" s="3">
        <f t="shared" si="337"/>
        <v>0</v>
      </c>
      <c r="DJ560" s="3">
        <f t="shared" si="337"/>
        <v>0</v>
      </c>
      <c r="DK560" s="3">
        <f t="shared" si="337"/>
        <v>0</v>
      </c>
      <c r="DL560" s="3">
        <f t="shared" si="337"/>
        <v>0</v>
      </c>
      <c r="DM560" s="3">
        <f t="shared" si="337"/>
        <v>0</v>
      </c>
      <c r="DN560" s="3">
        <f t="shared" si="337"/>
        <v>0</v>
      </c>
      <c r="DO560" s="3">
        <f t="shared" si="337"/>
        <v>0</v>
      </c>
      <c r="DP560" s="3">
        <f t="shared" si="337"/>
        <v>0</v>
      </c>
      <c r="DQ560" s="3">
        <f t="shared" si="337"/>
        <v>0</v>
      </c>
      <c r="DR560" s="3">
        <f t="shared" si="337"/>
        <v>0</v>
      </c>
      <c r="DS560" s="3">
        <f t="shared" si="337"/>
        <v>0</v>
      </c>
      <c r="DT560" s="3">
        <f t="shared" si="337"/>
        <v>0</v>
      </c>
      <c r="DU560" s="3">
        <f t="shared" si="337"/>
        <v>0</v>
      </c>
      <c r="DV560" s="3">
        <f t="shared" si="337"/>
        <v>0</v>
      </c>
      <c r="DW560" s="3">
        <f t="shared" si="337"/>
        <v>0</v>
      </c>
      <c r="DX560" s="3">
        <f t="shared" si="337"/>
        <v>0</v>
      </c>
      <c r="DY560" s="3">
        <f t="shared" si="337"/>
        <v>0</v>
      </c>
      <c r="DZ560" s="3">
        <f t="shared" si="337"/>
        <v>0</v>
      </c>
      <c r="EA560" s="3">
        <f t="shared" si="337"/>
        <v>0</v>
      </c>
      <c r="EB560" s="3">
        <f t="shared" si="337"/>
        <v>0</v>
      </c>
      <c r="EC560" s="3">
        <f t="shared" si="337"/>
        <v>0</v>
      </c>
      <c r="ED560" s="3">
        <f t="shared" si="337"/>
        <v>0</v>
      </c>
      <c r="EE560" s="3">
        <f t="shared" si="337"/>
        <v>0</v>
      </c>
      <c r="EF560" s="3">
        <f t="shared" si="337"/>
        <v>0</v>
      </c>
      <c r="EG560" s="3">
        <f t="shared" si="337"/>
        <v>0</v>
      </c>
      <c r="EH560" s="3">
        <f t="shared" si="337"/>
        <v>0</v>
      </c>
      <c r="EI560" s="3">
        <f t="shared" si="337"/>
        <v>0</v>
      </c>
      <c r="EJ560" s="3">
        <f t="shared" si="337"/>
        <v>0</v>
      </c>
      <c r="EK560" s="3">
        <f t="shared" si="337"/>
        <v>0</v>
      </c>
      <c r="EL560" s="3">
        <f t="shared" si="337"/>
        <v>0</v>
      </c>
      <c r="EM560" s="3">
        <f t="shared" ref="EM560:FR560" si="338">EM620</f>
        <v>0</v>
      </c>
      <c r="EN560" s="3">
        <f t="shared" si="338"/>
        <v>0</v>
      </c>
      <c r="EO560" s="3">
        <f t="shared" si="338"/>
        <v>0</v>
      </c>
      <c r="EP560" s="3">
        <f t="shared" si="338"/>
        <v>0</v>
      </c>
      <c r="EQ560" s="3">
        <f t="shared" si="338"/>
        <v>0</v>
      </c>
      <c r="ER560" s="3">
        <f t="shared" si="338"/>
        <v>0</v>
      </c>
      <c r="ES560" s="3">
        <f t="shared" si="338"/>
        <v>0</v>
      </c>
      <c r="ET560" s="3">
        <f t="shared" si="338"/>
        <v>0</v>
      </c>
      <c r="EU560" s="3">
        <f t="shared" si="338"/>
        <v>0</v>
      </c>
      <c r="EV560" s="3">
        <f t="shared" si="338"/>
        <v>0</v>
      </c>
      <c r="EW560" s="3">
        <f t="shared" si="338"/>
        <v>0</v>
      </c>
      <c r="EX560" s="3">
        <f t="shared" si="338"/>
        <v>0</v>
      </c>
      <c r="EY560" s="3">
        <f t="shared" si="338"/>
        <v>0</v>
      </c>
      <c r="EZ560" s="3">
        <f t="shared" si="338"/>
        <v>0</v>
      </c>
      <c r="FA560" s="3">
        <f t="shared" si="338"/>
        <v>0</v>
      </c>
      <c r="FB560" s="3">
        <f t="shared" si="338"/>
        <v>0</v>
      </c>
      <c r="FC560" s="3">
        <f t="shared" si="338"/>
        <v>0</v>
      </c>
      <c r="FD560" s="3">
        <f t="shared" si="338"/>
        <v>0</v>
      </c>
      <c r="FE560" s="3">
        <f t="shared" si="338"/>
        <v>0</v>
      </c>
      <c r="FF560" s="3">
        <f t="shared" si="338"/>
        <v>0</v>
      </c>
      <c r="FG560" s="3">
        <f t="shared" si="338"/>
        <v>0</v>
      </c>
      <c r="FH560" s="3">
        <f t="shared" si="338"/>
        <v>0</v>
      </c>
      <c r="FI560" s="3">
        <f t="shared" si="338"/>
        <v>0</v>
      </c>
      <c r="FJ560" s="3">
        <f t="shared" si="338"/>
        <v>0</v>
      </c>
      <c r="FK560" s="3">
        <f t="shared" si="338"/>
        <v>0</v>
      </c>
      <c r="FL560" s="3">
        <f t="shared" si="338"/>
        <v>0</v>
      </c>
      <c r="FM560" s="3">
        <f t="shared" si="338"/>
        <v>0</v>
      </c>
      <c r="FN560" s="3">
        <f t="shared" si="338"/>
        <v>0</v>
      </c>
      <c r="FO560" s="3">
        <f t="shared" si="338"/>
        <v>0</v>
      </c>
      <c r="FP560" s="3">
        <f t="shared" si="338"/>
        <v>0</v>
      </c>
      <c r="FQ560" s="3">
        <f t="shared" si="338"/>
        <v>0</v>
      </c>
      <c r="FR560" s="3">
        <f t="shared" si="338"/>
        <v>0</v>
      </c>
      <c r="FS560" s="3">
        <f t="shared" ref="FS560:GX560" si="339">FS620</f>
        <v>0</v>
      </c>
      <c r="FT560" s="3">
        <f t="shared" si="339"/>
        <v>0</v>
      </c>
      <c r="FU560" s="3">
        <f t="shared" si="339"/>
        <v>0</v>
      </c>
      <c r="FV560" s="3">
        <f t="shared" si="339"/>
        <v>0</v>
      </c>
      <c r="FW560" s="3">
        <f t="shared" si="339"/>
        <v>0</v>
      </c>
      <c r="FX560" s="3">
        <f t="shared" si="339"/>
        <v>0</v>
      </c>
      <c r="FY560" s="3">
        <f t="shared" si="339"/>
        <v>0</v>
      </c>
      <c r="FZ560" s="3">
        <f t="shared" si="339"/>
        <v>0</v>
      </c>
      <c r="GA560" s="3">
        <f t="shared" si="339"/>
        <v>0</v>
      </c>
      <c r="GB560" s="3">
        <f t="shared" si="339"/>
        <v>0</v>
      </c>
      <c r="GC560" s="3">
        <f t="shared" si="339"/>
        <v>0</v>
      </c>
      <c r="GD560" s="3">
        <f t="shared" si="339"/>
        <v>0</v>
      </c>
      <c r="GE560" s="3">
        <f t="shared" si="339"/>
        <v>0</v>
      </c>
      <c r="GF560" s="3">
        <f t="shared" si="339"/>
        <v>0</v>
      </c>
      <c r="GG560" s="3">
        <f t="shared" si="339"/>
        <v>0</v>
      </c>
      <c r="GH560" s="3">
        <f t="shared" si="339"/>
        <v>0</v>
      </c>
      <c r="GI560" s="3">
        <f t="shared" si="339"/>
        <v>0</v>
      </c>
      <c r="GJ560" s="3">
        <f t="shared" si="339"/>
        <v>0</v>
      </c>
      <c r="GK560" s="3">
        <f t="shared" si="339"/>
        <v>0</v>
      </c>
      <c r="GL560" s="3">
        <f t="shared" si="339"/>
        <v>0</v>
      </c>
      <c r="GM560" s="3">
        <f t="shared" si="339"/>
        <v>0</v>
      </c>
      <c r="GN560" s="3">
        <f t="shared" si="339"/>
        <v>0</v>
      </c>
      <c r="GO560" s="3">
        <f t="shared" si="339"/>
        <v>0</v>
      </c>
      <c r="GP560" s="3">
        <f t="shared" si="339"/>
        <v>0</v>
      </c>
      <c r="GQ560" s="3">
        <f t="shared" si="339"/>
        <v>0</v>
      </c>
      <c r="GR560" s="3">
        <f t="shared" si="339"/>
        <v>0</v>
      </c>
      <c r="GS560" s="3">
        <f t="shared" si="339"/>
        <v>0</v>
      </c>
      <c r="GT560" s="3">
        <f t="shared" si="339"/>
        <v>0</v>
      </c>
      <c r="GU560" s="3">
        <f t="shared" si="339"/>
        <v>0</v>
      </c>
      <c r="GV560" s="3">
        <f t="shared" si="339"/>
        <v>0</v>
      </c>
      <c r="GW560" s="3">
        <f t="shared" si="339"/>
        <v>0</v>
      </c>
      <c r="GX560" s="3">
        <f t="shared" si="339"/>
        <v>0</v>
      </c>
    </row>
    <row r="562" spans="1:245" x14ac:dyDescent="0.2">
      <c r="A562">
        <v>17</v>
      </c>
      <c r="B562">
        <v>1</v>
      </c>
      <c r="C562">
        <f>ROW(SmtRes!A764)</f>
        <v>764</v>
      </c>
      <c r="D562">
        <f>ROW(EtalonRes!A771)</f>
        <v>771</v>
      </c>
      <c r="E562" t="s">
        <v>679</v>
      </c>
      <c r="F562" t="s">
        <v>680</v>
      </c>
      <c r="G562" t="s">
        <v>681</v>
      </c>
      <c r="H562" t="s">
        <v>168</v>
      </c>
      <c r="I562">
        <v>1</v>
      </c>
      <c r="J562">
        <v>0</v>
      </c>
      <c r="K562">
        <v>1</v>
      </c>
      <c r="O562">
        <f>ROUND(CP562,2)</f>
        <v>1206.42</v>
      </c>
      <c r="P562">
        <f>SUMIF(SmtRes!AQ757:'SmtRes'!AQ764,"=1",SmtRes!DF757:'SmtRes'!DF764)</f>
        <v>0</v>
      </c>
      <c r="Q562">
        <f>SUMIF(SmtRes!AQ757:'SmtRes'!AQ764,"=1",SmtRes!DG757:'SmtRes'!DG764)</f>
        <v>0.52</v>
      </c>
      <c r="R562">
        <f>SUMIF(SmtRes!AQ757:'SmtRes'!AQ764,"=1",SmtRes!DH757:'SmtRes'!DH764)</f>
        <v>23</v>
      </c>
      <c r="S562">
        <f>SUMIF(SmtRes!AQ757:'SmtRes'!AQ764,"=1",SmtRes!DI757:'SmtRes'!DI764)</f>
        <v>1182.9000000000001</v>
      </c>
      <c r="T562">
        <f t="shared" ref="T562:T593" si="340">ROUND(CU562*I562,2)</f>
        <v>0</v>
      </c>
      <c r="U562">
        <f>SUMIF(SmtRes!AQ757:'SmtRes'!AQ764,"=1",SmtRes!CV757:'SmtRes'!CV764)</f>
        <v>2.2679999999999998</v>
      </c>
      <c r="V562">
        <f>SUMIF(SmtRes!AQ757:'SmtRes'!AQ764,"=1",SmtRes!CW757:'SmtRes'!CW764)</f>
        <v>4.8000000000000001E-2</v>
      </c>
      <c r="W562">
        <f t="shared" ref="W562:W593" si="341">ROUND(CX562*I562,2)</f>
        <v>0</v>
      </c>
      <c r="X562">
        <f t="shared" ref="X562:X593" si="342">ROUND(CY562,2)</f>
        <v>1121.49</v>
      </c>
      <c r="Y562">
        <f t="shared" ref="Y562:Y593" si="343">ROUND(CZ562,2)</f>
        <v>747.66</v>
      </c>
      <c r="AA562">
        <v>449016111</v>
      </c>
      <c r="AB562">
        <f t="shared" ref="AB562:AB593" si="344">ROUND((AC562+AD562+AF562),6)</f>
        <v>1183.25856</v>
      </c>
      <c r="AC562">
        <f>ROUND((0),6)</f>
        <v>0</v>
      </c>
      <c r="AD562">
        <f>ROUND((((SUM(SmtRes!BR757:'SmtRes'!BR764))-(SUM(SmtRes!BS757:'SmtRes'!BS764)))+AE562),6)</f>
        <v>0.36048000000000002</v>
      </c>
      <c r="AE562">
        <f>ROUND((SUM(SmtRes!BS757:'SmtRes'!BS764)),6)</f>
        <v>23.004960000000001</v>
      </c>
      <c r="AF562">
        <f>ROUND((SUM(SmtRes!BT757:'SmtRes'!BT764)),6)</f>
        <v>1182.8980799999999</v>
      </c>
      <c r="AG562">
        <f t="shared" ref="AG562:AG593" si="345">ROUND((AP562),6)</f>
        <v>0</v>
      </c>
      <c r="AH562">
        <f>(SUM(SmtRes!BU757:'SmtRes'!BU764))</f>
        <v>2.2680000000000002</v>
      </c>
      <c r="AI562">
        <f>(SUM(SmtRes!BV757:'SmtRes'!BV764))</f>
        <v>4.8000000000000001E-2</v>
      </c>
      <c r="AJ562">
        <f t="shared" ref="AJ562:AJ593" si="346">(AS562)</f>
        <v>0</v>
      </c>
      <c r="AK562">
        <v>4587.7361409999994</v>
      </c>
      <c r="AL562">
        <v>1572.0773409999999</v>
      </c>
      <c r="AM562">
        <v>0.90119999999999989</v>
      </c>
      <c r="AN562">
        <v>57.512399999999992</v>
      </c>
      <c r="AO562">
        <v>2957.2451999999998</v>
      </c>
      <c r="AP562">
        <v>0</v>
      </c>
      <c r="AQ562">
        <v>5.67</v>
      </c>
      <c r="AR562">
        <v>0.12</v>
      </c>
      <c r="AS562">
        <v>0</v>
      </c>
      <c r="AT562">
        <v>93</v>
      </c>
      <c r="AU562">
        <v>62</v>
      </c>
      <c r="AV562">
        <v>1</v>
      </c>
      <c r="AW562">
        <v>1</v>
      </c>
      <c r="AZ562">
        <v>1</v>
      </c>
      <c r="BA562">
        <v>1</v>
      </c>
      <c r="BB562">
        <v>1</v>
      </c>
      <c r="BC562">
        <v>1</v>
      </c>
      <c r="BD562" t="s">
        <v>3</v>
      </c>
      <c r="BE562" t="s">
        <v>3</v>
      </c>
      <c r="BF562" t="s">
        <v>3</v>
      </c>
      <c r="BG562" t="s">
        <v>3</v>
      </c>
      <c r="BH562">
        <v>0</v>
      </c>
      <c r="BI562">
        <v>1</v>
      </c>
      <c r="BJ562" t="s">
        <v>682</v>
      </c>
      <c r="BM562">
        <v>9001</v>
      </c>
      <c r="BN562">
        <v>0</v>
      </c>
      <c r="BO562" t="s">
        <v>3</v>
      </c>
      <c r="BP562">
        <v>0</v>
      </c>
      <c r="BQ562">
        <v>2</v>
      </c>
      <c r="BR562">
        <v>0</v>
      </c>
      <c r="BS562">
        <v>1</v>
      </c>
      <c r="BT562">
        <v>1</v>
      </c>
      <c r="BU562">
        <v>1</v>
      </c>
      <c r="BV562">
        <v>1</v>
      </c>
      <c r="BW562">
        <v>1</v>
      </c>
      <c r="BX562">
        <v>1</v>
      </c>
      <c r="BY562" t="s">
        <v>3</v>
      </c>
      <c r="BZ562">
        <v>93</v>
      </c>
      <c r="CA562">
        <v>62</v>
      </c>
      <c r="CB562" t="s">
        <v>3</v>
      </c>
      <c r="CE562">
        <v>0</v>
      </c>
      <c r="CF562">
        <v>0</v>
      </c>
      <c r="CG562">
        <v>0</v>
      </c>
      <c r="CM562">
        <v>0</v>
      </c>
      <c r="CN562" t="s">
        <v>683</v>
      </c>
      <c r="CO562">
        <v>0</v>
      </c>
      <c r="CP562">
        <f>(P562+Q562+S562+R562)</f>
        <v>1206.42</v>
      </c>
      <c r="CQ562">
        <f>SUMIF(SmtRes!AQ757:'SmtRes'!AQ764,"=1",SmtRes!AA757:'SmtRes'!AA764)</f>
        <v>142422.51999999999</v>
      </c>
      <c r="CR562">
        <f>SUMIF(SmtRes!AQ757:'SmtRes'!AQ764,"=1",SmtRes!AB757:'SmtRes'!AB764)</f>
        <v>10.81</v>
      </c>
      <c r="CS562">
        <f>SUMIF(SmtRes!AQ757:'SmtRes'!AQ764,"=1",SmtRes!AC757:'SmtRes'!AC764)</f>
        <v>479.27</v>
      </c>
      <c r="CT562">
        <f>SUMIF(SmtRes!AQ757:'SmtRes'!AQ764,"=1",SmtRes!AD757:'SmtRes'!AD764)</f>
        <v>521.55999999999995</v>
      </c>
      <c r="CU562">
        <f>AG562</f>
        <v>0</v>
      </c>
      <c r="CV562">
        <f>SUMIF(SmtRes!AQ757:'SmtRes'!AQ764,"=1",SmtRes!BU757:'SmtRes'!BU764)</f>
        <v>2.2680000000000002</v>
      </c>
      <c r="CW562">
        <f>SUMIF(SmtRes!AQ757:'SmtRes'!AQ764,"=1",SmtRes!BV757:'SmtRes'!BV764)</f>
        <v>4.8000000000000001E-2</v>
      </c>
      <c r="CX562">
        <f>AJ562</f>
        <v>0</v>
      </c>
      <c r="CY562">
        <f>(((S562+R562)*AT562)/100)</f>
        <v>1121.4870000000001</v>
      </c>
      <c r="CZ562">
        <f>(((S562+R562)*AU562)/100)</f>
        <v>747.65800000000002</v>
      </c>
      <c r="DC562" t="s">
        <v>3</v>
      </c>
      <c r="DD562" t="s">
        <v>38</v>
      </c>
      <c r="DE562" t="s">
        <v>684</v>
      </c>
      <c r="DF562" t="s">
        <v>684</v>
      </c>
      <c r="DG562" t="s">
        <v>684</v>
      </c>
      <c r="DH562" t="s">
        <v>3</v>
      </c>
      <c r="DI562" t="s">
        <v>684</v>
      </c>
      <c r="DJ562" t="s">
        <v>684</v>
      </c>
      <c r="DK562" t="s">
        <v>3</v>
      </c>
      <c r="DL562" t="s">
        <v>3</v>
      </c>
      <c r="DM562" t="s">
        <v>3</v>
      </c>
      <c r="DN562">
        <v>0</v>
      </c>
      <c r="DO562">
        <v>0</v>
      </c>
      <c r="DP562">
        <v>1</v>
      </c>
      <c r="DQ562">
        <v>1</v>
      </c>
      <c r="DU562">
        <v>1013</v>
      </c>
      <c r="DV562" t="s">
        <v>168</v>
      </c>
      <c r="DW562" t="s">
        <v>168</v>
      </c>
      <c r="DX562">
        <v>1</v>
      </c>
      <c r="DZ562" t="s">
        <v>3</v>
      </c>
      <c r="EA562" t="s">
        <v>3</v>
      </c>
      <c r="EB562" t="s">
        <v>3</v>
      </c>
      <c r="EC562" t="s">
        <v>3</v>
      </c>
      <c r="EE562">
        <v>416980027</v>
      </c>
      <c r="EF562">
        <v>2</v>
      </c>
      <c r="EG562" t="s">
        <v>40</v>
      </c>
      <c r="EH562">
        <v>9</v>
      </c>
      <c r="EI562" t="s">
        <v>118</v>
      </c>
      <c r="EJ562">
        <v>1</v>
      </c>
      <c r="EK562">
        <v>9001</v>
      </c>
      <c r="EL562" t="s">
        <v>118</v>
      </c>
      <c r="EM562" t="s">
        <v>119</v>
      </c>
      <c r="EO562" t="s">
        <v>685</v>
      </c>
      <c r="EQ562">
        <v>1049088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5.67</v>
      </c>
      <c r="EX562">
        <v>0.12</v>
      </c>
      <c r="EY562">
        <v>0</v>
      </c>
      <c r="FQ562">
        <v>0</v>
      </c>
      <c r="FR562">
        <v>0</v>
      </c>
      <c r="FS562">
        <v>0</v>
      </c>
      <c r="FX562">
        <v>93</v>
      </c>
      <c r="FY562">
        <v>62</v>
      </c>
      <c r="GA562" t="s">
        <v>3</v>
      </c>
      <c r="GD562">
        <v>1</v>
      </c>
      <c r="GF562">
        <v>-27644968</v>
      </c>
      <c r="GG562">
        <v>2</v>
      </c>
      <c r="GH562">
        <v>1</v>
      </c>
      <c r="GI562">
        <v>-2</v>
      </c>
      <c r="GJ562">
        <v>0</v>
      </c>
      <c r="GK562">
        <v>0</v>
      </c>
      <c r="GL562">
        <f t="shared" ref="GL562:GL593" si="347">ROUND(IF(AND(BH562=3,BI562=3,FS562&lt;&gt;0),P562,0),2)</f>
        <v>0</v>
      </c>
      <c r="GM562">
        <f t="shared" ref="GM562:GM593" si="348">ROUND(O562+X562+Y562,2)+GX562</f>
        <v>3075.57</v>
      </c>
      <c r="GN562">
        <f t="shared" ref="GN562:GN593" si="349">IF(OR(BI562=0,BI562=1),GM562-GX562,0)</f>
        <v>3075.57</v>
      </c>
      <c r="GO562">
        <f t="shared" ref="GO562:GO593" si="350">IF(BI562=2,GM562-GX562,0)</f>
        <v>0</v>
      </c>
      <c r="GP562">
        <f t="shared" ref="GP562:GP593" si="351">IF(BI562=4,GM562-GX562,0)</f>
        <v>0</v>
      </c>
      <c r="GR562">
        <v>0</v>
      </c>
      <c r="GS562">
        <v>0</v>
      </c>
      <c r="GT562">
        <v>0</v>
      </c>
      <c r="GU562" t="s">
        <v>3</v>
      </c>
      <c r="GV562">
        <f t="shared" ref="GV562:GV593" si="352">ROUND((GT562),6)</f>
        <v>0</v>
      </c>
      <c r="GW562">
        <v>1</v>
      </c>
      <c r="GX562">
        <f t="shared" ref="GX562:GX593" si="353">ROUND(HC562*I562,2)</f>
        <v>0</v>
      </c>
      <c r="HA562">
        <v>0</v>
      </c>
      <c r="HB562">
        <v>0</v>
      </c>
      <c r="HC562">
        <f>GV562*GW562</f>
        <v>0</v>
      </c>
      <c r="HE562" t="s">
        <v>3</v>
      </c>
      <c r="HF562" t="s">
        <v>3</v>
      </c>
      <c r="HM562" t="s">
        <v>3</v>
      </c>
      <c r="HN562" t="s">
        <v>120</v>
      </c>
      <c r="HO562" t="s">
        <v>121</v>
      </c>
      <c r="HP562" t="s">
        <v>118</v>
      </c>
      <c r="HQ562" t="s">
        <v>118</v>
      </c>
      <c r="HS562">
        <v>0</v>
      </c>
      <c r="IK562">
        <v>0</v>
      </c>
    </row>
    <row r="563" spans="1:245" x14ac:dyDescent="0.2">
      <c r="A563">
        <v>18</v>
      </c>
      <c r="B563">
        <v>1</v>
      </c>
      <c r="C563">
        <v>762</v>
      </c>
      <c r="E563" t="s">
        <v>686</v>
      </c>
      <c r="F563" t="s">
        <v>47</v>
      </c>
      <c r="G563" t="s">
        <v>48</v>
      </c>
      <c r="H563" t="s">
        <v>49</v>
      </c>
      <c r="I563">
        <f>I562*J563</f>
        <v>0</v>
      </c>
      <c r="J563">
        <v>0</v>
      </c>
      <c r="K563">
        <v>0.375</v>
      </c>
      <c r="O563">
        <f>ROUND(CP563,2)</f>
        <v>0</v>
      </c>
      <c r="P563">
        <f>ROUND(CQ563*I563,2)</f>
        <v>0</v>
      </c>
      <c r="Q563">
        <f>ROUND(CR563*I563,2)</f>
        <v>0</v>
      </c>
      <c r="R563">
        <f>ROUND(CS563*I563,2)</f>
        <v>0</v>
      </c>
      <c r="S563">
        <f>ROUND(CT563*I563,2)</f>
        <v>0</v>
      </c>
      <c r="T563">
        <f t="shared" si="340"/>
        <v>0</v>
      </c>
      <c r="U563">
        <f>ROUND(CV563*I563,7)</f>
        <v>0</v>
      </c>
      <c r="V563">
        <f>ROUND(CW563*I563,7)</f>
        <v>0</v>
      </c>
      <c r="W563">
        <f t="shared" si="341"/>
        <v>0</v>
      </c>
      <c r="X563">
        <f t="shared" si="342"/>
        <v>0</v>
      </c>
      <c r="Y563">
        <f t="shared" si="343"/>
        <v>0</v>
      </c>
      <c r="AA563">
        <v>449016111</v>
      </c>
      <c r="AB563">
        <f t="shared" si="344"/>
        <v>0</v>
      </c>
      <c r="AC563">
        <f>ROUND((ES563),6)</f>
        <v>0</v>
      </c>
      <c r="AD563">
        <f>ROUND((((ET563)-(EU563))+AE563),6)</f>
        <v>0</v>
      </c>
      <c r="AE563">
        <f>ROUND((EU563),6)</f>
        <v>0</v>
      </c>
      <c r="AF563">
        <f>ROUND((EV563),6)</f>
        <v>0</v>
      </c>
      <c r="AG563">
        <f t="shared" si="345"/>
        <v>0</v>
      </c>
      <c r="AH563">
        <f>(EW563)</f>
        <v>0</v>
      </c>
      <c r="AI563">
        <f>(EX563)</f>
        <v>0</v>
      </c>
      <c r="AJ563">
        <f t="shared" si="346"/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93</v>
      </c>
      <c r="AU563">
        <v>62</v>
      </c>
      <c r="AV563">
        <v>1</v>
      </c>
      <c r="AW563">
        <v>1</v>
      </c>
      <c r="AZ563">
        <v>1</v>
      </c>
      <c r="BA563">
        <v>1</v>
      </c>
      <c r="BB563">
        <v>1</v>
      </c>
      <c r="BC563">
        <v>1</v>
      </c>
      <c r="BD563" t="s">
        <v>3</v>
      </c>
      <c r="BE563" t="s">
        <v>3</v>
      </c>
      <c r="BF563" t="s">
        <v>3</v>
      </c>
      <c r="BG563" t="s">
        <v>3</v>
      </c>
      <c r="BH563">
        <v>3</v>
      </c>
      <c r="BI563">
        <v>1</v>
      </c>
      <c r="BJ563" t="s">
        <v>3</v>
      </c>
      <c r="BM563">
        <v>9001</v>
      </c>
      <c r="BN563">
        <v>0</v>
      </c>
      <c r="BO563" t="s">
        <v>3</v>
      </c>
      <c r="BP563">
        <v>0</v>
      </c>
      <c r="BQ563">
        <v>2</v>
      </c>
      <c r="BR563">
        <v>0</v>
      </c>
      <c r="BS563">
        <v>1</v>
      </c>
      <c r="BT563">
        <v>1</v>
      </c>
      <c r="BU563">
        <v>1</v>
      </c>
      <c r="BV563">
        <v>1</v>
      </c>
      <c r="BW563">
        <v>1</v>
      </c>
      <c r="BX563">
        <v>1</v>
      </c>
      <c r="BY563" t="s">
        <v>3</v>
      </c>
      <c r="BZ563">
        <v>93</v>
      </c>
      <c r="CA563">
        <v>62</v>
      </c>
      <c r="CB563" t="s">
        <v>3</v>
      </c>
      <c r="CE563">
        <v>0</v>
      </c>
      <c r="CF563">
        <v>0</v>
      </c>
      <c r="CG563">
        <v>0</v>
      </c>
      <c r="CM563">
        <v>0</v>
      </c>
      <c r="CN563" t="s">
        <v>683</v>
      </c>
      <c r="CO563">
        <v>0</v>
      </c>
      <c r="CP563">
        <f>(P563+Q563+S563+R563)</f>
        <v>0</v>
      </c>
      <c r="CQ563">
        <f>ROUND(AL563*BC563,2)</f>
        <v>0</v>
      </c>
      <c r="CR563">
        <f>ROUND(AM563*BB563,2)</f>
        <v>0</v>
      </c>
      <c r="CS563">
        <f>ROUND(AN563*BS563,2)</f>
        <v>0</v>
      </c>
      <c r="CT563">
        <f>ROUND(AO563*BA563,2)</f>
        <v>0</v>
      </c>
      <c r="CU563">
        <f>AG563</f>
        <v>0</v>
      </c>
      <c r="CV563">
        <f>AH563</f>
        <v>0</v>
      </c>
      <c r="CW563">
        <f>AI563</f>
        <v>0</v>
      </c>
      <c r="CX563">
        <f>AJ563</f>
        <v>0</v>
      </c>
      <c r="CY563">
        <f>(((S563+R563)*AT563)/100)</f>
        <v>0</v>
      </c>
      <c r="CZ563">
        <f>(((S563+R563)*AU563)/100)</f>
        <v>0</v>
      </c>
      <c r="DC563" t="s">
        <v>3</v>
      </c>
      <c r="DD563" t="s">
        <v>3</v>
      </c>
      <c r="DE563" t="s">
        <v>3</v>
      </c>
      <c r="DF563" t="s">
        <v>3</v>
      </c>
      <c r="DG563" t="s">
        <v>3</v>
      </c>
      <c r="DH563" t="s">
        <v>3</v>
      </c>
      <c r="DI563" t="s">
        <v>3</v>
      </c>
      <c r="DJ563" t="s">
        <v>3</v>
      </c>
      <c r="DK563" t="s">
        <v>3</v>
      </c>
      <c r="DL563" t="s">
        <v>3</v>
      </c>
      <c r="DM563" t="s">
        <v>3</v>
      </c>
      <c r="DN563">
        <v>0</v>
      </c>
      <c r="DO563">
        <v>0</v>
      </c>
      <c r="DP563">
        <v>1</v>
      </c>
      <c r="DQ563">
        <v>1</v>
      </c>
      <c r="DU563">
        <v>1007</v>
      </c>
      <c r="DV563" t="s">
        <v>49</v>
      </c>
      <c r="DW563" t="s">
        <v>49</v>
      </c>
      <c r="DX563">
        <v>1</v>
      </c>
      <c r="DZ563" t="s">
        <v>3</v>
      </c>
      <c r="EA563" t="s">
        <v>3</v>
      </c>
      <c r="EB563" t="s">
        <v>3</v>
      </c>
      <c r="EC563" t="s">
        <v>3</v>
      </c>
      <c r="EE563">
        <v>416980027</v>
      </c>
      <c r="EF563">
        <v>2</v>
      </c>
      <c r="EG563" t="s">
        <v>40</v>
      </c>
      <c r="EH563">
        <v>9</v>
      </c>
      <c r="EI563" t="s">
        <v>118</v>
      </c>
      <c r="EJ563">
        <v>1</v>
      </c>
      <c r="EK563">
        <v>9001</v>
      </c>
      <c r="EL563" t="s">
        <v>118</v>
      </c>
      <c r="EM563" t="s">
        <v>119</v>
      </c>
      <c r="EO563" t="s">
        <v>685</v>
      </c>
      <c r="EQ563">
        <v>1048576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FQ563">
        <v>0</v>
      </c>
      <c r="FR563">
        <v>0</v>
      </c>
      <c r="FS563">
        <v>0</v>
      </c>
      <c r="FX563">
        <v>93</v>
      </c>
      <c r="FY563">
        <v>62</v>
      </c>
      <c r="GA563" t="s">
        <v>3</v>
      </c>
      <c r="GD563">
        <v>1</v>
      </c>
      <c r="GF563">
        <v>-157982121</v>
      </c>
      <c r="GG563">
        <v>2</v>
      </c>
      <c r="GH563">
        <v>1</v>
      </c>
      <c r="GI563">
        <v>-2</v>
      </c>
      <c r="GJ563">
        <v>0</v>
      </c>
      <c r="GK563">
        <v>0</v>
      </c>
      <c r="GL563">
        <f t="shared" si="347"/>
        <v>0</v>
      </c>
      <c r="GM563">
        <f t="shared" si="348"/>
        <v>0</v>
      </c>
      <c r="GN563">
        <f t="shared" si="349"/>
        <v>0</v>
      </c>
      <c r="GO563">
        <f t="shared" si="350"/>
        <v>0</v>
      </c>
      <c r="GP563">
        <f t="shared" si="351"/>
        <v>0</v>
      </c>
      <c r="GR563">
        <v>0</v>
      </c>
      <c r="GS563">
        <v>0</v>
      </c>
      <c r="GT563">
        <v>0</v>
      </c>
      <c r="GU563" t="s">
        <v>3</v>
      </c>
      <c r="GV563">
        <f t="shared" si="352"/>
        <v>0</v>
      </c>
      <c r="GW563">
        <v>1</v>
      </c>
      <c r="GX563">
        <f t="shared" si="353"/>
        <v>0</v>
      </c>
      <c r="HA563">
        <v>0</v>
      </c>
      <c r="HB563">
        <v>0</v>
      </c>
      <c r="HC563">
        <f>GV563*GW563</f>
        <v>0</v>
      </c>
      <c r="HE563" t="s">
        <v>3</v>
      </c>
      <c r="HF563" t="s">
        <v>3</v>
      </c>
      <c r="HM563" t="s">
        <v>38</v>
      </c>
      <c r="HN563" t="s">
        <v>120</v>
      </c>
      <c r="HO563" t="s">
        <v>121</v>
      </c>
      <c r="HP563" t="s">
        <v>118</v>
      </c>
      <c r="HQ563" t="s">
        <v>118</v>
      </c>
      <c r="HS563">
        <v>0</v>
      </c>
      <c r="IK563">
        <v>0</v>
      </c>
    </row>
    <row r="564" spans="1:245" x14ac:dyDescent="0.2">
      <c r="A564">
        <v>17</v>
      </c>
      <c r="B564">
        <v>1</v>
      </c>
      <c r="C564">
        <f>ROW(SmtRes!A772)</f>
        <v>772</v>
      </c>
      <c r="D564">
        <f>ROW(EtalonRes!A779)</f>
        <v>779</v>
      </c>
      <c r="E564" t="s">
        <v>687</v>
      </c>
      <c r="F564" t="s">
        <v>680</v>
      </c>
      <c r="G564" t="s">
        <v>688</v>
      </c>
      <c r="H564" t="s">
        <v>168</v>
      </c>
      <c r="I564">
        <v>1</v>
      </c>
      <c r="J564">
        <v>0</v>
      </c>
      <c r="K564">
        <v>1</v>
      </c>
      <c r="O564">
        <f>ROUND(CP564,2)</f>
        <v>3016.06</v>
      </c>
      <c r="P564">
        <f>SUMIF(SmtRes!AQ765:'SmtRes'!AQ772,"=1",SmtRes!DF765:'SmtRes'!DF772)</f>
        <v>0</v>
      </c>
      <c r="Q564">
        <f>SUMIF(SmtRes!AQ765:'SmtRes'!AQ772,"=1",SmtRes!DG765:'SmtRes'!DG772)</f>
        <v>1.3</v>
      </c>
      <c r="R564">
        <f>SUMIF(SmtRes!AQ765:'SmtRes'!AQ772,"=1",SmtRes!DH765:'SmtRes'!DH772)</f>
        <v>57.51</v>
      </c>
      <c r="S564">
        <f>SUMIF(SmtRes!AQ765:'SmtRes'!AQ772,"=1",SmtRes!DI765:'SmtRes'!DI772)</f>
        <v>2957.25</v>
      </c>
      <c r="T564">
        <f t="shared" si="340"/>
        <v>0</v>
      </c>
      <c r="U564">
        <f>SUMIF(SmtRes!AQ765:'SmtRes'!AQ772,"=1",SmtRes!CV765:'SmtRes'!CV772)</f>
        <v>5.67</v>
      </c>
      <c r="V564">
        <f>SUMIF(SmtRes!AQ765:'SmtRes'!AQ772,"=1",SmtRes!CW765:'SmtRes'!CW772)</f>
        <v>0.12</v>
      </c>
      <c r="W564">
        <f t="shared" si="341"/>
        <v>0</v>
      </c>
      <c r="X564">
        <f t="shared" si="342"/>
        <v>2803.73</v>
      </c>
      <c r="Y564">
        <f t="shared" si="343"/>
        <v>1869.15</v>
      </c>
      <c r="AA564">
        <v>449016111</v>
      </c>
      <c r="AB564">
        <f t="shared" si="344"/>
        <v>2958.1464000000001</v>
      </c>
      <c r="AC564">
        <f>ROUND((0),6)</f>
        <v>0</v>
      </c>
      <c r="AD564">
        <f>ROUND((((SUM(SmtRes!BR765:'SmtRes'!BR772))-(SUM(SmtRes!BS765:'SmtRes'!BS772)))+AE564),6)</f>
        <v>0.9012</v>
      </c>
      <c r="AE564">
        <f>ROUND((SUM(SmtRes!BS765:'SmtRes'!BS772)),6)</f>
        <v>57.5124</v>
      </c>
      <c r="AF564">
        <f>ROUND((SUM(SmtRes!BT765:'SmtRes'!BT772)),6)</f>
        <v>2957.2451999999998</v>
      </c>
      <c r="AG564">
        <f t="shared" si="345"/>
        <v>0</v>
      </c>
      <c r="AH564">
        <f>(SUM(SmtRes!BU765:'SmtRes'!BU772))</f>
        <v>5.67</v>
      </c>
      <c r="AI564">
        <f>(SUM(SmtRes!BV765:'SmtRes'!BV772))</f>
        <v>0.12</v>
      </c>
      <c r="AJ564">
        <f t="shared" si="346"/>
        <v>0</v>
      </c>
      <c r="AK564">
        <v>4587.7361409999994</v>
      </c>
      <c r="AL564">
        <v>1572.0773409999999</v>
      </c>
      <c r="AM564">
        <v>0.90119999999999989</v>
      </c>
      <c r="AN564">
        <v>57.512399999999992</v>
      </c>
      <c r="AO564">
        <v>2957.2451999999998</v>
      </c>
      <c r="AP564">
        <v>0</v>
      </c>
      <c r="AQ564">
        <v>5.67</v>
      </c>
      <c r="AR564">
        <v>0.12</v>
      </c>
      <c r="AS564">
        <v>0</v>
      </c>
      <c r="AT564">
        <v>93</v>
      </c>
      <c r="AU564">
        <v>62</v>
      </c>
      <c r="AV564">
        <v>1</v>
      </c>
      <c r="AW564">
        <v>1</v>
      </c>
      <c r="AZ564">
        <v>1</v>
      </c>
      <c r="BA564">
        <v>1</v>
      </c>
      <c r="BB564">
        <v>1</v>
      </c>
      <c r="BC564">
        <v>1</v>
      </c>
      <c r="BD564" t="s">
        <v>3</v>
      </c>
      <c r="BE564" t="s">
        <v>3</v>
      </c>
      <c r="BF564" t="s">
        <v>3</v>
      </c>
      <c r="BG564" t="s">
        <v>3</v>
      </c>
      <c r="BH564">
        <v>0</v>
      </c>
      <c r="BI564">
        <v>1</v>
      </c>
      <c r="BJ564" t="s">
        <v>682</v>
      </c>
      <c r="BM564">
        <v>9001</v>
      </c>
      <c r="BN564">
        <v>0</v>
      </c>
      <c r="BO564" t="s">
        <v>3</v>
      </c>
      <c r="BP564">
        <v>0</v>
      </c>
      <c r="BQ564">
        <v>2</v>
      </c>
      <c r="BR564">
        <v>0</v>
      </c>
      <c r="BS564">
        <v>1</v>
      </c>
      <c r="BT564">
        <v>1</v>
      </c>
      <c r="BU564">
        <v>1</v>
      </c>
      <c r="BV564">
        <v>1</v>
      </c>
      <c r="BW564">
        <v>1</v>
      </c>
      <c r="BX564">
        <v>1</v>
      </c>
      <c r="BY564" t="s">
        <v>3</v>
      </c>
      <c r="BZ564">
        <v>93</v>
      </c>
      <c r="CA564">
        <v>62</v>
      </c>
      <c r="CB564" t="s">
        <v>3</v>
      </c>
      <c r="CE564">
        <v>0</v>
      </c>
      <c r="CF564">
        <v>0</v>
      </c>
      <c r="CG564">
        <v>0</v>
      </c>
      <c r="CM564">
        <v>0</v>
      </c>
      <c r="CN564" t="s">
        <v>3</v>
      </c>
      <c r="CO564">
        <v>0</v>
      </c>
      <c r="CP564">
        <f>(P564+Q564+S564+R564)</f>
        <v>3016.0600000000004</v>
      </c>
      <c r="CQ564">
        <f>SUMIF(SmtRes!AQ765:'SmtRes'!AQ772,"=1",SmtRes!AA765:'SmtRes'!AA772)</f>
        <v>142422.51999999999</v>
      </c>
      <c r="CR564">
        <f>SUMIF(SmtRes!AQ765:'SmtRes'!AQ772,"=1",SmtRes!AB765:'SmtRes'!AB772)</f>
        <v>10.81</v>
      </c>
      <c r="CS564">
        <f>SUMIF(SmtRes!AQ765:'SmtRes'!AQ772,"=1",SmtRes!AC765:'SmtRes'!AC772)</f>
        <v>479.27</v>
      </c>
      <c r="CT564">
        <f>SUMIF(SmtRes!AQ765:'SmtRes'!AQ772,"=1",SmtRes!AD765:'SmtRes'!AD772)</f>
        <v>521.55999999999995</v>
      </c>
      <c r="CU564">
        <f>AG564</f>
        <v>0</v>
      </c>
      <c r="CV564">
        <f>SUMIF(SmtRes!AQ765:'SmtRes'!AQ772,"=1",SmtRes!BU765:'SmtRes'!BU772)</f>
        <v>5.67</v>
      </c>
      <c r="CW564">
        <f>SUMIF(SmtRes!AQ765:'SmtRes'!AQ772,"=1",SmtRes!BV765:'SmtRes'!BV772)</f>
        <v>0.12</v>
      </c>
      <c r="CX564">
        <f>AJ564</f>
        <v>0</v>
      </c>
      <c r="CY564">
        <f>(((S564+R564)*AT564)/100)</f>
        <v>2803.7267999999999</v>
      </c>
      <c r="CZ564">
        <f>(((S564+R564)*AU564)/100)</f>
        <v>1869.1512000000002</v>
      </c>
      <c r="DC564" t="s">
        <v>3</v>
      </c>
      <c r="DD564" t="s">
        <v>23</v>
      </c>
      <c r="DE564" t="s">
        <v>3</v>
      </c>
      <c r="DF564" t="s">
        <v>3</v>
      </c>
      <c r="DG564" t="s">
        <v>3</v>
      </c>
      <c r="DH564" t="s">
        <v>3</v>
      </c>
      <c r="DI564" t="s">
        <v>3</v>
      </c>
      <c r="DJ564" t="s">
        <v>3</v>
      </c>
      <c r="DK564" t="s">
        <v>3</v>
      </c>
      <c r="DL564" t="s">
        <v>3</v>
      </c>
      <c r="DM564" t="s">
        <v>3</v>
      </c>
      <c r="DN564">
        <v>0</v>
      </c>
      <c r="DO564">
        <v>0</v>
      </c>
      <c r="DP564">
        <v>1</v>
      </c>
      <c r="DQ564">
        <v>1</v>
      </c>
      <c r="DU564">
        <v>1013</v>
      </c>
      <c r="DV564" t="s">
        <v>168</v>
      </c>
      <c r="DW564" t="s">
        <v>168</v>
      </c>
      <c r="DX564">
        <v>1</v>
      </c>
      <c r="DZ564" t="s">
        <v>3</v>
      </c>
      <c r="EA564" t="s">
        <v>3</v>
      </c>
      <c r="EB564" t="s">
        <v>3</v>
      </c>
      <c r="EC564" t="s">
        <v>3</v>
      </c>
      <c r="EE564">
        <v>416980027</v>
      </c>
      <c r="EF564">
        <v>2</v>
      </c>
      <c r="EG564" t="s">
        <v>40</v>
      </c>
      <c r="EH564">
        <v>9</v>
      </c>
      <c r="EI564" t="s">
        <v>118</v>
      </c>
      <c r="EJ564">
        <v>1</v>
      </c>
      <c r="EK564">
        <v>9001</v>
      </c>
      <c r="EL564" t="s">
        <v>118</v>
      </c>
      <c r="EM564" t="s">
        <v>119</v>
      </c>
      <c r="EO564" t="s">
        <v>3</v>
      </c>
      <c r="EQ564">
        <v>512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5.67</v>
      </c>
      <c r="EX564">
        <v>0.12</v>
      </c>
      <c r="EY564">
        <v>0</v>
      </c>
      <c r="FQ564">
        <v>0</v>
      </c>
      <c r="FR564">
        <v>0</v>
      </c>
      <c r="FS564">
        <v>0</v>
      </c>
      <c r="FX564">
        <v>93</v>
      </c>
      <c r="FY564">
        <v>62</v>
      </c>
      <c r="GA564" t="s">
        <v>3</v>
      </c>
      <c r="GD564">
        <v>1</v>
      </c>
      <c r="GF564">
        <v>-584680012</v>
      </c>
      <c r="GG564">
        <v>2</v>
      </c>
      <c r="GH564">
        <v>1</v>
      </c>
      <c r="GI564">
        <v>-2</v>
      </c>
      <c r="GJ564">
        <v>0</v>
      </c>
      <c r="GK564">
        <v>0</v>
      </c>
      <c r="GL564">
        <f t="shared" si="347"/>
        <v>0</v>
      </c>
      <c r="GM564">
        <f t="shared" si="348"/>
        <v>7688.94</v>
      </c>
      <c r="GN564">
        <f t="shared" si="349"/>
        <v>7688.94</v>
      </c>
      <c r="GO564">
        <f t="shared" si="350"/>
        <v>0</v>
      </c>
      <c r="GP564">
        <f t="shared" si="351"/>
        <v>0</v>
      </c>
      <c r="GR564">
        <v>0</v>
      </c>
      <c r="GS564">
        <v>0</v>
      </c>
      <c r="GT564">
        <v>0</v>
      </c>
      <c r="GU564" t="s">
        <v>3</v>
      </c>
      <c r="GV564">
        <f t="shared" si="352"/>
        <v>0</v>
      </c>
      <c r="GW564">
        <v>1</v>
      </c>
      <c r="GX564">
        <f t="shared" si="353"/>
        <v>0</v>
      </c>
      <c r="HA564">
        <v>0</v>
      </c>
      <c r="HB564">
        <v>0</v>
      </c>
      <c r="HC564">
        <f>GV564*GW564</f>
        <v>0</v>
      </c>
      <c r="HE564" t="s">
        <v>3</v>
      </c>
      <c r="HF564" t="s">
        <v>3</v>
      </c>
      <c r="HM564" t="s">
        <v>3</v>
      </c>
      <c r="HN564" t="s">
        <v>120</v>
      </c>
      <c r="HO564" t="s">
        <v>121</v>
      </c>
      <c r="HP564" t="s">
        <v>118</v>
      </c>
      <c r="HQ564" t="s">
        <v>118</v>
      </c>
      <c r="HS564">
        <v>0</v>
      </c>
      <c r="IK564">
        <v>0</v>
      </c>
    </row>
    <row r="565" spans="1:245" x14ac:dyDescent="0.2">
      <c r="A565">
        <v>18</v>
      </c>
      <c r="B565">
        <v>1</v>
      </c>
      <c r="C565">
        <v>770</v>
      </c>
      <c r="E565" t="s">
        <v>689</v>
      </c>
      <c r="F565" t="s">
        <v>47</v>
      </c>
      <c r="G565" t="s">
        <v>48</v>
      </c>
      <c r="H565" t="s">
        <v>49</v>
      </c>
      <c r="I565">
        <f>I564*J565</f>
        <v>0</v>
      </c>
      <c r="J565">
        <v>0</v>
      </c>
      <c r="K565">
        <v>0.375</v>
      </c>
      <c r="O565">
        <f>ROUND(CP565,2)</f>
        <v>0</v>
      </c>
      <c r="P565">
        <f>ROUND(CQ565*I565,2)</f>
        <v>0</v>
      </c>
      <c r="Q565">
        <f>ROUND(CR565*I565,2)</f>
        <v>0</v>
      </c>
      <c r="R565">
        <f>ROUND(CS565*I565,2)</f>
        <v>0</v>
      </c>
      <c r="S565">
        <f>ROUND(CT565*I565,2)</f>
        <v>0</v>
      </c>
      <c r="T565">
        <f t="shared" si="340"/>
        <v>0</v>
      </c>
      <c r="U565">
        <f>ROUND(CV565*I565,7)</f>
        <v>0</v>
      </c>
      <c r="V565">
        <f>ROUND(CW565*I565,7)</f>
        <v>0</v>
      </c>
      <c r="W565">
        <f t="shared" si="341"/>
        <v>0</v>
      </c>
      <c r="X565">
        <f t="shared" si="342"/>
        <v>0</v>
      </c>
      <c r="Y565">
        <f t="shared" si="343"/>
        <v>0</v>
      </c>
      <c r="AA565">
        <v>449016111</v>
      </c>
      <c r="AB565">
        <f t="shared" si="344"/>
        <v>0</v>
      </c>
      <c r="AC565">
        <f>ROUND((ES565),6)</f>
        <v>0</v>
      </c>
      <c r="AD565">
        <f>ROUND((((ET565)-(EU565))+AE565),6)</f>
        <v>0</v>
      </c>
      <c r="AE565">
        <f>ROUND((EU565),6)</f>
        <v>0</v>
      </c>
      <c r="AF565">
        <f>ROUND((EV565),6)</f>
        <v>0</v>
      </c>
      <c r="AG565">
        <f t="shared" si="345"/>
        <v>0</v>
      </c>
      <c r="AH565">
        <f>(EW565)</f>
        <v>0</v>
      </c>
      <c r="AI565">
        <f>(EX565)</f>
        <v>0</v>
      </c>
      <c r="AJ565">
        <f t="shared" si="346"/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93</v>
      </c>
      <c r="AU565">
        <v>62</v>
      </c>
      <c r="AV565">
        <v>1</v>
      </c>
      <c r="AW565">
        <v>1</v>
      </c>
      <c r="AZ565">
        <v>1</v>
      </c>
      <c r="BA565">
        <v>1</v>
      </c>
      <c r="BB565">
        <v>1</v>
      </c>
      <c r="BC565">
        <v>1</v>
      </c>
      <c r="BD565" t="s">
        <v>3</v>
      </c>
      <c r="BE565" t="s">
        <v>3</v>
      </c>
      <c r="BF565" t="s">
        <v>3</v>
      </c>
      <c r="BG565" t="s">
        <v>3</v>
      </c>
      <c r="BH565">
        <v>3</v>
      </c>
      <c r="BI565">
        <v>1</v>
      </c>
      <c r="BJ565" t="s">
        <v>3</v>
      </c>
      <c r="BM565">
        <v>9001</v>
      </c>
      <c r="BN565">
        <v>0</v>
      </c>
      <c r="BO565" t="s">
        <v>3</v>
      </c>
      <c r="BP565">
        <v>0</v>
      </c>
      <c r="BQ565">
        <v>2</v>
      </c>
      <c r="BR565">
        <v>0</v>
      </c>
      <c r="BS565">
        <v>1</v>
      </c>
      <c r="BT565">
        <v>1</v>
      </c>
      <c r="BU565">
        <v>1</v>
      </c>
      <c r="BV565">
        <v>1</v>
      </c>
      <c r="BW565">
        <v>1</v>
      </c>
      <c r="BX565">
        <v>1</v>
      </c>
      <c r="BY565" t="s">
        <v>3</v>
      </c>
      <c r="BZ565">
        <v>93</v>
      </c>
      <c r="CA565">
        <v>62</v>
      </c>
      <c r="CB565" t="s">
        <v>3</v>
      </c>
      <c r="CE565">
        <v>0</v>
      </c>
      <c r="CF565">
        <v>0</v>
      </c>
      <c r="CG565">
        <v>0</v>
      </c>
      <c r="CM565">
        <v>0</v>
      </c>
      <c r="CN565" t="s">
        <v>3</v>
      </c>
      <c r="CO565">
        <v>0</v>
      </c>
      <c r="CP565">
        <f>(P565+Q565+S565+R565)</f>
        <v>0</v>
      </c>
      <c r="CQ565">
        <f>ROUND(AL565*BC565,2)</f>
        <v>0</v>
      </c>
      <c r="CR565">
        <f>ROUND(AM565*BB565,2)</f>
        <v>0</v>
      </c>
      <c r="CS565">
        <f>ROUND(AN565*BS565,2)</f>
        <v>0</v>
      </c>
      <c r="CT565">
        <f>ROUND(AO565*BA565,2)</f>
        <v>0</v>
      </c>
      <c r="CU565">
        <f>AG565</f>
        <v>0</v>
      </c>
      <c r="CV565">
        <f>AH565</f>
        <v>0</v>
      </c>
      <c r="CW565">
        <f>AI565</f>
        <v>0</v>
      </c>
      <c r="CX565">
        <f>AJ565</f>
        <v>0</v>
      </c>
      <c r="CY565">
        <f>(((S565+R565)*AT565)/100)</f>
        <v>0</v>
      </c>
      <c r="CZ565">
        <f>(((S565+R565)*AU565)/100)</f>
        <v>0</v>
      </c>
      <c r="DC565" t="s">
        <v>3</v>
      </c>
      <c r="DD565" t="s">
        <v>3</v>
      </c>
      <c r="DE565" t="s">
        <v>3</v>
      </c>
      <c r="DF565" t="s">
        <v>3</v>
      </c>
      <c r="DG565" t="s">
        <v>3</v>
      </c>
      <c r="DH565" t="s">
        <v>3</v>
      </c>
      <c r="DI565" t="s">
        <v>3</v>
      </c>
      <c r="DJ565" t="s">
        <v>3</v>
      </c>
      <c r="DK565" t="s">
        <v>3</v>
      </c>
      <c r="DL565" t="s">
        <v>3</v>
      </c>
      <c r="DM565" t="s">
        <v>3</v>
      </c>
      <c r="DN565">
        <v>0</v>
      </c>
      <c r="DO565">
        <v>0</v>
      </c>
      <c r="DP565">
        <v>1</v>
      </c>
      <c r="DQ565">
        <v>1</v>
      </c>
      <c r="DU565">
        <v>1007</v>
      </c>
      <c r="DV565" t="s">
        <v>49</v>
      </c>
      <c r="DW565" t="s">
        <v>49</v>
      </c>
      <c r="DX565">
        <v>1</v>
      </c>
      <c r="DZ565" t="s">
        <v>3</v>
      </c>
      <c r="EA565" t="s">
        <v>3</v>
      </c>
      <c r="EB565" t="s">
        <v>3</v>
      </c>
      <c r="EC565" t="s">
        <v>3</v>
      </c>
      <c r="EE565">
        <v>416980027</v>
      </c>
      <c r="EF565">
        <v>2</v>
      </c>
      <c r="EG565" t="s">
        <v>40</v>
      </c>
      <c r="EH565">
        <v>9</v>
      </c>
      <c r="EI565" t="s">
        <v>118</v>
      </c>
      <c r="EJ565">
        <v>1</v>
      </c>
      <c r="EK565">
        <v>9001</v>
      </c>
      <c r="EL565" t="s">
        <v>118</v>
      </c>
      <c r="EM565" t="s">
        <v>119</v>
      </c>
      <c r="EO565" t="s">
        <v>3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FQ565">
        <v>0</v>
      </c>
      <c r="FR565">
        <v>0</v>
      </c>
      <c r="FS565">
        <v>0</v>
      </c>
      <c r="FX565">
        <v>93</v>
      </c>
      <c r="FY565">
        <v>62</v>
      </c>
      <c r="GA565" t="s">
        <v>3</v>
      </c>
      <c r="GD565">
        <v>1</v>
      </c>
      <c r="GF565">
        <v>-157982121</v>
      </c>
      <c r="GG565">
        <v>2</v>
      </c>
      <c r="GH565">
        <v>1</v>
      </c>
      <c r="GI565">
        <v>-2</v>
      </c>
      <c r="GJ565">
        <v>0</v>
      </c>
      <c r="GK565">
        <v>0</v>
      </c>
      <c r="GL565">
        <f t="shared" si="347"/>
        <v>0</v>
      </c>
      <c r="GM565">
        <f t="shared" si="348"/>
        <v>0</v>
      </c>
      <c r="GN565">
        <f t="shared" si="349"/>
        <v>0</v>
      </c>
      <c r="GO565">
        <f t="shared" si="350"/>
        <v>0</v>
      </c>
      <c r="GP565">
        <f t="shared" si="351"/>
        <v>0</v>
      </c>
      <c r="GR565">
        <v>0</v>
      </c>
      <c r="GS565">
        <v>0</v>
      </c>
      <c r="GT565">
        <v>0</v>
      </c>
      <c r="GU565" t="s">
        <v>3</v>
      </c>
      <c r="GV565">
        <f t="shared" si="352"/>
        <v>0</v>
      </c>
      <c r="GW565">
        <v>1</v>
      </c>
      <c r="GX565">
        <f t="shared" si="353"/>
        <v>0</v>
      </c>
      <c r="HA565">
        <v>0</v>
      </c>
      <c r="HB565">
        <v>0</v>
      </c>
      <c r="HC565">
        <f>GV565*GW565</f>
        <v>0</v>
      </c>
      <c r="HE565" t="s">
        <v>3</v>
      </c>
      <c r="HF565" t="s">
        <v>3</v>
      </c>
      <c r="HM565" t="s">
        <v>23</v>
      </c>
      <c r="HN565" t="s">
        <v>120</v>
      </c>
      <c r="HO565" t="s">
        <v>121</v>
      </c>
      <c r="HP565" t="s">
        <v>118</v>
      </c>
      <c r="HQ565" t="s">
        <v>118</v>
      </c>
      <c r="HS565">
        <v>0</v>
      </c>
      <c r="IK565">
        <v>0</v>
      </c>
    </row>
    <row r="566" spans="1:245" x14ac:dyDescent="0.2">
      <c r="A566">
        <v>17</v>
      </c>
      <c r="B566">
        <v>1</v>
      </c>
      <c r="C566">
        <f>ROW(SmtRes!A775)</f>
        <v>775</v>
      </c>
      <c r="D566">
        <f>ROW(EtalonRes!A782)</f>
        <v>782</v>
      </c>
      <c r="E566" t="s">
        <v>3</v>
      </c>
      <c r="F566" t="s">
        <v>690</v>
      </c>
      <c r="G566" t="s">
        <v>691</v>
      </c>
      <c r="H566" t="s">
        <v>32</v>
      </c>
      <c r="I566">
        <v>0</v>
      </c>
      <c r="J566">
        <v>0</v>
      </c>
      <c r="K566">
        <v>0</v>
      </c>
      <c r="O566">
        <f>ROUND(CP566,2)</f>
        <v>0</v>
      </c>
      <c r="P566">
        <f>SUMIF(SmtRes!AQ773:'SmtRes'!AQ775,"=1",SmtRes!DF773:'SmtRes'!DF775)</f>
        <v>0</v>
      </c>
      <c r="Q566">
        <f>SUMIF(SmtRes!AQ773:'SmtRes'!AQ775,"=1",SmtRes!DG773:'SmtRes'!DG775)</f>
        <v>0</v>
      </c>
      <c r="R566">
        <f>SUMIF(SmtRes!AQ773:'SmtRes'!AQ775,"=1",SmtRes!DH773:'SmtRes'!DH775)</f>
        <v>0</v>
      </c>
      <c r="S566">
        <f>SUMIF(SmtRes!AQ773:'SmtRes'!AQ775,"=1",SmtRes!DI773:'SmtRes'!DI775)</f>
        <v>0</v>
      </c>
      <c r="T566">
        <f t="shared" si="340"/>
        <v>0</v>
      </c>
      <c r="U566">
        <f>SUMIF(SmtRes!AQ773:'SmtRes'!AQ775,"=1",SmtRes!CV773:'SmtRes'!CV775)</f>
        <v>0</v>
      </c>
      <c r="V566">
        <f>SUMIF(SmtRes!AQ773:'SmtRes'!AQ775,"=1",SmtRes!CW773:'SmtRes'!CW775)</f>
        <v>0</v>
      </c>
      <c r="W566">
        <f t="shared" si="341"/>
        <v>0</v>
      </c>
      <c r="X566">
        <f t="shared" si="342"/>
        <v>0</v>
      </c>
      <c r="Y566">
        <f t="shared" si="343"/>
        <v>0</v>
      </c>
      <c r="AA566">
        <v>-1</v>
      </c>
      <c r="AB566">
        <f t="shared" si="344"/>
        <v>294.42630000000003</v>
      </c>
      <c r="AC566">
        <f>ROUND((SUM(SmtRes!BQ773:'SmtRes'!BQ775)),6)</f>
        <v>5.4103000000000003</v>
      </c>
      <c r="AD566">
        <f>ROUND((((0)-(0))+AE566),6)</f>
        <v>0</v>
      </c>
      <c r="AE566">
        <f>ROUND((0),6)</f>
        <v>0</v>
      </c>
      <c r="AF566">
        <f>ROUND((SUM(SmtRes!BT773:'SmtRes'!BT775)),6)</f>
        <v>289.01600000000002</v>
      </c>
      <c r="AG566">
        <f t="shared" si="345"/>
        <v>0</v>
      </c>
      <c r="AH566">
        <f>(SUM(SmtRes!BU773:'SmtRes'!BU775))</f>
        <v>0.52</v>
      </c>
      <c r="AI566">
        <f>(0)</f>
        <v>0</v>
      </c>
      <c r="AJ566">
        <f t="shared" si="346"/>
        <v>0</v>
      </c>
      <c r="AK566">
        <v>294.42629999999997</v>
      </c>
      <c r="AL566">
        <v>5.4103000000000012</v>
      </c>
      <c r="AM566">
        <v>0</v>
      </c>
      <c r="AN566">
        <v>0</v>
      </c>
      <c r="AO566">
        <v>289.01599999999996</v>
      </c>
      <c r="AP566">
        <v>0</v>
      </c>
      <c r="AQ566">
        <v>0.52</v>
      </c>
      <c r="AR566">
        <v>0</v>
      </c>
      <c r="AS566">
        <v>0</v>
      </c>
      <c r="AT566">
        <v>90</v>
      </c>
      <c r="AU566">
        <v>46</v>
      </c>
      <c r="AV566">
        <v>1</v>
      </c>
      <c r="AW566">
        <v>1</v>
      </c>
      <c r="AZ566">
        <v>1</v>
      </c>
      <c r="BA566">
        <v>1</v>
      </c>
      <c r="BB566">
        <v>1</v>
      </c>
      <c r="BC566">
        <v>1</v>
      </c>
      <c r="BD566" t="s">
        <v>3</v>
      </c>
      <c r="BE566" t="s">
        <v>3</v>
      </c>
      <c r="BF566" t="s">
        <v>3</v>
      </c>
      <c r="BG566" t="s">
        <v>3</v>
      </c>
      <c r="BH566">
        <v>0</v>
      </c>
      <c r="BI566">
        <v>2</v>
      </c>
      <c r="BJ566" t="s">
        <v>692</v>
      </c>
      <c r="BM566">
        <v>111001</v>
      </c>
      <c r="BN566">
        <v>0</v>
      </c>
      <c r="BO566" t="s">
        <v>3</v>
      </c>
      <c r="BP566">
        <v>0</v>
      </c>
      <c r="BQ566">
        <v>3</v>
      </c>
      <c r="BR566">
        <v>0</v>
      </c>
      <c r="BS566">
        <v>1</v>
      </c>
      <c r="BT566">
        <v>1</v>
      </c>
      <c r="BU566">
        <v>1</v>
      </c>
      <c r="BV566">
        <v>1</v>
      </c>
      <c r="BW566">
        <v>1</v>
      </c>
      <c r="BX566">
        <v>1</v>
      </c>
      <c r="BY566" t="s">
        <v>3</v>
      </c>
      <c r="BZ566">
        <v>90</v>
      </c>
      <c r="CA566">
        <v>46</v>
      </c>
      <c r="CB566" t="s">
        <v>3</v>
      </c>
      <c r="CE566">
        <v>0</v>
      </c>
      <c r="CF566">
        <v>0</v>
      </c>
      <c r="CG566">
        <v>0</v>
      </c>
      <c r="CM566">
        <v>0</v>
      </c>
      <c r="CN566" t="s">
        <v>3</v>
      </c>
      <c r="CO566">
        <v>0</v>
      </c>
      <c r="CP566">
        <f>(P566+Q566+S566+R566)</f>
        <v>0</v>
      </c>
      <c r="CQ566">
        <f>SUMIF(SmtRes!AQ773:'SmtRes'!AQ775,"=1",SmtRes!AA773:'SmtRes'!AA775)</f>
        <v>166.95</v>
      </c>
      <c r="CR566">
        <f>SUMIF(SmtRes!AQ773:'SmtRes'!AQ775,"=1",SmtRes!AB773:'SmtRes'!AB775)</f>
        <v>0</v>
      </c>
      <c r="CS566">
        <f>SUMIF(SmtRes!AQ773:'SmtRes'!AQ775,"=1",SmtRes!AC773:'SmtRes'!AC775)</f>
        <v>0</v>
      </c>
      <c r="CT566">
        <f>SUMIF(SmtRes!AQ773:'SmtRes'!AQ775,"=1",SmtRes!AD773:'SmtRes'!AD775)</f>
        <v>555.79999999999995</v>
      </c>
      <c r="CU566">
        <f>AG566</f>
        <v>0</v>
      </c>
      <c r="CV566">
        <f>SUMIF(SmtRes!AQ773:'SmtRes'!AQ775,"=1",SmtRes!BU773:'SmtRes'!BU775)</f>
        <v>0.52</v>
      </c>
      <c r="CW566">
        <f>SUMIF(SmtRes!AQ773:'SmtRes'!AQ775,"=1",SmtRes!BV773:'SmtRes'!BV775)</f>
        <v>0</v>
      </c>
      <c r="CX566">
        <f>AJ566</f>
        <v>0</v>
      </c>
      <c r="CY566">
        <f>(((S566+R566)*AT566)/100)</f>
        <v>0</v>
      </c>
      <c r="CZ566">
        <f>(((S566+R566)*AU566)/100)</f>
        <v>0</v>
      </c>
      <c r="DC566" t="s">
        <v>3</v>
      </c>
      <c r="DD566" t="s">
        <v>3</v>
      </c>
      <c r="DE566" t="s">
        <v>3</v>
      </c>
      <c r="DF566" t="s">
        <v>3</v>
      </c>
      <c r="DG566" t="s">
        <v>3</v>
      </c>
      <c r="DH566" t="s">
        <v>3</v>
      </c>
      <c r="DI566" t="s">
        <v>3</v>
      </c>
      <c r="DJ566" t="s">
        <v>3</v>
      </c>
      <c r="DK566" t="s">
        <v>3</v>
      </c>
      <c r="DL566" t="s">
        <v>3</v>
      </c>
      <c r="DM566" t="s">
        <v>3</v>
      </c>
      <c r="DN566">
        <v>0</v>
      </c>
      <c r="DO566">
        <v>0</v>
      </c>
      <c r="DP566">
        <v>1</v>
      </c>
      <c r="DQ566">
        <v>1</v>
      </c>
      <c r="DU566">
        <v>1013</v>
      </c>
      <c r="DV566" t="s">
        <v>32</v>
      </c>
      <c r="DW566" t="s">
        <v>32</v>
      </c>
      <c r="DX566">
        <v>1</v>
      </c>
      <c r="DZ566" t="s">
        <v>3</v>
      </c>
      <c r="EA566" t="s">
        <v>3</v>
      </c>
      <c r="EB566" t="s">
        <v>3</v>
      </c>
      <c r="EC566" t="s">
        <v>3</v>
      </c>
      <c r="EE566">
        <v>416979911</v>
      </c>
      <c r="EF566">
        <v>3</v>
      </c>
      <c r="EG566" t="s">
        <v>322</v>
      </c>
      <c r="EH566">
        <v>0</v>
      </c>
      <c r="EI566" t="s">
        <v>3</v>
      </c>
      <c r="EJ566">
        <v>2</v>
      </c>
      <c r="EK566">
        <v>111001</v>
      </c>
      <c r="EL566" t="s">
        <v>323</v>
      </c>
      <c r="EM566" t="s">
        <v>324</v>
      </c>
      <c r="EO566" t="s">
        <v>3</v>
      </c>
      <c r="EQ566">
        <v>1024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0.52</v>
      </c>
      <c r="EX566">
        <v>0</v>
      </c>
      <c r="EY566">
        <v>0</v>
      </c>
      <c r="FQ566">
        <v>0</v>
      </c>
      <c r="FR566">
        <v>0</v>
      </c>
      <c r="FS566">
        <v>0</v>
      </c>
      <c r="FX566">
        <v>90</v>
      </c>
      <c r="FY566">
        <v>46</v>
      </c>
      <c r="GA566" t="s">
        <v>3</v>
      </c>
      <c r="GD566">
        <v>1</v>
      </c>
      <c r="GF566">
        <v>-1565525833</v>
      </c>
      <c r="GG566">
        <v>2</v>
      </c>
      <c r="GH566">
        <v>1</v>
      </c>
      <c r="GI566">
        <v>-2</v>
      </c>
      <c r="GJ566">
        <v>0</v>
      </c>
      <c r="GK566">
        <v>0</v>
      </c>
      <c r="GL566">
        <f t="shared" si="347"/>
        <v>0</v>
      </c>
      <c r="GM566">
        <f t="shared" si="348"/>
        <v>0</v>
      </c>
      <c r="GN566">
        <f t="shared" si="349"/>
        <v>0</v>
      </c>
      <c r="GO566">
        <f t="shared" si="350"/>
        <v>0</v>
      </c>
      <c r="GP566">
        <f t="shared" si="351"/>
        <v>0</v>
      </c>
      <c r="GR566">
        <v>0</v>
      </c>
      <c r="GS566">
        <v>0</v>
      </c>
      <c r="GT566">
        <v>0</v>
      </c>
      <c r="GU566" t="s">
        <v>3</v>
      </c>
      <c r="GV566">
        <f t="shared" si="352"/>
        <v>0</v>
      </c>
      <c r="GW566">
        <v>1</v>
      </c>
      <c r="GX566">
        <f t="shared" si="353"/>
        <v>0</v>
      </c>
      <c r="HA566">
        <v>0</v>
      </c>
      <c r="HB566">
        <v>0</v>
      </c>
      <c r="HC566">
        <f>GV566*GW566</f>
        <v>0</v>
      </c>
      <c r="HE566" t="s">
        <v>3</v>
      </c>
      <c r="HF566" t="s">
        <v>3</v>
      </c>
      <c r="HM566" t="s">
        <v>3</v>
      </c>
      <c r="HN566" t="s">
        <v>326</v>
      </c>
      <c r="HO566" t="s">
        <v>327</v>
      </c>
      <c r="HP566" t="s">
        <v>323</v>
      </c>
      <c r="HQ566" t="s">
        <v>323</v>
      </c>
      <c r="HS566">
        <v>0</v>
      </c>
      <c r="IK566">
        <v>0</v>
      </c>
    </row>
    <row r="567" spans="1:245" x14ac:dyDescent="0.2">
      <c r="A567">
        <v>18</v>
      </c>
      <c r="B567">
        <v>1</v>
      </c>
      <c r="C567">
        <v>775</v>
      </c>
      <c r="E567" t="s">
        <v>3</v>
      </c>
      <c r="F567" t="s">
        <v>633</v>
      </c>
      <c r="G567" t="s">
        <v>634</v>
      </c>
      <c r="H567" t="s">
        <v>635</v>
      </c>
      <c r="I567">
        <f>J567</f>
        <v>2</v>
      </c>
      <c r="J567">
        <v>2</v>
      </c>
      <c r="K567">
        <v>2</v>
      </c>
      <c r="O567">
        <f>ROUND(P567,2)</f>
        <v>0</v>
      </c>
      <c r="P567">
        <f>ROUND(ROUND(ROUND(SUMIF(SmtRes!AQ773:'SmtRes'!AQ775,"=1",SmtRes!CU773:'SmtRes'!CU775),2),2)*I567/100,2)</f>
        <v>0</v>
      </c>
      <c r="Q567">
        <f>ROUND(CR567*I567,2)</f>
        <v>0</v>
      </c>
      <c r="R567">
        <f>ROUND(CS567*I567,2)</f>
        <v>0</v>
      </c>
      <c r="S567">
        <f>ROUND(CT567*I567,2)</f>
        <v>0</v>
      </c>
      <c r="T567">
        <f t="shared" si="340"/>
        <v>0</v>
      </c>
      <c r="U567">
        <f>ROUND(CV567*I567,7)</f>
        <v>0</v>
      </c>
      <c r="V567">
        <f>ROUND(CW567*I567,7)</f>
        <v>0</v>
      </c>
      <c r="W567">
        <f t="shared" si="341"/>
        <v>0</v>
      </c>
      <c r="X567">
        <f t="shared" si="342"/>
        <v>0</v>
      </c>
      <c r="Y567">
        <f t="shared" si="343"/>
        <v>0</v>
      </c>
      <c r="AA567">
        <v>-1</v>
      </c>
      <c r="AB567">
        <f t="shared" si="344"/>
        <v>0</v>
      </c>
      <c r="AC567">
        <f>ROUND((ES567),6)</f>
        <v>0</v>
      </c>
      <c r="AD567">
        <f>ROUND((((ET567)-(EU567))+AE567),6)</f>
        <v>0</v>
      </c>
      <c r="AE567">
        <f>ROUND((EU567),6)</f>
        <v>0</v>
      </c>
      <c r="AF567">
        <f>ROUND((EV567),6)</f>
        <v>0</v>
      </c>
      <c r="AG567">
        <f t="shared" si="345"/>
        <v>0</v>
      </c>
      <c r="AH567">
        <f>(EW567)</f>
        <v>0</v>
      </c>
      <c r="AI567">
        <f>(EX567)</f>
        <v>0</v>
      </c>
      <c r="AJ567">
        <f t="shared" si="346"/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90</v>
      </c>
      <c r="AU567">
        <v>46</v>
      </c>
      <c r="AV567">
        <v>1</v>
      </c>
      <c r="AW567">
        <v>1</v>
      </c>
      <c r="AZ567">
        <v>1</v>
      </c>
      <c r="BA567">
        <v>1</v>
      </c>
      <c r="BB567">
        <v>1</v>
      </c>
      <c r="BC567">
        <v>1</v>
      </c>
      <c r="BD567" t="s">
        <v>3</v>
      </c>
      <c r="BE567" t="s">
        <v>3</v>
      </c>
      <c r="BF567" t="s">
        <v>3</v>
      </c>
      <c r="BG567" t="s">
        <v>3</v>
      </c>
      <c r="BH567">
        <v>3</v>
      </c>
      <c r="BI567">
        <v>2</v>
      </c>
      <c r="BJ567" t="s">
        <v>3</v>
      </c>
      <c r="BM567">
        <v>111001</v>
      </c>
      <c r="BN567">
        <v>0</v>
      </c>
      <c r="BO567" t="s">
        <v>3</v>
      </c>
      <c r="BP567">
        <v>0</v>
      </c>
      <c r="BQ567">
        <v>3</v>
      </c>
      <c r="BR567">
        <v>0</v>
      </c>
      <c r="BS567">
        <v>1</v>
      </c>
      <c r="BT567">
        <v>1</v>
      </c>
      <c r="BU567">
        <v>1</v>
      </c>
      <c r="BV567">
        <v>1</v>
      </c>
      <c r="BW567">
        <v>1</v>
      </c>
      <c r="BX567">
        <v>1</v>
      </c>
      <c r="BY567" t="s">
        <v>3</v>
      </c>
      <c r="BZ567">
        <v>90</v>
      </c>
      <c r="CA567">
        <v>46</v>
      </c>
      <c r="CB567" t="s">
        <v>3</v>
      </c>
      <c r="CE567">
        <v>0</v>
      </c>
      <c r="CF567">
        <v>0</v>
      </c>
      <c r="CG567">
        <v>0</v>
      </c>
      <c r="CM567">
        <v>0</v>
      </c>
      <c r="CN567" t="s">
        <v>3</v>
      </c>
      <c r="CO567">
        <v>0</v>
      </c>
      <c r="CP567">
        <f>0</f>
        <v>0</v>
      </c>
      <c r="CQ567">
        <f>0</f>
        <v>0</v>
      </c>
      <c r="CR567">
        <f>0</f>
        <v>0</v>
      </c>
      <c r="CS567">
        <f>0</f>
        <v>0</v>
      </c>
      <c r="CT567">
        <f>0</f>
        <v>0</v>
      </c>
      <c r="CU567">
        <f>0</f>
        <v>0</v>
      </c>
      <c r="CV567">
        <f>0</f>
        <v>0</v>
      </c>
      <c r="CW567">
        <f>0</f>
        <v>0</v>
      </c>
      <c r="CX567">
        <f>0</f>
        <v>0</v>
      </c>
      <c r="CY567">
        <f>0</f>
        <v>0</v>
      </c>
      <c r="CZ567">
        <f>0</f>
        <v>0</v>
      </c>
      <c r="DC567" t="s">
        <v>3</v>
      </c>
      <c r="DD567" t="s">
        <v>3</v>
      </c>
      <c r="DE567" t="s">
        <v>3</v>
      </c>
      <c r="DF567" t="s">
        <v>3</v>
      </c>
      <c r="DG567" t="s">
        <v>3</v>
      </c>
      <c r="DH567" t="s">
        <v>3</v>
      </c>
      <c r="DI567" t="s">
        <v>3</v>
      </c>
      <c r="DJ567" t="s">
        <v>3</v>
      </c>
      <c r="DK567" t="s">
        <v>3</v>
      </c>
      <c r="DL567" t="s">
        <v>3</v>
      </c>
      <c r="DM567" t="s">
        <v>3</v>
      </c>
      <c r="DN567">
        <v>0</v>
      </c>
      <c r="DO567">
        <v>0</v>
      </c>
      <c r="DP567">
        <v>1</v>
      </c>
      <c r="DQ567">
        <v>1</v>
      </c>
      <c r="DU567">
        <v>1013</v>
      </c>
      <c r="DV567" t="s">
        <v>635</v>
      </c>
      <c r="DW567" t="s">
        <v>635</v>
      </c>
      <c r="DX567">
        <v>1</v>
      </c>
      <c r="DZ567" t="s">
        <v>3</v>
      </c>
      <c r="EA567" t="s">
        <v>3</v>
      </c>
      <c r="EB567" t="s">
        <v>3</v>
      </c>
      <c r="EC567" t="s">
        <v>3</v>
      </c>
      <c r="EE567">
        <v>416979911</v>
      </c>
      <c r="EF567">
        <v>3</v>
      </c>
      <c r="EG567" t="s">
        <v>322</v>
      </c>
      <c r="EH567">
        <v>0</v>
      </c>
      <c r="EI567" t="s">
        <v>3</v>
      </c>
      <c r="EJ567">
        <v>2</v>
      </c>
      <c r="EK567">
        <v>111001</v>
      </c>
      <c r="EL567" t="s">
        <v>323</v>
      </c>
      <c r="EM567" t="s">
        <v>324</v>
      </c>
      <c r="EO567" t="s">
        <v>3</v>
      </c>
      <c r="EQ567">
        <v>1024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FQ567">
        <v>0</v>
      </c>
      <c r="FR567">
        <v>0</v>
      </c>
      <c r="FS567">
        <v>0</v>
      </c>
      <c r="FX567">
        <v>90</v>
      </c>
      <c r="FY567">
        <v>46</v>
      </c>
      <c r="GA567" t="s">
        <v>3</v>
      </c>
      <c r="GD567">
        <v>1</v>
      </c>
      <c r="GF567">
        <v>274903907</v>
      </c>
      <c r="GG567">
        <v>2</v>
      </c>
      <c r="GH567">
        <v>1</v>
      </c>
      <c r="GI567">
        <v>-2</v>
      </c>
      <c r="GJ567">
        <v>0</v>
      </c>
      <c r="GK567">
        <v>0</v>
      </c>
      <c r="GL567">
        <f t="shared" si="347"/>
        <v>0</v>
      </c>
      <c r="GM567">
        <f t="shared" si="348"/>
        <v>0</v>
      </c>
      <c r="GN567">
        <f t="shared" si="349"/>
        <v>0</v>
      </c>
      <c r="GO567">
        <f t="shared" si="350"/>
        <v>0</v>
      </c>
      <c r="GP567">
        <f t="shared" si="351"/>
        <v>0</v>
      </c>
      <c r="GR567">
        <v>0</v>
      </c>
      <c r="GS567">
        <v>0</v>
      </c>
      <c r="GT567">
        <v>0</v>
      </c>
      <c r="GU567" t="s">
        <v>3</v>
      </c>
      <c r="GV567">
        <f t="shared" si="352"/>
        <v>0</v>
      </c>
      <c r="GW567">
        <v>1</v>
      </c>
      <c r="GX567">
        <f t="shared" si="353"/>
        <v>0</v>
      </c>
      <c r="HA567">
        <v>0</v>
      </c>
      <c r="HB567">
        <v>0</v>
      </c>
      <c r="HC567">
        <f>0</f>
        <v>0</v>
      </c>
      <c r="HE567" t="s">
        <v>3</v>
      </c>
      <c r="HF567" t="s">
        <v>3</v>
      </c>
      <c r="HM567" t="s">
        <v>3</v>
      </c>
      <c r="HN567" t="s">
        <v>326</v>
      </c>
      <c r="HO567" t="s">
        <v>327</v>
      </c>
      <c r="HP567" t="s">
        <v>323</v>
      </c>
      <c r="HQ567" t="s">
        <v>323</v>
      </c>
      <c r="HS567">
        <v>0</v>
      </c>
      <c r="IK567">
        <v>0</v>
      </c>
    </row>
    <row r="568" spans="1:245" x14ac:dyDescent="0.2">
      <c r="A568">
        <v>17</v>
      </c>
      <c r="B568">
        <v>1</v>
      </c>
      <c r="C568">
        <f>ROW(SmtRes!A777)</f>
        <v>777</v>
      </c>
      <c r="D568">
        <f>ROW(EtalonRes!A785)</f>
        <v>785</v>
      </c>
      <c r="E568" t="s">
        <v>693</v>
      </c>
      <c r="F568" t="s">
        <v>690</v>
      </c>
      <c r="G568" t="s">
        <v>694</v>
      </c>
      <c r="H568" t="s">
        <v>32</v>
      </c>
      <c r="I568">
        <v>1</v>
      </c>
      <c r="J568">
        <v>0</v>
      </c>
      <c r="K568">
        <v>1</v>
      </c>
      <c r="O568">
        <f t="shared" ref="O568:O574" si="354">ROUND(CP568,2)</f>
        <v>86.7</v>
      </c>
      <c r="P568">
        <f>SUMIF(SmtRes!AQ776:'SmtRes'!AQ777,"=1",SmtRes!DF776:'SmtRes'!DF777)</f>
        <v>0</v>
      </c>
      <c r="Q568">
        <f>SUMIF(SmtRes!AQ776:'SmtRes'!AQ777,"=1",SmtRes!DG776:'SmtRes'!DG777)</f>
        <v>0</v>
      </c>
      <c r="R568">
        <f>SUMIF(SmtRes!AQ776:'SmtRes'!AQ777,"=1",SmtRes!DH776:'SmtRes'!DH777)</f>
        <v>0</v>
      </c>
      <c r="S568">
        <f>SUMIF(SmtRes!AQ776:'SmtRes'!AQ777,"=1",SmtRes!DI776:'SmtRes'!DI777)</f>
        <v>86.7</v>
      </c>
      <c r="T568">
        <f t="shared" si="340"/>
        <v>0</v>
      </c>
      <c r="U568">
        <f>SUMIF(SmtRes!AQ776:'SmtRes'!AQ777,"=1",SmtRes!CV776:'SmtRes'!CV777)</f>
        <v>0.156</v>
      </c>
      <c r="V568">
        <f>SUMIF(SmtRes!AQ776:'SmtRes'!AQ777,"=1",SmtRes!CW776:'SmtRes'!CW777)</f>
        <v>0</v>
      </c>
      <c r="W568">
        <f t="shared" si="341"/>
        <v>0</v>
      </c>
      <c r="X568">
        <f t="shared" si="342"/>
        <v>78.03</v>
      </c>
      <c r="Y568">
        <f t="shared" si="343"/>
        <v>39.880000000000003</v>
      </c>
      <c r="AA568">
        <v>449016111</v>
      </c>
      <c r="AB568">
        <f t="shared" si="344"/>
        <v>86.704800000000006</v>
      </c>
      <c r="AC568">
        <f>ROUND((0),6)</f>
        <v>0</v>
      </c>
      <c r="AD568">
        <f>ROUND((((0)-(0))+AE568),6)</f>
        <v>0</v>
      </c>
      <c r="AE568">
        <f>ROUND((0),6)</f>
        <v>0</v>
      </c>
      <c r="AF568">
        <f>ROUND((SUM(SmtRes!BT776:'SmtRes'!BT777)),6)</f>
        <v>86.704800000000006</v>
      </c>
      <c r="AG568">
        <f t="shared" si="345"/>
        <v>0</v>
      </c>
      <c r="AH568">
        <f>(SUM(SmtRes!BU776:'SmtRes'!BU777))</f>
        <v>0.156</v>
      </c>
      <c r="AI568">
        <f>(0)</f>
        <v>0</v>
      </c>
      <c r="AJ568">
        <f t="shared" si="346"/>
        <v>0</v>
      </c>
      <c r="AK568">
        <v>293.12254999999999</v>
      </c>
      <c r="AL568">
        <v>4.1065500000000004</v>
      </c>
      <c r="AM568">
        <v>0</v>
      </c>
      <c r="AN568">
        <v>0</v>
      </c>
      <c r="AO568">
        <v>289.01599999999996</v>
      </c>
      <c r="AP568">
        <v>0</v>
      </c>
      <c r="AQ568">
        <v>0.52</v>
      </c>
      <c r="AR568">
        <v>0</v>
      </c>
      <c r="AS568">
        <v>0</v>
      </c>
      <c r="AT568">
        <v>90</v>
      </c>
      <c r="AU568">
        <v>46</v>
      </c>
      <c r="AV568">
        <v>1</v>
      </c>
      <c r="AW568">
        <v>1</v>
      </c>
      <c r="AZ568">
        <v>1</v>
      </c>
      <c r="BA568">
        <v>1</v>
      </c>
      <c r="BB568">
        <v>1</v>
      </c>
      <c r="BC568">
        <v>1</v>
      </c>
      <c r="BD568" t="s">
        <v>3</v>
      </c>
      <c r="BE568" t="s">
        <v>3</v>
      </c>
      <c r="BF568" t="s">
        <v>3</v>
      </c>
      <c r="BG568" t="s">
        <v>3</v>
      </c>
      <c r="BH568">
        <v>0</v>
      </c>
      <c r="BI568">
        <v>2</v>
      </c>
      <c r="BJ568" t="s">
        <v>692</v>
      </c>
      <c r="BM568">
        <v>111001</v>
      </c>
      <c r="BN568">
        <v>0</v>
      </c>
      <c r="BO568" t="s">
        <v>3</v>
      </c>
      <c r="BP568">
        <v>0</v>
      </c>
      <c r="BQ568">
        <v>3</v>
      </c>
      <c r="BR568">
        <v>0</v>
      </c>
      <c r="BS568">
        <v>1</v>
      </c>
      <c r="BT568">
        <v>1</v>
      </c>
      <c r="BU568">
        <v>1</v>
      </c>
      <c r="BV568">
        <v>1</v>
      </c>
      <c r="BW568">
        <v>1</v>
      </c>
      <c r="BX568">
        <v>1</v>
      </c>
      <c r="BY568" t="s">
        <v>3</v>
      </c>
      <c r="BZ568">
        <v>90</v>
      </c>
      <c r="CA568">
        <v>46</v>
      </c>
      <c r="CB568" t="s">
        <v>3</v>
      </c>
      <c r="CE568">
        <v>0</v>
      </c>
      <c r="CF568">
        <v>0</v>
      </c>
      <c r="CG568">
        <v>0</v>
      </c>
      <c r="CM568">
        <v>0</v>
      </c>
      <c r="CN568" t="s">
        <v>695</v>
      </c>
      <c r="CO568">
        <v>0</v>
      </c>
      <c r="CP568">
        <f t="shared" ref="CP568:CP574" si="355">(P568+Q568+S568+R568)</f>
        <v>86.7</v>
      </c>
      <c r="CQ568">
        <f>SUMIF(SmtRes!AQ776:'SmtRes'!AQ777,"=1",SmtRes!AA776:'SmtRes'!AA777)</f>
        <v>126.72</v>
      </c>
      <c r="CR568">
        <f>SUMIF(SmtRes!AQ776:'SmtRes'!AQ777,"=1",SmtRes!AB776:'SmtRes'!AB777)</f>
        <v>0</v>
      </c>
      <c r="CS568">
        <f>SUMIF(SmtRes!AQ776:'SmtRes'!AQ777,"=1",SmtRes!AC776:'SmtRes'!AC777)</f>
        <v>0</v>
      </c>
      <c r="CT568">
        <f>SUMIF(SmtRes!AQ776:'SmtRes'!AQ777,"=1",SmtRes!AD776:'SmtRes'!AD777)</f>
        <v>555.79999999999995</v>
      </c>
      <c r="CU568">
        <f t="shared" ref="CU568:CU574" si="356">AG568</f>
        <v>0</v>
      </c>
      <c r="CV568">
        <f>SUMIF(SmtRes!AQ776:'SmtRes'!AQ777,"=1",SmtRes!BU776:'SmtRes'!BU777)</f>
        <v>0.156</v>
      </c>
      <c r="CW568">
        <f>SUMIF(SmtRes!AQ776:'SmtRes'!AQ777,"=1",SmtRes!BV776:'SmtRes'!BV777)</f>
        <v>0</v>
      </c>
      <c r="CX568">
        <f t="shared" ref="CX568:CX574" si="357">AJ568</f>
        <v>0</v>
      </c>
      <c r="CY568">
        <f t="shared" ref="CY568:CY574" si="358">(((S568+R568)*AT568)/100)</f>
        <v>78.03</v>
      </c>
      <c r="CZ568">
        <f t="shared" ref="CZ568:CZ574" si="359">(((S568+R568)*AU568)/100)</f>
        <v>39.882000000000005</v>
      </c>
      <c r="DC568" t="s">
        <v>3</v>
      </c>
      <c r="DD568" t="s">
        <v>38</v>
      </c>
      <c r="DE568" t="s">
        <v>696</v>
      </c>
      <c r="DF568" t="s">
        <v>696</v>
      </c>
      <c r="DG568" t="s">
        <v>696</v>
      </c>
      <c r="DH568" t="s">
        <v>3</v>
      </c>
      <c r="DI568" t="s">
        <v>696</v>
      </c>
      <c r="DJ568" t="s">
        <v>696</v>
      </c>
      <c r="DK568" t="s">
        <v>3</v>
      </c>
      <c r="DL568" t="s">
        <v>3</v>
      </c>
      <c r="DM568" t="s">
        <v>3</v>
      </c>
      <c r="DN568">
        <v>0</v>
      </c>
      <c r="DO568">
        <v>0</v>
      </c>
      <c r="DP568">
        <v>1</v>
      </c>
      <c r="DQ568">
        <v>1</v>
      </c>
      <c r="DU568">
        <v>1013</v>
      </c>
      <c r="DV568" t="s">
        <v>32</v>
      </c>
      <c r="DW568" t="s">
        <v>32</v>
      </c>
      <c r="DX568">
        <v>1</v>
      </c>
      <c r="DZ568" t="s">
        <v>3</v>
      </c>
      <c r="EA568" t="s">
        <v>3</v>
      </c>
      <c r="EB568" t="s">
        <v>3</v>
      </c>
      <c r="EC568" t="s">
        <v>3</v>
      </c>
      <c r="EE568">
        <v>416979911</v>
      </c>
      <c r="EF568">
        <v>3</v>
      </c>
      <c r="EG568" t="s">
        <v>322</v>
      </c>
      <c r="EH568">
        <v>0</v>
      </c>
      <c r="EI568" t="s">
        <v>3</v>
      </c>
      <c r="EJ568">
        <v>2</v>
      </c>
      <c r="EK568">
        <v>111001</v>
      </c>
      <c r="EL568" t="s">
        <v>323</v>
      </c>
      <c r="EM568" t="s">
        <v>324</v>
      </c>
      <c r="EO568" t="s">
        <v>697</v>
      </c>
      <c r="EQ568">
        <v>512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0.52</v>
      </c>
      <c r="EX568">
        <v>0</v>
      </c>
      <c r="EY568">
        <v>0</v>
      </c>
      <c r="FQ568">
        <v>0</v>
      </c>
      <c r="FR568">
        <v>0</v>
      </c>
      <c r="FS568">
        <v>0</v>
      </c>
      <c r="FX568">
        <v>90</v>
      </c>
      <c r="FY568">
        <v>46</v>
      </c>
      <c r="GA568" t="s">
        <v>3</v>
      </c>
      <c r="GD568">
        <v>1</v>
      </c>
      <c r="GF568">
        <v>-1725763538</v>
      </c>
      <c r="GG568">
        <v>2</v>
      </c>
      <c r="GH568">
        <v>1</v>
      </c>
      <c r="GI568">
        <v>-2</v>
      </c>
      <c r="GJ568">
        <v>0</v>
      </c>
      <c r="GK568">
        <v>0</v>
      </c>
      <c r="GL568">
        <f t="shared" si="347"/>
        <v>0</v>
      </c>
      <c r="GM568">
        <f t="shared" si="348"/>
        <v>204.61</v>
      </c>
      <c r="GN568">
        <f t="shared" si="349"/>
        <v>0</v>
      </c>
      <c r="GO568">
        <f t="shared" si="350"/>
        <v>204.61</v>
      </c>
      <c r="GP568">
        <f t="shared" si="351"/>
        <v>0</v>
      </c>
      <c r="GR568">
        <v>0</v>
      </c>
      <c r="GS568">
        <v>0</v>
      </c>
      <c r="GT568">
        <v>0</v>
      </c>
      <c r="GU568" t="s">
        <v>3</v>
      </c>
      <c r="GV568">
        <f t="shared" si="352"/>
        <v>0</v>
      </c>
      <c r="GW568">
        <v>1</v>
      </c>
      <c r="GX568">
        <f t="shared" si="353"/>
        <v>0</v>
      </c>
      <c r="HA568">
        <v>0</v>
      </c>
      <c r="HB568">
        <v>0</v>
      </c>
      <c r="HC568">
        <f t="shared" ref="HC568:HC574" si="360">GV568*GW568</f>
        <v>0</v>
      </c>
      <c r="HE568" t="s">
        <v>3</v>
      </c>
      <c r="HF568" t="s">
        <v>3</v>
      </c>
      <c r="HM568" t="s">
        <v>3</v>
      </c>
      <c r="HN568" t="s">
        <v>326</v>
      </c>
      <c r="HO568" t="s">
        <v>327</v>
      </c>
      <c r="HP568" t="s">
        <v>323</v>
      </c>
      <c r="HQ568" t="s">
        <v>323</v>
      </c>
      <c r="HS568">
        <v>0</v>
      </c>
      <c r="IK568">
        <v>0</v>
      </c>
    </row>
    <row r="569" spans="1:245" x14ac:dyDescent="0.2">
      <c r="A569">
        <v>17</v>
      </c>
      <c r="B569">
        <v>1</v>
      </c>
      <c r="C569">
        <f>ROW(SmtRes!A779)</f>
        <v>779</v>
      </c>
      <c r="D569">
        <f>ROW(EtalonRes!A788)</f>
        <v>788</v>
      </c>
      <c r="E569" t="s">
        <v>698</v>
      </c>
      <c r="F569" t="s">
        <v>690</v>
      </c>
      <c r="G569" t="s">
        <v>699</v>
      </c>
      <c r="H569" t="s">
        <v>32</v>
      </c>
      <c r="I569">
        <v>1</v>
      </c>
      <c r="J569">
        <v>0</v>
      </c>
      <c r="K569">
        <v>1</v>
      </c>
      <c r="O569">
        <f t="shared" si="354"/>
        <v>289.02</v>
      </c>
      <c r="P569">
        <f>SUMIF(SmtRes!AQ778:'SmtRes'!AQ779,"=1",SmtRes!DF778:'SmtRes'!DF779)</f>
        <v>0</v>
      </c>
      <c r="Q569">
        <f>SUMIF(SmtRes!AQ778:'SmtRes'!AQ779,"=1",SmtRes!DG778:'SmtRes'!DG779)</f>
        <v>0</v>
      </c>
      <c r="R569">
        <f>SUMIF(SmtRes!AQ778:'SmtRes'!AQ779,"=1",SmtRes!DH778:'SmtRes'!DH779)</f>
        <v>0</v>
      </c>
      <c r="S569">
        <f>SUMIF(SmtRes!AQ778:'SmtRes'!AQ779,"=1",SmtRes!DI778:'SmtRes'!DI779)</f>
        <v>289.02</v>
      </c>
      <c r="T569">
        <f t="shared" si="340"/>
        <v>0</v>
      </c>
      <c r="U569">
        <f>SUMIF(SmtRes!AQ778:'SmtRes'!AQ779,"=1",SmtRes!CV778:'SmtRes'!CV779)</f>
        <v>0.52</v>
      </c>
      <c r="V569">
        <f>SUMIF(SmtRes!AQ778:'SmtRes'!AQ779,"=1",SmtRes!CW778:'SmtRes'!CW779)</f>
        <v>0</v>
      </c>
      <c r="W569">
        <f t="shared" si="341"/>
        <v>0</v>
      </c>
      <c r="X569">
        <f t="shared" si="342"/>
        <v>260.12</v>
      </c>
      <c r="Y569">
        <f t="shared" si="343"/>
        <v>132.94999999999999</v>
      </c>
      <c r="AA569">
        <v>449016111</v>
      </c>
      <c r="AB569">
        <f t="shared" si="344"/>
        <v>289.01600000000002</v>
      </c>
      <c r="AC569">
        <f>ROUND((0),6)</f>
        <v>0</v>
      </c>
      <c r="AD569">
        <f>ROUND((((0)-(0))+AE569),6)</f>
        <v>0</v>
      </c>
      <c r="AE569">
        <f>ROUND((0),6)</f>
        <v>0</v>
      </c>
      <c r="AF569">
        <f>ROUND((SUM(SmtRes!BT778:'SmtRes'!BT779)),6)</f>
        <v>289.01600000000002</v>
      </c>
      <c r="AG569">
        <f t="shared" si="345"/>
        <v>0</v>
      </c>
      <c r="AH569">
        <f>(SUM(SmtRes!BU778:'SmtRes'!BU779))</f>
        <v>0.52</v>
      </c>
      <c r="AI569">
        <f>(0)</f>
        <v>0</v>
      </c>
      <c r="AJ569">
        <f t="shared" si="346"/>
        <v>0</v>
      </c>
      <c r="AK569">
        <v>293.12254999999999</v>
      </c>
      <c r="AL569">
        <v>4.1065500000000004</v>
      </c>
      <c r="AM569">
        <v>0</v>
      </c>
      <c r="AN569">
        <v>0</v>
      </c>
      <c r="AO569">
        <v>289.01599999999996</v>
      </c>
      <c r="AP569">
        <v>0</v>
      </c>
      <c r="AQ569">
        <v>0.52</v>
      </c>
      <c r="AR569">
        <v>0</v>
      </c>
      <c r="AS569">
        <v>0</v>
      </c>
      <c r="AT569">
        <v>90</v>
      </c>
      <c r="AU569">
        <v>46</v>
      </c>
      <c r="AV569">
        <v>1</v>
      </c>
      <c r="AW569">
        <v>1</v>
      </c>
      <c r="AZ569">
        <v>1</v>
      </c>
      <c r="BA569">
        <v>1</v>
      </c>
      <c r="BB569">
        <v>1</v>
      </c>
      <c r="BC569">
        <v>1</v>
      </c>
      <c r="BD569" t="s">
        <v>3</v>
      </c>
      <c r="BE569" t="s">
        <v>3</v>
      </c>
      <c r="BF569" t="s">
        <v>3</v>
      </c>
      <c r="BG569" t="s">
        <v>3</v>
      </c>
      <c r="BH569">
        <v>0</v>
      </c>
      <c r="BI569">
        <v>2</v>
      </c>
      <c r="BJ569" t="s">
        <v>692</v>
      </c>
      <c r="BM569">
        <v>111001</v>
      </c>
      <c r="BN569">
        <v>0</v>
      </c>
      <c r="BO569" t="s">
        <v>3</v>
      </c>
      <c r="BP569">
        <v>0</v>
      </c>
      <c r="BQ569">
        <v>3</v>
      </c>
      <c r="BR569">
        <v>0</v>
      </c>
      <c r="BS569">
        <v>1</v>
      </c>
      <c r="BT569">
        <v>1</v>
      </c>
      <c r="BU569">
        <v>1</v>
      </c>
      <c r="BV569">
        <v>1</v>
      </c>
      <c r="BW569">
        <v>1</v>
      </c>
      <c r="BX569">
        <v>1</v>
      </c>
      <c r="BY569" t="s">
        <v>3</v>
      </c>
      <c r="BZ569">
        <v>90</v>
      </c>
      <c r="CA569">
        <v>46</v>
      </c>
      <c r="CB569" t="s">
        <v>3</v>
      </c>
      <c r="CE569">
        <v>0</v>
      </c>
      <c r="CF569">
        <v>0</v>
      </c>
      <c r="CG569">
        <v>0</v>
      </c>
      <c r="CM569">
        <v>0</v>
      </c>
      <c r="CN569" t="s">
        <v>3</v>
      </c>
      <c r="CO569">
        <v>0</v>
      </c>
      <c r="CP569">
        <f t="shared" si="355"/>
        <v>289.02</v>
      </c>
      <c r="CQ569">
        <f>SUMIF(SmtRes!AQ778:'SmtRes'!AQ779,"=1",SmtRes!AA778:'SmtRes'!AA779)</f>
        <v>126.72</v>
      </c>
      <c r="CR569">
        <f>SUMIF(SmtRes!AQ778:'SmtRes'!AQ779,"=1",SmtRes!AB778:'SmtRes'!AB779)</f>
        <v>0</v>
      </c>
      <c r="CS569">
        <f>SUMIF(SmtRes!AQ778:'SmtRes'!AQ779,"=1",SmtRes!AC778:'SmtRes'!AC779)</f>
        <v>0</v>
      </c>
      <c r="CT569">
        <f>SUMIF(SmtRes!AQ778:'SmtRes'!AQ779,"=1",SmtRes!AD778:'SmtRes'!AD779)</f>
        <v>555.79999999999995</v>
      </c>
      <c r="CU569">
        <f t="shared" si="356"/>
        <v>0</v>
      </c>
      <c r="CV569">
        <f>SUMIF(SmtRes!AQ778:'SmtRes'!AQ779,"=1",SmtRes!BU778:'SmtRes'!BU779)</f>
        <v>0.52</v>
      </c>
      <c r="CW569">
        <f>SUMIF(SmtRes!AQ778:'SmtRes'!AQ779,"=1",SmtRes!BV778:'SmtRes'!BV779)</f>
        <v>0</v>
      </c>
      <c r="CX569">
        <f t="shared" si="357"/>
        <v>0</v>
      </c>
      <c r="CY569">
        <f t="shared" si="358"/>
        <v>260.11799999999999</v>
      </c>
      <c r="CZ569">
        <f t="shared" si="359"/>
        <v>132.94919999999999</v>
      </c>
      <c r="DC569" t="s">
        <v>3</v>
      </c>
      <c r="DD569" t="s">
        <v>23</v>
      </c>
      <c r="DE569" t="s">
        <v>3</v>
      </c>
      <c r="DF569" t="s">
        <v>3</v>
      </c>
      <c r="DG569" t="s">
        <v>3</v>
      </c>
      <c r="DH569" t="s">
        <v>3</v>
      </c>
      <c r="DI569" t="s">
        <v>3</v>
      </c>
      <c r="DJ569" t="s">
        <v>3</v>
      </c>
      <c r="DK569" t="s">
        <v>3</v>
      </c>
      <c r="DL569" t="s">
        <v>3</v>
      </c>
      <c r="DM569" t="s">
        <v>3</v>
      </c>
      <c r="DN569">
        <v>0</v>
      </c>
      <c r="DO569">
        <v>0</v>
      </c>
      <c r="DP569">
        <v>1</v>
      </c>
      <c r="DQ569">
        <v>1</v>
      </c>
      <c r="DU569">
        <v>1013</v>
      </c>
      <c r="DV569" t="s">
        <v>32</v>
      </c>
      <c r="DW569" t="s">
        <v>32</v>
      </c>
      <c r="DX569">
        <v>1</v>
      </c>
      <c r="DZ569" t="s">
        <v>3</v>
      </c>
      <c r="EA569" t="s">
        <v>3</v>
      </c>
      <c r="EB569" t="s">
        <v>3</v>
      </c>
      <c r="EC569" t="s">
        <v>3</v>
      </c>
      <c r="EE569">
        <v>416979911</v>
      </c>
      <c r="EF569">
        <v>3</v>
      </c>
      <c r="EG569" t="s">
        <v>322</v>
      </c>
      <c r="EH569">
        <v>0</v>
      </c>
      <c r="EI569" t="s">
        <v>3</v>
      </c>
      <c r="EJ569">
        <v>2</v>
      </c>
      <c r="EK569">
        <v>111001</v>
      </c>
      <c r="EL569" t="s">
        <v>323</v>
      </c>
      <c r="EM569" t="s">
        <v>324</v>
      </c>
      <c r="EO569" t="s">
        <v>3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0.52</v>
      </c>
      <c r="EX569">
        <v>0</v>
      </c>
      <c r="EY569">
        <v>0</v>
      </c>
      <c r="FQ569">
        <v>0</v>
      </c>
      <c r="FR569">
        <v>0</v>
      </c>
      <c r="FS569">
        <v>0</v>
      </c>
      <c r="FX569">
        <v>90</v>
      </c>
      <c r="FY569">
        <v>46</v>
      </c>
      <c r="GA569" t="s">
        <v>3</v>
      </c>
      <c r="GD569">
        <v>1</v>
      </c>
      <c r="GF569">
        <v>864414358</v>
      </c>
      <c r="GG569">
        <v>2</v>
      </c>
      <c r="GH569">
        <v>1</v>
      </c>
      <c r="GI569">
        <v>-2</v>
      </c>
      <c r="GJ569">
        <v>0</v>
      </c>
      <c r="GK569">
        <v>0</v>
      </c>
      <c r="GL569">
        <f t="shared" si="347"/>
        <v>0</v>
      </c>
      <c r="GM569">
        <f t="shared" si="348"/>
        <v>682.09</v>
      </c>
      <c r="GN569">
        <f t="shared" si="349"/>
        <v>0</v>
      </c>
      <c r="GO569">
        <f t="shared" si="350"/>
        <v>682.09</v>
      </c>
      <c r="GP569">
        <f t="shared" si="351"/>
        <v>0</v>
      </c>
      <c r="GR569">
        <v>0</v>
      </c>
      <c r="GS569">
        <v>0</v>
      </c>
      <c r="GT569">
        <v>0</v>
      </c>
      <c r="GU569" t="s">
        <v>3</v>
      </c>
      <c r="GV569">
        <f t="shared" si="352"/>
        <v>0</v>
      </c>
      <c r="GW569">
        <v>1</v>
      </c>
      <c r="GX569">
        <f t="shared" si="353"/>
        <v>0</v>
      </c>
      <c r="HA569">
        <v>0</v>
      </c>
      <c r="HB569">
        <v>0</v>
      </c>
      <c r="HC569">
        <f t="shared" si="360"/>
        <v>0</v>
      </c>
      <c r="HE569" t="s">
        <v>3</v>
      </c>
      <c r="HF569" t="s">
        <v>3</v>
      </c>
      <c r="HM569" t="s">
        <v>3</v>
      </c>
      <c r="HN569" t="s">
        <v>326</v>
      </c>
      <c r="HO569" t="s">
        <v>327</v>
      </c>
      <c r="HP569" t="s">
        <v>323</v>
      </c>
      <c r="HQ569" t="s">
        <v>323</v>
      </c>
      <c r="HS569">
        <v>0</v>
      </c>
      <c r="IK569">
        <v>0</v>
      </c>
    </row>
    <row r="570" spans="1:245" x14ac:dyDescent="0.2">
      <c r="A570">
        <v>17</v>
      </c>
      <c r="B570">
        <v>1</v>
      </c>
      <c r="C570">
        <f>ROW(SmtRes!A785)</f>
        <v>785</v>
      </c>
      <c r="D570">
        <f>ROW(EtalonRes!A794)</f>
        <v>794</v>
      </c>
      <c r="E570" t="s">
        <v>700</v>
      </c>
      <c r="F570" t="s">
        <v>701</v>
      </c>
      <c r="G570" t="s">
        <v>702</v>
      </c>
      <c r="H570" t="s">
        <v>32</v>
      </c>
      <c r="I570">
        <v>1</v>
      </c>
      <c r="J570">
        <v>0</v>
      </c>
      <c r="K570">
        <v>1</v>
      </c>
      <c r="O570">
        <f t="shared" si="354"/>
        <v>438.16</v>
      </c>
      <c r="P570">
        <f>SUMIF(SmtRes!AQ780:'SmtRes'!AQ785,"=1",SmtRes!DF780:'SmtRes'!DF785)</f>
        <v>0</v>
      </c>
      <c r="Q570">
        <f>SUMIF(SmtRes!AQ780:'SmtRes'!AQ785,"=1",SmtRes!DG780:'SmtRes'!DG785)</f>
        <v>6.3</v>
      </c>
      <c r="R570">
        <f>SUMIF(SmtRes!AQ780:'SmtRes'!AQ785,"=1",SmtRes!DH780:'SmtRes'!DH785)</f>
        <v>0</v>
      </c>
      <c r="S570">
        <f>SUMIF(SmtRes!AQ780:'SmtRes'!AQ785,"=1",SmtRes!DI780:'SmtRes'!DI785)</f>
        <v>431.86</v>
      </c>
      <c r="T570">
        <f t="shared" si="340"/>
        <v>0</v>
      </c>
      <c r="U570">
        <f>SUMIF(SmtRes!AQ780:'SmtRes'!AQ785,"=1",SmtRes!CV780:'SmtRes'!CV785)</f>
        <v>0.77700000000000002</v>
      </c>
      <c r="V570">
        <f>SUMIF(SmtRes!AQ780:'SmtRes'!AQ785,"=1",SmtRes!CW780:'SmtRes'!CW785)</f>
        <v>0</v>
      </c>
      <c r="W570">
        <f t="shared" si="341"/>
        <v>0</v>
      </c>
      <c r="X570">
        <f t="shared" si="342"/>
        <v>401.63</v>
      </c>
      <c r="Y570">
        <f t="shared" si="343"/>
        <v>267.75</v>
      </c>
      <c r="AA570">
        <v>449016111</v>
      </c>
      <c r="AB570">
        <f t="shared" si="344"/>
        <v>438.15562</v>
      </c>
      <c r="AC570">
        <f>ROUND((0),6)</f>
        <v>0</v>
      </c>
      <c r="AD570">
        <f>ROUND((((SUM(SmtRes!BR780:'SmtRes'!BR785))-(0))+AE570),6)</f>
        <v>6.2990199999999996</v>
      </c>
      <c r="AE570">
        <f>ROUND((0),6)</f>
        <v>0</v>
      </c>
      <c r="AF570">
        <f>ROUND((SUM(SmtRes!BT780:'SmtRes'!BT785)),6)</f>
        <v>431.85660000000001</v>
      </c>
      <c r="AG570">
        <f t="shared" si="345"/>
        <v>0</v>
      </c>
      <c r="AH570">
        <f>(SUM(SmtRes!BU780:'SmtRes'!BU785))</f>
        <v>0.77700000000000002</v>
      </c>
      <c r="AI570">
        <f>(0)</f>
        <v>0</v>
      </c>
      <c r="AJ570">
        <f t="shared" si="346"/>
        <v>0</v>
      </c>
      <c r="AK570">
        <v>649.46412399999997</v>
      </c>
      <c r="AL570">
        <v>23.527524</v>
      </c>
      <c r="AM570">
        <v>8.9985999999999997</v>
      </c>
      <c r="AN570">
        <v>0</v>
      </c>
      <c r="AO570">
        <v>616.93799999999999</v>
      </c>
      <c r="AP570">
        <v>0</v>
      </c>
      <c r="AQ570">
        <v>1.1100000000000001</v>
      </c>
      <c r="AR570">
        <v>0</v>
      </c>
      <c r="AS570">
        <v>0</v>
      </c>
      <c r="AT570">
        <v>93</v>
      </c>
      <c r="AU570">
        <v>62</v>
      </c>
      <c r="AV570">
        <v>1</v>
      </c>
      <c r="AW570">
        <v>1</v>
      </c>
      <c r="AZ570">
        <v>1</v>
      </c>
      <c r="BA570">
        <v>1</v>
      </c>
      <c r="BB570">
        <v>1</v>
      </c>
      <c r="BC570">
        <v>1</v>
      </c>
      <c r="BD570" t="s">
        <v>3</v>
      </c>
      <c r="BE570" t="s">
        <v>3</v>
      </c>
      <c r="BF570" t="s">
        <v>3</v>
      </c>
      <c r="BG570" t="s">
        <v>3</v>
      </c>
      <c r="BH570">
        <v>0</v>
      </c>
      <c r="BI570">
        <v>1</v>
      </c>
      <c r="BJ570" t="s">
        <v>703</v>
      </c>
      <c r="BM570">
        <v>9001</v>
      </c>
      <c r="BN570">
        <v>0</v>
      </c>
      <c r="BO570" t="s">
        <v>3</v>
      </c>
      <c r="BP570">
        <v>0</v>
      </c>
      <c r="BQ570">
        <v>2</v>
      </c>
      <c r="BR570">
        <v>0</v>
      </c>
      <c r="BS570">
        <v>1</v>
      </c>
      <c r="BT570">
        <v>1</v>
      </c>
      <c r="BU570">
        <v>1</v>
      </c>
      <c r="BV570">
        <v>1</v>
      </c>
      <c r="BW570">
        <v>1</v>
      </c>
      <c r="BX570">
        <v>1</v>
      </c>
      <c r="BY570" t="s">
        <v>3</v>
      </c>
      <c r="BZ570">
        <v>93</v>
      </c>
      <c r="CA570">
        <v>62</v>
      </c>
      <c r="CB570" t="s">
        <v>3</v>
      </c>
      <c r="CE570">
        <v>0</v>
      </c>
      <c r="CF570">
        <v>0</v>
      </c>
      <c r="CG570">
        <v>0</v>
      </c>
      <c r="CM570">
        <v>0</v>
      </c>
      <c r="CN570" t="s">
        <v>704</v>
      </c>
      <c r="CO570">
        <v>0</v>
      </c>
      <c r="CP570">
        <f t="shared" si="355"/>
        <v>438.16</v>
      </c>
      <c r="CQ570">
        <f>SUMIF(SmtRes!AQ780:'SmtRes'!AQ785,"=1",SmtRes!AA780:'SmtRes'!AA785)</f>
        <v>307.26</v>
      </c>
      <c r="CR570">
        <f>SUMIF(SmtRes!AQ780:'SmtRes'!AQ785,"=1",SmtRes!AB780:'SmtRes'!AB785)</f>
        <v>34.61</v>
      </c>
      <c r="CS570">
        <f>SUMIF(SmtRes!AQ780:'SmtRes'!AQ785,"=1",SmtRes!AC780:'SmtRes'!AC785)</f>
        <v>0</v>
      </c>
      <c r="CT570">
        <f>SUMIF(SmtRes!AQ780:'SmtRes'!AQ785,"=1",SmtRes!AD780:'SmtRes'!AD785)</f>
        <v>555.79999999999995</v>
      </c>
      <c r="CU570">
        <f t="shared" si="356"/>
        <v>0</v>
      </c>
      <c r="CV570">
        <f>SUMIF(SmtRes!AQ780:'SmtRes'!AQ785,"=1",SmtRes!BU780:'SmtRes'!BU785)</f>
        <v>0.77700000000000002</v>
      </c>
      <c r="CW570">
        <f>SUMIF(SmtRes!AQ780:'SmtRes'!AQ785,"=1",SmtRes!BV780:'SmtRes'!BV785)</f>
        <v>0</v>
      </c>
      <c r="CX570">
        <f t="shared" si="357"/>
        <v>0</v>
      </c>
      <c r="CY570">
        <f t="shared" si="358"/>
        <v>401.62980000000005</v>
      </c>
      <c r="CZ570">
        <f t="shared" si="359"/>
        <v>267.75319999999999</v>
      </c>
      <c r="DB570">
        <v>13</v>
      </c>
      <c r="DC570" t="s">
        <v>3</v>
      </c>
      <c r="DD570" t="s">
        <v>135</v>
      </c>
      <c r="DE570" t="s">
        <v>99</v>
      </c>
      <c r="DF570" t="s">
        <v>99</v>
      </c>
      <c r="DG570" t="s">
        <v>99</v>
      </c>
      <c r="DH570" t="s">
        <v>3</v>
      </c>
      <c r="DI570" t="s">
        <v>99</v>
      </c>
      <c r="DJ570" t="s">
        <v>99</v>
      </c>
      <c r="DK570" t="s">
        <v>3</v>
      </c>
      <c r="DL570" t="s">
        <v>3</v>
      </c>
      <c r="DM570" t="s">
        <v>3</v>
      </c>
      <c r="DN570">
        <v>0</v>
      </c>
      <c r="DO570">
        <v>0</v>
      </c>
      <c r="DP570">
        <v>1</v>
      </c>
      <c r="DQ570">
        <v>1</v>
      </c>
      <c r="DU570">
        <v>1013</v>
      </c>
      <c r="DV570" t="s">
        <v>32</v>
      </c>
      <c r="DW570" t="s">
        <v>32</v>
      </c>
      <c r="DX570">
        <v>1</v>
      </c>
      <c r="DZ570" t="s">
        <v>3</v>
      </c>
      <c r="EA570" t="s">
        <v>3</v>
      </c>
      <c r="EB570" t="s">
        <v>3</v>
      </c>
      <c r="EC570" t="s">
        <v>3</v>
      </c>
      <c r="EE570">
        <v>416980027</v>
      </c>
      <c r="EF570">
        <v>2</v>
      </c>
      <c r="EG570" t="s">
        <v>40</v>
      </c>
      <c r="EH570">
        <v>9</v>
      </c>
      <c r="EI570" t="s">
        <v>118</v>
      </c>
      <c r="EJ570">
        <v>1</v>
      </c>
      <c r="EK570">
        <v>9001</v>
      </c>
      <c r="EL570" t="s">
        <v>118</v>
      </c>
      <c r="EM570" t="s">
        <v>119</v>
      </c>
      <c r="EO570" t="s">
        <v>705</v>
      </c>
      <c r="EQ570">
        <v>512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1.1100000000000001</v>
      </c>
      <c r="EX570">
        <v>0</v>
      </c>
      <c r="EY570">
        <v>0</v>
      </c>
      <c r="FQ570">
        <v>0</v>
      </c>
      <c r="FR570">
        <v>0</v>
      </c>
      <c r="FS570">
        <v>0</v>
      </c>
      <c r="FX570">
        <v>93</v>
      </c>
      <c r="FY570">
        <v>62</v>
      </c>
      <c r="GA570" t="s">
        <v>3</v>
      </c>
      <c r="GD570">
        <v>1</v>
      </c>
      <c r="GF570">
        <v>1754585627</v>
      </c>
      <c r="GG570">
        <v>2</v>
      </c>
      <c r="GH570">
        <v>1</v>
      </c>
      <c r="GI570">
        <v>-2</v>
      </c>
      <c r="GJ570">
        <v>0</v>
      </c>
      <c r="GK570">
        <v>0</v>
      </c>
      <c r="GL570">
        <f t="shared" si="347"/>
        <v>0</v>
      </c>
      <c r="GM570">
        <f t="shared" si="348"/>
        <v>1107.54</v>
      </c>
      <c r="GN570">
        <f t="shared" si="349"/>
        <v>1107.54</v>
      </c>
      <c r="GO570">
        <f t="shared" si="350"/>
        <v>0</v>
      </c>
      <c r="GP570">
        <f t="shared" si="351"/>
        <v>0</v>
      </c>
      <c r="GR570">
        <v>0</v>
      </c>
      <c r="GS570">
        <v>0</v>
      </c>
      <c r="GT570">
        <v>0</v>
      </c>
      <c r="GU570" t="s">
        <v>3</v>
      </c>
      <c r="GV570">
        <f t="shared" si="352"/>
        <v>0</v>
      </c>
      <c r="GW570">
        <v>1</v>
      </c>
      <c r="GX570">
        <f t="shared" si="353"/>
        <v>0</v>
      </c>
      <c r="HA570">
        <v>0</v>
      </c>
      <c r="HB570">
        <v>0</v>
      </c>
      <c r="HC570">
        <f t="shared" si="360"/>
        <v>0</v>
      </c>
      <c r="HE570" t="s">
        <v>3</v>
      </c>
      <c r="HF570" t="s">
        <v>3</v>
      </c>
      <c r="HM570" t="s">
        <v>3</v>
      </c>
      <c r="HN570" t="s">
        <v>120</v>
      </c>
      <c r="HO570" t="s">
        <v>121</v>
      </c>
      <c r="HP570" t="s">
        <v>118</v>
      </c>
      <c r="HQ570" t="s">
        <v>118</v>
      </c>
      <c r="HS570">
        <v>0</v>
      </c>
      <c r="IK570">
        <v>0</v>
      </c>
    </row>
    <row r="571" spans="1:245" x14ac:dyDescent="0.2">
      <c r="A571">
        <v>18</v>
      </c>
      <c r="B571">
        <v>1</v>
      </c>
      <c r="C571">
        <v>783</v>
      </c>
      <c r="E571" t="s">
        <v>706</v>
      </c>
      <c r="F571" t="s">
        <v>707</v>
      </c>
      <c r="G571" t="s">
        <v>708</v>
      </c>
      <c r="H571" t="s">
        <v>32</v>
      </c>
      <c r="I571">
        <f>I570*J571</f>
        <v>0</v>
      </c>
      <c r="J571">
        <v>0</v>
      </c>
      <c r="K571">
        <v>1</v>
      </c>
      <c r="O571">
        <f t="shared" si="354"/>
        <v>0</v>
      </c>
      <c r="P571">
        <f>ROUND(CQ571*I571,2)</f>
        <v>0</v>
      </c>
      <c r="Q571">
        <f>ROUND(CR571*I571,2)</f>
        <v>0</v>
      </c>
      <c r="R571">
        <f>ROUND(CS571*I571,2)</f>
        <v>0</v>
      </c>
      <c r="S571">
        <f>ROUND(CT571*I571,2)</f>
        <v>0</v>
      </c>
      <c r="T571">
        <f t="shared" si="340"/>
        <v>0</v>
      </c>
      <c r="U571">
        <f>ROUND(CV571*I571,7)</f>
        <v>0</v>
      </c>
      <c r="V571">
        <f>ROUND(CW571*I571,7)</f>
        <v>0</v>
      </c>
      <c r="W571">
        <f t="shared" si="341"/>
        <v>0</v>
      </c>
      <c r="X571">
        <f t="shared" si="342"/>
        <v>0</v>
      </c>
      <c r="Y571">
        <f t="shared" si="343"/>
        <v>0</v>
      </c>
      <c r="AA571">
        <v>449016111</v>
      </c>
      <c r="AB571">
        <f t="shared" si="344"/>
        <v>0</v>
      </c>
      <c r="AC571">
        <f>ROUND((ES571),6)</f>
        <v>0</v>
      </c>
      <c r="AD571">
        <f>ROUND((((ET571)-(EU571))+AE571),6)</f>
        <v>0</v>
      </c>
      <c r="AE571">
        <f>ROUND((EU571),6)</f>
        <v>0</v>
      </c>
      <c r="AF571">
        <f>ROUND((EV571),6)</f>
        <v>0</v>
      </c>
      <c r="AG571">
        <f t="shared" si="345"/>
        <v>0</v>
      </c>
      <c r="AH571">
        <f>(EW571)</f>
        <v>0</v>
      </c>
      <c r="AI571">
        <f>(EX571)</f>
        <v>0</v>
      </c>
      <c r="AJ571">
        <f t="shared" si="346"/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93</v>
      </c>
      <c r="AU571">
        <v>62</v>
      </c>
      <c r="AV571">
        <v>1</v>
      </c>
      <c r="AW571">
        <v>1</v>
      </c>
      <c r="AZ571">
        <v>1</v>
      </c>
      <c r="BA571">
        <v>1</v>
      </c>
      <c r="BB571">
        <v>1</v>
      </c>
      <c r="BC571">
        <v>1</v>
      </c>
      <c r="BD571" t="s">
        <v>3</v>
      </c>
      <c r="BE571" t="s">
        <v>3</v>
      </c>
      <c r="BF571" t="s">
        <v>3</v>
      </c>
      <c r="BG571" t="s">
        <v>3</v>
      </c>
      <c r="BH571">
        <v>3</v>
      </c>
      <c r="BI571">
        <v>1</v>
      </c>
      <c r="BJ571" t="s">
        <v>3</v>
      </c>
      <c r="BM571">
        <v>9001</v>
      </c>
      <c r="BN571">
        <v>0</v>
      </c>
      <c r="BO571" t="s">
        <v>3</v>
      </c>
      <c r="BP571">
        <v>0</v>
      </c>
      <c r="BQ571">
        <v>2</v>
      </c>
      <c r="BR571">
        <v>0</v>
      </c>
      <c r="BS571">
        <v>1</v>
      </c>
      <c r="BT571">
        <v>1</v>
      </c>
      <c r="BU571">
        <v>1</v>
      </c>
      <c r="BV571">
        <v>1</v>
      </c>
      <c r="BW571">
        <v>1</v>
      </c>
      <c r="BX571">
        <v>1</v>
      </c>
      <c r="BY571" t="s">
        <v>3</v>
      </c>
      <c r="BZ571">
        <v>93</v>
      </c>
      <c r="CA571">
        <v>62</v>
      </c>
      <c r="CB571" t="s">
        <v>3</v>
      </c>
      <c r="CE571">
        <v>0</v>
      </c>
      <c r="CF571">
        <v>0</v>
      </c>
      <c r="CG571">
        <v>0</v>
      </c>
      <c r="CM571">
        <v>0</v>
      </c>
      <c r="CN571" t="s">
        <v>704</v>
      </c>
      <c r="CO571">
        <v>0</v>
      </c>
      <c r="CP571">
        <f t="shared" si="355"/>
        <v>0</v>
      </c>
      <c r="CQ571">
        <f>ROUND(AL571*BC571,2)</f>
        <v>0</v>
      </c>
      <c r="CR571">
        <f>ROUND(AM571*BB571,2)</f>
        <v>0</v>
      </c>
      <c r="CS571">
        <f>ROUND(AN571*BS571,2)</f>
        <v>0</v>
      </c>
      <c r="CT571">
        <f>ROUND(AO571*BA571,2)</f>
        <v>0</v>
      </c>
      <c r="CU571">
        <f t="shared" si="356"/>
        <v>0</v>
      </c>
      <c r="CV571">
        <f>AH571</f>
        <v>0</v>
      </c>
      <c r="CW571">
        <f>AI571</f>
        <v>0</v>
      </c>
      <c r="CX571">
        <f t="shared" si="357"/>
        <v>0</v>
      </c>
      <c r="CY571">
        <f t="shared" si="358"/>
        <v>0</v>
      </c>
      <c r="CZ571">
        <f t="shared" si="359"/>
        <v>0</v>
      </c>
      <c r="DC571" t="s">
        <v>3</v>
      </c>
      <c r="DD571" t="s">
        <v>3</v>
      </c>
      <c r="DE571" t="s">
        <v>3</v>
      </c>
      <c r="DF571" t="s">
        <v>3</v>
      </c>
      <c r="DG571" t="s">
        <v>3</v>
      </c>
      <c r="DH571" t="s">
        <v>3</v>
      </c>
      <c r="DI571" t="s">
        <v>3</v>
      </c>
      <c r="DJ571" t="s">
        <v>3</v>
      </c>
      <c r="DK571" t="s">
        <v>3</v>
      </c>
      <c r="DL571" t="s">
        <v>3</v>
      </c>
      <c r="DM571" t="s">
        <v>3</v>
      </c>
      <c r="DN571">
        <v>0</v>
      </c>
      <c r="DO571">
        <v>0</v>
      </c>
      <c r="DP571">
        <v>1</v>
      </c>
      <c r="DQ571">
        <v>1</v>
      </c>
      <c r="DU571">
        <v>1013</v>
      </c>
      <c r="DV571" t="s">
        <v>32</v>
      </c>
      <c r="DW571" t="s">
        <v>32</v>
      </c>
      <c r="DX571">
        <v>1</v>
      </c>
      <c r="DZ571" t="s">
        <v>3</v>
      </c>
      <c r="EA571" t="s">
        <v>3</v>
      </c>
      <c r="EB571" t="s">
        <v>3</v>
      </c>
      <c r="EC571" t="s">
        <v>3</v>
      </c>
      <c r="EE571">
        <v>416980027</v>
      </c>
      <c r="EF571">
        <v>2</v>
      </c>
      <c r="EG571" t="s">
        <v>40</v>
      </c>
      <c r="EH571">
        <v>9</v>
      </c>
      <c r="EI571" t="s">
        <v>118</v>
      </c>
      <c r="EJ571">
        <v>1</v>
      </c>
      <c r="EK571">
        <v>9001</v>
      </c>
      <c r="EL571" t="s">
        <v>118</v>
      </c>
      <c r="EM571" t="s">
        <v>119</v>
      </c>
      <c r="EO571" t="s">
        <v>705</v>
      </c>
      <c r="EQ571">
        <v>512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FQ571">
        <v>0</v>
      </c>
      <c r="FR571">
        <v>0</v>
      </c>
      <c r="FS571">
        <v>0</v>
      </c>
      <c r="FX571">
        <v>93</v>
      </c>
      <c r="FY571">
        <v>62</v>
      </c>
      <c r="GA571" t="s">
        <v>3</v>
      </c>
      <c r="GD571">
        <v>1</v>
      </c>
      <c r="GF571">
        <v>-268170923</v>
      </c>
      <c r="GG571">
        <v>2</v>
      </c>
      <c r="GH571">
        <v>1</v>
      </c>
      <c r="GI571">
        <v>-2</v>
      </c>
      <c r="GJ571">
        <v>0</v>
      </c>
      <c r="GK571">
        <v>0</v>
      </c>
      <c r="GL571">
        <f t="shared" si="347"/>
        <v>0</v>
      </c>
      <c r="GM571">
        <f t="shared" si="348"/>
        <v>0</v>
      </c>
      <c r="GN571">
        <f t="shared" si="349"/>
        <v>0</v>
      </c>
      <c r="GO571">
        <f t="shared" si="350"/>
        <v>0</v>
      </c>
      <c r="GP571">
        <f t="shared" si="351"/>
        <v>0</v>
      </c>
      <c r="GR571">
        <v>0</v>
      </c>
      <c r="GS571">
        <v>0</v>
      </c>
      <c r="GT571">
        <v>0</v>
      </c>
      <c r="GU571" t="s">
        <v>3</v>
      </c>
      <c r="GV571">
        <f t="shared" si="352"/>
        <v>0</v>
      </c>
      <c r="GW571">
        <v>1</v>
      </c>
      <c r="GX571">
        <f t="shared" si="353"/>
        <v>0</v>
      </c>
      <c r="HA571">
        <v>0</v>
      </c>
      <c r="HB571">
        <v>0</v>
      </c>
      <c r="HC571">
        <f t="shared" si="360"/>
        <v>0</v>
      </c>
      <c r="HE571" t="s">
        <v>3</v>
      </c>
      <c r="HF571" t="s">
        <v>3</v>
      </c>
      <c r="HM571" t="s">
        <v>135</v>
      </c>
      <c r="HN571" t="s">
        <v>120</v>
      </c>
      <c r="HO571" t="s">
        <v>121</v>
      </c>
      <c r="HP571" t="s">
        <v>118</v>
      </c>
      <c r="HQ571" t="s">
        <v>118</v>
      </c>
      <c r="HS571">
        <v>0</v>
      </c>
      <c r="IK571">
        <v>0</v>
      </c>
    </row>
    <row r="572" spans="1:245" x14ac:dyDescent="0.2">
      <c r="A572">
        <v>17</v>
      </c>
      <c r="B572">
        <v>1</v>
      </c>
      <c r="C572">
        <f>ROW(SmtRes!A791)</f>
        <v>791</v>
      </c>
      <c r="D572">
        <f>ROW(EtalonRes!A800)</f>
        <v>800</v>
      </c>
      <c r="E572" t="s">
        <v>709</v>
      </c>
      <c r="F572" t="s">
        <v>701</v>
      </c>
      <c r="G572" t="s">
        <v>710</v>
      </c>
      <c r="H572" t="s">
        <v>32</v>
      </c>
      <c r="I572">
        <v>1</v>
      </c>
      <c r="J572">
        <v>0</v>
      </c>
      <c r="K572">
        <v>1</v>
      </c>
      <c r="O572">
        <f t="shared" si="354"/>
        <v>625.94000000000005</v>
      </c>
      <c r="P572">
        <f>SUMIF(SmtRes!AQ786:'SmtRes'!AQ791,"=1",SmtRes!DF786:'SmtRes'!DF791)</f>
        <v>0</v>
      </c>
      <c r="Q572">
        <f>SUMIF(SmtRes!AQ786:'SmtRes'!AQ791,"=1",SmtRes!DG786:'SmtRes'!DG791)</f>
        <v>9</v>
      </c>
      <c r="R572">
        <f>SUMIF(SmtRes!AQ786:'SmtRes'!AQ791,"=1",SmtRes!DH786:'SmtRes'!DH791)</f>
        <v>0</v>
      </c>
      <c r="S572">
        <f>SUMIF(SmtRes!AQ786:'SmtRes'!AQ791,"=1",SmtRes!DI786:'SmtRes'!DI791)</f>
        <v>616.94000000000005</v>
      </c>
      <c r="T572">
        <f t="shared" si="340"/>
        <v>0</v>
      </c>
      <c r="U572">
        <f>SUMIF(SmtRes!AQ786:'SmtRes'!AQ791,"=1",SmtRes!CV786:'SmtRes'!CV791)</f>
        <v>1.1100000000000001</v>
      </c>
      <c r="V572">
        <f>SUMIF(SmtRes!AQ786:'SmtRes'!AQ791,"=1",SmtRes!CW786:'SmtRes'!CW791)</f>
        <v>0</v>
      </c>
      <c r="W572">
        <f t="shared" si="341"/>
        <v>0</v>
      </c>
      <c r="X572">
        <f t="shared" si="342"/>
        <v>573.75</v>
      </c>
      <c r="Y572">
        <f t="shared" si="343"/>
        <v>382.5</v>
      </c>
      <c r="AA572">
        <v>449016111</v>
      </c>
      <c r="AB572">
        <f t="shared" si="344"/>
        <v>625.9366</v>
      </c>
      <c r="AC572">
        <f>ROUND((0),6)</f>
        <v>0</v>
      </c>
      <c r="AD572">
        <f>ROUND((((SUM(SmtRes!BR786:'SmtRes'!BR791))-(0))+AE572),6)</f>
        <v>8.9985999999999997</v>
      </c>
      <c r="AE572">
        <f>ROUND((0),6)</f>
        <v>0</v>
      </c>
      <c r="AF572">
        <f>ROUND((SUM(SmtRes!BT786:'SmtRes'!BT791)),6)</f>
        <v>616.93799999999999</v>
      </c>
      <c r="AG572">
        <f t="shared" si="345"/>
        <v>0</v>
      </c>
      <c r="AH572">
        <f>(SUM(SmtRes!BU786:'SmtRes'!BU791))</f>
        <v>1.1100000000000001</v>
      </c>
      <c r="AI572">
        <f>(0)</f>
        <v>0</v>
      </c>
      <c r="AJ572">
        <f t="shared" si="346"/>
        <v>0</v>
      </c>
      <c r="AK572">
        <v>649.46412399999997</v>
      </c>
      <c r="AL572">
        <v>23.527524</v>
      </c>
      <c r="AM572">
        <v>8.9985999999999997</v>
      </c>
      <c r="AN572">
        <v>0</v>
      </c>
      <c r="AO572">
        <v>616.93799999999999</v>
      </c>
      <c r="AP572">
        <v>0</v>
      </c>
      <c r="AQ572">
        <v>1.1100000000000001</v>
      </c>
      <c r="AR572">
        <v>0</v>
      </c>
      <c r="AS572">
        <v>0</v>
      </c>
      <c r="AT572">
        <v>93</v>
      </c>
      <c r="AU572">
        <v>62</v>
      </c>
      <c r="AV572">
        <v>1</v>
      </c>
      <c r="AW572">
        <v>1</v>
      </c>
      <c r="AZ572">
        <v>1</v>
      </c>
      <c r="BA572">
        <v>1</v>
      </c>
      <c r="BB572">
        <v>1</v>
      </c>
      <c r="BC572">
        <v>1</v>
      </c>
      <c r="BD572" t="s">
        <v>3</v>
      </c>
      <c r="BE572" t="s">
        <v>3</v>
      </c>
      <c r="BF572" t="s">
        <v>3</v>
      </c>
      <c r="BG572" t="s">
        <v>3</v>
      </c>
      <c r="BH572">
        <v>0</v>
      </c>
      <c r="BI572">
        <v>1</v>
      </c>
      <c r="BJ572" t="s">
        <v>703</v>
      </c>
      <c r="BM572">
        <v>9001</v>
      </c>
      <c r="BN572">
        <v>0</v>
      </c>
      <c r="BO572" t="s">
        <v>3</v>
      </c>
      <c r="BP572">
        <v>0</v>
      </c>
      <c r="BQ572">
        <v>2</v>
      </c>
      <c r="BR572">
        <v>0</v>
      </c>
      <c r="BS572">
        <v>1</v>
      </c>
      <c r="BT572">
        <v>1</v>
      </c>
      <c r="BU572">
        <v>1</v>
      </c>
      <c r="BV572">
        <v>1</v>
      </c>
      <c r="BW572">
        <v>1</v>
      </c>
      <c r="BX572">
        <v>1</v>
      </c>
      <c r="BY572" t="s">
        <v>3</v>
      </c>
      <c r="BZ572">
        <v>93</v>
      </c>
      <c r="CA572">
        <v>62</v>
      </c>
      <c r="CB572" t="s">
        <v>3</v>
      </c>
      <c r="CE572">
        <v>0</v>
      </c>
      <c r="CF572">
        <v>0</v>
      </c>
      <c r="CG572">
        <v>0</v>
      </c>
      <c r="CM572">
        <v>0</v>
      </c>
      <c r="CN572" t="s">
        <v>3</v>
      </c>
      <c r="CO572">
        <v>0</v>
      </c>
      <c r="CP572">
        <f t="shared" si="355"/>
        <v>625.94000000000005</v>
      </c>
      <c r="CQ572">
        <f>SUMIF(SmtRes!AQ786:'SmtRes'!AQ791,"=1",SmtRes!AA786:'SmtRes'!AA791)</f>
        <v>307.26</v>
      </c>
      <c r="CR572">
        <f>SUMIF(SmtRes!AQ786:'SmtRes'!AQ791,"=1",SmtRes!AB786:'SmtRes'!AB791)</f>
        <v>34.61</v>
      </c>
      <c r="CS572">
        <f>SUMIF(SmtRes!AQ786:'SmtRes'!AQ791,"=1",SmtRes!AC786:'SmtRes'!AC791)</f>
        <v>0</v>
      </c>
      <c r="CT572">
        <f>SUMIF(SmtRes!AQ786:'SmtRes'!AQ791,"=1",SmtRes!AD786:'SmtRes'!AD791)</f>
        <v>555.79999999999995</v>
      </c>
      <c r="CU572">
        <f t="shared" si="356"/>
        <v>0</v>
      </c>
      <c r="CV572">
        <f>SUMIF(SmtRes!AQ786:'SmtRes'!AQ791,"=1",SmtRes!BU786:'SmtRes'!BU791)</f>
        <v>1.1100000000000001</v>
      </c>
      <c r="CW572">
        <f>SUMIF(SmtRes!AQ786:'SmtRes'!AQ791,"=1",SmtRes!BV786:'SmtRes'!BV791)</f>
        <v>0</v>
      </c>
      <c r="CX572">
        <f t="shared" si="357"/>
        <v>0</v>
      </c>
      <c r="CY572">
        <f t="shared" si="358"/>
        <v>573.75420000000008</v>
      </c>
      <c r="CZ572">
        <f t="shared" si="359"/>
        <v>382.50280000000004</v>
      </c>
      <c r="DC572" t="s">
        <v>3</v>
      </c>
      <c r="DD572" t="s">
        <v>135</v>
      </c>
      <c r="DE572" t="s">
        <v>3</v>
      </c>
      <c r="DF572" t="s">
        <v>3</v>
      </c>
      <c r="DG572" t="s">
        <v>3</v>
      </c>
      <c r="DH572" t="s">
        <v>3</v>
      </c>
      <c r="DI572" t="s">
        <v>3</v>
      </c>
      <c r="DJ572" t="s">
        <v>3</v>
      </c>
      <c r="DK572" t="s">
        <v>3</v>
      </c>
      <c r="DL572" t="s">
        <v>3</v>
      </c>
      <c r="DM572" t="s">
        <v>3</v>
      </c>
      <c r="DN572">
        <v>0</v>
      </c>
      <c r="DO572">
        <v>0</v>
      </c>
      <c r="DP572">
        <v>1</v>
      </c>
      <c r="DQ572">
        <v>1</v>
      </c>
      <c r="DU572">
        <v>1013</v>
      </c>
      <c r="DV572" t="s">
        <v>32</v>
      </c>
      <c r="DW572" t="s">
        <v>32</v>
      </c>
      <c r="DX572">
        <v>1</v>
      </c>
      <c r="DZ572" t="s">
        <v>3</v>
      </c>
      <c r="EA572" t="s">
        <v>3</v>
      </c>
      <c r="EB572" t="s">
        <v>3</v>
      </c>
      <c r="EC572" t="s">
        <v>3</v>
      </c>
      <c r="EE572">
        <v>416980027</v>
      </c>
      <c r="EF572">
        <v>2</v>
      </c>
      <c r="EG572" t="s">
        <v>40</v>
      </c>
      <c r="EH572">
        <v>9</v>
      </c>
      <c r="EI572" t="s">
        <v>118</v>
      </c>
      <c r="EJ572">
        <v>1</v>
      </c>
      <c r="EK572">
        <v>9001</v>
      </c>
      <c r="EL572" t="s">
        <v>118</v>
      </c>
      <c r="EM572" t="s">
        <v>119</v>
      </c>
      <c r="EO572" t="s">
        <v>3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1.1100000000000001</v>
      </c>
      <c r="EX572">
        <v>0</v>
      </c>
      <c r="EY572">
        <v>0</v>
      </c>
      <c r="FQ572">
        <v>0</v>
      </c>
      <c r="FR572">
        <v>0</v>
      </c>
      <c r="FS572">
        <v>0</v>
      </c>
      <c r="FX572">
        <v>93</v>
      </c>
      <c r="FY572">
        <v>62</v>
      </c>
      <c r="GA572" t="s">
        <v>3</v>
      </c>
      <c r="GD572">
        <v>1</v>
      </c>
      <c r="GF572">
        <v>-917677017</v>
      </c>
      <c r="GG572">
        <v>2</v>
      </c>
      <c r="GH572">
        <v>1</v>
      </c>
      <c r="GI572">
        <v>-2</v>
      </c>
      <c r="GJ572">
        <v>0</v>
      </c>
      <c r="GK572">
        <v>0</v>
      </c>
      <c r="GL572">
        <f t="shared" si="347"/>
        <v>0</v>
      </c>
      <c r="GM572">
        <f t="shared" si="348"/>
        <v>1582.19</v>
      </c>
      <c r="GN572">
        <f t="shared" si="349"/>
        <v>1582.19</v>
      </c>
      <c r="GO572">
        <f t="shared" si="350"/>
        <v>0</v>
      </c>
      <c r="GP572">
        <f t="shared" si="351"/>
        <v>0</v>
      </c>
      <c r="GR572">
        <v>0</v>
      </c>
      <c r="GS572">
        <v>0</v>
      </c>
      <c r="GT572">
        <v>0</v>
      </c>
      <c r="GU572" t="s">
        <v>3</v>
      </c>
      <c r="GV572">
        <f t="shared" si="352"/>
        <v>0</v>
      </c>
      <c r="GW572">
        <v>1</v>
      </c>
      <c r="GX572">
        <f t="shared" si="353"/>
        <v>0</v>
      </c>
      <c r="HA572">
        <v>0</v>
      </c>
      <c r="HB572">
        <v>0</v>
      </c>
      <c r="HC572">
        <f t="shared" si="360"/>
        <v>0</v>
      </c>
      <c r="HE572" t="s">
        <v>3</v>
      </c>
      <c r="HF572" t="s">
        <v>3</v>
      </c>
      <c r="HM572" t="s">
        <v>3</v>
      </c>
      <c r="HN572" t="s">
        <v>120</v>
      </c>
      <c r="HO572" t="s">
        <v>121</v>
      </c>
      <c r="HP572" t="s">
        <v>118</v>
      </c>
      <c r="HQ572" t="s">
        <v>118</v>
      </c>
      <c r="HS572">
        <v>0</v>
      </c>
      <c r="IK572">
        <v>0</v>
      </c>
    </row>
    <row r="573" spans="1:245" x14ac:dyDescent="0.2">
      <c r="A573">
        <v>18</v>
      </c>
      <c r="B573">
        <v>1</v>
      </c>
      <c r="C573">
        <v>789</v>
      </c>
      <c r="E573" t="s">
        <v>711</v>
      </c>
      <c r="F573" t="s">
        <v>707</v>
      </c>
      <c r="G573" t="s">
        <v>708</v>
      </c>
      <c r="H573" t="s">
        <v>32</v>
      </c>
      <c r="I573">
        <f>I572*J573</f>
        <v>0</v>
      </c>
      <c r="J573">
        <v>0</v>
      </c>
      <c r="K573">
        <v>1</v>
      </c>
      <c r="O573">
        <f t="shared" si="354"/>
        <v>0</v>
      </c>
      <c r="P573">
        <f>ROUND(CQ573*I573,2)</f>
        <v>0</v>
      </c>
      <c r="Q573">
        <f>ROUND(CR573*I573,2)</f>
        <v>0</v>
      </c>
      <c r="R573">
        <f>ROUND(CS573*I573,2)</f>
        <v>0</v>
      </c>
      <c r="S573">
        <f>ROUND(CT573*I573,2)</f>
        <v>0</v>
      </c>
      <c r="T573">
        <f t="shared" si="340"/>
        <v>0</v>
      </c>
      <c r="U573">
        <f>ROUND(CV573*I573,7)</f>
        <v>0</v>
      </c>
      <c r="V573">
        <f>ROUND(CW573*I573,7)</f>
        <v>0</v>
      </c>
      <c r="W573">
        <f t="shared" si="341"/>
        <v>0</v>
      </c>
      <c r="X573">
        <f t="shared" si="342"/>
        <v>0</v>
      </c>
      <c r="Y573">
        <f t="shared" si="343"/>
        <v>0</v>
      </c>
      <c r="AA573">
        <v>449016111</v>
      </c>
      <c r="AB573">
        <f t="shared" si="344"/>
        <v>0</v>
      </c>
      <c r="AC573">
        <f>ROUND((ES573),6)</f>
        <v>0</v>
      </c>
      <c r="AD573">
        <f>ROUND((((ET573)-(EU573))+AE573),6)</f>
        <v>0</v>
      </c>
      <c r="AE573">
        <f>ROUND((EU573),6)</f>
        <v>0</v>
      </c>
      <c r="AF573">
        <f>ROUND((EV573),6)</f>
        <v>0</v>
      </c>
      <c r="AG573">
        <f t="shared" si="345"/>
        <v>0</v>
      </c>
      <c r="AH573">
        <f>(EW573)</f>
        <v>0</v>
      </c>
      <c r="AI573">
        <f>(EX573)</f>
        <v>0</v>
      </c>
      <c r="AJ573">
        <f t="shared" si="346"/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93</v>
      </c>
      <c r="AU573">
        <v>62</v>
      </c>
      <c r="AV573">
        <v>1</v>
      </c>
      <c r="AW573">
        <v>1</v>
      </c>
      <c r="AZ573">
        <v>1</v>
      </c>
      <c r="BA573">
        <v>1</v>
      </c>
      <c r="BB573">
        <v>1</v>
      </c>
      <c r="BC573">
        <v>1</v>
      </c>
      <c r="BD573" t="s">
        <v>3</v>
      </c>
      <c r="BE573" t="s">
        <v>3</v>
      </c>
      <c r="BF573" t="s">
        <v>3</v>
      </c>
      <c r="BG573" t="s">
        <v>3</v>
      </c>
      <c r="BH573">
        <v>3</v>
      </c>
      <c r="BI573">
        <v>1</v>
      </c>
      <c r="BJ573" t="s">
        <v>3</v>
      </c>
      <c r="BM573">
        <v>9001</v>
      </c>
      <c r="BN573">
        <v>0</v>
      </c>
      <c r="BO573" t="s">
        <v>3</v>
      </c>
      <c r="BP573">
        <v>0</v>
      </c>
      <c r="BQ573">
        <v>2</v>
      </c>
      <c r="BR573">
        <v>0</v>
      </c>
      <c r="BS573">
        <v>1</v>
      </c>
      <c r="BT573">
        <v>1</v>
      </c>
      <c r="BU573">
        <v>1</v>
      </c>
      <c r="BV573">
        <v>1</v>
      </c>
      <c r="BW573">
        <v>1</v>
      </c>
      <c r="BX573">
        <v>1</v>
      </c>
      <c r="BY573" t="s">
        <v>3</v>
      </c>
      <c r="BZ573">
        <v>93</v>
      </c>
      <c r="CA573">
        <v>62</v>
      </c>
      <c r="CB573" t="s">
        <v>3</v>
      </c>
      <c r="CE573">
        <v>0</v>
      </c>
      <c r="CF573">
        <v>0</v>
      </c>
      <c r="CG573">
        <v>0</v>
      </c>
      <c r="CM573">
        <v>0</v>
      </c>
      <c r="CN573" t="s">
        <v>3</v>
      </c>
      <c r="CO573">
        <v>0</v>
      </c>
      <c r="CP573">
        <f t="shared" si="355"/>
        <v>0</v>
      </c>
      <c r="CQ573">
        <f>ROUND(AL573*BC573,2)</f>
        <v>0</v>
      </c>
      <c r="CR573">
        <f>ROUND(AM573*BB573,2)</f>
        <v>0</v>
      </c>
      <c r="CS573">
        <f>ROUND(AN573*BS573,2)</f>
        <v>0</v>
      </c>
      <c r="CT573">
        <f>ROUND(AO573*BA573,2)</f>
        <v>0</v>
      </c>
      <c r="CU573">
        <f t="shared" si="356"/>
        <v>0</v>
      </c>
      <c r="CV573">
        <f>AH573</f>
        <v>0</v>
      </c>
      <c r="CW573">
        <f>AI573</f>
        <v>0</v>
      </c>
      <c r="CX573">
        <f t="shared" si="357"/>
        <v>0</v>
      </c>
      <c r="CY573">
        <f t="shared" si="358"/>
        <v>0</v>
      </c>
      <c r="CZ573">
        <f t="shared" si="359"/>
        <v>0</v>
      </c>
      <c r="DC573" t="s">
        <v>3</v>
      </c>
      <c r="DD573" t="s">
        <v>3</v>
      </c>
      <c r="DE573" t="s">
        <v>3</v>
      </c>
      <c r="DF573" t="s">
        <v>3</v>
      </c>
      <c r="DG573" t="s">
        <v>3</v>
      </c>
      <c r="DH573" t="s">
        <v>3</v>
      </c>
      <c r="DI573" t="s">
        <v>3</v>
      </c>
      <c r="DJ573" t="s">
        <v>3</v>
      </c>
      <c r="DK573" t="s">
        <v>3</v>
      </c>
      <c r="DL573" t="s">
        <v>3</v>
      </c>
      <c r="DM573" t="s">
        <v>3</v>
      </c>
      <c r="DN573">
        <v>0</v>
      </c>
      <c r="DO573">
        <v>0</v>
      </c>
      <c r="DP573">
        <v>1</v>
      </c>
      <c r="DQ573">
        <v>1</v>
      </c>
      <c r="DU573">
        <v>1013</v>
      </c>
      <c r="DV573" t="s">
        <v>32</v>
      </c>
      <c r="DW573" t="s">
        <v>32</v>
      </c>
      <c r="DX573">
        <v>1</v>
      </c>
      <c r="DZ573" t="s">
        <v>3</v>
      </c>
      <c r="EA573" t="s">
        <v>3</v>
      </c>
      <c r="EB573" t="s">
        <v>3</v>
      </c>
      <c r="EC573" t="s">
        <v>3</v>
      </c>
      <c r="EE573">
        <v>416980027</v>
      </c>
      <c r="EF573">
        <v>2</v>
      </c>
      <c r="EG573" t="s">
        <v>40</v>
      </c>
      <c r="EH573">
        <v>9</v>
      </c>
      <c r="EI573" t="s">
        <v>118</v>
      </c>
      <c r="EJ573">
        <v>1</v>
      </c>
      <c r="EK573">
        <v>9001</v>
      </c>
      <c r="EL573" t="s">
        <v>118</v>
      </c>
      <c r="EM573" t="s">
        <v>119</v>
      </c>
      <c r="EO573" t="s">
        <v>3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FQ573">
        <v>0</v>
      </c>
      <c r="FR573">
        <v>0</v>
      </c>
      <c r="FS573">
        <v>0</v>
      </c>
      <c r="FX573">
        <v>93</v>
      </c>
      <c r="FY573">
        <v>62</v>
      </c>
      <c r="GA573" t="s">
        <v>3</v>
      </c>
      <c r="GD573">
        <v>1</v>
      </c>
      <c r="GF573">
        <v>-268170923</v>
      </c>
      <c r="GG573">
        <v>2</v>
      </c>
      <c r="GH573">
        <v>1</v>
      </c>
      <c r="GI573">
        <v>-2</v>
      </c>
      <c r="GJ573">
        <v>0</v>
      </c>
      <c r="GK573">
        <v>0</v>
      </c>
      <c r="GL573">
        <f t="shared" si="347"/>
        <v>0</v>
      </c>
      <c r="GM573">
        <f t="shared" si="348"/>
        <v>0</v>
      </c>
      <c r="GN573">
        <f t="shared" si="349"/>
        <v>0</v>
      </c>
      <c r="GO573">
        <f t="shared" si="350"/>
        <v>0</v>
      </c>
      <c r="GP573">
        <f t="shared" si="351"/>
        <v>0</v>
      </c>
      <c r="GR573">
        <v>0</v>
      </c>
      <c r="GS573">
        <v>0</v>
      </c>
      <c r="GT573">
        <v>0</v>
      </c>
      <c r="GU573" t="s">
        <v>3</v>
      </c>
      <c r="GV573">
        <f t="shared" si="352"/>
        <v>0</v>
      </c>
      <c r="GW573">
        <v>1</v>
      </c>
      <c r="GX573">
        <f t="shared" si="353"/>
        <v>0</v>
      </c>
      <c r="HA573">
        <v>0</v>
      </c>
      <c r="HB573">
        <v>0</v>
      </c>
      <c r="HC573">
        <f t="shared" si="360"/>
        <v>0</v>
      </c>
      <c r="HE573" t="s">
        <v>3</v>
      </c>
      <c r="HF573" t="s">
        <v>3</v>
      </c>
      <c r="HM573" t="s">
        <v>135</v>
      </c>
      <c r="HN573" t="s">
        <v>120</v>
      </c>
      <c r="HO573" t="s">
        <v>121</v>
      </c>
      <c r="HP573" t="s">
        <v>118</v>
      </c>
      <c r="HQ573" t="s">
        <v>118</v>
      </c>
      <c r="HS573">
        <v>0</v>
      </c>
      <c r="IK573">
        <v>0</v>
      </c>
    </row>
    <row r="574" spans="1:245" x14ac:dyDescent="0.2">
      <c r="A574">
        <v>17</v>
      </c>
      <c r="B574">
        <v>1</v>
      </c>
      <c r="C574">
        <f>ROW(SmtRes!A797)</f>
        <v>797</v>
      </c>
      <c r="D574">
        <f>ROW(EtalonRes!A806)</f>
        <v>806</v>
      </c>
      <c r="E574" t="s">
        <v>3</v>
      </c>
      <c r="F574" t="s">
        <v>317</v>
      </c>
      <c r="G574" t="s">
        <v>712</v>
      </c>
      <c r="H574" t="s">
        <v>32</v>
      </c>
      <c r="I574">
        <v>1</v>
      </c>
      <c r="J574">
        <v>0</v>
      </c>
      <c r="K574">
        <v>1</v>
      </c>
      <c r="O574">
        <f t="shared" si="354"/>
        <v>254.34</v>
      </c>
      <c r="P574">
        <f>SUMIF(SmtRes!AQ792:'SmtRes'!AQ797,"=1",SmtRes!DF792:'SmtRes'!DF797)</f>
        <v>0</v>
      </c>
      <c r="Q574">
        <f>SUMIF(SmtRes!AQ792:'SmtRes'!AQ797,"=1",SmtRes!DG792:'SmtRes'!DG797)</f>
        <v>132.82999999999998</v>
      </c>
      <c r="R574">
        <f>SUMIF(SmtRes!AQ792:'SmtRes'!AQ797,"=1",SmtRes!DH792:'SmtRes'!DH797)</f>
        <v>46.74</v>
      </c>
      <c r="S574">
        <f>SUMIF(SmtRes!AQ792:'SmtRes'!AQ797,"=1",SmtRes!DI792:'SmtRes'!DI797)</f>
        <v>74.77</v>
      </c>
      <c r="T574">
        <f t="shared" si="340"/>
        <v>0</v>
      </c>
      <c r="U574">
        <f>SUMIF(SmtRes!AQ792:'SmtRes'!AQ797,"=1",SmtRes!CV792:'SmtRes'!CV797)</f>
        <v>0.156</v>
      </c>
      <c r="V574">
        <f>SUMIF(SmtRes!AQ792:'SmtRes'!AQ797,"=1",SmtRes!CW792:'SmtRes'!CW797)</f>
        <v>6.6000000000000003E-2</v>
      </c>
      <c r="W574">
        <f t="shared" si="341"/>
        <v>0</v>
      </c>
      <c r="X574">
        <f t="shared" si="342"/>
        <v>109.36</v>
      </c>
      <c r="Y574">
        <f t="shared" si="343"/>
        <v>55.89</v>
      </c>
      <c r="AA574">
        <v>-1</v>
      </c>
      <c r="AB574">
        <f t="shared" si="344"/>
        <v>166.95671999999999</v>
      </c>
      <c r="AC574">
        <f>ROUND((0),6)</f>
        <v>0</v>
      </c>
      <c r="AD574">
        <f>ROUND((((SUM(SmtRes!BR792:'SmtRes'!BR797))-(SUM(SmtRes!BS792:'SmtRes'!BS797)))+AE574),6)</f>
        <v>92.190600000000003</v>
      </c>
      <c r="AE574">
        <f>ROUND((SUM(SmtRes!BS792:'SmtRes'!BS797)),6)</f>
        <v>46.735140000000001</v>
      </c>
      <c r="AF574">
        <f>ROUND((SUM(SmtRes!BT792:'SmtRes'!BT797)),6)</f>
        <v>74.766120000000001</v>
      </c>
      <c r="AG574">
        <f t="shared" si="345"/>
        <v>0</v>
      </c>
      <c r="AH574">
        <f>(SUM(SmtRes!BU792:'SmtRes'!BU797))</f>
        <v>0.156</v>
      </c>
      <c r="AI574">
        <f>(SUM(SmtRes!BV792:'SmtRes'!BV797))</f>
        <v>6.6000000000000003E-2</v>
      </c>
      <c r="AJ574">
        <f t="shared" si="346"/>
        <v>0</v>
      </c>
      <c r="AK574">
        <v>746.61980000000005</v>
      </c>
      <c r="AL574">
        <v>34.313600000000001</v>
      </c>
      <c r="AM574">
        <v>307.30200000000002</v>
      </c>
      <c r="AN574">
        <v>155.78380000000001</v>
      </c>
      <c r="AO574">
        <v>249.22040000000001</v>
      </c>
      <c r="AP574">
        <v>0</v>
      </c>
      <c r="AQ574">
        <v>0.52</v>
      </c>
      <c r="AR574">
        <v>0.22</v>
      </c>
      <c r="AS574">
        <v>0</v>
      </c>
      <c r="AT574">
        <v>90</v>
      </c>
      <c r="AU574">
        <v>46</v>
      </c>
      <c r="AV574">
        <v>1</v>
      </c>
      <c r="AW574">
        <v>1</v>
      </c>
      <c r="AZ574">
        <v>1</v>
      </c>
      <c r="BA574">
        <v>1</v>
      </c>
      <c r="BB574">
        <v>1</v>
      </c>
      <c r="BC574">
        <v>1</v>
      </c>
      <c r="BD574" t="s">
        <v>3</v>
      </c>
      <c r="BE574" t="s">
        <v>3</v>
      </c>
      <c r="BF574" t="s">
        <v>3</v>
      </c>
      <c r="BG574" t="s">
        <v>3</v>
      </c>
      <c r="BH574">
        <v>0</v>
      </c>
      <c r="BI574">
        <v>2</v>
      </c>
      <c r="BJ574" t="s">
        <v>319</v>
      </c>
      <c r="BM574">
        <v>111003</v>
      </c>
      <c r="BN574">
        <v>0</v>
      </c>
      <c r="BO574" t="s">
        <v>3</v>
      </c>
      <c r="BP574">
        <v>0</v>
      </c>
      <c r="BQ574">
        <v>3</v>
      </c>
      <c r="BR574">
        <v>0</v>
      </c>
      <c r="BS574">
        <v>1</v>
      </c>
      <c r="BT574">
        <v>1</v>
      </c>
      <c r="BU574">
        <v>1</v>
      </c>
      <c r="BV574">
        <v>1</v>
      </c>
      <c r="BW574">
        <v>1</v>
      </c>
      <c r="BX574">
        <v>1</v>
      </c>
      <c r="BY574" t="s">
        <v>3</v>
      </c>
      <c r="BZ574">
        <v>90</v>
      </c>
      <c r="CA574">
        <v>46</v>
      </c>
      <c r="CB574" t="s">
        <v>3</v>
      </c>
      <c r="CE574">
        <v>0</v>
      </c>
      <c r="CF574">
        <v>0</v>
      </c>
      <c r="CG574">
        <v>0</v>
      </c>
      <c r="CM574">
        <v>0</v>
      </c>
      <c r="CN574" t="s">
        <v>695</v>
      </c>
      <c r="CO574">
        <v>0</v>
      </c>
      <c r="CP574">
        <f t="shared" si="355"/>
        <v>254.33999999999997</v>
      </c>
      <c r="CQ574">
        <f>SUMIF(SmtRes!AQ792:'SmtRes'!AQ797,"=1",SmtRes!AA792:'SmtRes'!AA797)</f>
        <v>115.81</v>
      </c>
      <c r="CR574">
        <f>SUMIF(SmtRes!AQ792:'SmtRes'!AQ797,"=1",SmtRes!AB792:'SmtRes'!AB797)</f>
        <v>2791.3199999999997</v>
      </c>
      <c r="CS574">
        <f>SUMIF(SmtRes!AQ792:'SmtRes'!AQ797,"=1",SmtRes!AC792:'SmtRes'!AC797)</f>
        <v>1264.6400000000001</v>
      </c>
      <c r="CT574">
        <f>SUMIF(SmtRes!AQ792:'SmtRes'!AQ797,"=1",SmtRes!AD792:'SmtRes'!AD797)</f>
        <v>479.27</v>
      </c>
      <c r="CU574">
        <f t="shared" si="356"/>
        <v>0</v>
      </c>
      <c r="CV574">
        <f>SUMIF(SmtRes!AQ792:'SmtRes'!AQ797,"=1",SmtRes!BU792:'SmtRes'!BU797)</f>
        <v>0.156</v>
      </c>
      <c r="CW574">
        <f>SUMIF(SmtRes!AQ792:'SmtRes'!AQ797,"=1",SmtRes!BV792:'SmtRes'!BV797)</f>
        <v>6.6000000000000003E-2</v>
      </c>
      <c r="CX574">
        <f t="shared" si="357"/>
        <v>0</v>
      </c>
      <c r="CY574">
        <f t="shared" si="358"/>
        <v>109.35899999999999</v>
      </c>
      <c r="CZ574">
        <f t="shared" si="359"/>
        <v>55.89459999999999</v>
      </c>
      <c r="DC574" t="s">
        <v>3</v>
      </c>
      <c r="DD574" t="s">
        <v>38</v>
      </c>
      <c r="DE574" t="s">
        <v>696</v>
      </c>
      <c r="DF574" t="s">
        <v>696</v>
      </c>
      <c r="DG574" t="s">
        <v>696</v>
      </c>
      <c r="DH574" t="s">
        <v>3</v>
      </c>
      <c r="DI574" t="s">
        <v>696</v>
      </c>
      <c r="DJ574" t="s">
        <v>696</v>
      </c>
      <c r="DK574" t="s">
        <v>3</v>
      </c>
      <c r="DL574" t="s">
        <v>3</v>
      </c>
      <c r="DM574" t="s">
        <v>3</v>
      </c>
      <c r="DN574">
        <v>0</v>
      </c>
      <c r="DO574">
        <v>0</v>
      </c>
      <c r="DP574">
        <v>1</v>
      </c>
      <c r="DQ574">
        <v>1</v>
      </c>
      <c r="DU574">
        <v>1013</v>
      </c>
      <c r="DV574" t="s">
        <v>32</v>
      </c>
      <c r="DW574" t="s">
        <v>32</v>
      </c>
      <c r="DX574">
        <v>1</v>
      </c>
      <c r="DZ574" t="s">
        <v>3</v>
      </c>
      <c r="EA574" t="s">
        <v>3</v>
      </c>
      <c r="EB574" t="s">
        <v>3</v>
      </c>
      <c r="EC574" t="s">
        <v>3</v>
      </c>
      <c r="EE574">
        <v>416979913</v>
      </c>
      <c r="EF574">
        <v>3</v>
      </c>
      <c r="EG574" t="s">
        <v>322</v>
      </c>
      <c r="EH574">
        <v>0</v>
      </c>
      <c r="EI574" t="s">
        <v>3</v>
      </c>
      <c r="EJ574">
        <v>2</v>
      </c>
      <c r="EK574">
        <v>111003</v>
      </c>
      <c r="EL574" t="s">
        <v>323</v>
      </c>
      <c r="EM574" t="s">
        <v>324</v>
      </c>
      <c r="EO574" t="s">
        <v>697</v>
      </c>
      <c r="EQ574">
        <v>1024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0.52</v>
      </c>
      <c r="EX574">
        <v>0.22</v>
      </c>
      <c r="EY574">
        <v>0</v>
      </c>
      <c r="FQ574">
        <v>0</v>
      </c>
      <c r="FR574">
        <v>0</v>
      </c>
      <c r="FS574">
        <v>0</v>
      </c>
      <c r="FX574">
        <v>90</v>
      </c>
      <c r="FY574">
        <v>46</v>
      </c>
      <c r="GA574" t="s">
        <v>3</v>
      </c>
      <c r="GD574">
        <v>1</v>
      </c>
      <c r="GF574">
        <v>1816080940</v>
      </c>
      <c r="GG574">
        <v>2</v>
      </c>
      <c r="GH574">
        <v>1</v>
      </c>
      <c r="GI574">
        <v>-2</v>
      </c>
      <c r="GJ574">
        <v>0</v>
      </c>
      <c r="GK574">
        <v>0</v>
      </c>
      <c r="GL574">
        <f t="shared" si="347"/>
        <v>0</v>
      </c>
      <c r="GM574">
        <f t="shared" si="348"/>
        <v>419.59</v>
      </c>
      <c r="GN574">
        <f t="shared" si="349"/>
        <v>0</v>
      </c>
      <c r="GO574">
        <f t="shared" si="350"/>
        <v>419.59</v>
      </c>
      <c r="GP574">
        <f t="shared" si="351"/>
        <v>0</v>
      </c>
      <c r="GR574">
        <v>0</v>
      </c>
      <c r="GS574">
        <v>0</v>
      </c>
      <c r="GT574">
        <v>0</v>
      </c>
      <c r="GU574" t="s">
        <v>3</v>
      </c>
      <c r="GV574">
        <f t="shared" si="352"/>
        <v>0</v>
      </c>
      <c r="GW574">
        <v>1</v>
      </c>
      <c r="GX574">
        <f t="shared" si="353"/>
        <v>0</v>
      </c>
      <c r="HA574">
        <v>0</v>
      </c>
      <c r="HB574">
        <v>0</v>
      </c>
      <c r="HC574">
        <f t="shared" si="360"/>
        <v>0</v>
      </c>
      <c r="HE574" t="s">
        <v>3</v>
      </c>
      <c r="HF574" t="s">
        <v>3</v>
      </c>
      <c r="HM574" t="s">
        <v>3</v>
      </c>
      <c r="HN574" t="s">
        <v>326</v>
      </c>
      <c r="HO574" t="s">
        <v>327</v>
      </c>
      <c r="HP574" t="s">
        <v>323</v>
      </c>
      <c r="HQ574" t="s">
        <v>323</v>
      </c>
      <c r="HS574">
        <v>0</v>
      </c>
      <c r="IK574">
        <v>0</v>
      </c>
    </row>
    <row r="575" spans="1:245" x14ac:dyDescent="0.2">
      <c r="A575">
        <v>18</v>
      </c>
      <c r="B575">
        <v>1</v>
      </c>
      <c r="C575">
        <v>797</v>
      </c>
      <c r="E575" t="s">
        <v>3</v>
      </c>
      <c r="F575" t="s">
        <v>633</v>
      </c>
      <c r="G575" t="s">
        <v>634</v>
      </c>
      <c r="H575" t="s">
        <v>635</v>
      </c>
      <c r="I575">
        <f>J575</f>
        <v>0</v>
      </c>
      <c r="J575">
        <v>0</v>
      </c>
      <c r="K575">
        <v>0</v>
      </c>
      <c r="O575">
        <f>ROUND(P575,2)</f>
        <v>0</v>
      </c>
      <c r="P575">
        <f>ROUND(ROUND(ROUND(SUMIF(SmtRes!AQ792:'SmtRes'!AQ797,"=1",SmtRes!CU792:'SmtRes'!CU797),2),2)*I575/100,2)</f>
        <v>0</v>
      </c>
      <c r="Q575">
        <f>ROUND(CR575*I575,2)</f>
        <v>0</v>
      </c>
      <c r="R575">
        <f>ROUND(CS575*I575,2)</f>
        <v>0</v>
      </c>
      <c r="S575">
        <f>ROUND(CT575*I575,2)</f>
        <v>0</v>
      </c>
      <c r="T575">
        <f t="shared" si="340"/>
        <v>0</v>
      </c>
      <c r="U575">
        <f>ROUND(CV575*I575,7)</f>
        <v>0</v>
      </c>
      <c r="V575">
        <f>ROUND(CW575*I575,7)</f>
        <v>0</v>
      </c>
      <c r="W575">
        <f t="shared" si="341"/>
        <v>0</v>
      </c>
      <c r="X575">
        <f t="shared" si="342"/>
        <v>0</v>
      </c>
      <c r="Y575">
        <f t="shared" si="343"/>
        <v>0</v>
      </c>
      <c r="AA575">
        <v>-1</v>
      </c>
      <c r="AB575">
        <f t="shared" si="344"/>
        <v>0</v>
      </c>
      <c r="AC575">
        <f>ROUND((ES575),6)</f>
        <v>0</v>
      </c>
      <c r="AD575">
        <f>ROUND((((ET575)-(EU575))+AE575),6)</f>
        <v>0</v>
      </c>
      <c r="AE575">
        <f>ROUND((EU575),6)</f>
        <v>0</v>
      </c>
      <c r="AF575">
        <f>ROUND((EV575),6)</f>
        <v>0</v>
      </c>
      <c r="AG575">
        <f t="shared" si="345"/>
        <v>0</v>
      </c>
      <c r="AH575">
        <f>(EW575)</f>
        <v>0</v>
      </c>
      <c r="AI575">
        <f>(EX575)</f>
        <v>0</v>
      </c>
      <c r="AJ575">
        <f t="shared" si="346"/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90</v>
      </c>
      <c r="AU575">
        <v>46</v>
      </c>
      <c r="AV575">
        <v>1</v>
      </c>
      <c r="AW575">
        <v>1</v>
      </c>
      <c r="AZ575">
        <v>1</v>
      </c>
      <c r="BA575">
        <v>1</v>
      </c>
      <c r="BB575">
        <v>1</v>
      </c>
      <c r="BC575">
        <v>1</v>
      </c>
      <c r="BD575" t="s">
        <v>3</v>
      </c>
      <c r="BE575" t="s">
        <v>3</v>
      </c>
      <c r="BF575" t="s">
        <v>3</v>
      </c>
      <c r="BG575" t="s">
        <v>3</v>
      </c>
      <c r="BH575">
        <v>3</v>
      </c>
      <c r="BI575">
        <v>2</v>
      </c>
      <c r="BJ575" t="s">
        <v>3</v>
      </c>
      <c r="BM575">
        <v>111003</v>
      </c>
      <c r="BN575">
        <v>0</v>
      </c>
      <c r="BO575" t="s">
        <v>3</v>
      </c>
      <c r="BP575">
        <v>0</v>
      </c>
      <c r="BQ575">
        <v>3</v>
      </c>
      <c r="BR575">
        <v>0</v>
      </c>
      <c r="BS575">
        <v>1</v>
      </c>
      <c r="BT575">
        <v>1</v>
      </c>
      <c r="BU575">
        <v>1</v>
      </c>
      <c r="BV575">
        <v>1</v>
      </c>
      <c r="BW575">
        <v>1</v>
      </c>
      <c r="BX575">
        <v>1</v>
      </c>
      <c r="BY575" t="s">
        <v>3</v>
      </c>
      <c r="BZ575">
        <v>90</v>
      </c>
      <c r="CA575">
        <v>46</v>
      </c>
      <c r="CB575" t="s">
        <v>3</v>
      </c>
      <c r="CE575">
        <v>0</v>
      </c>
      <c r="CF575">
        <v>0</v>
      </c>
      <c r="CG575">
        <v>0</v>
      </c>
      <c r="CM575">
        <v>0</v>
      </c>
      <c r="CN575" t="s">
        <v>3</v>
      </c>
      <c r="CO575">
        <v>0</v>
      </c>
      <c r="CP575">
        <f>0</f>
        <v>0</v>
      </c>
      <c r="CQ575">
        <f>0</f>
        <v>0</v>
      </c>
      <c r="CR575">
        <f>0</f>
        <v>0</v>
      </c>
      <c r="CS575">
        <f>0</f>
        <v>0</v>
      </c>
      <c r="CT575">
        <f>0</f>
        <v>0</v>
      </c>
      <c r="CU575">
        <f>0</f>
        <v>0</v>
      </c>
      <c r="CV575">
        <f>0</f>
        <v>0</v>
      </c>
      <c r="CW575">
        <f>0</f>
        <v>0</v>
      </c>
      <c r="CX575">
        <f>0</f>
        <v>0</v>
      </c>
      <c r="CY575">
        <f>0</f>
        <v>0</v>
      </c>
      <c r="CZ575">
        <f>0</f>
        <v>0</v>
      </c>
      <c r="DC575" t="s">
        <v>3</v>
      </c>
      <c r="DD575" t="s">
        <v>3</v>
      </c>
      <c r="DE575" t="s">
        <v>3</v>
      </c>
      <c r="DF575" t="s">
        <v>3</v>
      </c>
      <c r="DG575" t="s">
        <v>3</v>
      </c>
      <c r="DH575" t="s">
        <v>3</v>
      </c>
      <c r="DI575" t="s">
        <v>3</v>
      </c>
      <c r="DJ575" t="s">
        <v>3</v>
      </c>
      <c r="DK575" t="s">
        <v>3</v>
      </c>
      <c r="DL575" t="s">
        <v>3</v>
      </c>
      <c r="DM575" t="s">
        <v>3</v>
      </c>
      <c r="DN575">
        <v>0</v>
      </c>
      <c r="DO575">
        <v>0</v>
      </c>
      <c r="DP575">
        <v>1</v>
      </c>
      <c r="DQ575">
        <v>1</v>
      </c>
      <c r="DU575">
        <v>1013</v>
      </c>
      <c r="DV575" t="s">
        <v>635</v>
      </c>
      <c r="DW575" t="s">
        <v>635</v>
      </c>
      <c r="DX575">
        <v>1</v>
      </c>
      <c r="DZ575" t="s">
        <v>3</v>
      </c>
      <c r="EA575" t="s">
        <v>3</v>
      </c>
      <c r="EB575" t="s">
        <v>3</v>
      </c>
      <c r="EC575" t="s">
        <v>3</v>
      </c>
      <c r="EE575">
        <v>416979913</v>
      </c>
      <c r="EF575">
        <v>3</v>
      </c>
      <c r="EG575" t="s">
        <v>322</v>
      </c>
      <c r="EH575">
        <v>0</v>
      </c>
      <c r="EI575" t="s">
        <v>3</v>
      </c>
      <c r="EJ575">
        <v>2</v>
      </c>
      <c r="EK575">
        <v>111003</v>
      </c>
      <c r="EL575" t="s">
        <v>323</v>
      </c>
      <c r="EM575" t="s">
        <v>324</v>
      </c>
      <c r="EO575" t="s">
        <v>3</v>
      </c>
      <c r="EQ575">
        <v>1024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FQ575">
        <v>0</v>
      </c>
      <c r="FR575">
        <v>0</v>
      </c>
      <c r="FS575">
        <v>0</v>
      </c>
      <c r="FX575">
        <v>90</v>
      </c>
      <c r="FY575">
        <v>46</v>
      </c>
      <c r="GA575" t="s">
        <v>3</v>
      </c>
      <c r="GD575">
        <v>1</v>
      </c>
      <c r="GF575">
        <v>274903907</v>
      </c>
      <c r="GG575">
        <v>2</v>
      </c>
      <c r="GH575">
        <v>1</v>
      </c>
      <c r="GI575">
        <v>-2</v>
      </c>
      <c r="GJ575">
        <v>0</v>
      </c>
      <c r="GK575">
        <v>0</v>
      </c>
      <c r="GL575">
        <f t="shared" si="347"/>
        <v>0</v>
      </c>
      <c r="GM575">
        <f t="shared" si="348"/>
        <v>0</v>
      </c>
      <c r="GN575">
        <f t="shared" si="349"/>
        <v>0</v>
      </c>
      <c r="GO575">
        <f t="shared" si="350"/>
        <v>0</v>
      </c>
      <c r="GP575">
        <f t="shared" si="351"/>
        <v>0</v>
      </c>
      <c r="GR575">
        <v>0</v>
      </c>
      <c r="GS575">
        <v>0</v>
      </c>
      <c r="GT575">
        <v>0</v>
      </c>
      <c r="GU575" t="s">
        <v>3</v>
      </c>
      <c r="GV575">
        <f t="shared" si="352"/>
        <v>0</v>
      </c>
      <c r="GW575">
        <v>1</v>
      </c>
      <c r="GX575">
        <f t="shared" si="353"/>
        <v>0</v>
      </c>
      <c r="HA575">
        <v>0</v>
      </c>
      <c r="HB575">
        <v>0</v>
      </c>
      <c r="HC575">
        <f>0</f>
        <v>0</v>
      </c>
      <c r="HE575" t="s">
        <v>3</v>
      </c>
      <c r="HF575" t="s">
        <v>3</v>
      </c>
      <c r="HM575" t="s">
        <v>3</v>
      </c>
      <c r="HN575" t="s">
        <v>326</v>
      </c>
      <c r="HO575" t="s">
        <v>327</v>
      </c>
      <c r="HP575" t="s">
        <v>323</v>
      </c>
      <c r="HQ575" t="s">
        <v>323</v>
      </c>
      <c r="HS575">
        <v>0</v>
      </c>
      <c r="IK575">
        <v>0</v>
      </c>
    </row>
    <row r="576" spans="1:245" x14ac:dyDescent="0.2">
      <c r="A576">
        <v>17</v>
      </c>
      <c r="B576">
        <v>1</v>
      </c>
      <c r="C576">
        <f>ROW(SmtRes!A803)</f>
        <v>803</v>
      </c>
      <c r="D576">
        <f>ROW(EtalonRes!A812)</f>
        <v>812</v>
      </c>
      <c r="E576" t="s">
        <v>3</v>
      </c>
      <c r="F576" t="s">
        <v>317</v>
      </c>
      <c r="G576" t="s">
        <v>713</v>
      </c>
      <c r="H576" t="s">
        <v>32</v>
      </c>
      <c r="I576">
        <v>1</v>
      </c>
      <c r="J576">
        <v>0</v>
      </c>
      <c r="K576">
        <v>1</v>
      </c>
      <c r="O576">
        <f>ROUND(CP576,2)</f>
        <v>847.75</v>
      </c>
      <c r="P576">
        <f>SUMIF(SmtRes!AQ798:'SmtRes'!AQ803,"=1",SmtRes!DF798:'SmtRes'!DF803)</f>
        <v>0</v>
      </c>
      <c r="Q576">
        <f>SUMIF(SmtRes!AQ798:'SmtRes'!AQ803,"=1",SmtRes!DG798:'SmtRes'!DG803)</f>
        <v>442.75</v>
      </c>
      <c r="R576">
        <f>SUMIF(SmtRes!AQ798:'SmtRes'!AQ803,"=1",SmtRes!DH798:'SmtRes'!DH803)</f>
        <v>155.78</v>
      </c>
      <c r="S576">
        <f>SUMIF(SmtRes!AQ798:'SmtRes'!AQ803,"=1",SmtRes!DI798:'SmtRes'!DI803)</f>
        <v>249.22</v>
      </c>
      <c r="T576">
        <f t="shared" si="340"/>
        <v>0</v>
      </c>
      <c r="U576">
        <f>SUMIF(SmtRes!AQ798:'SmtRes'!AQ803,"=1",SmtRes!CV798:'SmtRes'!CV803)</f>
        <v>0.52</v>
      </c>
      <c r="V576">
        <f>SUMIF(SmtRes!AQ798:'SmtRes'!AQ803,"=1",SmtRes!CW798:'SmtRes'!CW803)</f>
        <v>0.22</v>
      </c>
      <c r="W576">
        <f t="shared" si="341"/>
        <v>0</v>
      </c>
      <c r="X576">
        <f t="shared" si="342"/>
        <v>364.5</v>
      </c>
      <c r="Y576">
        <f t="shared" si="343"/>
        <v>186.3</v>
      </c>
      <c r="AA576">
        <v>-1</v>
      </c>
      <c r="AB576">
        <f t="shared" si="344"/>
        <v>556.52239999999995</v>
      </c>
      <c r="AC576">
        <f>ROUND((0),6)</f>
        <v>0</v>
      </c>
      <c r="AD576">
        <f>ROUND((((SUM(SmtRes!BR798:'SmtRes'!BR803))-(SUM(SmtRes!BS798:'SmtRes'!BS803)))+AE576),6)</f>
        <v>307.30200000000002</v>
      </c>
      <c r="AE576">
        <f>ROUND((SUM(SmtRes!BS798:'SmtRes'!BS803)),6)</f>
        <v>155.78380000000001</v>
      </c>
      <c r="AF576">
        <f>ROUND((SUM(SmtRes!BT798:'SmtRes'!BT803)),6)</f>
        <v>249.22040000000001</v>
      </c>
      <c r="AG576">
        <f t="shared" si="345"/>
        <v>0</v>
      </c>
      <c r="AH576">
        <f>(SUM(SmtRes!BU798:'SmtRes'!BU803))</f>
        <v>0.52</v>
      </c>
      <c r="AI576">
        <f>(SUM(SmtRes!BV798:'SmtRes'!BV803))</f>
        <v>0.22</v>
      </c>
      <c r="AJ576">
        <f t="shared" si="346"/>
        <v>0</v>
      </c>
      <c r="AK576">
        <v>746.61980000000005</v>
      </c>
      <c r="AL576">
        <v>34.313600000000001</v>
      </c>
      <c r="AM576">
        <v>307.30200000000002</v>
      </c>
      <c r="AN576">
        <v>155.78380000000001</v>
      </c>
      <c r="AO576">
        <v>249.22040000000001</v>
      </c>
      <c r="AP576">
        <v>0</v>
      </c>
      <c r="AQ576">
        <v>0.52</v>
      </c>
      <c r="AR576">
        <v>0.22</v>
      </c>
      <c r="AS576">
        <v>0</v>
      </c>
      <c r="AT576">
        <v>90</v>
      </c>
      <c r="AU576">
        <v>46</v>
      </c>
      <c r="AV576">
        <v>1</v>
      </c>
      <c r="AW576">
        <v>1</v>
      </c>
      <c r="AZ576">
        <v>1</v>
      </c>
      <c r="BA576">
        <v>1</v>
      </c>
      <c r="BB576">
        <v>1</v>
      </c>
      <c r="BC576">
        <v>1</v>
      </c>
      <c r="BD576" t="s">
        <v>3</v>
      </c>
      <c r="BE576" t="s">
        <v>3</v>
      </c>
      <c r="BF576" t="s">
        <v>3</v>
      </c>
      <c r="BG576" t="s">
        <v>3</v>
      </c>
      <c r="BH576">
        <v>0</v>
      </c>
      <c r="BI576">
        <v>2</v>
      </c>
      <c r="BJ576" t="s">
        <v>319</v>
      </c>
      <c r="BM576">
        <v>111003</v>
      </c>
      <c r="BN576">
        <v>0</v>
      </c>
      <c r="BO576" t="s">
        <v>3</v>
      </c>
      <c r="BP576">
        <v>0</v>
      </c>
      <c r="BQ576">
        <v>3</v>
      </c>
      <c r="BR576">
        <v>0</v>
      </c>
      <c r="BS576">
        <v>1</v>
      </c>
      <c r="BT576">
        <v>1</v>
      </c>
      <c r="BU576">
        <v>1</v>
      </c>
      <c r="BV576">
        <v>1</v>
      </c>
      <c r="BW576">
        <v>1</v>
      </c>
      <c r="BX576">
        <v>1</v>
      </c>
      <c r="BY576" t="s">
        <v>3</v>
      </c>
      <c r="BZ576">
        <v>90</v>
      </c>
      <c r="CA576">
        <v>46</v>
      </c>
      <c r="CB576" t="s">
        <v>3</v>
      </c>
      <c r="CE576">
        <v>0</v>
      </c>
      <c r="CF576">
        <v>0</v>
      </c>
      <c r="CG576">
        <v>0</v>
      </c>
      <c r="CM576">
        <v>0</v>
      </c>
      <c r="CN576" t="s">
        <v>3</v>
      </c>
      <c r="CO576">
        <v>0</v>
      </c>
      <c r="CP576">
        <f>(P576+Q576+S576+R576)</f>
        <v>847.75</v>
      </c>
      <c r="CQ576">
        <f>SUMIF(SmtRes!AQ798:'SmtRes'!AQ803,"=1",SmtRes!AA798:'SmtRes'!AA803)</f>
        <v>115.81</v>
      </c>
      <c r="CR576">
        <f>SUMIF(SmtRes!AQ798:'SmtRes'!AQ803,"=1",SmtRes!AB798:'SmtRes'!AB803)</f>
        <v>2791.3199999999997</v>
      </c>
      <c r="CS576">
        <f>SUMIF(SmtRes!AQ798:'SmtRes'!AQ803,"=1",SmtRes!AC798:'SmtRes'!AC803)</f>
        <v>1264.6400000000001</v>
      </c>
      <c r="CT576">
        <f>SUMIF(SmtRes!AQ798:'SmtRes'!AQ803,"=1",SmtRes!AD798:'SmtRes'!AD803)</f>
        <v>479.27</v>
      </c>
      <c r="CU576">
        <f>AG576</f>
        <v>0</v>
      </c>
      <c r="CV576">
        <f>SUMIF(SmtRes!AQ798:'SmtRes'!AQ803,"=1",SmtRes!BU798:'SmtRes'!BU803)</f>
        <v>0.52</v>
      </c>
      <c r="CW576">
        <f>SUMIF(SmtRes!AQ798:'SmtRes'!AQ803,"=1",SmtRes!BV798:'SmtRes'!BV803)</f>
        <v>0.22</v>
      </c>
      <c r="CX576">
        <f>AJ576</f>
        <v>0</v>
      </c>
      <c r="CY576">
        <f>(((S576+R576)*AT576)/100)</f>
        <v>364.5</v>
      </c>
      <c r="CZ576">
        <f>(((S576+R576)*AU576)/100)</f>
        <v>186.3</v>
      </c>
      <c r="DC576" t="s">
        <v>3</v>
      </c>
      <c r="DD576" t="s">
        <v>23</v>
      </c>
      <c r="DE576" t="s">
        <v>3</v>
      </c>
      <c r="DF576" t="s">
        <v>3</v>
      </c>
      <c r="DG576" t="s">
        <v>3</v>
      </c>
      <c r="DH576" t="s">
        <v>3</v>
      </c>
      <c r="DI576" t="s">
        <v>3</v>
      </c>
      <c r="DJ576" t="s">
        <v>3</v>
      </c>
      <c r="DK576" t="s">
        <v>3</v>
      </c>
      <c r="DL576" t="s">
        <v>3</v>
      </c>
      <c r="DM576" t="s">
        <v>3</v>
      </c>
      <c r="DN576">
        <v>0</v>
      </c>
      <c r="DO576">
        <v>0</v>
      </c>
      <c r="DP576">
        <v>1</v>
      </c>
      <c r="DQ576">
        <v>1</v>
      </c>
      <c r="DU576">
        <v>1013</v>
      </c>
      <c r="DV576" t="s">
        <v>32</v>
      </c>
      <c r="DW576" t="s">
        <v>32</v>
      </c>
      <c r="DX576">
        <v>1</v>
      </c>
      <c r="DZ576" t="s">
        <v>3</v>
      </c>
      <c r="EA576" t="s">
        <v>3</v>
      </c>
      <c r="EB576" t="s">
        <v>3</v>
      </c>
      <c r="EC576" t="s">
        <v>3</v>
      </c>
      <c r="EE576">
        <v>416979913</v>
      </c>
      <c r="EF576">
        <v>3</v>
      </c>
      <c r="EG576" t="s">
        <v>322</v>
      </c>
      <c r="EH576">
        <v>0</v>
      </c>
      <c r="EI576" t="s">
        <v>3</v>
      </c>
      <c r="EJ576">
        <v>2</v>
      </c>
      <c r="EK576">
        <v>111003</v>
      </c>
      <c r="EL576" t="s">
        <v>323</v>
      </c>
      <c r="EM576" t="s">
        <v>324</v>
      </c>
      <c r="EO576" t="s">
        <v>3</v>
      </c>
      <c r="EQ576">
        <v>1024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0.52</v>
      </c>
      <c r="EX576">
        <v>0.22</v>
      </c>
      <c r="EY576">
        <v>0</v>
      </c>
      <c r="FQ576">
        <v>0</v>
      </c>
      <c r="FR576">
        <v>0</v>
      </c>
      <c r="FS576">
        <v>0</v>
      </c>
      <c r="FX576">
        <v>90</v>
      </c>
      <c r="FY576">
        <v>46</v>
      </c>
      <c r="GA576" t="s">
        <v>3</v>
      </c>
      <c r="GD576">
        <v>1</v>
      </c>
      <c r="GF576">
        <v>-1430203275</v>
      </c>
      <c r="GG576">
        <v>2</v>
      </c>
      <c r="GH576">
        <v>1</v>
      </c>
      <c r="GI576">
        <v>-2</v>
      </c>
      <c r="GJ576">
        <v>0</v>
      </c>
      <c r="GK576">
        <v>0</v>
      </c>
      <c r="GL576">
        <f t="shared" si="347"/>
        <v>0</v>
      </c>
      <c r="GM576">
        <f t="shared" si="348"/>
        <v>1398.55</v>
      </c>
      <c r="GN576">
        <f t="shared" si="349"/>
        <v>0</v>
      </c>
      <c r="GO576">
        <f t="shared" si="350"/>
        <v>1398.55</v>
      </c>
      <c r="GP576">
        <f t="shared" si="351"/>
        <v>0</v>
      </c>
      <c r="GR576">
        <v>0</v>
      </c>
      <c r="GS576">
        <v>0</v>
      </c>
      <c r="GT576">
        <v>0</v>
      </c>
      <c r="GU576" t="s">
        <v>3</v>
      </c>
      <c r="GV576">
        <f t="shared" si="352"/>
        <v>0</v>
      </c>
      <c r="GW576">
        <v>1</v>
      </c>
      <c r="GX576">
        <f t="shared" si="353"/>
        <v>0</v>
      </c>
      <c r="HA576">
        <v>0</v>
      </c>
      <c r="HB576">
        <v>0</v>
      </c>
      <c r="HC576">
        <f>GV576*GW576</f>
        <v>0</v>
      </c>
      <c r="HE576" t="s">
        <v>3</v>
      </c>
      <c r="HF576" t="s">
        <v>3</v>
      </c>
      <c r="HM576" t="s">
        <v>3</v>
      </c>
      <c r="HN576" t="s">
        <v>326</v>
      </c>
      <c r="HO576" t="s">
        <v>327</v>
      </c>
      <c r="HP576" t="s">
        <v>323</v>
      </c>
      <c r="HQ576" t="s">
        <v>323</v>
      </c>
      <c r="HS576">
        <v>0</v>
      </c>
      <c r="IK576">
        <v>0</v>
      </c>
    </row>
    <row r="577" spans="1:245" x14ac:dyDescent="0.2">
      <c r="A577">
        <v>18</v>
      </c>
      <c r="B577">
        <v>1</v>
      </c>
      <c r="C577">
        <v>803</v>
      </c>
      <c r="E577" t="s">
        <v>3</v>
      </c>
      <c r="F577" t="s">
        <v>633</v>
      </c>
      <c r="G577" t="s">
        <v>634</v>
      </c>
      <c r="H577" t="s">
        <v>635</v>
      </c>
      <c r="I577">
        <f>J577</f>
        <v>0</v>
      </c>
      <c r="J577">
        <v>0</v>
      </c>
      <c r="K577">
        <v>0</v>
      </c>
      <c r="O577">
        <f>ROUND(P577,2)</f>
        <v>0</v>
      </c>
      <c r="P577">
        <f>ROUND(ROUND(ROUND(SUMIF(SmtRes!AQ798:'SmtRes'!AQ803,"=1",SmtRes!CU798:'SmtRes'!CU803),2),2)*I577/100,2)</f>
        <v>0</v>
      </c>
      <c r="Q577">
        <f>ROUND(CR577*I577,2)</f>
        <v>0</v>
      </c>
      <c r="R577">
        <f>ROUND(CS577*I577,2)</f>
        <v>0</v>
      </c>
      <c r="S577">
        <f>ROUND(CT577*I577,2)</f>
        <v>0</v>
      </c>
      <c r="T577">
        <f t="shared" si="340"/>
        <v>0</v>
      </c>
      <c r="U577">
        <f>ROUND(CV577*I577,7)</f>
        <v>0</v>
      </c>
      <c r="V577">
        <f>ROUND(CW577*I577,7)</f>
        <v>0</v>
      </c>
      <c r="W577">
        <f t="shared" si="341"/>
        <v>0</v>
      </c>
      <c r="X577">
        <f t="shared" si="342"/>
        <v>0</v>
      </c>
      <c r="Y577">
        <f t="shared" si="343"/>
        <v>0</v>
      </c>
      <c r="AA577">
        <v>-1</v>
      </c>
      <c r="AB577">
        <f t="shared" si="344"/>
        <v>0</v>
      </c>
      <c r="AC577">
        <f>ROUND((ES577),6)</f>
        <v>0</v>
      </c>
      <c r="AD577">
        <f>ROUND((((ET577)-(EU577))+AE577),6)</f>
        <v>0</v>
      </c>
      <c r="AE577">
        <f>ROUND((EU577),6)</f>
        <v>0</v>
      </c>
      <c r="AF577">
        <f>ROUND((EV577),6)</f>
        <v>0</v>
      </c>
      <c r="AG577">
        <f t="shared" si="345"/>
        <v>0</v>
      </c>
      <c r="AH577">
        <f>(EW577)</f>
        <v>0</v>
      </c>
      <c r="AI577">
        <f>(EX577)</f>
        <v>0</v>
      </c>
      <c r="AJ577">
        <f t="shared" si="346"/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90</v>
      </c>
      <c r="AU577">
        <v>46</v>
      </c>
      <c r="AV577">
        <v>1</v>
      </c>
      <c r="AW577">
        <v>1</v>
      </c>
      <c r="AZ577">
        <v>1</v>
      </c>
      <c r="BA577">
        <v>1</v>
      </c>
      <c r="BB577">
        <v>1</v>
      </c>
      <c r="BC577">
        <v>1</v>
      </c>
      <c r="BD577" t="s">
        <v>3</v>
      </c>
      <c r="BE577" t="s">
        <v>3</v>
      </c>
      <c r="BF577" t="s">
        <v>3</v>
      </c>
      <c r="BG577" t="s">
        <v>3</v>
      </c>
      <c r="BH577">
        <v>3</v>
      </c>
      <c r="BI577">
        <v>2</v>
      </c>
      <c r="BJ577" t="s">
        <v>3</v>
      </c>
      <c r="BM577">
        <v>111003</v>
      </c>
      <c r="BN577">
        <v>0</v>
      </c>
      <c r="BO577" t="s">
        <v>3</v>
      </c>
      <c r="BP577">
        <v>0</v>
      </c>
      <c r="BQ577">
        <v>3</v>
      </c>
      <c r="BR577">
        <v>0</v>
      </c>
      <c r="BS577">
        <v>1</v>
      </c>
      <c r="BT577">
        <v>1</v>
      </c>
      <c r="BU577">
        <v>1</v>
      </c>
      <c r="BV577">
        <v>1</v>
      </c>
      <c r="BW577">
        <v>1</v>
      </c>
      <c r="BX577">
        <v>1</v>
      </c>
      <c r="BY577" t="s">
        <v>3</v>
      </c>
      <c r="BZ577">
        <v>90</v>
      </c>
      <c r="CA577">
        <v>46</v>
      </c>
      <c r="CB577" t="s">
        <v>3</v>
      </c>
      <c r="CE577">
        <v>0</v>
      </c>
      <c r="CF577">
        <v>0</v>
      </c>
      <c r="CG577">
        <v>0</v>
      </c>
      <c r="CM577">
        <v>0</v>
      </c>
      <c r="CN577" t="s">
        <v>3</v>
      </c>
      <c r="CO577">
        <v>0</v>
      </c>
      <c r="CP577">
        <f>0</f>
        <v>0</v>
      </c>
      <c r="CQ577">
        <f>0</f>
        <v>0</v>
      </c>
      <c r="CR577">
        <f>0</f>
        <v>0</v>
      </c>
      <c r="CS577">
        <f>0</f>
        <v>0</v>
      </c>
      <c r="CT577">
        <f>0</f>
        <v>0</v>
      </c>
      <c r="CU577">
        <f>0</f>
        <v>0</v>
      </c>
      <c r="CV577">
        <f>0</f>
        <v>0</v>
      </c>
      <c r="CW577">
        <f>0</f>
        <v>0</v>
      </c>
      <c r="CX577">
        <f>0</f>
        <v>0</v>
      </c>
      <c r="CY577">
        <f>0</f>
        <v>0</v>
      </c>
      <c r="CZ577">
        <f>0</f>
        <v>0</v>
      </c>
      <c r="DC577" t="s">
        <v>3</v>
      </c>
      <c r="DD577" t="s">
        <v>3</v>
      </c>
      <c r="DE577" t="s">
        <v>3</v>
      </c>
      <c r="DF577" t="s">
        <v>3</v>
      </c>
      <c r="DG577" t="s">
        <v>3</v>
      </c>
      <c r="DH577" t="s">
        <v>3</v>
      </c>
      <c r="DI577" t="s">
        <v>3</v>
      </c>
      <c r="DJ577" t="s">
        <v>3</v>
      </c>
      <c r="DK577" t="s">
        <v>3</v>
      </c>
      <c r="DL577" t="s">
        <v>3</v>
      </c>
      <c r="DM577" t="s">
        <v>3</v>
      </c>
      <c r="DN577">
        <v>0</v>
      </c>
      <c r="DO577">
        <v>0</v>
      </c>
      <c r="DP577">
        <v>1</v>
      </c>
      <c r="DQ577">
        <v>1</v>
      </c>
      <c r="DU577">
        <v>1013</v>
      </c>
      <c r="DV577" t="s">
        <v>635</v>
      </c>
      <c r="DW577" t="s">
        <v>635</v>
      </c>
      <c r="DX577">
        <v>1</v>
      </c>
      <c r="DZ577" t="s">
        <v>3</v>
      </c>
      <c r="EA577" t="s">
        <v>3</v>
      </c>
      <c r="EB577" t="s">
        <v>3</v>
      </c>
      <c r="EC577" t="s">
        <v>3</v>
      </c>
      <c r="EE577">
        <v>416979913</v>
      </c>
      <c r="EF577">
        <v>3</v>
      </c>
      <c r="EG577" t="s">
        <v>322</v>
      </c>
      <c r="EH577">
        <v>0</v>
      </c>
      <c r="EI577" t="s">
        <v>3</v>
      </c>
      <c r="EJ577">
        <v>2</v>
      </c>
      <c r="EK577">
        <v>111003</v>
      </c>
      <c r="EL577" t="s">
        <v>323</v>
      </c>
      <c r="EM577" t="s">
        <v>324</v>
      </c>
      <c r="EO577" t="s">
        <v>3</v>
      </c>
      <c r="EQ577">
        <v>1024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FQ577">
        <v>0</v>
      </c>
      <c r="FR577">
        <v>0</v>
      </c>
      <c r="FS577">
        <v>0</v>
      </c>
      <c r="FX577">
        <v>90</v>
      </c>
      <c r="FY577">
        <v>46</v>
      </c>
      <c r="GA577" t="s">
        <v>3</v>
      </c>
      <c r="GD577">
        <v>1</v>
      </c>
      <c r="GF577">
        <v>274903907</v>
      </c>
      <c r="GG577">
        <v>2</v>
      </c>
      <c r="GH577">
        <v>1</v>
      </c>
      <c r="GI577">
        <v>-2</v>
      </c>
      <c r="GJ577">
        <v>0</v>
      </c>
      <c r="GK577">
        <v>0</v>
      </c>
      <c r="GL577">
        <f t="shared" si="347"/>
        <v>0</v>
      </c>
      <c r="GM577">
        <f t="shared" si="348"/>
        <v>0</v>
      </c>
      <c r="GN577">
        <f t="shared" si="349"/>
        <v>0</v>
      </c>
      <c r="GO577">
        <f t="shared" si="350"/>
        <v>0</v>
      </c>
      <c r="GP577">
        <f t="shared" si="351"/>
        <v>0</v>
      </c>
      <c r="GR577">
        <v>0</v>
      </c>
      <c r="GS577">
        <v>0</v>
      </c>
      <c r="GT577">
        <v>0</v>
      </c>
      <c r="GU577" t="s">
        <v>3</v>
      </c>
      <c r="GV577">
        <f t="shared" si="352"/>
        <v>0</v>
      </c>
      <c r="GW577">
        <v>1</v>
      </c>
      <c r="GX577">
        <f t="shared" si="353"/>
        <v>0</v>
      </c>
      <c r="HA577">
        <v>0</v>
      </c>
      <c r="HB577">
        <v>0</v>
      </c>
      <c r="HC577">
        <f>0</f>
        <v>0</v>
      </c>
      <c r="HE577" t="s">
        <v>3</v>
      </c>
      <c r="HF577" t="s">
        <v>3</v>
      </c>
      <c r="HM577" t="s">
        <v>3</v>
      </c>
      <c r="HN577" t="s">
        <v>326</v>
      </c>
      <c r="HO577" t="s">
        <v>327</v>
      </c>
      <c r="HP577" t="s">
        <v>323</v>
      </c>
      <c r="HQ577" t="s">
        <v>323</v>
      </c>
      <c r="HS577">
        <v>0</v>
      </c>
      <c r="IK577">
        <v>0</v>
      </c>
    </row>
    <row r="578" spans="1:245" x14ac:dyDescent="0.2">
      <c r="A578">
        <v>17</v>
      </c>
      <c r="B578">
        <v>1</v>
      </c>
      <c r="C578">
        <f>ROW(SmtRes!A805)</f>
        <v>805</v>
      </c>
      <c r="D578">
        <f>ROW(EtalonRes!A815)</f>
        <v>815</v>
      </c>
      <c r="E578" t="s">
        <v>714</v>
      </c>
      <c r="F578" t="s">
        <v>690</v>
      </c>
      <c r="G578" t="s">
        <v>715</v>
      </c>
      <c r="H578" t="s">
        <v>32</v>
      </c>
      <c r="I578">
        <v>1</v>
      </c>
      <c r="J578">
        <v>0</v>
      </c>
      <c r="K578">
        <v>1</v>
      </c>
      <c r="O578">
        <f>ROUND(CP578,2)</f>
        <v>86.7</v>
      </c>
      <c r="P578">
        <f>SUMIF(SmtRes!AQ804:'SmtRes'!AQ805,"=1",SmtRes!DF804:'SmtRes'!DF805)</f>
        <v>0</v>
      </c>
      <c r="Q578">
        <f>SUMIF(SmtRes!AQ804:'SmtRes'!AQ805,"=1",SmtRes!DG804:'SmtRes'!DG805)</f>
        <v>0</v>
      </c>
      <c r="R578">
        <f>SUMIF(SmtRes!AQ804:'SmtRes'!AQ805,"=1",SmtRes!DH804:'SmtRes'!DH805)</f>
        <v>0</v>
      </c>
      <c r="S578">
        <f>SUMIF(SmtRes!AQ804:'SmtRes'!AQ805,"=1",SmtRes!DI804:'SmtRes'!DI805)</f>
        <v>86.7</v>
      </c>
      <c r="T578">
        <f t="shared" si="340"/>
        <v>0</v>
      </c>
      <c r="U578">
        <f>SUMIF(SmtRes!AQ804:'SmtRes'!AQ805,"=1",SmtRes!CV804:'SmtRes'!CV805)</f>
        <v>0.156</v>
      </c>
      <c r="V578">
        <f>SUMIF(SmtRes!AQ804:'SmtRes'!AQ805,"=1",SmtRes!CW804:'SmtRes'!CW805)</f>
        <v>0</v>
      </c>
      <c r="W578">
        <f t="shared" si="341"/>
        <v>0</v>
      </c>
      <c r="X578">
        <f t="shared" si="342"/>
        <v>78.03</v>
      </c>
      <c r="Y578">
        <f t="shared" si="343"/>
        <v>39.880000000000003</v>
      </c>
      <c r="AA578">
        <v>449016111</v>
      </c>
      <c r="AB578">
        <f t="shared" si="344"/>
        <v>86.704800000000006</v>
      </c>
      <c r="AC578">
        <f>ROUND((0),6)</f>
        <v>0</v>
      </c>
      <c r="AD578">
        <f>ROUND((((0)-(0))+AE578),6)</f>
        <v>0</v>
      </c>
      <c r="AE578">
        <f>ROUND((0),6)</f>
        <v>0</v>
      </c>
      <c r="AF578">
        <f>ROUND((SUM(SmtRes!BT804:'SmtRes'!BT805)),6)</f>
        <v>86.704800000000006</v>
      </c>
      <c r="AG578">
        <f t="shared" si="345"/>
        <v>0</v>
      </c>
      <c r="AH578">
        <f>(SUM(SmtRes!BU804:'SmtRes'!BU805))</f>
        <v>0.156</v>
      </c>
      <c r="AI578">
        <f>(0)</f>
        <v>0</v>
      </c>
      <c r="AJ578">
        <f t="shared" si="346"/>
        <v>0</v>
      </c>
      <c r="AK578">
        <v>293.12254999999999</v>
      </c>
      <c r="AL578">
        <v>4.1065500000000004</v>
      </c>
      <c r="AM578">
        <v>0</v>
      </c>
      <c r="AN578">
        <v>0</v>
      </c>
      <c r="AO578">
        <v>289.01599999999996</v>
      </c>
      <c r="AP578">
        <v>0</v>
      </c>
      <c r="AQ578">
        <v>0.52</v>
      </c>
      <c r="AR578">
        <v>0</v>
      </c>
      <c r="AS578">
        <v>0</v>
      </c>
      <c r="AT578">
        <v>90</v>
      </c>
      <c r="AU578">
        <v>46</v>
      </c>
      <c r="AV578">
        <v>1</v>
      </c>
      <c r="AW578">
        <v>1</v>
      </c>
      <c r="AZ578">
        <v>1</v>
      </c>
      <c r="BA578">
        <v>1</v>
      </c>
      <c r="BB578">
        <v>1</v>
      </c>
      <c r="BC578">
        <v>1</v>
      </c>
      <c r="BD578" t="s">
        <v>3</v>
      </c>
      <c r="BE578" t="s">
        <v>3</v>
      </c>
      <c r="BF578" t="s">
        <v>3</v>
      </c>
      <c r="BG578" t="s">
        <v>3</v>
      </c>
      <c r="BH578">
        <v>0</v>
      </c>
      <c r="BI578">
        <v>2</v>
      </c>
      <c r="BJ578" t="s">
        <v>692</v>
      </c>
      <c r="BM578">
        <v>111001</v>
      </c>
      <c r="BN578">
        <v>0</v>
      </c>
      <c r="BO578" t="s">
        <v>3</v>
      </c>
      <c r="BP578">
        <v>0</v>
      </c>
      <c r="BQ578">
        <v>3</v>
      </c>
      <c r="BR578">
        <v>0</v>
      </c>
      <c r="BS578">
        <v>1</v>
      </c>
      <c r="BT578">
        <v>1</v>
      </c>
      <c r="BU578">
        <v>1</v>
      </c>
      <c r="BV578">
        <v>1</v>
      </c>
      <c r="BW578">
        <v>1</v>
      </c>
      <c r="BX578">
        <v>1</v>
      </c>
      <c r="BY578" t="s">
        <v>3</v>
      </c>
      <c r="BZ578">
        <v>90</v>
      </c>
      <c r="CA578">
        <v>46</v>
      </c>
      <c r="CB578" t="s">
        <v>3</v>
      </c>
      <c r="CE578">
        <v>0</v>
      </c>
      <c r="CF578">
        <v>0</v>
      </c>
      <c r="CG578">
        <v>0</v>
      </c>
      <c r="CM578">
        <v>0</v>
      </c>
      <c r="CN578" t="s">
        <v>695</v>
      </c>
      <c r="CO578">
        <v>0</v>
      </c>
      <c r="CP578">
        <f>(P578+Q578+S578+R578)</f>
        <v>86.7</v>
      </c>
      <c r="CQ578">
        <f>SUMIF(SmtRes!AQ804:'SmtRes'!AQ805,"=1",SmtRes!AA804:'SmtRes'!AA805)</f>
        <v>126.72</v>
      </c>
      <c r="CR578">
        <f>SUMIF(SmtRes!AQ804:'SmtRes'!AQ805,"=1",SmtRes!AB804:'SmtRes'!AB805)</f>
        <v>0</v>
      </c>
      <c r="CS578">
        <f>SUMIF(SmtRes!AQ804:'SmtRes'!AQ805,"=1",SmtRes!AC804:'SmtRes'!AC805)</f>
        <v>0</v>
      </c>
      <c r="CT578">
        <f>SUMIF(SmtRes!AQ804:'SmtRes'!AQ805,"=1",SmtRes!AD804:'SmtRes'!AD805)</f>
        <v>555.79999999999995</v>
      </c>
      <c r="CU578">
        <f>AG578</f>
        <v>0</v>
      </c>
      <c r="CV578">
        <f>SUMIF(SmtRes!AQ804:'SmtRes'!AQ805,"=1",SmtRes!BU804:'SmtRes'!BU805)</f>
        <v>0.156</v>
      </c>
      <c r="CW578">
        <f>SUMIF(SmtRes!AQ804:'SmtRes'!AQ805,"=1",SmtRes!BV804:'SmtRes'!BV805)</f>
        <v>0</v>
      </c>
      <c r="CX578">
        <f>AJ578</f>
        <v>0</v>
      </c>
      <c r="CY578">
        <f>(((S578+R578)*AT578)/100)</f>
        <v>78.03</v>
      </c>
      <c r="CZ578">
        <f>(((S578+R578)*AU578)/100)</f>
        <v>39.882000000000005</v>
      </c>
      <c r="DC578" t="s">
        <v>3</v>
      </c>
      <c r="DD578" t="s">
        <v>38</v>
      </c>
      <c r="DE578" t="s">
        <v>696</v>
      </c>
      <c r="DF578" t="s">
        <v>696</v>
      </c>
      <c r="DG578" t="s">
        <v>696</v>
      </c>
      <c r="DH578" t="s">
        <v>3</v>
      </c>
      <c r="DI578" t="s">
        <v>696</v>
      </c>
      <c r="DJ578" t="s">
        <v>696</v>
      </c>
      <c r="DK578" t="s">
        <v>3</v>
      </c>
      <c r="DL578" t="s">
        <v>3</v>
      </c>
      <c r="DM578" t="s">
        <v>3</v>
      </c>
      <c r="DN578">
        <v>0</v>
      </c>
      <c r="DO578">
        <v>0</v>
      </c>
      <c r="DP578">
        <v>1</v>
      </c>
      <c r="DQ578">
        <v>1</v>
      </c>
      <c r="DU578">
        <v>1013</v>
      </c>
      <c r="DV578" t="s">
        <v>32</v>
      </c>
      <c r="DW578" t="s">
        <v>32</v>
      </c>
      <c r="DX578">
        <v>1</v>
      </c>
      <c r="DZ578" t="s">
        <v>3</v>
      </c>
      <c r="EA578" t="s">
        <v>3</v>
      </c>
      <c r="EB578" t="s">
        <v>3</v>
      </c>
      <c r="EC578" t="s">
        <v>3</v>
      </c>
      <c r="EE578">
        <v>416979911</v>
      </c>
      <c r="EF578">
        <v>3</v>
      </c>
      <c r="EG578" t="s">
        <v>322</v>
      </c>
      <c r="EH578">
        <v>0</v>
      </c>
      <c r="EI578" t="s">
        <v>3</v>
      </c>
      <c r="EJ578">
        <v>2</v>
      </c>
      <c r="EK578">
        <v>111001</v>
      </c>
      <c r="EL578" t="s">
        <v>323</v>
      </c>
      <c r="EM578" t="s">
        <v>324</v>
      </c>
      <c r="EO578" t="s">
        <v>697</v>
      </c>
      <c r="EQ578">
        <v>512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0.52</v>
      </c>
      <c r="EX578">
        <v>0</v>
      </c>
      <c r="EY578">
        <v>0</v>
      </c>
      <c r="FQ578">
        <v>0</v>
      </c>
      <c r="FR578">
        <v>0</v>
      </c>
      <c r="FS578">
        <v>0</v>
      </c>
      <c r="FX578">
        <v>90</v>
      </c>
      <c r="FY578">
        <v>46</v>
      </c>
      <c r="GA578" t="s">
        <v>3</v>
      </c>
      <c r="GD578">
        <v>1</v>
      </c>
      <c r="GF578">
        <v>1349343860</v>
      </c>
      <c r="GG578">
        <v>2</v>
      </c>
      <c r="GH578">
        <v>1</v>
      </c>
      <c r="GI578">
        <v>-2</v>
      </c>
      <c r="GJ578">
        <v>0</v>
      </c>
      <c r="GK578">
        <v>0</v>
      </c>
      <c r="GL578">
        <f t="shared" si="347"/>
        <v>0</v>
      </c>
      <c r="GM578">
        <f t="shared" si="348"/>
        <v>204.61</v>
      </c>
      <c r="GN578">
        <f t="shared" si="349"/>
        <v>0</v>
      </c>
      <c r="GO578">
        <f t="shared" si="350"/>
        <v>204.61</v>
      </c>
      <c r="GP578">
        <f t="shared" si="351"/>
        <v>0</v>
      </c>
      <c r="GR578">
        <v>0</v>
      </c>
      <c r="GS578">
        <v>0</v>
      </c>
      <c r="GT578">
        <v>0</v>
      </c>
      <c r="GU578" t="s">
        <v>3</v>
      </c>
      <c r="GV578">
        <f t="shared" si="352"/>
        <v>0</v>
      </c>
      <c r="GW578">
        <v>1</v>
      </c>
      <c r="GX578">
        <f t="shared" si="353"/>
        <v>0</v>
      </c>
      <c r="HA578">
        <v>0</v>
      </c>
      <c r="HB578">
        <v>0</v>
      </c>
      <c r="HC578">
        <f>GV578*GW578</f>
        <v>0</v>
      </c>
      <c r="HE578" t="s">
        <v>3</v>
      </c>
      <c r="HF578" t="s">
        <v>3</v>
      </c>
      <c r="HM578" t="s">
        <v>3</v>
      </c>
      <c r="HN578" t="s">
        <v>326</v>
      </c>
      <c r="HO578" t="s">
        <v>327</v>
      </c>
      <c r="HP578" t="s">
        <v>323</v>
      </c>
      <c r="HQ578" t="s">
        <v>323</v>
      </c>
      <c r="HS578">
        <v>0</v>
      </c>
      <c r="IK578">
        <v>0</v>
      </c>
    </row>
    <row r="579" spans="1:245" x14ac:dyDescent="0.2">
      <c r="A579">
        <v>17</v>
      </c>
      <c r="B579">
        <v>1</v>
      </c>
      <c r="C579">
        <f>ROW(SmtRes!A807)</f>
        <v>807</v>
      </c>
      <c r="D579">
        <f>ROW(EtalonRes!A818)</f>
        <v>818</v>
      </c>
      <c r="E579" t="s">
        <v>716</v>
      </c>
      <c r="F579" t="s">
        <v>690</v>
      </c>
      <c r="G579" t="s">
        <v>717</v>
      </c>
      <c r="H579" t="s">
        <v>32</v>
      </c>
      <c r="I579">
        <v>1</v>
      </c>
      <c r="J579">
        <v>0</v>
      </c>
      <c r="K579">
        <v>1</v>
      </c>
      <c r="O579">
        <f>ROUND(CP579,2)</f>
        <v>289.02</v>
      </c>
      <c r="P579">
        <f>SUMIF(SmtRes!AQ806:'SmtRes'!AQ807,"=1",SmtRes!DF806:'SmtRes'!DF807)</f>
        <v>0</v>
      </c>
      <c r="Q579">
        <f>SUMIF(SmtRes!AQ806:'SmtRes'!AQ807,"=1",SmtRes!DG806:'SmtRes'!DG807)</f>
        <v>0</v>
      </c>
      <c r="R579">
        <f>SUMIF(SmtRes!AQ806:'SmtRes'!AQ807,"=1",SmtRes!DH806:'SmtRes'!DH807)</f>
        <v>0</v>
      </c>
      <c r="S579">
        <f>SUMIF(SmtRes!AQ806:'SmtRes'!AQ807,"=1",SmtRes!DI806:'SmtRes'!DI807)</f>
        <v>289.02</v>
      </c>
      <c r="T579">
        <f t="shared" si="340"/>
        <v>0</v>
      </c>
      <c r="U579">
        <f>SUMIF(SmtRes!AQ806:'SmtRes'!AQ807,"=1",SmtRes!CV806:'SmtRes'!CV807)</f>
        <v>0.52</v>
      </c>
      <c r="V579">
        <f>SUMIF(SmtRes!AQ806:'SmtRes'!AQ807,"=1",SmtRes!CW806:'SmtRes'!CW807)</f>
        <v>0</v>
      </c>
      <c r="W579">
        <f t="shared" si="341"/>
        <v>0</v>
      </c>
      <c r="X579">
        <f t="shared" si="342"/>
        <v>260.12</v>
      </c>
      <c r="Y579">
        <f t="shared" si="343"/>
        <v>132.94999999999999</v>
      </c>
      <c r="AA579">
        <v>449016111</v>
      </c>
      <c r="AB579">
        <f t="shared" si="344"/>
        <v>289.01600000000002</v>
      </c>
      <c r="AC579">
        <f>ROUND((0),6)</f>
        <v>0</v>
      </c>
      <c r="AD579">
        <f>ROUND((((0)-(0))+AE579),6)</f>
        <v>0</v>
      </c>
      <c r="AE579">
        <f>ROUND((0),6)</f>
        <v>0</v>
      </c>
      <c r="AF579">
        <f>ROUND((SUM(SmtRes!BT806:'SmtRes'!BT807)),6)</f>
        <v>289.01600000000002</v>
      </c>
      <c r="AG579">
        <f t="shared" si="345"/>
        <v>0</v>
      </c>
      <c r="AH579">
        <f>(SUM(SmtRes!BU806:'SmtRes'!BU807))</f>
        <v>0.52</v>
      </c>
      <c r="AI579">
        <f>(0)</f>
        <v>0</v>
      </c>
      <c r="AJ579">
        <f t="shared" si="346"/>
        <v>0</v>
      </c>
      <c r="AK579">
        <v>293.12254999999999</v>
      </c>
      <c r="AL579">
        <v>4.1065500000000004</v>
      </c>
      <c r="AM579">
        <v>0</v>
      </c>
      <c r="AN579">
        <v>0</v>
      </c>
      <c r="AO579">
        <v>289.01599999999996</v>
      </c>
      <c r="AP579">
        <v>0</v>
      </c>
      <c r="AQ579">
        <v>0.52</v>
      </c>
      <c r="AR579">
        <v>0</v>
      </c>
      <c r="AS579">
        <v>0</v>
      </c>
      <c r="AT579">
        <v>90</v>
      </c>
      <c r="AU579">
        <v>46</v>
      </c>
      <c r="AV579">
        <v>1</v>
      </c>
      <c r="AW579">
        <v>1</v>
      </c>
      <c r="AZ579">
        <v>1</v>
      </c>
      <c r="BA579">
        <v>1</v>
      </c>
      <c r="BB579">
        <v>1</v>
      </c>
      <c r="BC579">
        <v>1</v>
      </c>
      <c r="BD579" t="s">
        <v>3</v>
      </c>
      <c r="BE579" t="s">
        <v>3</v>
      </c>
      <c r="BF579" t="s">
        <v>3</v>
      </c>
      <c r="BG579" t="s">
        <v>3</v>
      </c>
      <c r="BH579">
        <v>0</v>
      </c>
      <c r="BI579">
        <v>2</v>
      </c>
      <c r="BJ579" t="s">
        <v>692</v>
      </c>
      <c r="BM579">
        <v>111001</v>
      </c>
      <c r="BN579">
        <v>0</v>
      </c>
      <c r="BO579" t="s">
        <v>3</v>
      </c>
      <c r="BP579">
        <v>0</v>
      </c>
      <c r="BQ579">
        <v>3</v>
      </c>
      <c r="BR579">
        <v>0</v>
      </c>
      <c r="BS579">
        <v>1</v>
      </c>
      <c r="BT579">
        <v>1</v>
      </c>
      <c r="BU579">
        <v>1</v>
      </c>
      <c r="BV579">
        <v>1</v>
      </c>
      <c r="BW579">
        <v>1</v>
      </c>
      <c r="BX579">
        <v>1</v>
      </c>
      <c r="BY579" t="s">
        <v>3</v>
      </c>
      <c r="BZ579">
        <v>90</v>
      </c>
      <c r="CA579">
        <v>46</v>
      </c>
      <c r="CB579" t="s">
        <v>3</v>
      </c>
      <c r="CE579">
        <v>0</v>
      </c>
      <c r="CF579">
        <v>0</v>
      </c>
      <c r="CG579">
        <v>0</v>
      </c>
      <c r="CM579">
        <v>0</v>
      </c>
      <c r="CN579" t="s">
        <v>3</v>
      </c>
      <c r="CO579">
        <v>0</v>
      </c>
      <c r="CP579">
        <f>(P579+Q579+S579+R579)</f>
        <v>289.02</v>
      </c>
      <c r="CQ579">
        <f>SUMIF(SmtRes!AQ806:'SmtRes'!AQ807,"=1",SmtRes!AA806:'SmtRes'!AA807)</f>
        <v>126.72</v>
      </c>
      <c r="CR579">
        <f>SUMIF(SmtRes!AQ806:'SmtRes'!AQ807,"=1",SmtRes!AB806:'SmtRes'!AB807)</f>
        <v>0</v>
      </c>
      <c r="CS579">
        <f>SUMIF(SmtRes!AQ806:'SmtRes'!AQ807,"=1",SmtRes!AC806:'SmtRes'!AC807)</f>
        <v>0</v>
      </c>
      <c r="CT579">
        <f>SUMIF(SmtRes!AQ806:'SmtRes'!AQ807,"=1",SmtRes!AD806:'SmtRes'!AD807)</f>
        <v>555.79999999999995</v>
      </c>
      <c r="CU579">
        <f>AG579</f>
        <v>0</v>
      </c>
      <c r="CV579">
        <f>SUMIF(SmtRes!AQ806:'SmtRes'!AQ807,"=1",SmtRes!BU806:'SmtRes'!BU807)</f>
        <v>0.52</v>
      </c>
      <c r="CW579">
        <f>SUMIF(SmtRes!AQ806:'SmtRes'!AQ807,"=1",SmtRes!BV806:'SmtRes'!BV807)</f>
        <v>0</v>
      </c>
      <c r="CX579">
        <f>AJ579</f>
        <v>0</v>
      </c>
      <c r="CY579">
        <f>(((S579+R579)*AT579)/100)</f>
        <v>260.11799999999999</v>
      </c>
      <c r="CZ579">
        <f>(((S579+R579)*AU579)/100)</f>
        <v>132.94919999999999</v>
      </c>
      <c r="DC579" t="s">
        <v>3</v>
      </c>
      <c r="DD579" t="s">
        <v>135</v>
      </c>
      <c r="DE579" t="s">
        <v>3</v>
      </c>
      <c r="DF579" t="s">
        <v>3</v>
      </c>
      <c r="DG579" t="s">
        <v>3</v>
      </c>
      <c r="DH579" t="s">
        <v>3</v>
      </c>
      <c r="DI579" t="s">
        <v>3</v>
      </c>
      <c r="DJ579" t="s">
        <v>3</v>
      </c>
      <c r="DK579" t="s">
        <v>3</v>
      </c>
      <c r="DL579" t="s">
        <v>3</v>
      </c>
      <c r="DM579" t="s">
        <v>3</v>
      </c>
      <c r="DN579">
        <v>0</v>
      </c>
      <c r="DO579">
        <v>0</v>
      </c>
      <c r="DP579">
        <v>1</v>
      </c>
      <c r="DQ579">
        <v>1</v>
      </c>
      <c r="DU579">
        <v>1013</v>
      </c>
      <c r="DV579" t="s">
        <v>32</v>
      </c>
      <c r="DW579" t="s">
        <v>32</v>
      </c>
      <c r="DX579">
        <v>1</v>
      </c>
      <c r="DZ579" t="s">
        <v>3</v>
      </c>
      <c r="EA579" t="s">
        <v>3</v>
      </c>
      <c r="EB579" t="s">
        <v>3</v>
      </c>
      <c r="EC579" t="s">
        <v>3</v>
      </c>
      <c r="EE579">
        <v>416979911</v>
      </c>
      <c r="EF579">
        <v>3</v>
      </c>
      <c r="EG579" t="s">
        <v>322</v>
      </c>
      <c r="EH579">
        <v>0</v>
      </c>
      <c r="EI579" t="s">
        <v>3</v>
      </c>
      <c r="EJ579">
        <v>2</v>
      </c>
      <c r="EK579">
        <v>111001</v>
      </c>
      <c r="EL579" t="s">
        <v>323</v>
      </c>
      <c r="EM579" t="s">
        <v>324</v>
      </c>
      <c r="EO579" t="s">
        <v>3</v>
      </c>
      <c r="EQ579">
        <v>512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0.52</v>
      </c>
      <c r="EX579">
        <v>0</v>
      </c>
      <c r="EY579">
        <v>0</v>
      </c>
      <c r="FQ579">
        <v>0</v>
      </c>
      <c r="FR579">
        <v>0</v>
      </c>
      <c r="FS579">
        <v>0</v>
      </c>
      <c r="FX579">
        <v>90</v>
      </c>
      <c r="FY579">
        <v>46</v>
      </c>
      <c r="GA579" t="s">
        <v>3</v>
      </c>
      <c r="GD579">
        <v>1</v>
      </c>
      <c r="GF579">
        <v>447830819</v>
      </c>
      <c r="GG579">
        <v>2</v>
      </c>
      <c r="GH579">
        <v>1</v>
      </c>
      <c r="GI579">
        <v>-2</v>
      </c>
      <c r="GJ579">
        <v>0</v>
      </c>
      <c r="GK579">
        <v>0</v>
      </c>
      <c r="GL579">
        <f t="shared" si="347"/>
        <v>0</v>
      </c>
      <c r="GM579">
        <f t="shared" si="348"/>
        <v>682.09</v>
      </c>
      <c r="GN579">
        <f t="shared" si="349"/>
        <v>0</v>
      </c>
      <c r="GO579">
        <f t="shared" si="350"/>
        <v>682.09</v>
      </c>
      <c r="GP579">
        <f t="shared" si="351"/>
        <v>0</v>
      </c>
      <c r="GR579">
        <v>0</v>
      </c>
      <c r="GS579">
        <v>0</v>
      </c>
      <c r="GT579">
        <v>0</v>
      </c>
      <c r="GU579" t="s">
        <v>3</v>
      </c>
      <c r="GV579">
        <f t="shared" si="352"/>
        <v>0</v>
      </c>
      <c r="GW579">
        <v>1</v>
      </c>
      <c r="GX579">
        <f t="shared" si="353"/>
        <v>0</v>
      </c>
      <c r="HA579">
        <v>0</v>
      </c>
      <c r="HB579">
        <v>0</v>
      </c>
      <c r="HC579">
        <f>GV579*GW579</f>
        <v>0</v>
      </c>
      <c r="HE579" t="s">
        <v>3</v>
      </c>
      <c r="HF579" t="s">
        <v>3</v>
      </c>
      <c r="HM579" t="s">
        <v>3</v>
      </c>
      <c r="HN579" t="s">
        <v>326</v>
      </c>
      <c r="HO579" t="s">
        <v>327</v>
      </c>
      <c r="HP579" t="s">
        <v>323</v>
      </c>
      <c r="HQ579" t="s">
        <v>323</v>
      </c>
      <c r="HS579">
        <v>0</v>
      </c>
      <c r="IK579">
        <v>0</v>
      </c>
    </row>
    <row r="580" spans="1:245" x14ac:dyDescent="0.2">
      <c r="A580">
        <v>17</v>
      </c>
      <c r="B580">
        <v>1</v>
      </c>
      <c r="C580">
        <f>ROW(SmtRes!A810)</f>
        <v>810</v>
      </c>
      <c r="D580">
        <f>ROW(EtalonRes!A821)</f>
        <v>821</v>
      </c>
      <c r="E580" t="s">
        <v>3</v>
      </c>
      <c r="F580" t="s">
        <v>718</v>
      </c>
      <c r="G580" t="s">
        <v>719</v>
      </c>
      <c r="H580" t="s">
        <v>32</v>
      </c>
      <c r="I580">
        <v>1</v>
      </c>
      <c r="J580">
        <v>0</v>
      </c>
      <c r="K580">
        <v>1</v>
      </c>
      <c r="O580">
        <f>ROUND(CP580,2)</f>
        <v>171.74</v>
      </c>
      <c r="P580">
        <f>SUMIF(SmtRes!AQ808:'SmtRes'!AQ810,"=1",SmtRes!DF808:'SmtRes'!DF810)</f>
        <v>0</v>
      </c>
      <c r="Q580">
        <f>SUMIF(SmtRes!AQ808:'SmtRes'!AQ810,"=1",SmtRes!DG808:'SmtRes'!DG810)</f>
        <v>0</v>
      </c>
      <c r="R580">
        <f>SUMIF(SmtRes!AQ808:'SmtRes'!AQ810,"=1",SmtRes!DH808:'SmtRes'!DH810)</f>
        <v>0</v>
      </c>
      <c r="S580">
        <f>SUMIF(SmtRes!AQ808:'SmtRes'!AQ810,"=1",SmtRes!DI808:'SmtRes'!DI810)</f>
        <v>171.74</v>
      </c>
      <c r="T580">
        <f t="shared" si="340"/>
        <v>0</v>
      </c>
      <c r="U580">
        <f>SUMIF(SmtRes!AQ808:'SmtRes'!AQ810,"=1",SmtRes!CV808:'SmtRes'!CV810)</f>
        <v>0.309</v>
      </c>
      <c r="V580">
        <f>SUMIF(SmtRes!AQ808:'SmtRes'!AQ810,"=1",SmtRes!CW808:'SmtRes'!CW810)</f>
        <v>0</v>
      </c>
      <c r="W580">
        <f t="shared" si="341"/>
        <v>0</v>
      </c>
      <c r="X580">
        <f t="shared" si="342"/>
        <v>166.59</v>
      </c>
      <c r="Y580">
        <f t="shared" si="343"/>
        <v>87.59</v>
      </c>
      <c r="AA580">
        <v>-1</v>
      </c>
      <c r="AB580">
        <f t="shared" si="344"/>
        <v>171.7422</v>
      </c>
      <c r="AC580">
        <f>ROUND((0),6)</f>
        <v>0</v>
      </c>
      <c r="AD580">
        <f>ROUND((((0)-(0))+AE580),6)</f>
        <v>0</v>
      </c>
      <c r="AE580">
        <f>ROUND((0),6)</f>
        <v>0</v>
      </c>
      <c r="AF580">
        <f>ROUND((SUM(SmtRes!BT808:'SmtRes'!BT810)),6)</f>
        <v>171.7422</v>
      </c>
      <c r="AG580">
        <f t="shared" si="345"/>
        <v>0</v>
      </c>
      <c r="AH580">
        <f>(SUM(SmtRes!BU808:'SmtRes'!BU810))</f>
        <v>0.309</v>
      </c>
      <c r="AI580">
        <f>(0)</f>
        <v>0</v>
      </c>
      <c r="AJ580">
        <f t="shared" si="346"/>
        <v>0</v>
      </c>
      <c r="AK580">
        <v>575.97259999999994</v>
      </c>
      <c r="AL580">
        <v>3.4986000000000002</v>
      </c>
      <c r="AM580">
        <v>0</v>
      </c>
      <c r="AN580">
        <v>0</v>
      </c>
      <c r="AO580">
        <v>572.47399999999993</v>
      </c>
      <c r="AP580">
        <v>0</v>
      </c>
      <c r="AQ580">
        <v>1.03</v>
      </c>
      <c r="AR580">
        <v>0</v>
      </c>
      <c r="AS580">
        <v>0</v>
      </c>
      <c r="AT580">
        <v>97</v>
      </c>
      <c r="AU580">
        <v>51</v>
      </c>
      <c r="AV580">
        <v>1</v>
      </c>
      <c r="AW580">
        <v>1</v>
      </c>
      <c r="AZ580">
        <v>1</v>
      </c>
      <c r="BA580">
        <v>1</v>
      </c>
      <c r="BB580">
        <v>1</v>
      </c>
      <c r="BC580">
        <v>1</v>
      </c>
      <c r="BD580" t="s">
        <v>3</v>
      </c>
      <c r="BE580" t="s">
        <v>3</v>
      </c>
      <c r="BF580" t="s">
        <v>3</v>
      </c>
      <c r="BG580" t="s">
        <v>3</v>
      </c>
      <c r="BH580">
        <v>0</v>
      </c>
      <c r="BI580">
        <v>2</v>
      </c>
      <c r="BJ580" t="s">
        <v>720</v>
      </c>
      <c r="BM580">
        <v>108001</v>
      </c>
      <c r="BN580">
        <v>0</v>
      </c>
      <c r="BO580" t="s">
        <v>3</v>
      </c>
      <c r="BP580">
        <v>0</v>
      </c>
      <c r="BQ580">
        <v>3</v>
      </c>
      <c r="BR580">
        <v>0</v>
      </c>
      <c r="BS580">
        <v>1</v>
      </c>
      <c r="BT580">
        <v>1</v>
      </c>
      <c r="BU580">
        <v>1</v>
      </c>
      <c r="BV580">
        <v>1</v>
      </c>
      <c r="BW580">
        <v>1</v>
      </c>
      <c r="BX580">
        <v>1</v>
      </c>
      <c r="BY580" t="s">
        <v>3</v>
      </c>
      <c r="BZ580">
        <v>97</v>
      </c>
      <c r="CA580">
        <v>51</v>
      </c>
      <c r="CB580" t="s">
        <v>3</v>
      </c>
      <c r="CE580">
        <v>0</v>
      </c>
      <c r="CF580">
        <v>0</v>
      </c>
      <c r="CG580">
        <v>0</v>
      </c>
      <c r="CM580">
        <v>0</v>
      </c>
      <c r="CN580" t="s">
        <v>653</v>
      </c>
      <c r="CO580">
        <v>0</v>
      </c>
      <c r="CP580">
        <f>(P580+Q580+S580+R580)</f>
        <v>171.74</v>
      </c>
      <c r="CQ580">
        <f>SUMIF(SmtRes!AQ808:'SmtRes'!AQ810,"=1",SmtRes!AA808:'SmtRes'!AA810)</f>
        <v>188.92</v>
      </c>
      <c r="CR580">
        <f>SUMIF(SmtRes!AQ808:'SmtRes'!AQ810,"=1",SmtRes!AB808:'SmtRes'!AB810)</f>
        <v>0</v>
      </c>
      <c r="CS580">
        <f>SUMIF(SmtRes!AQ808:'SmtRes'!AQ810,"=1",SmtRes!AC808:'SmtRes'!AC810)</f>
        <v>0</v>
      </c>
      <c r="CT580">
        <f>SUMIF(SmtRes!AQ808:'SmtRes'!AQ810,"=1",SmtRes!AD808:'SmtRes'!AD810)</f>
        <v>555.79999999999995</v>
      </c>
      <c r="CU580">
        <f>AG580</f>
        <v>0</v>
      </c>
      <c r="CV580">
        <f>SUMIF(SmtRes!AQ808:'SmtRes'!AQ810,"=1",SmtRes!BU808:'SmtRes'!BU810)</f>
        <v>0.309</v>
      </c>
      <c r="CW580">
        <f>SUMIF(SmtRes!AQ808:'SmtRes'!AQ810,"=1",SmtRes!BV808:'SmtRes'!BV810)</f>
        <v>0</v>
      </c>
      <c r="CX580">
        <f>AJ580</f>
        <v>0</v>
      </c>
      <c r="CY580">
        <f>(((S580+R580)*AT580)/100)</f>
        <v>166.58780000000002</v>
      </c>
      <c r="CZ580">
        <f>(((S580+R580)*AU580)/100)</f>
        <v>87.587400000000002</v>
      </c>
      <c r="DB580">
        <v>14</v>
      </c>
      <c r="DC580" t="s">
        <v>3</v>
      </c>
      <c r="DD580" t="s">
        <v>135</v>
      </c>
      <c r="DE580" t="s">
        <v>321</v>
      </c>
      <c r="DF580" t="s">
        <v>321</v>
      </c>
      <c r="DG580" t="s">
        <v>321</v>
      </c>
      <c r="DH580" t="s">
        <v>3</v>
      </c>
      <c r="DI580" t="s">
        <v>321</v>
      </c>
      <c r="DJ580" t="s">
        <v>321</v>
      </c>
      <c r="DK580" t="s">
        <v>3</v>
      </c>
      <c r="DL580" t="s">
        <v>3</v>
      </c>
      <c r="DM580" t="s">
        <v>3</v>
      </c>
      <c r="DN580">
        <v>0</v>
      </c>
      <c r="DO580">
        <v>0</v>
      </c>
      <c r="DP580">
        <v>1</v>
      </c>
      <c r="DQ580">
        <v>1</v>
      </c>
      <c r="DU580">
        <v>1013</v>
      </c>
      <c r="DV580" t="s">
        <v>32</v>
      </c>
      <c r="DW580" t="s">
        <v>32</v>
      </c>
      <c r="DX580">
        <v>1</v>
      </c>
      <c r="DZ580" t="s">
        <v>3</v>
      </c>
      <c r="EA580" t="s">
        <v>3</v>
      </c>
      <c r="EB580" t="s">
        <v>3</v>
      </c>
      <c r="EC580" t="s">
        <v>3</v>
      </c>
      <c r="EE580">
        <v>416979905</v>
      </c>
      <c r="EF580">
        <v>3</v>
      </c>
      <c r="EG580" t="s">
        <v>322</v>
      </c>
      <c r="EH580">
        <v>0</v>
      </c>
      <c r="EI580" t="s">
        <v>3</v>
      </c>
      <c r="EJ580">
        <v>2</v>
      </c>
      <c r="EK580">
        <v>108001</v>
      </c>
      <c r="EL580" t="s">
        <v>513</v>
      </c>
      <c r="EM580" t="s">
        <v>514</v>
      </c>
      <c r="EO580" t="s">
        <v>656</v>
      </c>
      <c r="EQ580">
        <v>1536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1.03</v>
      </c>
      <c r="EX580">
        <v>0</v>
      </c>
      <c r="EY580">
        <v>0</v>
      </c>
      <c r="FQ580">
        <v>0</v>
      </c>
      <c r="FR580">
        <v>0</v>
      </c>
      <c r="FS580">
        <v>0</v>
      </c>
      <c r="FX580">
        <v>97</v>
      </c>
      <c r="FY580">
        <v>51</v>
      </c>
      <c r="GA580" t="s">
        <v>3</v>
      </c>
      <c r="GD580">
        <v>1</v>
      </c>
      <c r="GF580">
        <v>-190949402</v>
      </c>
      <c r="GG580">
        <v>2</v>
      </c>
      <c r="GH580">
        <v>1</v>
      </c>
      <c r="GI580">
        <v>-2</v>
      </c>
      <c r="GJ580">
        <v>0</v>
      </c>
      <c r="GK580">
        <v>0</v>
      </c>
      <c r="GL580">
        <f t="shared" si="347"/>
        <v>0</v>
      </c>
      <c r="GM580">
        <f t="shared" si="348"/>
        <v>425.92</v>
      </c>
      <c r="GN580">
        <f t="shared" si="349"/>
        <v>0</v>
      </c>
      <c r="GO580">
        <f t="shared" si="350"/>
        <v>425.92</v>
      </c>
      <c r="GP580">
        <f t="shared" si="351"/>
        <v>0</v>
      </c>
      <c r="GR580">
        <v>0</v>
      </c>
      <c r="GS580">
        <v>0</v>
      </c>
      <c r="GT580">
        <v>0</v>
      </c>
      <c r="GU580" t="s">
        <v>3</v>
      </c>
      <c r="GV580">
        <f t="shared" si="352"/>
        <v>0</v>
      </c>
      <c r="GW580">
        <v>1</v>
      </c>
      <c r="GX580">
        <f t="shared" si="353"/>
        <v>0</v>
      </c>
      <c r="HA580">
        <v>0</v>
      </c>
      <c r="HB580">
        <v>0</v>
      </c>
      <c r="HC580">
        <f>GV580*GW580</f>
        <v>0</v>
      </c>
      <c r="HE580" t="s">
        <v>3</v>
      </c>
      <c r="HF580" t="s">
        <v>3</v>
      </c>
      <c r="HM580" t="s">
        <v>3</v>
      </c>
      <c r="HN580" t="s">
        <v>515</v>
      </c>
      <c r="HO580" t="s">
        <v>516</v>
      </c>
      <c r="HP580" t="s">
        <v>513</v>
      </c>
      <c r="HQ580" t="s">
        <v>513</v>
      </c>
      <c r="HS580">
        <v>0</v>
      </c>
      <c r="IK580">
        <v>0</v>
      </c>
    </row>
    <row r="581" spans="1:245" x14ac:dyDescent="0.2">
      <c r="A581">
        <v>18</v>
      </c>
      <c r="B581">
        <v>1</v>
      </c>
      <c r="C581">
        <v>810</v>
      </c>
      <c r="E581" t="s">
        <v>3</v>
      </c>
      <c r="F581" t="s">
        <v>633</v>
      </c>
      <c r="G581" t="s">
        <v>634</v>
      </c>
      <c r="H581" t="s">
        <v>635</v>
      </c>
      <c r="I581">
        <f>J581</f>
        <v>2</v>
      </c>
      <c r="J581">
        <v>2</v>
      </c>
      <c r="K581">
        <v>2</v>
      </c>
      <c r="O581">
        <f>ROUND(P581,2)</f>
        <v>11.45</v>
      </c>
      <c r="P581">
        <f>ROUND(ROUND(ROUND(SUMIF(SmtRes!AQ808:'SmtRes'!AQ810,"=1",SmtRes!CU808:'SmtRes'!CU810),2),2)*I581/100,2)</f>
        <v>11.45</v>
      </c>
      <c r="Q581">
        <f>ROUND(CR581*I581,2)</f>
        <v>0</v>
      </c>
      <c r="R581">
        <f>ROUND(CS581*I581,2)</f>
        <v>0</v>
      </c>
      <c r="S581">
        <f>ROUND(CT581*I581,2)</f>
        <v>0</v>
      </c>
      <c r="T581">
        <f t="shared" si="340"/>
        <v>0</v>
      </c>
      <c r="U581">
        <f>ROUND(CV581*I581,7)</f>
        <v>0</v>
      </c>
      <c r="V581">
        <f>ROUND(CW581*I581,7)</f>
        <v>0</v>
      </c>
      <c r="W581">
        <f t="shared" si="341"/>
        <v>0</v>
      </c>
      <c r="X581">
        <f t="shared" si="342"/>
        <v>0</v>
      </c>
      <c r="Y581">
        <f t="shared" si="343"/>
        <v>0</v>
      </c>
      <c r="AA581">
        <v>-1</v>
      </c>
      <c r="AB581">
        <f t="shared" si="344"/>
        <v>0</v>
      </c>
      <c r="AC581">
        <f>ROUND((ES581),6)</f>
        <v>0</v>
      </c>
      <c r="AD581">
        <f>ROUND((((ET581)-(EU581))+AE581),6)</f>
        <v>0</v>
      </c>
      <c r="AE581">
        <f>ROUND((EU581),6)</f>
        <v>0</v>
      </c>
      <c r="AF581">
        <f>ROUND((EV581),6)</f>
        <v>0</v>
      </c>
      <c r="AG581">
        <f t="shared" si="345"/>
        <v>0</v>
      </c>
      <c r="AH581">
        <f>(EW581)</f>
        <v>0</v>
      </c>
      <c r="AI581">
        <f>(EX581)</f>
        <v>0</v>
      </c>
      <c r="AJ581">
        <f t="shared" si="346"/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97</v>
      </c>
      <c r="AU581">
        <v>51</v>
      </c>
      <c r="AV581">
        <v>1</v>
      </c>
      <c r="AW581">
        <v>1</v>
      </c>
      <c r="AZ581">
        <v>1</v>
      </c>
      <c r="BA581">
        <v>1</v>
      </c>
      <c r="BB581">
        <v>1</v>
      </c>
      <c r="BC581">
        <v>1</v>
      </c>
      <c r="BD581" t="s">
        <v>3</v>
      </c>
      <c r="BE581" t="s">
        <v>3</v>
      </c>
      <c r="BF581" t="s">
        <v>3</v>
      </c>
      <c r="BG581" t="s">
        <v>3</v>
      </c>
      <c r="BH581">
        <v>3</v>
      </c>
      <c r="BI581">
        <v>2</v>
      </c>
      <c r="BJ581" t="s">
        <v>3</v>
      </c>
      <c r="BM581">
        <v>108001</v>
      </c>
      <c r="BN581">
        <v>0</v>
      </c>
      <c r="BO581" t="s">
        <v>3</v>
      </c>
      <c r="BP581">
        <v>0</v>
      </c>
      <c r="BQ581">
        <v>3</v>
      </c>
      <c r="BR581">
        <v>0</v>
      </c>
      <c r="BS581">
        <v>1</v>
      </c>
      <c r="BT581">
        <v>1</v>
      </c>
      <c r="BU581">
        <v>1</v>
      </c>
      <c r="BV581">
        <v>1</v>
      </c>
      <c r="BW581">
        <v>1</v>
      </c>
      <c r="BX581">
        <v>1</v>
      </c>
      <c r="BY581" t="s">
        <v>3</v>
      </c>
      <c r="BZ581">
        <v>97</v>
      </c>
      <c r="CA581">
        <v>51</v>
      </c>
      <c r="CB581" t="s">
        <v>3</v>
      </c>
      <c r="CE581">
        <v>0</v>
      </c>
      <c r="CF581">
        <v>0</v>
      </c>
      <c r="CG581">
        <v>0</v>
      </c>
      <c r="CM581">
        <v>0</v>
      </c>
      <c r="CN581" t="s">
        <v>3</v>
      </c>
      <c r="CO581">
        <v>0</v>
      </c>
      <c r="CP581">
        <f>0</f>
        <v>0</v>
      </c>
      <c r="CQ581">
        <f>0</f>
        <v>0</v>
      </c>
      <c r="CR581">
        <f>0</f>
        <v>0</v>
      </c>
      <c r="CS581">
        <f>0</f>
        <v>0</v>
      </c>
      <c r="CT581">
        <f>0</f>
        <v>0</v>
      </c>
      <c r="CU581">
        <f>0</f>
        <v>0</v>
      </c>
      <c r="CV581">
        <f>0</f>
        <v>0</v>
      </c>
      <c r="CW581">
        <f>0</f>
        <v>0</v>
      </c>
      <c r="CX581">
        <f>0</f>
        <v>0</v>
      </c>
      <c r="CY581">
        <f>0</f>
        <v>0</v>
      </c>
      <c r="CZ581">
        <f>0</f>
        <v>0</v>
      </c>
      <c r="DC581" t="s">
        <v>3</v>
      </c>
      <c r="DD581" t="s">
        <v>3</v>
      </c>
      <c r="DE581" t="s">
        <v>3</v>
      </c>
      <c r="DF581" t="s">
        <v>3</v>
      </c>
      <c r="DG581" t="s">
        <v>3</v>
      </c>
      <c r="DH581" t="s">
        <v>3</v>
      </c>
      <c r="DI581" t="s">
        <v>3</v>
      </c>
      <c r="DJ581" t="s">
        <v>3</v>
      </c>
      <c r="DK581" t="s">
        <v>3</v>
      </c>
      <c r="DL581" t="s">
        <v>3</v>
      </c>
      <c r="DM581" t="s">
        <v>3</v>
      </c>
      <c r="DN581">
        <v>0</v>
      </c>
      <c r="DO581">
        <v>0</v>
      </c>
      <c r="DP581">
        <v>1</v>
      </c>
      <c r="DQ581">
        <v>1</v>
      </c>
      <c r="DU581">
        <v>1013</v>
      </c>
      <c r="DV581" t="s">
        <v>635</v>
      </c>
      <c r="DW581" t="s">
        <v>635</v>
      </c>
      <c r="DX581">
        <v>1</v>
      </c>
      <c r="DZ581" t="s">
        <v>3</v>
      </c>
      <c r="EA581" t="s">
        <v>3</v>
      </c>
      <c r="EB581" t="s">
        <v>3</v>
      </c>
      <c r="EC581" t="s">
        <v>3</v>
      </c>
      <c r="EE581">
        <v>416979905</v>
      </c>
      <c r="EF581">
        <v>3</v>
      </c>
      <c r="EG581" t="s">
        <v>322</v>
      </c>
      <c r="EH581">
        <v>0</v>
      </c>
      <c r="EI581" t="s">
        <v>3</v>
      </c>
      <c r="EJ581">
        <v>2</v>
      </c>
      <c r="EK581">
        <v>108001</v>
      </c>
      <c r="EL581" t="s">
        <v>513</v>
      </c>
      <c r="EM581" t="s">
        <v>514</v>
      </c>
      <c r="EO581" t="s">
        <v>3</v>
      </c>
      <c r="EQ581">
        <v>1536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FQ581">
        <v>0</v>
      </c>
      <c r="FR581">
        <v>0</v>
      </c>
      <c r="FS581">
        <v>0</v>
      </c>
      <c r="FX581">
        <v>97</v>
      </c>
      <c r="FY581">
        <v>51</v>
      </c>
      <c r="GA581" t="s">
        <v>3</v>
      </c>
      <c r="GD581">
        <v>1</v>
      </c>
      <c r="GF581">
        <v>274903907</v>
      </c>
      <c r="GG581">
        <v>2</v>
      </c>
      <c r="GH581">
        <v>1</v>
      </c>
      <c r="GI581">
        <v>-2</v>
      </c>
      <c r="GJ581">
        <v>0</v>
      </c>
      <c r="GK581">
        <v>0</v>
      </c>
      <c r="GL581">
        <f t="shared" si="347"/>
        <v>0</v>
      </c>
      <c r="GM581">
        <f t="shared" si="348"/>
        <v>11.45</v>
      </c>
      <c r="GN581">
        <f t="shared" si="349"/>
        <v>0</v>
      </c>
      <c r="GO581">
        <f t="shared" si="350"/>
        <v>11.45</v>
      </c>
      <c r="GP581">
        <f t="shared" si="351"/>
        <v>0</v>
      </c>
      <c r="GR581">
        <v>0</v>
      </c>
      <c r="GS581">
        <v>0</v>
      </c>
      <c r="GT581">
        <v>0</v>
      </c>
      <c r="GU581" t="s">
        <v>3</v>
      </c>
      <c r="GV581">
        <f t="shared" si="352"/>
        <v>0</v>
      </c>
      <c r="GW581">
        <v>1</v>
      </c>
      <c r="GX581">
        <f t="shared" si="353"/>
        <v>0</v>
      </c>
      <c r="HA581">
        <v>0</v>
      </c>
      <c r="HB581">
        <v>0</v>
      </c>
      <c r="HC581">
        <f>0</f>
        <v>0</v>
      </c>
      <c r="HE581" t="s">
        <v>3</v>
      </c>
      <c r="HF581" t="s">
        <v>3</v>
      </c>
      <c r="HM581" t="s">
        <v>3</v>
      </c>
      <c r="HN581" t="s">
        <v>515</v>
      </c>
      <c r="HO581" t="s">
        <v>516</v>
      </c>
      <c r="HP581" t="s">
        <v>513</v>
      </c>
      <c r="HQ581" t="s">
        <v>513</v>
      </c>
      <c r="HS581">
        <v>0</v>
      </c>
      <c r="IK581">
        <v>0</v>
      </c>
    </row>
    <row r="582" spans="1:245" x14ac:dyDescent="0.2">
      <c r="A582">
        <v>17</v>
      </c>
      <c r="B582">
        <v>1</v>
      </c>
      <c r="C582">
        <f>ROW(SmtRes!A813)</f>
        <v>813</v>
      </c>
      <c r="D582">
        <f>ROW(EtalonRes!A824)</f>
        <v>824</v>
      </c>
      <c r="E582" t="s">
        <v>3</v>
      </c>
      <c r="F582" t="s">
        <v>718</v>
      </c>
      <c r="G582" t="s">
        <v>721</v>
      </c>
      <c r="H582" t="s">
        <v>32</v>
      </c>
      <c r="I582">
        <v>1</v>
      </c>
      <c r="J582">
        <v>0</v>
      </c>
      <c r="K582">
        <v>1</v>
      </c>
      <c r="O582">
        <f>ROUND(CP582,2)</f>
        <v>572.47</v>
      </c>
      <c r="P582">
        <f>SUMIF(SmtRes!AQ811:'SmtRes'!AQ813,"=1",SmtRes!DF811:'SmtRes'!DF813)</f>
        <v>0</v>
      </c>
      <c r="Q582">
        <f>SUMIF(SmtRes!AQ811:'SmtRes'!AQ813,"=1",SmtRes!DG811:'SmtRes'!DG813)</f>
        <v>0</v>
      </c>
      <c r="R582">
        <f>SUMIF(SmtRes!AQ811:'SmtRes'!AQ813,"=1",SmtRes!DH811:'SmtRes'!DH813)</f>
        <v>0</v>
      </c>
      <c r="S582">
        <f>SUMIF(SmtRes!AQ811:'SmtRes'!AQ813,"=1",SmtRes!DI811:'SmtRes'!DI813)</f>
        <v>572.47</v>
      </c>
      <c r="T582">
        <f t="shared" si="340"/>
        <v>0</v>
      </c>
      <c r="U582">
        <f>SUMIF(SmtRes!AQ811:'SmtRes'!AQ813,"=1",SmtRes!CV811:'SmtRes'!CV813)</f>
        <v>1.03</v>
      </c>
      <c r="V582">
        <f>SUMIF(SmtRes!AQ811:'SmtRes'!AQ813,"=1",SmtRes!CW811:'SmtRes'!CW813)</f>
        <v>0</v>
      </c>
      <c r="W582">
        <f t="shared" si="341"/>
        <v>0</v>
      </c>
      <c r="X582">
        <f t="shared" si="342"/>
        <v>555.29999999999995</v>
      </c>
      <c r="Y582">
        <f t="shared" si="343"/>
        <v>291.95999999999998</v>
      </c>
      <c r="AA582">
        <v>-1</v>
      </c>
      <c r="AB582">
        <f t="shared" si="344"/>
        <v>572.47400000000005</v>
      </c>
      <c r="AC582">
        <f>ROUND((0),6)</f>
        <v>0</v>
      </c>
      <c r="AD582">
        <f>ROUND((((0)-(0))+AE582),6)</f>
        <v>0</v>
      </c>
      <c r="AE582">
        <f>ROUND((0),6)</f>
        <v>0</v>
      </c>
      <c r="AF582">
        <f>ROUND((SUM(SmtRes!BT811:'SmtRes'!BT813)),6)</f>
        <v>572.47400000000005</v>
      </c>
      <c r="AG582">
        <f t="shared" si="345"/>
        <v>0</v>
      </c>
      <c r="AH582">
        <f>(SUM(SmtRes!BU811:'SmtRes'!BU813))</f>
        <v>1.03</v>
      </c>
      <c r="AI582">
        <f>(0)</f>
        <v>0</v>
      </c>
      <c r="AJ582">
        <f t="shared" si="346"/>
        <v>0</v>
      </c>
      <c r="AK582">
        <v>575.97259999999994</v>
      </c>
      <c r="AL582">
        <v>3.4986000000000002</v>
      </c>
      <c r="AM582">
        <v>0</v>
      </c>
      <c r="AN582">
        <v>0</v>
      </c>
      <c r="AO582">
        <v>572.47399999999993</v>
      </c>
      <c r="AP582">
        <v>0</v>
      </c>
      <c r="AQ582">
        <v>1.03</v>
      </c>
      <c r="AR582">
        <v>0</v>
      </c>
      <c r="AS582">
        <v>0</v>
      </c>
      <c r="AT582">
        <v>97</v>
      </c>
      <c r="AU582">
        <v>51</v>
      </c>
      <c r="AV582">
        <v>1</v>
      </c>
      <c r="AW582">
        <v>1</v>
      </c>
      <c r="AZ582">
        <v>1</v>
      </c>
      <c r="BA582">
        <v>1</v>
      </c>
      <c r="BB582">
        <v>1</v>
      </c>
      <c r="BC582">
        <v>1</v>
      </c>
      <c r="BD582" t="s">
        <v>3</v>
      </c>
      <c r="BE582" t="s">
        <v>3</v>
      </c>
      <c r="BF582" t="s">
        <v>3</v>
      </c>
      <c r="BG582" t="s">
        <v>3</v>
      </c>
      <c r="BH582">
        <v>0</v>
      </c>
      <c r="BI582">
        <v>2</v>
      </c>
      <c r="BJ582" t="s">
        <v>720</v>
      </c>
      <c r="BM582">
        <v>108001</v>
      </c>
      <c r="BN582">
        <v>0</v>
      </c>
      <c r="BO582" t="s">
        <v>3</v>
      </c>
      <c r="BP582">
        <v>0</v>
      </c>
      <c r="BQ582">
        <v>3</v>
      </c>
      <c r="BR582">
        <v>0</v>
      </c>
      <c r="BS582">
        <v>1</v>
      </c>
      <c r="BT582">
        <v>1</v>
      </c>
      <c r="BU582">
        <v>1</v>
      </c>
      <c r="BV582">
        <v>1</v>
      </c>
      <c r="BW582">
        <v>1</v>
      </c>
      <c r="BX582">
        <v>1</v>
      </c>
      <c r="BY582" t="s">
        <v>3</v>
      </c>
      <c r="BZ582">
        <v>97</v>
      </c>
      <c r="CA582">
        <v>51</v>
      </c>
      <c r="CB582" t="s">
        <v>3</v>
      </c>
      <c r="CE582">
        <v>0</v>
      </c>
      <c r="CF582">
        <v>0</v>
      </c>
      <c r="CG582">
        <v>0</v>
      </c>
      <c r="CM582">
        <v>0</v>
      </c>
      <c r="CN582" t="s">
        <v>3</v>
      </c>
      <c r="CO582">
        <v>0</v>
      </c>
      <c r="CP582">
        <f>(P582+Q582+S582+R582)</f>
        <v>572.47</v>
      </c>
      <c r="CQ582">
        <f>SUMIF(SmtRes!AQ811:'SmtRes'!AQ813,"=1",SmtRes!AA811:'SmtRes'!AA813)</f>
        <v>188.92</v>
      </c>
      <c r="CR582">
        <f>SUMIF(SmtRes!AQ811:'SmtRes'!AQ813,"=1",SmtRes!AB811:'SmtRes'!AB813)</f>
        <v>0</v>
      </c>
      <c r="CS582">
        <f>SUMIF(SmtRes!AQ811:'SmtRes'!AQ813,"=1",SmtRes!AC811:'SmtRes'!AC813)</f>
        <v>0</v>
      </c>
      <c r="CT582">
        <f>SUMIF(SmtRes!AQ811:'SmtRes'!AQ813,"=1",SmtRes!AD811:'SmtRes'!AD813)</f>
        <v>555.79999999999995</v>
      </c>
      <c r="CU582">
        <f>AG582</f>
        <v>0</v>
      </c>
      <c r="CV582">
        <f>SUMIF(SmtRes!AQ811:'SmtRes'!AQ813,"=1",SmtRes!BU811:'SmtRes'!BU813)</f>
        <v>1.03</v>
      </c>
      <c r="CW582">
        <f>SUMIF(SmtRes!AQ811:'SmtRes'!AQ813,"=1",SmtRes!BV811:'SmtRes'!BV813)</f>
        <v>0</v>
      </c>
      <c r="CX582">
        <f>AJ582</f>
        <v>0</v>
      </c>
      <c r="CY582">
        <f>(((S582+R582)*AT582)/100)</f>
        <v>555.29590000000007</v>
      </c>
      <c r="CZ582">
        <f>(((S582+R582)*AU582)/100)</f>
        <v>291.9597</v>
      </c>
      <c r="DC582" t="s">
        <v>3</v>
      </c>
      <c r="DD582" t="s">
        <v>135</v>
      </c>
      <c r="DE582" t="s">
        <v>3</v>
      </c>
      <c r="DF582" t="s">
        <v>3</v>
      </c>
      <c r="DG582" t="s">
        <v>3</v>
      </c>
      <c r="DH582" t="s">
        <v>3</v>
      </c>
      <c r="DI582" t="s">
        <v>3</v>
      </c>
      <c r="DJ582" t="s">
        <v>3</v>
      </c>
      <c r="DK582" t="s">
        <v>3</v>
      </c>
      <c r="DL582" t="s">
        <v>3</v>
      </c>
      <c r="DM582" t="s">
        <v>3</v>
      </c>
      <c r="DN582">
        <v>0</v>
      </c>
      <c r="DO582">
        <v>0</v>
      </c>
      <c r="DP582">
        <v>1</v>
      </c>
      <c r="DQ582">
        <v>1</v>
      </c>
      <c r="DU582">
        <v>1013</v>
      </c>
      <c r="DV582" t="s">
        <v>32</v>
      </c>
      <c r="DW582" t="s">
        <v>32</v>
      </c>
      <c r="DX582">
        <v>1</v>
      </c>
      <c r="DZ582" t="s">
        <v>3</v>
      </c>
      <c r="EA582" t="s">
        <v>3</v>
      </c>
      <c r="EB582" t="s">
        <v>3</v>
      </c>
      <c r="EC582" t="s">
        <v>3</v>
      </c>
      <c r="EE582">
        <v>416979905</v>
      </c>
      <c r="EF582">
        <v>3</v>
      </c>
      <c r="EG582" t="s">
        <v>322</v>
      </c>
      <c r="EH582">
        <v>0</v>
      </c>
      <c r="EI582" t="s">
        <v>3</v>
      </c>
      <c r="EJ582">
        <v>2</v>
      </c>
      <c r="EK582">
        <v>108001</v>
      </c>
      <c r="EL582" t="s">
        <v>513</v>
      </c>
      <c r="EM582" t="s">
        <v>514</v>
      </c>
      <c r="EO582" t="s">
        <v>3</v>
      </c>
      <c r="EQ582">
        <v>1536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1.03</v>
      </c>
      <c r="EX582">
        <v>0</v>
      </c>
      <c r="EY582">
        <v>0</v>
      </c>
      <c r="FQ582">
        <v>0</v>
      </c>
      <c r="FR582">
        <v>0</v>
      </c>
      <c r="FS582">
        <v>0</v>
      </c>
      <c r="FX582">
        <v>97</v>
      </c>
      <c r="FY582">
        <v>51</v>
      </c>
      <c r="GA582" t="s">
        <v>3</v>
      </c>
      <c r="GD582">
        <v>1</v>
      </c>
      <c r="GF582">
        <v>-844251720</v>
      </c>
      <c r="GG582">
        <v>2</v>
      </c>
      <c r="GH582">
        <v>1</v>
      </c>
      <c r="GI582">
        <v>-2</v>
      </c>
      <c r="GJ582">
        <v>0</v>
      </c>
      <c r="GK582">
        <v>0</v>
      </c>
      <c r="GL582">
        <f t="shared" si="347"/>
        <v>0</v>
      </c>
      <c r="GM582">
        <f t="shared" si="348"/>
        <v>1419.73</v>
      </c>
      <c r="GN582">
        <f t="shared" si="349"/>
        <v>0</v>
      </c>
      <c r="GO582">
        <f t="shared" si="350"/>
        <v>1419.73</v>
      </c>
      <c r="GP582">
        <f t="shared" si="351"/>
        <v>0</v>
      </c>
      <c r="GR582">
        <v>0</v>
      </c>
      <c r="GS582">
        <v>0</v>
      </c>
      <c r="GT582">
        <v>0</v>
      </c>
      <c r="GU582" t="s">
        <v>3</v>
      </c>
      <c r="GV582">
        <f t="shared" si="352"/>
        <v>0</v>
      </c>
      <c r="GW582">
        <v>1</v>
      </c>
      <c r="GX582">
        <f t="shared" si="353"/>
        <v>0</v>
      </c>
      <c r="HA582">
        <v>0</v>
      </c>
      <c r="HB582">
        <v>0</v>
      </c>
      <c r="HC582">
        <f>GV582*GW582</f>
        <v>0</v>
      </c>
      <c r="HE582" t="s">
        <v>3</v>
      </c>
      <c r="HF582" t="s">
        <v>3</v>
      </c>
      <c r="HM582" t="s">
        <v>3</v>
      </c>
      <c r="HN582" t="s">
        <v>515</v>
      </c>
      <c r="HO582" t="s">
        <v>516</v>
      </c>
      <c r="HP582" t="s">
        <v>513</v>
      </c>
      <c r="HQ582" t="s">
        <v>513</v>
      </c>
      <c r="HS582">
        <v>0</v>
      </c>
      <c r="IK582">
        <v>0</v>
      </c>
    </row>
    <row r="583" spans="1:245" x14ac:dyDescent="0.2">
      <c r="A583">
        <v>18</v>
      </c>
      <c r="B583">
        <v>1</v>
      </c>
      <c r="C583">
        <v>813</v>
      </c>
      <c r="E583" t="s">
        <v>3</v>
      </c>
      <c r="F583" t="s">
        <v>633</v>
      </c>
      <c r="G583" t="s">
        <v>634</v>
      </c>
      <c r="H583" t="s">
        <v>635</v>
      </c>
      <c r="I583">
        <f>J583</f>
        <v>2</v>
      </c>
      <c r="J583">
        <v>2</v>
      </c>
      <c r="K583">
        <v>2</v>
      </c>
      <c r="O583">
        <f>ROUND(P583,2)</f>
        <v>11.45</v>
      </c>
      <c r="P583">
        <f>ROUND(ROUND(ROUND(SUMIF(SmtRes!AQ811:'SmtRes'!AQ813,"=1",SmtRes!CU811:'SmtRes'!CU813),2),2)*I583/100,2)</f>
        <v>11.45</v>
      </c>
      <c r="Q583">
        <f>ROUND(CR583*I583,2)</f>
        <v>0</v>
      </c>
      <c r="R583">
        <f>ROUND(CS583*I583,2)</f>
        <v>0</v>
      </c>
      <c r="S583">
        <f>ROUND(CT583*I583,2)</f>
        <v>0</v>
      </c>
      <c r="T583">
        <f t="shared" si="340"/>
        <v>0</v>
      </c>
      <c r="U583">
        <f>ROUND(CV583*I583,7)</f>
        <v>0</v>
      </c>
      <c r="V583">
        <f>ROUND(CW583*I583,7)</f>
        <v>0</v>
      </c>
      <c r="W583">
        <f t="shared" si="341"/>
        <v>0</v>
      </c>
      <c r="X583">
        <f t="shared" si="342"/>
        <v>0</v>
      </c>
      <c r="Y583">
        <f t="shared" si="343"/>
        <v>0</v>
      </c>
      <c r="AA583">
        <v>-1</v>
      </c>
      <c r="AB583">
        <f t="shared" si="344"/>
        <v>0</v>
      </c>
      <c r="AC583">
        <f>ROUND((ES583),6)</f>
        <v>0</v>
      </c>
      <c r="AD583">
        <f>ROUND((((ET583)-(EU583))+AE583),6)</f>
        <v>0</v>
      </c>
      <c r="AE583">
        <f>ROUND((EU583),6)</f>
        <v>0</v>
      </c>
      <c r="AF583">
        <f>ROUND((EV583),6)</f>
        <v>0</v>
      </c>
      <c r="AG583">
        <f t="shared" si="345"/>
        <v>0</v>
      </c>
      <c r="AH583">
        <f>(EW583)</f>
        <v>0</v>
      </c>
      <c r="AI583">
        <f>(EX583)</f>
        <v>0</v>
      </c>
      <c r="AJ583">
        <f t="shared" si="346"/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97</v>
      </c>
      <c r="AU583">
        <v>51</v>
      </c>
      <c r="AV583">
        <v>1</v>
      </c>
      <c r="AW583">
        <v>1</v>
      </c>
      <c r="AZ583">
        <v>1</v>
      </c>
      <c r="BA583">
        <v>1</v>
      </c>
      <c r="BB583">
        <v>1</v>
      </c>
      <c r="BC583">
        <v>1</v>
      </c>
      <c r="BD583" t="s">
        <v>3</v>
      </c>
      <c r="BE583" t="s">
        <v>3</v>
      </c>
      <c r="BF583" t="s">
        <v>3</v>
      </c>
      <c r="BG583" t="s">
        <v>3</v>
      </c>
      <c r="BH583">
        <v>3</v>
      </c>
      <c r="BI583">
        <v>2</v>
      </c>
      <c r="BJ583" t="s">
        <v>3</v>
      </c>
      <c r="BM583">
        <v>108001</v>
      </c>
      <c r="BN583">
        <v>0</v>
      </c>
      <c r="BO583" t="s">
        <v>3</v>
      </c>
      <c r="BP583">
        <v>0</v>
      </c>
      <c r="BQ583">
        <v>3</v>
      </c>
      <c r="BR583">
        <v>0</v>
      </c>
      <c r="BS583">
        <v>1</v>
      </c>
      <c r="BT583">
        <v>1</v>
      </c>
      <c r="BU583">
        <v>1</v>
      </c>
      <c r="BV583">
        <v>1</v>
      </c>
      <c r="BW583">
        <v>1</v>
      </c>
      <c r="BX583">
        <v>1</v>
      </c>
      <c r="BY583" t="s">
        <v>3</v>
      </c>
      <c r="BZ583">
        <v>97</v>
      </c>
      <c r="CA583">
        <v>51</v>
      </c>
      <c r="CB583" t="s">
        <v>3</v>
      </c>
      <c r="CE583">
        <v>0</v>
      </c>
      <c r="CF583">
        <v>0</v>
      </c>
      <c r="CG583">
        <v>0</v>
      </c>
      <c r="CM583">
        <v>0</v>
      </c>
      <c r="CN583" t="s">
        <v>3</v>
      </c>
      <c r="CO583">
        <v>0</v>
      </c>
      <c r="CP583">
        <f>0</f>
        <v>0</v>
      </c>
      <c r="CQ583">
        <f>0</f>
        <v>0</v>
      </c>
      <c r="CR583">
        <f>0</f>
        <v>0</v>
      </c>
      <c r="CS583">
        <f>0</f>
        <v>0</v>
      </c>
      <c r="CT583">
        <f>0</f>
        <v>0</v>
      </c>
      <c r="CU583">
        <f>0</f>
        <v>0</v>
      </c>
      <c r="CV583">
        <f>0</f>
        <v>0</v>
      </c>
      <c r="CW583">
        <f>0</f>
        <v>0</v>
      </c>
      <c r="CX583">
        <f>0</f>
        <v>0</v>
      </c>
      <c r="CY583">
        <f>0</f>
        <v>0</v>
      </c>
      <c r="CZ583">
        <f>0</f>
        <v>0</v>
      </c>
      <c r="DC583" t="s">
        <v>3</v>
      </c>
      <c r="DD583" t="s">
        <v>3</v>
      </c>
      <c r="DE583" t="s">
        <v>3</v>
      </c>
      <c r="DF583" t="s">
        <v>3</v>
      </c>
      <c r="DG583" t="s">
        <v>3</v>
      </c>
      <c r="DH583" t="s">
        <v>3</v>
      </c>
      <c r="DI583" t="s">
        <v>3</v>
      </c>
      <c r="DJ583" t="s">
        <v>3</v>
      </c>
      <c r="DK583" t="s">
        <v>3</v>
      </c>
      <c r="DL583" t="s">
        <v>3</v>
      </c>
      <c r="DM583" t="s">
        <v>3</v>
      </c>
      <c r="DN583">
        <v>0</v>
      </c>
      <c r="DO583">
        <v>0</v>
      </c>
      <c r="DP583">
        <v>1</v>
      </c>
      <c r="DQ583">
        <v>1</v>
      </c>
      <c r="DU583">
        <v>1013</v>
      </c>
      <c r="DV583" t="s">
        <v>635</v>
      </c>
      <c r="DW583" t="s">
        <v>635</v>
      </c>
      <c r="DX583">
        <v>1</v>
      </c>
      <c r="DZ583" t="s">
        <v>3</v>
      </c>
      <c r="EA583" t="s">
        <v>3</v>
      </c>
      <c r="EB583" t="s">
        <v>3</v>
      </c>
      <c r="EC583" t="s">
        <v>3</v>
      </c>
      <c r="EE583">
        <v>416979905</v>
      </c>
      <c r="EF583">
        <v>3</v>
      </c>
      <c r="EG583" t="s">
        <v>322</v>
      </c>
      <c r="EH583">
        <v>0</v>
      </c>
      <c r="EI583" t="s">
        <v>3</v>
      </c>
      <c r="EJ583">
        <v>2</v>
      </c>
      <c r="EK583">
        <v>108001</v>
      </c>
      <c r="EL583" t="s">
        <v>513</v>
      </c>
      <c r="EM583" t="s">
        <v>514</v>
      </c>
      <c r="EO583" t="s">
        <v>3</v>
      </c>
      <c r="EQ583">
        <v>1536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FQ583">
        <v>0</v>
      </c>
      <c r="FR583">
        <v>0</v>
      </c>
      <c r="FS583">
        <v>0</v>
      </c>
      <c r="FX583">
        <v>97</v>
      </c>
      <c r="FY583">
        <v>51</v>
      </c>
      <c r="GA583" t="s">
        <v>3</v>
      </c>
      <c r="GD583">
        <v>1</v>
      </c>
      <c r="GF583">
        <v>274903907</v>
      </c>
      <c r="GG583">
        <v>2</v>
      </c>
      <c r="GH583">
        <v>1</v>
      </c>
      <c r="GI583">
        <v>-2</v>
      </c>
      <c r="GJ583">
        <v>0</v>
      </c>
      <c r="GK583">
        <v>0</v>
      </c>
      <c r="GL583">
        <f t="shared" si="347"/>
        <v>0</v>
      </c>
      <c r="GM583">
        <f t="shared" si="348"/>
        <v>11.45</v>
      </c>
      <c r="GN583">
        <f t="shared" si="349"/>
        <v>0</v>
      </c>
      <c r="GO583">
        <f t="shared" si="350"/>
        <v>11.45</v>
      </c>
      <c r="GP583">
        <f t="shared" si="351"/>
        <v>0</v>
      </c>
      <c r="GR583">
        <v>0</v>
      </c>
      <c r="GS583">
        <v>0</v>
      </c>
      <c r="GT583">
        <v>0</v>
      </c>
      <c r="GU583" t="s">
        <v>3</v>
      </c>
      <c r="GV583">
        <f t="shared" si="352"/>
        <v>0</v>
      </c>
      <c r="GW583">
        <v>1</v>
      </c>
      <c r="GX583">
        <f t="shared" si="353"/>
        <v>0</v>
      </c>
      <c r="HA583">
        <v>0</v>
      </c>
      <c r="HB583">
        <v>0</v>
      </c>
      <c r="HC583">
        <f>0</f>
        <v>0</v>
      </c>
      <c r="HE583" t="s">
        <v>3</v>
      </c>
      <c r="HF583" t="s">
        <v>3</v>
      </c>
      <c r="HM583" t="s">
        <v>3</v>
      </c>
      <c r="HN583" t="s">
        <v>515</v>
      </c>
      <c r="HO583" t="s">
        <v>516</v>
      </c>
      <c r="HP583" t="s">
        <v>513</v>
      </c>
      <c r="HQ583" t="s">
        <v>513</v>
      </c>
      <c r="HS583">
        <v>0</v>
      </c>
      <c r="IK583">
        <v>0</v>
      </c>
    </row>
    <row r="584" spans="1:245" x14ac:dyDescent="0.2">
      <c r="A584">
        <v>17</v>
      </c>
      <c r="B584">
        <v>1</v>
      </c>
      <c r="C584">
        <f>ROW(SmtRes!A830)</f>
        <v>830</v>
      </c>
      <c r="D584">
        <f>ROW(EtalonRes!A841)</f>
        <v>841</v>
      </c>
      <c r="E584" t="s">
        <v>3</v>
      </c>
      <c r="F584" t="s">
        <v>722</v>
      </c>
      <c r="G584" t="s">
        <v>723</v>
      </c>
      <c r="H584" t="s">
        <v>168</v>
      </c>
      <c r="I584">
        <v>0</v>
      </c>
      <c r="J584">
        <v>0</v>
      </c>
      <c r="K584">
        <v>0</v>
      </c>
      <c r="O584">
        <f>ROUND(CP584,2)</f>
        <v>0</v>
      </c>
      <c r="P584">
        <f>SUMIF(SmtRes!AQ814:'SmtRes'!AQ830,"=1",SmtRes!DF814:'SmtRes'!DF830)</f>
        <v>0</v>
      </c>
      <c r="Q584">
        <f>SUMIF(SmtRes!AQ814:'SmtRes'!AQ830,"=1",SmtRes!DG814:'SmtRes'!DG830)</f>
        <v>0</v>
      </c>
      <c r="R584">
        <f>SUMIF(SmtRes!AQ814:'SmtRes'!AQ830,"=1",SmtRes!DH814:'SmtRes'!DH830)</f>
        <v>0</v>
      </c>
      <c r="S584">
        <f>SUMIF(SmtRes!AQ814:'SmtRes'!AQ830,"=1",SmtRes!DI814:'SmtRes'!DI830)</f>
        <v>0</v>
      </c>
      <c r="T584">
        <f t="shared" si="340"/>
        <v>0</v>
      </c>
      <c r="U584">
        <f>SUMIF(SmtRes!AQ814:'SmtRes'!AQ830,"=1",SmtRes!CV814:'SmtRes'!CV830)</f>
        <v>0</v>
      </c>
      <c r="V584">
        <f>SUMIF(SmtRes!AQ814:'SmtRes'!AQ830,"=1",SmtRes!CW814:'SmtRes'!CW830)</f>
        <v>0</v>
      </c>
      <c r="W584">
        <f t="shared" si="341"/>
        <v>0</v>
      </c>
      <c r="X584">
        <f t="shared" si="342"/>
        <v>0</v>
      </c>
      <c r="Y584">
        <f t="shared" si="343"/>
        <v>0</v>
      </c>
      <c r="AA584">
        <v>-1</v>
      </c>
      <c r="AB584">
        <f t="shared" si="344"/>
        <v>378991.83499300003</v>
      </c>
      <c r="AC584">
        <f>ROUND((SUM(SmtRes!BQ814:'SmtRes'!BQ830)),6)</f>
        <v>4525.408993</v>
      </c>
      <c r="AD584">
        <f>ROUND((((SUM(SmtRes!BR814:'SmtRes'!BR830))-(SUM(SmtRes!BS814:'SmtRes'!BS830)))+AE584),6)</f>
        <v>47953.976000000002</v>
      </c>
      <c r="AE584">
        <f>ROUND((SUM(SmtRes!BS814:'SmtRes'!BS830)),6)</f>
        <v>18731.248</v>
      </c>
      <c r="AF584">
        <f>ROUND((SUM(SmtRes!BT814:'SmtRes'!BT830)),6)</f>
        <v>326512.45</v>
      </c>
      <c r="AG584">
        <f t="shared" si="345"/>
        <v>0</v>
      </c>
      <c r="AH584">
        <f>(SUM(SmtRes!BU814:'SmtRes'!BU830))</f>
        <v>605</v>
      </c>
      <c r="AI584">
        <f>(SUM(SmtRes!BV814:'SmtRes'!BV830))</f>
        <v>30.2</v>
      </c>
      <c r="AJ584">
        <f t="shared" si="346"/>
        <v>0</v>
      </c>
      <c r="AK584">
        <v>397723.08299300005</v>
      </c>
      <c r="AL584">
        <v>4525.408993</v>
      </c>
      <c r="AM584">
        <v>47953.976000000002</v>
      </c>
      <c r="AN584">
        <v>18731.248</v>
      </c>
      <c r="AO584">
        <v>326512.45</v>
      </c>
      <c r="AP584">
        <v>0</v>
      </c>
      <c r="AQ584">
        <v>605</v>
      </c>
      <c r="AR584">
        <v>30.2</v>
      </c>
      <c r="AS584">
        <v>0</v>
      </c>
      <c r="AT584">
        <v>95</v>
      </c>
      <c r="AU584">
        <v>53</v>
      </c>
      <c r="AV584">
        <v>1</v>
      </c>
      <c r="AW584">
        <v>1</v>
      </c>
      <c r="AZ584">
        <v>1</v>
      </c>
      <c r="BA584">
        <v>1</v>
      </c>
      <c r="BB584">
        <v>1</v>
      </c>
      <c r="BC584">
        <v>1</v>
      </c>
      <c r="BD584" t="s">
        <v>3</v>
      </c>
      <c r="BE584" t="s">
        <v>3</v>
      </c>
      <c r="BF584" t="s">
        <v>3</v>
      </c>
      <c r="BG584" t="s">
        <v>3</v>
      </c>
      <c r="BH584">
        <v>0</v>
      </c>
      <c r="BI584">
        <v>2</v>
      </c>
      <c r="BJ584" t="s">
        <v>724</v>
      </c>
      <c r="BM584">
        <v>110004</v>
      </c>
      <c r="BN584">
        <v>0</v>
      </c>
      <c r="BO584" t="s">
        <v>3</v>
      </c>
      <c r="BP584">
        <v>0</v>
      </c>
      <c r="BQ584">
        <v>3</v>
      </c>
      <c r="BR584">
        <v>0</v>
      </c>
      <c r="BS584">
        <v>1</v>
      </c>
      <c r="BT584">
        <v>1</v>
      </c>
      <c r="BU584">
        <v>1</v>
      </c>
      <c r="BV584">
        <v>1</v>
      </c>
      <c r="BW584">
        <v>1</v>
      </c>
      <c r="BX584">
        <v>1</v>
      </c>
      <c r="BY584" t="s">
        <v>3</v>
      </c>
      <c r="BZ584">
        <v>95</v>
      </c>
      <c r="CA584">
        <v>53</v>
      </c>
      <c r="CB584" t="s">
        <v>3</v>
      </c>
      <c r="CE584">
        <v>0</v>
      </c>
      <c r="CF584">
        <v>0</v>
      </c>
      <c r="CG584">
        <v>0</v>
      </c>
      <c r="CM584">
        <v>0</v>
      </c>
      <c r="CN584" t="s">
        <v>3</v>
      </c>
      <c r="CO584">
        <v>0</v>
      </c>
      <c r="CP584">
        <f>(P584+Q584+S584+R584)</f>
        <v>0</v>
      </c>
      <c r="CQ584">
        <f>SUMIF(SmtRes!AQ814:'SmtRes'!AQ830,"=1",SmtRes!AA814:'SmtRes'!AA830)</f>
        <v>428643.38</v>
      </c>
      <c r="CR584">
        <f>SUMIF(SmtRes!AQ814:'SmtRes'!AQ830,"=1",SmtRes!AB814:'SmtRes'!AB830)</f>
        <v>1587.88</v>
      </c>
      <c r="CS584">
        <f>SUMIF(SmtRes!AQ814:'SmtRes'!AQ830,"=1",SmtRes!AC814:'SmtRes'!AC830)</f>
        <v>620.24</v>
      </c>
      <c r="CT584">
        <f>SUMIF(SmtRes!AQ814:'SmtRes'!AQ830,"=1",SmtRes!AD814:'SmtRes'!AD830)</f>
        <v>539.69000000000005</v>
      </c>
      <c r="CU584">
        <f>AG584</f>
        <v>0</v>
      </c>
      <c r="CV584">
        <f>SUMIF(SmtRes!AQ814:'SmtRes'!AQ830,"=1",SmtRes!BU814:'SmtRes'!BU830)</f>
        <v>605</v>
      </c>
      <c r="CW584">
        <f>SUMIF(SmtRes!AQ814:'SmtRes'!AQ830,"=1",SmtRes!BV814:'SmtRes'!BV830)</f>
        <v>30.2</v>
      </c>
      <c r="CX584">
        <f>AJ584</f>
        <v>0</v>
      </c>
      <c r="CY584">
        <f>(((S584+R584)*AT584)/100)</f>
        <v>0</v>
      </c>
      <c r="CZ584">
        <f>(((S584+R584)*AU584)/100)</f>
        <v>0</v>
      </c>
      <c r="DC584" t="s">
        <v>3</v>
      </c>
      <c r="DD584" t="s">
        <v>3</v>
      </c>
      <c r="DE584" t="s">
        <v>3</v>
      </c>
      <c r="DF584" t="s">
        <v>3</v>
      </c>
      <c r="DG584" t="s">
        <v>3</v>
      </c>
      <c r="DH584" t="s">
        <v>3</v>
      </c>
      <c r="DI584" t="s">
        <v>3</v>
      </c>
      <c r="DJ584" t="s">
        <v>3</v>
      </c>
      <c r="DK584" t="s">
        <v>3</v>
      </c>
      <c r="DL584" t="s">
        <v>3</v>
      </c>
      <c r="DM584" t="s">
        <v>3</v>
      </c>
      <c r="DN584">
        <v>0</v>
      </c>
      <c r="DO584">
        <v>0</v>
      </c>
      <c r="DP584">
        <v>1</v>
      </c>
      <c r="DQ584">
        <v>1</v>
      </c>
      <c r="DU584">
        <v>1013</v>
      </c>
      <c r="DV584" t="s">
        <v>168</v>
      </c>
      <c r="DW584" t="s">
        <v>168</v>
      </c>
      <c r="DX584">
        <v>1</v>
      </c>
      <c r="DZ584" t="s">
        <v>3</v>
      </c>
      <c r="EA584" t="s">
        <v>3</v>
      </c>
      <c r="EB584" t="s">
        <v>3</v>
      </c>
      <c r="EC584" t="s">
        <v>3</v>
      </c>
      <c r="EE584">
        <v>416979909</v>
      </c>
      <c r="EF584">
        <v>3</v>
      </c>
      <c r="EG584" t="s">
        <v>322</v>
      </c>
      <c r="EH584">
        <v>0</v>
      </c>
      <c r="EI584" t="s">
        <v>3</v>
      </c>
      <c r="EJ584">
        <v>2</v>
      </c>
      <c r="EK584">
        <v>110004</v>
      </c>
      <c r="EL584" t="s">
        <v>674</v>
      </c>
      <c r="EM584" t="s">
        <v>655</v>
      </c>
      <c r="EO584" t="s">
        <v>3</v>
      </c>
      <c r="EQ584">
        <v>1024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605</v>
      </c>
      <c r="EX584">
        <v>30.2</v>
      </c>
      <c r="EY584">
        <v>0</v>
      </c>
      <c r="FQ584">
        <v>0</v>
      </c>
      <c r="FR584">
        <v>0</v>
      </c>
      <c r="FS584">
        <v>0</v>
      </c>
      <c r="FX584">
        <v>95</v>
      </c>
      <c r="FY584">
        <v>53</v>
      </c>
      <c r="GA584" t="s">
        <v>3</v>
      </c>
      <c r="GD584">
        <v>1</v>
      </c>
      <c r="GF584">
        <v>1657543507</v>
      </c>
      <c r="GG584">
        <v>2</v>
      </c>
      <c r="GH584">
        <v>1</v>
      </c>
      <c r="GI584">
        <v>-2</v>
      </c>
      <c r="GJ584">
        <v>0</v>
      </c>
      <c r="GK584">
        <v>0</v>
      </c>
      <c r="GL584">
        <f t="shared" si="347"/>
        <v>0</v>
      </c>
      <c r="GM584">
        <f t="shared" si="348"/>
        <v>0</v>
      </c>
      <c r="GN584">
        <f t="shared" si="349"/>
        <v>0</v>
      </c>
      <c r="GO584">
        <f t="shared" si="350"/>
        <v>0</v>
      </c>
      <c r="GP584">
        <f t="shared" si="351"/>
        <v>0</v>
      </c>
      <c r="GR584">
        <v>0</v>
      </c>
      <c r="GS584">
        <v>0</v>
      </c>
      <c r="GT584">
        <v>0</v>
      </c>
      <c r="GU584" t="s">
        <v>3</v>
      </c>
      <c r="GV584">
        <f t="shared" si="352"/>
        <v>0</v>
      </c>
      <c r="GW584">
        <v>1</v>
      </c>
      <c r="GX584">
        <f t="shared" si="353"/>
        <v>0</v>
      </c>
      <c r="HA584">
        <v>0</v>
      </c>
      <c r="HB584">
        <v>0</v>
      </c>
      <c r="HC584">
        <f>GV584*GW584</f>
        <v>0</v>
      </c>
      <c r="HE584" t="s">
        <v>3</v>
      </c>
      <c r="HF584" t="s">
        <v>3</v>
      </c>
      <c r="HM584" t="s">
        <v>3</v>
      </c>
      <c r="HN584" t="s">
        <v>675</v>
      </c>
      <c r="HO584" t="s">
        <v>676</v>
      </c>
      <c r="HP584" t="s">
        <v>674</v>
      </c>
      <c r="HQ584" t="s">
        <v>674</v>
      </c>
      <c r="HS584">
        <v>0</v>
      </c>
      <c r="IK584">
        <v>0</v>
      </c>
    </row>
    <row r="585" spans="1:245" x14ac:dyDescent="0.2">
      <c r="A585">
        <v>18</v>
      </c>
      <c r="B585">
        <v>1</v>
      </c>
      <c r="C585">
        <v>829</v>
      </c>
      <c r="E585" t="s">
        <v>3</v>
      </c>
      <c r="F585" t="s">
        <v>633</v>
      </c>
      <c r="G585" t="s">
        <v>634</v>
      </c>
      <c r="H585" t="s">
        <v>635</v>
      </c>
      <c r="I585">
        <f>J585</f>
        <v>2</v>
      </c>
      <c r="J585">
        <v>2</v>
      </c>
      <c r="K585">
        <v>2</v>
      </c>
      <c r="O585">
        <f>ROUND(P585,2)</f>
        <v>0</v>
      </c>
      <c r="P585">
        <f>ROUND(ROUND(ROUND(SUMIF(SmtRes!AQ814:'SmtRes'!AQ830,"=1",SmtRes!CU814:'SmtRes'!CU830),2),2)*I585/100,2)</f>
        <v>0</v>
      </c>
      <c r="Q585">
        <f>ROUND(CR585*I585,2)</f>
        <v>0</v>
      </c>
      <c r="R585">
        <f>ROUND(CS585*I585,2)</f>
        <v>0</v>
      </c>
      <c r="S585">
        <f>ROUND(CT585*I585,2)</f>
        <v>0</v>
      </c>
      <c r="T585">
        <f t="shared" si="340"/>
        <v>0</v>
      </c>
      <c r="U585">
        <f>ROUND(CV585*I585,7)</f>
        <v>0</v>
      </c>
      <c r="V585">
        <f>ROUND(CW585*I585,7)</f>
        <v>0</v>
      </c>
      <c r="W585">
        <f t="shared" si="341"/>
        <v>0</v>
      </c>
      <c r="X585">
        <f t="shared" si="342"/>
        <v>0</v>
      </c>
      <c r="Y585">
        <f t="shared" si="343"/>
        <v>0</v>
      </c>
      <c r="AA585">
        <v>-1</v>
      </c>
      <c r="AB585">
        <f t="shared" si="344"/>
        <v>0</v>
      </c>
      <c r="AC585">
        <f>ROUND((ES585),6)</f>
        <v>0</v>
      </c>
      <c r="AD585">
        <f>ROUND((((ET585)-(EU585))+AE585),6)</f>
        <v>0</v>
      </c>
      <c r="AE585">
        <f>ROUND((EU585),6)</f>
        <v>0</v>
      </c>
      <c r="AF585">
        <f>ROUND((EV585),6)</f>
        <v>0</v>
      </c>
      <c r="AG585">
        <f t="shared" si="345"/>
        <v>0</v>
      </c>
      <c r="AH585">
        <f>(EW585)</f>
        <v>0</v>
      </c>
      <c r="AI585">
        <f>(EX585)</f>
        <v>0</v>
      </c>
      <c r="AJ585">
        <f t="shared" si="346"/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95</v>
      </c>
      <c r="AU585">
        <v>53</v>
      </c>
      <c r="AV585">
        <v>1</v>
      </c>
      <c r="AW585">
        <v>1</v>
      </c>
      <c r="AZ585">
        <v>1</v>
      </c>
      <c r="BA585">
        <v>1</v>
      </c>
      <c r="BB585">
        <v>1</v>
      </c>
      <c r="BC585">
        <v>1</v>
      </c>
      <c r="BD585" t="s">
        <v>3</v>
      </c>
      <c r="BE585" t="s">
        <v>3</v>
      </c>
      <c r="BF585" t="s">
        <v>3</v>
      </c>
      <c r="BG585" t="s">
        <v>3</v>
      </c>
      <c r="BH585">
        <v>3</v>
      </c>
      <c r="BI585">
        <v>2</v>
      </c>
      <c r="BJ585" t="s">
        <v>3</v>
      </c>
      <c r="BM585">
        <v>110004</v>
      </c>
      <c r="BN585">
        <v>0</v>
      </c>
      <c r="BO585" t="s">
        <v>3</v>
      </c>
      <c r="BP585">
        <v>0</v>
      </c>
      <c r="BQ585">
        <v>3</v>
      </c>
      <c r="BR585">
        <v>0</v>
      </c>
      <c r="BS585">
        <v>1</v>
      </c>
      <c r="BT585">
        <v>1</v>
      </c>
      <c r="BU585">
        <v>1</v>
      </c>
      <c r="BV585">
        <v>1</v>
      </c>
      <c r="BW585">
        <v>1</v>
      </c>
      <c r="BX585">
        <v>1</v>
      </c>
      <c r="BY585" t="s">
        <v>3</v>
      </c>
      <c r="BZ585">
        <v>95</v>
      </c>
      <c r="CA585">
        <v>53</v>
      </c>
      <c r="CB585" t="s">
        <v>3</v>
      </c>
      <c r="CE585">
        <v>0</v>
      </c>
      <c r="CF585">
        <v>0</v>
      </c>
      <c r="CG585">
        <v>0</v>
      </c>
      <c r="CM585">
        <v>0</v>
      </c>
      <c r="CN585" t="s">
        <v>3</v>
      </c>
      <c r="CO585">
        <v>0</v>
      </c>
      <c r="CP585">
        <f>0</f>
        <v>0</v>
      </c>
      <c r="CQ585">
        <f>0</f>
        <v>0</v>
      </c>
      <c r="CR585">
        <f>0</f>
        <v>0</v>
      </c>
      <c r="CS585">
        <f>0</f>
        <v>0</v>
      </c>
      <c r="CT585">
        <f>0</f>
        <v>0</v>
      </c>
      <c r="CU585">
        <f>0</f>
        <v>0</v>
      </c>
      <c r="CV585">
        <f>0</f>
        <v>0</v>
      </c>
      <c r="CW585">
        <f>0</f>
        <v>0</v>
      </c>
      <c r="CX585">
        <f>0</f>
        <v>0</v>
      </c>
      <c r="CY585">
        <f>0</f>
        <v>0</v>
      </c>
      <c r="CZ585">
        <f>0</f>
        <v>0</v>
      </c>
      <c r="DC585" t="s">
        <v>3</v>
      </c>
      <c r="DD585" t="s">
        <v>3</v>
      </c>
      <c r="DE585" t="s">
        <v>3</v>
      </c>
      <c r="DF585" t="s">
        <v>3</v>
      </c>
      <c r="DG585" t="s">
        <v>3</v>
      </c>
      <c r="DH585" t="s">
        <v>3</v>
      </c>
      <c r="DI585" t="s">
        <v>3</v>
      </c>
      <c r="DJ585" t="s">
        <v>3</v>
      </c>
      <c r="DK585" t="s">
        <v>3</v>
      </c>
      <c r="DL585" t="s">
        <v>3</v>
      </c>
      <c r="DM585" t="s">
        <v>3</v>
      </c>
      <c r="DN585">
        <v>0</v>
      </c>
      <c r="DO585">
        <v>0</v>
      </c>
      <c r="DP585">
        <v>1</v>
      </c>
      <c r="DQ585">
        <v>1</v>
      </c>
      <c r="DU585">
        <v>1013</v>
      </c>
      <c r="DV585" t="s">
        <v>635</v>
      </c>
      <c r="DW585" t="s">
        <v>635</v>
      </c>
      <c r="DX585">
        <v>1</v>
      </c>
      <c r="DZ585" t="s">
        <v>3</v>
      </c>
      <c r="EA585" t="s">
        <v>3</v>
      </c>
      <c r="EB585" t="s">
        <v>3</v>
      </c>
      <c r="EC585" t="s">
        <v>3</v>
      </c>
      <c r="EE585">
        <v>416979909</v>
      </c>
      <c r="EF585">
        <v>3</v>
      </c>
      <c r="EG585" t="s">
        <v>322</v>
      </c>
      <c r="EH585">
        <v>0</v>
      </c>
      <c r="EI585" t="s">
        <v>3</v>
      </c>
      <c r="EJ585">
        <v>2</v>
      </c>
      <c r="EK585">
        <v>110004</v>
      </c>
      <c r="EL585" t="s">
        <v>674</v>
      </c>
      <c r="EM585" t="s">
        <v>655</v>
      </c>
      <c r="EO585" t="s">
        <v>3</v>
      </c>
      <c r="EQ585">
        <v>1024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FQ585">
        <v>0</v>
      </c>
      <c r="FR585">
        <v>0</v>
      </c>
      <c r="FS585">
        <v>0</v>
      </c>
      <c r="FX585">
        <v>95</v>
      </c>
      <c r="FY585">
        <v>53</v>
      </c>
      <c r="GA585" t="s">
        <v>3</v>
      </c>
      <c r="GD585">
        <v>1</v>
      </c>
      <c r="GF585">
        <v>274903907</v>
      </c>
      <c r="GG585">
        <v>2</v>
      </c>
      <c r="GH585">
        <v>1</v>
      </c>
      <c r="GI585">
        <v>-2</v>
      </c>
      <c r="GJ585">
        <v>0</v>
      </c>
      <c r="GK585">
        <v>0</v>
      </c>
      <c r="GL585">
        <f t="shared" si="347"/>
        <v>0</v>
      </c>
      <c r="GM585">
        <f t="shared" si="348"/>
        <v>0</v>
      </c>
      <c r="GN585">
        <f t="shared" si="349"/>
        <v>0</v>
      </c>
      <c r="GO585">
        <f t="shared" si="350"/>
        <v>0</v>
      </c>
      <c r="GP585">
        <f t="shared" si="351"/>
        <v>0</v>
      </c>
      <c r="GR585">
        <v>0</v>
      </c>
      <c r="GS585">
        <v>0</v>
      </c>
      <c r="GT585">
        <v>0</v>
      </c>
      <c r="GU585" t="s">
        <v>3</v>
      </c>
      <c r="GV585">
        <f t="shared" si="352"/>
        <v>0</v>
      </c>
      <c r="GW585">
        <v>1</v>
      </c>
      <c r="GX585">
        <f t="shared" si="353"/>
        <v>0</v>
      </c>
      <c r="HA585">
        <v>0</v>
      </c>
      <c r="HB585">
        <v>0</v>
      </c>
      <c r="HC585">
        <f>0</f>
        <v>0</v>
      </c>
      <c r="HE585" t="s">
        <v>3</v>
      </c>
      <c r="HF585" t="s">
        <v>3</v>
      </c>
      <c r="HM585" t="s">
        <v>3</v>
      </c>
      <c r="HN585" t="s">
        <v>675</v>
      </c>
      <c r="HO585" t="s">
        <v>676</v>
      </c>
      <c r="HP585" t="s">
        <v>674</v>
      </c>
      <c r="HQ585" t="s">
        <v>674</v>
      </c>
      <c r="HS585">
        <v>0</v>
      </c>
      <c r="IK585">
        <v>0</v>
      </c>
    </row>
    <row r="586" spans="1:245" x14ac:dyDescent="0.2">
      <c r="A586">
        <v>18</v>
      </c>
      <c r="B586">
        <v>1</v>
      </c>
      <c r="C586">
        <v>830</v>
      </c>
      <c r="E586" t="s">
        <v>3</v>
      </c>
      <c r="F586" t="s">
        <v>725</v>
      </c>
      <c r="G586" t="s">
        <v>726</v>
      </c>
      <c r="H586" t="s">
        <v>83</v>
      </c>
      <c r="I586">
        <f>I584*J586</f>
        <v>0</v>
      </c>
      <c r="J586">
        <v>1.4</v>
      </c>
      <c r="K586">
        <v>1.4</v>
      </c>
      <c r="O586">
        <f>ROUND(CP586,2)</f>
        <v>0</v>
      </c>
      <c r="P586">
        <f>ROUND(CQ586*I586,2)</f>
        <v>0</v>
      </c>
      <c r="Q586">
        <f>ROUND(CR586*I586,2)</f>
        <v>0</v>
      </c>
      <c r="R586">
        <f>ROUND(CS586*I586,2)</f>
        <v>0</v>
      </c>
      <c r="S586">
        <f>ROUND(CT586*I586,2)</f>
        <v>0</v>
      </c>
      <c r="T586">
        <f t="shared" si="340"/>
        <v>0</v>
      </c>
      <c r="U586">
        <f>ROUND(CV586*I586,7)</f>
        <v>0</v>
      </c>
      <c r="V586">
        <f>ROUND(CW586*I586,7)</f>
        <v>0</v>
      </c>
      <c r="W586">
        <f t="shared" si="341"/>
        <v>0</v>
      </c>
      <c r="X586">
        <f t="shared" si="342"/>
        <v>0</v>
      </c>
      <c r="Y586">
        <f t="shared" si="343"/>
        <v>0</v>
      </c>
      <c r="AA586">
        <v>-1</v>
      </c>
      <c r="AB586">
        <f t="shared" si="344"/>
        <v>0</v>
      </c>
      <c r="AC586">
        <f>ROUND((ES586),6)</f>
        <v>0</v>
      </c>
      <c r="AD586">
        <f>ROUND((((ET586)-(EU586))+AE586),6)</f>
        <v>0</v>
      </c>
      <c r="AE586">
        <f>ROUND((EU586),6)</f>
        <v>0</v>
      </c>
      <c r="AF586">
        <f>ROUND((EV586),6)</f>
        <v>0</v>
      </c>
      <c r="AG586">
        <f t="shared" si="345"/>
        <v>0</v>
      </c>
      <c r="AH586">
        <f>(EW586)</f>
        <v>0</v>
      </c>
      <c r="AI586">
        <f>(EX586)</f>
        <v>0</v>
      </c>
      <c r="AJ586">
        <f t="shared" si="346"/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95</v>
      </c>
      <c r="AU586">
        <v>53</v>
      </c>
      <c r="AV586">
        <v>1</v>
      </c>
      <c r="AW586">
        <v>1</v>
      </c>
      <c r="AZ586">
        <v>1</v>
      </c>
      <c r="BA586">
        <v>1</v>
      </c>
      <c r="BB586">
        <v>1</v>
      </c>
      <c r="BC586">
        <v>1</v>
      </c>
      <c r="BD586" t="s">
        <v>3</v>
      </c>
      <c r="BE586" t="s">
        <v>3</v>
      </c>
      <c r="BF586" t="s">
        <v>3</v>
      </c>
      <c r="BG586" t="s">
        <v>3</v>
      </c>
      <c r="BH586">
        <v>3</v>
      </c>
      <c r="BI586">
        <v>2</v>
      </c>
      <c r="BJ586" t="s">
        <v>3</v>
      </c>
      <c r="BM586">
        <v>110004</v>
      </c>
      <c r="BN586">
        <v>0</v>
      </c>
      <c r="BO586" t="s">
        <v>3</v>
      </c>
      <c r="BP586">
        <v>0</v>
      </c>
      <c r="BQ586">
        <v>3</v>
      </c>
      <c r="BR586">
        <v>0</v>
      </c>
      <c r="BS586">
        <v>1</v>
      </c>
      <c r="BT586">
        <v>1</v>
      </c>
      <c r="BU586">
        <v>1</v>
      </c>
      <c r="BV586">
        <v>1</v>
      </c>
      <c r="BW586">
        <v>1</v>
      </c>
      <c r="BX586">
        <v>1</v>
      </c>
      <c r="BY586" t="s">
        <v>3</v>
      </c>
      <c r="BZ586">
        <v>95</v>
      </c>
      <c r="CA586">
        <v>53</v>
      </c>
      <c r="CB586" t="s">
        <v>3</v>
      </c>
      <c r="CE586">
        <v>0</v>
      </c>
      <c r="CF586">
        <v>0</v>
      </c>
      <c r="CG586">
        <v>0</v>
      </c>
      <c r="CM586">
        <v>0</v>
      </c>
      <c r="CN586" t="s">
        <v>3</v>
      </c>
      <c r="CO586">
        <v>0</v>
      </c>
      <c r="CP586">
        <f>(P586+Q586+S586+R586)</f>
        <v>0</v>
      </c>
      <c r="CQ586">
        <f>ROUND(AL586*BC586,2)</f>
        <v>0</v>
      </c>
      <c r="CR586">
        <f>ROUND(AM586*BB586,2)</f>
        <v>0</v>
      </c>
      <c r="CS586">
        <f>ROUND(AN586*BS586,2)</f>
        <v>0</v>
      </c>
      <c r="CT586">
        <f>ROUND(AO586*BA586,2)</f>
        <v>0</v>
      </c>
      <c r="CU586">
        <f>AG586</f>
        <v>0</v>
      </c>
      <c r="CV586">
        <f>AH586</f>
        <v>0</v>
      </c>
      <c r="CW586">
        <f>AI586</f>
        <v>0</v>
      </c>
      <c r="CX586">
        <f>AJ586</f>
        <v>0</v>
      </c>
      <c r="CY586">
        <f>(((S586+R586)*AT586)/100)</f>
        <v>0</v>
      </c>
      <c r="CZ586">
        <f>(((S586+R586)*AU586)/100)</f>
        <v>0</v>
      </c>
      <c r="DC586" t="s">
        <v>3</v>
      </c>
      <c r="DD586" t="s">
        <v>3</v>
      </c>
      <c r="DE586" t="s">
        <v>3</v>
      </c>
      <c r="DF586" t="s">
        <v>3</v>
      </c>
      <c r="DG586" t="s">
        <v>3</v>
      </c>
      <c r="DH586" t="s">
        <v>3</v>
      </c>
      <c r="DI586" t="s">
        <v>3</v>
      </c>
      <c r="DJ586" t="s">
        <v>3</v>
      </c>
      <c r="DK586" t="s">
        <v>3</v>
      </c>
      <c r="DL586" t="s">
        <v>3</v>
      </c>
      <c r="DM586" t="s">
        <v>3</v>
      </c>
      <c r="DN586">
        <v>0</v>
      </c>
      <c r="DO586">
        <v>0</v>
      </c>
      <c r="DP586">
        <v>1</v>
      </c>
      <c r="DQ586">
        <v>1</v>
      </c>
      <c r="DU586">
        <v>1009</v>
      </c>
      <c r="DV586" t="s">
        <v>83</v>
      </c>
      <c r="DW586" t="s">
        <v>83</v>
      </c>
      <c r="DX586">
        <v>1000</v>
      </c>
      <c r="DZ586" t="s">
        <v>3</v>
      </c>
      <c r="EA586" t="s">
        <v>3</v>
      </c>
      <c r="EB586" t="s">
        <v>3</v>
      </c>
      <c r="EC586" t="s">
        <v>3</v>
      </c>
      <c r="EE586">
        <v>416979909</v>
      </c>
      <c r="EF586">
        <v>3</v>
      </c>
      <c r="EG586" t="s">
        <v>322</v>
      </c>
      <c r="EH586">
        <v>0</v>
      </c>
      <c r="EI586" t="s">
        <v>3</v>
      </c>
      <c r="EJ586">
        <v>2</v>
      </c>
      <c r="EK586">
        <v>110004</v>
      </c>
      <c r="EL586" t="s">
        <v>674</v>
      </c>
      <c r="EM586" t="s">
        <v>655</v>
      </c>
      <c r="EO586" t="s">
        <v>3</v>
      </c>
      <c r="EQ586">
        <v>1024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FQ586">
        <v>0</v>
      </c>
      <c r="FR586">
        <v>0</v>
      </c>
      <c r="FS586">
        <v>0</v>
      </c>
      <c r="FX586">
        <v>95</v>
      </c>
      <c r="FY586">
        <v>53</v>
      </c>
      <c r="GA586" t="s">
        <v>3</v>
      </c>
      <c r="GD586">
        <v>1</v>
      </c>
      <c r="GF586">
        <v>1392189009</v>
      </c>
      <c r="GG586">
        <v>2</v>
      </c>
      <c r="GH586">
        <v>1</v>
      </c>
      <c r="GI586">
        <v>-2</v>
      </c>
      <c r="GJ586">
        <v>0</v>
      </c>
      <c r="GK586">
        <v>0</v>
      </c>
      <c r="GL586">
        <f t="shared" si="347"/>
        <v>0</v>
      </c>
      <c r="GM586">
        <f t="shared" si="348"/>
        <v>0</v>
      </c>
      <c r="GN586">
        <f t="shared" si="349"/>
        <v>0</v>
      </c>
      <c r="GO586">
        <f t="shared" si="350"/>
        <v>0</v>
      </c>
      <c r="GP586">
        <f t="shared" si="351"/>
        <v>0</v>
      </c>
      <c r="GR586">
        <v>0</v>
      </c>
      <c r="GS586">
        <v>0</v>
      </c>
      <c r="GT586">
        <v>0</v>
      </c>
      <c r="GU586" t="s">
        <v>3</v>
      </c>
      <c r="GV586">
        <f t="shared" si="352"/>
        <v>0</v>
      </c>
      <c r="GW586">
        <v>1</v>
      </c>
      <c r="GX586">
        <f t="shared" si="353"/>
        <v>0</v>
      </c>
      <c r="HA586">
        <v>0</v>
      </c>
      <c r="HB586">
        <v>0</v>
      </c>
      <c r="HC586">
        <f>GV586*GW586</f>
        <v>0</v>
      </c>
      <c r="HE586" t="s">
        <v>3</v>
      </c>
      <c r="HF586" t="s">
        <v>3</v>
      </c>
      <c r="HM586" t="s">
        <v>3</v>
      </c>
      <c r="HN586" t="s">
        <v>675</v>
      </c>
      <c r="HO586" t="s">
        <v>676</v>
      </c>
      <c r="HP586" t="s">
        <v>674</v>
      </c>
      <c r="HQ586" t="s">
        <v>674</v>
      </c>
      <c r="HS586">
        <v>0</v>
      </c>
      <c r="IK586">
        <v>0</v>
      </c>
    </row>
    <row r="587" spans="1:245" x14ac:dyDescent="0.2">
      <c r="A587">
        <v>17</v>
      </c>
      <c r="B587">
        <v>1</v>
      </c>
      <c r="C587">
        <f>ROW(SmtRes!A842)</f>
        <v>842</v>
      </c>
      <c r="D587">
        <f>ROW(EtalonRes!A853)</f>
        <v>853</v>
      </c>
      <c r="E587" t="s">
        <v>3</v>
      </c>
      <c r="F587" t="s">
        <v>727</v>
      </c>
      <c r="G587" t="s">
        <v>728</v>
      </c>
      <c r="H587" t="s">
        <v>168</v>
      </c>
      <c r="I587">
        <v>1</v>
      </c>
      <c r="J587">
        <v>0</v>
      </c>
      <c r="K587">
        <v>1</v>
      </c>
      <c r="O587">
        <f>ROUND(CP587,2)</f>
        <v>5396.9</v>
      </c>
      <c r="P587">
        <f>SUMIF(SmtRes!AQ831:'SmtRes'!AQ842,"=1",SmtRes!DF831:'SmtRes'!DF842)</f>
        <v>0</v>
      </c>
      <c r="Q587">
        <f>SUMIF(SmtRes!AQ831:'SmtRes'!AQ842,"=1",SmtRes!DG831:'SmtRes'!DG842)</f>
        <v>0</v>
      </c>
      <c r="R587">
        <f>SUMIF(SmtRes!AQ831:'SmtRes'!AQ842,"=1",SmtRes!DH831:'SmtRes'!DH842)</f>
        <v>0</v>
      </c>
      <c r="S587">
        <f>SUMIF(SmtRes!AQ831:'SmtRes'!AQ842,"=1",SmtRes!DI831:'SmtRes'!DI842)</f>
        <v>5396.9</v>
      </c>
      <c r="T587">
        <f t="shared" si="340"/>
        <v>0</v>
      </c>
      <c r="U587">
        <f>SUMIF(SmtRes!AQ831:'SmtRes'!AQ842,"=1",SmtRes!CV831:'SmtRes'!CV842)</f>
        <v>10</v>
      </c>
      <c r="V587">
        <f>SUMIF(SmtRes!AQ831:'SmtRes'!AQ842,"=1",SmtRes!CW831:'SmtRes'!CW842)</f>
        <v>0</v>
      </c>
      <c r="W587">
        <f t="shared" si="341"/>
        <v>0</v>
      </c>
      <c r="X587">
        <f t="shared" si="342"/>
        <v>5127.0600000000004</v>
      </c>
      <c r="Y587">
        <f t="shared" si="343"/>
        <v>2860.36</v>
      </c>
      <c r="AA587">
        <v>-1</v>
      </c>
      <c r="AB587">
        <f t="shared" si="344"/>
        <v>5396.9</v>
      </c>
      <c r="AC587">
        <f>ROUND((0),6)</f>
        <v>0</v>
      </c>
      <c r="AD587">
        <f>ROUND((((0)-(0))+AE587),6)</f>
        <v>0</v>
      </c>
      <c r="AE587">
        <f>ROUND((0),6)</f>
        <v>0</v>
      </c>
      <c r="AF587">
        <f>ROUND((SUM(SmtRes!BT831:'SmtRes'!BT842)),6)</f>
        <v>5396.9</v>
      </c>
      <c r="AG587">
        <f t="shared" si="345"/>
        <v>0</v>
      </c>
      <c r="AH587">
        <f>(SUM(SmtRes!BU831:'SmtRes'!BU842))</f>
        <v>10</v>
      </c>
      <c r="AI587">
        <f>(0)</f>
        <v>0</v>
      </c>
      <c r="AJ587">
        <f t="shared" si="346"/>
        <v>0</v>
      </c>
      <c r="AK587">
        <v>5773.3634108000006</v>
      </c>
      <c r="AL587">
        <v>376.46341079999996</v>
      </c>
      <c r="AM587">
        <v>0</v>
      </c>
      <c r="AN587">
        <v>0</v>
      </c>
      <c r="AO587">
        <v>5396.9000000000005</v>
      </c>
      <c r="AP587">
        <v>0</v>
      </c>
      <c r="AQ587">
        <v>10</v>
      </c>
      <c r="AR587">
        <v>0</v>
      </c>
      <c r="AS587">
        <v>0</v>
      </c>
      <c r="AT587">
        <v>95</v>
      </c>
      <c r="AU587">
        <v>53</v>
      </c>
      <c r="AV587">
        <v>1</v>
      </c>
      <c r="AW587">
        <v>1</v>
      </c>
      <c r="AZ587">
        <v>1</v>
      </c>
      <c r="BA587">
        <v>1</v>
      </c>
      <c r="BB587">
        <v>1</v>
      </c>
      <c r="BC587">
        <v>1</v>
      </c>
      <c r="BD587" t="s">
        <v>3</v>
      </c>
      <c r="BE587" t="s">
        <v>3</v>
      </c>
      <c r="BF587" t="s">
        <v>3</v>
      </c>
      <c r="BG587" t="s">
        <v>3</v>
      </c>
      <c r="BH587">
        <v>0</v>
      </c>
      <c r="BI587">
        <v>2</v>
      </c>
      <c r="BJ587" t="s">
        <v>729</v>
      </c>
      <c r="BM587">
        <v>110004</v>
      </c>
      <c r="BN587">
        <v>0</v>
      </c>
      <c r="BO587" t="s">
        <v>3</v>
      </c>
      <c r="BP587">
        <v>0</v>
      </c>
      <c r="BQ587">
        <v>3</v>
      </c>
      <c r="BR587">
        <v>0</v>
      </c>
      <c r="BS587">
        <v>1</v>
      </c>
      <c r="BT587">
        <v>1</v>
      </c>
      <c r="BU587">
        <v>1</v>
      </c>
      <c r="BV587">
        <v>1</v>
      </c>
      <c r="BW587">
        <v>1</v>
      </c>
      <c r="BX587">
        <v>1</v>
      </c>
      <c r="BY587" t="s">
        <v>3</v>
      </c>
      <c r="BZ587">
        <v>95</v>
      </c>
      <c r="CA587">
        <v>53</v>
      </c>
      <c r="CB587" t="s">
        <v>3</v>
      </c>
      <c r="CE587">
        <v>0</v>
      </c>
      <c r="CF587">
        <v>0</v>
      </c>
      <c r="CG587">
        <v>0</v>
      </c>
      <c r="CM587">
        <v>0</v>
      </c>
      <c r="CN587" t="s">
        <v>3</v>
      </c>
      <c r="CO587">
        <v>0</v>
      </c>
      <c r="CP587">
        <f>(P587+Q587+S587+R587)</f>
        <v>5396.9</v>
      </c>
      <c r="CQ587">
        <f>SUMIF(SmtRes!AQ831:'SmtRes'!AQ842,"=1",SmtRes!AA831:'SmtRes'!AA842)</f>
        <v>407393.36</v>
      </c>
      <c r="CR587">
        <f>SUMIF(SmtRes!AQ831:'SmtRes'!AQ842,"=1",SmtRes!AB831:'SmtRes'!AB842)</f>
        <v>0</v>
      </c>
      <c r="CS587">
        <f>SUMIF(SmtRes!AQ831:'SmtRes'!AQ842,"=1",SmtRes!AC831:'SmtRes'!AC842)</f>
        <v>0</v>
      </c>
      <c r="CT587">
        <f>SUMIF(SmtRes!AQ831:'SmtRes'!AQ842,"=1",SmtRes!AD831:'SmtRes'!AD842)</f>
        <v>539.69000000000005</v>
      </c>
      <c r="CU587">
        <f>AG587</f>
        <v>0</v>
      </c>
      <c r="CV587">
        <f>SUMIF(SmtRes!AQ831:'SmtRes'!AQ842,"=1",SmtRes!BU831:'SmtRes'!BU842)</f>
        <v>10</v>
      </c>
      <c r="CW587">
        <f>SUMIF(SmtRes!AQ831:'SmtRes'!AQ842,"=1",SmtRes!BV831:'SmtRes'!BV842)</f>
        <v>0</v>
      </c>
      <c r="CX587">
        <f>AJ587</f>
        <v>0</v>
      </c>
      <c r="CY587">
        <f>(((S587+R587)*AT587)/100)</f>
        <v>5127.0549999999994</v>
      </c>
      <c r="CZ587">
        <f>(((S587+R587)*AU587)/100)</f>
        <v>2860.3569999999995</v>
      </c>
      <c r="DC587" t="s">
        <v>3</v>
      </c>
      <c r="DD587" t="s">
        <v>135</v>
      </c>
      <c r="DE587" t="s">
        <v>3</v>
      </c>
      <c r="DF587" t="s">
        <v>3</v>
      </c>
      <c r="DG587" t="s">
        <v>3</v>
      </c>
      <c r="DH587" t="s">
        <v>3</v>
      </c>
      <c r="DI587" t="s">
        <v>3</v>
      </c>
      <c r="DJ587" t="s">
        <v>3</v>
      </c>
      <c r="DK587" t="s">
        <v>3</v>
      </c>
      <c r="DL587" t="s">
        <v>3</v>
      </c>
      <c r="DM587" t="s">
        <v>3</v>
      </c>
      <c r="DN587">
        <v>0</v>
      </c>
      <c r="DO587">
        <v>0</v>
      </c>
      <c r="DP587">
        <v>1</v>
      </c>
      <c r="DQ587">
        <v>1</v>
      </c>
      <c r="DU587">
        <v>1013</v>
      </c>
      <c r="DV587" t="s">
        <v>168</v>
      </c>
      <c r="DW587" t="s">
        <v>168</v>
      </c>
      <c r="DX587">
        <v>1</v>
      </c>
      <c r="DZ587" t="s">
        <v>3</v>
      </c>
      <c r="EA587" t="s">
        <v>3</v>
      </c>
      <c r="EB587" t="s">
        <v>3</v>
      </c>
      <c r="EC587" t="s">
        <v>3</v>
      </c>
      <c r="EE587">
        <v>416979909</v>
      </c>
      <c r="EF587">
        <v>3</v>
      </c>
      <c r="EG587" t="s">
        <v>322</v>
      </c>
      <c r="EH587">
        <v>0</v>
      </c>
      <c r="EI587" t="s">
        <v>3</v>
      </c>
      <c r="EJ587">
        <v>2</v>
      </c>
      <c r="EK587">
        <v>110004</v>
      </c>
      <c r="EL587" t="s">
        <v>674</v>
      </c>
      <c r="EM587" t="s">
        <v>655</v>
      </c>
      <c r="EO587" t="s">
        <v>3</v>
      </c>
      <c r="EQ587">
        <v>1024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10</v>
      </c>
      <c r="EX587">
        <v>0</v>
      </c>
      <c r="EY587">
        <v>0</v>
      </c>
      <c r="FQ587">
        <v>0</v>
      </c>
      <c r="FR587">
        <v>0</v>
      </c>
      <c r="FS587">
        <v>0</v>
      </c>
      <c r="FX587">
        <v>95</v>
      </c>
      <c r="FY587">
        <v>53</v>
      </c>
      <c r="GA587" t="s">
        <v>3</v>
      </c>
      <c r="GD587">
        <v>1</v>
      </c>
      <c r="GF587">
        <v>-1054848752</v>
      </c>
      <c r="GG587">
        <v>2</v>
      </c>
      <c r="GH587">
        <v>1</v>
      </c>
      <c r="GI587">
        <v>-2</v>
      </c>
      <c r="GJ587">
        <v>0</v>
      </c>
      <c r="GK587">
        <v>0</v>
      </c>
      <c r="GL587">
        <f t="shared" si="347"/>
        <v>0</v>
      </c>
      <c r="GM587">
        <f t="shared" si="348"/>
        <v>13384.32</v>
      </c>
      <c r="GN587">
        <f t="shared" si="349"/>
        <v>0</v>
      </c>
      <c r="GO587">
        <f t="shared" si="350"/>
        <v>13384.32</v>
      </c>
      <c r="GP587">
        <f t="shared" si="351"/>
        <v>0</v>
      </c>
      <c r="GR587">
        <v>0</v>
      </c>
      <c r="GS587">
        <v>0</v>
      </c>
      <c r="GT587">
        <v>0</v>
      </c>
      <c r="GU587" t="s">
        <v>3</v>
      </c>
      <c r="GV587">
        <f t="shared" si="352"/>
        <v>0</v>
      </c>
      <c r="GW587">
        <v>1</v>
      </c>
      <c r="GX587">
        <f t="shared" si="353"/>
        <v>0</v>
      </c>
      <c r="HA587">
        <v>0</v>
      </c>
      <c r="HB587">
        <v>0</v>
      </c>
      <c r="HC587">
        <f>GV587*GW587</f>
        <v>0</v>
      </c>
      <c r="HE587" t="s">
        <v>3</v>
      </c>
      <c r="HF587" t="s">
        <v>3</v>
      </c>
      <c r="HM587" t="s">
        <v>3</v>
      </c>
      <c r="HN587" t="s">
        <v>675</v>
      </c>
      <c r="HO587" t="s">
        <v>676</v>
      </c>
      <c r="HP587" t="s">
        <v>674</v>
      </c>
      <c r="HQ587" t="s">
        <v>674</v>
      </c>
      <c r="HS587">
        <v>0</v>
      </c>
      <c r="IK587">
        <v>0</v>
      </c>
    </row>
    <row r="588" spans="1:245" x14ac:dyDescent="0.2">
      <c r="A588">
        <v>18</v>
      </c>
      <c r="B588">
        <v>1</v>
      </c>
      <c r="C588">
        <v>841</v>
      </c>
      <c r="E588" t="s">
        <v>3</v>
      </c>
      <c r="F588" t="s">
        <v>633</v>
      </c>
      <c r="G588" t="s">
        <v>634</v>
      </c>
      <c r="H588" t="s">
        <v>635</v>
      </c>
      <c r="I588">
        <f>J588</f>
        <v>2</v>
      </c>
      <c r="J588">
        <v>2</v>
      </c>
      <c r="K588">
        <v>2</v>
      </c>
      <c r="O588">
        <f>ROUND(P588,2)</f>
        <v>107.94</v>
      </c>
      <c r="P588">
        <f>ROUND(ROUND(ROUND(SUMIF(SmtRes!AQ831:'SmtRes'!AQ842,"=1",SmtRes!CU831:'SmtRes'!CU842),2),2)*I588/100,2)</f>
        <v>107.94</v>
      </c>
      <c r="Q588">
        <f>ROUND(CR588*I588,2)</f>
        <v>0</v>
      </c>
      <c r="R588">
        <f>ROUND(CS588*I588,2)</f>
        <v>0</v>
      </c>
      <c r="S588">
        <f>ROUND(CT588*I588,2)</f>
        <v>0</v>
      </c>
      <c r="T588">
        <f t="shared" si="340"/>
        <v>0</v>
      </c>
      <c r="U588">
        <f>ROUND(CV588*I588,7)</f>
        <v>0</v>
      </c>
      <c r="V588">
        <f>ROUND(CW588*I588,7)</f>
        <v>0</v>
      </c>
      <c r="W588">
        <f t="shared" si="341"/>
        <v>0</v>
      </c>
      <c r="X588">
        <f t="shared" si="342"/>
        <v>0</v>
      </c>
      <c r="Y588">
        <f t="shared" si="343"/>
        <v>0</v>
      </c>
      <c r="AA588">
        <v>-1</v>
      </c>
      <c r="AB588">
        <f t="shared" si="344"/>
        <v>0</v>
      </c>
      <c r="AC588">
        <f>ROUND((ES588),6)</f>
        <v>0</v>
      </c>
      <c r="AD588">
        <f>ROUND((((ET588)-(EU588))+AE588),6)</f>
        <v>0</v>
      </c>
      <c r="AE588">
        <f>ROUND((EU588),6)</f>
        <v>0</v>
      </c>
      <c r="AF588">
        <f>ROUND((EV588),6)</f>
        <v>0</v>
      </c>
      <c r="AG588">
        <f t="shared" si="345"/>
        <v>0</v>
      </c>
      <c r="AH588">
        <f>(EW588)</f>
        <v>0</v>
      </c>
      <c r="AI588">
        <f>(EX588)</f>
        <v>0</v>
      </c>
      <c r="AJ588">
        <f t="shared" si="346"/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95</v>
      </c>
      <c r="AU588">
        <v>53</v>
      </c>
      <c r="AV588">
        <v>1</v>
      </c>
      <c r="AW588">
        <v>1</v>
      </c>
      <c r="AZ588">
        <v>1</v>
      </c>
      <c r="BA588">
        <v>1</v>
      </c>
      <c r="BB588">
        <v>1</v>
      </c>
      <c r="BC588">
        <v>1</v>
      </c>
      <c r="BD588" t="s">
        <v>3</v>
      </c>
      <c r="BE588" t="s">
        <v>3</v>
      </c>
      <c r="BF588" t="s">
        <v>3</v>
      </c>
      <c r="BG588" t="s">
        <v>3</v>
      </c>
      <c r="BH588">
        <v>3</v>
      </c>
      <c r="BI588">
        <v>2</v>
      </c>
      <c r="BJ588" t="s">
        <v>3</v>
      </c>
      <c r="BM588">
        <v>110004</v>
      </c>
      <c r="BN588">
        <v>0</v>
      </c>
      <c r="BO588" t="s">
        <v>3</v>
      </c>
      <c r="BP588">
        <v>0</v>
      </c>
      <c r="BQ588">
        <v>3</v>
      </c>
      <c r="BR588">
        <v>0</v>
      </c>
      <c r="BS588">
        <v>1</v>
      </c>
      <c r="BT588">
        <v>1</v>
      </c>
      <c r="BU588">
        <v>1</v>
      </c>
      <c r="BV588">
        <v>1</v>
      </c>
      <c r="BW588">
        <v>1</v>
      </c>
      <c r="BX588">
        <v>1</v>
      </c>
      <c r="BY588" t="s">
        <v>3</v>
      </c>
      <c r="BZ588">
        <v>95</v>
      </c>
      <c r="CA588">
        <v>53</v>
      </c>
      <c r="CB588" t="s">
        <v>3</v>
      </c>
      <c r="CE588">
        <v>0</v>
      </c>
      <c r="CF588">
        <v>0</v>
      </c>
      <c r="CG588">
        <v>0</v>
      </c>
      <c r="CM588">
        <v>0</v>
      </c>
      <c r="CN588" t="s">
        <v>3</v>
      </c>
      <c r="CO588">
        <v>0</v>
      </c>
      <c r="CP588">
        <f>0</f>
        <v>0</v>
      </c>
      <c r="CQ588">
        <f>0</f>
        <v>0</v>
      </c>
      <c r="CR588">
        <f>0</f>
        <v>0</v>
      </c>
      <c r="CS588">
        <f>0</f>
        <v>0</v>
      </c>
      <c r="CT588">
        <f>0</f>
        <v>0</v>
      </c>
      <c r="CU588">
        <f>0</f>
        <v>0</v>
      </c>
      <c r="CV588">
        <f>0</f>
        <v>0</v>
      </c>
      <c r="CW588">
        <f>0</f>
        <v>0</v>
      </c>
      <c r="CX588">
        <f>0</f>
        <v>0</v>
      </c>
      <c r="CY588">
        <f>0</f>
        <v>0</v>
      </c>
      <c r="CZ588">
        <f>0</f>
        <v>0</v>
      </c>
      <c r="DC588" t="s">
        <v>3</v>
      </c>
      <c r="DD588" t="s">
        <v>3</v>
      </c>
      <c r="DE588" t="s">
        <v>3</v>
      </c>
      <c r="DF588" t="s">
        <v>3</v>
      </c>
      <c r="DG588" t="s">
        <v>3</v>
      </c>
      <c r="DH588" t="s">
        <v>3</v>
      </c>
      <c r="DI588" t="s">
        <v>3</v>
      </c>
      <c r="DJ588" t="s">
        <v>3</v>
      </c>
      <c r="DK588" t="s">
        <v>3</v>
      </c>
      <c r="DL588" t="s">
        <v>3</v>
      </c>
      <c r="DM588" t="s">
        <v>3</v>
      </c>
      <c r="DN588">
        <v>0</v>
      </c>
      <c r="DO588">
        <v>0</v>
      </c>
      <c r="DP588">
        <v>1</v>
      </c>
      <c r="DQ588">
        <v>1</v>
      </c>
      <c r="DU588">
        <v>1013</v>
      </c>
      <c r="DV588" t="s">
        <v>635</v>
      </c>
      <c r="DW588" t="s">
        <v>635</v>
      </c>
      <c r="DX588">
        <v>1</v>
      </c>
      <c r="DZ588" t="s">
        <v>3</v>
      </c>
      <c r="EA588" t="s">
        <v>3</v>
      </c>
      <c r="EB588" t="s">
        <v>3</v>
      </c>
      <c r="EC588" t="s">
        <v>3</v>
      </c>
      <c r="EE588">
        <v>416979909</v>
      </c>
      <c r="EF588">
        <v>3</v>
      </c>
      <c r="EG588" t="s">
        <v>322</v>
      </c>
      <c r="EH588">
        <v>0</v>
      </c>
      <c r="EI588" t="s">
        <v>3</v>
      </c>
      <c r="EJ588">
        <v>2</v>
      </c>
      <c r="EK588">
        <v>110004</v>
      </c>
      <c r="EL588" t="s">
        <v>674</v>
      </c>
      <c r="EM588" t="s">
        <v>655</v>
      </c>
      <c r="EO588" t="s">
        <v>3</v>
      </c>
      <c r="EQ588">
        <v>1024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FQ588">
        <v>0</v>
      </c>
      <c r="FR588">
        <v>0</v>
      </c>
      <c r="FS588">
        <v>0</v>
      </c>
      <c r="FX588">
        <v>95</v>
      </c>
      <c r="FY588">
        <v>53</v>
      </c>
      <c r="GA588" t="s">
        <v>3</v>
      </c>
      <c r="GD588">
        <v>1</v>
      </c>
      <c r="GF588">
        <v>274903907</v>
      </c>
      <c r="GG588">
        <v>2</v>
      </c>
      <c r="GH588">
        <v>1</v>
      </c>
      <c r="GI588">
        <v>-2</v>
      </c>
      <c r="GJ588">
        <v>0</v>
      </c>
      <c r="GK588">
        <v>0</v>
      </c>
      <c r="GL588">
        <f t="shared" si="347"/>
        <v>0</v>
      </c>
      <c r="GM588">
        <f t="shared" si="348"/>
        <v>107.94</v>
      </c>
      <c r="GN588">
        <f t="shared" si="349"/>
        <v>0</v>
      </c>
      <c r="GO588">
        <f t="shared" si="350"/>
        <v>107.94</v>
      </c>
      <c r="GP588">
        <f t="shared" si="351"/>
        <v>0</v>
      </c>
      <c r="GR588">
        <v>0</v>
      </c>
      <c r="GS588">
        <v>0</v>
      </c>
      <c r="GT588">
        <v>0</v>
      </c>
      <c r="GU588" t="s">
        <v>3</v>
      </c>
      <c r="GV588">
        <f t="shared" si="352"/>
        <v>0</v>
      </c>
      <c r="GW588">
        <v>1</v>
      </c>
      <c r="GX588">
        <f t="shared" si="353"/>
        <v>0</v>
      </c>
      <c r="HA588">
        <v>0</v>
      </c>
      <c r="HB588">
        <v>0</v>
      </c>
      <c r="HC588">
        <f>0</f>
        <v>0</v>
      </c>
      <c r="HE588" t="s">
        <v>3</v>
      </c>
      <c r="HF588" t="s">
        <v>3</v>
      </c>
      <c r="HM588" t="s">
        <v>3</v>
      </c>
      <c r="HN588" t="s">
        <v>675</v>
      </c>
      <c r="HO588" t="s">
        <v>676</v>
      </c>
      <c r="HP588" t="s">
        <v>674</v>
      </c>
      <c r="HQ588" t="s">
        <v>674</v>
      </c>
      <c r="HS588">
        <v>0</v>
      </c>
      <c r="IK588">
        <v>0</v>
      </c>
    </row>
    <row r="589" spans="1:245" x14ac:dyDescent="0.2">
      <c r="A589">
        <v>18</v>
      </c>
      <c r="B589">
        <v>1</v>
      </c>
      <c r="C589">
        <v>842</v>
      </c>
      <c r="E589" t="s">
        <v>3</v>
      </c>
      <c r="F589" t="s">
        <v>725</v>
      </c>
      <c r="G589" t="s">
        <v>726</v>
      </c>
      <c r="H589" t="s">
        <v>83</v>
      </c>
      <c r="I589">
        <f>I587*J589</f>
        <v>0</v>
      </c>
      <c r="J589">
        <v>0</v>
      </c>
      <c r="K589">
        <v>1.2E-2</v>
      </c>
      <c r="O589">
        <f>ROUND(CP589,2)</f>
        <v>0</v>
      </c>
      <c r="P589">
        <f>ROUND(CQ589*I589,2)</f>
        <v>0</v>
      </c>
      <c r="Q589">
        <f>ROUND(CR589*I589,2)</f>
        <v>0</v>
      </c>
      <c r="R589">
        <f>ROUND(CS589*I589,2)</f>
        <v>0</v>
      </c>
      <c r="S589">
        <f>ROUND(CT589*I589,2)</f>
        <v>0</v>
      </c>
      <c r="T589">
        <f t="shared" si="340"/>
        <v>0</v>
      </c>
      <c r="U589">
        <f>ROUND(CV589*I589,7)</f>
        <v>0</v>
      </c>
      <c r="V589">
        <f>ROUND(CW589*I589,7)</f>
        <v>0</v>
      </c>
      <c r="W589">
        <f t="shared" si="341"/>
        <v>0</v>
      </c>
      <c r="X589">
        <f t="shared" si="342"/>
        <v>0</v>
      </c>
      <c r="Y589">
        <f t="shared" si="343"/>
        <v>0</v>
      </c>
      <c r="AA589">
        <v>-1</v>
      </c>
      <c r="AB589">
        <f t="shared" si="344"/>
        <v>0</v>
      </c>
      <c r="AC589">
        <f>ROUND((ES589),6)</f>
        <v>0</v>
      </c>
      <c r="AD589">
        <f>ROUND((((ET589)-(EU589))+AE589),6)</f>
        <v>0</v>
      </c>
      <c r="AE589">
        <f>ROUND((EU589),6)</f>
        <v>0</v>
      </c>
      <c r="AF589">
        <f>ROUND((EV589),6)</f>
        <v>0</v>
      </c>
      <c r="AG589">
        <f t="shared" si="345"/>
        <v>0</v>
      </c>
      <c r="AH589">
        <f>(EW589)</f>
        <v>0</v>
      </c>
      <c r="AI589">
        <f>(EX589)</f>
        <v>0</v>
      </c>
      <c r="AJ589">
        <f t="shared" si="346"/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95</v>
      </c>
      <c r="AU589">
        <v>53</v>
      </c>
      <c r="AV589">
        <v>1</v>
      </c>
      <c r="AW589">
        <v>1</v>
      </c>
      <c r="AZ589">
        <v>1</v>
      </c>
      <c r="BA589">
        <v>1</v>
      </c>
      <c r="BB589">
        <v>1</v>
      </c>
      <c r="BC589">
        <v>1</v>
      </c>
      <c r="BD589" t="s">
        <v>3</v>
      </c>
      <c r="BE589" t="s">
        <v>3</v>
      </c>
      <c r="BF589" t="s">
        <v>3</v>
      </c>
      <c r="BG589" t="s">
        <v>3</v>
      </c>
      <c r="BH589">
        <v>3</v>
      </c>
      <c r="BI589">
        <v>2</v>
      </c>
      <c r="BJ589" t="s">
        <v>3</v>
      </c>
      <c r="BM589">
        <v>110004</v>
      </c>
      <c r="BN589">
        <v>0</v>
      </c>
      <c r="BO589" t="s">
        <v>3</v>
      </c>
      <c r="BP589">
        <v>0</v>
      </c>
      <c r="BQ589">
        <v>3</v>
      </c>
      <c r="BR589">
        <v>0</v>
      </c>
      <c r="BS589">
        <v>1</v>
      </c>
      <c r="BT589">
        <v>1</v>
      </c>
      <c r="BU589">
        <v>1</v>
      </c>
      <c r="BV589">
        <v>1</v>
      </c>
      <c r="BW589">
        <v>1</v>
      </c>
      <c r="BX589">
        <v>1</v>
      </c>
      <c r="BY589" t="s">
        <v>3</v>
      </c>
      <c r="BZ589">
        <v>95</v>
      </c>
      <c r="CA589">
        <v>53</v>
      </c>
      <c r="CB589" t="s">
        <v>3</v>
      </c>
      <c r="CE589">
        <v>0</v>
      </c>
      <c r="CF589">
        <v>0</v>
      </c>
      <c r="CG589">
        <v>0</v>
      </c>
      <c r="CM589">
        <v>0</v>
      </c>
      <c r="CN589" t="s">
        <v>3</v>
      </c>
      <c r="CO589">
        <v>0</v>
      </c>
      <c r="CP589">
        <f>(P589+Q589+S589+R589)</f>
        <v>0</v>
      </c>
      <c r="CQ589">
        <f>ROUND(AL589*BC589,2)</f>
        <v>0</v>
      </c>
      <c r="CR589">
        <f>ROUND(AM589*BB589,2)</f>
        <v>0</v>
      </c>
      <c r="CS589">
        <f>ROUND(AN589*BS589,2)</f>
        <v>0</v>
      </c>
      <c r="CT589">
        <f>ROUND(AO589*BA589,2)</f>
        <v>0</v>
      </c>
      <c r="CU589">
        <f>AG589</f>
        <v>0</v>
      </c>
      <c r="CV589">
        <f>AH589</f>
        <v>0</v>
      </c>
      <c r="CW589">
        <f>AI589</f>
        <v>0</v>
      </c>
      <c r="CX589">
        <f>AJ589</f>
        <v>0</v>
      </c>
      <c r="CY589">
        <f>(((S589+R589)*AT589)/100)</f>
        <v>0</v>
      </c>
      <c r="CZ589">
        <f>(((S589+R589)*AU589)/100)</f>
        <v>0</v>
      </c>
      <c r="DC589" t="s">
        <v>3</v>
      </c>
      <c r="DD589" t="s">
        <v>3</v>
      </c>
      <c r="DE589" t="s">
        <v>3</v>
      </c>
      <c r="DF589" t="s">
        <v>3</v>
      </c>
      <c r="DG589" t="s">
        <v>3</v>
      </c>
      <c r="DH589" t="s">
        <v>3</v>
      </c>
      <c r="DI589" t="s">
        <v>3</v>
      </c>
      <c r="DJ589" t="s">
        <v>3</v>
      </c>
      <c r="DK589" t="s">
        <v>3</v>
      </c>
      <c r="DL589" t="s">
        <v>3</v>
      </c>
      <c r="DM589" t="s">
        <v>3</v>
      </c>
      <c r="DN589">
        <v>0</v>
      </c>
      <c r="DO589">
        <v>0</v>
      </c>
      <c r="DP589">
        <v>1</v>
      </c>
      <c r="DQ589">
        <v>1</v>
      </c>
      <c r="DU589">
        <v>1009</v>
      </c>
      <c r="DV589" t="s">
        <v>83</v>
      </c>
      <c r="DW589" t="s">
        <v>83</v>
      </c>
      <c r="DX589">
        <v>1000</v>
      </c>
      <c r="DZ589" t="s">
        <v>3</v>
      </c>
      <c r="EA589" t="s">
        <v>3</v>
      </c>
      <c r="EB589" t="s">
        <v>3</v>
      </c>
      <c r="EC589" t="s">
        <v>3</v>
      </c>
      <c r="EE589">
        <v>416979909</v>
      </c>
      <c r="EF589">
        <v>3</v>
      </c>
      <c r="EG589" t="s">
        <v>322</v>
      </c>
      <c r="EH589">
        <v>0</v>
      </c>
      <c r="EI589" t="s">
        <v>3</v>
      </c>
      <c r="EJ589">
        <v>2</v>
      </c>
      <c r="EK589">
        <v>110004</v>
      </c>
      <c r="EL589" t="s">
        <v>674</v>
      </c>
      <c r="EM589" t="s">
        <v>655</v>
      </c>
      <c r="EO589" t="s">
        <v>3</v>
      </c>
      <c r="EQ589">
        <v>1024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FQ589">
        <v>0</v>
      </c>
      <c r="FR589">
        <v>0</v>
      </c>
      <c r="FS589">
        <v>0</v>
      </c>
      <c r="FX589">
        <v>95</v>
      </c>
      <c r="FY589">
        <v>53</v>
      </c>
      <c r="GA589" t="s">
        <v>3</v>
      </c>
      <c r="GD589">
        <v>1</v>
      </c>
      <c r="GF589">
        <v>1392189009</v>
      </c>
      <c r="GG589">
        <v>2</v>
      </c>
      <c r="GH589">
        <v>1</v>
      </c>
      <c r="GI589">
        <v>-2</v>
      </c>
      <c r="GJ589">
        <v>0</v>
      </c>
      <c r="GK589">
        <v>0</v>
      </c>
      <c r="GL589">
        <f t="shared" si="347"/>
        <v>0</v>
      </c>
      <c r="GM589">
        <f t="shared" si="348"/>
        <v>0</v>
      </c>
      <c r="GN589">
        <f t="shared" si="349"/>
        <v>0</v>
      </c>
      <c r="GO589">
        <f t="shared" si="350"/>
        <v>0</v>
      </c>
      <c r="GP589">
        <f t="shared" si="351"/>
        <v>0</v>
      </c>
      <c r="GR589">
        <v>0</v>
      </c>
      <c r="GS589">
        <v>0</v>
      </c>
      <c r="GT589">
        <v>0</v>
      </c>
      <c r="GU589" t="s">
        <v>3</v>
      </c>
      <c r="GV589">
        <f t="shared" si="352"/>
        <v>0</v>
      </c>
      <c r="GW589">
        <v>1</v>
      </c>
      <c r="GX589">
        <f t="shared" si="353"/>
        <v>0</v>
      </c>
      <c r="HA589">
        <v>0</v>
      </c>
      <c r="HB589">
        <v>0</v>
      </c>
      <c r="HC589">
        <f>GV589*GW589</f>
        <v>0</v>
      </c>
      <c r="HE589" t="s">
        <v>3</v>
      </c>
      <c r="HF589" t="s">
        <v>3</v>
      </c>
      <c r="HM589" t="s">
        <v>135</v>
      </c>
      <c r="HN589" t="s">
        <v>675</v>
      </c>
      <c r="HO589" t="s">
        <v>676</v>
      </c>
      <c r="HP589" t="s">
        <v>674</v>
      </c>
      <c r="HQ589" t="s">
        <v>674</v>
      </c>
      <c r="HS589">
        <v>0</v>
      </c>
      <c r="IK589">
        <v>0</v>
      </c>
    </row>
    <row r="590" spans="1:245" x14ac:dyDescent="0.2">
      <c r="A590">
        <v>17</v>
      </c>
      <c r="B590">
        <v>1</v>
      </c>
      <c r="C590">
        <f>ROW(SmtRes!A852)</f>
        <v>852</v>
      </c>
      <c r="D590">
        <f>ROW(EtalonRes!A863)</f>
        <v>863</v>
      </c>
      <c r="E590" t="s">
        <v>3</v>
      </c>
      <c r="F590" t="s">
        <v>730</v>
      </c>
      <c r="G590" t="s">
        <v>731</v>
      </c>
      <c r="H590" t="s">
        <v>168</v>
      </c>
      <c r="I590">
        <v>1</v>
      </c>
      <c r="J590">
        <v>0</v>
      </c>
      <c r="K590">
        <v>1</v>
      </c>
      <c r="O590">
        <f>ROUND(CP590,2)</f>
        <v>9101.35</v>
      </c>
      <c r="P590">
        <f>SUMIF(SmtRes!AQ843:'SmtRes'!AQ852,"=1",SmtRes!DF843:'SmtRes'!DF852)</f>
        <v>0</v>
      </c>
      <c r="Q590">
        <f>SUMIF(SmtRes!AQ843:'SmtRes'!AQ852,"=1",SmtRes!DG843:'SmtRes'!DG852)</f>
        <v>1111.52</v>
      </c>
      <c r="R590">
        <f>SUMIF(SmtRes!AQ843:'SmtRes'!AQ852,"=1",SmtRes!DH843:'SmtRes'!DH852)</f>
        <v>434.17</v>
      </c>
      <c r="S590">
        <f>SUMIF(SmtRes!AQ843:'SmtRes'!AQ852,"=1",SmtRes!DI843:'SmtRes'!DI852)</f>
        <v>7555.66</v>
      </c>
      <c r="T590">
        <f t="shared" si="340"/>
        <v>0</v>
      </c>
      <c r="U590">
        <f>SUMIF(SmtRes!AQ843:'SmtRes'!AQ852,"=1",SmtRes!CV843:'SmtRes'!CV852)</f>
        <v>14</v>
      </c>
      <c r="V590">
        <f>SUMIF(SmtRes!AQ843:'SmtRes'!AQ852,"=1",SmtRes!CW843:'SmtRes'!CW852)</f>
        <v>0.7</v>
      </c>
      <c r="W590">
        <f t="shared" si="341"/>
        <v>0</v>
      </c>
      <c r="X590">
        <f t="shared" si="342"/>
        <v>7590.34</v>
      </c>
      <c r="Y590">
        <f t="shared" si="343"/>
        <v>4234.6099999999997</v>
      </c>
      <c r="AA590">
        <v>-1</v>
      </c>
      <c r="AB590">
        <f t="shared" si="344"/>
        <v>8667.1759999999995</v>
      </c>
      <c r="AC590">
        <f>ROUND((0),6)</f>
        <v>0</v>
      </c>
      <c r="AD590">
        <f>ROUND((((SUM(SmtRes!BR843:'SmtRes'!BR852))-(SUM(SmtRes!BS843:'SmtRes'!BS852)))+AE590),6)</f>
        <v>1111.5160000000001</v>
      </c>
      <c r="AE590">
        <f>ROUND((SUM(SmtRes!BS843:'SmtRes'!BS852)),6)</f>
        <v>434.16800000000001</v>
      </c>
      <c r="AF590">
        <f>ROUND((SUM(SmtRes!BT843:'SmtRes'!BT852)),6)</f>
        <v>7555.66</v>
      </c>
      <c r="AG590">
        <f t="shared" si="345"/>
        <v>0</v>
      </c>
      <c r="AH590">
        <f>(SUM(SmtRes!BU843:'SmtRes'!BU852))</f>
        <v>14</v>
      </c>
      <c r="AI590">
        <f>(SUM(SmtRes!BV843:'SmtRes'!BV852))</f>
        <v>0.7</v>
      </c>
      <c r="AJ590">
        <f t="shared" si="346"/>
        <v>0</v>
      </c>
      <c r="AK590">
        <v>9244.1873180000002</v>
      </c>
      <c r="AL590">
        <v>142.84331800000001</v>
      </c>
      <c r="AM590">
        <v>1111.5160000000001</v>
      </c>
      <c r="AN590">
        <v>434.16800000000001</v>
      </c>
      <c r="AO590">
        <v>7555.6600000000008</v>
      </c>
      <c r="AP590">
        <v>0</v>
      </c>
      <c r="AQ590">
        <v>14</v>
      </c>
      <c r="AR590">
        <v>0.7</v>
      </c>
      <c r="AS590">
        <v>0</v>
      </c>
      <c r="AT590">
        <v>95</v>
      </c>
      <c r="AU590">
        <v>53</v>
      </c>
      <c r="AV590">
        <v>1</v>
      </c>
      <c r="AW590">
        <v>1</v>
      </c>
      <c r="AZ590">
        <v>1</v>
      </c>
      <c r="BA590">
        <v>1</v>
      </c>
      <c r="BB590">
        <v>1</v>
      </c>
      <c r="BC590">
        <v>1</v>
      </c>
      <c r="BD590" t="s">
        <v>3</v>
      </c>
      <c r="BE590" t="s">
        <v>3</v>
      </c>
      <c r="BF590" t="s">
        <v>3</v>
      </c>
      <c r="BG590" t="s">
        <v>3</v>
      </c>
      <c r="BH590">
        <v>0</v>
      </c>
      <c r="BI590">
        <v>2</v>
      </c>
      <c r="BJ590" t="s">
        <v>732</v>
      </c>
      <c r="BM590">
        <v>110004</v>
      </c>
      <c r="BN590">
        <v>0</v>
      </c>
      <c r="BO590" t="s">
        <v>3</v>
      </c>
      <c r="BP590">
        <v>0</v>
      </c>
      <c r="BQ590">
        <v>3</v>
      </c>
      <c r="BR590">
        <v>0</v>
      </c>
      <c r="BS590">
        <v>1</v>
      </c>
      <c r="BT590">
        <v>1</v>
      </c>
      <c r="BU590">
        <v>1</v>
      </c>
      <c r="BV590">
        <v>1</v>
      </c>
      <c r="BW590">
        <v>1</v>
      </c>
      <c r="BX590">
        <v>1</v>
      </c>
      <c r="BY590" t="s">
        <v>3</v>
      </c>
      <c r="BZ590">
        <v>95</v>
      </c>
      <c r="CA590">
        <v>53</v>
      </c>
      <c r="CB590" t="s">
        <v>3</v>
      </c>
      <c r="CE590">
        <v>0</v>
      </c>
      <c r="CF590">
        <v>0</v>
      </c>
      <c r="CG590">
        <v>0</v>
      </c>
      <c r="CM590">
        <v>0</v>
      </c>
      <c r="CN590" t="s">
        <v>3</v>
      </c>
      <c r="CO590">
        <v>0</v>
      </c>
      <c r="CP590">
        <f>(P590+Q590+S590+R590)</f>
        <v>9101.35</v>
      </c>
      <c r="CQ590">
        <f>SUMIF(SmtRes!AQ843:'SmtRes'!AQ852,"=1",SmtRes!AA843:'SmtRes'!AA852)</f>
        <v>5161.1899999999996</v>
      </c>
      <c r="CR590">
        <f>SUMIF(SmtRes!AQ843:'SmtRes'!AQ852,"=1",SmtRes!AB843:'SmtRes'!AB852)</f>
        <v>1587.88</v>
      </c>
      <c r="CS590">
        <f>SUMIF(SmtRes!AQ843:'SmtRes'!AQ852,"=1",SmtRes!AC843:'SmtRes'!AC852)</f>
        <v>620.24</v>
      </c>
      <c r="CT590">
        <f>SUMIF(SmtRes!AQ843:'SmtRes'!AQ852,"=1",SmtRes!AD843:'SmtRes'!AD852)</f>
        <v>539.69000000000005</v>
      </c>
      <c r="CU590">
        <f>AG590</f>
        <v>0</v>
      </c>
      <c r="CV590">
        <f>SUMIF(SmtRes!AQ843:'SmtRes'!AQ852,"=1",SmtRes!BU843:'SmtRes'!BU852)</f>
        <v>14</v>
      </c>
      <c r="CW590">
        <f>SUMIF(SmtRes!AQ843:'SmtRes'!AQ852,"=1",SmtRes!BV843:'SmtRes'!BV852)</f>
        <v>0.7</v>
      </c>
      <c r="CX590">
        <f>AJ590</f>
        <v>0</v>
      </c>
      <c r="CY590">
        <f>(((S590+R590)*AT590)/100)</f>
        <v>7590.3384999999998</v>
      </c>
      <c r="CZ590">
        <f>(((S590+R590)*AU590)/100)</f>
        <v>4234.6098999999995</v>
      </c>
      <c r="DC590" t="s">
        <v>3</v>
      </c>
      <c r="DD590" t="s">
        <v>135</v>
      </c>
      <c r="DE590" t="s">
        <v>3</v>
      </c>
      <c r="DF590" t="s">
        <v>3</v>
      </c>
      <c r="DG590" t="s">
        <v>3</v>
      </c>
      <c r="DH590" t="s">
        <v>3</v>
      </c>
      <c r="DI590" t="s">
        <v>3</v>
      </c>
      <c r="DJ590" t="s">
        <v>3</v>
      </c>
      <c r="DK590" t="s">
        <v>3</v>
      </c>
      <c r="DL590" t="s">
        <v>3</v>
      </c>
      <c r="DM590" t="s">
        <v>3</v>
      </c>
      <c r="DN590">
        <v>0</v>
      </c>
      <c r="DO590">
        <v>0</v>
      </c>
      <c r="DP590">
        <v>1</v>
      </c>
      <c r="DQ590">
        <v>1</v>
      </c>
      <c r="DU590">
        <v>1013</v>
      </c>
      <c r="DV590" t="s">
        <v>168</v>
      </c>
      <c r="DW590" t="s">
        <v>168</v>
      </c>
      <c r="DX590">
        <v>1</v>
      </c>
      <c r="DZ590" t="s">
        <v>3</v>
      </c>
      <c r="EA590" t="s">
        <v>3</v>
      </c>
      <c r="EB590" t="s">
        <v>3</v>
      </c>
      <c r="EC590" t="s">
        <v>3</v>
      </c>
      <c r="EE590">
        <v>416979909</v>
      </c>
      <c r="EF590">
        <v>3</v>
      </c>
      <c r="EG590" t="s">
        <v>322</v>
      </c>
      <c r="EH590">
        <v>0</v>
      </c>
      <c r="EI590" t="s">
        <v>3</v>
      </c>
      <c r="EJ590">
        <v>2</v>
      </c>
      <c r="EK590">
        <v>110004</v>
      </c>
      <c r="EL590" t="s">
        <v>674</v>
      </c>
      <c r="EM590" t="s">
        <v>655</v>
      </c>
      <c r="EO590" t="s">
        <v>3</v>
      </c>
      <c r="EQ590">
        <v>1024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14</v>
      </c>
      <c r="EX590">
        <v>0.7</v>
      </c>
      <c r="EY590">
        <v>0</v>
      </c>
      <c r="FQ590">
        <v>0</v>
      </c>
      <c r="FR590">
        <v>0</v>
      </c>
      <c r="FS590">
        <v>0</v>
      </c>
      <c r="FX590">
        <v>95</v>
      </c>
      <c r="FY590">
        <v>53</v>
      </c>
      <c r="GA590" t="s">
        <v>3</v>
      </c>
      <c r="GD590">
        <v>1</v>
      </c>
      <c r="GF590">
        <v>-1472731508</v>
      </c>
      <c r="GG590">
        <v>2</v>
      </c>
      <c r="GH590">
        <v>1</v>
      </c>
      <c r="GI590">
        <v>-2</v>
      </c>
      <c r="GJ590">
        <v>0</v>
      </c>
      <c r="GK590">
        <v>0</v>
      </c>
      <c r="GL590">
        <f t="shared" si="347"/>
        <v>0</v>
      </c>
      <c r="GM590">
        <f t="shared" si="348"/>
        <v>20926.3</v>
      </c>
      <c r="GN590">
        <f t="shared" si="349"/>
        <v>0</v>
      </c>
      <c r="GO590">
        <f t="shared" si="350"/>
        <v>20926.3</v>
      </c>
      <c r="GP590">
        <f t="shared" si="351"/>
        <v>0</v>
      </c>
      <c r="GR590">
        <v>0</v>
      </c>
      <c r="GS590">
        <v>0</v>
      </c>
      <c r="GT590">
        <v>0</v>
      </c>
      <c r="GU590" t="s">
        <v>3</v>
      </c>
      <c r="GV590">
        <f t="shared" si="352"/>
        <v>0</v>
      </c>
      <c r="GW590">
        <v>1</v>
      </c>
      <c r="GX590">
        <f t="shared" si="353"/>
        <v>0</v>
      </c>
      <c r="HA590">
        <v>0</v>
      </c>
      <c r="HB590">
        <v>0</v>
      </c>
      <c r="HC590">
        <f>GV590*GW590</f>
        <v>0</v>
      </c>
      <c r="HE590" t="s">
        <v>3</v>
      </c>
      <c r="HF590" t="s">
        <v>3</v>
      </c>
      <c r="HM590" t="s">
        <v>3</v>
      </c>
      <c r="HN590" t="s">
        <v>675</v>
      </c>
      <c r="HO590" t="s">
        <v>676</v>
      </c>
      <c r="HP590" t="s">
        <v>674</v>
      </c>
      <c r="HQ590" t="s">
        <v>674</v>
      </c>
      <c r="HS590">
        <v>0</v>
      </c>
      <c r="IK590">
        <v>0</v>
      </c>
    </row>
    <row r="591" spans="1:245" x14ac:dyDescent="0.2">
      <c r="A591">
        <v>18</v>
      </c>
      <c r="B591">
        <v>1</v>
      </c>
      <c r="C591">
        <v>851</v>
      </c>
      <c r="E591" t="s">
        <v>3</v>
      </c>
      <c r="F591" t="s">
        <v>633</v>
      </c>
      <c r="G591" t="s">
        <v>634</v>
      </c>
      <c r="H591" t="s">
        <v>635</v>
      </c>
      <c r="I591">
        <f>J591</f>
        <v>2</v>
      </c>
      <c r="J591">
        <v>2</v>
      </c>
      <c r="K591">
        <v>2</v>
      </c>
      <c r="O591">
        <f>ROUND(P591,2)</f>
        <v>151.11000000000001</v>
      </c>
      <c r="P591">
        <f>ROUND(ROUND(ROUND(SUMIF(SmtRes!AQ843:'SmtRes'!AQ852,"=1",SmtRes!CU843:'SmtRes'!CU852),2),2)*I591/100,2)</f>
        <v>151.11000000000001</v>
      </c>
      <c r="Q591">
        <f>ROUND(CR591*I591,2)</f>
        <v>0</v>
      </c>
      <c r="R591">
        <f>ROUND(CS591*I591,2)</f>
        <v>0</v>
      </c>
      <c r="S591">
        <f>ROUND(CT591*I591,2)</f>
        <v>0</v>
      </c>
      <c r="T591">
        <f t="shared" si="340"/>
        <v>0</v>
      </c>
      <c r="U591">
        <f>ROUND(CV591*I591,7)</f>
        <v>0</v>
      </c>
      <c r="V591">
        <f>ROUND(CW591*I591,7)</f>
        <v>0</v>
      </c>
      <c r="W591">
        <f t="shared" si="341"/>
        <v>0</v>
      </c>
      <c r="X591">
        <f t="shared" si="342"/>
        <v>0</v>
      </c>
      <c r="Y591">
        <f t="shared" si="343"/>
        <v>0</v>
      </c>
      <c r="AA591">
        <v>-1</v>
      </c>
      <c r="AB591">
        <f t="shared" si="344"/>
        <v>0</v>
      </c>
      <c r="AC591">
        <f>ROUND((ES591),6)</f>
        <v>0</v>
      </c>
      <c r="AD591">
        <f>ROUND((((ET591)-(EU591))+AE591),6)</f>
        <v>0</v>
      </c>
      <c r="AE591">
        <f>ROUND((EU591),6)</f>
        <v>0</v>
      </c>
      <c r="AF591">
        <f>ROUND((EV591),6)</f>
        <v>0</v>
      </c>
      <c r="AG591">
        <f t="shared" si="345"/>
        <v>0</v>
      </c>
      <c r="AH591">
        <f>(EW591)</f>
        <v>0</v>
      </c>
      <c r="AI591">
        <f>(EX591)</f>
        <v>0</v>
      </c>
      <c r="AJ591">
        <f t="shared" si="346"/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95</v>
      </c>
      <c r="AU591">
        <v>53</v>
      </c>
      <c r="AV591">
        <v>1</v>
      </c>
      <c r="AW591">
        <v>1</v>
      </c>
      <c r="AZ591">
        <v>1</v>
      </c>
      <c r="BA591">
        <v>1</v>
      </c>
      <c r="BB591">
        <v>1</v>
      </c>
      <c r="BC591">
        <v>1</v>
      </c>
      <c r="BD591" t="s">
        <v>3</v>
      </c>
      <c r="BE591" t="s">
        <v>3</v>
      </c>
      <c r="BF591" t="s">
        <v>3</v>
      </c>
      <c r="BG591" t="s">
        <v>3</v>
      </c>
      <c r="BH591">
        <v>3</v>
      </c>
      <c r="BI591">
        <v>2</v>
      </c>
      <c r="BJ591" t="s">
        <v>3</v>
      </c>
      <c r="BM591">
        <v>110004</v>
      </c>
      <c r="BN591">
        <v>0</v>
      </c>
      <c r="BO591" t="s">
        <v>3</v>
      </c>
      <c r="BP591">
        <v>0</v>
      </c>
      <c r="BQ591">
        <v>3</v>
      </c>
      <c r="BR591">
        <v>0</v>
      </c>
      <c r="BS591">
        <v>1</v>
      </c>
      <c r="BT591">
        <v>1</v>
      </c>
      <c r="BU591">
        <v>1</v>
      </c>
      <c r="BV591">
        <v>1</v>
      </c>
      <c r="BW591">
        <v>1</v>
      </c>
      <c r="BX591">
        <v>1</v>
      </c>
      <c r="BY591" t="s">
        <v>3</v>
      </c>
      <c r="BZ591">
        <v>95</v>
      </c>
      <c r="CA591">
        <v>53</v>
      </c>
      <c r="CB591" t="s">
        <v>3</v>
      </c>
      <c r="CE591">
        <v>0</v>
      </c>
      <c r="CF591">
        <v>0</v>
      </c>
      <c r="CG591">
        <v>0</v>
      </c>
      <c r="CM591">
        <v>0</v>
      </c>
      <c r="CN591" t="s">
        <v>3</v>
      </c>
      <c r="CO591">
        <v>0</v>
      </c>
      <c r="CP591">
        <f>0</f>
        <v>0</v>
      </c>
      <c r="CQ591">
        <f>0</f>
        <v>0</v>
      </c>
      <c r="CR591">
        <f>0</f>
        <v>0</v>
      </c>
      <c r="CS591">
        <f>0</f>
        <v>0</v>
      </c>
      <c r="CT591">
        <f>0</f>
        <v>0</v>
      </c>
      <c r="CU591">
        <f>0</f>
        <v>0</v>
      </c>
      <c r="CV591">
        <f>0</f>
        <v>0</v>
      </c>
      <c r="CW591">
        <f>0</f>
        <v>0</v>
      </c>
      <c r="CX591">
        <f>0</f>
        <v>0</v>
      </c>
      <c r="CY591">
        <f>0</f>
        <v>0</v>
      </c>
      <c r="CZ591">
        <f>0</f>
        <v>0</v>
      </c>
      <c r="DC591" t="s">
        <v>3</v>
      </c>
      <c r="DD591" t="s">
        <v>3</v>
      </c>
      <c r="DE591" t="s">
        <v>3</v>
      </c>
      <c r="DF591" t="s">
        <v>3</v>
      </c>
      <c r="DG591" t="s">
        <v>3</v>
      </c>
      <c r="DH591" t="s">
        <v>3</v>
      </c>
      <c r="DI591" t="s">
        <v>3</v>
      </c>
      <c r="DJ591" t="s">
        <v>3</v>
      </c>
      <c r="DK591" t="s">
        <v>3</v>
      </c>
      <c r="DL591" t="s">
        <v>3</v>
      </c>
      <c r="DM591" t="s">
        <v>3</v>
      </c>
      <c r="DN591">
        <v>0</v>
      </c>
      <c r="DO591">
        <v>0</v>
      </c>
      <c r="DP591">
        <v>1</v>
      </c>
      <c r="DQ591">
        <v>1</v>
      </c>
      <c r="DU591">
        <v>1013</v>
      </c>
      <c r="DV591" t="s">
        <v>635</v>
      </c>
      <c r="DW591" t="s">
        <v>635</v>
      </c>
      <c r="DX591">
        <v>1</v>
      </c>
      <c r="DZ591" t="s">
        <v>3</v>
      </c>
      <c r="EA591" t="s">
        <v>3</v>
      </c>
      <c r="EB591" t="s">
        <v>3</v>
      </c>
      <c r="EC591" t="s">
        <v>3</v>
      </c>
      <c r="EE591">
        <v>416979909</v>
      </c>
      <c r="EF591">
        <v>3</v>
      </c>
      <c r="EG591" t="s">
        <v>322</v>
      </c>
      <c r="EH591">
        <v>0</v>
      </c>
      <c r="EI591" t="s">
        <v>3</v>
      </c>
      <c r="EJ591">
        <v>2</v>
      </c>
      <c r="EK591">
        <v>110004</v>
      </c>
      <c r="EL591" t="s">
        <v>674</v>
      </c>
      <c r="EM591" t="s">
        <v>655</v>
      </c>
      <c r="EO591" t="s">
        <v>3</v>
      </c>
      <c r="EQ591">
        <v>1024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FQ591">
        <v>0</v>
      </c>
      <c r="FR591">
        <v>0</v>
      </c>
      <c r="FS591">
        <v>0</v>
      </c>
      <c r="FX591">
        <v>95</v>
      </c>
      <c r="FY591">
        <v>53</v>
      </c>
      <c r="GA591" t="s">
        <v>3</v>
      </c>
      <c r="GD591">
        <v>1</v>
      </c>
      <c r="GF591">
        <v>274903907</v>
      </c>
      <c r="GG591">
        <v>2</v>
      </c>
      <c r="GH591">
        <v>1</v>
      </c>
      <c r="GI591">
        <v>-2</v>
      </c>
      <c r="GJ591">
        <v>0</v>
      </c>
      <c r="GK591">
        <v>0</v>
      </c>
      <c r="GL591">
        <f t="shared" si="347"/>
        <v>0</v>
      </c>
      <c r="GM591">
        <f t="shared" si="348"/>
        <v>151.11000000000001</v>
      </c>
      <c r="GN591">
        <f t="shared" si="349"/>
        <v>0</v>
      </c>
      <c r="GO591">
        <f t="shared" si="350"/>
        <v>151.11000000000001</v>
      </c>
      <c r="GP591">
        <f t="shared" si="351"/>
        <v>0</v>
      </c>
      <c r="GR591">
        <v>0</v>
      </c>
      <c r="GS591">
        <v>0</v>
      </c>
      <c r="GT591">
        <v>0</v>
      </c>
      <c r="GU591" t="s">
        <v>3</v>
      </c>
      <c r="GV591">
        <f t="shared" si="352"/>
        <v>0</v>
      </c>
      <c r="GW591">
        <v>1</v>
      </c>
      <c r="GX591">
        <f t="shared" si="353"/>
        <v>0</v>
      </c>
      <c r="HA591">
        <v>0</v>
      </c>
      <c r="HB591">
        <v>0</v>
      </c>
      <c r="HC591">
        <f>0</f>
        <v>0</v>
      </c>
      <c r="HE591" t="s">
        <v>3</v>
      </c>
      <c r="HF591" t="s">
        <v>3</v>
      </c>
      <c r="HM591" t="s">
        <v>3</v>
      </c>
      <c r="HN591" t="s">
        <v>675</v>
      </c>
      <c r="HO591" t="s">
        <v>676</v>
      </c>
      <c r="HP591" t="s">
        <v>674</v>
      </c>
      <c r="HQ591" t="s">
        <v>674</v>
      </c>
      <c r="HS591">
        <v>0</v>
      </c>
      <c r="IK591">
        <v>0</v>
      </c>
    </row>
    <row r="592" spans="1:245" x14ac:dyDescent="0.2">
      <c r="A592">
        <v>18</v>
      </c>
      <c r="B592">
        <v>1</v>
      </c>
      <c r="C592">
        <v>852</v>
      </c>
      <c r="E592" t="s">
        <v>3</v>
      </c>
      <c r="F592" t="s">
        <v>725</v>
      </c>
      <c r="G592" t="s">
        <v>726</v>
      </c>
      <c r="H592" t="s">
        <v>83</v>
      </c>
      <c r="I592">
        <f>I590*J592</f>
        <v>0</v>
      </c>
      <c r="J592">
        <v>0</v>
      </c>
      <c r="K592">
        <v>8.0000000000000002E-3</v>
      </c>
      <c r="O592">
        <f>ROUND(CP592,2)</f>
        <v>0</v>
      </c>
      <c r="P592">
        <f>ROUND(CQ592*I592,2)</f>
        <v>0</v>
      </c>
      <c r="Q592">
        <f>ROUND(CR592*I592,2)</f>
        <v>0</v>
      </c>
      <c r="R592">
        <f>ROUND(CS592*I592,2)</f>
        <v>0</v>
      </c>
      <c r="S592">
        <f>ROUND(CT592*I592,2)</f>
        <v>0</v>
      </c>
      <c r="T592">
        <f t="shared" si="340"/>
        <v>0</v>
      </c>
      <c r="U592">
        <f>ROUND(CV592*I592,7)</f>
        <v>0</v>
      </c>
      <c r="V592">
        <f>ROUND(CW592*I592,7)</f>
        <v>0</v>
      </c>
      <c r="W592">
        <f t="shared" si="341"/>
        <v>0</v>
      </c>
      <c r="X592">
        <f t="shared" si="342"/>
        <v>0</v>
      </c>
      <c r="Y592">
        <f t="shared" si="343"/>
        <v>0</v>
      </c>
      <c r="AA592">
        <v>-1</v>
      </c>
      <c r="AB592">
        <f t="shared" si="344"/>
        <v>0</v>
      </c>
      <c r="AC592">
        <f>ROUND((ES592),6)</f>
        <v>0</v>
      </c>
      <c r="AD592">
        <f>ROUND((((ET592)-(EU592))+AE592),6)</f>
        <v>0</v>
      </c>
      <c r="AE592">
        <f>ROUND((EU592),6)</f>
        <v>0</v>
      </c>
      <c r="AF592">
        <f>ROUND((EV592),6)</f>
        <v>0</v>
      </c>
      <c r="AG592">
        <f t="shared" si="345"/>
        <v>0</v>
      </c>
      <c r="AH592">
        <f>(EW592)</f>
        <v>0</v>
      </c>
      <c r="AI592">
        <f>(EX592)</f>
        <v>0</v>
      </c>
      <c r="AJ592">
        <f t="shared" si="346"/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95</v>
      </c>
      <c r="AU592">
        <v>53</v>
      </c>
      <c r="AV592">
        <v>1</v>
      </c>
      <c r="AW592">
        <v>1</v>
      </c>
      <c r="AZ592">
        <v>1</v>
      </c>
      <c r="BA592">
        <v>1</v>
      </c>
      <c r="BB592">
        <v>1</v>
      </c>
      <c r="BC592">
        <v>1</v>
      </c>
      <c r="BD592" t="s">
        <v>3</v>
      </c>
      <c r="BE592" t="s">
        <v>3</v>
      </c>
      <c r="BF592" t="s">
        <v>3</v>
      </c>
      <c r="BG592" t="s">
        <v>3</v>
      </c>
      <c r="BH592">
        <v>3</v>
      </c>
      <c r="BI592">
        <v>2</v>
      </c>
      <c r="BJ592" t="s">
        <v>3</v>
      </c>
      <c r="BM592">
        <v>110004</v>
      </c>
      <c r="BN592">
        <v>0</v>
      </c>
      <c r="BO592" t="s">
        <v>3</v>
      </c>
      <c r="BP592">
        <v>0</v>
      </c>
      <c r="BQ592">
        <v>3</v>
      </c>
      <c r="BR592">
        <v>0</v>
      </c>
      <c r="BS592">
        <v>1</v>
      </c>
      <c r="BT592">
        <v>1</v>
      </c>
      <c r="BU592">
        <v>1</v>
      </c>
      <c r="BV592">
        <v>1</v>
      </c>
      <c r="BW592">
        <v>1</v>
      </c>
      <c r="BX592">
        <v>1</v>
      </c>
      <c r="BY592" t="s">
        <v>3</v>
      </c>
      <c r="BZ592">
        <v>95</v>
      </c>
      <c r="CA592">
        <v>53</v>
      </c>
      <c r="CB592" t="s">
        <v>3</v>
      </c>
      <c r="CE592">
        <v>0</v>
      </c>
      <c r="CF592">
        <v>0</v>
      </c>
      <c r="CG592">
        <v>0</v>
      </c>
      <c r="CM592">
        <v>0</v>
      </c>
      <c r="CN592" t="s">
        <v>3</v>
      </c>
      <c r="CO592">
        <v>0</v>
      </c>
      <c r="CP592">
        <f>(P592+Q592+S592+R592)</f>
        <v>0</v>
      </c>
      <c r="CQ592">
        <f>ROUND(AL592*BC592,2)</f>
        <v>0</v>
      </c>
      <c r="CR592">
        <f>ROUND(AM592*BB592,2)</f>
        <v>0</v>
      </c>
      <c r="CS592">
        <f>ROUND(AN592*BS592,2)</f>
        <v>0</v>
      </c>
      <c r="CT592">
        <f>ROUND(AO592*BA592,2)</f>
        <v>0</v>
      </c>
      <c r="CU592">
        <f>AG592</f>
        <v>0</v>
      </c>
      <c r="CV592">
        <f>AH592</f>
        <v>0</v>
      </c>
      <c r="CW592">
        <f>AI592</f>
        <v>0</v>
      </c>
      <c r="CX592">
        <f>AJ592</f>
        <v>0</v>
      </c>
      <c r="CY592">
        <f>(((S592+R592)*AT592)/100)</f>
        <v>0</v>
      </c>
      <c r="CZ592">
        <f>(((S592+R592)*AU592)/100)</f>
        <v>0</v>
      </c>
      <c r="DC592" t="s">
        <v>3</v>
      </c>
      <c r="DD592" t="s">
        <v>3</v>
      </c>
      <c r="DE592" t="s">
        <v>3</v>
      </c>
      <c r="DF592" t="s">
        <v>3</v>
      </c>
      <c r="DG592" t="s">
        <v>3</v>
      </c>
      <c r="DH592" t="s">
        <v>3</v>
      </c>
      <c r="DI592" t="s">
        <v>3</v>
      </c>
      <c r="DJ592" t="s">
        <v>3</v>
      </c>
      <c r="DK592" t="s">
        <v>3</v>
      </c>
      <c r="DL592" t="s">
        <v>3</v>
      </c>
      <c r="DM592" t="s">
        <v>3</v>
      </c>
      <c r="DN592">
        <v>0</v>
      </c>
      <c r="DO592">
        <v>0</v>
      </c>
      <c r="DP592">
        <v>1</v>
      </c>
      <c r="DQ592">
        <v>1</v>
      </c>
      <c r="DU592">
        <v>1009</v>
      </c>
      <c r="DV592" t="s">
        <v>83</v>
      </c>
      <c r="DW592" t="s">
        <v>83</v>
      </c>
      <c r="DX592">
        <v>1000</v>
      </c>
      <c r="DZ592" t="s">
        <v>3</v>
      </c>
      <c r="EA592" t="s">
        <v>3</v>
      </c>
      <c r="EB592" t="s">
        <v>3</v>
      </c>
      <c r="EC592" t="s">
        <v>3</v>
      </c>
      <c r="EE592">
        <v>416979909</v>
      </c>
      <c r="EF592">
        <v>3</v>
      </c>
      <c r="EG592" t="s">
        <v>322</v>
      </c>
      <c r="EH592">
        <v>0</v>
      </c>
      <c r="EI592" t="s">
        <v>3</v>
      </c>
      <c r="EJ592">
        <v>2</v>
      </c>
      <c r="EK592">
        <v>110004</v>
      </c>
      <c r="EL592" t="s">
        <v>674</v>
      </c>
      <c r="EM592" t="s">
        <v>655</v>
      </c>
      <c r="EO592" t="s">
        <v>3</v>
      </c>
      <c r="EQ592">
        <v>1024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FQ592">
        <v>0</v>
      </c>
      <c r="FR592">
        <v>0</v>
      </c>
      <c r="FS592">
        <v>0</v>
      </c>
      <c r="FX592">
        <v>95</v>
      </c>
      <c r="FY592">
        <v>53</v>
      </c>
      <c r="GA592" t="s">
        <v>3</v>
      </c>
      <c r="GD592">
        <v>1</v>
      </c>
      <c r="GF592">
        <v>1392189009</v>
      </c>
      <c r="GG592">
        <v>2</v>
      </c>
      <c r="GH592">
        <v>1</v>
      </c>
      <c r="GI592">
        <v>-2</v>
      </c>
      <c r="GJ592">
        <v>0</v>
      </c>
      <c r="GK592">
        <v>0</v>
      </c>
      <c r="GL592">
        <f t="shared" si="347"/>
        <v>0</v>
      </c>
      <c r="GM592">
        <f t="shared" si="348"/>
        <v>0</v>
      </c>
      <c r="GN592">
        <f t="shared" si="349"/>
        <v>0</v>
      </c>
      <c r="GO592">
        <f t="shared" si="350"/>
        <v>0</v>
      </c>
      <c r="GP592">
        <f t="shared" si="351"/>
        <v>0</v>
      </c>
      <c r="GR592">
        <v>0</v>
      </c>
      <c r="GS592">
        <v>0</v>
      </c>
      <c r="GT592">
        <v>0</v>
      </c>
      <c r="GU592" t="s">
        <v>3</v>
      </c>
      <c r="GV592">
        <f t="shared" si="352"/>
        <v>0</v>
      </c>
      <c r="GW592">
        <v>1</v>
      </c>
      <c r="GX592">
        <f t="shared" si="353"/>
        <v>0</v>
      </c>
      <c r="HA592">
        <v>0</v>
      </c>
      <c r="HB592">
        <v>0</v>
      </c>
      <c r="HC592">
        <f>GV592*GW592</f>
        <v>0</v>
      </c>
      <c r="HE592" t="s">
        <v>3</v>
      </c>
      <c r="HF592" t="s">
        <v>3</v>
      </c>
      <c r="HM592" t="s">
        <v>135</v>
      </c>
      <c r="HN592" t="s">
        <v>675</v>
      </c>
      <c r="HO592" t="s">
        <v>676</v>
      </c>
      <c r="HP592" t="s">
        <v>674</v>
      </c>
      <c r="HQ592" t="s">
        <v>674</v>
      </c>
      <c r="HS592">
        <v>0</v>
      </c>
      <c r="IK592">
        <v>0</v>
      </c>
    </row>
    <row r="593" spans="1:245" x14ac:dyDescent="0.2">
      <c r="A593">
        <v>17</v>
      </c>
      <c r="B593">
        <v>1</v>
      </c>
      <c r="C593">
        <f>ROW(SmtRes!A859)</f>
        <v>859</v>
      </c>
      <c r="D593">
        <f>ROW(EtalonRes!A870)</f>
        <v>870</v>
      </c>
      <c r="E593" t="s">
        <v>3</v>
      </c>
      <c r="F593" t="s">
        <v>733</v>
      </c>
      <c r="G593" t="s">
        <v>734</v>
      </c>
      <c r="H593" t="s">
        <v>735</v>
      </c>
      <c r="I593">
        <v>1</v>
      </c>
      <c r="J593">
        <v>0</v>
      </c>
      <c r="K593">
        <v>1</v>
      </c>
      <c r="O593">
        <f>ROUND(CP593,2)</f>
        <v>4147.13</v>
      </c>
      <c r="P593">
        <f>SUMIF(SmtRes!AQ853:'SmtRes'!AQ859,"=1",SmtRes!DF853:'SmtRes'!DF859)</f>
        <v>71.290000000000006</v>
      </c>
      <c r="Q593">
        <f>SUMIF(SmtRes!AQ853:'SmtRes'!AQ859,"=1",SmtRes!DG853:'SmtRes'!DG859)</f>
        <v>0</v>
      </c>
      <c r="R593">
        <f>SUMIF(SmtRes!AQ853:'SmtRes'!AQ859,"=1",SmtRes!DH853:'SmtRes'!DH859)</f>
        <v>0</v>
      </c>
      <c r="S593">
        <f>SUMIF(SmtRes!AQ853:'SmtRes'!AQ859,"=1",SmtRes!DI853:'SmtRes'!DI859)</f>
        <v>4075.84</v>
      </c>
      <c r="T593">
        <f t="shared" si="340"/>
        <v>0</v>
      </c>
      <c r="U593">
        <f>SUMIF(SmtRes!AQ853:'SmtRes'!AQ859,"=1",SmtRes!CV853:'SmtRes'!CV859)</f>
        <v>8</v>
      </c>
      <c r="V593">
        <f>SUMIF(SmtRes!AQ853:'SmtRes'!AQ859,"=1",SmtRes!CW853:'SmtRes'!CW859)</f>
        <v>0</v>
      </c>
      <c r="W593">
        <f t="shared" si="341"/>
        <v>0</v>
      </c>
      <c r="X593">
        <f t="shared" si="342"/>
        <v>3872.05</v>
      </c>
      <c r="Y593">
        <f t="shared" si="343"/>
        <v>2160.1999999999998</v>
      </c>
      <c r="AA593">
        <v>-1</v>
      </c>
      <c r="AB593">
        <f t="shared" si="344"/>
        <v>4131.9489700000004</v>
      </c>
      <c r="AC593">
        <f>ROUND((SUM(SmtRes!BQ853:'SmtRes'!BQ859)),6)</f>
        <v>56.108969999999999</v>
      </c>
      <c r="AD593">
        <f>ROUND((((0)-(0))+AE593),6)</f>
        <v>0</v>
      </c>
      <c r="AE593">
        <f>ROUND((0),6)</f>
        <v>0</v>
      </c>
      <c r="AF593">
        <f>ROUND((SUM(SmtRes!BT853:'SmtRes'!BT859)),6)</f>
        <v>4075.84</v>
      </c>
      <c r="AG593">
        <f t="shared" si="345"/>
        <v>0</v>
      </c>
      <c r="AH593">
        <f>(SUM(SmtRes!BU853:'SmtRes'!BU859))</f>
        <v>8</v>
      </c>
      <c r="AI593">
        <f>(0)</f>
        <v>0</v>
      </c>
      <c r="AJ593">
        <f t="shared" si="346"/>
        <v>0</v>
      </c>
      <c r="AK593">
        <v>4131.9489700000004</v>
      </c>
      <c r="AL593">
        <v>56.108970000000006</v>
      </c>
      <c r="AM593">
        <v>0</v>
      </c>
      <c r="AN593">
        <v>0</v>
      </c>
      <c r="AO593">
        <v>4075.84</v>
      </c>
      <c r="AP593">
        <v>0</v>
      </c>
      <c r="AQ593">
        <v>8</v>
      </c>
      <c r="AR593">
        <v>0</v>
      </c>
      <c r="AS593">
        <v>0</v>
      </c>
      <c r="AT593">
        <v>95</v>
      </c>
      <c r="AU593">
        <v>53</v>
      </c>
      <c r="AV593">
        <v>1</v>
      </c>
      <c r="AW593">
        <v>1</v>
      </c>
      <c r="AZ593">
        <v>1</v>
      </c>
      <c r="BA593">
        <v>1</v>
      </c>
      <c r="BB593">
        <v>1</v>
      </c>
      <c r="BC593">
        <v>1</v>
      </c>
      <c r="BD593" t="s">
        <v>3</v>
      </c>
      <c r="BE593" t="s">
        <v>3</v>
      </c>
      <c r="BF593" t="s">
        <v>3</v>
      </c>
      <c r="BG593" t="s">
        <v>3</v>
      </c>
      <c r="BH593">
        <v>0</v>
      </c>
      <c r="BI593">
        <v>2</v>
      </c>
      <c r="BJ593" t="s">
        <v>736</v>
      </c>
      <c r="BM593">
        <v>110004</v>
      </c>
      <c r="BN593">
        <v>0</v>
      </c>
      <c r="BO593" t="s">
        <v>3</v>
      </c>
      <c r="BP593">
        <v>0</v>
      </c>
      <c r="BQ593">
        <v>3</v>
      </c>
      <c r="BR593">
        <v>0</v>
      </c>
      <c r="BS593">
        <v>1</v>
      </c>
      <c r="BT593">
        <v>1</v>
      </c>
      <c r="BU593">
        <v>1</v>
      </c>
      <c r="BV593">
        <v>1</v>
      </c>
      <c r="BW593">
        <v>1</v>
      </c>
      <c r="BX593">
        <v>1</v>
      </c>
      <c r="BY593" t="s">
        <v>3</v>
      </c>
      <c r="BZ593">
        <v>95</v>
      </c>
      <c r="CA593">
        <v>53</v>
      </c>
      <c r="CB593" t="s">
        <v>3</v>
      </c>
      <c r="CE593">
        <v>0</v>
      </c>
      <c r="CF593">
        <v>0</v>
      </c>
      <c r="CG593">
        <v>0</v>
      </c>
      <c r="CM593">
        <v>0</v>
      </c>
      <c r="CN593" t="s">
        <v>3</v>
      </c>
      <c r="CO593">
        <v>0</v>
      </c>
      <c r="CP593">
        <f>(P593+Q593+S593+R593)</f>
        <v>4147.13</v>
      </c>
      <c r="CQ593">
        <f>SUMIF(SmtRes!AQ853:'SmtRes'!AQ859,"=1",SmtRes!AA853:'SmtRes'!AA859)</f>
        <v>4875.2199999999993</v>
      </c>
      <c r="CR593">
        <f>SUMIF(SmtRes!AQ853:'SmtRes'!AQ859,"=1",SmtRes!AB853:'SmtRes'!AB859)</f>
        <v>0</v>
      </c>
      <c r="CS593">
        <f>SUMIF(SmtRes!AQ853:'SmtRes'!AQ859,"=1",SmtRes!AC853:'SmtRes'!AC859)</f>
        <v>0</v>
      </c>
      <c r="CT593">
        <f>SUMIF(SmtRes!AQ853:'SmtRes'!AQ859,"=1",SmtRes!AD853:'SmtRes'!AD859)</f>
        <v>509.48</v>
      </c>
      <c r="CU593">
        <f>AG593</f>
        <v>0</v>
      </c>
      <c r="CV593">
        <f>SUMIF(SmtRes!AQ853:'SmtRes'!AQ859,"=1",SmtRes!BU853:'SmtRes'!BU859)</f>
        <v>8</v>
      </c>
      <c r="CW593">
        <f>SUMIF(SmtRes!AQ853:'SmtRes'!AQ859,"=1",SmtRes!BV853:'SmtRes'!BV859)</f>
        <v>0</v>
      </c>
      <c r="CX593">
        <f>AJ593</f>
        <v>0</v>
      </c>
      <c r="CY593">
        <f>(((S593+R593)*AT593)/100)</f>
        <v>3872.0479999999998</v>
      </c>
      <c r="CZ593">
        <f>(((S593+R593)*AU593)/100)</f>
        <v>2160.1952000000001</v>
      </c>
      <c r="DC593" t="s">
        <v>3</v>
      </c>
      <c r="DD593" t="s">
        <v>3</v>
      </c>
      <c r="DE593" t="s">
        <v>3</v>
      </c>
      <c r="DF593" t="s">
        <v>3</v>
      </c>
      <c r="DG593" t="s">
        <v>3</v>
      </c>
      <c r="DH593" t="s">
        <v>3</v>
      </c>
      <c r="DI593" t="s">
        <v>3</v>
      </c>
      <c r="DJ593" t="s">
        <v>3</v>
      </c>
      <c r="DK593" t="s">
        <v>3</v>
      </c>
      <c r="DL593" t="s">
        <v>3</v>
      </c>
      <c r="DM593" t="s">
        <v>3</v>
      </c>
      <c r="DN593">
        <v>0</v>
      </c>
      <c r="DO593">
        <v>0</v>
      </c>
      <c r="DP593">
        <v>1</v>
      </c>
      <c r="DQ593">
        <v>1</v>
      </c>
      <c r="DU593">
        <v>1013</v>
      </c>
      <c r="DV593" t="s">
        <v>735</v>
      </c>
      <c r="DW593" t="s">
        <v>735</v>
      </c>
      <c r="DX593">
        <v>1</v>
      </c>
      <c r="DZ593" t="s">
        <v>3</v>
      </c>
      <c r="EA593" t="s">
        <v>3</v>
      </c>
      <c r="EB593" t="s">
        <v>3</v>
      </c>
      <c r="EC593" t="s">
        <v>3</v>
      </c>
      <c r="EE593">
        <v>416979909</v>
      </c>
      <c r="EF593">
        <v>3</v>
      </c>
      <c r="EG593" t="s">
        <v>322</v>
      </c>
      <c r="EH593">
        <v>0</v>
      </c>
      <c r="EI593" t="s">
        <v>3</v>
      </c>
      <c r="EJ593">
        <v>2</v>
      </c>
      <c r="EK593">
        <v>110004</v>
      </c>
      <c r="EL593" t="s">
        <v>674</v>
      </c>
      <c r="EM593" t="s">
        <v>655</v>
      </c>
      <c r="EO593" t="s">
        <v>3</v>
      </c>
      <c r="EQ593">
        <v>1024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8</v>
      </c>
      <c r="EX593">
        <v>0</v>
      </c>
      <c r="EY593">
        <v>0</v>
      </c>
      <c r="FQ593">
        <v>0</v>
      </c>
      <c r="FR593">
        <v>0</v>
      </c>
      <c r="FS593">
        <v>0</v>
      </c>
      <c r="FX593">
        <v>95</v>
      </c>
      <c r="FY593">
        <v>53</v>
      </c>
      <c r="GA593" t="s">
        <v>3</v>
      </c>
      <c r="GD593">
        <v>1</v>
      </c>
      <c r="GF593">
        <v>-747291877</v>
      </c>
      <c r="GG593">
        <v>2</v>
      </c>
      <c r="GH593">
        <v>1</v>
      </c>
      <c r="GI593">
        <v>-2</v>
      </c>
      <c r="GJ593">
        <v>0</v>
      </c>
      <c r="GK593">
        <v>0</v>
      </c>
      <c r="GL593">
        <f t="shared" si="347"/>
        <v>0</v>
      </c>
      <c r="GM593">
        <f t="shared" si="348"/>
        <v>10179.379999999999</v>
      </c>
      <c r="GN593">
        <f t="shared" si="349"/>
        <v>0</v>
      </c>
      <c r="GO593">
        <f t="shared" si="350"/>
        <v>10179.379999999999</v>
      </c>
      <c r="GP593">
        <f t="shared" si="351"/>
        <v>0</v>
      </c>
      <c r="GR593">
        <v>0</v>
      </c>
      <c r="GS593">
        <v>0</v>
      </c>
      <c r="GT593">
        <v>0</v>
      </c>
      <c r="GU593" t="s">
        <v>3</v>
      </c>
      <c r="GV593">
        <f t="shared" si="352"/>
        <v>0</v>
      </c>
      <c r="GW593">
        <v>1</v>
      </c>
      <c r="GX593">
        <f t="shared" si="353"/>
        <v>0</v>
      </c>
      <c r="HA593">
        <v>0</v>
      </c>
      <c r="HB593">
        <v>0</v>
      </c>
      <c r="HC593">
        <f>GV593*GW593</f>
        <v>0</v>
      </c>
      <c r="HE593" t="s">
        <v>3</v>
      </c>
      <c r="HF593" t="s">
        <v>3</v>
      </c>
      <c r="HM593" t="s">
        <v>3</v>
      </c>
      <c r="HN593" t="s">
        <v>675</v>
      </c>
      <c r="HO593" t="s">
        <v>676</v>
      </c>
      <c r="HP593" t="s">
        <v>674</v>
      </c>
      <c r="HQ593" t="s">
        <v>674</v>
      </c>
      <c r="HS593">
        <v>0</v>
      </c>
      <c r="IK593">
        <v>0</v>
      </c>
    </row>
    <row r="594" spans="1:245" x14ac:dyDescent="0.2">
      <c r="A594">
        <v>18</v>
      </c>
      <c r="B594">
        <v>1</v>
      </c>
      <c r="C594">
        <v>858</v>
      </c>
      <c r="E594" t="s">
        <v>3</v>
      </c>
      <c r="F594" t="s">
        <v>633</v>
      </c>
      <c r="G594" t="s">
        <v>634</v>
      </c>
      <c r="H594" t="s">
        <v>635</v>
      </c>
      <c r="I594">
        <f>J594</f>
        <v>2</v>
      </c>
      <c r="J594">
        <v>2</v>
      </c>
      <c r="K594">
        <v>2</v>
      </c>
      <c r="O594">
        <f>ROUND(P594,2)</f>
        <v>81.52</v>
      </c>
      <c r="P594">
        <f>ROUND(ROUND(ROUND(SUMIF(SmtRes!AQ853:'SmtRes'!AQ859,"=1",SmtRes!CU853:'SmtRes'!CU859),2),2)*I594/100,2)</f>
        <v>81.52</v>
      </c>
      <c r="Q594">
        <f>ROUND(CR594*I594,2)</f>
        <v>0</v>
      </c>
      <c r="R594">
        <f>ROUND(CS594*I594,2)</f>
        <v>0</v>
      </c>
      <c r="S594">
        <f>ROUND(CT594*I594,2)</f>
        <v>0</v>
      </c>
      <c r="T594">
        <f t="shared" ref="T594:T618" si="361">ROUND(CU594*I594,2)</f>
        <v>0</v>
      </c>
      <c r="U594">
        <f>ROUND(CV594*I594,7)</f>
        <v>0</v>
      </c>
      <c r="V594">
        <f>ROUND(CW594*I594,7)</f>
        <v>0</v>
      </c>
      <c r="W594">
        <f t="shared" ref="W594:W618" si="362">ROUND(CX594*I594,2)</f>
        <v>0</v>
      </c>
      <c r="X594">
        <f t="shared" ref="X594:X618" si="363">ROUND(CY594,2)</f>
        <v>0</v>
      </c>
      <c r="Y594">
        <f t="shared" ref="Y594:Y618" si="364">ROUND(CZ594,2)</f>
        <v>0</v>
      </c>
      <c r="AA594">
        <v>-1</v>
      </c>
      <c r="AB594">
        <f t="shared" ref="AB594:AB618" si="365">ROUND((AC594+AD594+AF594),6)</f>
        <v>0</v>
      </c>
      <c r="AC594">
        <f>ROUND((ES594),6)</f>
        <v>0</v>
      </c>
      <c r="AD594">
        <f>ROUND((((ET594)-(EU594))+AE594),6)</f>
        <v>0</v>
      </c>
      <c r="AE594">
        <f>ROUND((EU594),6)</f>
        <v>0</v>
      </c>
      <c r="AF594">
        <f>ROUND((EV594),6)</f>
        <v>0</v>
      </c>
      <c r="AG594">
        <f t="shared" ref="AG594:AG618" si="366">ROUND((AP594),6)</f>
        <v>0</v>
      </c>
      <c r="AH594">
        <f>(EW594)</f>
        <v>0</v>
      </c>
      <c r="AI594">
        <f>(EX594)</f>
        <v>0</v>
      </c>
      <c r="AJ594">
        <f t="shared" ref="AJ594:AJ618" si="367">(AS594)</f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95</v>
      </c>
      <c r="AU594">
        <v>53</v>
      </c>
      <c r="AV594">
        <v>1</v>
      </c>
      <c r="AW594">
        <v>1</v>
      </c>
      <c r="AZ594">
        <v>1</v>
      </c>
      <c r="BA594">
        <v>1</v>
      </c>
      <c r="BB594">
        <v>1</v>
      </c>
      <c r="BC594">
        <v>1</v>
      </c>
      <c r="BD594" t="s">
        <v>3</v>
      </c>
      <c r="BE594" t="s">
        <v>3</v>
      </c>
      <c r="BF594" t="s">
        <v>3</v>
      </c>
      <c r="BG594" t="s">
        <v>3</v>
      </c>
      <c r="BH594">
        <v>3</v>
      </c>
      <c r="BI594">
        <v>2</v>
      </c>
      <c r="BJ594" t="s">
        <v>3</v>
      </c>
      <c r="BM594">
        <v>110004</v>
      </c>
      <c r="BN594">
        <v>0</v>
      </c>
      <c r="BO594" t="s">
        <v>3</v>
      </c>
      <c r="BP594">
        <v>0</v>
      </c>
      <c r="BQ594">
        <v>3</v>
      </c>
      <c r="BR594">
        <v>0</v>
      </c>
      <c r="BS594">
        <v>1</v>
      </c>
      <c r="BT594">
        <v>1</v>
      </c>
      <c r="BU594">
        <v>1</v>
      </c>
      <c r="BV594">
        <v>1</v>
      </c>
      <c r="BW594">
        <v>1</v>
      </c>
      <c r="BX594">
        <v>1</v>
      </c>
      <c r="BY594" t="s">
        <v>3</v>
      </c>
      <c r="BZ594">
        <v>95</v>
      </c>
      <c r="CA594">
        <v>53</v>
      </c>
      <c r="CB594" t="s">
        <v>3</v>
      </c>
      <c r="CE594">
        <v>0</v>
      </c>
      <c r="CF594">
        <v>0</v>
      </c>
      <c r="CG594">
        <v>0</v>
      </c>
      <c r="CM594">
        <v>0</v>
      </c>
      <c r="CN594" t="s">
        <v>3</v>
      </c>
      <c r="CO594">
        <v>0</v>
      </c>
      <c r="CP594">
        <f>0</f>
        <v>0</v>
      </c>
      <c r="CQ594">
        <f>0</f>
        <v>0</v>
      </c>
      <c r="CR594">
        <f>0</f>
        <v>0</v>
      </c>
      <c r="CS594">
        <f>0</f>
        <v>0</v>
      </c>
      <c r="CT594">
        <f>0</f>
        <v>0</v>
      </c>
      <c r="CU594">
        <f>0</f>
        <v>0</v>
      </c>
      <c r="CV594">
        <f>0</f>
        <v>0</v>
      </c>
      <c r="CW594">
        <f>0</f>
        <v>0</v>
      </c>
      <c r="CX594">
        <f>0</f>
        <v>0</v>
      </c>
      <c r="CY594">
        <f>0</f>
        <v>0</v>
      </c>
      <c r="CZ594">
        <f>0</f>
        <v>0</v>
      </c>
      <c r="DC594" t="s">
        <v>3</v>
      </c>
      <c r="DD594" t="s">
        <v>3</v>
      </c>
      <c r="DE594" t="s">
        <v>3</v>
      </c>
      <c r="DF594" t="s">
        <v>3</v>
      </c>
      <c r="DG594" t="s">
        <v>3</v>
      </c>
      <c r="DH594" t="s">
        <v>3</v>
      </c>
      <c r="DI594" t="s">
        <v>3</v>
      </c>
      <c r="DJ594" t="s">
        <v>3</v>
      </c>
      <c r="DK594" t="s">
        <v>3</v>
      </c>
      <c r="DL594" t="s">
        <v>3</v>
      </c>
      <c r="DM594" t="s">
        <v>3</v>
      </c>
      <c r="DN594">
        <v>0</v>
      </c>
      <c r="DO594">
        <v>0</v>
      </c>
      <c r="DP594">
        <v>1</v>
      </c>
      <c r="DQ594">
        <v>1</v>
      </c>
      <c r="DU594">
        <v>1013</v>
      </c>
      <c r="DV594" t="s">
        <v>635</v>
      </c>
      <c r="DW594" t="s">
        <v>635</v>
      </c>
      <c r="DX594">
        <v>1</v>
      </c>
      <c r="DZ594" t="s">
        <v>3</v>
      </c>
      <c r="EA594" t="s">
        <v>3</v>
      </c>
      <c r="EB594" t="s">
        <v>3</v>
      </c>
      <c r="EC594" t="s">
        <v>3</v>
      </c>
      <c r="EE594">
        <v>416979909</v>
      </c>
      <c r="EF594">
        <v>3</v>
      </c>
      <c r="EG594" t="s">
        <v>322</v>
      </c>
      <c r="EH594">
        <v>0</v>
      </c>
      <c r="EI594" t="s">
        <v>3</v>
      </c>
      <c r="EJ594">
        <v>2</v>
      </c>
      <c r="EK594">
        <v>110004</v>
      </c>
      <c r="EL594" t="s">
        <v>674</v>
      </c>
      <c r="EM594" t="s">
        <v>655</v>
      </c>
      <c r="EO594" t="s">
        <v>3</v>
      </c>
      <c r="EQ594">
        <v>1024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FQ594">
        <v>0</v>
      </c>
      <c r="FR594">
        <v>0</v>
      </c>
      <c r="FS594">
        <v>0</v>
      </c>
      <c r="FX594">
        <v>95</v>
      </c>
      <c r="FY594">
        <v>53</v>
      </c>
      <c r="GA594" t="s">
        <v>3</v>
      </c>
      <c r="GD594">
        <v>1</v>
      </c>
      <c r="GF594">
        <v>274903907</v>
      </c>
      <c r="GG594">
        <v>2</v>
      </c>
      <c r="GH594">
        <v>1</v>
      </c>
      <c r="GI594">
        <v>-2</v>
      </c>
      <c r="GJ594">
        <v>0</v>
      </c>
      <c r="GK594">
        <v>0</v>
      </c>
      <c r="GL594">
        <f t="shared" ref="GL594:GL618" si="368">ROUND(IF(AND(BH594=3,BI594=3,FS594&lt;&gt;0),P594,0),2)</f>
        <v>0</v>
      </c>
      <c r="GM594">
        <f t="shared" ref="GM594:GM618" si="369">ROUND(O594+X594+Y594,2)+GX594</f>
        <v>81.52</v>
      </c>
      <c r="GN594">
        <f t="shared" ref="GN594:GN618" si="370">IF(OR(BI594=0,BI594=1),GM594-GX594,0)</f>
        <v>0</v>
      </c>
      <c r="GO594">
        <f t="shared" ref="GO594:GO618" si="371">IF(BI594=2,GM594-GX594,0)</f>
        <v>81.52</v>
      </c>
      <c r="GP594">
        <f t="shared" ref="GP594:GP618" si="372">IF(BI594=4,GM594-GX594,0)</f>
        <v>0</v>
      </c>
      <c r="GR594">
        <v>0</v>
      </c>
      <c r="GS594">
        <v>0</v>
      </c>
      <c r="GT594">
        <v>0</v>
      </c>
      <c r="GU594" t="s">
        <v>3</v>
      </c>
      <c r="GV594">
        <f t="shared" ref="GV594:GV618" si="373">ROUND((GT594),6)</f>
        <v>0</v>
      </c>
      <c r="GW594">
        <v>1</v>
      </c>
      <c r="GX594">
        <f t="shared" ref="GX594:GX618" si="374">ROUND(HC594*I594,2)</f>
        <v>0</v>
      </c>
      <c r="HA594">
        <v>0</v>
      </c>
      <c r="HB594">
        <v>0</v>
      </c>
      <c r="HC594">
        <f>0</f>
        <v>0</v>
      </c>
      <c r="HE594" t="s">
        <v>3</v>
      </c>
      <c r="HF594" t="s">
        <v>3</v>
      </c>
      <c r="HM594" t="s">
        <v>3</v>
      </c>
      <c r="HN594" t="s">
        <v>675</v>
      </c>
      <c r="HO594" t="s">
        <v>676</v>
      </c>
      <c r="HP594" t="s">
        <v>674</v>
      </c>
      <c r="HQ594" t="s">
        <v>674</v>
      </c>
      <c r="HS594">
        <v>0</v>
      </c>
      <c r="IK594">
        <v>0</v>
      </c>
    </row>
    <row r="595" spans="1:245" x14ac:dyDescent="0.2">
      <c r="A595">
        <v>18</v>
      </c>
      <c r="B595">
        <v>1</v>
      </c>
      <c r="C595">
        <v>859</v>
      </c>
      <c r="E595" t="s">
        <v>3</v>
      </c>
      <c r="F595" t="s">
        <v>725</v>
      </c>
      <c r="G595" t="s">
        <v>726</v>
      </c>
      <c r="H595" t="s">
        <v>83</v>
      </c>
      <c r="I595">
        <f>I593*J595</f>
        <v>3.4000000000000002E-2</v>
      </c>
      <c r="J595">
        <v>3.4000000000000002E-2</v>
      </c>
      <c r="K595">
        <v>3.4000000000000002E-2</v>
      </c>
      <c r="O595">
        <f>ROUND(CP595,2)</f>
        <v>0</v>
      </c>
      <c r="P595">
        <f>ROUND(CQ595*I595,2)</f>
        <v>0</v>
      </c>
      <c r="Q595">
        <f>ROUND(CR595*I595,2)</f>
        <v>0</v>
      </c>
      <c r="R595">
        <f>ROUND(CS595*I595,2)</f>
        <v>0</v>
      </c>
      <c r="S595">
        <f>ROUND(CT595*I595,2)</f>
        <v>0</v>
      </c>
      <c r="T595">
        <f t="shared" si="361"/>
        <v>0</v>
      </c>
      <c r="U595">
        <f>ROUND(CV595*I595,7)</f>
        <v>0</v>
      </c>
      <c r="V595">
        <f>ROUND(CW595*I595,7)</f>
        <v>0</v>
      </c>
      <c r="W595">
        <f t="shared" si="362"/>
        <v>0</v>
      </c>
      <c r="X595">
        <f t="shared" si="363"/>
        <v>0</v>
      </c>
      <c r="Y595">
        <f t="shared" si="364"/>
        <v>0</v>
      </c>
      <c r="AA595">
        <v>-1</v>
      </c>
      <c r="AB595">
        <f t="shared" si="365"/>
        <v>0</v>
      </c>
      <c r="AC595">
        <f>ROUND((ES595),6)</f>
        <v>0</v>
      </c>
      <c r="AD595">
        <f>ROUND((((ET595)-(EU595))+AE595),6)</f>
        <v>0</v>
      </c>
      <c r="AE595">
        <f>ROUND((EU595),6)</f>
        <v>0</v>
      </c>
      <c r="AF595">
        <f>ROUND((EV595),6)</f>
        <v>0</v>
      </c>
      <c r="AG595">
        <f t="shared" si="366"/>
        <v>0</v>
      </c>
      <c r="AH595">
        <f>(EW595)</f>
        <v>0</v>
      </c>
      <c r="AI595">
        <f>(EX595)</f>
        <v>0</v>
      </c>
      <c r="AJ595">
        <f t="shared" si="367"/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95</v>
      </c>
      <c r="AU595">
        <v>53</v>
      </c>
      <c r="AV595">
        <v>1</v>
      </c>
      <c r="AW595">
        <v>1</v>
      </c>
      <c r="AZ595">
        <v>1</v>
      </c>
      <c r="BA595">
        <v>1</v>
      </c>
      <c r="BB595">
        <v>1</v>
      </c>
      <c r="BC595">
        <v>1</v>
      </c>
      <c r="BD595" t="s">
        <v>3</v>
      </c>
      <c r="BE595" t="s">
        <v>3</v>
      </c>
      <c r="BF595" t="s">
        <v>3</v>
      </c>
      <c r="BG595" t="s">
        <v>3</v>
      </c>
      <c r="BH595">
        <v>3</v>
      </c>
      <c r="BI595">
        <v>2</v>
      </c>
      <c r="BJ595" t="s">
        <v>3</v>
      </c>
      <c r="BM595">
        <v>110004</v>
      </c>
      <c r="BN595">
        <v>0</v>
      </c>
      <c r="BO595" t="s">
        <v>3</v>
      </c>
      <c r="BP595">
        <v>0</v>
      </c>
      <c r="BQ595">
        <v>3</v>
      </c>
      <c r="BR595">
        <v>0</v>
      </c>
      <c r="BS595">
        <v>1</v>
      </c>
      <c r="BT595">
        <v>1</v>
      </c>
      <c r="BU595">
        <v>1</v>
      </c>
      <c r="BV595">
        <v>1</v>
      </c>
      <c r="BW595">
        <v>1</v>
      </c>
      <c r="BX595">
        <v>1</v>
      </c>
      <c r="BY595" t="s">
        <v>3</v>
      </c>
      <c r="BZ595">
        <v>95</v>
      </c>
      <c r="CA595">
        <v>53</v>
      </c>
      <c r="CB595" t="s">
        <v>3</v>
      </c>
      <c r="CE595">
        <v>0</v>
      </c>
      <c r="CF595">
        <v>0</v>
      </c>
      <c r="CG595">
        <v>0</v>
      </c>
      <c r="CM595">
        <v>0</v>
      </c>
      <c r="CN595" t="s">
        <v>3</v>
      </c>
      <c r="CO595">
        <v>0</v>
      </c>
      <c r="CP595">
        <f>(P595+Q595+S595+R595)</f>
        <v>0</v>
      </c>
      <c r="CQ595">
        <f>ROUND(AL595*BC595,2)</f>
        <v>0</v>
      </c>
      <c r="CR595">
        <f>ROUND(AM595*BB595,2)</f>
        <v>0</v>
      </c>
      <c r="CS595">
        <f>ROUND(AN595*BS595,2)</f>
        <v>0</v>
      </c>
      <c r="CT595">
        <f>ROUND(AO595*BA595,2)</f>
        <v>0</v>
      </c>
      <c r="CU595">
        <f>AG595</f>
        <v>0</v>
      </c>
      <c r="CV595">
        <f>AH595</f>
        <v>0</v>
      </c>
      <c r="CW595">
        <f>AI595</f>
        <v>0</v>
      </c>
      <c r="CX595">
        <f>AJ595</f>
        <v>0</v>
      </c>
      <c r="CY595">
        <f>(((S595+R595)*AT595)/100)</f>
        <v>0</v>
      </c>
      <c r="CZ595">
        <f>(((S595+R595)*AU595)/100)</f>
        <v>0</v>
      </c>
      <c r="DC595" t="s">
        <v>3</v>
      </c>
      <c r="DD595" t="s">
        <v>3</v>
      </c>
      <c r="DE595" t="s">
        <v>3</v>
      </c>
      <c r="DF595" t="s">
        <v>3</v>
      </c>
      <c r="DG595" t="s">
        <v>3</v>
      </c>
      <c r="DH595" t="s">
        <v>3</v>
      </c>
      <c r="DI595" t="s">
        <v>3</v>
      </c>
      <c r="DJ595" t="s">
        <v>3</v>
      </c>
      <c r="DK595" t="s">
        <v>3</v>
      </c>
      <c r="DL595" t="s">
        <v>3</v>
      </c>
      <c r="DM595" t="s">
        <v>3</v>
      </c>
      <c r="DN595">
        <v>0</v>
      </c>
      <c r="DO595">
        <v>0</v>
      </c>
      <c r="DP595">
        <v>1</v>
      </c>
      <c r="DQ595">
        <v>1</v>
      </c>
      <c r="DU595">
        <v>1009</v>
      </c>
      <c r="DV595" t="s">
        <v>83</v>
      </c>
      <c r="DW595" t="s">
        <v>83</v>
      </c>
      <c r="DX595">
        <v>1000</v>
      </c>
      <c r="DZ595" t="s">
        <v>3</v>
      </c>
      <c r="EA595" t="s">
        <v>3</v>
      </c>
      <c r="EB595" t="s">
        <v>3</v>
      </c>
      <c r="EC595" t="s">
        <v>3</v>
      </c>
      <c r="EE595">
        <v>416979909</v>
      </c>
      <c r="EF595">
        <v>3</v>
      </c>
      <c r="EG595" t="s">
        <v>322</v>
      </c>
      <c r="EH595">
        <v>0</v>
      </c>
      <c r="EI595" t="s">
        <v>3</v>
      </c>
      <c r="EJ595">
        <v>2</v>
      </c>
      <c r="EK595">
        <v>110004</v>
      </c>
      <c r="EL595" t="s">
        <v>674</v>
      </c>
      <c r="EM595" t="s">
        <v>655</v>
      </c>
      <c r="EO595" t="s">
        <v>3</v>
      </c>
      <c r="EQ595">
        <v>1024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FQ595">
        <v>0</v>
      </c>
      <c r="FR595">
        <v>0</v>
      </c>
      <c r="FS595">
        <v>0</v>
      </c>
      <c r="FX595">
        <v>95</v>
      </c>
      <c r="FY595">
        <v>53</v>
      </c>
      <c r="GA595" t="s">
        <v>3</v>
      </c>
      <c r="GD595">
        <v>1</v>
      </c>
      <c r="GF595">
        <v>1392189009</v>
      </c>
      <c r="GG595">
        <v>2</v>
      </c>
      <c r="GH595">
        <v>1</v>
      </c>
      <c r="GI595">
        <v>-2</v>
      </c>
      <c r="GJ595">
        <v>0</v>
      </c>
      <c r="GK595">
        <v>0</v>
      </c>
      <c r="GL595">
        <f t="shared" si="368"/>
        <v>0</v>
      </c>
      <c r="GM595">
        <f t="shared" si="369"/>
        <v>0</v>
      </c>
      <c r="GN595">
        <f t="shared" si="370"/>
        <v>0</v>
      </c>
      <c r="GO595">
        <f t="shared" si="371"/>
        <v>0</v>
      </c>
      <c r="GP595">
        <f t="shared" si="372"/>
        <v>0</v>
      </c>
      <c r="GR595">
        <v>0</v>
      </c>
      <c r="GS595">
        <v>0</v>
      </c>
      <c r="GT595">
        <v>0</v>
      </c>
      <c r="GU595" t="s">
        <v>3</v>
      </c>
      <c r="GV595">
        <f t="shared" si="373"/>
        <v>0</v>
      </c>
      <c r="GW595">
        <v>1</v>
      </c>
      <c r="GX595">
        <f t="shared" si="374"/>
        <v>0</v>
      </c>
      <c r="HA595">
        <v>0</v>
      </c>
      <c r="HB595">
        <v>0</v>
      </c>
      <c r="HC595">
        <f>GV595*GW595</f>
        <v>0</v>
      </c>
      <c r="HE595" t="s">
        <v>3</v>
      </c>
      <c r="HF595" t="s">
        <v>3</v>
      </c>
      <c r="HM595" t="s">
        <v>3</v>
      </c>
      <c r="HN595" t="s">
        <v>675</v>
      </c>
      <c r="HO595" t="s">
        <v>676</v>
      </c>
      <c r="HP595" t="s">
        <v>674</v>
      </c>
      <c r="HQ595" t="s">
        <v>674</v>
      </c>
      <c r="HS595">
        <v>0</v>
      </c>
      <c r="IK595">
        <v>0</v>
      </c>
    </row>
    <row r="596" spans="1:245" x14ac:dyDescent="0.2">
      <c r="A596">
        <v>17</v>
      </c>
      <c r="B596">
        <v>1</v>
      </c>
      <c r="C596">
        <f>ROW(SmtRes!A862)</f>
        <v>862</v>
      </c>
      <c r="D596">
        <f>ROW(EtalonRes!A874)</f>
        <v>874</v>
      </c>
      <c r="E596" t="s">
        <v>737</v>
      </c>
      <c r="F596" t="s">
        <v>738</v>
      </c>
      <c r="G596" t="s">
        <v>739</v>
      </c>
      <c r="H596" t="s">
        <v>163</v>
      </c>
      <c r="I596">
        <f>ROUND(1/10,7)</f>
        <v>0.1</v>
      </c>
      <c r="J596">
        <v>0</v>
      </c>
      <c r="K596">
        <f>ROUND(1/10,7)</f>
        <v>0.1</v>
      </c>
      <c r="O596">
        <f>ROUND(CP596,2)</f>
        <v>749.99</v>
      </c>
      <c r="P596">
        <f>SUMIF(SmtRes!AQ860:'SmtRes'!AQ862,"=1",SmtRes!DF860:'SmtRes'!DF862)</f>
        <v>0</v>
      </c>
      <c r="Q596">
        <f>SUMIF(SmtRes!AQ860:'SmtRes'!AQ862,"=1",SmtRes!DG860:'SmtRes'!DG862)</f>
        <v>0.19</v>
      </c>
      <c r="R596">
        <f>SUMIF(SmtRes!AQ860:'SmtRes'!AQ862,"=1",SmtRes!DH860:'SmtRes'!DH862)</f>
        <v>0.16</v>
      </c>
      <c r="S596">
        <f>SUMIF(SmtRes!AQ860:'SmtRes'!AQ862,"=1",SmtRes!DI860:'SmtRes'!DI862)</f>
        <v>749.64</v>
      </c>
      <c r="T596">
        <f t="shared" si="361"/>
        <v>0</v>
      </c>
      <c r="U596">
        <f>SUMIF(SmtRes!AQ860:'SmtRes'!AQ862,"=1",SmtRes!CV860:'SmtRes'!CV862)</f>
        <v>1.3686</v>
      </c>
      <c r="V596">
        <f>SUMIF(SmtRes!AQ860:'SmtRes'!AQ862,"=1",SmtRes!CW860:'SmtRes'!CW862)</f>
        <v>2.9999999999999997E-4</v>
      </c>
      <c r="W596">
        <f t="shared" si="362"/>
        <v>0</v>
      </c>
      <c r="X596">
        <f t="shared" si="363"/>
        <v>674.82</v>
      </c>
      <c r="Y596">
        <f t="shared" si="364"/>
        <v>344.91</v>
      </c>
      <c r="AA596">
        <v>449016111</v>
      </c>
      <c r="AB596">
        <f t="shared" si="365"/>
        <v>7498.2947400000003</v>
      </c>
      <c r="AC596">
        <f>ROUND((0),6)</f>
        <v>0</v>
      </c>
      <c r="AD596">
        <f>ROUND((((SUM(SmtRes!BR860:'SmtRes'!BR862))-(SUM(SmtRes!BS860:'SmtRes'!BS862)))+AE596),6)</f>
        <v>1.9251</v>
      </c>
      <c r="AE596">
        <f>ROUND((SUM(SmtRes!BS860:'SmtRes'!BS862)),6)</f>
        <v>1.61907</v>
      </c>
      <c r="AF596">
        <f>ROUND((SUM(SmtRes!BT860:'SmtRes'!BT862)),6)</f>
        <v>7496.3696399999999</v>
      </c>
      <c r="AG596">
        <f t="shared" si="366"/>
        <v>0</v>
      </c>
      <c r="AH596">
        <f>(SUM(SmtRes!BU860:'SmtRes'!BU862))</f>
        <v>13.685999999999998</v>
      </c>
      <c r="AI596">
        <f>(SUM(SmtRes!BV860:'SmtRes'!BV862))</f>
        <v>3.0000000000000001E-3</v>
      </c>
      <c r="AJ596">
        <f t="shared" si="367"/>
        <v>0</v>
      </c>
      <c r="AK596">
        <v>24999.7127</v>
      </c>
      <c r="AL596">
        <v>0</v>
      </c>
      <c r="AM596">
        <v>6.4170000000000007</v>
      </c>
      <c r="AN596">
        <v>5.3969000000000005</v>
      </c>
      <c r="AO596">
        <v>24987.898799999999</v>
      </c>
      <c r="AP596">
        <v>0</v>
      </c>
      <c r="AQ596">
        <v>45.62</v>
      </c>
      <c r="AR596">
        <v>0.01</v>
      </c>
      <c r="AS596">
        <v>0</v>
      </c>
      <c r="AT596">
        <v>90</v>
      </c>
      <c r="AU596">
        <v>46</v>
      </c>
      <c r="AV596">
        <v>1</v>
      </c>
      <c r="AW596">
        <v>1</v>
      </c>
      <c r="AZ596">
        <v>1</v>
      </c>
      <c r="BA596">
        <v>1</v>
      </c>
      <c r="BB596">
        <v>1</v>
      </c>
      <c r="BC596">
        <v>1</v>
      </c>
      <c r="BD596" t="s">
        <v>3</v>
      </c>
      <c r="BE596" t="s">
        <v>3</v>
      </c>
      <c r="BF596" t="s">
        <v>3</v>
      </c>
      <c r="BG596" t="s">
        <v>3</v>
      </c>
      <c r="BH596">
        <v>0</v>
      </c>
      <c r="BI596">
        <v>2</v>
      </c>
      <c r="BJ596" t="s">
        <v>740</v>
      </c>
      <c r="BM596">
        <v>110012</v>
      </c>
      <c r="BN596">
        <v>0</v>
      </c>
      <c r="BO596" t="s">
        <v>3</v>
      </c>
      <c r="BP596">
        <v>0</v>
      </c>
      <c r="BQ596">
        <v>3</v>
      </c>
      <c r="BR596">
        <v>0</v>
      </c>
      <c r="BS596">
        <v>1</v>
      </c>
      <c r="BT596">
        <v>1</v>
      </c>
      <c r="BU596">
        <v>1</v>
      </c>
      <c r="BV596">
        <v>1</v>
      </c>
      <c r="BW596">
        <v>1</v>
      </c>
      <c r="BX596">
        <v>1</v>
      </c>
      <c r="BY596" t="s">
        <v>3</v>
      </c>
      <c r="BZ596">
        <v>90</v>
      </c>
      <c r="CA596">
        <v>46</v>
      </c>
      <c r="CB596" t="s">
        <v>3</v>
      </c>
      <c r="CE596">
        <v>0</v>
      </c>
      <c r="CF596">
        <v>0</v>
      </c>
      <c r="CG596">
        <v>0</v>
      </c>
      <c r="CM596">
        <v>0</v>
      </c>
      <c r="CN596" t="s">
        <v>653</v>
      </c>
      <c r="CO596">
        <v>0</v>
      </c>
      <c r="CP596">
        <f>(P596+Q596+S596+R596)</f>
        <v>749.99</v>
      </c>
      <c r="CQ596">
        <f>SUMIF(SmtRes!AQ860:'SmtRes'!AQ862,"=1",SmtRes!AA860:'SmtRes'!AA862)</f>
        <v>0</v>
      </c>
      <c r="CR596">
        <f>SUMIF(SmtRes!AQ860:'SmtRes'!AQ862,"=1",SmtRes!AB860:'SmtRes'!AB862)</f>
        <v>641.70000000000005</v>
      </c>
      <c r="CS596">
        <f>SUMIF(SmtRes!AQ860:'SmtRes'!AQ862,"=1",SmtRes!AC860:'SmtRes'!AC862)</f>
        <v>539.69000000000005</v>
      </c>
      <c r="CT596">
        <f>SUMIF(SmtRes!AQ860:'SmtRes'!AQ862,"=1",SmtRes!AD860:'SmtRes'!AD862)</f>
        <v>547.74</v>
      </c>
      <c r="CU596">
        <f>AG596</f>
        <v>0</v>
      </c>
      <c r="CV596">
        <f>SUMIF(SmtRes!AQ860:'SmtRes'!AQ862,"=1",SmtRes!BU860:'SmtRes'!BU862)</f>
        <v>13.685999999999998</v>
      </c>
      <c r="CW596">
        <f>SUMIF(SmtRes!AQ860:'SmtRes'!AQ862,"=1",SmtRes!BV860:'SmtRes'!BV862)</f>
        <v>3.0000000000000001E-3</v>
      </c>
      <c r="CX596">
        <f>AJ596</f>
        <v>0</v>
      </c>
      <c r="CY596">
        <f>(((S596+R596)*AT596)/100)</f>
        <v>674.82</v>
      </c>
      <c r="CZ596">
        <f>(((S596+R596)*AU596)/100)</f>
        <v>344.90799999999996</v>
      </c>
      <c r="DB596">
        <v>15</v>
      </c>
      <c r="DC596" t="s">
        <v>3</v>
      </c>
      <c r="DD596" t="s">
        <v>98</v>
      </c>
      <c r="DE596" t="s">
        <v>321</v>
      </c>
      <c r="DF596" t="s">
        <v>321</v>
      </c>
      <c r="DG596" t="s">
        <v>321</v>
      </c>
      <c r="DH596" t="s">
        <v>3</v>
      </c>
      <c r="DI596" t="s">
        <v>321</v>
      </c>
      <c r="DJ596" t="s">
        <v>321</v>
      </c>
      <c r="DK596" t="s">
        <v>3</v>
      </c>
      <c r="DL596" t="s">
        <v>3</v>
      </c>
      <c r="DM596" t="s">
        <v>3</v>
      </c>
      <c r="DN596">
        <v>0</v>
      </c>
      <c r="DO596">
        <v>0</v>
      </c>
      <c r="DP596">
        <v>1</v>
      </c>
      <c r="DQ596">
        <v>1</v>
      </c>
      <c r="DU596">
        <v>1013</v>
      </c>
      <c r="DV596" t="s">
        <v>163</v>
      </c>
      <c r="DW596" t="s">
        <v>163</v>
      </c>
      <c r="DX596">
        <v>1</v>
      </c>
      <c r="DZ596" t="s">
        <v>3</v>
      </c>
      <c r="EA596" t="s">
        <v>3</v>
      </c>
      <c r="EB596" t="s">
        <v>3</v>
      </c>
      <c r="EC596" t="s">
        <v>3</v>
      </c>
      <c r="EE596">
        <v>416980236</v>
      </c>
      <c r="EF596">
        <v>3</v>
      </c>
      <c r="EG596" t="s">
        <v>322</v>
      </c>
      <c r="EH596">
        <v>0</v>
      </c>
      <c r="EI596" t="s">
        <v>3</v>
      </c>
      <c r="EJ596">
        <v>2</v>
      </c>
      <c r="EK596">
        <v>110012</v>
      </c>
      <c r="EL596" t="s">
        <v>654</v>
      </c>
      <c r="EM596" t="s">
        <v>655</v>
      </c>
      <c r="EO596" t="s">
        <v>656</v>
      </c>
      <c r="EQ596">
        <v>512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45.62</v>
      </c>
      <c r="EX596">
        <v>0.01</v>
      </c>
      <c r="EY596">
        <v>0</v>
      </c>
      <c r="FQ596">
        <v>0</v>
      </c>
      <c r="FR596">
        <v>0</v>
      </c>
      <c r="FS596">
        <v>0</v>
      </c>
      <c r="FX596">
        <v>90</v>
      </c>
      <c r="FY596">
        <v>46</v>
      </c>
      <c r="GA596" t="s">
        <v>3</v>
      </c>
      <c r="GD596">
        <v>1</v>
      </c>
      <c r="GF596">
        <v>2109160455</v>
      </c>
      <c r="GG596">
        <v>2</v>
      </c>
      <c r="GH596">
        <v>1</v>
      </c>
      <c r="GI596">
        <v>-2</v>
      </c>
      <c r="GJ596">
        <v>0</v>
      </c>
      <c r="GK596">
        <v>0</v>
      </c>
      <c r="GL596">
        <f t="shared" si="368"/>
        <v>0</v>
      </c>
      <c r="GM596">
        <f t="shared" si="369"/>
        <v>1769.72</v>
      </c>
      <c r="GN596">
        <f t="shared" si="370"/>
        <v>0</v>
      </c>
      <c r="GO596">
        <f t="shared" si="371"/>
        <v>1769.72</v>
      </c>
      <c r="GP596">
        <f t="shared" si="372"/>
        <v>0</v>
      </c>
      <c r="GR596">
        <v>0</v>
      </c>
      <c r="GS596">
        <v>0</v>
      </c>
      <c r="GT596">
        <v>0</v>
      </c>
      <c r="GU596" t="s">
        <v>3</v>
      </c>
      <c r="GV596">
        <f t="shared" si="373"/>
        <v>0</v>
      </c>
      <c r="GW596">
        <v>1</v>
      </c>
      <c r="GX596">
        <f t="shared" si="374"/>
        <v>0</v>
      </c>
      <c r="HA596">
        <v>0</v>
      </c>
      <c r="HB596">
        <v>0</v>
      </c>
      <c r="HC596">
        <f>GV596*GW596</f>
        <v>0</v>
      </c>
      <c r="HE596" t="s">
        <v>3</v>
      </c>
      <c r="HF596" t="s">
        <v>3</v>
      </c>
      <c r="HM596" t="s">
        <v>3</v>
      </c>
      <c r="HN596" t="s">
        <v>657</v>
      </c>
      <c r="HO596" t="s">
        <v>658</v>
      </c>
      <c r="HP596" t="s">
        <v>654</v>
      </c>
      <c r="HQ596" t="s">
        <v>654</v>
      </c>
      <c r="HS596">
        <v>0</v>
      </c>
      <c r="IK596">
        <v>0</v>
      </c>
    </row>
    <row r="597" spans="1:245" x14ac:dyDescent="0.2">
      <c r="A597">
        <v>17</v>
      </c>
      <c r="B597">
        <v>1</v>
      </c>
      <c r="C597">
        <f>ROW(SmtRes!A865)</f>
        <v>865</v>
      </c>
      <c r="D597">
        <f>ROW(EtalonRes!A878)</f>
        <v>878</v>
      </c>
      <c r="E597" t="s">
        <v>741</v>
      </c>
      <c r="F597" t="s">
        <v>738</v>
      </c>
      <c r="G597" t="s">
        <v>742</v>
      </c>
      <c r="H597" t="s">
        <v>163</v>
      </c>
      <c r="I597">
        <f>ROUND(1/10,7)</f>
        <v>0.1</v>
      </c>
      <c r="J597">
        <v>0</v>
      </c>
      <c r="K597">
        <f>ROUND(1/10,7)</f>
        <v>0.1</v>
      </c>
      <c r="O597">
        <f>ROUND(CP597,2)</f>
        <v>2499.9699999999998</v>
      </c>
      <c r="P597">
        <f>SUMIF(SmtRes!AQ863:'SmtRes'!AQ865,"=1",SmtRes!DF863:'SmtRes'!DF865)</f>
        <v>0</v>
      </c>
      <c r="Q597">
        <f>SUMIF(SmtRes!AQ863:'SmtRes'!AQ865,"=1",SmtRes!DG863:'SmtRes'!DG865)</f>
        <v>0.64</v>
      </c>
      <c r="R597">
        <f>SUMIF(SmtRes!AQ863:'SmtRes'!AQ865,"=1",SmtRes!DH863:'SmtRes'!DH865)</f>
        <v>0.54</v>
      </c>
      <c r="S597">
        <f>SUMIF(SmtRes!AQ863:'SmtRes'!AQ865,"=1",SmtRes!DI863:'SmtRes'!DI865)</f>
        <v>2498.79</v>
      </c>
      <c r="T597">
        <f t="shared" si="361"/>
        <v>0</v>
      </c>
      <c r="U597">
        <f>SUMIF(SmtRes!AQ863:'SmtRes'!AQ865,"=1",SmtRes!CV863:'SmtRes'!CV865)</f>
        <v>4.5620000000000003</v>
      </c>
      <c r="V597">
        <f>SUMIF(SmtRes!AQ863:'SmtRes'!AQ865,"=1",SmtRes!CW863:'SmtRes'!CW865)</f>
        <v>1E-3</v>
      </c>
      <c r="W597">
        <f t="shared" si="362"/>
        <v>0</v>
      </c>
      <c r="X597">
        <f t="shared" si="363"/>
        <v>2249.4</v>
      </c>
      <c r="Y597">
        <f t="shared" si="364"/>
        <v>1149.69</v>
      </c>
      <c r="AA597">
        <v>449016111</v>
      </c>
      <c r="AB597">
        <f t="shared" si="365"/>
        <v>24994.3158</v>
      </c>
      <c r="AC597">
        <f>ROUND((0),6)</f>
        <v>0</v>
      </c>
      <c r="AD597">
        <f>ROUND((((SUM(SmtRes!BR863:'SmtRes'!BR865))-(SUM(SmtRes!BS863:'SmtRes'!BS865)))+AE597),6)</f>
        <v>6.4169999999999998</v>
      </c>
      <c r="AE597">
        <f>ROUND((SUM(SmtRes!BS863:'SmtRes'!BS865)),6)</f>
        <v>5.3968999999999996</v>
      </c>
      <c r="AF597">
        <f>ROUND((SUM(SmtRes!BT863:'SmtRes'!BT865)),6)</f>
        <v>24987.898799999999</v>
      </c>
      <c r="AG597">
        <f t="shared" si="366"/>
        <v>0</v>
      </c>
      <c r="AH597">
        <f>(SUM(SmtRes!BU863:'SmtRes'!BU865))</f>
        <v>45.62</v>
      </c>
      <c r="AI597">
        <f>(SUM(SmtRes!BV863:'SmtRes'!BV865))</f>
        <v>0.01</v>
      </c>
      <c r="AJ597">
        <f t="shared" si="367"/>
        <v>0</v>
      </c>
      <c r="AK597">
        <v>24999.7127</v>
      </c>
      <c r="AL597">
        <v>0</v>
      </c>
      <c r="AM597">
        <v>6.4170000000000007</v>
      </c>
      <c r="AN597">
        <v>5.3969000000000005</v>
      </c>
      <c r="AO597">
        <v>24987.898799999999</v>
      </c>
      <c r="AP597">
        <v>0</v>
      </c>
      <c r="AQ597">
        <v>45.62</v>
      </c>
      <c r="AR597">
        <v>0.01</v>
      </c>
      <c r="AS597">
        <v>0</v>
      </c>
      <c r="AT597">
        <v>90</v>
      </c>
      <c r="AU597">
        <v>46</v>
      </c>
      <c r="AV597">
        <v>1</v>
      </c>
      <c r="AW597">
        <v>1</v>
      </c>
      <c r="AZ597">
        <v>1</v>
      </c>
      <c r="BA597">
        <v>1</v>
      </c>
      <c r="BB597">
        <v>1</v>
      </c>
      <c r="BC597">
        <v>1</v>
      </c>
      <c r="BD597" t="s">
        <v>3</v>
      </c>
      <c r="BE597" t="s">
        <v>3</v>
      </c>
      <c r="BF597" t="s">
        <v>3</v>
      </c>
      <c r="BG597" t="s">
        <v>3</v>
      </c>
      <c r="BH597">
        <v>0</v>
      </c>
      <c r="BI597">
        <v>2</v>
      </c>
      <c r="BJ597" t="s">
        <v>740</v>
      </c>
      <c r="BM597">
        <v>110012</v>
      </c>
      <c r="BN597">
        <v>0</v>
      </c>
      <c r="BO597" t="s">
        <v>3</v>
      </c>
      <c r="BP597">
        <v>0</v>
      </c>
      <c r="BQ597">
        <v>3</v>
      </c>
      <c r="BR597">
        <v>0</v>
      </c>
      <c r="BS597">
        <v>1</v>
      </c>
      <c r="BT597">
        <v>1</v>
      </c>
      <c r="BU597">
        <v>1</v>
      </c>
      <c r="BV597">
        <v>1</v>
      </c>
      <c r="BW597">
        <v>1</v>
      </c>
      <c r="BX597">
        <v>1</v>
      </c>
      <c r="BY597" t="s">
        <v>3</v>
      </c>
      <c r="BZ597">
        <v>90</v>
      </c>
      <c r="CA597">
        <v>46</v>
      </c>
      <c r="CB597" t="s">
        <v>3</v>
      </c>
      <c r="CE597">
        <v>0</v>
      </c>
      <c r="CF597">
        <v>0</v>
      </c>
      <c r="CG597">
        <v>0</v>
      </c>
      <c r="CM597">
        <v>0</v>
      </c>
      <c r="CN597" t="s">
        <v>3</v>
      </c>
      <c r="CO597">
        <v>0</v>
      </c>
      <c r="CP597">
        <f>(P597+Q597+S597+R597)</f>
        <v>2499.9699999999998</v>
      </c>
      <c r="CQ597">
        <f>SUMIF(SmtRes!AQ863:'SmtRes'!AQ865,"=1",SmtRes!AA863:'SmtRes'!AA865)</f>
        <v>0</v>
      </c>
      <c r="CR597">
        <f>SUMIF(SmtRes!AQ863:'SmtRes'!AQ865,"=1",SmtRes!AB863:'SmtRes'!AB865)</f>
        <v>641.70000000000005</v>
      </c>
      <c r="CS597">
        <f>SUMIF(SmtRes!AQ863:'SmtRes'!AQ865,"=1",SmtRes!AC863:'SmtRes'!AC865)</f>
        <v>539.69000000000005</v>
      </c>
      <c r="CT597">
        <f>SUMIF(SmtRes!AQ863:'SmtRes'!AQ865,"=1",SmtRes!AD863:'SmtRes'!AD865)</f>
        <v>547.74</v>
      </c>
      <c r="CU597">
        <f>AG597</f>
        <v>0</v>
      </c>
      <c r="CV597">
        <f>SUMIF(SmtRes!AQ863:'SmtRes'!AQ865,"=1",SmtRes!BU863:'SmtRes'!BU865)</f>
        <v>45.62</v>
      </c>
      <c r="CW597">
        <f>SUMIF(SmtRes!AQ863:'SmtRes'!AQ865,"=1",SmtRes!BV863:'SmtRes'!BV865)</f>
        <v>0.01</v>
      </c>
      <c r="CX597">
        <f>AJ597</f>
        <v>0</v>
      </c>
      <c r="CY597">
        <f>(((S597+R597)*AT597)/100)</f>
        <v>2249.3969999999999</v>
      </c>
      <c r="CZ597">
        <f>(((S597+R597)*AU597)/100)</f>
        <v>1149.6917999999998</v>
      </c>
      <c r="DC597" t="s">
        <v>3</v>
      </c>
      <c r="DD597" t="s">
        <v>135</v>
      </c>
      <c r="DE597" t="s">
        <v>3</v>
      </c>
      <c r="DF597" t="s">
        <v>3</v>
      </c>
      <c r="DG597" t="s">
        <v>3</v>
      </c>
      <c r="DH597" t="s">
        <v>3</v>
      </c>
      <c r="DI597" t="s">
        <v>3</v>
      </c>
      <c r="DJ597" t="s">
        <v>3</v>
      </c>
      <c r="DK597" t="s">
        <v>3</v>
      </c>
      <c r="DL597" t="s">
        <v>3</v>
      </c>
      <c r="DM597" t="s">
        <v>3</v>
      </c>
      <c r="DN597">
        <v>0</v>
      </c>
      <c r="DO597">
        <v>0</v>
      </c>
      <c r="DP597">
        <v>1</v>
      </c>
      <c r="DQ597">
        <v>1</v>
      </c>
      <c r="DU597">
        <v>1013</v>
      </c>
      <c r="DV597" t="s">
        <v>163</v>
      </c>
      <c r="DW597" t="s">
        <v>163</v>
      </c>
      <c r="DX597">
        <v>1</v>
      </c>
      <c r="DZ597" t="s">
        <v>3</v>
      </c>
      <c r="EA597" t="s">
        <v>3</v>
      </c>
      <c r="EB597" t="s">
        <v>3</v>
      </c>
      <c r="EC597" t="s">
        <v>3</v>
      </c>
      <c r="EE597">
        <v>416980236</v>
      </c>
      <c r="EF597">
        <v>3</v>
      </c>
      <c r="EG597" t="s">
        <v>322</v>
      </c>
      <c r="EH597">
        <v>0</v>
      </c>
      <c r="EI597" t="s">
        <v>3</v>
      </c>
      <c r="EJ597">
        <v>2</v>
      </c>
      <c r="EK597">
        <v>110012</v>
      </c>
      <c r="EL597" t="s">
        <v>654</v>
      </c>
      <c r="EM597" t="s">
        <v>655</v>
      </c>
      <c r="EO597" t="s">
        <v>3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45.62</v>
      </c>
      <c r="EX597">
        <v>0.01</v>
      </c>
      <c r="EY597">
        <v>0</v>
      </c>
      <c r="FQ597">
        <v>0</v>
      </c>
      <c r="FR597">
        <v>0</v>
      </c>
      <c r="FS597">
        <v>0</v>
      </c>
      <c r="FX597">
        <v>90</v>
      </c>
      <c r="FY597">
        <v>46</v>
      </c>
      <c r="GA597" t="s">
        <v>3</v>
      </c>
      <c r="GD597">
        <v>1</v>
      </c>
      <c r="GF597">
        <v>199962489</v>
      </c>
      <c r="GG597">
        <v>2</v>
      </c>
      <c r="GH597">
        <v>1</v>
      </c>
      <c r="GI597">
        <v>-2</v>
      </c>
      <c r="GJ597">
        <v>0</v>
      </c>
      <c r="GK597">
        <v>0</v>
      </c>
      <c r="GL597">
        <f t="shared" si="368"/>
        <v>0</v>
      </c>
      <c r="GM597">
        <f t="shared" si="369"/>
        <v>5899.06</v>
      </c>
      <c r="GN597">
        <f t="shared" si="370"/>
        <v>0</v>
      </c>
      <c r="GO597">
        <f t="shared" si="371"/>
        <v>5899.06</v>
      </c>
      <c r="GP597">
        <f t="shared" si="372"/>
        <v>0</v>
      </c>
      <c r="GR597">
        <v>0</v>
      </c>
      <c r="GS597">
        <v>0</v>
      </c>
      <c r="GT597">
        <v>0</v>
      </c>
      <c r="GU597" t="s">
        <v>3</v>
      </c>
      <c r="GV597">
        <f t="shared" si="373"/>
        <v>0</v>
      </c>
      <c r="GW597">
        <v>1</v>
      </c>
      <c r="GX597">
        <f t="shared" si="374"/>
        <v>0</v>
      </c>
      <c r="HA597">
        <v>0</v>
      </c>
      <c r="HB597">
        <v>0</v>
      </c>
      <c r="HC597">
        <f>GV597*GW597</f>
        <v>0</v>
      </c>
      <c r="HE597" t="s">
        <v>3</v>
      </c>
      <c r="HF597" t="s">
        <v>3</v>
      </c>
      <c r="HM597" t="s">
        <v>3</v>
      </c>
      <c r="HN597" t="s">
        <v>657</v>
      </c>
      <c r="HO597" t="s">
        <v>658</v>
      </c>
      <c r="HP597" t="s">
        <v>654</v>
      </c>
      <c r="HQ597" t="s">
        <v>654</v>
      </c>
      <c r="HS597">
        <v>0</v>
      </c>
      <c r="IK597">
        <v>0</v>
      </c>
    </row>
    <row r="598" spans="1:245" x14ac:dyDescent="0.2">
      <c r="A598">
        <v>17</v>
      </c>
      <c r="B598">
        <v>1</v>
      </c>
      <c r="C598">
        <f>ROW(SmtRes!A874)</f>
        <v>874</v>
      </c>
      <c r="D598">
        <f>ROW(EtalonRes!A887)</f>
        <v>887</v>
      </c>
      <c r="E598" t="s">
        <v>3</v>
      </c>
      <c r="F598" t="s">
        <v>743</v>
      </c>
      <c r="G598" t="s">
        <v>744</v>
      </c>
      <c r="H598" t="s">
        <v>163</v>
      </c>
      <c r="I598">
        <f>ROUND(1/10,7)</f>
        <v>0.1</v>
      </c>
      <c r="J598">
        <v>0</v>
      </c>
      <c r="K598">
        <f>ROUND(1/10,7)</f>
        <v>0.1</v>
      </c>
      <c r="O598">
        <f>ROUND(CP598,2)</f>
        <v>1658.22</v>
      </c>
      <c r="P598">
        <f>SUMIF(SmtRes!AQ866:'SmtRes'!AQ874,"=1",SmtRes!DF866:'SmtRes'!DF874)</f>
        <v>0</v>
      </c>
      <c r="Q598">
        <f>SUMIF(SmtRes!AQ866:'SmtRes'!AQ874,"=1",SmtRes!DG866:'SmtRes'!DG874)</f>
        <v>1.28</v>
      </c>
      <c r="R598">
        <f>SUMIF(SmtRes!AQ866:'SmtRes'!AQ874,"=1",SmtRes!DH866:'SmtRes'!DH874)</f>
        <v>1.08</v>
      </c>
      <c r="S598">
        <f>SUMIF(SmtRes!AQ866:'SmtRes'!AQ874,"=1",SmtRes!DI866:'SmtRes'!DI874)</f>
        <v>1655.8600000000001</v>
      </c>
      <c r="T598">
        <f t="shared" si="361"/>
        <v>0</v>
      </c>
      <c r="U598">
        <f>SUMIF(SmtRes!AQ866:'SmtRes'!AQ874,"=1",SmtRes!CV866:'SmtRes'!CV874)</f>
        <v>2.4640000000000004</v>
      </c>
      <c r="V598">
        <f>SUMIF(SmtRes!AQ866:'SmtRes'!AQ874,"=1",SmtRes!CW866:'SmtRes'!CW874)</f>
        <v>2E-3</v>
      </c>
      <c r="W598">
        <f t="shared" si="362"/>
        <v>0</v>
      </c>
      <c r="X598">
        <f t="shared" si="363"/>
        <v>1491.25</v>
      </c>
      <c r="Y598">
        <f t="shared" si="364"/>
        <v>762.19</v>
      </c>
      <c r="AA598">
        <v>-1</v>
      </c>
      <c r="AB598">
        <f t="shared" si="365"/>
        <v>16571.559099999999</v>
      </c>
      <c r="AC598">
        <f>ROUND((0),6)</f>
        <v>0</v>
      </c>
      <c r="AD598">
        <f>ROUND((((SUM(SmtRes!BR866:'SmtRes'!BR874))-(SUM(SmtRes!BS866:'SmtRes'!BS874)))+AE598),6)</f>
        <v>12.834</v>
      </c>
      <c r="AE598">
        <f>ROUND((SUM(SmtRes!BS866:'SmtRes'!BS874)),6)</f>
        <v>10.793799999999999</v>
      </c>
      <c r="AF598">
        <f>ROUND((SUM(SmtRes!BT866:'SmtRes'!BT874)),6)</f>
        <v>16558.7251</v>
      </c>
      <c r="AG598">
        <f t="shared" si="366"/>
        <v>0</v>
      </c>
      <c r="AH598">
        <f>(SUM(SmtRes!BU866:'SmtRes'!BU874))</f>
        <v>24.64</v>
      </c>
      <c r="AI598">
        <f>(SUM(SmtRes!BV866:'SmtRes'!BV874))</f>
        <v>0.02</v>
      </c>
      <c r="AJ598">
        <f t="shared" si="367"/>
        <v>0</v>
      </c>
      <c r="AK598">
        <v>16726.378499999999</v>
      </c>
      <c r="AL598">
        <v>144.0256</v>
      </c>
      <c r="AM598">
        <v>12.834000000000001</v>
      </c>
      <c r="AN598">
        <v>10.793800000000001</v>
      </c>
      <c r="AO598">
        <v>16558.7251</v>
      </c>
      <c r="AP598">
        <v>0</v>
      </c>
      <c r="AQ598">
        <v>24.64</v>
      </c>
      <c r="AR598">
        <v>0.02</v>
      </c>
      <c r="AS598">
        <v>0</v>
      </c>
      <c r="AT598">
        <v>90</v>
      </c>
      <c r="AU598">
        <v>46</v>
      </c>
      <c r="AV598">
        <v>1</v>
      </c>
      <c r="AW598">
        <v>1</v>
      </c>
      <c r="AZ598">
        <v>1</v>
      </c>
      <c r="BA598">
        <v>1</v>
      </c>
      <c r="BB598">
        <v>1</v>
      </c>
      <c r="BC598">
        <v>1</v>
      </c>
      <c r="BD598" t="s">
        <v>3</v>
      </c>
      <c r="BE598" t="s">
        <v>3</v>
      </c>
      <c r="BF598" t="s">
        <v>3</v>
      </c>
      <c r="BG598" t="s">
        <v>3</v>
      </c>
      <c r="BH598">
        <v>0</v>
      </c>
      <c r="BI598">
        <v>2</v>
      </c>
      <c r="BJ598" t="s">
        <v>745</v>
      </c>
      <c r="BM598">
        <v>110012</v>
      </c>
      <c r="BN598">
        <v>0</v>
      </c>
      <c r="BO598" t="s">
        <v>3</v>
      </c>
      <c r="BP598">
        <v>0</v>
      </c>
      <c r="BQ598">
        <v>3</v>
      </c>
      <c r="BR598">
        <v>0</v>
      </c>
      <c r="BS598">
        <v>1</v>
      </c>
      <c r="BT598">
        <v>1</v>
      </c>
      <c r="BU598">
        <v>1</v>
      </c>
      <c r="BV598">
        <v>1</v>
      </c>
      <c r="BW598">
        <v>1</v>
      </c>
      <c r="BX598">
        <v>1</v>
      </c>
      <c r="BY598" t="s">
        <v>3</v>
      </c>
      <c r="BZ598">
        <v>90</v>
      </c>
      <c r="CA598">
        <v>46</v>
      </c>
      <c r="CB598" t="s">
        <v>3</v>
      </c>
      <c r="CE598">
        <v>0</v>
      </c>
      <c r="CF598">
        <v>0</v>
      </c>
      <c r="CG598">
        <v>0</v>
      </c>
      <c r="CM598">
        <v>0</v>
      </c>
      <c r="CN598" t="s">
        <v>3</v>
      </c>
      <c r="CO598">
        <v>0</v>
      </c>
      <c r="CP598">
        <f>(P598+Q598+S598+R598)</f>
        <v>1658.22</v>
      </c>
      <c r="CQ598">
        <f>SUMIF(SmtRes!AQ866:'SmtRes'!AQ874,"=1",SmtRes!AA866:'SmtRes'!AA874)</f>
        <v>455.75</v>
      </c>
      <c r="CR598">
        <f>SUMIF(SmtRes!AQ866:'SmtRes'!AQ874,"=1",SmtRes!AB866:'SmtRes'!AB874)</f>
        <v>641.70000000000005</v>
      </c>
      <c r="CS598">
        <f>SUMIF(SmtRes!AQ866:'SmtRes'!AQ874,"=1",SmtRes!AC866:'SmtRes'!AC874)</f>
        <v>539.69000000000005</v>
      </c>
      <c r="CT598">
        <f>SUMIF(SmtRes!AQ866:'SmtRes'!AQ874,"=1",SmtRes!AD866:'SmtRes'!AD874)</f>
        <v>1784.19</v>
      </c>
      <c r="CU598">
        <f>AG598</f>
        <v>0</v>
      </c>
      <c r="CV598">
        <f>SUMIF(SmtRes!AQ866:'SmtRes'!AQ874,"=1",SmtRes!BU866:'SmtRes'!BU874)</f>
        <v>24.64</v>
      </c>
      <c r="CW598">
        <f>SUMIF(SmtRes!AQ866:'SmtRes'!AQ874,"=1",SmtRes!BV866:'SmtRes'!BV874)</f>
        <v>0.02</v>
      </c>
      <c r="CX598">
        <f>AJ598</f>
        <v>0</v>
      </c>
      <c r="CY598">
        <f>(((S598+R598)*AT598)/100)</f>
        <v>1491.2460000000001</v>
      </c>
      <c r="CZ598">
        <f>(((S598+R598)*AU598)/100)</f>
        <v>762.19240000000002</v>
      </c>
      <c r="DC598" t="s">
        <v>3</v>
      </c>
      <c r="DD598" t="s">
        <v>135</v>
      </c>
      <c r="DE598" t="s">
        <v>3</v>
      </c>
      <c r="DF598" t="s">
        <v>3</v>
      </c>
      <c r="DG598" t="s">
        <v>3</v>
      </c>
      <c r="DH598" t="s">
        <v>3</v>
      </c>
      <c r="DI598" t="s">
        <v>3</v>
      </c>
      <c r="DJ598" t="s">
        <v>3</v>
      </c>
      <c r="DK598" t="s">
        <v>3</v>
      </c>
      <c r="DL598" t="s">
        <v>3</v>
      </c>
      <c r="DM598" t="s">
        <v>3</v>
      </c>
      <c r="DN598">
        <v>0</v>
      </c>
      <c r="DO598">
        <v>0</v>
      </c>
      <c r="DP598">
        <v>1</v>
      </c>
      <c r="DQ598">
        <v>1</v>
      </c>
      <c r="DU598">
        <v>1013</v>
      </c>
      <c r="DV598" t="s">
        <v>163</v>
      </c>
      <c r="DW598" t="s">
        <v>163</v>
      </c>
      <c r="DX598">
        <v>1</v>
      </c>
      <c r="DZ598" t="s">
        <v>3</v>
      </c>
      <c r="EA598" t="s">
        <v>3</v>
      </c>
      <c r="EB598" t="s">
        <v>3</v>
      </c>
      <c r="EC598" t="s">
        <v>3</v>
      </c>
      <c r="EE598">
        <v>416980236</v>
      </c>
      <c r="EF598">
        <v>3</v>
      </c>
      <c r="EG598" t="s">
        <v>322</v>
      </c>
      <c r="EH598">
        <v>0</v>
      </c>
      <c r="EI598" t="s">
        <v>3</v>
      </c>
      <c r="EJ598">
        <v>2</v>
      </c>
      <c r="EK598">
        <v>110012</v>
      </c>
      <c r="EL598" t="s">
        <v>654</v>
      </c>
      <c r="EM598" t="s">
        <v>655</v>
      </c>
      <c r="EO598" t="s">
        <v>3</v>
      </c>
      <c r="EQ598">
        <v>1024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24.64</v>
      </c>
      <c r="EX598">
        <v>0.02</v>
      </c>
      <c r="EY598">
        <v>0</v>
      </c>
      <c r="FQ598">
        <v>0</v>
      </c>
      <c r="FR598">
        <v>0</v>
      </c>
      <c r="FS598">
        <v>0</v>
      </c>
      <c r="FX598">
        <v>90</v>
      </c>
      <c r="FY598">
        <v>46</v>
      </c>
      <c r="GA598" t="s">
        <v>3</v>
      </c>
      <c r="GD598">
        <v>1</v>
      </c>
      <c r="GF598">
        <v>-2094926791</v>
      </c>
      <c r="GG598">
        <v>2</v>
      </c>
      <c r="GH598">
        <v>1</v>
      </c>
      <c r="GI598">
        <v>-2</v>
      </c>
      <c r="GJ598">
        <v>0</v>
      </c>
      <c r="GK598">
        <v>0</v>
      </c>
      <c r="GL598">
        <f t="shared" si="368"/>
        <v>0</v>
      </c>
      <c r="GM598">
        <f t="shared" si="369"/>
        <v>3911.66</v>
      </c>
      <c r="GN598">
        <f t="shared" si="370"/>
        <v>0</v>
      </c>
      <c r="GO598">
        <f t="shared" si="371"/>
        <v>3911.66</v>
      </c>
      <c r="GP598">
        <f t="shared" si="372"/>
        <v>0</v>
      </c>
      <c r="GR598">
        <v>0</v>
      </c>
      <c r="GS598">
        <v>0</v>
      </c>
      <c r="GT598">
        <v>0</v>
      </c>
      <c r="GU598" t="s">
        <v>3</v>
      </c>
      <c r="GV598">
        <f t="shared" si="373"/>
        <v>0</v>
      </c>
      <c r="GW598">
        <v>1</v>
      </c>
      <c r="GX598">
        <f t="shared" si="374"/>
        <v>0</v>
      </c>
      <c r="HA598">
        <v>0</v>
      </c>
      <c r="HB598">
        <v>0</v>
      </c>
      <c r="HC598">
        <f>GV598*GW598</f>
        <v>0</v>
      </c>
      <c r="HE598" t="s">
        <v>3</v>
      </c>
      <c r="HF598" t="s">
        <v>3</v>
      </c>
      <c r="HM598" t="s">
        <v>3</v>
      </c>
      <c r="HN598" t="s">
        <v>657</v>
      </c>
      <c r="HO598" t="s">
        <v>658</v>
      </c>
      <c r="HP598" t="s">
        <v>654</v>
      </c>
      <c r="HQ598" t="s">
        <v>654</v>
      </c>
      <c r="HS598">
        <v>0</v>
      </c>
      <c r="IK598">
        <v>0</v>
      </c>
    </row>
    <row r="599" spans="1:245" x14ac:dyDescent="0.2">
      <c r="A599">
        <v>18</v>
      </c>
      <c r="B599">
        <v>1</v>
      </c>
      <c r="C599">
        <v>874</v>
      </c>
      <c r="E599" t="s">
        <v>3</v>
      </c>
      <c r="F599" t="s">
        <v>633</v>
      </c>
      <c r="G599" t="s">
        <v>634</v>
      </c>
      <c r="H599" t="s">
        <v>635</v>
      </c>
      <c r="I599">
        <f>J599</f>
        <v>2</v>
      </c>
      <c r="J599">
        <v>2</v>
      </c>
      <c r="K599">
        <v>2</v>
      </c>
      <c r="O599">
        <f>ROUND(P599,2)</f>
        <v>33.119999999999997</v>
      </c>
      <c r="P599">
        <f>ROUND(ROUND(ROUND(SUMIF(SmtRes!AQ866:'SmtRes'!AQ874,"=1",SmtRes!CU866:'SmtRes'!CU874),2),2)*I599/100,2)</f>
        <v>33.119999999999997</v>
      </c>
      <c r="Q599">
        <f>ROUND(CR599*I599,2)</f>
        <v>0</v>
      </c>
      <c r="R599">
        <f>ROUND(CS599*I599,2)</f>
        <v>0</v>
      </c>
      <c r="S599">
        <f>ROUND(CT599*I599,2)</f>
        <v>0</v>
      </c>
      <c r="T599">
        <f t="shared" si="361"/>
        <v>0</v>
      </c>
      <c r="U599">
        <f>ROUND(CV599*I599,7)</f>
        <v>0</v>
      </c>
      <c r="V599">
        <f>ROUND(CW599*I599,7)</f>
        <v>0</v>
      </c>
      <c r="W599">
        <f t="shared" si="362"/>
        <v>0</v>
      </c>
      <c r="X599">
        <f t="shared" si="363"/>
        <v>0</v>
      </c>
      <c r="Y599">
        <f t="shared" si="364"/>
        <v>0</v>
      </c>
      <c r="AA599">
        <v>-1</v>
      </c>
      <c r="AB599">
        <f t="shared" si="365"/>
        <v>0</v>
      </c>
      <c r="AC599">
        <f>ROUND((ES599),6)</f>
        <v>0</v>
      </c>
      <c r="AD599">
        <f>ROUND((((ET599)-(EU599))+AE599),6)</f>
        <v>0</v>
      </c>
      <c r="AE599">
        <f>ROUND((EU599),6)</f>
        <v>0</v>
      </c>
      <c r="AF599">
        <f>ROUND((EV599),6)</f>
        <v>0</v>
      </c>
      <c r="AG599">
        <f t="shared" si="366"/>
        <v>0</v>
      </c>
      <c r="AH599">
        <f>(EW599)</f>
        <v>0</v>
      </c>
      <c r="AI599">
        <f>(EX599)</f>
        <v>0</v>
      </c>
      <c r="AJ599">
        <f t="shared" si="367"/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90</v>
      </c>
      <c r="AU599">
        <v>46</v>
      </c>
      <c r="AV599">
        <v>1</v>
      </c>
      <c r="AW599">
        <v>1</v>
      </c>
      <c r="AZ599">
        <v>1</v>
      </c>
      <c r="BA599">
        <v>1</v>
      </c>
      <c r="BB599">
        <v>1</v>
      </c>
      <c r="BC599">
        <v>1</v>
      </c>
      <c r="BD599" t="s">
        <v>3</v>
      </c>
      <c r="BE599" t="s">
        <v>3</v>
      </c>
      <c r="BF599" t="s">
        <v>3</v>
      </c>
      <c r="BG599" t="s">
        <v>3</v>
      </c>
      <c r="BH599">
        <v>3</v>
      </c>
      <c r="BI599">
        <v>2</v>
      </c>
      <c r="BJ599" t="s">
        <v>3</v>
      </c>
      <c r="BM599">
        <v>110012</v>
      </c>
      <c r="BN599">
        <v>0</v>
      </c>
      <c r="BO599" t="s">
        <v>3</v>
      </c>
      <c r="BP599">
        <v>0</v>
      </c>
      <c r="BQ599">
        <v>3</v>
      </c>
      <c r="BR599">
        <v>0</v>
      </c>
      <c r="BS599">
        <v>1</v>
      </c>
      <c r="BT599">
        <v>1</v>
      </c>
      <c r="BU599">
        <v>1</v>
      </c>
      <c r="BV599">
        <v>1</v>
      </c>
      <c r="BW599">
        <v>1</v>
      </c>
      <c r="BX599">
        <v>1</v>
      </c>
      <c r="BY599" t="s">
        <v>3</v>
      </c>
      <c r="BZ599">
        <v>90</v>
      </c>
      <c r="CA599">
        <v>46</v>
      </c>
      <c r="CB599" t="s">
        <v>3</v>
      </c>
      <c r="CE599">
        <v>0</v>
      </c>
      <c r="CF599">
        <v>0</v>
      </c>
      <c r="CG599">
        <v>0</v>
      </c>
      <c r="CM599">
        <v>0</v>
      </c>
      <c r="CN599" t="s">
        <v>3</v>
      </c>
      <c r="CO599">
        <v>0</v>
      </c>
      <c r="CP599">
        <f>0</f>
        <v>0</v>
      </c>
      <c r="CQ599">
        <f>0</f>
        <v>0</v>
      </c>
      <c r="CR599">
        <f>0</f>
        <v>0</v>
      </c>
      <c r="CS599">
        <f>0</f>
        <v>0</v>
      </c>
      <c r="CT599">
        <f>0</f>
        <v>0</v>
      </c>
      <c r="CU599">
        <f>0</f>
        <v>0</v>
      </c>
      <c r="CV599">
        <f>0</f>
        <v>0</v>
      </c>
      <c r="CW599">
        <f>0</f>
        <v>0</v>
      </c>
      <c r="CX599">
        <f>0</f>
        <v>0</v>
      </c>
      <c r="CY599">
        <f>0</f>
        <v>0</v>
      </c>
      <c r="CZ599">
        <f>0</f>
        <v>0</v>
      </c>
      <c r="DC599" t="s">
        <v>3</v>
      </c>
      <c r="DD599" t="s">
        <v>3</v>
      </c>
      <c r="DE599" t="s">
        <v>3</v>
      </c>
      <c r="DF599" t="s">
        <v>3</v>
      </c>
      <c r="DG599" t="s">
        <v>3</v>
      </c>
      <c r="DH599" t="s">
        <v>3</v>
      </c>
      <c r="DI599" t="s">
        <v>3</v>
      </c>
      <c r="DJ599" t="s">
        <v>3</v>
      </c>
      <c r="DK599" t="s">
        <v>3</v>
      </c>
      <c r="DL599" t="s">
        <v>3</v>
      </c>
      <c r="DM599" t="s">
        <v>3</v>
      </c>
      <c r="DN599">
        <v>0</v>
      </c>
      <c r="DO599">
        <v>0</v>
      </c>
      <c r="DP599">
        <v>1</v>
      </c>
      <c r="DQ599">
        <v>1</v>
      </c>
      <c r="DU599">
        <v>1013</v>
      </c>
      <c r="DV599" t="s">
        <v>635</v>
      </c>
      <c r="DW599" t="s">
        <v>635</v>
      </c>
      <c r="DX599">
        <v>1</v>
      </c>
      <c r="DZ599" t="s">
        <v>3</v>
      </c>
      <c r="EA599" t="s">
        <v>3</v>
      </c>
      <c r="EB599" t="s">
        <v>3</v>
      </c>
      <c r="EC599" t="s">
        <v>3</v>
      </c>
      <c r="EE599">
        <v>416980236</v>
      </c>
      <c r="EF599">
        <v>3</v>
      </c>
      <c r="EG599" t="s">
        <v>322</v>
      </c>
      <c r="EH599">
        <v>0</v>
      </c>
      <c r="EI599" t="s">
        <v>3</v>
      </c>
      <c r="EJ599">
        <v>2</v>
      </c>
      <c r="EK599">
        <v>110012</v>
      </c>
      <c r="EL599" t="s">
        <v>654</v>
      </c>
      <c r="EM599" t="s">
        <v>655</v>
      </c>
      <c r="EO599" t="s">
        <v>3</v>
      </c>
      <c r="EQ599">
        <v>1024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FQ599">
        <v>0</v>
      </c>
      <c r="FR599">
        <v>0</v>
      </c>
      <c r="FS599">
        <v>0</v>
      </c>
      <c r="FX599">
        <v>90</v>
      </c>
      <c r="FY599">
        <v>46</v>
      </c>
      <c r="GA599" t="s">
        <v>3</v>
      </c>
      <c r="GD599">
        <v>1</v>
      </c>
      <c r="GF599">
        <v>274903907</v>
      </c>
      <c r="GG599">
        <v>2</v>
      </c>
      <c r="GH599">
        <v>1</v>
      </c>
      <c r="GI599">
        <v>-2</v>
      </c>
      <c r="GJ599">
        <v>0</v>
      </c>
      <c r="GK599">
        <v>0</v>
      </c>
      <c r="GL599">
        <f t="shared" si="368"/>
        <v>0</v>
      </c>
      <c r="GM599">
        <f t="shared" si="369"/>
        <v>33.119999999999997</v>
      </c>
      <c r="GN599">
        <f t="shared" si="370"/>
        <v>0</v>
      </c>
      <c r="GO599">
        <f t="shared" si="371"/>
        <v>33.119999999999997</v>
      </c>
      <c r="GP599">
        <f t="shared" si="372"/>
        <v>0</v>
      </c>
      <c r="GR599">
        <v>0</v>
      </c>
      <c r="GS599">
        <v>0</v>
      </c>
      <c r="GT599">
        <v>0</v>
      </c>
      <c r="GU599" t="s">
        <v>3</v>
      </c>
      <c r="GV599">
        <f t="shared" si="373"/>
        <v>0</v>
      </c>
      <c r="GW599">
        <v>1</v>
      </c>
      <c r="GX599">
        <f t="shared" si="374"/>
        <v>0</v>
      </c>
      <c r="HA599">
        <v>0</v>
      </c>
      <c r="HB599">
        <v>0</v>
      </c>
      <c r="HC599">
        <f>0</f>
        <v>0</v>
      </c>
      <c r="HE599" t="s">
        <v>3</v>
      </c>
      <c r="HF599" t="s">
        <v>3</v>
      </c>
      <c r="HM599" t="s">
        <v>3</v>
      </c>
      <c r="HN599" t="s">
        <v>657</v>
      </c>
      <c r="HO599" t="s">
        <v>658</v>
      </c>
      <c r="HP599" t="s">
        <v>654</v>
      </c>
      <c r="HQ599" t="s">
        <v>654</v>
      </c>
      <c r="HS599">
        <v>0</v>
      </c>
      <c r="IK599">
        <v>0</v>
      </c>
    </row>
    <row r="600" spans="1:245" x14ac:dyDescent="0.2">
      <c r="A600">
        <v>17</v>
      </c>
      <c r="B600">
        <v>1</v>
      </c>
      <c r="C600">
        <f>ROW(SmtRes!A891)</f>
        <v>891</v>
      </c>
      <c r="D600">
        <f>ROW(EtalonRes!A904)</f>
        <v>904</v>
      </c>
      <c r="E600" t="s">
        <v>3</v>
      </c>
      <c r="F600" t="s">
        <v>746</v>
      </c>
      <c r="G600" t="s">
        <v>747</v>
      </c>
      <c r="H600" t="s">
        <v>32</v>
      </c>
      <c r="I600">
        <v>1</v>
      </c>
      <c r="J600">
        <v>0</v>
      </c>
      <c r="K600">
        <v>1</v>
      </c>
      <c r="O600">
        <f>ROUND(CP600,2)</f>
        <v>6651.48</v>
      </c>
      <c r="P600">
        <f>SUMIF(SmtRes!AQ875:'SmtRes'!AQ891,"=1",SmtRes!DF875:'SmtRes'!DF891)</f>
        <v>0</v>
      </c>
      <c r="Q600">
        <f>SUMIF(SmtRes!AQ875:'SmtRes'!AQ891,"=1",SmtRes!DG875:'SmtRes'!DG891)</f>
        <v>635.15</v>
      </c>
      <c r="R600">
        <f>SUMIF(SmtRes!AQ875:'SmtRes'!AQ891,"=1",SmtRes!DH875:'SmtRes'!DH891)</f>
        <v>248.1</v>
      </c>
      <c r="S600">
        <f>SUMIF(SmtRes!AQ875:'SmtRes'!AQ891,"=1",SmtRes!DI875:'SmtRes'!DI891)</f>
        <v>5768.23</v>
      </c>
      <c r="T600">
        <f t="shared" si="361"/>
        <v>0</v>
      </c>
      <c r="U600">
        <f>SUMIF(SmtRes!AQ875:'SmtRes'!AQ891,"=1",SmtRes!CV875:'SmtRes'!CV891)</f>
        <v>9.3000000000000007</v>
      </c>
      <c r="V600">
        <f>SUMIF(SmtRes!AQ875:'SmtRes'!AQ891,"=1",SmtRes!CW875:'SmtRes'!CW891)</f>
        <v>0.4</v>
      </c>
      <c r="W600">
        <f t="shared" si="362"/>
        <v>0</v>
      </c>
      <c r="X600">
        <f t="shared" si="363"/>
        <v>5414.7</v>
      </c>
      <c r="Y600">
        <f t="shared" si="364"/>
        <v>2767.51</v>
      </c>
      <c r="AA600">
        <v>-1</v>
      </c>
      <c r="AB600">
        <f t="shared" si="365"/>
        <v>6403.384</v>
      </c>
      <c r="AC600">
        <f>ROUND((0),6)</f>
        <v>0</v>
      </c>
      <c r="AD600">
        <f>ROUND((((SUM(SmtRes!BR875:'SmtRes'!BR891))-(SUM(SmtRes!BS875:'SmtRes'!BS891)))+AE600),6)</f>
        <v>635.15200000000004</v>
      </c>
      <c r="AE600">
        <f>ROUND((SUM(SmtRes!BS875:'SmtRes'!BS891)),6)</f>
        <v>248.096</v>
      </c>
      <c r="AF600">
        <f>ROUND((SUM(SmtRes!BT875:'SmtRes'!BT891)),6)</f>
        <v>5768.232</v>
      </c>
      <c r="AG600">
        <f t="shared" si="366"/>
        <v>0</v>
      </c>
      <c r="AH600">
        <f>(SUM(SmtRes!BU875:'SmtRes'!BU891))</f>
        <v>9.3000000000000007</v>
      </c>
      <c r="AI600">
        <f>(SUM(SmtRes!BV875:'SmtRes'!BV891))</f>
        <v>0.4</v>
      </c>
      <c r="AJ600">
        <f t="shared" si="367"/>
        <v>0</v>
      </c>
      <c r="AK600">
        <v>7083.9784880000007</v>
      </c>
      <c r="AL600">
        <v>432.49848800000001</v>
      </c>
      <c r="AM600">
        <v>635.15200000000004</v>
      </c>
      <c r="AN600">
        <v>248.096</v>
      </c>
      <c r="AO600">
        <v>5768.2320000000009</v>
      </c>
      <c r="AP600">
        <v>0</v>
      </c>
      <c r="AQ600">
        <v>9.3000000000000007</v>
      </c>
      <c r="AR600">
        <v>0.4</v>
      </c>
      <c r="AS600">
        <v>0</v>
      </c>
      <c r="AT600">
        <v>90</v>
      </c>
      <c r="AU600">
        <v>46</v>
      </c>
      <c r="AV600">
        <v>1</v>
      </c>
      <c r="AW600">
        <v>1</v>
      </c>
      <c r="AZ600">
        <v>1</v>
      </c>
      <c r="BA600">
        <v>1</v>
      </c>
      <c r="BB600">
        <v>1</v>
      </c>
      <c r="BC600">
        <v>1</v>
      </c>
      <c r="BD600" t="s">
        <v>3</v>
      </c>
      <c r="BE600" t="s">
        <v>3</v>
      </c>
      <c r="BF600" t="s">
        <v>3</v>
      </c>
      <c r="BG600" t="s">
        <v>3</v>
      </c>
      <c r="BH600">
        <v>0</v>
      </c>
      <c r="BI600">
        <v>2</v>
      </c>
      <c r="BJ600" t="s">
        <v>748</v>
      </c>
      <c r="BM600">
        <v>110001</v>
      </c>
      <c r="BN600">
        <v>0</v>
      </c>
      <c r="BO600" t="s">
        <v>3</v>
      </c>
      <c r="BP600">
        <v>0</v>
      </c>
      <c r="BQ600">
        <v>3</v>
      </c>
      <c r="BR600">
        <v>0</v>
      </c>
      <c r="BS600">
        <v>1</v>
      </c>
      <c r="BT600">
        <v>1</v>
      </c>
      <c r="BU600">
        <v>1</v>
      </c>
      <c r="BV600">
        <v>1</v>
      </c>
      <c r="BW600">
        <v>1</v>
      </c>
      <c r="BX600">
        <v>1</v>
      </c>
      <c r="BY600" t="s">
        <v>3</v>
      </c>
      <c r="BZ600">
        <v>90</v>
      </c>
      <c r="CA600">
        <v>46</v>
      </c>
      <c r="CB600" t="s">
        <v>3</v>
      </c>
      <c r="CE600">
        <v>0</v>
      </c>
      <c r="CF600">
        <v>0</v>
      </c>
      <c r="CG600">
        <v>0</v>
      </c>
      <c r="CM600">
        <v>0</v>
      </c>
      <c r="CN600" t="s">
        <v>3</v>
      </c>
      <c r="CO600">
        <v>0</v>
      </c>
      <c r="CP600">
        <f>(P600+Q600+S600+R600)</f>
        <v>6651.48</v>
      </c>
      <c r="CQ600">
        <f>SUMIF(SmtRes!AQ875:'SmtRes'!AQ891,"=1",SmtRes!AA875:'SmtRes'!AA891)</f>
        <v>1239796.1700000002</v>
      </c>
      <c r="CR600">
        <f>SUMIF(SmtRes!AQ875:'SmtRes'!AQ891,"=1",SmtRes!AB875:'SmtRes'!AB891)</f>
        <v>1587.88</v>
      </c>
      <c r="CS600">
        <f>SUMIF(SmtRes!AQ875:'SmtRes'!AQ891,"=1",SmtRes!AC875:'SmtRes'!AC891)</f>
        <v>620.24</v>
      </c>
      <c r="CT600">
        <f>SUMIF(SmtRes!AQ875:'SmtRes'!AQ891,"=1",SmtRes!AD875:'SmtRes'!AD891)</f>
        <v>620.24</v>
      </c>
      <c r="CU600">
        <f>AG600</f>
        <v>0</v>
      </c>
      <c r="CV600">
        <f>SUMIF(SmtRes!AQ875:'SmtRes'!AQ891,"=1",SmtRes!BU875:'SmtRes'!BU891)</f>
        <v>9.3000000000000007</v>
      </c>
      <c r="CW600">
        <f>SUMIF(SmtRes!AQ875:'SmtRes'!AQ891,"=1",SmtRes!BV875:'SmtRes'!BV891)</f>
        <v>0.4</v>
      </c>
      <c r="CX600">
        <f>AJ600</f>
        <v>0</v>
      </c>
      <c r="CY600">
        <f>(((S600+R600)*AT600)/100)</f>
        <v>5414.6969999999992</v>
      </c>
      <c r="CZ600">
        <f>(((S600+R600)*AU600)/100)</f>
        <v>2767.5117999999998</v>
      </c>
      <c r="DC600" t="s">
        <v>3</v>
      </c>
      <c r="DD600" t="s">
        <v>135</v>
      </c>
      <c r="DE600" t="s">
        <v>3</v>
      </c>
      <c r="DF600" t="s">
        <v>3</v>
      </c>
      <c r="DG600" t="s">
        <v>3</v>
      </c>
      <c r="DH600" t="s">
        <v>3</v>
      </c>
      <c r="DI600" t="s">
        <v>3</v>
      </c>
      <c r="DJ600" t="s">
        <v>3</v>
      </c>
      <c r="DK600" t="s">
        <v>3</v>
      </c>
      <c r="DL600" t="s">
        <v>3</v>
      </c>
      <c r="DM600" t="s">
        <v>3</v>
      </c>
      <c r="DN600">
        <v>0</v>
      </c>
      <c r="DO600">
        <v>0</v>
      </c>
      <c r="DP600">
        <v>1</v>
      </c>
      <c r="DQ600">
        <v>1</v>
      </c>
      <c r="DU600">
        <v>1013</v>
      </c>
      <c r="DV600" t="s">
        <v>32</v>
      </c>
      <c r="DW600" t="s">
        <v>32</v>
      </c>
      <c r="DX600">
        <v>1</v>
      </c>
      <c r="DZ600" t="s">
        <v>3</v>
      </c>
      <c r="EA600" t="s">
        <v>3</v>
      </c>
      <c r="EB600" t="s">
        <v>3</v>
      </c>
      <c r="EC600" t="s">
        <v>3</v>
      </c>
      <c r="EE600">
        <v>416979908</v>
      </c>
      <c r="EF600">
        <v>3</v>
      </c>
      <c r="EG600" t="s">
        <v>322</v>
      </c>
      <c r="EH600">
        <v>0</v>
      </c>
      <c r="EI600" t="s">
        <v>3</v>
      </c>
      <c r="EJ600">
        <v>2</v>
      </c>
      <c r="EK600">
        <v>110001</v>
      </c>
      <c r="EL600" t="s">
        <v>654</v>
      </c>
      <c r="EM600" t="s">
        <v>655</v>
      </c>
      <c r="EO600" t="s">
        <v>3</v>
      </c>
      <c r="EQ600">
        <v>1024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9.3000000000000007</v>
      </c>
      <c r="EX600">
        <v>0.4</v>
      </c>
      <c r="EY600">
        <v>0</v>
      </c>
      <c r="FQ600">
        <v>0</v>
      </c>
      <c r="FR600">
        <v>0</v>
      </c>
      <c r="FS600">
        <v>0</v>
      </c>
      <c r="FX600">
        <v>90</v>
      </c>
      <c r="FY600">
        <v>46</v>
      </c>
      <c r="GA600" t="s">
        <v>3</v>
      </c>
      <c r="GD600">
        <v>1</v>
      </c>
      <c r="GF600">
        <v>-528801953</v>
      </c>
      <c r="GG600">
        <v>2</v>
      </c>
      <c r="GH600">
        <v>1</v>
      </c>
      <c r="GI600">
        <v>-2</v>
      </c>
      <c r="GJ600">
        <v>0</v>
      </c>
      <c r="GK600">
        <v>0</v>
      </c>
      <c r="GL600">
        <f t="shared" si="368"/>
        <v>0</v>
      </c>
      <c r="GM600">
        <f t="shared" si="369"/>
        <v>14833.69</v>
      </c>
      <c r="GN600">
        <f t="shared" si="370"/>
        <v>0</v>
      </c>
      <c r="GO600">
        <f t="shared" si="371"/>
        <v>14833.69</v>
      </c>
      <c r="GP600">
        <f t="shared" si="372"/>
        <v>0</v>
      </c>
      <c r="GR600">
        <v>0</v>
      </c>
      <c r="GS600">
        <v>0</v>
      </c>
      <c r="GT600">
        <v>0</v>
      </c>
      <c r="GU600" t="s">
        <v>3</v>
      </c>
      <c r="GV600">
        <f t="shared" si="373"/>
        <v>0</v>
      </c>
      <c r="GW600">
        <v>1</v>
      </c>
      <c r="GX600">
        <f t="shared" si="374"/>
        <v>0</v>
      </c>
      <c r="HA600">
        <v>0</v>
      </c>
      <c r="HB600">
        <v>0</v>
      </c>
      <c r="HC600">
        <f>GV600*GW600</f>
        <v>0</v>
      </c>
      <c r="HE600" t="s">
        <v>3</v>
      </c>
      <c r="HF600" t="s">
        <v>3</v>
      </c>
      <c r="HM600" t="s">
        <v>3</v>
      </c>
      <c r="HN600" t="s">
        <v>657</v>
      </c>
      <c r="HO600" t="s">
        <v>658</v>
      </c>
      <c r="HP600" t="s">
        <v>654</v>
      </c>
      <c r="HQ600" t="s">
        <v>654</v>
      </c>
      <c r="HS600">
        <v>0</v>
      </c>
      <c r="IK600">
        <v>0</v>
      </c>
    </row>
    <row r="601" spans="1:245" x14ac:dyDescent="0.2">
      <c r="A601">
        <v>18</v>
      </c>
      <c r="B601">
        <v>1</v>
      </c>
      <c r="C601">
        <v>890</v>
      </c>
      <c r="E601" t="s">
        <v>3</v>
      </c>
      <c r="F601" t="s">
        <v>633</v>
      </c>
      <c r="G601" t="s">
        <v>634</v>
      </c>
      <c r="H601" t="s">
        <v>635</v>
      </c>
      <c r="I601">
        <f>J601</f>
        <v>2</v>
      </c>
      <c r="J601">
        <v>2</v>
      </c>
      <c r="K601">
        <v>2</v>
      </c>
      <c r="O601">
        <f>ROUND(P601,2)</f>
        <v>115.36</v>
      </c>
      <c r="P601">
        <f>ROUND(ROUND(ROUND(SUMIF(SmtRes!AQ875:'SmtRes'!AQ891,"=1",SmtRes!CU875:'SmtRes'!CU891),2),2)*I601/100,2)</f>
        <v>115.36</v>
      </c>
      <c r="Q601">
        <f>ROUND(CR601*I601,2)</f>
        <v>0</v>
      </c>
      <c r="R601">
        <f>ROUND(CS601*I601,2)</f>
        <v>0</v>
      </c>
      <c r="S601">
        <f>ROUND(CT601*I601,2)</f>
        <v>0</v>
      </c>
      <c r="T601">
        <f t="shared" si="361"/>
        <v>0</v>
      </c>
      <c r="U601">
        <f>ROUND(CV601*I601,7)</f>
        <v>0</v>
      </c>
      <c r="V601">
        <f>ROUND(CW601*I601,7)</f>
        <v>0</v>
      </c>
      <c r="W601">
        <f t="shared" si="362"/>
        <v>0</v>
      </c>
      <c r="X601">
        <f t="shared" si="363"/>
        <v>0</v>
      </c>
      <c r="Y601">
        <f t="shared" si="364"/>
        <v>0</v>
      </c>
      <c r="AA601">
        <v>-1</v>
      </c>
      <c r="AB601">
        <f t="shared" si="365"/>
        <v>0</v>
      </c>
      <c r="AC601">
        <f>ROUND((ES601),6)</f>
        <v>0</v>
      </c>
      <c r="AD601">
        <f>ROUND((((ET601)-(EU601))+AE601),6)</f>
        <v>0</v>
      </c>
      <c r="AE601">
        <f>ROUND((EU601),6)</f>
        <v>0</v>
      </c>
      <c r="AF601">
        <f>ROUND((EV601),6)</f>
        <v>0</v>
      </c>
      <c r="AG601">
        <f t="shared" si="366"/>
        <v>0</v>
      </c>
      <c r="AH601">
        <f>(EW601)</f>
        <v>0</v>
      </c>
      <c r="AI601">
        <f>(EX601)</f>
        <v>0</v>
      </c>
      <c r="AJ601">
        <f t="shared" si="367"/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90</v>
      </c>
      <c r="AU601">
        <v>46</v>
      </c>
      <c r="AV601">
        <v>1</v>
      </c>
      <c r="AW601">
        <v>1</v>
      </c>
      <c r="AZ601">
        <v>1</v>
      </c>
      <c r="BA601">
        <v>1</v>
      </c>
      <c r="BB601">
        <v>1</v>
      </c>
      <c r="BC601">
        <v>1</v>
      </c>
      <c r="BD601" t="s">
        <v>3</v>
      </c>
      <c r="BE601" t="s">
        <v>3</v>
      </c>
      <c r="BF601" t="s">
        <v>3</v>
      </c>
      <c r="BG601" t="s">
        <v>3</v>
      </c>
      <c r="BH601">
        <v>3</v>
      </c>
      <c r="BI601">
        <v>2</v>
      </c>
      <c r="BJ601" t="s">
        <v>3</v>
      </c>
      <c r="BM601">
        <v>110001</v>
      </c>
      <c r="BN601">
        <v>0</v>
      </c>
      <c r="BO601" t="s">
        <v>3</v>
      </c>
      <c r="BP601">
        <v>0</v>
      </c>
      <c r="BQ601">
        <v>3</v>
      </c>
      <c r="BR601">
        <v>0</v>
      </c>
      <c r="BS601">
        <v>1</v>
      </c>
      <c r="BT601">
        <v>1</v>
      </c>
      <c r="BU601">
        <v>1</v>
      </c>
      <c r="BV601">
        <v>1</v>
      </c>
      <c r="BW601">
        <v>1</v>
      </c>
      <c r="BX601">
        <v>1</v>
      </c>
      <c r="BY601" t="s">
        <v>3</v>
      </c>
      <c r="BZ601">
        <v>90</v>
      </c>
      <c r="CA601">
        <v>46</v>
      </c>
      <c r="CB601" t="s">
        <v>3</v>
      </c>
      <c r="CE601">
        <v>0</v>
      </c>
      <c r="CF601">
        <v>0</v>
      </c>
      <c r="CG601">
        <v>0</v>
      </c>
      <c r="CM601">
        <v>0</v>
      </c>
      <c r="CN601" t="s">
        <v>3</v>
      </c>
      <c r="CO601">
        <v>0</v>
      </c>
      <c r="CP601">
        <f>0</f>
        <v>0</v>
      </c>
      <c r="CQ601">
        <f>0</f>
        <v>0</v>
      </c>
      <c r="CR601">
        <f>0</f>
        <v>0</v>
      </c>
      <c r="CS601">
        <f>0</f>
        <v>0</v>
      </c>
      <c r="CT601">
        <f>0</f>
        <v>0</v>
      </c>
      <c r="CU601">
        <f>0</f>
        <v>0</v>
      </c>
      <c r="CV601">
        <f>0</f>
        <v>0</v>
      </c>
      <c r="CW601">
        <f>0</f>
        <v>0</v>
      </c>
      <c r="CX601">
        <f>0</f>
        <v>0</v>
      </c>
      <c r="CY601">
        <f>0</f>
        <v>0</v>
      </c>
      <c r="CZ601">
        <f>0</f>
        <v>0</v>
      </c>
      <c r="DC601" t="s">
        <v>3</v>
      </c>
      <c r="DD601" t="s">
        <v>3</v>
      </c>
      <c r="DE601" t="s">
        <v>3</v>
      </c>
      <c r="DF601" t="s">
        <v>3</v>
      </c>
      <c r="DG601" t="s">
        <v>3</v>
      </c>
      <c r="DH601" t="s">
        <v>3</v>
      </c>
      <c r="DI601" t="s">
        <v>3</v>
      </c>
      <c r="DJ601" t="s">
        <v>3</v>
      </c>
      <c r="DK601" t="s">
        <v>3</v>
      </c>
      <c r="DL601" t="s">
        <v>3</v>
      </c>
      <c r="DM601" t="s">
        <v>3</v>
      </c>
      <c r="DN601">
        <v>0</v>
      </c>
      <c r="DO601">
        <v>0</v>
      </c>
      <c r="DP601">
        <v>1</v>
      </c>
      <c r="DQ601">
        <v>1</v>
      </c>
      <c r="DU601">
        <v>1013</v>
      </c>
      <c r="DV601" t="s">
        <v>635</v>
      </c>
      <c r="DW601" t="s">
        <v>635</v>
      </c>
      <c r="DX601">
        <v>1</v>
      </c>
      <c r="DZ601" t="s">
        <v>3</v>
      </c>
      <c r="EA601" t="s">
        <v>3</v>
      </c>
      <c r="EB601" t="s">
        <v>3</v>
      </c>
      <c r="EC601" t="s">
        <v>3</v>
      </c>
      <c r="EE601">
        <v>416979908</v>
      </c>
      <c r="EF601">
        <v>3</v>
      </c>
      <c r="EG601" t="s">
        <v>322</v>
      </c>
      <c r="EH601">
        <v>0</v>
      </c>
      <c r="EI601" t="s">
        <v>3</v>
      </c>
      <c r="EJ601">
        <v>2</v>
      </c>
      <c r="EK601">
        <v>110001</v>
      </c>
      <c r="EL601" t="s">
        <v>654</v>
      </c>
      <c r="EM601" t="s">
        <v>655</v>
      </c>
      <c r="EO601" t="s">
        <v>3</v>
      </c>
      <c r="EQ601">
        <v>1024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FQ601">
        <v>0</v>
      </c>
      <c r="FR601">
        <v>0</v>
      </c>
      <c r="FS601">
        <v>0</v>
      </c>
      <c r="FX601">
        <v>90</v>
      </c>
      <c r="FY601">
        <v>46</v>
      </c>
      <c r="GA601" t="s">
        <v>3</v>
      </c>
      <c r="GD601">
        <v>1</v>
      </c>
      <c r="GF601">
        <v>274903907</v>
      </c>
      <c r="GG601">
        <v>2</v>
      </c>
      <c r="GH601">
        <v>1</v>
      </c>
      <c r="GI601">
        <v>-2</v>
      </c>
      <c r="GJ601">
        <v>0</v>
      </c>
      <c r="GK601">
        <v>0</v>
      </c>
      <c r="GL601">
        <f t="shared" si="368"/>
        <v>0</v>
      </c>
      <c r="GM601">
        <f t="shared" si="369"/>
        <v>115.36</v>
      </c>
      <c r="GN601">
        <f t="shared" si="370"/>
        <v>0</v>
      </c>
      <c r="GO601">
        <f t="shared" si="371"/>
        <v>115.36</v>
      </c>
      <c r="GP601">
        <f t="shared" si="372"/>
        <v>0</v>
      </c>
      <c r="GR601">
        <v>0</v>
      </c>
      <c r="GS601">
        <v>0</v>
      </c>
      <c r="GT601">
        <v>0</v>
      </c>
      <c r="GU601" t="s">
        <v>3</v>
      </c>
      <c r="GV601">
        <f t="shared" si="373"/>
        <v>0</v>
      </c>
      <c r="GW601">
        <v>1</v>
      </c>
      <c r="GX601">
        <f t="shared" si="374"/>
        <v>0</v>
      </c>
      <c r="HA601">
        <v>0</v>
      </c>
      <c r="HB601">
        <v>0</v>
      </c>
      <c r="HC601">
        <f>0</f>
        <v>0</v>
      </c>
      <c r="HE601" t="s">
        <v>3</v>
      </c>
      <c r="HF601" t="s">
        <v>3</v>
      </c>
      <c r="HM601" t="s">
        <v>3</v>
      </c>
      <c r="HN601" t="s">
        <v>657</v>
      </c>
      <c r="HO601" t="s">
        <v>658</v>
      </c>
      <c r="HP601" t="s">
        <v>654</v>
      </c>
      <c r="HQ601" t="s">
        <v>654</v>
      </c>
      <c r="HS601">
        <v>0</v>
      </c>
      <c r="IK601">
        <v>0</v>
      </c>
    </row>
    <row r="602" spans="1:245" x14ac:dyDescent="0.2">
      <c r="A602">
        <v>18</v>
      </c>
      <c r="B602">
        <v>1</v>
      </c>
      <c r="C602">
        <v>891</v>
      </c>
      <c r="E602" t="s">
        <v>3</v>
      </c>
      <c r="F602" t="s">
        <v>725</v>
      </c>
      <c r="G602" t="s">
        <v>726</v>
      </c>
      <c r="H602" t="s">
        <v>83</v>
      </c>
      <c r="I602">
        <f>I600*J602</f>
        <v>0</v>
      </c>
      <c r="J602">
        <v>0</v>
      </c>
      <c r="K602">
        <v>1E-3</v>
      </c>
      <c r="O602">
        <f>ROUND(CP602,2)</f>
        <v>0</v>
      </c>
      <c r="P602">
        <f>ROUND(CQ602*I602,2)</f>
        <v>0</v>
      </c>
      <c r="Q602">
        <f>ROUND(CR602*I602,2)</f>
        <v>0</v>
      </c>
      <c r="R602">
        <f>ROUND(CS602*I602,2)</f>
        <v>0</v>
      </c>
      <c r="S602">
        <f>ROUND(CT602*I602,2)</f>
        <v>0</v>
      </c>
      <c r="T602">
        <f t="shared" si="361"/>
        <v>0</v>
      </c>
      <c r="U602">
        <f>ROUND(CV602*I602,7)</f>
        <v>0</v>
      </c>
      <c r="V602">
        <f>ROUND(CW602*I602,7)</f>
        <v>0</v>
      </c>
      <c r="W602">
        <f t="shared" si="362"/>
        <v>0</v>
      </c>
      <c r="X602">
        <f t="shared" si="363"/>
        <v>0</v>
      </c>
      <c r="Y602">
        <f t="shared" si="364"/>
        <v>0</v>
      </c>
      <c r="AA602">
        <v>-1</v>
      </c>
      <c r="AB602">
        <f t="shared" si="365"/>
        <v>0</v>
      </c>
      <c r="AC602">
        <f>ROUND((ES602),6)</f>
        <v>0</v>
      </c>
      <c r="AD602">
        <f>ROUND((((ET602)-(EU602))+AE602),6)</f>
        <v>0</v>
      </c>
      <c r="AE602">
        <f>ROUND((EU602),6)</f>
        <v>0</v>
      </c>
      <c r="AF602">
        <f>ROUND((EV602),6)</f>
        <v>0</v>
      </c>
      <c r="AG602">
        <f t="shared" si="366"/>
        <v>0</v>
      </c>
      <c r="AH602">
        <f>(EW602)</f>
        <v>0</v>
      </c>
      <c r="AI602">
        <f>(EX602)</f>
        <v>0</v>
      </c>
      <c r="AJ602">
        <f t="shared" si="367"/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90</v>
      </c>
      <c r="AU602">
        <v>46</v>
      </c>
      <c r="AV602">
        <v>1</v>
      </c>
      <c r="AW602">
        <v>1</v>
      </c>
      <c r="AZ602">
        <v>1</v>
      </c>
      <c r="BA602">
        <v>1</v>
      </c>
      <c r="BB602">
        <v>1</v>
      </c>
      <c r="BC602">
        <v>1</v>
      </c>
      <c r="BD602" t="s">
        <v>3</v>
      </c>
      <c r="BE602" t="s">
        <v>3</v>
      </c>
      <c r="BF602" t="s">
        <v>3</v>
      </c>
      <c r="BG602" t="s">
        <v>3</v>
      </c>
      <c r="BH602">
        <v>3</v>
      </c>
      <c r="BI602">
        <v>2</v>
      </c>
      <c r="BJ602" t="s">
        <v>3</v>
      </c>
      <c r="BM602">
        <v>110001</v>
      </c>
      <c r="BN602">
        <v>0</v>
      </c>
      <c r="BO602" t="s">
        <v>3</v>
      </c>
      <c r="BP602">
        <v>0</v>
      </c>
      <c r="BQ602">
        <v>3</v>
      </c>
      <c r="BR602">
        <v>0</v>
      </c>
      <c r="BS602">
        <v>1</v>
      </c>
      <c r="BT602">
        <v>1</v>
      </c>
      <c r="BU602">
        <v>1</v>
      </c>
      <c r="BV602">
        <v>1</v>
      </c>
      <c r="BW602">
        <v>1</v>
      </c>
      <c r="BX602">
        <v>1</v>
      </c>
      <c r="BY602" t="s">
        <v>3</v>
      </c>
      <c r="BZ602">
        <v>90</v>
      </c>
      <c r="CA602">
        <v>46</v>
      </c>
      <c r="CB602" t="s">
        <v>3</v>
      </c>
      <c r="CE602">
        <v>0</v>
      </c>
      <c r="CF602">
        <v>0</v>
      </c>
      <c r="CG602">
        <v>0</v>
      </c>
      <c r="CM602">
        <v>0</v>
      </c>
      <c r="CN602" t="s">
        <v>3</v>
      </c>
      <c r="CO602">
        <v>0</v>
      </c>
      <c r="CP602">
        <f>(P602+Q602+S602+R602)</f>
        <v>0</v>
      </c>
      <c r="CQ602">
        <f>ROUND(AL602*BC602,2)</f>
        <v>0</v>
      </c>
      <c r="CR602">
        <f>ROUND(AM602*BB602,2)</f>
        <v>0</v>
      </c>
      <c r="CS602">
        <f>ROUND(AN602*BS602,2)</f>
        <v>0</v>
      </c>
      <c r="CT602">
        <f>ROUND(AO602*BA602,2)</f>
        <v>0</v>
      </c>
      <c r="CU602">
        <f>AG602</f>
        <v>0</v>
      </c>
      <c r="CV602">
        <f>AH602</f>
        <v>0</v>
      </c>
      <c r="CW602">
        <f>AI602</f>
        <v>0</v>
      </c>
      <c r="CX602">
        <f>AJ602</f>
        <v>0</v>
      </c>
      <c r="CY602">
        <f>(((S602+R602)*AT602)/100)</f>
        <v>0</v>
      </c>
      <c r="CZ602">
        <f>(((S602+R602)*AU602)/100)</f>
        <v>0</v>
      </c>
      <c r="DC602" t="s">
        <v>3</v>
      </c>
      <c r="DD602" t="s">
        <v>3</v>
      </c>
      <c r="DE602" t="s">
        <v>3</v>
      </c>
      <c r="DF602" t="s">
        <v>3</v>
      </c>
      <c r="DG602" t="s">
        <v>3</v>
      </c>
      <c r="DH602" t="s">
        <v>3</v>
      </c>
      <c r="DI602" t="s">
        <v>3</v>
      </c>
      <c r="DJ602" t="s">
        <v>3</v>
      </c>
      <c r="DK602" t="s">
        <v>3</v>
      </c>
      <c r="DL602" t="s">
        <v>3</v>
      </c>
      <c r="DM602" t="s">
        <v>3</v>
      </c>
      <c r="DN602">
        <v>0</v>
      </c>
      <c r="DO602">
        <v>0</v>
      </c>
      <c r="DP602">
        <v>1</v>
      </c>
      <c r="DQ602">
        <v>1</v>
      </c>
      <c r="DU602">
        <v>1009</v>
      </c>
      <c r="DV602" t="s">
        <v>83</v>
      </c>
      <c r="DW602" t="s">
        <v>83</v>
      </c>
      <c r="DX602">
        <v>1000</v>
      </c>
      <c r="DZ602" t="s">
        <v>3</v>
      </c>
      <c r="EA602" t="s">
        <v>3</v>
      </c>
      <c r="EB602" t="s">
        <v>3</v>
      </c>
      <c r="EC602" t="s">
        <v>3</v>
      </c>
      <c r="EE602">
        <v>416979908</v>
      </c>
      <c r="EF602">
        <v>3</v>
      </c>
      <c r="EG602" t="s">
        <v>322</v>
      </c>
      <c r="EH602">
        <v>0</v>
      </c>
      <c r="EI602" t="s">
        <v>3</v>
      </c>
      <c r="EJ602">
        <v>2</v>
      </c>
      <c r="EK602">
        <v>110001</v>
      </c>
      <c r="EL602" t="s">
        <v>654</v>
      </c>
      <c r="EM602" t="s">
        <v>655</v>
      </c>
      <c r="EO602" t="s">
        <v>3</v>
      </c>
      <c r="EQ602">
        <v>1024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FQ602">
        <v>0</v>
      </c>
      <c r="FR602">
        <v>0</v>
      </c>
      <c r="FS602">
        <v>0</v>
      </c>
      <c r="FX602">
        <v>90</v>
      </c>
      <c r="FY602">
        <v>46</v>
      </c>
      <c r="GA602" t="s">
        <v>3</v>
      </c>
      <c r="GD602">
        <v>1</v>
      </c>
      <c r="GF602">
        <v>1392189009</v>
      </c>
      <c r="GG602">
        <v>2</v>
      </c>
      <c r="GH602">
        <v>1</v>
      </c>
      <c r="GI602">
        <v>-2</v>
      </c>
      <c r="GJ602">
        <v>0</v>
      </c>
      <c r="GK602">
        <v>0</v>
      </c>
      <c r="GL602">
        <f t="shared" si="368"/>
        <v>0</v>
      </c>
      <c r="GM602">
        <f t="shared" si="369"/>
        <v>0</v>
      </c>
      <c r="GN602">
        <f t="shared" si="370"/>
        <v>0</v>
      </c>
      <c r="GO602">
        <f t="shared" si="371"/>
        <v>0</v>
      </c>
      <c r="GP602">
        <f t="shared" si="372"/>
        <v>0</v>
      </c>
      <c r="GR602">
        <v>0</v>
      </c>
      <c r="GS602">
        <v>0</v>
      </c>
      <c r="GT602">
        <v>0</v>
      </c>
      <c r="GU602" t="s">
        <v>3</v>
      </c>
      <c r="GV602">
        <f t="shared" si="373"/>
        <v>0</v>
      </c>
      <c r="GW602">
        <v>1</v>
      </c>
      <c r="GX602">
        <f t="shared" si="374"/>
        <v>0</v>
      </c>
      <c r="HA602">
        <v>0</v>
      </c>
      <c r="HB602">
        <v>0</v>
      </c>
      <c r="HC602">
        <f>GV602*GW602</f>
        <v>0</v>
      </c>
      <c r="HE602" t="s">
        <v>3</v>
      </c>
      <c r="HF602" t="s">
        <v>3</v>
      </c>
      <c r="HM602" t="s">
        <v>135</v>
      </c>
      <c r="HN602" t="s">
        <v>657</v>
      </c>
      <c r="HO602" t="s">
        <v>658</v>
      </c>
      <c r="HP602" t="s">
        <v>654</v>
      </c>
      <c r="HQ602" t="s">
        <v>654</v>
      </c>
      <c r="HS602">
        <v>0</v>
      </c>
      <c r="IK602">
        <v>0</v>
      </c>
    </row>
    <row r="603" spans="1:245" x14ac:dyDescent="0.2">
      <c r="A603">
        <v>17</v>
      </c>
      <c r="B603">
        <v>1</v>
      </c>
      <c r="C603">
        <f>ROW(SmtRes!A908)</f>
        <v>908</v>
      </c>
      <c r="D603">
        <f>ROW(EtalonRes!A921)</f>
        <v>921</v>
      </c>
      <c r="E603" t="s">
        <v>3</v>
      </c>
      <c r="F603" t="s">
        <v>746</v>
      </c>
      <c r="G603" t="s">
        <v>747</v>
      </c>
      <c r="H603" t="s">
        <v>32</v>
      </c>
      <c r="I603">
        <v>1</v>
      </c>
      <c r="J603">
        <v>0</v>
      </c>
      <c r="K603">
        <v>1</v>
      </c>
      <c r="O603">
        <f>ROUND(CP603,2)</f>
        <v>6651.48</v>
      </c>
      <c r="P603">
        <f>SUMIF(SmtRes!AQ892:'SmtRes'!AQ908,"=1",SmtRes!DF892:'SmtRes'!DF908)</f>
        <v>0</v>
      </c>
      <c r="Q603">
        <f>SUMIF(SmtRes!AQ892:'SmtRes'!AQ908,"=1",SmtRes!DG892:'SmtRes'!DG908)</f>
        <v>635.15</v>
      </c>
      <c r="R603">
        <f>SUMIF(SmtRes!AQ892:'SmtRes'!AQ908,"=1",SmtRes!DH892:'SmtRes'!DH908)</f>
        <v>248.1</v>
      </c>
      <c r="S603">
        <f>SUMIF(SmtRes!AQ892:'SmtRes'!AQ908,"=1",SmtRes!DI892:'SmtRes'!DI908)</f>
        <v>5768.23</v>
      </c>
      <c r="T603">
        <f t="shared" si="361"/>
        <v>0</v>
      </c>
      <c r="U603">
        <f>SUMIF(SmtRes!AQ892:'SmtRes'!AQ908,"=1",SmtRes!CV892:'SmtRes'!CV908)</f>
        <v>9.3000000000000007</v>
      </c>
      <c r="V603">
        <f>SUMIF(SmtRes!AQ892:'SmtRes'!AQ908,"=1",SmtRes!CW892:'SmtRes'!CW908)</f>
        <v>0.4</v>
      </c>
      <c r="W603">
        <f t="shared" si="362"/>
        <v>0</v>
      </c>
      <c r="X603">
        <f t="shared" si="363"/>
        <v>5414.7</v>
      </c>
      <c r="Y603">
        <f t="shared" si="364"/>
        <v>2767.51</v>
      </c>
      <c r="AA603">
        <v>-1</v>
      </c>
      <c r="AB603">
        <f t="shared" si="365"/>
        <v>6403.384</v>
      </c>
      <c r="AC603">
        <f>ROUND((0),6)</f>
        <v>0</v>
      </c>
      <c r="AD603">
        <f>ROUND((((SUM(SmtRes!BR892:'SmtRes'!BR908))-(SUM(SmtRes!BS892:'SmtRes'!BS908)))+AE603),6)</f>
        <v>635.15200000000004</v>
      </c>
      <c r="AE603">
        <f>ROUND((SUM(SmtRes!BS892:'SmtRes'!BS908)),6)</f>
        <v>248.096</v>
      </c>
      <c r="AF603">
        <f>ROUND((SUM(SmtRes!BT892:'SmtRes'!BT908)),6)</f>
        <v>5768.232</v>
      </c>
      <c r="AG603">
        <f t="shared" si="366"/>
        <v>0</v>
      </c>
      <c r="AH603">
        <f>(SUM(SmtRes!BU892:'SmtRes'!BU908))</f>
        <v>9.3000000000000007</v>
      </c>
      <c r="AI603">
        <f>(SUM(SmtRes!BV892:'SmtRes'!BV908))</f>
        <v>0.4</v>
      </c>
      <c r="AJ603">
        <f t="shared" si="367"/>
        <v>0</v>
      </c>
      <c r="AK603">
        <v>7083.9784880000007</v>
      </c>
      <c r="AL603">
        <v>432.49848800000001</v>
      </c>
      <c r="AM603">
        <v>635.15200000000004</v>
      </c>
      <c r="AN603">
        <v>248.096</v>
      </c>
      <c r="AO603">
        <v>5768.2320000000009</v>
      </c>
      <c r="AP603">
        <v>0</v>
      </c>
      <c r="AQ603">
        <v>9.3000000000000007</v>
      </c>
      <c r="AR603">
        <v>0.4</v>
      </c>
      <c r="AS603">
        <v>0</v>
      </c>
      <c r="AT603">
        <v>90</v>
      </c>
      <c r="AU603">
        <v>46</v>
      </c>
      <c r="AV603">
        <v>1</v>
      </c>
      <c r="AW603">
        <v>1</v>
      </c>
      <c r="AZ603">
        <v>1</v>
      </c>
      <c r="BA603">
        <v>1</v>
      </c>
      <c r="BB603">
        <v>1</v>
      </c>
      <c r="BC603">
        <v>1</v>
      </c>
      <c r="BD603" t="s">
        <v>3</v>
      </c>
      <c r="BE603" t="s">
        <v>3</v>
      </c>
      <c r="BF603" t="s">
        <v>3</v>
      </c>
      <c r="BG603" t="s">
        <v>3</v>
      </c>
      <c r="BH603">
        <v>0</v>
      </c>
      <c r="BI603">
        <v>2</v>
      </c>
      <c r="BJ603" t="s">
        <v>748</v>
      </c>
      <c r="BM603">
        <v>110001</v>
      </c>
      <c r="BN603">
        <v>0</v>
      </c>
      <c r="BO603" t="s">
        <v>3</v>
      </c>
      <c r="BP603">
        <v>0</v>
      </c>
      <c r="BQ603">
        <v>3</v>
      </c>
      <c r="BR603">
        <v>0</v>
      </c>
      <c r="BS603">
        <v>1</v>
      </c>
      <c r="BT603">
        <v>1</v>
      </c>
      <c r="BU603">
        <v>1</v>
      </c>
      <c r="BV603">
        <v>1</v>
      </c>
      <c r="BW603">
        <v>1</v>
      </c>
      <c r="BX603">
        <v>1</v>
      </c>
      <c r="BY603" t="s">
        <v>3</v>
      </c>
      <c r="BZ603">
        <v>90</v>
      </c>
      <c r="CA603">
        <v>46</v>
      </c>
      <c r="CB603" t="s">
        <v>3</v>
      </c>
      <c r="CE603">
        <v>0</v>
      </c>
      <c r="CF603">
        <v>0</v>
      </c>
      <c r="CG603">
        <v>0</v>
      </c>
      <c r="CM603">
        <v>0</v>
      </c>
      <c r="CN603" t="s">
        <v>3</v>
      </c>
      <c r="CO603">
        <v>0</v>
      </c>
      <c r="CP603">
        <f>(P603+Q603+S603+R603)</f>
        <v>6651.48</v>
      </c>
      <c r="CQ603">
        <f>SUMIF(SmtRes!AQ892:'SmtRes'!AQ908,"=1",SmtRes!AA892:'SmtRes'!AA908)</f>
        <v>1239796.1700000002</v>
      </c>
      <c r="CR603">
        <f>SUMIF(SmtRes!AQ892:'SmtRes'!AQ908,"=1",SmtRes!AB892:'SmtRes'!AB908)</f>
        <v>1587.88</v>
      </c>
      <c r="CS603">
        <f>SUMIF(SmtRes!AQ892:'SmtRes'!AQ908,"=1",SmtRes!AC892:'SmtRes'!AC908)</f>
        <v>620.24</v>
      </c>
      <c r="CT603">
        <f>SUMIF(SmtRes!AQ892:'SmtRes'!AQ908,"=1",SmtRes!AD892:'SmtRes'!AD908)</f>
        <v>620.24</v>
      </c>
      <c r="CU603">
        <f>AG603</f>
        <v>0</v>
      </c>
      <c r="CV603">
        <f>SUMIF(SmtRes!AQ892:'SmtRes'!AQ908,"=1",SmtRes!BU892:'SmtRes'!BU908)</f>
        <v>9.3000000000000007</v>
      </c>
      <c r="CW603">
        <f>SUMIF(SmtRes!AQ892:'SmtRes'!AQ908,"=1",SmtRes!BV892:'SmtRes'!BV908)</f>
        <v>0.4</v>
      </c>
      <c r="CX603">
        <f>AJ603</f>
        <v>0</v>
      </c>
      <c r="CY603">
        <f>(((S603+R603)*AT603)/100)</f>
        <v>5414.6969999999992</v>
      </c>
      <c r="CZ603">
        <f>(((S603+R603)*AU603)/100)</f>
        <v>2767.5117999999998</v>
      </c>
      <c r="DC603" t="s">
        <v>3</v>
      </c>
      <c r="DD603" t="s">
        <v>135</v>
      </c>
      <c r="DE603" t="s">
        <v>3</v>
      </c>
      <c r="DF603" t="s">
        <v>3</v>
      </c>
      <c r="DG603" t="s">
        <v>3</v>
      </c>
      <c r="DH603" t="s">
        <v>3</v>
      </c>
      <c r="DI603" t="s">
        <v>3</v>
      </c>
      <c r="DJ603" t="s">
        <v>3</v>
      </c>
      <c r="DK603" t="s">
        <v>3</v>
      </c>
      <c r="DL603" t="s">
        <v>3</v>
      </c>
      <c r="DM603" t="s">
        <v>3</v>
      </c>
      <c r="DN603">
        <v>0</v>
      </c>
      <c r="DO603">
        <v>0</v>
      </c>
      <c r="DP603">
        <v>1</v>
      </c>
      <c r="DQ603">
        <v>1</v>
      </c>
      <c r="DU603">
        <v>1013</v>
      </c>
      <c r="DV603" t="s">
        <v>32</v>
      </c>
      <c r="DW603" t="s">
        <v>32</v>
      </c>
      <c r="DX603">
        <v>1</v>
      </c>
      <c r="DZ603" t="s">
        <v>3</v>
      </c>
      <c r="EA603" t="s">
        <v>3</v>
      </c>
      <c r="EB603" t="s">
        <v>3</v>
      </c>
      <c r="EC603" t="s">
        <v>3</v>
      </c>
      <c r="EE603">
        <v>416979908</v>
      </c>
      <c r="EF603">
        <v>3</v>
      </c>
      <c r="EG603" t="s">
        <v>322</v>
      </c>
      <c r="EH603">
        <v>0</v>
      </c>
      <c r="EI603" t="s">
        <v>3</v>
      </c>
      <c r="EJ603">
        <v>2</v>
      </c>
      <c r="EK603">
        <v>110001</v>
      </c>
      <c r="EL603" t="s">
        <v>654</v>
      </c>
      <c r="EM603" t="s">
        <v>655</v>
      </c>
      <c r="EO603" t="s">
        <v>3</v>
      </c>
      <c r="EQ603">
        <v>1024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9.3000000000000007</v>
      </c>
      <c r="EX603">
        <v>0.4</v>
      </c>
      <c r="EY603">
        <v>0</v>
      </c>
      <c r="FQ603">
        <v>0</v>
      </c>
      <c r="FR603">
        <v>0</v>
      </c>
      <c r="FS603">
        <v>0</v>
      </c>
      <c r="FX603">
        <v>90</v>
      </c>
      <c r="FY603">
        <v>46</v>
      </c>
      <c r="GA603" t="s">
        <v>3</v>
      </c>
      <c r="GD603">
        <v>1</v>
      </c>
      <c r="GF603">
        <v>-528801953</v>
      </c>
      <c r="GG603">
        <v>2</v>
      </c>
      <c r="GH603">
        <v>1</v>
      </c>
      <c r="GI603">
        <v>-2</v>
      </c>
      <c r="GJ603">
        <v>0</v>
      </c>
      <c r="GK603">
        <v>0</v>
      </c>
      <c r="GL603">
        <f t="shared" si="368"/>
        <v>0</v>
      </c>
      <c r="GM603">
        <f t="shared" si="369"/>
        <v>14833.69</v>
      </c>
      <c r="GN603">
        <f t="shared" si="370"/>
        <v>0</v>
      </c>
      <c r="GO603">
        <f t="shared" si="371"/>
        <v>14833.69</v>
      </c>
      <c r="GP603">
        <f t="shared" si="372"/>
        <v>0</v>
      </c>
      <c r="GR603">
        <v>0</v>
      </c>
      <c r="GS603">
        <v>0</v>
      </c>
      <c r="GT603">
        <v>0</v>
      </c>
      <c r="GU603" t="s">
        <v>3</v>
      </c>
      <c r="GV603">
        <f t="shared" si="373"/>
        <v>0</v>
      </c>
      <c r="GW603">
        <v>1</v>
      </c>
      <c r="GX603">
        <f t="shared" si="374"/>
        <v>0</v>
      </c>
      <c r="HA603">
        <v>0</v>
      </c>
      <c r="HB603">
        <v>0</v>
      </c>
      <c r="HC603">
        <f>GV603*GW603</f>
        <v>0</v>
      </c>
      <c r="HE603" t="s">
        <v>3</v>
      </c>
      <c r="HF603" t="s">
        <v>3</v>
      </c>
      <c r="HM603" t="s">
        <v>3</v>
      </c>
      <c r="HN603" t="s">
        <v>657</v>
      </c>
      <c r="HO603" t="s">
        <v>658</v>
      </c>
      <c r="HP603" t="s">
        <v>654</v>
      </c>
      <c r="HQ603" t="s">
        <v>654</v>
      </c>
      <c r="HS603">
        <v>0</v>
      </c>
      <c r="IK603">
        <v>0</v>
      </c>
    </row>
    <row r="604" spans="1:245" x14ac:dyDescent="0.2">
      <c r="A604">
        <v>18</v>
      </c>
      <c r="B604">
        <v>1</v>
      </c>
      <c r="C604">
        <v>907</v>
      </c>
      <c r="E604" t="s">
        <v>3</v>
      </c>
      <c r="F604" t="s">
        <v>633</v>
      </c>
      <c r="G604" t="s">
        <v>634</v>
      </c>
      <c r="H604" t="s">
        <v>635</v>
      </c>
      <c r="I604">
        <f>J604</f>
        <v>2</v>
      </c>
      <c r="J604">
        <v>2</v>
      </c>
      <c r="K604">
        <v>2</v>
      </c>
      <c r="O604">
        <f>ROUND(P604,2)</f>
        <v>115.36</v>
      </c>
      <c r="P604">
        <f>ROUND(ROUND(ROUND(SUMIF(SmtRes!AQ892:'SmtRes'!AQ908,"=1",SmtRes!CU892:'SmtRes'!CU908),2),2)*I604/100,2)</f>
        <v>115.36</v>
      </c>
      <c r="Q604">
        <f>ROUND(CR604*I604,2)</f>
        <v>0</v>
      </c>
      <c r="R604">
        <f>ROUND(CS604*I604,2)</f>
        <v>0</v>
      </c>
      <c r="S604">
        <f>ROUND(CT604*I604,2)</f>
        <v>0</v>
      </c>
      <c r="T604">
        <f t="shared" si="361"/>
        <v>0</v>
      </c>
      <c r="U604">
        <f>ROUND(CV604*I604,7)</f>
        <v>0</v>
      </c>
      <c r="V604">
        <f>ROUND(CW604*I604,7)</f>
        <v>0</v>
      </c>
      <c r="W604">
        <f t="shared" si="362"/>
        <v>0</v>
      </c>
      <c r="X604">
        <f t="shared" si="363"/>
        <v>0</v>
      </c>
      <c r="Y604">
        <f t="shared" si="364"/>
        <v>0</v>
      </c>
      <c r="AA604">
        <v>-1</v>
      </c>
      <c r="AB604">
        <f t="shared" si="365"/>
        <v>0</v>
      </c>
      <c r="AC604">
        <f>ROUND((ES604),6)</f>
        <v>0</v>
      </c>
      <c r="AD604">
        <f>ROUND((((ET604)-(EU604))+AE604),6)</f>
        <v>0</v>
      </c>
      <c r="AE604">
        <f>ROUND((EU604),6)</f>
        <v>0</v>
      </c>
      <c r="AF604">
        <f>ROUND((EV604),6)</f>
        <v>0</v>
      </c>
      <c r="AG604">
        <f t="shared" si="366"/>
        <v>0</v>
      </c>
      <c r="AH604">
        <f>(EW604)</f>
        <v>0</v>
      </c>
      <c r="AI604">
        <f>(EX604)</f>
        <v>0</v>
      </c>
      <c r="AJ604">
        <f t="shared" si="367"/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90</v>
      </c>
      <c r="AU604">
        <v>46</v>
      </c>
      <c r="AV604">
        <v>1</v>
      </c>
      <c r="AW604">
        <v>1</v>
      </c>
      <c r="AZ604">
        <v>1</v>
      </c>
      <c r="BA604">
        <v>1</v>
      </c>
      <c r="BB604">
        <v>1</v>
      </c>
      <c r="BC604">
        <v>1</v>
      </c>
      <c r="BD604" t="s">
        <v>3</v>
      </c>
      <c r="BE604" t="s">
        <v>3</v>
      </c>
      <c r="BF604" t="s">
        <v>3</v>
      </c>
      <c r="BG604" t="s">
        <v>3</v>
      </c>
      <c r="BH604">
        <v>3</v>
      </c>
      <c r="BI604">
        <v>2</v>
      </c>
      <c r="BJ604" t="s">
        <v>3</v>
      </c>
      <c r="BM604">
        <v>110001</v>
      </c>
      <c r="BN604">
        <v>0</v>
      </c>
      <c r="BO604" t="s">
        <v>3</v>
      </c>
      <c r="BP604">
        <v>0</v>
      </c>
      <c r="BQ604">
        <v>3</v>
      </c>
      <c r="BR604">
        <v>0</v>
      </c>
      <c r="BS604">
        <v>1</v>
      </c>
      <c r="BT604">
        <v>1</v>
      </c>
      <c r="BU604">
        <v>1</v>
      </c>
      <c r="BV604">
        <v>1</v>
      </c>
      <c r="BW604">
        <v>1</v>
      </c>
      <c r="BX604">
        <v>1</v>
      </c>
      <c r="BY604" t="s">
        <v>3</v>
      </c>
      <c r="BZ604">
        <v>90</v>
      </c>
      <c r="CA604">
        <v>46</v>
      </c>
      <c r="CB604" t="s">
        <v>3</v>
      </c>
      <c r="CE604">
        <v>0</v>
      </c>
      <c r="CF604">
        <v>0</v>
      </c>
      <c r="CG604">
        <v>0</v>
      </c>
      <c r="CM604">
        <v>0</v>
      </c>
      <c r="CN604" t="s">
        <v>3</v>
      </c>
      <c r="CO604">
        <v>0</v>
      </c>
      <c r="CP604">
        <f>0</f>
        <v>0</v>
      </c>
      <c r="CQ604">
        <f>0</f>
        <v>0</v>
      </c>
      <c r="CR604">
        <f>0</f>
        <v>0</v>
      </c>
      <c r="CS604">
        <f>0</f>
        <v>0</v>
      </c>
      <c r="CT604">
        <f>0</f>
        <v>0</v>
      </c>
      <c r="CU604">
        <f>0</f>
        <v>0</v>
      </c>
      <c r="CV604">
        <f>0</f>
        <v>0</v>
      </c>
      <c r="CW604">
        <f>0</f>
        <v>0</v>
      </c>
      <c r="CX604">
        <f>0</f>
        <v>0</v>
      </c>
      <c r="CY604">
        <f>0</f>
        <v>0</v>
      </c>
      <c r="CZ604">
        <f>0</f>
        <v>0</v>
      </c>
      <c r="DC604" t="s">
        <v>3</v>
      </c>
      <c r="DD604" t="s">
        <v>3</v>
      </c>
      <c r="DE604" t="s">
        <v>3</v>
      </c>
      <c r="DF604" t="s">
        <v>3</v>
      </c>
      <c r="DG604" t="s">
        <v>3</v>
      </c>
      <c r="DH604" t="s">
        <v>3</v>
      </c>
      <c r="DI604" t="s">
        <v>3</v>
      </c>
      <c r="DJ604" t="s">
        <v>3</v>
      </c>
      <c r="DK604" t="s">
        <v>3</v>
      </c>
      <c r="DL604" t="s">
        <v>3</v>
      </c>
      <c r="DM604" t="s">
        <v>3</v>
      </c>
      <c r="DN604">
        <v>0</v>
      </c>
      <c r="DO604">
        <v>0</v>
      </c>
      <c r="DP604">
        <v>1</v>
      </c>
      <c r="DQ604">
        <v>1</v>
      </c>
      <c r="DU604">
        <v>1013</v>
      </c>
      <c r="DV604" t="s">
        <v>635</v>
      </c>
      <c r="DW604" t="s">
        <v>635</v>
      </c>
      <c r="DX604">
        <v>1</v>
      </c>
      <c r="DZ604" t="s">
        <v>3</v>
      </c>
      <c r="EA604" t="s">
        <v>3</v>
      </c>
      <c r="EB604" t="s">
        <v>3</v>
      </c>
      <c r="EC604" t="s">
        <v>3</v>
      </c>
      <c r="EE604">
        <v>416979908</v>
      </c>
      <c r="EF604">
        <v>3</v>
      </c>
      <c r="EG604" t="s">
        <v>322</v>
      </c>
      <c r="EH604">
        <v>0</v>
      </c>
      <c r="EI604" t="s">
        <v>3</v>
      </c>
      <c r="EJ604">
        <v>2</v>
      </c>
      <c r="EK604">
        <v>110001</v>
      </c>
      <c r="EL604" t="s">
        <v>654</v>
      </c>
      <c r="EM604" t="s">
        <v>655</v>
      </c>
      <c r="EO604" t="s">
        <v>3</v>
      </c>
      <c r="EQ604">
        <v>1024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FQ604">
        <v>0</v>
      </c>
      <c r="FR604">
        <v>0</v>
      </c>
      <c r="FS604">
        <v>0</v>
      </c>
      <c r="FX604">
        <v>90</v>
      </c>
      <c r="FY604">
        <v>46</v>
      </c>
      <c r="GA604" t="s">
        <v>3</v>
      </c>
      <c r="GD604">
        <v>1</v>
      </c>
      <c r="GF604">
        <v>274903907</v>
      </c>
      <c r="GG604">
        <v>2</v>
      </c>
      <c r="GH604">
        <v>1</v>
      </c>
      <c r="GI604">
        <v>-2</v>
      </c>
      <c r="GJ604">
        <v>0</v>
      </c>
      <c r="GK604">
        <v>0</v>
      </c>
      <c r="GL604">
        <f t="shared" si="368"/>
        <v>0</v>
      </c>
      <c r="GM604">
        <f t="shared" si="369"/>
        <v>115.36</v>
      </c>
      <c r="GN604">
        <f t="shared" si="370"/>
        <v>0</v>
      </c>
      <c r="GO604">
        <f t="shared" si="371"/>
        <v>115.36</v>
      </c>
      <c r="GP604">
        <f t="shared" si="372"/>
        <v>0</v>
      </c>
      <c r="GR604">
        <v>0</v>
      </c>
      <c r="GS604">
        <v>0</v>
      </c>
      <c r="GT604">
        <v>0</v>
      </c>
      <c r="GU604" t="s">
        <v>3</v>
      </c>
      <c r="GV604">
        <f t="shared" si="373"/>
        <v>0</v>
      </c>
      <c r="GW604">
        <v>1</v>
      </c>
      <c r="GX604">
        <f t="shared" si="374"/>
        <v>0</v>
      </c>
      <c r="HA604">
        <v>0</v>
      </c>
      <c r="HB604">
        <v>0</v>
      </c>
      <c r="HC604">
        <f>0</f>
        <v>0</v>
      </c>
      <c r="HE604" t="s">
        <v>3</v>
      </c>
      <c r="HF604" t="s">
        <v>3</v>
      </c>
      <c r="HM604" t="s">
        <v>3</v>
      </c>
      <c r="HN604" t="s">
        <v>657</v>
      </c>
      <c r="HO604" t="s">
        <v>658</v>
      </c>
      <c r="HP604" t="s">
        <v>654</v>
      </c>
      <c r="HQ604" t="s">
        <v>654</v>
      </c>
      <c r="HS604">
        <v>0</v>
      </c>
      <c r="IK604">
        <v>0</v>
      </c>
    </row>
    <row r="605" spans="1:245" x14ac:dyDescent="0.2">
      <c r="A605">
        <v>18</v>
      </c>
      <c r="B605">
        <v>1</v>
      </c>
      <c r="C605">
        <v>908</v>
      </c>
      <c r="E605" t="s">
        <v>3</v>
      </c>
      <c r="F605" t="s">
        <v>725</v>
      </c>
      <c r="G605" t="s">
        <v>726</v>
      </c>
      <c r="H605" t="s">
        <v>83</v>
      </c>
      <c r="I605">
        <f>I603*J605</f>
        <v>0</v>
      </c>
      <c r="J605">
        <v>0</v>
      </c>
      <c r="K605">
        <v>1E-3</v>
      </c>
      <c r="O605">
        <f>ROUND(CP605,2)</f>
        <v>0</v>
      </c>
      <c r="P605">
        <f>ROUND(CQ605*I605,2)</f>
        <v>0</v>
      </c>
      <c r="Q605">
        <f>ROUND(CR605*I605,2)</f>
        <v>0</v>
      </c>
      <c r="R605">
        <f>ROUND(CS605*I605,2)</f>
        <v>0</v>
      </c>
      <c r="S605">
        <f>ROUND(CT605*I605,2)</f>
        <v>0</v>
      </c>
      <c r="T605">
        <f t="shared" si="361"/>
        <v>0</v>
      </c>
      <c r="U605">
        <f>ROUND(CV605*I605,7)</f>
        <v>0</v>
      </c>
      <c r="V605">
        <f>ROUND(CW605*I605,7)</f>
        <v>0</v>
      </c>
      <c r="W605">
        <f t="shared" si="362"/>
        <v>0</v>
      </c>
      <c r="X605">
        <f t="shared" si="363"/>
        <v>0</v>
      </c>
      <c r="Y605">
        <f t="shared" si="364"/>
        <v>0</v>
      </c>
      <c r="AA605">
        <v>-1</v>
      </c>
      <c r="AB605">
        <f t="shared" si="365"/>
        <v>0</v>
      </c>
      <c r="AC605">
        <f>ROUND((ES605),6)</f>
        <v>0</v>
      </c>
      <c r="AD605">
        <f>ROUND((((ET605)-(EU605))+AE605),6)</f>
        <v>0</v>
      </c>
      <c r="AE605">
        <f>ROUND((EU605),6)</f>
        <v>0</v>
      </c>
      <c r="AF605">
        <f>ROUND((EV605),6)</f>
        <v>0</v>
      </c>
      <c r="AG605">
        <f t="shared" si="366"/>
        <v>0</v>
      </c>
      <c r="AH605">
        <f>(EW605)</f>
        <v>0</v>
      </c>
      <c r="AI605">
        <f>(EX605)</f>
        <v>0</v>
      </c>
      <c r="AJ605">
        <f t="shared" si="367"/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90</v>
      </c>
      <c r="AU605">
        <v>46</v>
      </c>
      <c r="AV605">
        <v>1</v>
      </c>
      <c r="AW605">
        <v>1</v>
      </c>
      <c r="AZ605">
        <v>1</v>
      </c>
      <c r="BA605">
        <v>1</v>
      </c>
      <c r="BB605">
        <v>1</v>
      </c>
      <c r="BC605">
        <v>1</v>
      </c>
      <c r="BD605" t="s">
        <v>3</v>
      </c>
      <c r="BE605" t="s">
        <v>3</v>
      </c>
      <c r="BF605" t="s">
        <v>3</v>
      </c>
      <c r="BG605" t="s">
        <v>3</v>
      </c>
      <c r="BH605">
        <v>3</v>
      </c>
      <c r="BI605">
        <v>2</v>
      </c>
      <c r="BJ605" t="s">
        <v>3</v>
      </c>
      <c r="BM605">
        <v>110001</v>
      </c>
      <c r="BN605">
        <v>0</v>
      </c>
      <c r="BO605" t="s">
        <v>3</v>
      </c>
      <c r="BP605">
        <v>0</v>
      </c>
      <c r="BQ605">
        <v>3</v>
      </c>
      <c r="BR605">
        <v>0</v>
      </c>
      <c r="BS605">
        <v>1</v>
      </c>
      <c r="BT605">
        <v>1</v>
      </c>
      <c r="BU605">
        <v>1</v>
      </c>
      <c r="BV605">
        <v>1</v>
      </c>
      <c r="BW605">
        <v>1</v>
      </c>
      <c r="BX605">
        <v>1</v>
      </c>
      <c r="BY605" t="s">
        <v>3</v>
      </c>
      <c r="BZ605">
        <v>90</v>
      </c>
      <c r="CA605">
        <v>46</v>
      </c>
      <c r="CB605" t="s">
        <v>3</v>
      </c>
      <c r="CE605">
        <v>0</v>
      </c>
      <c r="CF605">
        <v>0</v>
      </c>
      <c r="CG605">
        <v>0</v>
      </c>
      <c r="CM605">
        <v>0</v>
      </c>
      <c r="CN605" t="s">
        <v>3</v>
      </c>
      <c r="CO605">
        <v>0</v>
      </c>
      <c r="CP605">
        <f>(P605+Q605+S605+R605)</f>
        <v>0</v>
      </c>
      <c r="CQ605">
        <f>ROUND(AL605*BC605,2)</f>
        <v>0</v>
      </c>
      <c r="CR605">
        <f>ROUND(AM605*BB605,2)</f>
        <v>0</v>
      </c>
      <c r="CS605">
        <f>ROUND(AN605*BS605,2)</f>
        <v>0</v>
      </c>
      <c r="CT605">
        <f>ROUND(AO605*BA605,2)</f>
        <v>0</v>
      </c>
      <c r="CU605">
        <f>AG605</f>
        <v>0</v>
      </c>
      <c r="CV605">
        <f>AH605</f>
        <v>0</v>
      </c>
      <c r="CW605">
        <f>AI605</f>
        <v>0</v>
      </c>
      <c r="CX605">
        <f>AJ605</f>
        <v>0</v>
      </c>
      <c r="CY605">
        <f>(((S605+R605)*AT605)/100)</f>
        <v>0</v>
      </c>
      <c r="CZ605">
        <f>(((S605+R605)*AU605)/100)</f>
        <v>0</v>
      </c>
      <c r="DC605" t="s">
        <v>3</v>
      </c>
      <c r="DD605" t="s">
        <v>3</v>
      </c>
      <c r="DE605" t="s">
        <v>3</v>
      </c>
      <c r="DF605" t="s">
        <v>3</v>
      </c>
      <c r="DG605" t="s">
        <v>3</v>
      </c>
      <c r="DH605" t="s">
        <v>3</v>
      </c>
      <c r="DI605" t="s">
        <v>3</v>
      </c>
      <c r="DJ605" t="s">
        <v>3</v>
      </c>
      <c r="DK605" t="s">
        <v>3</v>
      </c>
      <c r="DL605" t="s">
        <v>3</v>
      </c>
      <c r="DM605" t="s">
        <v>3</v>
      </c>
      <c r="DN605">
        <v>0</v>
      </c>
      <c r="DO605">
        <v>0</v>
      </c>
      <c r="DP605">
        <v>1</v>
      </c>
      <c r="DQ605">
        <v>1</v>
      </c>
      <c r="DU605">
        <v>1009</v>
      </c>
      <c r="DV605" t="s">
        <v>83</v>
      </c>
      <c r="DW605" t="s">
        <v>83</v>
      </c>
      <c r="DX605">
        <v>1000</v>
      </c>
      <c r="DZ605" t="s">
        <v>3</v>
      </c>
      <c r="EA605" t="s">
        <v>3</v>
      </c>
      <c r="EB605" t="s">
        <v>3</v>
      </c>
      <c r="EC605" t="s">
        <v>3</v>
      </c>
      <c r="EE605">
        <v>416979908</v>
      </c>
      <c r="EF605">
        <v>3</v>
      </c>
      <c r="EG605" t="s">
        <v>322</v>
      </c>
      <c r="EH605">
        <v>0</v>
      </c>
      <c r="EI605" t="s">
        <v>3</v>
      </c>
      <c r="EJ605">
        <v>2</v>
      </c>
      <c r="EK605">
        <v>110001</v>
      </c>
      <c r="EL605" t="s">
        <v>654</v>
      </c>
      <c r="EM605" t="s">
        <v>655</v>
      </c>
      <c r="EO605" t="s">
        <v>3</v>
      </c>
      <c r="EQ605">
        <v>1024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FQ605">
        <v>0</v>
      </c>
      <c r="FR605">
        <v>0</v>
      </c>
      <c r="FS605">
        <v>0</v>
      </c>
      <c r="FX605">
        <v>90</v>
      </c>
      <c r="FY605">
        <v>46</v>
      </c>
      <c r="GA605" t="s">
        <v>3</v>
      </c>
      <c r="GD605">
        <v>1</v>
      </c>
      <c r="GF605">
        <v>1392189009</v>
      </c>
      <c r="GG605">
        <v>2</v>
      </c>
      <c r="GH605">
        <v>1</v>
      </c>
      <c r="GI605">
        <v>-2</v>
      </c>
      <c r="GJ605">
        <v>0</v>
      </c>
      <c r="GK605">
        <v>0</v>
      </c>
      <c r="GL605">
        <f t="shared" si="368"/>
        <v>0</v>
      </c>
      <c r="GM605">
        <f t="shared" si="369"/>
        <v>0</v>
      </c>
      <c r="GN605">
        <f t="shared" si="370"/>
        <v>0</v>
      </c>
      <c r="GO605">
        <f t="shared" si="371"/>
        <v>0</v>
      </c>
      <c r="GP605">
        <f t="shared" si="372"/>
        <v>0</v>
      </c>
      <c r="GR605">
        <v>0</v>
      </c>
      <c r="GS605">
        <v>0</v>
      </c>
      <c r="GT605">
        <v>0</v>
      </c>
      <c r="GU605" t="s">
        <v>3</v>
      </c>
      <c r="GV605">
        <f t="shared" si="373"/>
        <v>0</v>
      </c>
      <c r="GW605">
        <v>1</v>
      </c>
      <c r="GX605">
        <f t="shared" si="374"/>
        <v>0</v>
      </c>
      <c r="HA605">
        <v>0</v>
      </c>
      <c r="HB605">
        <v>0</v>
      </c>
      <c r="HC605">
        <f>GV605*GW605</f>
        <v>0</v>
      </c>
      <c r="HE605" t="s">
        <v>3</v>
      </c>
      <c r="HF605" t="s">
        <v>3</v>
      </c>
      <c r="HM605" t="s">
        <v>135</v>
      </c>
      <c r="HN605" t="s">
        <v>657</v>
      </c>
      <c r="HO605" t="s">
        <v>658</v>
      </c>
      <c r="HP605" t="s">
        <v>654</v>
      </c>
      <c r="HQ605" t="s">
        <v>654</v>
      </c>
      <c r="HS605">
        <v>0</v>
      </c>
      <c r="IK605">
        <v>0</v>
      </c>
    </row>
    <row r="606" spans="1:245" x14ac:dyDescent="0.2">
      <c r="A606">
        <v>17</v>
      </c>
      <c r="B606">
        <v>1</v>
      </c>
      <c r="C606">
        <f>ROW(SmtRes!A925)</f>
        <v>925</v>
      </c>
      <c r="D606">
        <f>ROW(EtalonRes!A938)</f>
        <v>938</v>
      </c>
      <c r="E606" t="s">
        <v>3</v>
      </c>
      <c r="F606" t="s">
        <v>746</v>
      </c>
      <c r="G606" t="s">
        <v>747</v>
      </c>
      <c r="H606" t="s">
        <v>32</v>
      </c>
      <c r="I606">
        <v>1</v>
      </c>
      <c r="J606">
        <v>0</v>
      </c>
      <c r="K606">
        <v>1</v>
      </c>
      <c r="O606">
        <f>ROUND(CP606,2)</f>
        <v>6651.48</v>
      </c>
      <c r="P606">
        <f>SUMIF(SmtRes!AQ909:'SmtRes'!AQ925,"=1",SmtRes!DF909:'SmtRes'!DF925)</f>
        <v>0</v>
      </c>
      <c r="Q606">
        <f>SUMIF(SmtRes!AQ909:'SmtRes'!AQ925,"=1",SmtRes!DG909:'SmtRes'!DG925)</f>
        <v>635.15</v>
      </c>
      <c r="R606">
        <f>SUMIF(SmtRes!AQ909:'SmtRes'!AQ925,"=1",SmtRes!DH909:'SmtRes'!DH925)</f>
        <v>248.1</v>
      </c>
      <c r="S606">
        <f>SUMIF(SmtRes!AQ909:'SmtRes'!AQ925,"=1",SmtRes!DI909:'SmtRes'!DI925)</f>
        <v>5768.23</v>
      </c>
      <c r="T606">
        <f t="shared" si="361"/>
        <v>0</v>
      </c>
      <c r="U606">
        <f>SUMIF(SmtRes!AQ909:'SmtRes'!AQ925,"=1",SmtRes!CV909:'SmtRes'!CV925)</f>
        <v>9.3000000000000007</v>
      </c>
      <c r="V606">
        <f>SUMIF(SmtRes!AQ909:'SmtRes'!AQ925,"=1",SmtRes!CW909:'SmtRes'!CW925)</f>
        <v>0.4</v>
      </c>
      <c r="W606">
        <f t="shared" si="362"/>
        <v>0</v>
      </c>
      <c r="X606">
        <f t="shared" si="363"/>
        <v>5414.7</v>
      </c>
      <c r="Y606">
        <f t="shared" si="364"/>
        <v>2767.51</v>
      </c>
      <c r="AA606">
        <v>-1</v>
      </c>
      <c r="AB606">
        <f t="shared" si="365"/>
        <v>6403.384</v>
      </c>
      <c r="AC606">
        <f>ROUND((0),6)</f>
        <v>0</v>
      </c>
      <c r="AD606">
        <f>ROUND((((SUM(SmtRes!BR909:'SmtRes'!BR925))-(SUM(SmtRes!BS909:'SmtRes'!BS925)))+AE606),6)</f>
        <v>635.15200000000004</v>
      </c>
      <c r="AE606">
        <f>ROUND((SUM(SmtRes!BS909:'SmtRes'!BS925)),6)</f>
        <v>248.096</v>
      </c>
      <c r="AF606">
        <f>ROUND((SUM(SmtRes!BT909:'SmtRes'!BT925)),6)</f>
        <v>5768.232</v>
      </c>
      <c r="AG606">
        <f t="shared" si="366"/>
        <v>0</v>
      </c>
      <c r="AH606">
        <f>(SUM(SmtRes!BU909:'SmtRes'!BU925))</f>
        <v>9.3000000000000007</v>
      </c>
      <c r="AI606">
        <f>(SUM(SmtRes!BV909:'SmtRes'!BV925))</f>
        <v>0.4</v>
      </c>
      <c r="AJ606">
        <f t="shared" si="367"/>
        <v>0</v>
      </c>
      <c r="AK606">
        <v>7083.9784880000007</v>
      </c>
      <c r="AL606">
        <v>432.49848800000001</v>
      </c>
      <c r="AM606">
        <v>635.15200000000004</v>
      </c>
      <c r="AN606">
        <v>248.096</v>
      </c>
      <c r="AO606">
        <v>5768.2320000000009</v>
      </c>
      <c r="AP606">
        <v>0</v>
      </c>
      <c r="AQ606">
        <v>9.3000000000000007</v>
      </c>
      <c r="AR606">
        <v>0.4</v>
      </c>
      <c r="AS606">
        <v>0</v>
      </c>
      <c r="AT606">
        <v>90</v>
      </c>
      <c r="AU606">
        <v>46</v>
      </c>
      <c r="AV606">
        <v>1</v>
      </c>
      <c r="AW606">
        <v>1</v>
      </c>
      <c r="AZ606">
        <v>1</v>
      </c>
      <c r="BA606">
        <v>1</v>
      </c>
      <c r="BB606">
        <v>1</v>
      </c>
      <c r="BC606">
        <v>1</v>
      </c>
      <c r="BD606" t="s">
        <v>3</v>
      </c>
      <c r="BE606" t="s">
        <v>3</v>
      </c>
      <c r="BF606" t="s">
        <v>3</v>
      </c>
      <c r="BG606" t="s">
        <v>3</v>
      </c>
      <c r="BH606">
        <v>0</v>
      </c>
      <c r="BI606">
        <v>2</v>
      </c>
      <c r="BJ606" t="s">
        <v>748</v>
      </c>
      <c r="BM606">
        <v>110001</v>
      </c>
      <c r="BN606">
        <v>0</v>
      </c>
      <c r="BO606" t="s">
        <v>3</v>
      </c>
      <c r="BP606">
        <v>0</v>
      </c>
      <c r="BQ606">
        <v>3</v>
      </c>
      <c r="BR606">
        <v>0</v>
      </c>
      <c r="BS606">
        <v>1</v>
      </c>
      <c r="BT606">
        <v>1</v>
      </c>
      <c r="BU606">
        <v>1</v>
      </c>
      <c r="BV606">
        <v>1</v>
      </c>
      <c r="BW606">
        <v>1</v>
      </c>
      <c r="BX606">
        <v>1</v>
      </c>
      <c r="BY606" t="s">
        <v>3</v>
      </c>
      <c r="BZ606">
        <v>90</v>
      </c>
      <c r="CA606">
        <v>46</v>
      </c>
      <c r="CB606" t="s">
        <v>3</v>
      </c>
      <c r="CE606">
        <v>0</v>
      </c>
      <c r="CF606">
        <v>0</v>
      </c>
      <c r="CG606">
        <v>0</v>
      </c>
      <c r="CM606">
        <v>0</v>
      </c>
      <c r="CN606" t="s">
        <v>3</v>
      </c>
      <c r="CO606">
        <v>0</v>
      </c>
      <c r="CP606">
        <f>(P606+Q606+S606+R606)</f>
        <v>6651.48</v>
      </c>
      <c r="CQ606">
        <f>SUMIF(SmtRes!AQ909:'SmtRes'!AQ925,"=1",SmtRes!AA909:'SmtRes'!AA925)</f>
        <v>1239796.1700000002</v>
      </c>
      <c r="CR606">
        <f>SUMIF(SmtRes!AQ909:'SmtRes'!AQ925,"=1",SmtRes!AB909:'SmtRes'!AB925)</f>
        <v>1587.88</v>
      </c>
      <c r="CS606">
        <f>SUMIF(SmtRes!AQ909:'SmtRes'!AQ925,"=1",SmtRes!AC909:'SmtRes'!AC925)</f>
        <v>620.24</v>
      </c>
      <c r="CT606">
        <f>SUMIF(SmtRes!AQ909:'SmtRes'!AQ925,"=1",SmtRes!AD909:'SmtRes'!AD925)</f>
        <v>620.24</v>
      </c>
      <c r="CU606">
        <f>AG606</f>
        <v>0</v>
      </c>
      <c r="CV606">
        <f>SUMIF(SmtRes!AQ909:'SmtRes'!AQ925,"=1",SmtRes!BU909:'SmtRes'!BU925)</f>
        <v>9.3000000000000007</v>
      </c>
      <c r="CW606">
        <f>SUMIF(SmtRes!AQ909:'SmtRes'!AQ925,"=1",SmtRes!BV909:'SmtRes'!BV925)</f>
        <v>0.4</v>
      </c>
      <c r="CX606">
        <f>AJ606</f>
        <v>0</v>
      </c>
      <c r="CY606">
        <f>(((S606+R606)*AT606)/100)</f>
        <v>5414.6969999999992</v>
      </c>
      <c r="CZ606">
        <f>(((S606+R606)*AU606)/100)</f>
        <v>2767.5117999999998</v>
      </c>
      <c r="DC606" t="s">
        <v>3</v>
      </c>
      <c r="DD606" t="s">
        <v>135</v>
      </c>
      <c r="DE606" t="s">
        <v>3</v>
      </c>
      <c r="DF606" t="s">
        <v>3</v>
      </c>
      <c r="DG606" t="s">
        <v>3</v>
      </c>
      <c r="DH606" t="s">
        <v>3</v>
      </c>
      <c r="DI606" t="s">
        <v>3</v>
      </c>
      <c r="DJ606" t="s">
        <v>3</v>
      </c>
      <c r="DK606" t="s">
        <v>3</v>
      </c>
      <c r="DL606" t="s">
        <v>3</v>
      </c>
      <c r="DM606" t="s">
        <v>3</v>
      </c>
      <c r="DN606">
        <v>0</v>
      </c>
      <c r="DO606">
        <v>0</v>
      </c>
      <c r="DP606">
        <v>1</v>
      </c>
      <c r="DQ606">
        <v>1</v>
      </c>
      <c r="DU606">
        <v>1013</v>
      </c>
      <c r="DV606" t="s">
        <v>32</v>
      </c>
      <c r="DW606" t="s">
        <v>32</v>
      </c>
      <c r="DX606">
        <v>1</v>
      </c>
      <c r="DZ606" t="s">
        <v>3</v>
      </c>
      <c r="EA606" t="s">
        <v>3</v>
      </c>
      <c r="EB606" t="s">
        <v>3</v>
      </c>
      <c r="EC606" t="s">
        <v>3</v>
      </c>
      <c r="EE606">
        <v>416979908</v>
      </c>
      <c r="EF606">
        <v>3</v>
      </c>
      <c r="EG606" t="s">
        <v>322</v>
      </c>
      <c r="EH606">
        <v>0</v>
      </c>
      <c r="EI606" t="s">
        <v>3</v>
      </c>
      <c r="EJ606">
        <v>2</v>
      </c>
      <c r="EK606">
        <v>110001</v>
      </c>
      <c r="EL606" t="s">
        <v>654</v>
      </c>
      <c r="EM606" t="s">
        <v>655</v>
      </c>
      <c r="EO606" t="s">
        <v>3</v>
      </c>
      <c r="EQ606">
        <v>1024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9.3000000000000007</v>
      </c>
      <c r="EX606">
        <v>0.4</v>
      </c>
      <c r="EY606">
        <v>0</v>
      </c>
      <c r="FQ606">
        <v>0</v>
      </c>
      <c r="FR606">
        <v>0</v>
      </c>
      <c r="FS606">
        <v>0</v>
      </c>
      <c r="FX606">
        <v>90</v>
      </c>
      <c r="FY606">
        <v>46</v>
      </c>
      <c r="GA606" t="s">
        <v>3</v>
      </c>
      <c r="GD606">
        <v>1</v>
      </c>
      <c r="GF606">
        <v>-528801953</v>
      </c>
      <c r="GG606">
        <v>2</v>
      </c>
      <c r="GH606">
        <v>1</v>
      </c>
      <c r="GI606">
        <v>-2</v>
      </c>
      <c r="GJ606">
        <v>0</v>
      </c>
      <c r="GK606">
        <v>0</v>
      </c>
      <c r="GL606">
        <f t="shared" si="368"/>
        <v>0</v>
      </c>
      <c r="GM606">
        <f t="shared" si="369"/>
        <v>14833.69</v>
      </c>
      <c r="GN606">
        <f t="shared" si="370"/>
        <v>0</v>
      </c>
      <c r="GO606">
        <f t="shared" si="371"/>
        <v>14833.69</v>
      </c>
      <c r="GP606">
        <f t="shared" si="372"/>
        <v>0</v>
      </c>
      <c r="GR606">
        <v>0</v>
      </c>
      <c r="GS606">
        <v>0</v>
      </c>
      <c r="GT606">
        <v>0</v>
      </c>
      <c r="GU606" t="s">
        <v>3</v>
      </c>
      <c r="GV606">
        <f t="shared" si="373"/>
        <v>0</v>
      </c>
      <c r="GW606">
        <v>1</v>
      </c>
      <c r="GX606">
        <f t="shared" si="374"/>
        <v>0</v>
      </c>
      <c r="HA606">
        <v>0</v>
      </c>
      <c r="HB606">
        <v>0</v>
      </c>
      <c r="HC606">
        <f>GV606*GW606</f>
        <v>0</v>
      </c>
      <c r="HE606" t="s">
        <v>3</v>
      </c>
      <c r="HF606" t="s">
        <v>3</v>
      </c>
      <c r="HM606" t="s">
        <v>3</v>
      </c>
      <c r="HN606" t="s">
        <v>657</v>
      </c>
      <c r="HO606" t="s">
        <v>658</v>
      </c>
      <c r="HP606" t="s">
        <v>654</v>
      </c>
      <c r="HQ606" t="s">
        <v>654</v>
      </c>
      <c r="HS606">
        <v>0</v>
      </c>
      <c r="IK606">
        <v>0</v>
      </c>
    </row>
    <row r="607" spans="1:245" x14ac:dyDescent="0.2">
      <c r="A607">
        <v>18</v>
      </c>
      <c r="B607">
        <v>1</v>
      </c>
      <c r="C607">
        <v>924</v>
      </c>
      <c r="E607" t="s">
        <v>3</v>
      </c>
      <c r="F607" t="s">
        <v>633</v>
      </c>
      <c r="G607" t="s">
        <v>634</v>
      </c>
      <c r="H607" t="s">
        <v>635</v>
      </c>
      <c r="I607">
        <f>J607</f>
        <v>2</v>
      </c>
      <c r="J607">
        <v>2</v>
      </c>
      <c r="K607">
        <v>2</v>
      </c>
      <c r="O607">
        <f>ROUND(P607,2)</f>
        <v>115.36</v>
      </c>
      <c r="P607">
        <f>ROUND(ROUND(ROUND(SUMIF(SmtRes!AQ909:'SmtRes'!AQ925,"=1",SmtRes!CU909:'SmtRes'!CU925),2),2)*I607/100,2)</f>
        <v>115.36</v>
      </c>
      <c r="Q607">
        <f>ROUND(CR607*I607,2)</f>
        <v>0</v>
      </c>
      <c r="R607">
        <f>ROUND(CS607*I607,2)</f>
        <v>0</v>
      </c>
      <c r="S607">
        <f>ROUND(CT607*I607,2)</f>
        <v>0</v>
      </c>
      <c r="T607">
        <f t="shared" si="361"/>
        <v>0</v>
      </c>
      <c r="U607">
        <f>ROUND(CV607*I607,7)</f>
        <v>0</v>
      </c>
      <c r="V607">
        <f>ROUND(CW607*I607,7)</f>
        <v>0</v>
      </c>
      <c r="W607">
        <f t="shared" si="362"/>
        <v>0</v>
      </c>
      <c r="X607">
        <f t="shared" si="363"/>
        <v>0</v>
      </c>
      <c r="Y607">
        <f t="shared" si="364"/>
        <v>0</v>
      </c>
      <c r="AA607">
        <v>-1</v>
      </c>
      <c r="AB607">
        <f t="shared" si="365"/>
        <v>0</v>
      </c>
      <c r="AC607">
        <f>ROUND((ES607),6)</f>
        <v>0</v>
      </c>
      <c r="AD607">
        <f>ROUND((((ET607)-(EU607))+AE607),6)</f>
        <v>0</v>
      </c>
      <c r="AE607">
        <f>ROUND((EU607),6)</f>
        <v>0</v>
      </c>
      <c r="AF607">
        <f>ROUND((EV607),6)</f>
        <v>0</v>
      </c>
      <c r="AG607">
        <f t="shared" si="366"/>
        <v>0</v>
      </c>
      <c r="AH607">
        <f>(EW607)</f>
        <v>0</v>
      </c>
      <c r="AI607">
        <f>(EX607)</f>
        <v>0</v>
      </c>
      <c r="AJ607">
        <f t="shared" si="367"/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90</v>
      </c>
      <c r="AU607">
        <v>46</v>
      </c>
      <c r="AV607">
        <v>1</v>
      </c>
      <c r="AW607">
        <v>1</v>
      </c>
      <c r="AZ607">
        <v>1</v>
      </c>
      <c r="BA607">
        <v>1</v>
      </c>
      <c r="BB607">
        <v>1</v>
      </c>
      <c r="BC607">
        <v>1</v>
      </c>
      <c r="BD607" t="s">
        <v>3</v>
      </c>
      <c r="BE607" t="s">
        <v>3</v>
      </c>
      <c r="BF607" t="s">
        <v>3</v>
      </c>
      <c r="BG607" t="s">
        <v>3</v>
      </c>
      <c r="BH607">
        <v>3</v>
      </c>
      <c r="BI607">
        <v>2</v>
      </c>
      <c r="BJ607" t="s">
        <v>3</v>
      </c>
      <c r="BM607">
        <v>110001</v>
      </c>
      <c r="BN607">
        <v>0</v>
      </c>
      <c r="BO607" t="s">
        <v>3</v>
      </c>
      <c r="BP607">
        <v>0</v>
      </c>
      <c r="BQ607">
        <v>3</v>
      </c>
      <c r="BR607">
        <v>0</v>
      </c>
      <c r="BS607">
        <v>1</v>
      </c>
      <c r="BT607">
        <v>1</v>
      </c>
      <c r="BU607">
        <v>1</v>
      </c>
      <c r="BV607">
        <v>1</v>
      </c>
      <c r="BW607">
        <v>1</v>
      </c>
      <c r="BX607">
        <v>1</v>
      </c>
      <c r="BY607" t="s">
        <v>3</v>
      </c>
      <c r="BZ607">
        <v>90</v>
      </c>
      <c r="CA607">
        <v>46</v>
      </c>
      <c r="CB607" t="s">
        <v>3</v>
      </c>
      <c r="CE607">
        <v>0</v>
      </c>
      <c r="CF607">
        <v>0</v>
      </c>
      <c r="CG607">
        <v>0</v>
      </c>
      <c r="CM607">
        <v>0</v>
      </c>
      <c r="CN607" t="s">
        <v>3</v>
      </c>
      <c r="CO607">
        <v>0</v>
      </c>
      <c r="CP607">
        <f>0</f>
        <v>0</v>
      </c>
      <c r="CQ607">
        <f>0</f>
        <v>0</v>
      </c>
      <c r="CR607">
        <f>0</f>
        <v>0</v>
      </c>
      <c r="CS607">
        <f>0</f>
        <v>0</v>
      </c>
      <c r="CT607">
        <f>0</f>
        <v>0</v>
      </c>
      <c r="CU607">
        <f>0</f>
        <v>0</v>
      </c>
      <c r="CV607">
        <f>0</f>
        <v>0</v>
      </c>
      <c r="CW607">
        <f>0</f>
        <v>0</v>
      </c>
      <c r="CX607">
        <f>0</f>
        <v>0</v>
      </c>
      <c r="CY607">
        <f>0</f>
        <v>0</v>
      </c>
      <c r="CZ607">
        <f>0</f>
        <v>0</v>
      </c>
      <c r="DC607" t="s">
        <v>3</v>
      </c>
      <c r="DD607" t="s">
        <v>3</v>
      </c>
      <c r="DE607" t="s">
        <v>3</v>
      </c>
      <c r="DF607" t="s">
        <v>3</v>
      </c>
      <c r="DG607" t="s">
        <v>3</v>
      </c>
      <c r="DH607" t="s">
        <v>3</v>
      </c>
      <c r="DI607" t="s">
        <v>3</v>
      </c>
      <c r="DJ607" t="s">
        <v>3</v>
      </c>
      <c r="DK607" t="s">
        <v>3</v>
      </c>
      <c r="DL607" t="s">
        <v>3</v>
      </c>
      <c r="DM607" t="s">
        <v>3</v>
      </c>
      <c r="DN607">
        <v>0</v>
      </c>
      <c r="DO607">
        <v>0</v>
      </c>
      <c r="DP607">
        <v>1</v>
      </c>
      <c r="DQ607">
        <v>1</v>
      </c>
      <c r="DU607">
        <v>1013</v>
      </c>
      <c r="DV607" t="s">
        <v>635</v>
      </c>
      <c r="DW607" t="s">
        <v>635</v>
      </c>
      <c r="DX607">
        <v>1</v>
      </c>
      <c r="DZ607" t="s">
        <v>3</v>
      </c>
      <c r="EA607" t="s">
        <v>3</v>
      </c>
      <c r="EB607" t="s">
        <v>3</v>
      </c>
      <c r="EC607" t="s">
        <v>3</v>
      </c>
      <c r="EE607">
        <v>416979908</v>
      </c>
      <c r="EF607">
        <v>3</v>
      </c>
      <c r="EG607" t="s">
        <v>322</v>
      </c>
      <c r="EH607">
        <v>0</v>
      </c>
      <c r="EI607" t="s">
        <v>3</v>
      </c>
      <c r="EJ607">
        <v>2</v>
      </c>
      <c r="EK607">
        <v>110001</v>
      </c>
      <c r="EL607" t="s">
        <v>654</v>
      </c>
      <c r="EM607" t="s">
        <v>655</v>
      </c>
      <c r="EO607" t="s">
        <v>3</v>
      </c>
      <c r="EQ607">
        <v>1024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FQ607">
        <v>0</v>
      </c>
      <c r="FR607">
        <v>0</v>
      </c>
      <c r="FS607">
        <v>0</v>
      </c>
      <c r="FX607">
        <v>90</v>
      </c>
      <c r="FY607">
        <v>46</v>
      </c>
      <c r="GA607" t="s">
        <v>3</v>
      </c>
      <c r="GD607">
        <v>1</v>
      </c>
      <c r="GF607">
        <v>274903907</v>
      </c>
      <c r="GG607">
        <v>2</v>
      </c>
      <c r="GH607">
        <v>1</v>
      </c>
      <c r="GI607">
        <v>-2</v>
      </c>
      <c r="GJ607">
        <v>0</v>
      </c>
      <c r="GK607">
        <v>0</v>
      </c>
      <c r="GL607">
        <f t="shared" si="368"/>
        <v>0</v>
      </c>
      <c r="GM607">
        <f t="shared" si="369"/>
        <v>115.36</v>
      </c>
      <c r="GN607">
        <f t="shared" si="370"/>
        <v>0</v>
      </c>
      <c r="GO607">
        <f t="shared" si="371"/>
        <v>115.36</v>
      </c>
      <c r="GP607">
        <f t="shared" si="372"/>
        <v>0</v>
      </c>
      <c r="GR607">
        <v>0</v>
      </c>
      <c r="GS607">
        <v>0</v>
      </c>
      <c r="GT607">
        <v>0</v>
      </c>
      <c r="GU607" t="s">
        <v>3</v>
      </c>
      <c r="GV607">
        <f t="shared" si="373"/>
        <v>0</v>
      </c>
      <c r="GW607">
        <v>1</v>
      </c>
      <c r="GX607">
        <f t="shared" si="374"/>
        <v>0</v>
      </c>
      <c r="HA607">
        <v>0</v>
      </c>
      <c r="HB607">
        <v>0</v>
      </c>
      <c r="HC607">
        <f>0</f>
        <v>0</v>
      </c>
      <c r="HE607" t="s">
        <v>3</v>
      </c>
      <c r="HF607" t="s">
        <v>3</v>
      </c>
      <c r="HM607" t="s">
        <v>3</v>
      </c>
      <c r="HN607" t="s">
        <v>657</v>
      </c>
      <c r="HO607" t="s">
        <v>658</v>
      </c>
      <c r="HP607" t="s">
        <v>654</v>
      </c>
      <c r="HQ607" t="s">
        <v>654</v>
      </c>
      <c r="HS607">
        <v>0</v>
      </c>
      <c r="IK607">
        <v>0</v>
      </c>
    </row>
    <row r="608" spans="1:245" x14ac:dyDescent="0.2">
      <c r="A608">
        <v>18</v>
      </c>
      <c r="B608">
        <v>1</v>
      </c>
      <c r="C608">
        <v>925</v>
      </c>
      <c r="E608" t="s">
        <v>3</v>
      </c>
      <c r="F608" t="s">
        <v>725</v>
      </c>
      <c r="G608" t="s">
        <v>726</v>
      </c>
      <c r="H608" t="s">
        <v>83</v>
      </c>
      <c r="I608">
        <f>I606*J608</f>
        <v>0</v>
      </c>
      <c r="J608">
        <v>0</v>
      </c>
      <c r="K608">
        <v>1E-3</v>
      </c>
      <c r="O608">
        <f>ROUND(CP608,2)</f>
        <v>0</v>
      </c>
      <c r="P608">
        <f>ROUND(CQ608*I608,2)</f>
        <v>0</v>
      </c>
      <c r="Q608">
        <f>ROUND(CR608*I608,2)</f>
        <v>0</v>
      </c>
      <c r="R608">
        <f>ROUND(CS608*I608,2)</f>
        <v>0</v>
      </c>
      <c r="S608">
        <f>ROUND(CT608*I608,2)</f>
        <v>0</v>
      </c>
      <c r="T608">
        <f t="shared" si="361"/>
        <v>0</v>
      </c>
      <c r="U608">
        <f>ROUND(CV608*I608,7)</f>
        <v>0</v>
      </c>
      <c r="V608">
        <f>ROUND(CW608*I608,7)</f>
        <v>0</v>
      </c>
      <c r="W608">
        <f t="shared" si="362"/>
        <v>0</v>
      </c>
      <c r="X608">
        <f t="shared" si="363"/>
        <v>0</v>
      </c>
      <c r="Y608">
        <f t="shared" si="364"/>
        <v>0</v>
      </c>
      <c r="AA608">
        <v>-1</v>
      </c>
      <c r="AB608">
        <f t="shared" si="365"/>
        <v>0</v>
      </c>
      <c r="AC608">
        <f>ROUND((ES608),6)</f>
        <v>0</v>
      </c>
      <c r="AD608">
        <f>ROUND((((ET608)-(EU608))+AE608),6)</f>
        <v>0</v>
      </c>
      <c r="AE608">
        <f>ROUND((EU608),6)</f>
        <v>0</v>
      </c>
      <c r="AF608">
        <f>ROUND((EV608),6)</f>
        <v>0</v>
      </c>
      <c r="AG608">
        <f t="shared" si="366"/>
        <v>0</v>
      </c>
      <c r="AH608">
        <f>(EW608)</f>
        <v>0</v>
      </c>
      <c r="AI608">
        <f>(EX608)</f>
        <v>0</v>
      </c>
      <c r="AJ608">
        <f t="shared" si="367"/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90</v>
      </c>
      <c r="AU608">
        <v>46</v>
      </c>
      <c r="AV608">
        <v>1</v>
      </c>
      <c r="AW608">
        <v>1</v>
      </c>
      <c r="AZ608">
        <v>1</v>
      </c>
      <c r="BA608">
        <v>1</v>
      </c>
      <c r="BB608">
        <v>1</v>
      </c>
      <c r="BC608">
        <v>1</v>
      </c>
      <c r="BD608" t="s">
        <v>3</v>
      </c>
      <c r="BE608" t="s">
        <v>3</v>
      </c>
      <c r="BF608" t="s">
        <v>3</v>
      </c>
      <c r="BG608" t="s">
        <v>3</v>
      </c>
      <c r="BH608">
        <v>3</v>
      </c>
      <c r="BI608">
        <v>2</v>
      </c>
      <c r="BJ608" t="s">
        <v>3</v>
      </c>
      <c r="BM608">
        <v>110001</v>
      </c>
      <c r="BN608">
        <v>0</v>
      </c>
      <c r="BO608" t="s">
        <v>3</v>
      </c>
      <c r="BP608">
        <v>0</v>
      </c>
      <c r="BQ608">
        <v>3</v>
      </c>
      <c r="BR608">
        <v>0</v>
      </c>
      <c r="BS608">
        <v>1</v>
      </c>
      <c r="BT608">
        <v>1</v>
      </c>
      <c r="BU608">
        <v>1</v>
      </c>
      <c r="BV608">
        <v>1</v>
      </c>
      <c r="BW608">
        <v>1</v>
      </c>
      <c r="BX608">
        <v>1</v>
      </c>
      <c r="BY608" t="s">
        <v>3</v>
      </c>
      <c r="BZ608">
        <v>90</v>
      </c>
      <c r="CA608">
        <v>46</v>
      </c>
      <c r="CB608" t="s">
        <v>3</v>
      </c>
      <c r="CE608">
        <v>0</v>
      </c>
      <c r="CF608">
        <v>0</v>
      </c>
      <c r="CG608">
        <v>0</v>
      </c>
      <c r="CM608">
        <v>0</v>
      </c>
      <c r="CN608" t="s">
        <v>3</v>
      </c>
      <c r="CO608">
        <v>0</v>
      </c>
      <c r="CP608">
        <f>(P608+Q608+S608+R608)</f>
        <v>0</v>
      </c>
      <c r="CQ608">
        <f>ROUND(AL608*BC608,2)</f>
        <v>0</v>
      </c>
      <c r="CR608">
        <f>ROUND(AM608*BB608,2)</f>
        <v>0</v>
      </c>
      <c r="CS608">
        <f>ROUND(AN608*BS608,2)</f>
        <v>0</v>
      </c>
      <c r="CT608">
        <f>ROUND(AO608*BA608,2)</f>
        <v>0</v>
      </c>
      <c r="CU608">
        <f>AG608</f>
        <v>0</v>
      </c>
      <c r="CV608">
        <f>AH608</f>
        <v>0</v>
      </c>
      <c r="CW608">
        <f>AI608</f>
        <v>0</v>
      </c>
      <c r="CX608">
        <f>AJ608</f>
        <v>0</v>
      </c>
      <c r="CY608">
        <f>(((S608+R608)*AT608)/100)</f>
        <v>0</v>
      </c>
      <c r="CZ608">
        <f>(((S608+R608)*AU608)/100)</f>
        <v>0</v>
      </c>
      <c r="DC608" t="s">
        <v>3</v>
      </c>
      <c r="DD608" t="s">
        <v>3</v>
      </c>
      <c r="DE608" t="s">
        <v>3</v>
      </c>
      <c r="DF608" t="s">
        <v>3</v>
      </c>
      <c r="DG608" t="s">
        <v>3</v>
      </c>
      <c r="DH608" t="s">
        <v>3</v>
      </c>
      <c r="DI608" t="s">
        <v>3</v>
      </c>
      <c r="DJ608" t="s">
        <v>3</v>
      </c>
      <c r="DK608" t="s">
        <v>3</v>
      </c>
      <c r="DL608" t="s">
        <v>3</v>
      </c>
      <c r="DM608" t="s">
        <v>3</v>
      </c>
      <c r="DN608">
        <v>0</v>
      </c>
      <c r="DO608">
        <v>0</v>
      </c>
      <c r="DP608">
        <v>1</v>
      </c>
      <c r="DQ608">
        <v>1</v>
      </c>
      <c r="DU608">
        <v>1009</v>
      </c>
      <c r="DV608" t="s">
        <v>83</v>
      </c>
      <c r="DW608" t="s">
        <v>83</v>
      </c>
      <c r="DX608">
        <v>1000</v>
      </c>
      <c r="DZ608" t="s">
        <v>3</v>
      </c>
      <c r="EA608" t="s">
        <v>3</v>
      </c>
      <c r="EB608" t="s">
        <v>3</v>
      </c>
      <c r="EC608" t="s">
        <v>3</v>
      </c>
      <c r="EE608">
        <v>416979908</v>
      </c>
      <c r="EF608">
        <v>3</v>
      </c>
      <c r="EG608" t="s">
        <v>322</v>
      </c>
      <c r="EH608">
        <v>0</v>
      </c>
      <c r="EI608" t="s">
        <v>3</v>
      </c>
      <c r="EJ608">
        <v>2</v>
      </c>
      <c r="EK608">
        <v>110001</v>
      </c>
      <c r="EL608" t="s">
        <v>654</v>
      </c>
      <c r="EM608" t="s">
        <v>655</v>
      </c>
      <c r="EO608" t="s">
        <v>3</v>
      </c>
      <c r="EQ608">
        <v>1024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FQ608">
        <v>0</v>
      </c>
      <c r="FR608">
        <v>0</v>
      </c>
      <c r="FS608">
        <v>0</v>
      </c>
      <c r="FX608">
        <v>90</v>
      </c>
      <c r="FY608">
        <v>46</v>
      </c>
      <c r="GA608" t="s">
        <v>3</v>
      </c>
      <c r="GD608">
        <v>1</v>
      </c>
      <c r="GF608">
        <v>1392189009</v>
      </c>
      <c r="GG608">
        <v>2</v>
      </c>
      <c r="GH608">
        <v>1</v>
      </c>
      <c r="GI608">
        <v>-2</v>
      </c>
      <c r="GJ608">
        <v>0</v>
      </c>
      <c r="GK608">
        <v>0</v>
      </c>
      <c r="GL608">
        <f t="shared" si="368"/>
        <v>0</v>
      </c>
      <c r="GM608">
        <f t="shared" si="369"/>
        <v>0</v>
      </c>
      <c r="GN608">
        <f t="shared" si="370"/>
        <v>0</v>
      </c>
      <c r="GO608">
        <f t="shared" si="371"/>
        <v>0</v>
      </c>
      <c r="GP608">
        <f t="shared" si="372"/>
        <v>0</v>
      </c>
      <c r="GR608">
        <v>0</v>
      </c>
      <c r="GS608">
        <v>0</v>
      </c>
      <c r="GT608">
        <v>0</v>
      </c>
      <c r="GU608" t="s">
        <v>3</v>
      </c>
      <c r="GV608">
        <f t="shared" si="373"/>
        <v>0</v>
      </c>
      <c r="GW608">
        <v>1</v>
      </c>
      <c r="GX608">
        <f t="shared" si="374"/>
        <v>0</v>
      </c>
      <c r="HA608">
        <v>0</v>
      </c>
      <c r="HB608">
        <v>0</v>
      </c>
      <c r="HC608">
        <f>GV608*GW608</f>
        <v>0</v>
      </c>
      <c r="HE608" t="s">
        <v>3</v>
      </c>
      <c r="HF608" t="s">
        <v>3</v>
      </c>
      <c r="HM608" t="s">
        <v>135</v>
      </c>
      <c r="HN608" t="s">
        <v>657</v>
      </c>
      <c r="HO608" t="s">
        <v>658</v>
      </c>
      <c r="HP608" t="s">
        <v>654</v>
      </c>
      <c r="HQ608" t="s">
        <v>654</v>
      </c>
      <c r="HS608">
        <v>0</v>
      </c>
      <c r="IK608">
        <v>0</v>
      </c>
    </row>
    <row r="609" spans="1:245" x14ac:dyDescent="0.2">
      <c r="A609">
        <v>17</v>
      </c>
      <c r="B609">
        <v>1</v>
      </c>
      <c r="C609">
        <f>ROW(SmtRes!A934)</f>
        <v>934</v>
      </c>
      <c r="D609">
        <f>ROW(EtalonRes!A947)</f>
        <v>947</v>
      </c>
      <c r="E609" t="s">
        <v>3</v>
      </c>
      <c r="F609" t="s">
        <v>749</v>
      </c>
      <c r="G609" t="s">
        <v>750</v>
      </c>
      <c r="H609" t="s">
        <v>62</v>
      </c>
      <c r="I609">
        <f>ROUND(1/100,7)</f>
        <v>0.01</v>
      </c>
      <c r="J609">
        <v>0</v>
      </c>
      <c r="K609">
        <f>ROUND(1/100,7)</f>
        <v>0.01</v>
      </c>
      <c r="O609">
        <f>ROUND(CP609,2)</f>
        <v>225.94</v>
      </c>
      <c r="P609">
        <f>SUMIF(SmtRes!AQ926:'SmtRes'!AQ934,"=1",SmtRes!DF926:'SmtRes'!DF934)</f>
        <v>0</v>
      </c>
      <c r="Q609">
        <f>SUMIF(SmtRes!AQ926:'SmtRes'!AQ934,"=1",SmtRes!DG926:'SmtRes'!DG934)</f>
        <v>2.33</v>
      </c>
      <c r="R609">
        <f>SUMIF(SmtRes!AQ926:'SmtRes'!AQ934,"=1",SmtRes!DH926:'SmtRes'!DH934)</f>
        <v>1.26</v>
      </c>
      <c r="S609">
        <f>SUMIF(SmtRes!AQ926:'SmtRes'!AQ934,"=1",SmtRes!DI926:'SmtRes'!DI934)</f>
        <v>222.35</v>
      </c>
      <c r="T609">
        <f t="shared" si="361"/>
        <v>0</v>
      </c>
      <c r="U609">
        <f>SUMIF(SmtRes!AQ926:'SmtRes'!AQ934,"=1",SmtRes!CV926:'SmtRes'!CV934)</f>
        <v>0.41199999999999998</v>
      </c>
      <c r="V609">
        <f>SUMIF(SmtRes!AQ926:'SmtRes'!AQ934,"=1",SmtRes!CW926:'SmtRes'!CW934)</f>
        <v>2E-3</v>
      </c>
      <c r="W609">
        <f t="shared" si="362"/>
        <v>0</v>
      </c>
      <c r="X609">
        <f t="shared" si="363"/>
        <v>216.9</v>
      </c>
      <c r="Y609">
        <f t="shared" si="364"/>
        <v>114.04</v>
      </c>
      <c r="AA609">
        <v>-1</v>
      </c>
      <c r="AB609">
        <f t="shared" si="365"/>
        <v>22467.564600000002</v>
      </c>
      <c r="AC609">
        <f>ROUND((0),6)</f>
        <v>0</v>
      </c>
      <c r="AD609">
        <f>ROUND((((SUM(SmtRes!BR926:'SmtRes'!BR934))-(SUM(SmtRes!BS926:'SmtRes'!BS934)))+AE609),6)</f>
        <v>232.3366</v>
      </c>
      <c r="AE609">
        <f>ROUND((SUM(SmtRes!BS926:'SmtRes'!BS934)),6)</f>
        <v>126.464</v>
      </c>
      <c r="AF609">
        <f>ROUND((SUM(SmtRes!BT926:'SmtRes'!BT934)),6)</f>
        <v>22235.227999999999</v>
      </c>
      <c r="AG609">
        <f t="shared" si="366"/>
        <v>0</v>
      </c>
      <c r="AH609">
        <f>(SUM(SmtRes!BU926:'SmtRes'!BU934))</f>
        <v>41.2</v>
      </c>
      <c r="AI609">
        <f>(SUM(SmtRes!BV926:'SmtRes'!BV934))</f>
        <v>0.2</v>
      </c>
      <c r="AJ609">
        <f t="shared" si="367"/>
        <v>0</v>
      </c>
      <c r="AK609">
        <v>23783.304150000004</v>
      </c>
      <c r="AL609">
        <v>1189.2755500000001</v>
      </c>
      <c r="AM609">
        <v>232.33660000000003</v>
      </c>
      <c r="AN609">
        <v>126.46400000000001</v>
      </c>
      <c r="AO609">
        <v>22235.228000000003</v>
      </c>
      <c r="AP609">
        <v>0</v>
      </c>
      <c r="AQ609">
        <v>41.2</v>
      </c>
      <c r="AR609">
        <v>0.2</v>
      </c>
      <c r="AS609">
        <v>0</v>
      </c>
      <c r="AT609">
        <v>97</v>
      </c>
      <c r="AU609">
        <v>51</v>
      </c>
      <c r="AV609">
        <v>1</v>
      </c>
      <c r="AW609">
        <v>1</v>
      </c>
      <c r="AZ609">
        <v>1</v>
      </c>
      <c r="BA609">
        <v>1</v>
      </c>
      <c r="BB609">
        <v>1</v>
      </c>
      <c r="BC609">
        <v>1</v>
      </c>
      <c r="BD609" t="s">
        <v>3</v>
      </c>
      <c r="BE609" t="s">
        <v>3</v>
      </c>
      <c r="BF609" t="s">
        <v>3</v>
      </c>
      <c r="BG609" t="s">
        <v>3</v>
      </c>
      <c r="BH609">
        <v>0</v>
      </c>
      <c r="BI609">
        <v>2</v>
      </c>
      <c r="BJ609" t="s">
        <v>751</v>
      </c>
      <c r="BM609">
        <v>108001</v>
      </c>
      <c r="BN609">
        <v>0</v>
      </c>
      <c r="BO609" t="s">
        <v>3</v>
      </c>
      <c r="BP609">
        <v>0</v>
      </c>
      <c r="BQ609">
        <v>3</v>
      </c>
      <c r="BR609">
        <v>0</v>
      </c>
      <c r="BS609">
        <v>1</v>
      </c>
      <c r="BT609">
        <v>1</v>
      </c>
      <c r="BU609">
        <v>1</v>
      </c>
      <c r="BV609">
        <v>1</v>
      </c>
      <c r="BW609">
        <v>1</v>
      </c>
      <c r="BX609">
        <v>1</v>
      </c>
      <c r="BY609" t="s">
        <v>3</v>
      </c>
      <c r="BZ609">
        <v>97</v>
      </c>
      <c r="CA609">
        <v>51</v>
      </c>
      <c r="CB609" t="s">
        <v>3</v>
      </c>
      <c r="CE609">
        <v>0</v>
      </c>
      <c r="CF609">
        <v>0</v>
      </c>
      <c r="CG609">
        <v>0</v>
      </c>
      <c r="CM609">
        <v>0</v>
      </c>
      <c r="CN609" t="s">
        <v>3</v>
      </c>
      <c r="CO609">
        <v>0</v>
      </c>
      <c r="CP609">
        <f>(P609+Q609+S609+R609)</f>
        <v>225.94</v>
      </c>
      <c r="CQ609">
        <f>SUMIF(SmtRes!AQ926:'SmtRes'!AQ934,"=1",SmtRes!AA926:'SmtRes'!AA934)</f>
        <v>53166.78</v>
      </c>
      <c r="CR609">
        <f>SUMIF(SmtRes!AQ926:'SmtRes'!AQ934,"=1",SmtRes!AB926:'SmtRes'!AB934)</f>
        <v>2302.6</v>
      </c>
      <c r="CS609">
        <f>SUMIF(SmtRes!AQ926:'SmtRes'!AQ934,"=1",SmtRes!AC926:'SmtRes'!AC934)</f>
        <v>1264.6400000000001</v>
      </c>
      <c r="CT609">
        <f>SUMIF(SmtRes!AQ926:'SmtRes'!AQ934,"=1",SmtRes!AD926:'SmtRes'!AD934)</f>
        <v>539.69000000000005</v>
      </c>
      <c r="CU609">
        <f>AG609</f>
        <v>0</v>
      </c>
      <c r="CV609">
        <f>SUMIF(SmtRes!AQ926:'SmtRes'!AQ934,"=1",SmtRes!BU926:'SmtRes'!BU934)</f>
        <v>41.2</v>
      </c>
      <c r="CW609">
        <f>SUMIF(SmtRes!AQ926:'SmtRes'!AQ934,"=1",SmtRes!BV926:'SmtRes'!BV934)</f>
        <v>0.2</v>
      </c>
      <c r="CX609">
        <f>AJ609</f>
        <v>0</v>
      </c>
      <c r="CY609">
        <f>(((S609+R609)*AT609)/100)</f>
        <v>216.90169999999998</v>
      </c>
      <c r="CZ609">
        <f>(((S609+R609)*AU609)/100)</f>
        <v>114.04109999999999</v>
      </c>
      <c r="DC609" t="s">
        <v>3</v>
      </c>
      <c r="DD609" t="s">
        <v>135</v>
      </c>
      <c r="DE609" t="s">
        <v>3</v>
      </c>
      <c r="DF609" t="s">
        <v>3</v>
      </c>
      <c r="DG609" t="s">
        <v>3</v>
      </c>
      <c r="DH609" t="s">
        <v>3</v>
      </c>
      <c r="DI609" t="s">
        <v>3</v>
      </c>
      <c r="DJ609" t="s">
        <v>3</v>
      </c>
      <c r="DK609" t="s">
        <v>3</v>
      </c>
      <c r="DL609" t="s">
        <v>3</v>
      </c>
      <c r="DM609" t="s">
        <v>3</v>
      </c>
      <c r="DN609">
        <v>0</v>
      </c>
      <c r="DO609">
        <v>0</v>
      </c>
      <c r="DP609">
        <v>1</v>
      </c>
      <c r="DQ609">
        <v>1</v>
      </c>
      <c r="DU609">
        <v>1013</v>
      </c>
      <c r="DV609" t="s">
        <v>62</v>
      </c>
      <c r="DW609" t="s">
        <v>62</v>
      </c>
      <c r="DX609">
        <v>1</v>
      </c>
      <c r="DZ609" t="s">
        <v>3</v>
      </c>
      <c r="EA609" t="s">
        <v>3</v>
      </c>
      <c r="EB609" t="s">
        <v>3</v>
      </c>
      <c r="EC609" t="s">
        <v>3</v>
      </c>
      <c r="EE609">
        <v>416979905</v>
      </c>
      <c r="EF609">
        <v>3</v>
      </c>
      <c r="EG609" t="s">
        <v>322</v>
      </c>
      <c r="EH609">
        <v>0</v>
      </c>
      <c r="EI609" t="s">
        <v>3</v>
      </c>
      <c r="EJ609">
        <v>2</v>
      </c>
      <c r="EK609">
        <v>108001</v>
      </c>
      <c r="EL609" t="s">
        <v>513</v>
      </c>
      <c r="EM609" t="s">
        <v>514</v>
      </c>
      <c r="EO609" t="s">
        <v>3</v>
      </c>
      <c r="EQ609">
        <v>1024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41.2</v>
      </c>
      <c r="EX609">
        <v>0.2</v>
      </c>
      <c r="EY609">
        <v>0</v>
      </c>
      <c r="FQ609">
        <v>0</v>
      </c>
      <c r="FR609">
        <v>0</v>
      </c>
      <c r="FS609">
        <v>0</v>
      </c>
      <c r="FX609">
        <v>97</v>
      </c>
      <c r="FY609">
        <v>51</v>
      </c>
      <c r="GA609" t="s">
        <v>3</v>
      </c>
      <c r="GD609">
        <v>1</v>
      </c>
      <c r="GF609">
        <v>127241827</v>
      </c>
      <c r="GG609">
        <v>2</v>
      </c>
      <c r="GH609">
        <v>1</v>
      </c>
      <c r="GI609">
        <v>-2</v>
      </c>
      <c r="GJ609">
        <v>0</v>
      </c>
      <c r="GK609">
        <v>0</v>
      </c>
      <c r="GL609">
        <f t="shared" si="368"/>
        <v>0</v>
      </c>
      <c r="GM609">
        <f t="shared" si="369"/>
        <v>556.88</v>
      </c>
      <c r="GN609">
        <f t="shared" si="370"/>
        <v>0</v>
      </c>
      <c r="GO609">
        <f t="shared" si="371"/>
        <v>556.88</v>
      </c>
      <c r="GP609">
        <f t="shared" si="372"/>
        <v>0</v>
      </c>
      <c r="GR609">
        <v>0</v>
      </c>
      <c r="GS609">
        <v>0</v>
      </c>
      <c r="GT609">
        <v>0</v>
      </c>
      <c r="GU609" t="s">
        <v>3</v>
      </c>
      <c r="GV609">
        <f t="shared" si="373"/>
        <v>0</v>
      </c>
      <c r="GW609">
        <v>1</v>
      </c>
      <c r="GX609">
        <f t="shared" si="374"/>
        <v>0</v>
      </c>
      <c r="HA609">
        <v>0</v>
      </c>
      <c r="HB609">
        <v>0</v>
      </c>
      <c r="HC609">
        <f>GV609*GW609</f>
        <v>0</v>
      </c>
      <c r="HE609" t="s">
        <v>3</v>
      </c>
      <c r="HF609" t="s">
        <v>3</v>
      </c>
      <c r="HM609" t="s">
        <v>3</v>
      </c>
      <c r="HN609" t="s">
        <v>515</v>
      </c>
      <c r="HO609" t="s">
        <v>516</v>
      </c>
      <c r="HP609" t="s">
        <v>513</v>
      </c>
      <c r="HQ609" t="s">
        <v>513</v>
      </c>
      <c r="HS609">
        <v>0</v>
      </c>
      <c r="IK609">
        <v>0</v>
      </c>
    </row>
    <row r="610" spans="1:245" x14ac:dyDescent="0.2">
      <c r="A610">
        <v>18</v>
      </c>
      <c r="B610">
        <v>1</v>
      </c>
      <c r="C610">
        <v>934</v>
      </c>
      <c r="E610" t="s">
        <v>3</v>
      </c>
      <c r="F610" t="s">
        <v>633</v>
      </c>
      <c r="G610" t="s">
        <v>634</v>
      </c>
      <c r="H610" t="s">
        <v>635</v>
      </c>
      <c r="I610">
        <f>J610</f>
        <v>2</v>
      </c>
      <c r="J610">
        <v>2</v>
      </c>
      <c r="K610">
        <v>2</v>
      </c>
      <c r="O610">
        <f>ROUND(P610,2)</f>
        <v>4.45</v>
      </c>
      <c r="P610">
        <f>ROUND(ROUND(ROUND(SUMIF(SmtRes!AQ926:'SmtRes'!AQ934,"=1",SmtRes!CU926:'SmtRes'!CU934),2),2)*I610/100,2)</f>
        <v>4.45</v>
      </c>
      <c r="Q610">
        <f>ROUND(CR610*I610,2)</f>
        <v>0</v>
      </c>
      <c r="R610">
        <f>ROUND(CS610*I610,2)</f>
        <v>0</v>
      </c>
      <c r="S610">
        <f>ROUND(CT610*I610,2)</f>
        <v>0</v>
      </c>
      <c r="T610">
        <f t="shared" si="361"/>
        <v>0</v>
      </c>
      <c r="U610">
        <f>ROUND(CV610*I610,7)</f>
        <v>0</v>
      </c>
      <c r="V610">
        <f>ROUND(CW610*I610,7)</f>
        <v>0</v>
      </c>
      <c r="W610">
        <f t="shared" si="362"/>
        <v>0</v>
      </c>
      <c r="X610">
        <f t="shared" si="363"/>
        <v>0</v>
      </c>
      <c r="Y610">
        <f t="shared" si="364"/>
        <v>0</v>
      </c>
      <c r="AA610">
        <v>-1</v>
      </c>
      <c r="AB610">
        <f t="shared" si="365"/>
        <v>0</v>
      </c>
      <c r="AC610">
        <f>ROUND((ES610),6)</f>
        <v>0</v>
      </c>
      <c r="AD610">
        <f>ROUND((((ET610)-(EU610))+AE610),6)</f>
        <v>0</v>
      </c>
      <c r="AE610">
        <f>ROUND((EU610),6)</f>
        <v>0</v>
      </c>
      <c r="AF610">
        <f>ROUND((EV610),6)</f>
        <v>0</v>
      </c>
      <c r="AG610">
        <f t="shared" si="366"/>
        <v>0</v>
      </c>
      <c r="AH610">
        <f>(EW610)</f>
        <v>0</v>
      </c>
      <c r="AI610">
        <f>(EX610)</f>
        <v>0</v>
      </c>
      <c r="AJ610">
        <f t="shared" si="367"/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97</v>
      </c>
      <c r="AU610">
        <v>51</v>
      </c>
      <c r="AV610">
        <v>1</v>
      </c>
      <c r="AW610">
        <v>1</v>
      </c>
      <c r="AZ610">
        <v>1</v>
      </c>
      <c r="BA610">
        <v>1</v>
      </c>
      <c r="BB610">
        <v>1</v>
      </c>
      <c r="BC610">
        <v>1</v>
      </c>
      <c r="BD610" t="s">
        <v>3</v>
      </c>
      <c r="BE610" t="s">
        <v>3</v>
      </c>
      <c r="BF610" t="s">
        <v>3</v>
      </c>
      <c r="BG610" t="s">
        <v>3</v>
      </c>
      <c r="BH610">
        <v>3</v>
      </c>
      <c r="BI610">
        <v>2</v>
      </c>
      <c r="BJ610" t="s">
        <v>3</v>
      </c>
      <c r="BM610">
        <v>108001</v>
      </c>
      <c r="BN610">
        <v>0</v>
      </c>
      <c r="BO610" t="s">
        <v>3</v>
      </c>
      <c r="BP610">
        <v>0</v>
      </c>
      <c r="BQ610">
        <v>3</v>
      </c>
      <c r="BR610">
        <v>0</v>
      </c>
      <c r="BS610">
        <v>1</v>
      </c>
      <c r="BT610">
        <v>1</v>
      </c>
      <c r="BU610">
        <v>1</v>
      </c>
      <c r="BV610">
        <v>1</v>
      </c>
      <c r="BW610">
        <v>1</v>
      </c>
      <c r="BX610">
        <v>1</v>
      </c>
      <c r="BY610" t="s">
        <v>3</v>
      </c>
      <c r="BZ610">
        <v>97</v>
      </c>
      <c r="CA610">
        <v>51</v>
      </c>
      <c r="CB610" t="s">
        <v>3</v>
      </c>
      <c r="CE610">
        <v>0</v>
      </c>
      <c r="CF610">
        <v>0</v>
      </c>
      <c r="CG610">
        <v>0</v>
      </c>
      <c r="CM610">
        <v>0</v>
      </c>
      <c r="CN610" t="s">
        <v>3</v>
      </c>
      <c r="CO610">
        <v>0</v>
      </c>
      <c r="CP610">
        <f>0</f>
        <v>0</v>
      </c>
      <c r="CQ610">
        <f>0</f>
        <v>0</v>
      </c>
      <c r="CR610">
        <f>0</f>
        <v>0</v>
      </c>
      <c r="CS610">
        <f>0</f>
        <v>0</v>
      </c>
      <c r="CT610">
        <f>0</f>
        <v>0</v>
      </c>
      <c r="CU610">
        <f>0</f>
        <v>0</v>
      </c>
      <c r="CV610">
        <f>0</f>
        <v>0</v>
      </c>
      <c r="CW610">
        <f>0</f>
        <v>0</v>
      </c>
      <c r="CX610">
        <f>0</f>
        <v>0</v>
      </c>
      <c r="CY610">
        <f>0</f>
        <v>0</v>
      </c>
      <c r="CZ610">
        <f>0</f>
        <v>0</v>
      </c>
      <c r="DC610" t="s">
        <v>3</v>
      </c>
      <c r="DD610" t="s">
        <v>3</v>
      </c>
      <c r="DE610" t="s">
        <v>3</v>
      </c>
      <c r="DF610" t="s">
        <v>3</v>
      </c>
      <c r="DG610" t="s">
        <v>3</v>
      </c>
      <c r="DH610" t="s">
        <v>3</v>
      </c>
      <c r="DI610" t="s">
        <v>3</v>
      </c>
      <c r="DJ610" t="s">
        <v>3</v>
      </c>
      <c r="DK610" t="s">
        <v>3</v>
      </c>
      <c r="DL610" t="s">
        <v>3</v>
      </c>
      <c r="DM610" t="s">
        <v>3</v>
      </c>
      <c r="DN610">
        <v>0</v>
      </c>
      <c r="DO610">
        <v>0</v>
      </c>
      <c r="DP610">
        <v>1</v>
      </c>
      <c r="DQ610">
        <v>1</v>
      </c>
      <c r="DU610">
        <v>1013</v>
      </c>
      <c r="DV610" t="s">
        <v>635</v>
      </c>
      <c r="DW610" t="s">
        <v>635</v>
      </c>
      <c r="DX610">
        <v>1</v>
      </c>
      <c r="DZ610" t="s">
        <v>3</v>
      </c>
      <c r="EA610" t="s">
        <v>3</v>
      </c>
      <c r="EB610" t="s">
        <v>3</v>
      </c>
      <c r="EC610" t="s">
        <v>3</v>
      </c>
      <c r="EE610">
        <v>416979905</v>
      </c>
      <c r="EF610">
        <v>3</v>
      </c>
      <c r="EG610" t="s">
        <v>322</v>
      </c>
      <c r="EH610">
        <v>0</v>
      </c>
      <c r="EI610" t="s">
        <v>3</v>
      </c>
      <c r="EJ610">
        <v>2</v>
      </c>
      <c r="EK610">
        <v>108001</v>
      </c>
      <c r="EL610" t="s">
        <v>513</v>
      </c>
      <c r="EM610" t="s">
        <v>514</v>
      </c>
      <c r="EO610" t="s">
        <v>3</v>
      </c>
      <c r="EQ610">
        <v>1024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FQ610">
        <v>0</v>
      </c>
      <c r="FR610">
        <v>0</v>
      </c>
      <c r="FS610">
        <v>0</v>
      </c>
      <c r="FX610">
        <v>97</v>
      </c>
      <c r="FY610">
        <v>51</v>
      </c>
      <c r="GA610" t="s">
        <v>3</v>
      </c>
      <c r="GD610">
        <v>1</v>
      </c>
      <c r="GF610">
        <v>274903907</v>
      </c>
      <c r="GG610">
        <v>2</v>
      </c>
      <c r="GH610">
        <v>1</v>
      </c>
      <c r="GI610">
        <v>-2</v>
      </c>
      <c r="GJ610">
        <v>0</v>
      </c>
      <c r="GK610">
        <v>0</v>
      </c>
      <c r="GL610">
        <f t="shared" si="368"/>
        <v>0</v>
      </c>
      <c r="GM610">
        <f t="shared" si="369"/>
        <v>4.45</v>
      </c>
      <c r="GN610">
        <f t="shared" si="370"/>
        <v>0</v>
      </c>
      <c r="GO610">
        <f t="shared" si="371"/>
        <v>4.45</v>
      </c>
      <c r="GP610">
        <f t="shared" si="372"/>
        <v>0</v>
      </c>
      <c r="GR610">
        <v>0</v>
      </c>
      <c r="GS610">
        <v>0</v>
      </c>
      <c r="GT610">
        <v>0</v>
      </c>
      <c r="GU610" t="s">
        <v>3</v>
      </c>
      <c r="GV610">
        <f t="shared" si="373"/>
        <v>0</v>
      </c>
      <c r="GW610">
        <v>1</v>
      </c>
      <c r="GX610">
        <f t="shared" si="374"/>
        <v>0</v>
      </c>
      <c r="HA610">
        <v>0</v>
      </c>
      <c r="HB610">
        <v>0</v>
      </c>
      <c r="HC610">
        <f>0</f>
        <v>0</v>
      </c>
      <c r="HE610" t="s">
        <v>3</v>
      </c>
      <c r="HF610" t="s">
        <v>3</v>
      </c>
      <c r="HM610" t="s">
        <v>3</v>
      </c>
      <c r="HN610" t="s">
        <v>515</v>
      </c>
      <c r="HO610" t="s">
        <v>516</v>
      </c>
      <c r="HP610" t="s">
        <v>513</v>
      </c>
      <c r="HQ610" t="s">
        <v>513</v>
      </c>
      <c r="HS610">
        <v>0</v>
      </c>
      <c r="IK610">
        <v>0</v>
      </c>
    </row>
    <row r="611" spans="1:245" x14ac:dyDescent="0.2">
      <c r="A611">
        <v>17</v>
      </c>
      <c r="B611">
        <v>1</v>
      </c>
      <c r="C611">
        <f>ROW(SmtRes!A949)</f>
        <v>949</v>
      </c>
      <c r="D611">
        <f>ROW(EtalonRes!A962)</f>
        <v>962</v>
      </c>
      <c r="E611" t="s">
        <v>3</v>
      </c>
      <c r="F611" t="s">
        <v>752</v>
      </c>
      <c r="G611" t="s">
        <v>753</v>
      </c>
      <c r="H611" t="s">
        <v>32</v>
      </c>
      <c r="I611">
        <v>1</v>
      </c>
      <c r="J611">
        <v>0</v>
      </c>
      <c r="K611">
        <v>1</v>
      </c>
      <c r="O611">
        <f>ROUND(CP611,2)</f>
        <v>1261.0899999999999</v>
      </c>
      <c r="P611">
        <f>SUMIF(SmtRes!AQ935:'SmtRes'!AQ949,"=1",SmtRes!DF935:'SmtRes'!DF949)</f>
        <v>0</v>
      </c>
      <c r="Q611">
        <f>SUMIF(SmtRes!AQ935:'SmtRes'!AQ949,"=1",SmtRes!DG935:'SmtRes'!DG949)</f>
        <v>0</v>
      </c>
      <c r="R611">
        <f>SUMIF(SmtRes!AQ935:'SmtRes'!AQ949,"=1",SmtRes!DH935:'SmtRes'!DH949)</f>
        <v>0</v>
      </c>
      <c r="S611">
        <f>SUMIF(SmtRes!AQ935:'SmtRes'!AQ949,"=1",SmtRes!DI935:'SmtRes'!DI949)</f>
        <v>1261.0899999999999</v>
      </c>
      <c r="T611">
        <f t="shared" si="361"/>
        <v>0</v>
      </c>
      <c r="U611">
        <f>SUMIF(SmtRes!AQ935:'SmtRes'!AQ949,"=1",SmtRes!CV935:'SmtRes'!CV949)</f>
        <v>2.06</v>
      </c>
      <c r="V611">
        <f>SUMIF(SmtRes!AQ935:'SmtRes'!AQ949,"=1",SmtRes!CW935:'SmtRes'!CW949)</f>
        <v>0</v>
      </c>
      <c r="W611">
        <f t="shared" si="362"/>
        <v>0</v>
      </c>
      <c r="X611">
        <f t="shared" si="363"/>
        <v>1134.98</v>
      </c>
      <c r="Y611">
        <f t="shared" si="364"/>
        <v>580.1</v>
      </c>
      <c r="AA611">
        <v>-1</v>
      </c>
      <c r="AB611">
        <f t="shared" si="365"/>
        <v>1261.0907999999999</v>
      </c>
      <c r="AC611">
        <f>ROUND((0),6)</f>
        <v>0</v>
      </c>
      <c r="AD611">
        <f>ROUND((((0)-(0))+AE611),6)</f>
        <v>0</v>
      </c>
      <c r="AE611">
        <f>ROUND((0),6)</f>
        <v>0</v>
      </c>
      <c r="AF611">
        <f>ROUND((SUM(SmtRes!BT935:'SmtRes'!BT949)),6)</f>
        <v>1261.0907999999999</v>
      </c>
      <c r="AG611">
        <f t="shared" si="366"/>
        <v>0</v>
      </c>
      <c r="AH611">
        <f>(SUM(SmtRes!BU935:'SmtRes'!BU949))</f>
        <v>2.06</v>
      </c>
      <c r="AI611">
        <f>(0)</f>
        <v>0</v>
      </c>
      <c r="AJ611">
        <f t="shared" si="367"/>
        <v>0</v>
      </c>
      <c r="AK611">
        <v>1305.8238647999999</v>
      </c>
      <c r="AL611">
        <v>44.733064800000001</v>
      </c>
      <c r="AM611">
        <v>0</v>
      </c>
      <c r="AN611">
        <v>0</v>
      </c>
      <c r="AO611">
        <v>1261.0907999999999</v>
      </c>
      <c r="AP611">
        <v>0</v>
      </c>
      <c r="AQ611">
        <v>2.06</v>
      </c>
      <c r="AR611">
        <v>0</v>
      </c>
      <c r="AS611">
        <v>0</v>
      </c>
      <c r="AT611">
        <v>90</v>
      </c>
      <c r="AU611">
        <v>46</v>
      </c>
      <c r="AV611">
        <v>1</v>
      </c>
      <c r="AW611">
        <v>1</v>
      </c>
      <c r="AZ611">
        <v>1</v>
      </c>
      <c r="BA611">
        <v>1</v>
      </c>
      <c r="BB611">
        <v>1</v>
      </c>
      <c r="BC611">
        <v>1</v>
      </c>
      <c r="BD611" t="s">
        <v>3</v>
      </c>
      <c r="BE611" t="s">
        <v>3</v>
      </c>
      <c r="BF611" t="s">
        <v>3</v>
      </c>
      <c r="BG611" t="s">
        <v>3</v>
      </c>
      <c r="BH611">
        <v>0</v>
      </c>
      <c r="BI611">
        <v>2</v>
      </c>
      <c r="BJ611" t="s">
        <v>754</v>
      </c>
      <c r="BM611">
        <v>111002</v>
      </c>
      <c r="BN611">
        <v>0</v>
      </c>
      <c r="BO611" t="s">
        <v>3</v>
      </c>
      <c r="BP611">
        <v>0</v>
      </c>
      <c r="BQ611">
        <v>3</v>
      </c>
      <c r="BR611">
        <v>0</v>
      </c>
      <c r="BS611">
        <v>1</v>
      </c>
      <c r="BT611">
        <v>1</v>
      </c>
      <c r="BU611">
        <v>1</v>
      </c>
      <c r="BV611">
        <v>1</v>
      </c>
      <c r="BW611">
        <v>1</v>
      </c>
      <c r="BX611">
        <v>1</v>
      </c>
      <c r="BY611" t="s">
        <v>3</v>
      </c>
      <c r="BZ611">
        <v>90</v>
      </c>
      <c r="CA611">
        <v>46</v>
      </c>
      <c r="CB611" t="s">
        <v>3</v>
      </c>
      <c r="CE611">
        <v>0</v>
      </c>
      <c r="CF611">
        <v>0</v>
      </c>
      <c r="CG611">
        <v>0</v>
      </c>
      <c r="CM611">
        <v>0</v>
      </c>
      <c r="CN611" t="s">
        <v>3</v>
      </c>
      <c r="CO611">
        <v>0</v>
      </c>
      <c r="CP611">
        <f>(P611+Q611+S611+R611)</f>
        <v>1261.0899999999999</v>
      </c>
      <c r="CQ611">
        <f>SUMIF(SmtRes!AQ935:'SmtRes'!AQ949,"=1",SmtRes!AA935:'SmtRes'!AA949)</f>
        <v>1352036.8099999998</v>
      </c>
      <c r="CR611">
        <f>SUMIF(SmtRes!AQ935:'SmtRes'!AQ949,"=1",SmtRes!AB935:'SmtRes'!AB949)</f>
        <v>0</v>
      </c>
      <c r="CS611">
        <f>SUMIF(SmtRes!AQ935:'SmtRes'!AQ949,"=1",SmtRes!AC935:'SmtRes'!AC949)</f>
        <v>0</v>
      </c>
      <c r="CT611">
        <f>SUMIF(SmtRes!AQ935:'SmtRes'!AQ949,"=1",SmtRes!AD935:'SmtRes'!AD949)</f>
        <v>612.17999999999995</v>
      </c>
      <c r="CU611">
        <f>AG611</f>
        <v>0</v>
      </c>
      <c r="CV611">
        <f>SUMIF(SmtRes!AQ935:'SmtRes'!AQ949,"=1",SmtRes!BU935:'SmtRes'!BU949)</f>
        <v>2.06</v>
      </c>
      <c r="CW611">
        <f>SUMIF(SmtRes!AQ935:'SmtRes'!AQ949,"=1",SmtRes!BV935:'SmtRes'!BV949)</f>
        <v>0</v>
      </c>
      <c r="CX611">
        <f>AJ611</f>
        <v>0</v>
      </c>
      <c r="CY611">
        <f>(((S611+R611)*AT611)/100)</f>
        <v>1134.981</v>
      </c>
      <c r="CZ611">
        <f>(((S611+R611)*AU611)/100)</f>
        <v>580.10140000000001</v>
      </c>
      <c r="DC611" t="s">
        <v>3</v>
      </c>
      <c r="DD611" t="s">
        <v>135</v>
      </c>
      <c r="DE611" t="s">
        <v>3</v>
      </c>
      <c r="DF611" t="s">
        <v>3</v>
      </c>
      <c r="DG611" t="s">
        <v>3</v>
      </c>
      <c r="DH611" t="s">
        <v>3</v>
      </c>
      <c r="DI611" t="s">
        <v>3</v>
      </c>
      <c r="DJ611" t="s">
        <v>3</v>
      </c>
      <c r="DK611" t="s">
        <v>3</v>
      </c>
      <c r="DL611" t="s">
        <v>3</v>
      </c>
      <c r="DM611" t="s">
        <v>3</v>
      </c>
      <c r="DN611">
        <v>0</v>
      </c>
      <c r="DO611">
        <v>0</v>
      </c>
      <c r="DP611">
        <v>1</v>
      </c>
      <c r="DQ611">
        <v>1</v>
      </c>
      <c r="DU611">
        <v>1013</v>
      </c>
      <c r="DV611" t="s">
        <v>32</v>
      </c>
      <c r="DW611" t="s">
        <v>32</v>
      </c>
      <c r="DX611">
        <v>1</v>
      </c>
      <c r="DZ611" t="s">
        <v>3</v>
      </c>
      <c r="EA611" t="s">
        <v>3</v>
      </c>
      <c r="EB611" t="s">
        <v>3</v>
      </c>
      <c r="EC611" t="s">
        <v>3</v>
      </c>
      <c r="EE611">
        <v>416979912</v>
      </c>
      <c r="EF611">
        <v>3</v>
      </c>
      <c r="EG611" t="s">
        <v>322</v>
      </c>
      <c r="EH611">
        <v>0</v>
      </c>
      <c r="EI611" t="s">
        <v>3</v>
      </c>
      <c r="EJ611">
        <v>2</v>
      </c>
      <c r="EK611">
        <v>111002</v>
      </c>
      <c r="EL611" t="s">
        <v>323</v>
      </c>
      <c r="EM611" t="s">
        <v>324</v>
      </c>
      <c r="EO611" t="s">
        <v>3</v>
      </c>
      <c r="EQ611">
        <v>1024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2.06</v>
      </c>
      <c r="EX611">
        <v>0</v>
      </c>
      <c r="EY611">
        <v>0</v>
      </c>
      <c r="FQ611">
        <v>0</v>
      </c>
      <c r="FR611">
        <v>0</v>
      </c>
      <c r="FS611">
        <v>0</v>
      </c>
      <c r="FX611">
        <v>90</v>
      </c>
      <c r="FY611">
        <v>46</v>
      </c>
      <c r="GA611" t="s">
        <v>3</v>
      </c>
      <c r="GD611">
        <v>1</v>
      </c>
      <c r="GF611">
        <v>-1947647304</v>
      </c>
      <c r="GG611">
        <v>2</v>
      </c>
      <c r="GH611">
        <v>1</v>
      </c>
      <c r="GI611">
        <v>-2</v>
      </c>
      <c r="GJ611">
        <v>0</v>
      </c>
      <c r="GK611">
        <v>0</v>
      </c>
      <c r="GL611">
        <f t="shared" si="368"/>
        <v>0</v>
      </c>
      <c r="GM611">
        <f t="shared" si="369"/>
        <v>2976.17</v>
      </c>
      <c r="GN611">
        <f t="shared" si="370"/>
        <v>0</v>
      </c>
      <c r="GO611">
        <f t="shared" si="371"/>
        <v>2976.17</v>
      </c>
      <c r="GP611">
        <f t="shared" si="372"/>
        <v>0</v>
      </c>
      <c r="GR611">
        <v>0</v>
      </c>
      <c r="GS611">
        <v>0</v>
      </c>
      <c r="GT611">
        <v>0</v>
      </c>
      <c r="GU611" t="s">
        <v>3</v>
      </c>
      <c r="GV611">
        <f t="shared" si="373"/>
        <v>0</v>
      </c>
      <c r="GW611">
        <v>1</v>
      </c>
      <c r="GX611">
        <f t="shared" si="374"/>
        <v>0</v>
      </c>
      <c r="HA611">
        <v>0</v>
      </c>
      <c r="HB611">
        <v>0</v>
      </c>
      <c r="HC611">
        <f>GV611*GW611</f>
        <v>0</v>
      </c>
      <c r="HE611" t="s">
        <v>3</v>
      </c>
      <c r="HF611" t="s">
        <v>3</v>
      </c>
      <c r="HM611" t="s">
        <v>3</v>
      </c>
      <c r="HN611" t="s">
        <v>326</v>
      </c>
      <c r="HO611" t="s">
        <v>327</v>
      </c>
      <c r="HP611" t="s">
        <v>323</v>
      </c>
      <c r="HQ611" t="s">
        <v>323</v>
      </c>
      <c r="HS611">
        <v>0</v>
      </c>
      <c r="IK611">
        <v>0</v>
      </c>
    </row>
    <row r="612" spans="1:245" x14ac:dyDescent="0.2">
      <c r="A612">
        <v>18</v>
      </c>
      <c r="B612">
        <v>1</v>
      </c>
      <c r="C612">
        <v>949</v>
      </c>
      <c r="E612" t="s">
        <v>3</v>
      </c>
      <c r="F612" t="s">
        <v>633</v>
      </c>
      <c r="G612" t="s">
        <v>634</v>
      </c>
      <c r="H612" t="s">
        <v>635</v>
      </c>
      <c r="I612">
        <f>J612</f>
        <v>2</v>
      </c>
      <c r="J612">
        <v>2</v>
      </c>
      <c r="K612">
        <v>2</v>
      </c>
      <c r="O612">
        <f>ROUND(P612,2)</f>
        <v>25.22</v>
      </c>
      <c r="P612">
        <f>ROUND(ROUND(ROUND(SUMIF(SmtRes!AQ935:'SmtRes'!AQ949,"=1",SmtRes!CU935:'SmtRes'!CU949),2),2)*I612/100,2)</f>
        <v>25.22</v>
      </c>
      <c r="Q612">
        <f>ROUND(CR612*I612,2)</f>
        <v>0</v>
      </c>
      <c r="R612">
        <f>ROUND(CS612*I612,2)</f>
        <v>0</v>
      </c>
      <c r="S612">
        <f>ROUND(CT612*I612,2)</f>
        <v>0</v>
      </c>
      <c r="T612">
        <f t="shared" si="361"/>
        <v>0</v>
      </c>
      <c r="U612">
        <f>ROUND(CV612*I612,7)</f>
        <v>0</v>
      </c>
      <c r="V612">
        <f>ROUND(CW612*I612,7)</f>
        <v>0</v>
      </c>
      <c r="W612">
        <f t="shared" si="362"/>
        <v>0</v>
      </c>
      <c r="X612">
        <f t="shared" si="363"/>
        <v>0</v>
      </c>
      <c r="Y612">
        <f t="shared" si="364"/>
        <v>0</v>
      </c>
      <c r="AA612">
        <v>-1</v>
      </c>
      <c r="AB612">
        <f t="shared" si="365"/>
        <v>0</v>
      </c>
      <c r="AC612">
        <f>ROUND((ES612),6)</f>
        <v>0</v>
      </c>
      <c r="AD612">
        <f>ROUND((((ET612)-(EU612))+AE612),6)</f>
        <v>0</v>
      </c>
      <c r="AE612">
        <f>ROUND((EU612),6)</f>
        <v>0</v>
      </c>
      <c r="AF612">
        <f>ROUND((EV612),6)</f>
        <v>0</v>
      </c>
      <c r="AG612">
        <f t="shared" si="366"/>
        <v>0</v>
      </c>
      <c r="AH612">
        <f>(EW612)</f>
        <v>0</v>
      </c>
      <c r="AI612">
        <f>(EX612)</f>
        <v>0</v>
      </c>
      <c r="AJ612">
        <f t="shared" si="367"/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90</v>
      </c>
      <c r="AU612">
        <v>46</v>
      </c>
      <c r="AV612">
        <v>1</v>
      </c>
      <c r="AW612">
        <v>1</v>
      </c>
      <c r="AZ612">
        <v>1</v>
      </c>
      <c r="BA612">
        <v>1</v>
      </c>
      <c r="BB612">
        <v>1</v>
      </c>
      <c r="BC612">
        <v>1</v>
      </c>
      <c r="BD612" t="s">
        <v>3</v>
      </c>
      <c r="BE612" t="s">
        <v>3</v>
      </c>
      <c r="BF612" t="s">
        <v>3</v>
      </c>
      <c r="BG612" t="s">
        <v>3</v>
      </c>
      <c r="BH612">
        <v>3</v>
      </c>
      <c r="BI612">
        <v>2</v>
      </c>
      <c r="BJ612" t="s">
        <v>3</v>
      </c>
      <c r="BM612">
        <v>111002</v>
      </c>
      <c r="BN612">
        <v>0</v>
      </c>
      <c r="BO612" t="s">
        <v>3</v>
      </c>
      <c r="BP612">
        <v>0</v>
      </c>
      <c r="BQ612">
        <v>3</v>
      </c>
      <c r="BR612">
        <v>0</v>
      </c>
      <c r="BS612">
        <v>1</v>
      </c>
      <c r="BT612">
        <v>1</v>
      </c>
      <c r="BU612">
        <v>1</v>
      </c>
      <c r="BV612">
        <v>1</v>
      </c>
      <c r="BW612">
        <v>1</v>
      </c>
      <c r="BX612">
        <v>1</v>
      </c>
      <c r="BY612" t="s">
        <v>3</v>
      </c>
      <c r="BZ612">
        <v>90</v>
      </c>
      <c r="CA612">
        <v>46</v>
      </c>
      <c r="CB612" t="s">
        <v>3</v>
      </c>
      <c r="CE612">
        <v>0</v>
      </c>
      <c r="CF612">
        <v>0</v>
      </c>
      <c r="CG612">
        <v>0</v>
      </c>
      <c r="CM612">
        <v>0</v>
      </c>
      <c r="CN612" t="s">
        <v>3</v>
      </c>
      <c r="CO612">
        <v>0</v>
      </c>
      <c r="CP612">
        <f>0</f>
        <v>0</v>
      </c>
      <c r="CQ612">
        <f>0</f>
        <v>0</v>
      </c>
      <c r="CR612">
        <f>0</f>
        <v>0</v>
      </c>
      <c r="CS612">
        <f>0</f>
        <v>0</v>
      </c>
      <c r="CT612">
        <f>0</f>
        <v>0</v>
      </c>
      <c r="CU612">
        <f>0</f>
        <v>0</v>
      </c>
      <c r="CV612">
        <f>0</f>
        <v>0</v>
      </c>
      <c r="CW612">
        <f>0</f>
        <v>0</v>
      </c>
      <c r="CX612">
        <f>0</f>
        <v>0</v>
      </c>
      <c r="CY612">
        <f>0</f>
        <v>0</v>
      </c>
      <c r="CZ612">
        <f>0</f>
        <v>0</v>
      </c>
      <c r="DC612" t="s">
        <v>3</v>
      </c>
      <c r="DD612" t="s">
        <v>3</v>
      </c>
      <c r="DE612" t="s">
        <v>3</v>
      </c>
      <c r="DF612" t="s">
        <v>3</v>
      </c>
      <c r="DG612" t="s">
        <v>3</v>
      </c>
      <c r="DH612" t="s">
        <v>3</v>
      </c>
      <c r="DI612" t="s">
        <v>3</v>
      </c>
      <c r="DJ612" t="s">
        <v>3</v>
      </c>
      <c r="DK612" t="s">
        <v>3</v>
      </c>
      <c r="DL612" t="s">
        <v>3</v>
      </c>
      <c r="DM612" t="s">
        <v>3</v>
      </c>
      <c r="DN612">
        <v>0</v>
      </c>
      <c r="DO612">
        <v>0</v>
      </c>
      <c r="DP612">
        <v>1</v>
      </c>
      <c r="DQ612">
        <v>1</v>
      </c>
      <c r="DU612">
        <v>1013</v>
      </c>
      <c r="DV612" t="s">
        <v>635</v>
      </c>
      <c r="DW612" t="s">
        <v>635</v>
      </c>
      <c r="DX612">
        <v>1</v>
      </c>
      <c r="DZ612" t="s">
        <v>3</v>
      </c>
      <c r="EA612" t="s">
        <v>3</v>
      </c>
      <c r="EB612" t="s">
        <v>3</v>
      </c>
      <c r="EC612" t="s">
        <v>3</v>
      </c>
      <c r="EE612">
        <v>416979912</v>
      </c>
      <c r="EF612">
        <v>3</v>
      </c>
      <c r="EG612" t="s">
        <v>322</v>
      </c>
      <c r="EH612">
        <v>0</v>
      </c>
      <c r="EI612" t="s">
        <v>3</v>
      </c>
      <c r="EJ612">
        <v>2</v>
      </c>
      <c r="EK612">
        <v>111002</v>
      </c>
      <c r="EL612" t="s">
        <v>323</v>
      </c>
      <c r="EM612" t="s">
        <v>324</v>
      </c>
      <c r="EO612" t="s">
        <v>3</v>
      </c>
      <c r="EQ612">
        <v>1024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FQ612">
        <v>0</v>
      </c>
      <c r="FR612">
        <v>0</v>
      </c>
      <c r="FS612">
        <v>0</v>
      </c>
      <c r="FX612">
        <v>90</v>
      </c>
      <c r="FY612">
        <v>46</v>
      </c>
      <c r="GA612" t="s">
        <v>3</v>
      </c>
      <c r="GD612">
        <v>1</v>
      </c>
      <c r="GF612">
        <v>274903907</v>
      </c>
      <c r="GG612">
        <v>2</v>
      </c>
      <c r="GH612">
        <v>1</v>
      </c>
      <c r="GI612">
        <v>-2</v>
      </c>
      <c r="GJ612">
        <v>0</v>
      </c>
      <c r="GK612">
        <v>0</v>
      </c>
      <c r="GL612">
        <f t="shared" si="368"/>
        <v>0</v>
      </c>
      <c r="GM612">
        <f t="shared" si="369"/>
        <v>25.22</v>
      </c>
      <c r="GN612">
        <f t="shared" si="370"/>
        <v>0</v>
      </c>
      <c r="GO612">
        <f t="shared" si="371"/>
        <v>25.22</v>
      </c>
      <c r="GP612">
        <f t="shared" si="372"/>
        <v>0</v>
      </c>
      <c r="GR612">
        <v>0</v>
      </c>
      <c r="GS612">
        <v>0</v>
      </c>
      <c r="GT612">
        <v>0</v>
      </c>
      <c r="GU612" t="s">
        <v>3</v>
      </c>
      <c r="GV612">
        <f t="shared" si="373"/>
        <v>0</v>
      </c>
      <c r="GW612">
        <v>1</v>
      </c>
      <c r="GX612">
        <f t="shared" si="374"/>
        <v>0</v>
      </c>
      <c r="HA612">
        <v>0</v>
      </c>
      <c r="HB612">
        <v>0</v>
      </c>
      <c r="HC612">
        <f>0</f>
        <v>0</v>
      </c>
      <c r="HE612" t="s">
        <v>3</v>
      </c>
      <c r="HF612" t="s">
        <v>3</v>
      </c>
      <c r="HM612" t="s">
        <v>3</v>
      </c>
      <c r="HN612" t="s">
        <v>326</v>
      </c>
      <c r="HO612" t="s">
        <v>327</v>
      </c>
      <c r="HP612" t="s">
        <v>323</v>
      </c>
      <c r="HQ612" t="s">
        <v>323</v>
      </c>
      <c r="HS612">
        <v>0</v>
      </c>
      <c r="IK612">
        <v>0</v>
      </c>
    </row>
    <row r="613" spans="1:245" x14ac:dyDescent="0.2">
      <c r="A613">
        <v>17</v>
      </c>
      <c r="B613">
        <v>1</v>
      </c>
      <c r="C613">
        <f>ROW(SmtRes!A959)</f>
        <v>959</v>
      </c>
      <c r="D613">
        <f>ROW(EtalonRes!A972)</f>
        <v>972</v>
      </c>
      <c r="E613" t="s">
        <v>3</v>
      </c>
      <c r="F613" t="s">
        <v>755</v>
      </c>
      <c r="G613" t="s">
        <v>756</v>
      </c>
      <c r="H613" t="s">
        <v>32</v>
      </c>
      <c r="I613">
        <v>1</v>
      </c>
      <c r="J613">
        <v>0</v>
      </c>
      <c r="K613">
        <v>1</v>
      </c>
      <c r="O613">
        <f>ROUND(CP613,2)</f>
        <v>33112.93</v>
      </c>
      <c r="P613">
        <f>SUMIF(SmtRes!AQ950:'SmtRes'!AQ959,"=1",SmtRes!DF950:'SmtRes'!DF959)</f>
        <v>608.13</v>
      </c>
      <c r="Q613">
        <f>SUMIF(SmtRes!AQ950:'SmtRes'!AQ959,"=1",SmtRes!DG950:'SmtRes'!DG959)</f>
        <v>3969.7</v>
      </c>
      <c r="R613">
        <f>SUMIF(SmtRes!AQ950:'SmtRes'!AQ959,"=1",SmtRes!DH950:'SmtRes'!DH959)</f>
        <v>1550.6</v>
      </c>
      <c r="S613">
        <f>SUMIF(SmtRes!AQ950:'SmtRes'!AQ959,"=1",SmtRes!DI950:'SmtRes'!DI959)</f>
        <v>26984.5</v>
      </c>
      <c r="T613">
        <f t="shared" si="361"/>
        <v>0</v>
      </c>
      <c r="U613">
        <f>SUMIF(SmtRes!AQ950:'SmtRes'!AQ959,"=1",SmtRes!CV950:'SmtRes'!CV959)</f>
        <v>50</v>
      </c>
      <c r="V613">
        <f>SUMIF(SmtRes!AQ950:'SmtRes'!AQ959,"=1",SmtRes!CW950:'SmtRes'!CW959)</f>
        <v>2.5</v>
      </c>
      <c r="W613">
        <f t="shared" si="362"/>
        <v>0</v>
      </c>
      <c r="X613">
        <f t="shared" si="363"/>
        <v>27108.35</v>
      </c>
      <c r="Y613">
        <f t="shared" si="364"/>
        <v>15123.6</v>
      </c>
      <c r="AA613">
        <v>-1</v>
      </c>
      <c r="AB613">
        <f t="shared" si="365"/>
        <v>31416.850792000001</v>
      </c>
      <c r="AC613">
        <f>ROUND((SUM(SmtRes!BQ950:'SmtRes'!BQ959)),6)</f>
        <v>462.65079200000002</v>
      </c>
      <c r="AD613">
        <f>ROUND((((SUM(SmtRes!BR950:'SmtRes'!BR959))-(SUM(SmtRes!BS950:'SmtRes'!BS959)))+AE613),6)</f>
        <v>3969.7</v>
      </c>
      <c r="AE613">
        <f>ROUND((SUM(SmtRes!BS950:'SmtRes'!BS959)),6)</f>
        <v>1550.6</v>
      </c>
      <c r="AF613">
        <f>ROUND((SUM(SmtRes!BT950:'SmtRes'!BT959)),6)</f>
        <v>26984.5</v>
      </c>
      <c r="AG613">
        <f t="shared" si="366"/>
        <v>0</v>
      </c>
      <c r="AH613">
        <f>(SUM(SmtRes!BU950:'SmtRes'!BU959))</f>
        <v>50</v>
      </c>
      <c r="AI613">
        <f>(SUM(SmtRes!BV950:'SmtRes'!BV959))</f>
        <v>2.5</v>
      </c>
      <c r="AJ613">
        <f t="shared" si="367"/>
        <v>0</v>
      </c>
      <c r="AK613">
        <v>32967.450792000003</v>
      </c>
      <c r="AL613">
        <v>462.65079200000002</v>
      </c>
      <c r="AM613">
        <v>3969.7000000000003</v>
      </c>
      <c r="AN613">
        <v>1550.6</v>
      </c>
      <c r="AO613">
        <v>26984.500000000004</v>
      </c>
      <c r="AP613">
        <v>0</v>
      </c>
      <c r="AQ613">
        <v>50</v>
      </c>
      <c r="AR613">
        <v>2.5</v>
      </c>
      <c r="AS613">
        <v>0</v>
      </c>
      <c r="AT613">
        <v>95</v>
      </c>
      <c r="AU613">
        <v>53</v>
      </c>
      <c r="AV613">
        <v>1</v>
      </c>
      <c r="AW613">
        <v>1</v>
      </c>
      <c r="AZ613">
        <v>1</v>
      </c>
      <c r="BA613">
        <v>1</v>
      </c>
      <c r="BB613">
        <v>1</v>
      </c>
      <c r="BC613">
        <v>1</v>
      </c>
      <c r="BD613" t="s">
        <v>3</v>
      </c>
      <c r="BE613" t="s">
        <v>3</v>
      </c>
      <c r="BF613" t="s">
        <v>3</v>
      </c>
      <c r="BG613" t="s">
        <v>3</v>
      </c>
      <c r="BH613">
        <v>0</v>
      </c>
      <c r="BI613">
        <v>2</v>
      </c>
      <c r="BJ613" t="s">
        <v>757</v>
      </c>
      <c r="BM613">
        <v>110004</v>
      </c>
      <c r="BN613">
        <v>0</v>
      </c>
      <c r="BO613" t="s">
        <v>3</v>
      </c>
      <c r="BP613">
        <v>0</v>
      </c>
      <c r="BQ613">
        <v>3</v>
      </c>
      <c r="BR613">
        <v>0</v>
      </c>
      <c r="BS613">
        <v>1</v>
      </c>
      <c r="BT613">
        <v>1</v>
      </c>
      <c r="BU613">
        <v>1</v>
      </c>
      <c r="BV613">
        <v>1</v>
      </c>
      <c r="BW613">
        <v>1</v>
      </c>
      <c r="BX613">
        <v>1</v>
      </c>
      <c r="BY613" t="s">
        <v>3</v>
      </c>
      <c r="BZ613">
        <v>95</v>
      </c>
      <c r="CA613">
        <v>53</v>
      </c>
      <c r="CB613" t="s">
        <v>3</v>
      </c>
      <c r="CE613">
        <v>0</v>
      </c>
      <c r="CF613">
        <v>0</v>
      </c>
      <c r="CG613">
        <v>0</v>
      </c>
      <c r="CM613">
        <v>0</v>
      </c>
      <c r="CN613" t="s">
        <v>3</v>
      </c>
      <c r="CO613">
        <v>0</v>
      </c>
      <c r="CP613">
        <f>(P613+Q613+S613+R613)</f>
        <v>33112.93</v>
      </c>
      <c r="CQ613">
        <f>SUMIF(SmtRes!AQ950:'SmtRes'!AQ959,"=1",SmtRes!AA950:'SmtRes'!AA959)</f>
        <v>5161.1899999999996</v>
      </c>
      <c r="CR613">
        <f>SUMIF(SmtRes!AQ950:'SmtRes'!AQ959,"=1",SmtRes!AB950:'SmtRes'!AB959)</f>
        <v>1587.88</v>
      </c>
      <c r="CS613">
        <f>SUMIF(SmtRes!AQ950:'SmtRes'!AQ959,"=1",SmtRes!AC950:'SmtRes'!AC959)</f>
        <v>620.24</v>
      </c>
      <c r="CT613">
        <f>SUMIF(SmtRes!AQ950:'SmtRes'!AQ959,"=1",SmtRes!AD950:'SmtRes'!AD959)</f>
        <v>539.69000000000005</v>
      </c>
      <c r="CU613">
        <f>AG613</f>
        <v>0</v>
      </c>
      <c r="CV613">
        <f>SUMIF(SmtRes!AQ950:'SmtRes'!AQ959,"=1",SmtRes!BU950:'SmtRes'!BU959)</f>
        <v>50</v>
      </c>
      <c r="CW613">
        <f>SUMIF(SmtRes!AQ950:'SmtRes'!AQ959,"=1",SmtRes!BV950:'SmtRes'!BV959)</f>
        <v>2.5</v>
      </c>
      <c r="CX613">
        <f>AJ613</f>
        <v>0</v>
      </c>
      <c r="CY613">
        <f>(((S613+R613)*AT613)/100)</f>
        <v>27108.345000000001</v>
      </c>
      <c r="CZ613">
        <f>(((S613+R613)*AU613)/100)</f>
        <v>15123.602999999997</v>
      </c>
      <c r="DC613" t="s">
        <v>3</v>
      </c>
      <c r="DD613" t="s">
        <v>3</v>
      </c>
      <c r="DE613" t="s">
        <v>3</v>
      </c>
      <c r="DF613" t="s">
        <v>3</v>
      </c>
      <c r="DG613" t="s">
        <v>3</v>
      </c>
      <c r="DH613" t="s">
        <v>3</v>
      </c>
      <c r="DI613" t="s">
        <v>3</v>
      </c>
      <c r="DJ613" t="s">
        <v>3</v>
      </c>
      <c r="DK613" t="s">
        <v>3</v>
      </c>
      <c r="DL613" t="s">
        <v>3</v>
      </c>
      <c r="DM613" t="s">
        <v>3</v>
      </c>
      <c r="DN613">
        <v>0</v>
      </c>
      <c r="DO613">
        <v>0</v>
      </c>
      <c r="DP613">
        <v>1</v>
      </c>
      <c r="DQ613">
        <v>1</v>
      </c>
      <c r="DU613">
        <v>1013</v>
      </c>
      <c r="DV613" t="s">
        <v>32</v>
      </c>
      <c r="DW613" t="s">
        <v>32</v>
      </c>
      <c r="DX613">
        <v>1</v>
      </c>
      <c r="DZ613" t="s">
        <v>3</v>
      </c>
      <c r="EA613" t="s">
        <v>3</v>
      </c>
      <c r="EB613" t="s">
        <v>3</v>
      </c>
      <c r="EC613" t="s">
        <v>3</v>
      </c>
      <c r="EE613">
        <v>416979909</v>
      </c>
      <c r="EF613">
        <v>3</v>
      </c>
      <c r="EG613" t="s">
        <v>322</v>
      </c>
      <c r="EH613">
        <v>0</v>
      </c>
      <c r="EI613" t="s">
        <v>3</v>
      </c>
      <c r="EJ613">
        <v>2</v>
      </c>
      <c r="EK613">
        <v>110004</v>
      </c>
      <c r="EL613" t="s">
        <v>674</v>
      </c>
      <c r="EM613" t="s">
        <v>655</v>
      </c>
      <c r="EO613" t="s">
        <v>3</v>
      </c>
      <c r="EQ613">
        <v>1024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50</v>
      </c>
      <c r="EX613">
        <v>2.5</v>
      </c>
      <c r="EY613">
        <v>0</v>
      </c>
      <c r="FQ613">
        <v>0</v>
      </c>
      <c r="FR613">
        <v>0</v>
      </c>
      <c r="FS613">
        <v>0</v>
      </c>
      <c r="FX613">
        <v>95</v>
      </c>
      <c r="FY613">
        <v>53</v>
      </c>
      <c r="GA613" t="s">
        <v>3</v>
      </c>
      <c r="GD613">
        <v>1</v>
      </c>
      <c r="GF613">
        <v>105104335</v>
      </c>
      <c r="GG613">
        <v>2</v>
      </c>
      <c r="GH613">
        <v>1</v>
      </c>
      <c r="GI613">
        <v>-2</v>
      </c>
      <c r="GJ613">
        <v>0</v>
      </c>
      <c r="GK613">
        <v>0</v>
      </c>
      <c r="GL613">
        <f t="shared" si="368"/>
        <v>0</v>
      </c>
      <c r="GM613">
        <f t="shared" si="369"/>
        <v>75344.88</v>
      </c>
      <c r="GN613">
        <f t="shared" si="370"/>
        <v>0</v>
      </c>
      <c r="GO613">
        <f t="shared" si="371"/>
        <v>75344.88</v>
      </c>
      <c r="GP613">
        <f t="shared" si="372"/>
        <v>0</v>
      </c>
      <c r="GR613">
        <v>0</v>
      </c>
      <c r="GS613">
        <v>0</v>
      </c>
      <c r="GT613">
        <v>0</v>
      </c>
      <c r="GU613" t="s">
        <v>3</v>
      </c>
      <c r="GV613">
        <f t="shared" si="373"/>
        <v>0</v>
      </c>
      <c r="GW613">
        <v>1</v>
      </c>
      <c r="GX613">
        <f t="shared" si="374"/>
        <v>0</v>
      </c>
      <c r="HA613">
        <v>0</v>
      </c>
      <c r="HB613">
        <v>0</v>
      </c>
      <c r="HC613">
        <f>GV613*GW613</f>
        <v>0</v>
      </c>
      <c r="HE613" t="s">
        <v>3</v>
      </c>
      <c r="HF613" t="s">
        <v>3</v>
      </c>
      <c r="HM613" t="s">
        <v>3</v>
      </c>
      <c r="HN613" t="s">
        <v>675</v>
      </c>
      <c r="HO613" t="s">
        <v>676</v>
      </c>
      <c r="HP613" t="s">
        <v>674</v>
      </c>
      <c r="HQ613" t="s">
        <v>674</v>
      </c>
      <c r="HS613">
        <v>0</v>
      </c>
      <c r="IK613">
        <v>0</v>
      </c>
    </row>
    <row r="614" spans="1:245" x14ac:dyDescent="0.2">
      <c r="A614">
        <v>18</v>
      </c>
      <c r="B614">
        <v>1</v>
      </c>
      <c r="C614">
        <v>958</v>
      </c>
      <c r="E614" t="s">
        <v>3</v>
      </c>
      <c r="F614" t="s">
        <v>633</v>
      </c>
      <c r="G614" t="s">
        <v>634</v>
      </c>
      <c r="H614" t="s">
        <v>635</v>
      </c>
      <c r="I614">
        <f>J614</f>
        <v>2</v>
      </c>
      <c r="J614">
        <v>2</v>
      </c>
      <c r="K614">
        <v>2</v>
      </c>
      <c r="O614">
        <f>ROUND(P614,2)</f>
        <v>539.69000000000005</v>
      </c>
      <c r="P614">
        <f>ROUND(ROUND(ROUND(SUMIF(SmtRes!AQ950:'SmtRes'!AQ959,"=1",SmtRes!CU950:'SmtRes'!CU959),2),2)*I614/100,2)</f>
        <v>539.69000000000005</v>
      </c>
      <c r="Q614">
        <f>ROUND(CR614*I614,2)</f>
        <v>0</v>
      </c>
      <c r="R614">
        <f>ROUND(CS614*I614,2)</f>
        <v>0</v>
      </c>
      <c r="S614">
        <f>ROUND(CT614*I614,2)</f>
        <v>0</v>
      </c>
      <c r="T614">
        <f t="shared" si="361"/>
        <v>0</v>
      </c>
      <c r="U614">
        <f>ROUND(CV614*I614,7)</f>
        <v>0</v>
      </c>
      <c r="V614">
        <f>ROUND(CW614*I614,7)</f>
        <v>0</v>
      </c>
      <c r="W614">
        <f t="shared" si="362"/>
        <v>0</v>
      </c>
      <c r="X614">
        <f t="shared" si="363"/>
        <v>0</v>
      </c>
      <c r="Y614">
        <f t="shared" si="364"/>
        <v>0</v>
      </c>
      <c r="AA614">
        <v>-1</v>
      </c>
      <c r="AB614">
        <f t="shared" si="365"/>
        <v>0</v>
      </c>
      <c r="AC614">
        <f>ROUND((ES614),6)</f>
        <v>0</v>
      </c>
      <c r="AD614">
        <f>ROUND((((ET614)-(EU614))+AE614),6)</f>
        <v>0</v>
      </c>
      <c r="AE614">
        <f>ROUND((EU614),6)</f>
        <v>0</v>
      </c>
      <c r="AF614">
        <f>ROUND((EV614),6)</f>
        <v>0</v>
      </c>
      <c r="AG614">
        <f t="shared" si="366"/>
        <v>0</v>
      </c>
      <c r="AH614">
        <f>(EW614)</f>
        <v>0</v>
      </c>
      <c r="AI614">
        <f>(EX614)</f>
        <v>0</v>
      </c>
      <c r="AJ614">
        <f t="shared" si="367"/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95</v>
      </c>
      <c r="AU614">
        <v>53</v>
      </c>
      <c r="AV614">
        <v>1</v>
      </c>
      <c r="AW614">
        <v>1</v>
      </c>
      <c r="AZ614">
        <v>1</v>
      </c>
      <c r="BA614">
        <v>1</v>
      </c>
      <c r="BB614">
        <v>1</v>
      </c>
      <c r="BC614">
        <v>1</v>
      </c>
      <c r="BD614" t="s">
        <v>3</v>
      </c>
      <c r="BE614" t="s">
        <v>3</v>
      </c>
      <c r="BF614" t="s">
        <v>3</v>
      </c>
      <c r="BG614" t="s">
        <v>3</v>
      </c>
      <c r="BH614">
        <v>3</v>
      </c>
      <c r="BI614">
        <v>2</v>
      </c>
      <c r="BJ614" t="s">
        <v>3</v>
      </c>
      <c r="BM614">
        <v>110004</v>
      </c>
      <c r="BN614">
        <v>0</v>
      </c>
      <c r="BO614" t="s">
        <v>3</v>
      </c>
      <c r="BP614">
        <v>0</v>
      </c>
      <c r="BQ614">
        <v>3</v>
      </c>
      <c r="BR614">
        <v>0</v>
      </c>
      <c r="BS614">
        <v>1</v>
      </c>
      <c r="BT614">
        <v>1</v>
      </c>
      <c r="BU614">
        <v>1</v>
      </c>
      <c r="BV614">
        <v>1</v>
      </c>
      <c r="BW614">
        <v>1</v>
      </c>
      <c r="BX614">
        <v>1</v>
      </c>
      <c r="BY614" t="s">
        <v>3</v>
      </c>
      <c r="BZ614">
        <v>95</v>
      </c>
      <c r="CA614">
        <v>53</v>
      </c>
      <c r="CB614" t="s">
        <v>3</v>
      </c>
      <c r="CE614">
        <v>0</v>
      </c>
      <c r="CF614">
        <v>0</v>
      </c>
      <c r="CG614">
        <v>0</v>
      </c>
      <c r="CM614">
        <v>0</v>
      </c>
      <c r="CN614" t="s">
        <v>3</v>
      </c>
      <c r="CO614">
        <v>0</v>
      </c>
      <c r="CP614">
        <f>0</f>
        <v>0</v>
      </c>
      <c r="CQ614">
        <f>0</f>
        <v>0</v>
      </c>
      <c r="CR614">
        <f>0</f>
        <v>0</v>
      </c>
      <c r="CS614">
        <f>0</f>
        <v>0</v>
      </c>
      <c r="CT614">
        <f>0</f>
        <v>0</v>
      </c>
      <c r="CU614">
        <f>0</f>
        <v>0</v>
      </c>
      <c r="CV614">
        <f>0</f>
        <v>0</v>
      </c>
      <c r="CW614">
        <f>0</f>
        <v>0</v>
      </c>
      <c r="CX614">
        <f>0</f>
        <v>0</v>
      </c>
      <c r="CY614">
        <f>0</f>
        <v>0</v>
      </c>
      <c r="CZ614">
        <f>0</f>
        <v>0</v>
      </c>
      <c r="DC614" t="s">
        <v>3</v>
      </c>
      <c r="DD614" t="s">
        <v>3</v>
      </c>
      <c r="DE614" t="s">
        <v>3</v>
      </c>
      <c r="DF614" t="s">
        <v>3</v>
      </c>
      <c r="DG614" t="s">
        <v>3</v>
      </c>
      <c r="DH614" t="s">
        <v>3</v>
      </c>
      <c r="DI614" t="s">
        <v>3</v>
      </c>
      <c r="DJ614" t="s">
        <v>3</v>
      </c>
      <c r="DK614" t="s">
        <v>3</v>
      </c>
      <c r="DL614" t="s">
        <v>3</v>
      </c>
      <c r="DM614" t="s">
        <v>3</v>
      </c>
      <c r="DN614">
        <v>0</v>
      </c>
      <c r="DO614">
        <v>0</v>
      </c>
      <c r="DP614">
        <v>1</v>
      </c>
      <c r="DQ614">
        <v>1</v>
      </c>
      <c r="DU614">
        <v>1013</v>
      </c>
      <c r="DV614" t="s">
        <v>635</v>
      </c>
      <c r="DW614" t="s">
        <v>635</v>
      </c>
      <c r="DX614">
        <v>1</v>
      </c>
      <c r="DZ614" t="s">
        <v>3</v>
      </c>
      <c r="EA614" t="s">
        <v>3</v>
      </c>
      <c r="EB614" t="s">
        <v>3</v>
      </c>
      <c r="EC614" t="s">
        <v>3</v>
      </c>
      <c r="EE614">
        <v>416979909</v>
      </c>
      <c r="EF614">
        <v>3</v>
      </c>
      <c r="EG614" t="s">
        <v>322</v>
      </c>
      <c r="EH614">
        <v>0</v>
      </c>
      <c r="EI614" t="s">
        <v>3</v>
      </c>
      <c r="EJ614">
        <v>2</v>
      </c>
      <c r="EK614">
        <v>110004</v>
      </c>
      <c r="EL614" t="s">
        <v>674</v>
      </c>
      <c r="EM614" t="s">
        <v>655</v>
      </c>
      <c r="EO614" t="s">
        <v>3</v>
      </c>
      <c r="EQ614">
        <v>1024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FQ614">
        <v>0</v>
      </c>
      <c r="FR614">
        <v>0</v>
      </c>
      <c r="FS614">
        <v>0</v>
      </c>
      <c r="FX614">
        <v>95</v>
      </c>
      <c r="FY614">
        <v>53</v>
      </c>
      <c r="GA614" t="s">
        <v>3</v>
      </c>
      <c r="GD614">
        <v>1</v>
      </c>
      <c r="GF614">
        <v>274903907</v>
      </c>
      <c r="GG614">
        <v>2</v>
      </c>
      <c r="GH614">
        <v>1</v>
      </c>
      <c r="GI614">
        <v>-2</v>
      </c>
      <c r="GJ614">
        <v>0</v>
      </c>
      <c r="GK614">
        <v>0</v>
      </c>
      <c r="GL614">
        <f t="shared" si="368"/>
        <v>0</v>
      </c>
      <c r="GM614">
        <f t="shared" si="369"/>
        <v>539.69000000000005</v>
      </c>
      <c r="GN614">
        <f t="shared" si="370"/>
        <v>0</v>
      </c>
      <c r="GO614">
        <f t="shared" si="371"/>
        <v>539.69000000000005</v>
      </c>
      <c r="GP614">
        <f t="shared" si="372"/>
        <v>0</v>
      </c>
      <c r="GR614">
        <v>0</v>
      </c>
      <c r="GS614">
        <v>0</v>
      </c>
      <c r="GT614">
        <v>0</v>
      </c>
      <c r="GU614" t="s">
        <v>3</v>
      </c>
      <c r="GV614">
        <f t="shared" si="373"/>
        <v>0</v>
      </c>
      <c r="GW614">
        <v>1</v>
      </c>
      <c r="GX614">
        <f t="shared" si="374"/>
        <v>0</v>
      </c>
      <c r="HA614">
        <v>0</v>
      </c>
      <c r="HB614">
        <v>0</v>
      </c>
      <c r="HC614">
        <f>0</f>
        <v>0</v>
      </c>
      <c r="HE614" t="s">
        <v>3</v>
      </c>
      <c r="HF614" t="s">
        <v>3</v>
      </c>
      <c r="HM614" t="s">
        <v>3</v>
      </c>
      <c r="HN614" t="s">
        <v>675</v>
      </c>
      <c r="HO614" t="s">
        <v>676</v>
      </c>
      <c r="HP614" t="s">
        <v>674</v>
      </c>
      <c r="HQ614" t="s">
        <v>674</v>
      </c>
      <c r="HS614">
        <v>0</v>
      </c>
      <c r="IK614">
        <v>0</v>
      </c>
    </row>
    <row r="615" spans="1:245" x14ac:dyDescent="0.2">
      <c r="A615">
        <v>18</v>
      </c>
      <c r="B615">
        <v>1</v>
      </c>
      <c r="C615">
        <v>959</v>
      </c>
      <c r="E615" t="s">
        <v>3</v>
      </c>
      <c r="F615" t="s">
        <v>725</v>
      </c>
      <c r="G615" t="s">
        <v>726</v>
      </c>
      <c r="H615" t="s">
        <v>83</v>
      </c>
      <c r="I615">
        <f>I613*J615</f>
        <v>0.2</v>
      </c>
      <c r="J615">
        <v>0.2</v>
      </c>
      <c r="K615">
        <v>0.2</v>
      </c>
      <c r="O615">
        <f>ROUND(CP615,2)</f>
        <v>0</v>
      </c>
      <c r="P615">
        <f>ROUND(CQ615*I615,2)</f>
        <v>0</v>
      </c>
      <c r="Q615">
        <f>ROUND(CR615*I615,2)</f>
        <v>0</v>
      </c>
      <c r="R615">
        <f>ROUND(CS615*I615,2)</f>
        <v>0</v>
      </c>
      <c r="S615">
        <f>ROUND(CT615*I615,2)</f>
        <v>0</v>
      </c>
      <c r="T615">
        <f t="shared" si="361"/>
        <v>0</v>
      </c>
      <c r="U615">
        <f>ROUND(CV615*I615,7)</f>
        <v>0</v>
      </c>
      <c r="V615">
        <f>ROUND(CW615*I615,7)</f>
        <v>0</v>
      </c>
      <c r="W615">
        <f t="shared" si="362"/>
        <v>0</v>
      </c>
      <c r="X615">
        <f t="shared" si="363"/>
        <v>0</v>
      </c>
      <c r="Y615">
        <f t="shared" si="364"/>
        <v>0</v>
      </c>
      <c r="AA615">
        <v>-1</v>
      </c>
      <c r="AB615">
        <f t="shared" si="365"/>
        <v>0</v>
      </c>
      <c r="AC615">
        <f>ROUND((ES615),6)</f>
        <v>0</v>
      </c>
      <c r="AD615">
        <f>ROUND((((ET615)-(EU615))+AE615),6)</f>
        <v>0</v>
      </c>
      <c r="AE615">
        <f>ROUND((EU615),6)</f>
        <v>0</v>
      </c>
      <c r="AF615">
        <f>ROUND((EV615),6)</f>
        <v>0</v>
      </c>
      <c r="AG615">
        <f t="shared" si="366"/>
        <v>0</v>
      </c>
      <c r="AH615">
        <f>(EW615)</f>
        <v>0</v>
      </c>
      <c r="AI615">
        <f>(EX615)</f>
        <v>0</v>
      </c>
      <c r="AJ615">
        <f t="shared" si="367"/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95</v>
      </c>
      <c r="AU615">
        <v>53</v>
      </c>
      <c r="AV615">
        <v>1</v>
      </c>
      <c r="AW615">
        <v>1</v>
      </c>
      <c r="AZ615">
        <v>1</v>
      </c>
      <c r="BA615">
        <v>1</v>
      </c>
      <c r="BB615">
        <v>1</v>
      </c>
      <c r="BC615">
        <v>1</v>
      </c>
      <c r="BD615" t="s">
        <v>3</v>
      </c>
      <c r="BE615" t="s">
        <v>3</v>
      </c>
      <c r="BF615" t="s">
        <v>3</v>
      </c>
      <c r="BG615" t="s">
        <v>3</v>
      </c>
      <c r="BH615">
        <v>3</v>
      </c>
      <c r="BI615">
        <v>2</v>
      </c>
      <c r="BJ615" t="s">
        <v>3</v>
      </c>
      <c r="BM615">
        <v>110004</v>
      </c>
      <c r="BN615">
        <v>0</v>
      </c>
      <c r="BO615" t="s">
        <v>3</v>
      </c>
      <c r="BP615">
        <v>0</v>
      </c>
      <c r="BQ615">
        <v>3</v>
      </c>
      <c r="BR615">
        <v>0</v>
      </c>
      <c r="BS615">
        <v>1</v>
      </c>
      <c r="BT615">
        <v>1</v>
      </c>
      <c r="BU615">
        <v>1</v>
      </c>
      <c r="BV615">
        <v>1</v>
      </c>
      <c r="BW615">
        <v>1</v>
      </c>
      <c r="BX615">
        <v>1</v>
      </c>
      <c r="BY615" t="s">
        <v>3</v>
      </c>
      <c r="BZ615">
        <v>95</v>
      </c>
      <c r="CA615">
        <v>53</v>
      </c>
      <c r="CB615" t="s">
        <v>3</v>
      </c>
      <c r="CE615">
        <v>0</v>
      </c>
      <c r="CF615">
        <v>0</v>
      </c>
      <c r="CG615">
        <v>0</v>
      </c>
      <c r="CM615">
        <v>0</v>
      </c>
      <c r="CN615" t="s">
        <v>3</v>
      </c>
      <c r="CO615">
        <v>0</v>
      </c>
      <c r="CP615">
        <f>(P615+Q615+S615+R615)</f>
        <v>0</v>
      </c>
      <c r="CQ615">
        <f>ROUND(AL615*BC615,2)</f>
        <v>0</v>
      </c>
      <c r="CR615">
        <f>ROUND(AM615*BB615,2)</f>
        <v>0</v>
      </c>
      <c r="CS615">
        <f>ROUND(AN615*BS615,2)</f>
        <v>0</v>
      </c>
      <c r="CT615">
        <f>ROUND(AO615*BA615,2)</f>
        <v>0</v>
      </c>
      <c r="CU615">
        <f>AG615</f>
        <v>0</v>
      </c>
      <c r="CV615">
        <f>AH615</f>
        <v>0</v>
      </c>
      <c r="CW615">
        <f>AI615</f>
        <v>0</v>
      </c>
      <c r="CX615">
        <f>AJ615</f>
        <v>0</v>
      </c>
      <c r="CY615">
        <f>(((S615+R615)*AT615)/100)</f>
        <v>0</v>
      </c>
      <c r="CZ615">
        <f>(((S615+R615)*AU615)/100)</f>
        <v>0</v>
      </c>
      <c r="DC615" t="s">
        <v>3</v>
      </c>
      <c r="DD615" t="s">
        <v>3</v>
      </c>
      <c r="DE615" t="s">
        <v>3</v>
      </c>
      <c r="DF615" t="s">
        <v>3</v>
      </c>
      <c r="DG615" t="s">
        <v>3</v>
      </c>
      <c r="DH615" t="s">
        <v>3</v>
      </c>
      <c r="DI615" t="s">
        <v>3</v>
      </c>
      <c r="DJ615" t="s">
        <v>3</v>
      </c>
      <c r="DK615" t="s">
        <v>3</v>
      </c>
      <c r="DL615" t="s">
        <v>3</v>
      </c>
      <c r="DM615" t="s">
        <v>3</v>
      </c>
      <c r="DN615">
        <v>0</v>
      </c>
      <c r="DO615">
        <v>0</v>
      </c>
      <c r="DP615">
        <v>1</v>
      </c>
      <c r="DQ615">
        <v>1</v>
      </c>
      <c r="DU615">
        <v>1009</v>
      </c>
      <c r="DV615" t="s">
        <v>83</v>
      </c>
      <c r="DW615" t="s">
        <v>83</v>
      </c>
      <c r="DX615">
        <v>1000</v>
      </c>
      <c r="DZ615" t="s">
        <v>3</v>
      </c>
      <c r="EA615" t="s">
        <v>3</v>
      </c>
      <c r="EB615" t="s">
        <v>3</v>
      </c>
      <c r="EC615" t="s">
        <v>3</v>
      </c>
      <c r="EE615">
        <v>416979909</v>
      </c>
      <c r="EF615">
        <v>3</v>
      </c>
      <c r="EG615" t="s">
        <v>322</v>
      </c>
      <c r="EH615">
        <v>0</v>
      </c>
      <c r="EI615" t="s">
        <v>3</v>
      </c>
      <c r="EJ615">
        <v>2</v>
      </c>
      <c r="EK615">
        <v>110004</v>
      </c>
      <c r="EL615" t="s">
        <v>674</v>
      </c>
      <c r="EM615" t="s">
        <v>655</v>
      </c>
      <c r="EO615" t="s">
        <v>3</v>
      </c>
      <c r="EQ615">
        <v>1024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FQ615">
        <v>0</v>
      </c>
      <c r="FR615">
        <v>0</v>
      </c>
      <c r="FS615">
        <v>0</v>
      </c>
      <c r="FX615">
        <v>95</v>
      </c>
      <c r="FY615">
        <v>53</v>
      </c>
      <c r="GA615" t="s">
        <v>3</v>
      </c>
      <c r="GD615">
        <v>1</v>
      </c>
      <c r="GF615">
        <v>1392189009</v>
      </c>
      <c r="GG615">
        <v>2</v>
      </c>
      <c r="GH615">
        <v>1</v>
      </c>
      <c r="GI615">
        <v>-2</v>
      </c>
      <c r="GJ615">
        <v>0</v>
      </c>
      <c r="GK615">
        <v>0</v>
      </c>
      <c r="GL615">
        <f t="shared" si="368"/>
        <v>0</v>
      </c>
      <c r="GM615">
        <f t="shared" si="369"/>
        <v>0</v>
      </c>
      <c r="GN615">
        <f t="shared" si="370"/>
        <v>0</v>
      </c>
      <c r="GO615">
        <f t="shared" si="371"/>
        <v>0</v>
      </c>
      <c r="GP615">
        <f t="shared" si="372"/>
        <v>0</v>
      </c>
      <c r="GR615">
        <v>0</v>
      </c>
      <c r="GS615">
        <v>0</v>
      </c>
      <c r="GT615">
        <v>0</v>
      </c>
      <c r="GU615" t="s">
        <v>3</v>
      </c>
      <c r="GV615">
        <f t="shared" si="373"/>
        <v>0</v>
      </c>
      <c r="GW615">
        <v>1</v>
      </c>
      <c r="GX615">
        <f t="shared" si="374"/>
        <v>0</v>
      </c>
      <c r="HA615">
        <v>0</v>
      </c>
      <c r="HB615">
        <v>0</v>
      </c>
      <c r="HC615">
        <f>GV615*GW615</f>
        <v>0</v>
      </c>
      <c r="HE615" t="s">
        <v>3</v>
      </c>
      <c r="HF615" t="s">
        <v>3</v>
      </c>
      <c r="HM615" t="s">
        <v>3</v>
      </c>
      <c r="HN615" t="s">
        <v>675</v>
      </c>
      <c r="HO615" t="s">
        <v>676</v>
      </c>
      <c r="HP615" t="s">
        <v>674</v>
      </c>
      <c r="HQ615" t="s">
        <v>674</v>
      </c>
      <c r="HS615">
        <v>0</v>
      </c>
      <c r="IK615">
        <v>0</v>
      </c>
    </row>
    <row r="616" spans="1:245" x14ac:dyDescent="0.2">
      <c r="A616">
        <v>17</v>
      </c>
      <c r="B616">
        <v>1</v>
      </c>
      <c r="C616">
        <f>ROW(SmtRes!A969)</f>
        <v>969</v>
      </c>
      <c r="D616">
        <f>ROW(EtalonRes!A982)</f>
        <v>982</v>
      </c>
      <c r="E616" t="s">
        <v>3</v>
      </c>
      <c r="F616" t="s">
        <v>758</v>
      </c>
      <c r="G616" t="s">
        <v>759</v>
      </c>
      <c r="H616" t="s">
        <v>32</v>
      </c>
      <c r="I616">
        <v>1</v>
      </c>
      <c r="J616">
        <v>0</v>
      </c>
      <c r="K616">
        <v>1</v>
      </c>
      <c r="O616">
        <f>ROUND(CP616,2)</f>
        <v>36816.660000000003</v>
      </c>
      <c r="P616">
        <f>SUMIF(SmtRes!AQ960:'SmtRes'!AQ969,"=1",SmtRes!DF960:'SmtRes'!DF969)</f>
        <v>1061.3799999999999</v>
      </c>
      <c r="Q616">
        <f>SUMIF(SmtRes!AQ960:'SmtRes'!AQ969,"=1",SmtRes!DG960:'SmtRes'!DG969)</f>
        <v>4366.67</v>
      </c>
      <c r="R616">
        <f>SUMIF(SmtRes!AQ960:'SmtRes'!AQ969,"=1",SmtRes!DH960:'SmtRes'!DH969)</f>
        <v>1705.66</v>
      </c>
      <c r="S616">
        <f>SUMIF(SmtRes!AQ960:'SmtRes'!AQ969,"=1",SmtRes!DI960:'SmtRes'!DI969)</f>
        <v>29682.95</v>
      </c>
      <c r="T616">
        <f t="shared" si="361"/>
        <v>0</v>
      </c>
      <c r="U616">
        <f>SUMIF(SmtRes!AQ960:'SmtRes'!AQ969,"=1",SmtRes!CV960:'SmtRes'!CV969)</f>
        <v>55</v>
      </c>
      <c r="V616">
        <f>SUMIF(SmtRes!AQ960:'SmtRes'!AQ969,"=1",SmtRes!CW960:'SmtRes'!CW969)</f>
        <v>2.75</v>
      </c>
      <c r="W616">
        <f t="shared" si="362"/>
        <v>0</v>
      </c>
      <c r="X616">
        <f t="shared" si="363"/>
        <v>29819.18</v>
      </c>
      <c r="Y616">
        <f t="shared" si="364"/>
        <v>16635.96</v>
      </c>
      <c r="AA616">
        <v>-1</v>
      </c>
      <c r="AB616">
        <f t="shared" si="365"/>
        <v>34863.640639999998</v>
      </c>
      <c r="AC616">
        <f>ROUND((SUM(SmtRes!BQ960:'SmtRes'!BQ969)),6)</f>
        <v>814.02063999999996</v>
      </c>
      <c r="AD616">
        <f>ROUND((((SUM(SmtRes!BR960:'SmtRes'!BR969))-(SUM(SmtRes!BS960:'SmtRes'!BS969)))+AE616),6)</f>
        <v>4366.67</v>
      </c>
      <c r="AE616">
        <f>ROUND((SUM(SmtRes!BS960:'SmtRes'!BS969)),6)</f>
        <v>1705.66</v>
      </c>
      <c r="AF616">
        <f>ROUND((SUM(SmtRes!BT960:'SmtRes'!BT969)),6)</f>
        <v>29682.95</v>
      </c>
      <c r="AG616">
        <f t="shared" si="366"/>
        <v>0</v>
      </c>
      <c r="AH616">
        <f>(SUM(SmtRes!BU960:'SmtRes'!BU969))</f>
        <v>55</v>
      </c>
      <c r="AI616">
        <f>(SUM(SmtRes!BV960:'SmtRes'!BV969))</f>
        <v>2.75</v>
      </c>
      <c r="AJ616">
        <f t="shared" si="367"/>
        <v>0</v>
      </c>
      <c r="AK616">
        <v>36569.300640000009</v>
      </c>
      <c r="AL616">
        <v>814.02064000000007</v>
      </c>
      <c r="AM616">
        <v>4366.67</v>
      </c>
      <c r="AN616">
        <v>1705.66</v>
      </c>
      <c r="AO616">
        <v>29682.950000000004</v>
      </c>
      <c r="AP616">
        <v>0</v>
      </c>
      <c r="AQ616">
        <v>55</v>
      </c>
      <c r="AR616">
        <v>2.75</v>
      </c>
      <c r="AS616">
        <v>0</v>
      </c>
      <c r="AT616">
        <v>95</v>
      </c>
      <c r="AU616">
        <v>53</v>
      </c>
      <c r="AV616">
        <v>1</v>
      </c>
      <c r="AW616">
        <v>1</v>
      </c>
      <c r="AZ616">
        <v>1</v>
      </c>
      <c r="BA616">
        <v>1</v>
      </c>
      <c r="BB616">
        <v>1</v>
      </c>
      <c r="BC616">
        <v>1</v>
      </c>
      <c r="BD616" t="s">
        <v>3</v>
      </c>
      <c r="BE616" t="s">
        <v>3</v>
      </c>
      <c r="BF616" t="s">
        <v>3</v>
      </c>
      <c r="BG616" t="s">
        <v>3</v>
      </c>
      <c r="BH616">
        <v>0</v>
      </c>
      <c r="BI616">
        <v>2</v>
      </c>
      <c r="BJ616" t="s">
        <v>760</v>
      </c>
      <c r="BM616">
        <v>110004</v>
      </c>
      <c r="BN616">
        <v>0</v>
      </c>
      <c r="BO616" t="s">
        <v>3</v>
      </c>
      <c r="BP616">
        <v>0</v>
      </c>
      <c r="BQ616">
        <v>3</v>
      </c>
      <c r="BR616">
        <v>0</v>
      </c>
      <c r="BS616">
        <v>1</v>
      </c>
      <c r="BT616">
        <v>1</v>
      </c>
      <c r="BU616">
        <v>1</v>
      </c>
      <c r="BV616">
        <v>1</v>
      </c>
      <c r="BW616">
        <v>1</v>
      </c>
      <c r="BX616">
        <v>1</v>
      </c>
      <c r="BY616" t="s">
        <v>3</v>
      </c>
      <c r="BZ616">
        <v>95</v>
      </c>
      <c r="CA616">
        <v>53</v>
      </c>
      <c r="CB616" t="s">
        <v>3</v>
      </c>
      <c r="CE616">
        <v>0</v>
      </c>
      <c r="CF616">
        <v>0</v>
      </c>
      <c r="CG616">
        <v>0</v>
      </c>
      <c r="CM616">
        <v>0</v>
      </c>
      <c r="CN616" t="s">
        <v>3</v>
      </c>
      <c r="CO616">
        <v>0</v>
      </c>
      <c r="CP616">
        <f>(P616+Q616+S616+R616)</f>
        <v>36816.660000000003</v>
      </c>
      <c r="CQ616">
        <f>SUMIF(SmtRes!AQ960:'SmtRes'!AQ969,"=1",SmtRes!AA960:'SmtRes'!AA969)</f>
        <v>5161.1899999999996</v>
      </c>
      <c r="CR616">
        <f>SUMIF(SmtRes!AQ960:'SmtRes'!AQ969,"=1",SmtRes!AB960:'SmtRes'!AB969)</f>
        <v>1587.88</v>
      </c>
      <c r="CS616">
        <f>SUMIF(SmtRes!AQ960:'SmtRes'!AQ969,"=1",SmtRes!AC960:'SmtRes'!AC969)</f>
        <v>620.24</v>
      </c>
      <c r="CT616">
        <f>SUMIF(SmtRes!AQ960:'SmtRes'!AQ969,"=1",SmtRes!AD960:'SmtRes'!AD969)</f>
        <v>539.69000000000005</v>
      </c>
      <c r="CU616">
        <f>AG616</f>
        <v>0</v>
      </c>
      <c r="CV616">
        <f>SUMIF(SmtRes!AQ960:'SmtRes'!AQ969,"=1",SmtRes!BU960:'SmtRes'!BU969)</f>
        <v>55</v>
      </c>
      <c r="CW616">
        <f>SUMIF(SmtRes!AQ960:'SmtRes'!AQ969,"=1",SmtRes!BV960:'SmtRes'!BV969)</f>
        <v>2.75</v>
      </c>
      <c r="CX616">
        <f>AJ616</f>
        <v>0</v>
      </c>
      <c r="CY616">
        <f>(((S616+R616)*AT616)/100)</f>
        <v>29819.179500000002</v>
      </c>
      <c r="CZ616">
        <f>(((S616+R616)*AU616)/100)</f>
        <v>16635.963299999999</v>
      </c>
      <c r="DC616" t="s">
        <v>3</v>
      </c>
      <c r="DD616" t="s">
        <v>3</v>
      </c>
      <c r="DE616" t="s">
        <v>3</v>
      </c>
      <c r="DF616" t="s">
        <v>3</v>
      </c>
      <c r="DG616" t="s">
        <v>3</v>
      </c>
      <c r="DH616" t="s">
        <v>3</v>
      </c>
      <c r="DI616" t="s">
        <v>3</v>
      </c>
      <c r="DJ616" t="s">
        <v>3</v>
      </c>
      <c r="DK616" t="s">
        <v>3</v>
      </c>
      <c r="DL616" t="s">
        <v>3</v>
      </c>
      <c r="DM616" t="s">
        <v>3</v>
      </c>
      <c r="DN616">
        <v>0</v>
      </c>
      <c r="DO616">
        <v>0</v>
      </c>
      <c r="DP616">
        <v>1</v>
      </c>
      <c r="DQ616">
        <v>1</v>
      </c>
      <c r="DU616">
        <v>1013</v>
      </c>
      <c r="DV616" t="s">
        <v>32</v>
      </c>
      <c r="DW616" t="s">
        <v>32</v>
      </c>
      <c r="DX616">
        <v>1</v>
      </c>
      <c r="DZ616" t="s">
        <v>3</v>
      </c>
      <c r="EA616" t="s">
        <v>3</v>
      </c>
      <c r="EB616" t="s">
        <v>3</v>
      </c>
      <c r="EC616" t="s">
        <v>3</v>
      </c>
      <c r="EE616">
        <v>416979909</v>
      </c>
      <c r="EF616">
        <v>3</v>
      </c>
      <c r="EG616" t="s">
        <v>322</v>
      </c>
      <c r="EH616">
        <v>0</v>
      </c>
      <c r="EI616" t="s">
        <v>3</v>
      </c>
      <c r="EJ616">
        <v>2</v>
      </c>
      <c r="EK616">
        <v>110004</v>
      </c>
      <c r="EL616" t="s">
        <v>674</v>
      </c>
      <c r="EM616" t="s">
        <v>655</v>
      </c>
      <c r="EO616" t="s">
        <v>3</v>
      </c>
      <c r="EQ616">
        <v>1024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55</v>
      </c>
      <c r="EX616">
        <v>2.75</v>
      </c>
      <c r="EY616">
        <v>0</v>
      </c>
      <c r="FQ616">
        <v>0</v>
      </c>
      <c r="FR616">
        <v>0</v>
      </c>
      <c r="FS616">
        <v>0</v>
      </c>
      <c r="FX616">
        <v>95</v>
      </c>
      <c r="FY616">
        <v>53</v>
      </c>
      <c r="GA616" t="s">
        <v>3</v>
      </c>
      <c r="GD616">
        <v>1</v>
      </c>
      <c r="GF616">
        <v>-559451828</v>
      </c>
      <c r="GG616">
        <v>2</v>
      </c>
      <c r="GH616">
        <v>1</v>
      </c>
      <c r="GI616">
        <v>-2</v>
      </c>
      <c r="GJ616">
        <v>0</v>
      </c>
      <c r="GK616">
        <v>0</v>
      </c>
      <c r="GL616">
        <f t="shared" si="368"/>
        <v>0</v>
      </c>
      <c r="GM616">
        <f t="shared" si="369"/>
        <v>83271.8</v>
      </c>
      <c r="GN616">
        <f t="shared" si="370"/>
        <v>0</v>
      </c>
      <c r="GO616">
        <f t="shared" si="371"/>
        <v>83271.8</v>
      </c>
      <c r="GP616">
        <f t="shared" si="372"/>
        <v>0</v>
      </c>
      <c r="GR616">
        <v>0</v>
      </c>
      <c r="GS616">
        <v>0</v>
      </c>
      <c r="GT616">
        <v>0</v>
      </c>
      <c r="GU616" t="s">
        <v>3</v>
      </c>
      <c r="GV616">
        <f t="shared" si="373"/>
        <v>0</v>
      </c>
      <c r="GW616">
        <v>1</v>
      </c>
      <c r="GX616">
        <f t="shared" si="374"/>
        <v>0</v>
      </c>
      <c r="HA616">
        <v>0</v>
      </c>
      <c r="HB616">
        <v>0</v>
      </c>
      <c r="HC616">
        <f>GV616*GW616</f>
        <v>0</v>
      </c>
      <c r="HE616" t="s">
        <v>3</v>
      </c>
      <c r="HF616" t="s">
        <v>3</v>
      </c>
      <c r="HM616" t="s">
        <v>3</v>
      </c>
      <c r="HN616" t="s">
        <v>675</v>
      </c>
      <c r="HO616" t="s">
        <v>676</v>
      </c>
      <c r="HP616" t="s">
        <v>674</v>
      </c>
      <c r="HQ616" t="s">
        <v>674</v>
      </c>
      <c r="HS616">
        <v>0</v>
      </c>
      <c r="IK616">
        <v>0</v>
      </c>
    </row>
    <row r="617" spans="1:245" x14ac:dyDescent="0.2">
      <c r="A617">
        <v>18</v>
      </c>
      <c r="B617">
        <v>1</v>
      </c>
      <c r="C617">
        <v>968</v>
      </c>
      <c r="E617" t="s">
        <v>3</v>
      </c>
      <c r="F617" t="s">
        <v>633</v>
      </c>
      <c r="G617" t="s">
        <v>634</v>
      </c>
      <c r="H617" t="s">
        <v>635</v>
      </c>
      <c r="I617">
        <f>J617</f>
        <v>2</v>
      </c>
      <c r="J617">
        <v>2</v>
      </c>
      <c r="K617">
        <v>2</v>
      </c>
      <c r="O617">
        <f>ROUND(P617,2)</f>
        <v>593.66</v>
      </c>
      <c r="P617">
        <f>ROUND(ROUND(ROUND(SUMIF(SmtRes!AQ960:'SmtRes'!AQ969,"=1",SmtRes!CU960:'SmtRes'!CU969),2),2)*I617/100,2)</f>
        <v>593.66</v>
      </c>
      <c r="Q617">
        <f>ROUND(CR617*I617,2)</f>
        <v>0</v>
      </c>
      <c r="R617">
        <f>ROUND(CS617*I617,2)</f>
        <v>0</v>
      </c>
      <c r="S617">
        <f>ROUND(CT617*I617,2)</f>
        <v>0</v>
      </c>
      <c r="T617">
        <f t="shared" si="361"/>
        <v>0</v>
      </c>
      <c r="U617">
        <f>ROUND(CV617*I617,7)</f>
        <v>0</v>
      </c>
      <c r="V617">
        <f>ROUND(CW617*I617,7)</f>
        <v>0</v>
      </c>
      <c r="W617">
        <f t="shared" si="362"/>
        <v>0</v>
      </c>
      <c r="X617">
        <f t="shared" si="363"/>
        <v>0</v>
      </c>
      <c r="Y617">
        <f t="shared" si="364"/>
        <v>0</v>
      </c>
      <c r="AA617">
        <v>-1</v>
      </c>
      <c r="AB617">
        <f t="shared" si="365"/>
        <v>0</v>
      </c>
      <c r="AC617">
        <f>ROUND((ES617),6)</f>
        <v>0</v>
      </c>
      <c r="AD617">
        <f>ROUND((((ET617)-(EU617))+AE617),6)</f>
        <v>0</v>
      </c>
      <c r="AE617">
        <f>ROUND((EU617),6)</f>
        <v>0</v>
      </c>
      <c r="AF617">
        <f>ROUND((EV617),6)</f>
        <v>0</v>
      </c>
      <c r="AG617">
        <f t="shared" si="366"/>
        <v>0</v>
      </c>
      <c r="AH617">
        <f>(EW617)</f>
        <v>0</v>
      </c>
      <c r="AI617">
        <f>(EX617)</f>
        <v>0</v>
      </c>
      <c r="AJ617">
        <f t="shared" si="367"/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95</v>
      </c>
      <c r="AU617">
        <v>53</v>
      </c>
      <c r="AV617">
        <v>1</v>
      </c>
      <c r="AW617">
        <v>1</v>
      </c>
      <c r="AZ617">
        <v>1</v>
      </c>
      <c r="BA617">
        <v>1</v>
      </c>
      <c r="BB617">
        <v>1</v>
      </c>
      <c r="BC617">
        <v>1</v>
      </c>
      <c r="BD617" t="s">
        <v>3</v>
      </c>
      <c r="BE617" t="s">
        <v>3</v>
      </c>
      <c r="BF617" t="s">
        <v>3</v>
      </c>
      <c r="BG617" t="s">
        <v>3</v>
      </c>
      <c r="BH617">
        <v>3</v>
      </c>
      <c r="BI617">
        <v>2</v>
      </c>
      <c r="BJ617" t="s">
        <v>3</v>
      </c>
      <c r="BM617">
        <v>110004</v>
      </c>
      <c r="BN617">
        <v>0</v>
      </c>
      <c r="BO617" t="s">
        <v>3</v>
      </c>
      <c r="BP617">
        <v>0</v>
      </c>
      <c r="BQ617">
        <v>3</v>
      </c>
      <c r="BR617">
        <v>0</v>
      </c>
      <c r="BS617">
        <v>1</v>
      </c>
      <c r="BT617">
        <v>1</v>
      </c>
      <c r="BU617">
        <v>1</v>
      </c>
      <c r="BV617">
        <v>1</v>
      </c>
      <c r="BW617">
        <v>1</v>
      </c>
      <c r="BX617">
        <v>1</v>
      </c>
      <c r="BY617" t="s">
        <v>3</v>
      </c>
      <c r="BZ617">
        <v>95</v>
      </c>
      <c r="CA617">
        <v>53</v>
      </c>
      <c r="CB617" t="s">
        <v>3</v>
      </c>
      <c r="CE617">
        <v>0</v>
      </c>
      <c r="CF617">
        <v>0</v>
      </c>
      <c r="CG617">
        <v>0</v>
      </c>
      <c r="CM617">
        <v>0</v>
      </c>
      <c r="CN617" t="s">
        <v>3</v>
      </c>
      <c r="CO617">
        <v>0</v>
      </c>
      <c r="CP617">
        <f>0</f>
        <v>0</v>
      </c>
      <c r="CQ617">
        <f>0</f>
        <v>0</v>
      </c>
      <c r="CR617">
        <f>0</f>
        <v>0</v>
      </c>
      <c r="CS617">
        <f>0</f>
        <v>0</v>
      </c>
      <c r="CT617">
        <f>0</f>
        <v>0</v>
      </c>
      <c r="CU617">
        <f>0</f>
        <v>0</v>
      </c>
      <c r="CV617">
        <f>0</f>
        <v>0</v>
      </c>
      <c r="CW617">
        <f>0</f>
        <v>0</v>
      </c>
      <c r="CX617">
        <f>0</f>
        <v>0</v>
      </c>
      <c r="CY617">
        <f>0</f>
        <v>0</v>
      </c>
      <c r="CZ617">
        <f>0</f>
        <v>0</v>
      </c>
      <c r="DC617" t="s">
        <v>3</v>
      </c>
      <c r="DD617" t="s">
        <v>3</v>
      </c>
      <c r="DE617" t="s">
        <v>3</v>
      </c>
      <c r="DF617" t="s">
        <v>3</v>
      </c>
      <c r="DG617" t="s">
        <v>3</v>
      </c>
      <c r="DH617" t="s">
        <v>3</v>
      </c>
      <c r="DI617" t="s">
        <v>3</v>
      </c>
      <c r="DJ617" t="s">
        <v>3</v>
      </c>
      <c r="DK617" t="s">
        <v>3</v>
      </c>
      <c r="DL617" t="s">
        <v>3</v>
      </c>
      <c r="DM617" t="s">
        <v>3</v>
      </c>
      <c r="DN617">
        <v>0</v>
      </c>
      <c r="DO617">
        <v>0</v>
      </c>
      <c r="DP617">
        <v>1</v>
      </c>
      <c r="DQ617">
        <v>1</v>
      </c>
      <c r="DU617">
        <v>1013</v>
      </c>
      <c r="DV617" t="s">
        <v>635</v>
      </c>
      <c r="DW617" t="s">
        <v>635</v>
      </c>
      <c r="DX617">
        <v>1</v>
      </c>
      <c r="DZ617" t="s">
        <v>3</v>
      </c>
      <c r="EA617" t="s">
        <v>3</v>
      </c>
      <c r="EB617" t="s">
        <v>3</v>
      </c>
      <c r="EC617" t="s">
        <v>3</v>
      </c>
      <c r="EE617">
        <v>416979909</v>
      </c>
      <c r="EF617">
        <v>3</v>
      </c>
      <c r="EG617" t="s">
        <v>322</v>
      </c>
      <c r="EH617">
        <v>0</v>
      </c>
      <c r="EI617" t="s">
        <v>3</v>
      </c>
      <c r="EJ617">
        <v>2</v>
      </c>
      <c r="EK617">
        <v>110004</v>
      </c>
      <c r="EL617" t="s">
        <v>674</v>
      </c>
      <c r="EM617" t="s">
        <v>655</v>
      </c>
      <c r="EO617" t="s">
        <v>3</v>
      </c>
      <c r="EQ617">
        <v>1024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FQ617">
        <v>0</v>
      </c>
      <c r="FR617">
        <v>0</v>
      </c>
      <c r="FS617">
        <v>0</v>
      </c>
      <c r="FX617">
        <v>95</v>
      </c>
      <c r="FY617">
        <v>53</v>
      </c>
      <c r="GA617" t="s">
        <v>3</v>
      </c>
      <c r="GD617">
        <v>1</v>
      </c>
      <c r="GF617">
        <v>274903907</v>
      </c>
      <c r="GG617">
        <v>2</v>
      </c>
      <c r="GH617">
        <v>1</v>
      </c>
      <c r="GI617">
        <v>-2</v>
      </c>
      <c r="GJ617">
        <v>0</v>
      </c>
      <c r="GK617">
        <v>0</v>
      </c>
      <c r="GL617">
        <f t="shared" si="368"/>
        <v>0</v>
      </c>
      <c r="GM617">
        <f t="shared" si="369"/>
        <v>593.66</v>
      </c>
      <c r="GN617">
        <f t="shared" si="370"/>
        <v>0</v>
      </c>
      <c r="GO617">
        <f t="shared" si="371"/>
        <v>593.66</v>
      </c>
      <c r="GP617">
        <f t="shared" si="372"/>
        <v>0</v>
      </c>
      <c r="GR617">
        <v>0</v>
      </c>
      <c r="GS617">
        <v>0</v>
      </c>
      <c r="GT617">
        <v>0</v>
      </c>
      <c r="GU617" t="s">
        <v>3</v>
      </c>
      <c r="GV617">
        <f t="shared" si="373"/>
        <v>0</v>
      </c>
      <c r="GW617">
        <v>1</v>
      </c>
      <c r="GX617">
        <f t="shared" si="374"/>
        <v>0</v>
      </c>
      <c r="HA617">
        <v>0</v>
      </c>
      <c r="HB617">
        <v>0</v>
      </c>
      <c r="HC617">
        <f>0</f>
        <v>0</v>
      </c>
      <c r="HE617" t="s">
        <v>3</v>
      </c>
      <c r="HF617" t="s">
        <v>3</v>
      </c>
      <c r="HM617" t="s">
        <v>3</v>
      </c>
      <c r="HN617" t="s">
        <v>675</v>
      </c>
      <c r="HO617" t="s">
        <v>676</v>
      </c>
      <c r="HP617" t="s">
        <v>674</v>
      </c>
      <c r="HQ617" t="s">
        <v>674</v>
      </c>
      <c r="HS617">
        <v>0</v>
      </c>
      <c r="IK617">
        <v>0</v>
      </c>
    </row>
    <row r="618" spans="1:245" x14ac:dyDescent="0.2">
      <c r="A618">
        <v>18</v>
      </c>
      <c r="B618">
        <v>1</v>
      </c>
      <c r="C618">
        <v>969</v>
      </c>
      <c r="E618" t="s">
        <v>3</v>
      </c>
      <c r="F618" t="s">
        <v>725</v>
      </c>
      <c r="G618" t="s">
        <v>726</v>
      </c>
      <c r="H618" t="s">
        <v>83</v>
      </c>
      <c r="I618">
        <f>I616*J618</f>
        <v>0.2</v>
      </c>
      <c r="J618">
        <v>0.2</v>
      </c>
      <c r="K618">
        <v>0.2</v>
      </c>
      <c r="O618">
        <f>ROUND(CP618,2)</f>
        <v>0</v>
      </c>
      <c r="P618">
        <f>ROUND(CQ618*I618,2)</f>
        <v>0</v>
      </c>
      <c r="Q618">
        <f>ROUND(CR618*I618,2)</f>
        <v>0</v>
      </c>
      <c r="R618">
        <f>ROUND(CS618*I618,2)</f>
        <v>0</v>
      </c>
      <c r="S618">
        <f>ROUND(CT618*I618,2)</f>
        <v>0</v>
      </c>
      <c r="T618">
        <f t="shared" si="361"/>
        <v>0</v>
      </c>
      <c r="U618">
        <f>ROUND(CV618*I618,7)</f>
        <v>0</v>
      </c>
      <c r="V618">
        <f>ROUND(CW618*I618,7)</f>
        <v>0</v>
      </c>
      <c r="W618">
        <f t="shared" si="362"/>
        <v>0</v>
      </c>
      <c r="X618">
        <f t="shared" si="363"/>
        <v>0</v>
      </c>
      <c r="Y618">
        <f t="shared" si="364"/>
        <v>0</v>
      </c>
      <c r="AA618">
        <v>-1</v>
      </c>
      <c r="AB618">
        <f t="shared" si="365"/>
        <v>0</v>
      </c>
      <c r="AC618">
        <f>ROUND((ES618),6)</f>
        <v>0</v>
      </c>
      <c r="AD618">
        <f>ROUND((((ET618)-(EU618))+AE618),6)</f>
        <v>0</v>
      </c>
      <c r="AE618">
        <f>ROUND((EU618),6)</f>
        <v>0</v>
      </c>
      <c r="AF618">
        <f>ROUND((EV618),6)</f>
        <v>0</v>
      </c>
      <c r="AG618">
        <f t="shared" si="366"/>
        <v>0</v>
      </c>
      <c r="AH618">
        <f>(EW618)</f>
        <v>0</v>
      </c>
      <c r="AI618">
        <f>(EX618)</f>
        <v>0</v>
      </c>
      <c r="AJ618">
        <f t="shared" si="367"/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95</v>
      </c>
      <c r="AU618">
        <v>53</v>
      </c>
      <c r="AV618">
        <v>1</v>
      </c>
      <c r="AW618">
        <v>1</v>
      </c>
      <c r="AZ618">
        <v>1</v>
      </c>
      <c r="BA618">
        <v>1</v>
      </c>
      <c r="BB618">
        <v>1</v>
      </c>
      <c r="BC618">
        <v>1</v>
      </c>
      <c r="BD618" t="s">
        <v>3</v>
      </c>
      <c r="BE618" t="s">
        <v>3</v>
      </c>
      <c r="BF618" t="s">
        <v>3</v>
      </c>
      <c r="BG618" t="s">
        <v>3</v>
      </c>
      <c r="BH618">
        <v>3</v>
      </c>
      <c r="BI618">
        <v>2</v>
      </c>
      <c r="BJ618" t="s">
        <v>3</v>
      </c>
      <c r="BM618">
        <v>110004</v>
      </c>
      <c r="BN618">
        <v>0</v>
      </c>
      <c r="BO618" t="s">
        <v>3</v>
      </c>
      <c r="BP618">
        <v>0</v>
      </c>
      <c r="BQ618">
        <v>3</v>
      </c>
      <c r="BR618">
        <v>0</v>
      </c>
      <c r="BS618">
        <v>1</v>
      </c>
      <c r="BT618">
        <v>1</v>
      </c>
      <c r="BU618">
        <v>1</v>
      </c>
      <c r="BV618">
        <v>1</v>
      </c>
      <c r="BW618">
        <v>1</v>
      </c>
      <c r="BX618">
        <v>1</v>
      </c>
      <c r="BY618" t="s">
        <v>3</v>
      </c>
      <c r="BZ618">
        <v>95</v>
      </c>
      <c r="CA618">
        <v>53</v>
      </c>
      <c r="CB618" t="s">
        <v>3</v>
      </c>
      <c r="CE618">
        <v>0</v>
      </c>
      <c r="CF618">
        <v>0</v>
      </c>
      <c r="CG618">
        <v>0</v>
      </c>
      <c r="CM618">
        <v>0</v>
      </c>
      <c r="CN618" t="s">
        <v>3</v>
      </c>
      <c r="CO618">
        <v>0</v>
      </c>
      <c r="CP618">
        <f>(P618+Q618+S618+R618)</f>
        <v>0</v>
      </c>
      <c r="CQ618">
        <f>ROUND(AL618*BC618,2)</f>
        <v>0</v>
      </c>
      <c r="CR618">
        <f>ROUND(AM618*BB618,2)</f>
        <v>0</v>
      </c>
      <c r="CS618">
        <f>ROUND(AN618*BS618,2)</f>
        <v>0</v>
      </c>
      <c r="CT618">
        <f>ROUND(AO618*BA618,2)</f>
        <v>0</v>
      </c>
      <c r="CU618">
        <f>AG618</f>
        <v>0</v>
      </c>
      <c r="CV618">
        <f>AH618</f>
        <v>0</v>
      </c>
      <c r="CW618">
        <f>AI618</f>
        <v>0</v>
      </c>
      <c r="CX618">
        <f>AJ618</f>
        <v>0</v>
      </c>
      <c r="CY618">
        <f>(((S618+R618)*AT618)/100)</f>
        <v>0</v>
      </c>
      <c r="CZ618">
        <f>(((S618+R618)*AU618)/100)</f>
        <v>0</v>
      </c>
      <c r="DC618" t="s">
        <v>3</v>
      </c>
      <c r="DD618" t="s">
        <v>3</v>
      </c>
      <c r="DE618" t="s">
        <v>3</v>
      </c>
      <c r="DF618" t="s">
        <v>3</v>
      </c>
      <c r="DG618" t="s">
        <v>3</v>
      </c>
      <c r="DH618" t="s">
        <v>3</v>
      </c>
      <c r="DI618" t="s">
        <v>3</v>
      </c>
      <c r="DJ618" t="s">
        <v>3</v>
      </c>
      <c r="DK618" t="s">
        <v>3</v>
      </c>
      <c r="DL618" t="s">
        <v>3</v>
      </c>
      <c r="DM618" t="s">
        <v>3</v>
      </c>
      <c r="DN618">
        <v>0</v>
      </c>
      <c r="DO618">
        <v>0</v>
      </c>
      <c r="DP618">
        <v>1</v>
      </c>
      <c r="DQ618">
        <v>1</v>
      </c>
      <c r="DU618">
        <v>1009</v>
      </c>
      <c r="DV618" t="s">
        <v>83</v>
      </c>
      <c r="DW618" t="s">
        <v>83</v>
      </c>
      <c r="DX618">
        <v>1000</v>
      </c>
      <c r="DZ618" t="s">
        <v>3</v>
      </c>
      <c r="EA618" t="s">
        <v>3</v>
      </c>
      <c r="EB618" t="s">
        <v>3</v>
      </c>
      <c r="EC618" t="s">
        <v>3</v>
      </c>
      <c r="EE618">
        <v>416979909</v>
      </c>
      <c r="EF618">
        <v>3</v>
      </c>
      <c r="EG618" t="s">
        <v>322</v>
      </c>
      <c r="EH618">
        <v>0</v>
      </c>
      <c r="EI618" t="s">
        <v>3</v>
      </c>
      <c r="EJ618">
        <v>2</v>
      </c>
      <c r="EK618">
        <v>110004</v>
      </c>
      <c r="EL618" t="s">
        <v>674</v>
      </c>
      <c r="EM618" t="s">
        <v>655</v>
      </c>
      <c r="EO618" t="s">
        <v>3</v>
      </c>
      <c r="EQ618">
        <v>1024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FQ618">
        <v>0</v>
      </c>
      <c r="FR618">
        <v>0</v>
      </c>
      <c r="FS618">
        <v>0</v>
      </c>
      <c r="FX618">
        <v>95</v>
      </c>
      <c r="FY618">
        <v>53</v>
      </c>
      <c r="GA618" t="s">
        <v>3</v>
      </c>
      <c r="GD618">
        <v>1</v>
      </c>
      <c r="GF618">
        <v>1392189009</v>
      </c>
      <c r="GG618">
        <v>2</v>
      </c>
      <c r="GH618">
        <v>1</v>
      </c>
      <c r="GI618">
        <v>-2</v>
      </c>
      <c r="GJ618">
        <v>0</v>
      </c>
      <c r="GK618">
        <v>0</v>
      </c>
      <c r="GL618">
        <f t="shared" si="368"/>
        <v>0</v>
      </c>
      <c r="GM618">
        <f t="shared" si="369"/>
        <v>0</v>
      </c>
      <c r="GN618">
        <f t="shared" si="370"/>
        <v>0</v>
      </c>
      <c r="GO618">
        <f t="shared" si="371"/>
        <v>0</v>
      </c>
      <c r="GP618">
        <f t="shared" si="372"/>
        <v>0</v>
      </c>
      <c r="GR618">
        <v>0</v>
      </c>
      <c r="GS618">
        <v>0</v>
      </c>
      <c r="GT618">
        <v>0</v>
      </c>
      <c r="GU618" t="s">
        <v>3</v>
      </c>
      <c r="GV618">
        <f t="shared" si="373"/>
        <v>0</v>
      </c>
      <c r="GW618">
        <v>1</v>
      </c>
      <c r="GX618">
        <f t="shared" si="374"/>
        <v>0</v>
      </c>
      <c r="HA618">
        <v>0</v>
      </c>
      <c r="HB618">
        <v>0</v>
      </c>
      <c r="HC618">
        <f>GV618*GW618</f>
        <v>0</v>
      </c>
      <c r="HE618" t="s">
        <v>3</v>
      </c>
      <c r="HF618" t="s">
        <v>3</v>
      </c>
      <c r="HM618" t="s">
        <v>3</v>
      </c>
      <c r="HN618" t="s">
        <v>675</v>
      </c>
      <c r="HO618" t="s">
        <v>676</v>
      </c>
      <c r="HP618" t="s">
        <v>674</v>
      </c>
      <c r="HQ618" t="s">
        <v>674</v>
      </c>
      <c r="HS618">
        <v>0</v>
      </c>
      <c r="IK618">
        <v>0</v>
      </c>
    </row>
    <row r="620" spans="1:245" x14ac:dyDescent="0.2">
      <c r="A620" s="2">
        <v>51</v>
      </c>
      <c r="B620" s="2">
        <f>B558</f>
        <v>1</v>
      </c>
      <c r="C620" s="2">
        <f>A558</f>
        <v>5</v>
      </c>
      <c r="D620" s="2">
        <f>ROW(A558)</f>
        <v>558</v>
      </c>
      <c r="E620" s="2"/>
      <c r="F620" s="2" t="str">
        <f>IF(F558&lt;&gt;"",F558,"")</f>
        <v>Новый подраздел</v>
      </c>
      <c r="G620" s="2" t="str">
        <f>IF(G558&lt;&gt;"",G558,"")</f>
        <v>2.2. СКУД</v>
      </c>
      <c r="H620" s="2">
        <v>0</v>
      </c>
      <c r="I620" s="2"/>
      <c r="J620" s="2"/>
      <c r="K620" s="2"/>
      <c r="L620" s="2"/>
      <c r="M620" s="2"/>
      <c r="N620" s="2"/>
      <c r="O620" s="2">
        <f t="shared" ref="O620:T620" si="375">ROUND(AB620,2)</f>
        <v>9287.98</v>
      </c>
      <c r="P620" s="2">
        <f t="shared" si="375"/>
        <v>0</v>
      </c>
      <c r="Q620" s="2">
        <f t="shared" si="375"/>
        <v>17.95</v>
      </c>
      <c r="R620" s="2">
        <f t="shared" si="375"/>
        <v>81.209999999999994</v>
      </c>
      <c r="S620" s="2">
        <f t="shared" si="375"/>
        <v>9188.82</v>
      </c>
      <c r="T620" s="2">
        <f t="shared" si="375"/>
        <v>0</v>
      </c>
      <c r="U620" s="2">
        <f>AH620</f>
        <v>17.107599999999998</v>
      </c>
      <c r="V620" s="2">
        <f>AI620</f>
        <v>0.16929999999999998</v>
      </c>
      <c r="W620" s="2">
        <f>ROUND(AJ620,2)</f>
        <v>0</v>
      </c>
      <c r="X620" s="2">
        <f>ROUND(AK620,2)</f>
        <v>8501.1200000000008</v>
      </c>
      <c r="Y620" s="2">
        <f>ROUND(AL620,2)</f>
        <v>5107.32</v>
      </c>
      <c r="Z620" s="2"/>
      <c r="AA620" s="2"/>
      <c r="AB620" s="2">
        <f>ROUND(SUMIF(AA562:AA618,"=449016111",O562:O618),2)</f>
        <v>9287.98</v>
      </c>
      <c r="AC620" s="2">
        <f>ROUND(SUMIF(AA562:AA618,"=449016111",P562:P618),2)</f>
        <v>0</v>
      </c>
      <c r="AD620" s="2">
        <f>ROUND(SUMIF(AA562:AA618,"=449016111",Q562:Q618),2)</f>
        <v>17.95</v>
      </c>
      <c r="AE620" s="2">
        <f>ROUND(SUMIF(AA562:AA618,"=449016111",R562:R618),2)</f>
        <v>81.209999999999994</v>
      </c>
      <c r="AF620" s="2">
        <f>ROUND(SUMIF(AA562:AA618,"=449016111",S562:S618),2)</f>
        <v>9188.82</v>
      </c>
      <c r="AG620" s="2">
        <f>ROUND(SUMIF(AA562:AA618,"=449016111",T562:T618),2)</f>
        <v>0</v>
      </c>
      <c r="AH620" s="2">
        <f>SUMIF(AA562:AA618,"=449016111",U562:U618)</f>
        <v>17.107599999999998</v>
      </c>
      <c r="AI620" s="2">
        <f>SUMIF(AA562:AA618,"=449016111",V562:V618)</f>
        <v>0.16929999999999998</v>
      </c>
      <c r="AJ620" s="2">
        <f>ROUND(SUMIF(AA562:AA618,"=449016111",W562:W618),2)</f>
        <v>0</v>
      </c>
      <c r="AK620" s="2">
        <f>ROUND(SUMIF(AA562:AA618,"=449016111",X562:X618),2)</f>
        <v>8501.1200000000008</v>
      </c>
      <c r="AL620" s="2">
        <f>ROUND(SUMIF(AA562:AA618,"=449016111",Y562:Y618),2)</f>
        <v>5107.32</v>
      </c>
      <c r="AM620" s="2"/>
      <c r="AN620" s="2"/>
      <c r="AO620" s="2">
        <f t="shared" ref="AO620:BD620" si="376">ROUND(BX620,2)</f>
        <v>0</v>
      </c>
      <c r="AP620" s="2">
        <f t="shared" si="376"/>
        <v>0</v>
      </c>
      <c r="AQ620" s="2">
        <f t="shared" si="376"/>
        <v>0</v>
      </c>
      <c r="AR620" s="2">
        <f t="shared" si="376"/>
        <v>22896.42</v>
      </c>
      <c r="AS620" s="2">
        <f t="shared" si="376"/>
        <v>13454.24</v>
      </c>
      <c r="AT620" s="2">
        <f t="shared" si="376"/>
        <v>9442.18</v>
      </c>
      <c r="AU620" s="2">
        <f t="shared" si="376"/>
        <v>0</v>
      </c>
      <c r="AV620" s="2">
        <f t="shared" si="376"/>
        <v>0</v>
      </c>
      <c r="AW620" s="2">
        <f t="shared" si="376"/>
        <v>0</v>
      </c>
      <c r="AX620" s="2">
        <f t="shared" si="376"/>
        <v>0</v>
      </c>
      <c r="AY620" s="2">
        <f t="shared" si="376"/>
        <v>0</v>
      </c>
      <c r="AZ620" s="2">
        <f t="shared" si="376"/>
        <v>0</v>
      </c>
      <c r="BA620" s="2">
        <f t="shared" si="376"/>
        <v>0</v>
      </c>
      <c r="BB620" s="2">
        <f t="shared" si="376"/>
        <v>0</v>
      </c>
      <c r="BC620" s="2">
        <f t="shared" si="376"/>
        <v>0</v>
      </c>
      <c r="BD620" s="2">
        <f t="shared" si="376"/>
        <v>0</v>
      </c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>
        <f>ROUND(SUMIF(AA562:AA618,"=449016111",FQ562:FQ618),2)</f>
        <v>0</v>
      </c>
      <c r="BY620" s="2">
        <f>ROUND(SUMIF(AA562:AA618,"=449016111",FR562:FR618),2)</f>
        <v>0</v>
      </c>
      <c r="BZ620" s="2">
        <f>ROUND(SUMIF(AA562:AA618,"=449016111",GL562:GL618),2)</f>
        <v>0</v>
      </c>
      <c r="CA620" s="2">
        <f>ROUND(SUMIF(AA562:AA618,"=449016111",GM562:GM618),2)</f>
        <v>22896.42</v>
      </c>
      <c r="CB620" s="2">
        <f>ROUND(SUMIF(AA562:AA618,"=449016111",GN562:GN618),2)</f>
        <v>13454.24</v>
      </c>
      <c r="CC620" s="2">
        <f>ROUND(SUMIF(AA562:AA618,"=449016111",GO562:GO618),2)</f>
        <v>9442.18</v>
      </c>
      <c r="CD620" s="2">
        <f>ROUND(SUMIF(AA562:AA618,"=449016111",GP562:GP618),2)</f>
        <v>0</v>
      </c>
      <c r="CE620" s="2">
        <f>AC620-BX620</f>
        <v>0</v>
      </c>
      <c r="CF620" s="2">
        <f>AC620-BY620</f>
        <v>0</v>
      </c>
      <c r="CG620" s="2">
        <f>BX620-BZ620</f>
        <v>0</v>
      </c>
      <c r="CH620" s="2">
        <f>AC620-BX620-BY620+BZ620</f>
        <v>0</v>
      </c>
      <c r="CI620" s="2">
        <f>BY620-BZ620</f>
        <v>0</v>
      </c>
      <c r="CJ620" s="2">
        <f>ROUND(SUMIF(AA562:AA618,"=449016111",GX562:GX618),2)</f>
        <v>0</v>
      </c>
      <c r="CK620" s="2">
        <f>ROUND(SUMIF(AA562:AA618,"=449016111",GY562:GY618),2)</f>
        <v>0</v>
      </c>
      <c r="CL620" s="2">
        <f>ROUND(SUMIF(AA562:AA618,"=449016111",GZ562:GZ618),2)</f>
        <v>0</v>
      </c>
      <c r="CM620" s="2">
        <f>ROUND(SUMIF(AA562:AA618,"=449016111",HD562:HD618),2)</f>
        <v>0</v>
      </c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>
        <v>0</v>
      </c>
    </row>
    <row r="622" spans="1:245" x14ac:dyDescent="0.2">
      <c r="A622" s="4">
        <v>50</v>
      </c>
      <c r="B622" s="4">
        <v>0</v>
      </c>
      <c r="C622" s="4">
        <v>0</v>
      </c>
      <c r="D622" s="4">
        <v>1</v>
      </c>
      <c r="E622" s="4">
        <v>201</v>
      </c>
      <c r="F622" s="4">
        <f>ROUND(Source!O620,O622)</f>
        <v>9287.98</v>
      </c>
      <c r="G622" s="4" t="s">
        <v>248</v>
      </c>
      <c r="H622" s="4" t="s">
        <v>249</v>
      </c>
      <c r="I622" s="4"/>
      <c r="J622" s="4"/>
      <c r="K622" s="4">
        <v>201</v>
      </c>
      <c r="L622" s="4">
        <v>1</v>
      </c>
      <c r="M622" s="4">
        <v>3</v>
      </c>
      <c r="N622" s="4" t="s">
        <v>3</v>
      </c>
      <c r="O622" s="4">
        <v>2</v>
      </c>
      <c r="P622" s="4"/>
      <c r="Q622" s="4"/>
      <c r="R622" s="4"/>
      <c r="S622" s="4"/>
      <c r="T622" s="4"/>
      <c r="U622" s="4"/>
      <c r="V622" s="4"/>
      <c r="W622" s="4">
        <v>9287.9799999999977</v>
      </c>
      <c r="X622" s="4">
        <v>1</v>
      </c>
      <c r="Y622" s="4">
        <v>9287.9799999999977</v>
      </c>
      <c r="Z622" s="4"/>
      <c r="AA622" s="4"/>
      <c r="AB622" s="4"/>
    </row>
    <row r="623" spans="1:245" x14ac:dyDescent="0.2">
      <c r="A623" s="4">
        <v>50</v>
      </c>
      <c r="B623" s="4">
        <v>0</v>
      </c>
      <c r="C623" s="4">
        <v>0</v>
      </c>
      <c r="D623" s="4">
        <v>1</v>
      </c>
      <c r="E623" s="4">
        <v>202</v>
      </c>
      <c r="F623" s="4">
        <f>ROUND(Source!P620,O623)</f>
        <v>0</v>
      </c>
      <c r="G623" s="4" t="s">
        <v>250</v>
      </c>
      <c r="H623" s="4" t="s">
        <v>251</v>
      </c>
      <c r="I623" s="4"/>
      <c r="J623" s="4"/>
      <c r="K623" s="4">
        <v>202</v>
      </c>
      <c r="L623" s="4">
        <v>2</v>
      </c>
      <c r="M623" s="4">
        <v>3</v>
      </c>
      <c r="N623" s="4" t="s">
        <v>3</v>
      </c>
      <c r="O623" s="4">
        <v>2</v>
      </c>
      <c r="P623" s="4"/>
      <c r="Q623" s="4"/>
      <c r="R623" s="4"/>
      <c r="S623" s="4"/>
      <c r="T623" s="4"/>
      <c r="U623" s="4"/>
      <c r="V623" s="4"/>
      <c r="W623" s="4">
        <v>0</v>
      </c>
      <c r="X623" s="4">
        <v>1</v>
      </c>
      <c r="Y623" s="4">
        <v>0</v>
      </c>
      <c r="Z623" s="4"/>
      <c r="AA623" s="4"/>
      <c r="AB623" s="4"/>
    </row>
    <row r="624" spans="1:245" x14ac:dyDescent="0.2">
      <c r="A624" s="4">
        <v>50</v>
      </c>
      <c r="B624" s="4">
        <v>0</v>
      </c>
      <c r="C624" s="4">
        <v>0</v>
      </c>
      <c r="D624" s="4">
        <v>1</v>
      </c>
      <c r="E624" s="4">
        <v>222</v>
      </c>
      <c r="F624" s="4">
        <f>ROUND(Source!AO620,O624)</f>
        <v>0</v>
      </c>
      <c r="G624" s="4" t="s">
        <v>252</v>
      </c>
      <c r="H624" s="4" t="s">
        <v>253</v>
      </c>
      <c r="I624" s="4"/>
      <c r="J624" s="4"/>
      <c r="K624" s="4">
        <v>222</v>
      </c>
      <c r="L624" s="4">
        <v>3</v>
      </c>
      <c r="M624" s="4">
        <v>3</v>
      </c>
      <c r="N624" s="4" t="s">
        <v>3</v>
      </c>
      <c r="O624" s="4">
        <v>2</v>
      </c>
      <c r="P624" s="4"/>
      <c r="Q624" s="4"/>
      <c r="R624" s="4"/>
      <c r="S624" s="4"/>
      <c r="T624" s="4"/>
      <c r="U624" s="4"/>
      <c r="V624" s="4"/>
      <c r="W624" s="4">
        <v>0</v>
      </c>
      <c r="X624" s="4">
        <v>1</v>
      </c>
      <c r="Y624" s="4">
        <v>0</v>
      </c>
      <c r="Z624" s="4"/>
      <c r="AA624" s="4"/>
      <c r="AB624" s="4"/>
    </row>
    <row r="625" spans="1:28" x14ac:dyDescent="0.2">
      <c r="A625" s="4">
        <v>50</v>
      </c>
      <c r="B625" s="4">
        <v>0</v>
      </c>
      <c r="C625" s="4">
        <v>0</v>
      </c>
      <c r="D625" s="4">
        <v>1</v>
      </c>
      <c r="E625" s="4">
        <v>225</v>
      </c>
      <c r="F625" s="4">
        <f>ROUND(Source!AV620,O625)</f>
        <v>0</v>
      </c>
      <c r="G625" s="4" t="s">
        <v>254</v>
      </c>
      <c r="H625" s="4" t="s">
        <v>255</v>
      </c>
      <c r="I625" s="4"/>
      <c r="J625" s="4"/>
      <c r="K625" s="4">
        <v>225</v>
      </c>
      <c r="L625" s="4">
        <v>4</v>
      </c>
      <c r="M625" s="4">
        <v>3</v>
      </c>
      <c r="N625" s="4" t="s">
        <v>3</v>
      </c>
      <c r="O625" s="4">
        <v>2</v>
      </c>
      <c r="P625" s="4"/>
      <c r="Q625" s="4"/>
      <c r="R625" s="4"/>
      <c r="S625" s="4"/>
      <c r="T625" s="4"/>
      <c r="U625" s="4"/>
      <c r="V625" s="4"/>
      <c r="W625" s="4">
        <v>0</v>
      </c>
      <c r="X625" s="4">
        <v>1</v>
      </c>
      <c r="Y625" s="4">
        <v>0</v>
      </c>
      <c r="Z625" s="4"/>
      <c r="AA625" s="4"/>
      <c r="AB625" s="4"/>
    </row>
    <row r="626" spans="1:28" x14ac:dyDescent="0.2">
      <c r="A626" s="4">
        <v>50</v>
      </c>
      <c r="B626" s="4">
        <v>0</v>
      </c>
      <c r="C626" s="4">
        <v>0</v>
      </c>
      <c r="D626" s="4">
        <v>1</v>
      </c>
      <c r="E626" s="4">
        <v>226</v>
      </c>
      <c r="F626" s="4">
        <f>ROUND(Source!AW620,O626)</f>
        <v>0</v>
      </c>
      <c r="G626" s="4" t="s">
        <v>256</v>
      </c>
      <c r="H626" s="4" t="s">
        <v>257</v>
      </c>
      <c r="I626" s="4"/>
      <c r="J626" s="4"/>
      <c r="K626" s="4">
        <v>226</v>
      </c>
      <c r="L626" s="4">
        <v>5</v>
      </c>
      <c r="M626" s="4">
        <v>3</v>
      </c>
      <c r="N626" s="4" t="s">
        <v>3</v>
      </c>
      <c r="O626" s="4">
        <v>2</v>
      </c>
      <c r="P626" s="4"/>
      <c r="Q626" s="4"/>
      <c r="R626" s="4"/>
      <c r="S626" s="4"/>
      <c r="T626" s="4"/>
      <c r="U626" s="4"/>
      <c r="V626" s="4"/>
      <c r="W626" s="4">
        <v>0</v>
      </c>
      <c r="X626" s="4">
        <v>1</v>
      </c>
      <c r="Y626" s="4">
        <v>0</v>
      </c>
      <c r="Z626" s="4"/>
      <c r="AA626" s="4"/>
      <c r="AB626" s="4"/>
    </row>
    <row r="627" spans="1:28" x14ac:dyDescent="0.2">
      <c r="A627" s="4">
        <v>50</v>
      </c>
      <c r="B627" s="4">
        <v>0</v>
      </c>
      <c r="C627" s="4">
        <v>0</v>
      </c>
      <c r="D627" s="4">
        <v>1</v>
      </c>
      <c r="E627" s="4">
        <v>227</v>
      </c>
      <c r="F627" s="4">
        <f>ROUND(Source!AX620,O627)</f>
        <v>0</v>
      </c>
      <c r="G627" s="4" t="s">
        <v>258</v>
      </c>
      <c r="H627" s="4" t="s">
        <v>259</v>
      </c>
      <c r="I627" s="4"/>
      <c r="J627" s="4"/>
      <c r="K627" s="4">
        <v>227</v>
      </c>
      <c r="L627" s="4">
        <v>6</v>
      </c>
      <c r="M627" s="4">
        <v>3</v>
      </c>
      <c r="N627" s="4" t="s">
        <v>3</v>
      </c>
      <c r="O627" s="4">
        <v>2</v>
      </c>
      <c r="P627" s="4"/>
      <c r="Q627" s="4"/>
      <c r="R627" s="4"/>
      <c r="S627" s="4"/>
      <c r="T627" s="4"/>
      <c r="U627" s="4"/>
      <c r="V627" s="4"/>
      <c r="W627" s="4">
        <v>0</v>
      </c>
      <c r="X627" s="4">
        <v>1</v>
      </c>
      <c r="Y627" s="4">
        <v>0</v>
      </c>
      <c r="Z627" s="4"/>
      <c r="AA627" s="4"/>
      <c r="AB627" s="4"/>
    </row>
    <row r="628" spans="1:28" x14ac:dyDescent="0.2">
      <c r="A628" s="4">
        <v>50</v>
      </c>
      <c r="B628" s="4">
        <v>0</v>
      </c>
      <c r="C628" s="4">
        <v>0</v>
      </c>
      <c r="D628" s="4">
        <v>1</v>
      </c>
      <c r="E628" s="4">
        <v>228</v>
      </c>
      <c r="F628" s="4">
        <f>ROUND(Source!AY620,O628)</f>
        <v>0</v>
      </c>
      <c r="G628" s="4" t="s">
        <v>260</v>
      </c>
      <c r="H628" s="4" t="s">
        <v>261</v>
      </c>
      <c r="I628" s="4"/>
      <c r="J628" s="4"/>
      <c r="K628" s="4">
        <v>228</v>
      </c>
      <c r="L628" s="4">
        <v>7</v>
      </c>
      <c r="M628" s="4">
        <v>3</v>
      </c>
      <c r="N628" s="4" t="s">
        <v>3</v>
      </c>
      <c r="O628" s="4">
        <v>2</v>
      </c>
      <c r="P628" s="4"/>
      <c r="Q628" s="4"/>
      <c r="R628" s="4"/>
      <c r="S628" s="4"/>
      <c r="T628" s="4"/>
      <c r="U628" s="4"/>
      <c r="V628" s="4"/>
      <c r="W628" s="4">
        <v>0</v>
      </c>
      <c r="X628" s="4">
        <v>1</v>
      </c>
      <c r="Y628" s="4">
        <v>0</v>
      </c>
      <c r="Z628" s="4"/>
      <c r="AA628" s="4"/>
      <c r="AB628" s="4"/>
    </row>
    <row r="629" spans="1:28" x14ac:dyDescent="0.2">
      <c r="A629" s="4">
        <v>50</v>
      </c>
      <c r="B629" s="4">
        <v>0</v>
      </c>
      <c r="C629" s="4">
        <v>0</v>
      </c>
      <c r="D629" s="4">
        <v>1</v>
      </c>
      <c r="E629" s="4">
        <v>216</v>
      </c>
      <c r="F629" s="4">
        <f>ROUND(Source!AP620,O629)</f>
        <v>0</v>
      </c>
      <c r="G629" s="4" t="s">
        <v>262</v>
      </c>
      <c r="H629" s="4" t="s">
        <v>263</v>
      </c>
      <c r="I629" s="4"/>
      <c r="J629" s="4"/>
      <c r="K629" s="4">
        <v>216</v>
      </c>
      <c r="L629" s="4">
        <v>8</v>
      </c>
      <c r="M629" s="4">
        <v>3</v>
      </c>
      <c r="N629" s="4" t="s">
        <v>3</v>
      </c>
      <c r="O629" s="4">
        <v>2</v>
      </c>
      <c r="P629" s="4"/>
      <c r="Q629" s="4"/>
      <c r="R629" s="4"/>
      <c r="S629" s="4"/>
      <c r="T629" s="4"/>
      <c r="U629" s="4"/>
      <c r="V629" s="4"/>
      <c r="W629" s="4">
        <v>0</v>
      </c>
      <c r="X629" s="4">
        <v>1</v>
      </c>
      <c r="Y629" s="4">
        <v>0</v>
      </c>
      <c r="Z629" s="4"/>
      <c r="AA629" s="4"/>
      <c r="AB629" s="4"/>
    </row>
    <row r="630" spans="1:28" x14ac:dyDescent="0.2">
      <c r="A630" s="4">
        <v>50</v>
      </c>
      <c r="B630" s="4">
        <v>0</v>
      </c>
      <c r="C630" s="4">
        <v>0</v>
      </c>
      <c r="D630" s="4">
        <v>1</v>
      </c>
      <c r="E630" s="4">
        <v>223</v>
      </c>
      <c r="F630" s="4">
        <f>ROUND(Source!AQ620,O630)</f>
        <v>0</v>
      </c>
      <c r="G630" s="4" t="s">
        <v>264</v>
      </c>
      <c r="H630" s="4" t="s">
        <v>265</v>
      </c>
      <c r="I630" s="4"/>
      <c r="J630" s="4"/>
      <c r="K630" s="4">
        <v>223</v>
      </c>
      <c r="L630" s="4">
        <v>9</v>
      </c>
      <c r="M630" s="4">
        <v>3</v>
      </c>
      <c r="N630" s="4" t="s">
        <v>3</v>
      </c>
      <c r="O630" s="4">
        <v>2</v>
      </c>
      <c r="P630" s="4"/>
      <c r="Q630" s="4"/>
      <c r="R630" s="4"/>
      <c r="S630" s="4"/>
      <c r="T630" s="4"/>
      <c r="U630" s="4"/>
      <c r="V630" s="4"/>
      <c r="W630" s="4">
        <v>0</v>
      </c>
      <c r="X630" s="4">
        <v>1</v>
      </c>
      <c r="Y630" s="4">
        <v>0</v>
      </c>
      <c r="Z630" s="4"/>
      <c r="AA630" s="4"/>
      <c r="AB630" s="4"/>
    </row>
    <row r="631" spans="1:28" x14ac:dyDescent="0.2">
      <c r="A631" s="4">
        <v>50</v>
      </c>
      <c r="B631" s="4">
        <v>0</v>
      </c>
      <c r="C631" s="4">
        <v>0</v>
      </c>
      <c r="D631" s="4">
        <v>1</v>
      </c>
      <c r="E631" s="4">
        <v>229</v>
      </c>
      <c r="F631" s="4">
        <f>ROUND(Source!AZ620,O631)</f>
        <v>0</v>
      </c>
      <c r="G631" s="4" t="s">
        <v>266</v>
      </c>
      <c r="H631" s="4" t="s">
        <v>267</v>
      </c>
      <c r="I631" s="4"/>
      <c r="J631" s="4"/>
      <c r="K631" s="4">
        <v>229</v>
      </c>
      <c r="L631" s="4">
        <v>10</v>
      </c>
      <c r="M631" s="4">
        <v>3</v>
      </c>
      <c r="N631" s="4" t="s">
        <v>3</v>
      </c>
      <c r="O631" s="4">
        <v>2</v>
      </c>
      <c r="P631" s="4"/>
      <c r="Q631" s="4"/>
      <c r="R631" s="4"/>
      <c r="S631" s="4"/>
      <c r="T631" s="4"/>
      <c r="U631" s="4"/>
      <c r="V631" s="4"/>
      <c r="W631" s="4">
        <v>0</v>
      </c>
      <c r="X631" s="4">
        <v>1</v>
      </c>
      <c r="Y631" s="4">
        <v>0</v>
      </c>
      <c r="Z631" s="4"/>
      <c r="AA631" s="4"/>
      <c r="AB631" s="4"/>
    </row>
    <row r="632" spans="1:28" x14ac:dyDescent="0.2">
      <c r="A632" s="4">
        <v>50</v>
      </c>
      <c r="B632" s="4">
        <v>0</v>
      </c>
      <c r="C632" s="4">
        <v>0</v>
      </c>
      <c r="D632" s="4">
        <v>1</v>
      </c>
      <c r="E632" s="4">
        <v>203</v>
      </c>
      <c r="F632" s="4">
        <f>ROUND(Source!Q620,O632)</f>
        <v>17.95</v>
      </c>
      <c r="G632" s="4" t="s">
        <v>268</v>
      </c>
      <c r="H632" s="4" t="s">
        <v>269</v>
      </c>
      <c r="I632" s="4"/>
      <c r="J632" s="4"/>
      <c r="K632" s="4">
        <v>203</v>
      </c>
      <c r="L632" s="4">
        <v>11</v>
      </c>
      <c r="M632" s="4">
        <v>3</v>
      </c>
      <c r="N632" s="4" t="s">
        <v>3</v>
      </c>
      <c r="O632" s="4">
        <v>2</v>
      </c>
      <c r="P632" s="4"/>
      <c r="Q632" s="4"/>
      <c r="R632" s="4"/>
      <c r="S632" s="4"/>
      <c r="T632" s="4"/>
      <c r="U632" s="4"/>
      <c r="V632" s="4"/>
      <c r="W632" s="4">
        <v>17.95</v>
      </c>
      <c r="X632" s="4">
        <v>1</v>
      </c>
      <c r="Y632" s="4">
        <v>17.95</v>
      </c>
      <c r="Z632" s="4"/>
      <c r="AA632" s="4"/>
      <c r="AB632" s="4"/>
    </row>
    <row r="633" spans="1:28" x14ac:dyDescent="0.2">
      <c r="A633" s="4">
        <v>50</v>
      </c>
      <c r="B633" s="4">
        <v>0</v>
      </c>
      <c r="C633" s="4">
        <v>0</v>
      </c>
      <c r="D633" s="4">
        <v>1</v>
      </c>
      <c r="E633" s="4">
        <v>231</v>
      </c>
      <c r="F633" s="4">
        <f>ROUND(Source!BB620,O633)</f>
        <v>0</v>
      </c>
      <c r="G633" s="4" t="s">
        <v>270</v>
      </c>
      <c r="H633" s="4" t="s">
        <v>271</v>
      </c>
      <c r="I633" s="4"/>
      <c r="J633" s="4"/>
      <c r="K633" s="4">
        <v>231</v>
      </c>
      <c r="L633" s="4">
        <v>12</v>
      </c>
      <c r="M633" s="4">
        <v>3</v>
      </c>
      <c r="N633" s="4" t="s">
        <v>3</v>
      </c>
      <c r="O633" s="4">
        <v>2</v>
      </c>
      <c r="P633" s="4"/>
      <c r="Q633" s="4"/>
      <c r="R633" s="4"/>
      <c r="S633" s="4"/>
      <c r="T633" s="4"/>
      <c r="U633" s="4"/>
      <c r="V633" s="4"/>
      <c r="W633" s="4">
        <v>0</v>
      </c>
      <c r="X633" s="4">
        <v>1</v>
      </c>
      <c r="Y633" s="4">
        <v>0</v>
      </c>
      <c r="Z633" s="4"/>
      <c r="AA633" s="4"/>
      <c r="AB633" s="4"/>
    </row>
    <row r="634" spans="1:28" x14ac:dyDescent="0.2">
      <c r="A634" s="4">
        <v>50</v>
      </c>
      <c r="B634" s="4">
        <v>0</v>
      </c>
      <c r="C634" s="4">
        <v>0</v>
      </c>
      <c r="D634" s="4">
        <v>1</v>
      </c>
      <c r="E634" s="4">
        <v>204</v>
      </c>
      <c r="F634" s="4">
        <f>ROUND(Source!R620,O634)</f>
        <v>81.209999999999994</v>
      </c>
      <c r="G634" s="4" t="s">
        <v>272</v>
      </c>
      <c r="H634" s="4" t="s">
        <v>273</v>
      </c>
      <c r="I634" s="4"/>
      <c r="J634" s="4"/>
      <c r="K634" s="4">
        <v>204</v>
      </c>
      <c r="L634" s="4">
        <v>13</v>
      </c>
      <c r="M634" s="4">
        <v>3</v>
      </c>
      <c r="N634" s="4" t="s">
        <v>3</v>
      </c>
      <c r="O634" s="4">
        <v>2</v>
      </c>
      <c r="P634" s="4"/>
      <c r="Q634" s="4"/>
      <c r="R634" s="4"/>
      <c r="S634" s="4"/>
      <c r="T634" s="4"/>
      <c r="U634" s="4"/>
      <c r="V634" s="4"/>
      <c r="W634" s="4">
        <v>81.209999999999994</v>
      </c>
      <c r="X634" s="4">
        <v>1</v>
      </c>
      <c r="Y634" s="4">
        <v>81.209999999999994</v>
      </c>
      <c r="Z634" s="4"/>
      <c r="AA634" s="4"/>
      <c r="AB634" s="4"/>
    </row>
    <row r="635" spans="1:28" x14ac:dyDescent="0.2">
      <c r="A635" s="4">
        <v>50</v>
      </c>
      <c r="B635" s="4">
        <v>0</v>
      </c>
      <c r="C635" s="4">
        <v>0</v>
      </c>
      <c r="D635" s="4">
        <v>1</v>
      </c>
      <c r="E635" s="4">
        <v>205</v>
      </c>
      <c r="F635" s="4">
        <f>ROUND(Source!S620,O635)</f>
        <v>9188.82</v>
      </c>
      <c r="G635" s="4" t="s">
        <v>274</v>
      </c>
      <c r="H635" s="4" t="s">
        <v>275</v>
      </c>
      <c r="I635" s="4"/>
      <c r="J635" s="4"/>
      <c r="K635" s="4">
        <v>205</v>
      </c>
      <c r="L635" s="4">
        <v>14</v>
      </c>
      <c r="M635" s="4">
        <v>3</v>
      </c>
      <c r="N635" s="4" t="s">
        <v>3</v>
      </c>
      <c r="O635" s="4">
        <v>2</v>
      </c>
      <c r="P635" s="4"/>
      <c r="Q635" s="4"/>
      <c r="R635" s="4"/>
      <c r="S635" s="4"/>
      <c r="T635" s="4"/>
      <c r="U635" s="4"/>
      <c r="V635" s="4"/>
      <c r="W635" s="4">
        <v>9188.8199999999979</v>
      </c>
      <c r="X635" s="4">
        <v>1</v>
      </c>
      <c r="Y635" s="4">
        <v>9188.8199999999979</v>
      </c>
      <c r="Z635" s="4"/>
      <c r="AA635" s="4"/>
      <c r="AB635" s="4"/>
    </row>
    <row r="636" spans="1:28" x14ac:dyDescent="0.2">
      <c r="A636" s="4">
        <v>50</v>
      </c>
      <c r="B636" s="4">
        <v>0</v>
      </c>
      <c r="C636" s="4">
        <v>0</v>
      </c>
      <c r="D636" s="4">
        <v>1</v>
      </c>
      <c r="E636" s="4">
        <v>232</v>
      </c>
      <c r="F636" s="4">
        <f>ROUND(Source!BC620,O636)</f>
        <v>0</v>
      </c>
      <c r="G636" s="4" t="s">
        <v>276</v>
      </c>
      <c r="H636" s="4" t="s">
        <v>277</v>
      </c>
      <c r="I636" s="4"/>
      <c r="J636" s="4"/>
      <c r="K636" s="4">
        <v>232</v>
      </c>
      <c r="L636" s="4">
        <v>15</v>
      </c>
      <c r="M636" s="4">
        <v>3</v>
      </c>
      <c r="N636" s="4" t="s">
        <v>3</v>
      </c>
      <c r="O636" s="4">
        <v>2</v>
      </c>
      <c r="P636" s="4"/>
      <c r="Q636" s="4"/>
      <c r="R636" s="4"/>
      <c r="S636" s="4"/>
      <c r="T636" s="4"/>
      <c r="U636" s="4"/>
      <c r="V636" s="4"/>
      <c r="W636" s="4">
        <v>0</v>
      </c>
      <c r="X636" s="4">
        <v>1</v>
      </c>
      <c r="Y636" s="4">
        <v>0</v>
      </c>
      <c r="Z636" s="4"/>
      <c r="AA636" s="4"/>
      <c r="AB636" s="4"/>
    </row>
    <row r="637" spans="1:28" x14ac:dyDescent="0.2">
      <c r="A637" s="4">
        <v>50</v>
      </c>
      <c r="B637" s="4">
        <v>0</v>
      </c>
      <c r="C637" s="4">
        <v>0</v>
      </c>
      <c r="D637" s="4">
        <v>1</v>
      </c>
      <c r="E637" s="4">
        <v>214</v>
      </c>
      <c r="F637" s="4">
        <f>ROUND(Source!AS620,O637)</f>
        <v>13454.24</v>
      </c>
      <c r="G637" s="4" t="s">
        <v>278</v>
      </c>
      <c r="H637" s="4" t="s">
        <v>279</v>
      </c>
      <c r="I637" s="4"/>
      <c r="J637" s="4"/>
      <c r="K637" s="4">
        <v>214</v>
      </c>
      <c r="L637" s="4">
        <v>16</v>
      </c>
      <c r="M637" s="4">
        <v>3</v>
      </c>
      <c r="N637" s="4" t="s">
        <v>3</v>
      </c>
      <c r="O637" s="4">
        <v>2</v>
      </c>
      <c r="P637" s="4"/>
      <c r="Q637" s="4"/>
      <c r="R637" s="4"/>
      <c r="S637" s="4"/>
      <c r="T637" s="4"/>
      <c r="U637" s="4"/>
      <c r="V637" s="4"/>
      <c r="W637" s="4">
        <v>13454.24</v>
      </c>
      <c r="X637" s="4">
        <v>1</v>
      </c>
      <c r="Y637" s="4">
        <v>13454.24</v>
      </c>
      <c r="Z637" s="4"/>
      <c r="AA637" s="4"/>
      <c r="AB637" s="4"/>
    </row>
    <row r="638" spans="1:28" x14ac:dyDescent="0.2">
      <c r="A638" s="4">
        <v>50</v>
      </c>
      <c r="B638" s="4">
        <v>0</v>
      </c>
      <c r="C638" s="4">
        <v>0</v>
      </c>
      <c r="D638" s="4">
        <v>1</v>
      </c>
      <c r="E638" s="4">
        <v>215</v>
      </c>
      <c r="F638" s="4">
        <f>ROUND(Source!AT620,O638)</f>
        <v>9442.18</v>
      </c>
      <c r="G638" s="4" t="s">
        <v>280</v>
      </c>
      <c r="H638" s="4" t="s">
        <v>281</v>
      </c>
      <c r="I638" s="4"/>
      <c r="J638" s="4"/>
      <c r="K638" s="4">
        <v>215</v>
      </c>
      <c r="L638" s="4">
        <v>17</v>
      </c>
      <c r="M638" s="4">
        <v>3</v>
      </c>
      <c r="N638" s="4" t="s">
        <v>3</v>
      </c>
      <c r="O638" s="4">
        <v>2</v>
      </c>
      <c r="P638" s="4"/>
      <c r="Q638" s="4"/>
      <c r="R638" s="4"/>
      <c r="S638" s="4"/>
      <c r="T638" s="4"/>
      <c r="U638" s="4"/>
      <c r="V638" s="4"/>
      <c r="W638" s="4">
        <v>9442.18</v>
      </c>
      <c r="X638" s="4">
        <v>1</v>
      </c>
      <c r="Y638" s="4">
        <v>9442.18</v>
      </c>
      <c r="Z638" s="4"/>
      <c r="AA638" s="4"/>
      <c r="AB638" s="4"/>
    </row>
    <row r="639" spans="1:28" x14ac:dyDescent="0.2">
      <c r="A639" s="4">
        <v>50</v>
      </c>
      <c r="B639" s="4">
        <v>0</v>
      </c>
      <c r="C639" s="4">
        <v>0</v>
      </c>
      <c r="D639" s="4">
        <v>1</v>
      </c>
      <c r="E639" s="4">
        <v>217</v>
      </c>
      <c r="F639" s="4">
        <f>ROUND(Source!AU620,O639)</f>
        <v>0</v>
      </c>
      <c r="G639" s="4" t="s">
        <v>282</v>
      </c>
      <c r="H639" s="4" t="s">
        <v>283</v>
      </c>
      <c r="I639" s="4"/>
      <c r="J639" s="4"/>
      <c r="K639" s="4">
        <v>217</v>
      </c>
      <c r="L639" s="4">
        <v>18</v>
      </c>
      <c r="M639" s="4">
        <v>3</v>
      </c>
      <c r="N639" s="4" t="s">
        <v>3</v>
      </c>
      <c r="O639" s="4">
        <v>2</v>
      </c>
      <c r="P639" s="4"/>
      <c r="Q639" s="4"/>
      <c r="R639" s="4"/>
      <c r="S639" s="4"/>
      <c r="T639" s="4"/>
      <c r="U639" s="4"/>
      <c r="V639" s="4"/>
      <c r="W639" s="4">
        <v>0</v>
      </c>
      <c r="X639" s="4">
        <v>1</v>
      </c>
      <c r="Y639" s="4">
        <v>0</v>
      </c>
      <c r="Z639" s="4"/>
      <c r="AA639" s="4"/>
      <c r="AB639" s="4"/>
    </row>
    <row r="640" spans="1:28" x14ac:dyDescent="0.2">
      <c r="A640" s="4">
        <v>50</v>
      </c>
      <c r="B640" s="4">
        <v>0</v>
      </c>
      <c r="C640" s="4">
        <v>0</v>
      </c>
      <c r="D640" s="4">
        <v>1</v>
      </c>
      <c r="E640" s="4">
        <v>230</v>
      </c>
      <c r="F640" s="4">
        <f>ROUND(Source!BA620,O640)</f>
        <v>0</v>
      </c>
      <c r="G640" s="4" t="s">
        <v>284</v>
      </c>
      <c r="H640" s="4" t="s">
        <v>285</v>
      </c>
      <c r="I640" s="4"/>
      <c r="J640" s="4"/>
      <c r="K640" s="4">
        <v>230</v>
      </c>
      <c r="L640" s="4">
        <v>19</v>
      </c>
      <c r="M640" s="4">
        <v>3</v>
      </c>
      <c r="N640" s="4" t="s">
        <v>3</v>
      </c>
      <c r="O640" s="4">
        <v>2</v>
      </c>
      <c r="P640" s="4"/>
      <c r="Q640" s="4"/>
      <c r="R640" s="4"/>
      <c r="S640" s="4"/>
      <c r="T640" s="4"/>
      <c r="U640" s="4"/>
      <c r="V640" s="4"/>
      <c r="W640" s="4">
        <v>0</v>
      </c>
      <c r="X640" s="4">
        <v>1</v>
      </c>
      <c r="Y640" s="4">
        <v>0</v>
      </c>
      <c r="Z640" s="4"/>
      <c r="AA640" s="4"/>
      <c r="AB640" s="4"/>
    </row>
    <row r="641" spans="1:245" x14ac:dyDescent="0.2">
      <c r="A641" s="4">
        <v>50</v>
      </c>
      <c r="B641" s="4">
        <v>0</v>
      </c>
      <c r="C641" s="4">
        <v>0</v>
      </c>
      <c r="D641" s="4">
        <v>1</v>
      </c>
      <c r="E641" s="4">
        <v>206</v>
      </c>
      <c r="F641" s="4">
        <f>ROUND(Source!T620,O641)</f>
        <v>0</v>
      </c>
      <c r="G641" s="4" t="s">
        <v>286</v>
      </c>
      <c r="H641" s="4" t="s">
        <v>287</v>
      </c>
      <c r="I641" s="4"/>
      <c r="J641" s="4"/>
      <c r="K641" s="4">
        <v>206</v>
      </c>
      <c r="L641" s="4">
        <v>20</v>
      </c>
      <c r="M641" s="4">
        <v>3</v>
      </c>
      <c r="N641" s="4" t="s">
        <v>3</v>
      </c>
      <c r="O641" s="4">
        <v>2</v>
      </c>
      <c r="P641" s="4"/>
      <c r="Q641" s="4"/>
      <c r="R641" s="4"/>
      <c r="S641" s="4"/>
      <c r="T641" s="4"/>
      <c r="U641" s="4"/>
      <c r="V641" s="4"/>
      <c r="W641" s="4">
        <v>0</v>
      </c>
      <c r="X641" s="4">
        <v>1</v>
      </c>
      <c r="Y641" s="4">
        <v>0</v>
      </c>
      <c r="Z641" s="4"/>
      <c r="AA641" s="4"/>
      <c r="AB641" s="4"/>
    </row>
    <row r="642" spans="1:245" x14ac:dyDescent="0.2">
      <c r="A642" s="4">
        <v>50</v>
      </c>
      <c r="B642" s="4">
        <v>0</v>
      </c>
      <c r="C642" s="4">
        <v>0</v>
      </c>
      <c r="D642" s="4">
        <v>1</v>
      </c>
      <c r="E642" s="4">
        <v>207</v>
      </c>
      <c r="F642" s="4">
        <f>ROUND(Source!U620,O642)</f>
        <v>17.107600000000001</v>
      </c>
      <c r="G642" s="4" t="s">
        <v>288</v>
      </c>
      <c r="H642" s="4" t="s">
        <v>289</v>
      </c>
      <c r="I642" s="4"/>
      <c r="J642" s="4"/>
      <c r="K642" s="4">
        <v>207</v>
      </c>
      <c r="L642" s="4">
        <v>21</v>
      </c>
      <c r="M642" s="4">
        <v>3</v>
      </c>
      <c r="N642" s="4" t="s">
        <v>3</v>
      </c>
      <c r="O642" s="4">
        <v>7</v>
      </c>
      <c r="P642" s="4"/>
      <c r="Q642" s="4"/>
      <c r="R642" s="4"/>
      <c r="S642" s="4"/>
      <c r="T642" s="4"/>
      <c r="U642" s="4"/>
      <c r="V642" s="4"/>
      <c r="W642" s="4">
        <v>17.107600000000001</v>
      </c>
      <c r="X642" s="4">
        <v>1</v>
      </c>
      <c r="Y642" s="4">
        <v>17.107600000000001</v>
      </c>
      <c r="Z642" s="4"/>
      <c r="AA642" s="4"/>
      <c r="AB642" s="4"/>
    </row>
    <row r="643" spans="1:245" x14ac:dyDescent="0.2">
      <c r="A643" s="4">
        <v>50</v>
      </c>
      <c r="B643" s="4">
        <v>0</v>
      </c>
      <c r="C643" s="4">
        <v>0</v>
      </c>
      <c r="D643" s="4">
        <v>1</v>
      </c>
      <c r="E643" s="4">
        <v>208</v>
      </c>
      <c r="F643" s="4">
        <f>ROUND(Source!V620,O643)</f>
        <v>0.16930000000000001</v>
      </c>
      <c r="G643" s="4" t="s">
        <v>290</v>
      </c>
      <c r="H643" s="4" t="s">
        <v>291</v>
      </c>
      <c r="I643" s="4"/>
      <c r="J643" s="4"/>
      <c r="K643" s="4">
        <v>208</v>
      </c>
      <c r="L643" s="4">
        <v>22</v>
      </c>
      <c r="M643" s="4">
        <v>3</v>
      </c>
      <c r="N643" s="4" t="s">
        <v>3</v>
      </c>
      <c r="O643" s="4">
        <v>7</v>
      </c>
      <c r="P643" s="4"/>
      <c r="Q643" s="4"/>
      <c r="R643" s="4"/>
      <c r="S643" s="4"/>
      <c r="T643" s="4"/>
      <c r="U643" s="4"/>
      <c r="V643" s="4"/>
      <c r="W643" s="4">
        <v>0.16930000000000001</v>
      </c>
      <c r="X643" s="4">
        <v>1</v>
      </c>
      <c r="Y643" s="4">
        <v>0.16930000000000001</v>
      </c>
      <c r="Z643" s="4"/>
      <c r="AA643" s="4"/>
      <c r="AB643" s="4"/>
    </row>
    <row r="644" spans="1:245" x14ac:dyDescent="0.2">
      <c r="A644" s="4">
        <v>50</v>
      </c>
      <c r="B644" s="4">
        <v>0</v>
      </c>
      <c r="C644" s="4">
        <v>0</v>
      </c>
      <c r="D644" s="4">
        <v>1</v>
      </c>
      <c r="E644" s="4">
        <v>209</v>
      </c>
      <c r="F644" s="4">
        <f>ROUND(Source!W620,O644)</f>
        <v>0</v>
      </c>
      <c r="G644" s="4" t="s">
        <v>292</v>
      </c>
      <c r="H644" s="4" t="s">
        <v>293</v>
      </c>
      <c r="I644" s="4"/>
      <c r="J644" s="4"/>
      <c r="K644" s="4">
        <v>209</v>
      </c>
      <c r="L644" s="4">
        <v>23</v>
      </c>
      <c r="M644" s="4">
        <v>3</v>
      </c>
      <c r="N644" s="4" t="s">
        <v>3</v>
      </c>
      <c r="O644" s="4">
        <v>2</v>
      </c>
      <c r="P644" s="4"/>
      <c r="Q644" s="4"/>
      <c r="R644" s="4"/>
      <c r="S644" s="4"/>
      <c r="T644" s="4"/>
      <c r="U644" s="4"/>
      <c r="V644" s="4"/>
      <c r="W644" s="4">
        <v>0</v>
      </c>
      <c r="X644" s="4">
        <v>1</v>
      </c>
      <c r="Y644" s="4">
        <v>0</v>
      </c>
      <c r="Z644" s="4"/>
      <c r="AA644" s="4"/>
      <c r="AB644" s="4"/>
    </row>
    <row r="645" spans="1:245" x14ac:dyDescent="0.2">
      <c r="A645" s="4">
        <v>50</v>
      </c>
      <c r="B645" s="4">
        <v>0</v>
      </c>
      <c r="C645" s="4">
        <v>0</v>
      </c>
      <c r="D645" s="4">
        <v>1</v>
      </c>
      <c r="E645" s="4">
        <v>233</v>
      </c>
      <c r="F645" s="4">
        <f>ROUND(Source!BD620,O645)</f>
        <v>0</v>
      </c>
      <c r="G645" s="4" t="s">
        <v>294</v>
      </c>
      <c r="H645" s="4" t="s">
        <v>295</v>
      </c>
      <c r="I645" s="4"/>
      <c r="J645" s="4"/>
      <c r="K645" s="4">
        <v>233</v>
      </c>
      <c r="L645" s="4">
        <v>24</v>
      </c>
      <c r="M645" s="4">
        <v>3</v>
      </c>
      <c r="N645" s="4" t="s">
        <v>3</v>
      </c>
      <c r="O645" s="4">
        <v>2</v>
      </c>
      <c r="P645" s="4"/>
      <c r="Q645" s="4"/>
      <c r="R645" s="4"/>
      <c r="S645" s="4"/>
      <c r="T645" s="4"/>
      <c r="U645" s="4"/>
      <c r="V645" s="4"/>
      <c r="W645" s="4">
        <v>0</v>
      </c>
      <c r="X645" s="4">
        <v>1</v>
      </c>
      <c r="Y645" s="4">
        <v>0</v>
      </c>
      <c r="Z645" s="4"/>
      <c r="AA645" s="4"/>
      <c r="AB645" s="4"/>
    </row>
    <row r="646" spans="1:245" x14ac:dyDescent="0.2">
      <c r="A646" s="4">
        <v>50</v>
      </c>
      <c r="B646" s="4">
        <v>0</v>
      </c>
      <c r="C646" s="4">
        <v>0</v>
      </c>
      <c r="D646" s="4">
        <v>1</v>
      </c>
      <c r="E646" s="4">
        <v>210</v>
      </c>
      <c r="F646" s="4">
        <f>ROUND(Source!X620,O646)</f>
        <v>8501.1200000000008</v>
      </c>
      <c r="G646" s="4" t="s">
        <v>296</v>
      </c>
      <c r="H646" s="4" t="s">
        <v>297</v>
      </c>
      <c r="I646" s="4"/>
      <c r="J646" s="4"/>
      <c r="K646" s="4">
        <v>210</v>
      </c>
      <c r="L646" s="4">
        <v>25</v>
      </c>
      <c r="M646" s="4">
        <v>3</v>
      </c>
      <c r="N646" s="4" t="s">
        <v>3</v>
      </c>
      <c r="O646" s="4">
        <v>2</v>
      </c>
      <c r="P646" s="4"/>
      <c r="Q646" s="4"/>
      <c r="R646" s="4"/>
      <c r="S646" s="4"/>
      <c r="T646" s="4"/>
      <c r="U646" s="4"/>
      <c r="V646" s="4"/>
      <c r="W646" s="4">
        <v>8501.1200000000008</v>
      </c>
      <c r="X646" s="4">
        <v>1</v>
      </c>
      <c r="Y646" s="4">
        <v>8501.1200000000008</v>
      </c>
      <c r="Z646" s="4"/>
      <c r="AA646" s="4"/>
      <c r="AB646" s="4"/>
    </row>
    <row r="647" spans="1:245" x14ac:dyDescent="0.2">
      <c r="A647" s="4">
        <v>50</v>
      </c>
      <c r="B647" s="4">
        <v>0</v>
      </c>
      <c r="C647" s="4">
        <v>0</v>
      </c>
      <c r="D647" s="4">
        <v>1</v>
      </c>
      <c r="E647" s="4">
        <v>211</v>
      </c>
      <c r="F647" s="4">
        <f>ROUND(Source!Y620,O647)</f>
        <v>5107.32</v>
      </c>
      <c r="G647" s="4" t="s">
        <v>298</v>
      </c>
      <c r="H647" s="4" t="s">
        <v>299</v>
      </c>
      <c r="I647" s="4"/>
      <c r="J647" s="4"/>
      <c r="K647" s="4">
        <v>211</v>
      </c>
      <c r="L647" s="4">
        <v>26</v>
      </c>
      <c r="M647" s="4">
        <v>3</v>
      </c>
      <c r="N647" s="4" t="s">
        <v>3</v>
      </c>
      <c r="O647" s="4">
        <v>2</v>
      </c>
      <c r="P647" s="4"/>
      <c r="Q647" s="4"/>
      <c r="R647" s="4"/>
      <c r="S647" s="4"/>
      <c r="T647" s="4"/>
      <c r="U647" s="4"/>
      <c r="V647" s="4"/>
      <c r="W647" s="4">
        <v>5107.32</v>
      </c>
      <c r="X647" s="4">
        <v>1</v>
      </c>
      <c r="Y647" s="4">
        <v>5107.32</v>
      </c>
      <c r="Z647" s="4"/>
      <c r="AA647" s="4"/>
      <c r="AB647" s="4"/>
    </row>
    <row r="648" spans="1:245" x14ac:dyDescent="0.2">
      <c r="A648" s="4">
        <v>50</v>
      </c>
      <c r="B648" s="4">
        <v>0</v>
      </c>
      <c r="C648" s="4">
        <v>0</v>
      </c>
      <c r="D648" s="4">
        <v>1</v>
      </c>
      <c r="E648" s="4">
        <v>224</v>
      </c>
      <c r="F648" s="4">
        <f>ROUND(Source!AR620,O648)</f>
        <v>22896.42</v>
      </c>
      <c r="G648" s="4" t="s">
        <v>300</v>
      </c>
      <c r="H648" s="4" t="s">
        <v>301</v>
      </c>
      <c r="I648" s="4"/>
      <c r="J648" s="4"/>
      <c r="K648" s="4">
        <v>224</v>
      </c>
      <c r="L648" s="4">
        <v>27</v>
      </c>
      <c r="M648" s="4">
        <v>3</v>
      </c>
      <c r="N648" s="4" t="s">
        <v>3</v>
      </c>
      <c r="O648" s="4">
        <v>2</v>
      </c>
      <c r="P648" s="4"/>
      <c r="Q648" s="4"/>
      <c r="R648" s="4"/>
      <c r="S648" s="4"/>
      <c r="T648" s="4"/>
      <c r="U648" s="4"/>
      <c r="V648" s="4"/>
      <c r="W648" s="4">
        <v>22896.42</v>
      </c>
      <c r="X648" s="4">
        <v>1</v>
      </c>
      <c r="Y648" s="4">
        <v>22896.42</v>
      </c>
      <c r="Z648" s="4"/>
      <c r="AA648" s="4"/>
      <c r="AB648" s="4"/>
    </row>
    <row r="650" spans="1:245" x14ac:dyDescent="0.2">
      <c r="A650" s="1">
        <v>5</v>
      </c>
      <c r="B650" s="1">
        <v>1</v>
      </c>
      <c r="C650" s="1"/>
      <c r="D650" s="1">
        <f>ROW(A736)</f>
        <v>736</v>
      </c>
      <c r="E650" s="1"/>
      <c r="F650" s="1" t="s">
        <v>16</v>
      </c>
      <c r="G650" s="1" t="s">
        <v>761</v>
      </c>
      <c r="H650" s="1" t="s">
        <v>3</v>
      </c>
      <c r="I650" s="1">
        <v>0</v>
      </c>
      <c r="J650" s="1"/>
      <c r="K650" s="1">
        <v>-1</v>
      </c>
      <c r="L650" s="1"/>
      <c r="M650" s="1" t="s">
        <v>3</v>
      </c>
      <c r="N650" s="1"/>
      <c r="O650" s="1"/>
      <c r="P650" s="1"/>
      <c r="Q650" s="1"/>
      <c r="R650" s="1"/>
      <c r="S650" s="1">
        <v>0</v>
      </c>
      <c r="T650" s="1"/>
      <c r="U650" s="1" t="s">
        <v>3</v>
      </c>
      <c r="V650" s="1">
        <v>0</v>
      </c>
      <c r="W650" s="1"/>
      <c r="X650" s="1"/>
      <c r="Y650" s="1"/>
      <c r="Z650" s="1"/>
      <c r="AA650" s="1"/>
      <c r="AB650" s="1" t="s">
        <v>3</v>
      </c>
      <c r="AC650" s="1" t="s">
        <v>3</v>
      </c>
      <c r="AD650" s="1" t="s">
        <v>3</v>
      </c>
      <c r="AE650" s="1" t="s">
        <v>3</v>
      </c>
      <c r="AF650" s="1" t="s">
        <v>3</v>
      </c>
      <c r="AG650" s="1" t="s">
        <v>3</v>
      </c>
      <c r="AH650" s="1"/>
      <c r="AI650" s="1"/>
      <c r="AJ650" s="1"/>
      <c r="AK650" s="1"/>
      <c r="AL650" s="1"/>
      <c r="AM650" s="1"/>
      <c r="AN650" s="1"/>
      <c r="AO650" s="1"/>
      <c r="AP650" s="1" t="s">
        <v>3</v>
      </c>
      <c r="AQ650" s="1" t="s">
        <v>3</v>
      </c>
      <c r="AR650" s="1" t="s">
        <v>3</v>
      </c>
      <c r="AS650" s="1"/>
      <c r="AT650" s="1"/>
      <c r="AU650" s="1"/>
      <c r="AV650" s="1"/>
      <c r="AW650" s="1"/>
      <c r="AX650" s="1"/>
      <c r="AY650" s="1"/>
      <c r="AZ650" s="1" t="s">
        <v>3</v>
      </c>
      <c r="BA650" s="1"/>
      <c r="BB650" s="1" t="s">
        <v>3</v>
      </c>
      <c r="BC650" s="1" t="s">
        <v>3</v>
      </c>
      <c r="BD650" s="1" t="s">
        <v>3</v>
      </c>
      <c r="BE650" s="1" t="s">
        <v>3</v>
      </c>
      <c r="BF650" s="1" t="s">
        <v>3</v>
      </c>
      <c r="BG650" s="1" t="s">
        <v>3</v>
      </c>
      <c r="BH650" s="1" t="s">
        <v>3</v>
      </c>
      <c r="BI650" s="1" t="s">
        <v>3</v>
      </c>
      <c r="BJ650" s="1" t="s">
        <v>3</v>
      </c>
      <c r="BK650" s="1" t="s">
        <v>3</v>
      </c>
      <c r="BL650" s="1" t="s">
        <v>3</v>
      </c>
      <c r="BM650" s="1" t="s">
        <v>3</v>
      </c>
      <c r="BN650" s="1" t="s">
        <v>3</v>
      </c>
      <c r="BO650" s="1" t="s">
        <v>3</v>
      </c>
      <c r="BP650" s="1" t="s">
        <v>3</v>
      </c>
      <c r="BQ650" s="1"/>
      <c r="BR650" s="1"/>
      <c r="BS650" s="1"/>
      <c r="BT650" s="1"/>
      <c r="BU650" s="1"/>
      <c r="BV650" s="1"/>
      <c r="BW650" s="1"/>
      <c r="BX650" s="1">
        <v>0</v>
      </c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>
        <v>0</v>
      </c>
    </row>
    <row r="652" spans="1:245" x14ac:dyDescent="0.2">
      <c r="A652" s="2">
        <v>52</v>
      </c>
      <c r="B652" s="2">
        <f t="shared" ref="B652:G652" si="377">B736</f>
        <v>1</v>
      </c>
      <c r="C652" s="2">
        <f t="shared" si="377"/>
        <v>5</v>
      </c>
      <c r="D652" s="2">
        <f t="shared" si="377"/>
        <v>650</v>
      </c>
      <c r="E652" s="2">
        <f t="shared" si="377"/>
        <v>0</v>
      </c>
      <c r="F652" s="2" t="str">
        <f t="shared" si="377"/>
        <v>Новый подраздел</v>
      </c>
      <c r="G652" s="2" t="str">
        <f t="shared" si="377"/>
        <v>2.3. Система видеонаблюдения</v>
      </c>
      <c r="H652" s="2"/>
      <c r="I652" s="2"/>
      <c r="J652" s="2"/>
      <c r="K652" s="2"/>
      <c r="L652" s="2"/>
      <c r="M652" s="2"/>
      <c r="N652" s="2"/>
      <c r="O652" s="2">
        <f t="shared" ref="O652:AT652" si="378">O736</f>
        <v>22069.15</v>
      </c>
      <c r="P652" s="2">
        <f t="shared" si="378"/>
        <v>0</v>
      </c>
      <c r="Q652" s="2">
        <f t="shared" si="378"/>
        <v>1960.63</v>
      </c>
      <c r="R652" s="2">
        <f t="shared" si="378"/>
        <v>1287.67</v>
      </c>
      <c r="S652" s="2">
        <f t="shared" si="378"/>
        <v>18820.849999999999</v>
      </c>
      <c r="T652" s="2">
        <f t="shared" si="378"/>
        <v>0</v>
      </c>
      <c r="U652" s="2">
        <f t="shared" si="378"/>
        <v>32.197500000000012</v>
      </c>
      <c r="V652" s="2">
        <f t="shared" si="378"/>
        <v>2.1823999999999999</v>
      </c>
      <c r="W652" s="2">
        <f t="shared" si="378"/>
        <v>0</v>
      </c>
      <c r="X652" s="2">
        <f t="shared" si="378"/>
        <v>18270.18</v>
      </c>
      <c r="Y652" s="2">
        <f t="shared" si="378"/>
        <v>9373.15</v>
      </c>
      <c r="Z652" s="2">
        <f t="shared" si="378"/>
        <v>0</v>
      </c>
      <c r="AA652" s="2">
        <f t="shared" si="378"/>
        <v>0</v>
      </c>
      <c r="AB652" s="2">
        <f t="shared" si="378"/>
        <v>22069.15</v>
      </c>
      <c r="AC652" s="2">
        <f t="shared" si="378"/>
        <v>0</v>
      </c>
      <c r="AD652" s="2">
        <f t="shared" si="378"/>
        <v>1960.63</v>
      </c>
      <c r="AE652" s="2">
        <f t="shared" si="378"/>
        <v>1287.67</v>
      </c>
      <c r="AF652" s="2">
        <f t="shared" si="378"/>
        <v>18820.849999999999</v>
      </c>
      <c r="AG652" s="2">
        <f t="shared" si="378"/>
        <v>0</v>
      </c>
      <c r="AH652" s="2">
        <f t="shared" si="378"/>
        <v>32.197500000000012</v>
      </c>
      <c r="AI652" s="2">
        <f t="shared" si="378"/>
        <v>2.1823999999999999</v>
      </c>
      <c r="AJ652" s="2">
        <f t="shared" si="378"/>
        <v>0</v>
      </c>
      <c r="AK652" s="2">
        <f t="shared" si="378"/>
        <v>18270.18</v>
      </c>
      <c r="AL652" s="2">
        <f t="shared" si="378"/>
        <v>9373.15</v>
      </c>
      <c r="AM652" s="2">
        <f t="shared" si="378"/>
        <v>0</v>
      </c>
      <c r="AN652" s="2">
        <f t="shared" si="378"/>
        <v>0</v>
      </c>
      <c r="AO652" s="2">
        <f t="shared" si="378"/>
        <v>0</v>
      </c>
      <c r="AP652" s="2">
        <f t="shared" si="378"/>
        <v>0</v>
      </c>
      <c r="AQ652" s="2">
        <f t="shared" si="378"/>
        <v>0</v>
      </c>
      <c r="AR652" s="2">
        <f t="shared" si="378"/>
        <v>49712.480000000003</v>
      </c>
      <c r="AS652" s="2">
        <f t="shared" si="378"/>
        <v>0</v>
      </c>
      <c r="AT652" s="2">
        <f t="shared" si="378"/>
        <v>49712.480000000003</v>
      </c>
      <c r="AU652" s="2">
        <f t="shared" ref="AU652:BZ652" si="379">AU736</f>
        <v>0</v>
      </c>
      <c r="AV652" s="2">
        <f t="shared" si="379"/>
        <v>0</v>
      </c>
      <c r="AW652" s="2">
        <f t="shared" si="379"/>
        <v>0</v>
      </c>
      <c r="AX652" s="2">
        <f t="shared" si="379"/>
        <v>0</v>
      </c>
      <c r="AY652" s="2">
        <f t="shared" si="379"/>
        <v>0</v>
      </c>
      <c r="AZ652" s="2">
        <f t="shared" si="379"/>
        <v>0</v>
      </c>
      <c r="BA652" s="2">
        <f t="shared" si="379"/>
        <v>0</v>
      </c>
      <c r="BB652" s="2">
        <f t="shared" si="379"/>
        <v>0</v>
      </c>
      <c r="BC652" s="2">
        <f t="shared" si="379"/>
        <v>0</v>
      </c>
      <c r="BD652" s="2">
        <f t="shared" si="379"/>
        <v>0</v>
      </c>
      <c r="BE652" s="2">
        <f t="shared" si="379"/>
        <v>0</v>
      </c>
      <c r="BF652" s="2">
        <f t="shared" si="379"/>
        <v>0</v>
      </c>
      <c r="BG652" s="2">
        <f t="shared" si="379"/>
        <v>0</v>
      </c>
      <c r="BH652" s="2">
        <f t="shared" si="379"/>
        <v>0</v>
      </c>
      <c r="BI652" s="2">
        <f t="shared" si="379"/>
        <v>0</v>
      </c>
      <c r="BJ652" s="2">
        <f t="shared" si="379"/>
        <v>0</v>
      </c>
      <c r="BK652" s="2">
        <f t="shared" si="379"/>
        <v>0</v>
      </c>
      <c r="BL652" s="2">
        <f t="shared" si="379"/>
        <v>0</v>
      </c>
      <c r="BM652" s="2">
        <f t="shared" si="379"/>
        <v>0</v>
      </c>
      <c r="BN652" s="2">
        <f t="shared" si="379"/>
        <v>0</v>
      </c>
      <c r="BO652" s="2">
        <f t="shared" si="379"/>
        <v>0</v>
      </c>
      <c r="BP652" s="2">
        <f t="shared" si="379"/>
        <v>0</v>
      </c>
      <c r="BQ652" s="2">
        <f t="shared" si="379"/>
        <v>0</v>
      </c>
      <c r="BR652" s="2">
        <f t="shared" si="379"/>
        <v>0</v>
      </c>
      <c r="BS652" s="2">
        <f t="shared" si="379"/>
        <v>0</v>
      </c>
      <c r="BT652" s="2">
        <f t="shared" si="379"/>
        <v>0</v>
      </c>
      <c r="BU652" s="2">
        <f t="shared" si="379"/>
        <v>0</v>
      </c>
      <c r="BV652" s="2">
        <f t="shared" si="379"/>
        <v>0</v>
      </c>
      <c r="BW652" s="2">
        <f t="shared" si="379"/>
        <v>0</v>
      </c>
      <c r="BX652" s="2">
        <f t="shared" si="379"/>
        <v>0</v>
      </c>
      <c r="BY652" s="2">
        <f t="shared" si="379"/>
        <v>0</v>
      </c>
      <c r="BZ652" s="2">
        <f t="shared" si="379"/>
        <v>0</v>
      </c>
      <c r="CA652" s="2">
        <f t="shared" ref="CA652:DF652" si="380">CA736</f>
        <v>49712.480000000003</v>
      </c>
      <c r="CB652" s="2">
        <f t="shared" si="380"/>
        <v>0</v>
      </c>
      <c r="CC652" s="2">
        <f t="shared" si="380"/>
        <v>49712.480000000003</v>
      </c>
      <c r="CD652" s="2">
        <f t="shared" si="380"/>
        <v>0</v>
      </c>
      <c r="CE652" s="2">
        <f t="shared" si="380"/>
        <v>0</v>
      </c>
      <c r="CF652" s="2">
        <f t="shared" si="380"/>
        <v>0</v>
      </c>
      <c r="CG652" s="2">
        <f t="shared" si="380"/>
        <v>0</v>
      </c>
      <c r="CH652" s="2">
        <f t="shared" si="380"/>
        <v>0</v>
      </c>
      <c r="CI652" s="2">
        <f t="shared" si="380"/>
        <v>0</v>
      </c>
      <c r="CJ652" s="2">
        <f t="shared" si="380"/>
        <v>0</v>
      </c>
      <c r="CK652" s="2">
        <f t="shared" si="380"/>
        <v>0</v>
      </c>
      <c r="CL652" s="2">
        <f t="shared" si="380"/>
        <v>0</v>
      </c>
      <c r="CM652" s="2">
        <f t="shared" si="380"/>
        <v>0</v>
      </c>
      <c r="CN652" s="2">
        <f t="shared" si="380"/>
        <v>0</v>
      </c>
      <c r="CO652" s="2">
        <f t="shared" si="380"/>
        <v>0</v>
      </c>
      <c r="CP652" s="2">
        <f t="shared" si="380"/>
        <v>0</v>
      </c>
      <c r="CQ652" s="2">
        <f t="shared" si="380"/>
        <v>0</v>
      </c>
      <c r="CR652" s="2">
        <f t="shared" si="380"/>
        <v>0</v>
      </c>
      <c r="CS652" s="2">
        <f t="shared" si="380"/>
        <v>0</v>
      </c>
      <c r="CT652" s="2">
        <f t="shared" si="380"/>
        <v>0</v>
      </c>
      <c r="CU652" s="2">
        <f t="shared" si="380"/>
        <v>0</v>
      </c>
      <c r="CV652" s="2">
        <f t="shared" si="380"/>
        <v>0</v>
      </c>
      <c r="CW652" s="2">
        <f t="shared" si="380"/>
        <v>0</v>
      </c>
      <c r="CX652" s="2">
        <f t="shared" si="380"/>
        <v>0</v>
      </c>
      <c r="CY652" s="2">
        <f t="shared" si="380"/>
        <v>0</v>
      </c>
      <c r="CZ652" s="2">
        <f t="shared" si="380"/>
        <v>0</v>
      </c>
      <c r="DA652" s="2">
        <f t="shared" si="380"/>
        <v>0</v>
      </c>
      <c r="DB652" s="2">
        <f t="shared" si="380"/>
        <v>0</v>
      </c>
      <c r="DC652" s="2">
        <f t="shared" si="380"/>
        <v>0</v>
      </c>
      <c r="DD652" s="2">
        <f t="shared" si="380"/>
        <v>0</v>
      </c>
      <c r="DE652" s="2">
        <f t="shared" si="380"/>
        <v>0</v>
      </c>
      <c r="DF652" s="2">
        <f t="shared" si="380"/>
        <v>0</v>
      </c>
      <c r="DG652" s="3">
        <f t="shared" ref="DG652:EL652" si="381">DG736</f>
        <v>0</v>
      </c>
      <c r="DH652" s="3">
        <f t="shared" si="381"/>
        <v>0</v>
      </c>
      <c r="DI652" s="3">
        <f t="shared" si="381"/>
        <v>0</v>
      </c>
      <c r="DJ652" s="3">
        <f t="shared" si="381"/>
        <v>0</v>
      </c>
      <c r="DK652" s="3">
        <f t="shared" si="381"/>
        <v>0</v>
      </c>
      <c r="DL652" s="3">
        <f t="shared" si="381"/>
        <v>0</v>
      </c>
      <c r="DM652" s="3">
        <f t="shared" si="381"/>
        <v>0</v>
      </c>
      <c r="DN652" s="3">
        <f t="shared" si="381"/>
        <v>0</v>
      </c>
      <c r="DO652" s="3">
        <f t="shared" si="381"/>
        <v>0</v>
      </c>
      <c r="DP652" s="3">
        <f t="shared" si="381"/>
        <v>0</v>
      </c>
      <c r="DQ652" s="3">
        <f t="shared" si="381"/>
        <v>0</v>
      </c>
      <c r="DR652" s="3">
        <f t="shared" si="381"/>
        <v>0</v>
      </c>
      <c r="DS652" s="3">
        <f t="shared" si="381"/>
        <v>0</v>
      </c>
      <c r="DT652" s="3">
        <f t="shared" si="381"/>
        <v>0</v>
      </c>
      <c r="DU652" s="3">
        <f t="shared" si="381"/>
        <v>0</v>
      </c>
      <c r="DV652" s="3">
        <f t="shared" si="381"/>
        <v>0</v>
      </c>
      <c r="DW652" s="3">
        <f t="shared" si="381"/>
        <v>0</v>
      </c>
      <c r="DX652" s="3">
        <f t="shared" si="381"/>
        <v>0</v>
      </c>
      <c r="DY652" s="3">
        <f t="shared" si="381"/>
        <v>0</v>
      </c>
      <c r="DZ652" s="3">
        <f t="shared" si="381"/>
        <v>0</v>
      </c>
      <c r="EA652" s="3">
        <f t="shared" si="381"/>
        <v>0</v>
      </c>
      <c r="EB652" s="3">
        <f t="shared" si="381"/>
        <v>0</v>
      </c>
      <c r="EC652" s="3">
        <f t="shared" si="381"/>
        <v>0</v>
      </c>
      <c r="ED652" s="3">
        <f t="shared" si="381"/>
        <v>0</v>
      </c>
      <c r="EE652" s="3">
        <f t="shared" si="381"/>
        <v>0</v>
      </c>
      <c r="EF652" s="3">
        <f t="shared" si="381"/>
        <v>0</v>
      </c>
      <c r="EG652" s="3">
        <f t="shared" si="381"/>
        <v>0</v>
      </c>
      <c r="EH652" s="3">
        <f t="shared" si="381"/>
        <v>0</v>
      </c>
      <c r="EI652" s="3">
        <f t="shared" si="381"/>
        <v>0</v>
      </c>
      <c r="EJ652" s="3">
        <f t="shared" si="381"/>
        <v>0</v>
      </c>
      <c r="EK652" s="3">
        <f t="shared" si="381"/>
        <v>0</v>
      </c>
      <c r="EL652" s="3">
        <f t="shared" si="381"/>
        <v>0</v>
      </c>
      <c r="EM652" s="3">
        <f t="shared" ref="EM652:FR652" si="382">EM736</f>
        <v>0</v>
      </c>
      <c r="EN652" s="3">
        <f t="shared" si="382"/>
        <v>0</v>
      </c>
      <c r="EO652" s="3">
        <f t="shared" si="382"/>
        <v>0</v>
      </c>
      <c r="EP652" s="3">
        <f t="shared" si="382"/>
        <v>0</v>
      </c>
      <c r="EQ652" s="3">
        <f t="shared" si="382"/>
        <v>0</v>
      </c>
      <c r="ER652" s="3">
        <f t="shared" si="382"/>
        <v>0</v>
      </c>
      <c r="ES652" s="3">
        <f t="shared" si="382"/>
        <v>0</v>
      </c>
      <c r="ET652" s="3">
        <f t="shared" si="382"/>
        <v>0</v>
      </c>
      <c r="EU652" s="3">
        <f t="shared" si="382"/>
        <v>0</v>
      </c>
      <c r="EV652" s="3">
        <f t="shared" si="382"/>
        <v>0</v>
      </c>
      <c r="EW652" s="3">
        <f t="shared" si="382"/>
        <v>0</v>
      </c>
      <c r="EX652" s="3">
        <f t="shared" si="382"/>
        <v>0</v>
      </c>
      <c r="EY652" s="3">
        <f t="shared" si="382"/>
        <v>0</v>
      </c>
      <c r="EZ652" s="3">
        <f t="shared" si="382"/>
        <v>0</v>
      </c>
      <c r="FA652" s="3">
        <f t="shared" si="382"/>
        <v>0</v>
      </c>
      <c r="FB652" s="3">
        <f t="shared" si="382"/>
        <v>0</v>
      </c>
      <c r="FC652" s="3">
        <f t="shared" si="382"/>
        <v>0</v>
      </c>
      <c r="FD652" s="3">
        <f t="shared" si="382"/>
        <v>0</v>
      </c>
      <c r="FE652" s="3">
        <f t="shared" si="382"/>
        <v>0</v>
      </c>
      <c r="FF652" s="3">
        <f t="shared" si="382"/>
        <v>0</v>
      </c>
      <c r="FG652" s="3">
        <f t="shared" si="382"/>
        <v>0</v>
      </c>
      <c r="FH652" s="3">
        <f t="shared" si="382"/>
        <v>0</v>
      </c>
      <c r="FI652" s="3">
        <f t="shared" si="382"/>
        <v>0</v>
      </c>
      <c r="FJ652" s="3">
        <f t="shared" si="382"/>
        <v>0</v>
      </c>
      <c r="FK652" s="3">
        <f t="shared" si="382"/>
        <v>0</v>
      </c>
      <c r="FL652" s="3">
        <f t="shared" si="382"/>
        <v>0</v>
      </c>
      <c r="FM652" s="3">
        <f t="shared" si="382"/>
        <v>0</v>
      </c>
      <c r="FN652" s="3">
        <f t="shared" si="382"/>
        <v>0</v>
      </c>
      <c r="FO652" s="3">
        <f t="shared" si="382"/>
        <v>0</v>
      </c>
      <c r="FP652" s="3">
        <f t="shared" si="382"/>
        <v>0</v>
      </c>
      <c r="FQ652" s="3">
        <f t="shared" si="382"/>
        <v>0</v>
      </c>
      <c r="FR652" s="3">
        <f t="shared" si="382"/>
        <v>0</v>
      </c>
      <c r="FS652" s="3">
        <f t="shared" ref="FS652:GX652" si="383">FS736</f>
        <v>0</v>
      </c>
      <c r="FT652" s="3">
        <f t="shared" si="383"/>
        <v>0</v>
      </c>
      <c r="FU652" s="3">
        <f t="shared" si="383"/>
        <v>0</v>
      </c>
      <c r="FV652" s="3">
        <f t="shared" si="383"/>
        <v>0</v>
      </c>
      <c r="FW652" s="3">
        <f t="shared" si="383"/>
        <v>0</v>
      </c>
      <c r="FX652" s="3">
        <f t="shared" si="383"/>
        <v>0</v>
      </c>
      <c r="FY652" s="3">
        <f t="shared" si="383"/>
        <v>0</v>
      </c>
      <c r="FZ652" s="3">
        <f t="shared" si="383"/>
        <v>0</v>
      </c>
      <c r="GA652" s="3">
        <f t="shared" si="383"/>
        <v>0</v>
      </c>
      <c r="GB652" s="3">
        <f t="shared" si="383"/>
        <v>0</v>
      </c>
      <c r="GC652" s="3">
        <f t="shared" si="383"/>
        <v>0</v>
      </c>
      <c r="GD652" s="3">
        <f t="shared" si="383"/>
        <v>0</v>
      </c>
      <c r="GE652" s="3">
        <f t="shared" si="383"/>
        <v>0</v>
      </c>
      <c r="GF652" s="3">
        <f t="shared" si="383"/>
        <v>0</v>
      </c>
      <c r="GG652" s="3">
        <f t="shared" si="383"/>
        <v>0</v>
      </c>
      <c r="GH652" s="3">
        <f t="shared" si="383"/>
        <v>0</v>
      </c>
      <c r="GI652" s="3">
        <f t="shared" si="383"/>
        <v>0</v>
      </c>
      <c r="GJ652" s="3">
        <f t="shared" si="383"/>
        <v>0</v>
      </c>
      <c r="GK652" s="3">
        <f t="shared" si="383"/>
        <v>0</v>
      </c>
      <c r="GL652" s="3">
        <f t="shared" si="383"/>
        <v>0</v>
      </c>
      <c r="GM652" s="3">
        <f t="shared" si="383"/>
        <v>0</v>
      </c>
      <c r="GN652" s="3">
        <f t="shared" si="383"/>
        <v>0</v>
      </c>
      <c r="GO652" s="3">
        <f t="shared" si="383"/>
        <v>0</v>
      </c>
      <c r="GP652" s="3">
        <f t="shared" si="383"/>
        <v>0</v>
      </c>
      <c r="GQ652" s="3">
        <f t="shared" si="383"/>
        <v>0</v>
      </c>
      <c r="GR652" s="3">
        <f t="shared" si="383"/>
        <v>0</v>
      </c>
      <c r="GS652" s="3">
        <f t="shared" si="383"/>
        <v>0</v>
      </c>
      <c r="GT652" s="3">
        <f t="shared" si="383"/>
        <v>0</v>
      </c>
      <c r="GU652" s="3">
        <f t="shared" si="383"/>
        <v>0</v>
      </c>
      <c r="GV652" s="3">
        <f t="shared" si="383"/>
        <v>0</v>
      </c>
      <c r="GW652" s="3">
        <f t="shared" si="383"/>
        <v>0</v>
      </c>
      <c r="GX652" s="3">
        <f t="shared" si="383"/>
        <v>0</v>
      </c>
    </row>
    <row r="654" spans="1:245" x14ac:dyDescent="0.2">
      <c r="A654">
        <v>17</v>
      </c>
      <c r="B654">
        <v>1</v>
      </c>
      <c r="C654">
        <f>ROW(SmtRes!A977)</f>
        <v>977</v>
      </c>
      <c r="D654">
        <f>ROW(EtalonRes!A991)</f>
        <v>991</v>
      </c>
      <c r="E654" t="s">
        <v>762</v>
      </c>
      <c r="F654" t="s">
        <v>743</v>
      </c>
      <c r="G654" t="s">
        <v>763</v>
      </c>
      <c r="H654" t="s">
        <v>163</v>
      </c>
      <c r="I654">
        <f>ROUND(1/10,7)</f>
        <v>0.1</v>
      </c>
      <c r="J654">
        <v>0</v>
      </c>
      <c r="K654">
        <f>ROUND(1/10,7)</f>
        <v>0.1</v>
      </c>
      <c r="O654">
        <f>ROUND(CP654,2)</f>
        <v>497.47</v>
      </c>
      <c r="P654">
        <f>SUMIF(SmtRes!AQ970:'SmtRes'!AQ977,"=1",SmtRes!DF970:'SmtRes'!DF977)</f>
        <v>0</v>
      </c>
      <c r="Q654">
        <f>SUMIF(SmtRes!AQ970:'SmtRes'!AQ977,"=1",SmtRes!DG970:'SmtRes'!DG977)</f>
        <v>0.39</v>
      </c>
      <c r="R654">
        <f>SUMIF(SmtRes!AQ970:'SmtRes'!AQ977,"=1",SmtRes!DH970:'SmtRes'!DH977)</f>
        <v>0.32</v>
      </c>
      <c r="S654">
        <f>SUMIF(SmtRes!AQ970:'SmtRes'!AQ977,"=1",SmtRes!DI970:'SmtRes'!DI977)</f>
        <v>496.76</v>
      </c>
      <c r="T654">
        <f t="shared" ref="T654:T685" si="384">ROUND(CU654*I654,2)</f>
        <v>0</v>
      </c>
      <c r="U654">
        <f>SUMIF(SmtRes!AQ970:'SmtRes'!AQ977,"=1",SmtRes!CV970:'SmtRes'!CV977)</f>
        <v>0.73920000000000008</v>
      </c>
      <c r="V654">
        <f>SUMIF(SmtRes!AQ970:'SmtRes'!AQ977,"=1",SmtRes!CW970:'SmtRes'!CW977)</f>
        <v>5.9999999999999995E-4</v>
      </c>
      <c r="W654">
        <f t="shared" ref="W654:W685" si="385">ROUND(CX654*I654,2)</f>
        <v>0</v>
      </c>
      <c r="X654">
        <f t="shared" ref="X654:X685" si="386">ROUND(CY654,2)</f>
        <v>447.37</v>
      </c>
      <c r="Y654">
        <f t="shared" ref="Y654:Y685" si="387">ROUND(CZ654,2)</f>
        <v>228.66</v>
      </c>
      <c r="AA654">
        <v>449016111</v>
      </c>
      <c r="AB654">
        <f t="shared" ref="AB654:AB685" si="388">ROUND((AC654+AD654+AF654),6)</f>
        <v>4971.4677300000003</v>
      </c>
      <c r="AC654">
        <f>ROUND((0),6)</f>
        <v>0</v>
      </c>
      <c r="AD654">
        <f>ROUND((((SUM(SmtRes!BR970:'SmtRes'!BR977))-(SUM(SmtRes!BS970:'SmtRes'!BS977)))+AE654),6)</f>
        <v>3.8502000000000001</v>
      </c>
      <c r="AE654">
        <f>ROUND((SUM(SmtRes!BS970:'SmtRes'!BS977)),6)</f>
        <v>3.23814</v>
      </c>
      <c r="AF654">
        <f>ROUND((SUM(SmtRes!BT970:'SmtRes'!BT977)),6)</f>
        <v>4967.6175300000004</v>
      </c>
      <c r="AG654">
        <f t="shared" ref="AG654:AG685" si="389">ROUND((AP654),6)</f>
        <v>0</v>
      </c>
      <c r="AH654">
        <f>(SUM(SmtRes!BU970:'SmtRes'!BU977))</f>
        <v>7.3919999999999986</v>
      </c>
      <c r="AI654">
        <f>(SUM(SmtRes!BV970:'SmtRes'!BV977))</f>
        <v>6.0000000000000001E-3</v>
      </c>
      <c r="AJ654">
        <f t="shared" ref="AJ654:AJ685" si="390">(AS654)</f>
        <v>0</v>
      </c>
      <c r="AK654">
        <v>16726.378499999999</v>
      </c>
      <c r="AL654">
        <v>144.0256</v>
      </c>
      <c r="AM654">
        <v>12.834000000000001</v>
      </c>
      <c r="AN654">
        <v>10.793800000000001</v>
      </c>
      <c r="AO654">
        <v>16558.7251</v>
      </c>
      <c r="AP654">
        <v>0</v>
      </c>
      <c r="AQ654">
        <v>24.64</v>
      </c>
      <c r="AR654">
        <v>0.02</v>
      </c>
      <c r="AS654">
        <v>0</v>
      </c>
      <c r="AT654">
        <v>90</v>
      </c>
      <c r="AU654">
        <v>46</v>
      </c>
      <c r="AV654">
        <v>1</v>
      </c>
      <c r="AW654">
        <v>1</v>
      </c>
      <c r="AZ654">
        <v>1</v>
      </c>
      <c r="BA654">
        <v>1</v>
      </c>
      <c r="BB654">
        <v>1</v>
      </c>
      <c r="BC654">
        <v>1</v>
      </c>
      <c r="BD654" t="s">
        <v>3</v>
      </c>
      <c r="BE654" t="s">
        <v>3</v>
      </c>
      <c r="BF654" t="s">
        <v>3</v>
      </c>
      <c r="BG654" t="s">
        <v>3</v>
      </c>
      <c r="BH654">
        <v>0</v>
      </c>
      <c r="BI654">
        <v>2</v>
      </c>
      <c r="BJ654" t="s">
        <v>745</v>
      </c>
      <c r="BM654">
        <v>110012</v>
      </c>
      <c r="BN654">
        <v>0</v>
      </c>
      <c r="BO654" t="s">
        <v>3</v>
      </c>
      <c r="BP654">
        <v>0</v>
      </c>
      <c r="BQ654">
        <v>3</v>
      </c>
      <c r="BR654">
        <v>0</v>
      </c>
      <c r="BS654">
        <v>1</v>
      </c>
      <c r="BT654">
        <v>1</v>
      </c>
      <c r="BU654">
        <v>1</v>
      </c>
      <c r="BV654">
        <v>1</v>
      </c>
      <c r="BW654">
        <v>1</v>
      </c>
      <c r="BX654">
        <v>1</v>
      </c>
      <c r="BY654" t="s">
        <v>3</v>
      </c>
      <c r="BZ654">
        <v>90</v>
      </c>
      <c r="CA654">
        <v>46</v>
      </c>
      <c r="CB654" t="s">
        <v>3</v>
      </c>
      <c r="CE654">
        <v>0</v>
      </c>
      <c r="CF654">
        <v>0</v>
      </c>
      <c r="CG654">
        <v>0</v>
      </c>
      <c r="CM654">
        <v>0</v>
      </c>
      <c r="CN654" t="s">
        <v>653</v>
      </c>
      <c r="CO654">
        <v>0</v>
      </c>
      <c r="CP654">
        <f>(P654+Q654+S654+R654)</f>
        <v>497.46999999999997</v>
      </c>
      <c r="CQ654">
        <f>SUMIF(SmtRes!AQ970:'SmtRes'!AQ977,"=1",SmtRes!AA970:'SmtRes'!AA977)</f>
        <v>455.75</v>
      </c>
      <c r="CR654">
        <f>SUMIF(SmtRes!AQ970:'SmtRes'!AQ977,"=1",SmtRes!AB970:'SmtRes'!AB977)</f>
        <v>641.70000000000005</v>
      </c>
      <c r="CS654">
        <f>SUMIF(SmtRes!AQ970:'SmtRes'!AQ977,"=1",SmtRes!AC970:'SmtRes'!AC977)</f>
        <v>539.69000000000005</v>
      </c>
      <c r="CT654">
        <f>SUMIF(SmtRes!AQ970:'SmtRes'!AQ977,"=1",SmtRes!AD970:'SmtRes'!AD977)</f>
        <v>1784.19</v>
      </c>
      <c r="CU654">
        <f>AG654</f>
        <v>0</v>
      </c>
      <c r="CV654">
        <f>SUMIF(SmtRes!AQ970:'SmtRes'!AQ977,"=1",SmtRes!BU970:'SmtRes'!BU977)</f>
        <v>7.3919999999999986</v>
      </c>
      <c r="CW654">
        <f>SUMIF(SmtRes!AQ970:'SmtRes'!AQ977,"=1",SmtRes!BV970:'SmtRes'!BV977)</f>
        <v>6.0000000000000001E-3</v>
      </c>
      <c r="CX654">
        <f>AJ654</f>
        <v>0</v>
      </c>
      <c r="CY654">
        <f>(((S654+R654)*AT654)/100)</f>
        <v>447.37199999999996</v>
      </c>
      <c r="CZ654">
        <f>(((S654+R654)*AU654)/100)</f>
        <v>228.6568</v>
      </c>
      <c r="DB654">
        <v>17</v>
      </c>
      <c r="DC654" t="s">
        <v>3</v>
      </c>
      <c r="DD654" t="s">
        <v>135</v>
      </c>
      <c r="DE654" t="s">
        <v>321</v>
      </c>
      <c r="DF654" t="s">
        <v>321</v>
      </c>
      <c r="DG654" t="s">
        <v>321</v>
      </c>
      <c r="DH654" t="s">
        <v>3</v>
      </c>
      <c r="DI654" t="s">
        <v>321</v>
      </c>
      <c r="DJ654" t="s">
        <v>321</v>
      </c>
      <c r="DK654" t="s">
        <v>3</v>
      </c>
      <c r="DL654" t="s">
        <v>3</v>
      </c>
      <c r="DM654" t="s">
        <v>3</v>
      </c>
      <c r="DN654">
        <v>0</v>
      </c>
      <c r="DO654">
        <v>0</v>
      </c>
      <c r="DP654">
        <v>1</v>
      </c>
      <c r="DQ654">
        <v>1</v>
      </c>
      <c r="DU654">
        <v>1013</v>
      </c>
      <c r="DV654" t="s">
        <v>163</v>
      </c>
      <c r="DW654" t="s">
        <v>163</v>
      </c>
      <c r="DX654">
        <v>1</v>
      </c>
      <c r="DZ654" t="s">
        <v>3</v>
      </c>
      <c r="EA654" t="s">
        <v>3</v>
      </c>
      <c r="EB654" t="s">
        <v>3</v>
      </c>
      <c r="EC654" t="s">
        <v>3</v>
      </c>
      <c r="EE654">
        <v>416980236</v>
      </c>
      <c r="EF654">
        <v>3</v>
      </c>
      <c r="EG654" t="s">
        <v>322</v>
      </c>
      <c r="EH654">
        <v>0</v>
      </c>
      <c r="EI654" t="s">
        <v>3</v>
      </c>
      <c r="EJ654">
        <v>2</v>
      </c>
      <c r="EK654">
        <v>110012</v>
      </c>
      <c r="EL654" t="s">
        <v>654</v>
      </c>
      <c r="EM654" t="s">
        <v>655</v>
      </c>
      <c r="EO654" t="s">
        <v>656</v>
      </c>
      <c r="EQ654">
        <v>768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24.64</v>
      </c>
      <c r="EX654">
        <v>0.02</v>
      </c>
      <c r="EY654">
        <v>0</v>
      </c>
      <c r="FQ654">
        <v>0</v>
      </c>
      <c r="FR654">
        <v>0</v>
      </c>
      <c r="FS654">
        <v>0</v>
      </c>
      <c r="FX654">
        <v>90</v>
      </c>
      <c r="FY654">
        <v>46</v>
      </c>
      <c r="GA654" t="s">
        <v>3</v>
      </c>
      <c r="GD654">
        <v>1</v>
      </c>
      <c r="GF654">
        <v>-2027374224</v>
      </c>
      <c r="GG654">
        <v>2</v>
      </c>
      <c r="GH654">
        <v>1</v>
      </c>
      <c r="GI654">
        <v>-2</v>
      </c>
      <c r="GJ654">
        <v>0</v>
      </c>
      <c r="GK654">
        <v>0</v>
      </c>
      <c r="GL654">
        <f t="shared" ref="GL654:GL685" si="391">ROUND(IF(AND(BH654=3,BI654=3,FS654&lt;&gt;0),P654,0),2)</f>
        <v>0</v>
      </c>
      <c r="GM654">
        <f t="shared" ref="GM654:GM685" si="392">ROUND(O654+X654+Y654,2)+GX654</f>
        <v>1173.5</v>
      </c>
      <c r="GN654">
        <f t="shared" ref="GN654:GN685" si="393">IF(OR(BI654=0,BI654=1),GM654-GX654,0)</f>
        <v>0</v>
      </c>
      <c r="GO654">
        <f t="shared" ref="GO654:GO685" si="394">IF(BI654=2,GM654-GX654,0)</f>
        <v>1173.5</v>
      </c>
      <c r="GP654">
        <f t="shared" ref="GP654:GP685" si="395">IF(BI654=4,GM654-GX654,0)</f>
        <v>0</v>
      </c>
      <c r="GR654">
        <v>0</v>
      </c>
      <c r="GS654">
        <v>0</v>
      </c>
      <c r="GT654">
        <v>0</v>
      </c>
      <c r="GU654" t="s">
        <v>3</v>
      </c>
      <c r="GV654">
        <f t="shared" ref="GV654:GV685" si="396">ROUND((GT654),6)</f>
        <v>0</v>
      </c>
      <c r="GW654">
        <v>1</v>
      </c>
      <c r="GX654">
        <f t="shared" ref="GX654:GX685" si="397">ROUND(HC654*I654,2)</f>
        <v>0</v>
      </c>
      <c r="HA654">
        <v>0</v>
      </c>
      <c r="HB654">
        <v>0</v>
      </c>
      <c r="HC654">
        <f>GV654*GW654</f>
        <v>0</v>
      </c>
      <c r="HE654" t="s">
        <v>3</v>
      </c>
      <c r="HF654" t="s">
        <v>3</v>
      </c>
      <c r="HM654" t="s">
        <v>3</v>
      </c>
      <c r="HN654" t="s">
        <v>657</v>
      </c>
      <c r="HO654" t="s">
        <v>658</v>
      </c>
      <c r="HP654" t="s">
        <v>654</v>
      </c>
      <c r="HQ654" t="s">
        <v>654</v>
      </c>
      <c r="HS654">
        <v>0</v>
      </c>
      <c r="IK654">
        <v>0</v>
      </c>
    </row>
    <row r="655" spans="1:245" x14ac:dyDescent="0.2">
      <c r="A655">
        <v>17</v>
      </c>
      <c r="B655">
        <v>1</v>
      </c>
      <c r="C655">
        <f>ROW(SmtRes!A985)</f>
        <v>985</v>
      </c>
      <c r="D655">
        <f>ROW(EtalonRes!A1000)</f>
        <v>1000</v>
      </c>
      <c r="E655" t="s">
        <v>764</v>
      </c>
      <c r="F655" t="s">
        <v>743</v>
      </c>
      <c r="G655" t="s">
        <v>765</v>
      </c>
      <c r="H655" t="s">
        <v>163</v>
      </c>
      <c r="I655">
        <f>ROUND(1/10,7)</f>
        <v>0.1</v>
      </c>
      <c r="J655">
        <v>0</v>
      </c>
      <c r="K655">
        <f>ROUND(1/10,7)</f>
        <v>0.1</v>
      </c>
      <c r="O655">
        <f>ROUND(CP655,2)</f>
        <v>1658.22</v>
      </c>
      <c r="P655">
        <f>SUMIF(SmtRes!AQ978:'SmtRes'!AQ985,"=1",SmtRes!DF978:'SmtRes'!DF985)</f>
        <v>0</v>
      </c>
      <c r="Q655">
        <f>SUMIF(SmtRes!AQ978:'SmtRes'!AQ985,"=1",SmtRes!DG978:'SmtRes'!DG985)</f>
        <v>1.28</v>
      </c>
      <c r="R655">
        <f>SUMIF(SmtRes!AQ978:'SmtRes'!AQ985,"=1",SmtRes!DH978:'SmtRes'!DH985)</f>
        <v>1.08</v>
      </c>
      <c r="S655">
        <f>SUMIF(SmtRes!AQ978:'SmtRes'!AQ985,"=1",SmtRes!DI978:'SmtRes'!DI985)</f>
        <v>1655.8600000000001</v>
      </c>
      <c r="T655">
        <f t="shared" si="384"/>
        <v>0</v>
      </c>
      <c r="U655">
        <f>SUMIF(SmtRes!AQ978:'SmtRes'!AQ985,"=1",SmtRes!CV978:'SmtRes'!CV985)</f>
        <v>2.4640000000000004</v>
      </c>
      <c r="V655">
        <f>SUMIF(SmtRes!AQ978:'SmtRes'!AQ985,"=1",SmtRes!CW978:'SmtRes'!CW985)</f>
        <v>2E-3</v>
      </c>
      <c r="W655">
        <f t="shared" si="385"/>
        <v>0</v>
      </c>
      <c r="X655">
        <f t="shared" si="386"/>
        <v>1491.25</v>
      </c>
      <c r="Y655">
        <f t="shared" si="387"/>
        <v>762.19</v>
      </c>
      <c r="AA655">
        <v>449016111</v>
      </c>
      <c r="AB655">
        <f t="shared" si="388"/>
        <v>16571.559099999999</v>
      </c>
      <c r="AC655">
        <f>ROUND((0),6)</f>
        <v>0</v>
      </c>
      <c r="AD655">
        <f>ROUND((((SUM(SmtRes!BR978:'SmtRes'!BR985))-(SUM(SmtRes!BS978:'SmtRes'!BS985)))+AE655),6)</f>
        <v>12.834</v>
      </c>
      <c r="AE655">
        <f>ROUND((SUM(SmtRes!BS978:'SmtRes'!BS985)),6)</f>
        <v>10.793799999999999</v>
      </c>
      <c r="AF655">
        <f>ROUND((SUM(SmtRes!BT978:'SmtRes'!BT985)),6)</f>
        <v>16558.7251</v>
      </c>
      <c r="AG655">
        <f t="shared" si="389"/>
        <v>0</v>
      </c>
      <c r="AH655">
        <f>(SUM(SmtRes!BU978:'SmtRes'!BU985))</f>
        <v>24.64</v>
      </c>
      <c r="AI655">
        <f>(SUM(SmtRes!BV978:'SmtRes'!BV985))</f>
        <v>0.02</v>
      </c>
      <c r="AJ655">
        <f t="shared" si="390"/>
        <v>0</v>
      </c>
      <c r="AK655">
        <v>16726.378499999999</v>
      </c>
      <c r="AL655">
        <v>144.0256</v>
      </c>
      <c r="AM655">
        <v>12.834000000000001</v>
      </c>
      <c r="AN655">
        <v>10.793800000000001</v>
      </c>
      <c r="AO655">
        <v>16558.7251</v>
      </c>
      <c r="AP655">
        <v>0</v>
      </c>
      <c r="AQ655">
        <v>24.64</v>
      </c>
      <c r="AR655">
        <v>0.02</v>
      </c>
      <c r="AS655">
        <v>0</v>
      </c>
      <c r="AT655">
        <v>90</v>
      </c>
      <c r="AU655">
        <v>46</v>
      </c>
      <c r="AV655">
        <v>1</v>
      </c>
      <c r="AW655">
        <v>1</v>
      </c>
      <c r="AZ655">
        <v>1</v>
      </c>
      <c r="BA655">
        <v>1</v>
      </c>
      <c r="BB655">
        <v>1</v>
      </c>
      <c r="BC655">
        <v>1</v>
      </c>
      <c r="BD655" t="s">
        <v>3</v>
      </c>
      <c r="BE655" t="s">
        <v>3</v>
      </c>
      <c r="BF655" t="s">
        <v>3</v>
      </c>
      <c r="BG655" t="s">
        <v>3</v>
      </c>
      <c r="BH655">
        <v>0</v>
      </c>
      <c r="BI655">
        <v>2</v>
      </c>
      <c r="BJ655" t="s">
        <v>745</v>
      </c>
      <c r="BM655">
        <v>110012</v>
      </c>
      <c r="BN655">
        <v>0</v>
      </c>
      <c r="BO655" t="s">
        <v>3</v>
      </c>
      <c r="BP655">
        <v>0</v>
      </c>
      <c r="BQ655">
        <v>3</v>
      </c>
      <c r="BR655">
        <v>0</v>
      </c>
      <c r="BS655">
        <v>1</v>
      </c>
      <c r="BT655">
        <v>1</v>
      </c>
      <c r="BU655">
        <v>1</v>
      </c>
      <c r="BV655">
        <v>1</v>
      </c>
      <c r="BW655">
        <v>1</v>
      </c>
      <c r="BX655">
        <v>1</v>
      </c>
      <c r="BY655" t="s">
        <v>3</v>
      </c>
      <c r="BZ655">
        <v>90</v>
      </c>
      <c r="CA655">
        <v>46</v>
      </c>
      <c r="CB655" t="s">
        <v>3</v>
      </c>
      <c r="CE655">
        <v>0</v>
      </c>
      <c r="CF655">
        <v>0</v>
      </c>
      <c r="CG655">
        <v>0</v>
      </c>
      <c r="CM655">
        <v>0</v>
      </c>
      <c r="CN655" t="s">
        <v>3</v>
      </c>
      <c r="CO655">
        <v>0</v>
      </c>
      <c r="CP655">
        <f>(P655+Q655+S655+R655)</f>
        <v>1658.22</v>
      </c>
      <c r="CQ655">
        <f>SUMIF(SmtRes!AQ978:'SmtRes'!AQ985,"=1",SmtRes!AA978:'SmtRes'!AA985)</f>
        <v>455.75</v>
      </c>
      <c r="CR655">
        <f>SUMIF(SmtRes!AQ978:'SmtRes'!AQ985,"=1",SmtRes!AB978:'SmtRes'!AB985)</f>
        <v>641.70000000000005</v>
      </c>
      <c r="CS655">
        <f>SUMIF(SmtRes!AQ978:'SmtRes'!AQ985,"=1",SmtRes!AC978:'SmtRes'!AC985)</f>
        <v>539.69000000000005</v>
      </c>
      <c r="CT655">
        <f>SUMIF(SmtRes!AQ978:'SmtRes'!AQ985,"=1",SmtRes!AD978:'SmtRes'!AD985)</f>
        <v>1784.19</v>
      </c>
      <c r="CU655">
        <f>AG655</f>
        <v>0</v>
      </c>
      <c r="CV655">
        <f>SUMIF(SmtRes!AQ978:'SmtRes'!AQ985,"=1",SmtRes!BU978:'SmtRes'!BU985)</f>
        <v>24.64</v>
      </c>
      <c r="CW655">
        <f>SUMIF(SmtRes!AQ978:'SmtRes'!AQ985,"=1",SmtRes!BV978:'SmtRes'!BV985)</f>
        <v>0.02</v>
      </c>
      <c r="CX655">
        <f>AJ655</f>
        <v>0</v>
      </c>
      <c r="CY655">
        <f>(((S655+R655)*AT655)/100)</f>
        <v>1491.2460000000001</v>
      </c>
      <c r="CZ655">
        <f>(((S655+R655)*AU655)/100)</f>
        <v>762.19240000000002</v>
      </c>
      <c r="DC655" t="s">
        <v>3</v>
      </c>
      <c r="DD655" t="s">
        <v>135</v>
      </c>
      <c r="DE655" t="s">
        <v>3</v>
      </c>
      <c r="DF655" t="s">
        <v>3</v>
      </c>
      <c r="DG655" t="s">
        <v>3</v>
      </c>
      <c r="DH655" t="s">
        <v>3</v>
      </c>
      <c r="DI655" t="s">
        <v>3</v>
      </c>
      <c r="DJ655" t="s">
        <v>3</v>
      </c>
      <c r="DK655" t="s">
        <v>3</v>
      </c>
      <c r="DL655" t="s">
        <v>3</v>
      </c>
      <c r="DM655" t="s">
        <v>3</v>
      </c>
      <c r="DN655">
        <v>0</v>
      </c>
      <c r="DO655">
        <v>0</v>
      </c>
      <c r="DP655">
        <v>1</v>
      </c>
      <c r="DQ655">
        <v>1</v>
      </c>
      <c r="DU655">
        <v>1013</v>
      </c>
      <c r="DV655" t="s">
        <v>163</v>
      </c>
      <c r="DW655" t="s">
        <v>163</v>
      </c>
      <c r="DX655">
        <v>1</v>
      </c>
      <c r="DZ655" t="s">
        <v>3</v>
      </c>
      <c r="EA655" t="s">
        <v>3</v>
      </c>
      <c r="EB655" t="s">
        <v>3</v>
      </c>
      <c r="EC655" t="s">
        <v>3</v>
      </c>
      <c r="EE655">
        <v>416980236</v>
      </c>
      <c r="EF655">
        <v>3</v>
      </c>
      <c r="EG655" t="s">
        <v>322</v>
      </c>
      <c r="EH655">
        <v>0</v>
      </c>
      <c r="EI655" t="s">
        <v>3</v>
      </c>
      <c r="EJ655">
        <v>2</v>
      </c>
      <c r="EK655">
        <v>110012</v>
      </c>
      <c r="EL655" t="s">
        <v>654</v>
      </c>
      <c r="EM655" t="s">
        <v>655</v>
      </c>
      <c r="EO655" t="s">
        <v>3</v>
      </c>
      <c r="EQ655">
        <v>512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24.64</v>
      </c>
      <c r="EX655">
        <v>0.02</v>
      </c>
      <c r="EY655">
        <v>0</v>
      </c>
      <c r="FQ655">
        <v>0</v>
      </c>
      <c r="FR655">
        <v>0</v>
      </c>
      <c r="FS655">
        <v>0</v>
      </c>
      <c r="FX655">
        <v>90</v>
      </c>
      <c r="FY655">
        <v>46</v>
      </c>
      <c r="GA655" t="s">
        <v>3</v>
      </c>
      <c r="GD655">
        <v>1</v>
      </c>
      <c r="GF655">
        <v>264105401</v>
      </c>
      <c r="GG655">
        <v>2</v>
      </c>
      <c r="GH655">
        <v>1</v>
      </c>
      <c r="GI655">
        <v>-2</v>
      </c>
      <c r="GJ655">
        <v>0</v>
      </c>
      <c r="GK655">
        <v>0</v>
      </c>
      <c r="GL655">
        <f t="shared" si="391"/>
        <v>0</v>
      </c>
      <c r="GM655">
        <f t="shared" si="392"/>
        <v>3911.66</v>
      </c>
      <c r="GN655">
        <f t="shared" si="393"/>
        <v>0</v>
      </c>
      <c r="GO655">
        <f t="shared" si="394"/>
        <v>3911.66</v>
      </c>
      <c r="GP655">
        <f t="shared" si="395"/>
        <v>0</v>
      </c>
      <c r="GR655">
        <v>0</v>
      </c>
      <c r="GS655">
        <v>0</v>
      </c>
      <c r="GT655">
        <v>0</v>
      </c>
      <c r="GU655" t="s">
        <v>3</v>
      </c>
      <c r="GV655">
        <f t="shared" si="396"/>
        <v>0</v>
      </c>
      <c r="GW655">
        <v>1</v>
      </c>
      <c r="GX655">
        <f t="shared" si="397"/>
        <v>0</v>
      </c>
      <c r="HA655">
        <v>0</v>
      </c>
      <c r="HB655">
        <v>0</v>
      </c>
      <c r="HC655">
        <f>GV655*GW655</f>
        <v>0</v>
      </c>
      <c r="HE655" t="s">
        <v>3</v>
      </c>
      <c r="HF655" t="s">
        <v>3</v>
      </c>
      <c r="HM655" t="s">
        <v>3</v>
      </c>
      <c r="HN655" t="s">
        <v>657</v>
      </c>
      <c r="HO655" t="s">
        <v>658</v>
      </c>
      <c r="HP655" t="s">
        <v>654</v>
      </c>
      <c r="HQ655" t="s">
        <v>654</v>
      </c>
      <c r="HS655">
        <v>0</v>
      </c>
      <c r="IK655">
        <v>0</v>
      </c>
    </row>
    <row r="656" spans="1:245" x14ac:dyDescent="0.2">
      <c r="A656">
        <v>17</v>
      </c>
      <c r="B656">
        <v>1</v>
      </c>
      <c r="C656">
        <f>ROW(SmtRes!A992)</f>
        <v>992</v>
      </c>
      <c r="D656">
        <f>ROW(EtalonRes!A1007)</f>
        <v>1007</v>
      </c>
      <c r="E656" t="s">
        <v>3</v>
      </c>
      <c r="F656" t="s">
        <v>733</v>
      </c>
      <c r="G656" t="s">
        <v>766</v>
      </c>
      <c r="H656" t="s">
        <v>735</v>
      </c>
      <c r="I656">
        <v>1</v>
      </c>
      <c r="J656">
        <v>0</v>
      </c>
      <c r="K656">
        <v>1</v>
      </c>
      <c r="O656">
        <f>ROUND(CP656,2)</f>
        <v>4075.84</v>
      </c>
      <c r="P656">
        <f>SUMIF(SmtRes!AQ986:'SmtRes'!AQ992,"=1",SmtRes!DF986:'SmtRes'!DF992)</f>
        <v>0</v>
      </c>
      <c r="Q656">
        <f>SUMIF(SmtRes!AQ986:'SmtRes'!AQ992,"=1",SmtRes!DG986:'SmtRes'!DG992)</f>
        <v>0</v>
      </c>
      <c r="R656">
        <f>SUMIF(SmtRes!AQ986:'SmtRes'!AQ992,"=1",SmtRes!DH986:'SmtRes'!DH992)</f>
        <v>0</v>
      </c>
      <c r="S656">
        <f>SUMIF(SmtRes!AQ986:'SmtRes'!AQ992,"=1",SmtRes!DI986:'SmtRes'!DI992)</f>
        <v>4075.84</v>
      </c>
      <c r="T656">
        <f t="shared" si="384"/>
        <v>0</v>
      </c>
      <c r="U656">
        <f>SUMIF(SmtRes!AQ986:'SmtRes'!AQ992,"=1",SmtRes!CV986:'SmtRes'!CV992)</f>
        <v>8</v>
      </c>
      <c r="V656">
        <f>SUMIF(SmtRes!AQ986:'SmtRes'!AQ992,"=1",SmtRes!CW986:'SmtRes'!CW992)</f>
        <v>0</v>
      </c>
      <c r="W656">
        <f t="shared" si="385"/>
        <v>0</v>
      </c>
      <c r="X656">
        <f t="shared" si="386"/>
        <v>3872.05</v>
      </c>
      <c r="Y656">
        <f t="shared" si="387"/>
        <v>2160.1999999999998</v>
      </c>
      <c r="AA656">
        <v>-1</v>
      </c>
      <c r="AB656">
        <f t="shared" si="388"/>
        <v>4075.84</v>
      </c>
      <c r="AC656">
        <f>ROUND((0),6)</f>
        <v>0</v>
      </c>
      <c r="AD656">
        <f>ROUND((((0)-(0))+AE656),6)</f>
        <v>0</v>
      </c>
      <c r="AE656">
        <f>ROUND((0),6)</f>
        <v>0</v>
      </c>
      <c r="AF656">
        <f>ROUND((SUM(SmtRes!BT986:'SmtRes'!BT992)),6)</f>
        <v>4075.84</v>
      </c>
      <c r="AG656">
        <f t="shared" si="389"/>
        <v>0</v>
      </c>
      <c r="AH656">
        <f>(SUM(SmtRes!BU986:'SmtRes'!BU992))</f>
        <v>8</v>
      </c>
      <c r="AI656">
        <f>(0)</f>
        <v>0</v>
      </c>
      <c r="AJ656">
        <f t="shared" si="390"/>
        <v>0</v>
      </c>
      <c r="AK656">
        <v>4131.9489700000004</v>
      </c>
      <c r="AL656">
        <v>56.108970000000006</v>
      </c>
      <c r="AM656">
        <v>0</v>
      </c>
      <c r="AN656">
        <v>0</v>
      </c>
      <c r="AO656">
        <v>4075.84</v>
      </c>
      <c r="AP656">
        <v>0</v>
      </c>
      <c r="AQ656">
        <v>8</v>
      </c>
      <c r="AR656">
        <v>0</v>
      </c>
      <c r="AS656">
        <v>0</v>
      </c>
      <c r="AT656">
        <v>95</v>
      </c>
      <c r="AU656">
        <v>53</v>
      </c>
      <c r="AV656">
        <v>1</v>
      </c>
      <c r="AW656">
        <v>1</v>
      </c>
      <c r="AZ656">
        <v>1</v>
      </c>
      <c r="BA656">
        <v>1</v>
      </c>
      <c r="BB656">
        <v>1</v>
      </c>
      <c r="BC656">
        <v>1</v>
      </c>
      <c r="BD656" t="s">
        <v>3</v>
      </c>
      <c r="BE656" t="s">
        <v>3</v>
      </c>
      <c r="BF656" t="s">
        <v>3</v>
      </c>
      <c r="BG656" t="s">
        <v>3</v>
      </c>
      <c r="BH656">
        <v>0</v>
      </c>
      <c r="BI656">
        <v>2</v>
      </c>
      <c r="BJ656" t="s">
        <v>736</v>
      </c>
      <c r="BM656">
        <v>110004</v>
      </c>
      <c r="BN656">
        <v>0</v>
      </c>
      <c r="BO656" t="s">
        <v>3</v>
      </c>
      <c r="BP656">
        <v>0</v>
      </c>
      <c r="BQ656">
        <v>3</v>
      </c>
      <c r="BR656">
        <v>0</v>
      </c>
      <c r="BS656">
        <v>1</v>
      </c>
      <c r="BT656">
        <v>1</v>
      </c>
      <c r="BU656">
        <v>1</v>
      </c>
      <c r="BV656">
        <v>1</v>
      </c>
      <c r="BW656">
        <v>1</v>
      </c>
      <c r="BX656">
        <v>1</v>
      </c>
      <c r="BY656" t="s">
        <v>3</v>
      </c>
      <c r="BZ656">
        <v>95</v>
      </c>
      <c r="CA656">
        <v>53</v>
      </c>
      <c r="CB656" t="s">
        <v>3</v>
      </c>
      <c r="CE656">
        <v>0</v>
      </c>
      <c r="CF656">
        <v>0</v>
      </c>
      <c r="CG656">
        <v>0</v>
      </c>
      <c r="CM656">
        <v>0</v>
      </c>
      <c r="CN656" t="s">
        <v>3</v>
      </c>
      <c r="CO656">
        <v>0</v>
      </c>
      <c r="CP656">
        <f>(P656+Q656+S656+R656)</f>
        <v>4075.84</v>
      </c>
      <c r="CQ656">
        <f>SUMIF(SmtRes!AQ986:'SmtRes'!AQ992,"=1",SmtRes!AA986:'SmtRes'!AA992)</f>
        <v>4875.2199999999993</v>
      </c>
      <c r="CR656">
        <f>SUMIF(SmtRes!AQ986:'SmtRes'!AQ992,"=1",SmtRes!AB986:'SmtRes'!AB992)</f>
        <v>0</v>
      </c>
      <c r="CS656">
        <f>SUMIF(SmtRes!AQ986:'SmtRes'!AQ992,"=1",SmtRes!AC986:'SmtRes'!AC992)</f>
        <v>0</v>
      </c>
      <c r="CT656">
        <f>SUMIF(SmtRes!AQ986:'SmtRes'!AQ992,"=1",SmtRes!AD986:'SmtRes'!AD992)</f>
        <v>509.48</v>
      </c>
      <c r="CU656">
        <f>AG656</f>
        <v>0</v>
      </c>
      <c r="CV656">
        <f>SUMIF(SmtRes!AQ986:'SmtRes'!AQ992,"=1",SmtRes!BU986:'SmtRes'!BU992)</f>
        <v>8</v>
      </c>
      <c r="CW656">
        <f>SUMIF(SmtRes!AQ986:'SmtRes'!AQ992,"=1",SmtRes!BV986:'SmtRes'!BV992)</f>
        <v>0</v>
      </c>
      <c r="CX656">
        <f>AJ656</f>
        <v>0</v>
      </c>
      <c r="CY656">
        <f>(((S656+R656)*AT656)/100)</f>
        <v>3872.0479999999998</v>
      </c>
      <c r="CZ656">
        <f>(((S656+R656)*AU656)/100)</f>
        <v>2160.1952000000001</v>
      </c>
      <c r="DC656" t="s">
        <v>3</v>
      </c>
      <c r="DD656" t="s">
        <v>135</v>
      </c>
      <c r="DE656" t="s">
        <v>3</v>
      </c>
      <c r="DF656" t="s">
        <v>3</v>
      </c>
      <c r="DG656" t="s">
        <v>3</v>
      </c>
      <c r="DH656" t="s">
        <v>3</v>
      </c>
      <c r="DI656" t="s">
        <v>3</v>
      </c>
      <c r="DJ656" t="s">
        <v>3</v>
      </c>
      <c r="DK656" t="s">
        <v>3</v>
      </c>
      <c r="DL656" t="s">
        <v>3</v>
      </c>
      <c r="DM656" t="s">
        <v>3</v>
      </c>
      <c r="DN656">
        <v>0</v>
      </c>
      <c r="DO656">
        <v>0</v>
      </c>
      <c r="DP656">
        <v>1</v>
      </c>
      <c r="DQ656">
        <v>1</v>
      </c>
      <c r="DU656">
        <v>1013</v>
      </c>
      <c r="DV656" t="s">
        <v>735</v>
      </c>
      <c r="DW656" t="s">
        <v>735</v>
      </c>
      <c r="DX656">
        <v>1</v>
      </c>
      <c r="DZ656" t="s">
        <v>3</v>
      </c>
      <c r="EA656" t="s">
        <v>3</v>
      </c>
      <c r="EB656" t="s">
        <v>3</v>
      </c>
      <c r="EC656" t="s">
        <v>3</v>
      </c>
      <c r="EE656">
        <v>416979909</v>
      </c>
      <c r="EF656">
        <v>3</v>
      </c>
      <c r="EG656" t="s">
        <v>322</v>
      </c>
      <c r="EH656">
        <v>0</v>
      </c>
      <c r="EI656" t="s">
        <v>3</v>
      </c>
      <c r="EJ656">
        <v>2</v>
      </c>
      <c r="EK656">
        <v>110004</v>
      </c>
      <c r="EL656" t="s">
        <v>674</v>
      </c>
      <c r="EM656" t="s">
        <v>655</v>
      </c>
      <c r="EO656" t="s">
        <v>3</v>
      </c>
      <c r="EQ656">
        <v>1024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8</v>
      </c>
      <c r="EX656">
        <v>0</v>
      </c>
      <c r="EY656">
        <v>0</v>
      </c>
      <c r="FQ656">
        <v>0</v>
      </c>
      <c r="FR656">
        <v>0</v>
      </c>
      <c r="FS656">
        <v>0</v>
      </c>
      <c r="FX656">
        <v>95</v>
      </c>
      <c r="FY656">
        <v>53</v>
      </c>
      <c r="GA656" t="s">
        <v>3</v>
      </c>
      <c r="GD656">
        <v>1</v>
      </c>
      <c r="GF656">
        <v>953610928</v>
      </c>
      <c r="GG656">
        <v>2</v>
      </c>
      <c r="GH656">
        <v>1</v>
      </c>
      <c r="GI656">
        <v>-2</v>
      </c>
      <c r="GJ656">
        <v>0</v>
      </c>
      <c r="GK656">
        <v>0</v>
      </c>
      <c r="GL656">
        <f t="shared" si="391"/>
        <v>0</v>
      </c>
      <c r="GM656">
        <f t="shared" si="392"/>
        <v>10108.09</v>
      </c>
      <c r="GN656">
        <f t="shared" si="393"/>
        <v>0</v>
      </c>
      <c r="GO656">
        <f t="shared" si="394"/>
        <v>10108.09</v>
      </c>
      <c r="GP656">
        <f t="shared" si="395"/>
        <v>0</v>
      </c>
      <c r="GR656">
        <v>0</v>
      </c>
      <c r="GS656">
        <v>0</v>
      </c>
      <c r="GT656">
        <v>0</v>
      </c>
      <c r="GU656" t="s">
        <v>3</v>
      </c>
      <c r="GV656">
        <f t="shared" si="396"/>
        <v>0</v>
      </c>
      <c r="GW656">
        <v>1</v>
      </c>
      <c r="GX656">
        <f t="shared" si="397"/>
        <v>0</v>
      </c>
      <c r="HA656">
        <v>0</v>
      </c>
      <c r="HB656">
        <v>0</v>
      </c>
      <c r="HC656">
        <f>GV656*GW656</f>
        <v>0</v>
      </c>
      <c r="HE656" t="s">
        <v>3</v>
      </c>
      <c r="HF656" t="s">
        <v>3</v>
      </c>
      <c r="HM656" t="s">
        <v>3</v>
      </c>
      <c r="HN656" t="s">
        <v>675</v>
      </c>
      <c r="HO656" t="s">
        <v>676</v>
      </c>
      <c r="HP656" t="s">
        <v>674</v>
      </c>
      <c r="HQ656" t="s">
        <v>674</v>
      </c>
      <c r="HS656">
        <v>0</v>
      </c>
      <c r="IK656">
        <v>0</v>
      </c>
    </row>
    <row r="657" spans="1:245" x14ac:dyDescent="0.2">
      <c r="A657">
        <v>18</v>
      </c>
      <c r="B657">
        <v>1</v>
      </c>
      <c r="C657">
        <v>991</v>
      </c>
      <c r="E657" t="s">
        <v>3</v>
      </c>
      <c r="F657" t="s">
        <v>633</v>
      </c>
      <c r="G657" t="s">
        <v>634</v>
      </c>
      <c r="H657" t="s">
        <v>635</v>
      </c>
      <c r="I657">
        <f>J657</f>
        <v>2</v>
      </c>
      <c r="J657">
        <v>2</v>
      </c>
      <c r="K657">
        <v>2</v>
      </c>
      <c r="O657">
        <f>ROUND(P657,2)</f>
        <v>81.52</v>
      </c>
      <c r="P657">
        <f>ROUND(ROUND(ROUND(SUMIF(SmtRes!AQ986:'SmtRes'!AQ992,"=1",SmtRes!CU986:'SmtRes'!CU992),2),2)*I657/100,2)</f>
        <v>81.52</v>
      </c>
      <c r="Q657">
        <f>ROUND(CR657*I657,2)</f>
        <v>0</v>
      </c>
      <c r="R657">
        <f>ROUND(CS657*I657,2)</f>
        <v>0</v>
      </c>
      <c r="S657">
        <f>ROUND(CT657*I657,2)</f>
        <v>0</v>
      </c>
      <c r="T657">
        <f t="shared" si="384"/>
        <v>0</v>
      </c>
      <c r="U657">
        <f>ROUND(CV657*I657,7)</f>
        <v>0</v>
      </c>
      <c r="V657">
        <f>ROUND(CW657*I657,7)</f>
        <v>0</v>
      </c>
      <c r="W657">
        <f t="shared" si="385"/>
        <v>0</v>
      </c>
      <c r="X657">
        <f t="shared" si="386"/>
        <v>0</v>
      </c>
      <c r="Y657">
        <f t="shared" si="387"/>
        <v>0</v>
      </c>
      <c r="AA657">
        <v>-1</v>
      </c>
      <c r="AB657">
        <f t="shared" si="388"/>
        <v>0</v>
      </c>
      <c r="AC657">
        <f>ROUND((ES657),6)</f>
        <v>0</v>
      </c>
      <c r="AD657">
        <f>ROUND((((ET657)-(EU657))+AE657),6)</f>
        <v>0</v>
      </c>
      <c r="AE657">
        <f>ROUND((EU657),6)</f>
        <v>0</v>
      </c>
      <c r="AF657">
        <f>ROUND((EV657),6)</f>
        <v>0</v>
      </c>
      <c r="AG657">
        <f t="shared" si="389"/>
        <v>0</v>
      </c>
      <c r="AH657">
        <f>(EW657)</f>
        <v>0</v>
      </c>
      <c r="AI657">
        <f>(EX657)</f>
        <v>0</v>
      </c>
      <c r="AJ657">
        <f t="shared" si="390"/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95</v>
      </c>
      <c r="AU657">
        <v>53</v>
      </c>
      <c r="AV657">
        <v>1</v>
      </c>
      <c r="AW657">
        <v>1</v>
      </c>
      <c r="AZ657">
        <v>1</v>
      </c>
      <c r="BA657">
        <v>1</v>
      </c>
      <c r="BB657">
        <v>1</v>
      </c>
      <c r="BC657">
        <v>1</v>
      </c>
      <c r="BD657" t="s">
        <v>3</v>
      </c>
      <c r="BE657" t="s">
        <v>3</v>
      </c>
      <c r="BF657" t="s">
        <v>3</v>
      </c>
      <c r="BG657" t="s">
        <v>3</v>
      </c>
      <c r="BH657">
        <v>3</v>
      </c>
      <c r="BI657">
        <v>2</v>
      </c>
      <c r="BJ657" t="s">
        <v>3</v>
      </c>
      <c r="BM657">
        <v>110004</v>
      </c>
      <c r="BN657">
        <v>0</v>
      </c>
      <c r="BO657" t="s">
        <v>3</v>
      </c>
      <c r="BP657">
        <v>0</v>
      </c>
      <c r="BQ657">
        <v>3</v>
      </c>
      <c r="BR657">
        <v>0</v>
      </c>
      <c r="BS657">
        <v>1</v>
      </c>
      <c r="BT657">
        <v>1</v>
      </c>
      <c r="BU657">
        <v>1</v>
      </c>
      <c r="BV657">
        <v>1</v>
      </c>
      <c r="BW657">
        <v>1</v>
      </c>
      <c r="BX657">
        <v>1</v>
      </c>
      <c r="BY657" t="s">
        <v>3</v>
      </c>
      <c r="BZ657">
        <v>95</v>
      </c>
      <c r="CA657">
        <v>53</v>
      </c>
      <c r="CB657" t="s">
        <v>3</v>
      </c>
      <c r="CE657">
        <v>0</v>
      </c>
      <c r="CF657">
        <v>0</v>
      </c>
      <c r="CG657">
        <v>0</v>
      </c>
      <c r="CM657">
        <v>0</v>
      </c>
      <c r="CN657" t="s">
        <v>3</v>
      </c>
      <c r="CO657">
        <v>0</v>
      </c>
      <c r="CP657">
        <f>0</f>
        <v>0</v>
      </c>
      <c r="CQ657">
        <f>0</f>
        <v>0</v>
      </c>
      <c r="CR657">
        <f>0</f>
        <v>0</v>
      </c>
      <c r="CS657">
        <f>0</f>
        <v>0</v>
      </c>
      <c r="CT657">
        <f>0</f>
        <v>0</v>
      </c>
      <c r="CU657">
        <f>0</f>
        <v>0</v>
      </c>
      <c r="CV657">
        <f>0</f>
        <v>0</v>
      </c>
      <c r="CW657">
        <f>0</f>
        <v>0</v>
      </c>
      <c r="CX657">
        <f>0</f>
        <v>0</v>
      </c>
      <c r="CY657">
        <f>0</f>
        <v>0</v>
      </c>
      <c r="CZ657">
        <f>0</f>
        <v>0</v>
      </c>
      <c r="DC657" t="s">
        <v>3</v>
      </c>
      <c r="DD657" t="s">
        <v>3</v>
      </c>
      <c r="DE657" t="s">
        <v>3</v>
      </c>
      <c r="DF657" t="s">
        <v>3</v>
      </c>
      <c r="DG657" t="s">
        <v>3</v>
      </c>
      <c r="DH657" t="s">
        <v>3</v>
      </c>
      <c r="DI657" t="s">
        <v>3</v>
      </c>
      <c r="DJ657" t="s">
        <v>3</v>
      </c>
      <c r="DK657" t="s">
        <v>3</v>
      </c>
      <c r="DL657" t="s">
        <v>3</v>
      </c>
      <c r="DM657" t="s">
        <v>3</v>
      </c>
      <c r="DN657">
        <v>0</v>
      </c>
      <c r="DO657">
        <v>0</v>
      </c>
      <c r="DP657">
        <v>1</v>
      </c>
      <c r="DQ657">
        <v>1</v>
      </c>
      <c r="DU657">
        <v>1013</v>
      </c>
      <c r="DV657" t="s">
        <v>635</v>
      </c>
      <c r="DW657" t="s">
        <v>635</v>
      </c>
      <c r="DX657">
        <v>1</v>
      </c>
      <c r="DZ657" t="s">
        <v>3</v>
      </c>
      <c r="EA657" t="s">
        <v>3</v>
      </c>
      <c r="EB657" t="s">
        <v>3</v>
      </c>
      <c r="EC657" t="s">
        <v>3</v>
      </c>
      <c r="EE657">
        <v>416979909</v>
      </c>
      <c r="EF657">
        <v>3</v>
      </c>
      <c r="EG657" t="s">
        <v>322</v>
      </c>
      <c r="EH657">
        <v>0</v>
      </c>
      <c r="EI657" t="s">
        <v>3</v>
      </c>
      <c r="EJ657">
        <v>2</v>
      </c>
      <c r="EK657">
        <v>110004</v>
      </c>
      <c r="EL657" t="s">
        <v>674</v>
      </c>
      <c r="EM657" t="s">
        <v>655</v>
      </c>
      <c r="EO657" t="s">
        <v>3</v>
      </c>
      <c r="EQ657">
        <v>1024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FQ657">
        <v>0</v>
      </c>
      <c r="FR657">
        <v>0</v>
      </c>
      <c r="FS657">
        <v>0</v>
      </c>
      <c r="FX657">
        <v>95</v>
      </c>
      <c r="FY657">
        <v>53</v>
      </c>
      <c r="GA657" t="s">
        <v>3</v>
      </c>
      <c r="GD657">
        <v>1</v>
      </c>
      <c r="GF657">
        <v>274903907</v>
      </c>
      <c r="GG657">
        <v>2</v>
      </c>
      <c r="GH657">
        <v>1</v>
      </c>
      <c r="GI657">
        <v>-2</v>
      </c>
      <c r="GJ657">
        <v>0</v>
      </c>
      <c r="GK657">
        <v>0</v>
      </c>
      <c r="GL657">
        <f t="shared" si="391"/>
        <v>0</v>
      </c>
      <c r="GM657">
        <f t="shared" si="392"/>
        <v>81.52</v>
      </c>
      <c r="GN657">
        <f t="shared" si="393"/>
        <v>0</v>
      </c>
      <c r="GO657">
        <f t="shared" si="394"/>
        <v>81.52</v>
      </c>
      <c r="GP657">
        <f t="shared" si="395"/>
        <v>0</v>
      </c>
      <c r="GR657">
        <v>0</v>
      </c>
      <c r="GS657">
        <v>0</v>
      </c>
      <c r="GT657">
        <v>0</v>
      </c>
      <c r="GU657" t="s">
        <v>3</v>
      </c>
      <c r="GV657">
        <f t="shared" si="396"/>
        <v>0</v>
      </c>
      <c r="GW657">
        <v>1</v>
      </c>
      <c r="GX657">
        <f t="shared" si="397"/>
        <v>0</v>
      </c>
      <c r="HA657">
        <v>0</v>
      </c>
      <c r="HB657">
        <v>0</v>
      </c>
      <c r="HC657">
        <f>0</f>
        <v>0</v>
      </c>
      <c r="HE657" t="s">
        <v>3</v>
      </c>
      <c r="HF657" t="s">
        <v>3</v>
      </c>
      <c r="HM657" t="s">
        <v>3</v>
      </c>
      <c r="HN657" t="s">
        <v>675</v>
      </c>
      <c r="HO657" t="s">
        <v>676</v>
      </c>
      <c r="HP657" t="s">
        <v>674</v>
      </c>
      <c r="HQ657" t="s">
        <v>674</v>
      </c>
      <c r="HS657">
        <v>0</v>
      </c>
      <c r="IK657">
        <v>0</v>
      </c>
    </row>
    <row r="658" spans="1:245" x14ac:dyDescent="0.2">
      <c r="A658">
        <v>18</v>
      </c>
      <c r="B658">
        <v>1</v>
      </c>
      <c r="C658">
        <v>992</v>
      </c>
      <c r="E658" t="s">
        <v>3</v>
      </c>
      <c r="F658" t="s">
        <v>725</v>
      </c>
      <c r="G658" t="s">
        <v>726</v>
      </c>
      <c r="H658" t="s">
        <v>83</v>
      </c>
      <c r="I658">
        <f>I656*J658</f>
        <v>0</v>
      </c>
      <c r="J658">
        <v>0</v>
      </c>
      <c r="K658">
        <v>3.4000000000000002E-2</v>
      </c>
      <c r="O658">
        <f t="shared" ref="O658:O667" si="398">ROUND(CP658,2)</f>
        <v>0</v>
      </c>
      <c r="P658">
        <f>ROUND(CQ658*I658,2)</f>
        <v>0</v>
      </c>
      <c r="Q658">
        <f>ROUND(CR658*I658,2)</f>
        <v>0</v>
      </c>
      <c r="R658">
        <f>ROUND(CS658*I658,2)</f>
        <v>0</v>
      </c>
      <c r="S658">
        <f>ROUND(CT658*I658,2)</f>
        <v>0</v>
      </c>
      <c r="T658">
        <f t="shared" si="384"/>
        <v>0</v>
      </c>
      <c r="U658">
        <f>ROUND(CV658*I658,7)</f>
        <v>0</v>
      </c>
      <c r="V658">
        <f>ROUND(CW658*I658,7)</f>
        <v>0</v>
      </c>
      <c r="W658">
        <f t="shared" si="385"/>
        <v>0</v>
      </c>
      <c r="X658">
        <f t="shared" si="386"/>
        <v>0</v>
      </c>
      <c r="Y658">
        <f t="shared" si="387"/>
        <v>0</v>
      </c>
      <c r="AA658">
        <v>-1</v>
      </c>
      <c r="AB658">
        <f t="shared" si="388"/>
        <v>0</v>
      </c>
      <c r="AC658">
        <f>ROUND((ES658),6)</f>
        <v>0</v>
      </c>
      <c r="AD658">
        <f>ROUND((((ET658)-(EU658))+AE658),6)</f>
        <v>0</v>
      </c>
      <c r="AE658">
        <f>ROUND((EU658),6)</f>
        <v>0</v>
      </c>
      <c r="AF658">
        <f>ROUND((EV658),6)</f>
        <v>0</v>
      </c>
      <c r="AG658">
        <f t="shared" si="389"/>
        <v>0</v>
      </c>
      <c r="AH658">
        <f>(EW658)</f>
        <v>0</v>
      </c>
      <c r="AI658">
        <f>(EX658)</f>
        <v>0</v>
      </c>
      <c r="AJ658">
        <f t="shared" si="390"/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95</v>
      </c>
      <c r="AU658">
        <v>53</v>
      </c>
      <c r="AV658">
        <v>1</v>
      </c>
      <c r="AW658">
        <v>1</v>
      </c>
      <c r="AZ658">
        <v>1</v>
      </c>
      <c r="BA658">
        <v>1</v>
      </c>
      <c r="BB658">
        <v>1</v>
      </c>
      <c r="BC658">
        <v>1</v>
      </c>
      <c r="BD658" t="s">
        <v>3</v>
      </c>
      <c r="BE658" t="s">
        <v>3</v>
      </c>
      <c r="BF658" t="s">
        <v>3</v>
      </c>
      <c r="BG658" t="s">
        <v>3</v>
      </c>
      <c r="BH658">
        <v>3</v>
      </c>
      <c r="BI658">
        <v>2</v>
      </c>
      <c r="BJ658" t="s">
        <v>3</v>
      </c>
      <c r="BM658">
        <v>110004</v>
      </c>
      <c r="BN658">
        <v>0</v>
      </c>
      <c r="BO658" t="s">
        <v>3</v>
      </c>
      <c r="BP658">
        <v>0</v>
      </c>
      <c r="BQ658">
        <v>3</v>
      </c>
      <c r="BR658">
        <v>0</v>
      </c>
      <c r="BS658">
        <v>1</v>
      </c>
      <c r="BT658">
        <v>1</v>
      </c>
      <c r="BU658">
        <v>1</v>
      </c>
      <c r="BV658">
        <v>1</v>
      </c>
      <c r="BW658">
        <v>1</v>
      </c>
      <c r="BX658">
        <v>1</v>
      </c>
      <c r="BY658" t="s">
        <v>3</v>
      </c>
      <c r="BZ658">
        <v>95</v>
      </c>
      <c r="CA658">
        <v>53</v>
      </c>
      <c r="CB658" t="s">
        <v>3</v>
      </c>
      <c r="CE658">
        <v>0</v>
      </c>
      <c r="CF658">
        <v>0</v>
      </c>
      <c r="CG658">
        <v>0</v>
      </c>
      <c r="CM658">
        <v>0</v>
      </c>
      <c r="CN658" t="s">
        <v>3</v>
      </c>
      <c r="CO658">
        <v>0</v>
      </c>
      <c r="CP658">
        <f t="shared" ref="CP658:CP667" si="399">(P658+Q658+S658+R658)</f>
        <v>0</v>
      </c>
      <c r="CQ658">
        <f>ROUND(AL658*BC658,2)</f>
        <v>0</v>
      </c>
      <c r="CR658">
        <f>ROUND(AM658*BB658,2)</f>
        <v>0</v>
      </c>
      <c r="CS658">
        <f>ROUND(AN658*BS658,2)</f>
        <v>0</v>
      </c>
      <c r="CT658">
        <f>ROUND(AO658*BA658,2)</f>
        <v>0</v>
      </c>
      <c r="CU658">
        <f>AG658</f>
        <v>0</v>
      </c>
      <c r="CV658">
        <f>AH658</f>
        <v>0</v>
      </c>
      <c r="CW658">
        <f>AI658</f>
        <v>0</v>
      </c>
      <c r="CX658">
        <f>AJ658</f>
        <v>0</v>
      </c>
      <c r="CY658">
        <f t="shared" ref="CY658:CY667" si="400">(((S658+R658)*AT658)/100)</f>
        <v>0</v>
      </c>
      <c r="CZ658">
        <f t="shared" ref="CZ658:CZ667" si="401">(((S658+R658)*AU658)/100)</f>
        <v>0</v>
      </c>
      <c r="DC658" t="s">
        <v>3</v>
      </c>
      <c r="DD658" t="s">
        <v>3</v>
      </c>
      <c r="DE658" t="s">
        <v>3</v>
      </c>
      <c r="DF658" t="s">
        <v>3</v>
      </c>
      <c r="DG658" t="s">
        <v>3</v>
      </c>
      <c r="DH658" t="s">
        <v>3</v>
      </c>
      <c r="DI658" t="s">
        <v>3</v>
      </c>
      <c r="DJ658" t="s">
        <v>3</v>
      </c>
      <c r="DK658" t="s">
        <v>3</v>
      </c>
      <c r="DL658" t="s">
        <v>3</v>
      </c>
      <c r="DM658" t="s">
        <v>3</v>
      </c>
      <c r="DN658">
        <v>0</v>
      </c>
      <c r="DO658">
        <v>0</v>
      </c>
      <c r="DP658">
        <v>1</v>
      </c>
      <c r="DQ658">
        <v>1</v>
      </c>
      <c r="DU658">
        <v>1009</v>
      </c>
      <c r="DV658" t="s">
        <v>83</v>
      </c>
      <c r="DW658" t="s">
        <v>83</v>
      </c>
      <c r="DX658">
        <v>1000</v>
      </c>
      <c r="DZ658" t="s">
        <v>3</v>
      </c>
      <c r="EA658" t="s">
        <v>3</v>
      </c>
      <c r="EB658" t="s">
        <v>3</v>
      </c>
      <c r="EC658" t="s">
        <v>3</v>
      </c>
      <c r="EE658">
        <v>416979909</v>
      </c>
      <c r="EF658">
        <v>3</v>
      </c>
      <c r="EG658" t="s">
        <v>322</v>
      </c>
      <c r="EH658">
        <v>0</v>
      </c>
      <c r="EI658" t="s">
        <v>3</v>
      </c>
      <c r="EJ658">
        <v>2</v>
      </c>
      <c r="EK658">
        <v>110004</v>
      </c>
      <c r="EL658" t="s">
        <v>674</v>
      </c>
      <c r="EM658" t="s">
        <v>655</v>
      </c>
      <c r="EO658" t="s">
        <v>3</v>
      </c>
      <c r="EQ658">
        <v>1024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FQ658">
        <v>0</v>
      </c>
      <c r="FR658">
        <v>0</v>
      </c>
      <c r="FS658">
        <v>0</v>
      </c>
      <c r="FX658">
        <v>95</v>
      </c>
      <c r="FY658">
        <v>53</v>
      </c>
      <c r="GA658" t="s">
        <v>3</v>
      </c>
      <c r="GD658">
        <v>1</v>
      </c>
      <c r="GF658">
        <v>1392189009</v>
      </c>
      <c r="GG658">
        <v>2</v>
      </c>
      <c r="GH658">
        <v>1</v>
      </c>
      <c r="GI658">
        <v>-2</v>
      </c>
      <c r="GJ658">
        <v>0</v>
      </c>
      <c r="GK658">
        <v>0</v>
      </c>
      <c r="GL658">
        <f t="shared" si="391"/>
        <v>0</v>
      </c>
      <c r="GM658">
        <f t="shared" si="392"/>
        <v>0</v>
      </c>
      <c r="GN658">
        <f t="shared" si="393"/>
        <v>0</v>
      </c>
      <c r="GO658">
        <f t="shared" si="394"/>
        <v>0</v>
      </c>
      <c r="GP658">
        <f t="shared" si="395"/>
        <v>0</v>
      </c>
      <c r="GR658">
        <v>0</v>
      </c>
      <c r="GS658">
        <v>0</v>
      </c>
      <c r="GT658">
        <v>0</v>
      </c>
      <c r="GU658" t="s">
        <v>3</v>
      </c>
      <c r="GV658">
        <f t="shared" si="396"/>
        <v>0</v>
      </c>
      <c r="GW658">
        <v>1</v>
      </c>
      <c r="GX658">
        <f t="shared" si="397"/>
        <v>0</v>
      </c>
      <c r="HA658">
        <v>0</v>
      </c>
      <c r="HB658">
        <v>0</v>
      </c>
      <c r="HC658">
        <f t="shared" ref="HC658:HC667" si="402">GV658*GW658</f>
        <v>0</v>
      </c>
      <c r="HE658" t="s">
        <v>3</v>
      </c>
      <c r="HF658" t="s">
        <v>3</v>
      </c>
      <c r="HM658" t="s">
        <v>135</v>
      </c>
      <c r="HN658" t="s">
        <v>675</v>
      </c>
      <c r="HO658" t="s">
        <v>676</v>
      </c>
      <c r="HP658" t="s">
        <v>674</v>
      </c>
      <c r="HQ658" t="s">
        <v>674</v>
      </c>
      <c r="HS658">
        <v>0</v>
      </c>
      <c r="IK658">
        <v>0</v>
      </c>
    </row>
    <row r="659" spans="1:245" x14ac:dyDescent="0.2">
      <c r="A659">
        <v>17</v>
      </c>
      <c r="B659">
        <v>1</v>
      </c>
      <c r="C659">
        <f>ROW(SmtRes!A1000)</f>
        <v>1000</v>
      </c>
      <c r="D659">
        <f>ROW(EtalonRes!A1016)</f>
        <v>1016</v>
      </c>
      <c r="E659" t="s">
        <v>767</v>
      </c>
      <c r="F659" t="s">
        <v>768</v>
      </c>
      <c r="G659" t="s">
        <v>769</v>
      </c>
      <c r="H659" t="s">
        <v>163</v>
      </c>
      <c r="I659">
        <f>ROUND(1/10,7)</f>
        <v>0.1</v>
      </c>
      <c r="J659">
        <v>0</v>
      </c>
      <c r="K659">
        <f>ROUND(1/10,7)</f>
        <v>0.1</v>
      </c>
      <c r="O659">
        <f t="shared" si="398"/>
        <v>553.98</v>
      </c>
      <c r="P659">
        <f>SUMIF(SmtRes!AQ993:'SmtRes'!AQ1000,"=1",SmtRes!DF993:'SmtRes'!DF1000)</f>
        <v>0</v>
      </c>
      <c r="Q659">
        <f>SUMIF(SmtRes!AQ993:'SmtRes'!AQ1000,"=1",SmtRes!DG993:'SmtRes'!DG1000)</f>
        <v>4.62</v>
      </c>
      <c r="R659">
        <f>SUMIF(SmtRes!AQ993:'SmtRes'!AQ1000,"=1",SmtRes!DH993:'SmtRes'!DH1000)</f>
        <v>3.89</v>
      </c>
      <c r="S659">
        <f>SUMIF(SmtRes!AQ993:'SmtRes'!AQ1000,"=1",SmtRes!DI993:'SmtRes'!DI1000)</f>
        <v>545.47</v>
      </c>
      <c r="T659">
        <f t="shared" si="384"/>
        <v>0</v>
      </c>
      <c r="U659">
        <f>SUMIF(SmtRes!AQ993:'SmtRes'!AQ1000,"=1",SmtRes!CV993:'SmtRes'!CV1000)</f>
        <v>0.83220000000000005</v>
      </c>
      <c r="V659">
        <f>SUMIF(SmtRes!AQ993:'SmtRes'!AQ1000,"=1",SmtRes!CW993:'SmtRes'!CW1000)</f>
        <v>7.1999999999999998E-3</v>
      </c>
      <c r="W659">
        <f t="shared" si="385"/>
        <v>0</v>
      </c>
      <c r="X659">
        <f t="shared" si="386"/>
        <v>494.42</v>
      </c>
      <c r="Y659">
        <f t="shared" si="387"/>
        <v>252.71</v>
      </c>
      <c r="AA659">
        <v>449016111</v>
      </c>
      <c r="AB659">
        <f t="shared" si="388"/>
        <v>5500.9418999999998</v>
      </c>
      <c r="AC659">
        <f t="shared" ref="AC659:AC667" si="403">ROUND((0),6)</f>
        <v>0</v>
      </c>
      <c r="AD659">
        <f>ROUND((((SUM(SmtRes!BR993:'SmtRes'!BR1000))-(SUM(SmtRes!BS993:'SmtRes'!BS1000)))+AE659),6)</f>
        <v>46.202399999999997</v>
      </c>
      <c r="AE659">
        <f>ROUND((SUM(SmtRes!BS993:'SmtRes'!BS1000)),6)</f>
        <v>38.857680000000002</v>
      </c>
      <c r="AF659">
        <f>ROUND((SUM(SmtRes!BT993:'SmtRes'!BT1000)),6)</f>
        <v>5454.7394999999997</v>
      </c>
      <c r="AG659">
        <f t="shared" si="389"/>
        <v>0</v>
      </c>
      <c r="AH659">
        <f>(SUM(SmtRes!BU993:'SmtRes'!BU1000))</f>
        <v>8.3219999999999992</v>
      </c>
      <c r="AI659">
        <f>(SUM(SmtRes!BV993:'SmtRes'!BV1000))</f>
        <v>7.1999999999999995E-2</v>
      </c>
      <c r="AJ659">
        <f t="shared" si="390"/>
        <v>0</v>
      </c>
      <c r="AK659">
        <v>10189.294800000003</v>
      </c>
      <c r="AL659">
        <v>956.29550000000017</v>
      </c>
      <c r="AM659">
        <v>77.004000000000005</v>
      </c>
      <c r="AN659">
        <v>64.762799999999999</v>
      </c>
      <c r="AO659">
        <v>9091.2325000000019</v>
      </c>
      <c r="AP659">
        <v>0</v>
      </c>
      <c r="AQ659">
        <v>13.870000000000001</v>
      </c>
      <c r="AR659">
        <v>0.12</v>
      </c>
      <c r="AS659">
        <v>0</v>
      </c>
      <c r="AT659">
        <v>90</v>
      </c>
      <c r="AU659">
        <v>46</v>
      </c>
      <c r="AV659">
        <v>1</v>
      </c>
      <c r="AW659">
        <v>1</v>
      </c>
      <c r="AZ659">
        <v>1</v>
      </c>
      <c r="BA659">
        <v>1</v>
      </c>
      <c r="BB659">
        <v>1</v>
      </c>
      <c r="BC659">
        <v>1</v>
      </c>
      <c r="BD659" t="s">
        <v>3</v>
      </c>
      <c r="BE659" t="s">
        <v>3</v>
      </c>
      <c r="BF659" t="s">
        <v>3</v>
      </c>
      <c r="BG659" t="s">
        <v>3</v>
      </c>
      <c r="BH659">
        <v>0</v>
      </c>
      <c r="BI659">
        <v>2</v>
      </c>
      <c r="BJ659" t="s">
        <v>770</v>
      </c>
      <c r="BM659">
        <v>110012</v>
      </c>
      <c r="BN659">
        <v>0</v>
      </c>
      <c r="BO659" t="s">
        <v>3</v>
      </c>
      <c r="BP659">
        <v>0</v>
      </c>
      <c r="BQ659">
        <v>3</v>
      </c>
      <c r="BR659">
        <v>0</v>
      </c>
      <c r="BS659">
        <v>1</v>
      </c>
      <c r="BT659">
        <v>1</v>
      </c>
      <c r="BU659">
        <v>1</v>
      </c>
      <c r="BV659">
        <v>1</v>
      </c>
      <c r="BW659">
        <v>1</v>
      </c>
      <c r="BX659">
        <v>1</v>
      </c>
      <c r="BY659" t="s">
        <v>3</v>
      </c>
      <c r="BZ659">
        <v>90</v>
      </c>
      <c r="CA659">
        <v>46</v>
      </c>
      <c r="CB659" t="s">
        <v>3</v>
      </c>
      <c r="CE659">
        <v>0</v>
      </c>
      <c r="CF659">
        <v>0</v>
      </c>
      <c r="CG659">
        <v>0</v>
      </c>
      <c r="CM659">
        <v>0</v>
      </c>
      <c r="CN659" t="s">
        <v>771</v>
      </c>
      <c r="CO659">
        <v>0</v>
      </c>
      <c r="CP659">
        <f t="shared" si="399"/>
        <v>553.98</v>
      </c>
      <c r="CQ659">
        <f>SUMIF(SmtRes!AQ993:'SmtRes'!AQ1000,"=1",SmtRes!AA993:'SmtRes'!AA1000)</f>
        <v>5848.03</v>
      </c>
      <c r="CR659">
        <f>SUMIF(SmtRes!AQ993:'SmtRes'!AQ1000,"=1",SmtRes!AB993:'SmtRes'!AB1000)</f>
        <v>641.70000000000005</v>
      </c>
      <c r="CS659">
        <f>SUMIF(SmtRes!AQ993:'SmtRes'!AQ1000,"=1",SmtRes!AC993:'SmtRes'!AC1000)</f>
        <v>539.69000000000005</v>
      </c>
      <c r="CT659">
        <f>SUMIF(SmtRes!AQ993:'SmtRes'!AQ1000,"=1",SmtRes!AD993:'SmtRes'!AD1000)</f>
        <v>2323.88</v>
      </c>
      <c r="CU659">
        <f t="shared" ref="CU659:CU667" si="404">AG659</f>
        <v>0</v>
      </c>
      <c r="CV659">
        <f>SUMIF(SmtRes!AQ993:'SmtRes'!AQ1000,"=1",SmtRes!BU993:'SmtRes'!BU1000)</f>
        <v>8.3219999999999992</v>
      </c>
      <c r="CW659">
        <f>SUMIF(SmtRes!AQ993:'SmtRes'!AQ1000,"=1",SmtRes!BV993:'SmtRes'!BV1000)</f>
        <v>7.1999999999999995E-2</v>
      </c>
      <c r="CX659">
        <f t="shared" ref="CX659:CX667" si="405">AJ659</f>
        <v>0</v>
      </c>
      <c r="CY659">
        <f t="shared" si="400"/>
        <v>494.42400000000004</v>
      </c>
      <c r="CZ659">
        <f t="shared" si="401"/>
        <v>252.7056</v>
      </c>
      <c r="DB659">
        <v>18</v>
      </c>
      <c r="DC659" t="s">
        <v>3</v>
      </c>
      <c r="DD659" t="s">
        <v>135</v>
      </c>
      <c r="DE659" t="s">
        <v>772</v>
      </c>
      <c r="DF659" t="s">
        <v>772</v>
      </c>
      <c r="DG659" t="s">
        <v>772</v>
      </c>
      <c r="DH659" t="s">
        <v>3</v>
      </c>
      <c r="DI659" t="s">
        <v>772</v>
      </c>
      <c r="DJ659" t="s">
        <v>772</v>
      </c>
      <c r="DK659" t="s">
        <v>3</v>
      </c>
      <c r="DL659" t="s">
        <v>3</v>
      </c>
      <c r="DM659" t="s">
        <v>3</v>
      </c>
      <c r="DN659">
        <v>0</v>
      </c>
      <c r="DO659">
        <v>0</v>
      </c>
      <c r="DP659">
        <v>1</v>
      </c>
      <c r="DQ659">
        <v>1</v>
      </c>
      <c r="DU659">
        <v>1013</v>
      </c>
      <c r="DV659" t="s">
        <v>163</v>
      </c>
      <c r="DW659" t="s">
        <v>163</v>
      </c>
      <c r="DX659">
        <v>1</v>
      </c>
      <c r="DZ659" t="s">
        <v>3</v>
      </c>
      <c r="EA659" t="s">
        <v>3</v>
      </c>
      <c r="EB659" t="s">
        <v>3</v>
      </c>
      <c r="EC659" t="s">
        <v>3</v>
      </c>
      <c r="EE659">
        <v>416980236</v>
      </c>
      <c r="EF659">
        <v>3</v>
      </c>
      <c r="EG659" t="s">
        <v>322</v>
      </c>
      <c r="EH659">
        <v>0</v>
      </c>
      <c r="EI659" t="s">
        <v>3</v>
      </c>
      <c r="EJ659">
        <v>2</v>
      </c>
      <c r="EK659">
        <v>110012</v>
      </c>
      <c r="EL659" t="s">
        <v>654</v>
      </c>
      <c r="EM659" t="s">
        <v>655</v>
      </c>
      <c r="EO659" t="s">
        <v>773</v>
      </c>
      <c r="EQ659">
        <v>512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13.87</v>
      </c>
      <c r="EX659">
        <v>0.12</v>
      </c>
      <c r="EY659">
        <v>0</v>
      </c>
      <c r="FQ659">
        <v>0</v>
      </c>
      <c r="FR659">
        <v>0</v>
      </c>
      <c r="FS659">
        <v>0</v>
      </c>
      <c r="FX659">
        <v>90</v>
      </c>
      <c r="FY659">
        <v>46</v>
      </c>
      <c r="GA659" t="s">
        <v>3</v>
      </c>
      <c r="GD659">
        <v>1</v>
      </c>
      <c r="GF659">
        <v>1332695316</v>
      </c>
      <c r="GG659">
        <v>2</v>
      </c>
      <c r="GH659">
        <v>1</v>
      </c>
      <c r="GI659">
        <v>-2</v>
      </c>
      <c r="GJ659">
        <v>0</v>
      </c>
      <c r="GK659">
        <v>0</v>
      </c>
      <c r="GL659">
        <f t="shared" si="391"/>
        <v>0</v>
      </c>
      <c r="GM659">
        <f t="shared" si="392"/>
        <v>1301.1099999999999</v>
      </c>
      <c r="GN659">
        <f t="shared" si="393"/>
        <v>0</v>
      </c>
      <c r="GO659">
        <f t="shared" si="394"/>
        <v>1301.1099999999999</v>
      </c>
      <c r="GP659">
        <f t="shared" si="395"/>
        <v>0</v>
      </c>
      <c r="GR659">
        <v>0</v>
      </c>
      <c r="GS659">
        <v>0</v>
      </c>
      <c r="GT659">
        <v>0</v>
      </c>
      <c r="GU659" t="s">
        <v>3</v>
      </c>
      <c r="GV659">
        <f t="shared" si="396"/>
        <v>0</v>
      </c>
      <c r="GW659">
        <v>1</v>
      </c>
      <c r="GX659">
        <f t="shared" si="397"/>
        <v>0</v>
      </c>
      <c r="HA659">
        <v>0</v>
      </c>
      <c r="HB659">
        <v>0</v>
      </c>
      <c r="HC659">
        <f t="shared" si="402"/>
        <v>0</v>
      </c>
      <c r="HE659" t="s">
        <v>3</v>
      </c>
      <c r="HF659" t="s">
        <v>3</v>
      </c>
      <c r="HM659" t="s">
        <v>3</v>
      </c>
      <c r="HN659" t="s">
        <v>657</v>
      </c>
      <c r="HO659" t="s">
        <v>658</v>
      </c>
      <c r="HP659" t="s">
        <v>654</v>
      </c>
      <c r="HQ659" t="s">
        <v>654</v>
      </c>
      <c r="HS659">
        <v>0</v>
      </c>
      <c r="IK659">
        <v>0</v>
      </c>
    </row>
    <row r="660" spans="1:245" x14ac:dyDescent="0.2">
      <c r="A660">
        <v>17</v>
      </c>
      <c r="B660">
        <v>1</v>
      </c>
      <c r="C660">
        <f>ROW(SmtRes!A1008)</f>
        <v>1008</v>
      </c>
      <c r="D660">
        <f>ROW(EtalonRes!A1025)</f>
        <v>1025</v>
      </c>
      <c r="E660" t="s">
        <v>774</v>
      </c>
      <c r="F660" t="s">
        <v>768</v>
      </c>
      <c r="G660" t="s">
        <v>769</v>
      </c>
      <c r="H660" t="s">
        <v>163</v>
      </c>
      <c r="I660">
        <f>ROUND(1/10,7)</f>
        <v>0.1</v>
      </c>
      <c r="J660">
        <v>0</v>
      </c>
      <c r="K660">
        <f>ROUND(1/10,7)</f>
        <v>0.1</v>
      </c>
      <c r="O660">
        <f t="shared" si="398"/>
        <v>276.98</v>
      </c>
      <c r="P660">
        <f>SUMIF(SmtRes!AQ1001:'SmtRes'!AQ1008,"=1",SmtRes!DF1001:'SmtRes'!DF1008)</f>
        <v>0</v>
      </c>
      <c r="Q660">
        <f>SUMIF(SmtRes!AQ1001:'SmtRes'!AQ1008,"=1",SmtRes!DG1001:'SmtRes'!DG1008)</f>
        <v>2.31</v>
      </c>
      <c r="R660">
        <f>SUMIF(SmtRes!AQ1001:'SmtRes'!AQ1008,"=1",SmtRes!DH1001:'SmtRes'!DH1008)</f>
        <v>1.94</v>
      </c>
      <c r="S660">
        <f>SUMIF(SmtRes!AQ1001:'SmtRes'!AQ1008,"=1",SmtRes!DI1001:'SmtRes'!DI1008)</f>
        <v>272.73</v>
      </c>
      <c r="T660">
        <f t="shared" si="384"/>
        <v>0</v>
      </c>
      <c r="U660">
        <f>SUMIF(SmtRes!AQ1001:'SmtRes'!AQ1008,"=1",SmtRes!CV1001:'SmtRes'!CV1008)</f>
        <v>0.41610000000000003</v>
      </c>
      <c r="V660">
        <f>SUMIF(SmtRes!AQ1001:'SmtRes'!AQ1008,"=1",SmtRes!CW1001:'SmtRes'!CW1008)</f>
        <v>3.5999999999999999E-3</v>
      </c>
      <c r="W660">
        <f t="shared" si="385"/>
        <v>0</v>
      </c>
      <c r="X660">
        <f t="shared" si="386"/>
        <v>247.2</v>
      </c>
      <c r="Y660">
        <f t="shared" si="387"/>
        <v>126.35</v>
      </c>
      <c r="AA660">
        <v>449016111</v>
      </c>
      <c r="AB660">
        <f t="shared" si="388"/>
        <v>2750.4709499999999</v>
      </c>
      <c r="AC660">
        <f t="shared" si="403"/>
        <v>0</v>
      </c>
      <c r="AD660">
        <f>ROUND((((SUM(SmtRes!BR1001:'SmtRes'!BR1008))-(SUM(SmtRes!BS1001:'SmtRes'!BS1008)))+AE660),6)</f>
        <v>23.101199999999999</v>
      </c>
      <c r="AE660">
        <f>ROUND((SUM(SmtRes!BS1001:'SmtRes'!BS1008)),6)</f>
        <v>19.428840000000001</v>
      </c>
      <c r="AF660">
        <f>ROUND((SUM(SmtRes!BT1001:'SmtRes'!BT1008)),6)</f>
        <v>2727.3697499999998</v>
      </c>
      <c r="AG660">
        <f t="shared" si="389"/>
        <v>0</v>
      </c>
      <c r="AH660">
        <f>(SUM(SmtRes!BU1001:'SmtRes'!BU1008))</f>
        <v>4.1609999999999996</v>
      </c>
      <c r="AI660">
        <f>(SUM(SmtRes!BV1001:'SmtRes'!BV1008))</f>
        <v>3.5999999999999997E-2</v>
      </c>
      <c r="AJ660">
        <f t="shared" si="390"/>
        <v>0</v>
      </c>
      <c r="AK660">
        <v>10189.294800000003</v>
      </c>
      <c r="AL660">
        <v>956.29550000000017</v>
      </c>
      <c r="AM660">
        <v>77.004000000000005</v>
      </c>
      <c r="AN660">
        <v>64.762799999999999</v>
      </c>
      <c r="AO660">
        <v>9091.2325000000019</v>
      </c>
      <c r="AP660">
        <v>0</v>
      </c>
      <c r="AQ660">
        <v>13.870000000000001</v>
      </c>
      <c r="AR660">
        <v>0.12</v>
      </c>
      <c r="AS660">
        <v>0</v>
      </c>
      <c r="AT660">
        <v>90</v>
      </c>
      <c r="AU660">
        <v>46</v>
      </c>
      <c r="AV660">
        <v>1</v>
      </c>
      <c r="AW660">
        <v>1</v>
      </c>
      <c r="AZ660">
        <v>1</v>
      </c>
      <c r="BA660">
        <v>1</v>
      </c>
      <c r="BB660">
        <v>1</v>
      </c>
      <c r="BC660">
        <v>1</v>
      </c>
      <c r="BD660" t="s">
        <v>3</v>
      </c>
      <c r="BE660" t="s">
        <v>3</v>
      </c>
      <c r="BF660" t="s">
        <v>3</v>
      </c>
      <c r="BG660" t="s">
        <v>3</v>
      </c>
      <c r="BH660">
        <v>0</v>
      </c>
      <c r="BI660">
        <v>2</v>
      </c>
      <c r="BJ660" t="s">
        <v>770</v>
      </c>
      <c r="BM660">
        <v>110012</v>
      </c>
      <c r="BN660">
        <v>0</v>
      </c>
      <c r="BO660" t="s">
        <v>3</v>
      </c>
      <c r="BP660">
        <v>0</v>
      </c>
      <c r="BQ660">
        <v>3</v>
      </c>
      <c r="BR660">
        <v>0</v>
      </c>
      <c r="BS660">
        <v>1</v>
      </c>
      <c r="BT660">
        <v>1</v>
      </c>
      <c r="BU660">
        <v>1</v>
      </c>
      <c r="BV660">
        <v>1</v>
      </c>
      <c r="BW660">
        <v>1</v>
      </c>
      <c r="BX660">
        <v>1</v>
      </c>
      <c r="BY660" t="s">
        <v>3</v>
      </c>
      <c r="BZ660">
        <v>90</v>
      </c>
      <c r="CA660">
        <v>46</v>
      </c>
      <c r="CB660" t="s">
        <v>3</v>
      </c>
      <c r="CE660">
        <v>0</v>
      </c>
      <c r="CF660">
        <v>0</v>
      </c>
      <c r="CG660">
        <v>0</v>
      </c>
      <c r="CM660">
        <v>0</v>
      </c>
      <c r="CN660" t="s">
        <v>653</v>
      </c>
      <c r="CO660">
        <v>0</v>
      </c>
      <c r="CP660">
        <f t="shared" si="399"/>
        <v>276.98</v>
      </c>
      <c r="CQ660">
        <f>SUMIF(SmtRes!AQ1001:'SmtRes'!AQ1008,"=1",SmtRes!AA1001:'SmtRes'!AA1008)</f>
        <v>5848.03</v>
      </c>
      <c r="CR660">
        <f>SUMIF(SmtRes!AQ1001:'SmtRes'!AQ1008,"=1",SmtRes!AB1001:'SmtRes'!AB1008)</f>
        <v>641.70000000000005</v>
      </c>
      <c r="CS660">
        <f>SUMIF(SmtRes!AQ1001:'SmtRes'!AQ1008,"=1",SmtRes!AC1001:'SmtRes'!AC1008)</f>
        <v>539.69000000000005</v>
      </c>
      <c r="CT660">
        <f>SUMIF(SmtRes!AQ1001:'SmtRes'!AQ1008,"=1",SmtRes!AD1001:'SmtRes'!AD1008)</f>
        <v>2323.88</v>
      </c>
      <c r="CU660">
        <f t="shared" si="404"/>
        <v>0</v>
      </c>
      <c r="CV660">
        <f>SUMIF(SmtRes!AQ1001:'SmtRes'!AQ1008,"=1",SmtRes!BU1001:'SmtRes'!BU1008)</f>
        <v>4.1609999999999996</v>
      </c>
      <c r="CW660">
        <f>SUMIF(SmtRes!AQ1001:'SmtRes'!AQ1008,"=1",SmtRes!BV1001:'SmtRes'!BV1008)</f>
        <v>3.5999999999999997E-2</v>
      </c>
      <c r="CX660">
        <f t="shared" si="405"/>
        <v>0</v>
      </c>
      <c r="CY660">
        <f t="shared" si="400"/>
        <v>247.20300000000003</v>
      </c>
      <c r="CZ660">
        <f t="shared" si="401"/>
        <v>126.34820000000002</v>
      </c>
      <c r="DB660">
        <v>19</v>
      </c>
      <c r="DC660" t="s">
        <v>3</v>
      </c>
      <c r="DD660" t="s">
        <v>135</v>
      </c>
      <c r="DE660" t="s">
        <v>321</v>
      </c>
      <c r="DF660" t="s">
        <v>321</v>
      </c>
      <c r="DG660" t="s">
        <v>321</v>
      </c>
      <c r="DH660" t="s">
        <v>3</v>
      </c>
      <c r="DI660" t="s">
        <v>321</v>
      </c>
      <c r="DJ660" t="s">
        <v>321</v>
      </c>
      <c r="DK660" t="s">
        <v>3</v>
      </c>
      <c r="DL660" t="s">
        <v>3</v>
      </c>
      <c r="DM660" t="s">
        <v>3</v>
      </c>
      <c r="DN660">
        <v>0</v>
      </c>
      <c r="DO660">
        <v>0</v>
      </c>
      <c r="DP660">
        <v>1</v>
      </c>
      <c r="DQ660">
        <v>1</v>
      </c>
      <c r="DU660">
        <v>1013</v>
      </c>
      <c r="DV660" t="s">
        <v>163</v>
      </c>
      <c r="DW660" t="s">
        <v>163</v>
      </c>
      <c r="DX660">
        <v>1</v>
      </c>
      <c r="DZ660" t="s">
        <v>3</v>
      </c>
      <c r="EA660" t="s">
        <v>3</v>
      </c>
      <c r="EB660" t="s">
        <v>3</v>
      </c>
      <c r="EC660" t="s">
        <v>3</v>
      </c>
      <c r="EE660">
        <v>416980236</v>
      </c>
      <c r="EF660">
        <v>3</v>
      </c>
      <c r="EG660" t="s">
        <v>322</v>
      </c>
      <c r="EH660">
        <v>0</v>
      </c>
      <c r="EI660" t="s">
        <v>3</v>
      </c>
      <c r="EJ660">
        <v>2</v>
      </c>
      <c r="EK660">
        <v>110012</v>
      </c>
      <c r="EL660" t="s">
        <v>654</v>
      </c>
      <c r="EM660" t="s">
        <v>655</v>
      </c>
      <c r="EO660" t="s">
        <v>656</v>
      </c>
      <c r="EQ660">
        <v>512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13.87</v>
      </c>
      <c r="EX660">
        <v>0.12</v>
      </c>
      <c r="EY660">
        <v>0</v>
      </c>
      <c r="FQ660">
        <v>0</v>
      </c>
      <c r="FR660">
        <v>0</v>
      </c>
      <c r="FS660">
        <v>0</v>
      </c>
      <c r="FX660">
        <v>90</v>
      </c>
      <c r="FY660">
        <v>46</v>
      </c>
      <c r="GA660" t="s">
        <v>3</v>
      </c>
      <c r="GD660">
        <v>1</v>
      </c>
      <c r="GF660">
        <v>1332695316</v>
      </c>
      <c r="GG660">
        <v>2</v>
      </c>
      <c r="GH660">
        <v>1</v>
      </c>
      <c r="GI660">
        <v>-2</v>
      </c>
      <c r="GJ660">
        <v>0</v>
      </c>
      <c r="GK660">
        <v>0</v>
      </c>
      <c r="GL660">
        <f t="shared" si="391"/>
        <v>0</v>
      </c>
      <c r="GM660">
        <f t="shared" si="392"/>
        <v>650.53</v>
      </c>
      <c r="GN660">
        <f t="shared" si="393"/>
        <v>0</v>
      </c>
      <c r="GO660">
        <f t="shared" si="394"/>
        <v>650.53</v>
      </c>
      <c r="GP660">
        <f t="shared" si="395"/>
        <v>0</v>
      </c>
      <c r="GR660">
        <v>0</v>
      </c>
      <c r="GS660">
        <v>0</v>
      </c>
      <c r="GT660">
        <v>0</v>
      </c>
      <c r="GU660" t="s">
        <v>3</v>
      </c>
      <c r="GV660">
        <f t="shared" si="396"/>
        <v>0</v>
      </c>
      <c r="GW660">
        <v>1</v>
      </c>
      <c r="GX660">
        <f t="shared" si="397"/>
        <v>0</v>
      </c>
      <c r="HA660">
        <v>0</v>
      </c>
      <c r="HB660">
        <v>0</v>
      </c>
      <c r="HC660">
        <f t="shared" si="402"/>
        <v>0</v>
      </c>
      <c r="HE660" t="s">
        <v>3</v>
      </c>
      <c r="HF660" t="s">
        <v>3</v>
      </c>
      <c r="HM660" t="s">
        <v>3</v>
      </c>
      <c r="HN660" t="s">
        <v>657</v>
      </c>
      <c r="HO660" t="s">
        <v>658</v>
      </c>
      <c r="HP660" t="s">
        <v>654</v>
      </c>
      <c r="HQ660" t="s">
        <v>654</v>
      </c>
      <c r="HS660">
        <v>0</v>
      </c>
      <c r="IK660">
        <v>0</v>
      </c>
    </row>
    <row r="661" spans="1:245" x14ac:dyDescent="0.2">
      <c r="A661">
        <v>17</v>
      </c>
      <c r="B661">
        <v>1</v>
      </c>
      <c r="C661">
        <f>ROW(SmtRes!A1016)</f>
        <v>1016</v>
      </c>
      <c r="D661">
        <f>ROW(EtalonRes!A1034)</f>
        <v>1034</v>
      </c>
      <c r="E661" t="s">
        <v>775</v>
      </c>
      <c r="F661" t="s">
        <v>768</v>
      </c>
      <c r="G661" t="s">
        <v>776</v>
      </c>
      <c r="H661" t="s">
        <v>163</v>
      </c>
      <c r="I661">
        <f>ROUND(1/10,7)</f>
        <v>0.1</v>
      </c>
      <c r="J661">
        <v>0</v>
      </c>
      <c r="K661">
        <f>ROUND(1/10,7)</f>
        <v>0.1</v>
      </c>
      <c r="O661">
        <f t="shared" si="398"/>
        <v>923.31</v>
      </c>
      <c r="P661">
        <f>SUMIF(SmtRes!AQ1009:'SmtRes'!AQ1016,"=1",SmtRes!DF1009:'SmtRes'!DF1016)</f>
        <v>0</v>
      </c>
      <c r="Q661">
        <f>SUMIF(SmtRes!AQ1009:'SmtRes'!AQ1016,"=1",SmtRes!DG1009:'SmtRes'!DG1016)</f>
        <v>7.7</v>
      </c>
      <c r="R661">
        <f>SUMIF(SmtRes!AQ1009:'SmtRes'!AQ1016,"=1",SmtRes!DH1009:'SmtRes'!DH1016)</f>
        <v>6.48</v>
      </c>
      <c r="S661">
        <f>SUMIF(SmtRes!AQ1009:'SmtRes'!AQ1016,"=1",SmtRes!DI1009:'SmtRes'!DI1016)</f>
        <v>909.13000000000011</v>
      </c>
      <c r="T661">
        <f t="shared" si="384"/>
        <v>0</v>
      </c>
      <c r="U661">
        <f>SUMIF(SmtRes!AQ1009:'SmtRes'!AQ1016,"=1",SmtRes!CV1009:'SmtRes'!CV1016)</f>
        <v>1.387</v>
      </c>
      <c r="V661">
        <f>SUMIF(SmtRes!AQ1009:'SmtRes'!AQ1016,"=1",SmtRes!CW1009:'SmtRes'!CW1016)</f>
        <v>1.2E-2</v>
      </c>
      <c r="W661">
        <f t="shared" si="385"/>
        <v>0</v>
      </c>
      <c r="X661">
        <f t="shared" si="386"/>
        <v>824.05</v>
      </c>
      <c r="Y661">
        <f t="shared" si="387"/>
        <v>421.18</v>
      </c>
      <c r="AA661">
        <v>449016111</v>
      </c>
      <c r="AB661">
        <f t="shared" si="388"/>
        <v>9168.2365000000009</v>
      </c>
      <c r="AC661">
        <f t="shared" si="403"/>
        <v>0</v>
      </c>
      <c r="AD661">
        <f>ROUND((((SUM(SmtRes!BR1009:'SmtRes'!BR1016))-(SUM(SmtRes!BS1009:'SmtRes'!BS1016)))+AE661),6)</f>
        <v>77.004000000000005</v>
      </c>
      <c r="AE661">
        <f>ROUND((SUM(SmtRes!BS1009:'SmtRes'!BS1016)),6)</f>
        <v>64.762799999999999</v>
      </c>
      <c r="AF661">
        <f>ROUND((SUM(SmtRes!BT1009:'SmtRes'!BT1016)),6)</f>
        <v>9091.2325000000001</v>
      </c>
      <c r="AG661">
        <f t="shared" si="389"/>
        <v>0</v>
      </c>
      <c r="AH661">
        <f>(SUM(SmtRes!BU1009:'SmtRes'!BU1016))</f>
        <v>13.870000000000001</v>
      </c>
      <c r="AI661">
        <f>(SUM(SmtRes!BV1009:'SmtRes'!BV1016))</f>
        <v>0.12</v>
      </c>
      <c r="AJ661">
        <f t="shared" si="390"/>
        <v>0</v>
      </c>
      <c r="AK661">
        <v>10189.294800000003</v>
      </c>
      <c r="AL661">
        <v>956.29550000000017</v>
      </c>
      <c r="AM661">
        <v>77.004000000000005</v>
      </c>
      <c r="AN661">
        <v>64.762799999999999</v>
      </c>
      <c r="AO661">
        <v>9091.2325000000019</v>
      </c>
      <c r="AP661">
        <v>0</v>
      </c>
      <c r="AQ661">
        <v>13.870000000000001</v>
      </c>
      <c r="AR661">
        <v>0.12</v>
      </c>
      <c r="AS661">
        <v>0</v>
      </c>
      <c r="AT661">
        <v>90</v>
      </c>
      <c r="AU661">
        <v>46</v>
      </c>
      <c r="AV661">
        <v>1</v>
      </c>
      <c r="AW661">
        <v>1</v>
      </c>
      <c r="AZ661">
        <v>1</v>
      </c>
      <c r="BA661">
        <v>1</v>
      </c>
      <c r="BB661">
        <v>1</v>
      </c>
      <c r="BC661">
        <v>1</v>
      </c>
      <c r="BD661" t="s">
        <v>3</v>
      </c>
      <c r="BE661" t="s">
        <v>3</v>
      </c>
      <c r="BF661" t="s">
        <v>3</v>
      </c>
      <c r="BG661" t="s">
        <v>3</v>
      </c>
      <c r="BH661">
        <v>0</v>
      </c>
      <c r="BI661">
        <v>2</v>
      </c>
      <c r="BJ661" t="s">
        <v>770</v>
      </c>
      <c r="BM661">
        <v>110012</v>
      </c>
      <c r="BN661">
        <v>0</v>
      </c>
      <c r="BO661" t="s">
        <v>3</v>
      </c>
      <c r="BP661">
        <v>0</v>
      </c>
      <c r="BQ661">
        <v>3</v>
      </c>
      <c r="BR661">
        <v>0</v>
      </c>
      <c r="BS661">
        <v>1</v>
      </c>
      <c r="BT661">
        <v>1</v>
      </c>
      <c r="BU661">
        <v>1</v>
      </c>
      <c r="BV661">
        <v>1</v>
      </c>
      <c r="BW661">
        <v>1</v>
      </c>
      <c r="BX661">
        <v>1</v>
      </c>
      <c r="BY661" t="s">
        <v>3</v>
      </c>
      <c r="BZ661">
        <v>90</v>
      </c>
      <c r="CA661">
        <v>46</v>
      </c>
      <c r="CB661" t="s">
        <v>3</v>
      </c>
      <c r="CE661">
        <v>0</v>
      </c>
      <c r="CF661">
        <v>0</v>
      </c>
      <c r="CG661">
        <v>0</v>
      </c>
      <c r="CM661">
        <v>0</v>
      </c>
      <c r="CN661" t="s">
        <v>3</v>
      </c>
      <c r="CO661">
        <v>0</v>
      </c>
      <c r="CP661">
        <f t="shared" si="399"/>
        <v>923.31000000000017</v>
      </c>
      <c r="CQ661">
        <f>SUMIF(SmtRes!AQ1009:'SmtRes'!AQ1016,"=1",SmtRes!AA1009:'SmtRes'!AA1016)</f>
        <v>5848.03</v>
      </c>
      <c r="CR661">
        <f>SUMIF(SmtRes!AQ1009:'SmtRes'!AQ1016,"=1",SmtRes!AB1009:'SmtRes'!AB1016)</f>
        <v>641.70000000000005</v>
      </c>
      <c r="CS661">
        <f>SUMIF(SmtRes!AQ1009:'SmtRes'!AQ1016,"=1",SmtRes!AC1009:'SmtRes'!AC1016)</f>
        <v>539.69000000000005</v>
      </c>
      <c r="CT661">
        <f>SUMIF(SmtRes!AQ1009:'SmtRes'!AQ1016,"=1",SmtRes!AD1009:'SmtRes'!AD1016)</f>
        <v>2323.88</v>
      </c>
      <c r="CU661">
        <f t="shared" si="404"/>
        <v>0</v>
      </c>
      <c r="CV661">
        <f>SUMIF(SmtRes!AQ1009:'SmtRes'!AQ1016,"=1",SmtRes!BU1009:'SmtRes'!BU1016)</f>
        <v>13.870000000000001</v>
      </c>
      <c r="CW661">
        <f>SUMIF(SmtRes!AQ1009:'SmtRes'!AQ1016,"=1",SmtRes!BV1009:'SmtRes'!BV1016)</f>
        <v>0.12</v>
      </c>
      <c r="CX661">
        <f t="shared" si="405"/>
        <v>0</v>
      </c>
      <c r="CY661">
        <f t="shared" si="400"/>
        <v>824.04900000000009</v>
      </c>
      <c r="CZ661">
        <f t="shared" si="401"/>
        <v>421.18060000000003</v>
      </c>
      <c r="DC661" t="s">
        <v>3</v>
      </c>
      <c r="DD661" t="s">
        <v>135</v>
      </c>
      <c r="DE661" t="s">
        <v>3</v>
      </c>
      <c r="DF661" t="s">
        <v>3</v>
      </c>
      <c r="DG661" t="s">
        <v>3</v>
      </c>
      <c r="DH661" t="s">
        <v>3</v>
      </c>
      <c r="DI661" t="s">
        <v>3</v>
      </c>
      <c r="DJ661" t="s">
        <v>3</v>
      </c>
      <c r="DK661" t="s">
        <v>3</v>
      </c>
      <c r="DL661" t="s">
        <v>3</v>
      </c>
      <c r="DM661" t="s">
        <v>3</v>
      </c>
      <c r="DN661">
        <v>0</v>
      </c>
      <c r="DO661">
        <v>0</v>
      </c>
      <c r="DP661">
        <v>1</v>
      </c>
      <c r="DQ661">
        <v>1</v>
      </c>
      <c r="DU661">
        <v>1013</v>
      </c>
      <c r="DV661" t="s">
        <v>163</v>
      </c>
      <c r="DW661" t="s">
        <v>163</v>
      </c>
      <c r="DX661">
        <v>1</v>
      </c>
      <c r="DZ661" t="s">
        <v>3</v>
      </c>
      <c r="EA661" t="s">
        <v>3</v>
      </c>
      <c r="EB661" t="s">
        <v>3</v>
      </c>
      <c r="EC661" t="s">
        <v>3</v>
      </c>
      <c r="EE661">
        <v>416980236</v>
      </c>
      <c r="EF661">
        <v>3</v>
      </c>
      <c r="EG661" t="s">
        <v>322</v>
      </c>
      <c r="EH661">
        <v>0</v>
      </c>
      <c r="EI661" t="s">
        <v>3</v>
      </c>
      <c r="EJ661">
        <v>2</v>
      </c>
      <c r="EK661">
        <v>110012</v>
      </c>
      <c r="EL661" t="s">
        <v>654</v>
      </c>
      <c r="EM661" t="s">
        <v>655</v>
      </c>
      <c r="EO661" t="s">
        <v>3</v>
      </c>
      <c r="EQ661">
        <v>512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13.87</v>
      </c>
      <c r="EX661">
        <v>0.12</v>
      </c>
      <c r="EY661">
        <v>0</v>
      </c>
      <c r="FQ661">
        <v>0</v>
      </c>
      <c r="FR661">
        <v>0</v>
      </c>
      <c r="FS661">
        <v>0</v>
      </c>
      <c r="FX661">
        <v>90</v>
      </c>
      <c r="FY661">
        <v>46</v>
      </c>
      <c r="GA661" t="s">
        <v>3</v>
      </c>
      <c r="GD661">
        <v>1</v>
      </c>
      <c r="GF661">
        <v>-40688453</v>
      </c>
      <c r="GG661">
        <v>2</v>
      </c>
      <c r="GH661">
        <v>1</v>
      </c>
      <c r="GI661">
        <v>-2</v>
      </c>
      <c r="GJ661">
        <v>0</v>
      </c>
      <c r="GK661">
        <v>0</v>
      </c>
      <c r="GL661">
        <f t="shared" si="391"/>
        <v>0</v>
      </c>
      <c r="GM661">
        <f t="shared" si="392"/>
        <v>2168.54</v>
      </c>
      <c r="GN661">
        <f t="shared" si="393"/>
        <v>0</v>
      </c>
      <c r="GO661">
        <f t="shared" si="394"/>
        <v>2168.54</v>
      </c>
      <c r="GP661">
        <f t="shared" si="395"/>
        <v>0</v>
      </c>
      <c r="GR661">
        <v>0</v>
      </c>
      <c r="GS661">
        <v>0</v>
      </c>
      <c r="GT661">
        <v>0</v>
      </c>
      <c r="GU661" t="s">
        <v>3</v>
      </c>
      <c r="GV661">
        <f t="shared" si="396"/>
        <v>0</v>
      </c>
      <c r="GW661">
        <v>1</v>
      </c>
      <c r="GX661">
        <f t="shared" si="397"/>
        <v>0</v>
      </c>
      <c r="HA661">
        <v>0</v>
      </c>
      <c r="HB661">
        <v>0</v>
      </c>
      <c r="HC661">
        <f t="shared" si="402"/>
        <v>0</v>
      </c>
      <c r="HE661" t="s">
        <v>3</v>
      </c>
      <c r="HF661" t="s">
        <v>3</v>
      </c>
      <c r="HM661" t="s">
        <v>3</v>
      </c>
      <c r="HN661" t="s">
        <v>657</v>
      </c>
      <c r="HO661" t="s">
        <v>658</v>
      </c>
      <c r="HP661" t="s">
        <v>654</v>
      </c>
      <c r="HQ661" t="s">
        <v>654</v>
      </c>
      <c r="HS661">
        <v>0</v>
      </c>
      <c r="IK661">
        <v>0</v>
      </c>
    </row>
    <row r="662" spans="1:245" x14ac:dyDescent="0.2">
      <c r="A662">
        <v>17</v>
      </c>
      <c r="B662">
        <v>1</v>
      </c>
      <c r="C662">
        <f>ROW(SmtRes!A1023)</f>
        <v>1023</v>
      </c>
      <c r="D662">
        <f>ROW(EtalonRes!A1042)</f>
        <v>1042</v>
      </c>
      <c r="E662" t="s">
        <v>777</v>
      </c>
      <c r="F662" t="s">
        <v>778</v>
      </c>
      <c r="G662" t="s">
        <v>779</v>
      </c>
      <c r="H662" t="s">
        <v>168</v>
      </c>
      <c r="I662">
        <v>1</v>
      </c>
      <c r="J662">
        <v>0</v>
      </c>
      <c r="K662">
        <v>1</v>
      </c>
      <c r="O662">
        <f t="shared" si="398"/>
        <v>1526.88</v>
      </c>
      <c r="P662">
        <f>SUMIF(SmtRes!AQ1017:'SmtRes'!AQ1023,"=1",SmtRes!DF1017:'SmtRes'!DF1023)</f>
        <v>0</v>
      </c>
      <c r="Q662">
        <f>SUMIF(SmtRes!AQ1017:'SmtRes'!AQ1023,"=1",SmtRes!DG1017:'SmtRes'!DG1023)</f>
        <v>3.85</v>
      </c>
      <c r="R662">
        <f>SUMIF(SmtRes!AQ1017:'SmtRes'!AQ1023,"=1",SmtRes!DH1017:'SmtRes'!DH1023)</f>
        <v>3.24</v>
      </c>
      <c r="S662">
        <f>SUMIF(SmtRes!AQ1017:'SmtRes'!AQ1023,"=1",SmtRes!DI1017:'SmtRes'!DI1023)</f>
        <v>1519.79</v>
      </c>
      <c r="T662">
        <f t="shared" si="384"/>
        <v>0</v>
      </c>
      <c r="U662">
        <f>SUMIF(SmtRes!AQ1017:'SmtRes'!AQ1023,"=1",SmtRes!CV1017:'SmtRes'!CV1023)</f>
        <v>2.2619999999999996</v>
      </c>
      <c r="V662">
        <f>SUMIF(SmtRes!AQ1017:'SmtRes'!AQ1023,"=1",SmtRes!CW1017:'SmtRes'!CW1023)</f>
        <v>6.0000000000000001E-3</v>
      </c>
      <c r="W662">
        <f t="shared" si="385"/>
        <v>0</v>
      </c>
      <c r="X662">
        <f t="shared" si="386"/>
        <v>1370.73</v>
      </c>
      <c r="Y662">
        <f t="shared" si="387"/>
        <v>700.59</v>
      </c>
      <c r="AA662">
        <v>449016111</v>
      </c>
      <c r="AB662">
        <f t="shared" si="388"/>
        <v>1523.64102</v>
      </c>
      <c r="AC662">
        <f t="shared" si="403"/>
        <v>0</v>
      </c>
      <c r="AD662">
        <f>ROUND((((SUM(SmtRes!BR1017:'SmtRes'!BR1023))-(SUM(SmtRes!BS1017:'SmtRes'!BS1023)))+AE662),6)</f>
        <v>3.8502000000000001</v>
      </c>
      <c r="AE662">
        <f>ROUND((SUM(SmtRes!BS1017:'SmtRes'!BS1023)),6)</f>
        <v>3.23814</v>
      </c>
      <c r="AF662">
        <f>ROUND((SUM(SmtRes!BT1017:'SmtRes'!BT1023)),6)</f>
        <v>1519.7908199999999</v>
      </c>
      <c r="AG662">
        <f t="shared" si="389"/>
        <v>0</v>
      </c>
      <c r="AH662">
        <f>(SUM(SmtRes!BU1017:'SmtRes'!BU1023))</f>
        <v>2.2619999999999996</v>
      </c>
      <c r="AI662">
        <f>(SUM(SmtRes!BV1017:'SmtRes'!BV1023))</f>
        <v>6.0000000000000001E-3</v>
      </c>
      <c r="AJ662">
        <f t="shared" si="390"/>
        <v>0</v>
      </c>
      <c r="AK662">
        <v>2545.6485954</v>
      </c>
      <c r="AL662">
        <v>0.84999540000000007</v>
      </c>
      <c r="AM662">
        <v>6.4170000000000007</v>
      </c>
      <c r="AN662">
        <v>5.3969000000000005</v>
      </c>
      <c r="AO662">
        <v>2532.9847</v>
      </c>
      <c r="AP662">
        <v>0</v>
      </c>
      <c r="AQ662">
        <v>3.7699999999999996</v>
      </c>
      <c r="AR662">
        <v>0.01</v>
      </c>
      <c r="AS662">
        <v>0</v>
      </c>
      <c r="AT662">
        <v>90</v>
      </c>
      <c r="AU662">
        <v>46</v>
      </c>
      <c r="AV662">
        <v>1</v>
      </c>
      <c r="AW662">
        <v>1</v>
      </c>
      <c r="AZ662">
        <v>1</v>
      </c>
      <c r="BA662">
        <v>1</v>
      </c>
      <c r="BB662">
        <v>1</v>
      </c>
      <c r="BC662">
        <v>1</v>
      </c>
      <c r="BD662" t="s">
        <v>3</v>
      </c>
      <c r="BE662" t="s">
        <v>3</v>
      </c>
      <c r="BF662" t="s">
        <v>3</v>
      </c>
      <c r="BG662" t="s">
        <v>3</v>
      </c>
      <c r="BH662">
        <v>0</v>
      </c>
      <c r="BI662">
        <v>2</v>
      </c>
      <c r="BJ662" t="s">
        <v>780</v>
      </c>
      <c r="BM662">
        <v>110012</v>
      </c>
      <c r="BN662">
        <v>0</v>
      </c>
      <c r="BO662" t="s">
        <v>3</v>
      </c>
      <c r="BP662">
        <v>0</v>
      </c>
      <c r="BQ662">
        <v>3</v>
      </c>
      <c r="BR662">
        <v>0</v>
      </c>
      <c r="BS662">
        <v>1</v>
      </c>
      <c r="BT662">
        <v>1</v>
      </c>
      <c r="BU662">
        <v>1</v>
      </c>
      <c r="BV662">
        <v>1</v>
      </c>
      <c r="BW662">
        <v>1</v>
      </c>
      <c r="BX662">
        <v>1</v>
      </c>
      <c r="BY662" t="s">
        <v>3</v>
      </c>
      <c r="BZ662">
        <v>90</v>
      </c>
      <c r="CA662">
        <v>46</v>
      </c>
      <c r="CB662" t="s">
        <v>3</v>
      </c>
      <c r="CE662">
        <v>0</v>
      </c>
      <c r="CF662">
        <v>0</v>
      </c>
      <c r="CG662">
        <v>0</v>
      </c>
      <c r="CM662">
        <v>0</v>
      </c>
      <c r="CN662" t="s">
        <v>771</v>
      </c>
      <c r="CO662">
        <v>0</v>
      </c>
      <c r="CP662">
        <f t="shared" si="399"/>
        <v>1526.8799999999999</v>
      </c>
      <c r="CQ662">
        <f>SUMIF(SmtRes!AQ1017:'SmtRes'!AQ1023,"=1",SmtRes!AA1017:'SmtRes'!AA1023)</f>
        <v>63.11</v>
      </c>
      <c r="CR662">
        <f>SUMIF(SmtRes!AQ1017:'SmtRes'!AQ1023,"=1",SmtRes!AB1017:'SmtRes'!AB1023)</f>
        <v>641.70000000000005</v>
      </c>
      <c r="CS662">
        <f>SUMIF(SmtRes!AQ1017:'SmtRes'!AQ1023,"=1",SmtRes!AC1017:'SmtRes'!AC1023)</f>
        <v>539.69000000000005</v>
      </c>
      <c r="CT662">
        <f>SUMIF(SmtRes!AQ1017:'SmtRes'!AQ1023,"=1",SmtRes!AD1017:'SmtRes'!AD1023)</f>
        <v>1747.94</v>
      </c>
      <c r="CU662">
        <f t="shared" si="404"/>
        <v>0</v>
      </c>
      <c r="CV662">
        <f>SUMIF(SmtRes!AQ1017:'SmtRes'!AQ1023,"=1",SmtRes!BU1017:'SmtRes'!BU1023)</f>
        <v>2.2619999999999996</v>
      </c>
      <c r="CW662">
        <f>SUMIF(SmtRes!AQ1017:'SmtRes'!AQ1023,"=1",SmtRes!BV1017:'SmtRes'!BV1023)</f>
        <v>6.0000000000000001E-3</v>
      </c>
      <c r="CX662">
        <f t="shared" si="405"/>
        <v>0</v>
      </c>
      <c r="CY662">
        <f t="shared" si="400"/>
        <v>1370.7270000000001</v>
      </c>
      <c r="CZ662">
        <f t="shared" si="401"/>
        <v>700.5938000000001</v>
      </c>
      <c r="DB662">
        <v>20</v>
      </c>
      <c r="DC662" t="s">
        <v>3</v>
      </c>
      <c r="DD662" t="s">
        <v>135</v>
      </c>
      <c r="DE662" t="s">
        <v>772</v>
      </c>
      <c r="DF662" t="s">
        <v>772</v>
      </c>
      <c r="DG662" t="s">
        <v>772</v>
      </c>
      <c r="DH662" t="s">
        <v>3</v>
      </c>
      <c r="DI662" t="s">
        <v>772</v>
      </c>
      <c r="DJ662" t="s">
        <v>772</v>
      </c>
      <c r="DK662" t="s">
        <v>3</v>
      </c>
      <c r="DL662" t="s">
        <v>3</v>
      </c>
      <c r="DM662" t="s">
        <v>3</v>
      </c>
      <c r="DN662">
        <v>0</v>
      </c>
      <c r="DO662">
        <v>0</v>
      </c>
      <c r="DP662">
        <v>1</v>
      </c>
      <c r="DQ662">
        <v>1</v>
      </c>
      <c r="DU662">
        <v>1013</v>
      </c>
      <c r="DV662" t="s">
        <v>168</v>
      </c>
      <c r="DW662" t="s">
        <v>168</v>
      </c>
      <c r="DX662">
        <v>1</v>
      </c>
      <c r="DZ662" t="s">
        <v>3</v>
      </c>
      <c r="EA662" t="s">
        <v>3</v>
      </c>
      <c r="EB662" t="s">
        <v>3</v>
      </c>
      <c r="EC662" t="s">
        <v>3</v>
      </c>
      <c r="EE662">
        <v>416980236</v>
      </c>
      <c r="EF662">
        <v>3</v>
      </c>
      <c r="EG662" t="s">
        <v>322</v>
      </c>
      <c r="EH662">
        <v>0</v>
      </c>
      <c r="EI662" t="s">
        <v>3</v>
      </c>
      <c r="EJ662">
        <v>2</v>
      </c>
      <c r="EK662">
        <v>110012</v>
      </c>
      <c r="EL662" t="s">
        <v>654</v>
      </c>
      <c r="EM662" t="s">
        <v>655</v>
      </c>
      <c r="EO662" t="s">
        <v>773</v>
      </c>
      <c r="EQ662">
        <v>512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3.77</v>
      </c>
      <c r="EX662">
        <v>0.01</v>
      </c>
      <c r="EY662">
        <v>0</v>
      </c>
      <c r="FQ662">
        <v>0</v>
      </c>
      <c r="FR662">
        <v>0</v>
      </c>
      <c r="FS662">
        <v>0</v>
      </c>
      <c r="FX662">
        <v>90</v>
      </c>
      <c r="FY662">
        <v>46</v>
      </c>
      <c r="GA662" t="s">
        <v>3</v>
      </c>
      <c r="GD662">
        <v>1</v>
      </c>
      <c r="GF662">
        <v>918136471</v>
      </c>
      <c r="GG662">
        <v>2</v>
      </c>
      <c r="GH662">
        <v>1</v>
      </c>
      <c r="GI662">
        <v>-2</v>
      </c>
      <c r="GJ662">
        <v>0</v>
      </c>
      <c r="GK662">
        <v>0</v>
      </c>
      <c r="GL662">
        <f t="shared" si="391"/>
        <v>0</v>
      </c>
      <c r="GM662">
        <f t="shared" si="392"/>
        <v>3598.2</v>
      </c>
      <c r="GN662">
        <f t="shared" si="393"/>
        <v>0</v>
      </c>
      <c r="GO662">
        <f t="shared" si="394"/>
        <v>3598.2</v>
      </c>
      <c r="GP662">
        <f t="shared" si="395"/>
        <v>0</v>
      </c>
      <c r="GR662">
        <v>0</v>
      </c>
      <c r="GS662">
        <v>0</v>
      </c>
      <c r="GT662">
        <v>0</v>
      </c>
      <c r="GU662" t="s">
        <v>3</v>
      </c>
      <c r="GV662">
        <f t="shared" si="396"/>
        <v>0</v>
      </c>
      <c r="GW662">
        <v>1</v>
      </c>
      <c r="GX662">
        <f t="shared" si="397"/>
        <v>0</v>
      </c>
      <c r="HA662">
        <v>0</v>
      </c>
      <c r="HB662">
        <v>0</v>
      </c>
      <c r="HC662">
        <f t="shared" si="402"/>
        <v>0</v>
      </c>
      <c r="HE662" t="s">
        <v>3</v>
      </c>
      <c r="HF662" t="s">
        <v>3</v>
      </c>
      <c r="HM662" t="s">
        <v>3</v>
      </c>
      <c r="HN662" t="s">
        <v>657</v>
      </c>
      <c r="HO662" t="s">
        <v>658</v>
      </c>
      <c r="HP662" t="s">
        <v>654</v>
      </c>
      <c r="HQ662" t="s">
        <v>654</v>
      </c>
      <c r="HS662">
        <v>0</v>
      </c>
      <c r="IK662">
        <v>0</v>
      </c>
    </row>
    <row r="663" spans="1:245" x14ac:dyDescent="0.2">
      <c r="A663">
        <v>17</v>
      </c>
      <c r="B663">
        <v>1</v>
      </c>
      <c r="C663">
        <f>ROW(SmtRes!A1030)</f>
        <v>1030</v>
      </c>
      <c r="D663">
        <f>ROW(EtalonRes!A1050)</f>
        <v>1050</v>
      </c>
      <c r="E663" t="s">
        <v>781</v>
      </c>
      <c r="F663" t="s">
        <v>778</v>
      </c>
      <c r="G663" t="s">
        <v>782</v>
      </c>
      <c r="H663" t="s">
        <v>168</v>
      </c>
      <c r="I663">
        <v>1</v>
      </c>
      <c r="J663">
        <v>0</v>
      </c>
      <c r="K663">
        <v>1</v>
      </c>
      <c r="O663">
        <f t="shared" si="398"/>
        <v>763.45</v>
      </c>
      <c r="P663">
        <f>SUMIF(SmtRes!AQ1024:'SmtRes'!AQ1030,"=1",SmtRes!DF1024:'SmtRes'!DF1030)</f>
        <v>0</v>
      </c>
      <c r="Q663">
        <f>SUMIF(SmtRes!AQ1024:'SmtRes'!AQ1030,"=1",SmtRes!DG1024:'SmtRes'!DG1030)</f>
        <v>1.93</v>
      </c>
      <c r="R663">
        <f>SUMIF(SmtRes!AQ1024:'SmtRes'!AQ1030,"=1",SmtRes!DH1024:'SmtRes'!DH1030)</f>
        <v>1.62</v>
      </c>
      <c r="S663">
        <f>SUMIF(SmtRes!AQ1024:'SmtRes'!AQ1030,"=1",SmtRes!DI1024:'SmtRes'!DI1030)</f>
        <v>759.9</v>
      </c>
      <c r="T663">
        <f t="shared" si="384"/>
        <v>0</v>
      </c>
      <c r="U663">
        <f>SUMIF(SmtRes!AQ1024:'SmtRes'!AQ1030,"=1",SmtRes!CV1024:'SmtRes'!CV1030)</f>
        <v>1.1309999999999998</v>
      </c>
      <c r="V663">
        <f>SUMIF(SmtRes!AQ1024:'SmtRes'!AQ1030,"=1",SmtRes!CW1024:'SmtRes'!CW1030)</f>
        <v>3.0000000000000001E-3</v>
      </c>
      <c r="W663">
        <f t="shared" si="385"/>
        <v>0</v>
      </c>
      <c r="X663">
        <f t="shared" si="386"/>
        <v>685.37</v>
      </c>
      <c r="Y663">
        <f t="shared" si="387"/>
        <v>350.3</v>
      </c>
      <c r="AA663">
        <v>449016111</v>
      </c>
      <c r="AB663">
        <f t="shared" si="388"/>
        <v>761.82051000000001</v>
      </c>
      <c r="AC663">
        <f t="shared" si="403"/>
        <v>0</v>
      </c>
      <c r="AD663">
        <f>ROUND((((SUM(SmtRes!BR1024:'SmtRes'!BR1030))-(SUM(SmtRes!BS1024:'SmtRes'!BS1030)))+AE663),6)</f>
        <v>1.9251</v>
      </c>
      <c r="AE663">
        <f>ROUND((SUM(SmtRes!BS1024:'SmtRes'!BS1030)),6)</f>
        <v>1.61907</v>
      </c>
      <c r="AF663">
        <f>ROUND((SUM(SmtRes!BT1024:'SmtRes'!BT1030)),6)</f>
        <v>759.89540999999997</v>
      </c>
      <c r="AG663">
        <f t="shared" si="389"/>
        <v>0</v>
      </c>
      <c r="AH663">
        <f>(SUM(SmtRes!BU1024:'SmtRes'!BU1030))</f>
        <v>1.1309999999999998</v>
      </c>
      <c r="AI663">
        <f>(SUM(SmtRes!BV1024:'SmtRes'!BV1030))</f>
        <v>3.0000000000000001E-3</v>
      </c>
      <c r="AJ663">
        <f t="shared" si="390"/>
        <v>0</v>
      </c>
      <c r="AK663">
        <v>2545.6485954</v>
      </c>
      <c r="AL663">
        <v>0.84999540000000007</v>
      </c>
      <c r="AM663">
        <v>6.4170000000000007</v>
      </c>
      <c r="AN663">
        <v>5.3969000000000005</v>
      </c>
      <c r="AO663">
        <v>2532.9847</v>
      </c>
      <c r="AP663">
        <v>0</v>
      </c>
      <c r="AQ663">
        <v>3.7699999999999996</v>
      </c>
      <c r="AR663">
        <v>0.01</v>
      </c>
      <c r="AS663">
        <v>0</v>
      </c>
      <c r="AT663">
        <v>90</v>
      </c>
      <c r="AU663">
        <v>46</v>
      </c>
      <c r="AV663">
        <v>1</v>
      </c>
      <c r="AW663">
        <v>1</v>
      </c>
      <c r="AZ663">
        <v>1</v>
      </c>
      <c r="BA663">
        <v>1</v>
      </c>
      <c r="BB663">
        <v>1</v>
      </c>
      <c r="BC663">
        <v>1</v>
      </c>
      <c r="BD663" t="s">
        <v>3</v>
      </c>
      <c r="BE663" t="s">
        <v>3</v>
      </c>
      <c r="BF663" t="s">
        <v>3</v>
      </c>
      <c r="BG663" t="s">
        <v>3</v>
      </c>
      <c r="BH663">
        <v>0</v>
      </c>
      <c r="BI663">
        <v>2</v>
      </c>
      <c r="BJ663" t="s">
        <v>780</v>
      </c>
      <c r="BM663">
        <v>110012</v>
      </c>
      <c r="BN663">
        <v>0</v>
      </c>
      <c r="BO663" t="s">
        <v>3</v>
      </c>
      <c r="BP663">
        <v>0</v>
      </c>
      <c r="BQ663">
        <v>3</v>
      </c>
      <c r="BR663">
        <v>0</v>
      </c>
      <c r="BS663">
        <v>1</v>
      </c>
      <c r="BT663">
        <v>1</v>
      </c>
      <c r="BU663">
        <v>1</v>
      </c>
      <c r="BV663">
        <v>1</v>
      </c>
      <c r="BW663">
        <v>1</v>
      </c>
      <c r="BX663">
        <v>1</v>
      </c>
      <c r="BY663" t="s">
        <v>3</v>
      </c>
      <c r="BZ663">
        <v>90</v>
      </c>
      <c r="CA663">
        <v>46</v>
      </c>
      <c r="CB663" t="s">
        <v>3</v>
      </c>
      <c r="CE663">
        <v>0</v>
      </c>
      <c r="CF663">
        <v>0</v>
      </c>
      <c r="CG663">
        <v>0</v>
      </c>
      <c r="CM663">
        <v>0</v>
      </c>
      <c r="CN663" t="s">
        <v>653</v>
      </c>
      <c r="CO663">
        <v>0</v>
      </c>
      <c r="CP663">
        <f t="shared" si="399"/>
        <v>763.44999999999993</v>
      </c>
      <c r="CQ663">
        <f>SUMIF(SmtRes!AQ1024:'SmtRes'!AQ1030,"=1",SmtRes!AA1024:'SmtRes'!AA1030)</f>
        <v>63.11</v>
      </c>
      <c r="CR663">
        <f>SUMIF(SmtRes!AQ1024:'SmtRes'!AQ1030,"=1",SmtRes!AB1024:'SmtRes'!AB1030)</f>
        <v>641.70000000000005</v>
      </c>
      <c r="CS663">
        <f>SUMIF(SmtRes!AQ1024:'SmtRes'!AQ1030,"=1",SmtRes!AC1024:'SmtRes'!AC1030)</f>
        <v>539.69000000000005</v>
      </c>
      <c r="CT663">
        <f>SUMIF(SmtRes!AQ1024:'SmtRes'!AQ1030,"=1",SmtRes!AD1024:'SmtRes'!AD1030)</f>
        <v>1747.94</v>
      </c>
      <c r="CU663">
        <f t="shared" si="404"/>
        <v>0</v>
      </c>
      <c r="CV663">
        <f>SUMIF(SmtRes!AQ1024:'SmtRes'!AQ1030,"=1",SmtRes!BU1024:'SmtRes'!BU1030)</f>
        <v>1.1309999999999998</v>
      </c>
      <c r="CW663">
        <f>SUMIF(SmtRes!AQ1024:'SmtRes'!AQ1030,"=1",SmtRes!BV1024:'SmtRes'!BV1030)</f>
        <v>3.0000000000000001E-3</v>
      </c>
      <c r="CX663">
        <f t="shared" si="405"/>
        <v>0</v>
      </c>
      <c r="CY663">
        <f t="shared" si="400"/>
        <v>685.36800000000005</v>
      </c>
      <c r="CZ663">
        <f t="shared" si="401"/>
        <v>350.29919999999998</v>
      </c>
      <c r="DB663">
        <v>21</v>
      </c>
      <c r="DC663" t="s">
        <v>3</v>
      </c>
      <c r="DD663" t="s">
        <v>135</v>
      </c>
      <c r="DE663" t="s">
        <v>321</v>
      </c>
      <c r="DF663" t="s">
        <v>321</v>
      </c>
      <c r="DG663" t="s">
        <v>321</v>
      </c>
      <c r="DH663" t="s">
        <v>3</v>
      </c>
      <c r="DI663" t="s">
        <v>321</v>
      </c>
      <c r="DJ663" t="s">
        <v>321</v>
      </c>
      <c r="DK663" t="s">
        <v>3</v>
      </c>
      <c r="DL663" t="s">
        <v>3</v>
      </c>
      <c r="DM663" t="s">
        <v>3</v>
      </c>
      <c r="DN663">
        <v>0</v>
      </c>
      <c r="DO663">
        <v>0</v>
      </c>
      <c r="DP663">
        <v>1</v>
      </c>
      <c r="DQ663">
        <v>1</v>
      </c>
      <c r="DU663">
        <v>1013</v>
      </c>
      <c r="DV663" t="s">
        <v>168</v>
      </c>
      <c r="DW663" t="s">
        <v>168</v>
      </c>
      <c r="DX663">
        <v>1</v>
      </c>
      <c r="DZ663" t="s">
        <v>3</v>
      </c>
      <c r="EA663" t="s">
        <v>3</v>
      </c>
      <c r="EB663" t="s">
        <v>3</v>
      </c>
      <c r="EC663" t="s">
        <v>3</v>
      </c>
      <c r="EE663">
        <v>416980236</v>
      </c>
      <c r="EF663">
        <v>3</v>
      </c>
      <c r="EG663" t="s">
        <v>322</v>
      </c>
      <c r="EH663">
        <v>0</v>
      </c>
      <c r="EI663" t="s">
        <v>3</v>
      </c>
      <c r="EJ663">
        <v>2</v>
      </c>
      <c r="EK663">
        <v>110012</v>
      </c>
      <c r="EL663" t="s">
        <v>654</v>
      </c>
      <c r="EM663" t="s">
        <v>655</v>
      </c>
      <c r="EO663" t="s">
        <v>656</v>
      </c>
      <c r="EQ663">
        <v>512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3.77</v>
      </c>
      <c r="EX663">
        <v>0.01</v>
      </c>
      <c r="EY663">
        <v>0</v>
      </c>
      <c r="FQ663">
        <v>0</v>
      </c>
      <c r="FR663">
        <v>0</v>
      </c>
      <c r="FS663">
        <v>0</v>
      </c>
      <c r="FX663">
        <v>90</v>
      </c>
      <c r="FY663">
        <v>46</v>
      </c>
      <c r="GA663" t="s">
        <v>3</v>
      </c>
      <c r="GD663">
        <v>1</v>
      </c>
      <c r="GF663">
        <v>1574555273</v>
      </c>
      <c r="GG663">
        <v>2</v>
      </c>
      <c r="GH663">
        <v>1</v>
      </c>
      <c r="GI663">
        <v>-2</v>
      </c>
      <c r="GJ663">
        <v>0</v>
      </c>
      <c r="GK663">
        <v>0</v>
      </c>
      <c r="GL663">
        <f t="shared" si="391"/>
        <v>0</v>
      </c>
      <c r="GM663">
        <f t="shared" si="392"/>
        <v>1799.12</v>
      </c>
      <c r="GN663">
        <f t="shared" si="393"/>
        <v>0</v>
      </c>
      <c r="GO663">
        <f t="shared" si="394"/>
        <v>1799.12</v>
      </c>
      <c r="GP663">
        <f t="shared" si="395"/>
        <v>0</v>
      </c>
      <c r="GR663">
        <v>0</v>
      </c>
      <c r="GS663">
        <v>0</v>
      </c>
      <c r="GT663">
        <v>0</v>
      </c>
      <c r="GU663" t="s">
        <v>3</v>
      </c>
      <c r="GV663">
        <f t="shared" si="396"/>
        <v>0</v>
      </c>
      <c r="GW663">
        <v>1</v>
      </c>
      <c r="GX663">
        <f t="shared" si="397"/>
        <v>0</v>
      </c>
      <c r="HA663">
        <v>0</v>
      </c>
      <c r="HB663">
        <v>0</v>
      </c>
      <c r="HC663">
        <f t="shared" si="402"/>
        <v>0</v>
      </c>
      <c r="HE663" t="s">
        <v>3</v>
      </c>
      <c r="HF663" t="s">
        <v>3</v>
      </c>
      <c r="HM663" t="s">
        <v>3</v>
      </c>
      <c r="HN663" t="s">
        <v>657</v>
      </c>
      <c r="HO663" t="s">
        <v>658</v>
      </c>
      <c r="HP663" t="s">
        <v>654</v>
      </c>
      <c r="HQ663" t="s">
        <v>654</v>
      </c>
      <c r="HS663">
        <v>0</v>
      </c>
      <c r="IK663">
        <v>0</v>
      </c>
    </row>
    <row r="664" spans="1:245" x14ac:dyDescent="0.2">
      <c r="A664">
        <v>17</v>
      </c>
      <c r="B664">
        <v>1</v>
      </c>
      <c r="C664">
        <f>ROW(SmtRes!A1037)</f>
        <v>1037</v>
      </c>
      <c r="D664">
        <f>ROW(EtalonRes!A1058)</f>
        <v>1058</v>
      </c>
      <c r="E664" t="s">
        <v>783</v>
      </c>
      <c r="F664" t="s">
        <v>778</v>
      </c>
      <c r="G664" t="s">
        <v>784</v>
      </c>
      <c r="H664" t="s">
        <v>168</v>
      </c>
      <c r="I664">
        <v>1</v>
      </c>
      <c r="J664">
        <v>0</v>
      </c>
      <c r="K664">
        <v>1</v>
      </c>
      <c r="O664">
        <f t="shared" si="398"/>
        <v>2544.81</v>
      </c>
      <c r="P664">
        <f>SUMIF(SmtRes!AQ1031:'SmtRes'!AQ1037,"=1",SmtRes!DF1031:'SmtRes'!DF1037)</f>
        <v>0</v>
      </c>
      <c r="Q664">
        <f>SUMIF(SmtRes!AQ1031:'SmtRes'!AQ1037,"=1",SmtRes!DG1031:'SmtRes'!DG1037)</f>
        <v>6.42</v>
      </c>
      <c r="R664">
        <f>SUMIF(SmtRes!AQ1031:'SmtRes'!AQ1037,"=1",SmtRes!DH1031:'SmtRes'!DH1037)</f>
        <v>5.4</v>
      </c>
      <c r="S664">
        <f>SUMIF(SmtRes!AQ1031:'SmtRes'!AQ1037,"=1",SmtRes!DI1031:'SmtRes'!DI1037)</f>
        <v>2532.9899999999998</v>
      </c>
      <c r="T664">
        <f t="shared" si="384"/>
        <v>0</v>
      </c>
      <c r="U664">
        <f>SUMIF(SmtRes!AQ1031:'SmtRes'!AQ1037,"=1",SmtRes!CV1031:'SmtRes'!CV1037)</f>
        <v>3.7699999999999996</v>
      </c>
      <c r="V664">
        <f>SUMIF(SmtRes!AQ1031:'SmtRes'!AQ1037,"=1",SmtRes!CW1031:'SmtRes'!CW1037)</f>
        <v>0.01</v>
      </c>
      <c r="W664">
        <f t="shared" si="385"/>
        <v>0</v>
      </c>
      <c r="X664">
        <f t="shared" si="386"/>
        <v>2284.5500000000002</v>
      </c>
      <c r="Y664">
        <f t="shared" si="387"/>
        <v>1167.6600000000001</v>
      </c>
      <c r="AA664">
        <v>449016111</v>
      </c>
      <c r="AB664">
        <f t="shared" si="388"/>
        <v>2539.4016999999999</v>
      </c>
      <c r="AC664">
        <f t="shared" si="403"/>
        <v>0</v>
      </c>
      <c r="AD664">
        <f>ROUND((((SUM(SmtRes!BR1031:'SmtRes'!BR1037))-(SUM(SmtRes!BS1031:'SmtRes'!BS1037)))+AE664),6)</f>
        <v>6.4169999999999998</v>
      </c>
      <c r="AE664">
        <f>ROUND((SUM(SmtRes!BS1031:'SmtRes'!BS1037)),6)</f>
        <v>5.3968999999999996</v>
      </c>
      <c r="AF664">
        <f>ROUND((SUM(SmtRes!BT1031:'SmtRes'!BT1037)),6)</f>
        <v>2532.9847</v>
      </c>
      <c r="AG664">
        <f t="shared" si="389"/>
        <v>0</v>
      </c>
      <c r="AH664">
        <f>(SUM(SmtRes!BU1031:'SmtRes'!BU1037))</f>
        <v>3.7699999999999996</v>
      </c>
      <c r="AI664">
        <f>(SUM(SmtRes!BV1031:'SmtRes'!BV1037))</f>
        <v>0.01</v>
      </c>
      <c r="AJ664">
        <f t="shared" si="390"/>
        <v>0</v>
      </c>
      <c r="AK664">
        <v>2545.6485954</v>
      </c>
      <c r="AL664">
        <v>0.84999540000000007</v>
      </c>
      <c r="AM664">
        <v>6.4170000000000007</v>
      </c>
      <c r="AN664">
        <v>5.3969000000000005</v>
      </c>
      <c r="AO664">
        <v>2532.9847</v>
      </c>
      <c r="AP664">
        <v>0</v>
      </c>
      <c r="AQ664">
        <v>3.7699999999999996</v>
      </c>
      <c r="AR664">
        <v>0.01</v>
      </c>
      <c r="AS664">
        <v>0</v>
      </c>
      <c r="AT664">
        <v>90</v>
      </c>
      <c r="AU664">
        <v>46</v>
      </c>
      <c r="AV664">
        <v>1</v>
      </c>
      <c r="AW664">
        <v>1</v>
      </c>
      <c r="AZ664">
        <v>1</v>
      </c>
      <c r="BA664">
        <v>1</v>
      </c>
      <c r="BB664">
        <v>1</v>
      </c>
      <c r="BC664">
        <v>1</v>
      </c>
      <c r="BD664" t="s">
        <v>3</v>
      </c>
      <c r="BE664" t="s">
        <v>3</v>
      </c>
      <c r="BF664" t="s">
        <v>3</v>
      </c>
      <c r="BG664" t="s">
        <v>3</v>
      </c>
      <c r="BH664">
        <v>0</v>
      </c>
      <c r="BI664">
        <v>2</v>
      </c>
      <c r="BJ664" t="s">
        <v>780</v>
      </c>
      <c r="BM664">
        <v>110012</v>
      </c>
      <c r="BN664">
        <v>0</v>
      </c>
      <c r="BO664" t="s">
        <v>3</v>
      </c>
      <c r="BP664">
        <v>0</v>
      </c>
      <c r="BQ664">
        <v>3</v>
      </c>
      <c r="BR664">
        <v>0</v>
      </c>
      <c r="BS664">
        <v>1</v>
      </c>
      <c r="BT664">
        <v>1</v>
      </c>
      <c r="BU664">
        <v>1</v>
      </c>
      <c r="BV664">
        <v>1</v>
      </c>
      <c r="BW664">
        <v>1</v>
      </c>
      <c r="BX664">
        <v>1</v>
      </c>
      <c r="BY664" t="s">
        <v>3</v>
      </c>
      <c r="BZ664">
        <v>90</v>
      </c>
      <c r="CA664">
        <v>46</v>
      </c>
      <c r="CB664" t="s">
        <v>3</v>
      </c>
      <c r="CE664">
        <v>0</v>
      </c>
      <c r="CF664">
        <v>0</v>
      </c>
      <c r="CG664">
        <v>0</v>
      </c>
      <c r="CM664">
        <v>0</v>
      </c>
      <c r="CN664" t="s">
        <v>3</v>
      </c>
      <c r="CO664">
        <v>0</v>
      </c>
      <c r="CP664">
        <f t="shared" si="399"/>
        <v>2544.81</v>
      </c>
      <c r="CQ664">
        <f>SUMIF(SmtRes!AQ1031:'SmtRes'!AQ1037,"=1",SmtRes!AA1031:'SmtRes'!AA1037)</f>
        <v>63.11</v>
      </c>
      <c r="CR664">
        <f>SUMIF(SmtRes!AQ1031:'SmtRes'!AQ1037,"=1",SmtRes!AB1031:'SmtRes'!AB1037)</f>
        <v>641.70000000000005</v>
      </c>
      <c r="CS664">
        <f>SUMIF(SmtRes!AQ1031:'SmtRes'!AQ1037,"=1",SmtRes!AC1031:'SmtRes'!AC1037)</f>
        <v>539.69000000000005</v>
      </c>
      <c r="CT664">
        <f>SUMIF(SmtRes!AQ1031:'SmtRes'!AQ1037,"=1",SmtRes!AD1031:'SmtRes'!AD1037)</f>
        <v>1747.94</v>
      </c>
      <c r="CU664">
        <f t="shared" si="404"/>
        <v>0</v>
      </c>
      <c r="CV664">
        <f>SUMIF(SmtRes!AQ1031:'SmtRes'!AQ1037,"=1",SmtRes!BU1031:'SmtRes'!BU1037)</f>
        <v>3.7699999999999996</v>
      </c>
      <c r="CW664">
        <f>SUMIF(SmtRes!AQ1031:'SmtRes'!AQ1037,"=1",SmtRes!BV1031:'SmtRes'!BV1037)</f>
        <v>0.01</v>
      </c>
      <c r="CX664">
        <f t="shared" si="405"/>
        <v>0</v>
      </c>
      <c r="CY664">
        <f t="shared" si="400"/>
        <v>2284.5509999999999</v>
      </c>
      <c r="CZ664">
        <f t="shared" si="401"/>
        <v>1167.6593999999998</v>
      </c>
      <c r="DC664" t="s">
        <v>3</v>
      </c>
      <c r="DD664" t="s">
        <v>135</v>
      </c>
      <c r="DE664" t="s">
        <v>3</v>
      </c>
      <c r="DF664" t="s">
        <v>3</v>
      </c>
      <c r="DG664" t="s">
        <v>3</v>
      </c>
      <c r="DH664" t="s">
        <v>3</v>
      </c>
      <c r="DI664" t="s">
        <v>3</v>
      </c>
      <c r="DJ664" t="s">
        <v>3</v>
      </c>
      <c r="DK664" t="s">
        <v>3</v>
      </c>
      <c r="DL664" t="s">
        <v>3</v>
      </c>
      <c r="DM664" t="s">
        <v>3</v>
      </c>
      <c r="DN664">
        <v>0</v>
      </c>
      <c r="DO664">
        <v>0</v>
      </c>
      <c r="DP664">
        <v>1</v>
      </c>
      <c r="DQ664">
        <v>1</v>
      </c>
      <c r="DU664">
        <v>1013</v>
      </c>
      <c r="DV664" t="s">
        <v>168</v>
      </c>
      <c r="DW664" t="s">
        <v>168</v>
      </c>
      <c r="DX664">
        <v>1</v>
      </c>
      <c r="DZ664" t="s">
        <v>3</v>
      </c>
      <c r="EA664" t="s">
        <v>3</v>
      </c>
      <c r="EB664" t="s">
        <v>3</v>
      </c>
      <c r="EC664" t="s">
        <v>3</v>
      </c>
      <c r="EE664">
        <v>416980236</v>
      </c>
      <c r="EF664">
        <v>3</v>
      </c>
      <c r="EG664" t="s">
        <v>322</v>
      </c>
      <c r="EH664">
        <v>0</v>
      </c>
      <c r="EI664" t="s">
        <v>3</v>
      </c>
      <c r="EJ664">
        <v>2</v>
      </c>
      <c r="EK664">
        <v>110012</v>
      </c>
      <c r="EL664" t="s">
        <v>654</v>
      </c>
      <c r="EM664" t="s">
        <v>655</v>
      </c>
      <c r="EO664" t="s">
        <v>3</v>
      </c>
      <c r="EQ664">
        <v>512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3.77</v>
      </c>
      <c r="EX664">
        <v>0.01</v>
      </c>
      <c r="EY664">
        <v>0</v>
      </c>
      <c r="FQ664">
        <v>0</v>
      </c>
      <c r="FR664">
        <v>0</v>
      </c>
      <c r="FS664">
        <v>0</v>
      </c>
      <c r="FX664">
        <v>90</v>
      </c>
      <c r="FY664">
        <v>46</v>
      </c>
      <c r="GA664" t="s">
        <v>3</v>
      </c>
      <c r="GD664">
        <v>1</v>
      </c>
      <c r="GF664">
        <v>-1672053986</v>
      </c>
      <c r="GG664">
        <v>2</v>
      </c>
      <c r="GH664">
        <v>1</v>
      </c>
      <c r="GI664">
        <v>-2</v>
      </c>
      <c r="GJ664">
        <v>0</v>
      </c>
      <c r="GK664">
        <v>0</v>
      </c>
      <c r="GL664">
        <f t="shared" si="391"/>
        <v>0</v>
      </c>
      <c r="GM664">
        <f t="shared" si="392"/>
        <v>5997.02</v>
      </c>
      <c r="GN664">
        <f t="shared" si="393"/>
        <v>0</v>
      </c>
      <c r="GO664">
        <f t="shared" si="394"/>
        <v>5997.02</v>
      </c>
      <c r="GP664">
        <f t="shared" si="395"/>
        <v>0</v>
      </c>
      <c r="GR664">
        <v>0</v>
      </c>
      <c r="GS664">
        <v>0</v>
      </c>
      <c r="GT664">
        <v>0</v>
      </c>
      <c r="GU664" t="s">
        <v>3</v>
      </c>
      <c r="GV664">
        <f t="shared" si="396"/>
        <v>0</v>
      </c>
      <c r="GW664">
        <v>1</v>
      </c>
      <c r="GX664">
        <f t="shared" si="397"/>
        <v>0</v>
      </c>
      <c r="HA664">
        <v>0</v>
      </c>
      <c r="HB664">
        <v>0</v>
      </c>
      <c r="HC664">
        <f t="shared" si="402"/>
        <v>0</v>
      </c>
      <c r="HE664" t="s">
        <v>3</v>
      </c>
      <c r="HF664" t="s">
        <v>3</v>
      </c>
      <c r="HM664" t="s">
        <v>3</v>
      </c>
      <c r="HN664" t="s">
        <v>657</v>
      </c>
      <c r="HO664" t="s">
        <v>658</v>
      </c>
      <c r="HP664" t="s">
        <v>654</v>
      </c>
      <c r="HQ664" t="s">
        <v>654</v>
      </c>
      <c r="HS664">
        <v>0</v>
      </c>
      <c r="IK664">
        <v>0</v>
      </c>
    </row>
    <row r="665" spans="1:245" x14ac:dyDescent="0.2">
      <c r="A665">
        <v>17</v>
      </c>
      <c r="B665">
        <v>1</v>
      </c>
      <c r="C665">
        <f>ROW(SmtRes!A1046)</f>
        <v>1046</v>
      </c>
      <c r="D665">
        <f>ROW(EtalonRes!A1068)</f>
        <v>1068</v>
      </c>
      <c r="E665" t="s">
        <v>3</v>
      </c>
      <c r="F665" t="s">
        <v>785</v>
      </c>
      <c r="G665" t="s">
        <v>786</v>
      </c>
      <c r="H665" t="s">
        <v>787</v>
      </c>
      <c r="I665">
        <v>1</v>
      </c>
      <c r="J665">
        <v>0</v>
      </c>
      <c r="K665">
        <v>1</v>
      </c>
      <c r="O665">
        <f t="shared" si="398"/>
        <v>2943.19</v>
      </c>
      <c r="P665">
        <f>SUMIF(SmtRes!AQ1038:'SmtRes'!AQ1046,"=1",SmtRes!DF1038:'SmtRes'!DF1046)</f>
        <v>0</v>
      </c>
      <c r="Q665">
        <f>SUMIF(SmtRes!AQ1038:'SmtRes'!AQ1046,"=1",SmtRes!DG1038:'SmtRes'!DG1046)</f>
        <v>496.69000000000005</v>
      </c>
      <c r="R665">
        <f>SUMIF(SmtRes!AQ1038:'SmtRes'!AQ1046,"=1",SmtRes!DH1038:'SmtRes'!DH1046)</f>
        <v>276.95</v>
      </c>
      <c r="S665">
        <f>SUMIF(SmtRes!AQ1038:'SmtRes'!AQ1046,"=1",SmtRes!DI1038:'SmtRes'!DI1046)</f>
        <v>2169.5500000000002</v>
      </c>
      <c r="T665">
        <f t="shared" si="384"/>
        <v>0</v>
      </c>
      <c r="U665">
        <f>SUMIF(SmtRes!AQ1038:'SmtRes'!AQ1046,"=1",SmtRes!CV1038:'SmtRes'!CV1046)</f>
        <v>4.0199999999999996</v>
      </c>
      <c r="V665">
        <f>SUMIF(SmtRes!AQ1038:'SmtRes'!AQ1046,"=1",SmtRes!CW1038:'SmtRes'!CW1046)</f>
        <v>0.438</v>
      </c>
      <c r="W665">
        <f t="shared" si="385"/>
        <v>0</v>
      </c>
      <c r="X665">
        <f t="shared" si="386"/>
        <v>2373.11</v>
      </c>
      <c r="Y665">
        <f t="shared" si="387"/>
        <v>1247.72</v>
      </c>
      <c r="AA665">
        <v>-1</v>
      </c>
      <c r="AB665">
        <f t="shared" si="388"/>
        <v>2666.24361</v>
      </c>
      <c r="AC665">
        <f t="shared" si="403"/>
        <v>0</v>
      </c>
      <c r="AD665">
        <f>ROUND((((SUM(SmtRes!BR1038:'SmtRes'!BR1046))-(SUM(SmtRes!BS1038:'SmtRes'!BS1046)))+AE665),6)</f>
        <v>496.68981000000002</v>
      </c>
      <c r="AE665">
        <f>ROUND((SUM(SmtRes!BS1038:'SmtRes'!BS1046)),6)</f>
        <v>276.95616000000001</v>
      </c>
      <c r="AF665">
        <f>ROUND((SUM(SmtRes!BT1038:'SmtRes'!BT1046)),6)</f>
        <v>2169.5538000000001</v>
      </c>
      <c r="AG665">
        <f t="shared" si="389"/>
        <v>0</v>
      </c>
      <c r="AH665">
        <f>(SUM(SmtRes!BU1038:'SmtRes'!BU1046))</f>
        <v>4.0199999999999996</v>
      </c>
      <c r="AI665">
        <f>(SUM(SmtRes!BV1038:'SmtRes'!BV1046))</f>
        <v>0.438</v>
      </c>
      <c r="AJ665">
        <f t="shared" si="390"/>
        <v>0</v>
      </c>
      <c r="AK665">
        <v>10251.920332000002</v>
      </c>
      <c r="AL665">
        <v>441.25443200000007</v>
      </c>
      <c r="AM665">
        <v>1655.6326999999999</v>
      </c>
      <c r="AN665">
        <v>923.18720000000008</v>
      </c>
      <c r="AO665">
        <v>7231.8460000000014</v>
      </c>
      <c r="AP665">
        <v>0</v>
      </c>
      <c r="AQ665">
        <v>13.4</v>
      </c>
      <c r="AR665">
        <v>1.46</v>
      </c>
      <c r="AS665">
        <v>0</v>
      </c>
      <c r="AT665">
        <v>97</v>
      </c>
      <c r="AU665">
        <v>51</v>
      </c>
      <c r="AV665">
        <v>1</v>
      </c>
      <c r="AW665">
        <v>1</v>
      </c>
      <c r="AZ665">
        <v>1</v>
      </c>
      <c r="BA665">
        <v>1</v>
      </c>
      <c r="BB665">
        <v>1</v>
      </c>
      <c r="BC665">
        <v>1</v>
      </c>
      <c r="BD665" t="s">
        <v>3</v>
      </c>
      <c r="BE665" t="s">
        <v>3</v>
      </c>
      <c r="BF665" t="s">
        <v>3</v>
      </c>
      <c r="BG665" t="s">
        <v>3</v>
      </c>
      <c r="BH665">
        <v>0</v>
      </c>
      <c r="BI665">
        <v>2</v>
      </c>
      <c r="BJ665" t="s">
        <v>788</v>
      </c>
      <c r="BM665">
        <v>108001</v>
      </c>
      <c r="BN665">
        <v>0</v>
      </c>
      <c r="BO665" t="s">
        <v>3</v>
      </c>
      <c r="BP665">
        <v>0</v>
      </c>
      <c r="BQ665">
        <v>3</v>
      </c>
      <c r="BR665">
        <v>0</v>
      </c>
      <c r="BS665">
        <v>1</v>
      </c>
      <c r="BT665">
        <v>1</v>
      </c>
      <c r="BU665">
        <v>1</v>
      </c>
      <c r="BV665">
        <v>1</v>
      </c>
      <c r="BW665">
        <v>1</v>
      </c>
      <c r="BX665">
        <v>1</v>
      </c>
      <c r="BY665" t="s">
        <v>3</v>
      </c>
      <c r="BZ665">
        <v>97</v>
      </c>
      <c r="CA665">
        <v>51</v>
      </c>
      <c r="CB665" t="s">
        <v>3</v>
      </c>
      <c r="CE665">
        <v>0</v>
      </c>
      <c r="CF665">
        <v>0</v>
      </c>
      <c r="CG665">
        <v>0</v>
      </c>
      <c r="CM665">
        <v>0</v>
      </c>
      <c r="CN665" t="s">
        <v>653</v>
      </c>
      <c r="CO665">
        <v>0</v>
      </c>
      <c r="CP665">
        <f t="shared" si="399"/>
        <v>2943.19</v>
      </c>
      <c r="CQ665">
        <f>SUMIF(SmtRes!AQ1038:'SmtRes'!AQ1046,"=1",SmtRes!AA1038:'SmtRes'!AA1046)</f>
        <v>14238.14</v>
      </c>
      <c r="CR665">
        <f>SUMIF(SmtRes!AQ1038:'SmtRes'!AQ1046,"=1",SmtRes!AB1038:'SmtRes'!AB1046)</f>
        <v>2267.9899999999998</v>
      </c>
      <c r="CS665">
        <f>SUMIF(SmtRes!AQ1038:'SmtRes'!AQ1046,"=1",SmtRes!AC1038:'SmtRes'!AC1046)</f>
        <v>1264.6400000000001</v>
      </c>
      <c r="CT665">
        <f>SUMIF(SmtRes!AQ1038:'SmtRes'!AQ1046,"=1",SmtRes!AD1038:'SmtRes'!AD1046)</f>
        <v>539.69000000000005</v>
      </c>
      <c r="CU665">
        <f t="shared" si="404"/>
        <v>0</v>
      </c>
      <c r="CV665">
        <f>SUMIF(SmtRes!AQ1038:'SmtRes'!AQ1046,"=1",SmtRes!BU1038:'SmtRes'!BU1046)</f>
        <v>4.0199999999999996</v>
      </c>
      <c r="CW665">
        <f>SUMIF(SmtRes!AQ1038:'SmtRes'!AQ1046,"=1",SmtRes!BV1038:'SmtRes'!BV1046)</f>
        <v>0.438</v>
      </c>
      <c r="CX665">
        <f t="shared" si="405"/>
        <v>0</v>
      </c>
      <c r="CY665">
        <f t="shared" si="400"/>
        <v>2373.105</v>
      </c>
      <c r="CZ665">
        <f t="shared" si="401"/>
        <v>1247.7149999999999</v>
      </c>
      <c r="DB665">
        <v>22</v>
      </c>
      <c r="DC665" t="s">
        <v>3</v>
      </c>
      <c r="DD665" t="s">
        <v>135</v>
      </c>
      <c r="DE665" t="s">
        <v>321</v>
      </c>
      <c r="DF665" t="s">
        <v>321</v>
      </c>
      <c r="DG665" t="s">
        <v>321</v>
      </c>
      <c r="DH665" t="s">
        <v>3</v>
      </c>
      <c r="DI665" t="s">
        <v>321</v>
      </c>
      <c r="DJ665" t="s">
        <v>321</v>
      </c>
      <c r="DK665" t="s">
        <v>3</v>
      </c>
      <c r="DL665" t="s">
        <v>3</v>
      </c>
      <c r="DM665" t="s">
        <v>3</v>
      </c>
      <c r="DN665">
        <v>0</v>
      </c>
      <c r="DO665">
        <v>0</v>
      </c>
      <c r="DP665">
        <v>1</v>
      </c>
      <c r="DQ665">
        <v>1</v>
      </c>
      <c r="DU665">
        <v>1013</v>
      </c>
      <c r="DV665" t="s">
        <v>787</v>
      </c>
      <c r="DW665" t="s">
        <v>787</v>
      </c>
      <c r="DX665">
        <v>1</v>
      </c>
      <c r="DZ665" t="s">
        <v>3</v>
      </c>
      <c r="EA665" t="s">
        <v>3</v>
      </c>
      <c r="EB665" t="s">
        <v>3</v>
      </c>
      <c r="EC665" t="s">
        <v>3</v>
      </c>
      <c r="EE665">
        <v>416979905</v>
      </c>
      <c r="EF665">
        <v>3</v>
      </c>
      <c r="EG665" t="s">
        <v>322</v>
      </c>
      <c r="EH665">
        <v>0</v>
      </c>
      <c r="EI665" t="s">
        <v>3</v>
      </c>
      <c r="EJ665">
        <v>2</v>
      </c>
      <c r="EK665">
        <v>108001</v>
      </c>
      <c r="EL665" t="s">
        <v>513</v>
      </c>
      <c r="EM665" t="s">
        <v>514</v>
      </c>
      <c r="EO665" t="s">
        <v>656</v>
      </c>
      <c r="EQ665">
        <v>1536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13.4</v>
      </c>
      <c r="EX665">
        <v>1.46</v>
      </c>
      <c r="EY665">
        <v>0</v>
      </c>
      <c r="FQ665">
        <v>0</v>
      </c>
      <c r="FR665">
        <v>0</v>
      </c>
      <c r="FS665">
        <v>0</v>
      </c>
      <c r="FX665">
        <v>97</v>
      </c>
      <c r="FY665">
        <v>51</v>
      </c>
      <c r="GA665" t="s">
        <v>3</v>
      </c>
      <c r="GD665">
        <v>1</v>
      </c>
      <c r="GF665">
        <v>-534049225</v>
      </c>
      <c r="GG665">
        <v>2</v>
      </c>
      <c r="GH665">
        <v>1</v>
      </c>
      <c r="GI665">
        <v>-2</v>
      </c>
      <c r="GJ665">
        <v>0</v>
      </c>
      <c r="GK665">
        <v>0</v>
      </c>
      <c r="GL665">
        <f t="shared" si="391"/>
        <v>0</v>
      </c>
      <c r="GM665">
        <f t="shared" si="392"/>
        <v>6564.02</v>
      </c>
      <c r="GN665">
        <f t="shared" si="393"/>
        <v>0</v>
      </c>
      <c r="GO665">
        <f t="shared" si="394"/>
        <v>6564.02</v>
      </c>
      <c r="GP665">
        <f t="shared" si="395"/>
        <v>0</v>
      </c>
      <c r="GR665">
        <v>0</v>
      </c>
      <c r="GS665">
        <v>0</v>
      </c>
      <c r="GT665">
        <v>0</v>
      </c>
      <c r="GU665" t="s">
        <v>3</v>
      </c>
      <c r="GV665">
        <f t="shared" si="396"/>
        <v>0</v>
      </c>
      <c r="GW665">
        <v>1</v>
      </c>
      <c r="GX665">
        <f t="shared" si="397"/>
        <v>0</v>
      </c>
      <c r="HA665">
        <v>0</v>
      </c>
      <c r="HB665">
        <v>0</v>
      </c>
      <c r="HC665">
        <f t="shared" si="402"/>
        <v>0</v>
      </c>
      <c r="HE665" t="s">
        <v>3</v>
      </c>
      <c r="HF665" t="s">
        <v>3</v>
      </c>
      <c r="HM665" t="s">
        <v>3</v>
      </c>
      <c r="HN665" t="s">
        <v>515</v>
      </c>
      <c r="HO665" t="s">
        <v>516</v>
      </c>
      <c r="HP665" t="s">
        <v>513</v>
      </c>
      <c r="HQ665" t="s">
        <v>513</v>
      </c>
      <c r="HS665">
        <v>0</v>
      </c>
      <c r="IK665">
        <v>0</v>
      </c>
    </row>
    <row r="666" spans="1:245" x14ac:dyDescent="0.2">
      <c r="A666">
        <v>17</v>
      </c>
      <c r="B666">
        <v>1</v>
      </c>
      <c r="C666">
        <f>ROW(SmtRes!A1055)</f>
        <v>1055</v>
      </c>
      <c r="D666">
        <f>ROW(EtalonRes!A1078)</f>
        <v>1078</v>
      </c>
      <c r="E666" t="s">
        <v>3</v>
      </c>
      <c r="F666" t="s">
        <v>785</v>
      </c>
      <c r="G666" t="s">
        <v>789</v>
      </c>
      <c r="H666" t="s">
        <v>787</v>
      </c>
      <c r="I666">
        <v>1</v>
      </c>
      <c r="J666">
        <v>0</v>
      </c>
      <c r="K666">
        <v>1</v>
      </c>
      <c r="O666">
        <f t="shared" si="398"/>
        <v>2943.19</v>
      </c>
      <c r="P666">
        <f>SUMIF(SmtRes!AQ1047:'SmtRes'!AQ1055,"=1",SmtRes!DF1047:'SmtRes'!DF1055)</f>
        <v>0</v>
      </c>
      <c r="Q666">
        <f>SUMIF(SmtRes!AQ1047:'SmtRes'!AQ1055,"=1",SmtRes!DG1047:'SmtRes'!DG1055)</f>
        <v>496.69000000000005</v>
      </c>
      <c r="R666">
        <f>SUMIF(SmtRes!AQ1047:'SmtRes'!AQ1055,"=1",SmtRes!DH1047:'SmtRes'!DH1055)</f>
        <v>276.95</v>
      </c>
      <c r="S666">
        <f>SUMIF(SmtRes!AQ1047:'SmtRes'!AQ1055,"=1",SmtRes!DI1047:'SmtRes'!DI1055)</f>
        <v>2169.5500000000002</v>
      </c>
      <c r="T666">
        <f t="shared" si="384"/>
        <v>0</v>
      </c>
      <c r="U666">
        <f>SUMIF(SmtRes!AQ1047:'SmtRes'!AQ1055,"=1",SmtRes!CV1047:'SmtRes'!CV1055)</f>
        <v>4.0199999999999996</v>
      </c>
      <c r="V666">
        <f>SUMIF(SmtRes!AQ1047:'SmtRes'!AQ1055,"=1",SmtRes!CW1047:'SmtRes'!CW1055)</f>
        <v>0.438</v>
      </c>
      <c r="W666">
        <f t="shared" si="385"/>
        <v>0</v>
      </c>
      <c r="X666">
        <f t="shared" si="386"/>
        <v>2373.11</v>
      </c>
      <c r="Y666">
        <f t="shared" si="387"/>
        <v>1247.72</v>
      </c>
      <c r="AA666">
        <v>-1</v>
      </c>
      <c r="AB666">
        <f t="shared" si="388"/>
        <v>2666.24361</v>
      </c>
      <c r="AC666">
        <f t="shared" si="403"/>
        <v>0</v>
      </c>
      <c r="AD666">
        <f>ROUND((((SUM(SmtRes!BR1047:'SmtRes'!BR1055))-(SUM(SmtRes!BS1047:'SmtRes'!BS1055)))+AE666),6)</f>
        <v>496.68981000000002</v>
      </c>
      <c r="AE666">
        <f>ROUND((SUM(SmtRes!BS1047:'SmtRes'!BS1055)),6)</f>
        <v>276.95616000000001</v>
      </c>
      <c r="AF666">
        <f>ROUND((SUM(SmtRes!BT1047:'SmtRes'!BT1055)),6)</f>
        <v>2169.5538000000001</v>
      </c>
      <c r="AG666">
        <f t="shared" si="389"/>
        <v>0</v>
      </c>
      <c r="AH666">
        <f>(SUM(SmtRes!BU1047:'SmtRes'!BU1055))</f>
        <v>4.0199999999999996</v>
      </c>
      <c r="AI666">
        <f>(SUM(SmtRes!BV1047:'SmtRes'!BV1055))</f>
        <v>0.438</v>
      </c>
      <c r="AJ666">
        <f t="shared" si="390"/>
        <v>0</v>
      </c>
      <c r="AK666">
        <v>10251.920332000002</v>
      </c>
      <c r="AL666">
        <v>441.25443200000007</v>
      </c>
      <c r="AM666">
        <v>1655.6326999999999</v>
      </c>
      <c r="AN666">
        <v>923.18720000000008</v>
      </c>
      <c r="AO666">
        <v>7231.8460000000014</v>
      </c>
      <c r="AP666">
        <v>0</v>
      </c>
      <c r="AQ666">
        <v>13.4</v>
      </c>
      <c r="AR666">
        <v>1.46</v>
      </c>
      <c r="AS666">
        <v>0</v>
      </c>
      <c r="AT666">
        <v>97</v>
      </c>
      <c r="AU666">
        <v>51</v>
      </c>
      <c r="AV666">
        <v>1</v>
      </c>
      <c r="AW666">
        <v>1</v>
      </c>
      <c r="AZ666">
        <v>1</v>
      </c>
      <c r="BA666">
        <v>1</v>
      </c>
      <c r="BB666">
        <v>1</v>
      </c>
      <c r="BC666">
        <v>1</v>
      </c>
      <c r="BD666" t="s">
        <v>3</v>
      </c>
      <c r="BE666" t="s">
        <v>3</v>
      </c>
      <c r="BF666" t="s">
        <v>3</v>
      </c>
      <c r="BG666" t="s">
        <v>3</v>
      </c>
      <c r="BH666">
        <v>0</v>
      </c>
      <c r="BI666">
        <v>2</v>
      </c>
      <c r="BJ666" t="s">
        <v>788</v>
      </c>
      <c r="BM666">
        <v>108001</v>
      </c>
      <c r="BN666">
        <v>0</v>
      </c>
      <c r="BO666" t="s">
        <v>3</v>
      </c>
      <c r="BP666">
        <v>0</v>
      </c>
      <c r="BQ666">
        <v>3</v>
      </c>
      <c r="BR666">
        <v>0</v>
      </c>
      <c r="BS666">
        <v>1</v>
      </c>
      <c r="BT666">
        <v>1</v>
      </c>
      <c r="BU666">
        <v>1</v>
      </c>
      <c r="BV666">
        <v>1</v>
      </c>
      <c r="BW666">
        <v>1</v>
      </c>
      <c r="BX666">
        <v>1</v>
      </c>
      <c r="BY666" t="s">
        <v>3</v>
      </c>
      <c r="BZ666">
        <v>97</v>
      </c>
      <c r="CA666">
        <v>51</v>
      </c>
      <c r="CB666" t="s">
        <v>3</v>
      </c>
      <c r="CE666">
        <v>0</v>
      </c>
      <c r="CF666">
        <v>0</v>
      </c>
      <c r="CG666">
        <v>0</v>
      </c>
      <c r="CM666">
        <v>0</v>
      </c>
      <c r="CN666" t="s">
        <v>653</v>
      </c>
      <c r="CO666">
        <v>0</v>
      </c>
      <c r="CP666">
        <f t="shared" si="399"/>
        <v>2943.19</v>
      </c>
      <c r="CQ666">
        <f>SUMIF(SmtRes!AQ1047:'SmtRes'!AQ1055,"=1",SmtRes!AA1047:'SmtRes'!AA1055)</f>
        <v>14238.14</v>
      </c>
      <c r="CR666">
        <f>SUMIF(SmtRes!AQ1047:'SmtRes'!AQ1055,"=1",SmtRes!AB1047:'SmtRes'!AB1055)</f>
        <v>2267.9899999999998</v>
      </c>
      <c r="CS666">
        <f>SUMIF(SmtRes!AQ1047:'SmtRes'!AQ1055,"=1",SmtRes!AC1047:'SmtRes'!AC1055)</f>
        <v>1264.6400000000001</v>
      </c>
      <c r="CT666">
        <f>SUMIF(SmtRes!AQ1047:'SmtRes'!AQ1055,"=1",SmtRes!AD1047:'SmtRes'!AD1055)</f>
        <v>539.69000000000005</v>
      </c>
      <c r="CU666">
        <f t="shared" si="404"/>
        <v>0</v>
      </c>
      <c r="CV666">
        <f>SUMIF(SmtRes!AQ1047:'SmtRes'!AQ1055,"=1",SmtRes!BU1047:'SmtRes'!BU1055)</f>
        <v>4.0199999999999996</v>
      </c>
      <c r="CW666">
        <f>SUMIF(SmtRes!AQ1047:'SmtRes'!AQ1055,"=1",SmtRes!BV1047:'SmtRes'!BV1055)</f>
        <v>0.438</v>
      </c>
      <c r="CX666">
        <f t="shared" si="405"/>
        <v>0</v>
      </c>
      <c r="CY666">
        <f t="shared" si="400"/>
        <v>2373.105</v>
      </c>
      <c r="CZ666">
        <f t="shared" si="401"/>
        <v>1247.7149999999999</v>
      </c>
      <c r="DB666">
        <v>23</v>
      </c>
      <c r="DC666" t="s">
        <v>3</v>
      </c>
      <c r="DD666" t="s">
        <v>135</v>
      </c>
      <c r="DE666" t="s">
        <v>321</v>
      </c>
      <c r="DF666" t="s">
        <v>321</v>
      </c>
      <c r="DG666" t="s">
        <v>321</v>
      </c>
      <c r="DH666" t="s">
        <v>3</v>
      </c>
      <c r="DI666" t="s">
        <v>321</v>
      </c>
      <c r="DJ666" t="s">
        <v>321</v>
      </c>
      <c r="DK666" t="s">
        <v>3</v>
      </c>
      <c r="DL666" t="s">
        <v>3</v>
      </c>
      <c r="DM666" t="s">
        <v>3</v>
      </c>
      <c r="DN666">
        <v>0</v>
      </c>
      <c r="DO666">
        <v>0</v>
      </c>
      <c r="DP666">
        <v>1</v>
      </c>
      <c r="DQ666">
        <v>1</v>
      </c>
      <c r="DU666">
        <v>1013</v>
      </c>
      <c r="DV666" t="s">
        <v>787</v>
      </c>
      <c r="DW666" t="s">
        <v>787</v>
      </c>
      <c r="DX666">
        <v>1</v>
      </c>
      <c r="DZ666" t="s">
        <v>3</v>
      </c>
      <c r="EA666" t="s">
        <v>3</v>
      </c>
      <c r="EB666" t="s">
        <v>3</v>
      </c>
      <c r="EC666" t="s">
        <v>3</v>
      </c>
      <c r="EE666">
        <v>416979905</v>
      </c>
      <c r="EF666">
        <v>3</v>
      </c>
      <c r="EG666" t="s">
        <v>322</v>
      </c>
      <c r="EH666">
        <v>0</v>
      </c>
      <c r="EI666" t="s">
        <v>3</v>
      </c>
      <c r="EJ666">
        <v>2</v>
      </c>
      <c r="EK666">
        <v>108001</v>
      </c>
      <c r="EL666" t="s">
        <v>513</v>
      </c>
      <c r="EM666" t="s">
        <v>514</v>
      </c>
      <c r="EO666" t="s">
        <v>656</v>
      </c>
      <c r="EQ666">
        <v>1536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13.4</v>
      </c>
      <c r="EX666">
        <v>1.46</v>
      </c>
      <c r="EY666">
        <v>0</v>
      </c>
      <c r="FQ666">
        <v>0</v>
      </c>
      <c r="FR666">
        <v>0</v>
      </c>
      <c r="FS666">
        <v>0</v>
      </c>
      <c r="FX666">
        <v>97</v>
      </c>
      <c r="FY666">
        <v>51</v>
      </c>
      <c r="GA666" t="s">
        <v>3</v>
      </c>
      <c r="GD666">
        <v>1</v>
      </c>
      <c r="GF666">
        <v>-450999283</v>
      </c>
      <c r="GG666">
        <v>2</v>
      </c>
      <c r="GH666">
        <v>1</v>
      </c>
      <c r="GI666">
        <v>-2</v>
      </c>
      <c r="GJ666">
        <v>0</v>
      </c>
      <c r="GK666">
        <v>0</v>
      </c>
      <c r="GL666">
        <f t="shared" si="391"/>
        <v>0</v>
      </c>
      <c r="GM666">
        <f t="shared" si="392"/>
        <v>6564.02</v>
      </c>
      <c r="GN666">
        <f t="shared" si="393"/>
        <v>0</v>
      </c>
      <c r="GO666">
        <f t="shared" si="394"/>
        <v>6564.02</v>
      </c>
      <c r="GP666">
        <f t="shared" si="395"/>
        <v>0</v>
      </c>
      <c r="GR666">
        <v>0</v>
      </c>
      <c r="GS666">
        <v>0</v>
      </c>
      <c r="GT666">
        <v>0</v>
      </c>
      <c r="GU666" t="s">
        <v>3</v>
      </c>
      <c r="GV666">
        <f t="shared" si="396"/>
        <v>0</v>
      </c>
      <c r="GW666">
        <v>1</v>
      </c>
      <c r="GX666">
        <f t="shared" si="397"/>
        <v>0</v>
      </c>
      <c r="HA666">
        <v>0</v>
      </c>
      <c r="HB666">
        <v>0</v>
      </c>
      <c r="HC666">
        <f t="shared" si="402"/>
        <v>0</v>
      </c>
      <c r="HE666" t="s">
        <v>3</v>
      </c>
      <c r="HF666" t="s">
        <v>3</v>
      </c>
      <c r="HM666" t="s">
        <v>3</v>
      </c>
      <c r="HN666" t="s">
        <v>515</v>
      </c>
      <c r="HO666" t="s">
        <v>516</v>
      </c>
      <c r="HP666" t="s">
        <v>513</v>
      </c>
      <c r="HQ666" t="s">
        <v>513</v>
      </c>
      <c r="HS666">
        <v>0</v>
      </c>
      <c r="IK666">
        <v>0</v>
      </c>
    </row>
    <row r="667" spans="1:245" x14ac:dyDescent="0.2">
      <c r="A667">
        <v>17</v>
      </c>
      <c r="B667">
        <v>1</v>
      </c>
      <c r="C667">
        <f>ROW(SmtRes!A1065)</f>
        <v>1065</v>
      </c>
      <c r="D667">
        <f>ROW(EtalonRes!A1088)</f>
        <v>1088</v>
      </c>
      <c r="E667" t="s">
        <v>3</v>
      </c>
      <c r="F667" t="s">
        <v>785</v>
      </c>
      <c r="G667" t="s">
        <v>790</v>
      </c>
      <c r="H667" t="s">
        <v>787</v>
      </c>
      <c r="I667">
        <v>1</v>
      </c>
      <c r="J667">
        <v>0</v>
      </c>
      <c r="K667">
        <v>1</v>
      </c>
      <c r="O667">
        <f t="shared" si="398"/>
        <v>9810.66</v>
      </c>
      <c r="P667">
        <f>SUMIF(SmtRes!AQ1056:'SmtRes'!AQ1065,"=1",SmtRes!DF1056:'SmtRes'!DF1065)</f>
        <v>0</v>
      </c>
      <c r="Q667">
        <f>SUMIF(SmtRes!AQ1056:'SmtRes'!AQ1065,"=1",SmtRes!DG1056:'SmtRes'!DG1065)</f>
        <v>1655.63</v>
      </c>
      <c r="R667">
        <f>SUMIF(SmtRes!AQ1056:'SmtRes'!AQ1065,"=1",SmtRes!DH1056:'SmtRes'!DH1065)</f>
        <v>923.18000000000006</v>
      </c>
      <c r="S667">
        <f>SUMIF(SmtRes!AQ1056:'SmtRes'!AQ1065,"=1",SmtRes!DI1056:'SmtRes'!DI1065)</f>
        <v>7231.85</v>
      </c>
      <c r="T667">
        <f t="shared" si="384"/>
        <v>0</v>
      </c>
      <c r="U667">
        <f>SUMIF(SmtRes!AQ1056:'SmtRes'!AQ1065,"=1",SmtRes!CV1056:'SmtRes'!CV1065)</f>
        <v>13.4</v>
      </c>
      <c r="V667">
        <f>SUMIF(SmtRes!AQ1056:'SmtRes'!AQ1065,"=1",SmtRes!CW1056:'SmtRes'!CW1065)</f>
        <v>1.46</v>
      </c>
      <c r="W667">
        <f t="shared" si="385"/>
        <v>0</v>
      </c>
      <c r="X667">
        <f t="shared" si="386"/>
        <v>7910.38</v>
      </c>
      <c r="Y667">
        <f t="shared" si="387"/>
        <v>4159.07</v>
      </c>
      <c r="AA667">
        <v>-1</v>
      </c>
      <c r="AB667">
        <f t="shared" si="388"/>
        <v>8887.4786999999997</v>
      </c>
      <c r="AC667">
        <f t="shared" si="403"/>
        <v>0</v>
      </c>
      <c r="AD667">
        <f>ROUND((((SUM(SmtRes!BR1056:'SmtRes'!BR1065))-(SUM(SmtRes!BS1056:'SmtRes'!BS1065)))+AE667),6)</f>
        <v>1655.6327000000001</v>
      </c>
      <c r="AE667">
        <f>ROUND((SUM(SmtRes!BS1056:'SmtRes'!BS1065)),6)</f>
        <v>923.18719999999996</v>
      </c>
      <c r="AF667">
        <f>ROUND((SUM(SmtRes!BT1056:'SmtRes'!BT1065)),6)</f>
        <v>7231.8459999999995</v>
      </c>
      <c r="AG667">
        <f t="shared" si="389"/>
        <v>0</v>
      </c>
      <c r="AH667">
        <f>(SUM(SmtRes!BU1056:'SmtRes'!BU1065))</f>
        <v>13.4</v>
      </c>
      <c r="AI667">
        <f>(SUM(SmtRes!BV1056:'SmtRes'!BV1065))</f>
        <v>1.46</v>
      </c>
      <c r="AJ667">
        <f t="shared" si="390"/>
        <v>0</v>
      </c>
      <c r="AK667">
        <v>10251.920332000002</v>
      </c>
      <c r="AL667">
        <v>441.25443200000007</v>
      </c>
      <c r="AM667">
        <v>1655.6326999999999</v>
      </c>
      <c r="AN667">
        <v>923.18720000000008</v>
      </c>
      <c r="AO667">
        <v>7231.8460000000014</v>
      </c>
      <c r="AP667">
        <v>0</v>
      </c>
      <c r="AQ667">
        <v>13.4</v>
      </c>
      <c r="AR667">
        <v>1.46</v>
      </c>
      <c r="AS667">
        <v>0</v>
      </c>
      <c r="AT667">
        <v>97</v>
      </c>
      <c r="AU667">
        <v>51</v>
      </c>
      <c r="AV667">
        <v>1</v>
      </c>
      <c r="AW667">
        <v>1</v>
      </c>
      <c r="AZ667">
        <v>1</v>
      </c>
      <c r="BA667">
        <v>1</v>
      </c>
      <c r="BB667">
        <v>1</v>
      </c>
      <c r="BC667">
        <v>1</v>
      </c>
      <c r="BD667" t="s">
        <v>3</v>
      </c>
      <c r="BE667" t="s">
        <v>3</v>
      </c>
      <c r="BF667" t="s">
        <v>3</v>
      </c>
      <c r="BG667" t="s">
        <v>3</v>
      </c>
      <c r="BH667">
        <v>0</v>
      </c>
      <c r="BI667">
        <v>2</v>
      </c>
      <c r="BJ667" t="s">
        <v>788</v>
      </c>
      <c r="BM667">
        <v>108001</v>
      </c>
      <c r="BN667">
        <v>0</v>
      </c>
      <c r="BO667" t="s">
        <v>3</v>
      </c>
      <c r="BP667">
        <v>0</v>
      </c>
      <c r="BQ667">
        <v>3</v>
      </c>
      <c r="BR667">
        <v>0</v>
      </c>
      <c r="BS667">
        <v>1</v>
      </c>
      <c r="BT667">
        <v>1</v>
      </c>
      <c r="BU667">
        <v>1</v>
      </c>
      <c r="BV667">
        <v>1</v>
      </c>
      <c r="BW667">
        <v>1</v>
      </c>
      <c r="BX667">
        <v>1</v>
      </c>
      <c r="BY667" t="s">
        <v>3</v>
      </c>
      <c r="BZ667">
        <v>97</v>
      </c>
      <c r="CA667">
        <v>51</v>
      </c>
      <c r="CB667" t="s">
        <v>3</v>
      </c>
      <c r="CE667">
        <v>0</v>
      </c>
      <c r="CF667">
        <v>0</v>
      </c>
      <c r="CG667">
        <v>0</v>
      </c>
      <c r="CM667">
        <v>0</v>
      </c>
      <c r="CN667" t="s">
        <v>3</v>
      </c>
      <c r="CO667">
        <v>0</v>
      </c>
      <c r="CP667">
        <f t="shared" si="399"/>
        <v>9810.66</v>
      </c>
      <c r="CQ667">
        <f>SUMIF(SmtRes!AQ1056:'SmtRes'!AQ1065,"=1",SmtRes!AA1056:'SmtRes'!AA1065)</f>
        <v>14238.14</v>
      </c>
      <c r="CR667">
        <f>SUMIF(SmtRes!AQ1056:'SmtRes'!AQ1065,"=1",SmtRes!AB1056:'SmtRes'!AB1065)</f>
        <v>2267.9899999999998</v>
      </c>
      <c r="CS667">
        <f>SUMIF(SmtRes!AQ1056:'SmtRes'!AQ1065,"=1",SmtRes!AC1056:'SmtRes'!AC1065)</f>
        <v>1264.6400000000001</v>
      </c>
      <c r="CT667">
        <f>SUMIF(SmtRes!AQ1056:'SmtRes'!AQ1065,"=1",SmtRes!AD1056:'SmtRes'!AD1065)</f>
        <v>539.69000000000005</v>
      </c>
      <c r="CU667">
        <f t="shared" si="404"/>
        <v>0</v>
      </c>
      <c r="CV667">
        <f>SUMIF(SmtRes!AQ1056:'SmtRes'!AQ1065,"=1",SmtRes!BU1056:'SmtRes'!BU1065)</f>
        <v>13.4</v>
      </c>
      <c r="CW667">
        <f>SUMIF(SmtRes!AQ1056:'SmtRes'!AQ1065,"=1",SmtRes!BV1056:'SmtRes'!BV1065)</f>
        <v>1.46</v>
      </c>
      <c r="CX667">
        <f t="shared" si="405"/>
        <v>0</v>
      </c>
      <c r="CY667">
        <f t="shared" si="400"/>
        <v>7910.3791000000001</v>
      </c>
      <c r="CZ667">
        <f t="shared" si="401"/>
        <v>4159.0653000000002</v>
      </c>
      <c r="DC667" t="s">
        <v>3</v>
      </c>
      <c r="DD667" t="s">
        <v>135</v>
      </c>
      <c r="DE667" t="s">
        <v>3</v>
      </c>
      <c r="DF667" t="s">
        <v>3</v>
      </c>
      <c r="DG667" t="s">
        <v>3</v>
      </c>
      <c r="DH667" t="s">
        <v>3</v>
      </c>
      <c r="DI667" t="s">
        <v>3</v>
      </c>
      <c r="DJ667" t="s">
        <v>3</v>
      </c>
      <c r="DK667" t="s">
        <v>3</v>
      </c>
      <c r="DL667" t="s">
        <v>3</v>
      </c>
      <c r="DM667" t="s">
        <v>3</v>
      </c>
      <c r="DN667">
        <v>0</v>
      </c>
      <c r="DO667">
        <v>0</v>
      </c>
      <c r="DP667">
        <v>1</v>
      </c>
      <c r="DQ667">
        <v>1</v>
      </c>
      <c r="DU667">
        <v>1013</v>
      </c>
      <c r="DV667" t="s">
        <v>787</v>
      </c>
      <c r="DW667" t="s">
        <v>787</v>
      </c>
      <c r="DX667">
        <v>1</v>
      </c>
      <c r="DZ667" t="s">
        <v>3</v>
      </c>
      <c r="EA667" t="s">
        <v>3</v>
      </c>
      <c r="EB667" t="s">
        <v>3</v>
      </c>
      <c r="EC667" t="s">
        <v>3</v>
      </c>
      <c r="EE667">
        <v>416979905</v>
      </c>
      <c r="EF667">
        <v>3</v>
      </c>
      <c r="EG667" t="s">
        <v>322</v>
      </c>
      <c r="EH667">
        <v>0</v>
      </c>
      <c r="EI667" t="s">
        <v>3</v>
      </c>
      <c r="EJ667">
        <v>2</v>
      </c>
      <c r="EK667">
        <v>108001</v>
      </c>
      <c r="EL667" t="s">
        <v>513</v>
      </c>
      <c r="EM667" t="s">
        <v>514</v>
      </c>
      <c r="EO667" t="s">
        <v>3</v>
      </c>
      <c r="EQ667">
        <v>1536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13.4</v>
      </c>
      <c r="EX667">
        <v>1.46</v>
      </c>
      <c r="EY667">
        <v>0</v>
      </c>
      <c r="FQ667">
        <v>0</v>
      </c>
      <c r="FR667">
        <v>0</v>
      </c>
      <c r="FS667">
        <v>0</v>
      </c>
      <c r="FX667">
        <v>97</v>
      </c>
      <c r="FY667">
        <v>51</v>
      </c>
      <c r="GA667" t="s">
        <v>3</v>
      </c>
      <c r="GD667">
        <v>1</v>
      </c>
      <c r="GF667">
        <v>-98409473</v>
      </c>
      <c r="GG667">
        <v>2</v>
      </c>
      <c r="GH667">
        <v>1</v>
      </c>
      <c r="GI667">
        <v>-2</v>
      </c>
      <c r="GJ667">
        <v>0</v>
      </c>
      <c r="GK667">
        <v>0</v>
      </c>
      <c r="GL667">
        <f t="shared" si="391"/>
        <v>0</v>
      </c>
      <c r="GM667">
        <f t="shared" si="392"/>
        <v>21880.11</v>
      </c>
      <c r="GN667">
        <f t="shared" si="393"/>
        <v>0</v>
      </c>
      <c r="GO667">
        <f t="shared" si="394"/>
        <v>21880.11</v>
      </c>
      <c r="GP667">
        <f t="shared" si="395"/>
        <v>0</v>
      </c>
      <c r="GR667">
        <v>0</v>
      </c>
      <c r="GS667">
        <v>0</v>
      </c>
      <c r="GT667">
        <v>0</v>
      </c>
      <c r="GU667" t="s">
        <v>3</v>
      </c>
      <c r="GV667">
        <f t="shared" si="396"/>
        <v>0</v>
      </c>
      <c r="GW667">
        <v>1</v>
      </c>
      <c r="GX667">
        <f t="shared" si="397"/>
        <v>0</v>
      </c>
      <c r="HA667">
        <v>0</v>
      </c>
      <c r="HB667">
        <v>0</v>
      </c>
      <c r="HC667">
        <f t="shared" si="402"/>
        <v>0</v>
      </c>
      <c r="HE667" t="s">
        <v>3</v>
      </c>
      <c r="HF667" t="s">
        <v>3</v>
      </c>
      <c r="HM667" t="s">
        <v>3</v>
      </c>
      <c r="HN667" t="s">
        <v>515</v>
      </c>
      <c r="HO667" t="s">
        <v>516</v>
      </c>
      <c r="HP667" t="s">
        <v>513</v>
      </c>
      <c r="HQ667" t="s">
        <v>513</v>
      </c>
      <c r="HS667">
        <v>0</v>
      </c>
      <c r="IK667">
        <v>0</v>
      </c>
    </row>
    <row r="668" spans="1:245" x14ac:dyDescent="0.2">
      <c r="A668">
        <v>18</v>
      </c>
      <c r="B668">
        <v>1</v>
      </c>
      <c r="C668">
        <v>1065</v>
      </c>
      <c r="E668" t="s">
        <v>3</v>
      </c>
      <c r="F668" t="s">
        <v>633</v>
      </c>
      <c r="G668" t="s">
        <v>634</v>
      </c>
      <c r="H668" t="s">
        <v>635</v>
      </c>
      <c r="I668">
        <f>J668</f>
        <v>2</v>
      </c>
      <c r="J668">
        <v>2</v>
      </c>
      <c r="K668">
        <v>2</v>
      </c>
      <c r="O668">
        <f>ROUND(P668,2)</f>
        <v>144.63999999999999</v>
      </c>
      <c r="P668">
        <f>ROUND(ROUND(ROUND(SUMIF(SmtRes!AQ1056:'SmtRes'!AQ1065,"=1",SmtRes!CU1056:'SmtRes'!CU1065),2),2)*I668/100,2)</f>
        <v>144.63999999999999</v>
      </c>
      <c r="Q668">
        <f>ROUND(CR668*I668,2)</f>
        <v>0</v>
      </c>
      <c r="R668">
        <f>ROUND(CS668*I668,2)</f>
        <v>0</v>
      </c>
      <c r="S668">
        <f>ROUND(CT668*I668,2)</f>
        <v>0</v>
      </c>
      <c r="T668">
        <f t="shared" si="384"/>
        <v>0</v>
      </c>
      <c r="U668">
        <f>ROUND(CV668*I668,7)</f>
        <v>0</v>
      </c>
      <c r="V668">
        <f>ROUND(CW668*I668,7)</f>
        <v>0</v>
      </c>
      <c r="W668">
        <f t="shared" si="385"/>
        <v>0</v>
      </c>
      <c r="X668">
        <f t="shared" si="386"/>
        <v>0</v>
      </c>
      <c r="Y668">
        <f t="shared" si="387"/>
        <v>0</v>
      </c>
      <c r="AA668">
        <v>-1</v>
      </c>
      <c r="AB668">
        <f t="shared" si="388"/>
        <v>0</v>
      </c>
      <c r="AC668">
        <f>ROUND((ES668),6)</f>
        <v>0</v>
      </c>
      <c r="AD668">
        <f>ROUND((((ET668)-(EU668))+AE668),6)</f>
        <v>0</v>
      </c>
      <c r="AE668">
        <f>ROUND((EU668),6)</f>
        <v>0</v>
      </c>
      <c r="AF668">
        <f>ROUND((EV668),6)</f>
        <v>0</v>
      </c>
      <c r="AG668">
        <f t="shared" si="389"/>
        <v>0</v>
      </c>
      <c r="AH668">
        <f>(EW668)</f>
        <v>0</v>
      </c>
      <c r="AI668">
        <f>(EX668)</f>
        <v>0</v>
      </c>
      <c r="AJ668">
        <f t="shared" si="390"/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97</v>
      </c>
      <c r="AU668">
        <v>51</v>
      </c>
      <c r="AV668">
        <v>1</v>
      </c>
      <c r="AW668">
        <v>1</v>
      </c>
      <c r="AZ668">
        <v>1</v>
      </c>
      <c r="BA668">
        <v>1</v>
      </c>
      <c r="BB668">
        <v>1</v>
      </c>
      <c r="BC668">
        <v>1</v>
      </c>
      <c r="BD668" t="s">
        <v>3</v>
      </c>
      <c r="BE668" t="s">
        <v>3</v>
      </c>
      <c r="BF668" t="s">
        <v>3</v>
      </c>
      <c r="BG668" t="s">
        <v>3</v>
      </c>
      <c r="BH668">
        <v>3</v>
      </c>
      <c r="BI668">
        <v>2</v>
      </c>
      <c r="BJ668" t="s">
        <v>3</v>
      </c>
      <c r="BM668">
        <v>108001</v>
      </c>
      <c r="BN668">
        <v>0</v>
      </c>
      <c r="BO668" t="s">
        <v>3</v>
      </c>
      <c r="BP668">
        <v>0</v>
      </c>
      <c r="BQ668">
        <v>3</v>
      </c>
      <c r="BR668">
        <v>0</v>
      </c>
      <c r="BS668">
        <v>1</v>
      </c>
      <c r="BT668">
        <v>1</v>
      </c>
      <c r="BU668">
        <v>1</v>
      </c>
      <c r="BV668">
        <v>1</v>
      </c>
      <c r="BW668">
        <v>1</v>
      </c>
      <c r="BX668">
        <v>1</v>
      </c>
      <c r="BY668" t="s">
        <v>3</v>
      </c>
      <c r="BZ668">
        <v>97</v>
      </c>
      <c r="CA668">
        <v>51</v>
      </c>
      <c r="CB668" t="s">
        <v>3</v>
      </c>
      <c r="CE668">
        <v>0</v>
      </c>
      <c r="CF668">
        <v>0</v>
      </c>
      <c r="CG668">
        <v>0</v>
      </c>
      <c r="CM668">
        <v>0</v>
      </c>
      <c r="CN668" t="s">
        <v>3</v>
      </c>
      <c r="CO668">
        <v>0</v>
      </c>
      <c r="CP668">
        <f>0</f>
        <v>0</v>
      </c>
      <c r="CQ668">
        <f>0</f>
        <v>0</v>
      </c>
      <c r="CR668">
        <f>0</f>
        <v>0</v>
      </c>
      <c r="CS668">
        <f>0</f>
        <v>0</v>
      </c>
      <c r="CT668">
        <f>0</f>
        <v>0</v>
      </c>
      <c r="CU668">
        <f>0</f>
        <v>0</v>
      </c>
      <c r="CV668">
        <f>0</f>
        <v>0</v>
      </c>
      <c r="CW668">
        <f>0</f>
        <v>0</v>
      </c>
      <c r="CX668">
        <f>0</f>
        <v>0</v>
      </c>
      <c r="CY668">
        <f>0</f>
        <v>0</v>
      </c>
      <c r="CZ668">
        <f>0</f>
        <v>0</v>
      </c>
      <c r="DC668" t="s">
        <v>3</v>
      </c>
      <c r="DD668" t="s">
        <v>3</v>
      </c>
      <c r="DE668" t="s">
        <v>3</v>
      </c>
      <c r="DF668" t="s">
        <v>3</v>
      </c>
      <c r="DG668" t="s">
        <v>3</v>
      </c>
      <c r="DH668" t="s">
        <v>3</v>
      </c>
      <c r="DI668" t="s">
        <v>3</v>
      </c>
      <c r="DJ668" t="s">
        <v>3</v>
      </c>
      <c r="DK668" t="s">
        <v>3</v>
      </c>
      <c r="DL668" t="s">
        <v>3</v>
      </c>
      <c r="DM668" t="s">
        <v>3</v>
      </c>
      <c r="DN668">
        <v>0</v>
      </c>
      <c r="DO668">
        <v>0</v>
      </c>
      <c r="DP668">
        <v>1</v>
      </c>
      <c r="DQ668">
        <v>1</v>
      </c>
      <c r="DU668">
        <v>1013</v>
      </c>
      <c r="DV668" t="s">
        <v>635</v>
      </c>
      <c r="DW668" t="s">
        <v>635</v>
      </c>
      <c r="DX668">
        <v>1</v>
      </c>
      <c r="DZ668" t="s">
        <v>3</v>
      </c>
      <c r="EA668" t="s">
        <v>3</v>
      </c>
      <c r="EB668" t="s">
        <v>3</v>
      </c>
      <c r="EC668" t="s">
        <v>3</v>
      </c>
      <c r="EE668">
        <v>416979905</v>
      </c>
      <c r="EF668">
        <v>3</v>
      </c>
      <c r="EG668" t="s">
        <v>322</v>
      </c>
      <c r="EH668">
        <v>0</v>
      </c>
      <c r="EI668" t="s">
        <v>3</v>
      </c>
      <c r="EJ668">
        <v>2</v>
      </c>
      <c r="EK668">
        <v>108001</v>
      </c>
      <c r="EL668" t="s">
        <v>513</v>
      </c>
      <c r="EM668" t="s">
        <v>514</v>
      </c>
      <c r="EO668" t="s">
        <v>3</v>
      </c>
      <c r="EQ668">
        <v>1536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FQ668">
        <v>0</v>
      </c>
      <c r="FR668">
        <v>0</v>
      </c>
      <c r="FS668">
        <v>0</v>
      </c>
      <c r="FX668">
        <v>97</v>
      </c>
      <c r="FY668">
        <v>51</v>
      </c>
      <c r="GA668" t="s">
        <v>3</v>
      </c>
      <c r="GD668">
        <v>1</v>
      </c>
      <c r="GF668">
        <v>274903907</v>
      </c>
      <c r="GG668">
        <v>2</v>
      </c>
      <c r="GH668">
        <v>1</v>
      </c>
      <c r="GI668">
        <v>-2</v>
      </c>
      <c r="GJ668">
        <v>0</v>
      </c>
      <c r="GK668">
        <v>0</v>
      </c>
      <c r="GL668">
        <f t="shared" si="391"/>
        <v>0</v>
      </c>
      <c r="GM668">
        <f t="shared" si="392"/>
        <v>144.63999999999999</v>
      </c>
      <c r="GN668">
        <f t="shared" si="393"/>
        <v>0</v>
      </c>
      <c r="GO668">
        <f t="shared" si="394"/>
        <v>144.63999999999999</v>
      </c>
      <c r="GP668">
        <f t="shared" si="395"/>
        <v>0</v>
      </c>
      <c r="GR668">
        <v>0</v>
      </c>
      <c r="GS668">
        <v>0</v>
      </c>
      <c r="GT668">
        <v>0</v>
      </c>
      <c r="GU668" t="s">
        <v>3</v>
      </c>
      <c r="GV668">
        <f t="shared" si="396"/>
        <v>0</v>
      </c>
      <c r="GW668">
        <v>1</v>
      </c>
      <c r="GX668">
        <f t="shared" si="397"/>
        <v>0</v>
      </c>
      <c r="HA668">
        <v>0</v>
      </c>
      <c r="HB668">
        <v>0</v>
      </c>
      <c r="HC668">
        <f>0</f>
        <v>0</v>
      </c>
      <c r="HE668" t="s">
        <v>3</v>
      </c>
      <c r="HF668" t="s">
        <v>3</v>
      </c>
      <c r="HM668" t="s">
        <v>3</v>
      </c>
      <c r="HN668" t="s">
        <v>515</v>
      </c>
      <c r="HO668" t="s">
        <v>516</v>
      </c>
      <c r="HP668" t="s">
        <v>513</v>
      </c>
      <c r="HQ668" t="s">
        <v>513</v>
      </c>
      <c r="HS668">
        <v>0</v>
      </c>
      <c r="IK668">
        <v>0</v>
      </c>
    </row>
    <row r="669" spans="1:245" x14ac:dyDescent="0.2">
      <c r="A669">
        <v>17</v>
      </c>
      <c r="B669">
        <v>1</v>
      </c>
      <c r="C669">
        <f>ROW(SmtRes!A1067)</f>
        <v>1067</v>
      </c>
      <c r="D669">
        <f>ROW(EtalonRes!A1090)</f>
        <v>1090</v>
      </c>
      <c r="E669" t="s">
        <v>3</v>
      </c>
      <c r="F669" t="s">
        <v>791</v>
      </c>
      <c r="G669" t="s">
        <v>792</v>
      </c>
      <c r="H669" t="s">
        <v>793</v>
      </c>
      <c r="I669">
        <v>1</v>
      </c>
      <c r="J669">
        <v>0</v>
      </c>
      <c r="K669">
        <v>1</v>
      </c>
      <c r="O669">
        <f>ROUND(CP669,2)</f>
        <v>13774.05</v>
      </c>
      <c r="P669">
        <f>SUMIF(SmtRes!AQ1066:'SmtRes'!AQ1067,"=1",SmtRes!DF1066:'SmtRes'!DF1067)</f>
        <v>0</v>
      </c>
      <c r="Q669">
        <f>SUMIF(SmtRes!AQ1066:'SmtRes'!AQ1067,"=1",SmtRes!DG1066:'SmtRes'!DG1067)</f>
        <v>0</v>
      </c>
      <c r="R669">
        <f>SUMIF(SmtRes!AQ1066:'SmtRes'!AQ1067,"=1",SmtRes!DH1066:'SmtRes'!DH1067)</f>
        <v>0</v>
      </c>
      <c r="S669">
        <f>SUMIF(SmtRes!AQ1066:'SmtRes'!AQ1067,"=1",SmtRes!DI1066:'SmtRes'!DI1067)</f>
        <v>13774.05</v>
      </c>
      <c r="T669">
        <f t="shared" si="384"/>
        <v>0</v>
      </c>
      <c r="U669">
        <f>SUMIF(SmtRes!AQ1066:'SmtRes'!AQ1067,"=1",SmtRes!CV1066:'SmtRes'!CV1067)</f>
        <v>19</v>
      </c>
      <c r="V669">
        <f>SUMIF(SmtRes!AQ1066:'SmtRes'!AQ1067,"=1",SmtRes!CW1066:'SmtRes'!CW1067)</f>
        <v>0</v>
      </c>
      <c r="W669">
        <f t="shared" si="385"/>
        <v>0</v>
      </c>
      <c r="X669">
        <f t="shared" si="386"/>
        <v>12396.65</v>
      </c>
      <c r="Y669">
        <f t="shared" si="387"/>
        <v>6336.06</v>
      </c>
      <c r="AA669">
        <v>-1</v>
      </c>
      <c r="AB669">
        <f t="shared" si="388"/>
        <v>13774.05</v>
      </c>
      <c r="AC669">
        <f>ROUND((0),6)</f>
        <v>0</v>
      </c>
      <c r="AD669">
        <f>ROUND((((0)-(0))+AE669),6)</f>
        <v>0</v>
      </c>
      <c r="AE669">
        <f>ROUND((0),6)</f>
        <v>0</v>
      </c>
      <c r="AF669">
        <f>ROUND((SUM(SmtRes!BT1066:'SmtRes'!BT1067)),6)</f>
        <v>13774.05</v>
      </c>
      <c r="AG669">
        <f t="shared" si="389"/>
        <v>0</v>
      </c>
      <c r="AH669">
        <f>(SUM(SmtRes!BU1066:'SmtRes'!BU1067))</f>
        <v>19</v>
      </c>
      <c r="AI669">
        <f>(0)</f>
        <v>0</v>
      </c>
      <c r="AJ669">
        <f t="shared" si="390"/>
        <v>0</v>
      </c>
      <c r="AK669">
        <v>13774.050000000001</v>
      </c>
      <c r="AL669">
        <v>0</v>
      </c>
      <c r="AM669">
        <v>0</v>
      </c>
      <c r="AN669">
        <v>0</v>
      </c>
      <c r="AO669">
        <v>13774.050000000001</v>
      </c>
      <c r="AP669">
        <v>0</v>
      </c>
      <c r="AQ669">
        <v>19</v>
      </c>
      <c r="AR669">
        <v>0</v>
      </c>
      <c r="AS669">
        <v>0</v>
      </c>
      <c r="AT669">
        <v>90</v>
      </c>
      <c r="AU669">
        <v>46</v>
      </c>
      <c r="AV669">
        <v>1</v>
      </c>
      <c r="AW669">
        <v>1</v>
      </c>
      <c r="AZ669">
        <v>1</v>
      </c>
      <c r="BA669">
        <v>1</v>
      </c>
      <c r="BB669">
        <v>1</v>
      </c>
      <c r="BC669">
        <v>1</v>
      </c>
      <c r="BD669" t="s">
        <v>3</v>
      </c>
      <c r="BE669" t="s">
        <v>3</v>
      </c>
      <c r="BF669" t="s">
        <v>3</v>
      </c>
      <c r="BG669" t="s">
        <v>3</v>
      </c>
      <c r="BH669">
        <v>0</v>
      </c>
      <c r="BI669">
        <v>2</v>
      </c>
      <c r="BJ669" t="s">
        <v>794</v>
      </c>
      <c r="BM669">
        <v>110001</v>
      </c>
      <c r="BN669">
        <v>0</v>
      </c>
      <c r="BO669" t="s">
        <v>3</v>
      </c>
      <c r="BP669">
        <v>0</v>
      </c>
      <c r="BQ669">
        <v>3</v>
      </c>
      <c r="BR669">
        <v>0</v>
      </c>
      <c r="BS669">
        <v>1</v>
      </c>
      <c r="BT669">
        <v>1</v>
      </c>
      <c r="BU669">
        <v>1</v>
      </c>
      <c r="BV669">
        <v>1</v>
      </c>
      <c r="BW669">
        <v>1</v>
      </c>
      <c r="BX669">
        <v>1</v>
      </c>
      <c r="BY669" t="s">
        <v>3</v>
      </c>
      <c r="BZ669">
        <v>90</v>
      </c>
      <c r="CA669">
        <v>46</v>
      </c>
      <c r="CB669" t="s">
        <v>3</v>
      </c>
      <c r="CE669">
        <v>0</v>
      </c>
      <c r="CF669">
        <v>0</v>
      </c>
      <c r="CG669">
        <v>0</v>
      </c>
      <c r="CM669">
        <v>0</v>
      </c>
      <c r="CN669" t="s">
        <v>3</v>
      </c>
      <c r="CO669">
        <v>0</v>
      </c>
      <c r="CP669">
        <f>(P669+Q669+S669+R669)</f>
        <v>13774.05</v>
      </c>
      <c r="CQ669">
        <f>SUMIF(SmtRes!AQ1066:'SmtRes'!AQ1067,"=1",SmtRes!AA1066:'SmtRes'!AA1067)</f>
        <v>0</v>
      </c>
      <c r="CR669">
        <f>SUMIF(SmtRes!AQ1066:'SmtRes'!AQ1067,"=1",SmtRes!AB1066:'SmtRes'!AB1067)</f>
        <v>0</v>
      </c>
      <c r="CS669">
        <f>SUMIF(SmtRes!AQ1066:'SmtRes'!AQ1067,"=1",SmtRes!AC1066:'SmtRes'!AC1067)</f>
        <v>0</v>
      </c>
      <c r="CT669">
        <f>SUMIF(SmtRes!AQ1066:'SmtRes'!AQ1067,"=1",SmtRes!AD1066:'SmtRes'!AD1067)</f>
        <v>724.95</v>
      </c>
      <c r="CU669">
        <f>AG669</f>
        <v>0</v>
      </c>
      <c r="CV669">
        <f>SUMIF(SmtRes!AQ1066:'SmtRes'!AQ1067,"=1",SmtRes!BU1066:'SmtRes'!BU1067)</f>
        <v>19</v>
      </c>
      <c r="CW669">
        <f>SUMIF(SmtRes!AQ1066:'SmtRes'!AQ1067,"=1",SmtRes!BV1066:'SmtRes'!BV1067)</f>
        <v>0</v>
      </c>
      <c r="CX669">
        <f>AJ669</f>
        <v>0</v>
      </c>
      <c r="CY669">
        <f>(((S669+R669)*AT669)/100)</f>
        <v>12396.645</v>
      </c>
      <c r="CZ669">
        <f>(((S669+R669)*AU669)/100)</f>
        <v>6336.0629999999992</v>
      </c>
      <c r="DC669" t="s">
        <v>3</v>
      </c>
      <c r="DD669" t="s">
        <v>3</v>
      </c>
      <c r="DE669" t="s">
        <v>3</v>
      </c>
      <c r="DF669" t="s">
        <v>3</v>
      </c>
      <c r="DG669" t="s">
        <v>3</v>
      </c>
      <c r="DH669" t="s">
        <v>3</v>
      </c>
      <c r="DI669" t="s">
        <v>3</v>
      </c>
      <c r="DJ669" t="s">
        <v>3</v>
      </c>
      <c r="DK669" t="s">
        <v>3</v>
      </c>
      <c r="DL669" t="s">
        <v>3</v>
      </c>
      <c r="DM669" t="s">
        <v>3</v>
      </c>
      <c r="DN669">
        <v>0</v>
      </c>
      <c r="DO669">
        <v>0</v>
      </c>
      <c r="DP669">
        <v>1</v>
      </c>
      <c r="DQ669">
        <v>1</v>
      </c>
      <c r="DU669">
        <v>1013</v>
      </c>
      <c r="DV669" t="s">
        <v>793</v>
      </c>
      <c r="DW669" t="s">
        <v>793</v>
      </c>
      <c r="DX669">
        <v>1</v>
      </c>
      <c r="DZ669" t="s">
        <v>3</v>
      </c>
      <c r="EA669" t="s">
        <v>3</v>
      </c>
      <c r="EB669" t="s">
        <v>3</v>
      </c>
      <c r="EC669" t="s">
        <v>3</v>
      </c>
      <c r="EE669">
        <v>416979908</v>
      </c>
      <c r="EF669">
        <v>3</v>
      </c>
      <c r="EG669" t="s">
        <v>322</v>
      </c>
      <c r="EH669">
        <v>0</v>
      </c>
      <c r="EI669" t="s">
        <v>3</v>
      </c>
      <c r="EJ669">
        <v>2</v>
      </c>
      <c r="EK669">
        <v>110001</v>
      </c>
      <c r="EL669" t="s">
        <v>654</v>
      </c>
      <c r="EM669" t="s">
        <v>655</v>
      </c>
      <c r="EO669" t="s">
        <v>3</v>
      </c>
      <c r="EQ669">
        <v>1024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19</v>
      </c>
      <c r="EX669">
        <v>0</v>
      </c>
      <c r="EY669">
        <v>0</v>
      </c>
      <c r="FQ669">
        <v>0</v>
      </c>
      <c r="FR669">
        <v>0</v>
      </c>
      <c r="FS669">
        <v>0</v>
      </c>
      <c r="FX669">
        <v>90</v>
      </c>
      <c r="FY669">
        <v>46</v>
      </c>
      <c r="GA669" t="s">
        <v>3</v>
      </c>
      <c r="GD669">
        <v>1</v>
      </c>
      <c r="GF669">
        <v>-1685522809</v>
      </c>
      <c r="GG669">
        <v>2</v>
      </c>
      <c r="GH669">
        <v>1</v>
      </c>
      <c r="GI669">
        <v>-2</v>
      </c>
      <c r="GJ669">
        <v>0</v>
      </c>
      <c r="GK669">
        <v>0</v>
      </c>
      <c r="GL669">
        <f t="shared" si="391"/>
        <v>0</v>
      </c>
      <c r="GM669">
        <f t="shared" si="392"/>
        <v>32506.76</v>
      </c>
      <c r="GN669">
        <f t="shared" si="393"/>
        <v>0</v>
      </c>
      <c r="GO669">
        <f t="shared" si="394"/>
        <v>32506.76</v>
      </c>
      <c r="GP669">
        <f t="shared" si="395"/>
        <v>0</v>
      </c>
      <c r="GR669">
        <v>0</v>
      </c>
      <c r="GS669">
        <v>0</v>
      </c>
      <c r="GT669">
        <v>0</v>
      </c>
      <c r="GU669" t="s">
        <v>3</v>
      </c>
      <c r="GV669">
        <f t="shared" si="396"/>
        <v>0</v>
      </c>
      <c r="GW669">
        <v>1</v>
      </c>
      <c r="GX669">
        <f t="shared" si="397"/>
        <v>0</v>
      </c>
      <c r="HA669">
        <v>0</v>
      </c>
      <c r="HB669">
        <v>0</v>
      </c>
      <c r="HC669">
        <f>GV669*GW669</f>
        <v>0</v>
      </c>
      <c r="HE669" t="s">
        <v>3</v>
      </c>
      <c r="HF669" t="s">
        <v>3</v>
      </c>
      <c r="HM669" t="s">
        <v>3</v>
      </c>
      <c r="HN669" t="s">
        <v>657</v>
      </c>
      <c r="HO669" t="s">
        <v>658</v>
      </c>
      <c r="HP669" t="s">
        <v>654</v>
      </c>
      <c r="HQ669" t="s">
        <v>654</v>
      </c>
      <c r="HS669">
        <v>0</v>
      </c>
      <c r="IK669">
        <v>0</v>
      </c>
    </row>
    <row r="670" spans="1:245" x14ac:dyDescent="0.2">
      <c r="A670">
        <v>18</v>
      </c>
      <c r="B670">
        <v>1</v>
      </c>
      <c r="C670">
        <v>1067</v>
      </c>
      <c r="E670" t="s">
        <v>3</v>
      </c>
      <c r="F670" t="s">
        <v>633</v>
      </c>
      <c r="G670" t="s">
        <v>634</v>
      </c>
      <c r="H670" t="s">
        <v>635</v>
      </c>
      <c r="I670">
        <f>J670</f>
        <v>2</v>
      </c>
      <c r="J670">
        <v>2</v>
      </c>
      <c r="K670">
        <v>2</v>
      </c>
      <c r="O670">
        <f>ROUND(P670,2)</f>
        <v>275.48</v>
      </c>
      <c r="P670">
        <f>ROUND(ROUND(ROUND(SUMIF(SmtRes!AQ1066:'SmtRes'!AQ1067,"=1",SmtRes!CU1066:'SmtRes'!CU1067),2),2)*I670/100,2)</f>
        <v>275.48</v>
      </c>
      <c r="Q670">
        <f>ROUND(CR670*I670,2)</f>
        <v>0</v>
      </c>
      <c r="R670">
        <f>ROUND(CS670*I670,2)</f>
        <v>0</v>
      </c>
      <c r="S670">
        <f>ROUND(CT670*I670,2)</f>
        <v>0</v>
      </c>
      <c r="T670">
        <f t="shared" si="384"/>
        <v>0</v>
      </c>
      <c r="U670">
        <f>ROUND(CV670*I670,7)</f>
        <v>0</v>
      </c>
      <c r="V670">
        <f>ROUND(CW670*I670,7)</f>
        <v>0</v>
      </c>
      <c r="W670">
        <f t="shared" si="385"/>
        <v>0</v>
      </c>
      <c r="X670">
        <f t="shared" si="386"/>
        <v>0</v>
      </c>
      <c r="Y670">
        <f t="shared" si="387"/>
        <v>0</v>
      </c>
      <c r="AA670">
        <v>-1</v>
      </c>
      <c r="AB670">
        <f t="shared" si="388"/>
        <v>0</v>
      </c>
      <c r="AC670">
        <f>ROUND((ES670),6)</f>
        <v>0</v>
      </c>
      <c r="AD670">
        <f>ROUND((((ET670)-(EU670))+AE670),6)</f>
        <v>0</v>
      </c>
      <c r="AE670">
        <f>ROUND((EU670),6)</f>
        <v>0</v>
      </c>
      <c r="AF670">
        <f>ROUND((EV670),6)</f>
        <v>0</v>
      </c>
      <c r="AG670">
        <f t="shared" si="389"/>
        <v>0</v>
      </c>
      <c r="AH670">
        <f>(EW670)</f>
        <v>0</v>
      </c>
      <c r="AI670">
        <f>(EX670)</f>
        <v>0</v>
      </c>
      <c r="AJ670">
        <f t="shared" si="390"/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90</v>
      </c>
      <c r="AU670">
        <v>46</v>
      </c>
      <c r="AV670">
        <v>1</v>
      </c>
      <c r="AW670">
        <v>1</v>
      </c>
      <c r="AZ670">
        <v>1</v>
      </c>
      <c r="BA670">
        <v>1</v>
      </c>
      <c r="BB670">
        <v>1</v>
      </c>
      <c r="BC670">
        <v>1</v>
      </c>
      <c r="BD670" t="s">
        <v>3</v>
      </c>
      <c r="BE670" t="s">
        <v>3</v>
      </c>
      <c r="BF670" t="s">
        <v>3</v>
      </c>
      <c r="BG670" t="s">
        <v>3</v>
      </c>
      <c r="BH670">
        <v>3</v>
      </c>
      <c r="BI670">
        <v>2</v>
      </c>
      <c r="BJ670" t="s">
        <v>3</v>
      </c>
      <c r="BM670">
        <v>110001</v>
      </c>
      <c r="BN670">
        <v>0</v>
      </c>
      <c r="BO670" t="s">
        <v>3</v>
      </c>
      <c r="BP670">
        <v>0</v>
      </c>
      <c r="BQ670">
        <v>3</v>
      </c>
      <c r="BR670">
        <v>0</v>
      </c>
      <c r="BS670">
        <v>1</v>
      </c>
      <c r="BT670">
        <v>1</v>
      </c>
      <c r="BU670">
        <v>1</v>
      </c>
      <c r="BV670">
        <v>1</v>
      </c>
      <c r="BW670">
        <v>1</v>
      </c>
      <c r="BX670">
        <v>1</v>
      </c>
      <c r="BY670" t="s">
        <v>3</v>
      </c>
      <c r="BZ670">
        <v>90</v>
      </c>
      <c r="CA670">
        <v>46</v>
      </c>
      <c r="CB670" t="s">
        <v>3</v>
      </c>
      <c r="CE670">
        <v>0</v>
      </c>
      <c r="CF670">
        <v>0</v>
      </c>
      <c r="CG670">
        <v>0</v>
      </c>
      <c r="CM670">
        <v>0</v>
      </c>
      <c r="CN670" t="s">
        <v>3</v>
      </c>
      <c r="CO670">
        <v>0</v>
      </c>
      <c r="CP670">
        <f>0</f>
        <v>0</v>
      </c>
      <c r="CQ670">
        <f>0</f>
        <v>0</v>
      </c>
      <c r="CR670">
        <f>0</f>
        <v>0</v>
      </c>
      <c r="CS670">
        <f>0</f>
        <v>0</v>
      </c>
      <c r="CT670">
        <f>0</f>
        <v>0</v>
      </c>
      <c r="CU670">
        <f>0</f>
        <v>0</v>
      </c>
      <c r="CV670">
        <f>0</f>
        <v>0</v>
      </c>
      <c r="CW670">
        <f>0</f>
        <v>0</v>
      </c>
      <c r="CX670">
        <f>0</f>
        <v>0</v>
      </c>
      <c r="CY670">
        <f>0</f>
        <v>0</v>
      </c>
      <c r="CZ670">
        <f>0</f>
        <v>0</v>
      </c>
      <c r="DC670" t="s">
        <v>3</v>
      </c>
      <c r="DD670" t="s">
        <v>3</v>
      </c>
      <c r="DE670" t="s">
        <v>3</v>
      </c>
      <c r="DF670" t="s">
        <v>3</v>
      </c>
      <c r="DG670" t="s">
        <v>3</v>
      </c>
      <c r="DH670" t="s">
        <v>3</v>
      </c>
      <c r="DI670" t="s">
        <v>3</v>
      </c>
      <c r="DJ670" t="s">
        <v>3</v>
      </c>
      <c r="DK670" t="s">
        <v>3</v>
      </c>
      <c r="DL670" t="s">
        <v>3</v>
      </c>
      <c r="DM670" t="s">
        <v>3</v>
      </c>
      <c r="DN670">
        <v>0</v>
      </c>
      <c r="DO670">
        <v>0</v>
      </c>
      <c r="DP670">
        <v>1</v>
      </c>
      <c r="DQ670">
        <v>1</v>
      </c>
      <c r="DU670">
        <v>1013</v>
      </c>
      <c r="DV670" t="s">
        <v>635</v>
      </c>
      <c r="DW670" t="s">
        <v>635</v>
      </c>
      <c r="DX670">
        <v>1</v>
      </c>
      <c r="DZ670" t="s">
        <v>3</v>
      </c>
      <c r="EA670" t="s">
        <v>3</v>
      </c>
      <c r="EB670" t="s">
        <v>3</v>
      </c>
      <c r="EC670" t="s">
        <v>3</v>
      </c>
      <c r="EE670">
        <v>416979908</v>
      </c>
      <c r="EF670">
        <v>3</v>
      </c>
      <c r="EG670" t="s">
        <v>322</v>
      </c>
      <c r="EH670">
        <v>0</v>
      </c>
      <c r="EI670" t="s">
        <v>3</v>
      </c>
      <c r="EJ670">
        <v>2</v>
      </c>
      <c r="EK670">
        <v>110001</v>
      </c>
      <c r="EL670" t="s">
        <v>654</v>
      </c>
      <c r="EM670" t="s">
        <v>655</v>
      </c>
      <c r="EO670" t="s">
        <v>3</v>
      </c>
      <c r="EQ670">
        <v>1024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FQ670">
        <v>0</v>
      </c>
      <c r="FR670">
        <v>0</v>
      </c>
      <c r="FS670">
        <v>0</v>
      </c>
      <c r="FX670">
        <v>90</v>
      </c>
      <c r="FY670">
        <v>46</v>
      </c>
      <c r="GA670" t="s">
        <v>3</v>
      </c>
      <c r="GD670">
        <v>1</v>
      </c>
      <c r="GF670">
        <v>274903907</v>
      </c>
      <c r="GG670">
        <v>2</v>
      </c>
      <c r="GH670">
        <v>1</v>
      </c>
      <c r="GI670">
        <v>-2</v>
      </c>
      <c r="GJ670">
        <v>0</v>
      </c>
      <c r="GK670">
        <v>0</v>
      </c>
      <c r="GL670">
        <f t="shared" si="391"/>
        <v>0</v>
      </c>
      <c r="GM670">
        <f t="shared" si="392"/>
        <v>275.48</v>
      </c>
      <c r="GN670">
        <f t="shared" si="393"/>
        <v>0</v>
      </c>
      <c r="GO670">
        <f t="shared" si="394"/>
        <v>275.48</v>
      </c>
      <c r="GP670">
        <f t="shared" si="395"/>
        <v>0</v>
      </c>
      <c r="GR670">
        <v>0</v>
      </c>
      <c r="GS670">
        <v>0</v>
      </c>
      <c r="GT670">
        <v>0</v>
      </c>
      <c r="GU670" t="s">
        <v>3</v>
      </c>
      <c r="GV670">
        <f t="shared" si="396"/>
        <v>0</v>
      </c>
      <c r="GW670">
        <v>1</v>
      </c>
      <c r="GX670">
        <f t="shared" si="397"/>
        <v>0</v>
      </c>
      <c r="HA670">
        <v>0</v>
      </c>
      <c r="HB670">
        <v>0</v>
      </c>
      <c r="HC670">
        <f>0</f>
        <v>0</v>
      </c>
      <c r="HE670" t="s">
        <v>3</v>
      </c>
      <c r="HF670" t="s">
        <v>3</v>
      </c>
      <c r="HM670" t="s">
        <v>3</v>
      </c>
      <c r="HN670" t="s">
        <v>657</v>
      </c>
      <c r="HO670" t="s">
        <v>658</v>
      </c>
      <c r="HP670" t="s">
        <v>654</v>
      </c>
      <c r="HQ670" t="s">
        <v>654</v>
      </c>
      <c r="HS670">
        <v>0</v>
      </c>
      <c r="IK670">
        <v>0</v>
      </c>
    </row>
    <row r="671" spans="1:245" x14ac:dyDescent="0.2">
      <c r="A671">
        <v>17</v>
      </c>
      <c r="B671">
        <v>1</v>
      </c>
      <c r="C671">
        <f>ROW(SmtRes!A1069)</f>
        <v>1069</v>
      </c>
      <c r="D671">
        <f>ROW(EtalonRes!A1093)</f>
        <v>1093</v>
      </c>
      <c r="E671" t="s">
        <v>795</v>
      </c>
      <c r="F671" t="s">
        <v>796</v>
      </c>
      <c r="G671" t="s">
        <v>797</v>
      </c>
      <c r="H671" t="s">
        <v>168</v>
      </c>
      <c r="I671">
        <v>1</v>
      </c>
      <c r="J671">
        <v>0</v>
      </c>
      <c r="K671">
        <v>1</v>
      </c>
      <c r="O671">
        <f>ROUND(CP671,2)</f>
        <v>1771.46</v>
      </c>
      <c r="P671">
        <f>SUMIF(SmtRes!AQ1068:'SmtRes'!AQ1069,"=1",SmtRes!DF1068:'SmtRes'!DF1069)</f>
        <v>0</v>
      </c>
      <c r="Q671">
        <f>SUMIF(SmtRes!AQ1068:'SmtRes'!AQ1069,"=1",SmtRes!DG1068:'SmtRes'!DG1069)</f>
        <v>0</v>
      </c>
      <c r="R671">
        <f>SUMIF(SmtRes!AQ1068:'SmtRes'!AQ1069,"=1",SmtRes!DH1068:'SmtRes'!DH1069)</f>
        <v>0</v>
      </c>
      <c r="S671">
        <f>SUMIF(SmtRes!AQ1068:'SmtRes'!AQ1069,"=1",SmtRes!DI1068:'SmtRes'!DI1069)</f>
        <v>1771.46</v>
      </c>
      <c r="T671">
        <f t="shared" si="384"/>
        <v>0</v>
      </c>
      <c r="U671">
        <f>SUMIF(SmtRes!AQ1068:'SmtRes'!AQ1069,"=1",SmtRes!CV1068:'SmtRes'!CV1069)</f>
        <v>2.5099999999999998</v>
      </c>
      <c r="V671">
        <f>SUMIF(SmtRes!AQ1068:'SmtRes'!AQ1069,"=1",SmtRes!CW1068:'SmtRes'!CW1069)</f>
        <v>0</v>
      </c>
      <c r="W671">
        <f t="shared" si="385"/>
        <v>0</v>
      </c>
      <c r="X671">
        <f t="shared" si="386"/>
        <v>1594.31</v>
      </c>
      <c r="Y671">
        <f t="shared" si="387"/>
        <v>814.87</v>
      </c>
      <c r="AA671">
        <v>449016111</v>
      </c>
      <c r="AB671">
        <f t="shared" si="388"/>
        <v>1771.4579000000001</v>
      </c>
      <c r="AC671">
        <f>ROUND((0),6)</f>
        <v>0</v>
      </c>
      <c r="AD671">
        <f>ROUND((((0)-(0))+AE671),6)</f>
        <v>0</v>
      </c>
      <c r="AE671">
        <f>ROUND((0),6)</f>
        <v>0</v>
      </c>
      <c r="AF671">
        <f>ROUND((SUM(SmtRes!BT1068:'SmtRes'!BT1069)),6)</f>
        <v>1771.4579000000001</v>
      </c>
      <c r="AG671">
        <f t="shared" si="389"/>
        <v>0</v>
      </c>
      <c r="AH671">
        <f>(SUM(SmtRes!BU1068:'SmtRes'!BU1069))</f>
        <v>2.5099999999999998</v>
      </c>
      <c r="AI671">
        <f>(0)</f>
        <v>0</v>
      </c>
      <c r="AJ671">
        <f t="shared" si="390"/>
        <v>0</v>
      </c>
      <c r="AK671">
        <v>1771.4579000000001</v>
      </c>
      <c r="AL671">
        <v>0</v>
      </c>
      <c r="AM671">
        <v>0</v>
      </c>
      <c r="AN671">
        <v>0</v>
      </c>
      <c r="AO671">
        <v>1771.4579000000001</v>
      </c>
      <c r="AP671">
        <v>0</v>
      </c>
      <c r="AQ671">
        <v>2.5099999999999998</v>
      </c>
      <c r="AR671">
        <v>0</v>
      </c>
      <c r="AS671">
        <v>0</v>
      </c>
      <c r="AT671">
        <v>90</v>
      </c>
      <c r="AU671">
        <v>46</v>
      </c>
      <c r="AV671">
        <v>1</v>
      </c>
      <c r="AW671">
        <v>1</v>
      </c>
      <c r="AZ671">
        <v>1</v>
      </c>
      <c r="BA671">
        <v>1</v>
      </c>
      <c r="BB671">
        <v>1</v>
      </c>
      <c r="BC671">
        <v>1</v>
      </c>
      <c r="BD671" t="s">
        <v>3</v>
      </c>
      <c r="BE671" t="s">
        <v>3</v>
      </c>
      <c r="BF671" t="s">
        <v>3</v>
      </c>
      <c r="BG671" t="s">
        <v>3</v>
      </c>
      <c r="BH671">
        <v>0</v>
      </c>
      <c r="BI671">
        <v>2</v>
      </c>
      <c r="BJ671" t="s">
        <v>798</v>
      </c>
      <c r="BM671">
        <v>110012</v>
      </c>
      <c r="BN671">
        <v>0</v>
      </c>
      <c r="BO671" t="s">
        <v>3</v>
      </c>
      <c r="BP671">
        <v>0</v>
      </c>
      <c r="BQ671">
        <v>3</v>
      </c>
      <c r="BR671">
        <v>0</v>
      </c>
      <c r="BS671">
        <v>1</v>
      </c>
      <c r="BT671">
        <v>1</v>
      </c>
      <c r="BU671">
        <v>1</v>
      </c>
      <c r="BV671">
        <v>1</v>
      </c>
      <c r="BW671">
        <v>1</v>
      </c>
      <c r="BX671">
        <v>1</v>
      </c>
      <c r="BY671" t="s">
        <v>3</v>
      </c>
      <c r="BZ671">
        <v>90</v>
      </c>
      <c r="CA671">
        <v>46</v>
      </c>
      <c r="CB671" t="s">
        <v>3</v>
      </c>
      <c r="CE671">
        <v>0</v>
      </c>
      <c r="CF671">
        <v>0</v>
      </c>
      <c r="CG671">
        <v>0</v>
      </c>
      <c r="CM671">
        <v>0</v>
      </c>
      <c r="CN671" t="s">
        <v>3</v>
      </c>
      <c r="CO671">
        <v>0</v>
      </c>
      <c r="CP671">
        <f>(P671+Q671+S671+R671)</f>
        <v>1771.46</v>
      </c>
      <c r="CQ671">
        <f>SUMIF(SmtRes!AQ1068:'SmtRes'!AQ1069,"=1",SmtRes!AA1068:'SmtRes'!AA1069)</f>
        <v>0</v>
      </c>
      <c r="CR671">
        <f>SUMIF(SmtRes!AQ1068:'SmtRes'!AQ1069,"=1",SmtRes!AB1068:'SmtRes'!AB1069)</f>
        <v>0</v>
      </c>
      <c r="CS671">
        <f>SUMIF(SmtRes!AQ1068:'SmtRes'!AQ1069,"=1",SmtRes!AC1068:'SmtRes'!AC1069)</f>
        <v>0</v>
      </c>
      <c r="CT671">
        <f>SUMIF(SmtRes!AQ1068:'SmtRes'!AQ1069,"=1",SmtRes!AD1068:'SmtRes'!AD1069)</f>
        <v>1345.19</v>
      </c>
      <c r="CU671">
        <f>AG671</f>
        <v>0</v>
      </c>
      <c r="CV671">
        <f>SUMIF(SmtRes!AQ1068:'SmtRes'!AQ1069,"=1",SmtRes!BU1068:'SmtRes'!BU1069)</f>
        <v>2.5099999999999998</v>
      </c>
      <c r="CW671">
        <f>SUMIF(SmtRes!AQ1068:'SmtRes'!AQ1069,"=1",SmtRes!BV1068:'SmtRes'!BV1069)</f>
        <v>0</v>
      </c>
      <c r="CX671">
        <f>AJ671</f>
        <v>0</v>
      </c>
      <c r="CY671">
        <f>(((S671+R671)*AT671)/100)</f>
        <v>1594.3139999999999</v>
      </c>
      <c r="CZ671">
        <f>(((S671+R671)*AU671)/100)</f>
        <v>814.87160000000006</v>
      </c>
      <c r="DC671" t="s">
        <v>3</v>
      </c>
      <c r="DD671" t="s">
        <v>135</v>
      </c>
      <c r="DE671" t="s">
        <v>3</v>
      </c>
      <c r="DF671" t="s">
        <v>3</v>
      </c>
      <c r="DG671" t="s">
        <v>3</v>
      </c>
      <c r="DH671" t="s">
        <v>3</v>
      </c>
      <c r="DI671" t="s">
        <v>3</v>
      </c>
      <c r="DJ671" t="s">
        <v>3</v>
      </c>
      <c r="DK671" t="s">
        <v>3</v>
      </c>
      <c r="DL671" t="s">
        <v>3</v>
      </c>
      <c r="DM671" t="s">
        <v>3</v>
      </c>
      <c r="DN671">
        <v>0</v>
      </c>
      <c r="DO671">
        <v>0</v>
      </c>
      <c r="DP671">
        <v>1</v>
      </c>
      <c r="DQ671">
        <v>1</v>
      </c>
      <c r="DU671">
        <v>1013</v>
      </c>
      <c r="DV671" t="s">
        <v>168</v>
      </c>
      <c r="DW671" t="s">
        <v>168</v>
      </c>
      <c r="DX671">
        <v>1</v>
      </c>
      <c r="DZ671" t="s">
        <v>3</v>
      </c>
      <c r="EA671" t="s">
        <v>3</v>
      </c>
      <c r="EB671" t="s">
        <v>3</v>
      </c>
      <c r="EC671" t="s">
        <v>3</v>
      </c>
      <c r="EE671">
        <v>416980236</v>
      </c>
      <c r="EF671">
        <v>3</v>
      </c>
      <c r="EG671" t="s">
        <v>322</v>
      </c>
      <c r="EH671">
        <v>0</v>
      </c>
      <c r="EI671" t="s">
        <v>3</v>
      </c>
      <c r="EJ671">
        <v>2</v>
      </c>
      <c r="EK671">
        <v>110012</v>
      </c>
      <c r="EL671" t="s">
        <v>654</v>
      </c>
      <c r="EM671" t="s">
        <v>655</v>
      </c>
      <c r="EO671" t="s">
        <v>3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2.5099999999999998</v>
      </c>
      <c r="EX671">
        <v>0</v>
      </c>
      <c r="EY671">
        <v>0</v>
      </c>
      <c r="FQ671">
        <v>0</v>
      </c>
      <c r="FR671">
        <v>0</v>
      </c>
      <c r="FS671">
        <v>0</v>
      </c>
      <c r="FX671">
        <v>90</v>
      </c>
      <c r="FY671">
        <v>46</v>
      </c>
      <c r="GA671" t="s">
        <v>3</v>
      </c>
      <c r="GD671">
        <v>1</v>
      </c>
      <c r="GF671">
        <v>-1618052905</v>
      </c>
      <c r="GG671">
        <v>2</v>
      </c>
      <c r="GH671">
        <v>1</v>
      </c>
      <c r="GI671">
        <v>-2</v>
      </c>
      <c r="GJ671">
        <v>0</v>
      </c>
      <c r="GK671">
        <v>0</v>
      </c>
      <c r="GL671">
        <f t="shared" si="391"/>
        <v>0</v>
      </c>
      <c r="GM671">
        <f t="shared" si="392"/>
        <v>4180.6400000000003</v>
      </c>
      <c r="GN671">
        <f t="shared" si="393"/>
        <v>0</v>
      </c>
      <c r="GO671">
        <f t="shared" si="394"/>
        <v>4180.6400000000003</v>
      </c>
      <c r="GP671">
        <f t="shared" si="395"/>
        <v>0</v>
      </c>
      <c r="GR671">
        <v>0</v>
      </c>
      <c r="GS671">
        <v>0</v>
      </c>
      <c r="GT671">
        <v>0</v>
      </c>
      <c r="GU671" t="s">
        <v>3</v>
      </c>
      <c r="GV671">
        <f t="shared" si="396"/>
        <v>0</v>
      </c>
      <c r="GW671">
        <v>1</v>
      </c>
      <c r="GX671">
        <f t="shared" si="397"/>
        <v>0</v>
      </c>
      <c r="HA671">
        <v>0</v>
      </c>
      <c r="HB671">
        <v>0</v>
      </c>
      <c r="HC671">
        <f>GV671*GW671</f>
        <v>0</v>
      </c>
      <c r="HE671" t="s">
        <v>3</v>
      </c>
      <c r="HF671" t="s">
        <v>3</v>
      </c>
      <c r="HM671" t="s">
        <v>3</v>
      </c>
      <c r="HN671" t="s">
        <v>657</v>
      </c>
      <c r="HO671" t="s">
        <v>658</v>
      </c>
      <c r="HP671" t="s">
        <v>654</v>
      </c>
      <c r="HQ671" t="s">
        <v>654</v>
      </c>
      <c r="HS671">
        <v>0</v>
      </c>
      <c r="IK671">
        <v>0</v>
      </c>
    </row>
    <row r="672" spans="1:245" x14ac:dyDescent="0.2">
      <c r="A672">
        <v>17</v>
      </c>
      <c r="B672">
        <v>1</v>
      </c>
      <c r="C672">
        <f>ROW(SmtRes!A1071)</f>
        <v>1071</v>
      </c>
      <c r="D672">
        <f>ROW(EtalonRes!A1095)</f>
        <v>1095</v>
      </c>
      <c r="E672" t="s">
        <v>3</v>
      </c>
      <c r="F672" t="s">
        <v>799</v>
      </c>
      <c r="G672" t="s">
        <v>800</v>
      </c>
      <c r="H672" t="s">
        <v>801</v>
      </c>
      <c r="I672">
        <v>1</v>
      </c>
      <c r="J672">
        <v>0</v>
      </c>
      <c r="K672">
        <v>1</v>
      </c>
      <c r="O672">
        <f>ROUND(CP672,2)</f>
        <v>11236.73</v>
      </c>
      <c r="P672">
        <f>SUMIF(SmtRes!AQ1070:'SmtRes'!AQ1071,"=1",SmtRes!DF1070:'SmtRes'!DF1071)</f>
        <v>0</v>
      </c>
      <c r="Q672">
        <f>SUMIF(SmtRes!AQ1070:'SmtRes'!AQ1071,"=1",SmtRes!DG1070:'SmtRes'!DG1071)</f>
        <v>0</v>
      </c>
      <c r="R672">
        <f>SUMIF(SmtRes!AQ1070:'SmtRes'!AQ1071,"=1",SmtRes!DH1070:'SmtRes'!DH1071)</f>
        <v>0</v>
      </c>
      <c r="S672">
        <f>SUMIF(SmtRes!AQ1070:'SmtRes'!AQ1071,"=1",SmtRes!DI1070:'SmtRes'!DI1071)</f>
        <v>11236.73</v>
      </c>
      <c r="T672">
        <f t="shared" si="384"/>
        <v>0</v>
      </c>
      <c r="U672">
        <f>SUMIF(SmtRes!AQ1070:'SmtRes'!AQ1071,"=1",SmtRes!CV1070:'SmtRes'!CV1071)</f>
        <v>15.5</v>
      </c>
      <c r="V672">
        <f>SUMIF(SmtRes!AQ1070:'SmtRes'!AQ1071,"=1",SmtRes!CW1070:'SmtRes'!CW1071)</f>
        <v>0</v>
      </c>
      <c r="W672">
        <f t="shared" si="385"/>
        <v>0</v>
      </c>
      <c r="X672">
        <f t="shared" si="386"/>
        <v>10113.06</v>
      </c>
      <c r="Y672">
        <f t="shared" si="387"/>
        <v>5168.8999999999996</v>
      </c>
      <c r="AA672">
        <v>-1</v>
      </c>
      <c r="AB672">
        <f t="shared" si="388"/>
        <v>11236.725</v>
      </c>
      <c r="AC672">
        <f>ROUND((0),6)</f>
        <v>0</v>
      </c>
      <c r="AD672">
        <f>ROUND((((0)-(0))+AE672),6)</f>
        <v>0</v>
      </c>
      <c r="AE672">
        <f>ROUND((0),6)</f>
        <v>0</v>
      </c>
      <c r="AF672">
        <f>ROUND((SUM(SmtRes!BT1070:'SmtRes'!BT1071)),6)</f>
        <v>11236.725</v>
      </c>
      <c r="AG672">
        <f t="shared" si="389"/>
        <v>0</v>
      </c>
      <c r="AH672">
        <f>(SUM(SmtRes!BU1070:'SmtRes'!BU1071))</f>
        <v>15.5</v>
      </c>
      <c r="AI672">
        <f>(0)</f>
        <v>0</v>
      </c>
      <c r="AJ672">
        <f t="shared" si="390"/>
        <v>0</v>
      </c>
      <c r="AK672">
        <v>11236.725</v>
      </c>
      <c r="AL672">
        <v>0</v>
      </c>
      <c r="AM672">
        <v>0</v>
      </c>
      <c r="AN672">
        <v>0</v>
      </c>
      <c r="AO672">
        <v>11236.725</v>
      </c>
      <c r="AP672">
        <v>0</v>
      </c>
      <c r="AQ672">
        <v>15.5</v>
      </c>
      <c r="AR672">
        <v>0</v>
      </c>
      <c r="AS672">
        <v>0</v>
      </c>
      <c r="AT672">
        <v>90</v>
      </c>
      <c r="AU672">
        <v>46</v>
      </c>
      <c r="AV672">
        <v>1</v>
      </c>
      <c r="AW672">
        <v>1</v>
      </c>
      <c r="AZ672">
        <v>1</v>
      </c>
      <c r="BA672">
        <v>1</v>
      </c>
      <c r="BB672">
        <v>1</v>
      </c>
      <c r="BC672">
        <v>1</v>
      </c>
      <c r="BD672" t="s">
        <v>3</v>
      </c>
      <c r="BE672" t="s">
        <v>3</v>
      </c>
      <c r="BF672" t="s">
        <v>3</v>
      </c>
      <c r="BG672" t="s">
        <v>3</v>
      </c>
      <c r="BH672">
        <v>0</v>
      </c>
      <c r="BI672">
        <v>2</v>
      </c>
      <c r="BJ672" t="s">
        <v>802</v>
      </c>
      <c r="BM672">
        <v>110001</v>
      </c>
      <c r="BN672">
        <v>0</v>
      </c>
      <c r="BO672" t="s">
        <v>3</v>
      </c>
      <c r="BP672">
        <v>0</v>
      </c>
      <c r="BQ672">
        <v>3</v>
      </c>
      <c r="BR672">
        <v>0</v>
      </c>
      <c r="BS672">
        <v>1</v>
      </c>
      <c r="BT672">
        <v>1</v>
      </c>
      <c r="BU672">
        <v>1</v>
      </c>
      <c r="BV672">
        <v>1</v>
      </c>
      <c r="BW672">
        <v>1</v>
      </c>
      <c r="BX672">
        <v>1</v>
      </c>
      <c r="BY672" t="s">
        <v>3</v>
      </c>
      <c r="BZ672">
        <v>90</v>
      </c>
      <c r="CA672">
        <v>46</v>
      </c>
      <c r="CB672" t="s">
        <v>3</v>
      </c>
      <c r="CE672">
        <v>0</v>
      </c>
      <c r="CF672">
        <v>0</v>
      </c>
      <c r="CG672">
        <v>0</v>
      </c>
      <c r="CM672">
        <v>0</v>
      </c>
      <c r="CN672" t="s">
        <v>3</v>
      </c>
      <c r="CO672">
        <v>0</v>
      </c>
      <c r="CP672">
        <f>(P672+Q672+S672+R672)</f>
        <v>11236.73</v>
      </c>
      <c r="CQ672">
        <f>SUMIF(SmtRes!AQ1070:'SmtRes'!AQ1071,"=1",SmtRes!AA1070:'SmtRes'!AA1071)</f>
        <v>0</v>
      </c>
      <c r="CR672">
        <f>SUMIF(SmtRes!AQ1070:'SmtRes'!AQ1071,"=1",SmtRes!AB1070:'SmtRes'!AB1071)</f>
        <v>0</v>
      </c>
      <c r="CS672">
        <f>SUMIF(SmtRes!AQ1070:'SmtRes'!AQ1071,"=1",SmtRes!AC1070:'SmtRes'!AC1071)</f>
        <v>0</v>
      </c>
      <c r="CT672">
        <f>SUMIF(SmtRes!AQ1070:'SmtRes'!AQ1071,"=1",SmtRes!AD1070:'SmtRes'!AD1071)</f>
        <v>724.95</v>
      </c>
      <c r="CU672">
        <f>AG672</f>
        <v>0</v>
      </c>
      <c r="CV672">
        <f>SUMIF(SmtRes!AQ1070:'SmtRes'!AQ1071,"=1",SmtRes!BU1070:'SmtRes'!BU1071)</f>
        <v>15.5</v>
      </c>
      <c r="CW672">
        <f>SUMIF(SmtRes!AQ1070:'SmtRes'!AQ1071,"=1",SmtRes!BV1070:'SmtRes'!BV1071)</f>
        <v>0</v>
      </c>
      <c r="CX672">
        <f>AJ672</f>
        <v>0</v>
      </c>
      <c r="CY672">
        <f>(((S672+R672)*AT672)/100)</f>
        <v>10113.056999999999</v>
      </c>
      <c r="CZ672">
        <f>(((S672+R672)*AU672)/100)</f>
        <v>5168.8957999999993</v>
      </c>
      <c r="DC672" t="s">
        <v>3</v>
      </c>
      <c r="DD672" t="s">
        <v>135</v>
      </c>
      <c r="DE672" t="s">
        <v>3</v>
      </c>
      <c r="DF672" t="s">
        <v>3</v>
      </c>
      <c r="DG672" t="s">
        <v>3</v>
      </c>
      <c r="DH672" t="s">
        <v>3</v>
      </c>
      <c r="DI672" t="s">
        <v>3</v>
      </c>
      <c r="DJ672" t="s">
        <v>3</v>
      </c>
      <c r="DK672" t="s">
        <v>3</v>
      </c>
      <c r="DL672" t="s">
        <v>3</v>
      </c>
      <c r="DM672" t="s">
        <v>3</v>
      </c>
      <c r="DN672">
        <v>0</v>
      </c>
      <c r="DO672">
        <v>0</v>
      </c>
      <c r="DP672">
        <v>1</v>
      </c>
      <c r="DQ672">
        <v>1</v>
      </c>
      <c r="DU672">
        <v>1013</v>
      </c>
      <c r="DV672" t="s">
        <v>801</v>
      </c>
      <c r="DW672" t="s">
        <v>801</v>
      </c>
      <c r="DX672">
        <v>1</v>
      </c>
      <c r="DZ672" t="s">
        <v>3</v>
      </c>
      <c r="EA672" t="s">
        <v>3</v>
      </c>
      <c r="EB672" t="s">
        <v>3</v>
      </c>
      <c r="EC672" t="s">
        <v>3</v>
      </c>
      <c r="EE672">
        <v>416979908</v>
      </c>
      <c r="EF672">
        <v>3</v>
      </c>
      <c r="EG672" t="s">
        <v>322</v>
      </c>
      <c r="EH672">
        <v>0</v>
      </c>
      <c r="EI672" t="s">
        <v>3</v>
      </c>
      <c r="EJ672">
        <v>2</v>
      </c>
      <c r="EK672">
        <v>110001</v>
      </c>
      <c r="EL672" t="s">
        <v>654</v>
      </c>
      <c r="EM672" t="s">
        <v>655</v>
      </c>
      <c r="EO672" t="s">
        <v>3</v>
      </c>
      <c r="EQ672">
        <v>1024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15.5</v>
      </c>
      <c r="EX672">
        <v>0</v>
      </c>
      <c r="EY672">
        <v>0</v>
      </c>
      <c r="FQ672">
        <v>0</v>
      </c>
      <c r="FR672">
        <v>0</v>
      </c>
      <c r="FS672">
        <v>0</v>
      </c>
      <c r="FX672">
        <v>90</v>
      </c>
      <c r="FY672">
        <v>46</v>
      </c>
      <c r="GA672" t="s">
        <v>3</v>
      </c>
      <c r="GD672">
        <v>1</v>
      </c>
      <c r="GF672">
        <v>112489923</v>
      </c>
      <c r="GG672">
        <v>2</v>
      </c>
      <c r="GH672">
        <v>1</v>
      </c>
      <c r="GI672">
        <v>-2</v>
      </c>
      <c r="GJ672">
        <v>0</v>
      </c>
      <c r="GK672">
        <v>0</v>
      </c>
      <c r="GL672">
        <f t="shared" si="391"/>
        <v>0</v>
      </c>
      <c r="GM672">
        <f t="shared" si="392"/>
        <v>26518.69</v>
      </c>
      <c r="GN672">
        <f t="shared" si="393"/>
        <v>0</v>
      </c>
      <c r="GO672">
        <f t="shared" si="394"/>
        <v>26518.69</v>
      </c>
      <c r="GP672">
        <f t="shared" si="395"/>
        <v>0</v>
      </c>
      <c r="GR672">
        <v>0</v>
      </c>
      <c r="GS672">
        <v>0</v>
      </c>
      <c r="GT672">
        <v>0</v>
      </c>
      <c r="GU672" t="s">
        <v>3</v>
      </c>
      <c r="GV672">
        <f t="shared" si="396"/>
        <v>0</v>
      </c>
      <c r="GW672">
        <v>1</v>
      </c>
      <c r="GX672">
        <f t="shared" si="397"/>
        <v>0</v>
      </c>
      <c r="HA672">
        <v>0</v>
      </c>
      <c r="HB672">
        <v>0</v>
      </c>
      <c r="HC672">
        <f>GV672*GW672</f>
        <v>0</v>
      </c>
      <c r="HE672" t="s">
        <v>3</v>
      </c>
      <c r="HF672" t="s">
        <v>3</v>
      </c>
      <c r="HM672" t="s">
        <v>3</v>
      </c>
      <c r="HN672" t="s">
        <v>657</v>
      </c>
      <c r="HO672" t="s">
        <v>658</v>
      </c>
      <c r="HP672" t="s">
        <v>654</v>
      </c>
      <c r="HQ672" t="s">
        <v>654</v>
      </c>
      <c r="HS672">
        <v>0</v>
      </c>
      <c r="IK672">
        <v>0</v>
      </c>
    </row>
    <row r="673" spans="1:245" x14ac:dyDescent="0.2">
      <c r="A673">
        <v>18</v>
      </c>
      <c r="B673">
        <v>1</v>
      </c>
      <c r="C673">
        <v>1071</v>
      </c>
      <c r="E673" t="s">
        <v>3</v>
      </c>
      <c r="F673" t="s">
        <v>633</v>
      </c>
      <c r="G673" t="s">
        <v>634</v>
      </c>
      <c r="H673" t="s">
        <v>635</v>
      </c>
      <c r="I673">
        <f>J673</f>
        <v>2</v>
      </c>
      <c r="J673">
        <v>2</v>
      </c>
      <c r="K673">
        <v>2</v>
      </c>
      <c r="O673">
        <f>ROUND(P673,2)</f>
        <v>224.73</v>
      </c>
      <c r="P673">
        <f>ROUND(ROUND(ROUND(SUMIF(SmtRes!AQ1070:'SmtRes'!AQ1071,"=1",SmtRes!CU1070:'SmtRes'!CU1071),2),2)*I673/100,2)</f>
        <v>224.73</v>
      </c>
      <c r="Q673">
        <f>ROUND(CR673*I673,2)</f>
        <v>0</v>
      </c>
      <c r="R673">
        <f>ROUND(CS673*I673,2)</f>
        <v>0</v>
      </c>
      <c r="S673">
        <f>ROUND(CT673*I673,2)</f>
        <v>0</v>
      </c>
      <c r="T673">
        <f t="shared" si="384"/>
        <v>0</v>
      </c>
      <c r="U673">
        <f>ROUND(CV673*I673,7)</f>
        <v>0</v>
      </c>
      <c r="V673">
        <f>ROUND(CW673*I673,7)</f>
        <v>0</v>
      </c>
      <c r="W673">
        <f t="shared" si="385"/>
        <v>0</v>
      </c>
      <c r="X673">
        <f t="shared" si="386"/>
        <v>0</v>
      </c>
      <c r="Y673">
        <f t="shared" si="387"/>
        <v>0</v>
      </c>
      <c r="AA673">
        <v>-1</v>
      </c>
      <c r="AB673">
        <f t="shared" si="388"/>
        <v>0</v>
      </c>
      <c r="AC673">
        <f>ROUND((ES673),6)</f>
        <v>0</v>
      </c>
      <c r="AD673">
        <f>ROUND((((ET673)-(EU673))+AE673),6)</f>
        <v>0</v>
      </c>
      <c r="AE673">
        <f>ROUND((EU673),6)</f>
        <v>0</v>
      </c>
      <c r="AF673">
        <f>ROUND((EV673),6)</f>
        <v>0</v>
      </c>
      <c r="AG673">
        <f t="shared" si="389"/>
        <v>0</v>
      </c>
      <c r="AH673">
        <f>(EW673)</f>
        <v>0</v>
      </c>
      <c r="AI673">
        <f>(EX673)</f>
        <v>0</v>
      </c>
      <c r="AJ673">
        <f t="shared" si="390"/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90</v>
      </c>
      <c r="AU673">
        <v>46</v>
      </c>
      <c r="AV673">
        <v>1</v>
      </c>
      <c r="AW673">
        <v>1</v>
      </c>
      <c r="AZ673">
        <v>1</v>
      </c>
      <c r="BA673">
        <v>1</v>
      </c>
      <c r="BB673">
        <v>1</v>
      </c>
      <c r="BC673">
        <v>1</v>
      </c>
      <c r="BD673" t="s">
        <v>3</v>
      </c>
      <c r="BE673" t="s">
        <v>3</v>
      </c>
      <c r="BF673" t="s">
        <v>3</v>
      </c>
      <c r="BG673" t="s">
        <v>3</v>
      </c>
      <c r="BH673">
        <v>3</v>
      </c>
      <c r="BI673">
        <v>2</v>
      </c>
      <c r="BJ673" t="s">
        <v>3</v>
      </c>
      <c r="BM673">
        <v>110001</v>
      </c>
      <c r="BN673">
        <v>0</v>
      </c>
      <c r="BO673" t="s">
        <v>3</v>
      </c>
      <c r="BP673">
        <v>0</v>
      </c>
      <c r="BQ673">
        <v>3</v>
      </c>
      <c r="BR673">
        <v>0</v>
      </c>
      <c r="BS673">
        <v>1</v>
      </c>
      <c r="BT673">
        <v>1</v>
      </c>
      <c r="BU673">
        <v>1</v>
      </c>
      <c r="BV673">
        <v>1</v>
      </c>
      <c r="BW673">
        <v>1</v>
      </c>
      <c r="BX673">
        <v>1</v>
      </c>
      <c r="BY673" t="s">
        <v>3</v>
      </c>
      <c r="BZ673">
        <v>90</v>
      </c>
      <c r="CA673">
        <v>46</v>
      </c>
      <c r="CB673" t="s">
        <v>3</v>
      </c>
      <c r="CE673">
        <v>0</v>
      </c>
      <c r="CF673">
        <v>0</v>
      </c>
      <c r="CG673">
        <v>0</v>
      </c>
      <c r="CM673">
        <v>0</v>
      </c>
      <c r="CN673" t="s">
        <v>3</v>
      </c>
      <c r="CO673">
        <v>0</v>
      </c>
      <c r="CP673">
        <f>0</f>
        <v>0</v>
      </c>
      <c r="CQ673">
        <f>0</f>
        <v>0</v>
      </c>
      <c r="CR673">
        <f>0</f>
        <v>0</v>
      </c>
      <c r="CS673">
        <f>0</f>
        <v>0</v>
      </c>
      <c r="CT673">
        <f>0</f>
        <v>0</v>
      </c>
      <c r="CU673">
        <f>0</f>
        <v>0</v>
      </c>
      <c r="CV673">
        <f>0</f>
        <v>0</v>
      </c>
      <c r="CW673">
        <f>0</f>
        <v>0</v>
      </c>
      <c r="CX673">
        <f>0</f>
        <v>0</v>
      </c>
      <c r="CY673">
        <f>0</f>
        <v>0</v>
      </c>
      <c r="CZ673">
        <f>0</f>
        <v>0</v>
      </c>
      <c r="DC673" t="s">
        <v>3</v>
      </c>
      <c r="DD673" t="s">
        <v>3</v>
      </c>
      <c r="DE673" t="s">
        <v>3</v>
      </c>
      <c r="DF673" t="s">
        <v>3</v>
      </c>
      <c r="DG673" t="s">
        <v>3</v>
      </c>
      <c r="DH673" t="s">
        <v>3</v>
      </c>
      <c r="DI673" t="s">
        <v>3</v>
      </c>
      <c r="DJ673" t="s">
        <v>3</v>
      </c>
      <c r="DK673" t="s">
        <v>3</v>
      </c>
      <c r="DL673" t="s">
        <v>3</v>
      </c>
      <c r="DM673" t="s">
        <v>3</v>
      </c>
      <c r="DN673">
        <v>0</v>
      </c>
      <c r="DO673">
        <v>0</v>
      </c>
      <c r="DP673">
        <v>1</v>
      </c>
      <c r="DQ673">
        <v>1</v>
      </c>
      <c r="DU673">
        <v>1013</v>
      </c>
      <c r="DV673" t="s">
        <v>635</v>
      </c>
      <c r="DW673" t="s">
        <v>635</v>
      </c>
      <c r="DX673">
        <v>1</v>
      </c>
      <c r="DZ673" t="s">
        <v>3</v>
      </c>
      <c r="EA673" t="s">
        <v>3</v>
      </c>
      <c r="EB673" t="s">
        <v>3</v>
      </c>
      <c r="EC673" t="s">
        <v>3</v>
      </c>
      <c r="EE673">
        <v>416979908</v>
      </c>
      <c r="EF673">
        <v>3</v>
      </c>
      <c r="EG673" t="s">
        <v>322</v>
      </c>
      <c r="EH673">
        <v>0</v>
      </c>
      <c r="EI673" t="s">
        <v>3</v>
      </c>
      <c r="EJ673">
        <v>2</v>
      </c>
      <c r="EK673">
        <v>110001</v>
      </c>
      <c r="EL673" t="s">
        <v>654</v>
      </c>
      <c r="EM673" t="s">
        <v>655</v>
      </c>
      <c r="EO673" t="s">
        <v>3</v>
      </c>
      <c r="EQ673">
        <v>1024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FQ673">
        <v>0</v>
      </c>
      <c r="FR673">
        <v>0</v>
      </c>
      <c r="FS673">
        <v>0</v>
      </c>
      <c r="FX673">
        <v>90</v>
      </c>
      <c r="FY673">
        <v>46</v>
      </c>
      <c r="GA673" t="s">
        <v>3</v>
      </c>
      <c r="GD673">
        <v>1</v>
      </c>
      <c r="GF673">
        <v>274903907</v>
      </c>
      <c r="GG673">
        <v>2</v>
      </c>
      <c r="GH673">
        <v>1</v>
      </c>
      <c r="GI673">
        <v>-2</v>
      </c>
      <c r="GJ673">
        <v>0</v>
      </c>
      <c r="GK673">
        <v>0</v>
      </c>
      <c r="GL673">
        <f t="shared" si="391"/>
        <v>0</v>
      </c>
      <c r="GM673">
        <f t="shared" si="392"/>
        <v>224.73</v>
      </c>
      <c r="GN673">
        <f t="shared" si="393"/>
        <v>0</v>
      </c>
      <c r="GO673">
        <f t="shared" si="394"/>
        <v>224.73</v>
      </c>
      <c r="GP673">
        <f t="shared" si="395"/>
        <v>0</v>
      </c>
      <c r="GR673">
        <v>0</v>
      </c>
      <c r="GS673">
        <v>0</v>
      </c>
      <c r="GT673">
        <v>0</v>
      </c>
      <c r="GU673" t="s">
        <v>3</v>
      </c>
      <c r="GV673">
        <f t="shared" si="396"/>
        <v>0</v>
      </c>
      <c r="GW673">
        <v>1</v>
      </c>
      <c r="GX673">
        <f t="shared" si="397"/>
        <v>0</v>
      </c>
      <c r="HA673">
        <v>0</v>
      </c>
      <c r="HB673">
        <v>0</v>
      </c>
      <c r="HC673">
        <f>0</f>
        <v>0</v>
      </c>
      <c r="HE673" t="s">
        <v>3</v>
      </c>
      <c r="HF673" t="s">
        <v>3</v>
      </c>
      <c r="HM673" t="s">
        <v>3</v>
      </c>
      <c r="HN673" t="s">
        <v>657</v>
      </c>
      <c r="HO673" t="s">
        <v>658</v>
      </c>
      <c r="HP673" t="s">
        <v>654</v>
      </c>
      <c r="HQ673" t="s">
        <v>654</v>
      </c>
      <c r="HS673">
        <v>0</v>
      </c>
      <c r="IK673">
        <v>0</v>
      </c>
    </row>
    <row r="674" spans="1:245" x14ac:dyDescent="0.2">
      <c r="A674">
        <v>17</v>
      </c>
      <c r="B674">
        <v>1</v>
      </c>
      <c r="C674">
        <f>ROW(SmtRes!A1074)</f>
        <v>1074</v>
      </c>
      <c r="D674">
        <f>ROW(EtalonRes!A1099)</f>
        <v>1099</v>
      </c>
      <c r="E674" t="s">
        <v>803</v>
      </c>
      <c r="F674" t="s">
        <v>804</v>
      </c>
      <c r="G674" t="s">
        <v>805</v>
      </c>
      <c r="H674" t="s">
        <v>32</v>
      </c>
      <c r="I674">
        <v>1</v>
      </c>
      <c r="J674">
        <v>0</v>
      </c>
      <c r="K674">
        <v>1</v>
      </c>
      <c r="O674">
        <f>ROUND(CP674,2)</f>
        <v>307.01</v>
      </c>
      <c r="P674">
        <f>SUMIF(SmtRes!AQ1072:'SmtRes'!AQ1074,"=1",SmtRes!DF1072:'SmtRes'!DF1074)</f>
        <v>0</v>
      </c>
      <c r="Q674">
        <f>SUMIF(SmtRes!AQ1072:'SmtRes'!AQ1074,"=1",SmtRes!DG1072:'SmtRes'!DG1074)</f>
        <v>3.85</v>
      </c>
      <c r="R674">
        <f>SUMIF(SmtRes!AQ1072:'SmtRes'!AQ1074,"=1",SmtRes!DH1072:'SmtRes'!DH1074)</f>
        <v>3.24</v>
      </c>
      <c r="S674">
        <f>SUMIF(SmtRes!AQ1072:'SmtRes'!AQ1074,"=1",SmtRes!DI1072:'SmtRes'!DI1074)</f>
        <v>299.92</v>
      </c>
      <c r="T674">
        <f t="shared" si="384"/>
        <v>0</v>
      </c>
      <c r="U674">
        <f>SUMIF(SmtRes!AQ1072:'SmtRes'!AQ1074,"=1",SmtRes!CV1072:'SmtRes'!CV1074)</f>
        <v>0.61799999999999999</v>
      </c>
      <c r="V674">
        <f>SUMIF(SmtRes!AQ1072:'SmtRes'!AQ1074,"=1",SmtRes!CW1072:'SmtRes'!CW1074)</f>
        <v>6.0000000000000001E-3</v>
      </c>
      <c r="W674">
        <f t="shared" si="385"/>
        <v>0</v>
      </c>
      <c r="X674">
        <f t="shared" si="386"/>
        <v>272.83999999999997</v>
      </c>
      <c r="Y674">
        <f t="shared" si="387"/>
        <v>139.44999999999999</v>
      </c>
      <c r="AA674">
        <v>449016111</v>
      </c>
      <c r="AB674">
        <f t="shared" si="388"/>
        <v>303.77177999999998</v>
      </c>
      <c r="AC674">
        <f>ROUND((0),6)</f>
        <v>0</v>
      </c>
      <c r="AD674">
        <f>ROUND((((SUM(SmtRes!BR1072:'SmtRes'!BR1074))-(SUM(SmtRes!BS1072:'SmtRes'!BS1074)))+AE674),6)</f>
        <v>3.8502000000000001</v>
      </c>
      <c r="AE674">
        <f>ROUND((SUM(SmtRes!BS1072:'SmtRes'!BS1074)),6)</f>
        <v>3.23814</v>
      </c>
      <c r="AF674">
        <f>ROUND((SUM(SmtRes!BT1072:'SmtRes'!BT1074)),6)</f>
        <v>299.92158000000001</v>
      </c>
      <c r="AG674">
        <f t="shared" si="389"/>
        <v>0</v>
      </c>
      <c r="AH674">
        <f>(SUM(SmtRes!BU1072:'SmtRes'!BU1074))</f>
        <v>0.61799999999999999</v>
      </c>
      <c r="AI674">
        <f>(SUM(SmtRes!BV1072:'SmtRes'!BV1074))</f>
        <v>6.0000000000000001E-3</v>
      </c>
      <c r="AJ674">
        <f t="shared" si="390"/>
        <v>0</v>
      </c>
      <c r="AK674">
        <v>511.6832</v>
      </c>
      <c r="AL674">
        <v>0</v>
      </c>
      <c r="AM674">
        <v>6.4170000000000007</v>
      </c>
      <c r="AN674">
        <v>5.3969000000000005</v>
      </c>
      <c r="AO674">
        <v>499.86930000000001</v>
      </c>
      <c r="AP674">
        <v>0</v>
      </c>
      <c r="AQ674">
        <v>1.03</v>
      </c>
      <c r="AR674">
        <v>0.01</v>
      </c>
      <c r="AS674">
        <v>0</v>
      </c>
      <c r="AT674">
        <v>90</v>
      </c>
      <c r="AU674">
        <v>46</v>
      </c>
      <c r="AV674">
        <v>1</v>
      </c>
      <c r="AW674">
        <v>1</v>
      </c>
      <c r="AZ674">
        <v>1</v>
      </c>
      <c r="BA674">
        <v>1</v>
      </c>
      <c r="BB674">
        <v>1</v>
      </c>
      <c r="BC674">
        <v>1</v>
      </c>
      <c r="BD674" t="s">
        <v>3</v>
      </c>
      <c r="BE674" t="s">
        <v>3</v>
      </c>
      <c r="BF674" t="s">
        <v>3</v>
      </c>
      <c r="BG674" t="s">
        <v>3</v>
      </c>
      <c r="BH674">
        <v>0</v>
      </c>
      <c r="BI674">
        <v>2</v>
      </c>
      <c r="BJ674" t="s">
        <v>806</v>
      </c>
      <c r="BM674">
        <v>111002</v>
      </c>
      <c r="BN674">
        <v>0</v>
      </c>
      <c r="BO674" t="s">
        <v>3</v>
      </c>
      <c r="BP674">
        <v>0</v>
      </c>
      <c r="BQ674">
        <v>3</v>
      </c>
      <c r="BR674">
        <v>0</v>
      </c>
      <c r="BS674">
        <v>1</v>
      </c>
      <c r="BT674">
        <v>1</v>
      </c>
      <c r="BU674">
        <v>1</v>
      </c>
      <c r="BV674">
        <v>1</v>
      </c>
      <c r="BW674">
        <v>1</v>
      </c>
      <c r="BX674">
        <v>1</v>
      </c>
      <c r="BY674" t="s">
        <v>3</v>
      </c>
      <c r="BZ674">
        <v>90</v>
      </c>
      <c r="CA674">
        <v>46</v>
      </c>
      <c r="CB674" t="s">
        <v>3</v>
      </c>
      <c r="CE674">
        <v>0</v>
      </c>
      <c r="CF674">
        <v>0</v>
      </c>
      <c r="CG674">
        <v>0</v>
      </c>
      <c r="CM674">
        <v>0</v>
      </c>
      <c r="CN674" t="s">
        <v>771</v>
      </c>
      <c r="CO674">
        <v>0</v>
      </c>
      <c r="CP674">
        <f>(P674+Q674+S674+R674)</f>
        <v>307.01000000000005</v>
      </c>
      <c r="CQ674">
        <f>SUMIF(SmtRes!AQ1072:'SmtRes'!AQ1074,"=1",SmtRes!AA1072:'SmtRes'!AA1074)</f>
        <v>0</v>
      </c>
      <c r="CR674">
        <f>SUMIF(SmtRes!AQ1072:'SmtRes'!AQ1074,"=1",SmtRes!AB1072:'SmtRes'!AB1074)</f>
        <v>641.70000000000005</v>
      </c>
      <c r="CS674">
        <f>SUMIF(SmtRes!AQ1072:'SmtRes'!AQ1074,"=1",SmtRes!AC1072:'SmtRes'!AC1074)</f>
        <v>539.69000000000005</v>
      </c>
      <c r="CT674">
        <f>SUMIF(SmtRes!AQ1072:'SmtRes'!AQ1074,"=1",SmtRes!AD1072:'SmtRes'!AD1074)</f>
        <v>485.31</v>
      </c>
      <c r="CU674">
        <f>AG674</f>
        <v>0</v>
      </c>
      <c r="CV674">
        <f>SUMIF(SmtRes!AQ1072:'SmtRes'!AQ1074,"=1",SmtRes!BU1072:'SmtRes'!BU1074)</f>
        <v>0.61799999999999999</v>
      </c>
      <c r="CW674">
        <f>SUMIF(SmtRes!AQ1072:'SmtRes'!AQ1074,"=1",SmtRes!BV1072:'SmtRes'!BV1074)</f>
        <v>6.0000000000000001E-3</v>
      </c>
      <c r="CX674">
        <f>AJ674</f>
        <v>0</v>
      </c>
      <c r="CY674">
        <f>(((S674+R674)*AT674)/100)</f>
        <v>272.84399999999999</v>
      </c>
      <c r="CZ674">
        <f>(((S674+R674)*AU674)/100)</f>
        <v>139.45359999999999</v>
      </c>
      <c r="DB674">
        <v>24</v>
      </c>
      <c r="DC674" t="s">
        <v>3</v>
      </c>
      <c r="DD674" t="s">
        <v>135</v>
      </c>
      <c r="DE674" t="s">
        <v>772</v>
      </c>
      <c r="DF674" t="s">
        <v>772</v>
      </c>
      <c r="DG674" t="s">
        <v>772</v>
      </c>
      <c r="DH674" t="s">
        <v>3</v>
      </c>
      <c r="DI674" t="s">
        <v>772</v>
      </c>
      <c r="DJ674" t="s">
        <v>772</v>
      </c>
      <c r="DK674" t="s">
        <v>3</v>
      </c>
      <c r="DL674" t="s">
        <v>3</v>
      </c>
      <c r="DM674" t="s">
        <v>3</v>
      </c>
      <c r="DN674">
        <v>0</v>
      </c>
      <c r="DO674">
        <v>0</v>
      </c>
      <c r="DP674">
        <v>1</v>
      </c>
      <c r="DQ674">
        <v>1</v>
      </c>
      <c r="DU674">
        <v>1013</v>
      </c>
      <c r="DV674" t="s">
        <v>32</v>
      </c>
      <c r="DW674" t="s">
        <v>32</v>
      </c>
      <c r="DX674">
        <v>1</v>
      </c>
      <c r="DZ674" t="s">
        <v>3</v>
      </c>
      <c r="EA674" t="s">
        <v>3</v>
      </c>
      <c r="EB674" t="s">
        <v>3</v>
      </c>
      <c r="EC674" t="s">
        <v>3</v>
      </c>
      <c r="EE674">
        <v>416979912</v>
      </c>
      <c r="EF674">
        <v>3</v>
      </c>
      <c r="EG674" t="s">
        <v>322</v>
      </c>
      <c r="EH674">
        <v>0</v>
      </c>
      <c r="EI674" t="s">
        <v>3</v>
      </c>
      <c r="EJ674">
        <v>2</v>
      </c>
      <c r="EK674">
        <v>111002</v>
      </c>
      <c r="EL674" t="s">
        <v>323</v>
      </c>
      <c r="EM674" t="s">
        <v>324</v>
      </c>
      <c r="EO674" t="s">
        <v>773</v>
      </c>
      <c r="EQ674">
        <v>512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1.03</v>
      </c>
      <c r="EX674">
        <v>0.01</v>
      </c>
      <c r="EY674">
        <v>0</v>
      </c>
      <c r="FQ674">
        <v>0</v>
      </c>
      <c r="FR674">
        <v>0</v>
      </c>
      <c r="FS674">
        <v>0</v>
      </c>
      <c r="FX674">
        <v>90</v>
      </c>
      <c r="FY674">
        <v>46</v>
      </c>
      <c r="GA674" t="s">
        <v>3</v>
      </c>
      <c r="GD674">
        <v>1</v>
      </c>
      <c r="GF674">
        <v>-1440988337</v>
      </c>
      <c r="GG674">
        <v>2</v>
      </c>
      <c r="GH674">
        <v>1</v>
      </c>
      <c r="GI674">
        <v>-2</v>
      </c>
      <c r="GJ674">
        <v>0</v>
      </c>
      <c r="GK674">
        <v>0</v>
      </c>
      <c r="GL674">
        <f t="shared" si="391"/>
        <v>0</v>
      </c>
      <c r="GM674">
        <f t="shared" si="392"/>
        <v>719.3</v>
      </c>
      <c r="GN674">
        <f t="shared" si="393"/>
        <v>0</v>
      </c>
      <c r="GO674">
        <f t="shared" si="394"/>
        <v>719.3</v>
      </c>
      <c r="GP674">
        <f t="shared" si="395"/>
        <v>0</v>
      </c>
      <c r="GR674">
        <v>0</v>
      </c>
      <c r="GS674">
        <v>0</v>
      </c>
      <c r="GT674">
        <v>0</v>
      </c>
      <c r="GU674" t="s">
        <v>3</v>
      </c>
      <c r="GV674">
        <f t="shared" si="396"/>
        <v>0</v>
      </c>
      <c r="GW674">
        <v>1</v>
      </c>
      <c r="GX674">
        <f t="shared" si="397"/>
        <v>0</v>
      </c>
      <c r="HA674">
        <v>0</v>
      </c>
      <c r="HB674">
        <v>0</v>
      </c>
      <c r="HC674">
        <f>GV674*GW674</f>
        <v>0</v>
      </c>
      <c r="HE674" t="s">
        <v>3</v>
      </c>
      <c r="HF674" t="s">
        <v>3</v>
      </c>
      <c r="HM674" t="s">
        <v>3</v>
      </c>
      <c r="HN674" t="s">
        <v>326</v>
      </c>
      <c r="HO674" t="s">
        <v>327</v>
      </c>
      <c r="HP674" t="s">
        <v>323</v>
      </c>
      <c r="HQ674" t="s">
        <v>323</v>
      </c>
      <c r="HS674">
        <v>0</v>
      </c>
      <c r="IK674">
        <v>0</v>
      </c>
    </row>
    <row r="675" spans="1:245" x14ac:dyDescent="0.2">
      <c r="A675">
        <v>17</v>
      </c>
      <c r="B675">
        <v>1</v>
      </c>
      <c r="C675">
        <f>ROW(SmtRes!A1077)</f>
        <v>1077</v>
      </c>
      <c r="D675">
        <f>ROW(EtalonRes!A1103)</f>
        <v>1103</v>
      </c>
      <c r="E675" t="s">
        <v>807</v>
      </c>
      <c r="F675" t="s">
        <v>804</v>
      </c>
      <c r="G675" t="s">
        <v>805</v>
      </c>
      <c r="H675" t="s">
        <v>32</v>
      </c>
      <c r="I675">
        <v>1</v>
      </c>
      <c r="J675">
        <v>0</v>
      </c>
      <c r="K675">
        <v>1</v>
      </c>
      <c r="O675">
        <f>ROUND(CP675,2)</f>
        <v>153.51</v>
      </c>
      <c r="P675">
        <f>SUMIF(SmtRes!AQ1075:'SmtRes'!AQ1077,"=1",SmtRes!DF1075:'SmtRes'!DF1077)</f>
        <v>0</v>
      </c>
      <c r="Q675">
        <f>SUMIF(SmtRes!AQ1075:'SmtRes'!AQ1077,"=1",SmtRes!DG1075:'SmtRes'!DG1077)</f>
        <v>1.93</v>
      </c>
      <c r="R675">
        <f>SUMIF(SmtRes!AQ1075:'SmtRes'!AQ1077,"=1",SmtRes!DH1075:'SmtRes'!DH1077)</f>
        <v>1.62</v>
      </c>
      <c r="S675">
        <f>SUMIF(SmtRes!AQ1075:'SmtRes'!AQ1077,"=1",SmtRes!DI1075:'SmtRes'!DI1077)</f>
        <v>149.96</v>
      </c>
      <c r="T675">
        <f t="shared" si="384"/>
        <v>0</v>
      </c>
      <c r="U675">
        <f>SUMIF(SmtRes!AQ1075:'SmtRes'!AQ1077,"=1",SmtRes!CV1075:'SmtRes'!CV1077)</f>
        <v>0.309</v>
      </c>
      <c r="V675">
        <f>SUMIF(SmtRes!AQ1075:'SmtRes'!AQ1077,"=1",SmtRes!CW1075:'SmtRes'!CW1077)</f>
        <v>3.0000000000000001E-3</v>
      </c>
      <c r="W675">
        <f t="shared" si="385"/>
        <v>0</v>
      </c>
      <c r="X675">
        <f t="shared" si="386"/>
        <v>136.41999999999999</v>
      </c>
      <c r="Y675">
        <f t="shared" si="387"/>
        <v>69.73</v>
      </c>
      <c r="AA675">
        <v>449016111</v>
      </c>
      <c r="AB675">
        <f t="shared" si="388"/>
        <v>151.88588999999999</v>
      </c>
      <c r="AC675">
        <f>ROUND((0),6)</f>
        <v>0</v>
      </c>
      <c r="AD675">
        <f>ROUND((((SUM(SmtRes!BR1075:'SmtRes'!BR1077))-(SUM(SmtRes!BS1075:'SmtRes'!BS1077)))+AE675),6)</f>
        <v>1.9251</v>
      </c>
      <c r="AE675">
        <f>ROUND((SUM(SmtRes!BS1075:'SmtRes'!BS1077)),6)</f>
        <v>1.61907</v>
      </c>
      <c r="AF675">
        <f>ROUND((SUM(SmtRes!BT1075:'SmtRes'!BT1077)),6)</f>
        <v>149.96079</v>
      </c>
      <c r="AG675">
        <f t="shared" si="389"/>
        <v>0</v>
      </c>
      <c r="AH675">
        <f>(SUM(SmtRes!BU1075:'SmtRes'!BU1077))</f>
        <v>0.309</v>
      </c>
      <c r="AI675">
        <f>(SUM(SmtRes!BV1075:'SmtRes'!BV1077))</f>
        <v>3.0000000000000001E-3</v>
      </c>
      <c r="AJ675">
        <f t="shared" si="390"/>
        <v>0</v>
      </c>
      <c r="AK675">
        <v>511.6832</v>
      </c>
      <c r="AL675">
        <v>0</v>
      </c>
      <c r="AM675">
        <v>6.4170000000000007</v>
      </c>
      <c r="AN675">
        <v>5.3969000000000005</v>
      </c>
      <c r="AO675">
        <v>499.86930000000001</v>
      </c>
      <c r="AP675">
        <v>0</v>
      </c>
      <c r="AQ675">
        <v>1.03</v>
      </c>
      <c r="AR675">
        <v>0.01</v>
      </c>
      <c r="AS675">
        <v>0</v>
      </c>
      <c r="AT675">
        <v>90</v>
      </c>
      <c r="AU675">
        <v>46</v>
      </c>
      <c r="AV675">
        <v>1</v>
      </c>
      <c r="AW675">
        <v>1</v>
      </c>
      <c r="AZ675">
        <v>1</v>
      </c>
      <c r="BA675">
        <v>1</v>
      </c>
      <c r="BB675">
        <v>1</v>
      </c>
      <c r="BC675">
        <v>1</v>
      </c>
      <c r="BD675" t="s">
        <v>3</v>
      </c>
      <c r="BE675" t="s">
        <v>3</v>
      </c>
      <c r="BF675" t="s">
        <v>3</v>
      </c>
      <c r="BG675" t="s">
        <v>3</v>
      </c>
      <c r="BH675">
        <v>0</v>
      </c>
      <c r="BI675">
        <v>2</v>
      </c>
      <c r="BJ675" t="s">
        <v>806</v>
      </c>
      <c r="BM675">
        <v>111002</v>
      </c>
      <c r="BN675">
        <v>0</v>
      </c>
      <c r="BO675" t="s">
        <v>3</v>
      </c>
      <c r="BP675">
        <v>0</v>
      </c>
      <c r="BQ675">
        <v>3</v>
      </c>
      <c r="BR675">
        <v>0</v>
      </c>
      <c r="BS675">
        <v>1</v>
      </c>
      <c r="BT675">
        <v>1</v>
      </c>
      <c r="BU675">
        <v>1</v>
      </c>
      <c r="BV675">
        <v>1</v>
      </c>
      <c r="BW675">
        <v>1</v>
      </c>
      <c r="BX675">
        <v>1</v>
      </c>
      <c r="BY675" t="s">
        <v>3</v>
      </c>
      <c r="BZ675">
        <v>90</v>
      </c>
      <c r="CA675">
        <v>46</v>
      </c>
      <c r="CB675" t="s">
        <v>3</v>
      </c>
      <c r="CE675">
        <v>0</v>
      </c>
      <c r="CF675">
        <v>0</v>
      </c>
      <c r="CG675">
        <v>0</v>
      </c>
      <c r="CM675">
        <v>0</v>
      </c>
      <c r="CN675" t="s">
        <v>653</v>
      </c>
      <c r="CO675">
        <v>0</v>
      </c>
      <c r="CP675">
        <f>(P675+Q675+S675+R675)</f>
        <v>153.51000000000002</v>
      </c>
      <c r="CQ675">
        <f>SUMIF(SmtRes!AQ1075:'SmtRes'!AQ1077,"=1",SmtRes!AA1075:'SmtRes'!AA1077)</f>
        <v>0</v>
      </c>
      <c r="CR675">
        <f>SUMIF(SmtRes!AQ1075:'SmtRes'!AQ1077,"=1",SmtRes!AB1075:'SmtRes'!AB1077)</f>
        <v>641.70000000000005</v>
      </c>
      <c r="CS675">
        <f>SUMIF(SmtRes!AQ1075:'SmtRes'!AQ1077,"=1",SmtRes!AC1075:'SmtRes'!AC1077)</f>
        <v>539.69000000000005</v>
      </c>
      <c r="CT675">
        <f>SUMIF(SmtRes!AQ1075:'SmtRes'!AQ1077,"=1",SmtRes!AD1075:'SmtRes'!AD1077)</f>
        <v>485.31</v>
      </c>
      <c r="CU675">
        <f>AG675</f>
        <v>0</v>
      </c>
      <c r="CV675">
        <f>SUMIF(SmtRes!AQ1075:'SmtRes'!AQ1077,"=1",SmtRes!BU1075:'SmtRes'!BU1077)</f>
        <v>0.309</v>
      </c>
      <c r="CW675">
        <f>SUMIF(SmtRes!AQ1075:'SmtRes'!AQ1077,"=1",SmtRes!BV1075:'SmtRes'!BV1077)</f>
        <v>3.0000000000000001E-3</v>
      </c>
      <c r="CX675">
        <f>AJ675</f>
        <v>0</v>
      </c>
      <c r="CY675">
        <f>(((S675+R675)*AT675)/100)</f>
        <v>136.422</v>
      </c>
      <c r="CZ675">
        <f>(((S675+R675)*AU675)/100)</f>
        <v>69.726799999999997</v>
      </c>
      <c r="DB675">
        <v>25</v>
      </c>
      <c r="DC675" t="s">
        <v>3</v>
      </c>
      <c r="DD675" t="s">
        <v>135</v>
      </c>
      <c r="DE675" t="s">
        <v>321</v>
      </c>
      <c r="DF675" t="s">
        <v>321</v>
      </c>
      <c r="DG675" t="s">
        <v>321</v>
      </c>
      <c r="DH675" t="s">
        <v>3</v>
      </c>
      <c r="DI675" t="s">
        <v>321</v>
      </c>
      <c r="DJ675" t="s">
        <v>321</v>
      </c>
      <c r="DK675" t="s">
        <v>3</v>
      </c>
      <c r="DL675" t="s">
        <v>3</v>
      </c>
      <c r="DM675" t="s">
        <v>3</v>
      </c>
      <c r="DN675">
        <v>0</v>
      </c>
      <c r="DO675">
        <v>0</v>
      </c>
      <c r="DP675">
        <v>1</v>
      </c>
      <c r="DQ675">
        <v>1</v>
      </c>
      <c r="DU675">
        <v>1013</v>
      </c>
      <c r="DV675" t="s">
        <v>32</v>
      </c>
      <c r="DW675" t="s">
        <v>32</v>
      </c>
      <c r="DX675">
        <v>1</v>
      </c>
      <c r="DZ675" t="s">
        <v>3</v>
      </c>
      <c r="EA675" t="s">
        <v>3</v>
      </c>
      <c r="EB675" t="s">
        <v>3</v>
      </c>
      <c r="EC675" t="s">
        <v>3</v>
      </c>
      <c r="EE675">
        <v>416979912</v>
      </c>
      <c r="EF675">
        <v>3</v>
      </c>
      <c r="EG675" t="s">
        <v>322</v>
      </c>
      <c r="EH675">
        <v>0</v>
      </c>
      <c r="EI675" t="s">
        <v>3</v>
      </c>
      <c r="EJ675">
        <v>2</v>
      </c>
      <c r="EK675">
        <v>111002</v>
      </c>
      <c r="EL675" t="s">
        <v>323</v>
      </c>
      <c r="EM675" t="s">
        <v>324</v>
      </c>
      <c r="EO675" t="s">
        <v>656</v>
      </c>
      <c r="EQ675">
        <v>512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1.03</v>
      </c>
      <c r="EX675">
        <v>0.01</v>
      </c>
      <c r="EY675">
        <v>0</v>
      </c>
      <c r="FQ675">
        <v>0</v>
      </c>
      <c r="FR675">
        <v>0</v>
      </c>
      <c r="FS675">
        <v>0</v>
      </c>
      <c r="FX675">
        <v>90</v>
      </c>
      <c r="FY675">
        <v>46</v>
      </c>
      <c r="GA675" t="s">
        <v>3</v>
      </c>
      <c r="GD675">
        <v>1</v>
      </c>
      <c r="GF675">
        <v>-1440988337</v>
      </c>
      <c r="GG675">
        <v>2</v>
      </c>
      <c r="GH675">
        <v>1</v>
      </c>
      <c r="GI675">
        <v>-2</v>
      </c>
      <c r="GJ675">
        <v>0</v>
      </c>
      <c r="GK675">
        <v>0</v>
      </c>
      <c r="GL675">
        <f t="shared" si="391"/>
        <v>0</v>
      </c>
      <c r="GM675">
        <f t="shared" si="392"/>
        <v>359.66</v>
      </c>
      <c r="GN675">
        <f t="shared" si="393"/>
        <v>0</v>
      </c>
      <c r="GO675">
        <f t="shared" si="394"/>
        <v>359.66</v>
      </c>
      <c r="GP675">
        <f t="shared" si="395"/>
        <v>0</v>
      </c>
      <c r="GR675">
        <v>0</v>
      </c>
      <c r="GS675">
        <v>0</v>
      </c>
      <c r="GT675">
        <v>0</v>
      </c>
      <c r="GU675" t="s">
        <v>3</v>
      </c>
      <c r="GV675">
        <f t="shared" si="396"/>
        <v>0</v>
      </c>
      <c r="GW675">
        <v>1</v>
      </c>
      <c r="GX675">
        <f t="shared" si="397"/>
        <v>0</v>
      </c>
      <c r="HA675">
        <v>0</v>
      </c>
      <c r="HB675">
        <v>0</v>
      </c>
      <c r="HC675">
        <f>GV675*GW675</f>
        <v>0</v>
      </c>
      <c r="HE675" t="s">
        <v>3</v>
      </c>
      <c r="HF675" t="s">
        <v>3</v>
      </c>
      <c r="HM675" t="s">
        <v>3</v>
      </c>
      <c r="HN675" t="s">
        <v>326</v>
      </c>
      <c r="HO675" t="s">
        <v>327</v>
      </c>
      <c r="HP675" t="s">
        <v>323</v>
      </c>
      <c r="HQ675" t="s">
        <v>323</v>
      </c>
      <c r="HS675">
        <v>0</v>
      </c>
      <c r="IK675">
        <v>0</v>
      </c>
    </row>
    <row r="676" spans="1:245" x14ac:dyDescent="0.2">
      <c r="A676">
        <v>17</v>
      </c>
      <c r="B676">
        <v>1</v>
      </c>
      <c r="C676">
        <f>ROW(SmtRes!A1080)</f>
        <v>1080</v>
      </c>
      <c r="D676">
        <f>ROW(EtalonRes!A1107)</f>
        <v>1107</v>
      </c>
      <c r="E676" t="s">
        <v>808</v>
      </c>
      <c r="F676" t="s">
        <v>804</v>
      </c>
      <c r="G676" t="s">
        <v>809</v>
      </c>
      <c r="H676" t="s">
        <v>32</v>
      </c>
      <c r="I676">
        <v>1</v>
      </c>
      <c r="J676">
        <v>0</v>
      </c>
      <c r="K676">
        <v>1</v>
      </c>
      <c r="O676">
        <f>ROUND(CP676,2)</f>
        <v>511.69</v>
      </c>
      <c r="P676">
        <f>SUMIF(SmtRes!AQ1078:'SmtRes'!AQ1080,"=1",SmtRes!DF1078:'SmtRes'!DF1080)</f>
        <v>0</v>
      </c>
      <c r="Q676">
        <f>SUMIF(SmtRes!AQ1078:'SmtRes'!AQ1080,"=1",SmtRes!DG1078:'SmtRes'!DG1080)</f>
        <v>6.42</v>
      </c>
      <c r="R676">
        <f>SUMIF(SmtRes!AQ1078:'SmtRes'!AQ1080,"=1",SmtRes!DH1078:'SmtRes'!DH1080)</f>
        <v>5.4</v>
      </c>
      <c r="S676">
        <f>SUMIF(SmtRes!AQ1078:'SmtRes'!AQ1080,"=1",SmtRes!DI1078:'SmtRes'!DI1080)</f>
        <v>499.87</v>
      </c>
      <c r="T676">
        <f t="shared" si="384"/>
        <v>0</v>
      </c>
      <c r="U676">
        <f>SUMIF(SmtRes!AQ1078:'SmtRes'!AQ1080,"=1",SmtRes!CV1078:'SmtRes'!CV1080)</f>
        <v>1.03</v>
      </c>
      <c r="V676">
        <f>SUMIF(SmtRes!AQ1078:'SmtRes'!AQ1080,"=1",SmtRes!CW1078:'SmtRes'!CW1080)</f>
        <v>0.01</v>
      </c>
      <c r="W676">
        <f t="shared" si="385"/>
        <v>0</v>
      </c>
      <c r="X676">
        <f t="shared" si="386"/>
        <v>454.74</v>
      </c>
      <c r="Y676">
        <f t="shared" si="387"/>
        <v>232.42</v>
      </c>
      <c r="AA676">
        <v>449016111</v>
      </c>
      <c r="AB676">
        <f t="shared" si="388"/>
        <v>506.28629999999998</v>
      </c>
      <c r="AC676">
        <f>ROUND((0),6)</f>
        <v>0</v>
      </c>
      <c r="AD676">
        <f>ROUND((((SUM(SmtRes!BR1078:'SmtRes'!BR1080))-(SUM(SmtRes!BS1078:'SmtRes'!BS1080)))+AE676),6)</f>
        <v>6.4169999999999998</v>
      </c>
      <c r="AE676">
        <f>ROUND((SUM(SmtRes!BS1078:'SmtRes'!BS1080)),6)</f>
        <v>5.3968999999999996</v>
      </c>
      <c r="AF676">
        <f>ROUND((SUM(SmtRes!BT1078:'SmtRes'!BT1080)),6)</f>
        <v>499.86930000000001</v>
      </c>
      <c r="AG676">
        <f t="shared" si="389"/>
        <v>0</v>
      </c>
      <c r="AH676">
        <f>(SUM(SmtRes!BU1078:'SmtRes'!BU1080))</f>
        <v>1.03</v>
      </c>
      <c r="AI676">
        <f>(SUM(SmtRes!BV1078:'SmtRes'!BV1080))</f>
        <v>0.01</v>
      </c>
      <c r="AJ676">
        <f t="shared" si="390"/>
        <v>0</v>
      </c>
      <c r="AK676">
        <v>511.6832</v>
      </c>
      <c r="AL676">
        <v>0</v>
      </c>
      <c r="AM676">
        <v>6.4170000000000007</v>
      </c>
      <c r="AN676">
        <v>5.3969000000000005</v>
      </c>
      <c r="AO676">
        <v>499.86930000000001</v>
      </c>
      <c r="AP676">
        <v>0</v>
      </c>
      <c r="AQ676">
        <v>1.03</v>
      </c>
      <c r="AR676">
        <v>0.01</v>
      </c>
      <c r="AS676">
        <v>0</v>
      </c>
      <c r="AT676">
        <v>90</v>
      </c>
      <c r="AU676">
        <v>46</v>
      </c>
      <c r="AV676">
        <v>1</v>
      </c>
      <c r="AW676">
        <v>1</v>
      </c>
      <c r="AZ676">
        <v>1</v>
      </c>
      <c r="BA676">
        <v>1</v>
      </c>
      <c r="BB676">
        <v>1</v>
      </c>
      <c r="BC676">
        <v>1</v>
      </c>
      <c r="BD676" t="s">
        <v>3</v>
      </c>
      <c r="BE676" t="s">
        <v>3</v>
      </c>
      <c r="BF676" t="s">
        <v>3</v>
      </c>
      <c r="BG676" t="s">
        <v>3</v>
      </c>
      <c r="BH676">
        <v>0</v>
      </c>
      <c r="BI676">
        <v>2</v>
      </c>
      <c r="BJ676" t="s">
        <v>806</v>
      </c>
      <c r="BM676">
        <v>111002</v>
      </c>
      <c r="BN676">
        <v>0</v>
      </c>
      <c r="BO676" t="s">
        <v>3</v>
      </c>
      <c r="BP676">
        <v>0</v>
      </c>
      <c r="BQ676">
        <v>3</v>
      </c>
      <c r="BR676">
        <v>0</v>
      </c>
      <c r="BS676">
        <v>1</v>
      </c>
      <c r="BT676">
        <v>1</v>
      </c>
      <c r="BU676">
        <v>1</v>
      </c>
      <c r="BV676">
        <v>1</v>
      </c>
      <c r="BW676">
        <v>1</v>
      </c>
      <c r="BX676">
        <v>1</v>
      </c>
      <c r="BY676" t="s">
        <v>3</v>
      </c>
      <c r="BZ676">
        <v>90</v>
      </c>
      <c r="CA676">
        <v>46</v>
      </c>
      <c r="CB676" t="s">
        <v>3</v>
      </c>
      <c r="CE676">
        <v>0</v>
      </c>
      <c r="CF676">
        <v>0</v>
      </c>
      <c r="CG676">
        <v>0</v>
      </c>
      <c r="CM676">
        <v>0</v>
      </c>
      <c r="CN676" t="s">
        <v>3</v>
      </c>
      <c r="CO676">
        <v>0</v>
      </c>
      <c r="CP676">
        <f>(P676+Q676+S676+R676)</f>
        <v>511.69</v>
      </c>
      <c r="CQ676">
        <f>SUMIF(SmtRes!AQ1078:'SmtRes'!AQ1080,"=1",SmtRes!AA1078:'SmtRes'!AA1080)</f>
        <v>0</v>
      </c>
      <c r="CR676">
        <f>SUMIF(SmtRes!AQ1078:'SmtRes'!AQ1080,"=1",SmtRes!AB1078:'SmtRes'!AB1080)</f>
        <v>641.70000000000005</v>
      </c>
      <c r="CS676">
        <f>SUMIF(SmtRes!AQ1078:'SmtRes'!AQ1080,"=1",SmtRes!AC1078:'SmtRes'!AC1080)</f>
        <v>539.69000000000005</v>
      </c>
      <c r="CT676">
        <f>SUMIF(SmtRes!AQ1078:'SmtRes'!AQ1080,"=1",SmtRes!AD1078:'SmtRes'!AD1080)</f>
        <v>485.31</v>
      </c>
      <c r="CU676">
        <f>AG676</f>
        <v>0</v>
      </c>
      <c r="CV676">
        <f>SUMIF(SmtRes!AQ1078:'SmtRes'!AQ1080,"=1",SmtRes!BU1078:'SmtRes'!BU1080)</f>
        <v>1.03</v>
      </c>
      <c r="CW676">
        <f>SUMIF(SmtRes!AQ1078:'SmtRes'!AQ1080,"=1",SmtRes!BV1078:'SmtRes'!BV1080)</f>
        <v>0.01</v>
      </c>
      <c r="CX676">
        <f>AJ676</f>
        <v>0</v>
      </c>
      <c r="CY676">
        <f>(((S676+R676)*AT676)/100)</f>
        <v>454.74299999999994</v>
      </c>
      <c r="CZ676">
        <f>(((S676+R676)*AU676)/100)</f>
        <v>232.42419999999998</v>
      </c>
      <c r="DC676" t="s">
        <v>3</v>
      </c>
      <c r="DD676" t="s">
        <v>135</v>
      </c>
      <c r="DE676" t="s">
        <v>3</v>
      </c>
      <c r="DF676" t="s">
        <v>3</v>
      </c>
      <c r="DG676" t="s">
        <v>3</v>
      </c>
      <c r="DH676" t="s">
        <v>3</v>
      </c>
      <c r="DI676" t="s">
        <v>3</v>
      </c>
      <c r="DJ676" t="s">
        <v>3</v>
      </c>
      <c r="DK676" t="s">
        <v>3</v>
      </c>
      <c r="DL676" t="s">
        <v>3</v>
      </c>
      <c r="DM676" t="s">
        <v>3</v>
      </c>
      <c r="DN676">
        <v>0</v>
      </c>
      <c r="DO676">
        <v>0</v>
      </c>
      <c r="DP676">
        <v>1</v>
      </c>
      <c r="DQ676">
        <v>1</v>
      </c>
      <c r="DU676">
        <v>1013</v>
      </c>
      <c r="DV676" t="s">
        <v>32</v>
      </c>
      <c r="DW676" t="s">
        <v>32</v>
      </c>
      <c r="DX676">
        <v>1</v>
      </c>
      <c r="DZ676" t="s">
        <v>3</v>
      </c>
      <c r="EA676" t="s">
        <v>3</v>
      </c>
      <c r="EB676" t="s">
        <v>3</v>
      </c>
      <c r="EC676" t="s">
        <v>3</v>
      </c>
      <c r="EE676">
        <v>416979912</v>
      </c>
      <c r="EF676">
        <v>3</v>
      </c>
      <c r="EG676" t="s">
        <v>322</v>
      </c>
      <c r="EH676">
        <v>0</v>
      </c>
      <c r="EI676" t="s">
        <v>3</v>
      </c>
      <c r="EJ676">
        <v>2</v>
      </c>
      <c r="EK676">
        <v>111002</v>
      </c>
      <c r="EL676" t="s">
        <v>323</v>
      </c>
      <c r="EM676" t="s">
        <v>324</v>
      </c>
      <c r="EO676" t="s">
        <v>3</v>
      </c>
      <c r="EQ676">
        <v>512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1.03</v>
      </c>
      <c r="EX676">
        <v>0.01</v>
      </c>
      <c r="EY676">
        <v>0</v>
      </c>
      <c r="FQ676">
        <v>0</v>
      </c>
      <c r="FR676">
        <v>0</v>
      </c>
      <c r="FS676">
        <v>0</v>
      </c>
      <c r="FX676">
        <v>90</v>
      </c>
      <c r="FY676">
        <v>46</v>
      </c>
      <c r="GA676" t="s">
        <v>3</v>
      </c>
      <c r="GD676">
        <v>1</v>
      </c>
      <c r="GF676">
        <v>1141830791</v>
      </c>
      <c r="GG676">
        <v>2</v>
      </c>
      <c r="GH676">
        <v>1</v>
      </c>
      <c r="GI676">
        <v>-2</v>
      </c>
      <c r="GJ676">
        <v>0</v>
      </c>
      <c r="GK676">
        <v>0</v>
      </c>
      <c r="GL676">
        <f t="shared" si="391"/>
        <v>0</v>
      </c>
      <c r="GM676">
        <f t="shared" si="392"/>
        <v>1198.8499999999999</v>
      </c>
      <c r="GN676">
        <f t="shared" si="393"/>
        <v>0</v>
      </c>
      <c r="GO676">
        <f t="shared" si="394"/>
        <v>1198.8499999999999</v>
      </c>
      <c r="GP676">
        <f t="shared" si="395"/>
        <v>0</v>
      </c>
      <c r="GR676">
        <v>0</v>
      </c>
      <c r="GS676">
        <v>0</v>
      </c>
      <c r="GT676">
        <v>0</v>
      </c>
      <c r="GU676" t="s">
        <v>3</v>
      </c>
      <c r="GV676">
        <f t="shared" si="396"/>
        <v>0</v>
      </c>
      <c r="GW676">
        <v>1</v>
      </c>
      <c r="GX676">
        <f t="shared" si="397"/>
        <v>0</v>
      </c>
      <c r="HA676">
        <v>0</v>
      </c>
      <c r="HB676">
        <v>0</v>
      </c>
      <c r="HC676">
        <f>GV676*GW676</f>
        <v>0</v>
      </c>
      <c r="HE676" t="s">
        <v>3</v>
      </c>
      <c r="HF676" t="s">
        <v>3</v>
      </c>
      <c r="HM676" t="s">
        <v>3</v>
      </c>
      <c r="HN676" t="s">
        <v>326</v>
      </c>
      <c r="HO676" t="s">
        <v>327</v>
      </c>
      <c r="HP676" t="s">
        <v>323</v>
      </c>
      <c r="HQ676" t="s">
        <v>323</v>
      </c>
      <c r="HS676">
        <v>0</v>
      </c>
      <c r="IK676">
        <v>0</v>
      </c>
    </row>
    <row r="677" spans="1:245" x14ac:dyDescent="0.2">
      <c r="A677">
        <v>17</v>
      </c>
      <c r="B677">
        <v>1</v>
      </c>
      <c r="C677">
        <f>ROW(SmtRes!A1086)</f>
        <v>1086</v>
      </c>
      <c r="D677">
        <f>ROW(EtalonRes!A1114)</f>
        <v>1114</v>
      </c>
      <c r="E677" t="s">
        <v>3</v>
      </c>
      <c r="F677" t="s">
        <v>810</v>
      </c>
      <c r="G677" t="s">
        <v>811</v>
      </c>
      <c r="H677" t="s">
        <v>32</v>
      </c>
      <c r="I677">
        <v>1</v>
      </c>
      <c r="J677">
        <v>0</v>
      </c>
      <c r="K677">
        <v>1</v>
      </c>
      <c r="O677">
        <f>ROUND(CP677,2)</f>
        <v>1169.43</v>
      </c>
      <c r="P677">
        <f>SUMIF(SmtRes!AQ1081:'SmtRes'!AQ1086,"=1",SmtRes!DF1081:'SmtRes'!DF1086)</f>
        <v>0</v>
      </c>
      <c r="Q677">
        <f>SUMIF(SmtRes!AQ1081:'SmtRes'!AQ1086,"=1",SmtRes!DG1081:'SmtRes'!DG1086)</f>
        <v>119.09</v>
      </c>
      <c r="R677">
        <f>SUMIF(SmtRes!AQ1081:'SmtRes'!AQ1086,"=1",SmtRes!DH1081:'SmtRes'!DH1086)</f>
        <v>46.52</v>
      </c>
      <c r="S677">
        <f>SUMIF(SmtRes!AQ1081:'SmtRes'!AQ1086,"=1",SmtRes!DI1081:'SmtRes'!DI1086)</f>
        <v>1003.82</v>
      </c>
      <c r="T677">
        <f t="shared" si="384"/>
        <v>0</v>
      </c>
      <c r="U677">
        <f>SUMIF(SmtRes!AQ1081:'SmtRes'!AQ1086,"=1",SmtRes!CV1081:'SmtRes'!CV1086)</f>
        <v>1.86</v>
      </c>
      <c r="V677">
        <f>SUMIF(SmtRes!AQ1081:'SmtRes'!AQ1086,"=1",SmtRes!CW1081:'SmtRes'!CW1086)</f>
        <v>7.4999999999999997E-2</v>
      </c>
      <c r="W677">
        <f t="shared" si="385"/>
        <v>0</v>
      </c>
      <c r="X677">
        <f t="shared" si="386"/>
        <v>945.31</v>
      </c>
      <c r="Y677">
        <f t="shared" si="387"/>
        <v>483.16</v>
      </c>
      <c r="AA677">
        <v>-1</v>
      </c>
      <c r="AB677">
        <f t="shared" si="388"/>
        <v>1122.9143999999999</v>
      </c>
      <c r="AC677">
        <f>ROUND((0),6)</f>
        <v>0</v>
      </c>
      <c r="AD677">
        <f>ROUND((((SUM(SmtRes!BR1081:'SmtRes'!BR1086))-(SUM(SmtRes!BS1081:'SmtRes'!BS1086)))+AE677),6)</f>
        <v>119.09099999999999</v>
      </c>
      <c r="AE677">
        <f>ROUND((SUM(SmtRes!BS1081:'SmtRes'!BS1086)),6)</f>
        <v>46.518000000000001</v>
      </c>
      <c r="AF677">
        <f>ROUND((SUM(SmtRes!BT1081:'SmtRes'!BT1086)),6)</f>
        <v>1003.8234</v>
      </c>
      <c r="AG677">
        <f t="shared" si="389"/>
        <v>0</v>
      </c>
      <c r="AH677">
        <f>(SUM(SmtRes!BU1081:'SmtRes'!BU1086))</f>
        <v>1.8599999999999999</v>
      </c>
      <c r="AI677">
        <f>(SUM(SmtRes!BV1081:'SmtRes'!BV1086))</f>
        <v>7.4999999999999997E-2</v>
      </c>
      <c r="AJ677">
        <f t="shared" si="390"/>
        <v>0</v>
      </c>
      <c r="AK677">
        <v>4046.4482590000002</v>
      </c>
      <c r="AL677">
        <v>148.340259</v>
      </c>
      <c r="AM677">
        <v>396.97</v>
      </c>
      <c r="AN677">
        <v>155.06</v>
      </c>
      <c r="AO677">
        <v>3346.0780000000004</v>
      </c>
      <c r="AP677">
        <v>0</v>
      </c>
      <c r="AQ677">
        <v>6.2</v>
      </c>
      <c r="AR677">
        <v>0.25</v>
      </c>
      <c r="AS677">
        <v>0</v>
      </c>
      <c r="AT677">
        <v>90</v>
      </c>
      <c r="AU677">
        <v>46</v>
      </c>
      <c r="AV677">
        <v>1</v>
      </c>
      <c r="AW677">
        <v>1</v>
      </c>
      <c r="AZ677">
        <v>1</v>
      </c>
      <c r="BA677">
        <v>1</v>
      </c>
      <c r="BB677">
        <v>1</v>
      </c>
      <c r="BC677">
        <v>1</v>
      </c>
      <c r="BD677" t="s">
        <v>3</v>
      </c>
      <c r="BE677" t="s">
        <v>3</v>
      </c>
      <c r="BF677" t="s">
        <v>3</v>
      </c>
      <c r="BG677" t="s">
        <v>3</v>
      </c>
      <c r="BH677">
        <v>0</v>
      </c>
      <c r="BI677">
        <v>2</v>
      </c>
      <c r="BJ677" t="s">
        <v>812</v>
      </c>
      <c r="BM677">
        <v>110001</v>
      </c>
      <c r="BN677">
        <v>0</v>
      </c>
      <c r="BO677" t="s">
        <v>3</v>
      </c>
      <c r="BP677">
        <v>0</v>
      </c>
      <c r="BQ677">
        <v>3</v>
      </c>
      <c r="BR677">
        <v>0</v>
      </c>
      <c r="BS677">
        <v>1</v>
      </c>
      <c r="BT677">
        <v>1</v>
      </c>
      <c r="BU677">
        <v>1</v>
      </c>
      <c r="BV677">
        <v>1</v>
      </c>
      <c r="BW677">
        <v>1</v>
      </c>
      <c r="BX677">
        <v>1</v>
      </c>
      <c r="BY677" t="s">
        <v>3</v>
      </c>
      <c r="BZ677">
        <v>90</v>
      </c>
      <c r="CA677">
        <v>46</v>
      </c>
      <c r="CB677" t="s">
        <v>3</v>
      </c>
      <c r="CE677">
        <v>0</v>
      </c>
      <c r="CF677">
        <v>0</v>
      </c>
      <c r="CG677">
        <v>0</v>
      </c>
      <c r="CM677">
        <v>0</v>
      </c>
      <c r="CN677" t="s">
        <v>653</v>
      </c>
      <c r="CO677">
        <v>0</v>
      </c>
      <c r="CP677">
        <f>(P677+Q677+S677+R677)</f>
        <v>1169.43</v>
      </c>
      <c r="CQ677">
        <f>SUMIF(SmtRes!AQ1081:'SmtRes'!AQ1086,"=1",SmtRes!AA1081:'SmtRes'!AA1086)</f>
        <v>194639.49</v>
      </c>
      <c r="CR677">
        <f>SUMIF(SmtRes!AQ1081:'SmtRes'!AQ1086,"=1",SmtRes!AB1081:'SmtRes'!AB1086)</f>
        <v>1587.88</v>
      </c>
      <c r="CS677">
        <f>SUMIF(SmtRes!AQ1081:'SmtRes'!AQ1086,"=1",SmtRes!AC1081:'SmtRes'!AC1086)</f>
        <v>620.24</v>
      </c>
      <c r="CT677">
        <f>SUMIF(SmtRes!AQ1081:'SmtRes'!AQ1086,"=1",SmtRes!AD1081:'SmtRes'!AD1086)</f>
        <v>539.69000000000005</v>
      </c>
      <c r="CU677">
        <f>AG677</f>
        <v>0</v>
      </c>
      <c r="CV677">
        <f>SUMIF(SmtRes!AQ1081:'SmtRes'!AQ1086,"=1",SmtRes!BU1081:'SmtRes'!BU1086)</f>
        <v>1.8599999999999999</v>
      </c>
      <c r="CW677">
        <f>SUMIF(SmtRes!AQ1081:'SmtRes'!AQ1086,"=1",SmtRes!BV1081:'SmtRes'!BV1086)</f>
        <v>7.4999999999999997E-2</v>
      </c>
      <c r="CX677">
        <f>AJ677</f>
        <v>0</v>
      </c>
      <c r="CY677">
        <f>(((S677+R677)*AT677)/100)</f>
        <v>945.30600000000004</v>
      </c>
      <c r="CZ677">
        <f>(((S677+R677)*AU677)/100)</f>
        <v>483.15640000000008</v>
      </c>
      <c r="DB677">
        <v>26</v>
      </c>
      <c r="DC677" t="s">
        <v>3</v>
      </c>
      <c r="DD677" t="s">
        <v>135</v>
      </c>
      <c r="DE677" t="s">
        <v>321</v>
      </c>
      <c r="DF677" t="s">
        <v>321</v>
      </c>
      <c r="DG677" t="s">
        <v>321</v>
      </c>
      <c r="DH677" t="s">
        <v>3</v>
      </c>
      <c r="DI677" t="s">
        <v>321</v>
      </c>
      <c r="DJ677" t="s">
        <v>321</v>
      </c>
      <c r="DK677" t="s">
        <v>3</v>
      </c>
      <c r="DL677" t="s">
        <v>3</v>
      </c>
      <c r="DM677" t="s">
        <v>3</v>
      </c>
      <c r="DN677">
        <v>0</v>
      </c>
      <c r="DO677">
        <v>0</v>
      </c>
      <c r="DP677">
        <v>1</v>
      </c>
      <c r="DQ677">
        <v>1</v>
      </c>
      <c r="DU677">
        <v>1013</v>
      </c>
      <c r="DV677" t="s">
        <v>32</v>
      </c>
      <c r="DW677" t="s">
        <v>32</v>
      </c>
      <c r="DX677">
        <v>1</v>
      </c>
      <c r="DZ677" t="s">
        <v>3</v>
      </c>
      <c r="EA677" t="s">
        <v>3</v>
      </c>
      <c r="EB677" t="s">
        <v>3</v>
      </c>
      <c r="EC677" t="s">
        <v>3</v>
      </c>
      <c r="EE677">
        <v>416979908</v>
      </c>
      <c r="EF677">
        <v>3</v>
      </c>
      <c r="EG677" t="s">
        <v>322</v>
      </c>
      <c r="EH677">
        <v>0</v>
      </c>
      <c r="EI677" t="s">
        <v>3</v>
      </c>
      <c r="EJ677">
        <v>2</v>
      </c>
      <c r="EK677">
        <v>110001</v>
      </c>
      <c r="EL677" t="s">
        <v>654</v>
      </c>
      <c r="EM677" t="s">
        <v>655</v>
      </c>
      <c r="EO677" t="s">
        <v>656</v>
      </c>
      <c r="EQ677">
        <v>1536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6.2</v>
      </c>
      <c r="EX677">
        <v>0.25</v>
      </c>
      <c r="EY677">
        <v>0</v>
      </c>
      <c r="FQ677">
        <v>0</v>
      </c>
      <c r="FR677">
        <v>0</v>
      </c>
      <c r="FS677">
        <v>0</v>
      </c>
      <c r="FX677">
        <v>90</v>
      </c>
      <c r="FY677">
        <v>46</v>
      </c>
      <c r="GA677" t="s">
        <v>3</v>
      </c>
      <c r="GD677">
        <v>1</v>
      </c>
      <c r="GF677">
        <v>-1759702133</v>
      </c>
      <c r="GG677">
        <v>2</v>
      </c>
      <c r="GH677">
        <v>1</v>
      </c>
      <c r="GI677">
        <v>-2</v>
      </c>
      <c r="GJ677">
        <v>0</v>
      </c>
      <c r="GK677">
        <v>0</v>
      </c>
      <c r="GL677">
        <f t="shared" si="391"/>
        <v>0</v>
      </c>
      <c r="GM677">
        <f t="shared" si="392"/>
        <v>2597.9</v>
      </c>
      <c r="GN677">
        <f t="shared" si="393"/>
        <v>0</v>
      </c>
      <c r="GO677">
        <f t="shared" si="394"/>
        <v>2597.9</v>
      </c>
      <c r="GP677">
        <f t="shared" si="395"/>
        <v>0</v>
      </c>
      <c r="GR677">
        <v>0</v>
      </c>
      <c r="GS677">
        <v>0</v>
      </c>
      <c r="GT677">
        <v>0</v>
      </c>
      <c r="GU677" t="s">
        <v>3</v>
      </c>
      <c r="GV677">
        <f t="shared" si="396"/>
        <v>0</v>
      </c>
      <c r="GW677">
        <v>1</v>
      </c>
      <c r="GX677">
        <f t="shared" si="397"/>
        <v>0</v>
      </c>
      <c r="HA677">
        <v>0</v>
      </c>
      <c r="HB677">
        <v>0</v>
      </c>
      <c r="HC677">
        <f>GV677*GW677</f>
        <v>0</v>
      </c>
      <c r="HE677" t="s">
        <v>3</v>
      </c>
      <c r="HF677" t="s">
        <v>3</v>
      </c>
      <c r="HM677" t="s">
        <v>3</v>
      </c>
      <c r="HN677" t="s">
        <v>657</v>
      </c>
      <c r="HO677" t="s">
        <v>658</v>
      </c>
      <c r="HP677" t="s">
        <v>654</v>
      </c>
      <c r="HQ677" t="s">
        <v>654</v>
      </c>
      <c r="HS677">
        <v>0</v>
      </c>
      <c r="IK677">
        <v>0</v>
      </c>
    </row>
    <row r="678" spans="1:245" x14ac:dyDescent="0.2">
      <c r="A678">
        <v>17</v>
      </c>
      <c r="B678">
        <v>1</v>
      </c>
      <c r="C678">
        <f>ROW(SmtRes!A1093)</f>
        <v>1093</v>
      </c>
      <c r="D678">
        <f>ROW(EtalonRes!A1121)</f>
        <v>1121</v>
      </c>
      <c r="E678" t="s">
        <v>3</v>
      </c>
      <c r="F678" t="s">
        <v>810</v>
      </c>
      <c r="G678" t="s">
        <v>811</v>
      </c>
      <c r="H678" t="s">
        <v>32</v>
      </c>
      <c r="I678">
        <v>1</v>
      </c>
      <c r="J678">
        <v>0</v>
      </c>
      <c r="K678">
        <v>1</v>
      </c>
      <c r="O678">
        <f>ROUND(CP678,2)</f>
        <v>1169.43</v>
      </c>
      <c r="P678">
        <f>SUMIF(SmtRes!AQ1087:'SmtRes'!AQ1093,"=1",SmtRes!DF1087:'SmtRes'!DF1093)</f>
        <v>0</v>
      </c>
      <c r="Q678">
        <f>SUMIF(SmtRes!AQ1087:'SmtRes'!AQ1093,"=1",SmtRes!DG1087:'SmtRes'!DG1093)</f>
        <v>119.09</v>
      </c>
      <c r="R678">
        <f>SUMIF(SmtRes!AQ1087:'SmtRes'!AQ1093,"=1",SmtRes!DH1087:'SmtRes'!DH1093)</f>
        <v>46.52</v>
      </c>
      <c r="S678">
        <f>SUMIF(SmtRes!AQ1087:'SmtRes'!AQ1093,"=1",SmtRes!DI1087:'SmtRes'!DI1093)</f>
        <v>1003.82</v>
      </c>
      <c r="T678">
        <f t="shared" si="384"/>
        <v>0</v>
      </c>
      <c r="U678">
        <f>SUMIF(SmtRes!AQ1087:'SmtRes'!AQ1093,"=1",SmtRes!CV1087:'SmtRes'!CV1093)</f>
        <v>1.86</v>
      </c>
      <c r="V678">
        <f>SUMIF(SmtRes!AQ1087:'SmtRes'!AQ1093,"=1",SmtRes!CW1087:'SmtRes'!CW1093)</f>
        <v>7.4999999999999997E-2</v>
      </c>
      <c r="W678">
        <f t="shared" si="385"/>
        <v>0</v>
      </c>
      <c r="X678">
        <f t="shared" si="386"/>
        <v>945.31</v>
      </c>
      <c r="Y678">
        <f t="shared" si="387"/>
        <v>483.16</v>
      </c>
      <c r="AA678">
        <v>-1</v>
      </c>
      <c r="AB678">
        <f t="shared" si="388"/>
        <v>1122.9143999999999</v>
      </c>
      <c r="AC678">
        <f>ROUND((0),6)</f>
        <v>0</v>
      </c>
      <c r="AD678">
        <f>ROUND((((SUM(SmtRes!BR1087:'SmtRes'!BR1093))-(SUM(SmtRes!BS1087:'SmtRes'!BS1093)))+AE678),6)</f>
        <v>119.09099999999999</v>
      </c>
      <c r="AE678">
        <f>ROUND((SUM(SmtRes!BS1087:'SmtRes'!BS1093)),6)</f>
        <v>46.518000000000001</v>
      </c>
      <c r="AF678">
        <f>ROUND((SUM(SmtRes!BT1087:'SmtRes'!BT1093)),6)</f>
        <v>1003.8234</v>
      </c>
      <c r="AG678">
        <f t="shared" si="389"/>
        <v>0</v>
      </c>
      <c r="AH678">
        <f>(SUM(SmtRes!BU1087:'SmtRes'!BU1093))</f>
        <v>1.8599999999999999</v>
      </c>
      <c r="AI678">
        <f>(SUM(SmtRes!BV1087:'SmtRes'!BV1093))</f>
        <v>7.4999999999999997E-2</v>
      </c>
      <c r="AJ678">
        <f t="shared" si="390"/>
        <v>0</v>
      </c>
      <c r="AK678">
        <v>4046.4482590000002</v>
      </c>
      <c r="AL678">
        <v>148.340259</v>
      </c>
      <c r="AM678">
        <v>396.97</v>
      </c>
      <c r="AN678">
        <v>155.06</v>
      </c>
      <c r="AO678">
        <v>3346.0780000000004</v>
      </c>
      <c r="AP678">
        <v>0</v>
      </c>
      <c r="AQ678">
        <v>6.2</v>
      </c>
      <c r="AR678">
        <v>0.25</v>
      </c>
      <c r="AS678">
        <v>0</v>
      </c>
      <c r="AT678">
        <v>90</v>
      </c>
      <c r="AU678">
        <v>46</v>
      </c>
      <c r="AV678">
        <v>1</v>
      </c>
      <c r="AW678">
        <v>1</v>
      </c>
      <c r="AZ678">
        <v>1</v>
      </c>
      <c r="BA678">
        <v>1</v>
      </c>
      <c r="BB678">
        <v>1</v>
      </c>
      <c r="BC678">
        <v>1</v>
      </c>
      <c r="BD678" t="s">
        <v>3</v>
      </c>
      <c r="BE678" t="s">
        <v>3</v>
      </c>
      <c r="BF678" t="s">
        <v>3</v>
      </c>
      <c r="BG678" t="s">
        <v>3</v>
      </c>
      <c r="BH678">
        <v>0</v>
      </c>
      <c r="BI678">
        <v>2</v>
      </c>
      <c r="BJ678" t="s">
        <v>812</v>
      </c>
      <c r="BM678">
        <v>110001</v>
      </c>
      <c r="BN678">
        <v>0</v>
      </c>
      <c r="BO678" t="s">
        <v>3</v>
      </c>
      <c r="BP678">
        <v>0</v>
      </c>
      <c r="BQ678">
        <v>3</v>
      </c>
      <c r="BR678">
        <v>0</v>
      </c>
      <c r="BS678">
        <v>1</v>
      </c>
      <c r="BT678">
        <v>1</v>
      </c>
      <c r="BU678">
        <v>1</v>
      </c>
      <c r="BV678">
        <v>1</v>
      </c>
      <c r="BW678">
        <v>1</v>
      </c>
      <c r="BX678">
        <v>1</v>
      </c>
      <c r="BY678" t="s">
        <v>3</v>
      </c>
      <c r="BZ678">
        <v>90</v>
      </c>
      <c r="CA678">
        <v>46</v>
      </c>
      <c r="CB678" t="s">
        <v>3</v>
      </c>
      <c r="CE678">
        <v>0</v>
      </c>
      <c r="CF678">
        <v>0</v>
      </c>
      <c r="CG678">
        <v>0</v>
      </c>
      <c r="CM678">
        <v>0</v>
      </c>
      <c r="CN678" t="s">
        <v>653</v>
      </c>
      <c r="CO678">
        <v>0</v>
      </c>
      <c r="CP678">
        <f>(P678+Q678+S678+R678)</f>
        <v>1169.43</v>
      </c>
      <c r="CQ678">
        <f>SUMIF(SmtRes!AQ1087:'SmtRes'!AQ1093,"=1",SmtRes!AA1087:'SmtRes'!AA1093)</f>
        <v>194639.49</v>
      </c>
      <c r="CR678">
        <f>SUMIF(SmtRes!AQ1087:'SmtRes'!AQ1093,"=1",SmtRes!AB1087:'SmtRes'!AB1093)</f>
        <v>1587.88</v>
      </c>
      <c r="CS678">
        <f>SUMIF(SmtRes!AQ1087:'SmtRes'!AQ1093,"=1",SmtRes!AC1087:'SmtRes'!AC1093)</f>
        <v>620.24</v>
      </c>
      <c r="CT678">
        <f>SUMIF(SmtRes!AQ1087:'SmtRes'!AQ1093,"=1",SmtRes!AD1087:'SmtRes'!AD1093)</f>
        <v>539.69000000000005</v>
      </c>
      <c r="CU678">
        <f>AG678</f>
        <v>0</v>
      </c>
      <c r="CV678">
        <f>SUMIF(SmtRes!AQ1087:'SmtRes'!AQ1093,"=1",SmtRes!BU1087:'SmtRes'!BU1093)</f>
        <v>1.8599999999999999</v>
      </c>
      <c r="CW678">
        <f>SUMIF(SmtRes!AQ1087:'SmtRes'!AQ1093,"=1",SmtRes!BV1087:'SmtRes'!BV1093)</f>
        <v>7.4999999999999997E-2</v>
      </c>
      <c r="CX678">
        <f>AJ678</f>
        <v>0</v>
      </c>
      <c r="CY678">
        <f>(((S678+R678)*AT678)/100)</f>
        <v>945.30600000000004</v>
      </c>
      <c r="CZ678">
        <f>(((S678+R678)*AU678)/100)</f>
        <v>483.15640000000008</v>
      </c>
      <c r="DB678">
        <v>27</v>
      </c>
      <c r="DC678" t="s">
        <v>3</v>
      </c>
      <c r="DD678" t="s">
        <v>135</v>
      </c>
      <c r="DE678" t="s">
        <v>321</v>
      </c>
      <c r="DF678" t="s">
        <v>321</v>
      </c>
      <c r="DG678" t="s">
        <v>321</v>
      </c>
      <c r="DH678" t="s">
        <v>3</v>
      </c>
      <c r="DI678" t="s">
        <v>321</v>
      </c>
      <c r="DJ678" t="s">
        <v>321</v>
      </c>
      <c r="DK678" t="s">
        <v>3</v>
      </c>
      <c r="DL678" t="s">
        <v>3</v>
      </c>
      <c r="DM678" t="s">
        <v>3</v>
      </c>
      <c r="DN678">
        <v>0</v>
      </c>
      <c r="DO678">
        <v>0</v>
      </c>
      <c r="DP678">
        <v>1</v>
      </c>
      <c r="DQ678">
        <v>1</v>
      </c>
      <c r="DU678">
        <v>1013</v>
      </c>
      <c r="DV678" t="s">
        <v>32</v>
      </c>
      <c r="DW678" t="s">
        <v>32</v>
      </c>
      <c r="DX678">
        <v>1</v>
      </c>
      <c r="DZ678" t="s">
        <v>3</v>
      </c>
      <c r="EA678" t="s">
        <v>3</v>
      </c>
      <c r="EB678" t="s">
        <v>3</v>
      </c>
      <c r="EC678" t="s">
        <v>3</v>
      </c>
      <c r="EE678">
        <v>416979908</v>
      </c>
      <c r="EF678">
        <v>3</v>
      </c>
      <c r="EG678" t="s">
        <v>322</v>
      </c>
      <c r="EH678">
        <v>0</v>
      </c>
      <c r="EI678" t="s">
        <v>3</v>
      </c>
      <c r="EJ678">
        <v>2</v>
      </c>
      <c r="EK678">
        <v>110001</v>
      </c>
      <c r="EL678" t="s">
        <v>654</v>
      </c>
      <c r="EM678" t="s">
        <v>655</v>
      </c>
      <c r="EO678" t="s">
        <v>656</v>
      </c>
      <c r="EQ678">
        <v>1536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6.2</v>
      </c>
      <c r="EX678">
        <v>0.25</v>
      </c>
      <c r="EY678">
        <v>0</v>
      </c>
      <c r="FQ678">
        <v>0</v>
      </c>
      <c r="FR678">
        <v>0</v>
      </c>
      <c r="FS678">
        <v>0</v>
      </c>
      <c r="FX678">
        <v>90</v>
      </c>
      <c r="FY678">
        <v>46</v>
      </c>
      <c r="GA678" t="s">
        <v>3</v>
      </c>
      <c r="GD678">
        <v>1</v>
      </c>
      <c r="GF678">
        <v>-1759702133</v>
      </c>
      <c r="GG678">
        <v>2</v>
      </c>
      <c r="GH678">
        <v>1</v>
      </c>
      <c r="GI678">
        <v>-2</v>
      </c>
      <c r="GJ678">
        <v>0</v>
      </c>
      <c r="GK678">
        <v>0</v>
      </c>
      <c r="GL678">
        <f t="shared" si="391"/>
        <v>0</v>
      </c>
      <c r="GM678">
        <f t="shared" si="392"/>
        <v>2597.9</v>
      </c>
      <c r="GN678">
        <f t="shared" si="393"/>
        <v>0</v>
      </c>
      <c r="GO678">
        <f t="shared" si="394"/>
        <v>2597.9</v>
      </c>
      <c r="GP678">
        <f t="shared" si="395"/>
        <v>0</v>
      </c>
      <c r="GR678">
        <v>0</v>
      </c>
      <c r="GS678">
        <v>0</v>
      </c>
      <c r="GT678">
        <v>0</v>
      </c>
      <c r="GU678" t="s">
        <v>3</v>
      </c>
      <c r="GV678">
        <f t="shared" si="396"/>
        <v>0</v>
      </c>
      <c r="GW678">
        <v>1</v>
      </c>
      <c r="GX678">
        <f t="shared" si="397"/>
        <v>0</v>
      </c>
      <c r="HA678">
        <v>0</v>
      </c>
      <c r="HB678">
        <v>0</v>
      </c>
      <c r="HC678">
        <f>GV678*GW678</f>
        <v>0</v>
      </c>
      <c r="HE678" t="s">
        <v>3</v>
      </c>
      <c r="HF678" t="s">
        <v>3</v>
      </c>
      <c r="HM678" t="s">
        <v>3</v>
      </c>
      <c r="HN678" t="s">
        <v>657</v>
      </c>
      <c r="HO678" t="s">
        <v>658</v>
      </c>
      <c r="HP678" t="s">
        <v>654</v>
      </c>
      <c r="HQ678" t="s">
        <v>654</v>
      </c>
      <c r="HS678">
        <v>0</v>
      </c>
      <c r="IK678">
        <v>0</v>
      </c>
    </row>
    <row r="679" spans="1:245" x14ac:dyDescent="0.2">
      <c r="A679">
        <v>18</v>
      </c>
      <c r="B679">
        <v>1</v>
      </c>
      <c r="C679">
        <v>1093</v>
      </c>
      <c r="E679" t="s">
        <v>3</v>
      </c>
      <c r="F679" t="s">
        <v>633</v>
      </c>
      <c r="G679" t="s">
        <v>634</v>
      </c>
      <c r="H679" t="s">
        <v>635</v>
      </c>
      <c r="I679">
        <f>J679</f>
        <v>2</v>
      </c>
      <c r="J679">
        <v>2</v>
      </c>
      <c r="K679">
        <v>2</v>
      </c>
      <c r="O679">
        <f>ROUND(P679,2)</f>
        <v>66.92</v>
      </c>
      <c r="P679">
        <f>ROUND(ROUND(ROUND(SUMIF(SmtRes!AQ1087:'SmtRes'!AQ1093,"=1",SmtRes!CU1087:'SmtRes'!CU1093),2),2)*I679/100,2)</f>
        <v>66.92</v>
      </c>
      <c r="Q679">
        <f>ROUND(CR679*I679,2)</f>
        <v>0</v>
      </c>
      <c r="R679">
        <f>ROUND(CS679*I679,2)</f>
        <v>0</v>
      </c>
      <c r="S679">
        <f>ROUND(CT679*I679,2)</f>
        <v>0</v>
      </c>
      <c r="T679">
        <f t="shared" si="384"/>
        <v>0</v>
      </c>
      <c r="U679">
        <f>ROUND(CV679*I679,7)</f>
        <v>0</v>
      </c>
      <c r="V679">
        <f>ROUND(CW679*I679,7)</f>
        <v>0</v>
      </c>
      <c r="W679">
        <f t="shared" si="385"/>
        <v>0</v>
      </c>
      <c r="X679">
        <f t="shared" si="386"/>
        <v>0</v>
      </c>
      <c r="Y679">
        <f t="shared" si="387"/>
        <v>0</v>
      </c>
      <c r="AA679">
        <v>-1</v>
      </c>
      <c r="AB679">
        <f t="shared" si="388"/>
        <v>0</v>
      </c>
      <c r="AC679">
        <f>ROUND((ES679),6)</f>
        <v>0</v>
      </c>
      <c r="AD679">
        <f>ROUND((((ET679)-(EU679))+AE679),6)</f>
        <v>0</v>
      </c>
      <c r="AE679">
        <f>ROUND((EU679),6)</f>
        <v>0</v>
      </c>
      <c r="AF679">
        <f>ROUND((EV679),6)</f>
        <v>0</v>
      </c>
      <c r="AG679">
        <f t="shared" si="389"/>
        <v>0</v>
      </c>
      <c r="AH679">
        <f>(EW679)</f>
        <v>0</v>
      </c>
      <c r="AI679">
        <f>(EX679)</f>
        <v>0</v>
      </c>
      <c r="AJ679">
        <f t="shared" si="390"/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90</v>
      </c>
      <c r="AU679">
        <v>46</v>
      </c>
      <c r="AV679">
        <v>1</v>
      </c>
      <c r="AW679">
        <v>1</v>
      </c>
      <c r="AZ679">
        <v>1</v>
      </c>
      <c r="BA679">
        <v>1</v>
      </c>
      <c r="BB679">
        <v>1</v>
      </c>
      <c r="BC679">
        <v>1</v>
      </c>
      <c r="BD679" t="s">
        <v>3</v>
      </c>
      <c r="BE679" t="s">
        <v>3</v>
      </c>
      <c r="BF679" t="s">
        <v>3</v>
      </c>
      <c r="BG679" t="s">
        <v>3</v>
      </c>
      <c r="BH679">
        <v>3</v>
      </c>
      <c r="BI679">
        <v>2</v>
      </c>
      <c r="BJ679" t="s">
        <v>3</v>
      </c>
      <c r="BM679">
        <v>110001</v>
      </c>
      <c r="BN679">
        <v>0</v>
      </c>
      <c r="BO679" t="s">
        <v>3</v>
      </c>
      <c r="BP679">
        <v>0</v>
      </c>
      <c r="BQ679">
        <v>3</v>
      </c>
      <c r="BR679">
        <v>0</v>
      </c>
      <c r="BS679">
        <v>1</v>
      </c>
      <c r="BT679">
        <v>1</v>
      </c>
      <c r="BU679">
        <v>1</v>
      </c>
      <c r="BV679">
        <v>1</v>
      </c>
      <c r="BW679">
        <v>1</v>
      </c>
      <c r="BX679">
        <v>1</v>
      </c>
      <c r="BY679" t="s">
        <v>3</v>
      </c>
      <c r="BZ679">
        <v>90</v>
      </c>
      <c r="CA679">
        <v>46</v>
      </c>
      <c r="CB679" t="s">
        <v>3</v>
      </c>
      <c r="CE679">
        <v>0</v>
      </c>
      <c r="CF679">
        <v>0</v>
      </c>
      <c r="CG679">
        <v>0</v>
      </c>
      <c r="CM679">
        <v>0</v>
      </c>
      <c r="CN679" t="s">
        <v>3</v>
      </c>
      <c r="CO679">
        <v>0</v>
      </c>
      <c r="CP679">
        <f>0</f>
        <v>0</v>
      </c>
      <c r="CQ679">
        <f>0</f>
        <v>0</v>
      </c>
      <c r="CR679">
        <f>0</f>
        <v>0</v>
      </c>
      <c r="CS679">
        <f>0</f>
        <v>0</v>
      </c>
      <c r="CT679">
        <f>0</f>
        <v>0</v>
      </c>
      <c r="CU679">
        <f>0</f>
        <v>0</v>
      </c>
      <c r="CV679">
        <f>0</f>
        <v>0</v>
      </c>
      <c r="CW679">
        <f>0</f>
        <v>0</v>
      </c>
      <c r="CX679">
        <f>0</f>
        <v>0</v>
      </c>
      <c r="CY679">
        <f>0</f>
        <v>0</v>
      </c>
      <c r="CZ679">
        <f>0</f>
        <v>0</v>
      </c>
      <c r="DC679" t="s">
        <v>3</v>
      </c>
      <c r="DD679" t="s">
        <v>3</v>
      </c>
      <c r="DE679" t="s">
        <v>3</v>
      </c>
      <c r="DF679" t="s">
        <v>3</v>
      </c>
      <c r="DG679" t="s">
        <v>3</v>
      </c>
      <c r="DH679" t="s">
        <v>3</v>
      </c>
      <c r="DI679" t="s">
        <v>3</v>
      </c>
      <c r="DJ679" t="s">
        <v>3</v>
      </c>
      <c r="DK679" t="s">
        <v>3</v>
      </c>
      <c r="DL679" t="s">
        <v>3</v>
      </c>
      <c r="DM679" t="s">
        <v>3</v>
      </c>
      <c r="DN679">
        <v>0</v>
      </c>
      <c r="DO679">
        <v>0</v>
      </c>
      <c r="DP679">
        <v>1</v>
      </c>
      <c r="DQ679">
        <v>1</v>
      </c>
      <c r="DU679">
        <v>1013</v>
      </c>
      <c r="DV679" t="s">
        <v>635</v>
      </c>
      <c r="DW679" t="s">
        <v>635</v>
      </c>
      <c r="DX679">
        <v>1</v>
      </c>
      <c r="DZ679" t="s">
        <v>3</v>
      </c>
      <c r="EA679" t="s">
        <v>3</v>
      </c>
      <c r="EB679" t="s">
        <v>3</v>
      </c>
      <c r="EC679" t="s">
        <v>3</v>
      </c>
      <c r="EE679">
        <v>416979908</v>
      </c>
      <c r="EF679">
        <v>3</v>
      </c>
      <c r="EG679" t="s">
        <v>322</v>
      </c>
      <c r="EH679">
        <v>0</v>
      </c>
      <c r="EI679" t="s">
        <v>3</v>
      </c>
      <c r="EJ679">
        <v>2</v>
      </c>
      <c r="EK679">
        <v>110001</v>
      </c>
      <c r="EL679" t="s">
        <v>654</v>
      </c>
      <c r="EM679" t="s">
        <v>655</v>
      </c>
      <c r="EO679" t="s">
        <v>3</v>
      </c>
      <c r="EQ679">
        <v>1536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FQ679">
        <v>0</v>
      </c>
      <c r="FR679">
        <v>0</v>
      </c>
      <c r="FS679">
        <v>0</v>
      </c>
      <c r="FX679">
        <v>90</v>
      </c>
      <c r="FY679">
        <v>46</v>
      </c>
      <c r="GA679" t="s">
        <v>3</v>
      </c>
      <c r="GD679">
        <v>1</v>
      </c>
      <c r="GF679">
        <v>274903907</v>
      </c>
      <c r="GG679">
        <v>2</v>
      </c>
      <c r="GH679">
        <v>1</v>
      </c>
      <c r="GI679">
        <v>-2</v>
      </c>
      <c r="GJ679">
        <v>0</v>
      </c>
      <c r="GK679">
        <v>0</v>
      </c>
      <c r="GL679">
        <f t="shared" si="391"/>
        <v>0</v>
      </c>
      <c r="GM679">
        <f t="shared" si="392"/>
        <v>66.92</v>
      </c>
      <c r="GN679">
        <f t="shared" si="393"/>
        <v>0</v>
      </c>
      <c r="GO679">
        <f t="shared" si="394"/>
        <v>66.92</v>
      </c>
      <c r="GP679">
        <f t="shared" si="395"/>
        <v>0</v>
      </c>
      <c r="GR679">
        <v>0</v>
      </c>
      <c r="GS679">
        <v>0</v>
      </c>
      <c r="GT679">
        <v>0</v>
      </c>
      <c r="GU679" t="s">
        <v>3</v>
      </c>
      <c r="GV679">
        <f t="shared" si="396"/>
        <v>0</v>
      </c>
      <c r="GW679">
        <v>1</v>
      </c>
      <c r="GX679">
        <f t="shared" si="397"/>
        <v>0</v>
      </c>
      <c r="HA679">
        <v>0</v>
      </c>
      <c r="HB679">
        <v>0</v>
      </c>
      <c r="HC679">
        <f>0</f>
        <v>0</v>
      </c>
      <c r="HE679" t="s">
        <v>3</v>
      </c>
      <c r="HF679" t="s">
        <v>3</v>
      </c>
      <c r="HM679" t="s">
        <v>3</v>
      </c>
      <c r="HN679" t="s">
        <v>657</v>
      </c>
      <c r="HO679" t="s">
        <v>658</v>
      </c>
      <c r="HP679" t="s">
        <v>654</v>
      </c>
      <c r="HQ679" t="s">
        <v>654</v>
      </c>
      <c r="HS679">
        <v>0</v>
      </c>
      <c r="IK679">
        <v>0</v>
      </c>
    </row>
    <row r="680" spans="1:245" x14ac:dyDescent="0.2">
      <c r="A680">
        <v>17</v>
      </c>
      <c r="B680">
        <v>1</v>
      </c>
      <c r="C680">
        <f>ROW(SmtRes!A1100)</f>
        <v>1100</v>
      </c>
      <c r="D680">
        <f>ROW(EtalonRes!A1128)</f>
        <v>1128</v>
      </c>
      <c r="E680" t="s">
        <v>3</v>
      </c>
      <c r="F680" t="s">
        <v>810</v>
      </c>
      <c r="G680" t="s">
        <v>813</v>
      </c>
      <c r="H680" t="s">
        <v>32</v>
      </c>
      <c r="I680">
        <v>1</v>
      </c>
      <c r="J680">
        <v>0</v>
      </c>
      <c r="K680">
        <v>1</v>
      </c>
      <c r="O680">
        <f>ROUND(CP680,2)</f>
        <v>3898.11</v>
      </c>
      <c r="P680">
        <f>SUMIF(SmtRes!AQ1094:'SmtRes'!AQ1100,"=1",SmtRes!DF1094:'SmtRes'!DF1100)</f>
        <v>0</v>
      </c>
      <c r="Q680">
        <f>SUMIF(SmtRes!AQ1094:'SmtRes'!AQ1100,"=1",SmtRes!DG1094:'SmtRes'!DG1100)</f>
        <v>396.97</v>
      </c>
      <c r="R680">
        <f>SUMIF(SmtRes!AQ1094:'SmtRes'!AQ1100,"=1",SmtRes!DH1094:'SmtRes'!DH1100)</f>
        <v>155.06</v>
      </c>
      <c r="S680">
        <f>SUMIF(SmtRes!AQ1094:'SmtRes'!AQ1100,"=1",SmtRes!DI1094:'SmtRes'!DI1100)</f>
        <v>3346.08</v>
      </c>
      <c r="T680">
        <f t="shared" si="384"/>
        <v>0</v>
      </c>
      <c r="U680">
        <f>SUMIF(SmtRes!AQ1094:'SmtRes'!AQ1100,"=1",SmtRes!CV1094:'SmtRes'!CV1100)</f>
        <v>6.2</v>
      </c>
      <c r="V680">
        <f>SUMIF(SmtRes!AQ1094:'SmtRes'!AQ1100,"=1",SmtRes!CW1094:'SmtRes'!CW1100)</f>
        <v>0.25</v>
      </c>
      <c r="W680">
        <f t="shared" si="385"/>
        <v>0</v>
      </c>
      <c r="X680">
        <f t="shared" si="386"/>
        <v>3151.03</v>
      </c>
      <c r="Y680">
        <f t="shared" si="387"/>
        <v>1610.52</v>
      </c>
      <c r="AA680">
        <v>-1</v>
      </c>
      <c r="AB680">
        <f t="shared" si="388"/>
        <v>3743.0479999999998</v>
      </c>
      <c r="AC680">
        <f>ROUND((0),6)</f>
        <v>0</v>
      </c>
      <c r="AD680">
        <f>ROUND((((SUM(SmtRes!BR1094:'SmtRes'!BR1100))-(SUM(SmtRes!BS1094:'SmtRes'!BS1100)))+AE680),6)</f>
        <v>396.97</v>
      </c>
      <c r="AE680">
        <f>ROUND((SUM(SmtRes!BS1094:'SmtRes'!BS1100)),6)</f>
        <v>155.06</v>
      </c>
      <c r="AF680">
        <f>ROUND((SUM(SmtRes!BT1094:'SmtRes'!BT1100)),6)</f>
        <v>3346.078</v>
      </c>
      <c r="AG680">
        <f t="shared" si="389"/>
        <v>0</v>
      </c>
      <c r="AH680">
        <f>(SUM(SmtRes!BU1094:'SmtRes'!BU1100))</f>
        <v>6.2</v>
      </c>
      <c r="AI680">
        <f>(SUM(SmtRes!BV1094:'SmtRes'!BV1100))</f>
        <v>0.25</v>
      </c>
      <c r="AJ680">
        <f t="shared" si="390"/>
        <v>0</v>
      </c>
      <c r="AK680">
        <v>4046.4482590000002</v>
      </c>
      <c r="AL680">
        <v>148.340259</v>
      </c>
      <c r="AM680">
        <v>396.97</v>
      </c>
      <c r="AN680">
        <v>155.06</v>
      </c>
      <c r="AO680">
        <v>3346.0780000000004</v>
      </c>
      <c r="AP680">
        <v>0</v>
      </c>
      <c r="AQ680">
        <v>6.2</v>
      </c>
      <c r="AR680">
        <v>0.25</v>
      </c>
      <c r="AS680">
        <v>0</v>
      </c>
      <c r="AT680">
        <v>90</v>
      </c>
      <c r="AU680">
        <v>46</v>
      </c>
      <c r="AV680">
        <v>1</v>
      </c>
      <c r="AW680">
        <v>1</v>
      </c>
      <c r="AZ680">
        <v>1</v>
      </c>
      <c r="BA680">
        <v>1</v>
      </c>
      <c r="BB680">
        <v>1</v>
      </c>
      <c r="BC680">
        <v>1</v>
      </c>
      <c r="BD680" t="s">
        <v>3</v>
      </c>
      <c r="BE680" t="s">
        <v>3</v>
      </c>
      <c r="BF680" t="s">
        <v>3</v>
      </c>
      <c r="BG680" t="s">
        <v>3</v>
      </c>
      <c r="BH680">
        <v>0</v>
      </c>
      <c r="BI680">
        <v>2</v>
      </c>
      <c r="BJ680" t="s">
        <v>812</v>
      </c>
      <c r="BM680">
        <v>110001</v>
      </c>
      <c r="BN680">
        <v>0</v>
      </c>
      <c r="BO680" t="s">
        <v>3</v>
      </c>
      <c r="BP680">
        <v>0</v>
      </c>
      <c r="BQ680">
        <v>3</v>
      </c>
      <c r="BR680">
        <v>0</v>
      </c>
      <c r="BS680">
        <v>1</v>
      </c>
      <c r="BT680">
        <v>1</v>
      </c>
      <c r="BU680">
        <v>1</v>
      </c>
      <c r="BV680">
        <v>1</v>
      </c>
      <c r="BW680">
        <v>1</v>
      </c>
      <c r="BX680">
        <v>1</v>
      </c>
      <c r="BY680" t="s">
        <v>3</v>
      </c>
      <c r="BZ680">
        <v>90</v>
      </c>
      <c r="CA680">
        <v>46</v>
      </c>
      <c r="CB680" t="s">
        <v>3</v>
      </c>
      <c r="CE680">
        <v>0</v>
      </c>
      <c r="CF680">
        <v>0</v>
      </c>
      <c r="CG680">
        <v>0</v>
      </c>
      <c r="CM680">
        <v>0</v>
      </c>
      <c r="CN680" t="s">
        <v>3</v>
      </c>
      <c r="CO680">
        <v>0</v>
      </c>
      <c r="CP680">
        <f>(P680+Q680+S680+R680)</f>
        <v>3898.11</v>
      </c>
      <c r="CQ680">
        <f>SUMIF(SmtRes!AQ1094:'SmtRes'!AQ1100,"=1",SmtRes!AA1094:'SmtRes'!AA1100)</f>
        <v>194639.49</v>
      </c>
      <c r="CR680">
        <f>SUMIF(SmtRes!AQ1094:'SmtRes'!AQ1100,"=1",SmtRes!AB1094:'SmtRes'!AB1100)</f>
        <v>1587.88</v>
      </c>
      <c r="CS680">
        <f>SUMIF(SmtRes!AQ1094:'SmtRes'!AQ1100,"=1",SmtRes!AC1094:'SmtRes'!AC1100)</f>
        <v>620.24</v>
      </c>
      <c r="CT680">
        <f>SUMIF(SmtRes!AQ1094:'SmtRes'!AQ1100,"=1",SmtRes!AD1094:'SmtRes'!AD1100)</f>
        <v>539.69000000000005</v>
      </c>
      <c r="CU680">
        <f>AG680</f>
        <v>0</v>
      </c>
      <c r="CV680">
        <f>SUMIF(SmtRes!AQ1094:'SmtRes'!AQ1100,"=1",SmtRes!BU1094:'SmtRes'!BU1100)</f>
        <v>6.2</v>
      </c>
      <c r="CW680">
        <f>SUMIF(SmtRes!AQ1094:'SmtRes'!AQ1100,"=1",SmtRes!BV1094:'SmtRes'!BV1100)</f>
        <v>0.25</v>
      </c>
      <c r="CX680">
        <f>AJ680</f>
        <v>0</v>
      </c>
      <c r="CY680">
        <f>(((S680+R680)*AT680)/100)</f>
        <v>3151.0259999999998</v>
      </c>
      <c r="CZ680">
        <f>(((S680+R680)*AU680)/100)</f>
        <v>1610.5244</v>
      </c>
      <c r="DC680" t="s">
        <v>3</v>
      </c>
      <c r="DD680" t="s">
        <v>135</v>
      </c>
      <c r="DE680" t="s">
        <v>3</v>
      </c>
      <c r="DF680" t="s">
        <v>3</v>
      </c>
      <c r="DG680" t="s">
        <v>3</v>
      </c>
      <c r="DH680" t="s">
        <v>3</v>
      </c>
      <c r="DI680" t="s">
        <v>3</v>
      </c>
      <c r="DJ680" t="s">
        <v>3</v>
      </c>
      <c r="DK680" t="s">
        <v>3</v>
      </c>
      <c r="DL680" t="s">
        <v>3</v>
      </c>
      <c r="DM680" t="s">
        <v>3</v>
      </c>
      <c r="DN680">
        <v>0</v>
      </c>
      <c r="DO680">
        <v>0</v>
      </c>
      <c r="DP680">
        <v>1</v>
      </c>
      <c r="DQ680">
        <v>1</v>
      </c>
      <c r="DU680">
        <v>1013</v>
      </c>
      <c r="DV680" t="s">
        <v>32</v>
      </c>
      <c r="DW680" t="s">
        <v>32</v>
      </c>
      <c r="DX680">
        <v>1</v>
      </c>
      <c r="DZ680" t="s">
        <v>3</v>
      </c>
      <c r="EA680" t="s">
        <v>3</v>
      </c>
      <c r="EB680" t="s">
        <v>3</v>
      </c>
      <c r="EC680" t="s">
        <v>3</v>
      </c>
      <c r="EE680">
        <v>416979908</v>
      </c>
      <c r="EF680">
        <v>3</v>
      </c>
      <c r="EG680" t="s">
        <v>322</v>
      </c>
      <c r="EH680">
        <v>0</v>
      </c>
      <c r="EI680" t="s">
        <v>3</v>
      </c>
      <c r="EJ680">
        <v>2</v>
      </c>
      <c r="EK680">
        <v>110001</v>
      </c>
      <c r="EL680" t="s">
        <v>654</v>
      </c>
      <c r="EM680" t="s">
        <v>655</v>
      </c>
      <c r="EO680" t="s">
        <v>3</v>
      </c>
      <c r="EQ680">
        <v>1536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6.2</v>
      </c>
      <c r="EX680">
        <v>0.25</v>
      </c>
      <c r="EY680">
        <v>0</v>
      </c>
      <c r="FQ680">
        <v>0</v>
      </c>
      <c r="FR680">
        <v>0</v>
      </c>
      <c r="FS680">
        <v>0</v>
      </c>
      <c r="FX680">
        <v>90</v>
      </c>
      <c r="FY680">
        <v>46</v>
      </c>
      <c r="GA680" t="s">
        <v>3</v>
      </c>
      <c r="GD680">
        <v>1</v>
      </c>
      <c r="GF680">
        <v>1286497595</v>
      </c>
      <c r="GG680">
        <v>2</v>
      </c>
      <c r="GH680">
        <v>1</v>
      </c>
      <c r="GI680">
        <v>-2</v>
      </c>
      <c r="GJ680">
        <v>0</v>
      </c>
      <c r="GK680">
        <v>0</v>
      </c>
      <c r="GL680">
        <f t="shared" si="391"/>
        <v>0</v>
      </c>
      <c r="GM680">
        <f t="shared" si="392"/>
        <v>8659.66</v>
      </c>
      <c r="GN680">
        <f t="shared" si="393"/>
        <v>0</v>
      </c>
      <c r="GO680">
        <f t="shared" si="394"/>
        <v>8659.66</v>
      </c>
      <c r="GP680">
        <f t="shared" si="395"/>
        <v>0</v>
      </c>
      <c r="GR680">
        <v>0</v>
      </c>
      <c r="GS680">
        <v>0</v>
      </c>
      <c r="GT680">
        <v>0</v>
      </c>
      <c r="GU680" t="s">
        <v>3</v>
      </c>
      <c r="GV680">
        <f t="shared" si="396"/>
        <v>0</v>
      </c>
      <c r="GW680">
        <v>1</v>
      </c>
      <c r="GX680">
        <f t="shared" si="397"/>
        <v>0</v>
      </c>
      <c r="HA680">
        <v>0</v>
      </c>
      <c r="HB680">
        <v>0</v>
      </c>
      <c r="HC680">
        <f>GV680*GW680</f>
        <v>0</v>
      </c>
      <c r="HE680" t="s">
        <v>3</v>
      </c>
      <c r="HF680" t="s">
        <v>3</v>
      </c>
      <c r="HM680" t="s">
        <v>3</v>
      </c>
      <c r="HN680" t="s">
        <v>657</v>
      </c>
      <c r="HO680" t="s">
        <v>658</v>
      </c>
      <c r="HP680" t="s">
        <v>654</v>
      </c>
      <c r="HQ680" t="s">
        <v>654</v>
      </c>
      <c r="HS680">
        <v>0</v>
      </c>
      <c r="IK680">
        <v>0</v>
      </c>
    </row>
    <row r="681" spans="1:245" x14ac:dyDescent="0.2">
      <c r="A681">
        <v>18</v>
      </c>
      <c r="B681">
        <v>1</v>
      </c>
      <c r="C681">
        <v>1100</v>
      </c>
      <c r="E681" t="s">
        <v>3</v>
      </c>
      <c r="F681" t="s">
        <v>633</v>
      </c>
      <c r="G681" t="s">
        <v>634</v>
      </c>
      <c r="H681" t="s">
        <v>635</v>
      </c>
      <c r="I681">
        <f>J681</f>
        <v>2</v>
      </c>
      <c r="J681">
        <v>2</v>
      </c>
      <c r="K681">
        <v>2</v>
      </c>
      <c r="O681">
        <f>ROUND(P681,2)</f>
        <v>66.92</v>
      </c>
      <c r="P681">
        <f>ROUND(ROUND(ROUND(SUMIF(SmtRes!AQ1094:'SmtRes'!AQ1100,"=1",SmtRes!CU1094:'SmtRes'!CU1100),2),2)*I681/100,2)</f>
        <v>66.92</v>
      </c>
      <c r="Q681">
        <f>ROUND(CR681*I681,2)</f>
        <v>0</v>
      </c>
      <c r="R681">
        <f>ROUND(CS681*I681,2)</f>
        <v>0</v>
      </c>
      <c r="S681">
        <f>ROUND(CT681*I681,2)</f>
        <v>0</v>
      </c>
      <c r="T681">
        <f t="shared" si="384"/>
        <v>0</v>
      </c>
      <c r="U681">
        <f>ROUND(CV681*I681,7)</f>
        <v>0</v>
      </c>
      <c r="V681">
        <f>ROUND(CW681*I681,7)</f>
        <v>0</v>
      </c>
      <c r="W681">
        <f t="shared" si="385"/>
        <v>0</v>
      </c>
      <c r="X681">
        <f t="shared" si="386"/>
        <v>0</v>
      </c>
      <c r="Y681">
        <f t="shared" si="387"/>
        <v>0</v>
      </c>
      <c r="AA681">
        <v>-1</v>
      </c>
      <c r="AB681">
        <f t="shared" si="388"/>
        <v>0</v>
      </c>
      <c r="AC681">
        <f>ROUND((ES681),6)</f>
        <v>0</v>
      </c>
      <c r="AD681">
        <f>ROUND((((ET681)-(EU681))+AE681),6)</f>
        <v>0</v>
      </c>
      <c r="AE681">
        <f>ROUND((EU681),6)</f>
        <v>0</v>
      </c>
      <c r="AF681">
        <f>ROUND((EV681),6)</f>
        <v>0</v>
      </c>
      <c r="AG681">
        <f t="shared" si="389"/>
        <v>0</v>
      </c>
      <c r="AH681">
        <f>(EW681)</f>
        <v>0</v>
      </c>
      <c r="AI681">
        <f>(EX681)</f>
        <v>0</v>
      </c>
      <c r="AJ681">
        <f t="shared" si="390"/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90</v>
      </c>
      <c r="AU681">
        <v>46</v>
      </c>
      <c r="AV681">
        <v>1</v>
      </c>
      <c r="AW681">
        <v>1</v>
      </c>
      <c r="AZ681">
        <v>1</v>
      </c>
      <c r="BA681">
        <v>1</v>
      </c>
      <c r="BB681">
        <v>1</v>
      </c>
      <c r="BC681">
        <v>1</v>
      </c>
      <c r="BD681" t="s">
        <v>3</v>
      </c>
      <c r="BE681" t="s">
        <v>3</v>
      </c>
      <c r="BF681" t="s">
        <v>3</v>
      </c>
      <c r="BG681" t="s">
        <v>3</v>
      </c>
      <c r="BH681">
        <v>3</v>
      </c>
      <c r="BI681">
        <v>2</v>
      </c>
      <c r="BJ681" t="s">
        <v>3</v>
      </c>
      <c r="BM681">
        <v>110001</v>
      </c>
      <c r="BN681">
        <v>0</v>
      </c>
      <c r="BO681" t="s">
        <v>3</v>
      </c>
      <c r="BP681">
        <v>0</v>
      </c>
      <c r="BQ681">
        <v>3</v>
      </c>
      <c r="BR681">
        <v>0</v>
      </c>
      <c r="BS681">
        <v>1</v>
      </c>
      <c r="BT681">
        <v>1</v>
      </c>
      <c r="BU681">
        <v>1</v>
      </c>
      <c r="BV681">
        <v>1</v>
      </c>
      <c r="BW681">
        <v>1</v>
      </c>
      <c r="BX681">
        <v>1</v>
      </c>
      <c r="BY681" t="s">
        <v>3</v>
      </c>
      <c r="BZ681">
        <v>90</v>
      </c>
      <c r="CA681">
        <v>46</v>
      </c>
      <c r="CB681" t="s">
        <v>3</v>
      </c>
      <c r="CE681">
        <v>0</v>
      </c>
      <c r="CF681">
        <v>0</v>
      </c>
      <c r="CG681">
        <v>0</v>
      </c>
      <c r="CM681">
        <v>0</v>
      </c>
      <c r="CN681" t="s">
        <v>3</v>
      </c>
      <c r="CO681">
        <v>0</v>
      </c>
      <c r="CP681">
        <f>0</f>
        <v>0</v>
      </c>
      <c r="CQ681">
        <f>0</f>
        <v>0</v>
      </c>
      <c r="CR681">
        <f>0</f>
        <v>0</v>
      </c>
      <c r="CS681">
        <f>0</f>
        <v>0</v>
      </c>
      <c r="CT681">
        <f>0</f>
        <v>0</v>
      </c>
      <c r="CU681">
        <f>0</f>
        <v>0</v>
      </c>
      <c r="CV681">
        <f>0</f>
        <v>0</v>
      </c>
      <c r="CW681">
        <f>0</f>
        <v>0</v>
      </c>
      <c r="CX681">
        <f>0</f>
        <v>0</v>
      </c>
      <c r="CY681">
        <f>0</f>
        <v>0</v>
      </c>
      <c r="CZ681">
        <f>0</f>
        <v>0</v>
      </c>
      <c r="DC681" t="s">
        <v>3</v>
      </c>
      <c r="DD681" t="s">
        <v>3</v>
      </c>
      <c r="DE681" t="s">
        <v>3</v>
      </c>
      <c r="DF681" t="s">
        <v>3</v>
      </c>
      <c r="DG681" t="s">
        <v>3</v>
      </c>
      <c r="DH681" t="s">
        <v>3</v>
      </c>
      <c r="DI681" t="s">
        <v>3</v>
      </c>
      <c r="DJ681" t="s">
        <v>3</v>
      </c>
      <c r="DK681" t="s">
        <v>3</v>
      </c>
      <c r="DL681" t="s">
        <v>3</v>
      </c>
      <c r="DM681" t="s">
        <v>3</v>
      </c>
      <c r="DN681">
        <v>0</v>
      </c>
      <c r="DO681">
        <v>0</v>
      </c>
      <c r="DP681">
        <v>1</v>
      </c>
      <c r="DQ681">
        <v>1</v>
      </c>
      <c r="DU681">
        <v>1013</v>
      </c>
      <c r="DV681" t="s">
        <v>635</v>
      </c>
      <c r="DW681" t="s">
        <v>635</v>
      </c>
      <c r="DX681">
        <v>1</v>
      </c>
      <c r="DZ681" t="s">
        <v>3</v>
      </c>
      <c r="EA681" t="s">
        <v>3</v>
      </c>
      <c r="EB681" t="s">
        <v>3</v>
      </c>
      <c r="EC681" t="s">
        <v>3</v>
      </c>
      <c r="EE681">
        <v>416979908</v>
      </c>
      <c r="EF681">
        <v>3</v>
      </c>
      <c r="EG681" t="s">
        <v>322</v>
      </c>
      <c r="EH681">
        <v>0</v>
      </c>
      <c r="EI681" t="s">
        <v>3</v>
      </c>
      <c r="EJ681">
        <v>2</v>
      </c>
      <c r="EK681">
        <v>110001</v>
      </c>
      <c r="EL681" t="s">
        <v>654</v>
      </c>
      <c r="EM681" t="s">
        <v>655</v>
      </c>
      <c r="EO681" t="s">
        <v>3</v>
      </c>
      <c r="EQ681">
        <v>1536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FQ681">
        <v>0</v>
      </c>
      <c r="FR681">
        <v>0</v>
      </c>
      <c r="FS681">
        <v>0</v>
      </c>
      <c r="FX681">
        <v>90</v>
      </c>
      <c r="FY681">
        <v>46</v>
      </c>
      <c r="GA681" t="s">
        <v>3</v>
      </c>
      <c r="GD681">
        <v>1</v>
      </c>
      <c r="GF681">
        <v>274903907</v>
      </c>
      <c r="GG681">
        <v>2</v>
      </c>
      <c r="GH681">
        <v>1</v>
      </c>
      <c r="GI681">
        <v>-2</v>
      </c>
      <c r="GJ681">
        <v>0</v>
      </c>
      <c r="GK681">
        <v>0</v>
      </c>
      <c r="GL681">
        <f t="shared" si="391"/>
        <v>0</v>
      </c>
      <c r="GM681">
        <f t="shared" si="392"/>
        <v>66.92</v>
      </c>
      <c r="GN681">
        <f t="shared" si="393"/>
        <v>0</v>
      </c>
      <c r="GO681">
        <f t="shared" si="394"/>
        <v>66.92</v>
      </c>
      <c r="GP681">
        <f t="shared" si="395"/>
        <v>0</v>
      </c>
      <c r="GR681">
        <v>0</v>
      </c>
      <c r="GS681">
        <v>0</v>
      </c>
      <c r="GT681">
        <v>0</v>
      </c>
      <c r="GU681" t="s">
        <v>3</v>
      </c>
      <c r="GV681">
        <f t="shared" si="396"/>
        <v>0</v>
      </c>
      <c r="GW681">
        <v>1</v>
      </c>
      <c r="GX681">
        <f t="shared" si="397"/>
        <v>0</v>
      </c>
      <c r="HA681">
        <v>0</v>
      </c>
      <c r="HB681">
        <v>0</v>
      </c>
      <c r="HC681">
        <f>0</f>
        <v>0</v>
      </c>
      <c r="HE681" t="s">
        <v>3</v>
      </c>
      <c r="HF681" t="s">
        <v>3</v>
      </c>
      <c r="HM681" t="s">
        <v>3</v>
      </c>
      <c r="HN681" t="s">
        <v>657</v>
      </c>
      <c r="HO681" t="s">
        <v>658</v>
      </c>
      <c r="HP681" t="s">
        <v>654</v>
      </c>
      <c r="HQ681" t="s">
        <v>654</v>
      </c>
      <c r="HS681">
        <v>0</v>
      </c>
      <c r="IK681">
        <v>0</v>
      </c>
    </row>
    <row r="682" spans="1:245" x14ac:dyDescent="0.2">
      <c r="A682">
        <v>17</v>
      </c>
      <c r="B682">
        <v>1</v>
      </c>
      <c r="C682">
        <f>ROW(SmtRes!A1105)</f>
        <v>1105</v>
      </c>
      <c r="D682">
        <f>ROW(EtalonRes!A1134)</f>
        <v>1134</v>
      </c>
      <c r="E682" t="s">
        <v>814</v>
      </c>
      <c r="F682" t="s">
        <v>815</v>
      </c>
      <c r="G682" t="s">
        <v>816</v>
      </c>
      <c r="H682" t="s">
        <v>32</v>
      </c>
      <c r="I682">
        <v>1</v>
      </c>
      <c r="J682">
        <v>0</v>
      </c>
      <c r="K682">
        <v>1</v>
      </c>
      <c r="O682">
        <f>ROUND(CP682,2)</f>
        <v>1034.21</v>
      </c>
      <c r="P682">
        <f>SUMIF(SmtRes!AQ1101:'SmtRes'!AQ1105,"=1",SmtRes!DF1101:'SmtRes'!DF1105)</f>
        <v>0</v>
      </c>
      <c r="Q682">
        <f>SUMIF(SmtRes!AQ1101:'SmtRes'!AQ1105,"=1",SmtRes!DG1101:'SmtRes'!DG1105)</f>
        <v>277.97999999999996</v>
      </c>
      <c r="R682">
        <f>SUMIF(SmtRes!AQ1101:'SmtRes'!AQ1105,"=1",SmtRes!DH1101:'SmtRes'!DH1105)</f>
        <v>156.38999999999999</v>
      </c>
      <c r="S682">
        <f>SUMIF(SmtRes!AQ1101:'SmtRes'!AQ1105,"=1",SmtRes!DI1101:'SmtRes'!DI1105)</f>
        <v>599.84</v>
      </c>
      <c r="T682">
        <f t="shared" si="384"/>
        <v>0</v>
      </c>
      <c r="U682">
        <f>SUMIF(SmtRes!AQ1101:'SmtRes'!AQ1105,"=1",SmtRes!CV1101:'SmtRes'!CV1105)</f>
        <v>1.236</v>
      </c>
      <c r="V682">
        <f>SUMIF(SmtRes!AQ1101:'SmtRes'!AQ1105,"=1",SmtRes!CW1101:'SmtRes'!CW1105)</f>
        <v>0.249</v>
      </c>
      <c r="W682">
        <f t="shared" si="385"/>
        <v>0</v>
      </c>
      <c r="X682">
        <f t="shared" si="386"/>
        <v>680.61</v>
      </c>
      <c r="Y682">
        <f t="shared" si="387"/>
        <v>347.87</v>
      </c>
      <c r="AA682">
        <v>449016111</v>
      </c>
      <c r="AB682">
        <f t="shared" si="388"/>
        <v>877.42987200000005</v>
      </c>
      <c r="AC682">
        <f>ROUND((0),6)</f>
        <v>0</v>
      </c>
      <c r="AD682">
        <f>ROUND((((SUM(SmtRes!BR1101:'SmtRes'!BR1105))-(SUM(SmtRes!BS1101:'SmtRes'!BS1105)))+AE682),6)</f>
        <v>277.58671199999998</v>
      </c>
      <c r="AE682">
        <f>ROUND((SUM(SmtRes!BS1101:'SmtRes'!BS1105)),6)</f>
        <v>156.39169799999999</v>
      </c>
      <c r="AF682">
        <f>ROUND((SUM(SmtRes!BT1101:'SmtRes'!BT1105)),6)</f>
        <v>599.84316000000001</v>
      </c>
      <c r="AG682">
        <f t="shared" si="389"/>
        <v>0</v>
      </c>
      <c r="AH682">
        <f>(SUM(SmtRes!BU1101:'SmtRes'!BU1105))</f>
        <v>1.236</v>
      </c>
      <c r="AI682">
        <f>(SUM(SmtRes!BV1101:'SmtRes'!BV1105))</f>
        <v>0.249</v>
      </c>
      <c r="AJ682">
        <f t="shared" si="390"/>
        <v>0</v>
      </c>
      <c r="AK682">
        <v>3446.0718999999999</v>
      </c>
      <c r="AL682">
        <v>0</v>
      </c>
      <c r="AM682">
        <v>925.28904000000011</v>
      </c>
      <c r="AN682">
        <v>521.3056600000001</v>
      </c>
      <c r="AO682">
        <v>1999.4772</v>
      </c>
      <c r="AP682">
        <v>0</v>
      </c>
      <c r="AQ682">
        <v>4.12</v>
      </c>
      <c r="AR682">
        <v>0.83000000000000007</v>
      </c>
      <c r="AS682">
        <v>0</v>
      </c>
      <c r="AT682">
        <v>90</v>
      </c>
      <c r="AU682">
        <v>46</v>
      </c>
      <c r="AV682">
        <v>1</v>
      </c>
      <c r="AW682">
        <v>1</v>
      </c>
      <c r="AZ682">
        <v>1</v>
      </c>
      <c r="BA682">
        <v>1</v>
      </c>
      <c r="BB682">
        <v>1</v>
      </c>
      <c r="BC682">
        <v>1</v>
      </c>
      <c r="BD682" t="s">
        <v>3</v>
      </c>
      <c r="BE682" t="s">
        <v>3</v>
      </c>
      <c r="BF682" t="s">
        <v>3</v>
      </c>
      <c r="BG682" t="s">
        <v>3</v>
      </c>
      <c r="BH682">
        <v>0</v>
      </c>
      <c r="BI682">
        <v>2</v>
      </c>
      <c r="BJ682" t="s">
        <v>817</v>
      </c>
      <c r="BM682">
        <v>111002</v>
      </c>
      <c r="BN682">
        <v>0</v>
      </c>
      <c r="BO682" t="s">
        <v>3</v>
      </c>
      <c r="BP682">
        <v>0</v>
      </c>
      <c r="BQ682">
        <v>3</v>
      </c>
      <c r="BR682">
        <v>0</v>
      </c>
      <c r="BS682">
        <v>1</v>
      </c>
      <c r="BT682">
        <v>1</v>
      </c>
      <c r="BU682">
        <v>1</v>
      </c>
      <c r="BV682">
        <v>1</v>
      </c>
      <c r="BW682">
        <v>1</v>
      </c>
      <c r="BX682">
        <v>1</v>
      </c>
      <c r="BY682" t="s">
        <v>3</v>
      </c>
      <c r="BZ682">
        <v>90</v>
      </c>
      <c r="CA682">
        <v>46</v>
      </c>
      <c r="CB682" t="s">
        <v>3</v>
      </c>
      <c r="CE682">
        <v>0</v>
      </c>
      <c r="CF682">
        <v>0</v>
      </c>
      <c r="CG682">
        <v>0</v>
      </c>
      <c r="CM682">
        <v>0</v>
      </c>
      <c r="CN682" t="s">
        <v>653</v>
      </c>
      <c r="CO682">
        <v>0</v>
      </c>
      <c r="CP682">
        <f>(P682+Q682+S682+R682)</f>
        <v>1034.21</v>
      </c>
      <c r="CQ682">
        <f>SUMIF(SmtRes!AQ1101:'SmtRes'!AQ1105,"=1",SmtRes!AA1101:'SmtRes'!AA1105)</f>
        <v>0</v>
      </c>
      <c r="CR682">
        <f>SUMIF(SmtRes!AQ1101:'SmtRes'!AQ1105,"=1",SmtRes!AB1101:'SmtRes'!AB1105)</f>
        <v>2277.79</v>
      </c>
      <c r="CS682">
        <f>SUMIF(SmtRes!AQ1101:'SmtRes'!AQ1105,"=1",SmtRes!AC1101:'SmtRes'!AC1105)</f>
        <v>1264.6400000000001</v>
      </c>
      <c r="CT682">
        <f>SUMIF(SmtRes!AQ1101:'SmtRes'!AQ1105,"=1",SmtRes!AD1101:'SmtRes'!AD1105)</f>
        <v>485.31</v>
      </c>
      <c r="CU682">
        <f>AG682</f>
        <v>0</v>
      </c>
      <c r="CV682">
        <f>SUMIF(SmtRes!AQ1101:'SmtRes'!AQ1105,"=1",SmtRes!BU1101:'SmtRes'!BU1105)</f>
        <v>1.236</v>
      </c>
      <c r="CW682">
        <f>SUMIF(SmtRes!AQ1101:'SmtRes'!AQ1105,"=1",SmtRes!BV1101:'SmtRes'!BV1105)</f>
        <v>0.249</v>
      </c>
      <c r="CX682">
        <f>AJ682</f>
        <v>0</v>
      </c>
      <c r="CY682">
        <f>(((S682+R682)*AT682)/100)</f>
        <v>680.60699999999997</v>
      </c>
      <c r="CZ682">
        <f>(((S682+R682)*AU682)/100)</f>
        <v>347.86580000000004</v>
      </c>
      <c r="DB682">
        <v>28</v>
      </c>
      <c r="DC682" t="s">
        <v>3</v>
      </c>
      <c r="DD682" t="s">
        <v>135</v>
      </c>
      <c r="DE682" t="s">
        <v>321</v>
      </c>
      <c r="DF682" t="s">
        <v>321</v>
      </c>
      <c r="DG682" t="s">
        <v>321</v>
      </c>
      <c r="DH682" t="s">
        <v>3</v>
      </c>
      <c r="DI682" t="s">
        <v>321</v>
      </c>
      <c r="DJ682" t="s">
        <v>321</v>
      </c>
      <c r="DK682" t="s">
        <v>3</v>
      </c>
      <c r="DL682" t="s">
        <v>3</v>
      </c>
      <c r="DM682" t="s">
        <v>3</v>
      </c>
      <c r="DN682">
        <v>0</v>
      </c>
      <c r="DO682">
        <v>0</v>
      </c>
      <c r="DP682">
        <v>1</v>
      </c>
      <c r="DQ682">
        <v>1</v>
      </c>
      <c r="DU682">
        <v>1013</v>
      </c>
      <c r="DV682" t="s">
        <v>32</v>
      </c>
      <c r="DW682" t="s">
        <v>32</v>
      </c>
      <c r="DX682">
        <v>1</v>
      </c>
      <c r="DZ682" t="s">
        <v>3</v>
      </c>
      <c r="EA682" t="s">
        <v>3</v>
      </c>
      <c r="EB682" t="s">
        <v>3</v>
      </c>
      <c r="EC682" t="s">
        <v>3</v>
      </c>
      <c r="EE682">
        <v>416979912</v>
      </c>
      <c r="EF682">
        <v>3</v>
      </c>
      <c r="EG682" t="s">
        <v>322</v>
      </c>
      <c r="EH682">
        <v>0</v>
      </c>
      <c r="EI682" t="s">
        <v>3</v>
      </c>
      <c r="EJ682">
        <v>2</v>
      </c>
      <c r="EK682">
        <v>111002</v>
      </c>
      <c r="EL682" t="s">
        <v>323</v>
      </c>
      <c r="EM682" t="s">
        <v>324</v>
      </c>
      <c r="EO682" t="s">
        <v>656</v>
      </c>
      <c r="EQ682">
        <v>512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4.12</v>
      </c>
      <c r="EX682">
        <v>0.83</v>
      </c>
      <c r="EY682">
        <v>0</v>
      </c>
      <c r="FQ682">
        <v>0</v>
      </c>
      <c r="FR682">
        <v>0</v>
      </c>
      <c r="FS682">
        <v>0</v>
      </c>
      <c r="FX682">
        <v>90</v>
      </c>
      <c r="FY682">
        <v>46</v>
      </c>
      <c r="GA682" t="s">
        <v>3</v>
      </c>
      <c r="GD682">
        <v>1</v>
      </c>
      <c r="GF682">
        <v>104827032</v>
      </c>
      <c r="GG682">
        <v>2</v>
      </c>
      <c r="GH682">
        <v>1</v>
      </c>
      <c r="GI682">
        <v>-2</v>
      </c>
      <c r="GJ682">
        <v>0</v>
      </c>
      <c r="GK682">
        <v>0</v>
      </c>
      <c r="GL682">
        <f t="shared" si="391"/>
        <v>0</v>
      </c>
      <c r="GM682">
        <f t="shared" si="392"/>
        <v>2062.69</v>
      </c>
      <c r="GN682">
        <f t="shared" si="393"/>
        <v>0</v>
      </c>
      <c r="GO682">
        <f t="shared" si="394"/>
        <v>2062.69</v>
      </c>
      <c r="GP682">
        <f t="shared" si="395"/>
        <v>0</v>
      </c>
      <c r="GR682">
        <v>0</v>
      </c>
      <c r="GS682">
        <v>0</v>
      </c>
      <c r="GT682">
        <v>0</v>
      </c>
      <c r="GU682" t="s">
        <v>3</v>
      </c>
      <c r="GV682">
        <f t="shared" si="396"/>
        <v>0</v>
      </c>
      <c r="GW682">
        <v>1</v>
      </c>
      <c r="GX682">
        <f t="shared" si="397"/>
        <v>0</v>
      </c>
      <c r="HA682">
        <v>0</v>
      </c>
      <c r="HB682">
        <v>0</v>
      </c>
      <c r="HC682">
        <f>GV682*GW682</f>
        <v>0</v>
      </c>
      <c r="HE682" t="s">
        <v>3</v>
      </c>
      <c r="HF682" t="s">
        <v>3</v>
      </c>
      <c r="HM682" t="s">
        <v>3</v>
      </c>
      <c r="HN682" t="s">
        <v>326</v>
      </c>
      <c r="HO682" t="s">
        <v>327</v>
      </c>
      <c r="HP682" t="s">
        <v>323</v>
      </c>
      <c r="HQ682" t="s">
        <v>323</v>
      </c>
      <c r="HS682">
        <v>0</v>
      </c>
      <c r="IK682">
        <v>0</v>
      </c>
    </row>
    <row r="683" spans="1:245" x14ac:dyDescent="0.2">
      <c r="A683">
        <v>17</v>
      </c>
      <c r="B683">
        <v>1</v>
      </c>
      <c r="C683">
        <f>ROW(SmtRes!A1110)</f>
        <v>1110</v>
      </c>
      <c r="D683">
        <f>ROW(EtalonRes!A1140)</f>
        <v>1140</v>
      </c>
      <c r="E683" t="s">
        <v>818</v>
      </c>
      <c r="F683" t="s">
        <v>815</v>
      </c>
      <c r="G683" t="s">
        <v>819</v>
      </c>
      <c r="H683" t="s">
        <v>32</v>
      </c>
      <c r="I683">
        <v>1</v>
      </c>
      <c r="J683">
        <v>0</v>
      </c>
      <c r="K683">
        <v>1</v>
      </c>
      <c r="O683">
        <f>ROUND(CP683,2)</f>
        <v>3447.42</v>
      </c>
      <c r="P683">
        <f>SUMIF(SmtRes!AQ1106:'SmtRes'!AQ1110,"=1",SmtRes!DF1106:'SmtRes'!DF1110)</f>
        <v>0</v>
      </c>
      <c r="Q683">
        <f>SUMIF(SmtRes!AQ1106:'SmtRes'!AQ1110,"=1",SmtRes!DG1106:'SmtRes'!DG1110)</f>
        <v>926.63</v>
      </c>
      <c r="R683">
        <f>SUMIF(SmtRes!AQ1106:'SmtRes'!AQ1110,"=1",SmtRes!DH1106:'SmtRes'!DH1110)</f>
        <v>521.30999999999995</v>
      </c>
      <c r="S683">
        <f>SUMIF(SmtRes!AQ1106:'SmtRes'!AQ1110,"=1",SmtRes!DI1106:'SmtRes'!DI1110)</f>
        <v>1999.48</v>
      </c>
      <c r="T683">
        <f t="shared" si="384"/>
        <v>0</v>
      </c>
      <c r="U683">
        <f>SUMIF(SmtRes!AQ1106:'SmtRes'!AQ1110,"=1",SmtRes!CV1106:'SmtRes'!CV1110)</f>
        <v>4.12</v>
      </c>
      <c r="V683">
        <f>SUMIF(SmtRes!AQ1106:'SmtRes'!AQ1110,"=1",SmtRes!CW1106:'SmtRes'!CW1110)</f>
        <v>0.83000000000000007</v>
      </c>
      <c r="W683">
        <f t="shared" si="385"/>
        <v>0</v>
      </c>
      <c r="X683">
        <f t="shared" si="386"/>
        <v>2268.71</v>
      </c>
      <c r="Y683">
        <f t="shared" si="387"/>
        <v>1159.56</v>
      </c>
      <c r="AA683">
        <v>449016111</v>
      </c>
      <c r="AB683">
        <f t="shared" si="388"/>
        <v>2924.7662399999999</v>
      </c>
      <c r="AC683">
        <f>ROUND((0),6)</f>
        <v>0</v>
      </c>
      <c r="AD683">
        <f>ROUND((((SUM(SmtRes!BR1106:'SmtRes'!BR1110))-(SUM(SmtRes!BS1106:'SmtRes'!BS1110)))+AE683),6)</f>
        <v>925.28904</v>
      </c>
      <c r="AE683">
        <f>ROUND((SUM(SmtRes!BS1106:'SmtRes'!BS1110)),6)</f>
        <v>521.30565999999999</v>
      </c>
      <c r="AF683">
        <f>ROUND((SUM(SmtRes!BT1106:'SmtRes'!BT1110)),6)</f>
        <v>1999.4772</v>
      </c>
      <c r="AG683">
        <f t="shared" si="389"/>
        <v>0</v>
      </c>
      <c r="AH683">
        <f>(SUM(SmtRes!BU1106:'SmtRes'!BU1110))</f>
        <v>4.12</v>
      </c>
      <c r="AI683">
        <f>(SUM(SmtRes!BV1106:'SmtRes'!BV1110))</f>
        <v>0.83000000000000007</v>
      </c>
      <c r="AJ683">
        <f t="shared" si="390"/>
        <v>0</v>
      </c>
      <c r="AK683">
        <v>3446.0718999999999</v>
      </c>
      <c r="AL683">
        <v>0</v>
      </c>
      <c r="AM683">
        <v>925.28904000000011</v>
      </c>
      <c r="AN683">
        <v>521.3056600000001</v>
      </c>
      <c r="AO683">
        <v>1999.4772</v>
      </c>
      <c r="AP683">
        <v>0</v>
      </c>
      <c r="AQ683">
        <v>4.12</v>
      </c>
      <c r="AR683">
        <v>0.83000000000000007</v>
      </c>
      <c r="AS683">
        <v>0</v>
      </c>
      <c r="AT683">
        <v>90</v>
      </c>
      <c r="AU683">
        <v>46</v>
      </c>
      <c r="AV683">
        <v>1</v>
      </c>
      <c r="AW683">
        <v>1</v>
      </c>
      <c r="AZ683">
        <v>1</v>
      </c>
      <c r="BA683">
        <v>1</v>
      </c>
      <c r="BB683">
        <v>1</v>
      </c>
      <c r="BC683">
        <v>1</v>
      </c>
      <c r="BD683" t="s">
        <v>3</v>
      </c>
      <c r="BE683" t="s">
        <v>3</v>
      </c>
      <c r="BF683" t="s">
        <v>3</v>
      </c>
      <c r="BG683" t="s">
        <v>3</v>
      </c>
      <c r="BH683">
        <v>0</v>
      </c>
      <c r="BI683">
        <v>2</v>
      </c>
      <c r="BJ683" t="s">
        <v>817</v>
      </c>
      <c r="BM683">
        <v>111002</v>
      </c>
      <c r="BN683">
        <v>0</v>
      </c>
      <c r="BO683" t="s">
        <v>3</v>
      </c>
      <c r="BP683">
        <v>0</v>
      </c>
      <c r="BQ683">
        <v>3</v>
      </c>
      <c r="BR683">
        <v>0</v>
      </c>
      <c r="BS683">
        <v>1</v>
      </c>
      <c r="BT683">
        <v>1</v>
      </c>
      <c r="BU683">
        <v>1</v>
      </c>
      <c r="BV683">
        <v>1</v>
      </c>
      <c r="BW683">
        <v>1</v>
      </c>
      <c r="BX683">
        <v>1</v>
      </c>
      <c r="BY683" t="s">
        <v>3</v>
      </c>
      <c r="BZ683">
        <v>90</v>
      </c>
      <c r="CA683">
        <v>46</v>
      </c>
      <c r="CB683" t="s">
        <v>3</v>
      </c>
      <c r="CE683">
        <v>0</v>
      </c>
      <c r="CF683">
        <v>0</v>
      </c>
      <c r="CG683">
        <v>0</v>
      </c>
      <c r="CM683">
        <v>0</v>
      </c>
      <c r="CN683" t="s">
        <v>3</v>
      </c>
      <c r="CO683">
        <v>0</v>
      </c>
      <c r="CP683">
        <f>(P683+Q683+S683+R683)</f>
        <v>3447.42</v>
      </c>
      <c r="CQ683">
        <f>SUMIF(SmtRes!AQ1106:'SmtRes'!AQ1110,"=1",SmtRes!AA1106:'SmtRes'!AA1110)</f>
        <v>0</v>
      </c>
      <c r="CR683">
        <f>SUMIF(SmtRes!AQ1106:'SmtRes'!AQ1110,"=1",SmtRes!AB1106:'SmtRes'!AB1110)</f>
        <v>2277.79</v>
      </c>
      <c r="CS683">
        <f>SUMIF(SmtRes!AQ1106:'SmtRes'!AQ1110,"=1",SmtRes!AC1106:'SmtRes'!AC1110)</f>
        <v>1264.6400000000001</v>
      </c>
      <c r="CT683">
        <f>SUMIF(SmtRes!AQ1106:'SmtRes'!AQ1110,"=1",SmtRes!AD1106:'SmtRes'!AD1110)</f>
        <v>485.31</v>
      </c>
      <c r="CU683">
        <f>AG683</f>
        <v>0</v>
      </c>
      <c r="CV683">
        <f>SUMIF(SmtRes!AQ1106:'SmtRes'!AQ1110,"=1",SmtRes!BU1106:'SmtRes'!BU1110)</f>
        <v>4.12</v>
      </c>
      <c r="CW683">
        <f>SUMIF(SmtRes!AQ1106:'SmtRes'!AQ1110,"=1",SmtRes!BV1106:'SmtRes'!BV1110)</f>
        <v>0.83000000000000007</v>
      </c>
      <c r="CX683">
        <f>AJ683</f>
        <v>0</v>
      </c>
      <c r="CY683">
        <f>(((S683+R683)*AT683)/100)</f>
        <v>2268.7110000000002</v>
      </c>
      <c r="CZ683">
        <f>(((S683+R683)*AU683)/100)</f>
        <v>1159.5634</v>
      </c>
      <c r="DC683" t="s">
        <v>3</v>
      </c>
      <c r="DD683" t="s">
        <v>135</v>
      </c>
      <c r="DE683" t="s">
        <v>3</v>
      </c>
      <c r="DF683" t="s">
        <v>3</v>
      </c>
      <c r="DG683" t="s">
        <v>3</v>
      </c>
      <c r="DH683" t="s">
        <v>3</v>
      </c>
      <c r="DI683" t="s">
        <v>3</v>
      </c>
      <c r="DJ683" t="s">
        <v>3</v>
      </c>
      <c r="DK683" t="s">
        <v>3</v>
      </c>
      <c r="DL683" t="s">
        <v>3</v>
      </c>
      <c r="DM683" t="s">
        <v>3</v>
      </c>
      <c r="DN683">
        <v>0</v>
      </c>
      <c r="DO683">
        <v>0</v>
      </c>
      <c r="DP683">
        <v>1</v>
      </c>
      <c r="DQ683">
        <v>1</v>
      </c>
      <c r="DU683">
        <v>1013</v>
      </c>
      <c r="DV683" t="s">
        <v>32</v>
      </c>
      <c r="DW683" t="s">
        <v>32</v>
      </c>
      <c r="DX683">
        <v>1</v>
      </c>
      <c r="DZ683" t="s">
        <v>3</v>
      </c>
      <c r="EA683" t="s">
        <v>3</v>
      </c>
      <c r="EB683" t="s">
        <v>3</v>
      </c>
      <c r="EC683" t="s">
        <v>3</v>
      </c>
      <c r="EE683">
        <v>416979912</v>
      </c>
      <c r="EF683">
        <v>3</v>
      </c>
      <c r="EG683" t="s">
        <v>322</v>
      </c>
      <c r="EH683">
        <v>0</v>
      </c>
      <c r="EI683" t="s">
        <v>3</v>
      </c>
      <c r="EJ683">
        <v>2</v>
      </c>
      <c r="EK683">
        <v>111002</v>
      </c>
      <c r="EL683" t="s">
        <v>323</v>
      </c>
      <c r="EM683" t="s">
        <v>324</v>
      </c>
      <c r="EO683" t="s">
        <v>3</v>
      </c>
      <c r="EQ683">
        <v>512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4.12</v>
      </c>
      <c r="EX683">
        <v>0.83</v>
      </c>
      <c r="EY683">
        <v>0</v>
      </c>
      <c r="FQ683">
        <v>0</v>
      </c>
      <c r="FR683">
        <v>0</v>
      </c>
      <c r="FS683">
        <v>0</v>
      </c>
      <c r="FX683">
        <v>90</v>
      </c>
      <c r="FY683">
        <v>46</v>
      </c>
      <c r="GA683" t="s">
        <v>3</v>
      </c>
      <c r="GD683">
        <v>1</v>
      </c>
      <c r="GF683">
        <v>-149474613</v>
      </c>
      <c r="GG683">
        <v>2</v>
      </c>
      <c r="GH683">
        <v>1</v>
      </c>
      <c r="GI683">
        <v>-2</v>
      </c>
      <c r="GJ683">
        <v>0</v>
      </c>
      <c r="GK683">
        <v>0</v>
      </c>
      <c r="GL683">
        <f t="shared" si="391"/>
        <v>0</v>
      </c>
      <c r="GM683">
        <f t="shared" si="392"/>
        <v>6875.69</v>
      </c>
      <c r="GN683">
        <f t="shared" si="393"/>
        <v>0</v>
      </c>
      <c r="GO683">
        <f t="shared" si="394"/>
        <v>6875.69</v>
      </c>
      <c r="GP683">
        <f t="shared" si="395"/>
        <v>0</v>
      </c>
      <c r="GR683">
        <v>0</v>
      </c>
      <c r="GS683">
        <v>0</v>
      </c>
      <c r="GT683">
        <v>0</v>
      </c>
      <c r="GU683" t="s">
        <v>3</v>
      </c>
      <c r="GV683">
        <f t="shared" si="396"/>
        <v>0</v>
      </c>
      <c r="GW683">
        <v>1</v>
      </c>
      <c r="GX683">
        <f t="shared" si="397"/>
        <v>0</v>
      </c>
      <c r="HA683">
        <v>0</v>
      </c>
      <c r="HB683">
        <v>0</v>
      </c>
      <c r="HC683">
        <f>GV683*GW683</f>
        <v>0</v>
      </c>
      <c r="HE683" t="s">
        <v>3</v>
      </c>
      <c r="HF683" t="s">
        <v>3</v>
      </c>
      <c r="HM683" t="s">
        <v>3</v>
      </c>
      <c r="HN683" t="s">
        <v>326</v>
      </c>
      <c r="HO683" t="s">
        <v>327</v>
      </c>
      <c r="HP683" t="s">
        <v>323</v>
      </c>
      <c r="HQ683" t="s">
        <v>323</v>
      </c>
      <c r="HS683">
        <v>0</v>
      </c>
      <c r="IK683">
        <v>0</v>
      </c>
    </row>
    <row r="684" spans="1:245" x14ac:dyDescent="0.2">
      <c r="A684">
        <v>17</v>
      </c>
      <c r="B684">
        <v>1</v>
      </c>
      <c r="C684">
        <f>ROW(SmtRes!A1127)</f>
        <v>1127</v>
      </c>
      <c r="D684">
        <f>ROW(EtalonRes!A1157)</f>
        <v>1157</v>
      </c>
      <c r="E684" t="s">
        <v>3</v>
      </c>
      <c r="F684" t="s">
        <v>746</v>
      </c>
      <c r="G684" t="s">
        <v>820</v>
      </c>
      <c r="H684" t="s">
        <v>32</v>
      </c>
      <c r="I684">
        <v>1</v>
      </c>
      <c r="J684">
        <v>0</v>
      </c>
      <c r="K684">
        <v>1</v>
      </c>
      <c r="O684">
        <f>ROUND(CP684,2)</f>
        <v>1995.45</v>
      </c>
      <c r="P684">
        <f>SUMIF(SmtRes!AQ1111:'SmtRes'!AQ1127,"=1",SmtRes!DF1111:'SmtRes'!DF1127)</f>
        <v>0</v>
      </c>
      <c r="Q684">
        <f>SUMIF(SmtRes!AQ1111:'SmtRes'!AQ1127,"=1",SmtRes!DG1111:'SmtRes'!DG1127)</f>
        <v>190.55</v>
      </c>
      <c r="R684">
        <f>SUMIF(SmtRes!AQ1111:'SmtRes'!AQ1127,"=1",SmtRes!DH1111:'SmtRes'!DH1127)</f>
        <v>74.430000000000007</v>
      </c>
      <c r="S684">
        <f>SUMIF(SmtRes!AQ1111:'SmtRes'!AQ1127,"=1",SmtRes!DI1111:'SmtRes'!DI1127)</f>
        <v>1730.47</v>
      </c>
      <c r="T684">
        <f t="shared" si="384"/>
        <v>0</v>
      </c>
      <c r="U684">
        <f>SUMIF(SmtRes!AQ1111:'SmtRes'!AQ1127,"=1",SmtRes!CV1111:'SmtRes'!CV1127)</f>
        <v>2.79</v>
      </c>
      <c r="V684">
        <f>SUMIF(SmtRes!AQ1111:'SmtRes'!AQ1127,"=1",SmtRes!CW1111:'SmtRes'!CW1127)</f>
        <v>0.12</v>
      </c>
      <c r="W684">
        <f t="shared" si="385"/>
        <v>0</v>
      </c>
      <c r="X684">
        <f t="shared" si="386"/>
        <v>1624.41</v>
      </c>
      <c r="Y684">
        <f t="shared" si="387"/>
        <v>830.25</v>
      </c>
      <c r="AA684">
        <v>-1</v>
      </c>
      <c r="AB684">
        <f t="shared" si="388"/>
        <v>1921.0152</v>
      </c>
      <c r="AC684">
        <f>ROUND((0),6)</f>
        <v>0</v>
      </c>
      <c r="AD684">
        <f>ROUND((((SUM(SmtRes!BR1111:'SmtRes'!BR1127))-(SUM(SmtRes!BS1111:'SmtRes'!BS1127)))+AE684),6)</f>
        <v>190.54560000000001</v>
      </c>
      <c r="AE684">
        <f>ROUND((SUM(SmtRes!BS1111:'SmtRes'!BS1127)),6)</f>
        <v>74.428799999999995</v>
      </c>
      <c r="AF684">
        <f>ROUND((SUM(SmtRes!BT1111:'SmtRes'!BT1127)),6)</f>
        <v>1730.4695999999999</v>
      </c>
      <c r="AG684">
        <f t="shared" si="389"/>
        <v>0</v>
      </c>
      <c r="AH684">
        <f>(SUM(SmtRes!BU1111:'SmtRes'!BU1127))</f>
        <v>2.79</v>
      </c>
      <c r="AI684">
        <f>(SUM(SmtRes!BV1111:'SmtRes'!BV1127))</f>
        <v>0.12</v>
      </c>
      <c r="AJ684">
        <f t="shared" si="390"/>
        <v>0</v>
      </c>
      <c r="AK684">
        <v>7083.9784880000007</v>
      </c>
      <c r="AL684">
        <v>432.49848800000001</v>
      </c>
      <c r="AM684">
        <v>635.15200000000004</v>
      </c>
      <c r="AN684">
        <v>248.096</v>
      </c>
      <c r="AO684">
        <v>5768.2320000000009</v>
      </c>
      <c r="AP684">
        <v>0</v>
      </c>
      <c r="AQ684">
        <v>9.3000000000000007</v>
      </c>
      <c r="AR684">
        <v>0.4</v>
      </c>
      <c r="AS684">
        <v>0</v>
      </c>
      <c r="AT684">
        <v>90</v>
      </c>
      <c r="AU684">
        <v>46</v>
      </c>
      <c r="AV684">
        <v>1</v>
      </c>
      <c r="AW684">
        <v>1</v>
      </c>
      <c r="AZ684">
        <v>1</v>
      </c>
      <c r="BA684">
        <v>1</v>
      </c>
      <c r="BB684">
        <v>1</v>
      </c>
      <c r="BC684">
        <v>1</v>
      </c>
      <c r="BD684" t="s">
        <v>3</v>
      </c>
      <c r="BE684" t="s">
        <v>3</v>
      </c>
      <c r="BF684" t="s">
        <v>3</v>
      </c>
      <c r="BG684" t="s">
        <v>3</v>
      </c>
      <c r="BH684">
        <v>0</v>
      </c>
      <c r="BI684">
        <v>2</v>
      </c>
      <c r="BJ684" t="s">
        <v>748</v>
      </c>
      <c r="BM684">
        <v>110001</v>
      </c>
      <c r="BN684">
        <v>0</v>
      </c>
      <c r="BO684" t="s">
        <v>3</v>
      </c>
      <c r="BP684">
        <v>0</v>
      </c>
      <c r="BQ684">
        <v>3</v>
      </c>
      <c r="BR684">
        <v>0</v>
      </c>
      <c r="BS684">
        <v>1</v>
      </c>
      <c r="BT684">
        <v>1</v>
      </c>
      <c r="BU684">
        <v>1</v>
      </c>
      <c r="BV684">
        <v>1</v>
      </c>
      <c r="BW684">
        <v>1</v>
      </c>
      <c r="BX684">
        <v>1</v>
      </c>
      <c r="BY684" t="s">
        <v>3</v>
      </c>
      <c r="BZ684">
        <v>90</v>
      </c>
      <c r="CA684">
        <v>46</v>
      </c>
      <c r="CB684" t="s">
        <v>3</v>
      </c>
      <c r="CE684">
        <v>0</v>
      </c>
      <c r="CF684">
        <v>0</v>
      </c>
      <c r="CG684">
        <v>0</v>
      </c>
      <c r="CM684">
        <v>0</v>
      </c>
      <c r="CN684" t="s">
        <v>653</v>
      </c>
      <c r="CO684">
        <v>0</v>
      </c>
      <c r="CP684">
        <f>(P684+Q684+S684+R684)</f>
        <v>1995.45</v>
      </c>
      <c r="CQ684">
        <f>SUMIF(SmtRes!AQ1111:'SmtRes'!AQ1127,"=1",SmtRes!AA1111:'SmtRes'!AA1127)</f>
        <v>1239796.1700000002</v>
      </c>
      <c r="CR684">
        <f>SUMIF(SmtRes!AQ1111:'SmtRes'!AQ1127,"=1",SmtRes!AB1111:'SmtRes'!AB1127)</f>
        <v>1587.88</v>
      </c>
      <c r="CS684">
        <f>SUMIF(SmtRes!AQ1111:'SmtRes'!AQ1127,"=1",SmtRes!AC1111:'SmtRes'!AC1127)</f>
        <v>620.24</v>
      </c>
      <c r="CT684">
        <f>SUMIF(SmtRes!AQ1111:'SmtRes'!AQ1127,"=1",SmtRes!AD1111:'SmtRes'!AD1127)</f>
        <v>620.24</v>
      </c>
      <c r="CU684">
        <f>AG684</f>
        <v>0</v>
      </c>
      <c r="CV684">
        <f>SUMIF(SmtRes!AQ1111:'SmtRes'!AQ1127,"=1",SmtRes!BU1111:'SmtRes'!BU1127)</f>
        <v>2.79</v>
      </c>
      <c r="CW684">
        <f>SUMIF(SmtRes!AQ1111:'SmtRes'!AQ1127,"=1",SmtRes!BV1111:'SmtRes'!BV1127)</f>
        <v>0.12</v>
      </c>
      <c r="CX684">
        <f>AJ684</f>
        <v>0</v>
      </c>
      <c r="CY684">
        <f>(((S684+R684)*AT684)/100)</f>
        <v>1624.41</v>
      </c>
      <c r="CZ684">
        <f>(((S684+R684)*AU684)/100)</f>
        <v>830.25400000000013</v>
      </c>
      <c r="DB684">
        <v>29</v>
      </c>
      <c r="DC684" t="s">
        <v>3</v>
      </c>
      <c r="DD684" t="s">
        <v>135</v>
      </c>
      <c r="DE684" t="s">
        <v>321</v>
      </c>
      <c r="DF684" t="s">
        <v>321</v>
      </c>
      <c r="DG684" t="s">
        <v>321</v>
      </c>
      <c r="DH684" t="s">
        <v>3</v>
      </c>
      <c r="DI684" t="s">
        <v>321</v>
      </c>
      <c r="DJ684" t="s">
        <v>321</v>
      </c>
      <c r="DK684" t="s">
        <v>3</v>
      </c>
      <c r="DL684" t="s">
        <v>3</v>
      </c>
      <c r="DM684" t="s">
        <v>3</v>
      </c>
      <c r="DN684">
        <v>0</v>
      </c>
      <c r="DO684">
        <v>0</v>
      </c>
      <c r="DP684">
        <v>1</v>
      </c>
      <c r="DQ684">
        <v>1</v>
      </c>
      <c r="DU684">
        <v>1013</v>
      </c>
      <c r="DV684" t="s">
        <v>32</v>
      </c>
      <c r="DW684" t="s">
        <v>32</v>
      </c>
      <c r="DX684">
        <v>1</v>
      </c>
      <c r="DZ684" t="s">
        <v>3</v>
      </c>
      <c r="EA684" t="s">
        <v>3</v>
      </c>
      <c r="EB684" t="s">
        <v>3</v>
      </c>
      <c r="EC684" t="s">
        <v>3</v>
      </c>
      <c r="EE684">
        <v>416979908</v>
      </c>
      <c r="EF684">
        <v>3</v>
      </c>
      <c r="EG684" t="s">
        <v>322</v>
      </c>
      <c r="EH684">
        <v>0</v>
      </c>
      <c r="EI684" t="s">
        <v>3</v>
      </c>
      <c r="EJ684">
        <v>2</v>
      </c>
      <c r="EK684">
        <v>110001</v>
      </c>
      <c r="EL684" t="s">
        <v>654</v>
      </c>
      <c r="EM684" t="s">
        <v>655</v>
      </c>
      <c r="EO684" t="s">
        <v>656</v>
      </c>
      <c r="EQ684">
        <v>1536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9.3000000000000007</v>
      </c>
      <c r="EX684">
        <v>0.4</v>
      </c>
      <c r="EY684">
        <v>0</v>
      </c>
      <c r="FQ684">
        <v>0</v>
      </c>
      <c r="FR684">
        <v>0</v>
      </c>
      <c r="FS684">
        <v>0</v>
      </c>
      <c r="FX684">
        <v>90</v>
      </c>
      <c r="FY684">
        <v>46</v>
      </c>
      <c r="GA684" t="s">
        <v>3</v>
      </c>
      <c r="GD684">
        <v>1</v>
      </c>
      <c r="GF684">
        <v>1771322618</v>
      </c>
      <c r="GG684">
        <v>2</v>
      </c>
      <c r="GH684">
        <v>1</v>
      </c>
      <c r="GI684">
        <v>-2</v>
      </c>
      <c r="GJ684">
        <v>0</v>
      </c>
      <c r="GK684">
        <v>0</v>
      </c>
      <c r="GL684">
        <f t="shared" si="391"/>
        <v>0</v>
      </c>
      <c r="GM684">
        <f t="shared" si="392"/>
        <v>4450.1099999999997</v>
      </c>
      <c r="GN684">
        <f t="shared" si="393"/>
        <v>0</v>
      </c>
      <c r="GO684">
        <f t="shared" si="394"/>
        <v>4450.1099999999997</v>
      </c>
      <c r="GP684">
        <f t="shared" si="395"/>
        <v>0</v>
      </c>
      <c r="GR684">
        <v>0</v>
      </c>
      <c r="GS684">
        <v>0</v>
      </c>
      <c r="GT684">
        <v>0</v>
      </c>
      <c r="GU684" t="s">
        <v>3</v>
      </c>
      <c r="GV684">
        <f t="shared" si="396"/>
        <v>0</v>
      </c>
      <c r="GW684">
        <v>1</v>
      </c>
      <c r="GX684">
        <f t="shared" si="397"/>
        <v>0</v>
      </c>
      <c r="HA684">
        <v>0</v>
      </c>
      <c r="HB684">
        <v>0</v>
      </c>
      <c r="HC684">
        <f>GV684*GW684</f>
        <v>0</v>
      </c>
      <c r="HE684" t="s">
        <v>3</v>
      </c>
      <c r="HF684" t="s">
        <v>3</v>
      </c>
      <c r="HM684" t="s">
        <v>3</v>
      </c>
      <c r="HN684" t="s">
        <v>657</v>
      </c>
      <c r="HO684" t="s">
        <v>658</v>
      </c>
      <c r="HP684" t="s">
        <v>654</v>
      </c>
      <c r="HQ684" t="s">
        <v>654</v>
      </c>
      <c r="HS684">
        <v>0</v>
      </c>
      <c r="IK684">
        <v>0</v>
      </c>
    </row>
    <row r="685" spans="1:245" x14ac:dyDescent="0.2">
      <c r="A685">
        <v>18</v>
      </c>
      <c r="B685">
        <v>1</v>
      </c>
      <c r="C685">
        <v>1126</v>
      </c>
      <c r="E685" t="s">
        <v>3</v>
      </c>
      <c r="F685" t="s">
        <v>633</v>
      </c>
      <c r="G685" t="s">
        <v>634</v>
      </c>
      <c r="H685" t="s">
        <v>635</v>
      </c>
      <c r="I685">
        <f>J685</f>
        <v>2</v>
      </c>
      <c r="J685">
        <v>2</v>
      </c>
      <c r="K685">
        <v>2</v>
      </c>
      <c r="O685">
        <f>ROUND(P685,2)</f>
        <v>115.36</v>
      </c>
      <c r="P685">
        <f>ROUND(ROUND(ROUND(SUMIF(SmtRes!AQ1111:'SmtRes'!AQ1127,"=1",SmtRes!CU1111:'SmtRes'!CU1127),2),2)*I685/100,2)</f>
        <v>115.36</v>
      </c>
      <c r="Q685">
        <f>ROUND(CR685*I685,2)</f>
        <v>0</v>
      </c>
      <c r="R685">
        <f>ROUND(CS685*I685,2)</f>
        <v>0</v>
      </c>
      <c r="S685">
        <f>ROUND(CT685*I685,2)</f>
        <v>0</v>
      </c>
      <c r="T685">
        <f t="shared" si="384"/>
        <v>0</v>
      </c>
      <c r="U685">
        <f>ROUND(CV685*I685,7)</f>
        <v>0</v>
      </c>
      <c r="V685">
        <f>ROUND(CW685*I685,7)</f>
        <v>0</v>
      </c>
      <c r="W685">
        <f t="shared" si="385"/>
        <v>0</v>
      </c>
      <c r="X685">
        <f t="shared" si="386"/>
        <v>0</v>
      </c>
      <c r="Y685">
        <f t="shared" si="387"/>
        <v>0</v>
      </c>
      <c r="AA685">
        <v>-1</v>
      </c>
      <c r="AB685">
        <f t="shared" si="388"/>
        <v>0</v>
      </c>
      <c r="AC685">
        <f>ROUND((ES685),6)</f>
        <v>0</v>
      </c>
      <c r="AD685">
        <f>ROUND((((ET685)-(EU685))+AE685),6)</f>
        <v>0</v>
      </c>
      <c r="AE685">
        <f>ROUND((EU685),6)</f>
        <v>0</v>
      </c>
      <c r="AF685">
        <f>ROUND((EV685),6)</f>
        <v>0</v>
      </c>
      <c r="AG685">
        <f t="shared" si="389"/>
        <v>0</v>
      </c>
      <c r="AH685">
        <f>(EW685)</f>
        <v>0</v>
      </c>
      <c r="AI685">
        <f>(EX685)</f>
        <v>0</v>
      </c>
      <c r="AJ685">
        <f t="shared" si="390"/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90</v>
      </c>
      <c r="AU685">
        <v>46</v>
      </c>
      <c r="AV685">
        <v>1</v>
      </c>
      <c r="AW685">
        <v>1</v>
      </c>
      <c r="AZ685">
        <v>1</v>
      </c>
      <c r="BA685">
        <v>1</v>
      </c>
      <c r="BB685">
        <v>1</v>
      </c>
      <c r="BC685">
        <v>1</v>
      </c>
      <c r="BD685" t="s">
        <v>3</v>
      </c>
      <c r="BE685" t="s">
        <v>3</v>
      </c>
      <c r="BF685" t="s">
        <v>3</v>
      </c>
      <c r="BG685" t="s">
        <v>3</v>
      </c>
      <c r="BH685">
        <v>3</v>
      </c>
      <c r="BI685">
        <v>2</v>
      </c>
      <c r="BJ685" t="s">
        <v>3</v>
      </c>
      <c r="BM685">
        <v>110001</v>
      </c>
      <c r="BN685">
        <v>0</v>
      </c>
      <c r="BO685" t="s">
        <v>3</v>
      </c>
      <c r="BP685">
        <v>0</v>
      </c>
      <c r="BQ685">
        <v>3</v>
      </c>
      <c r="BR685">
        <v>0</v>
      </c>
      <c r="BS685">
        <v>1</v>
      </c>
      <c r="BT685">
        <v>1</v>
      </c>
      <c r="BU685">
        <v>1</v>
      </c>
      <c r="BV685">
        <v>1</v>
      </c>
      <c r="BW685">
        <v>1</v>
      </c>
      <c r="BX685">
        <v>1</v>
      </c>
      <c r="BY685" t="s">
        <v>3</v>
      </c>
      <c r="BZ685">
        <v>90</v>
      </c>
      <c r="CA685">
        <v>46</v>
      </c>
      <c r="CB685" t="s">
        <v>3</v>
      </c>
      <c r="CE685">
        <v>0</v>
      </c>
      <c r="CF685">
        <v>0</v>
      </c>
      <c r="CG685">
        <v>0</v>
      </c>
      <c r="CM685">
        <v>0</v>
      </c>
      <c r="CN685" t="s">
        <v>3</v>
      </c>
      <c r="CO685">
        <v>0</v>
      </c>
      <c r="CP685">
        <f>0</f>
        <v>0</v>
      </c>
      <c r="CQ685">
        <f>0</f>
        <v>0</v>
      </c>
      <c r="CR685">
        <f>0</f>
        <v>0</v>
      </c>
      <c r="CS685">
        <f>0</f>
        <v>0</v>
      </c>
      <c r="CT685">
        <f>0</f>
        <v>0</v>
      </c>
      <c r="CU685">
        <f>0</f>
        <v>0</v>
      </c>
      <c r="CV685">
        <f>0</f>
        <v>0</v>
      </c>
      <c r="CW685">
        <f>0</f>
        <v>0</v>
      </c>
      <c r="CX685">
        <f>0</f>
        <v>0</v>
      </c>
      <c r="CY685">
        <f>0</f>
        <v>0</v>
      </c>
      <c r="CZ685">
        <f>0</f>
        <v>0</v>
      </c>
      <c r="DC685" t="s">
        <v>3</v>
      </c>
      <c r="DD685" t="s">
        <v>3</v>
      </c>
      <c r="DE685" t="s">
        <v>3</v>
      </c>
      <c r="DF685" t="s">
        <v>3</v>
      </c>
      <c r="DG685" t="s">
        <v>3</v>
      </c>
      <c r="DH685" t="s">
        <v>3</v>
      </c>
      <c r="DI685" t="s">
        <v>3</v>
      </c>
      <c r="DJ685" t="s">
        <v>3</v>
      </c>
      <c r="DK685" t="s">
        <v>3</v>
      </c>
      <c r="DL685" t="s">
        <v>3</v>
      </c>
      <c r="DM685" t="s">
        <v>3</v>
      </c>
      <c r="DN685">
        <v>0</v>
      </c>
      <c r="DO685">
        <v>0</v>
      </c>
      <c r="DP685">
        <v>1</v>
      </c>
      <c r="DQ685">
        <v>1</v>
      </c>
      <c r="DU685">
        <v>1013</v>
      </c>
      <c r="DV685" t="s">
        <v>635</v>
      </c>
      <c r="DW685" t="s">
        <v>635</v>
      </c>
      <c r="DX685">
        <v>1</v>
      </c>
      <c r="DZ685" t="s">
        <v>3</v>
      </c>
      <c r="EA685" t="s">
        <v>3</v>
      </c>
      <c r="EB685" t="s">
        <v>3</v>
      </c>
      <c r="EC685" t="s">
        <v>3</v>
      </c>
      <c r="EE685">
        <v>416979908</v>
      </c>
      <c r="EF685">
        <v>3</v>
      </c>
      <c r="EG685" t="s">
        <v>322</v>
      </c>
      <c r="EH685">
        <v>0</v>
      </c>
      <c r="EI685" t="s">
        <v>3</v>
      </c>
      <c r="EJ685">
        <v>2</v>
      </c>
      <c r="EK685">
        <v>110001</v>
      </c>
      <c r="EL685" t="s">
        <v>654</v>
      </c>
      <c r="EM685" t="s">
        <v>655</v>
      </c>
      <c r="EO685" t="s">
        <v>3</v>
      </c>
      <c r="EQ685">
        <v>1536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FQ685">
        <v>0</v>
      </c>
      <c r="FR685">
        <v>0</v>
      </c>
      <c r="FS685">
        <v>0</v>
      </c>
      <c r="FX685">
        <v>90</v>
      </c>
      <c r="FY685">
        <v>46</v>
      </c>
      <c r="GA685" t="s">
        <v>3</v>
      </c>
      <c r="GD685">
        <v>1</v>
      </c>
      <c r="GF685">
        <v>274903907</v>
      </c>
      <c r="GG685">
        <v>2</v>
      </c>
      <c r="GH685">
        <v>1</v>
      </c>
      <c r="GI685">
        <v>-2</v>
      </c>
      <c r="GJ685">
        <v>0</v>
      </c>
      <c r="GK685">
        <v>0</v>
      </c>
      <c r="GL685">
        <f t="shared" si="391"/>
        <v>0</v>
      </c>
      <c r="GM685">
        <f t="shared" si="392"/>
        <v>115.36</v>
      </c>
      <c r="GN685">
        <f t="shared" si="393"/>
        <v>0</v>
      </c>
      <c r="GO685">
        <f t="shared" si="394"/>
        <v>115.36</v>
      </c>
      <c r="GP685">
        <f t="shared" si="395"/>
        <v>0</v>
      </c>
      <c r="GR685">
        <v>0</v>
      </c>
      <c r="GS685">
        <v>0</v>
      </c>
      <c r="GT685">
        <v>0</v>
      </c>
      <c r="GU685" t="s">
        <v>3</v>
      </c>
      <c r="GV685">
        <f t="shared" si="396"/>
        <v>0</v>
      </c>
      <c r="GW685">
        <v>1</v>
      </c>
      <c r="GX685">
        <f t="shared" si="397"/>
        <v>0</v>
      </c>
      <c r="HA685">
        <v>0</v>
      </c>
      <c r="HB685">
        <v>0</v>
      </c>
      <c r="HC685">
        <f>0</f>
        <v>0</v>
      </c>
      <c r="HE685" t="s">
        <v>3</v>
      </c>
      <c r="HF685" t="s">
        <v>3</v>
      </c>
      <c r="HM685" t="s">
        <v>3</v>
      </c>
      <c r="HN685" t="s">
        <v>657</v>
      </c>
      <c r="HO685" t="s">
        <v>658</v>
      </c>
      <c r="HP685" t="s">
        <v>654</v>
      </c>
      <c r="HQ685" t="s">
        <v>654</v>
      </c>
      <c r="HS685">
        <v>0</v>
      </c>
      <c r="IK685">
        <v>0</v>
      </c>
    </row>
    <row r="686" spans="1:245" x14ac:dyDescent="0.2">
      <c r="A686">
        <v>18</v>
      </c>
      <c r="B686">
        <v>1</v>
      </c>
      <c r="C686">
        <v>1127</v>
      </c>
      <c r="E686" t="s">
        <v>3</v>
      </c>
      <c r="F686" t="s">
        <v>725</v>
      </c>
      <c r="G686" t="s">
        <v>726</v>
      </c>
      <c r="H686" t="s">
        <v>83</v>
      </c>
      <c r="I686">
        <f>I684*J686</f>
        <v>0</v>
      </c>
      <c r="J686">
        <v>0</v>
      </c>
      <c r="K686">
        <v>1E-3</v>
      </c>
      <c r="O686">
        <f>ROUND(CP686,2)</f>
        <v>0</v>
      </c>
      <c r="P686">
        <f>ROUND(CQ686*I686,2)</f>
        <v>0</v>
      </c>
      <c r="Q686">
        <f>ROUND(CR686*I686,2)</f>
        <v>0</v>
      </c>
      <c r="R686">
        <f>ROUND(CS686*I686,2)</f>
        <v>0</v>
      </c>
      <c r="S686">
        <f>ROUND(CT686*I686,2)</f>
        <v>0</v>
      </c>
      <c r="T686">
        <f t="shared" ref="T686:T717" si="406">ROUND(CU686*I686,2)</f>
        <v>0</v>
      </c>
      <c r="U686">
        <f>ROUND(CV686*I686,7)</f>
        <v>0</v>
      </c>
      <c r="V686">
        <f>ROUND(CW686*I686,7)</f>
        <v>0</v>
      </c>
      <c r="W686">
        <f t="shared" ref="W686:W717" si="407">ROUND(CX686*I686,2)</f>
        <v>0</v>
      </c>
      <c r="X686">
        <f t="shared" ref="X686:X717" si="408">ROUND(CY686,2)</f>
        <v>0</v>
      </c>
      <c r="Y686">
        <f t="shared" ref="Y686:Y717" si="409">ROUND(CZ686,2)</f>
        <v>0</v>
      </c>
      <c r="AA686">
        <v>-1</v>
      </c>
      <c r="AB686">
        <f t="shared" ref="AB686:AB717" si="410">ROUND((AC686+AD686+AF686),6)</f>
        <v>0</v>
      </c>
      <c r="AC686">
        <f>ROUND((ES686),6)</f>
        <v>0</v>
      </c>
      <c r="AD686">
        <f>ROUND((((ET686)-(EU686))+AE686),6)</f>
        <v>0</v>
      </c>
      <c r="AE686">
        <f>ROUND((EU686),6)</f>
        <v>0</v>
      </c>
      <c r="AF686">
        <f>ROUND((EV686),6)</f>
        <v>0</v>
      </c>
      <c r="AG686">
        <f t="shared" ref="AG686:AG717" si="411">ROUND((AP686),6)</f>
        <v>0</v>
      </c>
      <c r="AH686">
        <f>(EW686)</f>
        <v>0</v>
      </c>
      <c r="AI686">
        <f>(EX686)</f>
        <v>0</v>
      </c>
      <c r="AJ686">
        <f t="shared" ref="AJ686:AJ717" si="412">(AS686)</f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90</v>
      </c>
      <c r="AU686">
        <v>46</v>
      </c>
      <c r="AV686">
        <v>1</v>
      </c>
      <c r="AW686">
        <v>1</v>
      </c>
      <c r="AZ686">
        <v>1</v>
      </c>
      <c r="BA686">
        <v>1</v>
      </c>
      <c r="BB686">
        <v>1</v>
      </c>
      <c r="BC686">
        <v>1</v>
      </c>
      <c r="BD686" t="s">
        <v>3</v>
      </c>
      <c r="BE686" t="s">
        <v>3</v>
      </c>
      <c r="BF686" t="s">
        <v>3</v>
      </c>
      <c r="BG686" t="s">
        <v>3</v>
      </c>
      <c r="BH686">
        <v>3</v>
      </c>
      <c r="BI686">
        <v>2</v>
      </c>
      <c r="BJ686" t="s">
        <v>3</v>
      </c>
      <c r="BM686">
        <v>110001</v>
      </c>
      <c r="BN686">
        <v>0</v>
      </c>
      <c r="BO686" t="s">
        <v>3</v>
      </c>
      <c r="BP686">
        <v>0</v>
      </c>
      <c r="BQ686">
        <v>3</v>
      </c>
      <c r="BR686">
        <v>0</v>
      </c>
      <c r="BS686">
        <v>1</v>
      </c>
      <c r="BT686">
        <v>1</v>
      </c>
      <c r="BU686">
        <v>1</v>
      </c>
      <c r="BV686">
        <v>1</v>
      </c>
      <c r="BW686">
        <v>1</v>
      </c>
      <c r="BX686">
        <v>1</v>
      </c>
      <c r="BY686" t="s">
        <v>3</v>
      </c>
      <c r="BZ686">
        <v>90</v>
      </c>
      <c r="CA686">
        <v>46</v>
      </c>
      <c r="CB686" t="s">
        <v>3</v>
      </c>
      <c r="CE686">
        <v>0</v>
      </c>
      <c r="CF686">
        <v>0</v>
      </c>
      <c r="CG686">
        <v>0</v>
      </c>
      <c r="CM686">
        <v>0</v>
      </c>
      <c r="CN686" t="s">
        <v>653</v>
      </c>
      <c r="CO686">
        <v>0</v>
      </c>
      <c r="CP686">
        <f>(P686+Q686+S686+R686)</f>
        <v>0</v>
      </c>
      <c r="CQ686">
        <f>ROUND(AL686*BC686,2)</f>
        <v>0</v>
      </c>
      <c r="CR686">
        <f>ROUND(AM686*BB686,2)</f>
        <v>0</v>
      </c>
      <c r="CS686">
        <f>ROUND(AN686*BS686,2)</f>
        <v>0</v>
      </c>
      <c r="CT686">
        <f>ROUND(AO686*BA686,2)</f>
        <v>0</v>
      </c>
      <c r="CU686">
        <f>AG686</f>
        <v>0</v>
      </c>
      <c r="CV686">
        <f>AH686</f>
        <v>0</v>
      </c>
      <c r="CW686">
        <f>AI686</f>
        <v>0</v>
      </c>
      <c r="CX686">
        <f>AJ686</f>
        <v>0</v>
      </c>
      <c r="CY686">
        <f>(((S686+R686)*AT686)/100)</f>
        <v>0</v>
      </c>
      <c r="CZ686">
        <f>(((S686+R686)*AU686)/100)</f>
        <v>0</v>
      </c>
      <c r="DC686" t="s">
        <v>3</v>
      </c>
      <c r="DD686" t="s">
        <v>3</v>
      </c>
      <c r="DE686" t="s">
        <v>3</v>
      </c>
      <c r="DF686" t="s">
        <v>3</v>
      </c>
      <c r="DG686" t="s">
        <v>3</v>
      </c>
      <c r="DH686" t="s">
        <v>3</v>
      </c>
      <c r="DI686" t="s">
        <v>3</v>
      </c>
      <c r="DJ686" t="s">
        <v>3</v>
      </c>
      <c r="DK686" t="s">
        <v>3</v>
      </c>
      <c r="DL686" t="s">
        <v>3</v>
      </c>
      <c r="DM686" t="s">
        <v>3</v>
      </c>
      <c r="DN686">
        <v>0</v>
      </c>
      <c r="DO686">
        <v>0</v>
      </c>
      <c r="DP686">
        <v>1</v>
      </c>
      <c r="DQ686">
        <v>1</v>
      </c>
      <c r="DU686">
        <v>1009</v>
      </c>
      <c r="DV686" t="s">
        <v>83</v>
      </c>
      <c r="DW686" t="s">
        <v>83</v>
      </c>
      <c r="DX686">
        <v>1000</v>
      </c>
      <c r="DZ686" t="s">
        <v>3</v>
      </c>
      <c r="EA686" t="s">
        <v>3</v>
      </c>
      <c r="EB686" t="s">
        <v>3</v>
      </c>
      <c r="EC686" t="s">
        <v>3</v>
      </c>
      <c r="EE686">
        <v>416979908</v>
      </c>
      <c r="EF686">
        <v>3</v>
      </c>
      <c r="EG686" t="s">
        <v>322</v>
      </c>
      <c r="EH686">
        <v>0</v>
      </c>
      <c r="EI686" t="s">
        <v>3</v>
      </c>
      <c r="EJ686">
        <v>2</v>
      </c>
      <c r="EK686">
        <v>110001</v>
      </c>
      <c r="EL686" t="s">
        <v>654</v>
      </c>
      <c r="EM686" t="s">
        <v>655</v>
      </c>
      <c r="EO686" t="s">
        <v>656</v>
      </c>
      <c r="EQ686">
        <v>1536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FQ686">
        <v>0</v>
      </c>
      <c r="FR686">
        <v>0</v>
      </c>
      <c r="FS686">
        <v>0</v>
      </c>
      <c r="FX686">
        <v>90</v>
      </c>
      <c r="FY686">
        <v>46</v>
      </c>
      <c r="GA686" t="s">
        <v>3</v>
      </c>
      <c r="GD686">
        <v>1</v>
      </c>
      <c r="GF686">
        <v>1392189009</v>
      </c>
      <c r="GG686">
        <v>2</v>
      </c>
      <c r="GH686">
        <v>1</v>
      </c>
      <c r="GI686">
        <v>-2</v>
      </c>
      <c r="GJ686">
        <v>0</v>
      </c>
      <c r="GK686">
        <v>0</v>
      </c>
      <c r="GL686">
        <f t="shared" ref="GL686:GL717" si="413">ROUND(IF(AND(BH686=3,BI686=3,FS686&lt;&gt;0),P686,0),2)</f>
        <v>0</v>
      </c>
      <c r="GM686">
        <f t="shared" ref="GM686:GM717" si="414">ROUND(O686+X686+Y686,2)+GX686</f>
        <v>0</v>
      </c>
      <c r="GN686">
        <f t="shared" ref="GN686:GN717" si="415">IF(OR(BI686=0,BI686=1),GM686-GX686,0)</f>
        <v>0</v>
      </c>
      <c r="GO686">
        <f t="shared" ref="GO686:GO717" si="416">IF(BI686=2,GM686-GX686,0)</f>
        <v>0</v>
      </c>
      <c r="GP686">
        <f t="shared" ref="GP686:GP717" si="417">IF(BI686=4,GM686-GX686,0)</f>
        <v>0</v>
      </c>
      <c r="GR686">
        <v>0</v>
      </c>
      <c r="GS686">
        <v>0</v>
      </c>
      <c r="GT686">
        <v>0</v>
      </c>
      <c r="GU686" t="s">
        <v>3</v>
      </c>
      <c r="GV686">
        <f t="shared" ref="GV686:GV717" si="418">ROUND((GT686),6)</f>
        <v>0</v>
      </c>
      <c r="GW686">
        <v>1</v>
      </c>
      <c r="GX686">
        <f t="shared" ref="GX686:GX717" si="419">ROUND(HC686*I686,2)</f>
        <v>0</v>
      </c>
      <c r="HA686">
        <v>0</v>
      </c>
      <c r="HB686">
        <v>0</v>
      </c>
      <c r="HC686">
        <f>GV686*GW686</f>
        <v>0</v>
      </c>
      <c r="HE686" t="s">
        <v>3</v>
      </c>
      <c r="HF686" t="s">
        <v>3</v>
      </c>
      <c r="HM686" t="s">
        <v>135</v>
      </c>
      <c r="HN686" t="s">
        <v>657</v>
      </c>
      <c r="HO686" t="s">
        <v>658</v>
      </c>
      <c r="HP686" t="s">
        <v>654</v>
      </c>
      <c r="HQ686" t="s">
        <v>654</v>
      </c>
      <c r="HS686">
        <v>0</v>
      </c>
      <c r="IK686">
        <v>0</v>
      </c>
    </row>
    <row r="687" spans="1:245" x14ac:dyDescent="0.2">
      <c r="A687">
        <v>17</v>
      </c>
      <c r="B687">
        <v>1</v>
      </c>
      <c r="C687">
        <f>ROW(SmtRes!A1144)</f>
        <v>1144</v>
      </c>
      <c r="D687">
        <f>ROW(EtalonRes!A1174)</f>
        <v>1174</v>
      </c>
      <c r="E687" t="s">
        <v>3</v>
      </c>
      <c r="F687" t="s">
        <v>746</v>
      </c>
      <c r="G687" t="s">
        <v>821</v>
      </c>
      <c r="H687" t="s">
        <v>32</v>
      </c>
      <c r="I687">
        <v>1</v>
      </c>
      <c r="J687">
        <v>0</v>
      </c>
      <c r="K687">
        <v>1</v>
      </c>
      <c r="O687">
        <f>ROUND(CP687,2)</f>
        <v>6651.48</v>
      </c>
      <c r="P687">
        <f>SUMIF(SmtRes!AQ1128:'SmtRes'!AQ1144,"=1",SmtRes!DF1128:'SmtRes'!DF1144)</f>
        <v>0</v>
      </c>
      <c r="Q687">
        <f>SUMIF(SmtRes!AQ1128:'SmtRes'!AQ1144,"=1",SmtRes!DG1128:'SmtRes'!DG1144)</f>
        <v>635.15</v>
      </c>
      <c r="R687">
        <f>SUMIF(SmtRes!AQ1128:'SmtRes'!AQ1144,"=1",SmtRes!DH1128:'SmtRes'!DH1144)</f>
        <v>248.1</v>
      </c>
      <c r="S687">
        <f>SUMIF(SmtRes!AQ1128:'SmtRes'!AQ1144,"=1",SmtRes!DI1128:'SmtRes'!DI1144)</f>
        <v>5768.23</v>
      </c>
      <c r="T687">
        <f t="shared" si="406"/>
        <v>0</v>
      </c>
      <c r="U687">
        <f>SUMIF(SmtRes!AQ1128:'SmtRes'!AQ1144,"=1",SmtRes!CV1128:'SmtRes'!CV1144)</f>
        <v>9.3000000000000007</v>
      </c>
      <c r="V687">
        <f>SUMIF(SmtRes!AQ1128:'SmtRes'!AQ1144,"=1",SmtRes!CW1128:'SmtRes'!CW1144)</f>
        <v>0.4</v>
      </c>
      <c r="W687">
        <f t="shared" si="407"/>
        <v>0</v>
      </c>
      <c r="X687">
        <f t="shared" si="408"/>
        <v>5414.7</v>
      </c>
      <c r="Y687">
        <f t="shared" si="409"/>
        <v>2767.51</v>
      </c>
      <c r="AA687">
        <v>-1</v>
      </c>
      <c r="AB687">
        <f t="shared" si="410"/>
        <v>6403.384</v>
      </c>
      <c r="AC687">
        <f>ROUND((0),6)</f>
        <v>0</v>
      </c>
      <c r="AD687">
        <f>ROUND((((SUM(SmtRes!BR1128:'SmtRes'!BR1144))-(SUM(SmtRes!BS1128:'SmtRes'!BS1144)))+AE687),6)</f>
        <v>635.15200000000004</v>
      </c>
      <c r="AE687">
        <f>ROUND((SUM(SmtRes!BS1128:'SmtRes'!BS1144)),6)</f>
        <v>248.096</v>
      </c>
      <c r="AF687">
        <f>ROUND((SUM(SmtRes!BT1128:'SmtRes'!BT1144)),6)</f>
        <v>5768.232</v>
      </c>
      <c r="AG687">
        <f t="shared" si="411"/>
        <v>0</v>
      </c>
      <c r="AH687">
        <f>(SUM(SmtRes!BU1128:'SmtRes'!BU1144))</f>
        <v>9.3000000000000007</v>
      </c>
      <c r="AI687">
        <f>(SUM(SmtRes!BV1128:'SmtRes'!BV1144))</f>
        <v>0.4</v>
      </c>
      <c r="AJ687">
        <f t="shared" si="412"/>
        <v>0</v>
      </c>
      <c r="AK687">
        <v>7083.9784880000007</v>
      </c>
      <c r="AL687">
        <v>432.49848800000001</v>
      </c>
      <c r="AM687">
        <v>635.15200000000004</v>
      </c>
      <c r="AN687">
        <v>248.096</v>
      </c>
      <c r="AO687">
        <v>5768.2320000000009</v>
      </c>
      <c r="AP687">
        <v>0</v>
      </c>
      <c r="AQ687">
        <v>9.3000000000000007</v>
      </c>
      <c r="AR687">
        <v>0.4</v>
      </c>
      <c r="AS687">
        <v>0</v>
      </c>
      <c r="AT687">
        <v>90</v>
      </c>
      <c r="AU687">
        <v>46</v>
      </c>
      <c r="AV687">
        <v>1</v>
      </c>
      <c r="AW687">
        <v>1</v>
      </c>
      <c r="AZ687">
        <v>1</v>
      </c>
      <c r="BA687">
        <v>1</v>
      </c>
      <c r="BB687">
        <v>1</v>
      </c>
      <c r="BC687">
        <v>1</v>
      </c>
      <c r="BD687" t="s">
        <v>3</v>
      </c>
      <c r="BE687" t="s">
        <v>3</v>
      </c>
      <c r="BF687" t="s">
        <v>3</v>
      </c>
      <c r="BG687" t="s">
        <v>3</v>
      </c>
      <c r="BH687">
        <v>0</v>
      </c>
      <c r="BI687">
        <v>2</v>
      </c>
      <c r="BJ687" t="s">
        <v>748</v>
      </c>
      <c r="BM687">
        <v>110001</v>
      </c>
      <c r="BN687">
        <v>0</v>
      </c>
      <c r="BO687" t="s">
        <v>3</v>
      </c>
      <c r="BP687">
        <v>0</v>
      </c>
      <c r="BQ687">
        <v>3</v>
      </c>
      <c r="BR687">
        <v>0</v>
      </c>
      <c r="BS687">
        <v>1</v>
      </c>
      <c r="BT687">
        <v>1</v>
      </c>
      <c r="BU687">
        <v>1</v>
      </c>
      <c r="BV687">
        <v>1</v>
      </c>
      <c r="BW687">
        <v>1</v>
      </c>
      <c r="BX687">
        <v>1</v>
      </c>
      <c r="BY687" t="s">
        <v>3</v>
      </c>
      <c r="BZ687">
        <v>90</v>
      </c>
      <c r="CA687">
        <v>46</v>
      </c>
      <c r="CB687" t="s">
        <v>3</v>
      </c>
      <c r="CE687">
        <v>0</v>
      </c>
      <c r="CF687">
        <v>0</v>
      </c>
      <c r="CG687">
        <v>0</v>
      </c>
      <c r="CM687">
        <v>0</v>
      </c>
      <c r="CN687" t="s">
        <v>3</v>
      </c>
      <c r="CO687">
        <v>0</v>
      </c>
      <c r="CP687">
        <f>(P687+Q687+S687+R687)</f>
        <v>6651.48</v>
      </c>
      <c r="CQ687">
        <f>SUMIF(SmtRes!AQ1128:'SmtRes'!AQ1144,"=1",SmtRes!AA1128:'SmtRes'!AA1144)</f>
        <v>1239796.1700000002</v>
      </c>
      <c r="CR687">
        <f>SUMIF(SmtRes!AQ1128:'SmtRes'!AQ1144,"=1",SmtRes!AB1128:'SmtRes'!AB1144)</f>
        <v>1587.88</v>
      </c>
      <c r="CS687">
        <f>SUMIF(SmtRes!AQ1128:'SmtRes'!AQ1144,"=1",SmtRes!AC1128:'SmtRes'!AC1144)</f>
        <v>620.24</v>
      </c>
      <c r="CT687">
        <f>SUMIF(SmtRes!AQ1128:'SmtRes'!AQ1144,"=1",SmtRes!AD1128:'SmtRes'!AD1144)</f>
        <v>620.24</v>
      </c>
      <c r="CU687">
        <f>AG687</f>
        <v>0</v>
      </c>
      <c r="CV687">
        <f>SUMIF(SmtRes!AQ1128:'SmtRes'!AQ1144,"=1",SmtRes!BU1128:'SmtRes'!BU1144)</f>
        <v>9.3000000000000007</v>
      </c>
      <c r="CW687">
        <f>SUMIF(SmtRes!AQ1128:'SmtRes'!AQ1144,"=1",SmtRes!BV1128:'SmtRes'!BV1144)</f>
        <v>0.4</v>
      </c>
      <c r="CX687">
        <f>AJ687</f>
        <v>0</v>
      </c>
      <c r="CY687">
        <f>(((S687+R687)*AT687)/100)</f>
        <v>5414.6969999999992</v>
      </c>
      <c r="CZ687">
        <f>(((S687+R687)*AU687)/100)</f>
        <v>2767.5117999999998</v>
      </c>
      <c r="DC687" t="s">
        <v>3</v>
      </c>
      <c r="DD687" t="s">
        <v>135</v>
      </c>
      <c r="DE687" t="s">
        <v>3</v>
      </c>
      <c r="DF687" t="s">
        <v>3</v>
      </c>
      <c r="DG687" t="s">
        <v>3</v>
      </c>
      <c r="DH687" t="s">
        <v>3</v>
      </c>
      <c r="DI687" t="s">
        <v>3</v>
      </c>
      <c r="DJ687" t="s">
        <v>3</v>
      </c>
      <c r="DK687" t="s">
        <v>3</v>
      </c>
      <c r="DL687" t="s">
        <v>3</v>
      </c>
      <c r="DM687" t="s">
        <v>3</v>
      </c>
      <c r="DN687">
        <v>0</v>
      </c>
      <c r="DO687">
        <v>0</v>
      </c>
      <c r="DP687">
        <v>1</v>
      </c>
      <c r="DQ687">
        <v>1</v>
      </c>
      <c r="DU687">
        <v>1013</v>
      </c>
      <c r="DV687" t="s">
        <v>32</v>
      </c>
      <c r="DW687" t="s">
        <v>32</v>
      </c>
      <c r="DX687">
        <v>1</v>
      </c>
      <c r="DZ687" t="s">
        <v>3</v>
      </c>
      <c r="EA687" t="s">
        <v>3</v>
      </c>
      <c r="EB687" t="s">
        <v>3</v>
      </c>
      <c r="EC687" t="s">
        <v>3</v>
      </c>
      <c r="EE687">
        <v>416979908</v>
      </c>
      <c r="EF687">
        <v>3</v>
      </c>
      <c r="EG687" t="s">
        <v>322</v>
      </c>
      <c r="EH687">
        <v>0</v>
      </c>
      <c r="EI687" t="s">
        <v>3</v>
      </c>
      <c r="EJ687">
        <v>2</v>
      </c>
      <c r="EK687">
        <v>110001</v>
      </c>
      <c r="EL687" t="s">
        <v>654</v>
      </c>
      <c r="EM687" t="s">
        <v>655</v>
      </c>
      <c r="EO687" t="s">
        <v>3</v>
      </c>
      <c r="EQ687">
        <v>1536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9.3000000000000007</v>
      </c>
      <c r="EX687">
        <v>0.4</v>
      </c>
      <c r="EY687">
        <v>0</v>
      </c>
      <c r="FQ687">
        <v>0</v>
      </c>
      <c r="FR687">
        <v>0</v>
      </c>
      <c r="FS687">
        <v>0</v>
      </c>
      <c r="FX687">
        <v>90</v>
      </c>
      <c r="FY687">
        <v>46</v>
      </c>
      <c r="GA687" t="s">
        <v>3</v>
      </c>
      <c r="GD687">
        <v>1</v>
      </c>
      <c r="GF687">
        <v>2044107023</v>
      </c>
      <c r="GG687">
        <v>2</v>
      </c>
      <c r="GH687">
        <v>1</v>
      </c>
      <c r="GI687">
        <v>-2</v>
      </c>
      <c r="GJ687">
        <v>0</v>
      </c>
      <c r="GK687">
        <v>0</v>
      </c>
      <c r="GL687">
        <f t="shared" si="413"/>
        <v>0</v>
      </c>
      <c r="GM687">
        <f t="shared" si="414"/>
        <v>14833.69</v>
      </c>
      <c r="GN687">
        <f t="shared" si="415"/>
        <v>0</v>
      </c>
      <c r="GO687">
        <f t="shared" si="416"/>
        <v>14833.69</v>
      </c>
      <c r="GP687">
        <f t="shared" si="417"/>
        <v>0</v>
      </c>
      <c r="GR687">
        <v>0</v>
      </c>
      <c r="GS687">
        <v>0</v>
      </c>
      <c r="GT687">
        <v>0</v>
      </c>
      <c r="GU687" t="s">
        <v>3</v>
      </c>
      <c r="GV687">
        <f t="shared" si="418"/>
        <v>0</v>
      </c>
      <c r="GW687">
        <v>1</v>
      </c>
      <c r="GX687">
        <f t="shared" si="419"/>
        <v>0</v>
      </c>
      <c r="HA687">
        <v>0</v>
      </c>
      <c r="HB687">
        <v>0</v>
      </c>
      <c r="HC687">
        <f>GV687*GW687</f>
        <v>0</v>
      </c>
      <c r="HE687" t="s">
        <v>3</v>
      </c>
      <c r="HF687" t="s">
        <v>3</v>
      </c>
      <c r="HM687" t="s">
        <v>3</v>
      </c>
      <c r="HN687" t="s">
        <v>657</v>
      </c>
      <c r="HO687" t="s">
        <v>658</v>
      </c>
      <c r="HP687" t="s">
        <v>654</v>
      </c>
      <c r="HQ687" t="s">
        <v>654</v>
      </c>
      <c r="HS687">
        <v>0</v>
      </c>
      <c r="IK687">
        <v>0</v>
      </c>
    </row>
    <row r="688" spans="1:245" x14ac:dyDescent="0.2">
      <c r="A688">
        <v>18</v>
      </c>
      <c r="B688">
        <v>1</v>
      </c>
      <c r="C688">
        <v>1143</v>
      </c>
      <c r="E688" t="s">
        <v>3</v>
      </c>
      <c r="F688" t="s">
        <v>633</v>
      </c>
      <c r="G688" t="s">
        <v>634</v>
      </c>
      <c r="H688" t="s">
        <v>635</v>
      </c>
      <c r="I688">
        <f>J688</f>
        <v>2</v>
      </c>
      <c r="J688">
        <v>2</v>
      </c>
      <c r="K688">
        <v>2</v>
      </c>
      <c r="O688">
        <f>ROUND(P688,2)</f>
        <v>115.36</v>
      </c>
      <c r="P688">
        <f>ROUND(ROUND(ROUND(SUMIF(SmtRes!AQ1128:'SmtRes'!AQ1144,"=1",SmtRes!CU1128:'SmtRes'!CU1144),2),2)*I688/100,2)</f>
        <v>115.36</v>
      </c>
      <c r="Q688">
        <f>ROUND(CR688*I688,2)</f>
        <v>0</v>
      </c>
      <c r="R688">
        <f>ROUND(CS688*I688,2)</f>
        <v>0</v>
      </c>
      <c r="S688">
        <f>ROUND(CT688*I688,2)</f>
        <v>0</v>
      </c>
      <c r="T688">
        <f t="shared" si="406"/>
        <v>0</v>
      </c>
      <c r="U688">
        <f>ROUND(CV688*I688,7)</f>
        <v>0</v>
      </c>
      <c r="V688">
        <f>ROUND(CW688*I688,7)</f>
        <v>0</v>
      </c>
      <c r="W688">
        <f t="shared" si="407"/>
        <v>0</v>
      </c>
      <c r="X688">
        <f t="shared" si="408"/>
        <v>0</v>
      </c>
      <c r="Y688">
        <f t="shared" si="409"/>
        <v>0</v>
      </c>
      <c r="AA688">
        <v>-1</v>
      </c>
      <c r="AB688">
        <f t="shared" si="410"/>
        <v>0</v>
      </c>
      <c r="AC688">
        <f>ROUND((ES688),6)</f>
        <v>0</v>
      </c>
      <c r="AD688">
        <f>ROUND((((ET688)-(EU688))+AE688),6)</f>
        <v>0</v>
      </c>
      <c r="AE688">
        <f>ROUND((EU688),6)</f>
        <v>0</v>
      </c>
      <c r="AF688">
        <f>ROUND((EV688),6)</f>
        <v>0</v>
      </c>
      <c r="AG688">
        <f t="shared" si="411"/>
        <v>0</v>
      </c>
      <c r="AH688">
        <f>(EW688)</f>
        <v>0</v>
      </c>
      <c r="AI688">
        <f>(EX688)</f>
        <v>0</v>
      </c>
      <c r="AJ688">
        <f t="shared" si="412"/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90</v>
      </c>
      <c r="AU688">
        <v>46</v>
      </c>
      <c r="AV688">
        <v>1</v>
      </c>
      <c r="AW688">
        <v>1</v>
      </c>
      <c r="AZ688">
        <v>1</v>
      </c>
      <c r="BA688">
        <v>1</v>
      </c>
      <c r="BB688">
        <v>1</v>
      </c>
      <c r="BC688">
        <v>1</v>
      </c>
      <c r="BD688" t="s">
        <v>3</v>
      </c>
      <c r="BE688" t="s">
        <v>3</v>
      </c>
      <c r="BF688" t="s">
        <v>3</v>
      </c>
      <c r="BG688" t="s">
        <v>3</v>
      </c>
      <c r="BH688">
        <v>3</v>
      </c>
      <c r="BI688">
        <v>2</v>
      </c>
      <c r="BJ688" t="s">
        <v>3</v>
      </c>
      <c r="BM688">
        <v>110001</v>
      </c>
      <c r="BN688">
        <v>0</v>
      </c>
      <c r="BO688" t="s">
        <v>3</v>
      </c>
      <c r="BP688">
        <v>0</v>
      </c>
      <c r="BQ688">
        <v>3</v>
      </c>
      <c r="BR688">
        <v>0</v>
      </c>
      <c r="BS688">
        <v>1</v>
      </c>
      <c r="BT688">
        <v>1</v>
      </c>
      <c r="BU688">
        <v>1</v>
      </c>
      <c r="BV688">
        <v>1</v>
      </c>
      <c r="BW688">
        <v>1</v>
      </c>
      <c r="BX688">
        <v>1</v>
      </c>
      <c r="BY688" t="s">
        <v>3</v>
      </c>
      <c r="BZ688">
        <v>90</v>
      </c>
      <c r="CA688">
        <v>46</v>
      </c>
      <c r="CB688" t="s">
        <v>3</v>
      </c>
      <c r="CE688">
        <v>0</v>
      </c>
      <c r="CF688">
        <v>0</v>
      </c>
      <c r="CG688">
        <v>0</v>
      </c>
      <c r="CM688">
        <v>0</v>
      </c>
      <c r="CN688" t="s">
        <v>3</v>
      </c>
      <c r="CO688">
        <v>0</v>
      </c>
      <c r="CP688">
        <f>0</f>
        <v>0</v>
      </c>
      <c r="CQ688">
        <f>0</f>
        <v>0</v>
      </c>
      <c r="CR688">
        <f>0</f>
        <v>0</v>
      </c>
      <c r="CS688">
        <f>0</f>
        <v>0</v>
      </c>
      <c r="CT688">
        <f>0</f>
        <v>0</v>
      </c>
      <c r="CU688">
        <f>0</f>
        <v>0</v>
      </c>
      <c r="CV688">
        <f>0</f>
        <v>0</v>
      </c>
      <c r="CW688">
        <f>0</f>
        <v>0</v>
      </c>
      <c r="CX688">
        <f>0</f>
        <v>0</v>
      </c>
      <c r="CY688">
        <f>0</f>
        <v>0</v>
      </c>
      <c r="CZ688">
        <f>0</f>
        <v>0</v>
      </c>
      <c r="DC688" t="s">
        <v>3</v>
      </c>
      <c r="DD688" t="s">
        <v>3</v>
      </c>
      <c r="DE688" t="s">
        <v>3</v>
      </c>
      <c r="DF688" t="s">
        <v>3</v>
      </c>
      <c r="DG688" t="s">
        <v>3</v>
      </c>
      <c r="DH688" t="s">
        <v>3</v>
      </c>
      <c r="DI688" t="s">
        <v>3</v>
      </c>
      <c r="DJ688" t="s">
        <v>3</v>
      </c>
      <c r="DK688" t="s">
        <v>3</v>
      </c>
      <c r="DL688" t="s">
        <v>3</v>
      </c>
      <c r="DM688" t="s">
        <v>3</v>
      </c>
      <c r="DN688">
        <v>0</v>
      </c>
      <c r="DO688">
        <v>0</v>
      </c>
      <c r="DP688">
        <v>1</v>
      </c>
      <c r="DQ688">
        <v>1</v>
      </c>
      <c r="DU688">
        <v>1013</v>
      </c>
      <c r="DV688" t="s">
        <v>635</v>
      </c>
      <c r="DW688" t="s">
        <v>635</v>
      </c>
      <c r="DX688">
        <v>1</v>
      </c>
      <c r="DZ688" t="s">
        <v>3</v>
      </c>
      <c r="EA688" t="s">
        <v>3</v>
      </c>
      <c r="EB688" t="s">
        <v>3</v>
      </c>
      <c r="EC688" t="s">
        <v>3</v>
      </c>
      <c r="EE688">
        <v>416979908</v>
      </c>
      <c r="EF688">
        <v>3</v>
      </c>
      <c r="EG688" t="s">
        <v>322</v>
      </c>
      <c r="EH688">
        <v>0</v>
      </c>
      <c r="EI688" t="s">
        <v>3</v>
      </c>
      <c r="EJ688">
        <v>2</v>
      </c>
      <c r="EK688">
        <v>110001</v>
      </c>
      <c r="EL688" t="s">
        <v>654</v>
      </c>
      <c r="EM688" t="s">
        <v>655</v>
      </c>
      <c r="EO688" t="s">
        <v>3</v>
      </c>
      <c r="EQ688">
        <v>1536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FQ688">
        <v>0</v>
      </c>
      <c r="FR688">
        <v>0</v>
      </c>
      <c r="FS688">
        <v>0</v>
      </c>
      <c r="FX688">
        <v>90</v>
      </c>
      <c r="FY688">
        <v>46</v>
      </c>
      <c r="GA688" t="s">
        <v>3</v>
      </c>
      <c r="GD688">
        <v>1</v>
      </c>
      <c r="GF688">
        <v>274903907</v>
      </c>
      <c r="GG688">
        <v>2</v>
      </c>
      <c r="GH688">
        <v>1</v>
      </c>
      <c r="GI688">
        <v>-2</v>
      </c>
      <c r="GJ688">
        <v>0</v>
      </c>
      <c r="GK688">
        <v>0</v>
      </c>
      <c r="GL688">
        <f t="shared" si="413"/>
        <v>0</v>
      </c>
      <c r="GM688">
        <f t="shared" si="414"/>
        <v>115.36</v>
      </c>
      <c r="GN688">
        <f t="shared" si="415"/>
        <v>0</v>
      </c>
      <c r="GO688">
        <f t="shared" si="416"/>
        <v>115.36</v>
      </c>
      <c r="GP688">
        <f t="shared" si="417"/>
        <v>0</v>
      </c>
      <c r="GR688">
        <v>0</v>
      </c>
      <c r="GS688">
        <v>0</v>
      </c>
      <c r="GT688">
        <v>0</v>
      </c>
      <c r="GU688" t="s">
        <v>3</v>
      </c>
      <c r="GV688">
        <f t="shared" si="418"/>
        <v>0</v>
      </c>
      <c r="GW688">
        <v>1</v>
      </c>
      <c r="GX688">
        <f t="shared" si="419"/>
        <v>0</v>
      </c>
      <c r="HA688">
        <v>0</v>
      </c>
      <c r="HB688">
        <v>0</v>
      </c>
      <c r="HC688">
        <f>0</f>
        <v>0</v>
      </c>
      <c r="HE688" t="s">
        <v>3</v>
      </c>
      <c r="HF688" t="s">
        <v>3</v>
      </c>
      <c r="HM688" t="s">
        <v>3</v>
      </c>
      <c r="HN688" t="s">
        <v>657</v>
      </c>
      <c r="HO688" t="s">
        <v>658</v>
      </c>
      <c r="HP688" t="s">
        <v>654</v>
      </c>
      <c r="HQ688" t="s">
        <v>654</v>
      </c>
      <c r="HS688">
        <v>0</v>
      </c>
      <c r="IK688">
        <v>0</v>
      </c>
    </row>
    <row r="689" spans="1:245" x14ac:dyDescent="0.2">
      <c r="A689">
        <v>18</v>
      </c>
      <c r="B689">
        <v>1</v>
      </c>
      <c r="C689">
        <v>1144</v>
      </c>
      <c r="E689" t="s">
        <v>3</v>
      </c>
      <c r="F689" t="s">
        <v>725</v>
      </c>
      <c r="G689" t="s">
        <v>726</v>
      </c>
      <c r="H689" t="s">
        <v>83</v>
      </c>
      <c r="I689">
        <f>I687*J689</f>
        <v>0</v>
      </c>
      <c r="J689">
        <v>0</v>
      </c>
      <c r="K689">
        <v>1E-3</v>
      </c>
      <c r="O689">
        <f t="shared" ref="O689:O696" si="420">ROUND(CP689,2)</f>
        <v>0</v>
      </c>
      <c r="P689">
        <f>ROUND(CQ689*I689,2)</f>
        <v>0</v>
      </c>
      <c r="Q689">
        <f>ROUND(CR689*I689,2)</f>
        <v>0</v>
      </c>
      <c r="R689">
        <f>ROUND(CS689*I689,2)</f>
        <v>0</v>
      </c>
      <c r="S689">
        <f>ROUND(CT689*I689,2)</f>
        <v>0</v>
      </c>
      <c r="T689">
        <f t="shared" si="406"/>
        <v>0</v>
      </c>
      <c r="U689">
        <f>ROUND(CV689*I689,7)</f>
        <v>0</v>
      </c>
      <c r="V689">
        <f>ROUND(CW689*I689,7)</f>
        <v>0</v>
      </c>
      <c r="W689">
        <f t="shared" si="407"/>
        <v>0</v>
      </c>
      <c r="X689">
        <f t="shared" si="408"/>
        <v>0</v>
      </c>
      <c r="Y689">
        <f t="shared" si="409"/>
        <v>0</v>
      </c>
      <c r="AA689">
        <v>-1</v>
      </c>
      <c r="AB689">
        <f t="shared" si="410"/>
        <v>0</v>
      </c>
      <c r="AC689">
        <f>ROUND((ES689),6)</f>
        <v>0</v>
      </c>
      <c r="AD689">
        <f>ROUND((((ET689)-(EU689))+AE689),6)</f>
        <v>0</v>
      </c>
      <c r="AE689">
        <f>ROUND((EU689),6)</f>
        <v>0</v>
      </c>
      <c r="AF689">
        <f>ROUND((EV689),6)</f>
        <v>0</v>
      </c>
      <c r="AG689">
        <f t="shared" si="411"/>
        <v>0</v>
      </c>
      <c r="AH689">
        <f>(EW689)</f>
        <v>0</v>
      </c>
      <c r="AI689">
        <f>(EX689)</f>
        <v>0</v>
      </c>
      <c r="AJ689">
        <f t="shared" si="412"/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90</v>
      </c>
      <c r="AU689">
        <v>46</v>
      </c>
      <c r="AV689">
        <v>1</v>
      </c>
      <c r="AW689">
        <v>1</v>
      </c>
      <c r="AZ689">
        <v>1</v>
      </c>
      <c r="BA689">
        <v>1</v>
      </c>
      <c r="BB689">
        <v>1</v>
      </c>
      <c r="BC689">
        <v>1</v>
      </c>
      <c r="BD689" t="s">
        <v>3</v>
      </c>
      <c r="BE689" t="s">
        <v>3</v>
      </c>
      <c r="BF689" t="s">
        <v>3</v>
      </c>
      <c r="BG689" t="s">
        <v>3</v>
      </c>
      <c r="BH689">
        <v>3</v>
      </c>
      <c r="BI689">
        <v>2</v>
      </c>
      <c r="BJ689" t="s">
        <v>3</v>
      </c>
      <c r="BM689">
        <v>110001</v>
      </c>
      <c r="BN689">
        <v>0</v>
      </c>
      <c r="BO689" t="s">
        <v>3</v>
      </c>
      <c r="BP689">
        <v>0</v>
      </c>
      <c r="BQ689">
        <v>3</v>
      </c>
      <c r="BR689">
        <v>0</v>
      </c>
      <c r="BS689">
        <v>1</v>
      </c>
      <c r="BT689">
        <v>1</v>
      </c>
      <c r="BU689">
        <v>1</v>
      </c>
      <c r="BV689">
        <v>1</v>
      </c>
      <c r="BW689">
        <v>1</v>
      </c>
      <c r="BX689">
        <v>1</v>
      </c>
      <c r="BY689" t="s">
        <v>3</v>
      </c>
      <c r="BZ689">
        <v>90</v>
      </c>
      <c r="CA689">
        <v>46</v>
      </c>
      <c r="CB689" t="s">
        <v>3</v>
      </c>
      <c r="CE689">
        <v>0</v>
      </c>
      <c r="CF689">
        <v>0</v>
      </c>
      <c r="CG689">
        <v>0</v>
      </c>
      <c r="CM689">
        <v>0</v>
      </c>
      <c r="CN689" t="s">
        <v>3</v>
      </c>
      <c r="CO689">
        <v>0</v>
      </c>
      <c r="CP689">
        <f t="shared" ref="CP689:CP696" si="421">(P689+Q689+S689+R689)</f>
        <v>0</v>
      </c>
      <c r="CQ689">
        <f>ROUND(AL689*BC689,2)</f>
        <v>0</v>
      </c>
      <c r="CR689">
        <f>ROUND(AM689*BB689,2)</f>
        <v>0</v>
      </c>
      <c r="CS689">
        <f>ROUND(AN689*BS689,2)</f>
        <v>0</v>
      </c>
      <c r="CT689">
        <f>ROUND(AO689*BA689,2)</f>
        <v>0</v>
      </c>
      <c r="CU689">
        <f>AG689</f>
        <v>0</v>
      </c>
      <c r="CV689">
        <f>AH689</f>
        <v>0</v>
      </c>
      <c r="CW689">
        <f>AI689</f>
        <v>0</v>
      </c>
      <c r="CX689">
        <f>AJ689</f>
        <v>0</v>
      </c>
      <c r="CY689">
        <f t="shared" ref="CY689:CY696" si="422">(((S689+R689)*AT689)/100)</f>
        <v>0</v>
      </c>
      <c r="CZ689">
        <f t="shared" ref="CZ689:CZ696" si="423">(((S689+R689)*AU689)/100)</f>
        <v>0</v>
      </c>
      <c r="DC689" t="s">
        <v>3</v>
      </c>
      <c r="DD689" t="s">
        <v>3</v>
      </c>
      <c r="DE689" t="s">
        <v>3</v>
      </c>
      <c r="DF689" t="s">
        <v>3</v>
      </c>
      <c r="DG689" t="s">
        <v>3</v>
      </c>
      <c r="DH689" t="s">
        <v>3</v>
      </c>
      <c r="DI689" t="s">
        <v>3</v>
      </c>
      <c r="DJ689" t="s">
        <v>3</v>
      </c>
      <c r="DK689" t="s">
        <v>3</v>
      </c>
      <c r="DL689" t="s">
        <v>3</v>
      </c>
      <c r="DM689" t="s">
        <v>3</v>
      </c>
      <c r="DN689">
        <v>0</v>
      </c>
      <c r="DO689">
        <v>0</v>
      </c>
      <c r="DP689">
        <v>1</v>
      </c>
      <c r="DQ689">
        <v>1</v>
      </c>
      <c r="DU689">
        <v>1009</v>
      </c>
      <c r="DV689" t="s">
        <v>83</v>
      </c>
      <c r="DW689" t="s">
        <v>83</v>
      </c>
      <c r="DX689">
        <v>1000</v>
      </c>
      <c r="DZ689" t="s">
        <v>3</v>
      </c>
      <c r="EA689" t="s">
        <v>3</v>
      </c>
      <c r="EB689" t="s">
        <v>3</v>
      </c>
      <c r="EC689" t="s">
        <v>3</v>
      </c>
      <c r="EE689">
        <v>416979908</v>
      </c>
      <c r="EF689">
        <v>3</v>
      </c>
      <c r="EG689" t="s">
        <v>322</v>
      </c>
      <c r="EH689">
        <v>0</v>
      </c>
      <c r="EI689" t="s">
        <v>3</v>
      </c>
      <c r="EJ689">
        <v>2</v>
      </c>
      <c r="EK689">
        <v>110001</v>
      </c>
      <c r="EL689" t="s">
        <v>654</v>
      </c>
      <c r="EM689" t="s">
        <v>655</v>
      </c>
      <c r="EO689" t="s">
        <v>3</v>
      </c>
      <c r="EQ689">
        <v>1536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FQ689">
        <v>0</v>
      </c>
      <c r="FR689">
        <v>0</v>
      </c>
      <c r="FS689">
        <v>0</v>
      </c>
      <c r="FX689">
        <v>90</v>
      </c>
      <c r="FY689">
        <v>46</v>
      </c>
      <c r="GA689" t="s">
        <v>3</v>
      </c>
      <c r="GD689">
        <v>1</v>
      </c>
      <c r="GF689">
        <v>1392189009</v>
      </c>
      <c r="GG689">
        <v>2</v>
      </c>
      <c r="GH689">
        <v>1</v>
      </c>
      <c r="GI689">
        <v>-2</v>
      </c>
      <c r="GJ689">
        <v>0</v>
      </c>
      <c r="GK689">
        <v>0</v>
      </c>
      <c r="GL689">
        <f t="shared" si="413"/>
        <v>0</v>
      </c>
      <c r="GM689">
        <f t="shared" si="414"/>
        <v>0</v>
      </c>
      <c r="GN689">
        <f t="shared" si="415"/>
        <v>0</v>
      </c>
      <c r="GO689">
        <f t="shared" si="416"/>
        <v>0</v>
      </c>
      <c r="GP689">
        <f t="shared" si="417"/>
        <v>0</v>
      </c>
      <c r="GR689">
        <v>0</v>
      </c>
      <c r="GS689">
        <v>0</v>
      </c>
      <c r="GT689">
        <v>0</v>
      </c>
      <c r="GU689" t="s">
        <v>3</v>
      </c>
      <c r="GV689">
        <f t="shared" si="418"/>
        <v>0</v>
      </c>
      <c r="GW689">
        <v>1</v>
      </c>
      <c r="GX689">
        <f t="shared" si="419"/>
        <v>0</v>
      </c>
      <c r="HA689">
        <v>0</v>
      </c>
      <c r="HB689">
        <v>0</v>
      </c>
      <c r="HC689">
        <f t="shared" ref="HC689:HC696" si="424">GV689*GW689</f>
        <v>0</v>
      </c>
      <c r="HE689" t="s">
        <v>3</v>
      </c>
      <c r="HF689" t="s">
        <v>3</v>
      </c>
      <c r="HM689" t="s">
        <v>135</v>
      </c>
      <c r="HN689" t="s">
        <v>657</v>
      </c>
      <c r="HO689" t="s">
        <v>658</v>
      </c>
      <c r="HP689" t="s">
        <v>654</v>
      </c>
      <c r="HQ689" t="s">
        <v>654</v>
      </c>
      <c r="HS689">
        <v>0</v>
      </c>
      <c r="IK689">
        <v>0</v>
      </c>
    </row>
    <row r="690" spans="1:245" x14ac:dyDescent="0.2">
      <c r="A690">
        <v>17</v>
      </c>
      <c r="B690">
        <v>1</v>
      </c>
      <c r="C690">
        <f>ROW(SmtRes!A1147)</f>
        <v>1147</v>
      </c>
      <c r="D690">
        <f>ROW(EtalonRes!A1178)</f>
        <v>1178</v>
      </c>
      <c r="E690" t="s">
        <v>822</v>
      </c>
      <c r="F690" t="s">
        <v>823</v>
      </c>
      <c r="G690" t="s">
        <v>824</v>
      </c>
      <c r="H690" t="s">
        <v>32</v>
      </c>
      <c r="I690">
        <v>1</v>
      </c>
      <c r="J690">
        <v>0</v>
      </c>
      <c r="K690">
        <v>1</v>
      </c>
      <c r="O690">
        <f t="shared" si="420"/>
        <v>204.8</v>
      </c>
      <c r="P690">
        <f>SUMIF(SmtRes!AQ1145:'SmtRes'!AQ1147,"=1",SmtRes!DF1145:'SmtRes'!DF1147)</f>
        <v>0</v>
      </c>
      <c r="Q690">
        <f>SUMIF(SmtRes!AQ1145:'SmtRes'!AQ1147,"=1",SmtRes!DG1145:'SmtRes'!DG1147)</f>
        <v>30.8</v>
      </c>
      <c r="R690">
        <f>SUMIF(SmtRes!AQ1145:'SmtRes'!AQ1147,"=1",SmtRes!DH1145:'SmtRes'!DH1147)</f>
        <v>25.91</v>
      </c>
      <c r="S690">
        <f>SUMIF(SmtRes!AQ1145:'SmtRes'!AQ1147,"=1",SmtRes!DI1145:'SmtRes'!DI1147)</f>
        <v>148.09</v>
      </c>
      <c r="T690">
        <f t="shared" si="406"/>
        <v>0</v>
      </c>
      <c r="U690">
        <f>SUMIF(SmtRes!AQ1145:'SmtRes'!AQ1147,"=1",SmtRes!CV1145:'SmtRes'!CV1147)</f>
        <v>0.309</v>
      </c>
      <c r="V690">
        <f>SUMIF(SmtRes!AQ1145:'SmtRes'!AQ1147,"=1",SmtRes!CW1145:'SmtRes'!CW1147)</f>
        <v>4.8000000000000001E-2</v>
      </c>
      <c r="W690">
        <f t="shared" si="407"/>
        <v>0</v>
      </c>
      <c r="X690">
        <f t="shared" si="408"/>
        <v>156.6</v>
      </c>
      <c r="Y690">
        <f t="shared" si="409"/>
        <v>80.040000000000006</v>
      </c>
      <c r="AA690">
        <v>449016111</v>
      </c>
      <c r="AB690">
        <f t="shared" si="410"/>
        <v>178.89603</v>
      </c>
      <c r="AC690">
        <f t="shared" ref="AC690:AC696" si="425">ROUND((0),6)</f>
        <v>0</v>
      </c>
      <c r="AD690">
        <f>ROUND((((SUM(SmtRes!BR1145:'SmtRes'!BR1147))-(SUM(SmtRes!BS1145:'SmtRes'!BS1147)))+AE690),6)</f>
        <v>30.801600000000001</v>
      </c>
      <c r="AE690">
        <f>ROUND((SUM(SmtRes!BS1145:'SmtRes'!BS1147)),6)</f>
        <v>25.90512</v>
      </c>
      <c r="AF690">
        <f>ROUND((SUM(SmtRes!BT1145:'SmtRes'!BT1147)),6)</f>
        <v>148.09442999999999</v>
      </c>
      <c r="AG690">
        <f t="shared" si="411"/>
        <v>0</v>
      </c>
      <c r="AH690">
        <f>(SUM(SmtRes!BU1145:'SmtRes'!BU1147))</f>
        <v>0.309</v>
      </c>
      <c r="AI690">
        <f>(SUM(SmtRes!BV1145:'SmtRes'!BV1147))</f>
        <v>4.8000000000000001E-2</v>
      </c>
      <c r="AJ690">
        <f t="shared" si="412"/>
        <v>0</v>
      </c>
      <c r="AK690">
        <v>682.67050000000006</v>
      </c>
      <c r="AL690">
        <v>0</v>
      </c>
      <c r="AM690">
        <v>102.67200000000001</v>
      </c>
      <c r="AN690">
        <v>86.350400000000008</v>
      </c>
      <c r="AO690">
        <v>493.6481</v>
      </c>
      <c r="AP690">
        <v>0</v>
      </c>
      <c r="AQ690">
        <v>1.03</v>
      </c>
      <c r="AR690">
        <v>0.16</v>
      </c>
      <c r="AS690">
        <v>0</v>
      </c>
      <c r="AT690">
        <v>90</v>
      </c>
      <c r="AU690">
        <v>46</v>
      </c>
      <c r="AV690">
        <v>1</v>
      </c>
      <c r="AW690">
        <v>1</v>
      </c>
      <c r="AZ690">
        <v>1</v>
      </c>
      <c r="BA690">
        <v>1</v>
      </c>
      <c r="BB690">
        <v>1</v>
      </c>
      <c r="BC690">
        <v>1</v>
      </c>
      <c r="BD690" t="s">
        <v>3</v>
      </c>
      <c r="BE690" t="s">
        <v>3</v>
      </c>
      <c r="BF690" t="s">
        <v>3</v>
      </c>
      <c r="BG690" t="s">
        <v>3</v>
      </c>
      <c r="BH690">
        <v>0</v>
      </c>
      <c r="BI690">
        <v>2</v>
      </c>
      <c r="BJ690" t="s">
        <v>825</v>
      </c>
      <c r="BM690">
        <v>111002</v>
      </c>
      <c r="BN690">
        <v>0</v>
      </c>
      <c r="BO690" t="s">
        <v>3</v>
      </c>
      <c r="BP690">
        <v>0</v>
      </c>
      <c r="BQ690">
        <v>3</v>
      </c>
      <c r="BR690">
        <v>0</v>
      </c>
      <c r="BS690">
        <v>1</v>
      </c>
      <c r="BT690">
        <v>1</v>
      </c>
      <c r="BU690">
        <v>1</v>
      </c>
      <c r="BV690">
        <v>1</v>
      </c>
      <c r="BW690">
        <v>1</v>
      </c>
      <c r="BX690">
        <v>1</v>
      </c>
      <c r="BY690" t="s">
        <v>3</v>
      </c>
      <c r="BZ690">
        <v>90</v>
      </c>
      <c r="CA690">
        <v>46</v>
      </c>
      <c r="CB690" t="s">
        <v>3</v>
      </c>
      <c r="CE690">
        <v>0</v>
      </c>
      <c r="CF690">
        <v>0</v>
      </c>
      <c r="CG690">
        <v>0</v>
      </c>
      <c r="CM690">
        <v>0</v>
      </c>
      <c r="CN690" t="s">
        <v>653</v>
      </c>
      <c r="CO690">
        <v>0</v>
      </c>
      <c r="CP690">
        <f t="shared" si="421"/>
        <v>204.8</v>
      </c>
      <c r="CQ690">
        <f>SUMIF(SmtRes!AQ1145:'SmtRes'!AQ1147,"=1",SmtRes!AA1145:'SmtRes'!AA1147)</f>
        <v>0</v>
      </c>
      <c r="CR690">
        <f>SUMIF(SmtRes!AQ1145:'SmtRes'!AQ1147,"=1",SmtRes!AB1145:'SmtRes'!AB1147)</f>
        <v>641.70000000000005</v>
      </c>
      <c r="CS690">
        <f>SUMIF(SmtRes!AQ1145:'SmtRes'!AQ1147,"=1",SmtRes!AC1145:'SmtRes'!AC1147)</f>
        <v>539.69000000000005</v>
      </c>
      <c r="CT690">
        <f>SUMIF(SmtRes!AQ1145:'SmtRes'!AQ1147,"=1",SmtRes!AD1145:'SmtRes'!AD1147)</f>
        <v>479.27</v>
      </c>
      <c r="CU690">
        <f t="shared" ref="CU690:CU696" si="426">AG690</f>
        <v>0</v>
      </c>
      <c r="CV690">
        <f>SUMIF(SmtRes!AQ1145:'SmtRes'!AQ1147,"=1",SmtRes!BU1145:'SmtRes'!BU1147)</f>
        <v>0.309</v>
      </c>
      <c r="CW690">
        <f>SUMIF(SmtRes!AQ1145:'SmtRes'!AQ1147,"=1",SmtRes!BV1145:'SmtRes'!BV1147)</f>
        <v>4.8000000000000001E-2</v>
      </c>
      <c r="CX690">
        <f t="shared" ref="CX690:CX696" si="427">AJ690</f>
        <v>0</v>
      </c>
      <c r="CY690">
        <f t="shared" si="422"/>
        <v>156.6</v>
      </c>
      <c r="CZ690">
        <f t="shared" si="423"/>
        <v>80.040000000000006</v>
      </c>
      <c r="DB690">
        <v>30</v>
      </c>
      <c r="DC690" t="s">
        <v>3</v>
      </c>
      <c r="DD690" t="s">
        <v>135</v>
      </c>
      <c r="DE690" t="s">
        <v>321</v>
      </c>
      <c r="DF690" t="s">
        <v>321</v>
      </c>
      <c r="DG690" t="s">
        <v>321</v>
      </c>
      <c r="DH690" t="s">
        <v>3</v>
      </c>
      <c r="DI690" t="s">
        <v>321</v>
      </c>
      <c r="DJ690" t="s">
        <v>321</v>
      </c>
      <c r="DK690" t="s">
        <v>3</v>
      </c>
      <c r="DL690" t="s">
        <v>3</v>
      </c>
      <c r="DM690" t="s">
        <v>3</v>
      </c>
      <c r="DN690">
        <v>0</v>
      </c>
      <c r="DO690">
        <v>0</v>
      </c>
      <c r="DP690">
        <v>1</v>
      </c>
      <c r="DQ690">
        <v>1</v>
      </c>
      <c r="DU690">
        <v>1013</v>
      </c>
      <c r="DV690" t="s">
        <v>32</v>
      </c>
      <c r="DW690" t="s">
        <v>32</v>
      </c>
      <c r="DX690">
        <v>1</v>
      </c>
      <c r="DZ690" t="s">
        <v>3</v>
      </c>
      <c r="EA690" t="s">
        <v>3</v>
      </c>
      <c r="EB690" t="s">
        <v>3</v>
      </c>
      <c r="EC690" t="s">
        <v>3</v>
      </c>
      <c r="EE690">
        <v>416979912</v>
      </c>
      <c r="EF690">
        <v>3</v>
      </c>
      <c r="EG690" t="s">
        <v>322</v>
      </c>
      <c r="EH690">
        <v>0</v>
      </c>
      <c r="EI690" t="s">
        <v>3</v>
      </c>
      <c r="EJ690">
        <v>2</v>
      </c>
      <c r="EK690">
        <v>111002</v>
      </c>
      <c r="EL690" t="s">
        <v>323</v>
      </c>
      <c r="EM690" t="s">
        <v>324</v>
      </c>
      <c r="EO690" t="s">
        <v>656</v>
      </c>
      <c r="EQ690">
        <v>512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1.03</v>
      </c>
      <c r="EX690">
        <v>0.16</v>
      </c>
      <c r="EY690">
        <v>0</v>
      </c>
      <c r="FQ690">
        <v>0</v>
      </c>
      <c r="FR690">
        <v>0</v>
      </c>
      <c r="FS690">
        <v>0</v>
      </c>
      <c r="FX690">
        <v>90</v>
      </c>
      <c r="FY690">
        <v>46</v>
      </c>
      <c r="GA690" t="s">
        <v>3</v>
      </c>
      <c r="GD690">
        <v>1</v>
      </c>
      <c r="GF690">
        <v>327811014</v>
      </c>
      <c r="GG690">
        <v>2</v>
      </c>
      <c r="GH690">
        <v>1</v>
      </c>
      <c r="GI690">
        <v>-2</v>
      </c>
      <c r="GJ690">
        <v>0</v>
      </c>
      <c r="GK690">
        <v>0</v>
      </c>
      <c r="GL690">
        <f t="shared" si="413"/>
        <v>0</v>
      </c>
      <c r="GM690">
        <f t="shared" si="414"/>
        <v>441.44</v>
      </c>
      <c r="GN690">
        <f t="shared" si="415"/>
        <v>0</v>
      </c>
      <c r="GO690">
        <f t="shared" si="416"/>
        <v>441.44</v>
      </c>
      <c r="GP690">
        <f t="shared" si="417"/>
        <v>0</v>
      </c>
      <c r="GR690">
        <v>0</v>
      </c>
      <c r="GS690">
        <v>0</v>
      </c>
      <c r="GT690">
        <v>0</v>
      </c>
      <c r="GU690" t="s">
        <v>3</v>
      </c>
      <c r="GV690">
        <f t="shared" si="418"/>
        <v>0</v>
      </c>
      <c r="GW690">
        <v>1</v>
      </c>
      <c r="GX690">
        <f t="shared" si="419"/>
        <v>0</v>
      </c>
      <c r="HA690">
        <v>0</v>
      </c>
      <c r="HB690">
        <v>0</v>
      </c>
      <c r="HC690">
        <f t="shared" si="424"/>
        <v>0</v>
      </c>
      <c r="HE690" t="s">
        <v>3</v>
      </c>
      <c r="HF690" t="s">
        <v>3</v>
      </c>
      <c r="HM690" t="s">
        <v>3</v>
      </c>
      <c r="HN690" t="s">
        <v>326</v>
      </c>
      <c r="HO690" t="s">
        <v>327</v>
      </c>
      <c r="HP690" t="s">
        <v>323</v>
      </c>
      <c r="HQ690" t="s">
        <v>323</v>
      </c>
      <c r="HS690">
        <v>0</v>
      </c>
      <c r="IK690">
        <v>0</v>
      </c>
    </row>
    <row r="691" spans="1:245" x14ac:dyDescent="0.2">
      <c r="A691">
        <v>17</v>
      </c>
      <c r="B691">
        <v>1</v>
      </c>
      <c r="C691">
        <f>ROW(SmtRes!A1150)</f>
        <v>1150</v>
      </c>
      <c r="D691">
        <f>ROW(EtalonRes!A1182)</f>
        <v>1182</v>
      </c>
      <c r="E691" t="s">
        <v>826</v>
      </c>
      <c r="F691" t="s">
        <v>823</v>
      </c>
      <c r="G691" t="s">
        <v>827</v>
      </c>
      <c r="H691" t="s">
        <v>32</v>
      </c>
      <c r="I691">
        <v>1</v>
      </c>
      <c r="J691">
        <v>0</v>
      </c>
      <c r="K691">
        <v>1</v>
      </c>
      <c r="O691">
        <f t="shared" si="420"/>
        <v>682.67</v>
      </c>
      <c r="P691">
        <f>SUMIF(SmtRes!AQ1148:'SmtRes'!AQ1150,"=1",SmtRes!DF1148:'SmtRes'!DF1150)</f>
        <v>0</v>
      </c>
      <c r="Q691">
        <f>SUMIF(SmtRes!AQ1148:'SmtRes'!AQ1150,"=1",SmtRes!DG1148:'SmtRes'!DG1150)</f>
        <v>102.67</v>
      </c>
      <c r="R691">
        <f>SUMIF(SmtRes!AQ1148:'SmtRes'!AQ1150,"=1",SmtRes!DH1148:'SmtRes'!DH1150)</f>
        <v>86.35</v>
      </c>
      <c r="S691">
        <f>SUMIF(SmtRes!AQ1148:'SmtRes'!AQ1150,"=1",SmtRes!DI1148:'SmtRes'!DI1150)</f>
        <v>493.65</v>
      </c>
      <c r="T691">
        <f t="shared" si="406"/>
        <v>0</v>
      </c>
      <c r="U691">
        <f>SUMIF(SmtRes!AQ1148:'SmtRes'!AQ1150,"=1",SmtRes!CV1148:'SmtRes'!CV1150)</f>
        <v>1.03</v>
      </c>
      <c r="V691">
        <f>SUMIF(SmtRes!AQ1148:'SmtRes'!AQ1150,"=1",SmtRes!CW1148:'SmtRes'!CW1150)</f>
        <v>0.16</v>
      </c>
      <c r="W691">
        <f t="shared" si="407"/>
        <v>0</v>
      </c>
      <c r="X691">
        <f t="shared" si="408"/>
        <v>522</v>
      </c>
      <c r="Y691">
        <f t="shared" si="409"/>
        <v>266.8</v>
      </c>
      <c r="AA691">
        <v>449016111</v>
      </c>
      <c r="AB691">
        <f t="shared" si="410"/>
        <v>596.32010000000002</v>
      </c>
      <c r="AC691">
        <f t="shared" si="425"/>
        <v>0</v>
      </c>
      <c r="AD691">
        <f>ROUND((((SUM(SmtRes!BR1148:'SmtRes'!BR1150))-(SUM(SmtRes!BS1148:'SmtRes'!BS1150)))+AE691),6)</f>
        <v>102.672</v>
      </c>
      <c r="AE691">
        <f>ROUND((SUM(SmtRes!BS1148:'SmtRes'!BS1150)),6)</f>
        <v>86.350399999999993</v>
      </c>
      <c r="AF691">
        <f>ROUND((SUM(SmtRes!BT1148:'SmtRes'!BT1150)),6)</f>
        <v>493.6481</v>
      </c>
      <c r="AG691">
        <f t="shared" si="411"/>
        <v>0</v>
      </c>
      <c r="AH691">
        <f>(SUM(SmtRes!BU1148:'SmtRes'!BU1150))</f>
        <v>1.03</v>
      </c>
      <c r="AI691">
        <f>(SUM(SmtRes!BV1148:'SmtRes'!BV1150))</f>
        <v>0.16</v>
      </c>
      <c r="AJ691">
        <f t="shared" si="412"/>
        <v>0</v>
      </c>
      <c r="AK691">
        <v>682.67050000000006</v>
      </c>
      <c r="AL691">
        <v>0</v>
      </c>
      <c r="AM691">
        <v>102.67200000000001</v>
      </c>
      <c r="AN691">
        <v>86.350400000000008</v>
      </c>
      <c r="AO691">
        <v>493.6481</v>
      </c>
      <c r="AP691">
        <v>0</v>
      </c>
      <c r="AQ691">
        <v>1.03</v>
      </c>
      <c r="AR691">
        <v>0.16</v>
      </c>
      <c r="AS691">
        <v>0</v>
      </c>
      <c r="AT691">
        <v>90</v>
      </c>
      <c r="AU691">
        <v>46</v>
      </c>
      <c r="AV691">
        <v>1</v>
      </c>
      <c r="AW691">
        <v>1</v>
      </c>
      <c r="AZ691">
        <v>1</v>
      </c>
      <c r="BA691">
        <v>1</v>
      </c>
      <c r="BB691">
        <v>1</v>
      </c>
      <c r="BC691">
        <v>1</v>
      </c>
      <c r="BD691" t="s">
        <v>3</v>
      </c>
      <c r="BE691" t="s">
        <v>3</v>
      </c>
      <c r="BF691" t="s">
        <v>3</v>
      </c>
      <c r="BG691" t="s">
        <v>3</v>
      </c>
      <c r="BH691">
        <v>0</v>
      </c>
      <c r="BI691">
        <v>2</v>
      </c>
      <c r="BJ691" t="s">
        <v>825</v>
      </c>
      <c r="BM691">
        <v>111002</v>
      </c>
      <c r="BN691">
        <v>0</v>
      </c>
      <c r="BO691" t="s">
        <v>3</v>
      </c>
      <c r="BP691">
        <v>0</v>
      </c>
      <c r="BQ691">
        <v>3</v>
      </c>
      <c r="BR691">
        <v>0</v>
      </c>
      <c r="BS691">
        <v>1</v>
      </c>
      <c r="BT691">
        <v>1</v>
      </c>
      <c r="BU691">
        <v>1</v>
      </c>
      <c r="BV691">
        <v>1</v>
      </c>
      <c r="BW691">
        <v>1</v>
      </c>
      <c r="BX691">
        <v>1</v>
      </c>
      <c r="BY691" t="s">
        <v>3</v>
      </c>
      <c r="BZ691">
        <v>90</v>
      </c>
      <c r="CA691">
        <v>46</v>
      </c>
      <c r="CB691" t="s">
        <v>3</v>
      </c>
      <c r="CE691">
        <v>0</v>
      </c>
      <c r="CF691">
        <v>0</v>
      </c>
      <c r="CG691">
        <v>0</v>
      </c>
      <c r="CM691">
        <v>0</v>
      </c>
      <c r="CN691" t="s">
        <v>3</v>
      </c>
      <c r="CO691">
        <v>0</v>
      </c>
      <c r="CP691">
        <f t="shared" si="421"/>
        <v>682.67</v>
      </c>
      <c r="CQ691">
        <f>SUMIF(SmtRes!AQ1148:'SmtRes'!AQ1150,"=1",SmtRes!AA1148:'SmtRes'!AA1150)</f>
        <v>0</v>
      </c>
      <c r="CR691">
        <f>SUMIF(SmtRes!AQ1148:'SmtRes'!AQ1150,"=1",SmtRes!AB1148:'SmtRes'!AB1150)</f>
        <v>641.70000000000005</v>
      </c>
      <c r="CS691">
        <f>SUMIF(SmtRes!AQ1148:'SmtRes'!AQ1150,"=1",SmtRes!AC1148:'SmtRes'!AC1150)</f>
        <v>539.69000000000005</v>
      </c>
      <c r="CT691">
        <f>SUMIF(SmtRes!AQ1148:'SmtRes'!AQ1150,"=1",SmtRes!AD1148:'SmtRes'!AD1150)</f>
        <v>479.27</v>
      </c>
      <c r="CU691">
        <f t="shared" si="426"/>
        <v>0</v>
      </c>
      <c r="CV691">
        <f>SUMIF(SmtRes!AQ1148:'SmtRes'!AQ1150,"=1",SmtRes!BU1148:'SmtRes'!BU1150)</f>
        <v>1.03</v>
      </c>
      <c r="CW691">
        <f>SUMIF(SmtRes!AQ1148:'SmtRes'!AQ1150,"=1",SmtRes!BV1148:'SmtRes'!BV1150)</f>
        <v>0.16</v>
      </c>
      <c r="CX691">
        <f t="shared" si="427"/>
        <v>0</v>
      </c>
      <c r="CY691">
        <f t="shared" si="422"/>
        <v>522</v>
      </c>
      <c r="CZ691">
        <f t="shared" si="423"/>
        <v>266.8</v>
      </c>
      <c r="DC691" t="s">
        <v>3</v>
      </c>
      <c r="DD691" t="s">
        <v>135</v>
      </c>
      <c r="DE691" t="s">
        <v>3</v>
      </c>
      <c r="DF691" t="s">
        <v>3</v>
      </c>
      <c r="DG691" t="s">
        <v>3</v>
      </c>
      <c r="DH691" t="s">
        <v>3</v>
      </c>
      <c r="DI691" t="s">
        <v>3</v>
      </c>
      <c r="DJ691" t="s">
        <v>3</v>
      </c>
      <c r="DK691" t="s">
        <v>3</v>
      </c>
      <c r="DL691" t="s">
        <v>3</v>
      </c>
      <c r="DM691" t="s">
        <v>3</v>
      </c>
      <c r="DN691">
        <v>0</v>
      </c>
      <c r="DO691">
        <v>0</v>
      </c>
      <c r="DP691">
        <v>1</v>
      </c>
      <c r="DQ691">
        <v>1</v>
      </c>
      <c r="DU691">
        <v>1013</v>
      </c>
      <c r="DV691" t="s">
        <v>32</v>
      </c>
      <c r="DW691" t="s">
        <v>32</v>
      </c>
      <c r="DX691">
        <v>1</v>
      </c>
      <c r="DZ691" t="s">
        <v>3</v>
      </c>
      <c r="EA691" t="s">
        <v>3</v>
      </c>
      <c r="EB691" t="s">
        <v>3</v>
      </c>
      <c r="EC691" t="s">
        <v>3</v>
      </c>
      <c r="EE691">
        <v>416979912</v>
      </c>
      <c r="EF691">
        <v>3</v>
      </c>
      <c r="EG691" t="s">
        <v>322</v>
      </c>
      <c r="EH691">
        <v>0</v>
      </c>
      <c r="EI691" t="s">
        <v>3</v>
      </c>
      <c r="EJ691">
        <v>2</v>
      </c>
      <c r="EK691">
        <v>111002</v>
      </c>
      <c r="EL691" t="s">
        <v>323</v>
      </c>
      <c r="EM691" t="s">
        <v>324</v>
      </c>
      <c r="EO691" t="s">
        <v>3</v>
      </c>
      <c r="EQ691">
        <v>512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1.03</v>
      </c>
      <c r="EX691">
        <v>0.16</v>
      </c>
      <c r="EY691">
        <v>0</v>
      </c>
      <c r="FQ691">
        <v>0</v>
      </c>
      <c r="FR691">
        <v>0</v>
      </c>
      <c r="FS691">
        <v>0</v>
      </c>
      <c r="FX691">
        <v>90</v>
      </c>
      <c r="FY691">
        <v>46</v>
      </c>
      <c r="GA691" t="s">
        <v>3</v>
      </c>
      <c r="GD691">
        <v>1</v>
      </c>
      <c r="GF691">
        <v>-668981999</v>
      </c>
      <c r="GG691">
        <v>2</v>
      </c>
      <c r="GH691">
        <v>1</v>
      </c>
      <c r="GI691">
        <v>-2</v>
      </c>
      <c r="GJ691">
        <v>0</v>
      </c>
      <c r="GK691">
        <v>0</v>
      </c>
      <c r="GL691">
        <f t="shared" si="413"/>
        <v>0</v>
      </c>
      <c r="GM691">
        <f t="shared" si="414"/>
        <v>1471.47</v>
      </c>
      <c r="GN691">
        <f t="shared" si="415"/>
        <v>0</v>
      </c>
      <c r="GO691">
        <f t="shared" si="416"/>
        <v>1471.47</v>
      </c>
      <c r="GP691">
        <f t="shared" si="417"/>
        <v>0</v>
      </c>
      <c r="GR691">
        <v>0</v>
      </c>
      <c r="GS691">
        <v>0</v>
      </c>
      <c r="GT691">
        <v>0</v>
      </c>
      <c r="GU691" t="s">
        <v>3</v>
      </c>
      <c r="GV691">
        <f t="shared" si="418"/>
        <v>0</v>
      </c>
      <c r="GW691">
        <v>1</v>
      </c>
      <c r="GX691">
        <f t="shared" si="419"/>
        <v>0</v>
      </c>
      <c r="HA691">
        <v>0</v>
      </c>
      <c r="HB691">
        <v>0</v>
      </c>
      <c r="HC691">
        <f t="shared" si="424"/>
        <v>0</v>
      </c>
      <c r="HE691" t="s">
        <v>3</v>
      </c>
      <c r="HF691" t="s">
        <v>3</v>
      </c>
      <c r="HM691" t="s">
        <v>3</v>
      </c>
      <c r="HN691" t="s">
        <v>326</v>
      </c>
      <c r="HO691" t="s">
        <v>327</v>
      </c>
      <c r="HP691" t="s">
        <v>323</v>
      </c>
      <c r="HQ691" t="s">
        <v>323</v>
      </c>
      <c r="HS691">
        <v>0</v>
      </c>
      <c r="IK691">
        <v>0</v>
      </c>
    </row>
    <row r="692" spans="1:245" x14ac:dyDescent="0.2">
      <c r="A692">
        <v>17</v>
      </c>
      <c r="B692">
        <v>1</v>
      </c>
      <c r="C692">
        <f>ROW(SmtRes!A1153)</f>
        <v>1153</v>
      </c>
      <c r="D692">
        <f>ROW(EtalonRes!A1186)</f>
        <v>1186</v>
      </c>
      <c r="E692" t="s">
        <v>828</v>
      </c>
      <c r="F692" t="s">
        <v>823</v>
      </c>
      <c r="G692" t="s">
        <v>829</v>
      </c>
      <c r="H692" t="s">
        <v>32</v>
      </c>
      <c r="I692">
        <v>1</v>
      </c>
      <c r="J692">
        <v>0</v>
      </c>
      <c r="K692">
        <v>1</v>
      </c>
      <c r="O692">
        <f t="shared" si="420"/>
        <v>204.8</v>
      </c>
      <c r="P692">
        <f>SUMIF(SmtRes!AQ1151:'SmtRes'!AQ1153,"=1",SmtRes!DF1151:'SmtRes'!DF1153)</f>
        <v>0</v>
      </c>
      <c r="Q692">
        <f>SUMIF(SmtRes!AQ1151:'SmtRes'!AQ1153,"=1",SmtRes!DG1151:'SmtRes'!DG1153)</f>
        <v>30.8</v>
      </c>
      <c r="R692">
        <f>SUMIF(SmtRes!AQ1151:'SmtRes'!AQ1153,"=1",SmtRes!DH1151:'SmtRes'!DH1153)</f>
        <v>25.91</v>
      </c>
      <c r="S692">
        <f>SUMIF(SmtRes!AQ1151:'SmtRes'!AQ1153,"=1",SmtRes!DI1151:'SmtRes'!DI1153)</f>
        <v>148.09</v>
      </c>
      <c r="T692">
        <f t="shared" si="406"/>
        <v>0</v>
      </c>
      <c r="U692">
        <f>SUMIF(SmtRes!AQ1151:'SmtRes'!AQ1153,"=1",SmtRes!CV1151:'SmtRes'!CV1153)</f>
        <v>0.309</v>
      </c>
      <c r="V692">
        <f>SUMIF(SmtRes!AQ1151:'SmtRes'!AQ1153,"=1",SmtRes!CW1151:'SmtRes'!CW1153)</f>
        <v>4.8000000000000001E-2</v>
      </c>
      <c r="W692">
        <f t="shared" si="407"/>
        <v>0</v>
      </c>
      <c r="X692">
        <f t="shared" si="408"/>
        <v>156.6</v>
      </c>
      <c r="Y692">
        <f t="shared" si="409"/>
        <v>80.040000000000006</v>
      </c>
      <c r="AA692">
        <v>449016111</v>
      </c>
      <c r="AB692">
        <f t="shared" si="410"/>
        <v>178.89603</v>
      </c>
      <c r="AC692">
        <f t="shared" si="425"/>
        <v>0</v>
      </c>
      <c r="AD692">
        <f>ROUND((((SUM(SmtRes!BR1151:'SmtRes'!BR1153))-(SUM(SmtRes!BS1151:'SmtRes'!BS1153)))+AE692),6)</f>
        <v>30.801600000000001</v>
      </c>
      <c r="AE692">
        <f>ROUND((SUM(SmtRes!BS1151:'SmtRes'!BS1153)),6)</f>
        <v>25.90512</v>
      </c>
      <c r="AF692">
        <f>ROUND((SUM(SmtRes!BT1151:'SmtRes'!BT1153)),6)</f>
        <v>148.09442999999999</v>
      </c>
      <c r="AG692">
        <f t="shared" si="411"/>
        <v>0</v>
      </c>
      <c r="AH692">
        <f>(SUM(SmtRes!BU1151:'SmtRes'!BU1153))</f>
        <v>0.309</v>
      </c>
      <c r="AI692">
        <f>(SUM(SmtRes!BV1151:'SmtRes'!BV1153))</f>
        <v>4.8000000000000001E-2</v>
      </c>
      <c r="AJ692">
        <f t="shared" si="412"/>
        <v>0</v>
      </c>
      <c r="AK692">
        <v>682.67050000000006</v>
      </c>
      <c r="AL692">
        <v>0</v>
      </c>
      <c r="AM692">
        <v>102.67200000000001</v>
      </c>
      <c r="AN692">
        <v>86.350400000000008</v>
      </c>
      <c r="AO692">
        <v>493.6481</v>
      </c>
      <c r="AP692">
        <v>0</v>
      </c>
      <c r="AQ692">
        <v>1.03</v>
      </c>
      <c r="AR692">
        <v>0.16</v>
      </c>
      <c r="AS692">
        <v>0</v>
      </c>
      <c r="AT692">
        <v>90</v>
      </c>
      <c r="AU692">
        <v>46</v>
      </c>
      <c r="AV692">
        <v>1</v>
      </c>
      <c r="AW692">
        <v>1</v>
      </c>
      <c r="AZ692">
        <v>1</v>
      </c>
      <c r="BA692">
        <v>1</v>
      </c>
      <c r="BB692">
        <v>1</v>
      </c>
      <c r="BC692">
        <v>1</v>
      </c>
      <c r="BD692" t="s">
        <v>3</v>
      </c>
      <c r="BE692" t="s">
        <v>3</v>
      </c>
      <c r="BF692" t="s">
        <v>3</v>
      </c>
      <c r="BG692" t="s">
        <v>3</v>
      </c>
      <c r="BH692">
        <v>0</v>
      </c>
      <c r="BI692">
        <v>2</v>
      </c>
      <c r="BJ692" t="s">
        <v>825</v>
      </c>
      <c r="BM692">
        <v>111002</v>
      </c>
      <c r="BN692">
        <v>0</v>
      </c>
      <c r="BO692" t="s">
        <v>3</v>
      </c>
      <c r="BP692">
        <v>0</v>
      </c>
      <c r="BQ692">
        <v>3</v>
      </c>
      <c r="BR692">
        <v>0</v>
      </c>
      <c r="BS692">
        <v>1</v>
      </c>
      <c r="BT692">
        <v>1</v>
      </c>
      <c r="BU692">
        <v>1</v>
      </c>
      <c r="BV692">
        <v>1</v>
      </c>
      <c r="BW692">
        <v>1</v>
      </c>
      <c r="BX692">
        <v>1</v>
      </c>
      <c r="BY692" t="s">
        <v>3</v>
      </c>
      <c r="BZ692">
        <v>90</v>
      </c>
      <c r="CA692">
        <v>46</v>
      </c>
      <c r="CB692" t="s">
        <v>3</v>
      </c>
      <c r="CE692">
        <v>0</v>
      </c>
      <c r="CF692">
        <v>0</v>
      </c>
      <c r="CG692">
        <v>0</v>
      </c>
      <c r="CM692">
        <v>0</v>
      </c>
      <c r="CN692" t="s">
        <v>653</v>
      </c>
      <c r="CO692">
        <v>0</v>
      </c>
      <c r="CP692">
        <f t="shared" si="421"/>
        <v>204.8</v>
      </c>
      <c r="CQ692">
        <f>SUMIF(SmtRes!AQ1151:'SmtRes'!AQ1153,"=1",SmtRes!AA1151:'SmtRes'!AA1153)</f>
        <v>0</v>
      </c>
      <c r="CR692">
        <f>SUMIF(SmtRes!AQ1151:'SmtRes'!AQ1153,"=1",SmtRes!AB1151:'SmtRes'!AB1153)</f>
        <v>641.70000000000005</v>
      </c>
      <c r="CS692">
        <f>SUMIF(SmtRes!AQ1151:'SmtRes'!AQ1153,"=1",SmtRes!AC1151:'SmtRes'!AC1153)</f>
        <v>539.69000000000005</v>
      </c>
      <c r="CT692">
        <f>SUMIF(SmtRes!AQ1151:'SmtRes'!AQ1153,"=1",SmtRes!AD1151:'SmtRes'!AD1153)</f>
        <v>479.27</v>
      </c>
      <c r="CU692">
        <f t="shared" si="426"/>
        <v>0</v>
      </c>
      <c r="CV692">
        <f>SUMIF(SmtRes!AQ1151:'SmtRes'!AQ1153,"=1",SmtRes!BU1151:'SmtRes'!BU1153)</f>
        <v>0.309</v>
      </c>
      <c r="CW692">
        <f>SUMIF(SmtRes!AQ1151:'SmtRes'!AQ1153,"=1",SmtRes!BV1151:'SmtRes'!BV1153)</f>
        <v>4.8000000000000001E-2</v>
      </c>
      <c r="CX692">
        <f t="shared" si="427"/>
        <v>0</v>
      </c>
      <c r="CY692">
        <f t="shared" si="422"/>
        <v>156.6</v>
      </c>
      <c r="CZ692">
        <f t="shared" si="423"/>
        <v>80.040000000000006</v>
      </c>
      <c r="DB692">
        <v>31</v>
      </c>
      <c r="DC692" t="s">
        <v>3</v>
      </c>
      <c r="DD692" t="s">
        <v>135</v>
      </c>
      <c r="DE692" t="s">
        <v>321</v>
      </c>
      <c r="DF692" t="s">
        <v>321</v>
      </c>
      <c r="DG692" t="s">
        <v>321</v>
      </c>
      <c r="DH692" t="s">
        <v>3</v>
      </c>
      <c r="DI692" t="s">
        <v>321</v>
      </c>
      <c r="DJ692" t="s">
        <v>321</v>
      </c>
      <c r="DK692" t="s">
        <v>3</v>
      </c>
      <c r="DL692" t="s">
        <v>3</v>
      </c>
      <c r="DM692" t="s">
        <v>3</v>
      </c>
      <c r="DN692">
        <v>0</v>
      </c>
      <c r="DO692">
        <v>0</v>
      </c>
      <c r="DP692">
        <v>1</v>
      </c>
      <c r="DQ692">
        <v>1</v>
      </c>
      <c r="DU692">
        <v>1013</v>
      </c>
      <c r="DV692" t="s">
        <v>32</v>
      </c>
      <c r="DW692" t="s">
        <v>32</v>
      </c>
      <c r="DX692">
        <v>1</v>
      </c>
      <c r="DZ692" t="s">
        <v>3</v>
      </c>
      <c r="EA692" t="s">
        <v>3</v>
      </c>
      <c r="EB692" t="s">
        <v>3</v>
      </c>
      <c r="EC692" t="s">
        <v>3</v>
      </c>
      <c r="EE692">
        <v>416979912</v>
      </c>
      <c r="EF692">
        <v>3</v>
      </c>
      <c r="EG692" t="s">
        <v>322</v>
      </c>
      <c r="EH692">
        <v>0</v>
      </c>
      <c r="EI692" t="s">
        <v>3</v>
      </c>
      <c r="EJ692">
        <v>2</v>
      </c>
      <c r="EK692">
        <v>111002</v>
      </c>
      <c r="EL692" t="s">
        <v>323</v>
      </c>
      <c r="EM692" t="s">
        <v>324</v>
      </c>
      <c r="EO692" t="s">
        <v>656</v>
      </c>
      <c r="EQ692">
        <v>512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1.03</v>
      </c>
      <c r="EX692">
        <v>0.16</v>
      </c>
      <c r="EY692">
        <v>0</v>
      </c>
      <c r="FQ692">
        <v>0</v>
      </c>
      <c r="FR692">
        <v>0</v>
      </c>
      <c r="FS692">
        <v>0</v>
      </c>
      <c r="FX692">
        <v>90</v>
      </c>
      <c r="FY692">
        <v>46</v>
      </c>
      <c r="GA692" t="s">
        <v>3</v>
      </c>
      <c r="GD692">
        <v>1</v>
      </c>
      <c r="GF692">
        <v>2100466102</v>
      </c>
      <c r="GG692">
        <v>2</v>
      </c>
      <c r="GH692">
        <v>1</v>
      </c>
      <c r="GI692">
        <v>-2</v>
      </c>
      <c r="GJ692">
        <v>0</v>
      </c>
      <c r="GK692">
        <v>0</v>
      </c>
      <c r="GL692">
        <f t="shared" si="413"/>
        <v>0</v>
      </c>
      <c r="GM692">
        <f t="shared" si="414"/>
        <v>441.44</v>
      </c>
      <c r="GN692">
        <f t="shared" si="415"/>
        <v>0</v>
      </c>
      <c r="GO692">
        <f t="shared" si="416"/>
        <v>441.44</v>
      </c>
      <c r="GP692">
        <f t="shared" si="417"/>
        <v>0</v>
      </c>
      <c r="GR692">
        <v>0</v>
      </c>
      <c r="GS692">
        <v>0</v>
      </c>
      <c r="GT692">
        <v>0</v>
      </c>
      <c r="GU692" t="s">
        <v>3</v>
      </c>
      <c r="GV692">
        <f t="shared" si="418"/>
        <v>0</v>
      </c>
      <c r="GW692">
        <v>1</v>
      </c>
      <c r="GX692">
        <f t="shared" si="419"/>
        <v>0</v>
      </c>
      <c r="HA692">
        <v>0</v>
      </c>
      <c r="HB692">
        <v>0</v>
      </c>
      <c r="HC692">
        <f t="shared" si="424"/>
        <v>0</v>
      </c>
      <c r="HE692" t="s">
        <v>3</v>
      </c>
      <c r="HF692" t="s">
        <v>3</v>
      </c>
      <c r="HM692" t="s">
        <v>3</v>
      </c>
      <c r="HN692" t="s">
        <v>326</v>
      </c>
      <c r="HO692" t="s">
        <v>327</v>
      </c>
      <c r="HP692" t="s">
        <v>323</v>
      </c>
      <c r="HQ692" t="s">
        <v>323</v>
      </c>
      <c r="HS692">
        <v>0</v>
      </c>
      <c r="IK692">
        <v>0</v>
      </c>
    </row>
    <row r="693" spans="1:245" x14ac:dyDescent="0.2">
      <c r="A693">
        <v>17</v>
      </c>
      <c r="B693">
        <v>1</v>
      </c>
      <c r="C693">
        <f>ROW(SmtRes!A1156)</f>
        <v>1156</v>
      </c>
      <c r="D693">
        <f>ROW(EtalonRes!A1190)</f>
        <v>1190</v>
      </c>
      <c r="E693" t="s">
        <v>830</v>
      </c>
      <c r="F693" t="s">
        <v>823</v>
      </c>
      <c r="G693" t="s">
        <v>831</v>
      </c>
      <c r="H693" t="s">
        <v>32</v>
      </c>
      <c r="I693">
        <v>1</v>
      </c>
      <c r="J693">
        <v>0</v>
      </c>
      <c r="K693">
        <v>1</v>
      </c>
      <c r="O693">
        <f t="shared" si="420"/>
        <v>682.67</v>
      </c>
      <c r="P693">
        <f>SUMIF(SmtRes!AQ1154:'SmtRes'!AQ1156,"=1",SmtRes!DF1154:'SmtRes'!DF1156)</f>
        <v>0</v>
      </c>
      <c r="Q693">
        <f>SUMIF(SmtRes!AQ1154:'SmtRes'!AQ1156,"=1",SmtRes!DG1154:'SmtRes'!DG1156)</f>
        <v>102.67</v>
      </c>
      <c r="R693">
        <f>SUMIF(SmtRes!AQ1154:'SmtRes'!AQ1156,"=1",SmtRes!DH1154:'SmtRes'!DH1156)</f>
        <v>86.35</v>
      </c>
      <c r="S693">
        <f>SUMIF(SmtRes!AQ1154:'SmtRes'!AQ1156,"=1",SmtRes!DI1154:'SmtRes'!DI1156)</f>
        <v>493.65</v>
      </c>
      <c r="T693">
        <f t="shared" si="406"/>
        <v>0</v>
      </c>
      <c r="U693">
        <f>SUMIF(SmtRes!AQ1154:'SmtRes'!AQ1156,"=1",SmtRes!CV1154:'SmtRes'!CV1156)</f>
        <v>1.03</v>
      </c>
      <c r="V693">
        <f>SUMIF(SmtRes!AQ1154:'SmtRes'!AQ1156,"=1",SmtRes!CW1154:'SmtRes'!CW1156)</f>
        <v>0.16</v>
      </c>
      <c r="W693">
        <f t="shared" si="407"/>
        <v>0</v>
      </c>
      <c r="X693">
        <f t="shared" si="408"/>
        <v>522</v>
      </c>
      <c r="Y693">
        <f t="shared" si="409"/>
        <v>266.8</v>
      </c>
      <c r="AA693">
        <v>449016111</v>
      </c>
      <c r="AB693">
        <f t="shared" si="410"/>
        <v>596.32010000000002</v>
      </c>
      <c r="AC693">
        <f t="shared" si="425"/>
        <v>0</v>
      </c>
      <c r="AD693">
        <f>ROUND((((SUM(SmtRes!BR1154:'SmtRes'!BR1156))-(SUM(SmtRes!BS1154:'SmtRes'!BS1156)))+AE693),6)</f>
        <v>102.672</v>
      </c>
      <c r="AE693">
        <f>ROUND((SUM(SmtRes!BS1154:'SmtRes'!BS1156)),6)</f>
        <v>86.350399999999993</v>
      </c>
      <c r="AF693">
        <f>ROUND((SUM(SmtRes!BT1154:'SmtRes'!BT1156)),6)</f>
        <v>493.6481</v>
      </c>
      <c r="AG693">
        <f t="shared" si="411"/>
        <v>0</v>
      </c>
      <c r="AH693">
        <f>(SUM(SmtRes!BU1154:'SmtRes'!BU1156))</f>
        <v>1.03</v>
      </c>
      <c r="AI693">
        <f>(SUM(SmtRes!BV1154:'SmtRes'!BV1156))</f>
        <v>0.16</v>
      </c>
      <c r="AJ693">
        <f t="shared" si="412"/>
        <v>0</v>
      </c>
      <c r="AK693">
        <v>682.67050000000006</v>
      </c>
      <c r="AL693">
        <v>0</v>
      </c>
      <c r="AM693">
        <v>102.67200000000001</v>
      </c>
      <c r="AN693">
        <v>86.350400000000008</v>
      </c>
      <c r="AO693">
        <v>493.6481</v>
      </c>
      <c r="AP693">
        <v>0</v>
      </c>
      <c r="AQ693">
        <v>1.03</v>
      </c>
      <c r="AR693">
        <v>0.16</v>
      </c>
      <c r="AS693">
        <v>0</v>
      </c>
      <c r="AT693">
        <v>90</v>
      </c>
      <c r="AU693">
        <v>46</v>
      </c>
      <c r="AV693">
        <v>1</v>
      </c>
      <c r="AW693">
        <v>1</v>
      </c>
      <c r="AZ693">
        <v>1</v>
      </c>
      <c r="BA693">
        <v>1</v>
      </c>
      <c r="BB693">
        <v>1</v>
      </c>
      <c r="BC693">
        <v>1</v>
      </c>
      <c r="BD693" t="s">
        <v>3</v>
      </c>
      <c r="BE693" t="s">
        <v>3</v>
      </c>
      <c r="BF693" t="s">
        <v>3</v>
      </c>
      <c r="BG693" t="s">
        <v>3</v>
      </c>
      <c r="BH693">
        <v>0</v>
      </c>
      <c r="BI693">
        <v>2</v>
      </c>
      <c r="BJ693" t="s">
        <v>825</v>
      </c>
      <c r="BM693">
        <v>111002</v>
      </c>
      <c r="BN693">
        <v>0</v>
      </c>
      <c r="BO693" t="s">
        <v>3</v>
      </c>
      <c r="BP693">
        <v>0</v>
      </c>
      <c r="BQ693">
        <v>3</v>
      </c>
      <c r="BR693">
        <v>0</v>
      </c>
      <c r="BS693">
        <v>1</v>
      </c>
      <c r="BT693">
        <v>1</v>
      </c>
      <c r="BU693">
        <v>1</v>
      </c>
      <c r="BV693">
        <v>1</v>
      </c>
      <c r="BW693">
        <v>1</v>
      </c>
      <c r="BX693">
        <v>1</v>
      </c>
      <c r="BY693" t="s">
        <v>3</v>
      </c>
      <c r="BZ693">
        <v>90</v>
      </c>
      <c r="CA693">
        <v>46</v>
      </c>
      <c r="CB693" t="s">
        <v>3</v>
      </c>
      <c r="CE693">
        <v>0</v>
      </c>
      <c r="CF693">
        <v>0</v>
      </c>
      <c r="CG693">
        <v>0</v>
      </c>
      <c r="CM693">
        <v>0</v>
      </c>
      <c r="CN693" t="s">
        <v>3</v>
      </c>
      <c r="CO693">
        <v>0</v>
      </c>
      <c r="CP693">
        <f t="shared" si="421"/>
        <v>682.67</v>
      </c>
      <c r="CQ693">
        <f>SUMIF(SmtRes!AQ1154:'SmtRes'!AQ1156,"=1",SmtRes!AA1154:'SmtRes'!AA1156)</f>
        <v>0</v>
      </c>
      <c r="CR693">
        <f>SUMIF(SmtRes!AQ1154:'SmtRes'!AQ1156,"=1",SmtRes!AB1154:'SmtRes'!AB1156)</f>
        <v>641.70000000000005</v>
      </c>
      <c r="CS693">
        <f>SUMIF(SmtRes!AQ1154:'SmtRes'!AQ1156,"=1",SmtRes!AC1154:'SmtRes'!AC1156)</f>
        <v>539.69000000000005</v>
      </c>
      <c r="CT693">
        <f>SUMIF(SmtRes!AQ1154:'SmtRes'!AQ1156,"=1",SmtRes!AD1154:'SmtRes'!AD1156)</f>
        <v>479.27</v>
      </c>
      <c r="CU693">
        <f t="shared" si="426"/>
        <v>0</v>
      </c>
      <c r="CV693">
        <f>SUMIF(SmtRes!AQ1154:'SmtRes'!AQ1156,"=1",SmtRes!BU1154:'SmtRes'!BU1156)</f>
        <v>1.03</v>
      </c>
      <c r="CW693">
        <f>SUMIF(SmtRes!AQ1154:'SmtRes'!AQ1156,"=1",SmtRes!BV1154:'SmtRes'!BV1156)</f>
        <v>0.16</v>
      </c>
      <c r="CX693">
        <f t="shared" si="427"/>
        <v>0</v>
      </c>
      <c r="CY693">
        <f t="shared" si="422"/>
        <v>522</v>
      </c>
      <c r="CZ693">
        <f t="shared" si="423"/>
        <v>266.8</v>
      </c>
      <c r="DC693" t="s">
        <v>3</v>
      </c>
      <c r="DD693" t="s">
        <v>135</v>
      </c>
      <c r="DE693" t="s">
        <v>3</v>
      </c>
      <c r="DF693" t="s">
        <v>3</v>
      </c>
      <c r="DG693" t="s">
        <v>3</v>
      </c>
      <c r="DH693" t="s">
        <v>3</v>
      </c>
      <c r="DI693" t="s">
        <v>3</v>
      </c>
      <c r="DJ693" t="s">
        <v>3</v>
      </c>
      <c r="DK693" t="s">
        <v>3</v>
      </c>
      <c r="DL693" t="s">
        <v>3</v>
      </c>
      <c r="DM693" t="s">
        <v>3</v>
      </c>
      <c r="DN693">
        <v>0</v>
      </c>
      <c r="DO693">
        <v>0</v>
      </c>
      <c r="DP693">
        <v>1</v>
      </c>
      <c r="DQ693">
        <v>1</v>
      </c>
      <c r="DU693">
        <v>1013</v>
      </c>
      <c r="DV693" t="s">
        <v>32</v>
      </c>
      <c r="DW693" t="s">
        <v>32</v>
      </c>
      <c r="DX693">
        <v>1</v>
      </c>
      <c r="DZ693" t="s">
        <v>3</v>
      </c>
      <c r="EA693" t="s">
        <v>3</v>
      </c>
      <c r="EB693" t="s">
        <v>3</v>
      </c>
      <c r="EC693" t="s">
        <v>3</v>
      </c>
      <c r="EE693">
        <v>416979912</v>
      </c>
      <c r="EF693">
        <v>3</v>
      </c>
      <c r="EG693" t="s">
        <v>322</v>
      </c>
      <c r="EH693">
        <v>0</v>
      </c>
      <c r="EI693" t="s">
        <v>3</v>
      </c>
      <c r="EJ693">
        <v>2</v>
      </c>
      <c r="EK693">
        <v>111002</v>
      </c>
      <c r="EL693" t="s">
        <v>323</v>
      </c>
      <c r="EM693" t="s">
        <v>324</v>
      </c>
      <c r="EO693" t="s">
        <v>3</v>
      </c>
      <c r="EQ693">
        <v>512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1.03</v>
      </c>
      <c r="EX693">
        <v>0.16</v>
      </c>
      <c r="EY693">
        <v>0</v>
      </c>
      <c r="FQ693">
        <v>0</v>
      </c>
      <c r="FR693">
        <v>0</v>
      </c>
      <c r="FS693">
        <v>0</v>
      </c>
      <c r="FX693">
        <v>90</v>
      </c>
      <c r="FY693">
        <v>46</v>
      </c>
      <c r="GA693" t="s">
        <v>3</v>
      </c>
      <c r="GD693">
        <v>1</v>
      </c>
      <c r="GF693">
        <v>1014969214</v>
      </c>
      <c r="GG693">
        <v>2</v>
      </c>
      <c r="GH693">
        <v>1</v>
      </c>
      <c r="GI693">
        <v>-2</v>
      </c>
      <c r="GJ693">
        <v>0</v>
      </c>
      <c r="GK693">
        <v>0</v>
      </c>
      <c r="GL693">
        <f t="shared" si="413"/>
        <v>0</v>
      </c>
      <c r="GM693">
        <f t="shared" si="414"/>
        <v>1471.47</v>
      </c>
      <c r="GN693">
        <f t="shared" si="415"/>
        <v>0</v>
      </c>
      <c r="GO693">
        <f t="shared" si="416"/>
        <v>1471.47</v>
      </c>
      <c r="GP693">
        <f t="shared" si="417"/>
        <v>0</v>
      </c>
      <c r="GR693">
        <v>0</v>
      </c>
      <c r="GS693">
        <v>0</v>
      </c>
      <c r="GT693">
        <v>0</v>
      </c>
      <c r="GU693" t="s">
        <v>3</v>
      </c>
      <c r="GV693">
        <f t="shared" si="418"/>
        <v>0</v>
      </c>
      <c r="GW693">
        <v>1</v>
      </c>
      <c r="GX693">
        <f t="shared" si="419"/>
        <v>0</v>
      </c>
      <c r="HA693">
        <v>0</v>
      </c>
      <c r="HB693">
        <v>0</v>
      </c>
      <c r="HC693">
        <f t="shared" si="424"/>
        <v>0</v>
      </c>
      <c r="HE693" t="s">
        <v>3</v>
      </c>
      <c r="HF693" t="s">
        <v>3</v>
      </c>
      <c r="HM693" t="s">
        <v>3</v>
      </c>
      <c r="HN693" t="s">
        <v>326</v>
      </c>
      <c r="HO693" t="s">
        <v>327</v>
      </c>
      <c r="HP693" t="s">
        <v>323</v>
      </c>
      <c r="HQ693" t="s">
        <v>323</v>
      </c>
      <c r="HS693">
        <v>0</v>
      </c>
      <c r="IK693">
        <v>0</v>
      </c>
    </row>
    <row r="694" spans="1:245" x14ac:dyDescent="0.2">
      <c r="A694">
        <v>17</v>
      </c>
      <c r="B694">
        <v>1</v>
      </c>
      <c r="C694">
        <f>ROW(SmtRes!A1159)</f>
        <v>1159</v>
      </c>
      <c r="D694">
        <f>ROW(EtalonRes!A1194)</f>
        <v>1194</v>
      </c>
      <c r="E694" t="s">
        <v>832</v>
      </c>
      <c r="F694" t="s">
        <v>823</v>
      </c>
      <c r="G694" t="s">
        <v>833</v>
      </c>
      <c r="H694" t="s">
        <v>32</v>
      </c>
      <c r="I694">
        <v>1</v>
      </c>
      <c r="J694">
        <v>0</v>
      </c>
      <c r="K694">
        <v>1</v>
      </c>
      <c r="O694">
        <f t="shared" si="420"/>
        <v>204.8</v>
      </c>
      <c r="P694">
        <f>SUMIF(SmtRes!AQ1157:'SmtRes'!AQ1159,"=1",SmtRes!DF1157:'SmtRes'!DF1159)</f>
        <v>0</v>
      </c>
      <c r="Q694">
        <f>SUMIF(SmtRes!AQ1157:'SmtRes'!AQ1159,"=1",SmtRes!DG1157:'SmtRes'!DG1159)</f>
        <v>30.8</v>
      </c>
      <c r="R694">
        <f>SUMIF(SmtRes!AQ1157:'SmtRes'!AQ1159,"=1",SmtRes!DH1157:'SmtRes'!DH1159)</f>
        <v>25.91</v>
      </c>
      <c r="S694">
        <f>SUMIF(SmtRes!AQ1157:'SmtRes'!AQ1159,"=1",SmtRes!DI1157:'SmtRes'!DI1159)</f>
        <v>148.09</v>
      </c>
      <c r="T694">
        <f t="shared" si="406"/>
        <v>0</v>
      </c>
      <c r="U694">
        <f>SUMIF(SmtRes!AQ1157:'SmtRes'!AQ1159,"=1",SmtRes!CV1157:'SmtRes'!CV1159)</f>
        <v>0.309</v>
      </c>
      <c r="V694">
        <f>SUMIF(SmtRes!AQ1157:'SmtRes'!AQ1159,"=1",SmtRes!CW1157:'SmtRes'!CW1159)</f>
        <v>4.8000000000000001E-2</v>
      </c>
      <c r="W694">
        <f t="shared" si="407"/>
        <v>0</v>
      </c>
      <c r="X694">
        <f t="shared" si="408"/>
        <v>156.6</v>
      </c>
      <c r="Y694">
        <f t="shared" si="409"/>
        <v>80.040000000000006</v>
      </c>
      <c r="AA694">
        <v>449016111</v>
      </c>
      <c r="AB694">
        <f t="shared" si="410"/>
        <v>178.89603</v>
      </c>
      <c r="AC694">
        <f t="shared" si="425"/>
        <v>0</v>
      </c>
      <c r="AD694">
        <f>ROUND((((SUM(SmtRes!BR1157:'SmtRes'!BR1159))-(SUM(SmtRes!BS1157:'SmtRes'!BS1159)))+AE694),6)</f>
        <v>30.801600000000001</v>
      </c>
      <c r="AE694">
        <f>ROUND((SUM(SmtRes!BS1157:'SmtRes'!BS1159)),6)</f>
        <v>25.90512</v>
      </c>
      <c r="AF694">
        <f>ROUND((SUM(SmtRes!BT1157:'SmtRes'!BT1159)),6)</f>
        <v>148.09442999999999</v>
      </c>
      <c r="AG694">
        <f t="shared" si="411"/>
        <v>0</v>
      </c>
      <c r="AH694">
        <f>(SUM(SmtRes!BU1157:'SmtRes'!BU1159))</f>
        <v>0.309</v>
      </c>
      <c r="AI694">
        <f>(SUM(SmtRes!BV1157:'SmtRes'!BV1159))</f>
        <v>4.8000000000000001E-2</v>
      </c>
      <c r="AJ694">
        <f t="shared" si="412"/>
        <v>0</v>
      </c>
      <c r="AK694">
        <v>682.67050000000006</v>
      </c>
      <c r="AL694">
        <v>0</v>
      </c>
      <c r="AM694">
        <v>102.67200000000001</v>
      </c>
      <c r="AN694">
        <v>86.350400000000008</v>
      </c>
      <c r="AO694">
        <v>493.6481</v>
      </c>
      <c r="AP694">
        <v>0</v>
      </c>
      <c r="AQ694">
        <v>1.03</v>
      </c>
      <c r="AR694">
        <v>0.16</v>
      </c>
      <c r="AS694">
        <v>0</v>
      </c>
      <c r="AT694">
        <v>90</v>
      </c>
      <c r="AU694">
        <v>46</v>
      </c>
      <c r="AV694">
        <v>1</v>
      </c>
      <c r="AW694">
        <v>1</v>
      </c>
      <c r="AZ694">
        <v>1</v>
      </c>
      <c r="BA694">
        <v>1</v>
      </c>
      <c r="BB694">
        <v>1</v>
      </c>
      <c r="BC694">
        <v>1</v>
      </c>
      <c r="BD694" t="s">
        <v>3</v>
      </c>
      <c r="BE694" t="s">
        <v>3</v>
      </c>
      <c r="BF694" t="s">
        <v>3</v>
      </c>
      <c r="BG694" t="s">
        <v>3</v>
      </c>
      <c r="BH694">
        <v>0</v>
      </c>
      <c r="BI694">
        <v>2</v>
      </c>
      <c r="BJ694" t="s">
        <v>825</v>
      </c>
      <c r="BM694">
        <v>111002</v>
      </c>
      <c r="BN694">
        <v>0</v>
      </c>
      <c r="BO694" t="s">
        <v>3</v>
      </c>
      <c r="BP694">
        <v>0</v>
      </c>
      <c r="BQ694">
        <v>3</v>
      </c>
      <c r="BR694">
        <v>0</v>
      </c>
      <c r="BS694">
        <v>1</v>
      </c>
      <c r="BT694">
        <v>1</v>
      </c>
      <c r="BU694">
        <v>1</v>
      </c>
      <c r="BV694">
        <v>1</v>
      </c>
      <c r="BW694">
        <v>1</v>
      </c>
      <c r="BX694">
        <v>1</v>
      </c>
      <c r="BY694" t="s">
        <v>3</v>
      </c>
      <c r="BZ694">
        <v>90</v>
      </c>
      <c r="CA694">
        <v>46</v>
      </c>
      <c r="CB694" t="s">
        <v>3</v>
      </c>
      <c r="CE694">
        <v>0</v>
      </c>
      <c r="CF694">
        <v>0</v>
      </c>
      <c r="CG694">
        <v>0</v>
      </c>
      <c r="CM694">
        <v>0</v>
      </c>
      <c r="CN694" t="s">
        <v>653</v>
      </c>
      <c r="CO694">
        <v>0</v>
      </c>
      <c r="CP694">
        <f t="shared" si="421"/>
        <v>204.8</v>
      </c>
      <c r="CQ694">
        <f>SUMIF(SmtRes!AQ1157:'SmtRes'!AQ1159,"=1",SmtRes!AA1157:'SmtRes'!AA1159)</f>
        <v>0</v>
      </c>
      <c r="CR694">
        <f>SUMIF(SmtRes!AQ1157:'SmtRes'!AQ1159,"=1",SmtRes!AB1157:'SmtRes'!AB1159)</f>
        <v>641.70000000000005</v>
      </c>
      <c r="CS694">
        <f>SUMIF(SmtRes!AQ1157:'SmtRes'!AQ1159,"=1",SmtRes!AC1157:'SmtRes'!AC1159)</f>
        <v>539.69000000000005</v>
      </c>
      <c r="CT694">
        <f>SUMIF(SmtRes!AQ1157:'SmtRes'!AQ1159,"=1",SmtRes!AD1157:'SmtRes'!AD1159)</f>
        <v>479.27</v>
      </c>
      <c r="CU694">
        <f t="shared" si="426"/>
        <v>0</v>
      </c>
      <c r="CV694">
        <f>SUMIF(SmtRes!AQ1157:'SmtRes'!AQ1159,"=1",SmtRes!BU1157:'SmtRes'!BU1159)</f>
        <v>0.309</v>
      </c>
      <c r="CW694">
        <f>SUMIF(SmtRes!AQ1157:'SmtRes'!AQ1159,"=1",SmtRes!BV1157:'SmtRes'!BV1159)</f>
        <v>4.8000000000000001E-2</v>
      </c>
      <c r="CX694">
        <f t="shared" si="427"/>
        <v>0</v>
      </c>
      <c r="CY694">
        <f t="shared" si="422"/>
        <v>156.6</v>
      </c>
      <c r="CZ694">
        <f t="shared" si="423"/>
        <v>80.040000000000006</v>
      </c>
      <c r="DB694">
        <v>32</v>
      </c>
      <c r="DC694" t="s">
        <v>3</v>
      </c>
      <c r="DD694" t="s">
        <v>135</v>
      </c>
      <c r="DE694" t="s">
        <v>321</v>
      </c>
      <c r="DF694" t="s">
        <v>321</v>
      </c>
      <c r="DG694" t="s">
        <v>321</v>
      </c>
      <c r="DH694" t="s">
        <v>3</v>
      </c>
      <c r="DI694" t="s">
        <v>321</v>
      </c>
      <c r="DJ694" t="s">
        <v>321</v>
      </c>
      <c r="DK694" t="s">
        <v>3</v>
      </c>
      <c r="DL694" t="s">
        <v>3</v>
      </c>
      <c r="DM694" t="s">
        <v>3</v>
      </c>
      <c r="DN694">
        <v>0</v>
      </c>
      <c r="DO694">
        <v>0</v>
      </c>
      <c r="DP694">
        <v>1</v>
      </c>
      <c r="DQ694">
        <v>1</v>
      </c>
      <c r="DU694">
        <v>1013</v>
      </c>
      <c r="DV694" t="s">
        <v>32</v>
      </c>
      <c r="DW694" t="s">
        <v>32</v>
      </c>
      <c r="DX694">
        <v>1</v>
      </c>
      <c r="DZ694" t="s">
        <v>3</v>
      </c>
      <c r="EA694" t="s">
        <v>3</v>
      </c>
      <c r="EB694" t="s">
        <v>3</v>
      </c>
      <c r="EC694" t="s">
        <v>3</v>
      </c>
      <c r="EE694">
        <v>416979912</v>
      </c>
      <c r="EF694">
        <v>3</v>
      </c>
      <c r="EG694" t="s">
        <v>322</v>
      </c>
      <c r="EH694">
        <v>0</v>
      </c>
      <c r="EI694" t="s">
        <v>3</v>
      </c>
      <c r="EJ694">
        <v>2</v>
      </c>
      <c r="EK694">
        <v>111002</v>
      </c>
      <c r="EL694" t="s">
        <v>323</v>
      </c>
      <c r="EM694" t="s">
        <v>324</v>
      </c>
      <c r="EO694" t="s">
        <v>656</v>
      </c>
      <c r="EQ694">
        <v>512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1.03</v>
      </c>
      <c r="EX694">
        <v>0.16</v>
      </c>
      <c r="EY694">
        <v>0</v>
      </c>
      <c r="FQ694">
        <v>0</v>
      </c>
      <c r="FR694">
        <v>0</v>
      </c>
      <c r="FS694">
        <v>0</v>
      </c>
      <c r="FX694">
        <v>90</v>
      </c>
      <c r="FY694">
        <v>46</v>
      </c>
      <c r="GA694" t="s">
        <v>3</v>
      </c>
      <c r="GD694">
        <v>1</v>
      </c>
      <c r="GF694">
        <v>1784382510</v>
      </c>
      <c r="GG694">
        <v>2</v>
      </c>
      <c r="GH694">
        <v>1</v>
      </c>
      <c r="GI694">
        <v>-2</v>
      </c>
      <c r="GJ694">
        <v>0</v>
      </c>
      <c r="GK694">
        <v>0</v>
      </c>
      <c r="GL694">
        <f t="shared" si="413"/>
        <v>0</v>
      </c>
      <c r="GM694">
        <f t="shared" si="414"/>
        <v>441.44</v>
      </c>
      <c r="GN694">
        <f t="shared" si="415"/>
        <v>0</v>
      </c>
      <c r="GO694">
        <f t="shared" si="416"/>
        <v>441.44</v>
      </c>
      <c r="GP694">
        <f t="shared" si="417"/>
        <v>0</v>
      </c>
      <c r="GR694">
        <v>0</v>
      </c>
      <c r="GS694">
        <v>0</v>
      </c>
      <c r="GT694">
        <v>0</v>
      </c>
      <c r="GU694" t="s">
        <v>3</v>
      </c>
      <c r="GV694">
        <f t="shared" si="418"/>
        <v>0</v>
      </c>
      <c r="GW694">
        <v>1</v>
      </c>
      <c r="GX694">
        <f t="shared" si="419"/>
        <v>0</v>
      </c>
      <c r="HA694">
        <v>0</v>
      </c>
      <c r="HB694">
        <v>0</v>
      </c>
      <c r="HC694">
        <f t="shared" si="424"/>
        <v>0</v>
      </c>
      <c r="HE694" t="s">
        <v>3</v>
      </c>
      <c r="HF694" t="s">
        <v>3</v>
      </c>
      <c r="HM694" t="s">
        <v>3</v>
      </c>
      <c r="HN694" t="s">
        <v>326</v>
      </c>
      <c r="HO694" t="s">
        <v>327</v>
      </c>
      <c r="HP694" t="s">
        <v>323</v>
      </c>
      <c r="HQ694" t="s">
        <v>323</v>
      </c>
      <c r="HS694">
        <v>0</v>
      </c>
      <c r="IK694">
        <v>0</v>
      </c>
    </row>
    <row r="695" spans="1:245" x14ac:dyDescent="0.2">
      <c r="A695">
        <v>17</v>
      </c>
      <c r="B695">
        <v>1</v>
      </c>
      <c r="C695">
        <f>ROW(SmtRes!A1162)</f>
        <v>1162</v>
      </c>
      <c r="D695">
        <f>ROW(EtalonRes!A1198)</f>
        <v>1198</v>
      </c>
      <c r="E695" t="s">
        <v>834</v>
      </c>
      <c r="F695" t="s">
        <v>823</v>
      </c>
      <c r="G695" t="s">
        <v>835</v>
      </c>
      <c r="H695" t="s">
        <v>32</v>
      </c>
      <c r="I695">
        <v>1</v>
      </c>
      <c r="J695">
        <v>0</v>
      </c>
      <c r="K695">
        <v>1</v>
      </c>
      <c r="O695">
        <f t="shared" si="420"/>
        <v>682.67</v>
      </c>
      <c r="P695">
        <f>SUMIF(SmtRes!AQ1160:'SmtRes'!AQ1162,"=1",SmtRes!DF1160:'SmtRes'!DF1162)</f>
        <v>0</v>
      </c>
      <c r="Q695">
        <f>SUMIF(SmtRes!AQ1160:'SmtRes'!AQ1162,"=1",SmtRes!DG1160:'SmtRes'!DG1162)</f>
        <v>102.67</v>
      </c>
      <c r="R695">
        <f>SUMIF(SmtRes!AQ1160:'SmtRes'!AQ1162,"=1",SmtRes!DH1160:'SmtRes'!DH1162)</f>
        <v>86.35</v>
      </c>
      <c r="S695">
        <f>SUMIF(SmtRes!AQ1160:'SmtRes'!AQ1162,"=1",SmtRes!DI1160:'SmtRes'!DI1162)</f>
        <v>493.65</v>
      </c>
      <c r="T695">
        <f t="shared" si="406"/>
        <v>0</v>
      </c>
      <c r="U695">
        <f>SUMIF(SmtRes!AQ1160:'SmtRes'!AQ1162,"=1",SmtRes!CV1160:'SmtRes'!CV1162)</f>
        <v>1.03</v>
      </c>
      <c r="V695">
        <f>SUMIF(SmtRes!AQ1160:'SmtRes'!AQ1162,"=1",SmtRes!CW1160:'SmtRes'!CW1162)</f>
        <v>0.16</v>
      </c>
      <c r="W695">
        <f t="shared" si="407"/>
        <v>0</v>
      </c>
      <c r="X695">
        <f t="shared" si="408"/>
        <v>522</v>
      </c>
      <c r="Y695">
        <f t="shared" si="409"/>
        <v>266.8</v>
      </c>
      <c r="AA695">
        <v>449016111</v>
      </c>
      <c r="AB695">
        <f t="shared" si="410"/>
        <v>596.32010000000002</v>
      </c>
      <c r="AC695">
        <f t="shared" si="425"/>
        <v>0</v>
      </c>
      <c r="AD695">
        <f>ROUND((((SUM(SmtRes!BR1160:'SmtRes'!BR1162))-(SUM(SmtRes!BS1160:'SmtRes'!BS1162)))+AE695),6)</f>
        <v>102.672</v>
      </c>
      <c r="AE695">
        <f>ROUND((SUM(SmtRes!BS1160:'SmtRes'!BS1162)),6)</f>
        <v>86.350399999999993</v>
      </c>
      <c r="AF695">
        <f>ROUND((SUM(SmtRes!BT1160:'SmtRes'!BT1162)),6)</f>
        <v>493.6481</v>
      </c>
      <c r="AG695">
        <f t="shared" si="411"/>
        <v>0</v>
      </c>
      <c r="AH695">
        <f>(SUM(SmtRes!BU1160:'SmtRes'!BU1162))</f>
        <v>1.03</v>
      </c>
      <c r="AI695">
        <f>(SUM(SmtRes!BV1160:'SmtRes'!BV1162))</f>
        <v>0.16</v>
      </c>
      <c r="AJ695">
        <f t="shared" si="412"/>
        <v>0</v>
      </c>
      <c r="AK695">
        <v>682.67050000000006</v>
      </c>
      <c r="AL695">
        <v>0</v>
      </c>
      <c r="AM695">
        <v>102.67200000000001</v>
      </c>
      <c r="AN695">
        <v>86.350400000000008</v>
      </c>
      <c r="AO695">
        <v>493.6481</v>
      </c>
      <c r="AP695">
        <v>0</v>
      </c>
      <c r="AQ695">
        <v>1.03</v>
      </c>
      <c r="AR695">
        <v>0.16</v>
      </c>
      <c r="AS695">
        <v>0</v>
      </c>
      <c r="AT695">
        <v>90</v>
      </c>
      <c r="AU695">
        <v>46</v>
      </c>
      <c r="AV695">
        <v>1</v>
      </c>
      <c r="AW695">
        <v>1</v>
      </c>
      <c r="AZ695">
        <v>1</v>
      </c>
      <c r="BA695">
        <v>1</v>
      </c>
      <c r="BB695">
        <v>1</v>
      </c>
      <c r="BC695">
        <v>1</v>
      </c>
      <c r="BD695" t="s">
        <v>3</v>
      </c>
      <c r="BE695" t="s">
        <v>3</v>
      </c>
      <c r="BF695" t="s">
        <v>3</v>
      </c>
      <c r="BG695" t="s">
        <v>3</v>
      </c>
      <c r="BH695">
        <v>0</v>
      </c>
      <c r="BI695">
        <v>2</v>
      </c>
      <c r="BJ695" t="s">
        <v>825</v>
      </c>
      <c r="BM695">
        <v>111002</v>
      </c>
      <c r="BN695">
        <v>0</v>
      </c>
      <c r="BO695" t="s">
        <v>3</v>
      </c>
      <c r="BP695">
        <v>0</v>
      </c>
      <c r="BQ695">
        <v>3</v>
      </c>
      <c r="BR695">
        <v>0</v>
      </c>
      <c r="BS695">
        <v>1</v>
      </c>
      <c r="BT695">
        <v>1</v>
      </c>
      <c r="BU695">
        <v>1</v>
      </c>
      <c r="BV695">
        <v>1</v>
      </c>
      <c r="BW695">
        <v>1</v>
      </c>
      <c r="BX695">
        <v>1</v>
      </c>
      <c r="BY695" t="s">
        <v>3</v>
      </c>
      <c r="BZ695">
        <v>90</v>
      </c>
      <c r="CA695">
        <v>46</v>
      </c>
      <c r="CB695" t="s">
        <v>3</v>
      </c>
      <c r="CE695">
        <v>0</v>
      </c>
      <c r="CF695">
        <v>0</v>
      </c>
      <c r="CG695">
        <v>0</v>
      </c>
      <c r="CM695">
        <v>0</v>
      </c>
      <c r="CN695" t="s">
        <v>3</v>
      </c>
      <c r="CO695">
        <v>0</v>
      </c>
      <c r="CP695">
        <f t="shared" si="421"/>
        <v>682.67</v>
      </c>
      <c r="CQ695">
        <f>SUMIF(SmtRes!AQ1160:'SmtRes'!AQ1162,"=1",SmtRes!AA1160:'SmtRes'!AA1162)</f>
        <v>0</v>
      </c>
      <c r="CR695">
        <f>SUMIF(SmtRes!AQ1160:'SmtRes'!AQ1162,"=1",SmtRes!AB1160:'SmtRes'!AB1162)</f>
        <v>641.70000000000005</v>
      </c>
      <c r="CS695">
        <f>SUMIF(SmtRes!AQ1160:'SmtRes'!AQ1162,"=1",SmtRes!AC1160:'SmtRes'!AC1162)</f>
        <v>539.69000000000005</v>
      </c>
      <c r="CT695">
        <f>SUMIF(SmtRes!AQ1160:'SmtRes'!AQ1162,"=1",SmtRes!AD1160:'SmtRes'!AD1162)</f>
        <v>479.27</v>
      </c>
      <c r="CU695">
        <f t="shared" si="426"/>
        <v>0</v>
      </c>
      <c r="CV695">
        <f>SUMIF(SmtRes!AQ1160:'SmtRes'!AQ1162,"=1",SmtRes!BU1160:'SmtRes'!BU1162)</f>
        <v>1.03</v>
      </c>
      <c r="CW695">
        <f>SUMIF(SmtRes!AQ1160:'SmtRes'!AQ1162,"=1",SmtRes!BV1160:'SmtRes'!BV1162)</f>
        <v>0.16</v>
      </c>
      <c r="CX695">
        <f t="shared" si="427"/>
        <v>0</v>
      </c>
      <c r="CY695">
        <f t="shared" si="422"/>
        <v>522</v>
      </c>
      <c r="CZ695">
        <f t="shared" si="423"/>
        <v>266.8</v>
      </c>
      <c r="DC695" t="s">
        <v>3</v>
      </c>
      <c r="DD695" t="s">
        <v>135</v>
      </c>
      <c r="DE695" t="s">
        <v>3</v>
      </c>
      <c r="DF695" t="s">
        <v>3</v>
      </c>
      <c r="DG695" t="s">
        <v>3</v>
      </c>
      <c r="DH695" t="s">
        <v>3</v>
      </c>
      <c r="DI695" t="s">
        <v>3</v>
      </c>
      <c r="DJ695" t="s">
        <v>3</v>
      </c>
      <c r="DK695" t="s">
        <v>3</v>
      </c>
      <c r="DL695" t="s">
        <v>3</v>
      </c>
      <c r="DM695" t="s">
        <v>3</v>
      </c>
      <c r="DN695">
        <v>0</v>
      </c>
      <c r="DO695">
        <v>0</v>
      </c>
      <c r="DP695">
        <v>1</v>
      </c>
      <c r="DQ695">
        <v>1</v>
      </c>
      <c r="DU695">
        <v>1013</v>
      </c>
      <c r="DV695" t="s">
        <v>32</v>
      </c>
      <c r="DW695" t="s">
        <v>32</v>
      </c>
      <c r="DX695">
        <v>1</v>
      </c>
      <c r="DZ695" t="s">
        <v>3</v>
      </c>
      <c r="EA695" t="s">
        <v>3</v>
      </c>
      <c r="EB695" t="s">
        <v>3</v>
      </c>
      <c r="EC695" t="s">
        <v>3</v>
      </c>
      <c r="EE695">
        <v>416979912</v>
      </c>
      <c r="EF695">
        <v>3</v>
      </c>
      <c r="EG695" t="s">
        <v>322</v>
      </c>
      <c r="EH695">
        <v>0</v>
      </c>
      <c r="EI695" t="s">
        <v>3</v>
      </c>
      <c r="EJ695">
        <v>2</v>
      </c>
      <c r="EK695">
        <v>111002</v>
      </c>
      <c r="EL695" t="s">
        <v>323</v>
      </c>
      <c r="EM695" t="s">
        <v>324</v>
      </c>
      <c r="EO695" t="s">
        <v>3</v>
      </c>
      <c r="EQ695">
        <v>512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1.03</v>
      </c>
      <c r="EX695">
        <v>0.16</v>
      </c>
      <c r="EY695">
        <v>0</v>
      </c>
      <c r="FQ695">
        <v>0</v>
      </c>
      <c r="FR695">
        <v>0</v>
      </c>
      <c r="FS695">
        <v>0</v>
      </c>
      <c r="FX695">
        <v>90</v>
      </c>
      <c r="FY695">
        <v>46</v>
      </c>
      <c r="GA695" t="s">
        <v>3</v>
      </c>
      <c r="GD695">
        <v>1</v>
      </c>
      <c r="GF695">
        <v>1335573115</v>
      </c>
      <c r="GG695">
        <v>2</v>
      </c>
      <c r="GH695">
        <v>1</v>
      </c>
      <c r="GI695">
        <v>-2</v>
      </c>
      <c r="GJ695">
        <v>0</v>
      </c>
      <c r="GK695">
        <v>0</v>
      </c>
      <c r="GL695">
        <f t="shared" si="413"/>
        <v>0</v>
      </c>
      <c r="GM695">
        <f t="shared" si="414"/>
        <v>1471.47</v>
      </c>
      <c r="GN695">
        <f t="shared" si="415"/>
        <v>0</v>
      </c>
      <c r="GO695">
        <f t="shared" si="416"/>
        <v>1471.47</v>
      </c>
      <c r="GP695">
        <f t="shared" si="417"/>
        <v>0</v>
      </c>
      <c r="GR695">
        <v>0</v>
      </c>
      <c r="GS695">
        <v>0</v>
      </c>
      <c r="GT695">
        <v>0</v>
      </c>
      <c r="GU695" t="s">
        <v>3</v>
      </c>
      <c r="GV695">
        <f t="shared" si="418"/>
        <v>0</v>
      </c>
      <c r="GW695">
        <v>1</v>
      </c>
      <c r="GX695">
        <f t="shared" si="419"/>
        <v>0</v>
      </c>
      <c r="HA695">
        <v>0</v>
      </c>
      <c r="HB695">
        <v>0</v>
      </c>
      <c r="HC695">
        <f t="shared" si="424"/>
        <v>0</v>
      </c>
      <c r="HE695" t="s">
        <v>3</v>
      </c>
      <c r="HF695" t="s">
        <v>3</v>
      </c>
      <c r="HM695" t="s">
        <v>3</v>
      </c>
      <c r="HN695" t="s">
        <v>326</v>
      </c>
      <c r="HO695" t="s">
        <v>327</v>
      </c>
      <c r="HP695" t="s">
        <v>323</v>
      </c>
      <c r="HQ695" t="s">
        <v>323</v>
      </c>
      <c r="HS695">
        <v>0</v>
      </c>
      <c r="IK695">
        <v>0</v>
      </c>
    </row>
    <row r="696" spans="1:245" x14ac:dyDescent="0.2">
      <c r="A696">
        <v>17</v>
      </c>
      <c r="B696">
        <v>1</v>
      </c>
      <c r="C696">
        <f>ROW(SmtRes!A1179)</f>
        <v>1179</v>
      </c>
      <c r="D696">
        <f>ROW(EtalonRes!A1215)</f>
        <v>1215</v>
      </c>
      <c r="E696" t="s">
        <v>3</v>
      </c>
      <c r="F696" t="s">
        <v>746</v>
      </c>
      <c r="G696" t="s">
        <v>820</v>
      </c>
      <c r="H696" t="s">
        <v>32</v>
      </c>
      <c r="I696">
        <v>1</v>
      </c>
      <c r="J696">
        <v>0</v>
      </c>
      <c r="K696">
        <v>1</v>
      </c>
      <c r="O696">
        <f t="shared" si="420"/>
        <v>1995.45</v>
      </c>
      <c r="P696">
        <f>SUMIF(SmtRes!AQ1163:'SmtRes'!AQ1179,"=1",SmtRes!DF1163:'SmtRes'!DF1179)</f>
        <v>0</v>
      </c>
      <c r="Q696">
        <f>SUMIF(SmtRes!AQ1163:'SmtRes'!AQ1179,"=1",SmtRes!DG1163:'SmtRes'!DG1179)</f>
        <v>190.55</v>
      </c>
      <c r="R696">
        <f>SUMIF(SmtRes!AQ1163:'SmtRes'!AQ1179,"=1",SmtRes!DH1163:'SmtRes'!DH1179)</f>
        <v>74.430000000000007</v>
      </c>
      <c r="S696">
        <f>SUMIF(SmtRes!AQ1163:'SmtRes'!AQ1179,"=1",SmtRes!DI1163:'SmtRes'!DI1179)</f>
        <v>1730.47</v>
      </c>
      <c r="T696">
        <f t="shared" si="406"/>
        <v>0</v>
      </c>
      <c r="U696">
        <f>SUMIF(SmtRes!AQ1163:'SmtRes'!AQ1179,"=1",SmtRes!CV1163:'SmtRes'!CV1179)</f>
        <v>2.79</v>
      </c>
      <c r="V696">
        <f>SUMIF(SmtRes!AQ1163:'SmtRes'!AQ1179,"=1",SmtRes!CW1163:'SmtRes'!CW1179)</f>
        <v>0.12</v>
      </c>
      <c r="W696">
        <f t="shared" si="407"/>
        <v>0</v>
      </c>
      <c r="X696">
        <f t="shared" si="408"/>
        <v>1624.41</v>
      </c>
      <c r="Y696">
        <f t="shared" si="409"/>
        <v>830.25</v>
      </c>
      <c r="AA696">
        <v>-1</v>
      </c>
      <c r="AB696">
        <f t="shared" si="410"/>
        <v>1921.0152</v>
      </c>
      <c r="AC696">
        <f t="shared" si="425"/>
        <v>0</v>
      </c>
      <c r="AD696">
        <f>ROUND((((SUM(SmtRes!BR1163:'SmtRes'!BR1179))-(SUM(SmtRes!BS1163:'SmtRes'!BS1179)))+AE696),6)</f>
        <v>190.54560000000001</v>
      </c>
      <c r="AE696">
        <f>ROUND((SUM(SmtRes!BS1163:'SmtRes'!BS1179)),6)</f>
        <v>74.428799999999995</v>
      </c>
      <c r="AF696">
        <f>ROUND((SUM(SmtRes!BT1163:'SmtRes'!BT1179)),6)</f>
        <v>1730.4695999999999</v>
      </c>
      <c r="AG696">
        <f t="shared" si="411"/>
        <v>0</v>
      </c>
      <c r="AH696">
        <f>(SUM(SmtRes!BU1163:'SmtRes'!BU1179))</f>
        <v>2.79</v>
      </c>
      <c r="AI696">
        <f>(SUM(SmtRes!BV1163:'SmtRes'!BV1179))</f>
        <v>0.12</v>
      </c>
      <c r="AJ696">
        <f t="shared" si="412"/>
        <v>0</v>
      </c>
      <c r="AK696">
        <v>7083.9784880000007</v>
      </c>
      <c r="AL696">
        <v>432.49848800000001</v>
      </c>
      <c r="AM696">
        <v>635.15200000000004</v>
      </c>
      <c r="AN696">
        <v>248.096</v>
      </c>
      <c r="AO696">
        <v>5768.2320000000009</v>
      </c>
      <c r="AP696">
        <v>0</v>
      </c>
      <c r="AQ696">
        <v>9.3000000000000007</v>
      </c>
      <c r="AR696">
        <v>0.4</v>
      </c>
      <c r="AS696">
        <v>0</v>
      </c>
      <c r="AT696">
        <v>90</v>
      </c>
      <c r="AU696">
        <v>46</v>
      </c>
      <c r="AV696">
        <v>1</v>
      </c>
      <c r="AW696">
        <v>1</v>
      </c>
      <c r="AZ696">
        <v>1</v>
      </c>
      <c r="BA696">
        <v>1</v>
      </c>
      <c r="BB696">
        <v>1</v>
      </c>
      <c r="BC696">
        <v>1</v>
      </c>
      <c r="BD696" t="s">
        <v>3</v>
      </c>
      <c r="BE696" t="s">
        <v>3</v>
      </c>
      <c r="BF696" t="s">
        <v>3</v>
      </c>
      <c r="BG696" t="s">
        <v>3</v>
      </c>
      <c r="BH696">
        <v>0</v>
      </c>
      <c r="BI696">
        <v>2</v>
      </c>
      <c r="BJ696" t="s">
        <v>748</v>
      </c>
      <c r="BM696">
        <v>110001</v>
      </c>
      <c r="BN696">
        <v>0</v>
      </c>
      <c r="BO696" t="s">
        <v>3</v>
      </c>
      <c r="BP696">
        <v>0</v>
      </c>
      <c r="BQ696">
        <v>3</v>
      </c>
      <c r="BR696">
        <v>0</v>
      </c>
      <c r="BS696">
        <v>1</v>
      </c>
      <c r="BT696">
        <v>1</v>
      </c>
      <c r="BU696">
        <v>1</v>
      </c>
      <c r="BV696">
        <v>1</v>
      </c>
      <c r="BW696">
        <v>1</v>
      </c>
      <c r="BX696">
        <v>1</v>
      </c>
      <c r="BY696" t="s">
        <v>3</v>
      </c>
      <c r="BZ696">
        <v>90</v>
      </c>
      <c r="CA696">
        <v>46</v>
      </c>
      <c r="CB696" t="s">
        <v>3</v>
      </c>
      <c r="CE696">
        <v>0</v>
      </c>
      <c r="CF696">
        <v>0</v>
      </c>
      <c r="CG696">
        <v>0</v>
      </c>
      <c r="CM696">
        <v>0</v>
      </c>
      <c r="CN696" t="s">
        <v>653</v>
      </c>
      <c r="CO696">
        <v>0</v>
      </c>
      <c r="CP696">
        <f t="shared" si="421"/>
        <v>1995.45</v>
      </c>
      <c r="CQ696">
        <f>SUMIF(SmtRes!AQ1163:'SmtRes'!AQ1179,"=1",SmtRes!AA1163:'SmtRes'!AA1179)</f>
        <v>1239796.1700000002</v>
      </c>
      <c r="CR696">
        <f>SUMIF(SmtRes!AQ1163:'SmtRes'!AQ1179,"=1",SmtRes!AB1163:'SmtRes'!AB1179)</f>
        <v>1587.88</v>
      </c>
      <c r="CS696">
        <f>SUMIF(SmtRes!AQ1163:'SmtRes'!AQ1179,"=1",SmtRes!AC1163:'SmtRes'!AC1179)</f>
        <v>620.24</v>
      </c>
      <c r="CT696">
        <f>SUMIF(SmtRes!AQ1163:'SmtRes'!AQ1179,"=1",SmtRes!AD1163:'SmtRes'!AD1179)</f>
        <v>620.24</v>
      </c>
      <c r="CU696">
        <f t="shared" si="426"/>
        <v>0</v>
      </c>
      <c r="CV696">
        <f>SUMIF(SmtRes!AQ1163:'SmtRes'!AQ1179,"=1",SmtRes!BU1163:'SmtRes'!BU1179)</f>
        <v>2.79</v>
      </c>
      <c r="CW696">
        <f>SUMIF(SmtRes!AQ1163:'SmtRes'!AQ1179,"=1",SmtRes!BV1163:'SmtRes'!BV1179)</f>
        <v>0.12</v>
      </c>
      <c r="CX696">
        <f t="shared" si="427"/>
        <v>0</v>
      </c>
      <c r="CY696">
        <f t="shared" si="422"/>
        <v>1624.41</v>
      </c>
      <c r="CZ696">
        <f t="shared" si="423"/>
        <v>830.25400000000013</v>
      </c>
      <c r="DB696">
        <v>33</v>
      </c>
      <c r="DC696" t="s">
        <v>3</v>
      </c>
      <c r="DD696" t="s">
        <v>135</v>
      </c>
      <c r="DE696" t="s">
        <v>321</v>
      </c>
      <c r="DF696" t="s">
        <v>321</v>
      </c>
      <c r="DG696" t="s">
        <v>321</v>
      </c>
      <c r="DH696" t="s">
        <v>3</v>
      </c>
      <c r="DI696" t="s">
        <v>321</v>
      </c>
      <c r="DJ696" t="s">
        <v>321</v>
      </c>
      <c r="DK696" t="s">
        <v>3</v>
      </c>
      <c r="DL696" t="s">
        <v>3</v>
      </c>
      <c r="DM696" t="s">
        <v>3</v>
      </c>
      <c r="DN696">
        <v>0</v>
      </c>
      <c r="DO696">
        <v>0</v>
      </c>
      <c r="DP696">
        <v>1</v>
      </c>
      <c r="DQ696">
        <v>1</v>
      </c>
      <c r="DU696">
        <v>1013</v>
      </c>
      <c r="DV696" t="s">
        <v>32</v>
      </c>
      <c r="DW696" t="s">
        <v>32</v>
      </c>
      <c r="DX696">
        <v>1</v>
      </c>
      <c r="DZ696" t="s">
        <v>3</v>
      </c>
      <c r="EA696" t="s">
        <v>3</v>
      </c>
      <c r="EB696" t="s">
        <v>3</v>
      </c>
      <c r="EC696" t="s">
        <v>3</v>
      </c>
      <c r="EE696">
        <v>416979908</v>
      </c>
      <c r="EF696">
        <v>3</v>
      </c>
      <c r="EG696" t="s">
        <v>322</v>
      </c>
      <c r="EH696">
        <v>0</v>
      </c>
      <c r="EI696" t="s">
        <v>3</v>
      </c>
      <c r="EJ696">
        <v>2</v>
      </c>
      <c r="EK696">
        <v>110001</v>
      </c>
      <c r="EL696" t="s">
        <v>654</v>
      </c>
      <c r="EM696" t="s">
        <v>655</v>
      </c>
      <c r="EO696" t="s">
        <v>656</v>
      </c>
      <c r="EQ696">
        <v>1536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9.3000000000000007</v>
      </c>
      <c r="EX696">
        <v>0.4</v>
      </c>
      <c r="EY696">
        <v>0</v>
      </c>
      <c r="FQ696">
        <v>0</v>
      </c>
      <c r="FR696">
        <v>0</v>
      </c>
      <c r="FS696">
        <v>0</v>
      </c>
      <c r="FX696">
        <v>90</v>
      </c>
      <c r="FY696">
        <v>46</v>
      </c>
      <c r="GA696" t="s">
        <v>3</v>
      </c>
      <c r="GD696">
        <v>1</v>
      </c>
      <c r="GF696">
        <v>1771322618</v>
      </c>
      <c r="GG696">
        <v>2</v>
      </c>
      <c r="GH696">
        <v>1</v>
      </c>
      <c r="GI696">
        <v>-2</v>
      </c>
      <c r="GJ696">
        <v>0</v>
      </c>
      <c r="GK696">
        <v>0</v>
      </c>
      <c r="GL696">
        <f t="shared" si="413"/>
        <v>0</v>
      </c>
      <c r="GM696">
        <f t="shared" si="414"/>
        <v>4450.1099999999997</v>
      </c>
      <c r="GN696">
        <f t="shared" si="415"/>
        <v>0</v>
      </c>
      <c r="GO696">
        <f t="shared" si="416"/>
        <v>4450.1099999999997</v>
      </c>
      <c r="GP696">
        <f t="shared" si="417"/>
        <v>0</v>
      </c>
      <c r="GR696">
        <v>0</v>
      </c>
      <c r="GS696">
        <v>0</v>
      </c>
      <c r="GT696">
        <v>0</v>
      </c>
      <c r="GU696" t="s">
        <v>3</v>
      </c>
      <c r="GV696">
        <f t="shared" si="418"/>
        <v>0</v>
      </c>
      <c r="GW696">
        <v>1</v>
      </c>
      <c r="GX696">
        <f t="shared" si="419"/>
        <v>0</v>
      </c>
      <c r="HA696">
        <v>0</v>
      </c>
      <c r="HB696">
        <v>0</v>
      </c>
      <c r="HC696">
        <f t="shared" si="424"/>
        <v>0</v>
      </c>
      <c r="HE696" t="s">
        <v>3</v>
      </c>
      <c r="HF696" t="s">
        <v>3</v>
      </c>
      <c r="HM696" t="s">
        <v>3</v>
      </c>
      <c r="HN696" t="s">
        <v>657</v>
      </c>
      <c r="HO696" t="s">
        <v>658</v>
      </c>
      <c r="HP696" t="s">
        <v>654</v>
      </c>
      <c r="HQ696" t="s">
        <v>654</v>
      </c>
      <c r="HS696">
        <v>0</v>
      </c>
      <c r="IK696">
        <v>0</v>
      </c>
    </row>
    <row r="697" spans="1:245" x14ac:dyDescent="0.2">
      <c r="A697">
        <v>18</v>
      </c>
      <c r="B697">
        <v>1</v>
      </c>
      <c r="C697">
        <v>1178</v>
      </c>
      <c r="E697" t="s">
        <v>3</v>
      </c>
      <c r="F697" t="s">
        <v>633</v>
      </c>
      <c r="G697" t="s">
        <v>634</v>
      </c>
      <c r="H697" t="s">
        <v>635</v>
      </c>
      <c r="I697">
        <f>J697</f>
        <v>2</v>
      </c>
      <c r="J697">
        <v>2</v>
      </c>
      <c r="K697">
        <v>2</v>
      </c>
      <c r="O697">
        <f>ROUND(P697,2)</f>
        <v>115.36</v>
      </c>
      <c r="P697">
        <f>ROUND(ROUND(ROUND(SUMIF(SmtRes!AQ1163:'SmtRes'!AQ1179,"=1",SmtRes!CU1163:'SmtRes'!CU1179),2),2)*I697/100,2)</f>
        <v>115.36</v>
      </c>
      <c r="Q697">
        <f>ROUND(CR697*I697,2)</f>
        <v>0</v>
      </c>
      <c r="R697">
        <f>ROUND(CS697*I697,2)</f>
        <v>0</v>
      </c>
      <c r="S697">
        <f>ROUND(CT697*I697,2)</f>
        <v>0</v>
      </c>
      <c r="T697">
        <f t="shared" si="406"/>
        <v>0</v>
      </c>
      <c r="U697">
        <f>ROUND(CV697*I697,7)</f>
        <v>0</v>
      </c>
      <c r="V697">
        <f>ROUND(CW697*I697,7)</f>
        <v>0</v>
      </c>
      <c r="W697">
        <f t="shared" si="407"/>
        <v>0</v>
      </c>
      <c r="X697">
        <f t="shared" si="408"/>
        <v>0</v>
      </c>
      <c r="Y697">
        <f t="shared" si="409"/>
        <v>0</v>
      </c>
      <c r="AA697">
        <v>-1</v>
      </c>
      <c r="AB697">
        <f t="shared" si="410"/>
        <v>0</v>
      </c>
      <c r="AC697">
        <f>ROUND((ES697),6)</f>
        <v>0</v>
      </c>
      <c r="AD697">
        <f>ROUND((((ET697)-(EU697))+AE697),6)</f>
        <v>0</v>
      </c>
      <c r="AE697">
        <f>ROUND((EU697),6)</f>
        <v>0</v>
      </c>
      <c r="AF697">
        <f>ROUND((EV697),6)</f>
        <v>0</v>
      </c>
      <c r="AG697">
        <f t="shared" si="411"/>
        <v>0</v>
      </c>
      <c r="AH697">
        <f>(EW697)</f>
        <v>0</v>
      </c>
      <c r="AI697">
        <f>(EX697)</f>
        <v>0</v>
      </c>
      <c r="AJ697">
        <f t="shared" si="412"/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90</v>
      </c>
      <c r="AU697">
        <v>46</v>
      </c>
      <c r="AV697">
        <v>1</v>
      </c>
      <c r="AW697">
        <v>1</v>
      </c>
      <c r="AZ697">
        <v>1</v>
      </c>
      <c r="BA697">
        <v>1</v>
      </c>
      <c r="BB697">
        <v>1</v>
      </c>
      <c r="BC697">
        <v>1</v>
      </c>
      <c r="BD697" t="s">
        <v>3</v>
      </c>
      <c r="BE697" t="s">
        <v>3</v>
      </c>
      <c r="BF697" t="s">
        <v>3</v>
      </c>
      <c r="BG697" t="s">
        <v>3</v>
      </c>
      <c r="BH697">
        <v>3</v>
      </c>
      <c r="BI697">
        <v>2</v>
      </c>
      <c r="BJ697" t="s">
        <v>3</v>
      </c>
      <c r="BM697">
        <v>110001</v>
      </c>
      <c r="BN697">
        <v>0</v>
      </c>
      <c r="BO697" t="s">
        <v>3</v>
      </c>
      <c r="BP697">
        <v>0</v>
      </c>
      <c r="BQ697">
        <v>3</v>
      </c>
      <c r="BR697">
        <v>0</v>
      </c>
      <c r="BS697">
        <v>1</v>
      </c>
      <c r="BT697">
        <v>1</v>
      </c>
      <c r="BU697">
        <v>1</v>
      </c>
      <c r="BV697">
        <v>1</v>
      </c>
      <c r="BW697">
        <v>1</v>
      </c>
      <c r="BX697">
        <v>1</v>
      </c>
      <c r="BY697" t="s">
        <v>3</v>
      </c>
      <c r="BZ697">
        <v>90</v>
      </c>
      <c r="CA697">
        <v>46</v>
      </c>
      <c r="CB697" t="s">
        <v>3</v>
      </c>
      <c r="CE697">
        <v>0</v>
      </c>
      <c r="CF697">
        <v>0</v>
      </c>
      <c r="CG697">
        <v>0</v>
      </c>
      <c r="CM697">
        <v>0</v>
      </c>
      <c r="CN697" t="s">
        <v>3</v>
      </c>
      <c r="CO697">
        <v>0</v>
      </c>
      <c r="CP697">
        <f>0</f>
        <v>0</v>
      </c>
      <c r="CQ697">
        <f>0</f>
        <v>0</v>
      </c>
      <c r="CR697">
        <f>0</f>
        <v>0</v>
      </c>
      <c r="CS697">
        <f>0</f>
        <v>0</v>
      </c>
      <c r="CT697">
        <f>0</f>
        <v>0</v>
      </c>
      <c r="CU697">
        <f>0</f>
        <v>0</v>
      </c>
      <c r="CV697">
        <f>0</f>
        <v>0</v>
      </c>
      <c r="CW697">
        <f>0</f>
        <v>0</v>
      </c>
      <c r="CX697">
        <f>0</f>
        <v>0</v>
      </c>
      <c r="CY697">
        <f>0</f>
        <v>0</v>
      </c>
      <c r="CZ697">
        <f>0</f>
        <v>0</v>
      </c>
      <c r="DC697" t="s">
        <v>3</v>
      </c>
      <c r="DD697" t="s">
        <v>3</v>
      </c>
      <c r="DE697" t="s">
        <v>3</v>
      </c>
      <c r="DF697" t="s">
        <v>3</v>
      </c>
      <c r="DG697" t="s">
        <v>3</v>
      </c>
      <c r="DH697" t="s">
        <v>3</v>
      </c>
      <c r="DI697" t="s">
        <v>3</v>
      </c>
      <c r="DJ697" t="s">
        <v>3</v>
      </c>
      <c r="DK697" t="s">
        <v>3</v>
      </c>
      <c r="DL697" t="s">
        <v>3</v>
      </c>
      <c r="DM697" t="s">
        <v>3</v>
      </c>
      <c r="DN697">
        <v>0</v>
      </c>
      <c r="DO697">
        <v>0</v>
      </c>
      <c r="DP697">
        <v>1</v>
      </c>
      <c r="DQ697">
        <v>1</v>
      </c>
      <c r="DU697">
        <v>1013</v>
      </c>
      <c r="DV697" t="s">
        <v>635</v>
      </c>
      <c r="DW697" t="s">
        <v>635</v>
      </c>
      <c r="DX697">
        <v>1</v>
      </c>
      <c r="DZ697" t="s">
        <v>3</v>
      </c>
      <c r="EA697" t="s">
        <v>3</v>
      </c>
      <c r="EB697" t="s">
        <v>3</v>
      </c>
      <c r="EC697" t="s">
        <v>3</v>
      </c>
      <c r="EE697">
        <v>416979908</v>
      </c>
      <c r="EF697">
        <v>3</v>
      </c>
      <c r="EG697" t="s">
        <v>322</v>
      </c>
      <c r="EH697">
        <v>0</v>
      </c>
      <c r="EI697" t="s">
        <v>3</v>
      </c>
      <c r="EJ697">
        <v>2</v>
      </c>
      <c r="EK697">
        <v>110001</v>
      </c>
      <c r="EL697" t="s">
        <v>654</v>
      </c>
      <c r="EM697" t="s">
        <v>655</v>
      </c>
      <c r="EO697" t="s">
        <v>3</v>
      </c>
      <c r="EQ697">
        <v>1536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FQ697">
        <v>0</v>
      </c>
      <c r="FR697">
        <v>0</v>
      </c>
      <c r="FS697">
        <v>0</v>
      </c>
      <c r="FX697">
        <v>90</v>
      </c>
      <c r="FY697">
        <v>46</v>
      </c>
      <c r="GA697" t="s">
        <v>3</v>
      </c>
      <c r="GD697">
        <v>1</v>
      </c>
      <c r="GF697">
        <v>274903907</v>
      </c>
      <c r="GG697">
        <v>2</v>
      </c>
      <c r="GH697">
        <v>1</v>
      </c>
      <c r="GI697">
        <v>-2</v>
      </c>
      <c r="GJ697">
        <v>0</v>
      </c>
      <c r="GK697">
        <v>0</v>
      </c>
      <c r="GL697">
        <f t="shared" si="413"/>
        <v>0</v>
      </c>
      <c r="GM697">
        <f t="shared" si="414"/>
        <v>115.36</v>
      </c>
      <c r="GN697">
        <f t="shared" si="415"/>
        <v>0</v>
      </c>
      <c r="GO697">
        <f t="shared" si="416"/>
        <v>115.36</v>
      </c>
      <c r="GP697">
        <f t="shared" si="417"/>
        <v>0</v>
      </c>
      <c r="GR697">
        <v>0</v>
      </c>
      <c r="GS697">
        <v>0</v>
      </c>
      <c r="GT697">
        <v>0</v>
      </c>
      <c r="GU697" t="s">
        <v>3</v>
      </c>
      <c r="GV697">
        <f t="shared" si="418"/>
        <v>0</v>
      </c>
      <c r="GW697">
        <v>1</v>
      </c>
      <c r="GX697">
        <f t="shared" si="419"/>
        <v>0</v>
      </c>
      <c r="HA697">
        <v>0</v>
      </c>
      <c r="HB697">
        <v>0</v>
      </c>
      <c r="HC697">
        <f>0</f>
        <v>0</v>
      </c>
      <c r="HE697" t="s">
        <v>3</v>
      </c>
      <c r="HF697" t="s">
        <v>3</v>
      </c>
      <c r="HM697" t="s">
        <v>3</v>
      </c>
      <c r="HN697" t="s">
        <v>657</v>
      </c>
      <c r="HO697" t="s">
        <v>658</v>
      </c>
      <c r="HP697" t="s">
        <v>654</v>
      </c>
      <c r="HQ697" t="s">
        <v>654</v>
      </c>
      <c r="HS697">
        <v>0</v>
      </c>
      <c r="IK697">
        <v>0</v>
      </c>
    </row>
    <row r="698" spans="1:245" x14ac:dyDescent="0.2">
      <c r="A698">
        <v>18</v>
      </c>
      <c r="B698">
        <v>1</v>
      </c>
      <c r="C698">
        <v>1179</v>
      </c>
      <c r="E698" t="s">
        <v>3</v>
      </c>
      <c r="F698" t="s">
        <v>725</v>
      </c>
      <c r="G698" t="s">
        <v>726</v>
      </c>
      <c r="H698" t="s">
        <v>83</v>
      </c>
      <c r="I698">
        <f>I696*J698</f>
        <v>0</v>
      </c>
      <c r="J698">
        <v>0</v>
      </c>
      <c r="K698">
        <v>1E-3</v>
      </c>
      <c r="O698">
        <f>ROUND(CP698,2)</f>
        <v>0</v>
      </c>
      <c r="P698">
        <f>ROUND(CQ698*I698,2)</f>
        <v>0</v>
      </c>
      <c r="Q698">
        <f>ROUND(CR698*I698,2)</f>
        <v>0</v>
      </c>
      <c r="R698">
        <f>ROUND(CS698*I698,2)</f>
        <v>0</v>
      </c>
      <c r="S698">
        <f>ROUND(CT698*I698,2)</f>
        <v>0</v>
      </c>
      <c r="T698">
        <f t="shared" si="406"/>
        <v>0</v>
      </c>
      <c r="U698">
        <f>ROUND(CV698*I698,7)</f>
        <v>0</v>
      </c>
      <c r="V698">
        <f>ROUND(CW698*I698,7)</f>
        <v>0</v>
      </c>
      <c r="W698">
        <f t="shared" si="407"/>
        <v>0</v>
      </c>
      <c r="X698">
        <f t="shared" si="408"/>
        <v>0</v>
      </c>
      <c r="Y698">
        <f t="shared" si="409"/>
        <v>0</v>
      </c>
      <c r="AA698">
        <v>-1</v>
      </c>
      <c r="AB698">
        <f t="shared" si="410"/>
        <v>0</v>
      </c>
      <c r="AC698">
        <f>ROUND((ES698),6)</f>
        <v>0</v>
      </c>
      <c r="AD698">
        <f>ROUND((((ET698)-(EU698))+AE698),6)</f>
        <v>0</v>
      </c>
      <c r="AE698">
        <f>ROUND((EU698),6)</f>
        <v>0</v>
      </c>
      <c r="AF698">
        <f>ROUND((EV698),6)</f>
        <v>0</v>
      </c>
      <c r="AG698">
        <f t="shared" si="411"/>
        <v>0</v>
      </c>
      <c r="AH698">
        <f>(EW698)</f>
        <v>0</v>
      </c>
      <c r="AI698">
        <f>(EX698)</f>
        <v>0</v>
      </c>
      <c r="AJ698">
        <f t="shared" si="412"/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90</v>
      </c>
      <c r="AU698">
        <v>46</v>
      </c>
      <c r="AV698">
        <v>1</v>
      </c>
      <c r="AW698">
        <v>1</v>
      </c>
      <c r="AZ698">
        <v>1</v>
      </c>
      <c r="BA698">
        <v>1</v>
      </c>
      <c r="BB698">
        <v>1</v>
      </c>
      <c r="BC698">
        <v>1</v>
      </c>
      <c r="BD698" t="s">
        <v>3</v>
      </c>
      <c r="BE698" t="s">
        <v>3</v>
      </c>
      <c r="BF698" t="s">
        <v>3</v>
      </c>
      <c r="BG698" t="s">
        <v>3</v>
      </c>
      <c r="BH698">
        <v>3</v>
      </c>
      <c r="BI698">
        <v>2</v>
      </c>
      <c r="BJ698" t="s">
        <v>3</v>
      </c>
      <c r="BM698">
        <v>110001</v>
      </c>
      <c r="BN698">
        <v>0</v>
      </c>
      <c r="BO698" t="s">
        <v>3</v>
      </c>
      <c r="BP698">
        <v>0</v>
      </c>
      <c r="BQ698">
        <v>3</v>
      </c>
      <c r="BR698">
        <v>0</v>
      </c>
      <c r="BS698">
        <v>1</v>
      </c>
      <c r="BT698">
        <v>1</v>
      </c>
      <c r="BU698">
        <v>1</v>
      </c>
      <c r="BV698">
        <v>1</v>
      </c>
      <c r="BW698">
        <v>1</v>
      </c>
      <c r="BX698">
        <v>1</v>
      </c>
      <c r="BY698" t="s">
        <v>3</v>
      </c>
      <c r="BZ698">
        <v>90</v>
      </c>
      <c r="CA698">
        <v>46</v>
      </c>
      <c r="CB698" t="s">
        <v>3</v>
      </c>
      <c r="CE698">
        <v>0</v>
      </c>
      <c r="CF698">
        <v>0</v>
      </c>
      <c r="CG698">
        <v>0</v>
      </c>
      <c r="CM698">
        <v>0</v>
      </c>
      <c r="CN698" t="s">
        <v>653</v>
      </c>
      <c r="CO698">
        <v>0</v>
      </c>
      <c r="CP698">
        <f>(P698+Q698+S698+R698)</f>
        <v>0</v>
      </c>
      <c r="CQ698">
        <f>ROUND(AL698*BC698,2)</f>
        <v>0</v>
      </c>
      <c r="CR698">
        <f>ROUND(AM698*BB698,2)</f>
        <v>0</v>
      </c>
      <c r="CS698">
        <f>ROUND(AN698*BS698,2)</f>
        <v>0</v>
      </c>
      <c r="CT698">
        <f>ROUND(AO698*BA698,2)</f>
        <v>0</v>
      </c>
      <c r="CU698">
        <f>AG698</f>
        <v>0</v>
      </c>
      <c r="CV698">
        <f>AH698</f>
        <v>0</v>
      </c>
      <c r="CW698">
        <f>AI698</f>
        <v>0</v>
      </c>
      <c r="CX698">
        <f>AJ698</f>
        <v>0</v>
      </c>
      <c r="CY698">
        <f>(((S698+R698)*AT698)/100)</f>
        <v>0</v>
      </c>
      <c r="CZ698">
        <f>(((S698+R698)*AU698)/100)</f>
        <v>0</v>
      </c>
      <c r="DC698" t="s">
        <v>3</v>
      </c>
      <c r="DD698" t="s">
        <v>3</v>
      </c>
      <c r="DE698" t="s">
        <v>3</v>
      </c>
      <c r="DF698" t="s">
        <v>3</v>
      </c>
      <c r="DG698" t="s">
        <v>3</v>
      </c>
      <c r="DH698" t="s">
        <v>3</v>
      </c>
      <c r="DI698" t="s">
        <v>3</v>
      </c>
      <c r="DJ698" t="s">
        <v>3</v>
      </c>
      <c r="DK698" t="s">
        <v>3</v>
      </c>
      <c r="DL698" t="s">
        <v>3</v>
      </c>
      <c r="DM698" t="s">
        <v>3</v>
      </c>
      <c r="DN698">
        <v>0</v>
      </c>
      <c r="DO698">
        <v>0</v>
      </c>
      <c r="DP698">
        <v>1</v>
      </c>
      <c r="DQ698">
        <v>1</v>
      </c>
      <c r="DU698">
        <v>1009</v>
      </c>
      <c r="DV698" t="s">
        <v>83</v>
      </c>
      <c r="DW698" t="s">
        <v>83</v>
      </c>
      <c r="DX698">
        <v>1000</v>
      </c>
      <c r="DZ698" t="s">
        <v>3</v>
      </c>
      <c r="EA698" t="s">
        <v>3</v>
      </c>
      <c r="EB698" t="s">
        <v>3</v>
      </c>
      <c r="EC698" t="s">
        <v>3</v>
      </c>
      <c r="EE698">
        <v>416979908</v>
      </c>
      <c r="EF698">
        <v>3</v>
      </c>
      <c r="EG698" t="s">
        <v>322</v>
      </c>
      <c r="EH698">
        <v>0</v>
      </c>
      <c r="EI698" t="s">
        <v>3</v>
      </c>
      <c r="EJ698">
        <v>2</v>
      </c>
      <c r="EK698">
        <v>110001</v>
      </c>
      <c r="EL698" t="s">
        <v>654</v>
      </c>
      <c r="EM698" t="s">
        <v>655</v>
      </c>
      <c r="EO698" t="s">
        <v>656</v>
      </c>
      <c r="EQ698">
        <v>1536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FQ698">
        <v>0</v>
      </c>
      <c r="FR698">
        <v>0</v>
      </c>
      <c r="FS698">
        <v>0</v>
      </c>
      <c r="FX698">
        <v>90</v>
      </c>
      <c r="FY698">
        <v>46</v>
      </c>
      <c r="GA698" t="s">
        <v>3</v>
      </c>
      <c r="GD698">
        <v>1</v>
      </c>
      <c r="GF698">
        <v>1392189009</v>
      </c>
      <c r="GG698">
        <v>2</v>
      </c>
      <c r="GH698">
        <v>1</v>
      </c>
      <c r="GI698">
        <v>-2</v>
      </c>
      <c r="GJ698">
        <v>0</v>
      </c>
      <c r="GK698">
        <v>0</v>
      </c>
      <c r="GL698">
        <f t="shared" si="413"/>
        <v>0</v>
      </c>
      <c r="GM698">
        <f t="shared" si="414"/>
        <v>0</v>
      </c>
      <c r="GN698">
        <f t="shared" si="415"/>
        <v>0</v>
      </c>
      <c r="GO698">
        <f t="shared" si="416"/>
        <v>0</v>
      </c>
      <c r="GP698">
        <f t="shared" si="417"/>
        <v>0</v>
      </c>
      <c r="GR698">
        <v>0</v>
      </c>
      <c r="GS698">
        <v>0</v>
      </c>
      <c r="GT698">
        <v>0</v>
      </c>
      <c r="GU698" t="s">
        <v>3</v>
      </c>
      <c r="GV698">
        <f t="shared" si="418"/>
        <v>0</v>
      </c>
      <c r="GW698">
        <v>1</v>
      </c>
      <c r="GX698">
        <f t="shared" si="419"/>
        <v>0</v>
      </c>
      <c r="HA698">
        <v>0</v>
      </c>
      <c r="HB698">
        <v>0</v>
      </c>
      <c r="HC698">
        <f>GV698*GW698</f>
        <v>0</v>
      </c>
      <c r="HE698" t="s">
        <v>3</v>
      </c>
      <c r="HF698" t="s">
        <v>3</v>
      </c>
      <c r="HM698" t="s">
        <v>135</v>
      </c>
      <c r="HN698" t="s">
        <v>657</v>
      </c>
      <c r="HO698" t="s">
        <v>658</v>
      </c>
      <c r="HP698" t="s">
        <v>654</v>
      </c>
      <c r="HQ698" t="s">
        <v>654</v>
      </c>
      <c r="HS698">
        <v>0</v>
      </c>
      <c r="IK698">
        <v>0</v>
      </c>
    </row>
    <row r="699" spans="1:245" x14ac:dyDescent="0.2">
      <c r="A699">
        <v>17</v>
      </c>
      <c r="B699">
        <v>1</v>
      </c>
      <c r="C699">
        <f>ROW(SmtRes!A1196)</f>
        <v>1196</v>
      </c>
      <c r="D699">
        <f>ROW(EtalonRes!A1232)</f>
        <v>1232</v>
      </c>
      <c r="E699" t="s">
        <v>3</v>
      </c>
      <c r="F699" t="s">
        <v>746</v>
      </c>
      <c r="G699" t="s">
        <v>821</v>
      </c>
      <c r="H699" t="s">
        <v>32</v>
      </c>
      <c r="I699">
        <v>1</v>
      </c>
      <c r="J699">
        <v>0</v>
      </c>
      <c r="K699">
        <v>1</v>
      </c>
      <c r="O699">
        <f>ROUND(CP699,2)</f>
        <v>6651.48</v>
      </c>
      <c r="P699">
        <f>SUMIF(SmtRes!AQ1180:'SmtRes'!AQ1196,"=1",SmtRes!DF1180:'SmtRes'!DF1196)</f>
        <v>0</v>
      </c>
      <c r="Q699">
        <f>SUMIF(SmtRes!AQ1180:'SmtRes'!AQ1196,"=1",SmtRes!DG1180:'SmtRes'!DG1196)</f>
        <v>635.15</v>
      </c>
      <c r="R699">
        <f>SUMIF(SmtRes!AQ1180:'SmtRes'!AQ1196,"=1",SmtRes!DH1180:'SmtRes'!DH1196)</f>
        <v>248.1</v>
      </c>
      <c r="S699">
        <f>SUMIF(SmtRes!AQ1180:'SmtRes'!AQ1196,"=1",SmtRes!DI1180:'SmtRes'!DI1196)</f>
        <v>5768.23</v>
      </c>
      <c r="T699">
        <f t="shared" si="406"/>
        <v>0</v>
      </c>
      <c r="U699">
        <f>SUMIF(SmtRes!AQ1180:'SmtRes'!AQ1196,"=1",SmtRes!CV1180:'SmtRes'!CV1196)</f>
        <v>9.3000000000000007</v>
      </c>
      <c r="V699">
        <f>SUMIF(SmtRes!AQ1180:'SmtRes'!AQ1196,"=1",SmtRes!CW1180:'SmtRes'!CW1196)</f>
        <v>0.4</v>
      </c>
      <c r="W699">
        <f t="shared" si="407"/>
        <v>0</v>
      </c>
      <c r="X699">
        <f t="shared" si="408"/>
        <v>5414.7</v>
      </c>
      <c r="Y699">
        <f t="shared" si="409"/>
        <v>2767.51</v>
      </c>
      <c r="AA699">
        <v>-1</v>
      </c>
      <c r="AB699">
        <f t="shared" si="410"/>
        <v>6403.384</v>
      </c>
      <c r="AC699">
        <f>ROUND((0),6)</f>
        <v>0</v>
      </c>
      <c r="AD699">
        <f>ROUND((((SUM(SmtRes!BR1180:'SmtRes'!BR1196))-(SUM(SmtRes!BS1180:'SmtRes'!BS1196)))+AE699),6)</f>
        <v>635.15200000000004</v>
      </c>
      <c r="AE699">
        <f>ROUND((SUM(SmtRes!BS1180:'SmtRes'!BS1196)),6)</f>
        <v>248.096</v>
      </c>
      <c r="AF699">
        <f>ROUND((SUM(SmtRes!BT1180:'SmtRes'!BT1196)),6)</f>
        <v>5768.232</v>
      </c>
      <c r="AG699">
        <f t="shared" si="411"/>
        <v>0</v>
      </c>
      <c r="AH699">
        <f>(SUM(SmtRes!BU1180:'SmtRes'!BU1196))</f>
        <v>9.3000000000000007</v>
      </c>
      <c r="AI699">
        <f>(SUM(SmtRes!BV1180:'SmtRes'!BV1196))</f>
        <v>0.4</v>
      </c>
      <c r="AJ699">
        <f t="shared" si="412"/>
        <v>0</v>
      </c>
      <c r="AK699">
        <v>7083.9784880000007</v>
      </c>
      <c r="AL699">
        <v>432.49848800000001</v>
      </c>
      <c r="AM699">
        <v>635.15200000000004</v>
      </c>
      <c r="AN699">
        <v>248.096</v>
      </c>
      <c r="AO699">
        <v>5768.2320000000009</v>
      </c>
      <c r="AP699">
        <v>0</v>
      </c>
      <c r="AQ699">
        <v>9.3000000000000007</v>
      </c>
      <c r="AR699">
        <v>0.4</v>
      </c>
      <c r="AS699">
        <v>0</v>
      </c>
      <c r="AT699">
        <v>90</v>
      </c>
      <c r="AU699">
        <v>46</v>
      </c>
      <c r="AV699">
        <v>1</v>
      </c>
      <c r="AW699">
        <v>1</v>
      </c>
      <c r="AZ699">
        <v>1</v>
      </c>
      <c r="BA699">
        <v>1</v>
      </c>
      <c r="BB699">
        <v>1</v>
      </c>
      <c r="BC699">
        <v>1</v>
      </c>
      <c r="BD699" t="s">
        <v>3</v>
      </c>
      <c r="BE699" t="s">
        <v>3</v>
      </c>
      <c r="BF699" t="s">
        <v>3</v>
      </c>
      <c r="BG699" t="s">
        <v>3</v>
      </c>
      <c r="BH699">
        <v>0</v>
      </c>
      <c r="BI699">
        <v>2</v>
      </c>
      <c r="BJ699" t="s">
        <v>748</v>
      </c>
      <c r="BM699">
        <v>110001</v>
      </c>
      <c r="BN699">
        <v>0</v>
      </c>
      <c r="BO699" t="s">
        <v>3</v>
      </c>
      <c r="BP699">
        <v>0</v>
      </c>
      <c r="BQ699">
        <v>3</v>
      </c>
      <c r="BR699">
        <v>0</v>
      </c>
      <c r="BS699">
        <v>1</v>
      </c>
      <c r="BT699">
        <v>1</v>
      </c>
      <c r="BU699">
        <v>1</v>
      </c>
      <c r="BV699">
        <v>1</v>
      </c>
      <c r="BW699">
        <v>1</v>
      </c>
      <c r="BX699">
        <v>1</v>
      </c>
      <c r="BY699" t="s">
        <v>3</v>
      </c>
      <c r="BZ699">
        <v>90</v>
      </c>
      <c r="CA699">
        <v>46</v>
      </c>
      <c r="CB699" t="s">
        <v>3</v>
      </c>
      <c r="CE699">
        <v>0</v>
      </c>
      <c r="CF699">
        <v>0</v>
      </c>
      <c r="CG699">
        <v>0</v>
      </c>
      <c r="CM699">
        <v>0</v>
      </c>
      <c r="CN699" t="s">
        <v>3</v>
      </c>
      <c r="CO699">
        <v>0</v>
      </c>
      <c r="CP699">
        <f>(P699+Q699+S699+R699)</f>
        <v>6651.48</v>
      </c>
      <c r="CQ699">
        <f>SUMIF(SmtRes!AQ1180:'SmtRes'!AQ1196,"=1",SmtRes!AA1180:'SmtRes'!AA1196)</f>
        <v>1239796.1700000002</v>
      </c>
      <c r="CR699">
        <f>SUMIF(SmtRes!AQ1180:'SmtRes'!AQ1196,"=1",SmtRes!AB1180:'SmtRes'!AB1196)</f>
        <v>1587.88</v>
      </c>
      <c r="CS699">
        <f>SUMIF(SmtRes!AQ1180:'SmtRes'!AQ1196,"=1",SmtRes!AC1180:'SmtRes'!AC1196)</f>
        <v>620.24</v>
      </c>
      <c r="CT699">
        <f>SUMIF(SmtRes!AQ1180:'SmtRes'!AQ1196,"=1",SmtRes!AD1180:'SmtRes'!AD1196)</f>
        <v>620.24</v>
      </c>
      <c r="CU699">
        <f>AG699</f>
        <v>0</v>
      </c>
      <c r="CV699">
        <f>SUMIF(SmtRes!AQ1180:'SmtRes'!AQ1196,"=1",SmtRes!BU1180:'SmtRes'!BU1196)</f>
        <v>9.3000000000000007</v>
      </c>
      <c r="CW699">
        <f>SUMIF(SmtRes!AQ1180:'SmtRes'!AQ1196,"=1",SmtRes!BV1180:'SmtRes'!BV1196)</f>
        <v>0.4</v>
      </c>
      <c r="CX699">
        <f>AJ699</f>
        <v>0</v>
      </c>
      <c r="CY699">
        <f>(((S699+R699)*AT699)/100)</f>
        <v>5414.6969999999992</v>
      </c>
      <c r="CZ699">
        <f>(((S699+R699)*AU699)/100)</f>
        <v>2767.5117999999998</v>
      </c>
      <c r="DC699" t="s">
        <v>3</v>
      </c>
      <c r="DD699" t="s">
        <v>135</v>
      </c>
      <c r="DE699" t="s">
        <v>3</v>
      </c>
      <c r="DF699" t="s">
        <v>3</v>
      </c>
      <c r="DG699" t="s">
        <v>3</v>
      </c>
      <c r="DH699" t="s">
        <v>3</v>
      </c>
      <c r="DI699" t="s">
        <v>3</v>
      </c>
      <c r="DJ699" t="s">
        <v>3</v>
      </c>
      <c r="DK699" t="s">
        <v>3</v>
      </c>
      <c r="DL699" t="s">
        <v>3</v>
      </c>
      <c r="DM699" t="s">
        <v>3</v>
      </c>
      <c r="DN699">
        <v>0</v>
      </c>
      <c r="DO699">
        <v>0</v>
      </c>
      <c r="DP699">
        <v>1</v>
      </c>
      <c r="DQ699">
        <v>1</v>
      </c>
      <c r="DU699">
        <v>1013</v>
      </c>
      <c r="DV699" t="s">
        <v>32</v>
      </c>
      <c r="DW699" t="s">
        <v>32</v>
      </c>
      <c r="DX699">
        <v>1</v>
      </c>
      <c r="DZ699" t="s">
        <v>3</v>
      </c>
      <c r="EA699" t="s">
        <v>3</v>
      </c>
      <c r="EB699" t="s">
        <v>3</v>
      </c>
      <c r="EC699" t="s">
        <v>3</v>
      </c>
      <c r="EE699">
        <v>416979908</v>
      </c>
      <c r="EF699">
        <v>3</v>
      </c>
      <c r="EG699" t="s">
        <v>322</v>
      </c>
      <c r="EH699">
        <v>0</v>
      </c>
      <c r="EI699" t="s">
        <v>3</v>
      </c>
      <c r="EJ699">
        <v>2</v>
      </c>
      <c r="EK699">
        <v>110001</v>
      </c>
      <c r="EL699" t="s">
        <v>654</v>
      </c>
      <c r="EM699" t="s">
        <v>655</v>
      </c>
      <c r="EO699" t="s">
        <v>3</v>
      </c>
      <c r="EQ699">
        <v>1536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9.3000000000000007</v>
      </c>
      <c r="EX699">
        <v>0.4</v>
      </c>
      <c r="EY699">
        <v>0</v>
      </c>
      <c r="FQ699">
        <v>0</v>
      </c>
      <c r="FR699">
        <v>0</v>
      </c>
      <c r="FS699">
        <v>0</v>
      </c>
      <c r="FX699">
        <v>90</v>
      </c>
      <c r="FY699">
        <v>46</v>
      </c>
      <c r="GA699" t="s">
        <v>3</v>
      </c>
      <c r="GD699">
        <v>1</v>
      </c>
      <c r="GF699">
        <v>2044107023</v>
      </c>
      <c r="GG699">
        <v>2</v>
      </c>
      <c r="GH699">
        <v>1</v>
      </c>
      <c r="GI699">
        <v>-2</v>
      </c>
      <c r="GJ699">
        <v>0</v>
      </c>
      <c r="GK699">
        <v>0</v>
      </c>
      <c r="GL699">
        <f t="shared" si="413"/>
        <v>0</v>
      </c>
      <c r="GM699">
        <f t="shared" si="414"/>
        <v>14833.69</v>
      </c>
      <c r="GN699">
        <f t="shared" si="415"/>
        <v>0</v>
      </c>
      <c r="GO699">
        <f t="shared" si="416"/>
        <v>14833.69</v>
      </c>
      <c r="GP699">
        <f t="shared" si="417"/>
        <v>0</v>
      </c>
      <c r="GR699">
        <v>0</v>
      </c>
      <c r="GS699">
        <v>0</v>
      </c>
      <c r="GT699">
        <v>0</v>
      </c>
      <c r="GU699" t="s">
        <v>3</v>
      </c>
      <c r="GV699">
        <f t="shared" si="418"/>
        <v>0</v>
      </c>
      <c r="GW699">
        <v>1</v>
      </c>
      <c r="GX699">
        <f t="shared" si="419"/>
        <v>0</v>
      </c>
      <c r="HA699">
        <v>0</v>
      </c>
      <c r="HB699">
        <v>0</v>
      </c>
      <c r="HC699">
        <f>GV699*GW699</f>
        <v>0</v>
      </c>
      <c r="HE699" t="s">
        <v>3</v>
      </c>
      <c r="HF699" t="s">
        <v>3</v>
      </c>
      <c r="HM699" t="s">
        <v>3</v>
      </c>
      <c r="HN699" t="s">
        <v>657</v>
      </c>
      <c r="HO699" t="s">
        <v>658</v>
      </c>
      <c r="HP699" t="s">
        <v>654</v>
      </c>
      <c r="HQ699" t="s">
        <v>654</v>
      </c>
      <c r="HS699">
        <v>0</v>
      </c>
      <c r="IK699">
        <v>0</v>
      </c>
    </row>
    <row r="700" spans="1:245" x14ac:dyDescent="0.2">
      <c r="A700">
        <v>18</v>
      </c>
      <c r="B700">
        <v>1</v>
      </c>
      <c r="C700">
        <v>1195</v>
      </c>
      <c r="E700" t="s">
        <v>3</v>
      </c>
      <c r="F700" t="s">
        <v>633</v>
      </c>
      <c r="G700" t="s">
        <v>634</v>
      </c>
      <c r="H700" t="s">
        <v>635</v>
      </c>
      <c r="I700">
        <f>J700</f>
        <v>2</v>
      </c>
      <c r="J700">
        <v>2</v>
      </c>
      <c r="K700">
        <v>2</v>
      </c>
      <c r="O700">
        <f>ROUND(P700,2)</f>
        <v>115.36</v>
      </c>
      <c r="P700">
        <f>ROUND(ROUND(ROUND(SUMIF(SmtRes!AQ1180:'SmtRes'!AQ1196,"=1",SmtRes!CU1180:'SmtRes'!CU1196),2),2)*I700/100,2)</f>
        <v>115.36</v>
      </c>
      <c r="Q700">
        <f>ROUND(CR700*I700,2)</f>
        <v>0</v>
      </c>
      <c r="R700">
        <f>ROUND(CS700*I700,2)</f>
        <v>0</v>
      </c>
      <c r="S700">
        <f>ROUND(CT700*I700,2)</f>
        <v>0</v>
      </c>
      <c r="T700">
        <f t="shared" si="406"/>
        <v>0</v>
      </c>
      <c r="U700">
        <f>ROUND(CV700*I700,7)</f>
        <v>0</v>
      </c>
      <c r="V700">
        <f>ROUND(CW700*I700,7)</f>
        <v>0</v>
      </c>
      <c r="W700">
        <f t="shared" si="407"/>
        <v>0</v>
      </c>
      <c r="X700">
        <f t="shared" si="408"/>
        <v>0</v>
      </c>
      <c r="Y700">
        <f t="shared" si="409"/>
        <v>0</v>
      </c>
      <c r="AA700">
        <v>-1</v>
      </c>
      <c r="AB700">
        <f t="shared" si="410"/>
        <v>0</v>
      </c>
      <c r="AC700">
        <f>ROUND((ES700),6)</f>
        <v>0</v>
      </c>
      <c r="AD700">
        <f>ROUND((((ET700)-(EU700))+AE700),6)</f>
        <v>0</v>
      </c>
      <c r="AE700">
        <f>ROUND((EU700),6)</f>
        <v>0</v>
      </c>
      <c r="AF700">
        <f>ROUND((EV700),6)</f>
        <v>0</v>
      </c>
      <c r="AG700">
        <f t="shared" si="411"/>
        <v>0</v>
      </c>
      <c r="AH700">
        <f>(EW700)</f>
        <v>0</v>
      </c>
      <c r="AI700">
        <f>(EX700)</f>
        <v>0</v>
      </c>
      <c r="AJ700">
        <f t="shared" si="412"/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90</v>
      </c>
      <c r="AU700">
        <v>46</v>
      </c>
      <c r="AV700">
        <v>1</v>
      </c>
      <c r="AW700">
        <v>1</v>
      </c>
      <c r="AZ700">
        <v>1</v>
      </c>
      <c r="BA700">
        <v>1</v>
      </c>
      <c r="BB700">
        <v>1</v>
      </c>
      <c r="BC700">
        <v>1</v>
      </c>
      <c r="BD700" t="s">
        <v>3</v>
      </c>
      <c r="BE700" t="s">
        <v>3</v>
      </c>
      <c r="BF700" t="s">
        <v>3</v>
      </c>
      <c r="BG700" t="s">
        <v>3</v>
      </c>
      <c r="BH700">
        <v>3</v>
      </c>
      <c r="BI700">
        <v>2</v>
      </c>
      <c r="BJ700" t="s">
        <v>3</v>
      </c>
      <c r="BM700">
        <v>110001</v>
      </c>
      <c r="BN700">
        <v>0</v>
      </c>
      <c r="BO700" t="s">
        <v>3</v>
      </c>
      <c r="BP700">
        <v>0</v>
      </c>
      <c r="BQ700">
        <v>3</v>
      </c>
      <c r="BR700">
        <v>0</v>
      </c>
      <c r="BS700">
        <v>1</v>
      </c>
      <c r="BT700">
        <v>1</v>
      </c>
      <c r="BU700">
        <v>1</v>
      </c>
      <c r="BV700">
        <v>1</v>
      </c>
      <c r="BW700">
        <v>1</v>
      </c>
      <c r="BX700">
        <v>1</v>
      </c>
      <c r="BY700" t="s">
        <v>3</v>
      </c>
      <c r="BZ700">
        <v>90</v>
      </c>
      <c r="CA700">
        <v>46</v>
      </c>
      <c r="CB700" t="s">
        <v>3</v>
      </c>
      <c r="CE700">
        <v>0</v>
      </c>
      <c r="CF700">
        <v>0</v>
      </c>
      <c r="CG700">
        <v>0</v>
      </c>
      <c r="CM700">
        <v>0</v>
      </c>
      <c r="CN700" t="s">
        <v>3</v>
      </c>
      <c r="CO700">
        <v>0</v>
      </c>
      <c r="CP700">
        <f>0</f>
        <v>0</v>
      </c>
      <c r="CQ700">
        <f>0</f>
        <v>0</v>
      </c>
      <c r="CR700">
        <f>0</f>
        <v>0</v>
      </c>
      <c r="CS700">
        <f>0</f>
        <v>0</v>
      </c>
      <c r="CT700">
        <f>0</f>
        <v>0</v>
      </c>
      <c r="CU700">
        <f>0</f>
        <v>0</v>
      </c>
      <c r="CV700">
        <f>0</f>
        <v>0</v>
      </c>
      <c r="CW700">
        <f>0</f>
        <v>0</v>
      </c>
      <c r="CX700">
        <f>0</f>
        <v>0</v>
      </c>
      <c r="CY700">
        <f>0</f>
        <v>0</v>
      </c>
      <c r="CZ700">
        <f>0</f>
        <v>0</v>
      </c>
      <c r="DC700" t="s">
        <v>3</v>
      </c>
      <c r="DD700" t="s">
        <v>3</v>
      </c>
      <c r="DE700" t="s">
        <v>3</v>
      </c>
      <c r="DF700" t="s">
        <v>3</v>
      </c>
      <c r="DG700" t="s">
        <v>3</v>
      </c>
      <c r="DH700" t="s">
        <v>3</v>
      </c>
      <c r="DI700" t="s">
        <v>3</v>
      </c>
      <c r="DJ700" t="s">
        <v>3</v>
      </c>
      <c r="DK700" t="s">
        <v>3</v>
      </c>
      <c r="DL700" t="s">
        <v>3</v>
      </c>
      <c r="DM700" t="s">
        <v>3</v>
      </c>
      <c r="DN700">
        <v>0</v>
      </c>
      <c r="DO700">
        <v>0</v>
      </c>
      <c r="DP700">
        <v>1</v>
      </c>
      <c r="DQ700">
        <v>1</v>
      </c>
      <c r="DU700">
        <v>1013</v>
      </c>
      <c r="DV700" t="s">
        <v>635</v>
      </c>
      <c r="DW700" t="s">
        <v>635</v>
      </c>
      <c r="DX700">
        <v>1</v>
      </c>
      <c r="DZ700" t="s">
        <v>3</v>
      </c>
      <c r="EA700" t="s">
        <v>3</v>
      </c>
      <c r="EB700" t="s">
        <v>3</v>
      </c>
      <c r="EC700" t="s">
        <v>3</v>
      </c>
      <c r="EE700">
        <v>416979908</v>
      </c>
      <c r="EF700">
        <v>3</v>
      </c>
      <c r="EG700" t="s">
        <v>322</v>
      </c>
      <c r="EH700">
        <v>0</v>
      </c>
      <c r="EI700" t="s">
        <v>3</v>
      </c>
      <c r="EJ700">
        <v>2</v>
      </c>
      <c r="EK700">
        <v>110001</v>
      </c>
      <c r="EL700" t="s">
        <v>654</v>
      </c>
      <c r="EM700" t="s">
        <v>655</v>
      </c>
      <c r="EO700" t="s">
        <v>3</v>
      </c>
      <c r="EQ700">
        <v>1536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FQ700">
        <v>0</v>
      </c>
      <c r="FR700">
        <v>0</v>
      </c>
      <c r="FS700">
        <v>0</v>
      </c>
      <c r="FX700">
        <v>90</v>
      </c>
      <c r="FY700">
        <v>46</v>
      </c>
      <c r="GA700" t="s">
        <v>3</v>
      </c>
      <c r="GD700">
        <v>1</v>
      </c>
      <c r="GF700">
        <v>274903907</v>
      </c>
      <c r="GG700">
        <v>2</v>
      </c>
      <c r="GH700">
        <v>1</v>
      </c>
      <c r="GI700">
        <v>-2</v>
      </c>
      <c r="GJ700">
        <v>0</v>
      </c>
      <c r="GK700">
        <v>0</v>
      </c>
      <c r="GL700">
        <f t="shared" si="413"/>
        <v>0</v>
      </c>
      <c r="GM700">
        <f t="shared" si="414"/>
        <v>115.36</v>
      </c>
      <c r="GN700">
        <f t="shared" si="415"/>
        <v>0</v>
      </c>
      <c r="GO700">
        <f t="shared" si="416"/>
        <v>115.36</v>
      </c>
      <c r="GP700">
        <f t="shared" si="417"/>
        <v>0</v>
      </c>
      <c r="GR700">
        <v>0</v>
      </c>
      <c r="GS700">
        <v>0</v>
      </c>
      <c r="GT700">
        <v>0</v>
      </c>
      <c r="GU700" t="s">
        <v>3</v>
      </c>
      <c r="GV700">
        <f t="shared" si="418"/>
        <v>0</v>
      </c>
      <c r="GW700">
        <v>1</v>
      </c>
      <c r="GX700">
        <f t="shared" si="419"/>
        <v>0</v>
      </c>
      <c r="HA700">
        <v>0</v>
      </c>
      <c r="HB700">
        <v>0</v>
      </c>
      <c r="HC700">
        <f>0</f>
        <v>0</v>
      </c>
      <c r="HE700" t="s">
        <v>3</v>
      </c>
      <c r="HF700" t="s">
        <v>3</v>
      </c>
      <c r="HM700" t="s">
        <v>3</v>
      </c>
      <c r="HN700" t="s">
        <v>657</v>
      </c>
      <c r="HO700" t="s">
        <v>658</v>
      </c>
      <c r="HP700" t="s">
        <v>654</v>
      </c>
      <c r="HQ700" t="s">
        <v>654</v>
      </c>
      <c r="HS700">
        <v>0</v>
      </c>
      <c r="IK700">
        <v>0</v>
      </c>
    </row>
    <row r="701" spans="1:245" x14ac:dyDescent="0.2">
      <c r="A701">
        <v>18</v>
      </c>
      <c r="B701">
        <v>1</v>
      </c>
      <c r="C701">
        <v>1196</v>
      </c>
      <c r="E701" t="s">
        <v>3</v>
      </c>
      <c r="F701" t="s">
        <v>725</v>
      </c>
      <c r="G701" t="s">
        <v>726</v>
      </c>
      <c r="H701" t="s">
        <v>83</v>
      </c>
      <c r="I701">
        <f>I699*J701</f>
        <v>0</v>
      </c>
      <c r="J701">
        <v>0</v>
      </c>
      <c r="K701">
        <v>1E-3</v>
      </c>
      <c r="O701">
        <f>ROUND(CP701,2)</f>
        <v>0</v>
      </c>
      <c r="P701">
        <f>ROUND(CQ701*I701,2)</f>
        <v>0</v>
      </c>
      <c r="Q701">
        <f>ROUND(CR701*I701,2)</f>
        <v>0</v>
      </c>
      <c r="R701">
        <f>ROUND(CS701*I701,2)</f>
        <v>0</v>
      </c>
      <c r="S701">
        <f>ROUND(CT701*I701,2)</f>
        <v>0</v>
      </c>
      <c r="T701">
        <f t="shared" si="406"/>
        <v>0</v>
      </c>
      <c r="U701">
        <f>ROUND(CV701*I701,7)</f>
        <v>0</v>
      </c>
      <c r="V701">
        <f>ROUND(CW701*I701,7)</f>
        <v>0</v>
      </c>
      <c r="W701">
        <f t="shared" si="407"/>
        <v>0</v>
      </c>
      <c r="X701">
        <f t="shared" si="408"/>
        <v>0</v>
      </c>
      <c r="Y701">
        <f t="shared" si="409"/>
        <v>0</v>
      </c>
      <c r="AA701">
        <v>-1</v>
      </c>
      <c r="AB701">
        <f t="shared" si="410"/>
        <v>0</v>
      </c>
      <c r="AC701">
        <f>ROUND((ES701),6)</f>
        <v>0</v>
      </c>
      <c r="AD701">
        <f>ROUND((((ET701)-(EU701))+AE701),6)</f>
        <v>0</v>
      </c>
      <c r="AE701">
        <f>ROUND((EU701),6)</f>
        <v>0</v>
      </c>
      <c r="AF701">
        <f>ROUND((EV701),6)</f>
        <v>0</v>
      </c>
      <c r="AG701">
        <f t="shared" si="411"/>
        <v>0</v>
      </c>
      <c r="AH701">
        <f>(EW701)</f>
        <v>0</v>
      </c>
      <c r="AI701">
        <f>(EX701)</f>
        <v>0</v>
      </c>
      <c r="AJ701">
        <f t="shared" si="412"/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90</v>
      </c>
      <c r="AU701">
        <v>46</v>
      </c>
      <c r="AV701">
        <v>1</v>
      </c>
      <c r="AW701">
        <v>1</v>
      </c>
      <c r="AZ701">
        <v>1</v>
      </c>
      <c r="BA701">
        <v>1</v>
      </c>
      <c r="BB701">
        <v>1</v>
      </c>
      <c r="BC701">
        <v>1</v>
      </c>
      <c r="BD701" t="s">
        <v>3</v>
      </c>
      <c r="BE701" t="s">
        <v>3</v>
      </c>
      <c r="BF701" t="s">
        <v>3</v>
      </c>
      <c r="BG701" t="s">
        <v>3</v>
      </c>
      <c r="BH701">
        <v>3</v>
      </c>
      <c r="BI701">
        <v>2</v>
      </c>
      <c r="BJ701" t="s">
        <v>3</v>
      </c>
      <c r="BM701">
        <v>110001</v>
      </c>
      <c r="BN701">
        <v>0</v>
      </c>
      <c r="BO701" t="s">
        <v>3</v>
      </c>
      <c r="BP701">
        <v>0</v>
      </c>
      <c r="BQ701">
        <v>3</v>
      </c>
      <c r="BR701">
        <v>0</v>
      </c>
      <c r="BS701">
        <v>1</v>
      </c>
      <c r="BT701">
        <v>1</v>
      </c>
      <c r="BU701">
        <v>1</v>
      </c>
      <c r="BV701">
        <v>1</v>
      </c>
      <c r="BW701">
        <v>1</v>
      </c>
      <c r="BX701">
        <v>1</v>
      </c>
      <c r="BY701" t="s">
        <v>3</v>
      </c>
      <c r="BZ701">
        <v>90</v>
      </c>
      <c r="CA701">
        <v>46</v>
      </c>
      <c r="CB701" t="s">
        <v>3</v>
      </c>
      <c r="CE701">
        <v>0</v>
      </c>
      <c r="CF701">
        <v>0</v>
      </c>
      <c r="CG701">
        <v>0</v>
      </c>
      <c r="CM701">
        <v>0</v>
      </c>
      <c r="CN701" t="s">
        <v>3</v>
      </c>
      <c r="CO701">
        <v>0</v>
      </c>
      <c r="CP701">
        <f>(P701+Q701+S701+R701)</f>
        <v>0</v>
      </c>
      <c r="CQ701">
        <f>ROUND(AL701*BC701,2)</f>
        <v>0</v>
      </c>
      <c r="CR701">
        <f>ROUND(AM701*BB701,2)</f>
        <v>0</v>
      </c>
      <c r="CS701">
        <f>ROUND(AN701*BS701,2)</f>
        <v>0</v>
      </c>
      <c r="CT701">
        <f>ROUND(AO701*BA701,2)</f>
        <v>0</v>
      </c>
      <c r="CU701">
        <f>AG701</f>
        <v>0</v>
      </c>
      <c r="CV701">
        <f>AH701</f>
        <v>0</v>
      </c>
      <c r="CW701">
        <f>AI701</f>
        <v>0</v>
      </c>
      <c r="CX701">
        <f>AJ701</f>
        <v>0</v>
      </c>
      <c r="CY701">
        <f>(((S701+R701)*AT701)/100)</f>
        <v>0</v>
      </c>
      <c r="CZ701">
        <f>(((S701+R701)*AU701)/100)</f>
        <v>0</v>
      </c>
      <c r="DC701" t="s">
        <v>3</v>
      </c>
      <c r="DD701" t="s">
        <v>3</v>
      </c>
      <c r="DE701" t="s">
        <v>3</v>
      </c>
      <c r="DF701" t="s">
        <v>3</v>
      </c>
      <c r="DG701" t="s">
        <v>3</v>
      </c>
      <c r="DH701" t="s">
        <v>3</v>
      </c>
      <c r="DI701" t="s">
        <v>3</v>
      </c>
      <c r="DJ701" t="s">
        <v>3</v>
      </c>
      <c r="DK701" t="s">
        <v>3</v>
      </c>
      <c r="DL701" t="s">
        <v>3</v>
      </c>
      <c r="DM701" t="s">
        <v>3</v>
      </c>
      <c r="DN701">
        <v>0</v>
      </c>
      <c r="DO701">
        <v>0</v>
      </c>
      <c r="DP701">
        <v>1</v>
      </c>
      <c r="DQ701">
        <v>1</v>
      </c>
      <c r="DU701">
        <v>1009</v>
      </c>
      <c r="DV701" t="s">
        <v>83</v>
      </c>
      <c r="DW701" t="s">
        <v>83</v>
      </c>
      <c r="DX701">
        <v>1000</v>
      </c>
      <c r="DZ701" t="s">
        <v>3</v>
      </c>
      <c r="EA701" t="s">
        <v>3</v>
      </c>
      <c r="EB701" t="s">
        <v>3</v>
      </c>
      <c r="EC701" t="s">
        <v>3</v>
      </c>
      <c r="EE701">
        <v>416979908</v>
      </c>
      <c r="EF701">
        <v>3</v>
      </c>
      <c r="EG701" t="s">
        <v>322</v>
      </c>
      <c r="EH701">
        <v>0</v>
      </c>
      <c r="EI701" t="s">
        <v>3</v>
      </c>
      <c r="EJ701">
        <v>2</v>
      </c>
      <c r="EK701">
        <v>110001</v>
      </c>
      <c r="EL701" t="s">
        <v>654</v>
      </c>
      <c r="EM701" t="s">
        <v>655</v>
      </c>
      <c r="EO701" t="s">
        <v>3</v>
      </c>
      <c r="EQ701">
        <v>1536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FQ701">
        <v>0</v>
      </c>
      <c r="FR701">
        <v>0</v>
      </c>
      <c r="FS701">
        <v>0</v>
      </c>
      <c r="FX701">
        <v>90</v>
      </c>
      <c r="FY701">
        <v>46</v>
      </c>
      <c r="GA701" t="s">
        <v>3</v>
      </c>
      <c r="GD701">
        <v>1</v>
      </c>
      <c r="GF701">
        <v>1392189009</v>
      </c>
      <c r="GG701">
        <v>2</v>
      </c>
      <c r="GH701">
        <v>1</v>
      </c>
      <c r="GI701">
        <v>-2</v>
      </c>
      <c r="GJ701">
        <v>0</v>
      </c>
      <c r="GK701">
        <v>0</v>
      </c>
      <c r="GL701">
        <f t="shared" si="413"/>
        <v>0</v>
      </c>
      <c r="GM701">
        <f t="shared" si="414"/>
        <v>0</v>
      </c>
      <c r="GN701">
        <f t="shared" si="415"/>
        <v>0</v>
      </c>
      <c r="GO701">
        <f t="shared" si="416"/>
        <v>0</v>
      </c>
      <c r="GP701">
        <f t="shared" si="417"/>
        <v>0</v>
      </c>
      <c r="GR701">
        <v>0</v>
      </c>
      <c r="GS701">
        <v>0</v>
      </c>
      <c r="GT701">
        <v>0</v>
      </c>
      <c r="GU701" t="s">
        <v>3</v>
      </c>
      <c r="GV701">
        <f t="shared" si="418"/>
        <v>0</v>
      </c>
      <c r="GW701">
        <v>1</v>
      </c>
      <c r="GX701">
        <f t="shared" si="419"/>
        <v>0</v>
      </c>
      <c r="HA701">
        <v>0</v>
      </c>
      <c r="HB701">
        <v>0</v>
      </c>
      <c r="HC701">
        <f>GV701*GW701</f>
        <v>0</v>
      </c>
      <c r="HE701" t="s">
        <v>3</v>
      </c>
      <c r="HF701" t="s">
        <v>3</v>
      </c>
      <c r="HM701" t="s">
        <v>135</v>
      </c>
      <c r="HN701" t="s">
        <v>657</v>
      </c>
      <c r="HO701" t="s">
        <v>658</v>
      </c>
      <c r="HP701" t="s">
        <v>654</v>
      </c>
      <c r="HQ701" t="s">
        <v>654</v>
      </c>
      <c r="HS701">
        <v>0</v>
      </c>
      <c r="IK701">
        <v>0</v>
      </c>
    </row>
    <row r="702" spans="1:245" x14ac:dyDescent="0.2">
      <c r="A702">
        <v>17</v>
      </c>
      <c r="B702">
        <v>1</v>
      </c>
      <c r="C702">
        <f>ROW(SmtRes!A1213)</f>
        <v>1213</v>
      </c>
      <c r="D702">
        <f>ROW(EtalonRes!A1249)</f>
        <v>1249</v>
      </c>
      <c r="E702" t="s">
        <v>3</v>
      </c>
      <c r="F702" t="s">
        <v>746</v>
      </c>
      <c r="G702" t="s">
        <v>820</v>
      </c>
      <c r="H702" t="s">
        <v>32</v>
      </c>
      <c r="I702">
        <v>1</v>
      </c>
      <c r="J702">
        <v>0</v>
      </c>
      <c r="K702">
        <v>1</v>
      </c>
      <c r="O702">
        <f>ROUND(CP702,2)</f>
        <v>1995.45</v>
      </c>
      <c r="P702">
        <f>SUMIF(SmtRes!AQ1197:'SmtRes'!AQ1213,"=1",SmtRes!DF1197:'SmtRes'!DF1213)</f>
        <v>0</v>
      </c>
      <c r="Q702">
        <f>SUMIF(SmtRes!AQ1197:'SmtRes'!AQ1213,"=1",SmtRes!DG1197:'SmtRes'!DG1213)</f>
        <v>190.55</v>
      </c>
      <c r="R702">
        <f>SUMIF(SmtRes!AQ1197:'SmtRes'!AQ1213,"=1",SmtRes!DH1197:'SmtRes'!DH1213)</f>
        <v>74.430000000000007</v>
      </c>
      <c r="S702">
        <f>SUMIF(SmtRes!AQ1197:'SmtRes'!AQ1213,"=1",SmtRes!DI1197:'SmtRes'!DI1213)</f>
        <v>1730.47</v>
      </c>
      <c r="T702">
        <f t="shared" si="406"/>
        <v>0</v>
      </c>
      <c r="U702">
        <f>SUMIF(SmtRes!AQ1197:'SmtRes'!AQ1213,"=1",SmtRes!CV1197:'SmtRes'!CV1213)</f>
        <v>2.79</v>
      </c>
      <c r="V702">
        <f>SUMIF(SmtRes!AQ1197:'SmtRes'!AQ1213,"=1",SmtRes!CW1197:'SmtRes'!CW1213)</f>
        <v>0.12</v>
      </c>
      <c r="W702">
        <f t="shared" si="407"/>
        <v>0</v>
      </c>
      <c r="X702">
        <f t="shared" si="408"/>
        <v>1624.41</v>
      </c>
      <c r="Y702">
        <f t="shared" si="409"/>
        <v>830.25</v>
      </c>
      <c r="AA702">
        <v>-1</v>
      </c>
      <c r="AB702">
        <f t="shared" si="410"/>
        <v>1921.0152</v>
      </c>
      <c r="AC702">
        <f>ROUND((0),6)</f>
        <v>0</v>
      </c>
      <c r="AD702">
        <f>ROUND((((SUM(SmtRes!BR1197:'SmtRes'!BR1213))-(SUM(SmtRes!BS1197:'SmtRes'!BS1213)))+AE702),6)</f>
        <v>190.54560000000001</v>
      </c>
      <c r="AE702">
        <f>ROUND((SUM(SmtRes!BS1197:'SmtRes'!BS1213)),6)</f>
        <v>74.428799999999995</v>
      </c>
      <c r="AF702">
        <f>ROUND((SUM(SmtRes!BT1197:'SmtRes'!BT1213)),6)</f>
        <v>1730.4695999999999</v>
      </c>
      <c r="AG702">
        <f t="shared" si="411"/>
        <v>0</v>
      </c>
      <c r="AH702">
        <f>(SUM(SmtRes!BU1197:'SmtRes'!BU1213))</f>
        <v>2.79</v>
      </c>
      <c r="AI702">
        <f>(SUM(SmtRes!BV1197:'SmtRes'!BV1213))</f>
        <v>0.12</v>
      </c>
      <c r="AJ702">
        <f t="shared" si="412"/>
        <v>0</v>
      </c>
      <c r="AK702">
        <v>7083.9784880000007</v>
      </c>
      <c r="AL702">
        <v>432.49848800000001</v>
      </c>
      <c r="AM702">
        <v>635.15200000000004</v>
      </c>
      <c r="AN702">
        <v>248.096</v>
      </c>
      <c r="AO702">
        <v>5768.2320000000009</v>
      </c>
      <c r="AP702">
        <v>0</v>
      </c>
      <c r="AQ702">
        <v>9.3000000000000007</v>
      </c>
      <c r="AR702">
        <v>0.4</v>
      </c>
      <c r="AS702">
        <v>0</v>
      </c>
      <c r="AT702">
        <v>90</v>
      </c>
      <c r="AU702">
        <v>46</v>
      </c>
      <c r="AV702">
        <v>1</v>
      </c>
      <c r="AW702">
        <v>1</v>
      </c>
      <c r="AZ702">
        <v>1</v>
      </c>
      <c r="BA702">
        <v>1</v>
      </c>
      <c r="BB702">
        <v>1</v>
      </c>
      <c r="BC702">
        <v>1</v>
      </c>
      <c r="BD702" t="s">
        <v>3</v>
      </c>
      <c r="BE702" t="s">
        <v>3</v>
      </c>
      <c r="BF702" t="s">
        <v>3</v>
      </c>
      <c r="BG702" t="s">
        <v>3</v>
      </c>
      <c r="BH702">
        <v>0</v>
      </c>
      <c r="BI702">
        <v>2</v>
      </c>
      <c r="BJ702" t="s">
        <v>748</v>
      </c>
      <c r="BM702">
        <v>110001</v>
      </c>
      <c r="BN702">
        <v>0</v>
      </c>
      <c r="BO702" t="s">
        <v>3</v>
      </c>
      <c r="BP702">
        <v>0</v>
      </c>
      <c r="BQ702">
        <v>3</v>
      </c>
      <c r="BR702">
        <v>0</v>
      </c>
      <c r="BS702">
        <v>1</v>
      </c>
      <c r="BT702">
        <v>1</v>
      </c>
      <c r="BU702">
        <v>1</v>
      </c>
      <c r="BV702">
        <v>1</v>
      </c>
      <c r="BW702">
        <v>1</v>
      </c>
      <c r="BX702">
        <v>1</v>
      </c>
      <c r="BY702" t="s">
        <v>3</v>
      </c>
      <c r="BZ702">
        <v>90</v>
      </c>
      <c r="CA702">
        <v>46</v>
      </c>
      <c r="CB702" t="s">
        <v>3</v>
      </c>
      <c r="CE702">
        <v>0</v>
      </c>
      <c r="CF702">
        <v>0</v>
      </c>
      <c r="CG702">
        <v>0</v>
      </c>
      <c r="CM702">
        <v>0</v>
      </c>
      <c r="CN702" t="s">
        <v>653</v>
      </c>
      <c r="CO702">
        <v>0</v>
      </c>
      <c r="CP702">
        <f>(P702+Q702+S702+R702)</f>
        <v>1995.45</v>
      </c>
      <c r="CQ702">
        <f>SUMIF(SmtRes!AQ1197:'SmtRes'!AQ1213,"=1",SmtRes!AA1197:'SmtRes'!AA1213)</f>
        <v>1239796.1700000002</v>
      </c>
      <c r="CR702">
        <f>SUMIF(SmtRes!AQ1197:'SmtRes'!AQ1213,"=1",SmtRes!AB1197:'SmtRes'!AB1213)</f>
        <v>1587.88</v>
      </c>
      <c r="CS702">
        <f>SUMIF(SmtRes!AQ1197:'SmtRes'!AQ1213,"=1",SmtRes!AC1197:'SmtRes'!AC1213)</f>
        <v>620.24</v>
      </c>
      <c r="CT702">
        <f>SUMIF(SmtRes!AQ1197:'SmtRes'!AQ1213,"=1",SmtRes!AD1197:'SmtRes'!AD1213)</f>
        <v>620.24</v>
      </c>
      <c r="CU702">
        <f>AG702</f>
        <v>0</v>
      </c>
      <c r="CV702">
        <f>SUMIF(SmtRes!AQ1197:'SmtRes'!AQ1213,"=1",SmtRes!BU1197:'SmtRes'!BU1213)</f>
        <v>2.79</v>
      </c>
      <c r="CW702">
        <f>SUMIF(SmtRes!AQ1197:'SmtRes'!AQ1213,"=1",SmtRes!BV1197:'SmtRes'!BV1213)</f>
        <v>0.12</v>
      </c>
      <c r="CX702">
        <f>AJ702</f>
        <v>0</v>
      </c>
      <c r="CY702">
        <f>(((S702+R702)*AT702)/100)</f>
        <v>1624.41</v>
      </c>
      <c r="CZ702">
        <f>(((S702+R702)*AU702)/100)</f>
        <v>830.25400000000013</v>
      </c>
      <c r="DB702">
        <v>34</v>
      </c>
      <c r="DC702" t="s">
        <v>3</v>
      </c>
      <c r="DD702" t="s">
        <v>135</v>
      </c>
      <c r="DE702" t="s">
        <v>321</v>
      </c>
      <c r="DF702" t="s">
        <v>321</v>
      </c>
      <c r="DG702" t="s">
        <v>321</v>
      </c>
      <c r="DH702" t="s">
        <v>3</v>
      </c>
      <c r="DI702" t="s">
        <v>321</v>
      </c>
      <c r="DJ702" t="s">
        <v>321</v>
      </c>
      <c r="DK702" t="s">
        <v>3</v>
      </c>
      <c r="DL702" t="s">
        <v>3</v>
      </c>
      <c r="DM702" t="s">
        <v>3</v>
      </c>
      <c r="DN702">
        <v>0</v>
      </c>
      <c r="DO702">
        <v>0</v>
      </c>
      <c r="DP702">
        <v>1</v>
      </c>
      <c r="DQ702">
        <v>1</v>
      </c>
      <c r="DU702">
        <v>1013</v>
      </c>
      <c r="DV702" t="s">
        <v>32</v>
      </c>
      <c r="DW702" t="s">
        <v>32</v>
      </c>
      <c r="DX702">
        <v>1</v>
      </c>
      <c r="DZ702" t="s">
        <v>3</v>
      </c>
      <c r="EA702" t="s">
        <v>3</v>
      </c>
      <c r="EB702" t="s">
        <v>3</v>
      </c>
      <c r="EC702" t="s">
        <v>3</v>
      </c>
      <c r="EE702">
        <v>416979908</v>
      </c>
      <c r="EF702">
        <v>3</v>
      </c>
      <c r="EG702" t="s">
        <v>322</v>
      </c>
      <c r="EH702">
        <v>0</v>
      </c>
      <c r="EI702" t="s">
        <v>3</v>
      </c>
      <c r="EJ702">
        <v>2</v>
      </c>
      <c r="EK702">
        <v>110001</v>
      </c>
      <c r="EL702" t="s">
        <v>654</v>
      </c>
      <c r="EM702" t="s">
        <v>655</v>
      </c>
      <c r="EO702" t="s">
        <v>656</v>
      </c>
      <c r="EQ702">
        <v>1536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9.3000000000000007</v>
      </c>
      <c r="EX702">
        <v>0.4</v>
      </c>
      <c r="EY702">
        <v>0</v>
      </c>
      <c r="FQ702">
        <v>0</v>
      </c>
      <c r="FR702">
        <v>0</v>
      </c>
      <c r="FS702">
        <v>0</v>
      </c>
      <c r="FX702">
        <v>90</v>
      </c>
      <c r="FY702">
        <v>46</v>
      </c>
      <c r="GA702" t="s">
        <v>3</v>
      </c>
      <c r="GD702">
        <v>1</v>
      </c>
      <c r="GF702">
        <v>1771322618</v>
      </c>
      <c r="GG702">
        <v>2</v>
      </c>
      <c r="GH702">
        <v>1</v>
      </c>
      <c r="GI702">
        <v>-2</v>
      </c>
      <c r="GJ702">
        <v>0</v>
      </c>
      <c r="GK702">
        <v>0</v>
      </c>
      <c r="GL702">
        <f t="shared" si="413"/>
        <v>0</v>
      </c>
      <c r="GM702">
        <f t="shared" si="414"/>
        <v>4450.1099999999997</v>
      </c>
      <c r="GN702">
        <f t="shared" si="415"/>
        <v>0</v>
      </c>
      <c r="GO702">
        <f t="shared" si="416"/>
        <v>4450.1099999999997</v>
      </c>
      <c r="GP702">
        <f t="shared" si="417"/>
        <v>0</v>
      </c>
      <c r="GR702">
        <v>0</v>
      </c>
      <c r="GS702">
        <v>0</v>
      </c>
      <c r="GT702">
        <v>0</v>
      </c>
      <c r="GU702" t="s">
        <v>3</v>
      </c>
      <c r="GV702">
        <f t="shared" si="418"/>
        <v>0</v>
      </c>
      <c r="GW702">
        <v>1</v>
      </c>
      <c r="GX702">
        <f t="shared" si="419"/>
        <v>0</v>
      </c>
      <c r="HA702">
        <v>0</v>
      </c>
      <c r="HB702">
        <v>0</v>
      </c>
      <c r="HC702">
        <f>GV702*GW702</f>
        <v>0</v>
      </c>
      <c r="HE702" t="s">
        <v>3</v>
      </c>
      <c r="HF702" t="s">
        <v>3</v>
      </c>
      <c r="HM702" t="s">
        <v>3</v>
      </c>
      <c r="HN702" t="s">
        <v>657</v>
      </c>
      <c r="HO702" t="s">
        <v>658</v>
      </c>
      <c r="HP702" t="s">
        <v>654</v>
      </c>
      <c r="HQ702" t="s">
        <v>654</v>
      </c>
      <c r="HS702">
        <v>0</v>
      </c>
      <c r="IK702">
        <v>0</v>
      </c>
    </row>
    <row r="703" spans="1:245" x14ac:dyDescent="0.2">
      <c r="A703">
        <v>18</v>
      </c>
      <c r="B703">
        <v>1</v>
      </c>
      <c r="C703">
        <v>1212</v>
      </c>
      <c r="E703" t="s">
        <v>3</v>
      </c>
      <c r="F703" t="s">
        <v>633</v>
      </c>
      <c r="G703" t="s">
        <v>634</v>
      </c>
      <c r="H703" t="s">
        <v>635</v>
      </c>
      <c r="I703">
        <f>J703</f>
        <v>2</v>
      </c>
      <c r="J703">
        <v>2</v>
      </c>
      <c r="K703">
        <v>2</v>
      </c>
      <c r="O703">
        <f>ROUND(P703,2)</f>
        <v>115.36</v>
      </c>
      <c r="P703">
        <f>ROUND(ROUND(ROUND(SUMIF(SmtRes!AQ1197:'SmtRes'!AQ1213,"=1",SmtRes!CU1197:'SmtRes'!CU1213),2),2)*I703/100,2)</f>
        <v>115.36</v>
      </c>
      <c r="Q703">
        <f>ROUND(CR703*I703,2)</f>
        <v>0</v>
      </c>
      <c r="R703">
        <f>ROUND(CS703*I703,2)</f>
        <v>0</v>
      </c>
      <c r="S703">
        <f>ROUND(CT703*I703,2)</f>
        <v>0</v>
      </c>
      <c r="T703">
        <f t="shared" si="406"/>
        <v>0</v>
      </c>
      <c r="U703">
        <f>ROUND(CV703*I703,7)</f>
        <v>0</v>
      </c>
      <c r="V703">
        <f>ROUND(CW703*I703,7)</f>
        <v>0</v>
      </c>
      <c r="W703">
        <f t="shared" si="407"/>
        <v>0</v>
      </c>
      <c r="X703">
        <f t="shared" si="408"/>
        <v>0</v>
      </c>
      <c r="Y703">
        <f t="shared" si="409"/>
        <v>0</v>
      </c>
      <c r="AA703">
        <v>-1</v>
      </c>
      <c r="AB703">
        <f t="shared" si="410"/>
        <v>0</v>
      </c>
      <c r="AC703">
        <f>ROUND((ES703),6)</f>
        <v>0</v>
      </c>
      <c r="AD703">
        <f>ROUND((((ET703)-(EU703))+AE703),6)</f>
        <v>0</v>
      </c>
      <c r="AE703">
        <f>ROUND((EU703),6)</f>
        <v>0</v>
      </c>
      <c r="AF703">
        <f>ROUND((EV703),6)</f>
        <v>0</v>
      </c>
      <c r="AG703">
        <f t="shared" si="411"/>
        <v>0</v>
      </c>
      <c r="AH703">
        <f>(EW703)</f>
        <v>0</v>
      </c>
      <c r="AI703">
        <f>(EX703)</f>
        <v>0</v>
      </c>
      <c r="AJ703">
        <f t="shared" si="412"/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90</v>
      </c>
      <c r="AU703">
        <v>46</v>
      </c>
      <c r="AV703">
        <v>1</v>
      </c>
      <c r="AW703">
        <v>1</v>
      </c>
      <c r="AZ703">
        <v>1</v>
      </c>
      <c r="BA703">
        <v>1</v>
      </c>
      <c r="BB703">
        <v>1</v>
      </c>
      <c r="BC703">
        <v>1</v>
      </c>
      <c r="BD703" t="s">
        <v>3</v>
      </c>
      <c r="BE703" t="s">
        <v>3</v>
      </c>
      <c r="BF703" t="s">
        <v>3</v>
      </c>
      <c r="BG703" t="s">
        <v>3</v>
      </c>
      <c r="BH703">
        <v>3</v>
      </c>
      <c r="BI703">
        <v>2</v>
      </c>
      <c r="BJ703" t="s">
        <v>3</v>
      </c>
      <c r="BM703">
        <v>110001</v>
      </c>
      <c r="BN703">
        <v>0</v>
      </c>
      <c r="BO703" t="s">
        <v>3</v>
      </c>
      <c r="BP703">
        <v>0</v>
      </c>
      <c r="BQ703">
        <v>3</v>
      </c>
      <c r="BR703">
        <v>0</v>
      </c>
      <c r="BS703">
        <v>1</v>
      </c>
      <c r="BT703">
        <v>1</v>
      </c>
      <c r="BU703">
        <v>1</v>
      </c>
      <c r="BV703">
        <v>1</v>
      </c>
      <c r="BW703">
        <v>1</v>
      </c>
      <c r="BX703">
        <v>1</v>
      </c>
      <c r="BY703" t="s">
        <v>3</v>
      </c>
      <c r="BZ703">
        <v>90</v>
      </c>
      <c r="CA703">
        <v>46</v>
      </c>
      <c r="CB703" t="s">
        <v>3</v>
      </c>
      <c r="CE703">
        <v>0</v>
      </c>
      <c r="CF703">
        <v>0</v>
      </c>
      <c r="CG703">
        <v>0</v>
      </c>
      <c r="CM703">
        <v>0</v>
      </c>
      <c r="CN703" t="s">
        <v>3</v>
      </c>
      <c r="CO703">
        <v>0</v>
      </c>
      <c r="CP703">
        <f>0</f>
        <v>0</v>
      </c>
      <c r="CQ703">
        <f>0</f>
        <v>0</v>
      </c>
      <c r="CR703">
        <f>0</f>
        <v>0</v>
      </c>
      <c r="CS703">
        <f>0</f>
        <v>0</v>
      </c>
      <c r="CT703">
        <f>0</f>
        <v>0</v>
      </c>
      <c r="CU703">
        <f>0</f>
        <v>0</v>
      </c>
      <c r="CV703">
        <f>0</f>
        <v>0</v>
      </c>
      <c r="CW703">
        <f>0</f>
        <v>0</v>
      </c>
      <c r="CX703">
        <f>0</f>
        <v>0</v>
      </c>
      <c r="CY703">
        <f>0</f>
        <v>0</v>
      </c>
      <c r="CZ703">
        <f>0</f>
        <v>0</v>
      </c>
      <c r="DC703" t="s">
        <v>3</v>
      </c>
      <c r="DD703" t="s">
        <v>3</v>
      </c>
      <c r="DE703" t="s">
        <v>3</v>
      </c>
      <c r="DF703" t="s">
        <v>3</v>
      </c>
      <c r="DG703" t="s">
        <v>3</v>
      </c>
      <c r="DH703" t="s">
        <v>3</v>
      </c>
      <c r="DI703" t="s">
        <v>3</v>
      </c>
      <c r="DJ703" t="s">
        <v>3</v>
      </c>
      <c r="DK703" t="s">
        <v>3</v>
      </c>
      <c r="DL703" t="s">
        <v>3</v>
      </c>
      <c r="DM703" t="s">
        <v>3</v>
      </c>
      <c r="DN703">
        <v>0</v>
      </c>
      <c r="DO703">
        <v>0</v>
      </c>
      <c r="DP703">
        <v>1</v>
      </c>
      <c r="DQ703">
        <v>1</v>
      </c>
      <c r="DU703">
        <v>1013</v>
      </c>
      <c r="DV703" t="s">
        <v>635</v>
      </c>
      <c r="DW703" t="s">
        <v>635</v>
      </c>
      <c r="DX703">
        <v>1</v>
      </c>
      <c r="DZ703" t="s">
        <v>3</v>
      </c>
      <c r="EA703" t="s">
        <v>3</v>
      </c>
      <c r="EB703" t="s">
        <v>3</v>
      </c>
      <c r="EC703" t="s">
        <v>3</v>
      </c>
      <c r="EE703">
        <v>416979908</v>
      </c>
      <c r="EF703">
        <v>3</v>
      </c>
      <c r="EG703" t="s">
        <v>322</v>
      </c>
      <c r="EH703">
        <v>0</v>
      </c>
      <c r="EI703" t="s">
        <v>3</v>
      </c>
      <c r="EJ703">
        <v>2</v>
      </c>
      <c r="EK703">
        <v>110001</v>
      </c>
      <c r="EL703" t="s">
        <v>654</v>
      </c>
      <c r="EM703" t="s">
        <v>655</v>
      </c>
      <c r="EO703" t="s">
        <v>3</v>
      </c>
      <c r="EQ703">
        <v>1536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FQ703">
        <v>0</v>
      </c>
      <c r="FR703">
        <v>0</v>
      </c>
      <c r="FS703">
        <v>0</v>
      </c>
      <c r="FX703">
        <v>90</v>
      </c>
      <c r="FY703">
        <v>46</v>
      </c>
      <c r="GA703" t="s">
        <v>3</v>
      </c>
      <c r="GD703">
        <v>1</v>
      </c>
      <c r="GF703">
        <v>274903907</v>
      </c>
      <c r="GG703">
        <v>2</v>
      </c>
      <c r="GH703">
        <v>1</v>
      </c>
      <c r="GI703">
        <v>-2</v>
      </c>
      <c r="GJ703">
        <v>0</v>
      </c>
      <c r="GK703">
        <v>0</v>
      </c>
      <c r="GL703">
        <f t="shared" si="413"/>
        <v>0</v>
      </c>
      <c r="GM703">
        <f t="shared" si="414"/>
        <v>115.36</v>
      </c>
      <c r="GN703">
        <f t="shared" si="415"/>
        <v>0</v>
      </c>
      <c r="GO703">
        <f t="shared" si="416"/>
        <v>115.36</v>
      </c>
      <c r="GP703">
        <f t="shared" si="417"/>
        <v>0</v>
      </c>
      <c r="GR703">
        <v>0</v>
      </c>
      <c r="GS703">
        <v>0</v>
      </c>
      <c r="GT703">
        <v>0</v>
      </c>
      <c r="GU703" t="s">
        <v>3</v>
      </c>
      <c r="GV703">
        <f t="shared" si="418"/>
        <v>0</v>
      </c>
      <c r="GW703">
        <v>1</v>
      </c>
      <c r="GX703">
        <f t="shared" si="419"/>
        <v>0</v>
      </c>
      <c r="HA703">
        <v>0</v>
      </c>
      <c r="HB703">
        <v>0</v>
      </c>
      <c r="HC703">
        <f>0</f>
        <v>0</v>
      </c>
      <c r="HE703" t="s">
        <v>3</v>
      </c>
      <c r="HF703" t="s">
        <v>3</v>
      </c>
      <c r="HM703" t="s">
        <v>3</v>
      </c>
      <c r="HN703" t="s">
        <v>657</v>
      </c>
      <c r="HO703" t="s">
        <v>658</v>
      </c>
      <c r="HP703" t="s">
        <v>654</v>
      </c>
      <c r="HQ703" t="s">
        <v>654</v>
      </c>
      <c r="HS703">
        <v>0</v>
      </c>
      <c r="IK703">
        <v>0</v>
      </c>
    </row>
    <row r="704" spans="1:245" x14ac:dyDescent="0.2">
      <c r="A704">
        <v>18</v>
      </c>
      <c r="B704">
        <v>1</v>
      </c>
      <c r="C704">
        <v>1213</v>
      </c>
      <c r="E704" t="s">
        <v>3</v>
      </c>
      <c r="F704" t="s">
        <v>725</v>
      </c>
      <c r="G704" t="s">
        <v>726</v>
      </c>
      <c r="H704" t="s">
        <v>83</v>
      </c>
      <c r="I704">
        <f>I702*J704</f>
        <v>0</v>
      </c>
      <c r="J704">
        <v>0</v>
      </c>
      <c r="K704">
        <v>1E-3</v>
      </c>
      <c r="O704">
        <f>ROUND(CP704,2)</f>
        <v>0</v>
      </c>
      <c r="P704">
        <f>ROUND(CQ704*I704,2)</f>
        <v>0</v>
      </c>
      <c r="Q704">
        <f>ROUND(CR704*I704,2)</f>
        <v>0</v>
      </c>
      <c r="R704">
        <f>ROUND(CS704*I704,2)</f>
        <v>0</v>
      </c>
      <c r="S704">
        <f>ROUND(CT704*I704,2)</f>
        <v>0</v>
      </c>
      <c r="T704">
        <f t="shared" si="406"/>
        <v>0</v>
      </c>
      <c r="U704">
        <f>ROUND(CV704*I704,7)</f>
        <v>0</v>
      </c>
      <c r="V704">
        <f>ROUND(CW704*I704,7)</f>
        <v>0</v>
      </c>
      <c r="W704">
        <f t="shared" si="407"/>
        <v>0</v>
      </c>
      <c r="X704">
        <f t="shared" si="408"/>
        <v>0</v>
      </c>
      <c r="Y704">
        <f t="shared" si="409"/>
        <v>0</v>
      </c>
      <c r="AA704">
        <v>-1</v>
      </c>
      <c r="AB704">
        <f t="shared" si="410"/>
        <v>0</v>
      </c>
      <c r="AC704">
        <f>ROUND((ES704),6)</f>
        <v>0</v>
      </c>
      <c r="AD704">
        <f>ROUND((((ET704)-(EU704))+AE704),6)</f>
        <v>0</v>
      </c>
      <c r="AE704">
        <f>ROUND((EU704),6)</f>
        <v>0</v>
      </c>
      <c r="AF704">
        <f>ROUND((EV704),6)</f>
        <v>0</v>
      </c>
      <c r="AG704">
        <f t="shared" si="411"/>
        <v>0</v>
      </c>
      <c r="AH704">
        <f>(EW704)</f>
        <v>0</v>
      </c>
      <c r="AI704">
        <f>(EX704)</f>
        <v>0</v>
      </c>
      <c r="AJ704">
        <f t="shared" si="412"/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90</v>
      </c>
      <c r="AU704">
        <v>46</v>
      </c>
      <c r="AV704">
        <v>1</v>
      </c>
      <c r="AW704">
        <v>1</v>
      </c>
      <c r="AZ704">
        <v>1</v>
      </c>
      <c r="BA704">
        <v>1</v>
      </c>
      <c r="BB704">
        <v>1</v>
      </c>
      <c r="BC704">
        <v>1</v>
      </c>
      <c r="BD704" t="s">
        <v>3</v>
      </c>
      <c r="BE704" t="s">
        <v>3</v>
      </c>
      <c r="BF704" t="s">
        <v>3</v>
      </c>
      <c r="BG704" t="s">
        <v>3</v>
      </c>
      <c r="BH704">
        <v>3</v>
      </c>
      <c r="BI704">
        <v>2</v>
      </c>
      <c r="BJ704" t="s">
        <v>3</v>
      </c>
      <c r="BM704">
        <v>110001</v>
      </c>
      <c r="BN704">
        <v>0</v>
      </c>
      <c r="BO704" t="s">
        <v>3</v>
      </c>
      <c r="BP704">
        <v>0</v>
      </c>
      <c r="BQ704">
        <v>3</v>
      </c>
      <c r="BR704">
        <v>0</v>
      </c>
      <c r="BS704">
        <v>1</v>
      </c>
      <c r="BT704">
        <v>1</v>
      </c>
      <c r="BU704">
        <v>1</v>
      </c>
      <c r="BV704">
        <v>1</v>
      </c>
      <c r="BW704">
        <v>1</v>
      </c>
      <c r="BX704">
        <v>1</v>
      </c>
      <c r="BY704" t="s">
        <v>3</v>
      </c>
      <c r="BZ704">
        <v>90</v>
      </c>
      <c r="CA704">
        <v>46</v>
      </c>
      <c r="CB704" t="s">
        <v>3</v>
      </c>
      <c r="CE704">
        <v>0</v>
      </c>
      <c r="CF704">
        <v>0</v>
      </c>
      <c r="CG704">
        <v>0</v>
      </c>
      <c r="CM704">
        <v>0</v>
      </c>
      <c r="CN704" t="s">
        <v>653</v>
      </c>
      <c r="CO704">
        <v>0</v>
      </c>
      <c r="CP704">
        <f>(P704+Q704+S704+R704)</f>
        <v>0</v>
      </c>
      <c r="CQ704">
        <f>ROUND(AL704*BC704,2)</f>
        <v>0</v>
      </c>
      <c r="CR704">
        <f>ROUND(AM704*BB704,2)</f>
        <v>0</v>
      </c>
      <c r="CS704">
        <f>ROUND(AN704*BS704,2)</f>
        <v>0</v>
      </c>
      <c r="CT704">
        <f>ROUND(AO704*BA704,2)</f>
        <v>0</v>
      </c>
      <c r="CU704">
        <f>AG704</f>
        <v>0</v>
      </c>
      <c r="CV704">
        <f>AH704</f>
        <v>0</v>
      </c>
      <c r="CW704">
        <f>AI704</f>
        <v>0</v>
      </c>
      <c r="CX704">
        <f>AJ704</f>
        <v>0</v>
      </c>
      <c r="CY704">
        <f>(((S704+R704)*AT704)/100)</f>
        <v>0</v>
      </c>
      <c r="CZ704">
        <f>(((S704+R704)*AU704)/100)</f>
        <v>0</v>
      </c>
      <c r="DC704" t="s">
        <v>3</v>
      </c>
      <c r="DD704" t="s">
        <v>3</v>
      </c>
      <c r="DE704" t="s">
        <v>3</v>
      </c>
      <c r="DF704" t="s">
        <v>3</v>
      </c>
      <c r="DG704" t="s">
        <v>3</v>
      </c>
      <c r="DH704" t="s">
        <v>3</v>
      </c>
      <c r="DI704" t="s">
        <v>3</v>
      </c>
      <c r="DJ704" t="s">
        <v>3</v>
      </c>
      <c r="DK704" t="s">
        <v>3</v>
      </c>
      <c r="DL704" t="s">
        <v>3</v>
      </c>
      <c r="DM704" t="s">
        <v>3</v>
      </c>
      <c r="DN704">
        <v>0</v>
      </c>
      <c r="DO704">
        <v>0</v>
      </c>
      <c r="DP704">
        <v>1</v>
      </c>
      <c r="DQ704">
        <v>1</v>
      </c>
      <c r="DU704">
        <v>1009</v>
      </c>
      <c r="DV704" t="s">
        <v>83</v>
      </c>
      <c r="DW704" t="s">
        <v>83</v>
      </c>
      <c r="DX704">
        <v>1000</v>
      </c>
      <c r="DZ704" t="s">
        <v>3</v>
      </c>
      <c r="EA704" t="s">
        <v>3</v>
      </c>
      <c r="EB704" t="s">
        <v>3</v>
      </c>
      <c r="EC704" t="s">
        <v>3</v>
      </c>
      <c r="EE704">
        <v>416979908</v>
      </c>
      <c r="EF704">
        <v>3</v>
      </c>
      <c r="EG704" t="s">
        <v>322</v>
      </c>
      <c r="EH704">
        <v>0</v>
      </c>
      <c r="EI704" t="s">
        <v>3</v>
      </c>
      <c r="EJ704">
        <v>2</v>
      </c>
      <c r="EK704">
        <v>110001</v>
      </c>
      <c r="EL704" t="s">
        <v>654</v>
      </c>
      <c r="EM704" t="s">
        <v>655</v>
      </c>
      <c r="EO704" t="s">
        <v>656</v>
      </c>
      <c r="EQ704">
        <v>1536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FQ704">
        <v>0</v>
      </c>
      <c r="FR704">
        <v>0</v>
      </c>
      <c r="FS704">
        <v>0</v>
      </c>
      <c r="FX704">
        <v>90</v>
      </c>
      <c r="FY704">
        <v>46</v>
      </c>
      <c r="GA704" t="s">
        <v>3</v>
      </c>
      <c r="GD704">
        <v>1</v>
      </c>
      <c r="GF704">
        <v>1392189009</v>
      </c>
      <c r="GG704">
        <v>2</v>
      </c>
      <c r="GH704">
        <v>1</v>
      </c>
      <c r="GI704">
        <v>-2</v>
      </c>
      <c r="GJ704">
        <v>0</v>
      </c>
      <c r="GK704">
        <v>0</v>
      </c>
      <c r="GL704">
        <f t="shared" si="413"/>
        <v>0</v>
      </c>
      <c r="GM704">
        <f t="shared" si="414"/>
        <v>0</v>
      </c>
      <c r="GN704">
        <f t="shared" si="415"/>
        <v>0</v>
      </c>
      <c r="GO704">
        <f t="shared" si="416"/>
        <v>0</v>
      </c>
      <c r="GP704">
        <f t="shared" si="417"/>
        <v>0</v>
      </c>
      <c r="GR704">
        <v>0</v>
      </c>
      <c r="GS704">
        <v>0</v>
      </c>
      <c r="GT704">
        <v>0</v>
      </c>
      <c r="GU704" t="s">
        <v>3</v>
      </c>
      <c r="GV704">
        <f t="shared" si="418"/>
        <v>0</v>
      </c>
      <c r="GW704">
        <v>1</v>
      </c>
      <c r="GX704">
        <f t="shared" si="419"/>
        <v>0</v>
      </c>
      <c r="HA704">
        <v>0</v>
      </c>
      <c r="HB704">
        <v>0</v>
      </c>
      <c r="HC704">
        <f>GV704*GW704</f>
        <v>0</v>
      </c>
      <c r="HE704" t="s">
        <v>3</v>
      </c>
      <c r="HF704" t="s">
        <v>3</v>
      </c>
      <c r="HM704" t="s">
        <v>135</v>
      </c>
      <c r="HN704" t="s">
        <v>657</v>
      </c>
      <c r="HO704" t="s">
        <v>658</v>
      </c>
      <c r="HP704" t="s">
        <v>654</v>
      </c>
      <c r="HQ704" t="s">
        <v>654</v>
      </c>
      <c r="HS704">
        <v>0</v>
      </c>
      <c r="IK704">
        <v>0</v>
      </c>
    </row>
    <row r="705" spans="1:245" x14ac:dyDescent="0.2">
      <c r="A705">
        <v>17</v>
      </c>
      <c r="B705">
        <v>1</v>
      </c>
      <c r="C705">
        <f>ROW(SmtRes!A1230)</f>
        <v>1230</v>
      </c>
      <c r="D705">
        <f>ROW(EtalonRes!A1266)</f>
        <v>1266</v>
      </c>
      <c r="E705" t="s">
        <v>3</v>
      </c>
      <c r="F705" t="s">
        <v>746</v>
      </c>
      <c r="G705" t="s">
        <v>821</v>
      </c>
      <c r="H705" t="s">
        <v>32</v>
      </c>
      <c r="I705">
        <v>1</v>
      </c>
      <c r="J705">
        <v>0</v>
      </c>
      <c r="K705">
        <v>1</v>
      </c>
      <c r="O705">
        <f>ROUND(CP705,2)</f>
        <v>6651.48</v>
      </c>
      <c r="P705">
        <f>SUMIF(SmtRes!AQ1214:'SmtRes'!AQ1230,"=1",SmtRes!DF1214:'SmtRes'!DF1230)</f>
        <v>0</v>
      </c>
      <c r="Q705">
        <f>SUMIF(SmtRes!AQ1214:'SmtRes'!AQ1230,"=1",SmtRes!DG1214:'SmtRes'!DG1230)</f>
        <v>635.15</v>
      </c>
      <c r="R705">
        <f>SUMIF(SmtRes!AQ1214:'SmtRes'!AQ1230,"=1",SmtRes!DH1214:'SmtRes'!DH1230)</f>
        <v>248.1</v>
      </c>
      <c r="S705">
        <f>SUMIF(SmtRes!AQ1214:'SmtRes'!AQ1230,"=1",SmtRes!DI1214:'SmtRes'!DI1230)</f>
        <v>5768.23</v>
      </c>
      <c r="T705">
        <f t="shared" si="406"/>
        <v>0</v>
      </c>
      <c r="U705">
        <f>SUMIF(SmtRes!AQ1214:'SmtRes'!AQ1230,"=1",SmtRes!CV1214:'SmtRes'!CV1230)</f>
        <v>9.3000000000000007</v>
      </c>
      <c r="V705">
        <f>SUMIF(SmtRes!AQ1214:'SmtRes'!AQ1230,"=1",SmtRes!CW1214:'SmtRes'!CW1230)</f>
        <v>0.4</v>
      </c>
      <c r="W705">
        <f t="shared" si="407"/>
        <v>0</v>
      </c>
      <c r="X705">
        <f t="shared" si="408"/>
        <v>5414.7</v>
      </c>
      <c r="Y705">
        <f t="shared" si="409"/>
        <v>2767.51</v>
      </c>
      <c r="AA705">
        <v>-1</v>
      </c>
      <c r="AB705">
        <f t="shared" si="410"/>
        <v>6403.384</v>
      </c>
      <c r="AC705">
        <f>ROUND((0),6)</f>
        <v>0</v>
      </c>
      <c r="AD705">
        <f>ROUND((((SUM(SmtRes!BR1214:'SmtRes'!BR1230))-(SUM(SmtRes!BS1214:'SmtRes'!BS1230)))+AE705),6)</f>
        <v>635.15200000000004</v>
      </c>
      <c r="AE705">
        <f>ROUND((SUM(SmtRes!BS1214:'SmtRes'!BS1230)),6)</f>
        <v>248.096</v>
      </c>
      <c r="AF705">
        <f>ROUND((SUM(SmtRes!BT1214:'SmtRes'!BT1230)),6)</f>
        <v>5768.232</v>
      </c>
      <c r="AG705">
        <f t="shared" si="411"/>
        <v>0</v>
      </c>
      <c r="AH705">
        <f>(SUM(SmtRes!BU1214:'SmtRes'!BU1230))</f>
        <v>9.3000000000000007</v>
      </c>
      <c r="AI705">
        <f>(SUM(SmtRes!BV1214:'SmtRes'!BV1230))</f>
        <v>0.4</v>
      </c>
      <c r="AJ705">
        <f t="shared" si="412"/>
        <v>0</v>
      </c>
      <c r="AK705">
        <v>7083.9784880000007</v>
      </c>
      <c r="AL705">
        <v>432.49848800000001</v>
      </c>
      <c r="AM705">
        <v>635.15200000000004</v>
      </c>
      <c r="AN705">
        <v>248.096</v>
      </c>
      <c r="AO705">
        <v>5768.2320000000009</v>
      </c>
      <c r="AP705">
        <v>0</v>
      </c>
      <c r="AQ705">
        <v>9.3000000000000007</v>
      </c>
      <c r="AR705">
        <v>0.4</v>
      </c>
      <c r="AS705">
        <v>0</v>
      </c>
      <c r="AT705">
        <v>90</v>
      </c>
      <c r="AU705">
        <v>46</v>
      </c>
      <c r="AV705">
        <v>1</v>
      </c>
      <c r="AW705">
        <v>1</v>
      </c>
      <c r="AZ705">
        <v>1</v>
      </c>
      <c r="BA705">
        <v>1</v>
      </c>
      <c r="BB705">
        <v>1</v>
      </c>
      <c r="BC705">
        <v>1</v>
      </c>
      <c r="BD705" t="s">
        <v>3</v>
      </c>
      <c r="BE705" t="s">
        <v>3</v>
      </c>
      <c r="BF705" t="s">
        <v>3</v>
      </c>
      <c r="BG705" t="s">
        <v>3</v>
      </c>
      <c r="BH705">
        <v>0</v>
      </c>
      <c r="BI705">
        <v>2</v>
      </c>
      <c r="BJ705" t="s">
        <v>748</v>
      </c>
      <c r="BM705">
        <v>110001</v>
      </c>
      <c r="BN705">
        <v>0</v>
      </c>
      <c r="BO705" t="s">
        <v>3</v>
      </c>
      <c r="BP705">
        <v>0</v>
      </c>
      <c r="BQ705">
        <v>3</v>
      </c>
      <c r="BR705">
        <v>0</v>
      </c>
      <c r="BS705">
        <v>1</v>
      </c>
      <c r="BT705">
        <v>1</v>
      </c>
      <c r="BU705">
        <v>1</v>
      </c>
      <c r="BV705">
        <v>1</v>
      </c>
      <c r="BW705">
        <v>1</v>
      </c>
      <c r="BX705">
        <v>1</v>
      </c>
      <c r="BY705" t="s">
        <v>3</v>
      </c>
      <c r="BZ705">
        <v>90</v>
      </c>
      <c r="CA705">
        <v>46</v>
      </c>
      <c r="CB705" t="s">
        <v>3</v>
      </c>
      <c r="CE705">
        <v>0</v>
      </c>
      <c r="CF705">
        <v>0</v>
      </c>
      <c r="CG705">
        <v>0</v>
      </c>
      <c r="CM705">
        <v>0</v>
      </c>
      <c r="CN705" t="s">
        <v>3</v>
      </c>
      <c r="CO705">
        <v>0</v>
      </c>
      <c r="CP705">
        <f>(P705+Q705+S705+R705)</f>
        <v>6651.48</v>
      </c>
      <c r="CQ705">
        <f>SUMIF(SmtRes!AQ1214:'SmtRes'!AQ1230,"=1",SmtRes!AA1214:'SmtRes'!AA1230)</f>
        <v>1239796.1700000002</v>
      </c>
      <c r="CR705">
        <f>SUMIF(SmtRes!AQ1214:'SmtRes'!AQ1230,"=1",SmtRes!AB1214:'SmtRes'!AB1230)</f>
        <v>1587.88</v>
      </c>
      <c r="CS705">
        <f>SUMIF(SmtRes!AQ1214:'SmtRes'!AQ1230,"=1",SmtRes!AC1214:'SmtRes'!AC1230)</f>
        <v>620.24</v>
      </c>
      <c r="CT705">
        <f>SUMIF(SmtRes!AQ1214:'SmtRes'!AQ1230,"=1",SmtRes!AD1214:'SmtRes'!AD1230)</f>
        <v>620.24</v>
      </c>
      <c r="CU705">
        <f>AG705</f>
        <v>0</v>
      </c>
      <c r="CV705">
        <f>SUMIF(SmtRes!AQ1214:'SmtRes'!AQ1230,"=1",SmtRes!BU1214:'SmtRes'!BU1230)</f>
        <v>9.3000000000000007</v>
      </c>
      <c r="CW705">
        <f>SUMIF(SmtRes!AQ1214:'SmtRes'!AQ1230,"=1",SmtRes!BV1214:'SmtRes'!BV1230)</f>
        <v>0.4</v>
      </c>
      <c r="CX705">
        <f>AJ705</f>
        <v>0</v>
      </c>
      <c r="CY705">
        <f>(((S705+R705)*AT705)/100)</f>
        <v>5414.6969999999992</v>
      </c>
      <c r="CZ705">
        <f>(((S705+R705)*AU705)/100)</f>
        <v>2767.5117999999998</v>
      </c>
      <c r="DC705" t="s">
        <v>3</v>
      </c>
      <c r="DD705" t="s">
        <v>135</v>
      </c>
      <c r="DE705" t="s">
        <v>3</v>
      </c>
      <c r="DF705" t="s">
        <v>3</v>
      </c>
      <c r="DG705" t="s">
        <v>3</v>
      </c>
      <c r="DH705" t="s">
        <v>3</v>
      </c>
      <c r="DI705" t="s">
        <v>3</v>
      </c>
      <c r="DJ705" t="s">
        <v>3</v>
      </c>
      <c r="DK705" t="s">
        <v>3</v>
      </c>
      <c r="DL705" t="s">
        <v>3</v>
      </c>
      <c r="DM705" t="s">
        <v>3</v>
      </c>
      <c r="DN705">
        <v>0</v>
      </c>
      <c r="DO705">
        <v>0</v>
      </c>
      <c r="DP705">
        <v>1</v>
      </c>
      <c r="DQ705">
        <v>1</v>
      </c>
      <c r="DU705">
        <v>1013</v>
      </c>
      <c r="DV705" t="s">
        <v>32</v>
      </c>
      <c r="DW705" t="s">
        <v>32</v>
      </c>
      <c r="DX705">
        <v>1</v>
      </c>
      <c r="DZ705" t="s">
        <v>3</v>
      </c>
      <c r="EA705" t="s">
        <v>3</v>
      </c>
      <c r="EB705" t="s">
        <v>3</v>
      </c>
      <c r="EC705" t="s">
        <v>3</v>
      </c>
      <c r="EE705">
        <v>416979908</v>
      </c>
      <c r="EF705">
        <v>3</v>
      </c>
      <c r="EG705" t="s">
        <v>322</v>
      </c>
      <c r="EH705">
        <v>0</v>
      </c>
      <c r="EI705" t="s">
        <v>3</v>
      </c>
      <c r="EJ705">
        <v>2</v>
      </c>
      <c r="EK705">
        <v>110001</v>
      </c>
      <c r="EL705" t="s">
        <v>654</v>
      </c>
      <c r="EM705" t="s">
        <v>655</v>
      </c>
      <c r="EO705" t="s">
        <v>3</v>
      </c>
      <c r="EQ705">
        <v>1536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9.3000000000000007</v>
      </c>
      <c r="EX705">
        <v>0.4</v>
      </c>
      <c r="EY705">
        <v>0</v>
      </c>
      <c r="FQ705">
        <v>0</v>
      </c>
      <c r="FR705">
        <v>0</v>
      </c>
      <c r="FS705">
        <v>0</v>
      </c>
      <c r="FX705">
        <v>90</v>
      </c>
      <c r="FY705">
        <v>46</v>
      </c>
      <c r="GA705" t="s">
        <v>3</v>
      </c>
      <c r="GD705">
        <v>1</v>
      </c>
      <c r="GF705">
        <v>2044107023</v>
      </c>
      <c r="GG705">
        <v>2</v>
      </c>
      <c r="GH705">
        <v>1</v>
      </c>
      <c r="GI705">
        <v>-2</v>
      </c>
      <c r="GJ705">
        <v>0</v>
      </c>
      <c r="GK705">
        <v>0</v>
      </c>
      <c r="GL705">
        <f t="shared" si="413"/>
        <v>0</v>
      </c>
      <c r="GM705">
        <f t="shared" si="414"/>
        <v>14833.69</v>
      </c>
      <c r="GN705">
        <f t="shared" si="415"/>
        <v>0</v>
      </c>
      <c r="GO705">
        <f t="shared" si="416"/>
        <v>14833.69</v>
      </c>
      <c r="GP705">
        <f t="shared" si="417"/>
        <v>0</v>
      </c>
      <c r="GR705">
        <v>0</v>
      </c>
      <c r="GS705">
        <v>0</v>
      </c>
      <c r="GT705">
        <v>0</v>
      </c>
      <c r="GU705" t="s">
        <v>3</v>
      </c>
      <c r="GV705">
        <f t="shared" si="418"/>
        <v>0</v>
      </c>
      <c r="GW705">
        <v>1</v>
      </c>
      <c r="GX705">
        <f t="shared" si="419"/>
        <v>0</v>
      </c>
      <c r="HA705">
        <v>0</v>
      </c>
      <c r="HB705">
        <v>0</v>
      </c>
      <c r="HC705">
        <f>GV705*GW705</f>
        <v>0</v>
      </c>
      <c r="HE705" t="s">
        <v>3</v>
      </c>
      <c r="HF705" t="s">
        <v>3</v>
      </c>
      <c r="HM705" t="s">
        <v>3</v>
      </c>
      <c r="HN705" t="s">
        <v>657</v>
      </c>
      <c r="HO705" t="s">
        <v>658</v>
      </c>
      <c r="HP705" t="s">
        <v>654</v>
      </c>
      <c r="HQ705" t="s">
        <v>654</v>
      </c>
      <c r="HS705">
        <v>0</v>
      </c>
      <c r="IK705">
        <v>0</v>
      </c>
    </row>
    <row r="706" spans="1:245" x14ac:dyDescent="0.2">
      <c r="A706">
        <v>18</v>
      </c>
      <c r="B706">
        <v>1</v>
      </c>
      <c r="C706">
        <v>1229</v>
      </c>
      <c r="E706" t="s">
        <v>3</v>
      </c>
      <c r="F706" t="s">
        <v>633</v>
      </c>
      <c r="G706" t="s">
        <v>634</v>
      </c>
      <c r="H706" t="s">
        <v>635</v>
      </c>
      <c r="I706">
        <f>J706</f>
        <v>2</v>
      </c>
      <c r="J706">
        <v>2</v>
      </c>
      <c r="K706">
        <v>2</v>
      </c>
      <c r="O706">
        <f>ROUND(P706,2)</f>
        <v>115.36</v>
      </c>
      <c r="P706">
        <f>ROUND(ROUND(ROUND(SUMIF(SmtRes!AQ1214:'SmtRes'!AQ1230,"=1",SmtRes!CU1214:'SmtRes'!CU1230),2),2)*I706/100,2)</f>
        <v>115.36</v>
      </c>
      <c r="Q706">
        <f>ROUND(CR706*I706,2)</f>
        <v>0</v>
      </c>
      <c r="R706">
        <f>ROUND(CS706*I706,2)</f>
        <v>0</v>
      </c>
      <c r="S706">
        <f>ROUND(CT706*I706,2)</f>
        <v>0</v>
      </c>
      <c r="T706">
        <f t="shared" si="406"/>
        <v>0</v>
      </c>
      <c r="U706">
        <f>ROUND(CV706*I706,7)</f>
        <v>0</v>
      </c>
      <c r="V706">
        <f>ROUND(CW706*I706,7)</f>
        <v>0</v>
      </c>
      <c r="W706">
        <f t="shared" si="407"/>
        <v>0</v>
      </c>
      <c r="X706">
        <f t="shared" si="408"/>
        <v>0</v>
      </c>
      <c r="Y706">
        <f t="shared" si="409"/>
        <v>0</v>
      </c>
      <c r="AA706">
        <v>-1</v>
      </c>
      <c r="AB706">
        <f t="shared" si="410"/>
        <v>0</v>
      </c>
      <c r="AC706">
        <f>ROUND((ES706),6)</f>
        <v>0</v>
      </c>
      <c r="AD706">
        <f>ROUND((((ET706)-(EU706))+AE706),6)</f>
        <v>0</v>
      </c>
      <c r="AE706">
        <f>ROUND((EU706),6)</f>
        <v>0</v>
      </c>
      <c r="AF706">
        <f>ROUND((EV706),6)</f>
        <v>0</v>
      </c>
      <c r="AG706">
        <f t="shared" si="411"/>
        <v>0</v>
      </c>
      <c r="AH706">
        <f>(EW706)</f>
        <v>0</v>
      </c>
      <c r="AI706">
        <f>(EX706)</f>
        <v>0</v>
      </c>
      <c r="AJ706">
        <f t="shared" si="412"/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90</v>
      </c>
      <c r="AU706">
        <v>46</v>
      </c>
      <c r="AV706">
        <v>1</v>
      </c>
      <c r="AW706">
        <v>1</v>
      </c>
      <c r="AZ706">
        <v>1</v>
      </c>
      <c r="BA706">
        <v>1</v>
      </c>
      <c r="BB706">
        <v>1</v>
      </c>
      <c r="BC706">
        <v>1</v>
      </c>
      <c r="BD706" t="s">
        <v>3</v>
      </c>
      <c r="BE706" t="s">
        <v>3</v>
      </c>
      <c r="BF706" t="s">
        <v>3</v>
      </c>
      <c r="BG706" t="s">
        <v>3</v>
      </c>
      <c r="BH706">
        <v>3</v>
      </c>
      <c r="BI706">
        <v>2</v>
      </c>
      <c r="BJ706" t="s">
        <v>3</v>
      </c>
      <c r="BM706">
        <v>110001</v>
      </c>
      <c r="BN706">
        <v>0</v>
      </c>
      <c r="BO706" t="s">
        <v>3</v>
      </c>
      <c r="BP706">
        <v>0</v>
      </c>
      <c r="BQ706">
        <v>3</v>
      </c>
      <c r="BR706">
        <v>0</v>
      </c>
      <c r="BS706">
        <v>1</v>
      </c>
      <c r="BT706">
        <v>1</v>
      </c>
      <c r="BU706">
        <v>1</v>
      </c>
      <c r="BV706">
        <v>1</v>
      </c>
      <c r="BW706">
        <v>1</v>
      </c>
      <c r="BX706">
        <v>1</v>
      </c>
      <c r="BY706" t="s">
        <v>3</v>
      </c>
      <c r="BZ706">
        <v>90</v>
      </c>
      <c r="CA706">
        <v>46</v>
      </c>
      <c r="CB706" t="s">
        <v>3</v>
      </c>
      <c r="CE706">
        <v>0</v>
      </c>
      <c r="CF706">
        <v>0</v>
      </c>
      <c r="CG706">
        <v>0</v>
      </c>
      <c r="CM706">
        <v>0</v>
      </c>
      <c r="CN706" t="s">
        <v>3</v>
      </c>
      <c r="CO706">
        <v>0</v>
      </c>
      <c r="CP706">
        <f>0</f>
        <v>0</v>
      </c>
      <c r="CQ706">
        <f>0</f>
        <v>0</v>
      </c>
      <c r="CR706">
        <f>0</f>
        <v>0</v>
      </c>
      <c r="CS706">
        <f>0</f>
        <v>0</v>
      </c>
      <c r="CT706">
        <f>0</f>
        <v>0</v>
      </c>
      <c r="CU706">
        <f>0</f>
        <v>0</v>
      </c>
      <c r="CV706">
        <f>0</f>
        <v>0</v>
      </c>
      <c r="CW706">
        <f>0</f>
        <v>0</v>
      </c>
      <c r="CX706">
        <f>0</f>
        <v>0</v>
      </c>
      <c r="CY706">
        <f>0</f>
        <v>0</v>
      </c>
      <c r="CZ706">
        <f>0</f>
        <v>0</v>
      </c>
      <c r="DC706" t="s">
        <v>3</v>
      </c>
      <c r="DD706" t="s">
        <v>3</v>
      </c>
      <c r="DE706" t="s">
        <v>3</v>
      </c>
      <c r="DF706" t="s">
        <v>3</v>
      </c>
      <c r="DG706" t="s">
        <v>3</v>
      </c>
      <c r="DH706" t="s">
        <v>3</v>
      </c>
      <c r="DI706" t="s">
        <v>3</v>
      </c>
      <c r="DJ706" t="s">
        <v>3</v>
      </c>
      <c r="DK706" t="s">
        <v>3</v>
      </c>
      <c r="DL706" t="s">
        <v>3</v>
      </c>
      <c r="DM706" t="s">
        <v>3</v>
      </c>
      <c r="DN706">
        <v>0</v>
      </c>
      <c r="DO706">
        <v>0</v>
      </c>
      <c r="DP706">
        <v>1</v>
      </c>
      <c r="DQ706">
        <v>1</v>
      </c>
      <c r="DU706">
        <v>1013</v>
      </c>
      <c r="DV706" t="s">
        <v>635</v>
      </c>
      <c r="DW706" t="s">
        <v>635</v>
      </c>
      <c r="DX706">
        <v>1</v>
      </c>
      <c r="DZ706" t="s">
        <v>3</v>
      </c>
      <c r="EA706" t="s">
        <v>3</v>
      </c>
      <c r="EB706" t="s">
        <v>3</v>
      </c>
      <c r="EC706" t="s">
        <v>3</v>
      </c>
      <c r="EE706">
        <v>416979908</v>
      </c>
      <c r="EF706">
        <v>3</v>
      </c>
      <c r="EG706" t="s">
        <v>322</v>
      </c>
      <c r="EH706">
        <v>0</v>
      </c>
      <c r="EI706" t="s">
        <v>3</v>
      </c>
      <c r="EJ706">
        <v>2</v>
      </c>
      <c r="EK706">
        <v>110001</v>
      </c>
      <c r="EL706" t="s">
        <v>654</v>
      </c>
      <c r="EM706" t="s">
        <v>655</v>
      </c>
      <c r="EO706" t="s">
        <v>3</v>
      </c>
      <c r="EQ706">
        <v>1536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FQ706">
        <v>0</v>
      </c>
      <c r="FR706">
        <v>0</v>
      </c>
      <c r="FS706">
        <v>0</v>
      </c>
      <c r="FX706">
        <v>90</v>
      </c>
      <c r="FY706">
        <v>46</v>
      </c>
      <c r="GA706" t="s">
        <v>3</v>
      </c>
      <c r="GD706">
        <v>1</v>
      </c>
      <c r="GF706">
        <v>274903907</v>
      </c>
      <c r="GG706">
        <v>2</v>
      </c>
      <c r="GH706">
        <v>1</v>
      </c>
      <c r="GI706">
        <v>-2</v>
      </c>
      <c r="GJ706">
        <v>0</v>
      </c>
      <c r="GK706">
        <v>0</v>
      </c>
      <c r="GL706">
        <f t="shared" si="413"/>
        <v>0</v>
      </c>
      <c r="GM706">
        <f t="shared" si="414"/>
        <v>115.36</v>
      </c>
      <c r="GN706">
        <f t="shared" si="415"/>
        <v>0</v>
      </c>
      <c r="GO706">
        <f t="shared" si="416"/>
        <v>115.36</v>
      </c>
      <c r="GP706">
        <f t="shared" si="417"/>
        <v>0</v>
      </c>
      <c r="GR706">
        <v>0</v>
      </c>
      <c r="GS706">
        <v>0</v>
      </c>
      <c r="GT706">
        <v>0</v>
      </c>
      <c r="GU706" t="s">
        <v>3</v>
      </c>
      <c r="GV706">
        <f t="shared" si="418"/>
        <v>0</v>
      </c>
      <c r="GW706">
        <v>1</v>
      </c>
      <c r="GX706">
        <f t="shared" si="419"/>
        <v>0</v>
      </c>
      <c r="HA706">
        <v>0</v>
      </c>
      <c r="HB706">
        <v>0</v>
      </c>
      <c r="HC706">
        <f>0</f>
        <v>0</v>
      </c>
      <c r="HE706" t="s">
        <v>3</v>
      </c>
      <c r="HF706" t="s">
        <v>3</v>
      </c>
      <c r="HM706" t="s">
        <v>3</v>
      </c>
      <c r="HN706" t="s">
        <v>657</v>
      </c>
      <c r="HO706" t="s">
        <v>658</v>
      </c>
      <c r="HP706" t="s">
        <v>654</v>
      </c>
      <c r="HQ706" t="s">
        <v>654</v>
      </c>
      <c r="HS706">
        <v>0</v>
      </c>
      <c r="IK706">
        <v>0</v>
      </c>
    </row>
    <row r="707" spans="1:245" x14ac:dyDescent="0.2">
      <c r="A707">
        <v>18</v>
      </c>
      <c r="B707">
        <v>1</v>
      </c>
      <c r="C707">
        <v>1230</v>
      </c>
      <c r="E707" t="s">
        <v>3</v>
      </c>
      <c r="F707" t="s">
        <v>725</v>
      </c>
      <c r="G707" t="s">
        <v>726</v>
      </c>
      <c r="H707" t="s">
        <v>83</v>
      </c>
      <c r="I707">
        <f>I705*J707</f>
        <v>0</v>
      </c>
      <c r="J707">
        <v>0</v>
      </c>
      <c r="K707">
        <v>1E-3</v>
      </c>
      <c r="O707">
        <f>ROUND(CP707,2)</f>
        <v>0</v>
      </c>
      <c r="P707">
        <f>ROUND(CQ707*I707,2)</f>
        <v>0</v>
      </c>
      <c r="Q707">
        <f>ROUND(CR707*I707,2)</f>
        <v>0</v>
      </c>
      <c r="R707">
        <f>ROUND(CS707*I707,2)</f>
        <v>0</v>
      </c>
      <c r="S707">
        <f>ROUND(CT707*I707,2)</f>
        <v>0</v>
      </c>
      <c r="T707">
        <f t="shared" si="406"/>
        <v>0</v>
      </c>
      <c r="U707">
        <f>ROUND(CV707*I707,7)</f>
        <v>0</v>
      </c>
      <c r="V707">
        <f>ROUND(CW707*I707,7)</f>
        <v>0</v>
      </c>
      <c r="W707">
        <f t="shared" si="407"/>
        <v>0</v>
      </c>
      <c r="X707">
        <f t="shared" si="408"/>
        <v>0</v>
      </c>
      <c r="Y707">
        <f t="shared" si="409"/>
        <v>0</v>
      </c>
      <c r="AA707">
        <v>-1</v>
      </c>
      <c r="AB707">
        <f t="shared" si="410"/>
        <v>0</v>
      </c>
      <c r="AC707">
        <f>ROUND((ES707),6)</f>
        <v>0</v>
      </c>
      <c r="AD707">
        <f>ROUND((((ET707)-(EU707))+AE707),6)</f>
        <v>0</v>
      </c>
      <c r="AE707">
        <f>ROUND((EU707),6)</f>
        <v>0</v>
      </c>
      <c r="AF707">
        <f>ROUND((EV707),6)</f>
        <v>0</v>
      </c>
      <c r="AG707">
        <f t="shared" si="411"/>
        <v>0</v>
      </c>
      <c r="AH707">
        <f>(EW707)</f>
        <v>0</v>
      </c>
      <c r="AI707">
        <f>(EX707)</f>
        <v>0</v>
      </c>
      <c r="AJ707">
        <f t="shared" si="412"/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90</v>
      </c>
      <c r="AU707">
        <v>46</v>
      </c>
      <c r="AV707">
        <v>1</v>
      </c>
      <c r="AW707">
        <v>1</v>
      </c>
      <c r="AZ707">
        <v>1</v>
      </c>
      <c r="BA707">
        <v>1</v>
      </c>
      <c r="BB707">
        <v>1</v>
      </c>
      <c r="BC707">
        <v>1</v>
      </c>
      <c r="BD707" t="s">
        <v>3</v>
      </c>
      <c r="BE707" t="s">
        <v>3</v>
      </c>
      <c r="BF707" t="s">
        <v>3</v>
      </c>
      <c r="BG707" t="s">
        <v>3</v>
      </c>
      <c r="BH707">
        <v>3</v>
      </c>
      <c r="BI707">
        <v>2</v>
      </c>
      <c r="BJ707" t="s">
        <v>3</v>
      </c>
      <c r="BM707">
        <v>110001</v>
      </c>
      <c r="BN707">
        <v>0</v>
      </c>
      <c r="BO707" t="s">
        <v>3</v>
      </c>
      <c r="BP707">
        <v>0</v>
      </c>
      <c r="BQ707">
        <v>3</v>
      </c>
      <c r="BR707">
        <v>0</v>
      </c>
      <c r="BS707">
        <v>1</v>
      </c>
      <c r="BT707">
        <v>1</v>
      </c>
      <c r="BU707">
        <v>1</v>
      </c>
      <c r="BV707">
        <v>1</v>
      </c>
      <c r="BW707">
        <v>1</v>
      </c>
      <c r="BX707">
        <v>1</v>
      </c>
      <c r="BY707" t="s">
        <v>3</v>
      </c>
      <c r="BZ707">
        <v>90</v>
      </c>
      <c r="CA707">
        <v>46</v>
      </c>
      <c r="CB707" t="s">
        <v>3</v>
      </c>
      <c r="CE707">
        <v>0</v>
      </c>
      <c r="CF707">
        <v>0</v>
      </c>
      <c r="CG707">
        <v>0</v>
      </c>
      <c r="CM707">
        <v>0</v>
      </c>
      <c r="CN707" t="s">
        <v>3</v>
      </c>
      <c r="CO707">
        <v>0</v>
      </c>
      <c r="CP707">
        <f>(P707+Q707+S707+R707)</f>
        <v>0</v>
      </c>
      <c r="CQ707">
        <f>ROUND(AL707*BC707,2)</f>
        <v>0</v>
      </c>
      <c r="CR707">
        <f>ROUND(AM707*BB707,2)</f>
        <v>0</v>
      </c>
      <c r="CS707">
        <f>ROUND(AN707*BS707,2)</f>
        <v>0</v>
      </c>
      <c r="CT707">
        <f>ROUND(AO707*BA707,2)</f>
        <v>0</v>
      </c>
      <c r="CU707">
        <f>AG707</f>
        <v>0</v>
      </c>
      <c r="CV707">
        <f>AH707</f>
        <v>0</v>
      </c>
      <c r="CW707">
        <f>AI707</f>
        <v>0</v>
      </c>
      <c r="CX707">
        <f>AJ707</f>
        <v>0</v>
      </c>
      <c r="CY707">
        <f>(((S707+R707)*AT707)/100)</f>
        <v>0</v>
      </c>
      <c r="CZ707">
        <f>(((S707+R707)*AU707)/100)</f>
        <v>0</v>
      </c>
      <c r="DC707" t="s">
        <v>3</v>
      </c>
      <c r="DD707" t="s">
        <v>3</v>
      </c>
      <c r="DE707" t="s">
        <v>3</v>
      </c>
      <c r="DF707" t="s">
        <v>3</v>
      </c>
      <c r="DG707" t="s">
        <v>3</v>
      </c>
      <c r="DH707" t="s">
        <v>3</v>
      </c>
      <c r="DI707" t="s">
        <v>3</v>
      </c>
      <c r="DJ707" t="s">
        <v>3</v>
      </c>
      <c r="DK707" t="s">
        <v>3</v>
      </c>
      <c r="DL707" t="s">
        <v>3</v>
      </c>
      <c r="DM707" t="s">
        <v>3</v>
      </c>
      <c r="DN707">
        <v>0</v>
      </c>
      <c r="DO707">
        <v>0</v>
      </c>
      <c r="DP707">
        <v>1</v>
      </c>
      <c r="DQ707">
        <v>1</v>
      </c>
      <c r="DU707">
        <v>1009</v>
      </c>
      <c r="DV707" t="s">
        <v>83</v>
      </c>
      <c r="DW707" t="s">
        <v>83</v>
      </c>
      <c r="DX707">
        <v>1000</v>
      </c>
      <c r="DZ707" t="s">
        <v>3</v>
      </c>
      <c r="EA707" t="s">
        <v>3</v>
      </c>
      <c r="EB707" t="s">
        <v>3</v>
      </c>
      <c r="EC707" t="s">
        <v>3</v>
      </c>
      <c r="EE707">
        <v>416979908</v>
      </c>
      <c r="EF707">
        <v>3</v>
      </c>
      <c r="EG707" t="s">
        <v>322</v>
      </c>
      <c r="EH707">
        <v>0</v>
      </c>
      <c r="EI707" t="s">
        <v>3</v>
      </c>
      <c r="EJ707">
        <v>2</v>
      </c>
      <c r="EK707">
        <v>110001</v>
      </c>
      <c r="EL707" t="s">
        <v>654</v>
      </c>
      <c r="EM707" t="s">
        <v>655</v>
      </c>
      <c r="EO707" t="s">
        <v>3</v>
      </c>
      <c r="EQ707">
        <v>1536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FQ707">
        <v>0</v>
      </c>
      <c r="FR707">
        <v>0</v>
      </c>
      <c r="FS707">
        <v>0</v>
      </c>
      <c r="FX707">
        <v>90</v>
      </c>
      <c r="FY707">
        <v>46</v>
      </c>
      <c r="GA707" t="s">
        <v>3</v>
      </c>
      <c r="GD707">
        <v>1</v>
      </c>
      <c r="GF707">
        <v>1392189009</v>
      </c>
      <c r="GG707">
        <v>2</v>
      </c>
      <c r="GH707">
        <v>1</v>
      </c>
      <c r="GI707">
        <v>-2</v>
      </c>
      <c r="GJ707">
        <v>0</v>
      </c>
      <c r="GK707">
        <v>0</v>
      </c>
      <c r="GL707">
        <f t="shared" si="413"/>
        <v>0</v>
      </c>
      <c r="GM707">
        <f t="shared" si="414"/>
        <v>0</v>
      </c>
      <c r="GN707">
        <f t="shared" si="415"/>
        <v>0</v>
      </c>
      <c r="GO707">
        <f t="shared" si="416"/>
        <v>0</v>
      </c>
      <c r="GP707">
        <f t="shared" si="417"/>
        <v>0</v>
      </c>
      <c r="GR707">
        <v>0</v>
      </c>
      <c r="GS707">
        <v>0</v>
      </c>
      <c r="GT707">
        <v>0</v>
      </c>
      <c r="GU707" t="s">
        <v>3</v>
      </c>
      <c r="GV707">
        <f t="shared" si="418"/>
        <v>0</v>
      </c>
      <c r="GW707">
        <v>1</v>
      </c>
      <c r="GX707">
        <f t="shared" si="419"/>
        <v>0</v>
      </c>
      <c r="HA707">
        <v>0</v>
      </c>
      <c r="HB707">
        <v>0</v>
      </c>
      <c r="HC707">
        <f>GV707*GW707</f>
        <v>0</v>
      </c>
      <c r="HE707" t="s">
        <v>3</v>
      </c>
      <c r="HF707" t="s">
        <v>3</v>
      </c>
      <c r="HM707" t="s">
        <v>135</v>
      </c>
      <c r="HN707" t="s">
        <v>657</v>
      </c>
      <c r="HO707" t="s">
        <v>658</v>
      </c>
      <c r="HP707" t="s">
        <v>654</v>
      </c>
      <c r="HQ707" t="s">
        <v>654</v>
      </c>
      <c r="HS707">
        <v>0</v>
      </c>
      <c r="IK707">
        <v>0</v>
      </c>
    </row>
    <row r="708" spans="1:245" x14ac:dyDescent="0.2">
      <c r="A708">
        <v>17</v>
      </c>
      <c r="B708">
        <v>1</v>
      </c>
      <c r="C708">
        <f>ROW(SmtRes!A1235)</f>
        <v>1235</v>
      </c>
      <c r="D708">
        <f>ROW(EtalonRes!A1271)</f>
        <v>1271</v>
      </c>
      <c r="E708" t="s">
        <v>3</v>
      </c>
      <c r="F708" t="s">
        <v>836</v>
      </c>
      <c r="G708" t="s">
        <v>837</v>
      </c>
      <c r="H708" t="s">
        <v>32</v>
      </c>
      <c r="I708">
        <v>1</v>
      </c>
      <c r="J708">
        <v>0</v>
      </c>
      <c r="K708">
        <v>1</v>
      </c>
      <c r="O708">
        <f>ROUND(CP708,2)</f>
        <v>1743.75</v>
      </c>
      <c r="P708">
        <f>SUMIF(SmtRes!AQ1231:'SmtRes'!AQ1235,"=1",SmtRes!DF1231:'SmtRes'!DF1235)</f>
        <v>0</v>
      </c>
      <c r="Q708">
        <f>SUMIF(SmtRes!AQ1231:'SmtRes'!AQ1235,"=1",SmtRes!DG1231:'SmtRes'!DG1235)</f>
        <v>185.36</v>
      </c>
      <c r="R708">
        <f>SUMIF(SmtRes!AQ1231:'SmtRes'!AQ1235,"=1",SmtRes!DH1231:'SmtRes'!DH1235)</f>
        <v>68.849999999999994</v>
      </c>
      <c r="S708">
        <f>SUMIF(SmtRes!AQ1231:'SmtRes'!AQ1235,"=1",SmtRes!DI1231:'SmtRes'!DI1235)</f>
        <v>1489.54</v>
      </c>
      <c r="T708">
        <f t="shared" si="406"/>
        <v>0</v>
      </c>
      <c r="U708">
        <f>SUMIF(SmtRes!AQ1231:'SmtRes'!AQ1235,"=1",SmtRes!CV1231:'SmtRes'!CV1235)</f>
        <v>2.76</v>
      </c>
      <c r="V708">
        <f>SUMIF(SmtRes!AQ1231:'SmtRes'!AQ1235,"=1",SmtRes!CW1231:'SmtRes'!CW1235)</f>
        <v>0.111</v>
      </c>
      <c r="W708">
        <f t="shared" si="407"/>
        <v>0</v>
      </c>
      <c r="X708">
        <f t="shared" si="408"/>
        <v>1402.55</v>
      </c>
      <c r="Y708">
        <f t="shared" si="409"/>
        <v>716.86</v>
      </c>
      <c r="AA708">
        <v>-1</v>
      </c>
      <c r="AB708">
        <f t="shared" si="410"/>
        <v>1671.95568</v>
      </c>
      <c r="AC708">
        <f>ROUND((0),6)</f>
        <v>0</v>
      </c>
      <c r="AD708">
        <f>ROUND((((SUM(SmtRes!BR1231:'SmtRes'!BR1235))-(SUM(SmtRes!BS1231:'SmtRes'!BS1235)))+AE708),6)</f>
        <v>182.41128</v>
      </c>
      <c r="AE708">
        <f>ROUND((SUM(SmtRes!BS1231:'SmtRes'!BS1235)),6)</f>
        <v>68.846639999999994</v>
      </c>
      <c r="AF708">
        <f>ROUND((SUM(SmtRes!BT1231:'SmtRes'!BT1235)),6)</f>
        <v>1489.5444</v>
      </c>
      <c r="AG708">
        <f t="shared" si="411"/>
        <v>0</v>
      </c>
      <c r="AH708">
        <f>(SUM(SmtRes!BU1231:'SmtRes'!BU1235))</f>
        <v>2.76</v>
      </c>
      <c r="AI708">
        <f>(SUM(SmtRes!BV1231:'SmtRes'!BV1235))</f>
        <v>0.111</v>
      </c>
      <c r="AJ708">
        <f t="shared" si="412"/>
        <v>0</v>
      </c>
      <c r="AK708">
        <v>5802.6744000000008</v>
      </c>
      <c r="AL708">
        <v>0</v>
      </c>
      <c r="AM708">
        <v>608.03760000000011</v>
      </c>
      <c r="AN708">
        <v>229.4888</v>
      </c>
      <c r="AO708">
        <v>4965.1480000000001</v>
      </c>
      <c r="AP708">
        <v>0</v>
      </c>
      <c r="AQ708">
        <v>9.1999999999999993</v>
      </c>
      <c r="AR708">
        <v>0.37</v>
      </c>
      <c r="AS708">
        <v>0</v>
      </c>
      <c r="AT708">
        <v>90</v>
      </c>
      <c r="AU708">
        <v>46</v>
      </c>
      <c r="AV708">
        <v>1</v>
      </c>
      <c r="AW708">
        <v>1</v>
      </c>
      <c r="AZ708">
        <v>1</v>
      </c>
      <c r="BA708">
        <v>1</v>
      </c>
      <c r="BB708">
        <v>1</v>
      </c>
      <c r="BC708">
        <v>1</v>
      </c>
      <c r="BD708" t="s">
        <v>3</v>
      </c>
      <c r="BE708" t="s">
        <v>3</v>
      </c>
      <c r="BF708" t="s">
        <v>3</v>
      </c>
      <c r="BG708" t="s">
        <v>3</v>
      </c>
      <c r="BH708">
        <v>0</v>
      </c>
      <c r="BI708">
        <v>2</v>
      </c>
      <c r="BJ708" t="s">
        <v>838</v>
      </c>
      <c r="BM708">
        <v>110001</v>
      </c>
      <c r="BN708">
        <v>0</v>
      </c>
      <c r="BO708" t="s">
        <v>3</v>
      </c>
      <c r="BP708">
        <v>0</v>
      </c>
      <c r="BQ708">
        <v>3</v>
      </c>
      <c r="BR708">
        <v>0</v>
      </c>
      <c r="BS708">
        <v>1</v>
      </c>
      <c r="BT708">
        <v>1</v>
      </c>
      <c r="BU708">
        <v>1</v>
      </c>
      <c r="BV708">
        <v>1</v>
      </c>
      <c r="BW708">
        <v>1</v>
      </c>
      <c r="BX708">
        <v>1</v>
      </c>
      <c r="BY708" t="s">
        <v>3</v>
      </c>
      <c r="BZ708">
        <v>90</v>
      </c>
      <c r="CA708">
        <v>46</v>
      </c>
      <c r="CB708" t="s">
        <v>3</v>
      </c>
      <c r="CE708">
        <v>0</v>
      </c>
      <c r="CF708">
        <v>0</v>
      </c>
      <c r="CG708">
        <v>0</v>
      </c>
      <c r="CM708">
        <v>0</v>
      </c>
      <c r="CN708" t="s">
        <v>653</v>
      </c>
      <c r="CO708">
        <v>0</v>
      </c>
      <c r="CP708">
        <f>(P708+Q708+S708+R708)</f>
        <v>1743.75</v>
      </c>
      <c r="CQ708">
        <f>SUMIF(SmtRes!AQ1231:'SmtRes'!AQ1235,"=1",SmtRes!AA1231:'SmtRes'!AA1235)</f>
        <v>0</v>
      </c>
      <c r="CR708">
        <f>SUMIF(SmtRes!AQ1231:'SmtRes'!AQ1235,"=1",SmtRes!AB1231:'SmtRes'!AB1235)</f>
        <v>1597.68</v>
      </c>
      <c r="CS708">
        <f>SUMIF(SmtRes!AQ1231:'SmtRes'!AQ1235,"=1",SmtRes!AC1231:'SmtRes'!AC1235)</f>
        <v>620.24</v>
      </c>
      <c r="CT708">
        <f>SUMIF(SmtRes!AQ1231:'SmtRes'!AQ1235,"=1",SmtRes!AD1231:'SmtRes'!AD1235)</f>
        <v>539.69000000000005</v>
      </c>
      <c r="CU708">
        <f>AG708</f>
        <v>0</v>
      </c>
      <c r="CV708">
        <f>SUMIF(SmtRes!AQ1231:'SmtRes'!AQ1235,"=1",SmtRes!BU1231:'SmtRes'!BU1235)</f>
        <v>2.76</v>
      </c>
      <c r="CW708">
        <f>SUMIF(SmtRes!AQ1231:'SmtRes'!AQ1235,"=1",SmtRes!BV1231:'SmtRes'!BV1235)</f>
        <v>0.111</v>
      </c>
      <c r="CX708">
        <f>AJ708</f>
        <v>0</v>
      </c>
      <c r="CY708">
        <f>(((S708+R708)*AT708)/100)</f>
        <v>1402.5509999999997</v>
      </c>
      <c r="CZ708">
        <f>(((S708+R708)*AU708)/100)</f>
        <v>716.85939999999982</v>
      </c>
      <c r="DB708">
        <v>35</v>
      </c>
      <c r="DC708" t="s">
        <v>3</v>
      </c>
      <c r="DD708" t="s">
        <v>135</v>
      </c>
      <c r="DE708" t="s">
        <v>321</v>
      </c>
      <c r="DF708" t="s">
        <v>321</v>
      </c>
      <c r="DG708" t="s">
        <v>321</v>
      </c>
      <c r="DH708" t="s">
        <v>3</v>
      </c>
      <c r="DI708" t="s">
        <v>321</v>
      </c>
      <c r="DJ708" t="s">
        <v>321</v>
      </c>
      <c r="DK708" t="s">
        <v>3</v>
      </c>
      <c r="DL708" t="s">
        <v>3</v>
      </c>
      <c r="DM708" t="s">
        <v>3</v>
      </c>
      <c r="DN708">
        <v>0</v>
      </c>
      <c r="DO708">
        <v>0</v>
      </c>
      <c r="DP708">
        <v>1</v>
      </c>
      <c r="DQ708">
        <v>1</v>
      </c>
      <c r="DU708">
        <v>1013</v>
      </c>
      <c r="DV708" t="s">
        <v>32</v>
      </c>
      <c r="DW708" t="s">
        <v>32</v>
      </c>
      <c r="DX708">
        <v>1</v>
      </c>
      <c r="DZ708" t="s">
        <v>3</v>
      </c>
      <c r="EA708" t="s">
        <v>3</v>
      </c>
      <c r="EB708" t="s">
        <v>3</v>
      </c>
      <c r="EC708" t="s">
        <v>3</v>
      </c>
      <c r="EE708">
        <v>416979908</v>
      </c>
      <c r="EF708">
        <v>3</v>
      </c>
      <c r="EG708" t="s">
        <v>322</v>
      </c>
      <c r="EH708">
        <v>0</v>
      </c>
      <c r="EI708" t="s">
        <v>3</v>
      </c>
      <c r="EJ708">
        <v>2</v>
      </c>
      <c r="EK708">
        <v>110001</v>
      </c>
      <c r="EL708" t="s">
        <v>654</v>
      </c>
      <c r="EM708" t="s">
        <v>655</v>
      </c>
      <c r="EO708" t="s">
        <v>656</v>
      </c>
      <c r="EQ708">
        <v>1536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9.1999999999999993</v>
      </c>
      <c r="EX708">
        <v>0.37</v>
      </c>
      <c r="EY708">
        <v>0</v>
      </c>
      <c r="FQ708">
        <v>0</v>
      </c>
      <c r="FR708">
        <v>0</v>
      </c>
      <c r="FS708">
        <v>0</v>
      </c>
      <c r="FX708">
        <v>90</v>
      </c>
      <c r="FY708">
        <v>46</v>
      </c>
      <c r="GA708" t="s">
        <v>3</v>
      </c>
      <c r="GD708">
        <v>1</v>
      </c>
      <c r="GF708">
        <v>-1345297468</v>
      </c>
      <c r="GG708">
        <v>2</v>
      </c>
      <c r="GH708">
        <v>1</v>
      </c>
      <c r="GI708">
        <v>-2</v>
      </c>
      <c r="GJ708">
        <v>0</v>
      </c>
      <c r="GK708">
        <v>0</v>
      </c>
      <c r="GL708">
        <f t="shared" si="413"/>
        <v>0</v>
      </c>
      <c r="GM708">
        <f t="shared" si="414"/>
        <v>3863.16</v>
      </c>
      <c r="GN708">
        <f t="shared" si="415"/>
        <v>0</v>
      </c>
      <c r="GO708">
        <f t="shared" si="416"/>
        <v>3863.16</v>
      </c>
      <c r="GP708">
        <f t="shared" si="417"/>
        <v>0</v>
      </c>
      <c r="GR708">
        <v>0</v>
      </c>
      <c r="GS708">
        <v>0</v>
      </c>
      <c r="GT708">
        <v>0</v>
      </c>
      <c r="GU708" t="s">
        <v>3</v>
      </c>
      <c r="GV708">
        <f t="shared" si="418"/>
        <v>0</v>
      </c>
      <c r="GW708">
        <v>1</v>
      </c>
      <c r="GX708">
        <f t="shared" si="419"/>
        <v>0</v>
      </c>
      <c r="HA708">
        <v>0</v>
      </c>
      <c r="HB708">
        <v>0</v>
      </c>
      <c r="HC708">
        <f>GV708*GW708</f>
        <v>0</v>
      </c>
      <c r="HE708" t="s">
        <v>3</v>
      </c>
      <c r="HF708" t="s">
        <v>3</v>
      </c>
      <c r="HM708" t="s">
        <v>3</v>
      </c>
      <c r="HN708" t="s">
        <v>657</v>
      </c>
      <c r="HO708" t="s">
        <v>658</v>
      </c>
      <c r="HP708" t="s">
        <v>654</v>
      </c>
      <c r="HQ708" t="s">
        <v>654</v>
      </c>
      <c r="HS708">
        <v>0</v>
      </c>
      <c r="IK708">
        <v>0</v>
      </c>
    </row>
    <row r="709" spans="1:245" x14ac:dyDescent="0.2">
      <c r="A709">
        <v>18</v>
      </c>
      <c r="B709">
        <v>1</v>
      </c>
      <c r="C709">
        <v>1235</v>
      </c>
      <c r="E709" t="s">
        <v>3</v>
      </c>
      <c r="F709" t="s">
        <v>633</v>
      </c>
      <c r="G709" t="s">
        <v>634</v>
      </c>
      <c r="H709" t="s">
        <v>635</v>
      </c>
      <c r="I709">
        <f>J709</f>
        <v>2</v>
      </c>
      <c r="J709">
        <v>2</v>
      </c>
      <c r="K709">
        <v>2</v>
      </c>
      <c r="O709">
        <f>ROUND(P709,2)</f>
        <v>99.3</v>
      </c>
      <c r="P709">
        <f>ROUND(ROUND(ROUND(SUMIF(SmtRes!AQ1231:'SmtRes'!AQ1235,"=1",SmtRes!CU1231:'SmtRes'!CU1235),2),2)*I709/100,2)</f>
        <v>99.3</v>
      </c>
      <c r="Q709">
        <f>ROUND(CR709*I709,2)</f>
        <v>0</v>
      </c>
      <c r="R709">
        <f>ROUND(CS709*I709,2)</f>
        <v>0</v>
      </c>
      <c r="S709">
        <f>ROUND(CT709*I709,2)</f>
        <v>0</v>
      </c>
      <c r="T709">
        <f t="shared" si="406"/>
        <v>0</v>
      </c>
      <c r="U709">
        <f>ROUND(CV709*I709,7)</f>
        <v>0</v>
      </c>
      <c r="V709">
        <f>ROUND(CW709*I709,7)</f>
        <v>0</v>
      </c>
      <c r="W709">
        <f t="shared" si="407"/>
        <v>0</v>
      </c>
      <c r="X709">
        <f t="shared" si="408"/>
        <v>0</v>
      </c>
      <c r="Y709">
        <f t="shared" si="409"/>
        <v>0</v>
      </c>
      <c r="AA709">
        <v>-1</v>
      </c>
      <c r="AB709">
        <f t="shared" si="410"/>
        <v>0</v>
      </c>
      <c r="AC709">
        <f>ROUND((ES709),6)</f>
        <v>0</v>
      </c>
      <c r="AD709">
        <f>ROUND((((ET709)-(EU709))+AE709),6)</f>
        <v>0</v>
      </c>
      <c r="AE709">
        <f>ROUND((EU709),6)</f>
        <v>0</v>
      </c>
      <c r="AF709">
        <f>ROUND((EV709),6)</f>
        <v>0</v>
      </c>
      <c r="AG709">
        <f t="shared" si="411"/>
        <v>0</v>
      </c>
      <c r="AH709">
        <f>(EW709)</f>
        <v>0</v>
      </c>
      <c r="AI709">
        <f>(EX709)</f>
        <v>0</v>
      </c>
      <c r="AJ709">
        <f t="shared" si="412"/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90</v>
      </c>
      <c r="AU709">
        <v>46</v>
      </c>
      <c r="AV709">
        <v>1</v>
      </c>
      <c r="AW709">
        <v>1</v>
      </c>
      <c r="AZ709">
        <v>1</v>
      </c>
      <c r="BA709">
        <v>1</v>
      </c>
      <c r="BB709">
        <v>1</v>
      </c>
      <c r="BC709">
        <v>1</v>
      </c>
      <c r="BD709" t="s">
        <v>3</v>
      </c>
      <c r="BE709" t="s">
        <v>3</v>
      </c>
      <c r="BF709" t="s">
        <v>3</v>
      </c>
      <c r="BG709" t="s">
        <v>3</v>
      </c>
      <c r="BH709">
        <v>3</v>
      </c>
      <c r="BI709">
        <v>2</v>
      </c>
      <c r="BJ709" t="s">
        <v>3</v>
      </c>
      <c r="BM709">
        <v>110001</v>
      </c>
      <c r="BN709">
        <v>0</v>
      </c>
      <c r="BO709" t="s">
        <v>3</v>
      </c>
      <c r="BP709">
        <v>0</v>
      </c>
      <c r="BQ709">
        <v>3</v>
      </c>
      <c r="BR709">
        <v>0</v>
      </c>
      <c r="BS709">
        <v>1</v>
      </c>
      <c r="BT709">
        <v>1</v>
      </c>
      <c r="BU709">
        <v>1</v>
      </c>
      <c r="BV709">
        <v>1</v>
      </c>
      <c r="BW709">
        <v>1</v>
      </c>
      <c r="BX709">
        <v>1</v>
      </c>
      <c r="BY709" t="s">
        <v>3</v>
      </c>
      <c r="BZ709">
        <v>90</v>
      </c>
      <c r="CA709">
        <v>46</v>
      </c>
      <c r="CB709" t="s">
        <v>3</v>
      </c>
      <c r="CE709">
        <v>0</v>
      </c>
      <c r="CF709">
        <v>0</v>
      </c>
      <c r="CG709">
        <v>0</v>
      </c>
      <c r="CM709">
        <v>0</v>
      </c>
      <c r="CN709" t="s">
        <v>3</v>
      </c>
      <c r="CO709">
        <v>0</v>
      </c>
      <c r="CP709">
        <f>0</f>
        <v>0</v>
      </c>
      <c r="CQ709">
        <f>0</f>
        <v>0</v>
      </c>
      <c r="CR709">
        <f>0</f>
        <v>0</v>
      </c>
      <c r="CS709">
        <f>0</f>
        <v>0</v>
      </c>
      <c r="CT709">
        <f>0</f>
        <v>0</v>
      </c>
      <c r="CU709">
        <f>0</f>
        <v>0</v>
      </c>
      <c r="CV709">
        <f>0</f>
        <v>0</v>
      </c>
      <c r="CW709">
        <f>0</f>
        <v>0</v>
      </c>
      <c r="CX709">
        <f>0</f>
        <v>0</v>
      </c>
      <c r="CY709">
        <f>0</f>
        <v>0</v>
      </c>
      <c r="CZ709">
        <f>0</f>
        <v>0</v>
      </c>
      <c r="DC709" t="s">
        <v>3</v>
      </c>
      <c r="DD709" t="s">
        <v>3</v>
      </c>
      <c r="DE709" t="s">
        <v>3</v>
      </c>
      <c r="DF709" t="s">
        <v>3</v>
      </c>
      <c r="DG709" t="s">
        <v>3</v>
      </c>
      <c r="DH709" t="s">
        <v>3</v>
      </c>
      <c r="DI709" t="s">
        <v>3</v>
      </c>
      <c r="DJ709" t="s">
        <v>3</v>
      </c>
      <c r="DK709" t="s">
        <v>3</v>
      </c>
      <c r="DL709" t="s">
        <v>3</v>
      </c>
      <c r="DM709" t="s">
        <v>3</v>
      </c>
      <c r="DN709">
        <v>0</v>
      </c>
      <c r="DO709">
        <v>0</v>
      </c>
      <c r="DP709">
        <v>1</v>
      </c>
      <c r="DQ709">
        <v>1</v>
      </c>
      <c r="DU709">
        <v>1013</v>
      </c>
      <c r="DV709" t="s">
        <v>635</v>
      </c>
      <c r="DW709" t="s">
        <v>635</v>
      </c>
      <c r="DX709">
        <v>1</v>
      </c>
      <c r="DZ709" t="s">
        <v>3</v>
      </c>
      <c r="EA709" t="s">
        <v>3</v>
      </c>
      <c r="EB709" t="s">
        <v>3</v>
      </c>
      <c r="EC709" t="s">
        <v>3</v>
      </c>
      <c r="EE709">
        <v>416979908</v>
      </c>
      <c r="EF709">
        <v>3</v>
      </c>
      <c r="EG709" t="s">
        <v>322</v>
      </c>
      <c r="EH709">
        <v>0</v>
      </c>
      <c r="EI709" t="s">
        <v>3</v>
      </c>
      <c r="EJ709">
        <v>2</v>
      </c>
      <c r="EK709">
        <v>110001</v>
      </c>
      <c r="EL709" t="s">
        <v>654</v>
      </c>
      <c r="EM709" t="s">
        <v>655</v>
      </c>
      <c r="EO709" t="s">
        <v>3</v>
      </c>
      <c r="EQ709">
        <v>1536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FQ709">
        <v>0</v>
      </c>
      <c r="FR709">
        <v>0</v>
      </c>
      <c r="FS709">
        <v>0</v>
      </c>
      <c r="FX709">
        <v>90</v>
      </c>
      <c r="FY709">
        <v>46</v>
      </c>
      <c r="GA709" t="s">
        <v>3</v>
      </c>
      <c r="GD709">
        <v>1</v>
      </c>
      <c r="GF709">
        <v>274903907</v>
      </c>
      <c r="GG709">
        <v>2</v>
      </c>
      <c r="GH709">
        <v>1</v>
      </c>
      <c r="GI709">
        <v>-2</v>
      </c>
      <c r="GJ709">
        <v>0</v>
      </c>
      <c r="GK709">
        <v>0</v>
      </c>
      <c r="GL709">
        <f t="shared" si="413"/>
        <v>0</v>
      </c>
      <c r="GM709">
        <f t="shared" si="414"/>
        <v>99.3</v>
      </c>
      <c r="GN709">
        <f t="shared" si="415"/>
        <v>0</v>
      </c>
      <c r="GO709">
        <f t="shared" si="416"/>
        <v>99.3</v>
      </c>
      <c r="GP709">
        <f t="shared" si="417"/>
        <v>0</v>
      </c>
      <c r="GR709">
        <v>0</v>
      </c>
      <c r="GS709">
        <v>0</v>
      </c>
      <c r="GT709">
        <v>0</v>
      </c>
      <c r="GU709" t="s">
        <v>3</v>
      </c>
      <c r="GV709">
        <f t="shared" si="418"/>
        <v>0</v>
      </c>
      <c r="GW709">
        <v>1</v>
      </c>
      <c r="GX709">
        <f t="shared" si="419"/>
        <v>0</v>
      </c>
      <c r="HA709">
        <v>0</v>
      </c>
      <c r="HB709">
        <v>0</v>
      </c>
      <c r="HC709">
        <f>0</f>
        <v>0</v>
      </c>
      <c r="HE709" t="s">
        <v>3</v>
      </c>
      <c r="HF709" t="s">
        <v>3</v>
      </c>
      <c r="HM709" t="s">
        <v>3</v>
      </c>
      <c r="HN709" t="s">
        <v>657</v>
      </c>
      <c r="HO709" t="s">
        <v>658</v>
      </c>
      <c r="HP709" t="s">
        <v>654</v>
      </c>
      <c r="HQ709" t="s">
        <v>654</v>
      </c>
      <c r="HS709">
        <v>0</v>
      </c>
      <c r="IK709">
        <v>0</v>
      </c>
    </row>
    <row r="710" spans="1:245" x14ac:dyDescent="0.2">
      <c r="A710">
        <v>17</v>
      </c>
      <c r="B710">
        <v>1</v>
      </c>
      <c r="C710">
        <f>ROW(SmtRes!A1240)</f>
        <v>1240</v>
      </c>
      <c r="D710">
        <f>ROW(EtalonRes!A1276)</f>
        <v>1276</v>
      </c>
      <c r="E710" t="s">
        <v>3</v>
      </c>
      <c r="F710" t="s">
        <v>836</v>
      </c>
      <c r="G710" t="s">
        <v>839</v>
      </c>
      <c r="H710" t="s">
        <v>32</v>
      </c>
      <c r="I710">
        <v>1</v>
      </c>
      <c r="J710">
        <v>0</v>
      </c>
      <c r="K710">
        <v>1</v>
      </c>
      <c r="O710">
        <f>ROUND(CP710,2)</f>
        <v>5812.54</v>
      </c>
      <c r="P710">
        <f>SUMIF(SmtRes!AQ1236:'SmtRes'!AQ1240,"=1",SmtRes!DF1236:'SmtRes'!DF1240)</f>
        <v>0</v>
      </c>
      <c r="Q710">
        <f>SUMIF(SmtRes!AQ1236:'SmtRes'!AQ1240,"=1",SmtRes!DG1236:'SmtRes'!DG1240)</f>
        <v>617.9</v>
      </c>
      <c r="R710">
        <f>SUMIF(SmtRes!AQ1236:'SmtRes'!AQ1240,"=1",SmtRes!DH1236:'SmtRes'!DH1240)</f>
        <v>229.49</v>
      </c>
      <c r="S710">
        <f>SUMIF(SmtRes!AQ1236:'SmtRes'!AQ1240,"=1",SmtRes!DI1236:'SmtRes'!DI1240)</f>
        <v>4965.1499999999996</v>
      </c>
      <c r="T710">
        <f t="shared" si="406"/>
        <v>0</v>
      </c>
      <c r="U710">
        <f>SUMIF(SmtRes!AQ1236:'SmtRes'!AQ1240,"=1",SmtRes!CV1236:'SmtRes'!CV1240)</f>
        <v>9.1999999999999993</v>
      </c>
      <c r="V710">
        <f>SUMIF(SmtRes!AQ1236:'SmtRes'!AQ1240,"=1",SmtRes!CW1236:'SmtRes'!CW1240)</f>
        <v>0.37</v>
      </c>
      <c r="W710">
        <f t="shared" si="407"/>
        <v>0</v>
      </c>
      <c r="X710">
        <f t="shared" si="408"/>
        <v>4675.18</v>
      </c>
      <c r="Y710">
        <f t="shared" si="409"/>
        <v>2389.5300000000002</v>
      </c>
      <c r="AA710">
        <v>-1</v>
      </c>
      <c r="AB710">
        <f t="shared" si="410"/>
        <v>5573.1855999999998</v>
      </c>
      <c r="AC710">
        <f>ROUND((0),6)</f>
        <v>0</v>
      </c>
      <c r="AD710">
        <f>ROUND((((SUM(SmtRes!BR1236:'SmtRes'!BR1240))-(SUM(SmtRes!BS1236:'SmtRes'!BS1240)))+AE710),6)</f>
        <v>608.0376</v>
      </c>
      <c r="AE710">
        <f>ROUND((SUM(SmtRes!BS1236:'SmtRes'!BS1240)),6)</f>
        <v>229.4888</v>
      </c>
      <c r="AF710">
        <f>ROUND((SUM(SmtRes!BT1236:'SmtRes'!BT1240)),6)</f>
        <v>4965.1480000000001</v>
      </c>
      <c r="AG710">
        <f t="shared" si="411"/>
        <v>0</v>
      </c>
      <c r="AH710">
        <f>(SUM(SmtRes!BU1236:'SmtRes'!BU1240))</f>
        <v>9.1999999999999993</v>
      </c>
      <c r="AI710">
        <f>(SUM(SmtRes!BV1236:'SmtRes'!BV1240))</f>
        <v>0.37</v>
      </c>
      <c r="AJ710">
        <f t="shared" si="412"/>
        <v>0</v>
      </c>
      <c r="AK710">
        <v>5802.6744000000008</v>
      </c>
      <c r="AL710">
        <v>0</v>
      </c>
      <c r="AM710">
        <v>608.03760000000011</v>
      </c>
      <c r="AN710">
        <v>229.4888</v>
      </c>
      <c r="AO710">
        <v>4965.1480000000001</v>
      </c>
      <c r="AP710">
        <v>0</v>
      </c>
      <c r="AQ710">
        <v>9.1999999999999993</v>
      </c>
      <c r="AR710">
        <v>0.37</v>
      </c>
      <c r="AS710">
        <v>0</v>
      </c>
      <c r="AT710">
        <v>90</v>
      </c>
      <c r="AU710">
        <v>46</v>
      </c>
      <c r="AV710">
        <v>1</v>
      </c>
      <c r="AW710">
        <v>1</v>
      </c>
      <c r="AZ710">
        <v>1</v>
      </c>
      <c r="BA710">
        <v>1</v>
      </c>
      <c r="BB710">
        <v>1</v>
      </c>
      <c r="BC710">
        <v>1</v>
      </c>
      <c r="BD710" t="s">
        <v>3</v>
      </c>
      <c r="BE710" t="s">
        <v>3</v>
      </c>
      <c r="BF710" t="s">
        <v>3</v>
      </c>
      <c r="BG710" t="s">
        <v>3</v>
      </c>
      <c r="BH710">
        <v>0</v>
      </c>
      <c r="BI710">
        <v>2</v>
      </c>
      <c r="BJ710" t="s">
        <v>838</v>
      </c>
      <c r="BM710">
        <v>110001</v>
      </c>
      <c r="BN710">
        <v>0</v>
      </c>
      <c r="BO710" t="s">
        <v>3</v>
      </c>
      <c r="BP710">
        <v>0</v>
      </c>
      <c r="BQ710">
        <v>3</v>
      </c>
      <c r="BR710">
        <v>0</v>
      </c>
      <c r="BS710">
        <v>1</v>
      </c>
      <c r="BT710">
        <v>1</v>
      </c>
      <c r="BU710">
        <v>1</v>
      </c>
      <c r="BV710">
        <v>1</v>
      </c>
      <c r="BW710">
        <v>1</v>
      </c>
      <c r="BX710">
        <v>1</v>
      </c>
      <c r="BY710" t="s">
        <v>3</v>
      </c>
      <c r="BZ710">
        <v>90</v>
      </c>
      <c r="CA710">
        <v>46</v>
      </c>
      <c r="CB710" t="s">
        <v>3</v>
      </c>
      <c r="CE710">
        <v>0</v>
      </c>
      <c r="CF710">
        <v>0</v>
      </c>
      <c r="CG710">
        <v>0</v>
      </c>
      <c r="CM710">
        <v>0</v>
      </c>
      <c r="CN710" t="s">
        <v>3</v>
      </c>
      <c r="CO710">
        <v>0</v>
      </c>
      <c r="CP710">
        <f>(P710+Q710+S710+R710)</f>
        <v>5812.5399999999991</v>
      </c>
      <c r="CQ710">
        <f>SUMIF(SmtRes!AQ1236:'SmtRes'!AQ1240,"=1",SmtRes!AA1236:'SmtRes'!AA1240)</f>
        <v>0</v>
      </c>
      <c r="CR710">
        <f>SUMIF(SmtRes!AQ1236:'SmtRes'!AQ1240,"=1",SmtRes!AB1236:'SmtRes'!AB1240)</f>
        <v>1597.68</v>
      </c>
      <c r="CS710">
        <f>SUMIF(SmtRes!AQ1236:'SmtRes'!AQ1240,"=1",SmtRes!AC1236:'SmtRes'!AC1240)</f>
        <v>620.24</v>
      </c>
      <c r="CT710">
        <f>SUMIF(SmtRes!AQ1236:'SmtRes'!AQ1240,"=1",SmtRes!AD1236:'SmtRes'!AD1240)</f>
        <v>539.69000000000005</v>
      </c>
      <c r="CU710">
        <f>AG710</f>
        <v>0</v>
      </c>
      <c r="CV710">
        <f>SUMIF(SmtRes!AQ1236:'SmtRes'!AQ1240,"=1",SmtRes!BU1236:'SmtRes'!BU1240)</f>
        <v>9.1999999999999993</v>
      </c>
      <c r="CW710">
        <f>SUMIF(SmtRes!AQ1236:'SmtRes'!AQ1240,"=1",SmtRes!BV1236:'SmtRes'!BV1240)</f>
        <v>0.37</v>
      </c>
      <c r="CX710">
        <f>AJ710</f>
        <v>0</v>
      </c>
      <c r="CY710">
        <f>(((S710+R710)*AT710)/100)</f>
        <v>4675.1759999999995</v>
      </c>
      <c r="CZ710">
        <f>(((S710+R710)*AU710)/100)</f>
        <v>2389.5343999999996</v>
      </c>
      <c r="DC710" t="s">
        <v>3</v>
      </c>
      <c r="DD710" t="s">
        <v>135</v>
      </c>
      <c r="DE710" t="s">
        <v>3</v>
      </c>
      <c r="DF710" t="s">
        <v>3</v>
      </c>
      <c r="DG710" t="s">
        <v>3</v>
      </c>
      <c r="DH710" t="s">
        <v>3</v>
      </c>
      <c r="DI710" t="s">
        <v>3</v>
      </c>
      <c r="DJ710" t="s">
        <v>3</v>
      </c>
      <c r="DK710" t="s">
        <v>3</v>
      </c>
      <c r="DL710" t="s">
        <v>3</v>
      </c>
      <c r="DM710" t="s">
        <v>3</v>
      </c>
      <c r="DN710">
        <v>0</v>
      </c>
      <c r="DO710">
        <v>0</v>
      </c>
      <c r="DP710">
        <v>1</v>
      </c>
      <c r="DQ710">
        <v>1</v>
      </c>
      <c r="DU710">
        <v>1013</v>
      </c>
      <c r="DV710" t="s">
        <v>32</v>
      </c>
      <c r="DW710" t="s">
        <v>32</v>
      </c>
      <c r="DX710">
        <v>1</v>
      </c>
      <c r="DZ710" t="s">
        <v>3</v>
      </c>
      <c r="EA710" t="s">
        <v>3</v>
      </c>
      <c r="EB710" t="s">
        <v>3</v>
      </c>
      <c r="EC710" t="s">
        <v>3</v>
      </c>
      <c r="EE710">
        <v>416979908</v>
      </c>
      <c r="EF710">
        <v>3</v>
      </c>
      <c r="EG710" t="s">
        <v>322</v>
      </c>
      <c r="EH710">
        <v>0</v>
      </c>
      <c r="EI710" t="s">
        <v>3</v>
      </c>
      <c r="EJ710">
        <v>2</v>
      </c>
      <c r="EK710">
        <v>110001</v>
      </c>
      <c r="EL710" t="s">
        <v>654</v>
      </c>
      <c r="EM710" t="s">
        <v>655</v>
      </c>
      <c r="EO710" t="s">
        <v>3</v>
      </c>
      <c r="EQ710">
        <v>1536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9.1999999999999993</v>
      </c>
      <c r="EX710">
        <v>0.37</v>
      </c>
      <c r="EY710">
        <v>0</v>
      </c>
      <c r="FQ710">
        <v>0</v>
      </c>
      <c r="FR710">
        <v>0</v>
      </c>
      <c r="FS710">
        <v>0</v>
      </c>
      <c r="FX710">
        <v>90</v>
      </c>
      <c r="FY710">
        <v>46</v>
      </c>
      <c r="GA710" t="s">
        <v>3</v>
      </c>
      <c r="GD710">
        <v>1</v>
      </c>
      <c r="GF710">
        <v>-1985938460</v>
      </c>
      <c r="GG710">
        <v>2</v>
      </c>
      <c r="GH710">
        <v>1</v>
      </c>
      <c r="GI710">
        <v>-2</v>
      </c>
      <c r="GJ710">
        <v>0</v>
      </c>
      <c r="GK710">
        <v>0</v>
      </c>
      <c r="GL710">
        <f t="shared" si="413"/>
        <v>0</v>
      </c>
      <c r="GM710">
        <f t="shared" si="414"/>
        <v>12877.25</v>
      </c>
      <c r="GN710">
        <f t="shared" si="415"/>
        <v>0</v>
      </c>
      <c r="GO710">
        <f t="shared" si="416"/>
        <v>12877.25</v>
      </c>
      <c r="GP710">
        <f t="shared" si="417"/>
        <v>0</v>
      </c>
      <c r="GR710">
        <v>0</v>
      </c>
      <c r="GS710">
        <v>0</v>
      </c>
      <c r="GT710">
        <v>0</v>
      </c>
      <c r="GU710" t="s">
        <v>3</v>
      </c>
      <c r="GV710">
        <f t="shared" si="418"/>
        <v>0</v>
      </c>
      <c r="GW710">
        <v>1</v>
      </c>
      <c r="GX710">
        <f t="shared" si="419"/>
        <v>0</v>
      </c>
      <c r="HA710">
        <v>0</v>
      </c>
      <c r="HB710">
        <v>0</v>
      </c>
      <c r="HC710">
        <f>GV710*GW710</f>
        <v>0</v>
      </c>
      <c r="HE710" t="s">
        <v>3</v>
      </c>
      <c r="HF710" t="s">
        <v>3</v>
      </c>
      <c r="HM710" t="s">
        <v>3</v>
      </c>
      <c r="HN710" t="s">
        <v>657</v>
      </c>
      <c r="HO710" t="s">
        <v>658</v>
      </c>
      <c r="HP710" t="s">
        <v>654</v>
      </c>
      <c r="HQ710" t="s">
        <v>654</v>
      </c>
      <c r="HS710">
        <v>0</v>
      </c>
      <c r="IK710">
        <v>0</v>
      </c>
    </row>
    <row r="711" spans="1:245" x14ac:dyDescent="0.2">
      <c r="A711">
        <v>18</v>
      </c>
      <c r="B711">
        <v>1</v>
      </c>
      <c r="C711">
        <v>1240</v>
      </c>
      <c r="E711" t="s">
        <v>3</v>
      </c>
      <c r="F711" t="s">
        <v>633</v>
      </c>
      <c r="G711" t="s">
        <v>634</v>
      </c>
      <c r="H711" t="s">
        <v>635</v>
      </c>
      <c r="I711">
        <f>J711</f>
        <v>2</v>
      </c>
      <c r="J711">
        <v>2</v>
      </c>
      <c r="K711">
        <v>2</v>
      </c>
      <c r="O711">
        <f>ROUND(P711,2)</f>
        <v>99.3</v>
      </c>
      <c r="P711">
        <f>ROUND(ROUND(ROUND(SUMIF(SmtRes!AQ1236:'SmtRes'!AQ1240,"=1",SmtRes!CU1236:'SmtRes'!CU1240),2),2)*I711/100,2)</f>
        <v>99.3</v>
      </c>
      <c r="Q711">
        <f>ROUND(CR711*I711,2)</f>
        <v>0</v>
      </c>
      <c r="R711">
        <f>ROUND(CS711*I711,2)</f>
        <v>0</v>
      </c>
      <c r="S711">
        <f>ROUND(CT711*I711,2)</f>
        <v>0</v>
      </c>
      <c r="T711">
        <f t="shared" si="406"/>
        <v>0</v>
      </c>
      <c r="U711">
        <f>ROUND(CV711*I711,7)</f>
        <v>0</v>
      </c>
      <c r="V711">
        <f>ROUND(CW711*I711,7)</f>
        <v>0</v>
      </c>
      <c r="W711">
        <f t="shared" si="407"/>
        <v>0</v>
      </c>
      <c r="X711">
        <f t="shared" si="408"/>
        <v>0</v>
      </c>
      <c r="Y711">
        <f t="shared" si="409"/>
        <v>0</v>
      </c>
      <c r="AA711">
        <v>-1</v>
      </c>
      <c r="AB711">
        <f t="shared" si="410"/>
        <v>0</v>
      </c>
      <c r="AC711">
        <f>ROUND((ES711),6)</f>
        <v>0</v>
      </c>
      <c r="AD711">
        <f>ROUND((((ET711)-(EU711))+AE711),6)</f>
        <v>0</v>
      </c>
      <c r="AE711">
        <f>ROUND((EU711),6)</f>
        <v>0</v>
      </c>
      <c r="AF711">
        <f>ROUND((EV711),6)</f>
        <v>0</v>
      </c>
      <c r="AG711">
        <f t="shared" si="411"/>
        <v>0</v>
      </c>
      <c r="AH711">
        <f>(EW711)</f>
        <v>0</v>
      </c>
      <c r="AI711">
        <f>(EX711)</f>
        <v>0</v>
      </c>
      <c r="AJ711">
        <f t="shared" si="412"/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90</v>
      </c>
      <c r="AU711">
        <v>46</v>
      </c>
      <c r="AV711">
        <v>1</v>
      </c>
      <c r="AW711">
        <v>1</v>
      </c>
      <c r="AZ711">
        <v>1</v>
      </c>
      <c r="BA711">
        <v>1</v>
      </c>
      <c r="BB711">
        <v>1</v>
      </c>
      <c r="BC711">
        <v>1</v>
      </c>
      <c r="BD711" t="s">
        <v>3</v>
      </c>
      <c r="BE711" t="s">
        <v>3</v>
      </c>
      <c r="BF711" t="s">
        <v>3</v>
      </c>
      <c r="BG711" t="s">
        <v>3</v>
      </c>
      <c r="BH711">
        <v>3</v>
      </c>
      <c r="BI711">
        <v>2</v>
      </c>
      <c r="BJ711" t="s">
        <v>3</v>
      </c>
      <c r="BM711">
        <v>110001</v>
      </c>
      <c r="BN711">
        <v>0</v>
      </c>
      <c r="BO711" t="s">
        <v>3</v>
      </c>
      <c r="BP711">
        <v>0</v>
      </c>
      <c r="BQ711">
        <v>3</v>
      </c>
      <c r="BR711">
        <v>0</v>
      </c>
      <c r="BS711">
        <v>1</v>
      </c>
      <c r="BT711">
        <v>1</v>
      </c>
      <c r="BU711">
        <v>1</v>
      </c>
      <c r="BV711">
        <v>1</v>
      </c>
      <c r="BW711">
        <v>1</v>
      </c>
      <c r="BX711">
        <v>1</v>
      </c>
      <c r="BY711" t="s">
        <v>3</v>
      </c>
      <c r="BZ711">
        <v>90</v>
      </c>
      <c r="CA711">
        <v>46</v>
      </c>
      <c r="CB711" t="s">
        <v>3</v>
      </c>
      <c r="CE711">
        <v>0</v>
      </c>
      <c r="CF711">
        <v>0</v>
      </c>
      <c r="CG711">
        <v>0</v>
      </c>
      <c r="CM711">
        <v>0</v>
      </c>
      <c r="CN711" t="s">
        <v>3</v>
      </c>
      <c r="CO711">
        <v>0</v>
      </c>
      <c r="CP711">
        <f>0</f>
        <v>0</v>
      </c>
      <c r="CQ711">
        <f>0</f>
        <v>0</v>
      </c>
      <c r="CR711">
        <f>0</f>
        <v>0</v>
      </c>
      <c r="CS711">
        <f>0</f>
        <v>0</v>
      </c>
      <c r="CT711">
        <f>0</f>
        <v>0</v>
      </c>
      <c r="CU711">
        <f>0</f>
        <v>0</v>
      </c>
      <c r="CV711">
        <f>0</f>
        <v>0</v>
      </c>
      <c r="CW711">
        <f>0</f>
        <v>0</v>
      </c>
      <c r="CX711">
        <f>0</f>
        <v>0</v>
      </c>
      <c r="CY711">
        <f>0</f>
        <v>0</v>
      </c>
      <c r="CZ711">
        <f>0</f>
        <v>0</v>
      </c>
      <c r="DC711" t="s">
        <v>3</v>
      </c>
      <c r="DD711" t="s">
        <v>3</v>
      </c>
      <c r="DE711" t="s">
        <v>3</v>
      </c>
      <c r="DF711" t="s">
        <v>3</v>
      </c>
      <c r="DG711" t="s">
        <v>3</v>
      </c>
      <c r="DH711" t="s">
        <v>3</v>
      </c>
      <c r="DI711" t="s">
        <v>3</v>
      </c>
      <c r="DJ711" t="s">
        <v>3</v>
      </c>
      <c r="DK711" t="s">
        <v>3</v>
      </c>
      <c r="DL711" t="s">
        <v>3</v>
      </c>
      <c r="DM711" t="s">
        <v>3</v>
      </c>
      <c r="DN711">
        <v>0</v>
      </c>
      <c r="DO711">
        <v>0</v>
      </c>
      <c r="DP711">
        <v>1</v>
      </c>
      <c r="DQ711">
        <v>1</v>
      </c>
      <c r="DU711">
        <v>1013</v>
      </c>
      <c r="DV711" t="s">
        <v>635</v>
      </c>
      <c r="DW711" t="s">
        <v>635</v>
      </c>
      <c r="DX711">
        <v>1</v>
      </c>
      <c r="DZ711" t="s">
        <v>3</v>
      </c>
      <c r="EA711" t="s">
        <v>3</v>
      </c>
      <c r="EB711" t="s">
        <v>3</v>
      </c>
      <c r="EC711" t="s">
        <v>3</v>
      </c>
      <c r="EE711">
        <v>416979908</v>
      </c>
      <c r="EF711">
        <v>3</v>
      </c>
      <c r="EG711" t="s">
        <v>322</v>
      </c>
      <c r="EH711">
        <v>0</v>
      </c>
      <c r="EI711" t="s">
        <v>3</v>
      </c>
      <c r="EJ711">
        <v>2</v>
      </c>
      <c r="EK711">
        <v>110001</v>
      </c>
      <c r="EL711" t="s">
        <v>654</v>
      </c>
      <c r="EM711" t="s">
        <v>655</v>
      </c>
      <c r="EO711" t="s">
        <v>3</v>
      </c>
      <c r="EQ711">
        <v>1536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FQ711">
        <v>0</v>
      </c>
      <c r="FR711">
        <v>0</v>
      </c>
      <c r="FS711">
        <v>0</v>
      </c>
      <c r="FX711">
        <v>90</v>
      </c>
      <c r="FY711">
        <v>46</v>
      </c>
      <c r="GA711" t="s">
        <v>3</v>
      </c>
      <c r="GD711">
        <v>1</v>
      </c>
      <c r="GF711">
        <v>274903907</v>
      </c>
      <c r="GG711">
        <v>2</v>
      </c>
      <c r="GH711">
        <v>1</v>
      </c>
      <c r="GI711">
        <v>-2</v>
      </c>
      <c r="GJ711">
        <v>0</v>
      </c>
      <c r="GK711">
        <v>0</v>
      </c>
      <c r="GL711">
        <f t="shared" si="413"/>
        <v>0</v>
      </c>
      <c r="GM711">
        <f t="shared" si="414"/>
        <v>99.3</v>
      </c>
      <c r="GN711">
        <f t="shared" si="415"/>
        <v>0</v>
      </c>
      <c r="GO711">
        <f t="shared" si="416"/>
        <v>99.3</v>
      </c>
      <c r="GP711">
        <f t="shared" si="417"/>
        <v>0</v>
      </c>
      <c r="GR711">
        <v>0</v>
      </c>
      <c r="GS711">
        <v>0</v>
      </c>
      <c r="GT711">
        <v>0</v>
      </c>
      <c r="GU711" t="s">
        <v>3</v>
      </c>
      <c r="GV711">
        <f t="shared" si="418"/>
        <v>0</v>
      </c>
      <c r="GW711">
        <v>1</v>
      </c>
      <c r="GX711">
        <f t="shared" si="419"/>
        <v>0</v>
      </c>
      <c r="HA711">
        <v>0</v>
      </c>
      <c r="HB711">
        <v>0</v>
      </c>
      <c r="HC711">
        <f>0</f>
        <v>0</v>
      </c>
      <c r="HE711" t="s">
        <v>3</v>
      </c>
      <c r="HF711" t="s">
        <v>3</v>
      </c>
      <c r="HM711" t="s">
        <v>3</v>
      </c>
      <c r="HN711" t="s">
        <v>657</v>
      </c>
      <c r="HO711" t="s">
        <v>658</v>
      </c>
      <c r="HP711" t="s">
        <v>654</v>
      </c>
      <c r="HQ711" t="s">
        <v>654</v>
      </c>
      <c r="HS711">
        <v>0</v>
      </c>
      <c r="IK711">
        <v>0</v>
      </c>
    </row>
    <row r="712" spans="1:245" x14ac:dyDescent="0.2">
      <c r="A712">
        <v>17</v>
      </c>
      <c r="B712">
        <v>1</v>
      </c>
      <c r="C712">
        <f>ROW(SmtRes!A1250)</f>
        <v>1250</v>
      </c>
      <c r="D712">
        <f>ROW(EtalonRes!A1287)</f>
        <v>1287</v>
      </c>
      <c r="E712" t="s">
        <v>840</v>
      </c>
      <c r="F712" t="s">
        <v>841</v>
      </c>
      <c r="G712" t="s">
        <v>842</v>
      </c>
      <c r="H712" t="s">
        <v>32</v>
      </c>
      <c r="I712">
        <v>1</v>
      </c>
      <c r="J712">
        <v>0</v>
      </c>
      <c r="K712">
        <v>1</v>
      </c>
      <c r="O712">
        <f>ROUND(CP712,2)</f>
        <v>467.74</v>
      </c>
      <c r="P712">
        <f>SUMIF(SmtRes!AQ1241:'SmtRes'!AQ1250,"=1",SmtRes!DF1241:'SmtRes'!DF1250)</f>
        <v>0</v>
      </c>
      <c r="Q712">
        <f>SUMIF(SmtRes!AQ1241:'SmtRes'!AQ1250,"=1",SmtRes!DG1241:'SmtRes'!DG1250)</f>
        <v>70.739999999999995</v>
      </c>
      <c r="R712">
        <f>SUMIF(SmtRes!AQ1241:'SmtRes'!AQ1250,"=1",SmtRes!DH1241:'SmtRes'!DH1250)</f>
        <v>53.52</v>
      </c>
      <c r="S712">
        <f>SUMIF(SmtRes!AQ1241:'SmtRes'!AQ1250,"=1",SmtRes!DI1241:'SmtRes'!DI1250)</f>
        <v>343.48</v>
      </c>
      <c r="T712">
        <f t="shared" si="406"/>
        <v>0</v>
      </c>
      <c r="U712">
        <f>SUMIF(SmtRes!AQ1241:'SmtRes'!AQ1250,"=1",SmtRes!CV1241:'SmtRes'!CV1250)</f>
        <v>0.61799999999999999</v>
      </c>
      <c r="V712">
        <f>SUMIF(SmtRes!AQ1241:'SmtRes'!AQ1250,"=1",SmtRes!CW1241:'SmtRes'!CW1250)</f>
        <v>9.2999999999999999E-2</v>
      </c>
      <c r="W712">
        <f t="shared" si="407"/>
        <v>0</v>
      </c>
      <c r="X712">
        <f t="shared" si="408"/>
        <v>385.09</v>
      </c>
      <c r="Y712">
        <f t="shared" si="409"/>
        <v>202.47</v>
      </c>
      <c r="AA712">
        <v>449016111</v>
      </c>
      <c r="AB712">
        <f t="shared" si="410"/>
        <v>413.99304000000001</v>
      </c>
      <c r="AC712">
        <f>ROUND((0),6)</f>
        <v>0</v>
      </c>
      <c r="AD712">
        <f>ROUND((((SUM(SmtRes!BR1241:'SmtRes'!BR1250))-(SUM(SmtRes!BS1241:'SmtRes'!BS1250)))+AE712),6)</f>
        <v>70.50864</v>
      </c>
      <c r="AE712">
        <f>ROUND((SUM(SmtRes!BS1241:'SmtRes'!BS1250)),6)</f>
        <v>53.525849999999998</v>
      </c>
      <c r="AF712">
        <f>ROUND((SUM(SmtRes!BT1241:'SmtRes'!BT1250)),6)</f>
        <v>343.48439999999999</v>
      </c>
      <c r="AG712">
        <f t="shared" si="411"/>
        <v>0</v>
      </c>
      <c r="AH712">
        <f>(SUM(SmtRes!BU1241:'SmtRes'!BU1250))</f>
        <v>0.61799999999999999</v>
      </c>
      <c r="AI712">
        <f>(SUM(SmtRes!BV1241:'SmtRes'!BV1250))</f>
        <v>9.2999999999999999E-2</v>
      </c>
      <c r="AJ712">
        <f t="shared" si="412"/>
        <v>0</v>
      </c>
      <c r="AK712">
        <v>1593.0498999999998</v>
      </c>
      <c r="AL712">
        <v>34.653600000000004</v>
      </c>
      <c r="AM712">
        <v>235.02879999999999</v>
      </c>
      <c r="AN712">
        <v>178.41950000000003</v>
      </c>
      <c r="AO712">
        <v>1144.9479999999999</v>
      </c>
      <c r="AP712">
        <v>0</v>
      </c>
      <c r="AQ712">
        <v>2.06</v>
      </c>
      <c r="AR712">
        <v>0.31</v>
      </c>
      <c r="AS712">
        <v>0</v>
      </c>
      <c r="AT712">
        <v>97</v>
      </c>
      <c r="AU712">
        <v>51</v>
      </c>
      <c r="AV712">
        <v>1</v>
      </c>
      <c r="AW712">
        <v>1</v>
      </c>
      <c r="AZ712">
        <v>1</v>
      </c>
      <c r="BA712">
        <v>1</v>
      </c>
      <c r="BB712">
        <v>1</v>
      </c>
      <c r="BC712">
        <v>1</v>
      </c>
      <c r="BD712" t="s">
        <v>3</v>
      </c>
      <c r="BE712" t="s">
        <v>3</v>
      </c>
      <c r="BF712" t="s">
        <v>3</v>
      </c>
      <c r="BG712" t="s">
        <v>3</v>
      </c>
      <c r="BH712">
        <v>0</v>
      </c>
      <c r="BI712">
        <v>2</v>
      </c>
      <c r="BJ712" t="s">
        <v>843</v>
      </c>
      <c r="BM712">
        <v>108001</v>
      </c>
      <c r="BN712">
        <v>0</v>
      </c>
      <c r="BO712" t="s">
        <v>3</v>
      </c>
      <c r="BP712">
        <v>0</v>
      </c>
      <c r="BQ712">
        <v>3</v>
      </c>
      <c r="BR712">
        <v>0</v>
      </c>
      <c r="BS712">
        <v>1</v>
      </c>
      <c r="BT712">
        <v>1</v>
      </c>
      <c r="BU712">
        <v>1</v>
      </c>
      <c r="BV712">
        <v>1</v>
      </c>
      <c r="BW712">
        <v>1</v>
      </c>
      <c r="BX712">
        <v>1</v>
      </c>
      <c r="BY712" t="s">
        <v>3</v>
      </c>
      <c r="BZ712">
        <v>97</v>
      </c>
      <c r="CA712">
        <v>51</v>
      </c>
      <c r="CB712" t="s">
        <v>3</v>
      </c>
      <c r="CE712">
        <v>0</v>
      </c>
      <c r="CF712">
        <v>0</v>
      </c>
      <c r="CG712">
        <v>0</v>
      </c>
      <c r="CM712">
        <v>0</v>
      </c>
      <c r="CN712" t="s">
        <v>653</v>
      </c>
      <c r="CO712">
        <v>0</v>
      </c>
      <c r="CP712">
        <f>(P712+Q712+S712+R712)</f>
        <v>467.74</v>
      </c>
      <c r="CQ712">
        <f>SUMIF(SmtRes!AQ1241:'SmtRes'!AQ1250,"=1",SmtRes!AA1241:'SmtRes'!AA1250)</f>
        <v>425.34000000000003</v>
      </c>
      <c r="CR712">
        <f>SUMIF(SmtRes!AQ1241:'SmtRes'!AQ1250,"=1",SmtRes!AB1241:'SmtRes'!AB1250)</f>
        <v>2716.46</v>
      </c>
      <c r="CS712">
        <f>SUMIF(SmtRes!AQ1241:'SmtRes'!AQ1250,"=1",SmtRes!AC1241:'SmtRes'!AC1250)</f>
        <v>1804.3300000000002</v>
      </c>
      <c r="CT712">
        <f>SUMIF(SmtRes!AQ1241:'SmtRes'!AQ1250,"=1",SmtRes!AD1241:'SmtRes'!AD1250)</f>
        <v>555.79999999999995</v>
      </c>
      <c r="CU712">
        <f>AG712</f>
        <v>0</v>
      </c>
      <c r="CV712">
        <f>SUMIF(SmtRes!AQ1241:'SmtRes'!AQ1250,"=1",SmtRes!BU1241:'SmtRes'!BU1250)</f>
        <v>0.61799999999999999</v>
      </c>
      <c r="CW712">
        <f>SUMIF(SmtRes!AQ1241:'SmtRes'!AQ1250,"=1",SmtRes!BV1241:'SmtRes'!BV1250)</f>
        <v>9.2999999999999999E-2</v>
      </c>
      <c r="CX712">
        <f>AJ712</f>
        <v>0</v>
      </c>
      <c r="CY712">
        <f>(((S712+R712)*AT712)/100)</f>
        <v>385.09</v>
      </c>
      <c r="CZ712">
        <f>(((S712+R712)*AU712)/100)</f>
        <v>202.47</v>
      </c>
      <c r="DB712">
        <v>36</v>
      </c>
      <c r="DC712" t="s">
        <v>3</v>
      </c>
      <c r="DD712" t="s">
        <v>135</v>
      </c>
      <c r="DE712" t="s">
        <v>321</v>
      </c>
      <c r="DF712" t="s">
        <v>321</v>
      </c>
      <c r="DG712" t="s">
        <v>321</v>
      </c>
      <c r="DH712" t="s">
        <v>3</v>
      </c>
      <c r="DI712" t="s">
        <v>321</v>
      </c>
      <c r="DJ712" t="s">
        <v>321</v>
      </c>
      <c r="DK712" t="s">
        <v>3</v>
      </c>
      <c r="DL712" t="s">
        <v>3</v>
      </c>
      <c r="DM712" t="s">
        <v>3</v>
      </c>
      <c r="DN712">
        <v>0</v>
      </c>
      <c r="DO712">
        <v>0</v>
      </c>
      <c r="DP712">
        <v>1</v>
      </c>
      <c r="DQ712">
        <v>1</v>
      </c>
      <c r="DU712">
        <v>1013</v>
      </c>
      <c r="DV712" t="s">
        <v>32</v>
      </c>
      <c r="DW712" t="s">
        <v>32</v>
      </c>
      <c r="DX712">
        <v>1</v>
      </c>
      <c r="DZ712" t="s">
        <v>3</v>
      </c>
      <c r="EA712" t="s">
        <v>3</v>
      </c>
      <c r="EB712" t="s">
        <v>3</v>
      </c>
      <c r="EC712" t="s">
        <v>3</v>
      </c>
      <c r="EE712">
        <v>416979905</v>
      </c>
      <c r="EF712">
        <v>3</v>
      </c>
      <c r="EG712" t="s">
        <v>322</v>
      </c>
      <c r="EH712">
        <v>0</v>
      </c>
      <c r="EI712" t="s">
        <v>3</v>
      </c>
      <c r="EJ712">
        <v>2</v>
      </c>
      <c r="EK712">
        <v>108001</v>
      </c>
      <c r="EL712" t="s">
        <v>513</v>
      </c>
      <c r="EM712" t="s">
        <v>514</v>
      </c>
      <c r="EO712" t="s">
        <v>656</v>
      </c>
      <c r="EQ712">
        <v>512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2.06</v>
      </c>
      <c r="EX712">
        <v>0.31</v>
      </c>
      <c r="EY712">
        <v>0</v>
      </c>
      <c r="FQ712">
        <v>0</v>
      </c>
      <c r="FR712">
        <v>0</v>
      </c>
      <c r="FS712">
        <v>0</v>
      </c>
      <c r="FX712">
        <v>97</v>
      </c>
      <c r="FY712">
        <v>51</v>
      </c>
      <c r="GA712" t="s">
        <v>3</v>
      </c>
      <c r="GD712">
        <v>1</v>
      </c>
      <c r="GF712">
        <v>198432572</v>
      </c>
      <c r="GG712">
        <v>2</v>
      </c>
      <c r="GH712">
        <v>1</v>
      </c>
      <c r="GI712">
        <v>-2</v>
      </c>
      <c r="GJ712">
        <v>0</v>
      </c>
      <c r="GK712">
        <v>0</v>
      </c>
      <c r="GL712">
        <f t="shared" si="413"/>
        <v>0</v>
      </c>
      <c r="GM712">
        <f t="shared" si="414"/>
        <v>1055.3</v>
      </c>
      <c r="GN712">
        <f t="shared" si="415"/>
        <v>0</v>
      </c>
      <c r="GO712">
        <f t="shared" si="416"/>
        <v>1055.3</v>
      </c>
      <c r="GP712">
        <f t="shared" si="417"/>
        <v>0</v>
      </c>
      <c r="GR712">
        <v>0</v>
      </c>
      <c r="GS712">
        <v>0</v>
      </c>
      <c r="GT712">
        <v>0</v>
      </c>
      <c r="GU712" t="s">
        <v>3</v>
      </c>
      <c r="GV712">
        <f t="shared" si="418"/>
        <v>0</v>
      </c>
      <c r="GW712">
        <v>1</v>
      </c>
      <c r="GX712">
        <f t="shared" si="419"/>
        <v>0</v>
      </c>
      <c r="HA712">
        <v>0</v>
      </c>
      <c r="HB712">
        <v>0</v>
      </c>
      <c r="HC712">
        <f>GV712*GW712</f>
        <v>0</v>
      </c>
      <c r="HE712" t="s">
        <v>3</v>
      </c>
      <c r="HF712" t="s">
        <v>3</v>
      </c>
      <c r="HM712" t="s">
        <v>3</v>
      </c>
      <c r="HN712" t="s">
        <v>515</v>
      </c>
      <c r="HO712" t="s">
        <v>516</v>
      </c>
      <c r="HP712" t="s">
        <v>513</v>
      </c>
      <c r="HQ712" t="s">
        <v>513</v>
      </c>
      <c r="HS712">
        <v>0</v>
      </c>
      <c r="IK712">
        <v>0</v>
      </c>
    </row>
    <row r="713" spans="1:245" x14ac:dyDescent="0.2">
      <c r="A713">
        <v>17</v>
      </c>
      <c r="B713">
        <v>1</v>
      </c>
      <c r="C713">
        <f>ROW(SmtRes!A1260)</f>
        <v>1260</v>
      </c>
      <c r="D713">
        <f>ROW(EtalonRes!A1298)</f>
        <v>1298</v>
      </c>
      <c r="E713" t="s">
        <v>844</v>
      </c>
      <c r="F713" t="s">
        <v>841</v>
      </c>
      <c r="G713" t="s">
        <v>845</v>
      </c>
      <c r="H713" t="s">
        <v>32</v>
      </c>
      <c r="I713">
        <v>1</v>
      </c>
      <c r="J713">
        <v>0</v>
      </c>
      <c r="K713">
        <v>1</v>
      </c>
      <c r="O713">
        <f>ROUND(CP713,2)</f>
        <v>1559.19</v>
      </c>
      <c r="P713">
        <f>SUMIF(SmtRes!AQ1251:'SmtRes'!AQ1260,"=1",SmtRes!DF1251:'SmtRes'!DF1260)</f>
        <v>0</v>
      </c>
      <c r="Q713">
        <f>SUMIF(SmtRes!AQ1251:'SmtRes'!AQ1260,"=1",SmtRes!DG1251:'SmtRes'!DG1260)</f>
        <v>235.82</v>
      </c>
      <c r="R713">
        <f>SUMIF(SmtRes!AQ1251:'SmtRes'!AQ1260,"=1",SmtRes!DH1251:'SmtRes'!DH1260)</f>
        <v>178.42000000000002</v>
      </c>
      <c r="S713">
        <f>SUMIF(SmtRes!AQ1251:'SmtRes'!AQ1260,"=1",SmtRes!DI1251:'SmtRes'!DI1260)</f>
        <v>1144.95</v>
      </c>
      <c r="T713">
        <f t="shared" si="406"/>
        <v>0</v>
      </c>
      <c r="U713">
        <f>SUMIF(SmtRes!AQ1251:'SmtRes'!AQ1260,"=1",SmtRes!CV1251:'SmtRes'!CV1260)</f>
        <v>2.06</v>
      </c>
      <c r="V713">
        <f>SUMIF(SmtRes!AQ1251:'SmtRes'!AQ1260,"=1",SmtRes!CW1251:'SmtRes'!CW1260)</f>
        <v>0.31</v>
      </c>
      <c r="W713">
        <f t="shared" si="407"/>
        <v>0</v>
      </c>
      <c r="X713">
        <f t="shared" si="408"/>
        <v>1283.67</v>
      </c>
      <c r="Y713">
        <f t="shared" si="409"/>
        <v>674.92</v>
      </c>
      <c r="AA713">
        <v>449016111</v>
      </c>
      <c r="AB713">
        <f t="shared" si="410"/>
        <v>1379.9767999999999</v>
      </c>
      <c r="AC713">
        <f>ROUND((0),6)</f>
        <v>0</v>
      </c>
      <c r="AD713">
        <f>ROUND((((SUM(SmtRes!BR1251:'SmtRes'!BR1260))-(SUM(SmtRes!BS1251:'SmtRes'!BS1260)))+AE713),6)</f>
        <v>235.02879999999999</v>
      </c>
      <c r="AE713">
        <f>ROUND((SUM(SmtRes!BS1251:'SmtRes'!BS1260)),6)</f>
        <v>178.4195</v>
      </c>
      <c r="AF713">
        <f>ROUND((SUM(SmtRes!BT1251:'SmtRes'!BT1260)),6)</f>
        <v>1144.9480000000001</v>
      </c>
      <c r="AG713">
        <f t="shared" si="411"/>
        <v>0</v>
      </c>
      <c r="AH713">
        <f>(SUM(SmtRes!BU1251:'SmtRes'!BU1260))</f>
        <v>2.06</v>
      </c>
      <c r="AI713">
        <f>(SUM(SmtRes!BV1251:'SmtRes'!BV1260))</f>
        <v>0.31</v>
      </c>
      <c r="AJ713">
        <f t="shared" si="412"/>
        <v>0</v>
      </c>
      <c r="AK713">
        <v>1593.0498999999998</v>
      </c>
      <c r="AL713">
        <v>34.653600000000004</v>
      </c>
      <c r="AM713">
        <v>235.02879999999999</v>
      </c>
      <c r="AN713">
        <v>178.41950000000003</v>
      </c>
      <c r="AO713">
        <v>1144.9479999999999</v>
      </c>
      <c r="AP713">
        <v>0</v>
      </c>
      <c r="AQ713">
        <v>2.06</v>
      </c>
      <c r="AR713">
        <v>0.31</v>
      </c>
      <c r="AS713">
        <v>0</v>
      </c>
      <c r="AT713">
        <v>97</v>
      </c>
      <c r="AU713">
        <v>51</v>
      </c>
      <c r="AV713">
        <v>1</v>
      </c>
      <c r="AW713">
        <v>1</v>
      </c>
      <c r="AZ713">
        <v>1</v>
      </c>
      <c r="BA713">
        <v>1</v>
      </c>
      <c r="BB713">
        <v>1</v>
      </c>
      <c r="BC713">
        <v>1</v>
      </c>
      <c r="BD713" t="s">
        <v>3</v>
      </c>
      <c r="BE713" t="s">
        <v>3</v>
      </c>
      <c r="BF713" t="s">
        <v>3</v>
      </c>
      <c r="BG713" t="s">
        <v>3</v>
      </c>
      <c r="BH713">
        <v>0</v>
      </c>
      <c r="BI713">
        <v>2</v>
      </c>
      <c r="BJ713" t="s">
        <v>843</v>
      </c>
      <c r="BM713">
        <v>108001</v>
      </c>
      <c r="BN713">
        <v>0</v>
      </c>
      <c r="BO713" t="s">
        <v>3</v>
      </c>
      <c r="BP713">
        <v>0</v>
      </c>
      <c r="BQ713">
        <v>3</v>
      </c>
      <c r="BR713">
        <v>0</v>
      </c>
      <c r="BS713">
        <v>1</v>
      </c>
      <c r="BT713">
        <v>1</v>
      </c>
      <c r="BU713">
        <v>1</v>
      </c>
      <c r="BV713">
        <v>1</v>
      </c>
      <c r="BW713">
        <v>1</v>
      </c>
      <c r="BX713">
        <v>1</v>
      </c>
      <c r="BY713" t="s">
        <v>3</v>
      </c>
      <c r="BZ713">
        <v>97</v>
      </c>
      <c r="CA713">
        <v>51</v>
      </c>
      <c r="CB713" t="s">
        <v>3</v>
      </c>
      <c r="CE713">
        <v>0</v>
      </c>
      <c r="CF713">
        <v>0</v>
      </c>
      <c r="CG713">
        <v>0</v>
      </c>
      <c r="CM713">
        <v>0</v>
      </c>
      <c r="CN713" t="s">
        <v>3</v>
      </c>
      <c r="CO713">
        <v>0</v>
      </c>
      <c r="CP713">
        <f>(P713+Q713+S713+R713)</f>
        <v>1559.19</v>
      </c>
      <c r="CQ713">
        <f>SUMIF(SmtRes!AQ1251:'SmtRes'!AQ1260,"=1",SmtRes!AA1251:'SmtRes'!AA1260)</f>
        <v>425.34000000000003</v>
      </c>
      <c r="CR713">
        <f>SUMIF(SmtRes!AQ1251:'SmtRes'!AQ1260,"=1",SmtRes!AB1251:'SmtRes'!AB1260)</f>
        <v>2716.46</v>
      </c>
      <c r="CS713">
        <f>SUMIF(SmtRes!AQ1251:'SmtRes'!AQ1260,"=1",SmtRes!AC1251:'SmtRes'!AC1260)</f>
        <v>1804.3300000000002</v>
      </c>
      <c r="CT713">
        <f>SUMIF(SmtRes!AQ1251:'SmtRes'!AQ1260,"=1",SmtRes!AD1251:'SmtRes'!AD1260)</f>
        <v>555.79999999999995</v>
      </c>
      <c r="CU713">
        <f>AG713</f>
        <v>0</v>
      </c>
      <c r="CV713">
        <f>SUMIF(SmtRes!AQ1251:'SmtRes'!AQ1260,"=1",SmtRes!BU1251:'SmtRes'!BU1260)</f>
        <v>2.06</v>
      </c>
      <c r="CW713">
        <f>SUMIF(SmtRes!AQ1251:'SmtRes'!AQ1260,"=1",SmtRes!BV1251:'SmtRes'!BV1260)</f>
        <v>0.31</v>
      </c>
      <c r="CX713">
        <f>AJ713</f>
        <v>0</v>
      </c>
      <c r="CY713">
        <f>(((S713+R713)*AT713)/100)</f>
        <v>1283.6689000000001</v>
      </c>
      <c r="CZ713">
        <f>(((S713+R713)*AU713)/100)</f>
        <v>674.91870000000006</v>
      </c>
      <c r="DC713" t="s">
        <v>3</v>
      </c>
      <c r="DD713" t="s">
        <v>135</v>
      </c>
      <c r="DE713" t="s">
        <v>3</v>
      </c>
      <c r="DF713" t="s">
        <v>3</v>
      </c>
      <c r="DG713" t="s">
        <v>3</v>
      </c>
      <c r="DH713" t="s">
        <v>3</v>
      </c>
      <c r="DI713" t="s">
        <v>3</v>
      </c>
      <c r="DJ713" t="s">
        <v>3</v>
      </c>
      <c r="DK713" t="s">
        <v>3</v>
      </c>
      <c r="DL713" t="s">
        <v>3</v>
      </c>
      <c r="DM713" t="s">
        <v>3</v>
      </c>
      <c r="DN713">
        <v>0</v>
      </c>
      <c r="DO713">
        <v>0</v>
      </c>
      <c r="DP713">
        <v>1</v>
      </c>
      <c r="DQ713">
        <v>1</v>
      </c>
      <c r="DU713">
        <v>1013</v>
      </c>
      <c r="DV713" t="s">
        <v>32</v>
      </c>
      <c r="DW713" t="s">
        <v>32</v>
      </c>
      <c r="DX713">
        <v>1</v>
      </c>
      <c r="DZ713" t="s">
        <v>3</v>
      </c>
      <c r="EA713" t="s">
        <v>3</v>
      </c>
      <c r="EB713" t="s">
        <v>3</v>
      </c>
      <c r="EC713" t="s">
        <v>3</v>
      </c>
      <c r="EE713">
        <v>416979905</v>
      </c>
      <c r="EF713">
        <v>3</v>
      </c>
      <c r="EG713" t="s">
        <v>322</v>
      </c>
      <c r="EH713">
        <v>0</v>
      </c>
      <c r="EI713" t="s">
        <v>3</v>
      </c>
      <c r="EJ713">
        <v>2</v>
      </c>
      <c r="EK713">
        <v>108001</v>
      </c>
      <c r="EL713" t="s">
        <v>513</v>
      </c>
      <c r="EM713" t="s">
        <v>514</v>
      </c>
      <c r="EO713" t="s">
        <v>3</v>
      </c>
      <c r="EQ713">
        <v>512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2.06</v>
      </c>
      <c r="EX713">
        <v>0.31</v>
      </c>
      <c r="EY713">
        <v>0</v>
      </c>
      <c r="FQ713">
        <v>0</v>
      </c>
      <c r="FR713">
        <v>0</v>
      </c>
      <c r="FS713">
        <v>0</v>
      </c>
      <c r="FX713">
        <v>97</v>
      </c>
      <c r="FY713">
        <v>51</v>
      </c>
      <c r="GA713" t="s">
        <v>3</v>
      </c>
      <c r="GD713">
        <v>1</v>
      </c>
      <c r="GF713">
        <v>-1847046591</v>
      </c>
      <c r="GG713">
        <v>2</v>
      </c>
      <c r="GH713">
        <v>1</v>
      </c>
      <c r="GI713">
        <v>-2</v>
      </c>
      <c r="GJ713">
        <v>0</v>
      </c>
      <c r="GK713">
        <v>0</v>
      </c>
      <c r="GL713">
        <f t="shared" si="413"/>
        <v>0</v>
      </c>
      <c r="GM713">
        <f t="shared" si="414"/>
        <v>3517.78</v>
      </c>
      <c r="GN713">
        <f t="shared" si="415"/>
        <v>0</v>
      </c>
      <c r="GO713">
        <f t="shared" si="416"/>
        <v>3517.78</v>
      </c>
      <c r="GP713">
        <f t="shared" si="417"/>
        <v>0</v>
      </c>
      <c r="GR713">
        <v>0</v>
      </c>
      <c r="GS713">
        <v>0</v>
      </c>
      <c r="GT713">
        <v>0</v>
      </c>
      <c r="GU713" t="s">
        <v>3</v>
      </c>
      <c r="GV713">
        <f t="shared" si="418"/>
        <v>0</v>
      </c>
      <c r="GW713">
        <v>1</v>
      </c>
      <c r="GX713">
        <f t="shared" si="419"/>
        <v>0</v>
      </c>
      <c r="HA713">
        <v>0</v>
      </c>
      <c r="HB713">
        <v>0</v>
      </c>
      <c r="HC713">
        <f>GV713*GW713</f>
        <v>0</v>
      </c>
      <c r="HE713" t="s">
        <v>3</v>
      </c>
      <c r="HF713" t="s">
        <v>3</v>
      </c>
      <c r="HM713" t="s">
        <v>3</v>
      </c>
      <c r="HN713" t="s">
        <v>515</v>
      </c>
      <c r="HO713" t="s">
        <v>516</v>
      </c>
      <c r="HP713" t="s">
        <v>513</v>
      </c>
      <c r="HQ713" t="s">
        <v>513</v>
      </c>
      <c r="HS713">
        <v>0</v>
      </c>
      <c r="IK713">
        <v>0</v>
      </c>
    </row>
    <row r="714" spans="1:245" x14ac:dyDescent="0.2">
      <c r="A714">
        <v>17</v>
      </c>
      <c r="B714">
        <v>1</v>
      </c>
      <c r="C714">
        <f>ROW(SmtRes!A1263)</f>
        <v>1263</v>
      </c>
      <c r="D714">
        <f>ROW(EtalonRes!A1302)</f>
        <v>1302</v>
      </c>
      <c r="E714" t="s">
        <v>846</v>
      </c>
      <c r="F714" t="s">
        <v>804</v>
      </c>
      <c r="G714" t="s">
        <v>847</v>
      </c>
      <c r="H714" t="s">
        <v>32</v>
      </c>
      <c r="I714">
        <v>1</v>
      </c>
      <c r="J714">
        <v>0</v>
      </c>
      <c r="K714">
        <v>1</v>
      </c>
      <c r="O714">
        <f>ROUND(CP714,2)</f>
        <v>153.51</v>
      </c>
      <c r="P714">
        <f>SUMIF(SmtRes!AQ1261:'SmtRes'!AQ1263,"=1",SmtRes!DF1261:'SmtRes'!DF1263)</f>
        <v>0</v>
      </c>
      <c r="Q714">
        <f>SUMIF(SmtRes!AQ1261:'SmtRes'!AQ1263,"=1",SmtRes!DG1261:'SmtRes'!DG1263)</f>
        <v>1.93</v>
      </c>
      <c r="R714">
        <f>SUMIF(SmtRes!AQ1261:'SmtRes'!AQ1263,"=1",SmtRes!DH1261:'SmtRes'!DH1263)</f>
        <v>1.62</v>
      </c>
      <c r="S714">
        <f>SUMIF(SmtRes!AQ1261:'SmtRes'!AQ1263,"=1",SmtRes!DI1261:'SmtRes'!DI1263)</f>
        <v>149.96</v>
      </c>
      <c r="T714">
        <f t="shared" si="406"/>
        <v>0</v>
      </c>
      <c r="U714">
        <f>SUMIF(SmtRes!AQ1261:'SmtRes'!AQ1263,"=1",SmtRes!CV1261:'SmtRes'!CV1263)</f>
        <v>0.309</v>
      </c>
      <c r="V714">
        <f>SUMIF(SmtRes!AQ1261:'SmtRes'!AQ1263,"=1",SmtRes!CW1261:'SmtRes'!CW1263)</f>
        <v>3.0000000000000001E-3</v>
      </c>
      <c r="W714">
        <f t="shared" si="407"/>
        <v>0</v>
      </c>
      <c r="X714">
        <f t="shared" si="408"/>
        <v>136.41999999999999</v>
      </c>
      <c r="Y714">
        <f t="shared" si="409"/>
        <v>69.73</v>
      </c>
      <c r="AA714">
        <v>449016111</v>
      </c>
      <c r="AB714">
        <f t="shared" si="410"/>
        <v>151.88588999999999</v>
      </c>
      <c r="AC714">
        <f>ROUND((0),6)</f>
        <v>0</v>
      </c>
      <c r="AD714">
        <f>ROUND((((SUM(SmtRes!BR1261:'SmtRes'!BR1263))-(SUM(SmtRes!BS1261:'SmtRes'!BS1263)))+AE714),6)</f>
        <v>1.9251</v>
      </c>
      <c r="AE714">
        <f>ROUND((SUM(SmtRes!BS1261:'SmtRes'!BS1263)),6)</f>
        <v>1.61907</v>
      </c>
      <c r="AF714">
        <f>ROUND((SUM(SmtRes!BT1261:'SmtRes'!BT1263)),6)</f>
        <v>149.96079</v>
      </c>
      <c r="AG714">
        <f t="shared" si="411"/>
        <v>0</v>
      </c>
      <c r="AH714">
        <f>(SUM(SmtRes!BU1261:'SmtRes'!BU1263))</f>
        <v>0.309</v>
      </c>
      <c r="AI714">
        <f>(SUM(SmtRes!BV1261:'SmtRes'!BV1263))</f>
        <v>3.0000000000000001E-3</v>
      </c>
      <c r="AJ714">
        <f t="shared" si="412"/>
        <v>0</v>
      </c>
      <c r="AK714">
        <v>511.6832</v>
      </c>
      <c r="AL714">
        <v>0</v>
      </c>
      <c r="AM714">
        <v>6.4170000000000007</v>
      </c>
      <c r="AN714">
        <v>5.3969000000000005</v>
      </c>
      <c r="AO714">
        <v>499.86930000000001</v>
      </c>
      <c r="AP714">
        <v>0</v>
      </c>
      <c r="AQ714">
        <v>1.03</v>
      </c>
      <c r="AR714">
        <v>0.01</v>
      </c>
      <c r="AS714">
        <v>0</v>
      </c>
      <c r="AT714">
        <v>90</v>
      </c>
      <c r="AU714">
        <v>46</v>
      </c>
      <c r="AV714">
        <v>1</v>
      </c>
      <c r="AW714">
        <v>1</v>
      </c>
      <c r="AZ714">
        <v>1</v>
      </c>
      <c r="BA714">
        <v>1</v>
      </c>
      <c r="BB714">
        <v>1</v>
      </c>
      <c r="BC714">
        <v>1</v>
      </c>
      <c r="BD714" t="s">
        <v>3</v>
      </c>
      <c r="BE714" t="s">
        <v>3</v>
      </c>
      <c r="BF714" t="s">
        <v>3</v>
      </c>
      <c r="BG714" t="s">
        <v>3</v>
      </c>
      <c r="BH714">
        <v>0</v>
      </c>
      <c r="BI714">
        <v>2</v>
      </c>
      <c r="BJ714" t="s">
        <v>806</v>
      </c>
      <c r="BM714">
        <v>111002</v>
      </c>
      <c r="BN714">
        <v>0</v>
      </c>
      <c r="BO714" t="s">
        <v>3</v>
      </c>
      <c r="BP714">
        <v>0</v>
      </c>
      <c r="BQ714">
        <v>3</v>
      </c>
      <c r="BR714">
        <v>0</v>
      </c>
      <c r="BS714">
        <v>1</v>
      </c>
      <c r="BT714">
        <v>1</v>
      </c>
      <c r="BU714">
        <v>1</v>
      </c>
      <c r="BV714">
        <v>1</v>
      </c>
      <c r="BW714">
        <v>1</v>
      </c>
      <c r="BX714">
        <v>1</v>
      </c>
      <c r="BY714" t="s">
        <v>3</v>
      </c>
      <c r="BZ714">
        <v>90</v>
      </c>
      <c r="CA714">
        <v>46</v>
      </c>
      <c r="CB714" t="s">
        <v>3</v>
      </c>
      <c r="CE714">
        <v>0</v>
      </c>
      <c r="CF714">
        <v>0</v>
      </c>
      <c r="CG714">
        <v>0</v>
      </c>
      <c r="CM714">
        <v>0</v>
      </c>
      <c r="CN714" t="s">
        <v>653</v>
      </c>
      <c r="CO714">
        <v>0</v>
      </c>
      <c r="CP714">
        <f>(P714+Q714+S714+R714)</f>
        <v>153.51000000000002</v>
      </c>
      <c r="CQ714">
        <f>SUMIF(SmtRes!AQ1261:'SmtRes'!AQ1263,"=1",SmtRes!AA1261:'SmtRes'!AA1263)</f>
        <v>0</v>
      </c>
      <c r="CR714">
        <f>SUMIF(SmtRes!AQ1261:'SmtRes'!AQ1263,"=1",SmtRes!AB1261:'SmtRes'!AB1263)</f>
        <v>641.70000000000005</v>
      </c>
      <c r="CS714">
        <f>SUMIF(SmtRes!AQ1261:'SmtRes'!AQ1263,"=1",SmtRes!AC1261:'SmtRes'!AC1263)</f>
        <v>539.69000000000005</v>
      </c>
      <c r="CT714">
        <f>SUMIF(SmtRes!AQ1261:'SmtRes'!AQ1263,"=1",SmtRes!AD1261:'SmtRes'!AD1263)</f>
        <v>485.31</v>
      </c>
      <c r="CU714">
        <f>AG714</f>
        <v>0</v>
      </c>
      <c r="CV714">
        <f>SUMIF(SmtRes!AQ1261:'SmtRes'!AQ1263,"=1",SmtRes!BU1261:'SmtRes'!BU1263)</f>
        <v>0.309</v>
      </c>
      <c r="CW714">
        <f>SUMIF(SmtRes!AQ1261:'SmtRes'!AQ1263,"=1",SmtRes!BV1261:'SmtRes'!BV1263)</f>
        <v>3.0000000000000001E-3</v>
      </c>
      <c r="CX714">
        <f>AJ714</f>
        <v>0</v>
      </c>
      <c r="CY714">
        <f>(((S714+R714)*AT714)/100)</f>
        <v>136.422</v>
      </c>
      <c r="CZ714">
        <f>(((S714+R714)*AU714)/100)</f>
        <v>69.726799999999997</v>
      </c>
      <c r="DB714">
        <v>37</v>
      </c>
      <c r="DC714" t="s">
        <v>3</v>
      </c>
      <c r="DD714" t="s">
        <v>135</v>
      </c>
      <c r="DE714" t="s">
        <v>321</v>
      </c>
      <c r="DF714" t="s">
        <v>321</v>
      </c>
      <c r="DG714" t="s">
        <v>321</v>
      </c>
      <c r="DH714" t="s">
        <v>3</v>
      </c>
      <c r="DI714" t="s">
        <v>321</v>
      </c>
      <c r="DJ714" t="s">
        <v>321</v>
      </c>
      <c r="DK714" t="s">
        <v>3</v>
      </c>
      <c r="DL714" t="s">
        <v>3</v>
      </c>
      <c r="DM714" t="s">
        <v>3</v>
      </c>
      <c r="DN714">
        <v>0</v>
      </c>
      <c r="DO714">
        <v>0</v>
      </c>
      <c r="DP714">
        <v>1</v>
      </c>
      <c r="DQ714">
        <v>1</v>
      </c>
      <c r="DU714">
        <v>1013</v>
      </c>
      <c r="DV714" t="s">
        <v>32</v>
      </c>
      <c r="DW714" t="s">
        <v>32</v>
      </c>
      <c r="DX714">
        <v>1</v>
      </c>
      <c r="DZ714" t="s">
        <v>3</v>
      </c>
      <c r="EA714" t="s">
        <v>3</v>
      </c>
      <c r="EB714" t="s">
        <v>3</v>
      </c>
      <c r="EC714" t="s">
        <v>3</v>
      </c>
      <c r="EE714">
        <v>416979912</v>
      </c>
      <c r="EF714">
        <v>3</v>
      </c>
      <c r="EG714" t="s">
        <v>322</v>
      </c>
      <c r="EH714">
        <v>0</v>
      </c>
      <c r="EI714" t="s">
        <v>3</v>
      </c>
      <c r="EJ714">
        <v>2</v>
      </c>
      <c r="EK714">
        <v>111002</v>
      </c>
      <c r="EL714" t="s">
        <v>323</v>
      </c>
      <c r="EM714" t="s">
        <v>324</v>
      </c>
      <c r="EO714" t="s">
        <v>656</v>
      </c>
      <c r="EQ714">
        <v>512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1.03</v>
      </c>
      <c r="EX714">
        <v>0.01</v>
      </c>
      <c r="EY714">
        <v>0</v>
      </c>
      <c r="FQ714">
        <v>0</v>
      </c>
      <c r="FR714">
        <v>0</v>
      </c>
      <c r="FS714">
        <v>0</v>
      </c>
      <c r="FX714">
        <v>90</v>
      </c>
      <c r="FY714">
        <v>46</v>
      </c>
      <c r="GA714" t="s">
        <v>3</v>
      </c>
      <c r="GD714">
        <v>1</v>
      </c>
      <c r="GF714">
        <v>-1426720347</v>
      </c>
      <c r="GG714">
        <v>2</v>
      </c>
      <c r="GH714">
        <v>1</v>
      </c>
      <c r="GI714">
        <v>-2</v>
      </c>
      <c r="GJ714">
        <v>0</v>
      </c>
      <c r="GK714">
        <v>0</v>
      </c>
      <c r="GL714">
        <f t="shared" si="413"/>
        <v>0</v>
      </c>
      <c r="GM714">
        <f t="shared" si="414"/>
        <v>359.66</v>
      </c>
      <c r="GN714">
        <f t="shared" si="415"/>
        <v>0</v>
      </c>
      <c r="GO714">
        <f t="shared" si="416"/>
        <v>359.66</v>
      </c>
      <c r="GP714">
        <f t="shared" si="417"/>
        <v>0</v>
      </c>
      <c r="GR714">
        <v>0</v>
      </c>
      <c r="GS714">
        <v>0</v>
      </c>
      <c r="GT714">
        <v>0</v>
      </c>
      <c r="GU714" t="s">
        <v>3</v>
      </c>
      <c r="GV714">
        <f t="shared" si="418"/>
        <v>0</v>
      </c>
      <c r="GW714">
        <v>1</v>
      </c>
      <c r="GX714">
        <f t="shared" si="419"/>
        <v>0</v>
      </c>
      <c r="HA714">
        <v>0</v>
      </c>
      <c r="HB714">
        <v>0</v>
      </c>
      <c r="HC714">
        <f>GV714*GW714</f>
        <v>0</v>
      </c>
      <c r="HE714" t="s">
        <v>3</v>
      </c>
      <c r="HF714" t="s">
        <v>3</v>
      </c>
      <c r="HM714" t="s">
        <v>3</v>
      </c>
      <c r="HN714" t="s">
        <v>326</v>
      </c>
      <c r="HO714" t="s">
        <v>327</v>
      </c>
      <c r="HP714" t="s">
        <v>323</v>
      </c>
      <c r="HQ714" t="s">
        <v>323</v>
      </c>
      <c r="HS714">
        <v>0</v>
      </c>
      <c r="IK714">
        <v>0</v>
      </c>
    </row>
    <row r="715" spans="1:245" x14ac:dyDescent="0.2">
      <c r="A715">
        <v>17</v>
      </c>
      <c r="B715">
        <v>1</v>
      </c>
      <c r="C715">
        <f>ROW(SmtRes!A1266)</f>
        <v>1266</v>
      </c>
      <c r="D715">
        <f>ROW(EtalonRes!A1306)</f>
        <v>1306</v>
      </c>
      <c r="E715" t="s">
        <v>848</v>
      </c>
      <c r="F715" t="s">
        <v>804</v>
      </c>
      <c r="G715" t="s">
        <v>849</v>
      </c>
      <c r="H715" t="s">
        <v>32</v>
      </c>
      <c r="I715">
        <v>1</v>
      </c>
      <c r="J715">
        <v>0</v>
      </c>
      <c r="K715">
        <v>1</v>
      </c>
      <c r="O715">
        <f>ROUND(CP715,2)</f>
        <v>511.69</v>
      </c>
      <c r="P715">
        <f>SUMIF(SmtRes!AQ1264:'SmtRes'!AQ1266,"=1",SmtRes!DF1264:'SmtRes'!DF1266)</f>
        <v>0</v>
      </c>
      <c r="Q715">
        <f>SUMIF(SmtRes!AQ1264:'SmtRes'!AQ1266,"=1",SmtRes!DG1264:'SmtRes'!DG1266)</f>
        <v>6.42</v>
      </c>
      <c r="R715">
        <f>SUMIF(SmtRes!AQ1264:'SmtRes'!AQ1266,"=1",SmtRes!DH1264:'SmtRes'!DH1266)</f>
        <v>5.4</v>
      </c>
      <c r="S715">
        <f>SUMIF(SmtRes!AQ1264:'SmtRes'!AQ1266,"=1",SmtRes!DI1264:'SmtRes'!DI1266)</f>
        <v>499.87</v>
      </c>
      <c r="T715">
        <f t="shared" si="406"/>
        <v>0</v>
      </c>
      <c r="U715">
        <f>SUMIF(SmtRes!AQ1264:'SmtRes'!AQ1266,"=1",SmtRes!CV1264:'SmtRes'!CV1266)</f>
        <v>1.03</v>
      </c>
      <c r="V715">
        <f>SUMIF(SmtRes!AQ1264:'SmtRes'!AQ1266,"=1",SmtRes!CW1264:'SmtRes'!CW1266)</f>
        <v>0.01</v>
      </c>
      <c r="W715">
        <f t="shared" si="407"/>
        <v>0</v>
      </c>
      <c r="X715">
        <f t="shared" si="408"/>
        <v>454.74</v>
      </c>
      <c r="Y715">
        <f t="shared" si="409"/>
        <v>232.42</v>
      </c>
      <c r="AA715">
        <v>449016111</v>
      </c>
      <c r="AB715">
        <f t="shared" si="410"/>
        <v>506.28629999999998</v>
      </c>
      <c r="AC715">
        <f>ROUND((0),6)</f>
        <v>0</v>
      </c>
      <c r="AD715">
        <f>ROUND((((SUM(SmtRes!BR1264:'SmtRes'!BR1266))-(SUM(SmtRes!BS1264:'SmtRes'!BS1266)))+AE715),6)</f>
        <v>6.4169999999999998</v>
      </c>
      <c r="AE715">
        <f>ROUND((SUM(SmtRes!BS1264:'SmtRes'!BS1266)),6)</f>
        <v>5.3968999999999996</v>
      </c>
      <c r="AF715">
        <f>ROUND((SUM(SmtRes!BT1264:'SmtRes'!BT1266)),6)</f>
        <v>499.86930000000001</v>
      </c>
      <c r="AG715">
        <f t="shared" si="411"/>
        <v>0</v>
      </c>
      <c r="AH715">
        <f>(SUM(SmtRes!BU1264:'SmtRes'!BU1266))</f>
        <v>1.03</v>
      </c>
      <c r="AI715">
        <f>(SUM(SmtRes!BV1264:'SmtRes'!BV1266))</f>
        <v>0.01</v>
      </c>
      <c r="AJ715">
        <f t="shared" si="412"/>
        <v>0</v>
      </c>
      <c r="AK715">
        <v>511.6832</v>
      </c>
      <c r="AL715">
        <v>0</v>
      </c>
      <c r="AM715">
        <v>6.4170000000000007</v>
      </c>
      <c r="AN715">
        <v>5.3969000000000005</v>
      </c>
      <c r="AO715">
        <v>499.86930000000001</v>
      </c>
      <c r="AP715">
        <v>0</v>
      </c>
      <c r="AQ715">
        <v>1.03</v>
      </c>
      <c r="AR715">
        <v>0.01</v>
      </c>
      <c r="AS715">
        <v>0</v>
      </c>
      <c r="AT715">
        <v>90</v>
      </c>
      <c r="AU715">
        <v>46</v>
      </c>
      <c r="AV715">
        <v>1</v>
      </c>
      <c r="AW715">
        <v>1</v>
      </c>
      <c r="AZ715">
        <v>1</v>
      </c>
      <c r="BA715">
        <v>1</v>
      </c>
      <c r="BB715">
        <v>1</v>
      </c>
      <c r="BC715">
        <v>1</v>
      </c>
      <c r="BD715" t="s">
        <v>3</v>
      </c>
      <c r="BE715" t="s">
        <v>3</v>
      </c>
      <c r="BF715" t="s">
        <v>3</v>
      </c>
      <c r="BG715" t="s">
        <v>3</v>
      </c>
      <c r="BH715">
        <v>0</v>
      </c>
      <c r="BI715">
        <v>2</v>
      </c>
      <c r="BJ715" t="s">
        <v>806</v>
      </c>
      <c r="BM715">
        <v>111002</v>
      </c>
      <c r="BN715">
        <v>0</v>
      </c>
      <c r="BO715" t="s">
        <v>3</v>
      </c>
      <c r="BP715">
        <v>0</v>
      </c>
      <c r="BQ715">
        <v>3</v>
      </c>
      <c r="BR715">
        <v>0</v>
      </c>
      <c r="BS715">
        <v>1</v>
      </c>
      <c r="BT715">
        <v>1</v>
      </c>
      <c r="BU715">
        <v>1</v>
      </c>
      <c r="BV715">
        <v>1</v>
      </c>
      <c r="BW715">
        <v>1</v>
      </c>
      <c r="BX715">
        <v>1</v>
      </c>
      <c r="BY715" t="s">
        <v>3</v>
      </c>
      <c r="BZ715">
        <v>90</v>
      </c>
      <c r="CA715">
        <v>46</v>
      </c>
      <c r="CB715" t="s">
        <v>3</v>
      </c>
      <c r="CE715">
        <v>0</v>
      </c>
      <c r="CF715">
        <v>0</v>
      </c>
      <c r="CG715">
        <v>0</v>
      </c>
      <c r="CM715">
        <v>0</v>
      </c>
      <c r="CN715" t="s">
        <v>3</v>
      </c>
      <c r="CO715">
        <v>0</v>
      </c>
      <c r="CP715">
        <f>(P715+Q715+S715+R715)</f>
        <v>511.69</v>
      </c>
      <c r="CQ715">
        <f>SUMIF(SmtRes!AQ1264:'SmtRes'!AQ1266,"=1",SmtRes!AA1264:'SmtRes'!AA1266)</f>
        <v>0</v>
      </c>
      <c r="CR715">
        <f>SUMIF(SmtRes!AQ1264:'SmtRes'!AQ1266,"=1",SmtRes!AB1264:'SmtRes'!AB1266)</f>
        <v>641.70000000000005</v>
      </c>
      <c r="CS715">
        <f>SUMIF(SmtRes!AQ1264:'SmtRes'!AQ1266,"=1",SmtRes!AC1264:'SmtRes'!AC1266)</f>
        <v>539.69000000000005</v>
      </c>
      <c r="CT715">
        <f>SUMIF(SmtRes!AQ1264:'SmtRes'!AQ1266,"=1",SmtRes!AD1264:'SmtRes'!AD1266)</f>
        <v>485.31</v>
      </c>
      <c r="CU715">
        <f>AG715</f>
        <v>0</v>
      </c>
      <c r="CV715">
        <f>SUMIF(SmtRes!AQ1264:'SmtRes'!AQ1266,"=1",SmtRes!BU1264:'SmtRes'!BU1266)</f>
        <v>1.03</v>
      </c>
      <c r="CW715">
        <f>SUMIF(SmtRes!AQ1264:'SmtRes'!AQ1266,"=1",SmtRes!BV1264:'SmtRes'!BV1266)</f>
        <v>0.01</v>
      </c>
      <c r="CX715">
        <f>AJ715</f>
        <v>0</v>
      </c>
      <c r="CY715">
        <f>(((S715+R715)*AT715)/100)</f>
        <v>454.74299999999994</v>
      </c>
      <c r="CZ715">
        <f>(((S715+R715)*AU715)/100)</f>
        <v>232.42419999999998</v>
      </c>
      <c r="DC715" t="s">
        <v>3</v>
      </c>
      <c r="DD715" t="s">
        <v>135</v>
      </c>
      <c r="DE715" t="s">
        <v>3</v>
      </c>
      <c r="DF715" t="s">
        <v>3</v>
      </c>
      <c r="DG715" t="s">
        <v>3</v>
      </c>
      <c r="DH715" t="s">
        <v>3</v>
      </c>
      <c r="DI715" t="s">
        <v>3</v>
      </c>
      <c r="DJ715" t="s">
        <v>3</v>
      </c>
      <c r="DK715" t="s">
        <v>3</v>
      </c>
      <c r="DL715" t="s">
        <v>3</v>
      </c>
      <c r="DM715" t="s">
        <v>3</v>
      </c>
      <c r="DN715">
        <v>0</v>
      </c>
      <c r="DO715">
        <v>0</v>
      </c>
      <c r="DP715">
        <v>1</v>
      </c>
      <c r="DQ715">
        <v>1</v>
      </c>
      <c r="DU715">
        <v>1013</v>
      </c>
      <c r="DV715" t="s">
        <v>32</v>
      </c>
      <c r="DW715" t="s">
        <v>32</v>
      </c>
      <c r="DX715">
        <v>1</v>
      </c>
      <c r="DZ715" t="s">
        <v>3</v>
      </c>
      <c r="EA715" t="s">
        <v>3</v>
      </c>
      <c r="EB715" t="s">
        <v>3</v>
      </c>
      <c r="EC715" t="s">
        <v>3</v>
      </c>
      <c r="EE715">
        <v>416979912</v>
      </c>
      <c r="EF715">
        <v>3</v>
      </c>
      <c r="EG715" t="s">
        <v>322</v>
      </c>
      <c r="EH715">
        <v>0</v>
      </c>
      <c r="EI715" t="s">
        <v>3</v>
      </c>
      <c r="EJ715">
        <v>2</v>
      </c>
      <c r="EK715">
        <v>111002</v>
      </c>
      <c r="EL715" t="s">
        <v>323</v>
      </c>
      <c r="EM715" t="s">
        <v>324</v>
      </c>
      <c r="EO715" t="s">
        <v>3</v>
      </c>
      <c r="EQ715">
        <v>512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1.03</v>
      </c>
      <c r="EX715">
        <v>0.01</v>
      </c>
      <c r="EY715">
        <v>0</v>
      </c>
      <c r="FQ715">
        <v>0</v>
      </c>
      <c r="FR715">
        <v>0</v>
      </c>
      <c r="FS715">
        <v>0</v>
      </c>
      <c r="FX715">
        <v>90</v>
      </c>
      <c r="FY715">
        <v>46</v>
      </c>
      <c r="GA715" t="s">
        <v>3</v>
      </c>
      <c r="GD715">
        <v>1</v>
      </c>
      <c r="GF715">
        <v>-58259860</v>
      </c>
      <c r="GG715">
        <v>2</v>
      </c>
      <c r="GH715">
        <v>1</v>
      </c>
      <c r="GI715">
        <v>-2</v>
      </c>
      <c r="GJ715">
        <v>0</v>
      </c>
      <c r="GK715">
        <v>0</v>
      </c>
      <c r="GL715">
        <f t="shared" si="413"/>
        <v>0</v>
      </c>
      <c r="GM715">
        <f t="shared" si="414"/>
        <v>1198.8499999999999</v>
      </c>
      <c r="GN715">
        <f t="shared" si="415"/>
        <v>0</v>
      </c>
      <c r="GO715">
        <f t="shared" si="416"/>
        <v>1198.8499999999999</v>
      </c>
      <c r="GP715">
        <f t="shared" si="417"/>
        <v>0</v>
      </c>
      <c r="GR715">
        <v>0</v>
      </c>
      <c r="GS715">
        <v>0</v>
      </c>
      <c r="GT715">
        <v>0</v>
      </c>
      <c r="GU715" t="s">
        <v>3</v>
      </c>
      <c r="GV715">
        <f t="shared" si="418"/>
        <v>0</v>
      </c>
      <c r="GW715">
        <v>1</v>
      </c>
      <c r="GX715">
        <f t="shared" si="419"/>
        <v>0</v>
      </c>
      <c r="HA715">
        <v>0</v>
      </c>
      <c r="HB715">
        <v>0</v>
      </c>
      <c r="HC715">
        <f>GV715*GW715</f>
        <v>0</v>
      </c>
      <c r="HE715" t="s">
        <v>3</v>
      </c>
      <c r="HF715" t="s">
        <v>3</v>
      </c>
      <c r="HM715" t="s">
        <v>3</v>
      </c>
      <c r="HN715" t="s">
        <v>326</v>
      </c>
      <c r="HO715" t="s">
        <v>327</v>
      </c>
      <c r="HP715" t="s">
        <v>323</v>
      </c>
      <c r="HQ715" t="s">
        <v>323</v>
      </c>
      <c r="HS715">
        <v>0</v>
      </c>
      <c r="IK715">
        <v>0</v>
      </c>
    </row>
    <row r="716" spans="1:245" x14ac:dyDescent="0.2">
      <c r="A716">
        <v>17</v>
      </c>
      <c r="B716">
        <v>1</v>
      </c>
      <c r="C716">
        <f>ROW(SmtRes!A1277)</f>
        <v>1277</v>
      </c>
      <c r="D716">
        <f>ROW(EtalonRes!A1317)</f>
        <v>1317</v>
      </c>
      <c r="E716" t="s">
        <v>3</v>
      </c>
      <c r="F716" t="s">
        <v>850</v>
      </c>
      <c r="G716" t="s">
        <v>851</v>
      </c>
      <c r="H716" t="s">
        <v>211</v>
      </c>
      <c r="I716">
        <v>1</v>
      </c>
      <c r="J716">
        <v>0</v>
      </c>
      <c r="K716">
        <v>1</v>
      </c>
      <c r="O716">
        <f>ROUND(CP716,2)</f>
        <v>1694.47</v>
      </c>
      <c r="P716">
        <f>SUMIF(SmtRes!AQ1267:'SmtRes'!AQ1277,"=1",SmtRes!DF1267:'SmtRes'!DF1277)</f>
        <v>0</v>
      </c>
      <c r="Q716">
        <f>SUMIF(SmtRes!AQ1267:'SmtRes'!AQ1277,"=1",SmtRes!DG1267:'SmtRes'!DG1277)</f>
        <v>543.63</v>
      </c>
      <c r="R716">
        <f>SUMIF(SmtRes!AQ1267:'SmtRes'!AQ1277,"=1",SmtRes!DH1267:'SmtRes'!DH1277)</f>
        <v>292.13</v>
      </c>
      <c r="S716">
        <f>SUMIF(SmtRes!AQ1267:'SmtRes'!AQ1277,"=1",SmtRes!DI1267:'SmtRes'!DI1277)</f>
        <v>858.71</v>
      </c>
      <c r="T716">
        <f t="shared" si="406"/>
        <v>0</v>
      </c>
      <c r="U716">
        <f>SUMIF(SmtRes!AQ1267:'SmtRes'!AQ1277,"=1",SmtRes!CV1267:'SmtRes'!CV1277)</f>
        <v>1.5449999999999999</v>
      </c>
      <c r="V716">
        <f>SUMIF(SmtRes!AQ1267:'SmtRes'!AQ1277,"=1",SmtRes!CW1267:'SmtRes'!CW1277)</f>
        <v>0.46200000000000002</v>
      </c>
      <c r="W716">
        <f t="shared" si="407"/>
        <v>0</v>
      </c>
      <c r="X716">
        <f t="shared" si="408"/>
        <v>1116.31</v>
      </c>
      <c r="Y716">
        <f t="shared" si="409"/>
        <v>586.92999999999995</v>
      </c>
      <c r="AA716">
        <v>-1</v>
      </c>
      <c r="AB716">
        <f t="shared" si="410"/>
        <v>1402.34439</v>
      </c>
      <c r="AC716">
        <f>ROUND((0),6)</f>
        <v>0</v>
      </c>
      <c r="AD716">
        <f>ROUND((((SUM(SmtRes!BR1267:'SmtRes'!BR1277))-(SUM(SmtRes!BS1267:'SmtRes'!BS1277)))+AE716),6)</f>
        <v>543.63338999999996</v>
      </c>
      <c r="AE716">
        <f>ROUND((SUM(SmtRes!BS1267:'SmtRes'!BS1277)),6)</f>
        <v>292.13184000000001</v>
      </c>
      <c r="AF716">
        <f>ROUND((SUM(SmtRes!BT1267:'SmtRes'!BT1277)),6)</f>
        <v>858.71100000000001</v>
      </c>
      <c r="AG716">
        <f t="shared" si="411"/>
        <v>0</v>
      </c>
      <c r="AH716">
        <f>(SUM(SmtRes!BU1267:'SmtRes'!BU1277))</f>
        <v>1.5450000000000002</v>
      </c>
      <c r="AI716">
        <f>(SUM(SmtRes!BV1267:'SmtRes'!BV1277))</f>
        <v>0.46199999999999997</v>
      </c>
      <c r="AJ716">
        <f t="shared" si="412"/>
        <v>0</v>
      </c>
      <c r="AK716">
        <v>5895.3880799999997</v>
      </c>
      <c r="AL716">
        <v>247.13398000000001</v>
      </c>
      <c r="AM716">
        <v>1812.1113</v>
      </c>
      <c r="AN716">
        <v>973.77280000000007</v>
      </c>
      <c r="AO716">
        <v>2862.37</v>
      </c>
      <c r="AP716">
        <v>0</v>
      </c>
      <c r="AQ716">
        <v>5.15</v>
      </c>
      <c r="AR716">
        <v>1.54</v>
      </c>
      <c r="AS716">
        <v>0</v>
      </c>
      <c r="AT716">
        <v>97</v>
      </c>
      <c r="AU716">
        <v>51</v>
      </c>
      <c r="AV716">
        <v>1</v>
      </c>
      <c r="AW716">
        <v>1</v>
      </c>
      <c r="AZ716">
        <v>1</v>
      </c>
      <c r="BA716">
        <v>1</v>
      </c>
      <c r="BB716">
        <v>1</v>
      </c>
      <c r="BC716">
        <v>1</v>
      </c>
      <c r="BD716" t="s">
        <v>3</v>
      </c>
      <c r="BE716" t="s">
        <v>3</v>
      </c>
      <c r="BF716" t="s">
        <v>3</v>
      </c>
      <c r="BG716" t="s">
        <v>3</v>
      </c>
      <c r="BH716">
        <v>0</v>
      </c>
      <c r="BI716">
        <v>2</v>
      </c>
      <c r="BJ716" t="s">
        <v>852</v>
      </c>
      <c r="BM716">
        <v>108001</v>
      </c>
      <c r="BN716">
        <v>0</v>
      </c>
      <c r="BO716" t="s">
        <v>3</v>
      </c>
      <c r="BP716">
        <v>0</v>
      </c>
      <c r="BQ716">
        <v>3</v>
      </c>
      <c r="BR716">
        <v>0</v>
      </c>
      <c r="BS716">
        <v>1</v>
      </c>
      <c r="BT716">
        <v>1</v>
      </c>
      <c r="BU716">
        <v>1</v>
      </c>
      <c r="BV716">
        <v>1</v>
      </c>
      <c r="BW716">
        <v>1</v>
      </c>
      <c r="BX716">
        <v>1</v>
      </c>
      <c r="BY716" t="s">
        <v>3</v>
      </c>
      <c r="BZ716">
        <v>97</v>
      </c>
      <c r="CA716">
        <v>51</v>
      </c>
      <c r="CB716" t="s">
        <v>3</v>
      </c>
      <c r="CE716">
        <v>0</v>
      </c>
      <c r="CF716">
        <v>0</v>
      </c>
      <c r="CG716">
        <v>0</v>
      </c>
      <c r="CM716">
        <v>0</v>
      </c>
      <c r="CN716" t="s">
        <v>653</v>
      </c>
      <c r="CO716">
        <v>0</v>
      </c>
      <c r="CP716">
        <f>(P716+Q716+S716+R716)</f>
        <v>1694.4700000000003</v>
      </c>
      <c r="CQ716">
        <f>SUMIF(SmtRes!AQ1267:'SmtRes'!AQ1277,"=1",SmtRes!AA1267:'SmtRes'!AA1277)</f>
        <v>53758.74</v>
      </c>
      <c r="CR716">
        <f>SUMIF(SmtRes!AQ1267:'SmtRes'!AQ1277,"=1",SmtRes!AB1267:'SmtRes'!AB1277)</f>
        <v>2302.6</v>
      </c>
      <c r="CS716">
        <f>SUMIF(SmtRes!AQ1267:'SmtRes'!AQ1277,"=1",SmtRes!AC1267:'SmtRes'!AC1277)</f>
        <v>1264.6400000000001</v>
      </c>
      <c r="CT716">
        <f>SUMIF(SmtRes!AQ1267:'SmtRes'!AQ1277,"=1",SmtRes!AD1267:'SmtRes'!AD1277)</f>
        <v>555.79999999999995</v>
      </c>
      <c r="CU716">
        <f>AG716</f>
        <v>0</v>
      </c>
      <c r="CV716">
        <f>SUMIF(SmtRes!AQ1267:'SmtRes'!AQ1277,"=1",SmtRes!BU1267:'SmtRes'!BU1277)</f>
        <v>1.5450000000000002</v>
      </c>
      <c r="CW716">
        <f>SUMIF(SmtRes!AQ1267:'SmtRes'!AQ1277,"=1",SmtRes!BV1267:'SmtRes'!BV1277)</f>
        <v>0.46199999999999997</v>
      </c>
      <c r="CX716">
        <f>AJ716</f>
        <v>0</v>
      </c>
      <c r="CY716">
        <f>(((S716+R716)*AT716)/100)</f>
        <v>1116.3148000000001</v>
      </c>
      <c r="CZ716">
        <f>(((S716+R716)*AU716)/100)</f>
        <v>586.92840000000012</v>
      </c>
      <c r="DB716">
        <v>38</v>
      </c>
      <c r="DC716" t="s">
        <v>3</v>
      </c>
      <c r="DD716" t="s">
        <v>135</v>
      </c>
      <c r="DE716" t="s">
        <v>321</v>
      </c>
      <c r="DF716" t="s">
        <v>321</v>
      </c>
      <c r="DG716" t="s">
        <v>321</v>
      </c>
      <c r="DH716" t="s">
        <v>3</v>
      </c>
      <c r="DI716" t="s">
        <v>321</v>
      </c>
      <c r="DJ716" t="s">
        <v>321</v>
      </c>
      <c r="DK716" t="s">
        <v>3</v>
      </c>
      <c r="DL716" t="s">
        <v>3</v>
      </c>
      <c r="DM716" t="s">
        <v>3</v>
      </c>
      <c r="DN716">
        <v>0</v>
      </c>
      <c r="DO716">
        <v>0</v>
      </c>
      <c r="DP716">
        <v>1</v>
      </c>
      <c r="DQ716">
        <v>1</v>
      </c>
      <c r="DU716">
        <v>1003</v>
      </c>
      <c r="DV716" t="s">
        <v>211</v>
      </c>
      <c r="DW716" t="s">
        <v>211</v>
      </c>
      <c r="DX716">
        <v>1</v>
      </c>
      <c r="DZ716" t="s">
        <v>3</v>
      </c>
      <c r="EA716" t="s">
        <v>3</v>
      </c>
      <c r="EB716" t="s">
        <v>3</v>
      </c>
      <c r="EC716" t="s">
        <v>3</v>
      </c>
      <c r="EE716">
        <v>416979905</v>
      </c>
      <c r="EF716">
        <v>3</v>
      </c>
      <c r="EG716" t="s">
        <v>322</v>
      </c>
      <c r="EH716">
        <v>0</v>
      </c>
      <c r="EI716" t="s">
        <v>3</v>
      </c>
      <c r="EJ716">
        <v>2</v>
      </c>
      <c r="EK716">
        <v>108001</v>
      </c>
      <c r="EL716" t="s">
        <v>513</v>
      </c>
      <c r="EM716" t="s">
        <v>514</v>
      </c>
      <c r="EO716" t="s">
        <v>656</v>
      </c>
      <c r="EQ716">
        <v>1536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5.15</v>
      </c>
      <c r="EX716">
        <v>1.54</v>
      </c>
      <c r="EY716">
        <v>0</v>
      </c>
      <c r="FQ716">
        <v>0</v>
      </c>
      <c r="FR716">
        <v>0</v>
      </c>
      <c r="FS716">
        <v>0</v>
      </c>
      <c r="FX716">
        <v>97</v>
      </c>
      <c r="FY716">
        <v>51</v>
      </c>
      <c r="GA716" t="s">
        <v>3</v>
      </c>
      <c r="GD716">
        <v>1</v>
      </c>
      <c r="GF716">
        <v>1077528824</v>
      </c>
      <c r="GG716">
        <v>2</v>
      </c>
      <c r="GH716">
        <v>1</v>
      </c>
      <c r="GI716">
        <v>-2</v>
      </c>
      <c r="GJ716">
        <v>0</v>
      </c>
      <c r="GK716">
        <v>0</v>
      </c>
      <c r="GL716">
        <f t="shared" si="413"/>
        <v>0</v>
      </c>
      <c r="GM716">
        <f t="shared" si="414"/>
        <v>3397.71</v>
      </c>
      <c r="GN716">
        <f t="shared" si="415"/>
        <v>0</v>
      </c>
      <c r="GO716">
        <f t="shared" si="416"/>
        <v>3397.71</v>
      </c>
      <c r="GP716">
        <f t="shared" si="417"/>
        <v>0</v>
      </c>
      <c r="GR716">
        <v>0</v>
      </c>
      <c r="GS716">
        <v>0</v>
      </c>
      <c r="GT716">
        <v>0</v>
      </c>
      <c r="GU716" t="s">
        <v>3</v>
      </c>
      <c r="GV716">
        <f t="shared" si="418"/>
        <v>0</v>
      </c>
      <c r="GW716">
        <v>1</v>
      </c>
      <c r="GX716">
        <f t="shared" si="419"/>
        <v>0</v>
      </c>
      <c r="HA716">
        <v>0</v>
      </c>
      <c r="HB716">
        <v>0</v>
      </c>
      <c r="HC716">
        <f>GV716*GW716</f>
        <v>0</v>
      </c>
      <c r="HE716" t="s">
        <v>3</v>
      </c>
      <c r="HF716" t="s">
        <v>3</v>
      </c>
      <c r="HM716" t="s">
        <v>3</v>
      </c>
      <c r="HN716" t="s">
        <v>515</v>
      </c>
      <c r="HO716" t="s">
        <v>516</v>
      </c>
      <c r="HP716" t="s">
        <v>513</v>
      </c>
      <c r="HQ716" t="s">
        <v>513</v>
      </c>
      <c r="HS716">
        <v>0</v>
      </c>
      <c r="IK716">
        <v>0</v>
      </c>
    </row>
    <row r="717" spans="1:245" x14ac:dyDescent="0.2">
      <c r="A717">
        <v>18</v>
      </c>
      <c r="B717">
        <v>1</v>
      </c>
      <c r="C717">
        <v>1277</v>
      </c>
      <c r="E717" t="s">
        <v>3</v>
      </c>
      <c r="F717" t="s">
        <v>633</v>
      </c>
      <c r="G717" t="s">
        <v>634</v>
      </c>
      <c r="H717" t="s">
        <v>635</v>
      </c>
      <c r="I717">
        <f>J717</f>
        <v>2</v>
      </c>
      <c r="J717">
        <v>2</v>
      </c>
      <c r="K717">
        <v>2</v>
      </c>
      <c r="O717">
        <f>ROUND(P717,2)</f>
        <v>57.25</v>
      </c>
      <c r="P717">
        <f>ROUND(ROUND(ROUND(SUMIF(SmtRes!AQ1267:'SmtRes'!AQ1277,"=1",SmtRes!CU1267:'SmtRes'!CU1277),2),2)*I717/100,2)</f>
        <v>57.25</v>
      </c>
      <c r="Q717">
        <f>ROUND(CR717*I717,2)</f>
        <v>0</v>
      </c>
      <c r="R717">
        <f>ROUND(CS717*I717,2)</f>
        <v>0</v>
      </c>
      <c r="S717">
        <f>ROUND(CT717*I717,2)</f>
        <v>0</v>
      </c>
      <c r="T717">
        <f t="shared" si="406"/>
        <v>0</v>
      </c>
      <c r="U717">
        <f>ROUND(CV717*I717,7)</f>
        <v>0</v>
      </c>
      <c r="V717">
        <f>ROUND(CW717*I717,7)</f>
        <v>0</v>
      </c>
      <c r="W717">
        <f t="shared" si="407"/>
        <v>0</v>
      </c>
      <c r="X717">
        <f t="shared" si="408"/>
        <v>0</v>
      </c>
      <c r="Y717">
        <f t="shared" si="409"/>
        <v>0</v>
      </c>
      <c r="AA717">
        <v>-1</v>
      </c>
      <c r="AB717">
        <f t="shared" si="410"/>
        <v>0</v>
      </c>
      <c r="AC717">
        <f>ROUND((ES717),6)</f>
        <v>0</v>
      </c>
      <c r="AD717">
        <f>ROUND((((ET717)-(EU717))+AE717),6)</f>
        <v>0</v>
      </c>
      <c r="AE717">
        <f>ROUND((EU717),6)</f>
        <v>0</v>
      </c>
      <c r="AF717">
        <f>ROUND((EV717),6)</f>
        <v>0</v>
      </c>
      <c r="AG717">
        <f t="shared" si="411"/>
        <v>0</v>
      </c>
      <c r="AH717">
        <f>(EW717)</f>
        <v>0</v>
      </c>
      <c r="AI717">
        <f>(EX717)</f>
        <v>0</v>
      </c>
      <c r="AJ717">
        <f t="shared" si="412"/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97</v>
      </c>
      <c r="AU717">
        <v>51</v>
      </c>
      <c r="AV717">
        <v>1</v>
      </c>
      <c r="AW717">
        <v>1</v>
      </c>
      <c r="AZ717">
        <v>1</v>
      </c>
      <c r="BA717">
        <v>1</v>
      </c>
      <c r="BB717">
        <v>1</v>
      </c>
      <c r="BC717">
        <v>1</v>
      </c>
      <c r="BD717" t="s">
        <v>3</v>
      </c>
      <c r="BE717" t="s">
        <v>3</v>
      </c>
      <c r="BF717" t="s">
        <v>3</v>
      </c>
      <c r="BG717" t="s">
        <v>3</v>
      </c>
      <c r="BH717">
        <v>3</v>
      </c>
      <c r="BI717">
        <v>2</v>
      </c>
      <c r="BJ717" t="s">
        <v>3</v>
      </c>
      <c r="BM717">
        <v>108001</v>
      </c>
      <c r="BN717">
        <v>0</v>
      </c>
      <c r="BO717" t="s">
        <v>3</v>
      </c>
      <c r="BP717">
        <v>0</v>
      </c>
      <c r="BQ717">
        <v>3</v>
      </c>
      <c r="BR717">
        <v>0</v>
      </c>
      <c r="BS717">
        <v>1</v>
      </c>
      <c r="BT717">
        <v>1</v>
      </c>
      <c r="BU717">
        <v>1</v>
      </c>
      <c r="BV717">
        <v>1</v>
      </c>
      <c r="BW717">
        <v>1</v>
      </c>
      <c r="BX717">
        <v>1</v>
      </c>
      <c r="BY717" t="s">
        <v>3</v>
      </c>
      <c r="BZ717">
        <v>97</v>
      </c>
      <c r="CA717">
        <v>51</v>
      </c>
      <c r="CB717" t="s">
        <v>3</v>
      </c>
      <c r="CE717">
        <v>0</v>
      </c>
      <c r="CF717">
        <v>0</v>
      </c>
      <c r="CG717">
        <v>0</v>
      </c>
      <c r="CM717">
        <v>0</v>
      </c>
      <c r="CN717" t="s">
        <v>3</v>
      </c>
      <c r="CO717">
        <v>0</v>
      </c>
      <c r="CP717">
        <f>0</f>
        <v>0</v>
      </c>
      <c r="CQ717">
        <f>0</f>
        <v>0</v>
      </c>
      <c r="CR717">
        <f>0</f>
        <v>0</v>
      </c>
      <c r="CS717">
        <f>0</f>
        <v>0</v>
      </c>
      <c r="CT717">
        <f>0</f>
        <v>0</v>
      </c>
      <c r="CU717">
        <f>0</f>
        <v>0</v>
      </c>
      <c r="CV717">
        <f>0</f>
        <v>0</v>
      </c>
      <c r="CW717">
        <f>0</f>
        <v>0</v>
      </c>
      <c r="CX717">
        <f>0</f>
        <v>0</v>
      </c>
      <c r="CY717">
        <f>0</f>
        <v>0</v>
      </c>
      <c r="CZ717">
        <f>0</f>
        <v>0</v>
      </c>
      <c r="DC717" t="s">
        <v>3</v>
      </c>
      <c r="DD717" t="s">
        <v>3</v>
      </c>
      <c r="DE717" t="s">
        <v>3</v>
      </c>
      <c r="DF717" t="s">
        <v>3</v>
      </c>
      <c r="DG717" t="s">
        <v>3</v>
      </c>
      <c r="DH717" t="s">
        <v>3</v>
      </c>
      <c r="DI717" t="s">
        <v>3</v>
      </c>
      <c r="DJ717" t="s">
        <v>3</v>
      </c>
      <c r="DK717" t="s">
        <v>3</v>
      </c>
      <c r="DL717" t="s">
        <v>3</v>
      </c>
      <c r="DM717" t="s">
        <v>3</v>
      </c>
      <c r="DN717">
        <v>0</v>
      </c>
      <c r="DO717">
        <v>0</v>
      </c>
      <c r="DP717">
        <v>1</v>
      </c>
      <c r="DQ717">
        <v>1</v>
      </c>
      <c r="DU717">
        <v>1013</v>
      </c>
      <c r="DV717" t="s">
        <v>635</v>
      </c>
      <c r="DW717" t="s">
        <v>635</v>
      </c>
      <c r="DX717">
        <v>1</v>
      </c>
      <c r="DZ717" t="s">
        <v>3</v>
      </c>
      <c r="EA717" t="s">
        <v>3</v>
      </c>
      <c r="EB717" t="s">
        <v>3</v>
      </c>
      <c r="EC717" t="s">
        <v>3</v>
      </c>
      <c r="EE717">
        <v>416979905</v>
      </c>
      <c r="EF717">
        <v>3</v>
      </c>
      <c r="EG717" t="s">
        <v>322</v>
      </c>
      <c r="EH717">
        <v>0</v>
      </c>
      <c r="EI717" t="s">
        <v>3</v>
      </c>
      <c r="EJ717">
        <v>2</v>
      </c>
      <c r="EK717">
        <v>108001</v>
      </c>
      <c r="EL717" t="s">
        <v>513</v>
      </c>
      <c r="EM717" t="s">
        <v>514</v>
      </c>
      <c r="EO717" t="s">
        <v>3</v>
      </c>
      <c r="EQ717">
        <v>1536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FQ717">
        <v>0</v>
      </c>
      <c r="FR717">
        <v>0</v>
      </c>
      <c r="FS717">
        <v>0</v>
      </c>
      <c r="FX717">
        <v>97</v>
      </c>
      <c r="FY717">
        <v>51</v>
      </c>
      <c r="GA717" t="s">
        <v>3</v>
      </c>
      <c r="GD717">
        <v>1</v>
      </c>
      <c r="GF717">
        <v>274903907</v>
      </c>
      <c r="GG717">
        <v>2</v>
      </c>
      <c r="GH717">
        <v>1</v>
      </c>
      <c r="GI717">
        <v>-2</v>
      </c>
      <c r="GJ717">
        <v>0</v>
      </c>
      <c r="GK717">
        <v>0</v>
      </c>
      <c r="GL717">
        <f t="shared" si="413"/>
        <v>0</v>
      </c>
      <c r="GM717">
        <f t="shared" si="414"/>
        <v>57.25</v>
      </c>
      <c r="GN717">
        <f t="shared" si="415"/>
        <v>0</v>
      </c>
      <c r="GO717">
        <f t="shared" si="416"/>
        <v>57.25</v>
      </c>
      <c r="GP717">
        <f t="shared" si="417"/>
        <v>0</v>
      </c>
      <c r="GR717">
        <v>0</v>
      </c>
      <c r="GS717">
        <v>0</v>
      </c>
      <c r="GT717">
        <v>0</v>
      </c>
      <c r="GU717" t="s">
        <v>3</v>
      </c>
      <c r="GV717">
        <f t="shared" si="418"/>
        <v>0</v>
      </c>
      <c r="GW717">
        <v>1</v>
      </c>
      <c r="GX717">
        <f t="shared" si="419"/>
        <v>0</v>
      </c>
      <c r="HA717">
        <v>0</v>
      </c>
      <c r="HB717">
        <v>0</v>
      </c>
      <c r="HC717">
        <f>0</f>
        <v>0</v>
      </c>
      <c r="HE717" t="s">
        <v>3</v>
      </c>
      <c r="HF717" t="s">
        <v>3</v>
      </c>
      <c r="HM717" t="s">
        <v>3</v>
      </c>
      <c r="HN717" t="s">
        <v>515</v>
      </c>
      <c r="HO717" t="s">
        <v>516</v>
      </c>
      <c r="HP717" t="s">
        <v>513</v>
      </c>
      <c r="HQ717" t="s">
        <v>513</v>
      </c>
      <c r="HS717">
        <v>0</v>
      </c>
      <c r="IK717">
        <v>0</v>
      </c>
    </row>
    <row r="718" spans="1:245" x14ac:dyDescent="0.2">
      <c r="A718">
        <v>17</v>
      </c>
      <c r="B718">
        <v>1</v>
      </c>
      <c r="C718">
        <f>ROW(SmtRes!A1288)</f>
        <v>1288</v>
      </c>
      <c r="D718">
        <f>ROW(EtalonRes!A1328)</f>
        <v>1328</v>
      </c>
      <c r="E718" t="s">
        <v>3</v>
      </c>
      <c r="F718" t="s">
        <v>850</v>
      </c>
      <c r="G718" t="s">
        <v>853</v>
      </c>
      <c r="H718" t="s">
        <v>211</v>
      </c>
      <c r="I718">
        <v>1</v>
      </c>
      <c r="J718">
        <v>0</v>
      </c>
      <c r="K718">
        <v>1</v>
      </c>
      <c r="O718">
        <f>ROUND(CP718,2)</f>
        <v>5648.25</v>
      </c>
      <c r="P718">
        <f>SUMIF(SmtRes!AQ1278:'SmtRes'!AQ1288,"=1",SmtRes!DF1278:'SmtRes'!DF1288)</f>
        <v>0</v>
      </c>
      <c r="Q718">
        <f>SUMIF(SmtRes!AQ1278:'SmtRes'!AQ1288,"=1",SmtRes!DG1278:'SmtRes'!DG1288)</f>
        <v>1812.11</v>
      </c>
      <c r="R718">
        <f>SUMIF(SmtRes!AQ1278:'SmtRes'!AQ1288,"=1",SmtRes!DH1278:'SmtRes'!DH1288)</f>
        <v>973.77</v>
      </c>
      <c r="S718">
        <f>SUMIF(SmtRes!AQ1278:'SmtRes'!AQ1288,"=1",SmtRes!DI1278:'SmtRes'!DI1288)</f>
        <v>2862.37</v>
      </c>
      <c r="T718">
        <f t="shared" ref="T718:T734" si="428">ROUND(CU718*I718,2)</f>
        <v>0</v>
      </c>
      <c r="U718">
        <f>SUMIF(SmtRes!AQ1278:'SmtRes'!AQ1288,"=1",SmtRes!CV1278:'SmtRes'!CV1288)</f>
        <v>5.15</v>
      </c>
      <c r="V718">
        <f>SUMIF(SmtRes!AQ1278:'SmtRes'!AQ1288,"=1",SmtRes!CW1278:'SmtRes'!CW1288)</f>
        <v>1.54</v>
      </c>
      <c r="W718">
        <f t="shared" ref="W718:W734" si="429">ROUND(CX718*I718,2)</f>
        <v>0</v>
      </c>
      <c r="X718">
        <f t="shared" ref="X718:X734" si="430">ROUND(CY718,2)</f>
        <v>3721.06</v>
      </c>
      <c r="Y718">
        <f t="shared" ref="Y718:Y734" si="431">ROUND(CZ718,2)</f>
        <v>1956.43</v>
      </c>
      <c r="AA718">
        <v>-1</v>
      </c>
      <c r="AB718">
        <f t="shared" ref="AB718:AB734" si="432">ROUND((AC718+AD718+AF718),6)</f>
        <v>4674.4813000000004</v>
      </c>
      <c r="AC718">
        <f>ROUND((0),6)</f>
        <v>0</v>
      </c>
      <c r="AD718">
        <f>ROUND((((SUM(SmtRes!BR1278:'SmtRes'!BR1288))-(SUM(SmtRes!BS1278:'SmtRes'!BS1288)))+AE718),6)</f>
        <v>1812.1113</v>
      </c>
      <c r="AE718">
        <f>ROUND((SUM(SmtRes!BS1278:'SmtRes'!BS1288)),6)</f>
        <v>973.77279999999996</v>
      </c>
      <c r="AF718">
        <f>ROUND((SUM(SmtRes!BT1278:'SmtRes'!BT1288)),6)</f>
        <v>2862.37</v>
      </c>
      <c r="AG718">
        <f t="shared" ref="AG718:AG734" si="433">ROUND((AP718),6)</f>
        <v>0</v>
      </c>
      <c r="AH718">
        <f>(SUM(SmtRes!BU1278:'SmtRes'!BU1288))</f>
        <v>5.15</v>
      </c>
      <c r="AI718">
        <f>(SUM(SmtRes!BV1278:'SmtRes'!BV1288))</f>
        <v>1.54</v>
      </c>
      <c r="AJ718">
        <f t="shared" ref="AJ718:AJ734" si="434">(AS718)</f>
        <v>0</v>
      </c>
      <c r="AK718">
        <v>5895.3880799999997</v>
      </c>
      <c r="AL718">
        <v>247.13398000000001</v>
      </c>
      <c r="AM718">
        <v>1812.1113</v>
      </c>
      <c r="AN718">
        <v>973.77280000000007</v>
      </c>
      <c r="AO718">
        <v>2862.37</v>
      </c>
      <c r="AP718">
        <v>0</v>
      </c>
      <c r="AQ718">
        <v>5.15</v>
      </c>
      <c r="AR718">
        <v>1.54</v>
      </c>
      <c r="AS718">
        <v>0</v>
      </c>
      <c r="AT718">
        <v>97</v>
      </c>
      <c r="AU718">
        <v>51</v>
      </c>
      <c r="AV718">
        <v>1</v>
      </c>
      <c r="AW718">
        <v>1</v>
      </c>
      <c r="AZ718">
        <v>1</v>
      </c>
      <c r="BA718">
        <v>1</v>
      </c>
      <c r="BB718">
        <v>1</v>
      </c>
      <c r="BC718">
        <v>1</v>
      </c>
      <c r="BD718" t="s">
        <v>3</v>
      </c>
      <c r="BE718" t="s">
        <v>3</v>
      </c>
      <c r="BF718" t="s">
        <v>3</v>
      </c>
      <c r="BG718" t="s">
        <v>3</v>
      </c>
      <c r="BH718">
        <v>0</v>
      </c>
      <c r="BI718">
        <v>2</v>
      </c>
      <c r="BJ718" t="s">
        <v>852</v>
      </c>
      <c r="BM718">
        <v>108001</v>
      </c>
      <c r="BN718">
        <v>0</v>
      </c>
      <c r="BO718" t="s">
        <v>3</v>
      </c>
      <c r="BP718">
        <v>0</v>
      </c>
      <c r="BQ718">
        <v>3</v>
      </c>
      <c r="BR718">
        <v>0</v>
      </c>
      <c r="BS718">
        <v>1</v>
      </c>
      <c r="BT718">
        <v>1</v>
      </c>
      <c r="BU718">
        <v>1</v>
      </c>
      <c r="BV718">
        <v>1</v>
      </c>
      <c r="BW718">
        <v>1</v>
      </c>
      <c r="BX718">
        <v>1</v>
      </c>
      <c r="BY718" t="s">
        <v>3</v>
      </c>
      <c r="BZ718">
        <v>97</v>
      </c>
      <c r="CA718">
        <v>51</v>
      </c>
      <c r="CB718" t="s">
        <v>3</v>
      </c>
      <c r="CE718">
        <v>0</v>
      </c>
      <c r="CF718">
        <v>0</v>
      </c>
      <c r="CG718">
        <v>0</v>
      </c>
      <c r="CM718">
        <v>0</v>
      </c>
      <c r="CN718" t="s">
        <v>3</v>
      </c>
      <c r="CO718">
        <v>0</v>
      </c>
      <c r="CP718">
        <f>(P718+Q718+S718+R718)</f>
        <v>5648.25</v>
      </c>
      <c r="CQ718">
        <f>SUMIF(SmtRes!AQ1278:'SmtRes'!AQ1288,"=1",SmtRes!AA1278:'SmtRes'!AA1288)</f>
        <v>53758.74</v>
      </c>
      <c r="CR718">
        <f>SUMIF(SmtRes!AQ1278:'SmtRes'!AQ1288,"=1",SmtRes!AB1278:'SmtRes'!AB1288)</f>
        <v>2302.6</v>
      </c>
      <c r="CS718">
        <f>SUMIF(SmtRes!AQ1278:'SmtRes'!AQ1288,"=1",SmtRes!AC1278:'SmtRes'!AC1288)</f>
        <v>1264.6400000000001</v>
      </c>
      <c r="CT718">
        <f>SUMIF(SmtRes!AQ1278:'SmtRes'!AQ1288,"=1",SmtRes!AD1278:'SmtRes'!AD1288)</f>
        <v>555.79999999999995</v>
      </c>
      <c r="CU718">
        <f>AG718</f>
        <v>0</v>
      </c>
      <c r="CV718">
        <f>SUMIF(SmtRes!AQ1278:'SmtRes'!AQ1288,"=1",SmtRes!BU1278:'SmtRes'!BU1288)</f>
        <v>5.15</v>
      </c>
      <c r="CW718">
        <f>SUMIF(SmtRes!AQ1278:'SmtRes'!AQ1288,"=1",SmtRes!BV1278:'SmtRes'!BV1288)</f>
        <v>1.54</v>
      </c>
      <c r="CX718">
        <f>AJ718</f>
        <v>0</v>
      </c>
      <c r="CY718">
        <f>(((S718+R718)*AT718)/100)</f>
        <v>3721.0558000000001</v>
      </c>
      <c r="CZ718">
        <f>(((S718+R718)*AU718)/100)</f>
        <v>1956.4313999999999</v>
      </c>
      <c r="DC718" t="s">
        <v>3</v>
      </c>
      <c r="DD718" t="s">
        <v>135</v>
      </c>
      <c r="DE718" t="s">
        <v>3</v>
      </c>
      <c r="DF718" t="s">
        <v>3</v>
      </c>
      <c r="DG718" t="s">
        <v>3</v>
      </c>
      <c r="DH718" t="s">
        <v>3</v>
      </c>
      <c r="DI718" t="s">
        <v>3</v>
      </c>
      <c r="DJ718" t="s">
        <v>3</v>
      </c>
      <c r="DK718" t="s">
        <v>3</v>
      </c>
      <c r="DL718" t="s">
        <v>3</v>
      </c>
      <c r="DM718" t="s">
        <v>3</v>
      </c>
      <c r="DN718">
        <v>0</v>
      </c>
      <c r="DO718">
        <v>0</v>
      </c>
      <c r="DP718">
        <v>1</v>
      </c>
      <c r="DQ718">
        <v>1</v>
      </c>
      <c r="DU718">
        <v>1003</v>
      </c>
      <c r="DV718" t="s">
        <v>211</v>
      </c>
      <c r="DW718" t="s">
        <v>211</v>
      </c>
      <c r="DX718">
        <v>1</v>
      </c>
      <c r="DZ718" t="s">
        <v>3</v>
      </c>
      <c r="EA718" t="s">
        <v>3</v>
      </c>
      <c r="EB718" t="s">
        <v>3</v>
      </c>
      <c r="EC718" t="s">
        <v>3</v>
      </c>
      <c r="EE718">
        <v>416979905</v>
      </c>
      <c r="EF718">
        <v>3</v>
      </c>
      <c r="EG718" t="s">
        <v>322</v>
      </c>
      <c r="EH718">
        <v>0</v>
      </c>
      <c r="EI718" t="s">
        <v>3</v>
      </c>
      <c r="EJ718">
        <v>2</v>
      </c>
      <c r="EK718">
        <v>108001</v>
      </c>
      <c r="EL718" t="s">
        <v>513</v>
      </c>
      <c r="EM718" t="s">
        <v>514</v>
      </c>
      <c r="EO718" t="s">
        <v>3</v>
      </c>
      <c r="EQ718">
        <v>1024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5.15</v>
      </c>
      <c r="EX718">
        <v>1.54</v>
      </c>
      <c r="EY718">
        <v>0</v>
      </c>
      <c r="FQ718">
        <v>0</v>
      </c>
      <c r="FR718">
        <v>0</v>
      </c>
      <c r="FS718">
        <v>0</v>
      </c>
      <c r="FX718">
        <v>97</v>
      </c>
      <c r="FY718">
        <v>51</v>
      </c>
      <c r="GA718" t="s">
        <v>3</v>
      </c>
      <c r="GD718">
        <v>1</v>
      </c>
      <c r="GF718">
        <v>-1608582929</v>
      </c>
      <c r="GG718">
        <v>2</v>
      </c>
      <c r="GH718">
        <v>1</v>
      </c>
      <c r="GI718">
        <v>-2</v>
      </c>
      <c r="GJ718">
        <v>0</v>
      </c>
      <c r="GK718">
        <v>0</v>
      </c>
      <c r="GL718">
        <f t="shared" ref="GL718:GL734" si="435">ROUND(IF(AND(BH718=3,BI718=3,FS718&lt;&gt;0),P718,0),2)</f>
        <v>0</v>
      </c>
      <c r="GM718">
        <f t="shared" ref="GM718:GM734" si="436">ROUND(O718+X718+Y718,2)+GX718</f>
        <v>11325.74</v>
      </c>
      <c r="GN718">
        <f t="shared" ref="GN718:GN734" si="437">IF(OR(BI718=0,BI718=1),GM718-GX718,0)</f>
        <v>0</v>
      </c>
      <c r="GO718">
        <f t="shared" ref="GO718:GO734" si="438">IF(BI718=2,GM718-GX718,0)</f>
        <v>11325.74</v>
      </c>
      <c r="GP718">
        <f t="shared" ref="GP718:GP734" si="439">IF(BI718=4,GM718-GX718,0)</f>
        <v>0</v>
      </c>
      <c r="GR718">
        <v>0</v>
      </c>
      <c r="GS718">
        <v>0</v>
      </c>
      <c r="GT718">
        <v>0</v>
      </c>
      <c r="GU718" t="s">
        <v>3</v>
      </c>
      <c r="GV718">
        <f t="shared" ref="GV718:GV734" si="440">ROUND((GT718),6)</f>
        <v>0</v>
      </c>
      <c r="GW718">
        <v>1</v>
      </c>
      <c r="GX718">
        <f t="shared" ref="GX718:GX734" si="441">ROUND(HC718*I718,2)</f>
        <v>0</v>
      </c>
      <c r="HA718">
        <v>0</v>
      </c>
      <c r="HB718">
        <v>0</v>
      </c>
      <c r="HC718">
        <f>GV718*GW718</f>
        <v>0</v>
      </c>
      <c r="HE718" t="s">
        <v>3</v>
      </c>
      <c r="HF718" t="s">
        <v>3</v>
      </c>
      <c r="HM718" t="s">
        <v>3</v>
      </c>
      <c r="HN718" t="s">
        <v>515</v>
      </c>
      <c r="HO718" t="s">
        <v>516</v>
      </c>
      <c r="HP718" t="s">
        <v>513</v>
      </c>
      <c r="HQ718" t="s">
        <v>513</v>
      </c>
      <c r="HS718">
        <v>0</v>
      </c>
      <c r="IK718">
        <v>0</v>
      </c>
    </row>
    <row r="719" spans="1:245" x14ac:dyDescent="0.2">
      <c r="A719">
        <v>18</v>
      </c>
      <c r="B719">
        <v>1</v>
      </c>
      <c r="C719">
        <v>1288</v>
      </c>
      <c r="E719" t="s">
        <v>3</v>
      </c>
      <c r="F719" t="s">
        <v>633</v>
      </c>
      <c r="G719" t="s">
        <v>634</v>
      </c>
      <c r="H719" t="s">
        <v>635</v>
      </c>
      <c r="I719">
        <f>J719</f>
        <v>2</v>
      </c>
      <c r="J719">
        <v>2</v>
      </c>
      <c r="K719">
        <v>2</v>
      </c>
      <c r="O719">
        <f>ROUND(P719,2)</f>
        <v>57.25</v>
      </c>
      <c r="P719">
        <f>ROUND(ROUND(ROUND(SUMIF(SmtRes!AQ1278:'SmtRes'!AQ1288,"=1",SmtRes!CU1278:'SmtRes'!CU1288),2),2)*I719/100,2)</f>
        <v>57.25</v>
      </c>
      <c r="Q719">
        <f>ROUND(CR719*I719,2)</f>
        <v>0</v>
      </c>
      <c r="R719">
        <f>ROUND(CS719*I719,2)</f>
        <v>0</v>
      </c>
      <c r="S719">
        <f>ROUND(CT719*I719,2)</f>
        <v>0</v>
      </c>
      <c r="T719">
        <f t="shared" si="428"/>
        <v>0</v>
      </c>
      <c r="U719">
        <f>ROUND(CV719*I719,7)</f>
        <v>0</v>
      </c>
      <c r="V719">
        <f>ROUND(CW719*I719,7)</f>
        <v>0</v>
      </c>
      <c r="W719">
        <f t="shared" si="429"/>
        <v>0</v>
      </c>
      <c r="X719">
        <f t="shared" si="430"/>
        <v>0</v>
      </c>
      <c r="Y719">
        <f t="shared" si="431"/>
        <v>0</v>
      </c>
      <c r="AA719">
        <v>-1</v>
      </c>
      <c r="AB719">
        <f t="shared" si="432"/>
        <v>0</v>
      </c>
      <c r="AC719">
        <f>ROUND((ES719),6)</f>
        <v>0</v>
      </c>
      <c r="AD719">
        <f>ROUND((((ET719)-(EU719))+AE719),6)</f>
        <v>0</v>
      </c>
      <c r="AE719">
        <f>ROUND((EU719),6)</f>
        <v>0</v>
      </c>
      <c r="AF719">
        <f>ROUND((EV719),6)</f>
        <v>0</v>
      </c>
      <c r="AG719">
        <f t="shared" si="433"/>
        <v>0</v>
      </c>
      <c r="AH719">
        <f>(EW719)</f>
        <v>0</v>
      </c>
      <c r="AI719">
        <f>(EX719)</f>
        <v>0</v>
      </c>
      <c r="AJ719">
        <f t="shared" si="434"/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97</v>
      </c>
      <c r="AU719">
        <v>51</v>
      </c>
      <c r="AV719">
        <v>1</v>
      </c>
      <c r="AW719">
        <v>1</v>
      </c>
      <c r="AZ719">
        <v>1</v>
      </c>
      <c r="BA719">
        <v>1</v>
      </c>
      <c r="BB719">
        <v>1</v>
      </c>
      <c r="BC719">
        <v>1</v>
      </c>
      <c r="BD719" t="s">
        <v>3</v>
      </c>
      <c r="BE719" t="s">
        <v>3</v>
      </c>
      <c r="BF719" t="s">
        <v>3</v>
      </c>
      <c r="BG719" t="s">
        <v>3</v>
      </c>
      <c r="BH719">
        <v>3</v>
      </c>
      <c r="BI719">
        <v>2</v>
      </c>
      <c r="BJ719" t="s">
        <v>3</v>
      </c>
      <c r="BM719">
        <v>108001</v>
      </c>
      <c r="BN719">
        <v>0</v>
      </c>
      <c r="BO719" t="s">
        <v>3</v>
      </c>
      <c r="BP719">
        <v>0</v>
      </c>
      <c r="BQ719">
        <v>3</v>
      </c>
      <c r="BR719">
        <v>0</v>
      </c>
      <c r="BS719">
        <v>1</v>
      </c>
      <c r="BT719">
        <v>1</v>
      </c>
      <c r="BU719">
        <v>1</v>
      </c>
      <c r="BV719">
        <v>1</v>
      </c>
      <c r="BW719">
        <v>1</v>
      </c>
      <c r="BX719">
        <v>1</v>
      </c>
      <c r="BY719" t="s">
        <v>3</v>
      </c>
      <c r="BZ719">
        <v>97</v>
      </c>
      <c r="CA719">
        <v>51</v>
      </c>
      <c r="CB719" t="s">
        <v>3</v>
      </c>
      <c r="CE719">
        <v>0</v>
      </c>
      <c r="CF719">
        <v>0</v>
      </c>
      <c r="CG719">
        <v>0</v>
      </c>
      <c r="CM719">
        <v>0</v>
      </c>
      <c r="CN719" t="s">
        <v>3</v>
      </c>
      <c r="CO719">
        <v>0</v>
      </c>
      <c r="CP719">
        <f>0</f>
        <v>0</v>
      </c>
      <c r="CQ719">
        <f>0</f>
        <v>0</v>
      </c>
      <c r="CR719">
        <f>0</f>
        <v>0</v>
      </c>
      <c r="CS719">
        <f>0</f>
        <v>0</v>
      </c>
      <c r="CT719">
        <f>0</f>
        <v>0</v>
      </c>
      <c r="CU719">
        <f>0</f>
        <v>0</v>
      </c>
      <c r="CV719">
        <f>0</f>
        <v>0</v>
      </c>
      <c r="CW719">
        <f>0</f>
        <v>0</v>
      </c>
      <c r="CX719">
        <f>0</f>
        <v>0</v>
      </c>
      <c r="CY719">
        <f>0</f>
        <v>0</v>
      </c>
      <c r="CZ719">
        <f>0</f>
        <v>0</v>
      </c>
      <c r="DC719" t="s">
        <v>3</v>
      </c>
      <c r="DD719" t="s">
        <v>3</v>
      </c>
      <c r="DE719" t="s">
        <v>3</v>
      </c>
      <c r="DF719" t="s">
        <v>3</v>
      </c>
      <c r="DG719" t="s">
        <v>3</v>
      </c>
      <c r="DH719" t="s">
        <v>3</v>
      </c>
      <c r="DI719" t="s">
        <v>3</v>
      </c>
      <c r="DJ719" t="s">
        <v>3</v>
      </c>
      <c r="DK719" t="s">
        <v>3</v>
      </c>
      <c r="DL719" t="s">
        <v>3</v>
      </c>
      <c r="DM719" t="s">
        <v>3</v>
      </c>
      <c r="DN719">
        <v>0</v>
      </c>
      <c r="DO719">
        <v>0</v>
      </c>
      <c r="DP719">
        <v>1</v>
      </c>
      <c r="DQ719">
        <v>1</v>
      </c>
      <c r="DU719">
        <v>1013</v>
      </c>
      <c r="DV719" t="s">
        <v>635</v>
      </c>
      <c r="DW719" t="s">
        <v>635</v>
      </c>
      <c r="DX719">
        <v>1</v>
      </c>
      <c r="DZ719" t="s">
        <v>3</v>
      </c>
      <c r="EA719" t="s">
        <v>3</v>
      </c>
      <c r="EB719" t="s">
        <v>3</v>
      </c>
      <c r="EC719" t="s">
        <v>3</v>
      </c>
      <c r="EE719">
        <v>416979905</v>
      </c>
      <c r="EF719">
        <v>3</v>
      </c>
      <c r="EG719" t="s">
        <v>322</v>
      </c>
      <c r="EH719">
        <v>0</v>
      </c>
      <c r="EI719" t="s">
        <v>3</v>
      </c>
      <c r="EJ719">
        <v>2</v>
      </c>
      <c r="EK719">
        <v>108001</v>
      </c>
      <c r="EL719" t="s">
        <v>513</v>
      </c>
      <c r="EM719" t="s">
        <v>514</v>
      </c>
      <c r="EO719" t="s">
        <v>3</v>
      </c>
      <c r="EQ719">
        <v>1024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FQ719">
        <v>0</v>
      </c>
      <c r="FR719">
        <v>0</v>
      </c>
      <c r="FS719">
        <v>0</v>
      </c>
      <c r="FX719">
        <v>97</v>
      </c>
      <c r="FY719">
        <v>51</v>
      </c>
      <c r="GA719" t="s">
        <v>3</v>
      </c>
      <c r="GD719">
        <v>1</v>
      </c>
      <c r="GF719">
        <v>274903907</v>
      </c>
      <c r="GG719">
        <v>2</v>
      </c>
      <c r="GH719">
        <v>1</v>
      </c>
      <c r="GI719">
        <v>-2</v>
      </c>
      <c r="GJ719">
        <v>0</v>
      </c>
      <c r="GK719">
        <v>0</v>
      </c>
      <c r="GL719">
        <f t="shared" si="435"/>
        <v>0</v>
      </c>
      <c r="GM719">
        <f t="shared" si="436"/>
        <v>57.25</v>
      </c>
      <c r="GN719">
        <f t="shared" si="437"/>
        <v>0</v>
      </c>
      <c r="GO719">
        <f t="shared" si="438"/>
        <v>57.25</v>
      </c>
      <c r="GP719">
        <f t="shared" si="439"/>
        <v>0</v>
      </c>
      <c r="GR719">
        <v>0</v>
      </c>
      <c r="GS719">
        <v>0</v>
      </c>
      <c r="GT719">
        <v>0</v>
      </c>
      <c r="GU719" t="s">
        <v>3</v>
      </c>
      <c r="GV719">
        <f t="shared" si="440"/>
        <v>0</v>
      </c>
      <c r="GW719">
        <v>1</v>
      </c>
      <c r="GX719">
        <f t="shared" si="441"/>
        <v>0</v>
      </c>
      <c r="HA719">
        <v>0</v>
      </c>
      <c r="HB719">
        <v>0</v>
      </c>
      <c r="HC719">
        <f>0</f>
        <v>0</v>
      </c>
      <c r="HE719" t="s">
        <v>3</v>
      </c>
      <c r="HF719" t="s">
        <v>3</v>
      </c>
      <c r="HM719" t="s">
        <v>3</v>
      </c>
      <c r="HN719" t="s">
        <v>515</v>
      </c>
      <c r="HO719" t="s">
        <v>516</v>
      </c>
      <c r="HP719" t="s">
        <v>513</v>
      </c>
      <c r="HQ719" t="s">
        <v>513</v>
      </c>
      <c r="HS719">
        <v>0</v>
      </c>
      <c r="IK719">
        <v>0</v>
      </c>
    </row>
    <row r="720" spans="1:245" x14ac:dyDescent="0.2">
      <c r="A720">
        <v>17</v>
      </c>
      <c r="B720">
        <v>1</v>
      </c>
      <c r="C720">
        <f>ROW(SmtRes!A1305)</f>
        <v>1305</v>
      </c>
      <c r="D720">
        <f>ROW(EtalonRes!A1345)</f>
        <v>1345</v>
      </c>
      <c r="E720" t="s">
        <v>3</v>
      </c>
      <c r="F720" t="s">
        <v>746</v>
      </c>
      <c r="G720" t="s">
        <v>854</v>
      </c>
      <c r="H720" t="s">
        <v>32</v>
      </c>
      <c r="I720">
        <v>1</v>
      </c>
      <c r="J720">
        <v>0</v>
      </c>
      <c r="K720">
        <v>1</v>
      </c>
      <c r="O720">
        <f>ROUND(CP720,2)</f>
        <v>1995.45</v>
      </c>
      <c r="P720">
        <f>SUMIF(SmtRes!AQ1289:'SmtRes'!AQ1305,"=1",SmtRes!DF1289:'SmtRes'!DF1305)</f>
        <v>0</v>
      </c>
      <c r="Q720">
        <f>SUMIF(SmtRes!AQ1289:'SmtRes'!AQ1305,"=1",SmtRes!DG1289:'SmtRes'!DG1305)</f>
        <v>190.55</v>
      </c>
      <c r="R720">
        <f>SUMIF(SmtRes!AQ1289:'SmtRes'!AQ1305,"=1",SmtRes!DH1289:'SmtRes'!DH1305)</f>
        <v>74.430000000000007</v>
      </c>
      <c r="S720">
        <f>SUMIF(SmtRes!AQ1289:'SmtRes'!AQ1305,"=1",SmtRes!DI1289:'SmtRes'!DI1305)</f>
        <v>1730.47</v>
      </c>
      <c r="T720">
        <f t="shared" si="428"/>
        <v>0</v>
      </c>
      <c r="U720">
        <f>SUMIF(SmtRes!AQ1289:'SmtRes'!AQ1305,"=1",SmtRes!CV1289:'SmtRes'!CV1305)</f>
        <v>2.79</v>
      </c>
      <c r="V720">
        <f>SUMIF(SmtRes!AQ1289:'SmtRes'!AQ1305,"=1",SmtRes!CW1289:'SmtRes'!CW1305)</f>
        <v>0.12</v>
      </c>
      <c r="W720">
        <f t="shared" si="429"/>
        <v>0</v>
      </c>
      <c r="X720">
        <f t="shared" si="430"/>
        <v>1624.41</v>
      </c>
      <c r="Y720">
        <f t="shared" si="431"/>
        <v>830.25</v>
      </c>
      <c r="AA720">
        <v>-1</v>
      </c>
      <c r="AB720">
        <f t="shared" si="432"/>
        <v>1921.0152</v>
      </c>
      <c r="AC720">
        <f>ROUND((0),6)</f>
        <v>0</v>
      </c>
      <c r="AD720">
        <f>ROUND((((SUM(SmtRes!BR1289:'SmtRes'!BR1305))-(SUM(SmtRes!BS1289:'SmtRes'!BS1305)))+AE720),6)</f>
        <v>190.54560000000001</v>
      </c>
      <c r="AE720">
        <f>ROUND((SUM(SmtRes!BS1289:'SmtRes'!BS1305)),6)</f>
        <v>74.428799999999995</v>
      </c>
      <c r="AF720">
        <f>ROUND((SUM(SmtRes!BT1289:'SmtRes'!BT1305)),6)</f>
        <v>1730.4695999999999</v>
      </c>
      <c r="AG720">
        <f t="shared" si="433"/>
        <v>0</v>
      </c>
      <c r="AH720">
        <f>(SUM(SmtRes!BU1289:'SmtRes'!BU1305))</f>
        <v>2.79</v>
      </c>
      <c r="AI720">
        <f>(SUM(SmtRes!BV1289:'SmtRes'!BV1305))</f>
        <v>0.12</v>
      </c>
      <c r="AJ720">
        <f t="shared" si="434"/>
        <v>0</v>
      </c>
      <c r="AK720">
        <v>7083.9784880000007</v>
      </c>
      <c r="AL720">
        <v>432.49848800000001</v>
      </c>
      <c r="AM720">
        <v>635.15200000000004</v>
      </c>
      <c r="AN720">
        <v>248.096</v>
      </c>
      <c r="AO720">
        <v>5768.2320000000009</v>
      </c>
      <c r="AP720">
        <v>0</v>
      </c>
      <c r="AQ720">
        <v>9.3000000000000007</v>
      </c>
      <c r="AR720">
        <v>0.4</v>
      </c>
      <c r="AS720">
        <v>0</v>
      </c>
      <c r="AT720">
        <v>90</v>
      </c>
      <c r="AU720">
        <v>46</v>
      </c>
      <c r="AV720">
        <v>1</v>
      </c>
      <c r="AW720">
        <v>1</v>
      </c>
      <c r="AZ720">
        <v>1</v>
      </c>
      <c r="BA720">
        <v>1</v>
      </c>
      <c r="BB720">
        <v>1</v>
      </c>
      <c r="BC720">
        <v>1</v>
      </c>
      <c r="BD720" t="s">
        <v>3</v>
      </c>
      <c r="BE720" t="s">
        <v>3</v>
      </c>
      <c r="BF720" t="s">
        <v>3</v>
      </c>
      <c r="BG720" t="s">
        <v>3</v>
      </c>
      <c r="BH720">
        <v>0</v>
      </c>
      <c r="BI720">
        <v>2</v>
      </c>
      <c r="BJ720" t="s">
        <v>748</v>
      </c>
      <c r="BM720">
        <v>110001</v>
      </c>
      <c r="BN720">
        <v>0</v>
      </c>
      <c r="BO720" t="s">
        <v>3</v>
      </c>
      <c r="BP720">
        <v>0</v>
      </c>
      <c r="BQ720">
        <v>3</v>
      </c>
      <c r="BR720">
        <v>0</v>
      </c>
      <c r="BS720">
        <v>1</v>
      </c>
      <c r="BT720">
        <v>1</v>
      </c>
      <c r="BU720">
        <v>1</v>
      </c>
      <c r="BV720">
        <v>1</v>
      </c>
      <c r="BW720">
        <v>1</v>
      </c>
      <c r="BX720">
        <v>1</v>
      </c>
      <c r="BY720" t="s">
        <v>3</v>
      </c>
      <c r="BZ720">
        <v>90</v>
      </c>
      <c r="CA720">
        <v>46</v>
      </c>
      <c r="CB720" t="s">
        <v>3</v>
      </c>
      <c r="CE720">
        <v>0</v>
      </c>
      <c r="CF720">
        <v>0</v>
      </c>
      <c r="CG720">
        <v>0</v>
      </c>
      <c r="CM720">
        <v>0</v>
      </c>
      <c r="CN720" t="s">
        <v>320</v>
      </c>
      <c r="CO720">
        <v>0</v>
      </c>
      <c r="CP720">
        <f>(P720+Q720+S720+R720)</f>
        <v>1995.45</v>
      </c>
      <c r="CQ720">
        <f>SUMIF(SmtRes!AQ1289:'SmtRes'!AQ1305,"=1",SmtRes!AA1289:'SmtRes'!AA1305)</f>
        <v>1239796.1700000002</v>
      </c>
      <c r="CR720">
        <f>SUMIF(SmtRes!AQ1289:'SmtRes'!AQ1305,"=1",SmtRes!AB1289:'SmtRes'!AB1305)</f>
        <v>1587.88</v>
      </c>
      <c r="CS720">
        <f>SUMIF(SmtRes!AQ1289:'SmtRes'!AQ1305,"=1",SmtRes!AC1289:'SmtRes'!AC1305)</f>
        <v>620.24</v>
      </c>
      <c r="CT720">
        <f>SUMIF(SmtRes!AQ1289:'SmtRes'!AQ1305,"=1",SmtRes!AD1289:'SmtRes'!AD1305)</f>
        <v>620.24</v>
      </c>
      <c r="CU720">
        <f>AG720</f>
        <v>0</v>
      </c>
      <c r="CV720">
        <f>SUMIF(SmtRes!AQ1289:'SmtRes'!AQ1305,"=1",SmtRes!BU1289:'SmtRes'!BU1305)</f>
        <v>2.79</v>
      </c>
      <c r="CW720">
        <f>SUMIF(SmtRes!AQ1289:'SmtRes'!AQ1305,"=1",SmtRes!BV1289:'SmtRes'!BV1305)</f>
        <v>0.12</v>
      </c>
      <c r="CX720">
        <f>AJ720</f>
        <v>0</v>
      </c>
      <c r="CY720">
        <f>(((S720+R720)*AT720)/100)</f>
        <v>1624.41</v>
      </c>
      <c r="CZ720">
        <f>(((S720+R720)*AU720)/100)</f>
        <v>830.25400000000013</v>
      </c>
      <c r="DB720">
        <v>39</v>
      </c>
      <c r="DC720" t="s">
        <v>3</v>
      </c>
      <c r="DD720" t="s">
        <v>98</v>
      </c>
      <c r="DE720" t="s">
        <v>321</v>
      </c>
      <c r="DF720" t="s">
        <v>321</v>
      </c>
      <c r="DG720" t="s">
        <v>321</v>
      </c>
      <c r="DH720" t="s">
        <v>3</v>
      </c>
      <c r="DI720" t="s">
        <v>321</v>
      </c>
      <c r="DJ720" t="s">
        <v>321</v>
      </c>
      <c r="DK720" t="s">
        <v>3</v>
      </c>
      <c r="DL720" t="s">
        <v>3</v>
      </c>
      <c r="DM720" t="s">
        <v>3</v>
      </c>
      <c r="DN720">
        <v>0</v>
      </c>
      <c r="DO720">
        <v>0</v>
      </c>
      <c r="DP720">
        <v>1</v>
      </c>
      <c r="DQ720">
        <v>1</v>
      </c>
      <c r="DU720">
        <v>1013</v>
      </c>
      <c r="DV720" t="s">
        <v>32</v>
      </c>
      <c r="DW720" t="s">
        <v>32</v>
      </c>
      <c r="DX720">
        <v>1</v>
      </c>
      <c r="DZ720" t="s">
        <v>3</v>
      </c>
      <c r="EA720" t="s">
        <v>3</v>
      </c>
      <c r="EB720" t="s">
        <v>3</v>
      </c>
      <c r="EC720" t="s">
        <v>3</v>
      </c>
      <c r="EE720">
        <v>416979908</v>
      </c>
      <c r="EF720">
        <v>3</v>
      </c>
      <c r="EG720" t="s">
        <v>322</v>
      </c>
      <c r="EH720">
        <v>0</v>
      </c>
      <c r="EI720" t="s">
        <v>3</v>
      </c>
      <c r="EJ720">
        <v>2</v>
      </c>
      <c r="EK720">
        <v>110001</v>
      </c>
      <c r="EL720" t="s">
        <v>654</v>
      </c>
      <c r="EM720" t="s">
        <v>655</v>
      </c>
      <c r="EO720" t="s">
        <v>325</v>
      </c>
      <c r="EQ720">
        <v>1536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9.3000000000000007</v>
      </c>
      <c r="EX720">
        <v>0.4</v>
      </c>
      <c r="EY720">
        <v>0</v>
      </c>
      <c r="FQ720">
        <v>0</v>
      </c>
      <c r="FR720">
        <v>0</v>
      </c>
      <c r="FS720">
        <v>0</v>
      </c>
      <c r="FX720">
        <v>90</v>
      </c>
      <c r="FY720">
        <v>46</v>
      </c>
      <c r="GA720" t="s">
        <v>3</v>
      </c>
      <c r="GD720">
        <v>1</v>
      </c>
      <c r="GF720">
        <v>868749317</v>
      </c>
      <c r="GG720">
        <v>2</v>
      </c>
      <c r="GH720">
        <v>1</v>
      </c>
      <c r="GI720">
        <v>-2</v>
      </c>
      <c r="GJ720">
        <v>0</v>
      </c>
      <c r="GK720">
        <v>0</v>
      </c>
      <c r="GL720">
        <f t="shared" si="435"/>
        <v>0</v>
      </c>
      <c r="GM720">
        <f t="shared" si="436"/>
        <v>4450.1099999999997</v>
      </c>
      <c r="GN720">
        <f t="shared" si="437"/>
        <v>0</v>
      </c>
      <c r="GO720">
        <f t="shared" si="438"/>
        <v>4450.1099999999997</v>
      </c>
      <c r="GP720">
        <f t="shared" si="439"/>
        <v>0</v>
      </c>
      <c r="GR720">
        <v>0</v>
      </c>
      <c r="GS720">
        <v>0</v>
      </c>
      <c r="GT720">
        <v>0</v>
      </c>
      <c r="GU720" t="s">
        <v>3</v>
      </c>
      <c r="GV720">
        <f t="shared" si="440"/>
        <v>0</v>
      </c>
      <c r="GW720">
        <v>1</v>
      </c>
      <c r="GX720">
        <f t="shared" si="441"/>
        <v>0</v>
      </c>
      <c r="HA720">
        <v>0</v>
      </c>
      <c r="HB720">
        <v>0</v>
      </c>
      <c r="HC720">
        <f>GV720*GW720</f>
        <v>0</v>
      </c>
      <c r="HE720" t="s">
        <v>3</v>
      </c>
      <c r="HF720" t="s">
        <v>3</v>
      </c>
      <c r="HM720" t="s">
        <v>3</v>
      </c>
      <c r="HN720" t="s">
        <v>657</v>
      </c>
      <c r="HO720" t="s">
        <v>658</v>
      </c>
      <c r="HP720" t="s">
        <v>654</v>
      </c>
      <c r="HQ720" t="s">
        <v>654</v>
      </c>
      <c r="HS720">
        <v>0</v>
      </c>
      <c r="IK720">
        <v>0</v>
      </c>
    </row>
    <row r="721" spans="1:245" x14ac:dyDescent="0.2">
      <c r="A721">
        <v>18</v>
      </c>
      <c r="B721">
        <v>1</v>
      </c>
      <c r="C721">
        <v>1304</v>
      </c>
      <c r="E721" t="s">
        <v>3</v>
      </c>
      <c r="F721" t="s">
        <v>633</v>
      </c>
      <c r="G721" t="s">
        <v>634</v>
      </c>
      <c r="H721" t="s">
        <v>635</v>
      </c>
      <c r="I721">
        <f>J721</f>
        <v>2</v>
      </c>
      <c r="J721">
        <v>2</v>
      </c>
      <c r="K721">
        <v>2</v>
      </c>
      <c r="O721">
        <f>ROUND(P721,2)</f>
        <v>115.36</v>
      </c>
      <c r="P721">
        <f>ROUND(ROUND(ROUND(SUMIF(SmtRes!AQ1289:'SmtRes'!AQ1305,"=1",SmtRes!CU1289:'SmtRes'!CU1305),2),2)*I721/100,2)</f>
        <v>115.36</v>
      </c>
      <c r="Q721">
        <f>ROUND(CR721*I721,2)</f>
        <v>0</v>
      </c>
      <c r="R721">
        <f>ROUND(CS721*I721,2)</f>
        <v>0</v>
      </c>
      <c r="S721">
        <f>ROUND(CT721*I721,2)</f>
        <v>0</v>
      </c>
      <c r="T721">
        <f t="shared" si="428"/>
        <v>0</v>
      </c>
      <c r="U721">
        <f>ROUND(CV721*I721,7)</f>
        <v>0</v>
      </c>
      <c r="V721">
        <f>ROUND(CW721*I721,7)</f>
        <v>0</v>
      </c>
      <c r="W721">
        <f t="shared" si="429"/>
        <v>0</v>
      </c>
      <c r="X721">
        <f t="shared" si="430"/>
        <v>0</v>
      </c>
      <c r="Y721">
        <f t="shared" si="431"/>
        <v>0</v>
      </c>
      <c r="AA721">
        <v>-1</v>
      </c>
      <c r="AB721">
        <f t="shared" si="432"/>
        <v>0</v>
      </c>
      <c r="AC721">
        <f>ROUND((ES721),6)</f>
        <v>0</v>
      </c>
      <c r="AD721">
        <f>ROUND((((ET721)-(EU721))+AE721),6)</f>
        <v>0</v>
      </c>
      <c r="AE721">
        <f>ROUND((EU721),6)</f>
        <v>0</v>
      </c>
      <c r="AF721">
        <f>ROUND((EV721),6)</f>
        <v>0</v>
      </c>
      <c r="AG721">
        <f t="shared" si="433"/>
        <v>0</v>
      </c>
      <c r="AH721">
        <f>(EW721)</f>
        <v>0</v>
      </c>
      <c r="AI721">
        <f>(EX721)</f>
        <v>0</v>
      </c>
      <c r="AJ721">
        <f t="shared" si="434"/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90</v>
      </c>
      <c r="AU721">
        <v>46</v>
      </c>
      <c r="AV721">
        <v>1</v>
      </c>
      <c r="AW721">
        <v>1</v>
      </c>
      <c r="AZ721">
        <v>1</v>
      </c>
      <c r="BA721">
        <v>1</v>
      </c>
      <c r="BB721">
        <v>1</v>
      </c>
      <c r="BC721">
        <v>1</v>
      </c>
      <c r="BD721" t="s">
        <v>3</v>
      </c>
      <c r="BE721" t="s">
        <v>3</v>
      </c>
      <c r="BF721" t="s">
        <v>3</v>
      </c>
      <c r="BG721" t="s">
        <v>3</v>
      </c>
      <c r="BH721">
        <v>3</v>
      </c>
      <c r="BI721">
        <v>2</v>
      </c>
      <c r="BJ721" t="s">
        <v>3</v>
      </c>
      <c r="BM721">
        <v>110001</v>
      </c>
      <c r="BN721">
        <v>0</v>
      </c>
      <c r="BO721" t="s">
        <v>3</v>
      </c>
      <c r="BP721">
        <v>0</v>
      </c>
      <c r="BQ721">
        <v>3</v>
      </c>
      <c r="BR721">
        <v>0</v>
      </c>
      <c r="BS721">
        <v>1</v>
      </c>
      <c r="BT721">
        <v>1</v>
      </c>
      <c r="BU721">
        <v>1</v>
      </c>
      <c r="BV721">
        <v>1</v>
      </c>
      <c r="BW721">
        <v>1</v>
      </c>
      <c r="BX721">
        <v>1</v>
      </c>
      <c r="BY721" t="s">
        <v>3</v>
      </c>
      <c r="BZ721">
        <v>90</v>
      </c>
      <c r="CA721">
        <v>46</v>
      </c>
      <c r="CB721" t="s">
        <v>3</v>
      </c>
      <c r="CE721">
        <v>0</v>
      </c>
      <c r="CF721">
        <v>0</v>
      </c>
      <c r="CG721">
        <v>0</v>
      </c>
      <c r="CM721">
        <v>0</v>
      </c>
      <c r="CN721" t="s">
        <v>3</v>
      </c>
      <c r="CO721">
        <v>0</v>
      </c>
      <c r="CP721">
        <f>0</f>
        <v>0</v>
      </c>
      <c r="CQ721">
        <f>0</f>
        <v>0</v>
      </c>
      <c r="CR721">
        <f>0</f>
        <v>0</v>
      </c>
      <c r="CS721">
        <f>0</f>
        <v>0</v>
      </c>
      <c r="CT721">
        <f>0</f>
        <v>0</v>
      </c>
      <c r="CU721">
        <f>0</f>
        <v>0</v>
      </c>
      <c r="CV721">
        <f>0</f>
        <v>0</v>
      </c>
      <c r="CW721">
        <f>0</f>
        <v>0</v>
      </c>
      <c r="CX721">
        <f>0</f>
        <v>0</v>
      </c>
      <c r="CY721">
        <f>0</f>
        <v>0</v>
      </c>
      <c r="CZ721">
        <f>0</f>
        <v>0</v>
      </c>
      <c r="DC721" t="s">
        <v>3</v>
      </c>
      <c r="DD721" t="s">
        <v>3</v>
      </c>
      <c r="DE721" t="s">
        <v>3</v>
      </c>
      <c r="DF721" t="s">
        <v>3</v>
      </c>
      <c r="DG721" t="s">
        <v>3</v>
      </c>
      <c r="DH721" t="s">
        <v>3</v>
      </c>
      <c r="DI721" t="s">
        <v>3</v>
      </c>
      <c r="DJ721" t="s">
        <v>3</v>
      </c>
      <c r="DK721" t="s">
        <v>3</v>
      </c>
      <c r="DL721" t="s">
        <v>3</v>
      </c>
      <c r="DM721" t="s">
        <v>3</v>
      </c>
      <c r="DN721">
        <v>0</v>
      </c>
      <c r="DO721">
        <v>0</v>
      </c>
      <c r="DP721">
        <v>1</v>
      </c>
      <c r="DQ721">
        <v>1</v>
      </c>
      <c r="DU721">
        <v>1013</v>
      </c>
      <c r="DV721" t="s">
        <v>635</v>
      </c>
      <c r="DW721" t="s">
        <v>635</v>
      </c>
      <c r="DX721">
        <v>1</v>
      </c>
      <c r="DZ721" t="s">
        <v>3</v>
      </c>
      <c r="EA721" t="s">
        <v>3</v>
      </c>
      <c r="EB721" t="s">
        <v>3</v>
      </c>
      <c r="EC721" t="s">
        <v>3</v>
      </c>
      <c r="EE721">
        <v>416979908</v>
      </c>
      <c r="EF721">
        <v>3</v>
      </c>
      <c r="EG721" t="s">
        <v>322</v>
      </c>
      <c r="EH721">
        <v>0</v>
      </c>
      <c r="EI721" t="s">
        <v>3</v>
      </c>
      <c r="EJ721">
        <v>2</v>
      </c>
      <c r="EK721">
        <v>110001</v>
      </c>
      <c r="EL721" t="s">
        <v>654</v>
      </c>
      <c r="EM721" t="s">
        <v>655</v>
      </c>
      <c r="EO721" t="s">
        <v>3</v>
      </c>
      <c r="EQ721">
        <v>1536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FQ721">
        <v>0</v>
      </c>
      <c r="FR721">
        <v>0</v>
      </c>
      <c r="FS721">
        <v>0</v>
      </c>
      <c r="FX721">
        <v>90</v>
      </c>
      <c r="FY721">
        <v>46</v>
      </c>
      <c r="GA721" t="s">
        <v>3</v>
      </c>
      <c r="GD721">
        <v>1</v>
      </c>
      <c r="GF721">
        <v>274903907</v>
      </c>
      <c r="GG721">
        <v>2</v>
      </c>
      <c r="GH721">
        <v>1</v>
      </c>
      <c r="GI721">
        <v>-2</v>
      </c>
      <c r="GJ721">
        <v>0</v>
      </c>
      <c r="GK721">
        <v>0</v>
      </c>
      <c r="GL721">
        <f t="shared" si="435"/>
        <v>0</v>
      </c>
      <c r="GM721">
        <f t="shared" si="436"/>
        <v>115.36</v>
      </c>
      <c r="GN721">
        <f t="shared" si="437"/>
        <v>0</v>
      </c>
      <c r="GO721">
        <f t="shared" si="438"/>
        <v>115.36</v>
      </c>
      <c r="GP721">
        <f t="shared" si="439"/>
        <v>0</v>
      </c>
      <c r="GR721">
        <v>0</v>
      </c>
      <c r="GS721">
        <v>0</v>
      </c>
      <c r="GT721">
        <v>0</v>
      </c>
      <c r="GU721" t="s">
        <v>3</v>
      </c>
      <c r="GV721">
        <f t="shared" si="440"/>
        <v>0</v>
      </c>
      <c r="GW721">
        <v>1</v>
      </c>
      <c r="GX721">
        <f t="shared" si="441"/>
        <v>0</v>
      </c>
      <c r="HA721">
        <v>0</v>
      </c>
      <c r="HB721">
        <v>0</v>
      </c>
      <c r="HC721">
        <f>0</f>
        <v>0</v>
      </c>
      <c r="HE721" t="s">
        <v>3</v>
      </c>
      <c r="HF721" t="s">
        <v>3</v>
      </c>
      <c r="HM721" t="s">
        <v>3</v>
      </c>
      <c r="HN721" t="s">
        <v>657</v>
      </c>
      <c r="HO721" t="s">
        <v>658</v>
      </c>
      <c r="HP721" t="s">
        <v>654</v>
      </c>
      <c r="HQ721" t="s">
        <v>654</v>
      </c>
      <c r="HS721">
        <v>0</v>
      </c>
      <c r="IK721">
        <v>0</v>
      </c>
    </row>
    <row r="722" spans="1:245" x14ac:dyDescent="0.2">
      <c r="A722">
        <v>18</v>
      </c>
      <c r="B722">
        <v>1</v>
      </c>
      <c r="C722">
        <v>1305</v>
      </c>
      <c r="E722" t="s">
        <v>3</v>
      </c>
      <c r="F722" t="s">
        <v>725</v>
      </c>
      <c r="G722" t="s">
        <v>726</v>
      </c>
      <c r="H722" t="s">
        <v>83</v>
      </c>
      <c r="I722">
        <f>I720*J722</f>
        <v>1E-3</v>
      </c>
      <c r="J722">
        <v>1E-3</v>
      </c>
      <c r="K722">
        <v>1E-3</v>
      </c>
      <c r="O722">
        <f>ROUND(CP722,2)</f>
        <v>0</v>
      </c>
      <c r="P722">
        <f>ROUND(CQ722*I722,2)</f>
        <v>0</v>
      </c>
      <c r="Q722">
        <f>ROUND(CR722*I722,2)</f>
        <v>0</v>
      </c>
      <c r="R722">
        <f>ROUND(CS722*I722,2)</f>
        <v>0</v>
      </c>
      <c r="S722">
        <f>ROUND(CT722*I722,2)</f>
        <v>0</v>
      </c>
      <c r="T722">
        <f t="shared" si="428"/>
        <v>0</v>
      </c>
      <c r="U722">
        <f>ROUND(CV722*I722,7)</f>
        <v>0</v>
      </c>
      <c r="V722">
        <f>ROUND(CW722*I722,7)</f>
        <v>0</v>
      </c>
      <c r="W722">
        <f t="shared" si="429"/>
        <v>0</v>
      </c>
      <c r="X722">
        <f t="shared" si="430"/>
        <v>0</v>
      </c>
      <c r="Y722">
        <f t="shared" si="431"/>
        <v>0</v>
      </c>
      <c r="AA722">
        <v>-1</v>
      </c>
      <c r="AB722">
        <f t="shared" si="432"/>
        <v>0</v>
      </c>
      <c r="AC722">
        <f>ROUND((ES722),6)</f>
        <v>0</v>
      </c>
      <c r="AD722">
        <f>ROUND((((ET722)-(EU722))+AE722),6)</f>
        <v>0</v>
      </c>
      <c r="AE722">
        <f>ROUND((EU722),6)</f>
        <v>0</v>
      </c>
      <c r="AF722">
        <f>ROUND((EV722),6)</f>
        <v>0</v>
      </c>
      <c r="AG722">
        <f t="shared" si="433"/>
        <v>0</v>
      </c>
      <c r="AH722">
        <f>(EW722)</f>
        <v>0</v>
      </c>
      <c r="AI722">
        <f>(EX722)</f>
        <v>0</v>
      </c>
      <c r="AJ722">
        <f t="shared" si="434"/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90</v>
      </c>
      <c r="AU722">
        <v>46</v>
      </c>
      <c r="AV722">
        <v>1</v>
      </c>
      <c r="AW722">
        <v>1</v>
      </c>
      <c r="AZ722">
        <v>1</v>
      </c>
      <c r="BA722">
        <v>1</v>
      </c>
      <c r="BB722">
        <v>1</v>
      </c>
      <c r="BC722">
        <v>1</v>
      </c>
      <c r="BD722" t="s">
        <v>3</v>
      </c>
      <c r="BE722" t="s">
        <v>3</v>
      </c>
      <c r="BF722" t="s">
        <v>3</v>
      </c>
      <c r="BG722" t="s">
        <v>3</v>
      </c>
      <c r="BH722">
        <v>3</v>
      </c>
      <c r="BI722">
        <v>2</v>
      </c>
      <c r="BJ722" t="s">
        <v>3</v>
      </c>
      <c r="BM722">
        <v>110001</v>
      </c>
      <c r="BN722">
        <v>0</v>
      </c>
      <c r="BO722" t="s">
        <v>3</v>
      </c>
      <c r="BP722">
        <v>0</v>
      </c>
      <c r="BQ722">
        <v>3</v>
      </c>
      <c r="BR722">
        <v>0</v>
      </c>
      <c r="BS722">
        <v>1</v>
      </c>
      <c r="BT722">
        <v>1</v>
      </c>
      <c r="BU722">
        <v>1</v>
      </c>
      <c r="BV722">
        <v>1</v>
      </c>
      <c r="BW722">
        <v>1</v>
      </c>
      <c r="BX722">
        <v>1</v>
      </c>
      <c r="BY722" t="s">
        <v>3</v>
      </c>
      <c r="BZ722">
        <v>90</v>
      </c>
      <c r="CA722">
        <v>46</v>
      </c>
      <c r="CB722" t="s">
        <v>3</v>
      </c>
      <c r="CE722">
        <v>0</v>
      </c>
      <c r="CF722">
        <v>0</v>
      </c>
      <c r="CG722">
        <v>0</v>
      </c>
      <c r="CM722">
        <v>0</v>
      </c>
      <c r="CN722" t="s">
        <v>3</v>
      </c>
      <c r="CO722">
        <v>0</v>
      </c>
      <c r="CP722">
        <f>(P722+Q722+S722+R722)</f>
        <v>0</v>
      </c>
      <c r="CQ722">
        <f>ROUND(AL722*BC722,2)</f>
        <v>0</v>
      </c>
      <c r="CR722">
        <f>ROUND(AM722*BB722,2)</f>
        <v>0</v>
      </c>
      <c r="CS722">
        <f>ROUND(AN722*BS722,2)</f>
        <v>0</v>
      </c>
      <c r="CT722">
        <f>ROUND(AO722*BA722,2)</f>
        <v>0</v>
      </c>
      <c r="CU722">
        <f>AG722</f>
        <v>0</v>
      </c>
      <c r="CV722">
        <f>AH722</f>
        <v>0</v>
      </c>
      <c r="CW722">
        <f>AI722</f>
        <v>0</v>
      </c>
      <c r="CX722">
        <f>AJ722</f>
        <v>0</v>
      </c>
      <c r="CY722">
        <f>(((S722+R722)*AT722)/100)</f>
        <v>0</v>
      </c>
      <c r="CZ722">
        <f>(((S722+R722)*AU722)/100)</f>
        <v>0</v>
      </c>
      <c r="DC722" t="s">
        <v>3</v>
      </c>
      <c r="DD722" t="s">
        <v>3</v>
      </c>
      <c r="DE722" t="s">
        <v>3</v>
      </c>
      <c r="DF722" t="s">
        <v>3</v>
      </c>
      <c r="DG722" t="s">
        <v>3</v>
      </c>
      <c r="DH722" t="s">
        <v>3</v>
      </c>
      <c r="DI722" t="s">
        <v>3</v>
      </c>
      <c r="DJ722" t="s">
        <v>3</v>
      </c>
      <c r="DK722" t="s">
        <v>3</v>
      </c>
      <c r="DL722" t="s">
        <v>3</v>
      </c>
      <c r="DM722" t="s">
        <v>3</v>
      </c>
      <c r="DN722">
        <v>0</v>
      </c>
      <c r="DO722">
        <v>0</v>
      </c>
      <c r="DP722">
        <v>1</v>
      </c>
      <c r="DQ722">
        <v>1</v>
      </c>
      <c r="DU722">
        <v>1009</v>
      </c>
      <c r="DV722" t="s">
        <v>83</v>
      </c>
      <c r="DW722" t="s">
        <v>83</v>
      </c>
      <c r="DX722">
        <v>1000</v>
      </c>
      <c r="DZ722" t="s">
        <v>3</v>
      </c>
      <c r="EA722" t="s">
        <v>3</v>
      </c>
      <c r="EB722" t="s">
        <v>3</v>
      </c>
      <c r="EC722" t="s">
        <v>3</v>
      </c>
      <c r="EE722">
        <v>416979908</v>
      </c>
      <c r="EF722">
        <v>3</v>
      </c>
      <c r="EG722" t="s">
        <v>322</v>
      </c>
      <c r="EH722">
        <v>0</v>
      </c>
      <c r="EI722" t="s">
        <v>3</v>
      </c>
      <c r="EJ722">
        <v>2</v>
      </c>
      <c r="EK722">
        <v>110001</v>
      </c>
      <c r="EL722" t="s">
        <v>654</v>
      </c>
      <c r="EM722" t="s">
        <v>655</v>
      </c>
      <c r="EO722" t="s">
        <v>3</v>
      </c>
      <c r="EQ722">
        <v>1536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FQ722">
        <v>0</v>
      </c>
      <c r="FR722">
        <v>0</v>
      </c>
      <c r="FS722">
        <v>0</v>
      </c>
      <c r="FX722">
        <v>90</v>
      </c>
      <c r="FY722">
        <v>46</v>
      </c>
      <c r="GA722" t="s">
        <v>3</v>
      </c>
      <c r="GD722">
        <v>1</v>
      </c>
      <c r="GF722">
        <v>1392189009</v>
      </c>
      <c r="GG722">
        <v>2</v>
      </c>
      <c r="GH722">
        <v>1</v>
      </c>
      <c r="GI722">
        <v>-2</v>
      </c>
      <c r="GJ722">
        <v>0</v>
      </c>
      <c r="GK722">
        <v>0</v>
      </c>
      <c r="GL722">
        <f t="shared" si="435"/>
        <v>0</v>
      </c>
      <c r="GM722">
        <f t="shared" si="436"/>
        <v>0</v>
      </c>
      <c r="GN722">
        <f t="shared" si="437"/>
        <v>0</v>
      </c>
      <c r="GO722">
        <f t="shared" si="438"/>
        <v>0</v>
      </c>
      <c r="GP722">
        <f t="shared" si="439"/>
        <v>0</v>
      </c>
      <c r="GR722">
        <v>0</v>
      </c>
      <c r="GS722">
        <v>0</v>
      </c>
      <c r="GT722">
        <v>0</v>
      </c>
      <c r="GU722" t="s">
        <v>3</v>
      </c>
      <c r="GV722">
        <f t="shared" si="440"/>
        <v>0</v>
      </c>
      <c r="GW722">
        <v>1</v>
      </c>
      <c r="GX722">
        <f t="shared" si="441"/>
        <v>0</v>
      </c>
      <c r="HA722">
        <v>0</v>
      </c>
      <c r="HB722">
        <v>0</v>
      </c>
      <c r="HC722">
        <f>GV722*GW722</f>
        <v>0</v>
      </c>
      <c r="HE722" t="s">
        <v>3</v>
      </c>
      <c r="HF722" t="s">
        <v>3</v>
      </c>
      <c r="HM722" t="s">
        <v>3</v>
      </c>
      <c r="HN722" t="s">
        <v>657</v>
      </c>
      <c r="HO722" t="s">
        <v>658</v>
      </c>
      <c r="HP722" t="s">
        <v>654</v>
      </c>
      <c r="HQ722" t="s">
        <v>654</v>
      </c>
      <c r="HS722">
        <v>0</v>
      </c>
      <c r="IK722">
        <v>0</v>
      </c>
    </row>
    <row r="723" spans="1:245" x14ac:dyDescent="0.2">
      <c r="A723">
        <v>17</v>
      </c>
      <c r="B723">
        <v>1</v>
      </c>
      <c r="C723">
        <f>ROW(SmtRes!A1322)</f>
        <v>1322</v>
      </c>
      <c r="D723">
        <f>ROW(EtalonRes!A1362)</f>
        <v>1362</v>
      </c>
      <c r="E723" t="s">
        <v>3</v>
      </c>
      <c r="F723" t="s">
        <v>746</v>
      </c>
      <c r="G723" t="s">
        <v>855</v>
      </c>
      <c r="H723" t="s">
        <v>32</v>
      </c>
      <c r="I723">
        <v>1</v>
      </c>
      <c r="J723">
        <v>0</v>
      </c>
      <c r="K723">
        <v>1</v>
      </c>
      <c r="O723">
        <f>ROUND(CP723,2)</f>
        <v>6651.48</v>
      </c>
      <c r="P723">
        <f>SUMIF(SmtRes!AQ1306:'SmtRes'!AQ1322,"=1",SmtRes!DF1306:'SmtRes'!DF1322)</f>
        <v>0</v>
      </c>
      <c r="Q723">
        <f>SUMIF(SmtRes!AQ1306:'SmtRes'!AQ1322,"=1",SmtRes!DG1306:'SmtRes'!DG1322)</f>
        <v>635.15</v>
      </c>
      <c r="R723">
        <f>SUMIF(SmtRes!AQ1306:'SmtRes'!AQ1322,"=1",SmtRes!DH1306:'SmtRes'!DH1322)</f>
        <v>248.1</v>
      </c>
      <c r="S723">
        <f>SUMIF(SmtRes!AQ1306:'SmtRes'!AQ1322,"=1",SmtRes!DI1306:'SmtRes'!DI1322)</f>
        <v>5768.23</v>
      </c>
      <c r="T723">
        <f t="shared" si="428"/>
        <v>0</v>
      </c>
      <c r="U723">
        <f>SUMIF(SmtRes!AQ1306:'SmtRes'!AQ1322,"=1",SmtRes!CV1306:'SmtRes'!CV1322)</f>
        <v>9.3000000000000007</v>
      </c>
      <c r="V723">
        <f>SUMIF(SmtRes!AQ1306:'SmtRes'!AQ1322,"=1",SmtRes!CW1306:'SmtRes'!CW1322)</f>
        <v>0.4</v>
      </c>
      <c r="W723">
        <f t="shared" si="429"/>
        <v>0</v>
      </c>
      <c r="X723">
        <f t="shared" si="430"/>
        <v>5414.7</v>
      </c>
      <c r="Y723">
        <f t="shared" si="431"/>
        <v>2767.51</v>
      </c>
      <c r="AA723">
        <v>-1</v>
      </c>
      <c r="AB723">
        <f t="shared" si="432"/>
        <v>6403.384</v>
      </c>
      <c r="AC723">
        <f>ROUND((0),6)</f>
        <v>0</v>
      </c>
      <c r="AD723">
        <f>ROUND((((SUM(SmtRes!BR1306:'SmtRes'!BR1322))-(SUM(SmtRes!BS1306:'SmtRes'!BS1322)))+AE723),6)</f>
        <v>635.15200000000004</v>
      </c>
      <c r="AE723">
        <f>ROUND((SUM(SmtRes!BS1306:'SmtRes'!BS1322)),6)</f>
        <v>248.096</v>
      </c>
      <c r="AF723">
        <f>ROUND((SUM(SmtRes!BT1306:'SmtRes'!BT1322)),6)</f>
        <v>5768.232</v>
      </c>
      <c r="AG723">
        <f t="shared" si="433"/>
        <v>0</v>
      </c>
      <c r="AH723">
        <f>(SUM(SmtRes!BU1306:'SmtRes'!BU1322))</f>
        <v>9.3000000000000007</v>
      </c>
      <c r="AI723">
        <f>(SUM(SmtRes!BV1306:'SmtRes'!BV1322))</f>
        <v>0.4</v>
      </c>
      <c r="AJ723">
        <f t="shared" si="434"/>
        <v>0</v>
      </c>
      <c r="AK723">
        <v>7083.9784880000007</v>
      </c>
      <c r="AL723">
        <v>432.49848800000001</v>
      </c>
      <c r="AM723">
        <v>635.15200000000004</v>
      </c>
      <c r="AN723">
        <v>248.096</v>
      </c>
      <c r="AO723">
        <v>5768.2320000000009</v>
      </c>
      <c r="AP723">
        <v>0</v>
      </c>
      <c r="AQ723">
        <v>9.3000000000000007</v>
      </c>
      <c r="AR723">
        <v>0.4</v>
      </c>
      <c r="AS723">
        <v>0</v>
      </c>
      <c r="AT723">
        <v>90</v>
      </c>
      <c r="AU723">
        <v>46</v>
      </c>
      <c r="AV723">
        <v>1</v>
      </c>
      <c r="AW723">
        <v>1</v>
      </c>
      <c r="AZ723">
        <v>1</v>
      </c>
      <c r="BA723">
        <v>1</v>
      </c>
      <c r="BB723">
        <v>1</v>
      </c>
      <c r="BC723">
        <v>1</v>
      </c>
      <c r="BD723" t="s">
        <v>3</v>
      </c>
      <c r="BE723" t="s">
        <v>3</v>
      </c>
      <c r="BF723" t="s">
        <v>3</v>
      </c>
      <c r="BG723" t="s">
        <v>3</v>
      </c>
      <c r="BH723">
        <v>0</v>
      </c>
      <c r="BI723">
        <v>2</v>
      </c>
      <c r="BJ723" t="s">
        <v>748</v>
      </c>
      <c r="BM723">
        <v>110001</v>
      </c>
      <c r="BN723">
        <v>0</v>
      </c>
      <c r="BO723" t="s">
        <v>3</v>
      </c>
      <c r="BP723">
        <v>0</v>
      </c>
      <c r="BQ723">
        <v>3</v>
      </c>
      <c r="BR723">
        <v>0</v>
      </c>
      <c r="BS723">
        <v>1</v>
      </c>
      <c r="BT723">
        <v>1</v>
      </c>
      <c r="BU723">
        <v>1</v>
      </c>
      <c r="BV723">
        <v>1</v>
      </c>
      <c r="BW723">
        <v>1</v>
      </c>
      <c r="BX723">
        <v>1</v>
      </c>
      <c r="BY723" t="s">
        <v>3</v>
      </c>
      <c r="BZ723">
        <v>90</v>
      </c>
      <c r="CA723">
        <v>46</v>
      </c>
      <c r="CB723" t="s">
        <v>3</v>
      </c>
      <c r="CE723">
        <v>0</v>
      </c>
      <c r="CF723">
        <v>0</v>
      </c>
      <c r="CG723">
        <v>0</v>
      </c>
      <c r="CM723">
        <v>0</v>
      </c>
      <c r="CN723" t="s">
        <v>3</v>
      </c>
      <c r="CO723">
        <v>0</v>
      </c>
      <c r="CP723">
        <f>(P723+Q723+S723+R723)</f>
        <v>6651.48</v>
      </c>
      <c r="CQ723">
        <f>SUMIF(SmtRes!AQ1306:'SmtRes'!AQ1322,"=1",SmtRes!AA1306:'SmtRes'!AA1322)</f>
        <v>1239796.1700000002</v>
      </c>
      <c r="CR723">
        <f>SUMIF(SmtRes!AQ1306:'SmtRes'!AQ1322,"=1",SmtRes!AB1306:'SmtRes'!AB1322)</f>
        <v>1587.88</v>
      </c>
      <c r="CS723">
        <f>SUMIF(SmtRes!AQ1306:'SmtRes'!AQ1322,"=1",SmtRes!AC1306:'SmtRes'!AC1322)</f>
        <v>620.24</v>
      </c>
      <c r="CT723">
        <f>SUMIF(SmtRes!AQ1306:'SmtRes'!AQ1322,"=1",SmtRes!AD1306:'SmtRes'!AD1322)</f>
        <v>620.24</v>
      </c>
      <c r="CU723">
        <f>AG723</f>
        <v>0</v>
      </c>
      <c r="CV723">
        <f>SUMIF(SmtRes!AQ1306:'SmtRes'!AQ1322,"=1",SmtRes!BU1306:'SmtRes'!BU1322)</f>
        <v>9.3000000000000007</v>
      </c>
      <c r="CW723">
        <f>SUMIF(SmtRes!AQ1306:'SmtRes'!AQ1322,"=1",SmtRes!BV1306:'SmtRes'!BV1322)</f>
        <v>0.4</v>
      </c>
      <c r="CX723">
        <f>AJ723</f>
        <v>0</v>
      </c>
      <c r="CY723">
        <f>(((S723+R723)*AT723)/100)</f>
        <v>5414.6969999999992</v>
      </c>
      <c r="CZ723">
        <f>(((S723+R723)*AU723)/100)</f>
        <v>2767.5117999999998</v>
      </c>
      <c r="DC723" t="s">
        <v>3</v>
      </c>
      <c r="DD723" t="s">
        <v>135</v>
      </c>
      <c r="DE723" t="s">
        <v>3</v>
      </c>
      <c r="DF723" t="s">
        <v>3</v>
      </c>
      <c r="DG723" t="s">
        <v>3</v>
      </c>
      <c r="DH723" t="s">
        <v>3</v>
      </c>
      <c r="DI723" t="s">
        <v>3</v>
      </c>
      <c r="DJ723" t="s">
        <v>3</v>
      </c>
      <c r="DK723" t="s">
        <v>3</v>
      </c>
      <c r="DL723" t="s">
        <v>3</v>
      </c>
      <c r="DM723" t="s">
        <v>3</v>
      </c>
      <c r="DN723">
        <v>0</v>
      </c>
      <c r="DO723">
        <v>0</v>
      </c>
      <c r="DP723">
        <v>1</v>
      </c>
      <c r="DQ723">
        <v>1</v>
      </c>
      <c r="DU723">
        <v>1013</v>
      </c>
      <c r="DV723" t="s">
        <v>32</v>
      </c>
      <c r="DW723" t="s">
        <v>32</v>
      </c>
      <c r="DX723">
        <v>1</v>
      </c>
      <c r="DZ723" t="s">
        <v>3</v>
      </c>
      <c r="EA723" t="s">
        <v>3</v>
      </c>
      <c r="EB723" t="s">
        <v>3</v>
      </c>
      <c r="EC723" t="s">
        <v>3</v>
      </c>
      <c r="EE723">
        <v>416979908</v>
      </c>
      <c r="EF723">
        <v>3</v>
      </c>
      <c r="EG723" t="s">
        <v>322</v>
      </c>
      <c r="EH723">
        <v>0</v>
      </c>
      <c r="EI723" t="s">
        <v>3</v>
      </c>
      <c r="EJ723">
        <v>2</v>
      </c>
      <c r="EK723">
        <v>110001</v>
      </c>
      <c r="EL723" t="s">
        <v>654</v>
      </c>
      <c r="EM723" t="s">
        <v>655</v>
      </c>
      <c r="EO723" t="s">
        <v>3</v>
      </c>
      <c r="EQ723">
        <v>1536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9.3000000000000007</v>
      </c>
      <c r="EX723">
        <v>0.4</v>
      </c>
      <c r="EY723">
        <v>0</v>
      </c>
      <c r="FQ723">
        <v>0</v>
      </c>
      <c r="FR723">
        <v>0</v>
      </c>
      <c r="FS723">
        <v>0</v>
      </c>
      <c r="FX723">
        <v>90</v>
      </c>
      <c r="FY723">
        <v>46</v>
      </c>
      <c r="GA723" t="s">
        <v>3</v>
      </c>
      <c r="GD723">
        <v>1</v>
      </c>
      <c r="GF723">
        <v>-464390511</v>
      </c>
      <c r="GG723">
        <v>2</v>
      </c>
      <c r="GH723">
        <v>1</v>
      </c>
      <c r="GI723">
        <v>-2</v>
      </c>
      <c r="GJ723">
        <v>0</v>
      </c>
      <c r="GK723">
        <v>0</v>
      </c>
      <c r="GL723">
        <f t="shared" si="435"/>
        <v>0</v>
      </c>
      <c r="GM723">
        <f t="shared" si="436"/>
        <v>14833.69</v>
      </c>
      <c r="GN723">
        <f t="shared" si="437"/>
        <v>0</v>
      </c>
      <c r="GO723">
        <f t="shared" si="438"/>
        <v>14833.69</v>
      </c>
      <c r="GP723">
        <f t="shared" si="439"/>
        <v>0</v>
      </c>
      <c r="GR723">
        <v>0</v>
      </c>
      <c r="GS723">
        <v>0</v>
      </c>
      <c r="GT723">
        <v>0</v>
      </c>
      <c r="GU723" t="s">
        <v>3</v>
      </c>
      <c r="GV723">
        <f t="shared" si="440"/>
        <v>0</v>
      </c>
      <c r="GW723">
        <v>1</v>
      </c>
      <c r="GX723">
        <f t="shared" si="441"/>
        <v>0</v>
      </c>
      <c r="HA723">
        <v>0</v>
      </c>
      <c r="HB723">
        <v>0</v>
      </c>
      <c r="HC723">
        <f>GV723*GW723</f>
        <v>0</v>
      </c>
      <c r="HE723" t="s">
        <v>3</v>
      </c>
      <c r="HF723" t="s">
        <v>3</v>
      </c>
      <c r="HM723" t="s">
        <v>3</v>
      </c>
      <c r="HN723" t="s">
        <v>657</v>
      </c>
      <c r="HO723" t="s">
        <v>658</v>
      </c>
      <c r="HP723" t="s">
        <v>654</v>
      </c>
      <c r="HQ723" t="s">
        <v>654</v>
      </c>
      <c r="HS723">
        <v>0</v>
      </c>
      <c r="IK723">
        <v>0</v>
      </c>
    </row>
    <row r="724" spans="1:245" x14ac:dyDescent="0.2">
      <c r="A724">
        <v>18</v>
      </c>
      <c r="B724">
        <v>1</v>
      </c>
      <c r="C724">
        <v>1321</v>
      </c>
      <c r="E724" t="s">
        <v>3</v>
      </c>
      <c r="F724" t="s">
        <v>633</v>
      </c>
      <c r="G724" t="s">
        <v>634</v>
      </c>
      <c r="H724" t="s">
        <v>635</v>
      </c>
      <c r="I724">
        <f>J724</f>
        <v>2</v>
      </c>
      <c r="J724">
        <v>2</v>
      </c>
      <c r="K724">
        <v>2</v>
      </c>
      <c r="O724">
        <f>ROUND(P724,2)</f>
        <v>115.36</v>
      </c>
      <c r="P724">
        <f>ROUND(ROUND(ROUND(SUMIF(SmtRes!AQ1306:'SmtRes'!AQ1322,"=1",SmtRes!CU1306:'SmtRes'!CU1322),2),2)*I724/100,2)</f>
        <v>115.36</v>
      </c>
      <c r="Q724">
        <f>ROUND(CR724*I724,2)</f>
        <v>0</v>
      </c>
      <c r="R724">
        <f>ROUND(CS724*I724,2)</f>
        <v>0</v>
      </c>
      <c r="S724">
        <f>ROUND(CT724*I724,2)</f>
        <v>0</v>
      </c>
      <c r="T724">
        <f t="shared" si="428"/>
        <v>0</v>
      </c>
      <c r="U724">
        <f>ROUND(CV724*I724,7)</f>
        <v>0</v>
      </c>
      <c r="V724">
        <f>ROUND(CW724*I724,7)</f>
        <v>0</v>
      </c>
      <c r="W724">
        <f t="shared" si="429"/>
        <v>0</v>
      </c>
      <c r="X724">
        <f t="shared" si="430"/>
        <v>0</v>
      </c>
      <c r="Y724">
        <f t="shared" si="431"/>
        <v>0</v>
      </c>
      <c r="AA724">
        <v>-1</v>
      </c>
      <c r="AB724">
        <f t="shared" si="432"/>
        <v>0</v>
      </c>
      <c r="AC724">
        <f>ROUND((ES724),6)</f>
        <v>0</v>
      </c>
      <c r="AD724">
        <f>ROUND((((ET724)-(EU724))+AE724),6)</f>
        <v>0</v>
      </c>
      <c r="AE724">
        <f>ROUND((EU724),6)</f>
        <v>0</v>
      </c>
      <c r="AF724">
        <f>ROUND((EV724),6)</f>
        <v>0</v>
      </c>
      <c r="AG724">
        <f t="shared" si="433"/>
        <v>0</v>
      </c>
      <c r="AH724">
        <f>(EW724)</f>
        <v>0</v>
      </c>
      <c r="AI724">
        <f>(EX724)</f>
        <v>0</v>
      </c>
      <c r="AJ724">
        <f t="shared" si="434"/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90</v>
      </c>
      <c r="AU724">
        <v>46</v>
      </c>
      <c r="AV724">
        <v>1</v>
      </c>
      <c r="AW724">
        <v>1</v>
      </c>
      <c r="AZ724">
        <v>1</v>
      </c>
      <c r="BA724">
        <v>1</v>
      </c>
      <c r="BB724">
        <v>1</v>
      </c>
      <c r="BC724">
        <v>1</v>
      </c>
      <c r="BD724" t="s">
        <v>3</v>
      </c>
      <c r="BE724" t="s">
        <v>3</v>
      </c>
      <c r="BF724" t="s">
        <v>3</v>
      </c>
      <c r="BG724" t="s">
        <v>3</v>
      </c>
      <c r="BH724">
        <v>3</v>
      </c>
      <c r="BI724">
        <v>2</v>
      </c>
      <c r="BJ724" t="s">
        <v>3</v>
      </c>
      <c r="BM724">
        <v>110001</v>
      </c>
      <c r="BN724">
        <v>0</v>
      </c>
      <c r="BO724" t="s">
        <v>3</v>
      </c>
      <c r="BP724">
        <v>0</v>
      </c>
      <c r="BQ724">
        <v>3</v>
      </c>
      <c r="BR724">
        <v>0</v>
      </c>
      <c r="BS724">
        <v>1</v>
      </c>
      <c r="BT724">
        <v>1</v>
      </c>
      <c r="BU724">
        <v>1</v>
      </c>
      <c r="BV724">
        <v>1</v>
      </c>
      <c r="BW724">
        <v>1</v>
      </c>
      <c r="BX724">
        <v>1</v>
      </c>
      <c r="BY724" t="s">
        <v>3</v>
      </c>
      <c r="BZ724">
        <v>90</v>
      </c>
      <c r="CA724">
        <v>46</v>
      </c>
      <c r="CB724" t="s">
        <v>3</v>
      </c>
      <c r="CE724">
        <v>0</v>
      </c>
      <c r="CF724">
        <v>0</v>
      </c>
      <c r="CG724">
        <v>0</v>
      </c>
      <c r="CM724">
        <v>0</v>
      </c>
      <c r="CN724" t="s">
        <v>3</v>
      </c>
      <c r="CO724">
        <v>0</v>
      </c>
      <c r="CP724">
        <f>0</f>
        <v>0</v>
      </c>
      <c r="CQ724">
        <f>0</f>
        <v>0</v>
      </c>
      <c r="CR724">
        <f>0</f>
        <v>0</v>
      </c>
      <c r="CS724">
        <f>0</f>
        <v>0</v>
      </c>
      <c r="CT724">
        <f>0</f>
        <v>0</v>
      </c>
      <c r="CU724">
        <f>0</f>
        <v>0</v>
      </c>
      <c r="CV724">
        <f>0</f>
        <v>0</v>
      </c>
      <c r="CW724">
        <f>0</f>
        <v>0</v>
      </c>
      <c r="CX724">
        <f>0</f>
        <v>0</v>
      </c>
      <c r="CY724">
        <f>0</f>
        <v>0</v>
      </c>
      <c r="CZ724">
        <f>0</f>
        <v>0</v>
      </c>
      <c r="DC724" t="s">
        <v>3</v>
      </c>
      <c r="DD724" t="s">
        <v>3</v>
      </c>
      <c r="DE724" t="s">
        <v>3</v>
      </c>
      <c r="DF724" t="s">
        <v>3</v>
      </c>
      <c r="DG724" t="s">
        <v>3</v>
      </c>
      <c r="DH724" t="s">
        <v>3</v>
      </c>
      <c r="DI724" t="s">
        <v>3</v>
      </c>
      <c r="DJ724" t="s">
        <v>3</v>
      </c>
      <c r="DK724" t="s">
        <v>3</v>
      </c>
      <c r="DL724" t="s">
        <v>3</v>
      </c>
      <c r="DM724" t="s">
        <v>3</v>
      </c>
      <c r="DN724">
        <v>0</v>
      </c>
      <c r="DO724">
        <v>0</v>
      </c>
      <c r="DP724">
        <v>1</v>
      </c>
      <c r="DQ724">
        <v>1</v>
      </c>
      <c r="DU724">
        <v>1013</v>
      </c>
      <c r="DV724" t="s">
        <v>635</v>
      </c>
      <c r="DW724" t="s">
        <v>635</v>
      </c>
      <c r="DX724">
        <v>1</v>
      </c>
      <c r="DZ724" t="s">
        <v>3</v>
      </c>
      <c r="EA724" t="s">
        <v>3</v>
      </c>
      <c r="EB724" t="s">
        <v>3</v>
      </c>
      <c r="EC724" t="s">
        <v>3</v>
      </c>
      <c r="EE724">
        <v>416979908</v>
      </c>
      <c r="EF724">
        <v>3</v>
      </c>
      <c r="EG724" t="s">
        <v>322</v>
      </c>
      <c r="EH724">
        <v>0</v>
      </c>
      <c r="EI724" t="s">
        <v>3</v>
      </c>
      <c r="EJ724">
        <v>2</v>
      </c>
      <c r="EK724">
        <v>110001</v>
      </c>
      <c r="EL724" t="s">
        <v>654</v>
      </c>
      <c r="EM724" t="s">
        <v>655</v>
      </c>
      <c r="EO724" t="s">
        <v>3</v>
      </c>
      <c r="EQ724">
        <v>1536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FQ724">
        <v>0</v>
      </c>
      <c r="FR724">
        <v>0</v>
      </c>
      <c r="FS724">
        <v>0</v>
      </c>
      <c r="FX724">
        <v>90</v>
      </c>
      <c r="FY724">
        <v>46</v>
      </c>
      <c r="GA724" t="s">
        <v>3</v>
      </c>
      <c r="GD724">
        <v>1</v>
      </c>
      <c r="GF724">
        <v>274903907</v>
      </c>
      <c r="GG724">
        <v>2</v>
      </c>
      <c r="GH724">
        <v>1</v>
      </c>
      <c r="GI724">
        <v>-2</v>
      </c>
      <c r="GJ724">
        <v>0</v>
      </c>
      <c r="GK724">
        <v>0</v>
      </c>
      <c r="GL724">
        <f t="shared" si="435"/>
        <v>0</v>
      </c>
      <c r="GM724">
        <f t="shared" si="436"/>
        <v>115.36</v>
      </c>
      <c r="GN724">
        <f t="shared" si="437"/>
        <v>0</v>
      </c>
      <c r="GO724">
        <f t="shared" si="438"/>
        <v>115.36</v>
      </c>
      <c r="GP724">
        <f t="shared" si="439"/>
        <v>0</v>
      </c>
      <c r="GR724">
        <v>0</v>
      </c>
      <c r="GS724">
        <v>0</v>
      </c>
      <c r="GT724">
        <v>0</v>
      </c>
      <c r="GU724" t="s">
        <v>3</v>
      </c>
      <c r="GV724">
        <f t="shared" si="440"/>
        <v>0</v>
      </c>
      <c r="GW724">
        <v>1</v>
      </c>
      <c r="GX724">
        <f t="shared" si="441"/>
        <v>0</v>
      </c>
      <c r="HA724">
        <v>0</v>
      </c>
      <c r="HB724">
        <v>0</v>
      </c>
      <c r="HC724">
        <f>0</f>
        <v>0</v>
      </c>
      <c r="HE724" t="s">
        <v>3</v>
      </c>
      <c r="HF724" t="s">
        <v>3</v>
      </c>
      <c r="HM724" t="s">
        <v>3</v>
      </c>
      <c r="HN724" t="s">
        <v>657</v>
      </c>
      <c r="HO724" t="s">
        <v>658</v>
      </c>
      <c r="HP724" t="s">
        <v>654</v>
      </c>
      <c r="HQ724" t="s">
        <v>654</v>
      </c>
      <c r="HS724">
        <v>0</v>
      </c>
      <c r="IK724">
        <v>0</v>
      </c>
    </row>
    <row r="725" spans="1:245" x14ac:dyDescent="0.2">
      <c r="A725">
        <v>18</v>
      </c>
      <c r="B725">
        <v>1</v>
      </c>
      <c r="C725">
        <v>1322</v>
      </c>
      <c r="E725" t="s">
        <v>3</v>
      </c>
      <c r="F725" t="s">
        <v>725</v>
      </c>
      <c r="G725" t="s">
        <v>726</v>
      </c>
      <c r="H725" t="s">
        <v>83</v>
      </c>
      <c r="I725">
        <f>I723*J725</f>
        <v>0</v>
      </c>
      <c r="J725">
        <v>0</v>
      </c>
      <c r="K725">
        <v>1E-3</v>
      </c>
      <c r="O725">
        <f>ROUND(CP725,2)</f>
        <v>0</v>
      </c>
      <c r="P725">
        <f>ROUND(CQ725*I725,2)</f>
        <v>0</v>
      </c>
      <c r="Q725">
        <f>ROUND(CR725*I725,2)</f>
        <v>0</v>
      </c>
      <c r="R725">
        <f>ROUND(CS725*I725,2)</f>
        <v>0</v>
      </c>
      <c r="S725">
        <f>ROUND(CT725*I725,2)</f>
        <v>0</v>
      </c>
      <c r="T725">
        <f t="shared" si="428"/>
        <v>0</v>
      </c>
      <c r="U725">
        <f>ROUND(CV725*I725,7)</f>
        <v>0</v>
      </c>
      <c r="V725">
        <f>ROUND(CW725*I725,7)</f>
        <v>0</v>
      </c>
      <c r="W725">
        <f t="shared" si="429"/>
        <v>0</v>
      </c>
      <c r="X725">
        <f t="shared" si="430"/>
        <v>0</v>
      </c>
      <c r="Y725">
        <f t="shared" si="431"/>
        <v>0</v>
      </c>
      <c r="AA725">
        <v>-1</v>
      </c>
      <c r="AB725">
        <f t="shared" si="432"/>
        <v>0</v>
      </c>
      <c r="AC725">
        <f>ROUND((ES725),6)</f>
        <v>0</v>
      </c>
      <c r="AD725">
        <f>ROUND((((ET725)-(EU725))+AE725),6)</f>
        <v>0</v>
      </c>
      <c r="AE725">
        <f>ROUND((EU725),6)</f>
        <v>0</v>
      </c>
      <c r="AF725">
        <f>ROUND((EV725),6)</f>
        <v>0</v>
      </c>
      <c r="AG725">
        <f t="shared" si="433"/>
        <v>0</v>
      </c>
      <c r="AH725">
        <f>(EW725)</f>
        <v>0</v>
      </c>
      <c r="AI725">
        <f>(EX725)</f>
        <v>0</v>
      </c>
      <c r="AJ725">
        <f t="shared" si="434"/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90</v>
      </c>
      <c r="AU725">
        <v>46</v>
      </c>
      <c r="AV725">
        <v>1</v>
      </c>
      <c r="AW725">
        <v>1</v>
      </c>
      <c r="AZ725">
        <v>1</v>
      </c>
      <c r="BA725">
        <v>1</v>
      </c>
      <c r="BB725">
        <v>1</v>
      </c>
      <c r="BC725">
        <v>1</v>
      </c>
      <c r="BD725" t="s">
        <v>3</v>
      </c>
      <c r="BE725" t="s">
        <v>3</v>
      </c>
      <c r="BF725" t="s">
        <v>3</v>
      </c>
      <c r="BG725" t="s">
        <v>3</v>
      </c>
      <c r="BH725">
        <v>3</v>
      </c>
      <c r="BI725">
        <v>2</v>
      </c>
      <c r="BJ725" t="s">
        <v>3</v>
      </c>
      <c r="BM725">
        <v>110001</v>
      </c>
      <c r="BN725">
        <v>0</v>
      </c>
      <c r="BO725" t="s">
        <v>3</v>
      </c>
      <c r="BP725">
        <v>0</v>
      </c>
      <c r="BQ725">
        <v>3</v>
      </c>
      <c r="BR725">
        <v>0</v>
      </c>
      <c r="BS725">
        <v>1</v>
      </c>
      <c r="BT725">
        <v>1</v>
      </c>
      <c r="BU725">
        <v>1</v>
      </c>
      <c r="BV725">
        <v>1</v>
      </c>
      <c r="BW725">
        <v>1</v>
      </c>
      <c r="BX725">
        <v>1</v>
      </c>
      <c r="BY725" t="s">
        <v>3</v>
      </c>
      <c r="BZ725">
        <v>90</v>
      </c>
      <c r="CA725">
        <v>46</v>
      </c>
      <c r="CB725" t="s">
        <v>3</v>
      </c>
      <c r="CE725">
        <v>0</v>
      </c>
      <c r="CF725">
        <v>0</v>
      </c>
      <c r="CG725">
        <v>0</v>
      </c>
      <c r="CM725">
        <v>0</v>
      </c>
      <c r="CN725" t="s">
        <v>3</v>
      </c>
      <c r="CO725">
        <v>0</v>
      </c>
      <c r="CP725">
        <f>(P725+Q725+S725+R725)</f>
        <v>0</v>
      </c>
      <c r="CQ725">
        <f>ROUND(AL725*BC725,2)</f>
        <v>0</v>
      </c>
      <c r="CR725">
        <f>ROUND(AM725*BB725,2)</f>
        <v>0</v>
      </c>
      <c r="CS725">
        <f>ROUND(AN725*BS725,2)</f>
        <v>0</v>
      </c>
      <c r="CT725">
        <f>ROUND(AO725*BA725,2)</f>
        <v>0</v>
      </c>
      <c r="CU725">
        <f>AG725</f>
        <v>0</v>
      </c>
      <c r="CV725">
        <f>AH725</f>
        <v>0</v>
      </c>
      <c r="CW725">
        <f>AI725</f>
        <v>0</v>
      </c>
      <c r="CX725">
        <f>AJ725</f>
        <v>0</v>
      </c>
      <c r="CY725">
        <f>(((S725+R725)*AT725)/100)</f>
        <v>0</v>
      </c>
      <c r="CZ725">
        <f>(((S725+R725)*AU725)/100)</f>
        <v>0</v>
      </c>
      <c r="DC725" t="s">
        <v>3</v>
      </c>
      <c r="DD725" t="s">
        <v>3</v>
      </c>
      <c r="DE725" t="s">
        <v>3</v>
      </c>
      <c r="DF725" t="s">
        <v>3</v>
      </c>
      <c r="DG725" t="s">
        <v>3</v>
      </c>
      <c r="DH725" t="s">
        <v>3</v>
      </c>
      <c r="DI725" t="s">
        <v>3</v>
      </c>
      <c r="DJ725" t="s">
        <v>3</v>
      </c>
      <c r="DK725" t="s">
        <v>3</v>
      </c>
      <c r="DL725" t="s">
        <v>3</v>
      </c>
      <c r="DM725" t="s">
        <v>3</v>
      </c>
      <c r="DN725">
        <v>0</v>
      </c>
      <c r="DO725">
        <v>0</v>
      </c>
      <c r="DP725">
        <v>1</v>
      </c>
      <c r="DQ725">
        <v>1</v>
      </c>
      <c r="DU725">
        <v>1009</v>
      </c>
      <c r="DV725" t="s">
        <v>83</v>
      </c>
      <c r="DW725" t="s">
        <v>83</v>
      </c>
      <c r="DX725">
        <v>1000</v>
      </c>
      <c r="DZ725" t="s">
        <v>3</v>
      </c>
      <c r="EA725" t="s">
        <v>3</v>
      </c>
      <c r="EB725" t="s">
        <v>3</v>
      </c>
      <c r="EC725" t="s">
        <v>3</v>
      </c>
      <c r="EE725">
        <v>416979908</v>
      </c>
      <c r="EF725">
        <v>3</v>
      </c>
      <c r="EG725" t="s">
        <v>322</v>
      </c>
      <c r="EH725">
        <v>0</v>
      </c>
      <c r="EI725" t="s">
        <v>3</v>
      </c>
      <c r="EJ725">
        <v>2</v>
      </c>
      <c r="EK725">
        <v>110001</v>
      </c>
      <c r="EL725" t="s">
        <v>654</v>
      </c>
      <c r="EM725" t="s">
        <v>655</v>
      </c>
      <c r="EO725" t="s">
        <v>3</v>
      </c>
      <c r="EQ725">
        <v>1536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FQ725">
        <v>0</v>
      </c>
      <c r="FR725">
        <v>0</v>
      </c>
      <c r="FS725">
        <v>0</v>
      </c>
      <c r="FX725">
        <v>90</v>
      </c>
      <c r="FY725">
        <v>46</v>
      </c>
      <c r="GA725" t="s">
        <v>3</v>
      </c>
      <c r="GD725">
        <v>1</v>
      </c>
      <c r="GF725">
        <v>1392189009</v>
      </c>
      <c r="GG725">
        <v>2</v>
      </c>
      <c r="GH725">
        <v>1</v>
      </c>
      <c r="GI725">
        <v>-2</v>
      </c>
      <c r="GJ725">
        <v>0</v>
      </c>
      <c r="GK725">
        <v>0</v>
      </c>
      <c r="GL725">
        <f t="shared" si="435"/>
        <v>0</v>
      </c>
      <c r="GM725">
        <f t="shared" si="436"/>
        <v>0</v>
      </c>
      <c r="GN725">
        <f t="shared" si="437"/>
        <v>0</v>
      </c>
      <c r="GO725">
        <f t="shared" si="438"/>
        <v>0</v>
      </c>
      <c r="GP725">
        <f t="shared" si="439"/>
        <v>0</v>
      </c>
      <c r="GR725">
        <v>0</v>
      </c>
      <c r="GS725">
        <v>0</v>
      </c>
      <c r="GT725">
        <v>0</v>
      </c>
      <c r="GU725" t="s">
        <v>3</v>
      </c>
      <c r="GV725">
        <f t="shared" si="440"/>
        <v>0</v>
      </c>
      <c r="GW725">
        <v>1</v>
      </c>
      <c r="GX725">
        <f t="shared" si="441"/>
        <v>0</v>
      </c>
      <c r="HA725">
        <v>0</v>
      </c>
      <c r="HB725">
        <v>0</v>
      </c>
      <c r="HC725">
        <f>GV725*GW725</f>
        <v>0</v>
      </c>
      <c r="HE725" t="s">
        <v>3</v>
      </c>
      <c r="HF725" t="s">
        <v>3</v>
      </c>
      <c r="HM725" t="s">
        <v>135</v>
      </c>
      <c r="HN725" t="s">
        <v>657</v>
      </c>
      <c r="HO725" t="s">
        <v>658</v>
      </c>
      <c r="HP725" t="s">
        <v>654</v>
      </c>
      <c r="HQ725" t="s">
        <v>654</v>
      </c>
      <c r="HS725">
        <v>0</v>
      </c>
      <c r="IK725">
        <v>0</v>
      </c>
    </row>
    <row r="726" spans="1:245" x14ac:dyDescent="0.2">
      <c r="A726">
        <v>17</v>
      </c>
      <c r="B726">
        <v>1</v>
      </c>
      <c r="C726">
        <f>ROW(SmtRes!A1324)</f>
        <v>1324</v>
      </c>
      <c r="D726">
        <f>ROW(EtalonRes!A1365)</f>
        <v>1365</v>
      </c>
      <c r="E726" t="s">
        <v>856</v>
      </c>
      <c r="F726" t="s">
        <v>718</v>
      </c>
      <c r="G726" t="s">
        <v>857</v>
      </c>
      <c r="H726" t="s">
        <v>32</v>
      </c>
      <c r="I726">
        <v>1</v>
      </c>
      <c r="J726">
        <v>0</v>
      </c>
      <c r="K726">
        <v>1</v>
      </c>
      <c r="O726">
        <f>ROUND(CP726,2)</f>
        <v>171.74</v>
      </c>
      <c r="P726">
        <f>SUMIF(SmtRes!AQ1323:'SmtRes'!AQ1324,"=1",SmtRes!DF1323:'SmtRes'!DF1324)</f>
        <v>0</v>
      </c>
      <c r="Q726">
        <f>SUMIF(SmtRes!AQ1323:'SmtRes'!AQ1324,"=1",SmtRes!DG1323:'SmtRes'!DG1324)</f>
        <v>0</v>
      </c>
      <c r="R726">
        <f>SUMIF(SmtRes!AQ1323:'SmtRes'!AQ1324,"=1",SmtRes!DH1323:'SmtRes'!DH1324)</f>
        <v>0</v>
      </c>
      <c r="S726">
        <f>SUMIF(SmtRes!AQ1323:'SmtRes'!AQ1324,"=1",SmtRes!DI1323:'SmtRes'!DI1324)</f>
        <v>171.74</v>
      </c>
      <c r="T726">
        <f t="shared" si="428"/>
        <v>0</v>
      </c>
      <c r="U726">
        <f>SUMIF(SmtRes!AQ1323:'SmtRes'!AQ1324,"=1",SmtRes!CV1323:'SmtRes'!CV1324)</f>
        <v>0.309</v>
      </c>
      <c r="V726">
        <f>SUMIF(SmtRes!AQ1323:'SmtRes'!AQ1324,"=1",SmtRes!CW1323:'SmtRes'!CW1324)</f>
        <v>0</v>
      </c>
      <c r="W726">
        <f t="shared" si="429"/>
        <v>0</v>
      </c>
      <c r="X726">
        <f t="shared" si="430"/>
        <v>166.59</v>
      </c>
      <c r="Y726">
        <f t="shared" si="431"/>
        <v>87.59</v>
      </c>
      <c r="AA726">
        <v>449016111</v>
      </c>
      <c r="AB726">
        <f t="shared" si="432"/>
        <v>171.7422</v>
      </c>
      <c r="AC726">
        <f>ROUND((0),6)</f>
        <v>0</v>
      </c>
      <c r="AD726">
        <f>ROUND((((0)-(0))+AE726),6)</f>
        <v>0</v>
      </c>
      <c r="AE726">
        <f>ROUND((0),6)</f>
        <v>0</v>
      </c>
      <c r="AF726">
        <f>ROUND((SUM(SmtRes!BT1323:'SmtRes'!BT1324)),6)</f>
        <v>171.7422</v>
      </c>
      <c r="AG726">
        <f t="shared" si="433"/>
        <v>0</v>
      </c>
      <c r="AH726">
        <f>(SUM(SmtRes!BU1323:'SmtRes'!BU1324))</f>
        <v>0.309</v>
      </c>
      <c r="AI726">
        <f>(0)</f>
        <v>0</v>
      </c>
      <c r="AJ726">
        <f t="shared" si="434"/>
        <v>0</v>
      </c>
      <c r="AK726">
        <v>575.97259999999994</v>
      </c>
      <c r="AL726">
        <v>3.4986000000000002</v>
      </c>
      <c r="AM726">
        <v>0</v>
      </c>
      <c r="AN726">
        <v>0</v>
      </c>
      <c r="AO726">
        <v>572.47399999999993</v>
      </c>
      <c r="AP726">
        <v>0</v>
      </c>
      <c r="AQ726">
        <v>1.03</v>
      </c>
      <c r="AR726">
        <v>0</v>
      </c>
      <c r="AS726">
        <v>0</v>
      </c>
      <c r="AT726">
        <v>97</v>
      </c>
      <c r="AU726">
        <v>51</v>
      </c>
      <c r="AV726">
        <v>1</v>
      </c>
      <c r="AW726">
        <v>1</v>
      </c>
      <c r="AZ726">
        <v>1</v>
      </c>
      <c r="BA726">
        <v>1</v>
      </c>
      <c r="BB726">
        <v>1</v>
      </c>
      <c r="BC726">
        <v>1</v>
      </c>
      <c r="BD726" t="s">
        <v>3</v>
      </c>
      <c r="BE726" t="s">
        <v>3</v>
      </c>
      <c r="BF726" t="s">
        <v>3</v>
      </c>
      <c r="BG726" t="s">
        <v>3</v>
      </c>
      <c r="BH726">
        <v>0</v>
      </c>
      <c r="BI726">
        <v>2</v>
      </c>
      <c r="BJ726" t="s">
        <v>720</v>
      </c>
      <c r="BM726">
        <v>108001</v>
      </c>
      <c r="BN726">
        <v>0</v>
      </c>
      <c r="BO726" t="s">
        <v>3</v>
      </c>
      <c r="BP726">
        <v>0</v>
      </c>
      <c r="BQ726">
        <v>3</v>
      </c>
      <c r="BR726">
        <v>0</v>
      </c>
      <c r="BS726">
        <v>1</v>
      </c>
      <c r="BT726">
        <v>1</v>
      </c>
      <c r="BU726">
        <v>1</v>
      </c>
      <c r="BV726">
        <v>1</v>
      </c>
      <c r="BW726">
        <v>1</v>
      </c>
      <c r="BX726">
        <v>1</v>
      </c>
      <c r="BY726" t="s">
        <v>3</v>
      </c>
      <c r="BZ726">
        <v>97</v>
      </c>
      <c r="CA726">
        <v>51</v>
      </c>
      <c r="CB726" t="s">
        <v>3</v>
      </c>
      <c r="CE726">
        <v>0</v>
      </c>
      <c r="CF726">
        <v>0</v>
      </c>
      <c r="CG726">
        <v>0</v>
      </c>
      <c r="CM726">
        <v>0</v>
      </c>
      <c r="CN726" t="s">
        <v>653</v>
      </c>
      <c r="CO726">
        <v>0</v>
      </c>
      <c r="CP726">
        <f>(P726+Q726+S726+R726)</f>
        <v>171.74</v>
      </c>
      <c r="CQ726">
        <f>SUMIF(SmtRes!AQ1323:'SmtRes'!AQ1324,"=1",SmtRes!AA1323:'SmtRes'!AA1324)</f>
        <v>188.92</v>
      </c>
      <c r="CR726">
        <f>SUMIF(SmtRes!AQ1323:'SmtRes'!AQ1324,"=1",SmtRes!AB1323:'SmtRes'!AB1324)</f>
        <v>0</v>
      </c>
      <c r="CS726">
        <f>SUMIF(SmtRes!AQ1323:'SmtRes'!AQ1324,"=1",SmtRes!AC1323:'SmtRes'!AC1324)</f>
        <v>0</v>
      </c>
      <c r="CT726">
        <f>SUMIF(SmtRes!AQ1323:'SmtRes'!AQ1324,"=1",SmtRes!AD1323:'SmtRes'!AD1324)</f>
        <v>555.79999999999995</v>
      </c>
      <c r="CU726">
        <f>AG726</f>
        <v>0</v>
      </c>
      <c r="CV726">
        <f>SUMIF(SmtRes!AQ1323:'SmtRes'!AQ1324,"=1",SmtRes!BU1323:'SmtRes'!BU1324)</f>
        <v>0.309</v>
      </c>
      <c r="CW726">
        <f>SUMIF(SmtRes!AQ1323:'SmtRes'!AQ1324,"=1",SmtRes!BV1323:'SmtRes'!BV1324)</f>
        <v>0</v>
      </c>
      <c r="CX726">
        <f>AJ726</f>
        <v>0</v>
      </c>
      <c r="CY726">
        <f>(((S726+R726)*AT726)/100)</f>
        <v>166.58780000000002</v>
      </c>
      <c r="CZ726">
        <f>(((S726+R726)*AU726)/100)</f>
        <v>87.587400000000002</v>
      </c>
      <c r="DB726">
        <v>41</v>
      </c>
      <c r="DC726" t="s">
        <v>3</v>
      </c>
      <c r="DD726" t="s">
        <v>135</v>
      </c>
      <c r="DE726" t="s">
        <v>321</v>
      </c>
      <c r="DF726" t="s">
        <v>321</v>
      </c>
      <c r="DG726" t="s">
        <v>321</v>
      </c>
      <c r="DH726" t="s">
        <v>3</v>
      </c>
      <c r="DI726" t="s">
        <v>321</v>
      </c>
      <c r="DJ726" t="s">
        <v>321</v>
      </c>
      <c r="DK726" t="s">
        <v>3</v>
      </c>
      <c r="DL726" t="s">
        <v>3</v>
      </c>
      <c r="DM726" t="s">
        <v>3</v>
      </c>
      <c r="DN726">
        <v>0</v>
      </c>
      <c r="DO726">
        <v>0</v>
      </c>
      <c r="DP726">
        <v>1</v>
      </c>
      <c r="DQ726">
        <v>1</v>
      </c>
      <c r="DU726">
        <v>1013</v>
      </c>
      <c r="DV726" t="s">
        <v>32</v>
      </c>
      <c r="DW726" t="s">
        <v>32</v>
      </c>
      <c r="DX726">
        <v>1</v>
      </c>
      <c r="DZ726" t="s">
        <v>3</v>
      </c>
      <c r="EA726" t="s">
        <v>3</v>
      </c>
      <c r="EB726" t="s">
        <v>3</v>
      </c>
      <c r="EC726" t="s">
        <v>3</v>
      </c>
      <c r="EE726">
        <v>416979905</v>
      </c>
      <c r="EF726">
        <v>3</v>
      </c>
      <c r="EG726" t="s">
        <v>322</v>
      </c>
      <c r="EH726">
        <v>0</v>
      </c>
      <c r="EI726" t="s">
        <v>3</v>
      </c>
      <c r="EJ726">
        <v>2</v>
      </c>
      <c r="EK726">
        <v>108001</v>
      </c>
      <c r="EL726" t="s">
        <v>513</v>
      </c>
      <c r="EM726" t="s">
        <v>514</v>
      </c>
      <c r="EO726" t="s">
        <v>656</v>
      </c>
      <c r="EQ726">
        <v>512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1.03</v>
      </c>
      <c r="EX726">
        <v>0</v>
      </c>
      <c r="EY726">
        <v>0</v>
      </c>
      <c r="FQ726">
        <v>0</v>
      </c>
      <c r="FR726">
        <v>0</v>
      </c>
      <c r="FS726">
        <v>0</v>
      </c>
      <c r="FX726">
        <v>97</v>
      </c>
      <c r="FY726">
        <v>51</v>
      </c>
      <c r="GA726" t="s">
        <v>3</v>
      </c>
      <c r="GD726">
        <v>1</v>
      </c>
      <c r="GF726">
        <v>-1293859603</v>
      </c>
      <c r="GG726">
        <v>2</v>
      </c>
      <c r="GH726">
        <v>1</v>
      </c>
      <c r="GI726">
        <v>-2</v>
      </c>
      <c r="GJ726">
        <v>0</v>
      </c>
      <c r="GK726">
        <v>0</v>
      </c>
      <c r="GL726">
        <f t="shared" si="435"/>
        <v>0</v>
      </c>
      <c r="GM726">
        <f t="shared" si="436"/>
        <v>425.92</v>
      </c>
      <c r="GN726">
        <f t="shared" si="437"/>
        <v>0</v>
      </c>
      <c r="GO726">
        <f t="shared" si="438"/>
        <v>425.92</v>
      </c>
      <c r="GP726">
        <f t="shared" si="439"/>
        <v>0</v>
      </c>
      <c r="GR726">
        <v>0</v>
      </c>
      <c r="GS726">
        <v>0</v>
      </c>
      <c r="GT726">
        <v>0</v>
      </c>
      <c r="GU726" t="s">
        <v>3</v>
      </c>
      <c r="GV726">
        <f t="shared" si="440"/>
        <v>0</v>
      </c>
      <c r="GW726">
        <v>1</v>
      </c>
      <c r="GX726">
        <f t="shared" si="441"/>
        <v>0</v>
      </c>
      <c r="HA726">
        <v>0</v>
      </c>
      <c r="HB726">
        <v>0</v>
      </c>
      <c r="HC726">
        <f>GV726*GW726</f>
        <v>0</v>
      </c>
      <c r="HE726" t="s">
        <v>3</v>
      </c>
      <c r="HF726" t="s">
        <v>3</v>
      </c>
      <c r="HM726" t="s">
        <v>3</v>
      </c>
      <c r="HN726" t="s">
        <v>515</v>
      </c>
      <c r="HO726" t="s">
        <v>516</v>
      </c>
      <c r="HP726" t="s">
        <v>513</v>
      </c>
      <c r="HQ726" t="s">
        <v>513</v>
      </c>
      <c r="HS726">
        <v>0</v>
      </c>
      <c r="IK726">
        <v>0</v>
      </c>
    </row>
    <row r="727" spans="1:245" x14ac:dyDescent="0.2">
      <c r="A727">
        <v>17</v>
      </c>
      <c r="B727">
        <v>1</v>
      </c>
      <c r="C727">
        <f>ROW(SmtRes!A1326)</f>
        <v>1326</v>
      </c>
      <c r="D727">
        <f>ROW(EtalonRes!A1368)</f>
        <v>1368</v>
      </c>
      <c r="E727" t="s">
        <v>858</v>
      </c>
      <c r="F727" t="s">
        <v>718</v>
      </c>
      <c r="G727" t="s">
        <v>859</v>
      </c>
      <c r="H727" t="s">
        <v>32</v>
      </c>
      <c r="I727">
        <v>1</v>
      </c>
      <c r="J727">
        <v>0</v>
      </c>
      <c r="K727">
        <v>1</v>
      </c>
      <c r="O727">
        <f>ROUND(CP727,2)</f>
        <v>572.47</v>
      </c>
      <c r="P727">
        <f>SUMIF(SmtRes!AQ1325:'SmtRes'!AQ1326,"=1",SmtRes!DF1325:'SmtRes'!DF1326)</f>
        <v>0</v>
      </c>
      <c r="Q727">
        <f>SUMIF(SmtRes!AQ1325:'SmtRes'!AQ1326,"=1",SmtRes!DG1325:'SmtRes'!DG1326)</f>
        <v>0</v>
      </c>
      <c r="R727">
        <f>SUMIF(SmtRes!AQ1325:'SmtRes'!AQ1326,"=1",SmtRes!DH1325:'SmtRes'!DH1326)</f>
        <v>0</v>
      </c>
      <c r="S727">
        <f>SUMIF(SmtRes!AQ1325:'SmtRes'!AQ1326,"=1",SmtRes!DI1325:'SmtRes'!DI1326)</f>
        <v>572.47</v>
      </c>
      <c r="T727">
        <f t="shared" si="428"/>
        <v>0</v>
      </c>
      <c r="U727">
        <f>SUMIF(SmtRes!AQ1325:'SmtRes'!AQ1326,"=1",SmtRes!CV1325:'SmtRes'!CV1326)</f>
        <v>1.03</v>
      </c>
      <c r="V727">
        <f>SUMIF(SmtRes!AQ1325:'SmtRes'!AQ1326,"=1",SmtRes!CW1325:'SmtRes'!CW1326)</f>
        <v>0</v>
      </c>
      <c r="W727">
        <f t="shared" si="429"/>
        <v>0</v>
      </c>
      <c r="X727">
        <f t="shared" si="430"/>
        <v>555.29999999999995</v>
      </c>
      <c r="Y727">
        <f t="shared" si="431"/>
        <v>291.95999999999998</v>
      </c>
      <c r="AA727">
        <v>449016111</v>
      </c>
      <c r="AB727">
        <f t="shared" si="432"/>
        <v>572.47400000000005</v>
      </c>
      <c r="AC727">
        <f>ROUND((0),6)</f>
        <v>0</v>
      </c>
      <c r="AD727">
        <f>ROUND((((0)-(0))+AE727),6)</f>
        <v>0</v>
      </c>
      <c r="AE727">
        <f>ROUND((0),6)</f>
        <v>0</v>
      </c>
      <c r="AF727">
        <f>ROUND((SUM(SmtRes!BT1325:'SmtRes'!BT1326)),6)</f>
        <v>572.47400000000005</v>
      </c>
      <c r="AG727">
        <f t="shared" si="433"/>
        <v>0</v>
      </c>
      <c r="AH727">
        <f>(SUM(SmtRes!BU1325:'SmtRes'!BU1326))</f>
        <v>1.03</v>
      </c>
      <c r="AI727">
        <f>(0)</f>
        <v>0</v>
      </c>
      <c r="AJ727">
        <f t="shared" si="434"/>
        <v>0</v>
      </c>
      <c r="AK727">
        <v>575.97259999999994</v>
      </c>
      <c r="AL727">
        <v>3.4986000000000002</v>
      </c>
      <c r="AM727">
        <v>0</v>
      </c>
      <c r="AN727">
        <v>0</v>
      </c>
      <c r="AO727">
        <v>572.47399999999993</v>
      </c>
      <c r="AP727">
        <v>0</v>
      </c>
      <c r="AQ727">
        <v>1.03</v>
      </c>
      <c r="AR727">
        <v>0</v>
      </c>
      <c r="AS727">
        <v>0</v>
      </c>
      <c r="AT727">
        <v>97</v>
      </c>
      <c r="AU727">
        <v>51</v>
      </c>
      <c r="AV727">
        <v>1</v>
      </c>
      <c r="AW727">
        <v>1</v>
      </c>
      <c r="AZ727">
        <v>1</v>
      </c>
      <c r="BA727">
        <v>1</v>
      </c>
      <c r="BB727">
        <v>1</v>
      </c>
      <c r="BC727">
        <v>1</v>
      </c>
      <c r="BD727" t="s">
        <v>3</v>
      </c>
      <c r="BE727" t="s">
        <v>3</v>
      </c>
      <c r="BF727" t="s">
        <v>3</v>
      </c>
      <c r="BG727" t="s">
        <v>3</v>
      </c>
      <c r="BH727">
        <v>0</v>
      </c>
      <c r="BI727">
        <v>2</v>
      </c>
      <c r="BJ727" t="s">
        <v>720</v>
      </c>
      <c r="BM727">
        <v>108001</v>
      </c>
      <c r="BN727">
        <v>0</v>
      </c>
      <c r="BO727" t="s">
        <v>3</v>
      </c>
      <c r="BP727">
        <v>0</v>
      </c>
      <c r="BQ727">
        <v>3</v>
      </c>
      <c r="BR727">
        <v>0</v>
      </c>
      <c r="BS727">
        <v>1</v>
      </c>
      <c r="BT727">
        <v>1</v>
      </c>
      <c r="BU727">
        <v>1</v>
      </c>
      <c r="BV727">
        <v>1</v>
      </c>
      <c r="BW727">
        <v>1</v>
      </c>
      <c r="BX727">
        <v>1</v>
      </c>
      <c r="BY727" t="s">
        <v>3</v>
      </c>
      <c r="BZ727">
        <v>97</v>
      </c>
      <c r="CA727">
        <v>51</v>
      </c>
      <c r="CB727" t="s">
        <v>3</v>
      </c>
      <c r="CE727">
        <v>0</v>
      </c>
      <c r="CF727">
        <v>0</v>
      </c>
      <c r="CG727">
        <v>0</v>
      </c>
      <c r="CM727">
        <v>0</v>
      </c>
      <c r="CN727" t="s">
        <v>3</v>
      </c>
      <c r="CO727">
        <v>0</v>
      </c>
      <c r="CP727">
        <f>(P727+Q727+S727+R727)</f>
        <v>572.47</v>
      </c>
      <c r="CQ727">
        <f>SUMIF(SmtRes!AQ1325:'SmtRes'!AQ1326,"=1",SmtRes!AA1325:'SmtRes'!AA1326)</f>
        <v>188.92</v>
      </c>
      <c r="CR727">
        <f>SUMIF(SmtRes!AQ1325:'SmtRes'!AQ1326,"=1",SmtRes!AB1325:'SmtRes'!AB1326)</f>
        <v>0</v>
      </c>
      <c r="CS727">
        <f>SUMIF(SmtRes!AQ1325:'SmtRes'!AQ1326,"=1",SmtRes!AC1325:'SmtRes'!AC1326)</f>
        <v>0</v>
      </c>
      <c r="CT727">
        <f>SUMIF(SmtRes!AQ1325:'SmtRes'!AQ1326,"=1",SmtRes!AD1325:'SmtRes'!AD1326)</f>
        <v>555.79999999999995</v>
      </c>
      <c r="CU727">
        <f>AG727</f>
        <v>0</v>
      </c>
      <c r="CV727">
        <f>SUMIF(SmtRes!AQ1325:'SmtRes'!AQ1326,"=1",SmtRes!BU1325:'SmtRes'!BU1326)</f>
        <v>1.03</v>
      </c>
      <c r="CW727">
        <f>SUMIF(SmtRes!AQ1325:'SmtRes'!AQ1326,"=1",SmtRes!BV1325:'SmtRes'!BV1326)</f>
        <v>0</v>
      </c>
      <c r="CX727">
        <f>AJ727</f>
        <v>0</v>
      </c>
      <c r="CY727">
        <f>(((S727+R727)*AT727)/100)</f>
        <v>555.29590000000007</v>
      </c>
      <c r="CZ727">
        <f>(((S727+R727)*AU727)/100)</f>
        <v>291.9597</v>
      </c>
      <c r="DC727" t="s">
        <v>3</v>
      </c>
      <c r="DD727" t="s">
        <v>135</v>
      </c>
      <c r="DE727" t="s">
        <v>3</v>
      </c>
      <c r="DF727" t="s">
        <v>3</v>
      </c>
      <c r="DG727" t="s">
        <v>3</v>
      </c>
      <c r="DH727" t="s">
        <v>3</v>
      </c>
      <c r="DI727" t="s">
        <v>3</v>
      </c>
      <c r="DJ727" t="s">
        <v>3</v>
      </c>
      <c r="DK727" t="s">
        <v>3</v>
      </c>
      <c r="DL727" t="s">
        <v>3</v>
      </c>
      <c r="DM727" t="s">
        <v>3</v>
      </c>
      <c r="DN727">
        <v>0</v>
      </c>
      <c r="DO727">
        <v>0</v>
      </c>
      <c r="DP727">
        <v>1</v>
      </c>
      <c r="DQ727">
        <v>1</v>
      </c>
      <c r="DU727">
        <v>1013</v>
      </c>
      <c r="DV727" t="s">
        <v>32</v>
      </c>
      <c r="DW727" t="s">
        <v>32</v>
      </c>
      <c r="DX727">
        <v>1</v>
      </c>
      <c r="DZ727" t="s">
        <v>3</v>
      </c>
      <c r="EA727" t="s">
        <v>3</v>
      </c>
      <c r="EB727" t="s">
        <v>3</v>
      </c>
      <c r="EC727" t="s">
        <v>3</v>
      </c>
      <c r="EE727">
        <v>416979905</v>
      </c>
      <c r="EF727">
        <v>3</v>
      </c>
      <c r="EG727" t="s">
        <v>322</v>
      </c>
      <c r="EH727">
        <v>0</v>
      </c>
      <c r="EI727" t="s">
        <v>3</v>
      </c>
      <c r="EJ727">
        <v>2</v>
      </c>
      <c r="EK727">
        <v>108001</v>
      </c>
      <c r="EL727" t="s">
        <v>513</v>
      </c>
      <c r="EM727" t="s">
        <v>514</v>
      </c>
      <c r="EO727" t="s">
        <v>3</v>
      </c>
      <c r="EQ727">
        <v>512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1.03</v>
      </c>
      <c r="EX727">
        <v>0</v>
      </c>
      <c r="EY727">
        <v>0</v>
      </c>
      <c r="FQ727">
        <v>0</v>
      </c>
      <c r="FR727">
        <v>0</v>
      </c>
      <c r="FS727">
        <v>0</v>
      </c>
      <c r="FX727">
        <v>97</v>
      </c>
      <c r="FY727">
        <v>51</v>
      </c>
      <c r="GA727" t="s">
        <v>3</v>
      </c>
      <c r="GD727">
        <v>1</v>
      </c>
      <c r="GF727">
        <v>440813011</v>
      </c>
      <c r="GG727">
        <v>2</v>
      </c>
      <c r="GH727">
        <v>1</v>
      </c>
      <c r="GI727">
        <v>-2</v>
      </c>
      <c r="GJ727">
        <v>0</v>
      </c>
      <c r="GK727">
        <v>0</v>
      </c>
      <c r="GL727">
        <f t="shared" si="435"/>
        <v>0</v>
      </c>
      <c r="GM727">
        <f t="shared" si="436"/>
        <v>1419.73</v>
      </c>
      <c r="GN727">
        <f t="shared" si="437"/>
        <v>0</v>
      </c>
      <c r="GO727">
        <f t="shared" si="438"/>
        <v>1419.73</v>
      </c>
      <c r="GP727">
        <f t="shared" si="439"/>
        <v>0</v>
      </c>
      <c r="GR727">
        <v>0</v>
      </c>
      <c r="GS727">
        <v>0</v>
      </c>
      <c r="GT727">
        <v>0</v>
      </c>
      <c r="GU727" t="s">
        <v>3</v>
      </c>
      <c r="GV727">
        <f t="shared" si="440"/>
        <v>0</v>
      </c>
      <c r="GW727">
        <v>1</v>
      </c>
      <c r="GX727">
        <f t="shared" si="441"/>
        <v>0</v>
      </c>
      <c r="HA727">
        <v>0</v>
      </c>
      <c r="HB727">
        <v>0</v>
      </c>
      <c r="HC727">
        <f>GV727*GW727</f>
        <v>0</v>
      </c>
      <c r="HE727" t="s">
        <v>3</v>
      </c>
      <c r="HF727" t="s">
        <v>3</v>
      </c>
      <c r="HM727" t="s">
        <v>3</v>
      </c>
      <c r="HN727" t="s">
        <v>515</v>
      </c>
      <c r="HO727" t="s">
        <v>516</v>
      </c>
      <c r="HP727" t="s">
        <v>513</v>
      </c>
      <c r="HQ727" t="s">
        <v>513</v>
      </c>
      <c r="HS727">
        <v>0</v>
      </c>
      <c r="IK727">
        <v>0</v>
      </c>
    </row>
    <row r="728" spans="1:245" x14ac:dyDescent="0.2">
      <c r="A728">
        <v>17</v>
      </c>
      <c r="B728">
        <v>1</v>
      </c>
      <c r="C728">
        <f>ROW(SmtRes!A1345)</f>
        <v>1345</v>
      </c>
      <c r="D728">
        <f>ROW(EtalonRes!A1387)</f>
        <v>1387</v>
      </c>
      <c r="E728" t="s">
        <v>3</v>
      </c>
      <c r="F728" t="s">
        <v>860</v>
      </c>
      <c r="G728" t="s">
        <v>861</v>
      </c>
      <c r="H728" t="s">
        <v>32</v>
      </c>
      <c r="I728">
        <v>1</v>
      </c>
      <c r="J728">
        <v>0</v>
      </c>
      <c r="K728">
        <v>1</v>
      </c>
      <c r="O728">
        <f>ROUND(CP728,2)</f>
        <v>332.73</v>
      </c>
      <c r="P728">
        <f>SUMIF(SmtRes!AQ1327:'SmtRes'!AQ1345,"=1",SmtRes!DF1327:'SmtRes'!DF1345)</f>
        <v>0</v>
      </c>
      <c r="Q728">
        <f>SUMIF(SmtRes!AQ1327:'SmtRes'!AQ1345,"=1",SmtRes!DG1327:'SmtRes'!DG1345)</f>
        <v>8.76</v>
      </c>
      <c r="R728">
        <f>SUMIF(SmtRes!AQ1327:'SmtRes'!AQ1345,"=1",SmtRes!DH1327:'SmtRes'!DH1345)</f>
        <v>3.79</v>
      </c>
      <c r="S728">
        <f>SUMIF(SmtRes!AQ1327:'SmtRes'!AQ1345,"=1",SmtRes!DI1327:'SmtRes'!DI1345)</f>
        <v>320.18</v>
      </c>
      <c r="T728">
        <f t="shared" si="428"/>
        <v>0</v>
      </c>
      <c r="U728">
        <f>SUMIF(SmtRes!AQ1327:'SmtRes'!AQ1345,"=1",SmtRes!CV1327:'SmtRes'!CV1345)</f>
        <v>0.6</v>
      </c>
      <c r="V728">
        <f>SUMIF(SmtRes!AQ1327:'SmtRes'!AQ1345,"=1",SmtRes!CW1327:'SmtRes'!CW1345)</f>
        <v>6.0000000000000001E-3</v>
      </c>
      <c r="W728">
        <f t="shared" si="429"/>
        <v>0</v>
      </c>
      <c r="X728">
        <f t="shared" si="430"/>
        <v>314.25</v>
      </c>
      <c r="Y728">
        <f t="shared" si="431"/>
        <v>165.22</v>
      </c>
      <c r="AA728">
        <v>-1</v>
      </c>
      <c r="AB728">
        <f t="shared" si="432"/>
        <v>328.94093400000003</v>
      </c>
      <c r="AC728">
        <f>ROUND((0),6)</f>
        <v>0</v>
      </c>
      <c r="AD728">
        <f>ROUND((((SUM(SmtRes!BR1327:'SmtRes'!BR1345))-(SUM(SmtRes!BS1327:'SmtRes'!BS1345)))+AE728),6)</f>
        <v>8.7569339999999993</v>
      </c>
      <c r="AE728">
        <f>ROUND((SUM(SmtRes!BS1327:'SmtRes'!BS1345)),6)</f>
        <v>3.79392</v>
      </c>
      <c r="AF728">
        <f>ROUND((SUM(SmtRes!BT1327:'SmtRes'!BT1345)),6)</f>
        <v>320.18400000000003</v>
      </c>
      <c r="AG728">
        <f t="shared" si="433"/>
        <v>0</v>
      </c>
      <c r="AH728">
        <f>(SUM(SmtRes!BU1327:'SmtRes'!BU1345))</f>
        <v>0.6</v>
      </c>
      <c r="AI728">
        <f>(SUM(SmtRes!BV1327:'SmtRes'!BV1345))</f>
        <v>6.0000000000000001E-3</v>
      </c>
      <c r="AJ728">
        <f t="shared" si="434"/>
        <v>0</v>
      </c>
      <c r="AK728">
        <v>1518.7061960000001</v>
      </c>
      <c r="AL728">
        <v>409.59001599999999</v>
      </c>
      <c r="AM728">
        <v>29.189779999999999</v>
      </c>
      <c r="AN728">
        <v>12.6464</v>
      </c>
      <c r="AO728">
        <v>1067.28</v>
      </c>
      <c r="AP728">
        <v>0</v>
      </c>
      <c r="AQ728">
        <v>2</v>
      </c>
      <c r="AR728">
        <v>0.02</v>
      </c>
      <c r="AS728">
        <v>0</v>
      </c>
      <c r="AT728">
        <v>97</v>
      </c>
      <c r="AU728">
        <v>51</v>
      </c>
      <c r="AV728">
        <v>1</v>
      </c>
      <c r="AW728">
        <v>1</v>
      </c>
      <c r="AZ728">
        <v>1</v>
      </c>
      <c r="BA728">
        <v>1</v>
      </c>
      <c r="BB728">
        <v>1</v>
      </c>
      <c r="BC728">
        <v>1</v>
      </c>
      <c r="BD728" t="s">
        <v>3</v>
      </c>
      <c r="BE728" t="s">
        <v>3</v>
      </c>
      <c r="BF728" t="s">
        <v>3</v>
      </c>
      <c r="BG728" t="s">
        <v>3</v>
      </c>
      <c r="BH728">
        <v>0</v>
      </c>
      <c r="BI728">
        <v>2</v>
      </c>
      <c r="BJ728" t="s">
        <v>862</v>
      </c>
      <c r="BM728">
        <v>108001</v>
      </c>
      <c r="BN728">
        <v>0</v>
      </c>
      <c r="BO728" t="s">
        <v>3</v>
      </c>
      <c r="BP728">
        <v>0</v>
      </c>
      <c r="BQ728">
        <v>3</v>
      </c>
      <c r="BR728">
        <v>0</v>
      </c>
      <c r="BS728">
        <v>1</v>
      </c>
      <c r="BT728">
        <v>1</v>
      </c>
      <c r="BU728">
        <v>1</v>
      </c>
      <c r="BV728">
        <v>1</v>
      </c>
      <c r="BW728">
        <v>1</v>
      </c>
      <c r="BX728">
        <v>1</v>
      </c>
      <c r="BY728" t="s">
        <v>3</v>
      </c>
      <c r="BZ728">
        <v>97</v>
      </c>
      <c r="CA728">
        <v>51</v>
      </c>
      <c r="CB728" t="s">
        <v>3</v>
      </c>
      <c r="CE728">
        <v>0</v>
      </c>
      <c r="CF728">
        <v>0</v>
      </c>
      <c r="CG728">
        <v>0</v>
      </c>
      <c r="CM728">
        <v>0</v>
      </c>
      <c r="CN728" t="s">
        <v>653</v>
      </c>
      <c r="CO728">
        <v>0</v>
      </c>
      <c r="CP728">
        <f>(P728+Q728+S728+R728)</f>
        <v>332.73</v>
      </c>
      <c r="CQ728">
        <f>SUMIF(SmtRes!AQ1327:'SmtRes'!AQ1345,"=1",SmtRes!AA1327:'SmtRes'!AA1345)</f>
        <v>138808.15</v>
      </c>
      <c r="CR728">
        <f>SUMIF(SmtRes!AQ1327:'SmtRes'!AQ1345,"=1",SmtRes!AB1327:'SmtRes'!AB1345)</f>
        <v>2318.44</v>
      </c>
      <c r="CS728">
        <f>SUMIF(SmtRes!AQ1327:'SmtRes'!AQ1345,"=1",SmtRes!AC1327:'SmtRes'!AC1345)</f>
        <v>1264.6400000000001</v>
      </c>
      <c r="CT728">
        <f>SUMIF(SmtRes!AQ1327:'SmtRes'!AQ1345,"=1",SmtRes!AD1327:'SmtRes'!AD1345)</f>
        <v>533.64</v>
      </c>
      <c r="CU728">
        <f>AG728</f>
        <v>0</v>
      </c>
      <c r="CV728">
        <f>SUMIF(SmtRes!AQ1327:'SmtRes'!AQ1345,"=1",SmtRes!BU1327:'SmtRes'!BU1345)</f>
        <v>0.6</v>
      </c>
      <c r="CW728">
        <f>SUMIF(SmtRes!AQ1327:'SmtRes'!AQ1345,"=1",SmtRes!BV1327:'SmtRes'!BV1345)</f>
        <v>6.0000000000000001E-3</v>
      </c>
      <c r="CX728">
        <f>AJ728</f>
        <v>0</v>
      </c>
      <c r="CY728">
        <f>(((S728+R728)*AT728)/100)</f>
        <v>314.25090000000006</v>
      </c>
      <c r="CZ728">
        <f>(((S728+R728)*AU728)/100)</f>
        <v>165.22470000000001</v>
      </c>
      <c r="DB728">
        <v>42</v>
      </c>
      <c r="DC728" t="s">
        <v>3</v>
      </c>
      <c r="DD728" t="s">
        <v>135</v>
      </c>
      <c r="DE728" t="s">
        <v>321</v>
      </c>
      <c r="DF728" t="s">
        <v>321</v>
      </c>
      <c r="DG728" t="s">
        <v>321</v>
      </c>
      <c r="DH728" t="s">
        <v>3</v>
      </c>
      <c r="DI728" t="s">
        <v>321</v>
      </c>
      <c r="DJ728" t="s">
        <v>321</v>
      </c>
      <c r="DK728" t="s">
        <v>3</v>
      </c>
      <c r="DL728" t="s">
        <v>3</v>
      </c>
      <c r="DM728" t="s">
        <v>3</v>
      </c>
      <c r="DN728">
        <v>0</v>
      </c>
      <c r="DO728">
        <v>0</v>
      </c>
      <c r="DP728">
        <v>1</v>
      </c>
      <c r="DQ728">
        <v>1</v>
      </c>
      <c r="DU728">
        <v>1013</v>
      </c>
      <c r="DV728" t="s">
        <v>32</v>
      </c>
      <c r="DW728" t="s">
        <v>32</v>
      </c>
      <c r="DX728">
        <v>1</v>
      </c>
      <c r="DZ728" t="s">
        <v>3</v>
      </c>
      <c r="EA728" t="s">
        <v>3</v>
      </c>
      <c r="EB728" t="s">
        <v>3</v>
      </c>
      <c r="EC728" t="s">
        <v>3</v>
      </c>
      <c r="EE728">
        <v>416979905</v>
      </c>
      <c r="EF728">
        <v>3</v>
      </c>
      <c r="EG728" t="s">
        <v>322</v>
      </c>
      <c r="EH728">
        <v>0</v>
      </c>
      <c r="EI728" t="s">
        <v>3</v>
      </c>
      <c r="EJ728">
        <v>2</v>
      </c>
      <c r="EK728">
        <v>108001</v>
      </c>
      <c r="EL728" t="s">
        <v>513</v>
      </c>
      <c r="EM728" t="s">
        <v>514</v>
      </c>
      <c r="EO728" t="s">
        <v>656</v>
      </c>
      <c r="EQ728">
        <v>1536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2</v>
      </c>
      <c r="EX728">
        <v>0.02</v>
      </c>
      <c r="EY728">
        <v>0</v>
      </c>
      <c r="FQ728">
        <v>0</v>
      </c>
      <c r="FR728">
        <v>0</v>
      </c>
      <c r="FS728">
        <v>0</v>
      </c>
      <c r="FX728">
        <v>97</v>
      </c>
      <c r="FY728">
        <v>51</v>
      </c>
      <c r="GA728" t="s">
        <v>3</v>
      </c>
      <c r="GD728">
        <v>1</v>
      </c>
      <c r="GF728">
        <v>-1776129331</v>
      </c>
      <c r="GG728">
        <v>2</v>
      </c>
      <c r="GH728">
        <v>1</v>
      </c>
      <c r="GI728">
        <v>-2</v>
      </c>
      <c r="GJ728">
        <v>0</v>
      </c>
      <c r="GK728">
        <v>0</v>
      </c>
      <c r="GL728">
        <f t="shared" si="435"/>
        <v>0</v>
      </c>
      <c r="GM728">
        <f t="shared" si="436"/>
        <v>812.2</v>
      </c>
      <c r="GN728">
        <f t="shared" si="437"/>
        <v>0</v>
      </c>
      <c r="GO728">
        <f t="shared" si="438"/>
        <v>812.2</v>
      </c>
      <c r="GP728">
        <f t="shared" si="439"/>
        <v>0</v>
      </c>
      <c r="GR728">
        <v>0</v>
      </c>
      <c r="GS728">
        <v>0</v>
      </c>
      <c r="GT728">
        <v>0</v>
      </c>
      <c r="GU728" t="s">
        <v>3</v>
      </c>
      <c r="GV728">
        <f t="shared" si="440"/>
        <v>0</v>
      </c>
      <c r="GW728">
        <v>1</v>
      </c>
      <c r="GX728">
        <f t="shared" si="441"/>
        <v>0</v>
      </c>
      <c r="HA728">
        <v>0</v>
      </c>
      <c r="HB728">
        <v>0</v>
      </c>
      <c r="HC728">
        <f>GV728*GW728</f>
        <v>0</v>
      </c>
      <c r="HE728" t="s">
        <v>3</v>
      </c>
      <c r="HF728" t="s">
        <v>3</v>
      </c>
      <c r="HM728" t="s">
        <v>3</v>
      </c>
      <c r="HN728" t="s">
        <v>515</v>
      </c>
      <c r="HO728" t="s">
        <v>516</v>
      </c>
      <c r="HP728" t="s">
        <v>513</v>
      </c>
      <c r="HQ728" t="s">
        <v>513</v>
      </c>
      <c r="HS728">
        <v>0</v>
      </c>
      <c r="IK728">
        <v>0</v>
      </c>
    </row>
    <row r="729" spans="1:245" x14ac:dyDescent="0.2">
      <c r="A729">
        <v>18</v>
      </c>
      <c r="B729">
        <v>1</v>
      </c>
      <c r="C729">
        <v>1345</v>
      </c>
      <c r="E729" t="s">
        <v>3</v>
      </c>
      <c r="F729" t="s">
        <v>633</v>
      </c>
      <c r="G729" t="s">
        <v>634</v>
      </c>
      <c r="H729" t="s">
        <v>635</v>
      </c>
      <c r="I729">
        <f>J729</f>
        <v>2</v>
      </c>
      <c r="J729">
        <v>2</v>
      </c>
      <c r="K729">
        <v>2</v>
      </c>
      <c r="O729">
        <f>ROUND(P729,2)</f>
        <v>21.35</v>
      </c>
      <c r="P729">
        <f>ROUND(ROUND(ROUND(SUMIF(SmtRes!AQ1327:'SmtRes'!AQ1345,"=1",SmtRes!CU1327:'SmtRes'!CU1345),2),2)*I729/100,2)</f>
        <v>21.35</v>
      </c>
      <c r="Q729">
        <f>ROUND(CR729*I729,2)</f>
        <v>0</v>
      </c>
      <c r="R729">
        <f>ROUND(CS729*I729,2)</f>
        <v>0</v>
      </c>
      <c r="S729">
        <f>ROUND(CT729*I729,2)</f>
        <v>0</v>
      </c>
      <c r="T729">
        <f t="shared" si="428"/>
        <v>0</v>
      </c>
      <c r="U729">
        <f>ROUND(CV729*I729,7)</f>
        <v>0</v>
      </c>
      <c r="V729">
        <f>ROUND(CW729*I729,7)</f>
        <v>0</v>
      </c>
      <c r="W729">
        <f t="shared" si="429"/>
        <v>0</v>
      </c>
      <c r="X729">
        <f t="shared" si="430"/>
        <v>0</v>
      </c>
      <c r="Y729">
        <f t="shared" si="431"/>
        <v>0</v>
      </c>
      <c r="AA729">
        <v>-1</v>
      </c>
      <c r="AB729">
        <f t="shared" si="432"/>
        <v>0</v>
      </c>
      <c r="AC729">
        <f>ROUND((ES729),6)</f>
        <v>0</v>
      </c>
      <c r="AD729">
        <f>ROUND((((ET729)-(EU729))+AE729),6)</f>
        <v>0</v>
      </c>
      <c r="AE729">
        <f>ROUND((EU729),6)</f>
        <v>0</v>
      </c>
      <c r="AF729">
        <f>ROUND((EV729),6)</f>
        <v>0</v>
      </c>
      <c r="AG729">
        <f t="shared" si="433"/>
        <v>0</v>
      </c>
      <c r="AH729">
        <f>(EW729)</f>
        <v>0</v>
      </c>
      <c r="AI729">
        <f>(EX729)</f>
        <v>0</v>
      </c>
      <c r="AJ729">
        <f t="shared" si="434"/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97</v>
      </c>
      <c r="AU729">
        <v>51</v>
      </c>
      <c r="AV729">
        <v>1</v>
      </c>
      <c r="AW729">
        <v>1</v>
      </c>
      <c r="AZ729">
        <v>1</v>
      </c>
      <c r="BA729">
        <v>1</v>
      </c>
      <c r="BB729">
        <v>1</v>
      </c>
      <c r="BC729">
        <v>1</v>
      </c>
      <c r="BD729" t="s">
        <v>3</v>
      </c>
      <c r="BE729" t="s">
        <v>3</v>
      </c>
      <c r="BF729" t="s">
        <v>3</v>
      </c>
      <c r="BG729" t="s">
        <v>3</v>
      </c>
      <c r="BH729">
        <v>3</v>
      </c>
      <c r="BI729">
        <v>2</v>
      </c>
      <c r="BJ729" t="s">
        <v>3</v>
      </c>
      <c r="BM729">
        <v>108001</v>
      </c>
      <c r="BN729">
        <v>0</v>
      </c>
      <c r="BO729" t="s">
        <v>3</v>
      </c>
      <c r="BP729">
        <v>0</v>
      </c>
      <c r="BQ729">
        <v>3</v>
      </c>
      <c r="BR729">
        <v>0</v>
      </c>
      <c r="BS729">
        <v>1</v>
      </c>
      <c r="BT729">
        <v>1</v>
      </c>
      <c r="BU729">
        <v>1</v>
      </c>
      <c r="BV729">
        <v>1</v>
      </c>
      <c r="BW729">
        <v>1</v>
      </c>
      <c r="BX729">
        <v>1</v>
      </c>
      <c r="BY729" t="s">
        <v>3</v>
      </c>
      <c r="BZ729">
        <v>97</v>
      </c>
      <c r="CA729">
        <v>51</v>
      </c>
      <c r="CB729" t="s">
        <v>3</v>
      </c>
      <c r="CE729">
        <v>0</v>
      </c>
      <c r="CF729">
        <v>0</v>
      </c>
      <c r="CG729">
        <v>0</v>
      </c>
      <c r="CM729">
        <v>0</v>
      </c>
      <c r="CN729" t="s">
        <v>3</v>
      </c>
      <c r="CO729">
        <v>0</v>
      </c>
      <c r="CP729">
        <f>0</f>
        <v>0</v>
      </c>
      <c r="CQ729">
        <f>0</f>
        <v>0</v>
      </c>
      <c r="CR729">
        <f>0</f>
        <v>0</v>
      </c>
      <c r="CS729">
        <f>0</f>
        <v>0</v>
      </c>
      <c r="CT729">
        <f>0</f>
        <v>0</v>
      </c>
      <c r="CU729">
        <f>0</f>
        <v>0</v>
      </c>
      <c r="CV729">
        <f>0</f>
        <v>0</v>
      </c>
      <c r="CW729">
        <f>0</f>
        <v>0</v>
      </c>
      <c r="CX729">
        <f>0</f>
        <v>0</v>
      </c>
      <c r="CY729">
        <f>0</f>
        <v>0</v>
      </c>
      <c r="CZ729">
        <f>0</f>
        <v>0</v>
      </c>
      <c r="DC729" t="s">
        <v>3</v>
      </c>
      <c r="DD729" t="s">
        <v>3</v>
      </c>
      <c r="DE729" t="s">
        <v>3</v>
      </c>
      <c r="DF729" t="s">
        <v>3</v>
      </c>
      <c r="DG729" t="s">
        <v>3</v>
      </c>
      <c r="DH729" t="s">
        <v>3</v>
      </c>
      <c r="DI729" t="s">
        <v>3</v>
      </c>
      <c r="DJ729" t="s">
        <v>3</v>
      </c>
      <c r="DK729" t="s">
        <v>3</v>
      </c>
      <c r="DL729" t="s">
        <v>3</v>
      </c>
      <c r="DM729" t="s">
        <v>3</v>
      </c>
      <c r="DN729">
        <v>0</v>
      </c>
      <c r="DO729">
        <v>0</v>
      </c>
      <c r="DP729">
        <v>1</v>
      </c>
      <c r="DQ729">
        <v>1</v>
      </c>
      <c r="DU729">
        <v>1013</v>
      </c>
      <c r="DV729" t="s">
        <v>635</v>
      </c>
      <c r="DW729" t="s">
        <v>635</v>
      </c>
      <c r="DX729">
        <v>1</v>
      </c>
      <c r="DZ729" t="s">
        <v>3</v>
      </c>
      <c r="EA729" t="s">
        <v>3</v>
      </c>
      <c r="EB729" t="s">
        <v>3</v>
      </c>
      <c r="EC729" t="s">
        <v>3</v>
      </c>
      <c r="EE729">
        <v>416979905</v>
      </c>
      <c r="EF729">
        <v>3</v>
      </c>
      <c r="EG729" t="s">
        <v>322</v>
      </c>
      <c r="EH729">
        <v>0</v>
      </c>
      <c r="EI729" t="s">
        <v>3</v>
      </c>
      <c r="EJ729">
        <v>2</v>
      </c>
      <c r="EK729">
        <v>108001</v>
      </c>
      <c r="EL729" t="s">
        <v>513</v>
      </c>
      <c r="EM729" t="s">
        <v>514</v>
      </c>
      <c r="EO729" t="s">
        <v>3</v>
      </c>
      <c r="EQ729">
        <v>1536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FQ729">
        <v>0</v>
      </c>
      <c r="FR729">
        <v>0</v>
      </c>
      <c r="FS729">
        <v>0</v>
      </c>
      <c r="FX729">
        <v>97</v>
      </c>
      <c r="FY729">
        <v>51</v>
      </c>
      <c r="GA729" t="s">
        <v>3</v>
      </c>
      <c r="GD729">
        <v>1</v>
      </c>
      <c r="GF729">
        <v>274903907</v>
      </c>
      <c r="GG729">
        <v>2</v>
      </c>
      <c r="GH729">
        <v>1</v>
      </c>
      <c r="GI729">
        <v>-2</v>
      </c>
      <c r="GJ729">
        <v>0</v>
      </c>
      <c r="GK729">
        <v>0</v>
      </c>
      <c r="GL729">
        <f t="shared" si="435"/>
        <v>0</v>
      </c>
      <c r="GM729">
        <f t="shared" si="436"/>
        <v>21.35</v>
      </c>
      <c r="GN729">
        <f t="shared" si="437"/>
        <v>0</v>
      </c>
      <c r="GO729">
        <f t="shared" si="438"/>
        <v>21.35</v>
      </c>
      <c r="GP729">
        <f t="shared" si="439"/>
        <v>0</v>
      </c>
      <c r="GR729">
        <v>0</v>
      </c>
      <c r="GS729">
        <v>0</v>
      </c>
      <c r="GT729">
        <v>0</v>
      </c>
      <c r="GU729" t="s">
        <v>3</v>
      </c>
      <c r="GV729">
        <f t="shared" si="440"/>
        <v>0</v>
      </c>
      <c r="GW729">
        <v>1</v>
      </c>
      <c r="GX729">
        <f t="shared" si="441"/>
        <v>0</v>
      </c>
      <c r="HA729">
        <v>0</v>
      </c>
      <c r="HB729">
        <v>0</v>
      </c>
      <c r="HC729">
        <f>0</f>
        <v>0</v>
      </c>
      <c r="HE729" t="s">
        <v>3</v>
      </c>
      <c r="HF729" t="s">
        <v>3</v>
      </c>
      <c r="HM729" t="s">
        <v>3</v>
      </c>
      <c r="HN729" t="s">
        <v>515</v>
      </c>
      <c r="HO729" t="s">
        <v>516</v>
      </c>
      <c r="HP729" t="s">
        <v>513</v>
      </c>
      <c r="HQ729" t="s">
        <v>513</v>
      </c>
      <c r="HS729">
        <v>0</v>
      </c>
      <c r="IK729">
        <v>0</v>
      </c>
    </row>
    <row r="730" spans="1:245" x14ac:dyDescent="0.2">
      <c r="A730">
        <v>17</v>
      </c>
      <c r="B730">
        <v>1</v>
      </c>
      <c r="C730">
        <f>ROW(SmtRes!A1364)</f>
        <v>1364</v>
      </c>
      <c r="D730">
        <f>ROW(EtalonRes!A1406)</f>
        <v>1406</v>
      </c>
      <c r="E730" t="s">
        <v>3</v>
      </c>
      <c r="F730" t="s">
        <v>860</v>
      </c>
      <c r="G730" t="s">
        <v>863</v>
      </c>
      <c r="H730" t="s">
        <v>32</v>
      </c>
      <c r="I730">
        <v>1</v>
      </c>
      <c r="J730">
        <v>0</v>
      </c>
      <c r="K730">
        <v>1</v>
      </c>
      <c r="O730">
        <f>ROUND(CP730,2)</f>
        <v>1109.1199999999999</v>
      </c>
      <c r="P730">
        <f>SUMIF(SmtRes!AQ1346:'SmtRes'!AQ1364,"=1",SmtRes!DF1346:'SmtRes'!DF1364)</f>
        <v>0</v>
      </c>
      <c r="Q730">
        <f>SUMIF(SmtRes!AQ1346:'SmtRes'!AQ1364,"=1",SmtRes!DG1346:'SmtRes'!DG1364)</f>
        <v>29.19</v>
      </c>
      <c r="R730">
        <f>SUMIF(SmtRes!AQ1346:'SmtRes'!AQ1364,"=1",SmtRes!DH1346:'SmtRes'!DH1364)</f>
        <v>12.65</v>
      </c>
      <c r="S730">
        <f>SUMIF(SmtRes!AQ1346:'SmtRes'!AQ1364,"=1",SmtRes!DI1346:'SmtRes'!DI1364)</f>
        <v>1067.28</v>
      </c>
      <c r="T730">
        <f t="shared" si="428"/>
        <v>0</v>
      </c>
      <c r="U730">
        <f>SUMIF(SmtRes!AQ1346:'SmtRes'!AQ1364,"=1",SmtRes!CV1346:'SmtRes'!CV1364)</f>
        <v>2</v>
      </c>
      <c r="V730">
        <f>SUMIF(SmtRes!AQ1346:'SmtRes'!AQ1364,"=1",SmtRes!CW1346:'SmtRes'!CW1364)</f>
        <v>0.02</v>
      </c>
      <c r="W730">
        <f t="shared" si="429"/>
        <v>0</v>
      </c>
      <c r="X730">
        <f t="shared" si="430"/>
        <v>1047.53</v>
      </c>
      <c r="Y730">
        <f t="shared" si="431"/>
        <v>550.76</v>
      </c>
      <c r="AA730">
        <v>-1</v>
      </c>
      <c r="AB730">
        <f t="shared" si="432"/>
        <v>1096.4697799999999</v>
      </c>
      <c r="AC730">
        <f>ROUND((0),6)</f>
        <v>0</v>
      </c>
      <c r="AD730">
        <f>ROUND((((SUM(SmtRes!BR1346:'SmtRes'!BR1364))-(SUM(SmtRes!BS1346:'SmtRes'!BS1364)))+AE730),6)</f>
        <v>29.189779999999999</v>
      </c>
      <c r="AE730">
        <f>ROUND((SUM(SmtRes!BS1346:'SmtRes'!BS1364)),6)</f>
        <v>12.6464</v>
      </c>
      <c r="AF730">
        <f>ROUND((SUM(SmtRes!BT1346:'SmtRes'!BT1364)),6)</f>
        <v>1067.28</v>
      </c>
      <c r="AG730">
        <f t="shared" si="433"/>
        <v>0</v>
      </c>
      <c r="AH730">
        <f>(SUM(SmtRes!BU1346:'SmtRes'!BU1364))</f>
        <v>2</v>
      </c>
      <c r="AI730">
        <f>(SUM(SmtRes!BV1346:'SmtRes'!BV1364))</f>
        <v>0.02</v>
      </c>
      <c r="AJ730">
        <f t="shared" si="434"/>
        <v>0</v>
      </c>
      <c r="AK730">
        <v>1518.7061960000001</v>
      </c>
      <c r="AL730">
        <v>409.59001599999999</v>
      </c>
      <c r="AM730">
        <v>29.189779999999999</v>
      </c>
      <c r="AN730">
        <v>12.6464</v>
      </c>
      <c r="AO730">
        <v>1067.28</v>
      </c>
      <c r="AP730">
        <v>0</v>
      </c>
      <c r="AQ730">
        <v>2</v>
      </c>
      <c r="AR730">
        <v>0.02</v>
      </c>
      <c r="AS730">
        <v>0</v>
      </c>
      <c r="AT730">
        <v>97</v>
      </c>
      <c r="AU730">
        <v>51</v>
      </c>
      <c r="AV730">
        <v>1</v>
      </c>
      <c r="AW730">
        <v>1</v>
      </c>
      <c r="AZ730">
        <v>1</v>
      </c>
      <c r="BA730">
        <v>1</v>
      </c>
      <c r="BB730">
        <v>1</v>
      </c>
      <c r="BC730">
        <v>1</v>
      </c>
      <c r="BD730" t="s">
        <v>3</v>
      </c>
      <c r="BE730" t="s">
        <v>3</v>
      </c>
      <c r="BF730" t="s">
        <v>3</v>
      </c>
      <c r="BG730" t="s">
        <v>3</v>
      </c>
      <c r="BH730">
        <v>0</v>
      </c>
      <c r="BI730">
        <v>2</v>
      </c>
      <c r="BJ730" t="s">
        <v>862</v>
      </c>
      <c r="BM730">
        <v>108001</v>
      </c>
      <c r="BN730">
        <v>0</v>
      </c>
      <c r="BO730" t="s">
        <v>3</v>
      </c>
      <c r="BP730">
        <v>0</v>
      </c>
      <c r="BQ730">
        <v>3</v>
      </c>
      <c r="BR730">
        <v>0</v>
      </c>
      <c r="BS730">
        <v>1</v>
      </c>
      <c r="BT730">
        <v>1</v>
      </c>
      <c r="BU730">
        <v>1</v>
      </c>
      <c r="BV730">
        <v>1</v>
      </c>
      <c r="BW730">
        <v>1</v>
      </c>
      <c r="BX730">
        <v>1</v>
      </c>
      <c r="BY730" t="s">
        <v>3</v>
      </c>
      <c r="BZ730">
        <v>97</v>
      </c>
      <c r="CA730">
        <v>51</v>
      </c>
      <c r="CB730" t="s">
        <v>3</v>
      </c>
      <c r="CE730">
        <v>0</v>
      </c>
      <c r="CF730">
        <v>0</v>
      </c>
      <c r="CG730">
        <v>0</v>
      </c>
      <c r="CM730">
        <v>0</v>
      </c>
      <c r="CN730" t="s">
        <v>3</v>
      </c>
      <c r="CO730">
        <v>0</v>
      </c>
      <c r="CP730">
        <f>(P730+Q730+S730+R730)</f>
        <v>1109.1200000000001</v>
      </c>
      <c r="CQ730">
        <f>SUMIF(SmtRes!AQ1346:'SmtRes'!AQ1364,"=1",SmtRes!AA1346:'SmtRes'!AA1364)</f>
        <v>138808.15</v>
      </c>
      <c r="CR730">
        <f>SUMIF(SmtRes!AQ1346:'SmtRes'!AQ1364,"=1",SmtRes!AB1346:'SmtRes'!AB1364)</f>
        <v>2318.44</v>
      </c>
      <c r="CS730">
        <f>SUMIF(SmtRes!AQ1346:'SmtRes'!AQ1364,"=1",SmtRes!AC1346:'SmtRes'!AC1364)</f>
        <v>1264.6400000000001</v>
      </c>
      <c r="CT730">
        <f>SUMIF(SmtRes!AQ1346:'SmtRes'!AQ1364,"=1",SmtRes!AD1346:'SmtRes'!AD1364)</f>
        <v>533.64</v>
      </c>
      <c r="CU730">
        <f>AG730</f>
        <v>0</v>
      </c>
      <c r="CV730">
        <f>SUMIF(SmtRes!AQ1346:'SmtRes'!AQ1364,"=1",SmtRes!BU1346:'SmtRes'!BU1364)</f>
        <v>2</v>
      </c>
      <c r="CW730">
        <f>SUMIF(SmtRes!AQ1346:'SmtRes'!AQ1364,"=1",SmtRes!BV1346:'SmtRes'!BV1364)</f>
        <v>0.02</v>
      </c>
      <c r="CX730">
        <f>AJ730</f>
        <v>0</v>
      </c>
      <c r="CY730">
        <f>(((S730+R730)*AT730)/100)</f>
        <v>1047.5321000000001</v>
      </c>
      <c r="CZ730">
        <f>(((S730+R730)*AU730)/100)</f>
        <v>550.76430000000005</v>
      </c>
      <c r="DC730" t="s">
        <v>3</v>
      </c>
      <c r="DD730" t="s">
        <v>135</v>
      </c>
      <c r="DE730" t="s">
        <v>3</v>
      </c>
      <c r="DF730" t="s">
        <v>3</v>
      </c>
      <c r="DG730" t="s">
        <v>3</v>
      </c>
      <c r="DH730" t="s">
        <v>3</v>
      </c>
      <c r="DI730" t="s">
        <v>3</v>
      </c>
      <c r="DJ730" t="s">
        <v>3</v>
      </c>
      <c r="DK730" t="s">
        <v>3</v>
      </c>
      <c r="DL730" t="s">
        <v>3</v>
      </c>
      <c r="DM730" t="s">
        <v>3</v>
      </c>
      <c r="DN730">
        <v>0</v>
      </c>
      <c r="DO730">
        <v>0</v>
      </c>
      <c r="DP730">
        <v>1</v>
      </c>
      <c r="DQ730">
        <v>1</v>
      </c>
      <c r="DU730">
        <v>1013</v>
      </c>
      <c r="DV730" t="s">
        <v>32</v>
      </c>
      <c r="DW730" t="s">
        <v>32</v>
      </c>
      <c r="DX730">
        <v>1</v>
      </c>
      <c r="DZ730" t="s">
        <v>3</v>
      </c>
      <c r="EA730" t="s">
        <v>3</v>
      </c>
      <c r="EB730" t="s">
        <v>3</v>
      </c>
      <c r="EC730" t="s">
        <v>3</v>
      </c>
      <c r="EE730">
        <v>416979905</v>
      </c>
      <c r="EF730">
        <v>3</v>
      </c>
      <c r="EG730" t="s">
        <v>322</v>
      </c>
      <c r="EH730">
        <v>0</v>
      </c>
      <c r="EI730" t="s">
        <v>3</v>
      </c>
      <c r="EJ730">
        <v>2</v>
      </c>
      <c r="EK730">
        <v>108001</v>
      </c>
      <c r="EL730" t="s">
        <v>513</v>
      </c>
      <c r="EM730" t="s">
        <v>514</v>
      </c>
      <c r="EO730" t="s">
        <v>3</v>
      </c>
      <c r="EQ730">
        <v>1536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2</v>
      </c>
      <c r="EX730">
        <v>0.02</v>
      </c>
      <c r="EY730">
        <v>0</v>
      </c>
      <c r="FQ730">
        <v>0</v>
      </c>
      <c r="FR730">
        <v>0</v>
      </c>
      <c r="FS730">
        <v>0</v>
      </c>
      <c r="FX730">
        <v>97</v>
      </c>
      <c r="FY730">
        <v>51</v>
      </c>
      <c r="GA730" t="s">
        <v>3</v>
      </c>
      <c r="GD730">
        <v>1</v>
      </c>
      <c r="GF730">
        <v>-703457628</v>
      </c>
      <c r="GG730">
        <v>2</v>
      </c>
      <c r="GH730">
        <v>1</v>
      </c>
      <c r="GI730">
        <v>-2</v>
      </c>
      <c r="GJ730">
        <v>0</v>
      </c>
      <c r="GK730">
        <v>0</v>
      </c>
      <c r="GL730">
        <f t="shared" si="435"/>
        <v>0</v>
      </c>
      <c r="GM730">
        <f t="shared" si="436"/>
        <v>2707.41</v>
      </c>
      <c r="GN730">
        <f t="shared" si="437"/>
        <v>0</v>
      </c>
      <c r="GO730">
        <f t="shared" si="438"/>
        <v>2707.41</v>
      </c>
      <c r="GP730">
        <f t="shared" si="439"/>
        <v>0</v>
      </c>
      <c r="GR730">
        <v>0</v>
      </c>
      <c r="GS730">
        <v>0</v>
      </c>
      <c r="GT730">
        <v>0</v>
      </c>
      <c r="GU730" t="s">
        <v>3</v>
      </c>
      <c r="GV730">
        <f t="shared" si="440"/>
        <v>0</v>
      </c>
      <c r="GW730">
        <v>1</v>
      </c>
      <c r="GX730">
        <f t="shared" si="441"/>
        <v>0</v>
      </c>
      <c r="HA730">
        <v>0</v>
      </c>
      <c r="HB730">
        <v>0</v>
      </c>
      <c r="HC730">
        <f>GV730*GW730</f>
        <v>0</v>
      </c>
      <c r="HE730" t="s">
        <v>3</v>
      </c>
      <c r="HF730" t="s">
        <v>3</v>
      </c>
      <c r="HM730" t="s">
        <v>3</v>
      </c>
      <c r="HN730" t="s">
        <v>515</v>
      </c>
      <c r="HO730" t="s">
        <v>516</v>
      </c>
      <c r="HP730" t="s">
        <v>513</v>
      </c>
      <c r="HQ730" t="s">
        <v>513</v>
      </c>
      <c r="HS730">
        <v>0</v>
      </c>
      <c r="IK730">
        <v>0</v>
      </c>
    </row>
    <row r="731" spans="1:245" x14ac:dyDescent="0.2">
      <c r="A731">
        <v>18</v>
      </c>
      <c r="B731">
        <v>1</v>
      </c>
      <c r="C731">
        <v>1364</v>
      </c>
      <c r="E731" t="s">
        <v>3</v>
      </c>
      <c r="F731" t="s">
        <v>633</v>
      </c>
      <c r="G731" t="s">
        <v>634</v>
      </c>
      <c r="H731" t="s">
        <v>635</v>
      </c>
      <c r="I731">
        <f>J731</f>
        <v>2</v>
      </c>
      <c r="J731">
        <v>2</v>
      </c>
      <c r="K731">
        <v>2</v>
      </c>
      <c r="O731">
        <f>ROUND(P731,2)</f>
        <v>21.35</v>
      </c>
      <c r="P731">
        <f>ROUND(ROUND(ROUND(SUMIF(SmtRes!AQ1346:'SmtRes'!AQ1364,"=1",SmtRes!CU1346:'SmtRes'!CU1364),2),2)*I731/100,2)</f>
        <v>21.35</v>
      </c>
      <c r="Q731">
        <f>ROUND(CR731*I731,2)</f>
        <v>0</v>
      </c>
      <c r="R731">
        <f>ROUND(CS731*I731,2)</f>
        <v>0</v>
      </c>
      <c r="S731">
        <f>ROUND(CT731*I731,2)</f>
        <v>0</v>
      </c>
      <c r="T731">
        <f t="shared" si="428"/>
        <v>0</v>
      </c>
      <c r="U731">
        <f>ROUND(CV731*I731,7)</f>
        <v>0</v>
      </c>
      <c r="V731">
        <f>ROUND(CW731*I731,7)</f>
        <v>0</v>
      </c>
      <c r="W731">
        <f t="shared" si="429"/>
        <v>0</v>
      </c>
      <c r="X731">
        <f t="shared" si="430"/>
        <v>0</v>
      </c>
      <c r="Y731">
        <f t="shared" si="431"/>
        <v>0</v>
      </c>
      <c r="AA731">
        <v>-1</v>
      </c>
      <c r="AB731">
        <f t="shared" si="432"/>
        <v>0</v>
      </c>
      <c r="AC731">
        <f>ROUND((ES731),6)</f>
        <v>0</v>
      </c>
      <c r="AD731">
        <f>ROUND((((ET731)-(EU731))+AE731),6)</f>
        <v>0</v>
      </c>
      <c r="AE731">
        <f>ROUND((EU731),6)</f>
        <v>0</v>
      </c>
      <c r="AF731">
        <f>ROUND((EV731),6)</f>
        <v>0</v>
      </c>
      <c r="AG731">
        <f t="shared" si="433"/>
        <v>0</v>
      </c>
      <c r="AH731">
        <f>(EW731)</f>
        <v>0</v>
      </c>
      <c r="AI731">
        <f>(EX731)</f>
        <v>0</v>
      </c>
      <c r="AJ731">
        <f t="shared" si="434"/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97</v>
      </c>
      <c r="AU731">
        <v>51</v>
      </c>
      <c r="AV731">
        <v>1</v>
      </c>
      <c r="AW731">
        <v>1</v>
      </c>
      <c r="AZ731">
        <v>1</v>
      </c>
      <c r="BA731">
        <v>1</v>
      </c>
      <c r="BB731">
        <v>1</v>
      </c>
      <c r="BC731">
        <v>1</v>
      </c>
      <c r="BD731" t="s">
        <v>3</v>
      </c>
      <c r="BE731" t="s">
        <v>3</v>
      </c>
      <c r="BF731" t="s">
        <v>3</v>
      </c>
      <c r="BG731" t="s">
        <v>3</v>
      </c>
      <c r="BH731">
        <v>3</v>
      </c>
      <c r="BI731">
        <v>2</v>
      </c>
      <c r="BJ731" t="s">
        <v>3</v>
      </c>
      <c r="BM731">
        <v>108001</v>
      </c>
      <c r="BN731">
        <v>0</v>
      </c>
      <c r="BO731" t="s">
        <v>3</v>
      </c>
      <c r="BP731">
        <v>0</v>
      </c>
      <c r="BQ731">
        <v>3</v>
      </c>
      <c r="BR731">
        <v>0</v>
      </c>
      <c r="BS731">
        <v>1</v>
      </c>
      <c r="BT731">
        <v>1</v>
      </c>
      <c r="BU731">
        <v>1</v>
      </c>
      <c r="BV731">
        <v>1</v>
      </c>
      <c r="BW731">
        <v>1</v>
      </c>
      <c r="BX731">
        <v>1</v>
      </c>
      <c r="BY731" t="s">
        <v>3</v>
      </c>
      <c r="BZ731">
        <v>97</v>
      </c>
      <c r="CA731">
        <v>51</v>
      </c>
      <c r="CB731" t="s">
        <v>3</v>
      </c>
      <c r="CE731">
        <v>0</v>
      </c>
      <c r="CF731">
        <v>0</v>
      </c>
      <c r="CG731">
        <v>0</v>
      </c>
      <c r="CM731">
        <v>0</v>
      </c>
      <c r="CN731" t="s">
        <v>3</v>
      </c>
      <c r="CO731">
        <v>0</v>
      </c>
      <c r="CP731">
        <f>0</f>
        <v>0</v>
      </c>
      <c r="CQ731">
        <f>0</f>
        <v>0</v>
      </c>
      <c r="CR731">
        <f>0</f>
        <v>0</v>
      </c>
      <c r="CS731">
        <f>0</f>
        <v>0</v>
      </c>
      <c r="CT731">
        <f>0</f>
        <v>0</v>
      </c>
      <c r="CU731">
        <f>0</f>
        <v>0</v>
      </c>
      <c r="CV731">
        <f>0</f>
        <v>0</v>
      </c>
      <c r="CW731">
        <f>0</f>
        <v>0</v>
      </c>
      <c r="CX731">
        <f>0</f>
        <v>0</v>
      </c>
      <c r="CY731">
        <f>0</f>
        <v>0</v>
      </c>
      <c r="CZ731">
        <f>0</f>
        <v>0</v>
      </c>
      <c r="DC731" t="s">
        <v>3</v>
      </c>
      <c r="DD731" t="s">
        <v>3</v>
      </c>
      <c r="DE731" t="s">
        <v>3</v>
      </c>
      <c r="DF731" t="s">
        <v>3</v>
      </c>
      <c r="DG731" t="s">
        <v>3</v>
      </c>
      <c r="DH731" t="s">
        <v>3</v>
      </c>
      <c r="DI731" t="s">
        <v>3</v>
      </c>
      <c r="DJ731" t="s">
        <v>3</v>
      </c>
      <c r="DK731" t="s">
        <v>3</v>
      </c>
      <c r="DL731" t="s">
        <v>3</v>
      </c>
      <c r="DM731" t="s">
        <v>3</v>
      </c>
      <c r="DN731">
        <v>0</v>
      </c>
      <c r="DO731">
        <v>0</v>
      </c>
      <c r="DP731">
        <v>1</v>
      </c>
      <c r="DQ731">
        <v>1</v>
      </c>
      <c r="DU731">
        <v>1013</v>
      </c>
      <c r="DV731" t="s">
        <v>635</v>
      </c>
      <c r="DW731" t="s">
        <v>635</v>
      </c>
      <c r="DX731">
        <v>1</v>
      </c>
      <c r="DZ731" t="s">
        <v>3</v>
      </c>
      <c r="EA731" t="s">
        <v>3</v>
      </c>
      <c r="EB731" t="s">
        <v>3</v>
      </c>
      <c r="EC731" t="s">
        <v>3</v>
      </c>
      <c r="EE731">
        <v>416979905</v>
      </c>
      <c r="EF731">
        <v>3</v>
      </c>
      <c r="EG731" t="s">
        <v>322</v>
      </c>
      <c r="EH731">
        <v>0</v>
      </c>
      <c r="EI731" t="s">
        <v>3</v>
      </c>
      <c r="EJ731">
        <v>2</v>
      </c>
      <c r="EK731">
        <v>108001</v>
      </c>
      <c r="EL731" t="s">
        <v>513</v>
      </c>
      <c r="EM731" t="s">
        <v>514</v>
      </c>
      <c r="EO731" t="s">
        <v>3</v>
      </c>
      <c r="EQ731">
        <v>1536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FQ731">
        <v>0</v>
      </c>
      <c r="FR731">
        <v>0</v>
      </c>
      <c r="FS731">
        <v>0</v>
      </c>
      <c r="FX731">
        <v>97</v>
      </c>
      <c r="FY731">
        <v>51</v>
      </c>
      <c r="GA731" t="s">
        <v>3</v>
      </c>
      <c r="GD731">
        <v>1</v>
      </c>
      <c r="GF731">
        <v>274903907</v>
      </c>
      <c r="GG731">
        <v>2</v>
      </c>
      <c r="GH731">
        <v>1</v>
      </c>
      <c r="GI731">
        <v>-2</v>
      </c>
      <c r="GJ731">
        <v>0</v>
      </c>
      <c r="GK731">
        <v>0</v>
      </c>
      <c r="GL731">
        <f t="shared" si="435"/>
        <v>0</v>
      </c>
      <c r="GM731">
        <f t="shared" si="436"/>
        <v>21.35</v>
      </c>
      <c r="GN731">
        <f t="shared" si="437"/>
        <v>0</v>
      </c>
      <c r="GO731">
        <f t="shared" si="438"/>
        <v>21.35</v>
      </c>
      <c r="GP731">
        <f t="shared" si="439"/>
        <v>0</v>
      </c>
      <c r="GR731">
        <v>0</v>
      </c>
      <c r="GS731">
        <v>0</v>
      </c>
      <c r="GT731">
        <v>0</v>
      </c>
      <c r="GU731" t="s">
        <v>3</v>
      </c>
      <c r="GV731">
        <f t="shared" si="440"/>
        <v>0</v>
      </c>
      <c r="GW731">
        <v>1</v>
      </c>
      <c r="GX731">
        <f t="shared" si="441"/>
        <v>0</v>
      </c>
      <c r="HA731">
        <v>0</v>
      </c>
      <c r="HB731">
        <v>0</v>
      </c>
      <c r="HC731">
        <f>0</f>
        <v>0</v>
      </c>
      <c r="HE731" t="s">
        <v>3</v>
      </c>
      <c r="HF731" t="s">
        <v>3</v>
      </c>
      <c r="HM731" t="s">
        <v>3</v>
      </c>
      <c r="HN731" t="s">
        <v>515</v>
      </c>
      <c r="HO731" t="s">
        <v>516</v>
      </c>
      <c r="HP731" t="s">
        <v>513</v>
      </c>
      <c r="HQ731" t="s">
        <v>513</v>
      </c>
      <c r="HS731">
        <v>0</v>
      </c>
      <c r="IK731">
        <v>0</v>
      </c>
    </row>
    <row r="732" spans="1:245" x14ac:dyDescent="0.2">
      <c r="A732">
        <v>17</v>
      </c>
      <c r="B732">
        <v>1</v>
      </c>
      <c r="C732">
        <f>ROW(SmtRes!A1371)</f>
        <v>1371</v>
      </c>
      <c r="D732">
        <f>ROW(EtalonRes!A1413)</f>
        <v>1413</v>
      </c>
      <c r="E732" t="s">
        <v>3</v>
      </c>
      <c r="F732" t="s">
        <v>733</v>
      </c>
      <c r="G732" t="s">
        <v>766</v>
      </c>
      <c r="H732" t="s">
        <v>735</v>
      </c>
      <c r="I732">
        <v>1</v>
      </c>
      <c r="J732">
        <v>0</v>
      </c>
      <c r="K732">
        <v>1</v>
      </c>
      <c r="O732">
        <f>ROUND(CP732,2)</f>
        <v>4075.84</v>
      </c>
      <c r="P732">
        <f>SUMIF(SmtRes!AQ1365:'SmtRes'!AQ1371,"=1",SmtRes!DF1365:'SmtRes'!DF1371)</f>
        <v>0</v>
      </c>
      <c r="Q732">
        <f>SUMIF(SmtRes!AQ1365:'SmtRes'!AQ1371,"=1",SmtRes!DG1365:'SmtRes'!DG1371)</f>
        <v>0</v>
      </c>
      <c r="R732">
        <f>SUMIF(SmtRes!AQ1365:'SmtRes'!AQ1371,"=1",SmtRes!DH1365:'SmtRes'!DH1371)</f>
        <v>0</v>
      </c>
      <c r="S732">
        <f>SUMIF(SmtRes!AQ1365:'SmtRes'!AQ1371,"=1",SmtRes!DI1365:'SmtRes'!DI1371)</f>
        <v>4075.84</v>
      </c>
      <c r="T732">
        <f t="shared" si="428"/>
        <v>0</v>
      </c>
      <c r="U732">
        <f>SUMIF(SmtRes!AQ1365:'SmtRes'!AQ1371,"=1",SmtRes!CV1365:'SmtRes'!CV1371)</f>
        <v>8</v>
      </c>
      <c r="V732">
        <f>SUMIF(SmtRes!AQ1365:'SmtRes'!AQ1371,"=1",SmtRes!CW1365:'SmtRes'!CW1371)</f>
        <v>0</v>
      </c>
      <c r="W732">
        <f t="shared" si="429"/>
        <v>0</v>
      </c>
      <c r="X732">
        <f t="shared" si="430"/>
        <v>3872.05</v>
      </c>
      <c r="Y732">
        <f t="shared" si="431"/>
        <v>2160.1999999999998</v>
      </c>
      <c r="AA732">
        <v>-1</v>
      </c>
      <c r="AB732">
        <f t="shared" si="432"/>
        <v>4075.84</v>
      </c>
      <c r="AC732">
        <f>ROUND((0),6)</f>
        <v>0</v>
      </c>
      <c r="AD732">
        <f>ROUND((((0)-(0))+AE732),6)</f>
        <v>0</v>
      </c>
      <c r="AE732">
        <f>ROUND((0),6)</f>
        <v>0</v>
      </c>
      <c r="AF732">
        <f>ROUND((SUM(SmtRes!BT1365:'SmtRes'!BT1371)),6)</f>
        <v>4075.84</v>
      </c>
      <c r="AG732">
        <f t="shared" si="433"/>
        <v>0</v>
      </c>
      <c r="AH732">
        <f>(SUM(SmtRes!BU1365:'SmtRes'!BU1371))</f>
        <v>8</v>
      </c>
      <c r="AI732">
        <f>(0)</f>
        <v>0</v>
      </c>
      <c r="AJ732">
        <f t="shared" si="434"/>
        <v>0</v>
      </c>
      <c r="AK732">
        <v>4131.9489700000004</v>
      </c>
      <c r="AL732">
        <v>56.108970000000006</v>
      </c>
      <c r="AM732">
        <v>0</v>
      </c>
      <c r="AN732">
        <v>0</v>
      </c>
      <c r="AO732">
        <v>4075.84</v>
      </c>
      <c r="AP732">
        <v>0</v>
      </c>
      <c r="AQ732">
        <v>8</v>
      </c>
      <c r="AR732">
        <v>0</v>
      </c>
      <c r="AS732">
        <v>0</v>
      </c>
      <c r="AT732">
        <v>95</v>
      </c>
      <c r="AU732">
        <v>53</v>
      </c>
      <c r="AV732">
        <v>1</v>
      </c>
      <c r="AW732">
        <v>1</v>
      </c>
      <c r="AZ732">
        <v>1</v>
      </c>
      <c r="BA732">
        <v>1</v>
      </c>
      <c r="BB732">
        <v>1</v>
      </c>
      <c r="BC732">
        <v>1</v>
      </c>
      <c r="BD732" t="s">
        <v>3</v>
      </c>
      <c r="BE732" t="s">
        <v>3</v>
      </c>
      <c r="BF732" t="s">
        <v>3</v>
      </c>
      <c r="BG732" t="s">
        <v>3</v>
      </c>
      <c r="BH732">
        <v>0</v>
      </c>
      <c r="BI732">
        <v>2</v>
      </c>
      <c r="BJ732" t="s">
        <v>736</v>
      </c>
      <c r="BM732">
        <v>110004</v>
      </c>
      <c r="BN732">
        <v>0</v>
      </c>
      <c r="BO732" t="s">
        <v>3</v>
      </c>
      <c r="BP732">
        <v>0</v>
      </c>
      <c r="BQ732">
        <v>3</v>
      </c>
      <c r="BR732">
        <v>0</v>
      </c>
      <c r="BS732">
        <v>1</v>
      </c>
      <c r="BT732">
        <v>1</v>
      </c>
      <c r="BU732">
        <v>1</v>
      </c>
      <c r="BV732">
        <v>1</v>
      </c>
      <c r="BW732">
        <v>1</v>
      </c>
      <c r="BX732">
        <v>1</v>
      </c>
      <c r="BY732" t="s">
        <v>3</v>
      </c>
      <c r="BZ732">
        <v>95</v>
      </c>
      <c r="CA732">
        <v>53</v>
      </c>
      <c r="CB732" t="s">
        <v>3</v>
      </c>
      <c r="CE732">
        <v>0</v>
      </c>
      <c r="CF732">
        <v>0</v>
      </c>
      <c r="CG732">
        <v>0</v>
      </c>
      <c r="CM732">
        <v>0</v>
      </c>
      <c r="CN732" t="s">
        <v>3</v>
      </c>
      <c r="CO732">
        <v>0</v>
      </c>
      <c r="CP732">
        <f>(P732+Q732+S732+R732)</f>
        <v>4075.84</v>
      </c>
      <c r="CQ732">
        <f>SUMIF(SmtRes!AQ1365:'SmtRes'!AQ1371,"=1",SmtRes!AA1365:'SmtRes'!AA1371)</f>
        <v>4875.2199999999993</v>
      </c>
      <c r="CR732">
        <f>SUMIF(SmtRes!AQ1365:'SmtRes'!AQ1371,"=1",SmtRes!AB1365:'SmtRes'!AB1371)</f>
        <v>0</v>
      </c>
      <c r="CS732">
        <f>SUMIF(SmtRes!AQ1365:'SmtRes'!AQ1371,"=1",SmtRes!AC1365:'SmtRes'!AC1371)</f>
        <v>0</v>
      </c>
      <c r="CT732">
        <f>SUMIF(SmtRes!AQ1365:'SmtRes'!AQ1371,"=1",SmtRes!AD1365:'SmtRes'!AD1371)</f>
        <v>509.48</v>
      </c>
      <c r="CU732">
        <f>AG732</f>
        <v>0</v>
      </c>
      <c r="CV732">
        <f>SUMIF(SmtRes!AQ1365:'SmtRes'!AQ1371,"=1",SmtRes!BU1365:'SmtRes'!BU1371)</f>
        <v>8</v>
      </c>
      <c r="CW732">
        <f>SUMIF(SmtRes!AQ1365:'SmtRes'!AQ1371,"=1",SmtRes!BV1365:'SmtRes'!BV1371)</f>
        <v>0</v>
      </c>
      <c r="CX732">
        <f>AJ732</f>
        <v>0</v>
      </c>
      <c r="CY732">
        <f>(((S732+R732)*AT732)/100)</f>
        <v>3872.0479999999998</v>
      </c>
      <c r="CZ732">
        <f>(((S732+R732)*AU732)/100)</f>
        <v>2160.1952000000001</v>
      </c>
      <c r="DC732" t="s">
        <v>3</v>
      </c>
      <c r="DD732" t="s">
        <v>135</v>
      </c>
      <c r="DE732" t="s">
        <v>3</v>
      </c>
      <c r="DF732" t="s">
        <v>3</v>
      </c>
      <c r="DG732" t="s">
        <v>3</v>
      </c>
      <c r="DH732" t="s">
        <v>3</v>
      </c>
      <c r="DI732" t="s">
        <v>3</v>
      </c>
      <c r="DJ732" t="s">
        <v>3</v>
      </c>
      <c r="DK732" t="s">
        <v>3</v>
      </c>
      <c r="DL732" t="s">
        <v>3</v>
      </c>
      <c r="DM732" t="s">
        <v>3</v>
      </c>
      <c r="DN732">
        <v>0</v>
      </c>
      <c r="DO732">
        <v>0</v>
      </c>
      <c r="DP732">
        <v>1</v>
      </c>
      <c r="DQ732">
        <v>1</v>
      </c>
      <c r="DU732">
        <v>1013</v>
      </c>
      <c r="DV732" t="s">
        <v>735</v>
      </c>
      <c r="DW732" t="s">
        <v>735</v>
      </c>
      <c r="DX732">
        <v>1</v>
      </c>
      <c r="DZ732" t="s">
        <v>3</v>
      </c>
      <c r="EA732" t="s">
        <v>3</v>
      </c>
      <c r="EB732" t="s">
        <v>3</v>
      </c>
      <c r="EC732" t="s">
        <v>3</v>
      </c>
      <c r="EE732">
        <v>416979909</v>
      </c>
      <c r="EF732">
        <v>3</v>
      </c>
      <c r="EG732" t="s">
        <v>322</v>
      </c>
      <c r="EH732">
        <v>0</v>
      </c>
      <c r="EI732" t="s">
        <v>3</v>
      </c>
      <c r="EJ732">
        <v>2</v>
      </c>
      <c r="EK732">
        <v>110004</v>
      </c>
      <c r="EL732" t="s">
        <v>674</v>
      </c>
      <c r="EM732" t="s">
        <v>655</v>
      </c>
      <c r="EO732" t="s">
        <v>3</v>
      </c>
      <c r="EQ732">
        <v>1024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8</v>
      </c>
      <c r="EX732">
        <v>0</v>
      </c>
      <c r="EY732">
        <v>0</v>
      </c>
      <c r="FQ732">
        <v>0</v>
      </c>
      <c r="FR732">
        <v>0</v>
      </c>
      <c r="FS732">
        <v>0</v>
      </c>
      <c r="FX732">
        <v>95</v>
      </c>
      <c r="FY732">
        <v>53</v>
      </c>
      <c r="GA732" t="s">
        <v>3</v>
      </c>
      <c r="GD732">
        <v>1</v>
      </c>
      <c r="GF732">
        <v>953610928</v>
      </c>
      <c r="GG732">
        <v>2</v>
      </c>
      <c r="GH732">
        <v>1</v>
      </c>
      <c r="GI732">
        <v>-2</v>
      </c>
      <c r="GJ732">
        <v>0</v>
      </c>
      <c r="GK732">
        <v>0</v>
      </c>
      <c r="GL732">
        <f t="shared" si="435"/>
        <v>0</v>
      </c>
      <c r="GM732">
        <f t="shared" si="436"/>
        <v>10108.09</v>
      </c>
      <c r="GN732">
        <f t="shared" si="437"/>
        <v>0</v>
      </c>
      <c r="GO732">
        <f t="shared" si="438"/>
        <v>10108.09</v>
      </c>
      <c r="GP732">
        <f t="shared" si="439"/>
        <v>0</v>
      </c>
      <c r="GR732">
        <v>0</v>
      </c>
      <c r="GS732">
        <v>0</v>
      </c>
      <c r="GT732">
        <v>0</v>
      </c>
      <c r="GU732" t="s">
        <v>3</v>
      </c>
      <c r="GV732">
        <f t="shared" si="440"/>
        <v>0</v>
      </c>
      <c r="GW732">
        <v>1</v>
      </c>
      <c r="GX732">
        <f t="shared" si="441"/>
        <v>0</v>
      </c>
      <c r="HA732">
        <v>0</v>
      </c>
      <c r="HB732">
        <v>0</v>
      </c>
      <c r="HC732">
        <f>GV732*GW732</f>
        <v>0</v>
      </c>
      <c r="HE732" t="s">
        <v>3</v>
      </c>
      <c r="HF732" t="s">
        <v>3</v>
      </c>
      <c r="HM732" t="s">
        <v>3</v>
      </c>
      <c r="HN732" t="s">
        <v>675</v>
      </c>
      <c r="HO732" t="s">
        <v>676</v>
      </c>
      <c r="HP732" t="s">
        <v>674</v>
      </c>
      <c r="HQ732" t="s">
        <v>674</v>
      </c>
      <c r="HS732">
        <v>0</v>
      </c>
      <c r="IK732">
        <v>0</v>
      </c>
    </row>
    <row r="733" spans="1:245" x14ac:dyDescent="0.2">
      <c r="A733">
        <v>18</v>
      </c>
      <c r="B733">
        <v>1</v>
      </c>
      <c r="C733">
        <v>1370</v>
      </c>
      <c r="E733" t="s">
        <v>3</v>
      </c>
      <c r="F733" t="s">
        <v>633</v>
      </c>
      <c r="G733" t="s">
        <v>634</v>
      </c>
      <c r="H733" t="s">
        <v>635</v>
      </c>
      <c r="I733">
        <f>J733</f>
        <v>2</v>
      </c>
      <c r="J733">
        <v>2</v>
      </c>
      <c r="K733">
        <v>2</v>
      </c>
      <c r="O733">
        <f>ROUND(P733,2)</f>
        <v>81.52</v>
      </c>
      <c r="P733">
        <f>ROUND(ROUND(ROUND(SUMIF(SmtRes!AQ1365:'SmtRes'!AQ1371,"=1",SmtRes!CU1365:'SmtRes'!CU1371),2),2)*I733/100,2)</f>
        <v>81.52</v>
      </c>
      <c r="Q733">
        <f>ROUND(CR733*I733,2)</f>
        <v>0</v>
      </c>
      <c r="R733">
        <f>ROUND(CS733*I733,2)</f>
        <v>0</v>
      </c>
      <c r="S733">
        <f>ROUND(CT733*I733,2)</f>
        <v>0</v>
      </c>
      <c r="T733">
        <f t="shared" si="428"/>
        <v>0</v>
      </c>
      <c r="U733">
        <f>ROUND(CV733*I733,7)</f>
        <v>0</v>
      </c>
      <c r="V733">
        <f>ROUND(CW733*I733,7)</f>
        <v>0</v>
      </c>
      <c r="W733">
        <f t="shared" si="429"/>
        <v>0</v>
      </c>
      <c r="X733">
        <f t="shared" si="430"/>
        <v>0</v>
      </c>
      <c r="Y733">
        <f t="shared" si="431"/>
        <v>0</v>
      </c>
      <c r="AA733">
        <v>-1</v>
      </c>
      <c r="AB733">
        <f t="shared" si="432"/>
        <v>0</v>
      </c>
      <c r="AC733">
        <f>ROUND((ES733),6)</f>
        <v>0</v>
      </c>
      <c r="AD733">
        <f>ROUND((((ET733)-(EU733))+AE733),6)</f>
        <v>0</v>
      </c>
      <c r="AE733">
        <f>ROUND((EU733),6)</f>
        <v>0</v>
      </c>
      <c r="AF733">
        <f>ROUND((EV733),6)</f>
        <v>0</v>
      </c>
      <c r="AG733">
        <f t="shared" si="433"/>
        <v>0</v>
      </c>
      <c r="AH733">
        <f>(EW733)</f>
        <v>0</v>
      </c>
      <c r="AI733">
        <f>(EX733)</f>
        <v>0</v>
      </c>
      <c r="AJ733">
        <f t="shared" si="434"/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95</v>
      </c>
      <c r="AU733">
        <v>53</v>
      </c>
      <c r="AV733">
        <v>1</v>
      </c>
      <c r="AW733">
        <v>1</v>
      </c>
      <c r="AZ733">
        <v>1</v>
      </c>
      <c r="BA733">
        <v>1</v>
      </c>
      <c r="BB733">
        <v>1</v>
      </c>
      <c r="BC733">
        <v>1</v>
      </c>
      <c r="BD733" t="s">
        <v>3</v>
      </c>
      <c r="BE733" t="s">
        <v>3</v>
      </c>
      <c r="BF733" t="s">
        <v>3</v>
      </c>
      <c r="BG733" t="s">
        <v>3</v>
      </c>
      <c r="BH733">
        <v>3</v>
      </c>
      <c r="BI733">
        <v>2</v>
      </c>
      <c r="BJ733" t="s">
        <v>3</v>
      </c>
      <c r="BM733">
        <v>110004</v>
      </c>
      <c r="BN733">
        <v>0</v>
      </c>
      <c r="BO733" t="s">
        <v>3</v>
      </c>
      <c r="BP733">
        <v>0</v>
      </c>
      <c r="BQ733">
        <v>3</v>
      </c>
      <c r="BR733">
        <v>0</v>
      </c>
      <c r="BS733">
        <v>1</v>
      </c>
      <c r="BT733">
        <v>1</v>
      </c>
      <c r="BU733">
        <v>1</v>
      </c>
      <c r="BV733">
        <v>1</v>
      </c>
      <c r="BW733">
        <v>1</v>
      </c>
      <c r="BX733">
        <v>1</v>
      </c>
      <c r="BY733" t="s">
        <v>3</v>
      </c>
      <c r="BZ733">
        <v>95</v>
      </c>
      <c r="CA733">
        <v>53</v>
      </c>
      <c r="CB733" t="s">
        <v>3</v>
      </c>
      <c r="CE733">
        <v>0</v>
      </c>
      <c r="CF733">
        <v>0</v>
      </c>
      <c r="CG733">
        <v>0</v>
      </c>
      <c r="CM733">
        <v>0</v>
      </c>
      <c r="CN733" t="s">
        <v>3</v>
      </c>
      <c r="CO733">
        <v>0</v>
      </c>
      <c r="CP733">
        <f>0</f>
        <v>0</v>
      </c>
      <c r="CQ733">
        <f>0</f>
        <v>0</v>
      </c>
      <c r="CR733">
        <f>0</f>
        <v>0</v>
      </c>
      <c r="CS733">
        <f>0</f>
        <v>0</v>
      </c>
      <c r="CT733">
        <f>0</f>
        <v>0</v>
      </c>
      <c r="CU733">
        <f>0</f>
        <v>0</v>
      </c>
      <c r="CV733">
        <f>0</f>
        <v>0</v>
      </c>
      <c r="CW733">
        <f>0</f>
        <v>0</v>
      </c>
      <c r="CX733">
        <f>0</f>
        <v>0</v>
      </c>
      <c r="CY733">
        <f>0</f>
        <v>0</v>
      </c>
      <c r="CZ733">
        <f>0</f>
        <v>0</v>
      </c>
      <c r="DC733" t="s">
        <v>3</v>
      </c>
      <c r="DD733" t="s">
        <v>3</v>
      </c>
      <c r="DE733" t="s">
        <v>3</v>
      </c>
      <c r="DF733" t="s">
        <v>3</v>
      </c>
      <c r="DG733" t="s">
        <v>3</v>
      </c>
      <c r="DH733" t="s">
        <v>3</v>
      </c>
      <c r="DI733" t="s">
        <v>3</v>
      </c>
      <c r="DJ733" t="s">
        <v>3</v>
      </c>
      <c r="DK733" t="s">
        <v>3</v>
      </c>
      <c r="DL733" t="s">
        <v>3</v>
      </c>
      <c r="DM733" t="s">
        <v>3</v>
      </c>
      <c r="DN733">
        <v>0</v>
      </c>
      <c r="DO733">
        <v>0</v>
      </c>
      <c r="DP733">
        <v>1</v>
      </c>
      <c r="DQ733">
        <v>1</v>
      </c>
      <c r="DU733">
        <v>1013</v>
      </c>
      <c r="DV733" t="s">
        <v>635</v>
      </c>
      <c r="DW733" t="s">
        <v>635</v>
      </c>
      <c r="DX733">
        <v>1</v>
      </c>
      <c r="DZ733" t="s">
        <v>3</v>
      </c>
      <c r="EA733" t="s">
        <v>3</v>
      </c>
      <c r="EB733" t="s">
        <v>3</v>
      </c>
      <c r="EC733" t="s">
        <v>3</v>
      </c>
      <c r="EE733">
        <v>416979909</v>
      </c>
      <c r="EF733">
        <v>3</v>
      </c>
      <c r="EG733" t="s">
        <v>322</v>
      </c>
      <c r="EH733">
        <v>0</v>
      </c>
      <c r="EI733" t="s">
        <v>3</v>
      </c>
      <c r="EJ733">
        <v>2</v>
      </c>
      <c r="EK733">
        <v>110004</v>
      </c>
      <c r="EL733" t="s">
        <v>674</v>
      </c>
      <c r="EM733" t="s">
        <v>655</v>
      </c>
      <c r="EO733" t="s">
        <v>3</v>
      </c>
      <c r="EQ733">
        <v>1024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FQ733">
        <v>0</v>
      </c>
      <c r="FR733">
        <v>0</v>
      </c>
      <c r="FS733">
        <v>0</v>
      </c>
      <c r="FX733">
        <v>95</v>
      </c>
      <c r="FY733">
        <v>53</v>
      </c>
      <c r="GA733" t="s">
        <v>3</v>
      </c>
      <c r="GD733">
        <v>1</v>
      </c>
      <c r="GF733">
        <v>274903907</v>
      </c>
      <c r="GG733">
        <v>2</v>
      </c>
      <c r="GH733">
        <v>1</v>
      </c>
      <c r="GI733">
        <v>-2</v>
      </c>
      <c r="GJ733">
        <v>0</v>
      </c>
      <c r="GK733">
        <v>0</v>
      </c>
      <c r="GL733">
        <f t="shared" si="435"/>
        <v>0</v>
      </c>
      <c r="GM733">
        <f t="shared" si="436"/>
        <v>81.52</v>
      </c>
      <c r="GN733">
        <f t="shared" si="437"/>
        <v>0</v>
      </c>
      <c r="GO733">
        <f t="shared" si="438"/>
        <v>81.52</v>
      </c>
      <c r="GP733">
        <f t="shared" si="439"/>
        <v>0</v>
      </c>
      <c r="GR733">
        <v>0</v>
      </c>
      <c r="GS733">
        <v>0</v>
      </c>
      <c r="GT733">
        <v>0</v>
      </c>
      <c r="GU733" t="s">
        <v>3</v>
      </c>
      <c r="GV733">
        <f t="shared" si="440"/>
        <v>0</v>
      </c>
      <c r="GW733">
        <v>1</v>
      </c>
      <c r="GX733">
        <f t="shared" si="441"/>
        <v>0</v>
      </c>
      <c r="HA733">
        <v>0</v>
      </c>
      <c r="HB733">
        <v>0</v>
      </c>
      <c r="HC733">
        <f>0</f>
        <v>0</v>
      </c>
      <c r="HE733" t="s">
        <v>3</v>
      </c>
      <c r="HF733" t="s">
        <v>3</v>
      </c>
      <c r="HM733" t="s">
        <v>3</v>
      </c>
      <c r="HN733" t="s">
        <v>675</v>
      </c>
      <c r="HO733" t="s">
        <v>676</v>
      </c>
      <c r="HP733" t="s">
        <v>674</v>
      </c>
      <c r="HQ733" t="s">
        <v>674</v>
      </c>
      <c r="HS733">
        <v>0</v>
      </c>
      <c r="IK733">
        <v>0</v>
      </c>
    </row>
    <row r="734" spans="1:245" x14ac:dyDescent="0.2">
      <c r="A734">
        <v>18</v>
      </c>
      <c r="B734">
        <v>1</v>
      </c>
      <c r="C734">
        <v>1371</v>
      </c>
      <c r="E734" t="s">
        <v>3</v>
      </c>
      <c r="F734" t="s">
        <v>725</v>
      </c>
      <c r="G734" t="s">
        <v>726</v>
      </c>
      <c r="H734" t="s">
        <v>83</v>
      </c>
      <c r="I734">
        <f>I732*J734</f>
        <v>0</v>
      </c>
      <c r="J734">
        <v>0</v>
      </c>
      <c r="K734">
        <v>3.4000000000000002E-2</v>
      </c>
      <c r="O734">
        <f>ROUND(CP734,2)</f>
        <v>0</v>
      </c>
      <c r="P734">
        <f>ROUND(CQ734*I734,2)</f>
        <v>0</v>
      </c>
      <c r="Q734">
        <f>ROUND(CR734*I734,2)</f>
        <v>0</v>
      </c>
      <c r="R734">
        <f>ROUND(CS734*I734,2)</f>
        <v>0</v>
      </c>
      <c r="S734">
        <f>ROUND(CT734*I734,2)</f>
        <v>0</v>
      </c>
      <c r="T734">
        <f t="shared" si="428"/>
        <v>0</v>
      </c>
      <c r="U734">
        <f>ROUND(CV734*I734,7)</f>
        <v>0</v>
      </c>
      <c r="V734">
        <f>ROUND(CW734*I734,7)</f>
        <v>0</v>
      </c>
      <c r="W734">
        <f t="shared" si="429"/>
        <v>0</v>
      </c>
      <c r="X734">
        <f t="shared" si="430"/>
        <v>0</v>
      </c>
      <c r="Y734">
        <f t="shared" si="431"/>
        <v>0</v>
      </c>
      <c r="AA734">
        <v>-1</v>
      </c>
      <c r="AB734">
        <f t="shared" si="432"/>
        <v>0</v>
      </c>
      <c r="AC734">
        <f>ROUND((ES734),6)</f>
        <v>0</v>
      </c>
      <c r="AD734">
        <f>ROUND((((ET734)-(EU734))+AE734),6)</f>
        <v>0</v>
      </c>
      <c r="AE734">
        <f>ROUND((EU734),6)</f>
        <v>0</v>
      </c>
      <c r="AF734">
        <f>ROUND((EV734),6)</f>
        <v>0</v>
      </c>
      <c r="AG734">
        <f t="shared" si="433"/>
        <v>0</v>
      </c>
      <c r="AH734">
        <f>(EW734)</f>
        <v>0</v>
      </c>
      <c r="AI734">
        <f>(EX734)</f>
        <v>0</v>
      </c>
      <c r="AJ734">
        <f t="shared" si="434"/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95</v>
      </c>
      <c r="AU734">
        <v>53</v>
      </c>
      <c r="AV734">
        <v>1</v>
      </c>
      <c r="AW734">
        <v>1</v>
      </c>
      <c r="AZ734">
        <v>1</v>
      </c>
      <c r="BA734">
        <v>1</v>
      </c>
      <c r="BB734">
        <v>1</v>
      </c>
      <c r="BC734">
        <v>1</v>
      </c>
      <c r="BD734" t="s">
        <v>3</v>
      </c>
      <c r="BE734" t="s">
        <v>3</v>
      </c>
      <c r="BF734" t="s">
        <v>3</v>
      </c>
      <c r="BG734" t="s">
        <v>3</v>
      </c>
      <c r="BH734">
        <v>3</v>
      </c>
      <c r="BI734">
        <v>2</v>
      </c>
      <c r="BJ734" t="s">
        <v>3</v>
      </c>
      <c r="BM734">
        <v>110004</v>
      </c>
      <c r="BN734">
        <v>0</v>
      </c>
      <c r="BO734" t="s">
        <v>3</v>
      </c>
      <c r="BP734">
        <v>0</v>
      </c>
      <c r="BQ734">
        <v>3</v>
      </c>
      <c r="BR734">
        <v>0</v>
      </c>
      <c r="BS734">
        <v>1</v>
      </c>
      <c r="BT734">
        <v>1</v>
      </c>
      <c r="BU734">
        <v>1</v>
      </c>
      <c r="BV734">
        <v>1</v>
      </c>
      <c r="BW734">
        <v>1</v>
      </c>
      <c r="BX734">
        <v>1</v>
      </c>
      <c r="BY734" t="s">
        <v>3</v>
      </c>
      <c r="BZ734">
        <v>95</v>
      </c>
      <c r="CA734">
        <v>53</v>
      </c>
      <c r="CB734" t="s">
        <v>3</v>
      </c>
      <c r="CE734">
        <v>0</v>
      </c>
      <c r="CF734">
        <v>0</v>
      </c>
      <c r="CG734">
        <v>0</v>
      </c>
      <c r="CM734">
        <v>0</v>
      </c>
      <c r="CN734" t="s">
        <v>3</v>
      </c>
      <c r="CO734">
        <v>0</v>
      </c>
      <c r="CP734">
        <f>(P734+Q734+S734+R734)</f>
        <v>0</v>
      </c>
      <c r="CQ734">
        <f>ROUND(AL734*BC734,2)</f>
        <v>0</v>
      </c>
      <c r="CR734">
        <f>ROUND(AM734*BB734,2)</f>
        <v>0</v>
      </c>
      <c r="CS734">
        <f>ROUND(AN734*BS734,2)</f>
        <v>0</v>
      </c>
      <c r="CT734">
        <f>ROUND(AO734*BA734,2)</f>
        <v>0</v>
      </c>
      <c r="CU734">
        <f>AG734</f>
        <v>0</v>
      </c>
      <c r="CV734">
        <f>AH734</f>
        <v>0</v>
      </c>
      <c r="CW734">
        <f>AI734</f>
        <v>0</v>
      </c>
      <c r="CX734">
        <f>AJ734</f>
        <v>0</v>
      </c>
      <c r="CY734">
        <f>(((S734+R734)*AT734)/100)</f>
        <v>0</v>
      </c>
      <c r="CZ734">
        <f>(((S734+R734)*AU734)/100)</f>
        <v>0</v>
      </c>
      <c r="DC734" t="s">
        <v>3</v>
      </c>
      <c r="DD734" t="s">
        <v>3</v>
      </c>
      <c r="DE734" t="s">
        <v>3</v>
      </c>
      <c r="DF734" t="s">
        <v>3</v>
      </c>
      <c r="DG734" t="s">
        <v>3</v>
      </c>
      <c r="DH734" t="s">
        <v>3</v>
      </c>
      <c r="DI734" t="s">
        <v>3</v>
      </c>
      <c r="DJ734" t="s">
        <v>3</v>
      </c>
      <c r="DK734" t="s">
        <v>3</v>
      </c>
      <c r="DL734" t="s">
        <v>3</v>
      </c>
      <c r="DM734" t="s">
        <v>3</v>
      </c>
      <c r="DN734">
        <v>0</v>
      </c>
      <c r="DO734">
        <v>0</v>
      </c>
      <c r="DP734">
        <v>1</v>
      </c>
      <c r="DQ734">
        <v>1</v>
      </c>
      <c r="DU734">
        <v>1009</v>
      </c>
      <c r="DV734" t="s">
        <v>83</v>
      </c>
      <c r="DW734" t="s">
        <v>83</v>
      </c>
      <c r="DX734">
        <v>1000</v>
      </c>
      <c r="DZ734" t="s">
        <v>3</v>
      </c>
      <c r="EA734" t="s">
        <v>3</v>
      </c>
      <c r="EB734" t="s">
        <v>3</v>
      </c>
      <c r="EC734" t="s">
        <v>3</v>
      </c>
      <c r="EE734">
        <v>416979909</v>
      </c>
      <c r="EF734">
        <v>3</v>
      </c>
      <c r="EG734" t="s">
        <v>322</v>
      </c>
      <c r="EH734">
        <v>0</v>
      </c>
      <c r="EI734" t="s">
        <v>3</v>
      </c>
      <c r="EJ734">
        <v>2</v>
      </c>
      <c r="EK734">
        <v>110004</v>
      </c>
      <c r="EL734" t="s">
        <v>674</v>
      </c>
      <c r="EM734" t="s">
        <v>655</v>
      </c>
      <c r="EO734" t="s">
        <v>3</v>
      </c>
      <c r="EQ734">
        <v>1024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FQ734">
        <v>0</v>
      </c>
      <c r="FR734">
        <v>0</v>
      </c>
      <c r="FS734">
        <v>0</v>
      </c>
      <c r="FX734">
        <v>95</v>
      </c>
      <c r="FY734">
        <v>53</v>
      </c>
      <c r="GA734" t="s">
        <v>3</v>
      </c>
      <c r="GD734">
        <v>1</v>
      </c>
      <c r="GF734">
        <v>1392189009</v>
      </c>
      <c r="GG734">
        <v>2</v>
      </c>
      <c r="GH734">
        <v>1</v>
      </c>
      <c r="GI734">
        <v>-2</v>
      </c>
      <c r="GJ734">
        <v>0</v>
      </c>
      <c r="GK734">
        <v>0</v>
      </c>
      <c r="GL734">
        <f t="shared" si="435"/>
        <v>0</v>
      </c>
      <c r="GM734">
        <f t="shared" si="436"/>
        <v>0</v>
      </c>
      <c r="GN734">
        <f t="shared" si="437"/>
        <v>0</v>
      </c>
      <c r="GO734">
        <f t="shared" si="438"/>
        <v>0</v>
      </c>
      <c r="GP734">
        <f t="shared" si="439"/>
        <v>0</v>
      </c>
      <c r="GR734">
        <v>0</v>
      </c>
      <c r="GS734">
        <v>0</v>
      </c>
      <c r="GT734">
        <v>0</v>
      </c>
      <c r="GU734" t="s">
        <v>3</v>
      </c>
      <c r="GV734">
        <f t="shared" si="440"/>
        <v>0</v>
      </c>
      <c r="GW734">
        <v>1</v>
      </c>
      <c r="GX734">
        <f t="shared" si="441"/>
        <v>0</v>
      </c>
      <c r="HA734">
        <v>0</v>
      </c>
      <c r="HB734">
        <v>0</v>
      </c>
      <c r="HC734">
        <f>GV734*GW734</f>
        <v>0</v>
      </c>
      <c r="HE734" t="s">
        <v>3</v>
      </c>
      <c r="HF734" t="s">
        <v>3</v>
      </c>
      <c r="HM734" t="s">
        <v>135</v>
      </c>
      <c r="HN734" t="s">
        <v>675</v>
      </c>
      <c r="HO734" t="s">
        <v>676</v>
      </c>
      <c r="HP734" t="s">
        <v>674</v>
      </c>
      <c r="HQ734" t="s">
        <v>674</v>
      </c>
      <c r="HS734">
        <v>0</v>
      </c>
      <c r="IK734">
        <v>0</v>
      </c>
    </row>
    <row r="736" spans="1:245" x14ac:dyDescent="0.2">
      <c r="A736" s="2">
        <v>51</v>
      </c>
      <c r="B736" s="2">
        <f>B650</f>
        <v>1</v>
      </c>
      <c r="C736" s="2">
        <f>A650</f>
        <v>5</v>
      </c>
      <c r="D736" s="2">
        <f>ROW(A650)</f>
        <v>650</v>
      </c>
      <c r="E736" s="2"/>
      <c r="F736" s="2" t="str">
        <f>IF(F650&lt;&gt;"",F650,"")</f>
        <v>Новый подраздел</v>
      </c>
      <c r="G736" s="2" t="str">
        <f>IF(G650&lt;&gt;"",G650,"")</f>
        <v>2.3. Система видеонаблюдения</v>
      </c>
      <c r="H736" s="2">
        <v>0</v>
      </c>
      <c r="I736" s="2"/>
      <c r="J736" s="2"/>
      <c r="K736" s="2"/>
      <c r="L736" s="2"/>
      <c r="M736" s="2"/>
      <c r="N736" s="2"/>
      <c r="O736" s="2">
        <f t="shared" ref="O736:T736" si="442">ROUND(AB736,2)</f>
        <v>22069.15</v>
      </c>
      <c r="P736" s="2">
        <f t="shared" si="442"/>
        <v>0</v>
      </c>
      <c r="Q736" s="2">
        <f t="shared" si="442"/>
        <v>1960.63</v>
      </c>
      <c r="R736" s="2">
        <f t="shared" si="442"/>
        <v>1287.67</v>
      </c>
      <c r="S736" s="2">
        <f t="shared" si="442"/>
        <v>18820.849999999999</v>
      </c>
      <c r="T736" s="2">
        <f t="shared" si="442"/>
        <v>0</v>
      </c>
      <c r="U736" s="2">
        <f>AH736</f>
        <v>32.197500000000012</v>
      </c>
      <c r="V736" s="2">
        <f>AI736</f>
        <v>2.1823999999999999</v>
      </c>
      <c r="W736" s="2">
        <f>ROUND(AJ736,2)</f>
        <v>0</v>
      </c>
      <c r="X736" s="2">
        <f>ROUND(AK736,2)</f>
        <v>18270.18</v>
      </c>
      <c r="Y736" s="2">
        <f>ROUND(AL736,2)</f>
        <v>9373.15</v>
      </c>
      <c r="Z736" s="2"/>
      <c r="AA736" s="2"/>
      <c r="AB736" s="2">
        <f>ROUND(SUMIF(AA654:AA734,"=449016111",O654:O734),2)</f>
        <v>22069.15</v>
      </c>
      <c r="AC736" s="2">
        <f>ROUND(SUMIF(AA654:AA734,"=449016111",P654:P734),2)</f>
        <v>0</v>
      </c>
      <c r="AD736" s="2">
        <f>ROUND(SUMIF(AA654:AA734,"=449016111",Q654:Q734),2)</f>
        <v>1960.63</v>
      </c>
      <c r="AE736" s="2">
        <f>ROUND(SUMIF(AA654:AA734,"=449016111",R654:R734),2)</f>
        <v>1287.67</v>
      </c>
      <c r="AF736" s="2">
        <f>ROUND(SUMIF(AA654:AA734,"=449016111",S654:S734),2)</f>
        <v>18820.849999999999</v>
      </c>
      <c r="AG736" s="2">
        <f>ROUND(SUMIF(AA654:AA734,"=449016111",T654:T734),2)</f>
        <v>0</v>
      </c>
      <c r="AH736" s="2">
        <f>SUMIF(AA654:AA734,"=449016111",U654:U734)</f>
        <v>32.197500000000012</v>
      </c>
      <c r="AI736" s="2">
        <f>SUMIF(AA654:AA734,"=449016111",V654:V734)</f>
        <v>2.1823999999999999</v>
      </c>
      <c r="AJ736" s="2">
        <f>ROUND(SUMIF(AA654:AA734,"=449016111",W654:W734),2)</f>
        <v>0</v>
      </c>
      <c r="AK736" s="2">
        <f>ROUND(SUMIF(AA654:AA734,"=449016111",X654:X734),2)</f>
        <v>18270.18</v>
      </c>
      <c r="AL736" s="2">
        <f>ROUND(SUMIF(AA654:AA734,"=449016111",Y654:Y734),2)</f>
        <v>9373.15</v>
      </c>
      <c r="AM736" s="2"/>
      <c r="AN736" s="2"/>
      <c r="AO736" s="2">
        <f t="shared" ref="AO736:BD736" si="443">ROUND(BX736,2)</f>
        <v>0</v>
      </c>
      <c r="AP736" s="2">
        <f t="shared" si="443"/>
        <v>0</v>
      </c>
      <c r="AQ736" s="2">
        <f t="shared" si="443"/>
        <v>0</v>
      </c>
      <c r="AR736" s="2">
        <f t="shared" si="443"/>
        <v>49712.480000000003</v>
      </c>
      <c r="AS736" s="2">
        <f t="shared" si="443"/>
        <v>0</v>
      </c>
      <c r="AT736" s="2">
        <f t="shared" si="443"/>
        <v>49712.480000000003</v>
      </c>
      <c r="AU736" s="2">
        <f t="shared" si="443"/>
        <v>0</v>
      </c>
      <c r="AV736" s="2">
        <f t="shared" si="443"/>
        <v>0</v>
      </c>
      <c r="AW736" s="2">
        <f t="shared" si="443"/>
        <v>0</v>
      </c>
      <c r="AX736" s="2">
        <f t="shared" si="443"/>
        <v>0</v>
      </c>
      <c r="AY736" s="2">
        <f t="shared" si="443"/>
        <v>0</v>
      </c>
      <c r="AZ736" s="2">
        <f t="shared" si="443"/>
        <v>0</v>
      </c>
      <c r="BA736" s="2">
        <f t="shared" si="443"/>
        <v>0</v>
      </c>
      <c r="BB736" s="2">
        <f t="shared" si="443"/>
        <v>0</v>
      </c>
      <c r="BC736" s="2">
        <f t="shared" si="443"/>
        <v>0</v>
      </c>
      <c r="BD736" s="2">
        <f t="shared" si="443"/>
        <v>0</v>
      </c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>
        <f>ROUND(SUMIF(AA654:AA734,"=449016111",FQ654:FQ734),2)</f>
        <v>0</v>
      </c>
      <c r="BY736" s="2">
        <f>ROUND(SUMIF(AA654:AA734,"=449016111",FR654:FR734),2)</f>
        <v>0</v>
      </c>
      <c r="BZ736" s="2">
        <f>ROUND(SUMIF(AA654:AA734,"=449016111",GL654:GL734),2)</f>
        <v>0</v>
      </c>
      <c r="CA736" s="2">
        <f>ROUND(SUMIF(AA654:AA734,"=449016111",GM654:GM734),2)</f>
        <v>49712.480000000003</v>
      </c>
      <c r="CB736" s="2">
        <f>ROUND(SUMIF(AA654:AA734,"=449016111",GN654:GN734),2)</f>
        <v>0</v>
      </c>
      <c r="CC736" s="2">
        <f>ROUND(SUMIF(AA654:AA734,"=449016111",GO654:GO734),2)</f>
        <v>49712.480000000003</v>
      </c>
      <c r="CD736" s="2">
        <f>ROUND(SUMIF(AA654:AA734,"=449016111",GP654:GP734),2)</f>
        <v>0</v>
      </c>
      <c r="CE736" s="2">
        <f>AC736-BX736</f>
        <v>0</v>
      </c>
      <c r="CF736" s="2">
        <f>AC736-BY736</f>
        <v>0</v>
      </c>
      <c r="CG736" s="2">
        <f>BX736-BZ736</f>
        <v>0</v>
      </c>
      <c r="CH736" s="2">
        <f>AC736-BX736-BY736+BZ736</f>
        <v>0</v>
      </c>
      <c r="CI736" s="2">
        <f>BY736-BZ736</f>
        <v>0</v>
      </c>
      <c r="CJ736" s="2">
        <f>ROUND(SUMIF(AA654:AA734,"=449016111",GX654:GX734),2)</f>
        <v>0</v>
      </c>
      <c r="CK736" s="2">
        <f>ROUND(SUMIF(AA654:AA734,"=449016111",GY654:GY734),2)</f>
        <v>0</v>
      </c>
      <c r="CL736" s="2">
        <f>ROUND(SUMIF(AA654:AA734,"=449016111",GZ654:GZ734),2)</f>
        <v>0</v>
      </c>
      <c r="CM736" s="2">
        <f>ROUND(SUMIF(AA654:AA734,"=449016111",HD654:HD734),2)</f>
        <v>0</v>
      </c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>
        <v>0</v>
      </c>
    </row>
    <row r="738" spans="1:28" x14ac:dyDescent="0.2">
      <c r="A738" s="4">
        <v>50</v>
      </c>
      <c r="B738" s="4">
        <v>0</v>
      </c>
      <c r="C738" s="4">
        <v>0</v>
      </c>
      <c r="D738" s="4">
        <v>1</v>
      </c>
      <c r="E738" s="4">
        <v>201</v>
      </c>
      <c r="F738" s="4">
        <f>ROUND(Source!O736,O738)</f>
        <v>22069.15</v>
      </c>
      <c r="G738" s="4" t="s">
        <v>248</v>
      </c>
      <c r="H738" s="4" t="s">
        <v>249</v>
      </c>
      <c r="I738" s="4"/>
      <c r="J738" s="4"/>
      <c r="K738" s="4">
        <v>201</v>
      </c>
      <c r="L738" s="4">
        <v>1</v>
      </c>
      <c r="M738" s="4">
        <v>3</v>
      </c>
      <c r="N738" s="4" t="s">
        <v>3</v>
      </c>
      <c r="O738" s="4">
        <v>2</v>
      </c>
      <c r="P738" s="4"/>
      <c r="Q738" s="4"/>
      <c r="R738" s="4"/>
      <c r="S738" s="4"/>
      <c r="T738" s="4"/>
      <c r="U738" s="4"/>
      <c r="V738" s="4"/>
      <c r="W738" s="4">
        <v>22069.149999999998</v>
      </c>
      <c r="X738" s="4">
        <v>1</v>
      </c>
      <c r="Y738" s="4">
        <v>22069.149999999998</v>
      </c>
      <c r="Z738" s="4"/>
      <c r="AA738" s="4"/>
      <c r="AB738" s="4"/>
    </row>
    <row r="739" spans="1:28" x14ac:dyDescent="0.2">
      <c r="A739" s="4">
        <v>50</v>
      </c>
      <c r="B739" s="4">
        <v>0</v>
      </c>
      <c r="C739" s="4">
        <v>0</v>
      </c>
      <c r="D739" s="4">
        <v>1</v>
      </c>
      <c r="E739" s="4">
        <v>202</v>
      </c>
      <c r="F739" s="4">
        <f>ROUND(Source!P736,O739)</f>
        <v>0</v>
      </c>
      <c r="G739" s="4" t="s">
        <v>250</v>
      </c>
      <c r="H739" s="4" t="s">
        <v>251</v>
      </c>
      <c r="I739" s="4"/>
      <c r="J739" s="4"/>
      <c r="K739" s="4">
        <v>202</v>
      </c>
      <c r="L739" s="4">
        <v>2</v>
      </c>
      <c r="M739" s="4">
        <v>3</v>
      </c>
      <c r="N739" s="4" t="s">
        <v>3</v>
      </c>
      <c r="O739" s="4">
        <v>2</v>
      </c>
      <c r="P739" s="4"/>
      <c r="Q739" s="4"/>
      <c r="R739" s="4"/>
      <c r="S739" s="4"/>
      <c r="T739" s="4"/>
      <c r="U739" s="4"/>
      <c r="V739" s="4"/>
      <c r="W739" s="4">
        <v>0</v>
      </c>
      <c r="X739" s="4">
        <v>1</v>
      </c>
      <c r="Y739" s="4">
        <v>0</v>
      </c>
      <c r="Z739" s="4"/>
      <c r="AA739" s="4"/>
      <c r="AB739" s="4"/>
    </row>
    <row r="740" spans="1:28" x14ac:dyDescent="0.2">
      <c r="A740" s="4">
        <v>50</v>
      </c>
      <c r="B740" s="4">
        <v>0</v>
      </c>
      <c r="C740" s="4">
        <v>0</v>
      </c>
      <c r="D740" s="4">
        <v>1</v>
      </c>
      <c r="E740" s="4">
        <v>222</v>
      </c>
      <c r="F740" s="4">
        <f>ROUND(Source!AO736,O740)</f>
        <v>0</v>
      </c>
      <c r="G740" s="4" t="s">
        <v>252</v>
      </c>
      <c r="H740" s="4" t="s">
        <v>253</v>
      </c>
      <c r="I740" s="4"/>
      <c r="J740" s="4"/>
      <c r="K740" s="4">
        <v>222</v>
      </c>
      <c r="L740" s="4">
        <v>3</v>
      </c>
      <c r="M740" s="4">
        <v>3</v>
      </c>
      <c r="N740" s="4" t="s">
        <v>3</v>
      </c>
      <c r="O740" s="4">
        <v>2</v>
      </c>
      <c r="P740" s="4"/>
      <c r="Q740" s="4"/>
      <c r="R740" s="4"/>
      <c r="S740" s="4"/>
      <c r="T740" s="4"/>
      <c r="U740" s="4"/>
      <c r="V740" s="4"/>
      <c r="W740" s="4">
        <v>0</v>
      </c>
      <c r="X740" s="4">
        <v>1</v>
      </c>
      <c r="Y740" s="4">
        <v>0</v>
      </c>
      <c r="Z740" s="4"/>
      <c r="AA740" s="4"/>
      <c r="AB740" s="4"/>
    </row>
    <row r="741" spans="1:28" x14ac:dyDescent="0.2">
      <c r="A741" s="4">
        <v>50</v>
      </c>
      <c r="B741" s="4">
        <v>0</v>
      </c>
      <c r="C741" s="4">
        <v>0</v>
      </c>
      <c r="D741" s="4">
        <v>1</v>
      </c>
      <c r="E741" s="4">
        <v>225</v>
      </c>
      <c r="F741" s="4">
        <f>ROUND(Source!AV736,O741)</f>
        <v>0</v>
      </c>
      <c r="G741" s="4" t="s">
        <v>254</v>
      </c>
      <c r="H741" s="4" t="s">
        <v>255</v>
      </c>
      <c r="I741" s="4"/>
      <c r="J741" s="4"/>
      <c r="K741" s="4">
        <v>225</v>
      </c>
      <c r="L741" s="4">
        <v>4</v>
      </c>
      <c r="M741" s="4">
        <v>3</v>
      </c>
      <c r="N741" s="4" t="s">
        <v>3</v>
      </c>
      <c r="O741" s="4">
        <v>2</v>
      </c>
      <c r="P741" s="4"/>
      <c r="Q741" s="4"/>
      <c r="R741" s="4"/>
      <c r="S741" s="4"/>
      <c r="T741" s="4"/>
      <c r="U741" s="4"/>
      <c r="V741" s="4"/>
      <c r="W741" s="4">
        <v>0</v>
      </c>
      <c r="X741" s="4">
        <v>1</v>
      </c>
      <c r="Y741" s="4">
        <v>0</v>
      </c>
      <c r="Z741" s="4"/>
      <c r="AA741" s="4"/>
      <c r="AB741" s="4"/>
    </row>
    <row r="742" spans="1:28" x14ac:dyDescent="0.2">
      <c r="A742" s="4">
        <v>50</v>
      </c>
      <c r="B742" s="4">
        <v>0</v>
      </c>
      <c r="C742" s="4">
        <v>0</v>
      </c>
      <c r="D742" s="4">
        <v>1</v>
      </c>
      <c r="E742" s="4">
        <v>226</v>
      </c>
      <c r="F742" s="4">
        <f>ROUND(Source!AW736,O742)</f>
        <v>0</v>
      </c>
      <c r="G742" s="4" t="s">
        <v>256</v>
      </c>
      <c r="H742" s="4" t="s">
        <v>257</v>
      </c>
      <c r="I742" s="4"/>
      <c r="J742" s="4"/>
      <c r="K742" s="4">
        <v>226</v>
      </c>
      <c r="L742" s="4">
        <v>5</v>
      </c>
      <c r="M742" s="4">
        <v>3</v>
      </c>
      <c r="N742" s="4" t="s">
        <v>3</v>
      </c>
      <c r="O742" s="4">
        <v>2</v>
      </c>
      <c r="P742" s="4"/>
      <c r="Q742" s="4"/>
      <c r="R742" s="4"/>
      <c r="S742" s="4"/>
      <c r="T742" s="4"/>
      <c r="U742" s="4"/>
      <c r="V742" s="4"/>
      <c r="W742" s="4">
        <v>0</v>
      </c>
      <c r="X742" s="4">
        <v>1</v>
      </c>
      <c r="Y742" s="4">
        <v>0</v>
      </c>
      <c r="Z742" s="4"/>
      <c r="AA742" s="4"/>
      <c r="AB742" s="4"/>
    </row>
    <row r="743" spans="1:28" x14ac:dyDescent="0.2">
      <c r="A743" s="4">
        <v>50</v>
      </c>
      <c r="B743" s="4">
        <v>0</v>
      </c>
      <c r="C743" s="4">
        <v>0</v>
      </c>
      <c r="D743" s="4">
        <v>1</v>
      </c>
      <c r="E743" s="4">
        <v>227</v>
      </c>
      <c r="F743" s="4">
        <f>ROUND(Source!AX736,O743)</f>
        <v>0</v>
      </c>
      <c r="G743" s="4" t="s">
        <v>258</v>
      </c>
      <c r="H743" s="4" t="s">
        <v>259</v>
      </c>
      <c r="I743" s="4"/>
      <c r="J743" s="4"/>
      <c r="K743" s="4">
        <v>227</v>
      </c>
      <c r="L743" s="4">
        <v>6</v>
      </c>
      <c r="M743" s="4">
        <v>3</v>
      </c>
      <c r="N743" s="4" t="s">
        <v>3</v>
      </c>
      <c r="O743" s="4">
        <v>2</v>
      </c>
      <c r="P743" s="4"/>
      <c r="Q743" s="4"/>
      <c r="R743" s="4"/>
      <c r="S743" s="4"/>
      <c r="T743" s="4"/>
      <c r="U743" s="4"/>
      <c r="V743" s="4"/>
      <c r="W743" s="4">
        <v>0</v>
      </c>
      <c r="X743" s="4">
        <v>1</v>
      </c>
      <c r="Y743" s="4">
        <v>0</v>
      </c>
      <c r="Z743" s="4"/>
      <c r="AA743" s="4"/>
      <c r="AB743" s="4"/>
    </row>
    <row r="744" spans="1:28" x14ac:dyDescent="0.2">
      <c r="A744" s="4">
        <v>50</v>
      </c>
      <c r="B744" s="4">
        <v>0</v>
      </c>
      <c r="C744" s="4">
        <v>0</v>
      </c>
      <c r="D744" s="4">
        <v>1</v>
      </c>
      <c r="E744" s="4">
        <v>228</v>
      </c>
      <c r="F744" s="4">
        <f>ROUND(Source!AY736,O744)</f>
        <v>0</v>
      </c>
      <c r="G744" s="4" t="s">
        <v>260</v>
      </c>
      <c r="H744" s="4" t="s">
        <v>261</v>
      </c>
      <c r="I744" s="4"/>
      <c r="J744" s="4"/>
      <c r="K744" s="4">
        <v>228</v>
      </c>
      <c r="L744" s="4">
        <v>7</v>
      </c>
      <c r="M744" s="4">
        <v>3</v>
      </c>
      <c r="N744" s="4" t="s">
        <v>3</v>
      </c>
      <c r="O744" s="4">
        <v>2</v>
      </c>
      <c r="P744" s="4"/>
      <c r="Q744" s="4"/>
      <c r="R744" s="4"/>
      <c r="S744" s="4"/>
      <c r="T744" s="4"/>
      <c r="U744" s="4"/>
      <c r="V744" s="4"/>
      <c r="W744" s="4">
        <v>0</v>
      </c>
      <c r="X744" s="4">
        <v>1</v>
      </c>
      <c r="Y744" s="4">
        <v>0</v>
      </c>
      <c r="Z744" s="4"/>
      <c r="AA744" s="4"/>
      <c r="AB744" s="4"/>
    </row>
    <row r="745" spans="1:28" x14ac:dyDescent="0.2">
      <c r="A745" s="4">
        <v>50</v>
      </c>
      <c r="B745" s="4">
        <v>0</v>
      </c>
      <c r="C745" s="4">
        <v>0</v>
      </c>
      <c r="D745" s="4">
        <v>1</v>
      </c>
      <c r="E745" s="4">
        <v>216</v>
      </c>
      <c r="F745" s="4">
        <f>ROUND(Source!AP736,O745)</f>
        <v>0</v>
      </c>
      <c r="G745" s="4" t="s">
        <v>262</v>
      </c>
      <c r="H745" s="4" t="s">
        <v>263</v>
      </c>
      <c r="I745" s="4"/>
      <c r="J745" s="4"/>
      <c r="K745" s="4">
        <v>216</v>
      </c>
      <c r="L745" s="4">
        <v>8</v>
      </c>
      <c r="M745" s="4">
        <v>3</v>
      </c>
      <c r="N745" s="4" t="s">
        <v>3</v>
      </c>
      <c r="O745" s="4">
        <v>2</v>
      </c>
      <c r="P745" s="4"/>
      <c r="Q745" s="4"/>
      <c r="R745" s="4"/>
      <c r="S745" s="4"/>
      <c r="T745" s="4"/>
      <c r="U745" s="4"/>
      <c r="V745" s="4"/>
      <c r="W745" s="4">
        <v>0</v>
      </c>
      <c r="X745" s="4">
        <v>1</v>
      </c>
      <c r="Y745" s="4">
        <v>0</v>
      </c>
      <c r="Z745" s="4"/>
      <c r="AA745" s="4"/>
      <c r="AB745" s="4"/>
    </row>
    <row r="746" spans="1:28" x14ac:dyDescent="0.2">
      <c r="A746" s="4">
        <v>50</v>
      </c>
      <c r="B746" s="4">
        <v>0</v>
      </c>
      <c r="C746" s="4">
        <v>0</v>
      </c>
      <c r="D746" s="4">
        <v>1</v>
      </c>
      <c r="E746" s="4">
        <v>223</v>
      </c>
      <c r="F746" s="4">
        <f>ROUND(Source!AQ736,O746)</f>
        <v>0</v>
      </c>
      <c r="G746" s="4" t="s">
        <v>264</v>
      </c>
      <c r="H746" s="4" t="s">
        <v>265</v>
      </c>
      <c r="I746" s="4"/>
      <c r="J746" s="4"/>
      <c r="K746" s="4">
        <v>223</v>
      </c>
      <c r="L746" s="4">
        <v>9</v>
      </c>
      <c r="M746" s="4">
        <v>3</v>
      </c>
      <c r="N746" s="4" t="s">
        <v>3</v>
      </c>
      <c r="O746" s="4">
        <v>2</v>
      </c>
      <c r="P746" s="4"/>
      <c r="Q746" s="4"/>
      <c r="R746" s="4"/>
      <c r="S746" s="4"/>
      <c r="T746" s="4"/>
      <c r="U746" s="4"/>
      <c r="V746" s="4"/>
      <c r="W746" s="4">
        <v>0</v>
      </c>
      <c r="X746" s="4">
        <v>1</v>
      </c>
      <c r="Y746" s="4">
        <v>0</v>
      </c>
      <c r="Z746" s="4"/>
      <c r="AA746" s="4"/>
      <c r="AB746" s="4"/>
    </row>
    <row r="747" spans="1:28" x14ac:dyDescent="0.2">
      <c r="A747" s="4">
        <v>50</v>
      </c>
      <c r="B747" s="4">
        <v>0</v>
      </c>
      <c r="C747" s="4">
        <v>0</v>
      </c>
      <c r="D747" s="4">
        <v>1</v>
      </c>
      <c r="E747" s="4">
        <v>229</v>
      </c>
      <c r="F747" s="4">
        <f>ROUND(Source!AZ736,O747)</f>
        <v>0</v>
      </c>
      <c r="G747" s="4" t="s">
        <v>266</v>
      </c>
      <c r="H747" s="4" t="s">
        <v>267</v>
      </c>
      <c r="I747" s="4"/>
      <c r="J747" s="4"/>
      <c r="K747" s="4">
        <v>229</v>
      </c>
      <c r="L747" s="4">
        <v>10</v>
      </c>
      <c r="M747" s="4">
        <v>3</v>
      </c>
      <c r="N747" s="4" t="s">
        <v>3</v>
      </c>
      <c r="O747" s="4">
        <v>2</v>
      </c>
      <c r="P747" s="4"/>
      <c r="Q747" s="4"/>
      <c r="R747" s="4"/>
      <c r="S747" s="4"/>
      <c r="T747" s="4"/>
      <c r="U747" s="4"/>
      <c r="V747" s="4"/>
      <c r="W747" s="4">
        <v>0</v>
      </c>
      <c r="X747" s="4">
        <v>1</v>
      </c>
      <c r="Y747" s="4">
        <v>0</v>
      </c>
      <c r="Z747" s="4"/>
      <c r="AA747" s="4"/>
      <c r="AB747" s="4"/>
    </row>
    <row r="748" spans="1:28" x14ac:dyDescent="0.2">
      <c r="A748" s="4">
        <v>50</v>
      </c>
      <c r="B748" s="4">
        <v>0</v>
      </c>
      <c r="C748" s="4">
        <v>0</v>
      </c>
      <c r="D748" s="4">
        <v>1</v>
      </c>
      <c r="E748" s="4">
        <v>203</v>
      </c>
      <c r="F748" s="4">
        <f>ROUND(Source!Q736,O748)</f>
        <v>1960.63</v>
      </c>
      <c r="G748" s="4" t="s">
        <v>268</v>
      </c>
      <c r="H748" s="4" t="s">
        <v>269</v>
      </c>
      <c r="I748" s="4"/>
      <c r="J748" s="4"/>
      <c r="K748" s="4">
        <v>203</v>
      </c>
      <c r="L748" s="4">
        <v>11</v>
      </c>
      <c r="M748" s="4">
        <v>3</v>
      </c>
      <c r="N748" s="4" t="s">
        <v>3</v>
      </c>
      <c r="O748" s="4">
        <v>2</v>
      </c>
      <c r="P748" s="4"/>
      <c r="Q748" s="4"/>
      <c r="R748" s="4"/>
      <c r="S748" s="4"/>
      <c r="T748" s="4"/>
      <c r="U748" s="4"/>
      <c r="V748" s="4"/>
      <c r="W748" s="4">
        <v>1960.63</v>
      </c>
      <c r="X748" s="4">
        <v>1</v>
      </c>
      <c r="Y748" s="4">
        <v>1960.63</v>
      </c>
      <c r="Z748" s="4"/>
      <c r="AA748" s="4"/>
      <c r="AB748" s="4"/>
    </row>
    <row r="749" spans="1:28" x14ac:dyDescent="0.2">
      <c r="A749" s="4">
        <v>50</v>
      </c>
      <c r="B749" s="4">
        <v>0</v>
      </c>
      <c r="C749" s="4">
        <v>0</v>
      </c>
      <c r="D749" s="4">
        <v>1</v>
      </c>
      <c r="E749" s="4">
        <v>231</v>
      </c>
      <c r="F749" s="4">
        <f>ROUND(Source!BB736,O749)</f>
        <v>0</v>
      </c>
      <c r="G749" s="4" t="s">
        <v>270</v>
      </c>
      <c r="H749" s="4" t="s">
        <v>271</v>
      </c>
      <c r="I749" s="4"/>
      <c r="J749" s="4"/>
      <c r="K749" s="4">
        <v>231</v>
      </c>
      <c r="L749" s="4">
        <v>12</v>
      </c>
      <c r="M749" s="4">
        <v>3</v>
      </c>
      <c r="N749" s="4" t="s">
        <v>3</v>
      </c>
      <c r="O749" s="4">
        <v>2</v>
      </c>
      <c r="P749" s="4"/>
      <c r="Q749" s="4"/>
      <c r="R749" s="4"/>
      <c r="S749" s="4"/>
      <c r="T749" s="4"/>
      <c r="U749" s="4"/>
      <c r="V749" s="4"/>
      <c r="W749" s="4">
        <v>0</v>
      </c>
      <c r="X749" s="4">
        <v>1</v>
      </c>
      <c r="Y749" s="4">
        <v>0</v>
      </c>
      <c r="Z749" s="4"/>
      <c r="AA749" s="4"/>
      <c r="AB749" s="4"/>
    </row>
    <row r="750" spans="1:28" x14ac:dyDescent="0.2">
      <c r="A750" s="4">
        <v>50</v>
      </c>
      <c r="B750" s="4">
        <v>0</v>
      </c>
      <c r="C750" s="4">
        <v>0</v>
      </c>
      <c r="D750" s="4">
        <v>1</v>
      </c>
      <c r="E750" s="4">
        <v>204</v>
      </c>
      <c r="F750" s="4">
        <f>ROUND(Source!R736,O750)</f>
        <v>1287.67</v>
      </c>
      <c r="G750" s="4" t="s">
        <v>272</v>
      </c>
      <c r="H750" s="4" t="s">
        <v>273</v>
      </c>
      <c r="I750" s="4"/>
      <c r="J750" s="4"/>
      <c r="K750" s="4">
        <v>204</v>
      </c>
      <c r="L750" s="4">
        <v>13</v>
      </c>
      <c r="M750" s="4">
        <v>3</v>
      </c>
      <c r="N750" s="4" t="s">
        <v>3</v>
      </c>
      <c r="O750" s="4">
        <v>2</v>
      </c>
      <c r="P750" s="4"/>
      <c r="Q750" s="4"/>
      <c r="R750" s="4"/>
      <c r="S750" s="4"/>
      <c r="T750" s="4"/>
      <c r="U750" s="4"/>
      <c r="V750" s="4"/>
      <c r="W750" s="4">
        <v>1287.6699999999998</v>
      </c>
      <c r="X750" s="4">
        <v>1</v>
      </c>
      <c r="Y750" s="4">
        <v>1287.6699999999998</v>
      </c>
      <c r="Z750" s="4"/>
      <c r="AA750" s="4"/>
      <c r="AB750" s="4"/>
    </row>
    <row r="751" spans="1:28" x14ac:dyDescent="0.2">
      <c r="A751" s="4">
        <v>50</v>
      </c>
      <c r="B751" s="4">
        <v>0</v>
      </c>
      <c r="C751" s="4">
        <v>0</v>
      </c>
      <c r="D751" s="4">
        <v>1</v>
      </c>
      <c r="E751" s="4">
        <v>205</v>
      </c>
      <c r="F751" s="4">
        <f>ROUND(Source!S736,O751)</f>
        <v>18820.849999999999</v>
      </c>
      <c r="G751" s="4" t="s">
        <v>274</v>
      </c>
      <c r="H751" s="4" t="s">
        <v>275</v>
      </c>
      <c r="I751" s="4"/>
      <c r="J751" s="4"/>
      <c r="K751" s="4">
        <v>205</v>
      </c>
      <c r="L751" s="4">
        <v>14</v>
      </c>
      <c r="M751" s="4">
        <v>3</v>
      </c>
      <c r="N751" s="4" t="s">
        <v>3</v>
      </c>
      <c r="O751" s="4">
        <v>2</v>
      </c>
      <c r="P751" s="4"/>
      <c r="Q751" s="4"/>
      <c r="R751" s="4"/>
      <c r="S751" s="4"/>
      <c r="T751" s="4"/>
      <c r="U751" s="4"/>
      <c r="V751" s="4"/>
      <c r="W751" s="4">
        <v>18820.849999999999</v>
      </c>
      <c r="X751" s="4">
        <v>1</v>
      </c>
      <c r="Y751" s="4">
        <v>18820.849999999999</v>
      </c>
      <c r="Z751" s="4"/>
      <c r="AA751" s="4"/>
      <c r="AB751" s="4"/>
    </row>
    <row r="752" spans="1:28" x14ac:dyDescent="0.2">
      <c r="A752" s="4">
        <v>50</v>
      </c>
      <c r="B752" s="4">
        <v>0</v>
      </c>
      <c r="C752" s="4">
        <v>0</v>
      </c>
      <c r="D752" s="4">
        <v>1</v>
      </c>
      <c r="E752" s="4">
        <v>232</v>
      </c>
      <c r="F752" s="4">
        <f>ROUND(Source!BC736,O752)</f>
        <v>0</v>
      </c>
      <c r="G752" s="4" t="s">
        <v>276</v>
      </c>
      <c r="H752" s="4" t="s">
        <v>277</v>
      </c>
      <c r="I752" s="4"/>
      <c r="J752" s="4"/>
      <c r="K752" s="4">
        <v>232</v>
      </c>
      <c r="L752" s="4">
        <v>15</v>
      </c>
      <c r="M752" s="4">
        <v>3</v>
      </c>
      <c r="N752" s="4" t="s">
        <v>3</v>
      </c>
      <c r="O752" s="4">
        <v>2</v>
      </c>
      <c r="P752" s="4"/>
      <c r="Q752" s="4"/>
      <c r="R752" s="4"/>
      <c r="S752" s="4"/>
      <c r="T752" s="4"/>
      <c r="U752" s="4"/>
      <c r="V752" s="4"/>
      <c r="W752" s="4">
        <v>0</v>
      </c>
      <c r="X752" s="4">
        <v>1</v>
      </c>
      <c r="Y752" s="4">
        <v>0</v>
      </c>
      <c r="Z752" s="4"/>
      <c r="AA752" s="4"/>
      <c r="AB752" s="4"/>
    </row>
    <row r="753" spans="1:206" x14ac:dyDescent="0.2">
      <c r="A753" s="4">
        <v>50</v>
      </c>
      <c r="B753" s="4">
        <v>0</v>
      </c>
      <c r="C753" s="4">
        <v>0</v>
      </c>
      <c r="D753" s="4">
        <v>1</v>
      </c>
      <c r="E753" s="4">
        <v>214</v>
      </c>
      <c r="F753" s="4">
        <f>ROUND(Source!AS736,O753)</f>
        <v>0</v>
      </c>
      <c r="G753" s="4" t="s">
        <v>278</v>
      </c>
      <c r="H753" s="4" t="s">
        <v>279</v>
      </c>
      <c r="I753" s="4"/>
      <c r="J753" s="4"/>
      <c r="K753" s="4">
        <v>214</v>
      </c>
      <c r="L753" s="4">
        <v>16</v>
      </c>
      <c r="M753" s="4">
        <v>3</v>
      </c>
      <c r="N753" s="4" t="s">
        <v>3</v>
      </c>
      <c r="O753" s="4">
        <v>2</v>
      </c>
      <c r="P753" s="4"/>
      <c r="Q753" s="4"/>
      <c r="R753" s="4"/>
      <c r="S753" s="4"/>
      <c r="T753" s="4"/>
      <c r="U753" s="4"/>
      <c r="V753" s="4"/>
      <c r="W753" s="4">
        <v>0</v>
      </c>
      <c r="X753" s="4">
        <v>1</v>
      </c>
      <c r="Y753" s="4">
        <v>0</v>
      </c>
      <c r="Z753" s="4"/>
      <c r="AA753" s="4"/>
      <c r="AB753" s="4"/>
    </row>
    <row r="754" spans="1:206" x14ac:dyDescent="0.2">
      <c r="A754" s="4">
        <v>50</v>
      </c>
      <c r="B754" s="4">
        <v>0</v>
      </c>
      <c r="C754" s="4">
        <v>0</v>
      </c>
      <c r="D754" s="4">
        <v>1</v>
      </c>
      <c r="E754" s="4">
        <v>215</v>
      </c>
      <c r="F754" s="4">
        <f>ROUND(Source!AT736,O754)</f>
        <v>49712.480000000003</v>
      </c>
      <c r="G754" s="4" t="s">
        <v>280</v>
      </c>
      <c r="H754" s="4" t="s">
        <v>281</v>
      </c>
      <c r="I754" s="4"/>
      <c r="J754" s="4"/>
      <c r="K754" s="4">
        <v>215</v>
      </c>
      <c r="L754" s="4">
        <v>17</v>
      </c>
      <c r="M754" s="4">
        <v>3</v>
      </c>
      <c r="N754" s="4" t="s">
        <v>3</v>
      </c>
      <c r="O754" s="4">
        <v>2</v>
      </c>
      <c r="P754" s="4"/>
      <c r="Q754" s="4"/>
      <c r="R754" s="4"/>
      <c r="S754" s="4"/>
      <c r="T754" s="4"/>
      <c r="U754" s="4"/>
      <c r="V754" s="4"/>
      <c r="W754" s="4">
        <v>49712.480000000003</v>
      </c>
      <c r="X754" s="4">
        <v>1</v>
      </c>
      <c r="Y754" s="4">
        <v>49712.480000000003</v>
      </c>
      <c r="Z754" s="4"/>
      <c r="AA754" s="4"/>
      <c r="AB754" s="4"/>
    </row>
    <row r="755" spans="1:206" x14ac:dyDescent="0.2">
      <c r="A755" s="4">
        <v>50</v>
      </c>
      <c r="B755" s="4">
        <v>0</v>
      </c>
      <c r="C755" s="4">
        <v>0</v>
      </c>
      <c r="D755" s="4">
        <v>1</v>
      </c>
      <c r="E755" s="4">
        <v>217</v>
      </c>
      <c r="F755" s="4">
        <f>ROUND(Source!AU736,O755)</f>
        <v>0</v>
      </c>
      <c r="G755" s="4" t="s">
        <v>282</v>
      </c>
      <c r="H755" s="4" t="s">
        <v>283</v>
      </c>
      <c r="I755" s="4"/>
      <c r="J755" s="4"/>
      <c r="K755" s="4">
        <v>217</v>
      </c>
      <c r="L755" s="4">
        <v>18</v>
      </c>
      <c r="M755" s="4">
        <v>3</v>
      </c>
      <c r="N755" s="4" t="s">
        <v>3</v>
      </c>
      <c r="O755" s="4">
        <v>2</v>
      </c>
      <c r="P755" s="4"/>
      <c r="Q755" s="4"/>
      <c r="R755" s="4"/>
      <c r="S755" s="4"/>
      <c r="T755" s="4"/>
      <c r="U755" s="4"/>
      <c r="V755" s="4"/>
      <c r="W755" s="4">
        <v>0</v>
      </c>
      <c r="X755" s="4">
        <v>1</v>
      </c>
      <c r="Y755" s="4">
        <v>0</v>
      </c>
      <c r="Z755" s="4"/>
      <c r="AA755" s="4"/>
      <c r="AB755" s="4"/>
    </row>
    <row r="756" spans="1:206" x14ac:dyDescent="0.2">
      <c r="A756" s="4">
        <v>50</v>
      </c>
      <c r="B756" s="4">
        <v>0</v>
      </c>
      <c r="C756" s="4">
        <v>0</v>
      </c>
      <c r="D756" s="4">
        <v>1</v>
      </c>
      <c r="E756" s="4">
        <v>230</v>
      </c>
      <c r="F756" s="4">
        <f>ROUND(Source!BA736,O756)</f>
        <v>0</v>
      </c>
      <c r="G756" s="4" t="s">
        <v>284</v>
      </c>
      <c r="H756" s="4" t="s">
        <v>285</v>
      </c>
      <c r="I756" s="4"/>
      <c r="J756" s="4"/>
      <c r="K756" s="4">
        <v>230</v>
      </c>
      <c r="L756" s="4">
        <v>19</v>
      </c>
      <c r="M756" s="4">
        <v>3</v>
      </c>
      <c r="N756" s="4" t="s">
        <v>3</v>
      </c>
      <c r="O756" s="4">
        <v>2</v>
      </c>
      <c r="P756" s="4"/>
      <c r="Q756" s="4"/>
      <c r="R756" s="4"/>
      <c r="S756" s="4"/>
      <c r="T756" s="4"/>
      <c r="U756" s="4"/>
      <c r="V756" s="4"/>
      <c r="W756" s="4">
        <v>0</v>
      </c>
      <c r="X756" s="4">
        <v>1</v>
      </c>
      <c r="Y756" s="4">
        <v>0</v>
      </c>
      <c r="Z756" s="4"/>
      <c r="AA756" s="4"/>
      <c r="AB756" s="4"/>
    </row>
    <row r="757" spans="1:206" x14ac:dyDescent="0.2">
      <c r="A757" s="4">
        <v>50</v>
      </c>
      <c r="B757" s="4">
        <v>0</v>
      </c>
      <c r="C757" s="4">
        <v>0</v>
      </c>
      <c r="D757" s="4">
        <v>1</v>
      </c>
      <c r="E757" s="4">
        <v>206</v>
      </c>
      <c r="F757" s="4">
        <f>ROUND(Source!T736,O757)</f>
        <v>0</v>
      </c>
      <c r="G757" s="4" t="s">
        <v>286</v>
      </c>
      <c r="H757" s="4" t="s">
        <v>287</v>
      </c>
      <c r="I757" s="4"/>
      <c r="J757" s="4"/>
      <c r="K757" s="4">
        <v>206</v>
      </c>
      <c r="L757" s="4">
        <v>20</v>
      </c>
      <c r="M757" s="4">
        <v>3</v>
      </c>
      <c r="N757" s="4" t="s">
        <v>3</v>
      </c>
      <c r="O757" s="4">
        <v>2</v>
      </c>
      <c r="P757" s="4"/>
      <c r="Q757" s="4"/>
      <c r="R757" s="4"/>
      <c r="S757" s="4"/>
      <c r="T757" s="4"/>
      <c r="U757" s="4"/>
      <c r="V757" s="4"/>
      <c r="W757" s="4">
        <v>0</v>
      </c>
      <c r="X757" s="4">
        <v>1</v>
      </c>
      <c r="Y757" s="4">
        <v>0</v>
      </c>
      <c r="Z757" s="4"/>
      <c r="AA757" s="4"/>
      <c r="AB757" s="4"/>
    </row>
    <row r="758" spans="1:206" x14ac:dyDescent="0.2">
      <c r="A758" s="4">
        <v>50</v>
      </c>
      <c r="B758" s="4">
        <v>0</v>
      </c>
      <c r="C758" s="4">
        <v>0</v>
      </c>
      <c r="D758" s="4">
        <v>1</v>
      </c>
      <c r="E758" s="4">
        <v>207</v>
      </c>
      <c r="F758" s="4">
        <f>ROUND(Source!U736,O758)</f>
        <v>32.197499999999998</v>
      </c>
      <c r="G758" s="4" t="s">
        <v>288</v>
      </c>
      <c r="H758" s="4" t="s">
        <v>289</v>
      </c>
      <c r="I758" s="4"/>
      <c r="J758" s="4"/>
      <c r="K758" s="4">
        <v>207</v>
      </c>
      <c r="L758" s="4">
        <v>21</v>
      </c>
      <c r="M758" s="4">
        <v>3</v>
      </c>
      <c r="N758" s="4" t="s">
        <v>3</v>
      </c>
      <c r="O758" s="4">
        <v>7</v>
      </c>
      <c r="P758" s="4"/>
      <c r="Q758" s="4"/>
      <c r="R758" s="4"/>
      <c r="S758" s="4"/>
      <c r="T758" s="4"/>
      <c r="U758" s="4"/>
      <c r="V758" s="4"/>
      <c r="W758" s="4">
        <v>32.197499999999998</v>
      </c>
      <c r="X758" s="4">
        <v>1</v>
      </c>
      <c r="Y758" s="4">
        <v>32.197499999999998</v>
      </c>
      <c r="Z758" s="4"/>
      <c r="AA758" s="4"/>
      <c r="AB758" s="4"/>
    </row>
    <row r="759" spans="1:206" x14ac:dyDescent="0.2">
      <c r="A759" s="4">
        <v>50</v>
      </c>
      <c r="B759" s="4">
        <v>0</v>
      </c>
      <c r="C759" s="4">
        <v>0</v>
      </c>
      <c r="D759" s="4">
        <v>1</v>
      </c>
      <c r="E759" s="4">
        <v>208</v>
      </c>
      <c r="F759" s="4">
        <f>ROUND(Source!V736,O759)</f>
        <v>2.1823999999999999</v>
      </c>
      <c r="G759" s="4" t="s">
        <v>290</v>
      </c>
      <c r="H759" s="4" t="s">
        <v>291</v>
      </c>
      <c r="I759" s="4"/>
      <c r="J759" s="4"/>
      <c r="K759" s="4">
        <v>208</v>
      </c>
      <c r="L759" s="4">
        <v>22</v>
      </c>
      <c r="M759" s="4">
        <v>3</v>
      </c>
      <c r="N759" s="4" t="s">
        <v>3</v>
      </c>
      <c r="O759" s="4">
        <v>7</v>
      </c>
      <c r="P759" s="4"/>
      <c r="Q759" s="4"/>
      <c r="R759" s="4"/>
      <c r="S759" s="4"/>
      <c r="T759" s="4"/>
      <c r="U759" s="4"/>
      <c r="V759" s="4"/>
      <c r="W759" s="4">
        <v>2.1823999999999999</v>
      </c>
      <c r="X759" s="4">
        <v>1</v>
      </c>
      <c r="Y759" s="4">
        <v>2.1823999999999999</v>
      </c>
      <c r="Z759" s="4"/>
      <c r="AA759" s="4"/>
      <c r="AB759" s="4"/>
    </row>
    <row r="760" spans="1:206" x14ac:dyDescent="0.2">
      <c r="A760" s="4">
        <v>50</v>
      </c>
      <c r="B760" s="4">
        <v>0</v>
      </c>
      <c r="C760" s="4">
        <v>0</v>
      </c>
      <c r="D760" s="4">
        <v>1</v>
      </c>
      <c r="E760" s="4">
        <v>209</v>
      </c>
      <c r="F760" s="4">
        <f>ROUND(Source!W736,O760)</f>
        <v>0</v>
      </c>
      <c r="G760" s="4" t="s">
        <v>292</v>
      </c>
      <c r="H760" s="4" t="s">
        <v>293</v>
      </c>
      <c r="I760" s="4"/>
      <c r="J760" s="4"/>
      <c r="K760" s="4">
        <v>209</v>
      </c>
      <c r="L760" s="4">
        <v>23</v>
      </c>
      <c r="M760" s="4">
        <v>3</v>
      </c>
      <c r="N760" s="4" t="s">
        <v>3</v>
      </c>
      <c r="O760" s="4">
        <v>2</v>
      </c>
      <c r="P760" s="4"/>
      <c r="Q760" s="4"/>
      <c r="R760" s="4"/>
      <c r="S760" s="4"/>
      <c r="T760" s="4"/>
      <c r="U760" s="4"/>
      <c r="V760" s="4"/>
      <c r="W760" s="4">
        <v>0</v>
      </c>
      <c r="X760" s="4">
        <v>1</v>
      </c>
      <c r="Y760" s="4">
        <v>0</v>
      </c>
      <c r="Z760" s="4"/>
      <c r="AA760" s="4"/>
      <c r="AB760" s="4"/>
    </row>
    <row r="761" spans="1:206" x14ac:dyDescent="0.2">
      <c r="A761" s="4">
        <v>50</v>
      </c>
      <c r="B761" s="4">
        <v>0</v>
      </c>
      <c r="C761" s="4">
        <v>0</v>
      </c>
      <c r="D761" s="4">
        <v>1</v>
      </c>
      <c r="E761" s="4">
        <v>233</v>
      </c>
      <c r="F761" s="4">
        <f>ROUND(Source!BD736,O761)</f>
        <v>0</v>
      </c>
      <c r="G761" s="4" t="s">
        <v>294</v>
      </c>
      <c r="H761" s="4" t="s">
        <v>295</v>
      </c>
      <c r="I761" s="4"/>
      <c r="J761" s="4"/>
      <c r="K761" s="4">
        <v>233</v>
      </c>
      <c r="L761" s="4">
        <v>24</v>
      </c>
      <c r="M761" s="4">
        <v>3</v>
      </c>
      <c r="N761" s="4" t="s">
        <v>3</v>
      </c>
      <c r="O761" s="4">
        <v>2</v>
      </c>
      <c r="P761" s="4"/>
      <c r="Q761" s="4"/>
      <c r="R761" s="4"/>
      <c r="S761" s="4"/>
      <c r="T761" s="4"/>
      <c r="U761" s="4"/>
      <c r="V761" s="4"/>
      <c r="W761" s="4">
        <v>0</v>
      </c>
      <c r="X761" s="4">
        <v>1</v>
      </c>
      <c r="Y761" s="4">
        <v>0</v>
      </c>
      <c r="Z761" s="4"/>
      <c r="AA761" s="4"/>
      <c r="AB761" s="4"/>
    </row>
    <row r="762" spans="1:206" x14ac:dyDescent="0.2">
      <c r="A762" s="4">
        <v>50</v>
      </c>
      <c r="B762" s="4">
        <v>0</v>
      </c>
      <c r="C762" s="4">
        <v>0</v>
      </c>
      <c r="D762" s="4">
        <v>1</v>
      </c>
      <c r="E762" s="4">
        <v>210</v>
      </c>
      <c r="F762" s="4">
        <f>ROUND(Source!X736,O762)</f>
        <v>18270.18</v>
      </c>
      <c r="G762" s="4" t="s">
        <v>296</v>
      </c>
      <c r="H762" s="4" t="s">
        <v>297</v>
      </c>
      <c r="I762" s="4"/>
      <c r="J762" s="4"/>
      <c r="K762" s="4">
        <v>210</v>
      </c>
      <c r="L762" s="4">
        <v>25</v>
      </c>
      <c r="M762" s="4">
        <v>3</v>
      </c>
      <c r="N762" s="4" t="s">
        <v>3</v>
      </c>
      <c r="O762" s="4">
        <v>2</v>
      </c>
      <c r="P762" s="4"/>
      <c r="Q762" s="4"/>
      <c r="R762" s="4"/>
      <c r="S762" s="4"/>
      <c r="T762" s="4"/>
      <c r="U762" s="4"/>
      <c r="V762" s="4"/>
      <c r="W762" s="4">
        <v>18270.18</v>
      </c>
      <c r="X762" s="4">
        <v>1</v>
      </c>
      <c r="Y762" s="4">
        <v>18270.18</v>
      </c>
      <c r="Z762" s="4"/>
      <c r="AA762" s="4"/>
      <c r="AB762" s="4"/>
    </row>
    <row r="763" spans="1:206" x14ac:dyDescent="0.2">
      <c r="A763" s="4">
        <v>50</v>
      </c>
      <c r="B763" s="4">
        <v>0</v>
      </c>
      <c r="C763" s="4">
        <v>0</v>
      </c>
      <c r="D763" s="4">
        <v>1</v>
      </c>
      <c r="E763" s="4">
        <v>211</v>
      </c>
      <c r="F763" s="4">
        <f>ROUND(Source!Y736,O763)</f>
        <v>9373.15</v>
      </c>
      <c r="G763" s="4" t="s">
        <v>298</v>
      </c>
      <c r="H763" s="4" t="s">
        <v>299</v>
      </c>
      <c r="I763" s="4"/>
      <c r="J763" s="4"/>
      <c r="K763" s="4">
        <v>211</v>
      </c>
      <c r="L763" s="4">
        <v>26</v>
      </c>
      <c r="M763" s="4">
        <v>3</v>
      </c>
      <c r="N763" s="4" t="s">
        <v>3</v>
      </c>
      <c r="O763" s="4">
        <v>2</v>
      </c>
      <c r="P763" s="4"/>
      <c r="Q763" s="4"/>
      <c r="R763" s="4"/>
      <c r="S763" s="4"/>
      <c r="T763" s="4"/>
      <c r="U763" s="4"/>
      <c r="V763" s="4"/>
      <c r="W763" s="4">
        <v>9373.15</v>
      </c>
      <c r="X763" s="4">
        <v>1</v>
      </c>
      <c r="Y763" s="4">
        <v>9373.15</v>
      </c>
      <c r="Z763" s="4"/>
      <c r="AA763" s="4"/>
      <c r="AB763" s="4"/>
    </row>
    <row r="764" spans="1:206" x14ac:dyDescent="0.2">
      <c r="A764" s="4">
        <v>50</v>
      </c>
      <c r="B764" s="4">
        <v>0</v>
      </c>
      <c r="C764" s="4">
        <v>0</v>
      </c>
      <c r="D764" s="4">
        <v>1</v>
      </c>
      <c r="E764" s="4">
        <v>224</v>
      </c>
      <c r="F764" s="4">
        <f>ROUND(Source!AR736,O764)</f>
        <v>49712.480000000003</v>
      </c>
      <c r="G764" s="4" t="s">
        <v>300</v>
      </c>
      <c r="H764" s="4" t="s">
        <v>301</v>
      </c>
      <c r="I764" s="4"/>
      <c r="J764" s="4"/>
      <c r="K764" s="4">
        <v>224</v>
      </c>
      <c r="L764" s="4">
        <v>27</v>
      </c>
      <c r="M764" s="4">
        <v>3</v>
      </c>
      <c r="N764" s="4" t="s">
        <v>3</v>
      </c>
      <c r="O764" s="4">
        <v>2</v>
      </c>
      <c r="P764" s="4"/>
      <c r="Q764" s="4"/>
      <c r="R764" s="4"/>
      <c r="S764" s="4"/>
      <c r="T764" s="4"/>
      <c r="U764" s="4"/>
      <c r="V764" s="4"/>
      <c r="W764" s="4">
        <v>49712.480000000003</v>
      </c>
      <c r="X764" s="4">
        <v>1</v>
      </c>
      <c r="Y764" s="4">
        <v>49712.480000000003</v>
      </c>
      <c r="Z764" s="4"/>
      <c r="AA764" s="4"/>
      <c r="AB764" s="4"/>
    </row>
    <row r="766" spans="1:206" x14ac:dyDescent="0.2">
      <c r="A766" s="1">
        <v>5</v>
      </c>
      <c r="B766" s="1">
        <v>1</v>
      </c>
      <c r="C766" s="1"/>
      <c r="D766" s="1">
        <f>ROW(A798)</f>
        <v>798</v>
      </c>
      <c r="E766" s="1"/>
      <c r="F766" s="1" t="s">
        <v>16</v>
      </c>
      <c r="G766" s="1" t="s">
        <v>864</v>
      </c>
      <c r="H766" s="1" t="s">
        <v>3</v>
      </c>
      <c r="I766" s="1">
        <v>0</v>
      </c>
      <c r="J766" s="1"/>
      <c r="K766" s="1">
        <v>-1</v>
      </c>
      <c r="L766" s="1"/>
      <c r="M766" s="1" t="s">
        <v>3</v>
      </c>
      <c r="N766" s="1"/>
      <c r="O766" s="1"/>
      <c r="P766" s="1"/>
      <c r="Q766" s="1"/>
      <c r="R766" s="1"/>
      <c r="S766" s="1">
        <v>0</v>
      </c>
      <c r="T766" s="1"/>
      <c r="U766" s="1" t="s">
        <v>3</v>
      </c>
      <c r="V766" s="1">
        <v>0</v>
      </c>
      <c r="W766" s="1"/>
      <c r="X766" s="1"/>
      <c r="Y766" s="1"/>
      <c r="Z766" s="1"/>
      <c r="AA766" s="1"/>
      <c r="AB766" s="1" t="s">
        <v>3</v>
      </c>
      <c r="AC766" s="1" t="s">
        <v>3</v>
      </c>
      <c r="AD766" s="1" t="s">
        <v>3</v>
      </c>
      <c r="AE766" s="1" t="s">
        <v>3</v>
      </c>
      <c r="AF766" s="1" t="s">
        <v>3</v>
      </c>
      <c r="AG766" s="1" t="s">
        <v>3</v>
      </c>
      <c r="AH766" s="1"/>
      <c r="AI766" s="1"/>
      <c r="AJ766" s="1"/>
      <c r="AK766" s="1"/>
      <c r="AL766" s="1"/>
      <c r="AM766" s="1"/>
      <c r="AN766" s="1"/>
      <c r="AO766" s="1"/>
      <c r="AP766" s="1" t="s">
        <v>3</v>
      </c>
      <c r="AQ766" s="1" t="s">
        <v>3</v>
      </c>
      <c r="AR766" s="1" t="s">
        <v>3</v>
      </c>
      <c r="AS766" s="1"/>
      <c r="AT766" s="1"/>
      <c r="AU766" s="1"/>
      <c r="AV766" s="1"/>
      <c r="AW766" s="1"/>
      <c r="AX766" s="1"/>
      <c r="AY766" s="1"/>
      <c r="AZ766" s="1" t="s">
        <v>3</v>
      </c>
      <c r="BA766" s="1"/>
      <c r="BB766" s="1" t="s">
        <v>3</v>
      </c>
      <c r="BC766" s="1" t="s">
        <v>3</v>
      </c>
      <c r="BD766" s="1" t="s">
        <v>3</v>
      </c>
      <c r="BE766" s="1" t="s">
        <v>3</v>
      </c>
      <c r="BF766" s="1" t="s">
        <v>3</v>
      </c>
      <c r="BG766" s="1" t="s">
        <v>3</v>
      </c>
      <c r="BH766" s="1" t="s">
        <v>3</v>
      </c>
      <c r="BI766" s="1" t="s">
        <v>3</v>
      </c>
      <c r="BJ766" s="1" t="s">
        <v>3</v>
      </c>
      <c r="BK766" s="1" t="s">
        <v>3</v>
      </c>
      <c r="BL766" s="1" t="s">
        <v>3</v>
      </c>
      <c r="BM766" s="1" t="s">
        <v>3</v>
      </c>
      <c r="BN766" s="1" t="s">
        <v>3</v>
      </c>
      <c r="BO766" s="1" t="s">
        <v>3</v>
      </c>
      <c r="BP766" s="1" t="s">
        <v>3</v>
      </c>
      <c r="BQ766" s="1"/>
      <c r="BR766" s="1"/>
      <c r="BS766" s="1"/>
      <c r="BT766" s="1"/>
      <c r="BU766" s="1"/>
      <c r="BV766" s="1"/>
      <c r="BW766" s="1"/>
      <c r="BX766" s="1">
        <v>0</v>
      </c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>
        <v>0</v>
      </c>
    </row>
    <row r="768" spans="1:206" x14ac:dyDescent="0.2">
      <c r="A768" s="2">
        <v>52</v>
      </c>
      <c r="B768" s="2">
        <f t="shared" ref="B768:G768" si="444">B798</f>
        <v>1</v>
      </c>
      <c r="C768" s="2">
        <f t="shared" si="444"/>
        <v>5</v>
      </c>
      <c r="D768" s="2">
        <f t="shared" si="444"/>
        <v>766</v>
      </c>
      <c r="E768" s="2">
        <f t="shared" si="444"/>
        <v>0</v>
      </c>
      <c r="F768" s="2" t="str">
        <f t="shared" si="444"/>
        <v>Новый подраздел</v>
      </c>
      <c r="G768" s="2" t="str">
        <f t="shared" si="444"/>
        <v>2.4. Система охранной сигнализцаии</v>
      </c>
      <c r="H768" s="2"/>
      <c r="I768" s="2"/>
      <c r="J768" s="2"/>
      <c r="K768" s="2"/>
      <c r="L768" s="2"/>
      <c r="M768" s="2"/>
      <c r="N768" s="2"/>
      <c r="O768" s="2">
        <f t="shared" ref="O768:AT768" si="445">O798</f>
        <v>5790.55</v>
      </c>
      <c r="P768" s="2">
        <f t="shared" si="445"/>
        <v>0</v>
      </c>
      <c r="Q768" s="2">
        <f t="shared" si="445"/>
        <v>331.61</v>
      </c>
      <c r="R768" s="2">
        <f t="shared" si="445"/>
        <v>253</v>
      </c>
      <c r="S768" s="2">
        <f t="shared" si="445"/>
        <v>5205.9399999999996</v>
      </c>
      <c r="T768" s="2">
        <f t="shared" si="445"/>
        <v>0</v>
      </c>
      <c r="U768" s="2">
        <f t="shared" si="445"/>
        <v>9.9710000000000001</v>
      </c>
      <c r="V768" s="2">
        <f t="shared" si="445"/>
        <v>0.442</v>
      </c>
      <c r="W768" s="2">
        <f t="shared" si="445"/>
        <v>0</v>
      </c>
      <c r="X768" s="2">
        <f t="shared" si="445"/>
        <v>5033.46</v>
      </c>
      <c r="Y768" s="2">
        <f t="shared" si="445"/>
        <v>2597.13</v>
      </c>
      <c r="Z768" s="2">
        <f t="shared" si="445"/>
        <v>0</v>
      </c>
      <c r="AA768" s="2">
        <f t="shared" si="445"/>
        <v>0</v>
      </c>
      <c r="AB768" s="2">
        <f t="shared" si="445"/>
        <v>5790.55</v>
      </c>
      <c r="AC768" s="2">
        <f t="shared" si="445"/>
        <v>0</v>
      </c>
      <c r="AD768" s="2">
        <f t="shared" si="445"/>
        <v>331.61</v>
      </c>
      <c r="AE768" s="2">
        <f t="shared" si="445"/>
        <v>253</v>
      </c>
      <c r="AF768" s="2">
        <f t="shared" si="445"/>
        <v>5205.9399999999996</v>
      </c>
      <c r="AG768" s="2">
        <f t="shared" si="445"/>
        <v>0</v>
      </c>
      <c r="AH768" s="2">
        <f t="shared" si="445"/>
        <v>9.9710000000000001</v>
      </c>
      <c r="AI768" s="2">
        <f t="shared" si="445"/>
        <v>0.442</v>
      </c>
      <c r="AJ768" s="2">
        <f t="shared" si="445"/>
        <v>0</v>
      </c>
      <c r="AK768" s="2">
        <f t="shared" si="445"/>
        <v>5033.46</v>
      </c>
      <c r="AL768" s="2">
        <f t="shared" si="445"/>
        <v>2597.13</v>
      </c>
      <c r="AM768" s="2">
        <f t="shared" si="445"/>
        <v>0</v>
      </c>
      <c r="AN768" s="2">
        <f t="shared" si="445"/>
        <v>0</v>
      </c>
      <c r="AO768" s="2">
        <f t="shared" si="445"/>
        <v>0</v>
      </c>
      <c r="AP768" s="2">
        <f t="shared" si="445"/>
        <v>0</v>
      </c>
      <c r="AQ768" s="2">
        <f t="shared" si="445"/>
        <v>0</v>
      </c>
      <c r="AR768" s="2">
        <f t="shared" si="445"/>
        <v>13421.14</v>
      </c>
      <c r="AS768" s="2">
        <f t="shared" si="445"/>
        <v>0</v>
      </c>
      <c r="AT768" s="2">
        <f t="shared" si="445"/>
        <v>13421.14</v>
      </c>
      <c r="AU768" s="2">
        <f t="shared" ref="AU768:BZ768" si="446">AU798</f>
        <v>0</v>
      </c>
      <c r="AV768" s="2">
        <f t="shared" si="446"/>
        <v>0</v>
      </c>
      <c r="AW768" s="2">
        <f t="shared" si="446"/>
        <v>0</v>
      </c>
      <c r="AX768" s="2">
        <f t="shared" si="446"/>
        <v>0</v>
      </c>
      <c r="AY768" s="2">
        <f t="shared" si="446"/>
        <v>0</v>
      </c>
      <c r="AZ768" s="2">
        <f t="shared" si="446"/>
        <v>0</v>
      </c>
      <c r="BA768" s="2">
        <f t="shared" si="446"/>
        <v>0</v>
      </c>
      <c r="BB768" s="2">
        <f t="shared" si="446"/>
        <v>0</v>
      </c>
      <c r="BC768" s="2">
        <f t="shared" si="446"/>
        <v>0</v>
      </c>
      <c r="BD768" s="2">
        <f t="shared" si="446"/>
        <v>0</v>
      </c>
      <c r="BE768" s="2">
        <f t="shared" si="446"/>
        <v>0</v>
      </c>
      <c r="BF768" s="2">
        <f t="shared" si="446"/>
        <v>0</v>
      </c>
      <c r="BG768" s="2">
        <f t="shared" si="446"/>
        <v>0</v>
      </c>
      <c r="BH768" s="2">
        <f t="shared" si="446"/>
        <v>0</v>
      </c>
      <c r="BI768" s="2">
        <f t="shared" si="446"/>
        <v>0</v>
      </c>
      <c r="BJ768" s="2">
        <f t="shared" si="446"/>
        <v>0</v>
      </c>
      <c r="BK768" s="2">
        <f t="shared" si="446"/>
        <v>0</v>
      </c>
      <c r="BL768" s="2">
        <f t="shared" si="446"/>
        <v>0</v>
      </c>
      <c r="BM768" s="2">
        <f t="shared" si="446"/>
        <v>0</v>
      </c>
      <c r="BN768" s="2">
        <f t="shared" si="446"/>
        <v>0</v>
      </c>
      <c r="BO768" s="2">
        <f t="shared" si="446"/>
        <v>0</v>
      </c>
      <c r="BP768" s="2">
        <f t="shared" si="446"/>
        <v>0</v>
      </c>
      <c r="BQ768" s="2">
        <f t="shared" si="446"/>
        <v>0</v>
      </c>
      <c r="BR768" s="2">
        <f t="shared" si="446"/>
        <v>0</v>
      </c>
      <c r="BS768" s="2">
        <f t="shared" si="446"/>
        <v>0</v>
      </c>
      <c r="BT768" s="2">
        <f t="shared" si="446"/>
        <v>0</v>
      </c>
      <c r="BU768" s="2">
        <f t="shared" si="446"/>
        <v>0</v>
      </c>
      <c r="BV768" s="2">
        <f t="shared" si="446"/>
        <v>0</v>
      </c>
      <c r="BW768" s="2">
        <f t="shared" si="446"/>
        <v>0</v>
      </c>
      <c r="BX768" s="2">
        <f t="shared" si="446"/>
        <v>0</v>
      </c>
      <c r="BY768" s="2">
        <f t="shared" si="446"/>
        <v>0</v>
      </c>
      <c r="BZ768" s="2">
        <f t="shared" si="446"/>
        <v>0</v>
      </c>
      <c r="CA768" s="2">
        <f t="shared" ref="CA768:DF768" si="447">CA798</f>
        <v>13421.14</v>
      </c>
      <c r="CB768" s="2">
        <f t="shared" si="447"/>
        <v>0</v>
      </c>
      <c r="CC768" s="2">
        <f t="shared" si="447"/>
        <v>13421.14</v>
      </c>
      <c r="CD768" s="2">
        <f t="shared" si="447"/>
        <v>0</v>
      </c>
      <c r="CE768" s="2">
        <f t="shared" si="447"/>
        <v>0</v>
      </c>
      <c r="CF768" s="2">
        <f t="shared" si="447"/>
        <v>0</v>
      </c>
      <c r="CG768" s="2">
        <f t="shared" si="447"/>
        <v>0</v>
      </c>
      <c r="CH768" s="2">
        <f t="shared" si="447"/>
        <v>0</v>
      </c>
      <c r="CI768" s="2">
        <f t="shared" si="447"/>
        <v>0</v>
      </c>
      <c r="CJ768" s="2">
        <f t="shared" si="447"/>
        <v>0</v>
      </c>
      <c r="CK768" s="2">
        <f t="shared" si="447"/>
        <v>0</v>
      </c>
      <c r="CL768" s="2">
        <f t="shared" si="447"/>
        <v>0</v>
      </c>
      <c r="CM768" s="2">
        <f t="shared" si="447"/>
        <v>0</v>
      </c>
      <c r="CN768" s="2">
        <f t="shared" si="447"/>
        <v>0</v>
      </c>
      <c r="CO768" s="2">
        <f t="shared" si="447"/>
        <v>0</v>
      </c>
      <c r="CP768" s="2">
        <f t="shared" si="447"/>
        <v>0</v>
      </c>
      <c r="CQ768" s="2">
        <f t="shared" si="447"/>
        <v>0</v>
      </c>
      <c r="CR768" s="2">
        <f t="shared" si="447"/>
        <v>0</v>
      </c>
      <c r="CS768" s="2">
        <f t="shared" si="447"/>
        <v>0</v>
      </c>
      <c r="CT768" s="2">
        <f t="shared" si="447"/>
        <v>0</v>
      </c>
      <c r="CU768" s="2">
        <f t="shared" si="447"/>
        <v>0</v>
      </c>
      <c r="CV768" s="2">
        <f t="shared" si="447"/>
        <v>0</v>
      </c>
      <c r="CW768" s="2">
        <f t="shared" si="447"/>
        <v>0</v>
      </c>
      <c r="CX768" s="2">
        <f t="shared" si="447"/>
        <v>0</v>
      </c>
      <c r="CY768" s="2">
        <f t="shared" si="447"/>
        <v>0</v>
      </c>
      <c r="CZ768" s="2">
        <f t="shared" si="447"/>
        <v>0</v>
      </c>
      <c r="DA768" s="2">
        <f t="shared" si="447"/>
        <v>0</v>
      </c>
      <c r="DB768" s="2">
        <f t="shared" si="447"/>
        <v>0</v>
      </c>
      <c r="DC768" s="2">
        <f t="shared" si="447"/>
        <v>0</v>
      </c>
      <c r="DD768" s="2">
        <f t="shared" si="447"/>
        <v>0</v>
      </c>
      <c r="DE768" s="2">
        <f t="shared" si="447"/>
        <v>0</v>
      </c>
      <c r="DF768" s="2">
        <f t="shared" si="447"/>
        <v>0</v>
      </c>
      <c r="DG768" s="3">
        <f t="shared" ref="DG768:EL768" si="448">DG798</f>
        <v>0</v>
      </c>
      <c r="DH768" s="3">
        <f t="shared" si="448"/>
        <v>0</v>
      </c>
      <c r="DI768" s="3">
        <f t="shared" si="448"/>
        <v>0</v>
      </c>
      <c r="DJ768" s="3">
        <f t="shared" si="448"/>
        <v>0</v>
      </c>
      <c r="DK768" s="3">
        <f t="shared" si="448"/>
        <v>0</v>
      </c>
      <c r="DL768" s="3">
        <f t="shared" si="448"/>
        <v>0</v>
      </c>
      <c r="DM768" s="3">
        <f t="shared" si="448"/>
        <v>0</v>
      </c>
      <c r="DN768" s="3">
        <f t="shared" si="448"/>
        <v>0</v>
      </c>
      <c r="DO768" s="3">
        <f t="shared" si="448"/>
        <v>0</v>
      </c>
      <c r="DP768" s="3">
        <f t="shared" si="448"/>
        <v>0</v>
      </c>
      <c r="DQ768" s="3">
        <f t="shared" si="448"/>
        <v>0</v>
      </c>
      <c r="DR768" s="3">
        <f t="shared" si="448"/>
        <v>0</v>
      </c>
      <c r="DS768" s="3">
        <f t="shared" si="448"/>
        <v>0</v>
      </c>
      <c r="DT768" s="3">
        <f t="shared" si="448"/>
        <v>0</v>
      </c>
      <c r="DU768" s="3">
        <f t="shared" si="448"/>
        <v>0</v>
      </c>
      <c r="DV768" s="3">
        <f t="shared" si="448"/>
        <v>0</v>
      </c>
      <c r="DW768" s="3">
        <f t="shared" si="448"/>
        <v>0</v>
      </c>
      <c r="DX768" s="3">
        <f t="shared" si="448"/>
        <v>0</v>
      </c>
      <c r="DY768" s="3">
        <f t="shared" si="448"/>
        <v>0</v>
      </c>
      <c r="DZ768" s="3">
        <f t="shared" si="448"/>
        <v>0</v>
      </c>
      <c r="EA768" s="3">
        <f t="shared" si="448"/>
        <v>0</v>
      </c>
      <c r="EB768" s="3">
        <f t="shared" si="448"/>
        <v>0</v>
      </c>
      <c r="EC768" s="3">
        <f t="shared" si="448"/>
        <v>0</v>
      </c>
      <c r="ED768" s="3">
        <f t="shared" si="448"/>
        <v>0</v>
      </c>
      <c r="EE768" s="3">
        <f t="shared" si="448"/>
        <v>0</v>
      </c>
      <c r="EF768" s="3">
        <f t="shared" si="448"/>
        <v>0</v>
      </c>
      <c r="EG768" s="3">
        <f t="shared" si="448"/>
        <v>0</v>
      </c>
      <c r="EH768" s="3">
        <f t="shared" si="448"/>
        <v>0</v>
      </c>
      <c r="EI768" s="3">
        <f t="shared" si="448"/>
        <v>0</v>
      </c>
      <c r="EJ768" s="3">
        <f t="shared" si="448"/>
        <v>0</v>
      </c>
      <c r="EK768" s="3">
        <f t="shared" si="448"/>
        <v>0</v>
      </c>
      <c r="EL768" s="3">
        <f t="shared" si="448"/>
        <v>0</v>
      </c>
      <c r="EM768" s="3">
        <f t="shared" ref="EM768:FR768" si="449">EM798</f>
        <v>0</v>
      </c>
      <c r="EN768" s="3">
        <f t="shared" si="449"/>
        <v>0</v>
      </c>
      <c r="EO768" s="3">
        <f t="shared" si="449"/>
        <v>0</v>
      </c>
      <c r="EP768" s="3">
        <f t="shared" si="449"/>
        <v>0</v>
      </c>
      <c r="EQ768" s="3">
        <f t="shared" si="449"/>
        <v>0</v>
      </c>
      <c r="ER768" s="3">
        <f t="shared" si="449"/>
        <v>0</v>
      </c>
      <c r="ES768" s="3">
        <f t="shared" si="449"/>
        <v>0</v>
      </c>
      <c r="ET768" s="3">
        <f t="shared" si="449"/>
        <v>0</v>
      </c>
      <c r="EU768" s="3">
        <f t="shared" si="449"/>
        <v>0</v>
      </c>
      <c r="EV768" s="3">
        <f t="shared" si="449"/>
        <v>0</v>
      </c>
      <c r="EW768" s="3">
        <f t="shared" si="449"/>
        <v>0</v>
      </c>
      <c r="EX768" s="3">
        <f t="shared" si="449"/>
        <v>0</v>
      </c>
      <c r="EY768" s="3">
        <f t="shared" si="449"/>
        <v>0</v>
      </c>
      <c r="EZ768" s="3">
        <f t="shared" si="449"/>
        <v>0</v>
      </c>
      <c r="FA768" s="3">
        <f t="shared" si="449"/>
        <v>0</v>
      </c>
      <c r="FB768" s="3">
        <f t="shared" si="449"/>
        <v>0</v>
      </c>
      <c r="FC768" s="3">
        <f t="shared" si="449"/>
        <v>0</v>
      </c>
      <c r="FD768" s="3">
        <f t="shared" si="449"/>
        <v>0</v>
      </c>
      <c r="FE768" s="3">
        <f t="shared" si="449"/>
        <v>0</v>
      </c>
      <c r="FF768" s="3">
        <f t="shared" si="449"/>
        <v>0</v>
      </c>
      <c r="FG768" s="3">
        <f t="shared" si="449"/>
        <v>0</v>
      </c>
      <c r="FH768" s="3">
        <f t="shared" si="449"/>
        <v>0</v>
      </c>
      <c r="FI768" s="3">
        <f t="shared" si="449"/>
        <v>0</v>
      </c>
      <c r="FJ768" s="3">
        <f t="shared" si="449"/>
        <v>0</v>
      </c>
      <c r="FK768" s="3">
        <f t="shared" si="449"/>
        <v>0</v>
      </c>
      <c r="FL768" s="3">
        <f t="shared" si="449"/>
        <v>0</v>
      </c>
      <c r="FM768" s="3">
        <f t="shared" si="449"/>
        <v>0</v>
      </c>
      <c r="FN768" s="3">
        <f t="shared" si="449"/>
        <v>0</v>
      </c>
      <c r="FO768" s="3">
        <f t="shared" si="449"/>
        <v>0</v>
      </c>
      <c r="FP768" s="3">
        <f t="shared" si="449"/>
        <v>0</v>
      </c>
      <c r="FQ768" s="3">
        <f t="shared" si="449"/>
        <v>0</v>
      </c>
      <c r="FR768" s="3">
        <f t="shared" si="449"/>
        <v>0</v>
      </c>
      <c r="FS768" s="3">
        <f t="shared" ref="FS768:GX768" si="450">FS798</f>
        <v>0</v>
      </c>
      <c r="FT768" s="3">
        <f t="shared" si="450"/>
        <v>0</v>
      </c>
      <c r="FU768" s="3">
        <f t="shared" si="450"/>
        <v>0</v>
      </c>
      <c r="FV768" s="3">
        <f t="shared" si="450"/>
        <v>0</v>
      </c>
      <c r="FW768" s="3">
        <f t="shared" si="450"/>
        <v>0</v>
      </c>
      <c r="FX768" s="3">
        <f t="shared" si="450"/>
        <v>0</v>
      </c>
      <c r="FY768" s="3">
        <f t="shared" si="450"/>
        <v>0</v>
      </c>
      <c r="FZ768" s="3">
        <f t="shared" si="450"/>
        <v>0</v>
      </c>
      <c r="GA768" s="3">
        <f t="shared" si="450"/>
        <v>0</v>
      </c>
      <c r="GB768" s="3">
        <f t="shared" si="450"/>
        <v>0</v>
      </c>
      <c r="GC768" s="3">
        <f t="shared" si="450"/>
        <v>0</v>
      </c>
      <c r="GD768" s="3">
        <f t="shared" si="450"/>
        <v>0</v>
      </c>
      <c r="GE768" s="3">
        <f t="shared" si="450"/>
        <v>0</v>
      </c>
      <c r="GF768" s="3">
        <f t="shared" si="450"/>
        <v>0</v>
      </c>
      <c r="GG768" s="3">
        <f t="shared" si="450"/>
        <v>0</v>
      </c>
      <c r="GH768" s="3">
        <f t="shared" si="450"/>
        <v>0</v>
      </c>
      <c r="GI768" s="3">
        <f t="shared" si="450"/>
        <v>0</v>
      </c>
      <c r="GJ768" s="3">
        <f t="shared" si="450"/>
        <v>0</v>
      </c>
      <c r="GK768" s="3">
        <f t="shared" si="450"/>
        <v>0</v>
      </c>
      <c r="GL768" s="3">
        <f t="shared" si="450"/>
        <v>0</v>
      </c>
      <c r="GM768" s="3">
        <f t="shared" si="450"/>
        <v>0</v>
      </c>
      <c r="GN768" s="3">
        <f t="shared" si="450"/>
        <v>0</v>
      </c>
      <c r="GO768" s="3">
        <f t="shared" si="450"/>
        <v>0</v>
      </c>
      <c r="GP768" s="3">
        <f t="shared" si="450"/>
        <v>0</v>
      </c>
      <c r="GQ768" s="3">
        <f t="shared" si="450"/>
        <v>0</v>
      </c>
      <c r="GR768" s="3">
        <f t="shared" si="450"/>
        <v>0</v>
      </c>
      <c r="GS768" s="3">
        <f t="shared" si="450"/>
        <v>0</v>
      </c>
      <c r="GT768" s="3">
        <f t="shared" si="450"/>
        <v>0</v>
      </c>
      <c r="GU768" s="3">
        <f t="shared" si="450"/>
        <v>0</v>
      </c>
      <c r="GV768" s="3">
        <f t="shared" si="450"/>
        <v>0</v>
      </c>
      <c r="GW768" s="3">
        <f t="shared" si="450"/>
        <v>0</v>
      </c>
      <c r="GX768" s="3">
        <f t="shared" si="450"/>
        <v>0</v>
      </c>
    </row>
    <row r="770" spans="1:245" x14ac:dyDescent="0.2">
      <c r="A770">
        <v>17</v>
      </c>
      <c r="B770">
        <v>1</v>
      </c>
      <c r="C770">
        <f>ROW(SmtRes!A1377)</f>
        <v>1377</v>
      </c>
      <c r="D770">
        <f>ROW(EtalonRes!A1420)</f>
        <v>1420</v>
      </c>
      <c r="E770" t="s">
        <v>865</v>
      </c>
      <c r="F770" t="s">
        <v>866</v>
      </c>
      <c r="G770" t="s">
        <v>867</v>
      </c>
      <c r="H770" t="s">
        <v>32</v>
      </c>
      <c r="I770">
        <v>1</v>
      </c>
      <c r="J770">
        <v>0</v>
      </c>
      <c r="K770">
        <v>1</v>
      </c>
      <c r="O770">
        <f>ROUND(CP770,2)</f>
        <v>272</v>
      </c>
      <c r="P770">
        <f>SUMIF(SmtRes!AQ1372:'SmtRes'!AQ1377,"=1",SmtRes!DF1372:'SmtRes'!DF1377)</f>
        <v>0</v>
      </c>
      <c r="Q770">
        <f>SUMIF(SmtRes!AQ1372:'SmtRes'!AQ1377,"=1",SmtRes!DG1372:'SmtRes'!DG1377)</f>
        <v>0</v>
      </c>
      <c r="R770">
        <f>SUMIF(SmtRes!AQ1372:'SmtRes'!AQ1377,"=1",SmtRes!DH1372:'SmtRes'!DH1377)</f>
        <v>0</v>
      </c>
      <c r="S770">
        <f>SUMIF(SmtRes!AQ1372:'SmtRes'!AQ1377,"=1",SmtRes!DI1372:'SmtRes'!DI1377)</f>
        <v>272</v>
      </c>
      <c r="T770">
        <f t="shared" ref="T770:T796" si="451">ROUND(CU770*I770,2)</f>
        <v>0</v>
      </c>
      <c r="U770">
        <f>SUMIF(SmtRes!AQ1372:'SmtRes'!AQ1377,"=1",SmtRes!CV1372:'SmtRes'!CV1377)</f>
        <v>0.504</v>
      </c>
      <c r="V770">
        <f>SUMIF(SmtRes!AQ1372:'SmtRes'!AQ1377,"=1",SmtRes!CW1372:'SmtRes'!CW1377)</f>
        <v>0</v>
      </c>
      <c r="W770">
        <f t="shared" ref="W770:W796" si="452">ROUND(CX770*I770,2)</f>
        <v>0</v>
      </c>
      <c r="X770">
        <f t="shared" ref="X770:X796" si="453">ROUND(CY770,2)</f>
        <v>244.8</v>
      </c>
      <c r="Y770">
        <f t="shared" ref="Y770:Y796" si="454">ROUND(CZ770,2)</f>
        <v>125.12</v>
      </c>
      <c r="AA770">
        <v>449016111</v>
      </c>
      <c r="AB770">
        <f t="shared" ref="AB770:AB796" si="455">ROUND((AC770+AD770+AF770),6)</f>
        <v>272.00376</v>
      </c>
      <c r="AC770">
        <f>ROUND((0),6)</f>
        <v>0</v>
      </c>
      <c r="AD770">
        <f>ROUND((((0)-(0))+AE770),6)</f>
        <v>0</v>
      </c>
      <c r="AE770">
        <f>ROUND((0),6)</f>
        <v>0</v>
      </c>
      <c r="AF770">
        <f>ROUND((SUM(SmtRes!BT1372:'SmtRes'!BT1377)),6)</f>
        <v>272.00376</v>
      </c>
      <c r="AG770">
        <f t="shared" ref="AG770:AG796" si="456">ROUND((AP770),6)</f>
        <v>0</v>
      </c>
      <c r="AH770">
        <f>(SUM(SmtRes!BU1372:'SmtRes'!BU1377))</f>
        <v>0.504</v>
      </c>
      <c r="AI770">
        <f>(0)</f>
        <v>0</v>
      </c>
      <c r="AJ770">
        <f t="shared" ref="AJ770:AJ796" si="457">(AS770)</f>
        <v>0</v>
      </c>
      <c r="AK770">
        <v>940.92153170000006</v>
      </c>
      <c r="AL770">
        <v>34.242331700000001</v>
      </c>
      <c r="AM770">
        <v>0</v>
      </c>
      <c r="AN770">
        <v>0</v>
      </c>
      <c r="AO770">
        <v>906.67920000000004</v>
      </c>
      <c r="AP770">
        <v>0</v>
      </c>
      <c r="AQ770">
        <v>1.68</v>
      </c>
      <c r="AR770">
        <v>0</v>
      </c>
      <c r="AS770">
        <v>0</v>
      </c>
      <c r="AT770">
        <v>90</v>
      </c>
      <c r="AU770">
        <v>46</v>
      </c>
      <c r="AV770">
        <v>1</v>
      </c>
      <c r="AW770">
        <v>1</v>
      </c>
      <c r="AZ770">
        <v>1</v>
      </c>
      <c r="BA770">
        <v>1</v>
      </c>
      <c r="BB770">
        <v>1</v>
      </c>
      <c r="BC770">
        <v>1</v>
      </c>
      <c r="BD770" t="s">
        <v>3</v>
      </c>
      <c r="BE770" t="s">
        <v>3</v>
      </c>
      <c r="BF770" t="s">
        <v>3</v>
      </c>
      <c r="BG770" t="s">
        <v>3</v>
      </c>
      <c r="BH770">
        <v>0</v>
      </c>
      <c r="BI770">
        <v>2</v>
      </c>
      <c r="BJ770" t="s">
        <v>868</v>
      </c>
      <c r="BM770">
        <v>110011</v>
      </c>
      <c r="BN770">
        <v>0</v>
      </c>
      <c r="BO770" t="s">
        <v>3</v>
      </c>
      <c r="BP770">
        <v>0</v>
      </c>
      <c r="BQ770">
        <v>3</v>
      </c>
      <c r="BR770">
        <v>0</v>
      </c>
      <c r="BS770">
        <v>1</v>
      </c>
      <c r="BT770">
        <v>1</v>
      </c>
      <c r="BU770">
        <v>1</v>
      </c>
      <c r="BV770">
        <v>1</v>
      </c>
      <c r="BW770">
        <v>1</v>
      </c>
      <c r="BX770">
        <v>1</v>
      </c>
      <c r="BY770" t="s">
        <v>3</v>
      </c>
      <c r="BZ770">
        <v>90</v>
      </c>
      <c r="CA770">
        <v>46</v>
      </c>
      <c r="CB770" t="s">
        <v>3</v>
      </c>
      <c r="CE770">
        <v>0</v>
      </c>
      <c r="CF770">
        <v>0</v>
      </c>
      <c r="CG770">
        <v>0</v>
      </c>
      <c r="CM770">
        <v>0</v>
      </c>
      <c r="CN770" t="s">
        <v>653</v>
      </c>
      <c r="CO770">
        <v>0</v>
      </c>
      <c r="CP770">
        <f>(P770+Q770+S770+R770)</f>
        <v>272</v>
      </c>
      <c r="CQ770">
        <f>SUMIF(SmtRes!AQ1372:'SmtRes'!AQ1377,"=1",SmtRes!AA1372:'SmtRes'!AA1377)</f>
        <v>8806.8100000000013</v>
      </c>
      <c r="CR770">
        <f>SUMIF(SmtRes!AQ1372:'SmtRes'!AQ1377,"=1",SmtRes!AB1372:'SmtRes'!AB1377)</f>
        <v>0</v>
      </c>
      <c r="CS770">
        <f>SUMIF(SmtRes!AQ1372:'SmtRes'!AQ1377,"=1",SmtRes!AC1372:'SmtRes'!AC1377)</f>
        <v>0</v>
      </c>
      <c r="CT770">
        <f>SUMIF(SmtRes!AQ1372:'SmtRes'!AQ1377,"=1",SmtRes!AD1372:'SmtRes'!AD1377)</f>
        <v>539.69000000000005</v>
      </c>
      <c r="CU770">
        <f>AG770</f>
        <v>0</v>
      </c>
      <c r="CV770">
        <f>SUMIF(SmtRes!AQ1372:'SmtRes'!AQ1377,"=1",SmtRes!BU1372:'SmtRes'!BU1377)</f>
        <v>0.504</v>
      </c>
      <c r="CW770">
        <f>SUMIF(SmtRes!AQ1372:'SmtRes'!AQ1377,"=1",SmtRes!BV1372:'SmtRes'!BV1377)</f>
        <v>0</v>
      </c>
      <c r="CX770">
        <f>AJ770</f>
        <v>0</v>
      </c>
      <c r="CY770">
        <f>(((S770+R770)*AT770)/100)</f>
        <v>244.8</v>
      </c>
      <c r="CZ770">
        <f>(((S770+R770)*AU770)/100)</f>
        <v>125.12</v>
      </c>
      <c r="DB770">
        <v>43</v>
      </c>
      <c r="DC770" t="s">
        <v>3</v>
      </c>
      <c r="DD770" t="s">
        <v>135</v>
      </c>
      <c r="DE770" t="s">
        <v>321</v>
      </c>
      <c r="DF770" t="s">
        <v>321</v>
      </c>
      <c r="DG770" t="s">
        <v>321</v>
      </c>
      <c r="DH770" t="s">
        <v>3</v>
      </c>
      <c r="DI770" t="s">
        <v>321</v>
      </c>
      <c r="DJ770" t="s">
        <v>321</v>
      </c>
      <c r="DK770" t="s">
        <v>3</v>
      </c>
      <c r="DL770" t="s">
        <v>3</v>
      </c>
      <c r="DM770" t="s">
        <v>3</v>
      </c>
      <c r="DN770">
        <v>0</v>
      </c>
      <c r="DO770">
        <v>0</v>
      </c>
      <c r="DP770">
        <v>1</v>
      </c>
      <c r="DQ770">
        <v>1</v>
      </c>
      <c r="DU770">
        <v>1013</v>
      </c>
      <c r="DV770" t="s">
        <v>32</v>
      </c>
      <c r="DW770" t="s">
        <v>32</v>
      </c>
      <c r="DX770">
        <v>1</v>
      </c>
      <c r="DZ770" t="s">
        <v>3</v>
      </c>
      <c r="EA770" t="s">
        <v>3</v>
      </c>
      <c r="EB770" t="s">
        <v>3</v>
      </c>
      <c r="EC770" t="s">
        <v>3</v>
      </c>
      <c r="EE770">
        <v>416979952</v>
      </c>
      <c r="EF770">
        <v>3</v>
      </c>
      <c r="EG770" t="s">
        <v>322</v>
      </c>
      <c r="EH770">
        <v>0</v>
      </c>
      <c r="EI770" t="s">
        <v>3</v>
      </c>
      <c r="EJ770">
        <v>2</v>
      </c>
      <c r="EK770">
        <v>110011</v>
      </c>
      <c r="EL770" t="s">
        <v>654</v>
      </c>
      <c r="EM770" t="s">
        <v>655</v>
      </c>
      <c r="EO770" t="s">
        <v>656</v>
      </c>
      <c r="EQ770">
        <v>512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1.68</v>
      </c>
      <c r="EX770">
        <v>0</v>
      </c>
      <c r="EY770">
        <v>0</v>
      </c>
      <c r="FQ770">
        <v>0</v>
      </c>
      <c r="FR770">
        <v>0</v>
      </c>
      <c r="FS770">
        <v>0</v>
      </c>
      <c r="FX770">
        <v>90</v>
      </c>
      <c r="FY770">
        <v>46</v>
      </c>
      <c r="GA770" t="s">
        <v>3</v>
      </c>
      <c r="GD770">
        <v>1</v>
      </c>
      <c r="GF770">
        <v>-1101656779</v>
      </c>
      <c r="GG770">
        <v>2</v>
      </c>
      <c r="GH770">
        <v>1</v>
      </c>
      <c r="GI770">
        <v>-2</v>
      </c>
      <c r="GJ770">
        <v>0</v>
      </c>
      <c r="GK770">
        <v>0</v>
      </c>
      <c r="GL770">
        <f t="shared" ref="GL770:GL796" si="458">ROUND(IF(AND(BH770=3,BI770=3,FS770&lt;&gt;0),P770,0),2)</f>
        <v>0</v>
      </c>
      <c r="GM770">
        <f t="shared" ref="GM770:GM796" si="459">ROUND(O770+X770+Y770,2)+GX770</f>
        <v>641.91999999999996</v>
      </c>
      <c r="GN770">
        <f t="shared" ref="GN770:GN796" si="460">IF(OR(BI770=0,BI770=1),GM770-GX770,0)</f>
        <v>0</v>
      </c>
      <c r="GO770">
        <f t="shared" ref="GO770:GO796" si="461">IF(BI770=2,GM770-GX770,0)</f>
        <v>641.91999999999996</v>
      </c>
      <c r="GP770">
        <f t="shared" ref="GP770:GP796" si="462">IF(BI770=4,GM770-GX770,0)</f>
        <v>0</v>
      </c>
      <c r="GR770">
        <v>0</v>
      </c>
      <c r="GS770">
        <v>0</v>
      </c>
      <c r="GT770">
        <v>0</v>
      </c>
      <c r="GU770" t="s">
        <v>3</v>
      </c>
      <c r="GV770">
        <f t="shared" ref="GV770:GV796" si="463">ROUND((GT770),6)</f>
        <v>0</v>
      </c>
      <c r="GW770">
        <v>1</v>
      </c>
      <c r="GX770">
        <f t="shared" ref="GX770:GX796" si="464">ROUND(HC770*I770,2)</f>
        <v>0</v>
      </c>
      <c r="HA770">
        <v>0</v>
      </c>
      <c r="HB770">
        <v>0</v>
      </c>
      <c r="HC770">
        <f>GV770*GW770</f>
        <v>0</v>
      </c>
      <c r="HE770" t="s">
        <v>3</v>
      </c>
      <c r="HF770" t="s">
        <v>3</v>
      </c>
      <c r="HM770" t="s">
        <v>3</v>
      </c>
      <c r="HN770" t="s">
        <v>657</v>
      </c>
      <c r="HO770" t="s">
        <v>658</v>
      </c>
      <c r="HP770" t="s">
        <v>654</v>
      </c>
      <c r="HQ770" t="s">
        <v>654</v>
      </c>
      <c r="HS770">
        <v>0</v>
      </c>
      <c r="IK770">
        <v>0</v>
      </c>
    </row>
    <row r="771" spans="1:245" x14ac:dyDescent="0.2">
      <c r="A771">
        <v>17</v>
      </c>
      <c r="B771">
        <v>1</v>
      </c>
      <c r="C771">
        <f>ROW(SmtRes!A1383)</f>
        <v>1383</v>
      </c>
      <c r="D771">
        <f>ROW(EtalonRes!A1427)</f>
        <v>1427</v>
      </c>
      <c r="E771" t="s">
        <v>869</v>
      </c>
      <c r="F771" t="s">
        <v>866</v>
      </c>
      <c r="G771" t="s">
        <v>870</v>
      </c>
      <c r="H771" t="s">
        <v>32</v>
      </c>
      <c r="I771">
        <v>1</v>
      </c>
      <c r="J771">
        <v>0</v>
      </c>
      <c r="K771">
        <v>1</v>
      </c>
      <c r="O771">
        <f>ROUND(CP771,2)</f>
        <v>906.68</v>
      </c>
      <c r="P771">
        <f>SUMIF(SmtRes!AQ1378:'SmtRes'!AQ1383,"=1",SmtRes!DF1378:'SmtRes'!DF1383)</f>
        <v>0</v>
      </c>
      <c r="Q771">
        <f>SUMIF(SmtRes!AQ1378:'SmtRes'!AQ1383,"=1",SmtRes!DG1378:'SmtRes'!DG1383)</f>
        <v>0</v>
      </c>
      <c r="R771">
        <f>SUMIF(SmtRes!AQ1378:'SmtRes'!AQ1383,"=1",SmtRes!DH1378:'SmtRes'!DH1383)</f>
        <v>0</v>
      </c>
      <c r="S771">
        <f>SUMIF(SmtRes!AQ1378:'SmtRes'!AQ1383,"=1",SmtRes!DI1378:'SmtRes'!DI1383)</f>
        <v>906.68</v>
      </c>
      <c r="T771">
        <f t="shared" si="451"/>
        <v>0</v>
      </c>
      <c r="U771">
        <f>SUMIF(SmtRes!AQ1378:'SmtRes'!AQ1383,"=1",SmtRes!CV1378:'SmtRes'!CV1383)</f>
        <v>1.68</v>
      </c>
      <c r="V771">
        <f>SUMIF(SmtRes!AQ1378:'SmtRes'!AQ1383,"=1",SmtRes!CW1378:'SmtRes'!CW1383)</f>
        <v>0</v>
      </c>
      <c r="W771">
        <f t="shared" si="452"/>
        <v>0</v>
      </c>
      <c r="X771">
        <f t="shared" si="453"/>
        <v>816.01</v>
      </c>
      <c r="Y771">
        <f t="shared" si="454"/>
        <v>417.07</v>
      </c>
      <c r="AA771">
        <v>449016111</v>
      </c>
      <c r="AB771">
        <f t="shared" si="455"/>
        <v>906.67920000000004</v>
      </c>
      <c r="AC771">
        <f>ROUND((0),6)</f>
        <v>0</v>
      </c>
      <c r="AD771">
        <f>ROUND((((0)-(0))+AE771),6)</f>
        <v>0</v>
      </c>
      <c r="AE771">
        <f>ROUND((0),6)</f>
        <v>0</v>
      </c>
      <c r="AF771">
        <f>ROUND((SUM(SmtRes!BT1378:'SmtRes'!BT1383)),6)</f>
        <v>906.67920000000004</v>
      </c>
      <c r="AG771">
        <f t="shared" si="456"/>
        <v>0</v>
      </c>
      <c r="AH771">
        <f>(SUM(SmtRes!BU1378:'SmtRes'!BU1383))</f>
        <v>1.68</v>
      </c>
      <c r="AI771">
        <f>(0)</f>
        <v>0</v>
      </c>
      <c r="AJ771">
        <f t="shared" si="457"/>
        <v>0</v>
      </c>
      <c r="AK771">
        <v>940.92153170000006</v>
      </c>
      <c r="AL771">
        <v>34.242331700000001</v>
      </c>
      <c r="AM771">
        <v>0</v>
      </c>
      <c r="AN771">
        <v>0</v>
      </c>
      <c r="AO771">
        <v>906.67920000000004</v>
      </c>
      <c r="AP771">
        <v>0</v>
      </c>
      <c r="AQ771">
        <v>1.68</v>
      </c>
      <c r="AR771">
        <v>0</v>
      </c>
      <c r="AS771">
        <v>0</v>
      </c>
      <c r="AT771">
        <v>90</v>
      </c>
      <c r="AU771">
        <v>46</v>
      </c>
      <c r="AV771">
        <v>1</v>
      </c>
      <c r="AW771">
        <v>1</v>
      </c>
      <c r="AZ771">
        <v>1</v>
      </c>
      <c r="BA771">
        <v>1</v>
      </c>
      <c r="BB771">
        <v>1</v>
      </c>
      <c r="BC771">
        <v>1</v>
      </c>
      <c r="BD771" t="s">
        <v>3</v>
      </c>
      <c r="BE771" t="s">
        <v>3</v>
      </c>
      <c r="BF771" t="s">
        <v>3</v>
      </c>
      <c r="BG771" t="s">
        <v>3</v>
      </c>
      <c r="BH771">
        <v>0</v>
      </c>
      <c r="BI771">
        <v>2</v>
      </c>
      <c r="BJ771" t="s">
        <v>868</v>
      </c>
      <c r="BM771">
        <v>110011</v>
      </c>
      <c r="BN771">
        <v>0</v>
      </c>
      <c r="BO771" t="s">
        <v>3</v>
      </c>
      <c r="BP771">
        <v>0</v>
      </c>
      <c r="BQ771">
        <v>3</v>
      </c>
      <c r="BR771">
        <v>0</v>
      </c>
      <c r="BS771">
        <v>1</v>
      </c>
      <c r="BT771">
        <v>1</v>
      </c>
      <c r="BU771">
        <v>1</v>
      </c>
      <c r="BV771">
        <v>1</v>
      </c>
      <c r="BW771">
        <v>1</v>
      </c>
      <c r="BX771">
        <v>1</v>
      </c>
      <c r="BY771" t="s">
        <v>3</v>
      </c>
      <c r="BZ771">
        <v>90</v>
      </c>
      <c r="CA771">
        <v>46</v>
      </c>
      <c r="CB771" t="s">
        <v>3</v>
      </c>
      <c r="CE771">
        <v>0</v>
      </c>
      <c r="CF771">
        <v>0</v>
      </c>
      <c r="CG771">
        <v>0</v>
      </c>
      <c r="CM771">
        <v>0</v>
      </c>
      <c r="CN771" t="s">
        <v>3</v>
      </c>
      <c r="CO771">
        <v>0</v>
      </c>
      <c r="CP771">
        <f>(P771+Q771+S771+R771)</f>
        <v>906.68</v>
      </c>
      <c r="CQ771">
        <f>SUMIF(SmtRes!AQ1378:'SmtRes'!AQ1383,"=1",SmtRes!AA1378:'SmtRes'!AA1383)</f>
        <v>8806.8100000000013</v>
      </c>
      <c r="CR771">
        <f>SUMIF(SmtRes!AQ1378:'SmtRes'!AQ1383,"=1",SmtRes!AB1378:'SmtRes'!AB1383)</f>
        <v>0</v>
      </c>
      <c r="CS771">
        <f>SUMIF(SmtRes!AQ1378:'SmtRes'!AQ1383,"=1",SmtRes!AC1378:'SmtRes'!AC1383)</f>
        <v>0</v>
      </c>
      <c r="CT771">
        <f>SUMIF(SmtRes!AQ1378:'SmtRes'!AQ1383,"=1",SmtRes!AD1378:'SmtRes'!AD1383)</f>
        <v>539.69000000000005</v>
      </c>
      <c r="CU771">
        <f>AG771</f>
        <v>0</v>
      </c>
      <c r="CV771">
        <f>SUMIF(SmtRes!AQ1378:'SmtRes'!AQ1383,"=1",SmtRes!BU1378:'SmtRes'!BU1383)</f>
        <v>1.68</v>
      </c>
      <c r="CW771">
        <f>SUMIF(SmtRes!AQ1378:'SmtRes'!AQ1383,"=1",SmtRes!BV1378:'SmtRes'!BV1383)</f>
        <v>0</v>
      </c>
      <c r="CX771">
        <f>AJ771</f>
        <v>0</v>
      </c>
      <c r="CY771">
        <f>(((S771+R771)*AT771)/100)</f>
        <v>816.01199999999994</v>
      </c>
      <c r="CZ771">
        <f>(((S771+R771)*AU771)/100)</f>
        <v>417.07279999999997</v>
      </c>
      <c r="DC771" t="s">
        <v>3</v>
      </c>
      <c r="DD771" t="s">
        <v>135</v>
      </c>
      <c r="DE771" t="s">
        <v>3</v>
      </c>
      <c r="DF771" t="s">
        <v>3</v>
      </c>
      <c r="DG771" t="s">
        <v>3</v>
      </c>
      <c r="DH771" t="s">
        <v>3</v>
      </c>
      <c r="DI771" t="s">
        <v>3</v>
      </c>
      <c r="DJ771" t="s">
        <v>3</v>
      </c>
      <c r="DK771" t="s">
        <v>3</v>
      </c>
      <c r="DL771" t="s">
        <v>3</v>
      </c>
      <c r="DM771" t="s">
        <v>3</v>
      </c>
      <c r="DN771">
        <v>0</v>
      </c>
      <c r="DO771">
        <v>0</v>
      </c>
      <c r="DP771">
        <v>1</v>
      </c>
      <c r="DQ771">
        <v>1</v>
      </c>
      <c r="DU771">
        <v>1013</v>
      </c>
      <c r="DV771" t="s">
        <v>32</v>
      </c>
      <c r="DW771" t="s">
        <v>32</v>
      </c>
      <c r="DX771">
        <v>1</v>
      </c>
      <c r="DZ771" t="s">
        <v>3</v>
      </c>
      <c r="EA771" t="s">
        <v>3</v>
      </c>
      <c r="EB771" t="s">
        <v>3</v>
      </c>
      <c r="EC771" t="s">
        <v>3</v>
      </c>
      <c r="EE771">
        <v>416979952</v>
      </c>
      <c r="EF771">
        <v>3</v>
      </c>
      <c r="EG771" t="s">
        <v>322</v>
      </c>
      <c r="EH771">
        <v>0</v>
      </c>
      <c r="EI771" t="s">
        <v>3</v>
      </c>
      <c r="EJ771">
        <v>2</v>
      </c>
      <c r="EK771">
        <v>110011</v>
      </c>
      <c r="EL771" t="s">
        <v>654</v>
      </c>
      <c r="EM771" t="s">
        <v>655</v>
      </c>
      <c r="EO771" t="s">
        <v>3</v>
      </c>
      <c r="EQ771">
        <v>512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1.68</v>
      </c>
      <c r="EX771">
        <v>0</v>
      </c>
      <c r="EY771">
        <v>0</v>
      </c>
      <c r="FQ771">
        <v>0</v>
      </c>
      <c r="FR771">
        <v>0</v>
      </c>
      <c r="FS771">
        <v>0</v>
      </c>
      <c r="FX771">
        <v>90</v>
      </c>
      <c r="FY771">
        <v>46</v>
      </c>
      <c r="GA771" t="s">
        <v>3</v>
      </c>
      <c r="GD771">
        <v>1</v>
      </c>
      <c r="GF771">
        <v>1028563372</v>
      </c>
      <c r="GG771">
        <v>2</v>
      </c>
      <c r="GH771">
        <v>1</v>
      </c>
      <c r="GI771">
        <v>-2</v>
      </c>
      <c r="GJ771">
        <v>0</v>
      </c>
      <c r="GK771">
        <v>0</v>
      </c>
      <c r="GL771">
        <f t="shared" si="458"/>
        <v>0</v>
      </c>
      <c r="GM771">
        <f t="shared" si="459"/>
        <v>2139.7600000000002</v>
      </c>
      <c r="GN771">
        <f t="shared" si="460"/>
        <v>0</v>
      </c>
      <c r="GO771">
        <f t="shared" si="461"/>
        <v>2139.7600000000002</v>
      </c>
      <c r="GP771">
        <f t="shared" si="462"/>
        <v>0</v>
      </c>
      <c r="GR771">
        <v>0</v>
      </c>
      <c r="GS771">
        <v>0</v>
      </c>
      <c r="GT771">
        <v>0</v>
      </c>
      <c r="GU771" t="s">
        <v>3</v>
      </c>
      <c r="GV771">
        <f t="shared" si="463"/>
        <v>0</v>
      </c>
      <c r="GW771">
        <v>1</v>
      </c>
      <c r="GX771">
        <f t="shared" si="464"/>
        <v>0</v>
      </c>
      <c r="HA771">
        <v>0</v>
      </c>
      <c r="HB771">
        <v>0</v>
      </c>
      <c r="HC771">
        <f>GV771*GW771</f>
        <v>0</v>
      </c>
      <c r="HE771" t="s">
        <v>3</v>
      </c>
      <c r="HF771" t="s">
        <v>3</v>
      </c>
      <c r="HM771" t="s">
        <v>3</v>
      </c>
      <c r="HN771" t="s">
        <v>657</v>
      </c>
      <c r="HO771" t="s">
        <v>658</v>
      </c>
      <c r="HP771" t="s">
        <v>654</v>
      </c>
      <c r="HQ771" t="s">
        <v>654</v>
      </c>
      <c r="HS771">
        <v>0</v>
      </c>
      <c r="IK771">
        <v>0</v>
      </c>
    </row>
    <row r="772" spans="1:245" x14ac:dyDescent="0.2">
      <c r="A772">
        <v>17</v>
      </c>
      <c r="B772">
        <v>1</v>
      </c>
      <c r="C772">
        <f>ROW(SmtRes!A1390)</f>
        <v>1390</v>
      </c>
      <c r="D772">
        <f>ROW(EtalonRes!A1435)</f>
        <v>1435</v>
      </c>
      <c r="E772" t="s">
        <v>871</v>
      </c>
      <c r="F772" t="s">
        <v>872</v>
      </c>
      <c r="G772" t="s">
        <v>873</v>
      </c>
      <c r="H772" t="s">
        <v>32</v>
      </c>
      <c r="I772">
        <v>1</v>
      </c>
      <c r="J772">
        <v>0</v>
      </c>
      <c r="K772">
        <v>1</v>
      </c>
      <c r="O772">
        <f>ROUND(CP772,2)</f>
        <v>136</v>
      </c>
      <c r="P772">
        <f>SUMIF(SmtRes!AQ1384:'SmtRes'!AQ1390,"=1",SmtRes!DF1384:'SmtRes'!DF1390)</f>
        <v>0</v>
      </c>
      <c r="Q772">
        <f>SUMIF(SmtRes!AQ1384:'SmtRes'!AQ1390,"=1",SmtRes!DG1384:'SmtRes'!DG1390)</f>
        <v>0</v>
      </c>
      <c r="R772">
        <f>SUMIF(SmtRes!AQ1384:'SmtRes'!AQ1390,"=1",SmtRes!DH1384:'SmtRes'!DH1390)</f>
        <v>0</v>
      </c>
      <c r="S772">
        <f>SUMIF(SmtRes!AQ1384:'SmtRes'!AQ1390,"=1",SmtRes!DI1384:'SmtRes'!DI1390)</f>
        <v>136</v>
      </c>
      <c r="T772">
        <f t="shared" si="451"/>
        <v>0</v>
      </c>
      <c r="U772">
        <f>SUMIF(SmtRes!AQ1384:'SmtRes'!AQ1390,"=1",SmtRes!CV1384:'SmtRes'!CV1390)</f>
        <v>0.252</v>
      </c>
      <c r="V772">
        <f>SUMIF(SmtRes!AQ1384:'SmtRes'!AQ1390,"=1",SmtRes!CW1384:'SmtRes'!CW1390)</f>
        <v>0</v>
      </c>
      <c r="W772">
        <f t="shared" si="452"/>
        <v>0</v>
      </c>
      <c r="X772">
        <f t="shared" si="453"/>
        <v>122.4</v>
      </c>
      <c r="Y772">
        <f t="shared" si="454"/>
        <v>62.56</v>
      </c>
      <c r="AA772">
        <v>449016111</v>
      </c>
      <c r="AB772">
        <f t="shared" si="455"/>
        <v>136.00188</v>
      </c>
      <c r="AC772">
        <f>ROUND((0),6)</f>
        <v>0</v>
      </c>
      <c r="AD772">
        <f>ROUND((((0)-(0))+AE772),6)</f>
        <v>0</v>
      </c>
      <c r="AE772">
        <f>ROUND((0),6)</f>
        <v>0</v>
      </c>
      <c r="AF772">
        <f>ROUND((SUM(SmtRes!BT1384:'SmtRes'!BT1390)),6)</f>
        <v>136.00188</v>
      </c>
      <c r="AG772">
        <f t="shared" si="456"/>
        <v>0</v>
      </c>
      <c r="AH772">
        <f>(SUM(SmtRes!BU1384:'SmtRes'!BU1390))</f>
        <v>0.252</v>
      </c>
      <c r="AI772">
        <f>(0)</f>
        <v>0</v>
      </c>
      <c r="AJ772">
        <f t="shared" si="457"/>
        <v>0</v>
      </c>
      <c r="AK772">
        <v>466.76561670000001</v>
      </c>
      <c r="AL772">
        <v>13.426016700000002</v>
      </c>
      <c r="AM772">
        <v>0</v>
      </c>
      <c r="AN772">
        <v>0</v>
      </c>
      <c r="AO772">
        <v>453.33960000000002</v>
      </c>
      <c r="AP772">
        <v>0</v>
      </c>
      <c r="AQ772">
        <v>0.84</v>
      </c>
      <c r="AR772">
        <v>0</v>
      </c>
      <c r="AS772">
        <v>0</v>
      </c>
      <c r="AT772">
        <v>90</v>
      </c>
      <c r="AU772">
        <v>46</v>
      </c>
      <c r="AV772">
        <v>1</v>
      </c>
      <c r="AW772">
        <v>1</v>
      </c>
      <c r="AZ772">
        <v>1</v>
      </c>
      <c r="BA772">
        <v>1</v>
      </c>
      <c r="BB772">
        <v>1</v>
      </c>
      <c r="BC772">
        <v>1</v>
      </c>
      <c r="BD772" t="s">
        <v>3</v>
      </c>
      <c r="BE772" t="s">
        <v>3</v>
      </c>
      <c r="BF772" t="s">
        <v>3</v>
      </c>
      <c r="BG772" t="s">
        <v>3</v>
      </c>
      <c r="BH772">
        <v>0</v>
      </c>
      <c r="BI772">
        <v>2</v>
      </c>
      <c r="BJ772" t="s">
        <v>874</v>
      </c>
      <c r="BM772">
        <v>110011</v>
      </c>
      <c r="BN772">
        <v>0</v>
      </c>
      <c r="BO772" t="s">
        <v>3</v>
      </c>
      <c r="BP772">
        <v>0</v>
      </c>
      <c r="BQ772">
        <v>3</v>
      </c>
      <c r="BR772">
        <v>0</v>
      </c>
      <c r="BS772">
        <v>1</v>
      </c>
      <c r="BT772">
        <v>1</v>
      </c>
      <c r="BU772">
        <v>1</v>
      </c>
      <c r="BV772">
        <v>1</v>
      </c>
      <c r="BW772">
        <v>1</v>
      </c>
      <c r="BX772">
        <v>1</v>
      </c>
      <c r="BY772" t="s">
        <v>3</v>
      </c>
      <c r="BZ772">
        <v>90</v>
      </c>
      <c r="CA772">
        <v>46</v>
      </c>
      <c r="CB772" t="s">
        <v>3</v>
      </c>
      <c r="CE772">
        <v>0</v>
      </c>
      <c r="CF772">
        <v>0</v>
      </c>
      <c r="CG772">
        <v>0</v>
      </c>
      <c r="CM772">
        <v>0</v>
      </c>
      <c r="CN772" t="s">
        <v>653</v>
      </c>
      <c r="CO772">
        <v>0</v>
      </c>
      <c r="CP772">
        <f>(P772+Q772+S772+R772)</f>
        <v>136</v>
      </c>
      <c r="CQ772">
        <f>SUMIF(SmtRes!AQ1384:'SmtRes'!AQ1390,"=1",SmtRes!AA1384:'SmtRes'!AA1390)</f>
        <v>9304.52</v>
      </c>
      <c r="CR772">
        <f>SUMIF(SmtRes!AQ1384:'SmtRes'!AQ1390,"=1",SmtRes!AB1384:'SmtRes'!AB1390)</f>
        <v>0</v>
      </c>
      <c r="CS772">
        <f>SUMIF(SmtRes!AQ1384:'SmtRes'!AQ1390,"=1",SmtRes!AC1384:'SmtRes'!AC1390)</f>
        <v>0</v>
      </c>
      <c r="CT772">
        <f>SUMIF(SmtRes!AQ1384:'SmtRes'!AQ1390,"=1",SmtRes!AD1384:'SmtRes'!AD1390)</f>
        <v>539.69000000000005</v>
      </c>
      <c r="CU772">
        <f>AG772</f>
        <v>0</v>
      </c>
      <c r="CV772">
        <f>SUMIF(SmtRes!AQ1384:'SmtRes'!AQ1390,"=1",SmtRes!BU1384:'SmtRes'!BU1390)</f>
        <v>0.252</v>
      </c>
      <c r="CW772">
        <f>SUMIF(SmtRes!AQ1384:'SmtRes'!AQ1390,"=1",SmtRes!BV1384:'SmtRes'!BV1390)</f>
        <v>0</v>
      </c>
      <c r="CX772">
        <f>AJ772</f>
        <v>0</v>
      </c>
      <c r="CY772">
        <f>(((S772+R772)*AT772)/100)</f>
        <v>122.4</v>
      </c>
      <c r="CZ772">
        <f>(((S772+R772)*AU772)/100)</f>
        <v>62.56</v>
      </c>
      <c r="DB772">
        <v>44</v>
      </c>
      <c r="DC772" t="s">
        <v>3</v>
      </c>
      <c r="DD772" t="s">
        <v>135</v>
      </c>
      <c r="DE772" t="s">
        <v>321</v>
      </c>
      <c r="DF772" t="s">
        <v>321</v>
      </c>
      <c r="DG772" t="s">
        <v>321</v>
      </c>
      <c r="DH772" t="s">
        <v>3</v>
      </c>
      <c r="DI772" t="s">
        <v>321</v>
      </c>
      <c r="DJ772" t="s">
        <v>321</v>
      </c>
      <c r="DK772" t="s">
        <v>3</v>
      </c>
      <c r="DL772" t="s">
        <v>3</v>
      </c>
      <c r="DM772" t="s">
        <v>3</v>
      </c>
      <c r="DN772">
        <v>0</v>
      </c>
      <c r="DO772">
        <v>0</v>
      </c>
      <c r="DP772">
        <v>1</v>
      </c>
      <c r="DQ772">
        <v>1</v>
      </c>
      <c r="DU772">
        <v>1013</v>
      </c>
      <c r="DV772" t="s">
        <v>32</v>
      </c>
      <c r="DW772" t="s">
        <v>32</v>
      </c>
      <c r="DX772">
        <v>1</v>
      </c>
      <c r="DZ772" t="s">
        <v>3</v>
      </c>
      <c r="EA772" t="s">
        <v>3</v>
      </c>
      <c r="EB772" t="s">
        <v>3</v>
      </c>
      <c r="EC772" t="s">
        <v>3</v>
      </c>
      <c r="EE772">
        <v>416979952</v>
      </c>
      <c r="EF772">
        <v>3</v>
      </c>
      <c r="EG772" t="s">
        <v>322</v>
      </c>
      <c r="EH772">
        <v>0</v>
      </c>
      <c r="EI772" t="s">
        <v>3</v>
      </c>
      <c r="EJ772">
        <v>2</v>
      </c>
      <c r="EK772">
        <v>110011</v>
      </c>
      <c r="EL772" t="s">
        <v>654</v>
      </c>
      <c r="EM772" t="s">
        <v>655</v>
      </c>
      <c r="EO772" t="s">
        <v>656</v>
      </c>
      <c r="EQ772">
        <v>512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0.84</v>
      </c>
      <c r="EX772">
        <v>0</v>
      </c>
      <c r="EY772">
        <v>0</v>
      </c>
      <c r="FQ772">
        <v>0</v>
      </c>
      <c r="FR772">
        <v>0</v>
      </c>
      <c r="FS772">
        <v>0</v>
      </c>
      <c r="FX772">
        <v>90</v>
      </c>
      <c r="FY772">
        <v>46</v>
      </c>
      <c r="GA772" t="s">
        <v>3</v>
      </c>
      <c r="GD772">
        <v>1</v>
      </c>
      <c r="GF772">
        <v>-1012898543</v>
      </c>
      <c r="GG772">
        <v>2</v>
      </c>
      <c r="GH772">
        <v>1</v>
      </c>
      <c r="GI772">
        <v>-2</v>
      </c>
      <c r="GJ772">
        <v>0</v>
      </c>
      <c r="GK772">
        <v>0</v>
      </c>
      <c r="GL772">
        <f t="shared" si="458"/>
        <v>0</v>
      </c>
      <c r="GM772">
        <f t="shared" si="459"/>
        <v>320.95999999999998</v>
      </c>
      <c r="GN772">
        <f t="shared" si="460"/>
        <v>0</v>
      </c>
      <c r="GO772">
        <f t="shared" si="461"/>
        <v>320.95999999999998</v>
      </c>
      <c r="GP772">
        <f t="shared" si="462"/>
        <v>0</v>
      </c>
      <c r="GR772">
        <v>0</v>
      </c>
      <c r="GS772">
        <v>0</v>
      </c>
      <c r="GT772">
        <v>0</v>
      </c>
      <c r="GU772" t="s">
        <v>3</v>
      </c>
      <c r="GV772">
        <f t="shared" si="463"/>
        <v>0</v>
      </c>
      <c r="GW772">
        <v>1</v>
      </c>
      <c r="GX772">
        <f t="shared" si="464"/>
        <v>0</v>
      </c>
      <c r="HA772">
        <v>0</v>
      </c>
      <c r="HB772">
        <v>0</v>
      </c>
      <c r="HC772">
        <f>GV772*GW772</f>
        <v>0</v>
      </c>
      <c r="HE772" t="s">
        <v>3</v>
      </c>
      <c r="HF772" t="s">
        <v>3</v>
      </c>
      <c r="HM772" t="s">
        <v>3</v>
      </c>
      <c r="HN772" t="s">
        <v>657</v>
      </c>
      <c r="HO772" t="s">
        <v>658</v>
      </c>
      <c r="HP772" t="s">
        <v>654</v>
      </c>
      <c r="HQ772" t="s">
        <v>654</v>
      </c>
      <c r="HS772">
        <v>0</v>
      </c>
      <c r="IK772">
        <v>0</v>
      </c>
    </row>
    <row r="773" spans="1:245" x14ac:dyDescent="0.2">
      <c r="A773">
        <v>17</v>
      </c>
      <c r="B773">
        <v>1</v>
      </c>
      <c r="C773">
        <f>ROW(SmtRes!A1397)</f>
        <v>1397</v>
      </c>
      <c r="D773">
        <f>ROW(EtalonRes!A1443)</f>
        <v>1443</v>
      </c>
      <c r="E773" t="s">
        <v>875</v>
      </c>
      <c r="F773" t="s">
        <v>872</v>
      </c>
      <c r="G773" t="s">
        <v>876</v>
      </c>
      <c r="H773" t="s">
        <v>32</v>
      </c>
      <c r="I773">
        <v>1</v>
      </c>
      <c r="J773">
        <v>0</v>
      </c>
      <c r="K773">
        <v>1</v>
      </c>
      <c r="O773">
        <f>ROUND(CP773,2)</f>
        <v>453.34</v>
      </c>
      <c r="P773">
        <f>SUMIF(SmtRes!AQ1391:'SmtRes'!AQ1397,"=1",SmtRes!DF1391:'SmtRes'!DF1397)</f>
        <v>0</v>
      </c>
      <c r="Q773">
        <f>SUMIF(SmtRes!AQ1391:'SmtRes'!AQ1397,"=1",SmtRes!DG1391:'SmtRes'!DG1397)</f>
        <v>0</v>
      </c>
      <c r="R773">
        <f>SUMIF(SmtRes!AQ1391:'SmtRes'!AQ1397,"=1",SmtRes!DH1391:'SmtRes'!DH1397)</f>
        <v>0</v>
      </c>
      <c r="S773">
        <f>SUMIF(SmtRes!AQ1391:'SmtRes'!AQ1397,"=1",SmtRes!DI1391:'SmtRes'!DI1397)</f>
        <v>453.34</v>
      </c>
      <c r="T773">
        <f t="shared" si="451"/>
        <v>0</v>
      </c>
      <c r="U773">
        <f>SUMIF(SmtRes!AQ1391:'SmtRes'!AQ1397,"=1",SmtRes!CV1391:'SmtRes'!CV1397)</f>
        <v>0.84</v>
      </c>
      <c r="V773">
        <f>SUMIF(SmtRes!AQ1391:'SmtRes'!AQ1397,"=1",SmtRes!CW1391:'SmtRes'!CW1397)</f>
        <v>0</v>
      </c>
      <c r="W773">
        <f t="shared" si="452"/>
        <v>0</v>
      </c>
      <c r="X773">
        <f t="shared" si="453"/>
        <v>408.01</v>
      </c>
      <c r="Y773">
        <f t="shared" si="454"/>
        <v>208.54</v>
      </c>
      <c r="AA773">
        <v>449016111</v>
      </c>
      <c r="AB773">
        <f t="shared" si="455"/>
        <v>453.33960000000002</v>
      </c>
      <c r="AC773">
        <f>ROUND((0),6)</f>
        <v>0</v>
      </c>
      <c r="AD773">
        <f>ROUND((((0)-(0))+AE773),6)</f>
        <v>0</v>
      </c>
      <c r="AE773">
        <f>ROUND((0),6)</f>
        <v>0</v>
      </c>
      <c r="AF773">
        <f>ROUND((SUM(SmtRes!BT1391:'SmtRes'!BT1397)),6)</f>
        <v>453.33960000000002</v>
      </c>
      <c r="AG773">
        <f t="shared" si="456"/>
        <v>0</v>
      </c>
      <c r="AH773">
        <f>(SUM(SmtRes!BU1391:'SmtRes'!BU1397))</f>
        <v>0.84</v>
      </c>
      <c r="AI773">
        <f>(0)</f>
        <v>0</v>
      </c>
      <c r="AJ773">
        <f t="shared" si="457"/>
        <v>0</v>
      </c>
      <c r="AK773">
        <v>466.76561670000001</v>
      </c>
      <c r="AL773">
        <v>13.426016700000002</v>
      </c>
      <c r="AM773">
        <v>0</v>
      </c>
      <c r="AN773">
        <v>0</v>
      </c>
      <c r="AO773">
        <v>453.33960000000002</v>
      </c>
      <c r="AP773">
        <v>0</v>
      </c>
      <c r="AQ773">
        <v>0.84</v>
      </c>
      <c r="AR773">
        <v>0</v>
      </c>
      <c r="AS773">
        <v>0</v>
      </c>
      <c r="AT773">
        <v>90</v>
      </c>
      <c r="AU773">
        <v>46</v>
      </c>
      <c r="AV773">
        <v>1</v>
      </c>
      <c r="AW773">
        <v>1</v>
      </c>
      <c r="AZ773">
        <v>1</v>
      </c>
      <c r="BA773">
        <v>1</v>
      </c>
      <c r="BB773">
        <v>1</v>
      </c>
      <c r="BC773">
        <v>1</v>
      </c>
      <c r="BD773" t="s">
        <v>3</v>
      </c>
      <c r="BE773" t="s">
        <v>3</v>
      </c>
      <c r="BF773" t="s">
        <v>3</v>
      </c>
      <c r="BG773" t="s">
        <v>3</v>
      </c>
      <c r="BH773">
        <v>0</v>
      </c>
      <c r="BI773">
        <v>2</v>
      </c>
      <c r="BJ773" t="s">
        <v>874</v>
      </c>
      <c r="BM773">
        <v>110011</v>
      </c>
      <c r="BN773">
        <v>0</v>
      </c>
      <c r="BO773" t="s">
        <v>3</v>
      </c>
      <c r="BP773">
        <v>0</v>
      </c>
      <c r="BQ773">
        <v>3</v>
      </c>
      <c r="BR773">
        <v>0</v>
      </c>
      <c r="BS773">
        <v>1</v>
      </c>
      <c r="BT773">
        <v>1</v>
      </c>
      <c r="BU773">
        <v>1</v>
      </c>
      <c r="BV773">
        <v>1</v>
      </c>
      <c r="BW773">
        <v>1</v>
      </c>
      <c r="BX773">
        <v>1</v>
      </c>
      <c r="BY773" t="s">
        <v>3</v>
      </c>
      <c r="BZ773">
        <v>90</v>
      </c>
      <c r="CA773">
        <v>46</v>
      </c>
      <c r="CB773" t="s">
        <v>3</v>
      </c>
      <c r="CE773">
        <v>0</v>
      </c>
      <c r="CF773">
        <v>0</v>
      </c>
      <c r="CG773">
        <v>0</v>
      </c>
      <c r="CM773">
        <v>0</v>
      </c>
      <c r="CN773" t="s">
        <v>3</v>
      </c>
      <c r="CO773">
        <v>0</v>
      </c>
      <c r="CP773">
        <f>(P773+Q773+S773+R773)</f>
        <v>453.34</v>
      </c>
      <c r="CQ773">
        <f>SUMIF(SmtRes!AQ1391:'SmtRes'!AQ1397,"=1",SmtRes!AA1391:'SmtRes'!AA1397)</f>
        <v>9304.52</v>
      </c>
      <c r="CR773">
        <f>SUMIF(SmtRes!AQ1391:'SmtRes'!AQ1397,"=1",SmtRes!AB1391:'SmtRes'!AB1397)</f>
        <v>0</v>
      </c>
      <c r="CS773">
        <f>SUMIF(SmtRes!AQ1391:'SmtRes'!AQ1397,"=1",SmtRes!AC1391:'SmtRes'!AC1397)</f>
        <v>0</v>
      </c>
      <c r="CT773">
        <f>SUMIF(SmtRes!AQ1391:'SmtRes'!AQ1397,"=1",SmtRes!AD1391:'SmtRes'!AD1397)</f>
        <v>539.69000000000005</v>
      </c>
      <c r="CU773">
        <f>AG773</f>
        <v>0</v>
      </c>
      <c r="CV773">
        <f>SUMIF(SmtRes!AQ1391:'SmtRes'!AQ1397,"=1",SmtRes!BU1391:'SmtRes'!BU1397)</f>
        <v>0.84</v>
      </c>
      <c r="CW773">
        <f>SUMIF(SmtRes!AQ1391:'SmtRes'!AQ1397,"=1",SmtRes!BV1391:'SmtRes'!BV1397)</f>
        <v>0</v>
      </c>
      <c r="CX773">
        <f>AJ773</f>
        <v>0</v>
      </c>
      <c r="CY773">
        <f>(((S773+R773)*AT773)/100)</f>
        <v>408.00599999999997</v>
      </c>
      <c r="CZ773">
        <f>(((S773+R773)*AU773)/100)</f>
        <v>208.53639999999999</v>
      </c>
      <c r="DC773" t="s">
        <v>3</v>
      </c>
      <c r="DD773" t="s">
        <v>135</v>
      </c>
      <c r="DE773" t="s">
        <v>3</v>
      </c>
      <c r="DF773" t="s">
        <v>3</v>
      </c>
      <c r="DG773" t="s">
        <v>3</v>
      </c>
      <c r="DH773" t="s">
        <v>3</v>
      </c>
      <c r="DI773" t="s">
        <v>3</v>
      </c>
      <c r="DJ773" t="s">
        <v>3</v>
      </c>
      <c r="DK773" t="s">
        <v>3</v>
      </c>
      <c r="DL773" t="s">
        <v>3</v>
      </c>
      <c r="DM773" t="s">
        <v>3</v>
      </c>
      <c r="DN773">
        <v>0</v>
      </c>
      <c r="DO773">
        <v>0</v>
      </c>
      <c r="DP773">
        <v>1</v>
      </c>
      <c r="DQ773">
        <v>1</v>
      </c>
      <c r="DU773">
        <v>1013</v>
      </c>
      <c r="DV773" t="s">
        <v>32</v>
      </c>
      <c r="DW773" t="s">
        <v>32</v>
      </c>
      <c r="DX773">
        <v>1</v>
      </c>
      <c r="DZ773" t="s">
        <v>3</v>
      </c>
      <c r="EA773" t="s">
        <v>3</v>
      </c>
      <c r="EB773" t="s">
        <v>3</v>
      </c>
      <c r="EC773" t="s">
        <v>3</v>
      </c>
      <c r="EE773">
        <v>416979952</v>
      </c>
      <c r="EF773">
        <v>3</v>
      </c>
      <c r="EG773" t="s">
        <v>322</v>
      </c>
      <c r="EH773">
        <v>0</v>
      </c>
      <c r="EI773" t="s">
        <v>3</v>
      </c>
      <c r="EJ773">
        <v>2</v>
      </c>
      <c r="EK773">
        <v>110011</v>
      </c>
      <c r="EL773" t="s">
        <v>654</v>
      </c>
      <c r="EM773" t="s">
        <v>655</v>
      </c>
      <c r="EO773" t="s">
        <v>3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0.84</v>
      </c>
      <c r="EX773">
        <v>0</v>
      </c>
      <c r="EY773">
        <v>0</v>
      </c>
      <c r="FQ773">
        <v>0</v>
      </c>
      <c r="FR773">
        <v>0</v>
      </c>
      <c r="FS773">
        <v>0</v>
      </c>
      <c r="FX773">
        <v>90</v>
      </c>
      <c r="FY773">
        <v>46</v>
      </c>
      <c r="GA773" t="s">
        <v>3</v>
      </c>
      <c r="GD773">
        <v>1</v>
      </c>
      <c r="GF773">
        <v>163645629</v>
      </c>
      <c r="GG773">
        <v>2</v>
      </c>
      <c r="GH773">
        <v>1</v>
      </c>
      <c r="GI773">
        <v>-2</v>
      </c>
      <c r="GJ773">
        <v>0</v>
      </c>
      <c r="GK773">
        <v>0</v>
      </c>
      <c r="GL773">
        <f t="shared" si="458"/>
        <v>0</v>
      </c>
      <c r="GM773">
        <f t="shared" si="459"/>
        <v>1069.8900000000001</v>
      </c>
      <c r="GN773">
        <f t="shared" si="460"/>
        <v>0</v>
      </c>
      <c r="GO773">
        <f t="shared" si="461"/>
        <v>1069.8900000000001</v>
      </c>
      <c r="GP773">
        <f t="shared" si="462"/>
        <v>0</v>
      </c>
      <c r="GR773">
        <v>0</v>
      </c>
      <c r="GS773">
        <v>0</v>
      </c>
      <c r="GT773">
        <v>0</v>
      </c>
      <c r="GU773" t="s">
        <v>3</v>
      </c>
      <c r="GV773">
        <f t="shared" si="463"/>
        <v>0</v>
      </c>
      <c r="GW773">
        <v>1</v>
      </c>
      <c r="GX773">
        <f t="shared" si="464"/>
        <v>0</v>
      </c>
      <c r="HA773">
        <v>0</v>
      </c>
      <c r="HB773">
        <v>0</v>
      </c>
      <c r="HC773">
        <f>GV773*GW773</f>
        <v>0</v>
      </c>
      <c r="HE773" t="s">
        <v>3</v>
      </c>
      <c r="HF773" t="s">
        <v>3</v>
      </c>
      <c r="HM773" t="s">
        <v>3</v>
      </c>
      <c r="HN773" t="s">
        <v>657</v>
      </c>
      <c r="HO773" t="s">
        <v>658</v>
      </c>
      <c r="HP773" t="s">
        <v>654</v>
      </c>
      <c r="HQ773" t="s">
        <v>654</v>
      </c>
      <c r="HS773">
        <v>0</v>
      </c>
      <c r="IK773">
        <v>0</v>
      </c>
    </row>
    <row r="774" spans="1:245" x14ac:dyDescent="0.2">
      <c r="A774">
        <v>17</v>
      </c>
      <c r="B774">
        <v>1</v>
      </c>
      <c r="C774">
        <f>ROW(SmtRes!A1407)</f>
        <v>1407</v>
      </c>
      <c r="D774">
        <f>ROW(EtalonRes!A1453)</f>
        <v>1453</v>
      </c>
      <c r="E774" t="s">
        <v>3</v>
      </c>
      <c r="F774" t="s">
        <v>877</v>
      </c>
      <c r="G774" t="s">
        <v>878</v>
      </c>
      <c r="H774" t="s">
        <v>32</v>
      </c>
      <c r="I774">
        <v>1</v>
      </c>
      <c r="J774">
        <v>0</v>
      </c>
      <c r="K774">
        <v>1</v>
      </c>
      <c r="O774">
        <f>ROUND(CP774,2)</f>
        <v>13261.96</v>
      </c>
      <c r="P774">
        <f>SUMIF(SmtRes!AQ1398:'SmtRes'!AQ1407,"=1",SmtRes!DF1398:'SmtRes'!DF1407)</f>
        <v>0</v>
      </c>
      <c r="Q774">
        <f>SUMIF(SmtRes!AQ1398:'SmtRes'!AQ1407,"=1",SmtRes!DG1398:'SmtRes'!DG1407)</f>
        <v>1619.64</v>
      </c>
      <c r="R774">
        <f>SUMIF(SmtRes!AQ1398:'SmtRes'!AQ1407,"=1",SmtRes!DH1398:'SmtRes'!DH1407)</f>
        <v>632.64</v>
      </c>
      <c r="S774">
        <f>SUMIF(SmtRes!AQ1398:'SmtRes'!AQ1407,"=1",SmtRes!DI1398:'SmtRes'!DI1407)</f>
        <v>11009.68</v>
      </c>
      <c r="T774">
        <f t="shared" si="451"/>
        <v>0</v>
      </c>
      <c r="U774">
        <f>SUMIF(SmtRes!AQ1398:'SmtRes'!AQ1407,"=1",SmtRes!CV1398:'SmtRes'!CV1407)</f>
        <v>20.399999999999999</v>
      </c>
      <c r="V774">
        <f>SUMIF(SmtRes!AQ1398:'SmtRes'!AQ1407,"=1",SmtRes!CW1398:'SmtRes'!CW1407)</f>
        <v>1.02</v>
      </c>
      <c r="W774">
        <f t="shared" si="452"/>
        <v>0</v>
      </c>
      <c r="X774">
        <f t="shared" si="453"/>
        <v>11060.2</v>
      </c>
      <c r="Y774">
        <f t="shared" si="454"/>
        <v>6170.43</v>
      </c>
      <c r="AA774">
        <v>-1</v>
      </c>
      <c r="AB774">
        <f t="shared" si="455"/>
        <v>12629.313599999999</v>
      </c>
      <c r="AC774">
        <f>ROUND((0),6)</f>
        <v>0</v>
      </c>
      <c r="AD774">
        <f>ROUND((((SUM(SmtRes!BR1398:'SmtRes'!BR1407))-(SUM(SmtRes!BS1398:'SmtRes'!BS1407)))+AE774),6)</f>
        <v>1619.6376</v>
      </c>
      <c r="AE774">
        <f>ROUND((SUM(SmtRes!BS1398:'SmtRes'!BS1407)),6)</f>
        <v>632.64480000000003</v>
      </c>
      <c r="AF774">
        <f>ROUND((SUM(SmtRes!BT1398:'SmtRes'!BT1407)),6)</f>
        <v>11009.675999999999</v>
      </c>
      <c r="AG774">
        <f t="shared" si="456"/>
        <v>0</v>
      </c>
      <c r="AH774">
        <f>(SUM(SmtRes!BU1398:'SmtRes'!BU1407))</f>
        <v>20.399999999999999</v>
      </c>
      <c r="AI774">
        <f>(SUM(SmtRes!BV1398:'SmtRes'!BV1407))</f>
        <v>1.02</v>
      </c>
      <c r="AJ774">
        <f t="shared" si="457"/>
        <v>0</v>
      </c>
      <c r="AK774">
        <v>44734.486740000008</v>
      </c>
      <c r="AL774">
        <v>527.95874000000003</v>
      </c>
      <c r="AM774">
        <v>5398.7920000000004</v>
      </c>
      <c r="AN774">
        <v>2108.8159999999998</v>
      </c>
      <c r="AO774">
        <v>36698.920000000006</v>
      </c>
      <c r="AP774">
        <v>0</v>
      </c>
      <c r="AQ774">
        <v>68</v>
      </c>
      <c r="AR774">
        <v>3.4</v>
      </c>
      <c r="AS774">
        <v>0</v>
      </c>
      <c r="AT774">
        <v>95</v>
      </c>
      <c r="AU774">
        <v>53</v>
      </c>
      <c r="AV774">
        <v>1</v>
      </c>
      <c r="AW774">
        <v>1</v>
      </c>
      <c r="AZ774">
        <v>1</v>
      </c>
      <c r="BA774">
        <v>1</v>
      </c>
      <c r="BB774">
        <v>1</v>
      </c>
      <c r="BC774">
        <v>1</v>
      </c>
      <c r="BD774" t="s">
        <v>3</v>
      </c>
      <c r="BE774" t="s">
        <v>3</v>
      </c>
      <c r="BF774" t="s">
        <v>3</v>
      </c>
      <c r="BG774" t="s">
        <v>3</v>
      </c>
      <c r="BH774">
        <v>0</v>
      </c>
      <c r="BI774">
        <v>2</v>
      </c>
      <c r="BJ774" t="s">
        <v>879</v>
      </c>
      <c r="BM774">
        <v>110004</v>
      </c>
      <c r="BN774">
        <v>0</v>
      </c>
      <c r="BO774" t="s">
        <v>3</v>
      </c>
      <c r="BP774">
        <v>0</v>
      </c>
      <c r="BQ774">
        <v>3</v>
      </c>
      <c r="BR774">
        <v>0</v>
      </c>
      <c r="BS774">
        <v>1</v>
      </c>
      <c r="BT774">
        <v>1</v>
      </c>
      <c r="BU774">
        <v>1</v>
      </c>
      <c r="BV774">
        <v>1</v>
      </c>
      <c r="BW774">
        <v>1</v>
      </c>
      <c r="BX774">
        <v>1</v>
      </c>
      <c r="BY774" t="s">
        <v>3</v>
      </c>
      <c r="BZ774">
        <v>95</v>
      </c>
      <c r="CA774">
        <v>53</v>
      </c>
      <c r="CB774" t="s">
        <v>3</v>
      </c>
      <c r="CE774">
        <v>0</v>
      </c>
      <c r="CF774">
        <v>0</v>
      </c>
      <c r="CG774">
        <v>0</v>
      </c>
      <c r="CM774">
        <v>0</v>
      </c>
      <c r="CN774" t="s">
        <v>653</v>
      </c>
      <c r="CO774">
        <v>0</v>
      </c>
      <c r="CP774">
        <f>(P774+Q774+S774+R774)</f>
        <v>13261.96</v>
      </c>
      <c r="CQ774">
        <f>SUMIF(SmtRes!AQ1398:'SmtRes'!AQ1407,"=1",SmtRes!AA1398:'SmtRes'!AA1407)</f>
        <v>5161.1899999999996</v>
      </c>
      <c r="CR774">
        <f>SUMIF(SmtRes!AQ1398:'SmtRes'!AQ1407,"=1",SmtRes!AB1398:'SmtRes'!AB1407)</f>
        <v>1587.88</v>
      </c>
      <c r="CS774">
        <f>SUMIF(SmtRes!AQ1398:'SmtRes'!AQ1407,"=1",SmtRes!AC1398:'SmtRes'!AC1407)</f>
        <v>620.24</v>
      </c>
      <c r="CT774">
        <f>SUMIF(SmtRes!AQ1398:'SmtRes'!AQ1407,"=1",SmtRes!AD1398:'SmtRes'!AD1407)</f>
        <v>539.69000000000005</v>
      </c>
      <c r="CU774">
        <f>AG774</f>
        <v>0</v>
      </c>
      <c r="CV774">
        <f>SUMIF(SmtRes!AQ1398:'SmtRes'!AQ1407,"=1",SmtRes!BU1398:'SmtRes'!BU1407)</f>
        <v>20.399999999999999</v>
      </c>
      <c r="CW774">
        <f>SUMIF(SmtRes!AQ1398:'SmtRes'!AQ1407,"=1",SmtRes!BV1398:'SmtRes'!BV1407)</f>
        <v>1.02</v>
      </c>
      <c r="CX774">
        <f>AJ774</f>
        <v>0</v>
      </c>
      <c r="CY774">
        <f>(((S774+R774)*AT774)/100)</f>
        <v>11060.204</v>
      </c>
      <c r="CZ774">
        <f>(((S774+R774)*AU774)/100)</f>
        <v>6170.4295999999995</v>
      </c>
      <c r="DB774">
        <v>45</v>
      </c>
      <c r="DC774" t="s">
        <v>3</v>
      </c>
      <c r="DD774" t="s">
        <v>135</v>
      </c>
      <c r="DE774" t="s">
        <v>321</v>
      </c>
      <c r="DF774" t="s">
        <v>321</v>
      </c>
      <c r="DG774" t="s">
        <v>321</v>
      </c>
      <c r="DH774" t="s">
        <v>3</v>
      </c>
      <c r="DI774" t="s">
        <v>321</v>
      </c>
      <c r="DJ774" t="s">
        <v>321</v>
      </c>
      <c r="DK774" t="s">
        <v>3</v>
      </c>
      <c r="DL774" t="s">
        <v>3</v>
      </c>
      <c r="DM774" t="s">
        <v>3</v>
      </c>
      <c r="DN774">
        <v>0</v>
      </c>
      <c r="DO774">
        <v>0</v>
      </c>
      <c r="DP774">
        <v>1</v>
      </c>
      <c r="DQ774">
        <v>1</v>
      </c>
      <c r="DU774">
        <v>1013</v>
      </c>
      <c r="DV774" t="s">
        <v>32</v>
      </c>
      <c r="DW774" t="s">
        <v>32</v>
      </c>
      <c r="DX774">
        <v>1</v>
      </c>
      <c r="DZ774" t="s">
        <v>3</v>
      </c>
      <c r="EA774" t="s">
        <v>3</v>
      </c>
      <c r="EB774" t="s">
        <v>3</v>
      </c>
      <c r="EC774" t="s">
        <v>3</v>
      </c>
      <c r="EE774">
        <v>416979909</v>
      </c>
      <c r="EF774">
        <v>3</v>
      </c>
      <c r="EG774" t="s">
        <v>322</v>
      </c>
      <c r="EH774">
        <v>0</v>
      </c>
      <c r="EI774" t="s">
        <v>3</v>
      </c>
      <c r="EJ774">
        <v>2</v>
      </c>
      <c r="EK774">
        <v>110004</v>
      </c>
      <c r="EL774" t="s">
        <v>674</v>
      </c>
      <c r="EM774" t="s">
        <v>655</v>
      </c>
      <c r="EO774" t="s">
        <v>656</v>
      </c>
      <c r="EQ774">
        <v>1536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68</v>
      </c>
      <c r="EX774">
        <v>3.4</v>
      </c>
      <c r="EY774">
        <v>0</v>
      </c>
      <c r="FQ774">
        <v>0</v>
      </c>
      <c r="FR774">
        <v>0</v>
      </c>
      <c r="FS774">
        <v>0</v>
      </c>
      <c r="FX774">
        <v>95</v>
      </c>
      <c r="FY774">
        <v>53</v>
      </c>
      <c r="GA774" t="s">
        <v>3</v>
      </c>
      <c r="GD774">
        <v>1</v>
      </c>
      <c r="GF774">
        <v>-141385211</v>
      </c>
      <c r="GG774">
        <v>2</v>
      </c>
      <c r="GH774">
        <v>1</v>
      </c>
      <c r="GI774">
        <v>-2</v>
      </c>
      <c r="GJ774">
        <v>0</v>
      </c>
      <c r="GK774">
        <v>0</v>
      </c>
      <c r="GL774">
        <f t="shared" si="458"/>
        <v>0</v>
      </c>
      <c r="GM774">
        <f t="shared" si="459"/>
        <v>30492.59</v>
      </c>
      <c r="GN774">
        <f t="shared" si="460"/>
        <v>0</v>
      </c>
      <c r="GO774">
        <f t="shared" si="461"/>
        <v>30492.59</v>
      </c>
      <c r="GP774">
        <f t="shared" si="462"/>
        <v>0</v>
      </c>
      <c r="GR774">
        <v>0</v>
      </c>
      <c r="GS774">
        <v>0</v>
      </c>
      <c r="GT774">
        <v>0</v>
      </c>
      <c r="GU774" t="s">
        <v>3</v>
      </c>
      <c r="GV774">
        <f t="shared" si="463"/>
        <v>0</v>
      </c>
      <c r="GW774">
        <v>1</v>
      </c>
      <c r="GX774">
        <f t="shared" si="464"/>
        <v>0</v>
      </c>
      <c r="HA774">
        <v>0</v>
      </c>
      <c r="HB774">
        <v>0</v>
      </c>
      <c r="HC774">
        <f>GV774*GW774</f>
        <v>0</v>
      </c>
      <c r="HE774" t="s">
        <v>3</v>
      </c>
      <c r="HF774" t="s">
        <v>3</v>
      </c>
      <c r="HM774" t="s">
        <v>3</v>
      </c>
      <c r="HN774" t="s">
        <v>675</v>
      </c>
      <c r="HO774" t="s">
        <v>676</v>
      </c>
      <c r="HP774" t="s">
        <v>674</v>
      </c>
      <c r="HQ774" t="s">
        <v>674</v>
      </c>
      <c r="HS774">
        <v>0</v>
      </c>
      <c r="IK774">
        <v>0</v>
      </c>
    </row>
    <row r="775" spans="1:245" x14ac:dyDescent="0.2">
      <c r="A775">
        <v>18</v>
      </c>
      <c r="B775">
        <v>1</v>
      </c>
      <c r="C775">
        <v>1406</v>
      </c>
      <c r="E775" t="s">
        <v>3</v>
      </c>
      <c r="F775" t="s">
        <v>633</v>
      </c>
      <c r="G775" t="s">
        <v>634</v>
      </c>
      <c r="H775" t="s">
        <v>635</v>
      </c>
      <c r="I775">
        <f>J775</f>
        <v>2</v>
      </c>
      <c r="J775">
        <v>2</v>
      </c>
      <c r="K775">
        <v>2</v>
      </c>
      <c r="O775">
        <f>ROUND(P775,2)</f>
        <v>733.98</v>
      </c>
      <c r="P775">
        <f>ROUND(ROUND(ROUND(SUMIF(SmtRes!AQ1398:'SmtRes'!AQ1407,"=1",SmtRes!CU1398:'SmtRes'!CU1407),2),2)*I775/100,2)</f>
        <v>733.98</v>
      </c>
      <c r="Q775">
        <f>ROUND(CR775*I775,2)</f>
        <v>0</v>
      </c>
      <c r="R775">
        <f>ROUND(CS775*I775,2)</f>
        <v>0</v>
      </c>
      <c r="S775">
        <f>ROUND(CT775*I775,2)</f>
        <v>0</v>
      </c>
      <c r="T775">
        <f t="shared" si="451"/>
        <v>0</v>
      </c>
      <c r="U775">
        <f>ROUND(CV775*I775,7)</f>
        <v>0</v>
      </c>
      <c r="V775">
        <f>ROUND(CW775*I775,7)</f>
        <v>0</v>
      </c>
      <c r="W775">
        <f t="shared" si="452"/>
        <v>0</v>
      </c>
      <c r="X775">
        <f t="shared" si="453"/>
        <v>0</v>
      </c>
      <c r="Y775">
        <f t="shared" si="454"/>
        <v>0</v>
      </c>
      <c r="AA775">
        <v>-1</v>
      </c>
      <c r="AB775">
        <f t="shared" si="455"/>
        <v>0</v>
      </c>
      <c r="AC775">
        <f>ROUND((ES775),6)</f>
        <v>0</v>
      </c>
      <c r="AD775">
        <f>ROUND((((ET775)-(EU775))+AE775),6)</f>
        <v>0</v>
      </c>
      <c r="AE775">
        <f>ROUND((EU775),6)</f>
        <v>0</v>
      </c>
      <c r="AF775">
        <f>ROUND((EV775),6)</f>
        <v>0</v>
      </c>
      <c r="AG775">
        <f t="shared" si="456"/>
        <v>0</v>
      </c>
      <c r="AH775">
        <f>(EW775)</f>
        <v>0</v>
      </c>
      <c r="AI775">
        <f>(EX775)</f>
        <v>0</v>
      </c>
      <c r="AJ775">
        <f t="shared" si="457"/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95</v>
      </c>
      <c r="AU775">
        <v>53</v>
      </c>
      <c r="AV775">
        <v>1</v>
      </c>
      <c r="AW775">
        <v>1</v>
      </c>
      <c r="AZ775">
        <v>1</v>
      </c>
      <c r="BA775">
        <v>1</v>
      </c>
      <c r="BB775">
        <v>1</v>
      </c>
      <c r="BC775">
        <v>1</v>
      </c>
      <c r="BD775" t="s">
        <v>3</v>
      </c>
      <c r="BE775" t="s">
        <v>3</v>
      </c>
      <c r="BF775" t="s">
        <v>3</v>
      </c>
      <c r="BG775" t="s">
        <v>3</v>
      </c>
      <c r="BH775">
        <v>3</v>
      </c>
      <c r="BI775">
        <v>2</v>
      </c>
      <c r="BJ775" t="s">
        <v>3</v>
      </c>
      <c r="BM775">
        <v>110004</v>
      </c>
      <c r="BN775">
        <v>0</v>
      </c>
      <c r="BO775" t="s">
        <v>3</v>
      </c>
      <c r="BP775">
        <v>0</v>
      </c>
      <c r="BQ775">
        <v>3</v>
      </c>
      <c r="BR775">
        <v>0</v>
      </c>
      <c r="BS775">
        <v>1</v>
      </c>
      <c r="BT775">
        <v>1</v>
      </c>
      <c r="BU775">
        <v>1</v>
      </c>
      <c r="BV775">
        <v>1</v>
      </c>
      <c r="BW775">
        <v>1</v>
      </c>
      <c r="BX775">
        <v>1</v>
      </c>
      <c r="BY775" t="s">
        <v>3</v>
      </c>
      <c r="BZ775">
        <v>95</v>
      </c>
      <c r="CA775">
        <v>53</v>
      </c>
      <c r="CB775" t="s">
        <v>3</v>
      </c>
      <c r="CE775">
        <v>0</v>
      </c>
      <c r="CF775">
        <v>0</v>
      </c>
      <c r="CG775">
        <v>0</v>
      </c>
      <c r="CM775">
        <v>0</v>
      </c>
      <c r="CN775" t="s">
        <v>3</v>
      </c>
      <c r="CO775">
        <v>0</v>
      </c>
      <c r="CP775">
        <f>0</f>
        <v>0</v>
      </c>
      <c r="CQ775">
        <f>0</f>
        <v>0</v>
      </c>
      <c r="CR775">
        <f>0</f>
        <v>0</v>
      </c>
      <c r="CS775">
        <f>0</f>
        <v>0</v>
      </c>
      <c r="CT775">
        <f>0</f>
        <v>0</v>
      </c>
      <c r="CU775">
        <f>0</f>
        <v>0</v>
      </c>
      <c r="CV775">
        <f>0</f>
        <v>0</v>
      </c>
      <c r="CW775">
        <f>0</f>
        <v>0</v>
      </c>
      <c r="CX775">
        <f>0</f>
        <v>0</v>
      </c>
      <c r="CY775">
        <f>0</f>
        <v>0</v>
      </c>
      <c r="CZ775">
        <f>0</f>
        <v>0</v>
      </c>
      <c r="DC775" t="s">
        <v>3</v>
      </c>
      <c r="DD775" t="s">
        <v>3</v>
      </c>
      <c r="DE775" t="s">
        <v>3</v>
      </c>
      <c r="DF775" t="s">
        <v>3</v>
      </c>
      <c r="DG775" t="s">
        <v>3</v>
      </c>
      <c r="DH775" t="s">
        <v>3</v>
      </c>
      <c r="DI775" t="s">
        <v>3</v>
      </c>
      <c r="DJ775" t="s">
        <v>3</v>
      </c>
      <c r="DK775" t="s">
        <v>3</v>
      </c>
      <c r="DL775" t="s">
        <v>3</v>
      </c>
      <c r="DM775" t="s">
        <v>3</v>
      </c>
      <c r="DN775">
        <v>0</v>
      </c>
      <c r="DO775">
        <v>0</v>
      </c>
      <c r="DP775">
        <v>1</v>
      </c>
      <c r="DQ775">
        <v>1</v>
      </c>
      <c r="DU775">
        <v>1013</v>
      </c>
      <c r="DV775" t="s">
        <v>635</v>
      </c>
      <c r="DW775" t="s">
        <v>635</v>
      </c>
      <c r="DX775">
        <v>1</v>
      </c>
      <c r="DZ775" t="s">
        <v>3</v>
      </c>
      <c r="EA775" t="s">
        <v>3</v>
      </c>
      <c r="EB775" t="s">
        <v>3</v>
      </c>
      <c r="EC775" t="s">
        <v>3</v>
      </c>
      <c r="EE775">
        <v>416979909</v>
      </c>
      <c r="EF775">
        <v>3</v>
      </c>
      <c r="EG775" t="s">
        <v>322</v>
      </c>
      <c r="EH775">
        <v>0</v>
      </c>
      <c r="EI775" t="s">
        <v>3</v>
      </c>
      <c r="EJ775">
        <v>2</v>
      </c>
      <c r="EK775">
        <v>110004</v>
      </c>
      <c r="EL775" t="s">
        <v>674</v>
      </c>
      <c r="EM775" t="s">
        <v>655</v>
      </c>
      <c r="EO775" t="s">
        <v>3</v>
      </c>
      <c r="EQ775">
        <v>1536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FQ775">
        <v>0</v>
      </c>
      <c r="FR775">
        <v>0</v>
      </c>
      <c r="FS775">
        <v>0</v>
      </c>
      <c r="FX775">
        <v>95</v>
      </c>
      <c r="FY775">
        <v>53</v>
      </c>
      <c r="GA775" t="s">
        <v>3</v>
      </c>
      <c r="GD775">
        <v>1</v>
      </c>
      <c r="GF775">
        <v>274903907</v>
      </c>
      <c r="GG775">
        <v>2</v>
      </c>
      <c r="GH775">
        <v>1</v>
      </c>
      <c r="GI775">
        <v>-2</v>
      </c>
      <c r="GJ775">
        <v>0</v>
      </c>
      <c r="GK775">
        <v>0</v>
      </c>
      <c r="GL775">
        <f t="shared" si="458"/>
        <v>0</v>
      </c>
      <c r="GM775">
        <f t="shared" si="459"/>
        <v>733.98</v>
      </c>
      <c r="GN775">
        <f t="shared" si="460"/>
        <v>0</v>
      </c>
      <c r="GO775">
        <f t="shared" si="461"/>
        <v>733.98</v>
      </c>
      <c r="GP775">
        <f t="shared" si="462"/>
        <v>0</v>
      </c>
      <c r="GR775">
        <v>0</v>
      </c>
      <c r="GS775">
        <v>0</v>
      </c>
      <c r="GT775">
        <v>0</v>
      </c>
      <c r="GU775" t="s">
        <v>3</v>
      </c>
      <c r="GV775">
        <f t="shared" si="463"/>
        <v>0</v>
      </c>
      <c r="GW775">
        <v>1</v>
      </c>
      <c r="GX775">
        <f t="shared" si="464"/>
        <v>0</v>
      </c>
      <c r="HA775">
        <v>0</v>
      </c>
      <c r="HB775">
        <v>0</v>
      </c>
      <c r="HC775">
        <f>0</f>
        <v>0</v>
      </c>
      <c r="HE775" t="s">
        <v>3</v>
      </c>
      <c r="HF775" t="s">
        <v>3</v>
      </c>
      <c r="HM775" t="s">
        <v>3</v>
      </c>
      <c r="HN775" t="s">
        <v>675</v>
      </c>
      <c r="HO775" t="s">
        <v>676</v>
      </c>
      <c r="HP775" t="s">
        <v>674</v>
      </c>
      <c r="HQ775" t="s">
        <v>674</v>
      </c>
      <c r="HS775">
        <v>0</v>
      </c>
      <c r="IK775">
        <v>0</v>
      </c>
    </row>
    <row r="776" spans="1:245" x14ac:dyDescent="0.2">
      <c r="A776">
        <v>18</v>
      </c>
      <c r="B776">
        <v>1</v>
      </c>
      <c r="C776">
        <v>1407</v>
      </c>
      <c r="E776" t="s">
        <v>3</v>
      </c>
      <c r="F776" t="s">
        <v>725</v>
      </c>
      <c r="G776" t="s">
        <v>726</v>
      </c>
      <c r="H776" t="s">
        <v>83</v>
      </c>
      <c r="I776">
        <f>I774*J776</f>
        <v>0</v>
      </c>
      <c r="J776">
        <v>0</v>
      </c>
      <c r="K776">
        <v>0.5</v>
      </c>
      <c r="O776">
        <f>ROUND(CP776,2)</f>
        <v>0</v>
      </c>
      <c r="P776">
        <f>ROUND(CQ776*I776,2)</f>
        <v>0</v>
      </c>
      <c r="Q776">
        <f>ROUND(CR776*I776,2)</f>
        <v>0</v>
      </c>
      <c r="R776">
        <f>ROUND(CS776*I776,2)</f>
        <v>0</v>
      </c>
      <c r="S776">
        <f>ROUND(CT776*I776,2)</f>
        <v>0</v>
      </c>
      <c r="T776">
        <f t="shared" si="451"/>
        <v>0</v>
      </c>
      <c r="U776">
        <f>ROUND(CV776*I776,7)</f>
        <v>0</v>
      </c>
      <c r="V776">
        <f>ROUND(CW776*I776,7)</f>
        <v>0</v>
      </c>
      <c r="W776">
        <f t="shared" si="452"/>
        <v>0</v>
      </c>
      <c r="X776">
        <f t="shared" si="453"/>
        <v>0</v>
      </c>
      <c r="Y776">
        <f t="shared" si="454"/>
        <v>0</v>
      </c>
      <c r="AA776">
        <v>-1</v>
      </c>
      <c r="AB776">
        <f t="shared" si="455"/>
        <v>0</v>
      </c>
      <c r="AC776">
        <f>ROUND((ES776),6)</f>
        <v>0</v>
      </c>
      <c r="AD776">
        <f>ROUND((((ET776)-(EU776))+AE776),6)</f>
        <v>0</v>
      </c>
      <c r="AE776">
        <f>ROUND((EU776),6)</f>
        <v>0</v>
      </c>
      <c r="AF776">
        <f>ROUND((EV776),6)</f>
        <v>0</v>
      </c>
      <c r="AG776">
        <f t="shared" si="456"/>
        <v>0</v>
      </c>
      <c r="AH776">
        <f>(EW776)</f>
        <v>0</v>
      </c>
      <c r="AI776">
        <f>(EX776)</f>
        <v>0</v>
      </c>
      <c r="AJ776">
        <f t="shared" si="457"/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95</v>
      </c>
      <c r="AU776">
        <v>53</v>
      </c>
      <c r="AV776">
        <v>1</v>
      </c>
      <c r="AW776">
        <v>1</v>
      </c>
      <c r="AZ776">
        <v>1</v>
      </c>
      <c r="BA776">
        <v>1</v>
      </c>
      <c r="BB776">
        <v>1</v>
      </c>
      <c r="BC776">
        <v>1</v>
      </c>
      <c r="BD776" t="s">
        <v>3</v>
      </c>
      <c r="BE776" t="s">
        <v>3</v>
      </c>
      <c r="BF776" t="s">
        <v>3</v>
      </c>
      <c r="BG776" t="s">
        <v>3</v>
      </c>
      <c r="BH776">
        <v>3</v>
      </c>
      <c r="BI776">
        <v>2</v>
      </c>
      <c r="BJ776" t="s">
        <v>3</v>
      </c>
      <c r="BM776">
        <v>110004</v>
      </c>
      <c r="BN776">
        <v>0</v>
      </c>
      <c r="BO776" t="s">
        <v>3</v>
      </c>
      <c r="BP776">
        <v>0</v>
      </c>
      <c r="BQ776">
        <v>3</v>
      </c>
      <c r="BR776">
        <v>0</v>
      </c>
      <c r="BS776">
        <v>1</v>
      </c>
      <c r="BT776">
        <v>1</v>
      </c>
      <c r="BU776">
        <v>1</v>
      </c>
      <c r="BV776">
        <v>1</v>
      </c>
      <c r="BW776">
        <v>1</v>
      </c>
      <c r="BX776">
        <v>1</v>
      </c>
      <c r="BY776" t="s">
        <v>3</v>
      </c>
      <c r="BZ776">
        <v>95</v>
      </c>
      <c r="CA776">
        <v>53</v>
      </c>
      <c r="CB776" t="s">
        <v>3</v>
      </c>
      <c r="CE776">
        <v>0</v>
      </c>
      <c r="CF776">
        <v>0</v>
      </c>
      <c r="CG776">
        <v>0</v>
      </c>
      <c r="CM776">
        <v>0</v>
      </c>
      <c r="CN776" t="s">
        <v>653</v>
      </c>
      <c r="CO776">
        <v>0</v>
      </c>
      <c r="CP776">
        <f>(P776+Q776+S776+R776)</f>
        <v>0</v>
      </c>
      <c r="CQ776">
        <f>ROUND(AL776*BC776,2)</f>
        <v>0</v>
      </c>
      <c r="CR776">
        <f>ROUND(AM776*BB776,2)</f>
        <v>0</v>
      </c>
      <c r="CS776">
        <f>ROUND(AN776*BS776,2)</f>
        <v>0</v>
      </c>
      <c r="CT776">
        <f>ROUND(AO776*BA776,2)</f>
        <v>0</v>
      </c>
      <c r="CU776">
        <f>AG776</f>
        <v>0</v>
      </c>
      <c r="CV776">
        <f>AH776</f>
        <v>0</v>
      </c>
      <c r="CW776">
        <f>AI776</f>
        <v>0</v>
      </c>
      <c r="CX776">
        <f>AJ776</f>
        <v>0</v>
      </c>
      <c r="CY776">
        <f>(((S776+R776)*AT776)/100)</f>
        <v>0</v>
      </c>
      <c r="CZ776">
        <f>(((S776+R776)*AU776)/100)</f>
        <v>0</v>
      </c>
      <c r="DC776" t="s">
        <v>3</v>
      </c>
      <c r="DD776" t="s">
        <v>3</v>
      </c>
      <c r="DE776" t="s">
        <v>3</v>
      </c>
      <c r="DF776" t="s">
        <v>3</v>
      </c>
      <c r="DG776" t="s">
        <v>3</v>
      </c>
      <c r="DH776" t="s">
        <v>3</v>
      </c>
      <c r="DI776" t="s">
        <v>3</v>
      </c>
      <c r="DJ776" t="s">
        <v>3</v>
      </c>
      <c r="DK776" t="s">
        <v>3</v>
      </c>
      <c r="DL776" t="s">
        <v>3</v>
      </c>
      <c r="DM776" t="s">
        <v>3</v>
      </c>
      <c r="DN776">
        <v>0</v>
      </c>
      <c r="DO776">
        <v>0</v>
      </c>
      <c r="DP776">
        <v>1</v>
      </c>
      <c r="DQ776">
        <v>1</v>
      </c>
      <c r="DU776">
        <v>1009</v>
      </c>
      <c r="DV776" t="s">
        <v>83</v>
      </c>
      <c r="DW776" t="s">
        <v>83</v>
      </c>
      <c r="DX776">
        <v>1000</v>
      </c>
      <c r="DZ776" t="s">
        <v>3</v>
      </c>
      <c r="EA776" t="s">
        <v>3</v>
      </c>
      <c r="EB776" t="s">
        <v>3</v>
      </c>
      <c r="EC776" t="s">
        <v>3</v>
      </c>
      <c r="EE776">
        <v>416979909</v>
      </c>
      <c r="EF776">
        <v>3</v>
      </c>
      <c r="EG776" t="s">
        <v>322</v>
      </c>
      <c r="EH776">
        <v>0</v>
      </c>
      <c r="EI776" t="s">
        <v>3</v>
      </c>
      <c r="EJ776">
        <v>2</v>
      </c>
      <c r="EK776">
        <v>110004</v>
      </c>
      <c r="EL776" t="s">
        <v>674</v>
      </c>
      <c r="EM776" t="s">
        <v>655</v>
      </c>
      <c r="EO776" t="s">
        <v>656</v>
      </c>
      <c r="EQ776">
        <v>1536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FQ776">
        <v>0</v>
      </c>
      <c r="FR776">
        <v>0</v>
      </c>
      <c r="FS776">
        <v>0</v>
      </c>
      <c r="FX776">
        <v>95</v>
      </c>
      <c r="FY776">
        <v>53</v>
      </c>
      <c r="GA776" t="s">
        <v>3</v>
      </c>
      <c r="GD776">
        <v>1</v>
      </c>
      <c r="GF776">
        <v>1392189009</v>
      </c>
      <c r="GG776">
        <v>2</v>
      </c>
      <c r="GH776">
        <v>1</v>
      </c>
      <c r="GI776">
        <v>-2</v>
      </c>
      <c r="GJ776">
        <v>0</v>
      </c>
      <c r="GK776">
        <v>0</v>
      </c>
      <c r="GL776">
        <f t="shared" si="458"/>
        <v>0</v>
      </c>
      <c r="GM776">
        <f t="shared" si="459"/>
        <v>0</v>
      </c>
      <c r="GN776">
        <f t="shared" si="460"/>
        <v>0</v>
      </c>
      <c r="GO776">
        <f t="shared" si="461"/>
        <v>0</v>
      </c>
      <c r="GP776">
        <f t="shared" si="462"/>
        <v>0</v>
      </c>
      <c r="GR776">
        <v>0</v>
      </c>
      <c r="GS776">
        <v>0</v>
      </c>
      <c r="GT776">
        <v>0</v>
      </c>
      <c r="GU776" t="s">
        <v>3</v>
      </c>
      <c r="GV776">
        <f t="shared" si="463"/>
        <v>0</v>
      </c>
      <c r="GW776">
        <v>1</v>
      </c>
      <c r="GX776">
        <f t="shared" si="464"/>
        <v>0</v>
      </c>
      <c r="HA776">
        <v>0</v>
      </c>
      <c r="HB776">
        <v>0</v>
      </c>
      <c r="HC776">
        <f>GV776*GW776</f>
        <v>0</v>
      </c>
      <c r="HE776" t="s">
        <v>3</v>
      </c>
      <c r="HF776" t="s">
        <v>3</v>
      </c>
      <c r="HM776" t="s">
        <v>135</v>
      </c>
      <c r="HN776" t="s">
        <v>675</v>
      </c>
      <c r="HO776" t="s">
        <v>676</v>
      </c>
      <c r="HP776" t="s">
        <v>674</v>
      </c>
      <c r="HQ776" t="s">
        <v>674</v>
      </c>
      <c r="HS776">
        <v>0</v>
      </c>
      <c r="IK776">
        <v>0</v>
      </c>
    </row>
    <row r="777" spans="1:245" x14ac:dyDescent="0.2">
      <c r="A777">
        <v>17</v>
      </c>
      <c r="B777">
        <v>1</v>
      </c>
      <c r="C777">
        <f>ROW(SmtRes!A1410)</f>
        <v>1410</v>
      </c>
      <c r="D777">
        <f>ROW(EtalonRes!A1457)</f>
        <v>1457</v>
      </c>
      <c r="E777" t="s">
        <v>880</v>
      </c>
      <c r="F777" t="s">
        <v>804</v>
      </c>
      <c r="G777" t="s">
        <v>881</v>
      </c>
      <c r="H777" t="s">
        <v>32</v>
      </c>
      <c r="I777">
        <v>1</v>
      </c>
      <c r="J777">
        <v>0</v>
      </c>
      <c r="K777">
        <v>1</v>
      </c>
      <c r="O777">
        <f>ROUND(CP777,2)</f>
        <v>153.51</v>
      </c>
      <c r="P777">
        <f>SUMIF(SmtRes!AQ1408:'SmtRes'!AQ1410,"=1",SmtRes!DF1408:'SmtRes'!DF1410)</f>
        <v>0</v>
      </c>
      <c r="Q777">
        <f>SUMIF(SmtRes!AQ1408:'SmtRes'!AQ1410,"=1",SmtRes!DG1408:'SmtRes'!DG1410)</f>
        <v>1.93</v>
      </c>
      <c r="R777">
        <f>SUMIF(SmtRes!AQ1408:'SmtRes'!AQ1410,"=1",SmtRes!DH1408:'SmtRes'!DH1410)</f>
        <v>1.62</v>
      </c>
      <c r="S777">
        <f>SUMIF(SmtRes!AQ1408:'SmtRes'!AQ1410,"=1",SmtRes!DI1408:'SmtRes'!DI1410)</f>
        <v>149.96</v>
      </c>
      <c r="T777">
        <f t="shared" si="451"/>
        <v>0</v>
      </c>
      <c r="U777">
        <f>SUMIF(SmtRes!AQ1408:'SmtRes'!AQ1410,"=1",SmtRes!CV1408:'SmtRes'!CV1410)</f>
        <v>0.309</v>
      </c>
      <c r="V777">
        <f>SUMIF(SmtRes!AQ1408:'SmtRes'!AQ1410,"=1",SmtRes!CW1408:'SmtRes'!CW1410)</f>
        <v>3.0000000000000001E-3</v>
      </c>
      <c r="W777">
        <f t="shared" si="452"/>
        <v>0</v>
      </c>
      <c r="X777">
        <f t="shared" si="453"/>
        <v>136.41999999999999</v>
      </c>
      <c r="Y777">
        <f t="shared" si="454"/>
        <v>69.73</v>
      </c>
      <c r="AA777">
        <v>449016111</v>
      </c>
      <c r="AB777">
        <f t="shared" si="455"/>
        <v>151.88588999999999</v>
      </c>
      <c r="AC777">
        <f>ROUND((0),6)</f>
        <v>0</v>
      </c>
      <c r="AD777">
        <f>ROUND((((SUM(SmtRes!BR1408:'SmtRes'!BR1410))-(SUM(SmtRes!BS1408:'SmtRes'!BS1410)))+AE777),6)</f>
        <v>1.9251</v>
      </c>
      <c r="AE777">
        <f>ROUND((SUM(SmtRes!BS1408:'SmtRes'!BS1410)),6)</f>
        <v>1.61907</v>
      </c>
      <c r="AF777">
        <f>ROUND((SUM(SmtRes!BT1408:'SmtRes'!BT1410)),6)</f>
        <v>149.96079</v>
      </c>
      <c r="AG777">
        <f t="shared" si="456"/>
        <v>0</v>
      </c>
      <c r="AH777">
        <f>(SUM(SmtRes!BU1408:'SmtRes'!BU1410))</f>
        <v>0.309</v>
      </c>
      <c r="AI777">
        <f>(SUM(SmtRes!BV1408:'SmtRes'!BV1410))</f>
        <v>3.0000000000000001E-3</v>
      </c>
      <c r="AJ777">
        <f t="shared" si="457"/>
        <v>0</v>
      </c>
      <c r="AK777">
        <v>511.6832</v>
      </c>
      <c r="AL777">
        <v>0</v>
      </c>
      <c r="AM777">
        <v>6.4170000000000007</v>
      </c>
      <c r="AN777">
        <v>5.3969000000000005</v>
      </c>
      <c r="AO777">
        <v>499.86930000000001</v>
      </c>
      <c r="AP777">
        <v>0</v>
      </c>
      <c r="AQ777">
        <v>1.03</v>
      </c>
      <c r="AR777">
        <v>0.01</v>
      </c>
      <c r="AS777">
        <v>0</v>
      </c>
      <c r="AT777">
        <v>90</v>
      </c>
      <c r="AU777">
        <v>46</v>
      </c>
      <c r="AV777">
        <v>1</v>
      </c>
      <c r="AW777">
        <v>1</v>
      </c>
      <c r="AZ777">
        <v>1</v>
      </c>
      <c r="BA777">
        <v>1</v>
      </c>
      <c r="BB777">
        <v>1</v>
      </c>
      <c r="BC777">
        <v>1</v>
      </c>
      <c r="BD777" t="s">
        <v>3</v>
      </c>
      <c r="BE777" t="s">
        <v>3</v>
      </c>
      <c r="BF777" t="s">
        <v>3</v>
      </c>
      <c r="BG777" t="s">
        <v>3</v>
      </c>
      <c r="BH777">
        <v>0</v>
      </c>
      <c r="BI777">
        <v>2</v>
      </c>
      <c r="BJ777" t="s">
        <v>806</v>
      </c>
      <c r="BM777">
        <v>111002</v>
      </c>
      <c r="BN777">
        <v>0</v>
      </c>
      <c r="BO777" t="s">
        <v>3</v>
      </c>
      <c r="BP777">
        <v>0</v>
      </c>
      <c r="BQ777">
        <v>3</v>
      </c>
      <c r="BR777">
        <v>0</v>
      </c>
      <c r="BS777">
        <v>1</v>
      </c>
      <c r="BT777">
        <v>1</v>
      </c>
      <c r="BU777">
        <v>1</v>
      </c>
      <c r="BV777">
        <v>1</v>
      </c>
      <c r="BW777">
        <v>1</v>
      </c>
      <c r="BX777">
        <v>1</v>
      </c>
      <c r="BY777" t="s">
        <v>3</v>
      </c>
      <c r="BZ777">
        <v>90</v>
      </c>
      <c r="CA777">
        <v>46</v>
      </c>
      <c r="CB777" t="s">
        <v>3</v>
      </c>
      <c r="CE777">
        <v>0</v>
      </c>
      <c r="CF777">
        <v>0</v>
      </c>
      <c r="CG777">
        <v>0</v>
      </c>
      <c r="CM777">
        <v>0</v>
      </c>
      <c r="CN777" t="s">
        <v>653</v>
      </c>
      <c r="CO777">
        <v>0</v>
      </c>
      <c r="CP777">
        <f>(P777+Q777+S777+R777)</f>
        <v>153.51000000000002</v>
      </c>
      <c r="CQ777">
        <f>SUMIF(SmtRes!AQ1408:'SmtRes'!AQ1410,"=1",SmtRes!AA1408:'SmtRes'!AA1410)</f>
        <v>0</v>
      </c>
      <c r="CR777">
        <f>SUMIF(SmtRes!AQ1408:'SmtRes'!AQ1410,"=1",SmtRes!AB1408:'SmtRes'!AB1410)</f>
        <v>641.70000000000005</v>
      </c>
      <c r="CS777">
        <f>SUMIF(SmtRes!AQ1408:'SmtRes'!AQ1410,"=1",SmtRes!AC1408:'SmtRes'!AC1410)</f>
        <v>539.69000000000005</v>
      </c>
      <c r="CT777">
        <f>SUMIF(SmtRes!AQ1408:'SmtRes'!AQ1410,"=1",SmtRes!AD1408:'SmtRes'!AD1410)</f>
        <v>485.31</v>
      </c>
      <c r="CU777">
        <f>AG777</f>
        <v>0</v>
      </c>
      <c r="CV777">
        <f>SUMIF(SmtRes!AQ1408:'SmtRes'!AQ1410,"=1",SmtRes!BU1408:'SmtRes'!BU1410)</f>
        <v>0.309</v>
      </c>
      <c r="CW777">
        <f>SUMIF(SmtRes!AQ1408:'SmtRes'!AQ1410,"=1",SmtRes!BV1408:'SmtRes'!BV1410)</f>
        <v>3.0000000000000001E-3</v>
      </c>
      <c r="CX777">
        <f>AJ777</f>
        <v>0</v>
      </c>
      <c r="CY777">
        <f>(((S777+R777)*AT777)/100)</f>
        <v>136.422</v>
      </c>
      <c r="CZ777">
        <f>(((S777+R777)*AU777)/100)</f>
        <v>69.726799999999997</v>
      </c>
      <c r="DB777">
        <v>46</v>
      </c>
      <c r="DC777" t="s">
        <v>3</v>
      </c>
      <c r="DD777" t="s">
        <v>135</v>
      </c>
      <c r="DE777" t="s">
        <v>321</v>
      </c>
      <c r="DF777" t="s">
        <v>321</v>
      </c>
      <c r="DG777" t="s">
        <v>321</v>
      </c>
      <c r="DH777" t="s">
        <v>3</v>
      </c>
      <c r="DI777" t="s">
        <v>321</v>
      </c>
      <c r="DJ777" t="s">
        <v>321</v>
      </c>
      <c r="DK777" t="s">
        <v>3</v>
      </c>
      <c r="DL777" t="s">
        <v>3</v>
      </c>
      <c r="DM777" t="s">
        <v>3</v>
      </c>
      <c r="DN777">
        <v>0</v>
      </c>
      <c r="DO777">
        <v>0</v>
      </c>
      <c r="DP777">
        <v>1</v>
      </c>
      <c r="DQ777">
        <v>1</v>
      </c>
      <c r="DU777">
        <v>1013</v>
      </c>
      <c r="DV777" t="s">
        <v>32</v>
      </c>
      <c r="DW777" t="s">
        <v>32</v>
      </c>
      <c r="DX777">
        <v>1</v>
      </c>
      <c r="DZ777" t="s">
        <v>3</v>
      </c>
      <c r="EA777" t="s">
        <v>3</v>
      </c>
      <c r="EB777" t="s">
        <v>3</v>
      </c>
      <c r="EC777" t="s">
        <v>3</v>
      </c>
      <c r="EE777">
        <v>416979912</v>
      </c>
      <c r="EF777">
        <v>3</v>
      </c>
      <c r="EG777" t="s">
        <v>322</v>
      </c>
      <c r="EH777">
        <v>0</v>
      </c>
      <c r="EI777" t="s">
        <v>3</v>
      </c>
      <c r="EJ777">
        <v>2</v>
      </c>
      <c r="EK777">
        <v>111002</v>
      </c>
      <c r="EL777" t="s">
        <v>323</v>
      </c>
      <c r="EM777" t="s">
        <v>324</v>
      </c>
      <c r="EO777" t="s">
        <v>656</v>
      </c>
      <c r="EQ777">
        <v>512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1.03</v>
      </c>
      <c r="EX777">
        <v>0.01</v>
      </c>
      <c r="EY777">
        <v>0</v>
      </c>
      <c r="FQ777">
        <v>0</v>
      </c>
      <c r="FR777">
        <v>0</v>
      </c>
      <c r="FS777">
        <v>0</v>
      </c>
      <c r="FX777">
        <v>90</v>
      </c>
      <c r="FY777">
        <v>46</v>
      </c>
      <c r="GA777" t="s">
        <v>3</v>
      </c>
      <c r="GD777">
        <v>1</v>
      </c>
      <c r="GF777">
        <v>-1224966767</v>
      </c>
      <c r="GG777">
        <v>2</v>
      </c>
      <c r="GH777">
        <v>1</v>
      </c>
      <c r="GI777">
        <v>-2</v>
      </c>
      <c r="GJ777">
        <v>0</v>
      </c>
      <c r="GK777">
        <v>0</v>
      </c>
      <c r="GL777">
        <f t="shared" si="458"/>
        <v>0</v>
      </c>
      <c r="GM777">
        <f t="shared" si="459"/>
        <v>359.66</v>
      </c>
      <c r="GN777">
        <f t="shared" si="460"/>
        <v>0</v>
      </c>
      <c r="GO777">
        <f t="shared" si="461"/>
        <v>359.66</v>
      </c>
      <c r="GP777">
        <f t="shared" si="462"/>
        <v>0</v>
      </c>
      <c r="GR777">
        <v>0</v>
      </c>
      <c r="GS777">
        <v>0</v>
      </c>
      <c r="GT777">
        <v>0</v>
      </c>
      <c r="GU777" t="s">
        <v>3</v>
      </c>
      <c r="GV777">
        <f t="shared" si="463"/>
        <v>0</v>
      </c>
      <c r="GW777">
        <v>1</v>
      </c>
      <c r="GX777">
        <f t="shared" si="464"/>
        <v>0</v>
      </c>
      <c r="HA777">
        <v>0</v>
      </c>
      <c r="HB777">
        <v>0</v>
      </c>
      <c r="HC777">
        <f>GV777*GW777</f>
        <v>0</v>
      </c>
      <c r="HE777" t="s">
        <v>3</v>
      </c>
      <c r="HF777" t="s">
        <v>3</v>
      </c>
      <c r="HM777" t="s">
        <v>3</v>
      </c>
      <c r="HN777" t="s">
        <v>326</v>
      </c>
      <c r="HO777" t="s">
        <v>327</v>
      </c>
      <c r="HP777" t="s">
        <v>323</v>
      </c>
      <c r="HQ777" t="s">
        <v>323</v>
      </c>
      <c r="HS777">
        <v>0</v>
      </c>
      <c r="IK777">
        <v>0</v>
      </c>
    </row>
    <row r="778" spans="1:245" x14ac:dyDescent="0.2">
      <c r="A778">
        <v>17</v>
      </c>
      <c r="B778">
        <v>1</v>
      </c>
      <c r="C778">
        <f>ROW(SmtRes!A1413)</f>
        <v>1413</v>
      </c>
      <c r="D778">
        <f>ROW(EtalonRes!A1461)</f>
        <v>1461</v>
      </c>
      <c r="E778" t="s">
        <v>882</v>
      </c>
      <c r="F778" t="s">
        <v>804</v>
      </c>
      <c r="G778" t="s">
        <v>883</v>
      </c>
      <c r="H778" t="s">
        <v>32</v>
      </c>
      <c r="I778">
        <v>1</v>
      </c>
      <c r="J778">
        <v>0</v>
      </c>
      <c r="K778">
        <v>1</v>
      </c>
      <c r="O778">
        <f>ROUND(CP778,2)</f>
        <v>511.69</v>
      </c>
      <c r="P778">
        <f>SUMIF(SmtRes!AQ1411:'SmtRes'!AQ1413,"=1",SmtRes!DF1411:'SmtRes'!DF1413)</f>
        <v>0</v>
      </c>
      <c r="Q778">
        <f>SUMIF(SmtRes!AQ1411:'SmtRes'!AQ1413,"=1",SmtRes!DG1411:'SmtRes'!DG1413)</f>
        <v>6.42</v>
      </c>
      <c r="R778">
        <f>SUMIF(SmtRes!AQ1411:'SmtRes'!AQ1413,"=1",SmtRes!DH1411:'SmtRes'!DH1413)</f>
        <v>5.4</v>
      </c>
      <c r="S778">
        <f>SUMIF(SmtRes!AQ1411:'SmtRes'!AQ1413,"=1",SmtRes!DI1411:'SmtRes'!DI1413)</f>
        <v>499.87</v>
      </c>
      <c r="T778">
        <f t="shared" si="451"/>
        <v>0</v>
      </c>
      <c r="U778">
        <f>SUMIF(SmtRes!AQ1411:'SmtRes'!AQ1413,"=1",SmtRes!CV1411:'SmtRes'!CV1413)</f>
        <v>1.03</v>
      </c>
      <c r="V778">
        <f>SUMIF(SmtRes!AQ1411:'SmtRes'!AQ1413,"=1",SmtRes!CW1411:'SmtRes'!CW1413)</f>
        <v>0.01</v>
      </c>
      <c r="W778">
        <f t="shared" si="452"/>
        <v>0</v>
      </c>
      <c r="X778">
        <f t="shared" si="453"/>
        <v>454.74</v>
      </c>
      <c r="Y778">
        <f t="shared" si="454"/>
        <v>232.42</v>
      </c>
      <c r="AA778">
        <v>449016111</v>
      </c>
      <c r="AB778">
        <f t="shared" si="455"/>
        <v>506.28629999999998</v>
      </c>
      <c r="AC778">
        <f>ROUND((0),6)</f>
        <v>0</v>
      </c>
      <c r="AD778">
        <f>ROUND((((SUM(SmtRes!BR1411:'SmtRes'!BR1413))-(SUM(SmtRes!BS1411:'SmtRes'!BS1413)))+AE778),6)</f>
        <v>6.4169999999999998</v>
      </c>
      <c r="AE778">
        <f>ROUND((SUM(SmtRes!BS1411:'SmtRes'!BS1413)),6)</f>
        <v>5.3968999999999996</v>
      </c>
      <c r="AF778">
        <f>ROUND((SUM(SmtRes!BT1411:'SmtRes'!BT1413)),6)</f>
        <v>499.86930000000001</v>
      </c>
      <c r="AG778">
        <f t="shared" si="456"/>
        <v>0</v>
      </c>
      <c r="AH778">
        <f>(SUM(SmtRes!BU1411:'SmtRes'!BU1413))</f>
        <v>1.03</v>
      </c>
      <c r="AI778">
        <f>(SUM(SmtRes!BV1411:'SmtRes'!BV1413))</f>
        <v>0.01</v>
      </c>
      <c r="AJ778">
        <f t="shared" si="457"/>
        <v>0</v>
      </c>
      <c r="AK778">
        <v>511.6832</v>
      </c>
      <c r="AL778">
        <v>0</v>
      </c>
      <c r="AM778">
        <v>6.4170000000000007</v>
      </c>
      <c r="AN778">
        <v>5.3969000000000005</v>
      </c>
      <c r="AO778">
        <v>499.86930000000001</v>
      </c>
      <c r="AP778">
        <v>0</v>
      </c>
      <c r="AQ778">
        <v>1.03</v>
      </c>
      <c r="AR778">
        <v>0.01</v>
      </c>
      <c r="AS778">
        <v>0</v>
      </c>
      <c r="AT778">
        <v>90</v>
      </c>
      <c r="AU778">
        <v>46</v>
      </c>
      <c r="AV778">
        <v>1</v>
      </c>
      <c r="AW778">
        <v>1</v>
      </c>
      <c r="AZ778">
        <v>1</v>
      </c>
      <c r="BA778">
        <v>1</v>
      </c>
      <c r="BB778">
        <v>1</v>
      </c>
      <c r="BC778">
        <v>1</v>
      </c>
      <c r="BD778" t="s">
        <v>3</v>
      </c>
      <c r="BE778" t="s">
        <v>3</v>
      </c>
      <c r="BF778" t="s">
        <v>3</v>
      </c>
      <c r="BG778" t="s">
        <v>3</v>
      </c>
      <c r="BH778">
        <v>0</v>
      </c>
      <c r="BI778">
        <v>2</v>
      </c>
      <c r="BJ778" t="s">
        <v>806</v>
      </c>
      <c r="BM778">
        <v>111002</v>
      </c>
      <c r="BN778">
        <v>0</v>
      </c>
      <c r="BO778" t="s">
        <v>3</v>
      </c>
      <c r="BP778">
        <v>0</v>
      </c>
      <c r="BQ778">
        <v>3</v>
      </c>
      <c r="BR778">
        <v>0</v>
      </c>
      <c r="BS778">
        <v>1</v>
      </c>
      <c r="BT778">
        <v>1</v>
      </c>
      <c r="BU778">
        <v>1</v>
      </c>
      <c r="BV778">
        <v>1</v>
      </c>
      <c r="BW778">
        <v>1</v>
      </c>
      <c r="BX778">
        <v>1</v>
      </c>
      <c r="BY778" t="s">
        <v>3</v>
      </c>
      <c r="BZ778">
        <v>90</v>
      </c>
      <c r="CA778">
        <v>46</v>
      </c>
      <c r="CB778" t="s">
        <v>3</v>
      </c>
      <c r="CE778">
        <v>0</v>
      </c>
      <c r="CF778">
        <v>0</v>
      </c>
      <c r="CG778">
        <v>0</v>
      </c>
      <c r="CM778">
        <v>0</v>
      </c>
      <c r="CN778" t="s">
        <v>3</v>
      </c>
      <c r="CO778">
        <v>0</v>
      </c>
      <c r="CP778">
        <f>(P778+Q778+S778+R778)</f>
        <v>511.69</v>
      </c>
      <c r="CQ778">
        <f>SUMIF(SmtRes!AQ1411:'SmtRes'!AQ1413,"=1",SmtRes!AA1411:'SmtRes'!AA1413)</f>
        <v>0</v>
      </c>
      <c r="CR778">
        <f>SUMIF(SmtRes!AQ1411:'SmtRes'!AQ1413,"=1",SmtRes!AB1411:'SmtRes'!AB1413)</f>
        <v>641.70000000000005</v>
      </c>
      <c r="CS778">
        <f>SUMIF(SmtRes!AQ1411:'SmtRes'!AQ1413,"=1",SmtRes!AC1411:'SmtRes'!AC1413)</f>
        <v>539.69000000000005</v>
      </c>
      <c r="CT778">
        <f>SUMIF(SmtRes!AQ1411:'SmtRes'!AQ1413,"=1",SmtRes!AD1411:'SmtRes'!AD1413)</f>
        <v>485.31</v>
      </c>
      <c r="CU778">
        <f>AG778</f>
        <v>0</v>
      </c>
      <c r="CV778">
        <f>SUMIF(SmtRes!AQ1411:'SmtRes'!AQ1413,"=1",SmtRes!BU1411:'SmtRes'!BU1413)</f>
        <v>1.03</v>
      </c>
      <c r="CW778">
        <f>SUMIF(SmtRes!AQ1411:'SmtRes'!AQ1413,"=1",SmtRes!BV1411:'SmtRes'!BV1413)</f>
        <v>0.01</v>
      </c>
      <c r="CX778">
        <f>AJ778</f>
        <v>0</v>
      </c>
      <c r="CY778">
        <f>(((S778+R778)*AT778)/100)</f>
        <v>454.74299999999994</v>
      </c>
      <c r="CZ778">
        <f>(((S778+R778)*AU778)/100)</f>
        <v>232.42419999999998</v>
      </c>
      <c r="DC778" t="s">
        <v>3</v>
      </c>
      <c r="DD778" t="s">
        <v>135</v>
      </c>
      <c r="DE778" t="s">
        <v>3</v>
      </c>
      <c r="DF778" t="s">
        <v>3</v>
      </c>
      <c r="DG778" t="s">
        <v>3</v>
      </c>
      <c r="DH778" t="s">
        <v>3</v>
      </c>
      <c r="DI778" t="s">
        <v>3</v>
      </c>
      <c r="DJ778" t="s">
        <v>3</v>
      </c>
      <c r="DK778" t="s">
        <v>3</v>
      </c>
      <c r="DL778" t="s">
        <v>3</v>
      </c>
      <c r="DM778" t="s">
        <v>3</v>
      </c>
      <c r="DN778">
        <v>0</v>
      </c>
      <c r="DO778">
        <v>0</v>
      </c>
      <c r="DP778">
        <v>1</v>
      </c>
      <c r="DQ778">
        <v>1</v>
      </c>
      <c r="DU778">
        <v>1013</v>
      </c>
      <c r="DV778" t="s">
        <v>32</v>
      </c>
      <c r="DW778" t="s">
        <v>32</v>
      </c>
      <c r="DX778">
        <v>1</v>
      </c>
      <c r="DZ778" t="s">
        <v>3</v>
      </c>
      <c r="EA778" t="s">
        <v>3</v>
      </c>
      <c r="EB778" t="s">
        <v>3</v>
      </c>
      <c r="EC778" t="s">
        <v>3</v>
      </c>
      <c r="EE778">
        <v>416979912</v>
      </c>
      <c r="EF778">
        <v>3</v>
      </c>
      <c r="EG778" t="s">
        <v>322</v>
      </c>
      <c r="EH778">
        <v>0</v>
      </c>
      <c r="EI778" t="s">
        <v>3</v>
      </c>
      <c r="EJ778">
        <v>2</v>
      </c>
      <c r="EK778">
        <v>111002</v>
      </c>
      <c r="EL778" t="s">
        <v>323</v>
      </c>
      <c r="EM778" t="s">
        <v>324</v>
      </c>
      <c r="EO778" t="s">
        <v>3</v>
      </c>
      <c r="EQ778">
        <v>512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1.03</v>
      </c>
      <c r="EX778">
        <v>0.01</v>
      </c>
      <c r="EY778">
        <v>0</v>
      </c>
      <c r="FQ778">
        <v>0</v>
      </c>
      <c r="FR778">
        <v>0</v>
      </c>
      <c r="FS778">
        <v>0</v>
      </c>
      <c r="FX778">
        <v>90</v>
      </c>
      <c r="FY778">
        <v>46</v>
      </c>
      <c r="GA778" t="s">
        <v>3</v>
      </c>
      <c r="GD778">
        <v>1</v>
      </c>
      <c r="GF778">
        <v>-1067498954</v>
      </c>
      <c r="GG778">
        <v>2</v>
      </c>
      <c r="GH778">
        <v>1</v>
      </c>
      <c r="GI778">
        <v>-2</v>
      </c>
      <c r="GJ778">
        <v>0</v>
      </c>
      <c r="GK778">
        <v>0</v>
      </c>
      <c r="GL778">
        <f t="shared" si="458"/>
        <v>0</v>
      </c>
      <c r="GM778">
        <f t="shared" si="459"/>
        <v>1198.8499999999999</v>
      </c>
      <c r="GN778">
        <f t="shared" si="460"/>
        <v>0</v>
      </c>
      <c r="GO778">
        <f t="shared" si="461"/>
        <v>1198.8499999999999</v>
      </c>
      <c r="GP778">
        <f t="shared" si="462"/>
        <v>0</v>
      </c>
      <c r="GR778">
        <v>0</v>
      </c>
      <c r="GS778">
        <v>0</v>
      </c>
      <c r="GT778">
        <v>0</v>
      </c>
      <c r="GU778" t="s">
        <v>3</v>
      </c>
      <c r="GV778">
        <f t="shared" si="463"/>
        <v>0</v>
      </c>
      <c r="GW778">
        <v>1</v>
      </c>
      <c r="GX778">
        <f t="shared" si="464"/>
        <v>0</v>
      </c>
      <c r="HA778">
        <v>0</v>
      </c>
      <c r="HB778">
        <v>0</v>
      </c>
      <c r="HC778">
        <f>GV778*GW778</f>
        <v>0</v>
      </c>
      <c r="HE778" t="s">
        <v>3</v>
      </c>
      <c r="HF778" t="s">
        <v>3</v>
      </c>
      <c r="HM778" t="s">
        <v>3</v>
      </c>
      <c r="HN778" t="s">
        <v>326</v>
      </c>
      <c r="HO778" t="s">
        <v>327</v>
      </c>
      <c r="HP778" t="s">
        <v>323</v>
      </c>
      <c r="HQ778" t="s">
        <v>323</v>
      </c>
      <c r="HS778">
        <v>0</v>
      </c>
      <c r="IK778">
        <v>0</v>
      </c>
    </row>
    <row r="779" spans="1:245" x14ac:dyDescent="0.2">
      <c r="A779">
        <v>17</v>
      </c>
      <c r="B779">
        <v>1</v>
      </c>
      <c r="C779">
        <f>ROW(SmtRes!A1416)</f>
        <v>1416</v>
      </c>
      <c r="D779">
        <f>ROW(EtalonRes!A1464)</f>
        <v>1464</v>
      </c>
      <c r="E779" t="s">
        <v>3</v>
      </c>
      <c r="F779" t="s">
        <v>884</v>
      </c>
      <c r="G779" t="s">
        <v>885</v>
      </c>
      <c r="H779" t="s">
        <v>32</v>
      </c>
      <c r="I779">
        <v>1</v>
      </c>
      <c r="J779">
        <v>0</v>
      </c>
      <c r="K779">
        <v>1</v>
      </c>
      <c r="O779">
        <f>ROUND(CP779,2)</f>
        <v>589.63</v>
      </c>
      <c r="P779">
        <f>SUMIF(SmtRes!AQ1414:'SmtRes'!AQ1416,"=1",SmtRes!DF1414:'SmtRes'!DF1416)</f>
        <v>0</v>
      </c>
      <c r="Q779">
        <f>SUMIF(SmtRes!AQ1414:'SmtRes'!AQ1416,"=1",SmtRes!DG1414:'SmtRes'!DG1416)</f>
        <v>0</v>
      </c>
      <c r="R779">
        <f>SUMIF(SmtRes!AQ1414:'SmtRes'!AQ1416,"=1",SmtRes!DH1414:'SmtRes'!DH1416)</f>
        <v>0</v>
      </c>
      <c r="S779">
        <f>SUMIF(SmtRes!AQ1414:'SmtRes'!AQ1416,"=1",SmtRes!DI1414:'SmtRes'!DI1416)</f>
        <v>589.63</v>
      </c>
      <c r="T779">
        <f t="shared" si="451"/>
        <v>0</v>
      </c>
      <c r="U779">
        <f>SUMIF(SmtRes!AQ1414:'SmtRes'!AQ1416,"=1",SmtRes!CV1414:'SmtRes'!CV1416)</f>
        <v>1.2</v>
      </c>
      <c r="V779">
        <f>SUMIF(SmtRes!AQ1414:'SmtRes'!AQ1416,"=1",SmtRes!CW1414:'SmtRes'!CW1416)</f>
        <v>0</v>
      </c>
      <c r="W779">
        <f t="shared" si="452"/>
        <v>0</v>
      </c>
      <c r="X779">
        <f t="shared" si="453"/>
        <v>530.66999999999996</v>
      </c>
      <c r="Y779">
        <f t="shared" si="454"/>
        <v>271.23</v>
      </c>
      <c r="AA779">
        <v>-1</v>
      </c>
      <c r="AB779">
        <f t="shared" si="455"/>
        <v>589.63199999999995</v>
      </c>
      <c r="AC779">
        <f>ROUND((0),6)</f>
        <v>0</v>
      </c>
      <c r="AD779">
        <f>ROUND((((0)-(0))+AE779),6)</f>
        <v>0</v>
      </c>
      <c r="AE779">
        <f>ROUND((0),6)</f>
        <v>0</v>
      </c>
      <c r="AF779">
        <f>ROUND((SUM(SmtRes!BT1414:'SmtRes'!BT1416)),6)</f>
        <v>589.63199999999995</v>
      </c>
      <c r="AG779">
        <f t="shared" si="456"/>
        <v>0</v>
      </c>
      <c r="AH779">
        <f>(SUM(SmtRes!BU1414:'SmtRes'!BU1416))</f>
        <v>1.2</v>
      </c>
      <c r="AI779">
        <f>(0)</f>
        <v>0</v>
      </c>
      <c r="AJ779">
        <f t="shared" si="457"/>
        <v>0</v>
      </c>
      <c r="AK779">
        <v>1968.8534</v>
      </c>
      <c r="AL779">
        <v>3.4133999999999998</v>
      </c>
      <c r="AM779">
        <v>0</v>
      </c>
      <c r="AN779">
        <v>0</v>
      </c>
      <c r="AO779">
        <v>1965.44</v>
      </c>
      <c r="AP779">
        <v>0</v>
      </c>
      <c r="AQ779">
        <v>4</v>
      </c>
      <c r="AR779">
        <v>0</v>
      </c>
      <c r="AS779">
        <v>0</v>
      </c>
      <c r="AT779">
        <v>90</v>
      </c>
      <c r="AU779">
        <v>46</v>
      </c>
      <c r="AV779">
        <v>1</v>
      </c>
      <c r="AW779">
        <v>1</v>
      </c>
      <c r="AZ779">
        <v>1</v>
      </c>
      <c r="BA779">
        <v>1</v>
      </c>
      <c r="BB779">
        <v>1</v>
      </c>
      <c r="BC779">
        <v>1</v>
      </c>
      <c r="BD779" t="s">
        <v>3</v>
      </c>
      <c r="BE779" t="s">
        <v>3</v>
      </c>
      <c r="BF779" t="s">
        <v>3</v>
      </c>
      <c r="BG779" t="s">
        <v>3</v>
      </c>
      <c r="BH779">
        <v>0</v>
      </c>
      <c r="BI779">
        <v>2</v>
      </c>
      <c r="BJ779" t="s">
        <v>886</v>
      </c>
      <c r="BM779">
        <v>110011</v>
      </c>
      <c r="BN779">
        <v>0</v>
      </c>
      <c r="BO779" t="s">
        <v>3</v>
      </c>
      <c r="BP779">
        <v>0</v>
      </c>
      <c r="BQ779">
        <v>3</v>
      </c>
      <c r="BR779">
        <v>0</v>
      </c>
      <c r="BS779">
        <v>1</v>
      </c>
      <c r="BT779">
        <v>1</v>
      </c>
      <c r="BU779">
        <v>1</v>
      </c>
      <c r="BV779">
        <v>1</v>
      </c>
      <c r="BW779">
        <v>1</v>
      </c>
      <c r="BX779">
        <v>1</v>
      </c>
      <c r="BY779" t="s">
        <v>3</v>
      </c>
      <c r="BZ779">
        <v>90</v>
      </c>
      <c r="CA779">
        <v>46</v>
      </c>
      <c r="CB779" t="s">
        <v>3</v>
      </c>
      <c r="CE779">
        <v>0</v>
      </c>
      <c r="CF779">
        <v>0</v>
      </c>
      <c r="CG779">
        <v>0</v>
      </c>
      <c r="CM779">
        <v>0</v>
      </c>
      <c r="CN779" t="s">
        <v>653</v>
      </c>
      <c r="CO779">
        <v>0</v>
      </c>
      <c r="CP779">
        <f>(P779+Q779+S779+R779)</f>
        <v>589.63</v>
      </c>
      <c r="CQ779">
        <f>SUMIF(SmtRes!AQ1414:'SmtRes'!AQ1416,"=1",SmtRes!AA1414:'SmtRes'!AA1416)</f>
        <v>220.16</v>
      </c>
      <c r="CR779">
        <f>SUMIF(SmtRes!AQ1414:'SmtRes'!AQ1416,"=1",SmtRes!AB1414:'SmtRes'!AB1416)</f>
        <v>0</v>
      </c>
      <c r="CS779">
        <f>SUMIF(SmtRes!AQ1414:'SmtRes'!AQ1416,"=1",SmtRes!AC1414:'SmtRes'!AC1416)</f>
        <v>0</v>
      </c>
      <c r="CT779">
        <f>SUMIF(SmtRes!AQ1414:'SmtRes'!AQ1416,"=1",SmtRes!AD1414:'SmtRes'!AD1416)</f>
        <v>491.36</v>
      </c>
      <c r="CU779">
        <f>AG779</f>
        <v>0</v>
      </c>
      <c r="CV779">
        <f>SUMIF(SmtRes!AQ1414:'SmtRes'!AQ1416,"=1",SmtRes!BU1414:'SmtRes'!BU1416)</f>
        <v>1.2</v>
      </c>
      <c r="CW779">
        <f>SUMIF(SmtRes!AQ1414:'SmtRes'!AQ1416,"=1",SmtRes!BV1414:'SmtRes'!BV1416)</f>
        <v>0</v>
      </c>
      <c r="CX779">
        <f>AJ779</f>
        <v>0</v>
      </c>
      <c r="CY779">
        <f>(((S779+R779)*AT779)/100)</f>
        <v>530.66699999999992</v>
      </c>
      <c r="CZ779">
        <f>(((S779+R779)*AU779)/100)</f>
        <v>271.22980000000001</v>
      </c>
      <c r="DB779">
        <v>47</v>
      </c>
      <c r="DC779" t="s">
        <v>3</v>
      </c>
      <c r="DD779" t="s">
        <v>135</v>
      </c>
      <c r="DE779" t="s">
        <v>321</v>
      </c>
      <c r="DF779" t="s">
        <v>321</v>
      </c>
      <c r="DG779" t="s">
        <v>321</v>
      </c>
      <c r="DH779" t="s">
        <v>3</v>
      </c>
      <c r="DI779" t="s">
        <v>321</v>
      </c>
      <c r="DJ779" t="s">
        <v>321</v>
      </c>
      <c r="DK779" t="s">
        <v>3</v>
      </c>
      <c r="DL779" t="s">
        <v>3</v>
      </c>
      <c r="DM779" t="s">
        <v>3</v>
      </c>
      <c r="DN779">
        <v>0</v>
      </c>
      <c r="DO779">
        <v>0</v>
      </c>
      <c r="DP779">
        <v>1</v>
      </c>
      <c r="DQ779">
        <v>1</v>
      </c>
      <c r="DU779">
        <v>1013</v>
      </c>
      <c r="DV779" t="s">
        <v>32</v>
      </c>
      <c r="DW779" t="s">
        <v>32</v>
      </c>
      <c r="DX779">
        <v>1</v>
      </c>
      <c r="DZ779" t="s">
        <v>3</v>
      </c>
      <c r="EA779" t="s">
        <v>3</v>
      </c>
      <c r="EB779" t="s">
        <v>3</v>
      </c>
      <c r="EC779" t="s">
        <v>3</v>
      </c>
      <c r="EE779">
        <v>416979952</v>
      </c>
      <c r="EF779">
        <v>3</v>
      </c>
      <c r="EG779" t="s">
        <v>322</v>
      </c>
      <c r="EH779">
        <v>0</v>
      </c>
      <c r="EI779" t="s">
        <v>3</v>
      </c>
      <c r="EJ779">
        <v>2</v>
      </c>
      <c r="EK779">
        <v>110011</v>
      </c>
      <c r="EL779" t="s">
        <v>654</v>
      </c>
      <c r="EM779" t="s">
        <v>655</v>
      </c>
      <c r="EO779" t="s">
        <v>656</v>
      </c>
      <c r="EQ779">
        <v>1536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4</v>
      </c>
      <c r="EX779">
        <v>0</v>
      </c>
      <c r="EY779">
        <v>0</v>
      </c>
      <c r="FQ779">
        <v>0</v>
      </c>
      <c r="FR779">
        <v>0</v>
      </c>
      <c r="FS779">
        <v>0</v>
      </c>
      <c r="FX779">
        <v>90</v>
      </c>
      <c r="FY779">
        <v>46</v>
      </c>
      <c r="GA779" t="s">
        <v>3</v>
      </c>
      <c r="GD779">
        <v>1</v>
      </c>
      <c r="GF779">
        <v>-1004938377</v>
      </c>
      <c r="GG779">
        <v>2</v>
      </c>
      <c r="GH779">
        <v>1</v>
      </c>
      <c r="GI779">
        <v>-2</v>
      </c>
      <c r="GJ779">
        <v>0</v>
      </c>
      <c r="GK779">
        <v>0</v>
      </c>
      <c r="GL779">
        <f t="shared" si="458"/>
        <v>0</v>
      </c>
      <c r="GM779">
        <f t="shared" si="459"/>
        <v>1391.53</v>
      </c>
      <c r="GN779">
        <f t="shared" si="460"/>
        <v>0</v>
      </c>
      <c r="GO779">
        <f t="shared" si="461"/>
        <v>1391.53</v>
      </c>
      <c r="GP779">
        <f t="shared" si="462"/>
        <v>0</v>
      </c>
      <c r="GR779">
        <v>0</v>
      </c>
      <c r="GS779">
        <v>0</v>
      </c>
      <c r="GT779">
        <v>0</v>
      </c>
      <c r="GU779" t="s">
        <v>3</v>
      </c>
      <c r="GV779">
        <f t="shared" si="463"/>
        <v>0</v>
      </c>
      <c r="GW779">
        <v>1</v>
      </c>
      <c r="GX779">
        <f t="shared" si="464"/>
        <v>0</v>
      </c>
      <c r="HA779">
        <v>0</v>
      </c>
      <c r="HB779">
        <v>0</v>
      </c>
      <c r="HC779">
        <f>GV779*GW779</f>
        <v>0</v>
      </c>
      <c r="HE779" t="s">
        <v>3</v>
      </c>
      <c r="HF779" t="s">
        <v>3</v>
      </c>
      <c r="HM779" t="s">
        <v>3</v>
      </c>
      <c r="HN779" t="s">
        <v>657</v>
      </c>
      <c r="HO779" t="s">
        <v>658</v>
      </c>
      <c r="HP779" t="s">
        <v>654</v>
      </c>
      <c r="HQ779" t="s">
        <v>654</v>
      </c>
      <c r="HS779">
        <v>0</v>
      </c>
      <c r="IK779">
        <v>0</v>
      </c>
    </row>
    <row r="780" spans="1:245" x14ac:dyDescent="0.2">
      <c r="A780">
        <v>18</v>
      </c>
      <c r="B780">
        <v>1</v>
      </c>
      <c r="C780">
        <v>1416</v>
      </c>
      <c r="E780" t="s">
        <v>3</v>
      </c>
      <c r="F780" t="s">
        <v>633</v>
      </c>
      <c r="G780" t="s">
        <v>634</v>
      </c>
      <c r="H780" t="s">
        <v>635</v>
      </c>
      <c r="I780">
        <f>J780</f>
        <v>2</v>
      </c>
      <c r="J780">
        <v>2</v>
      </c>
      <c r="K780">
        <v>2</v>
      </c>
      <c r="O780">
        <f>ROUND(P780,2)</f>
        <v>39.31</v>
      </c>
      <c r="P780">
        <f>ROUND(ROUND(ROUND(SUMIF(SmtRes!AQ1414:'SmtRes'!AQ1416,"=1",SmtRes!CU1414:'SmtRes'!CU1416),2),2)*I780/100,2)</f>
        <v>39.31</v>
      </c>
      <c r="Q780">
        <f>ROUND(CR780*I780,2)</f>
        <v>0</v>
      </c>
      <c r="R780">
        <f>ROUND(CS780*I780,2)</f>
        <v>0</v>
      </c>
      <c r="S780">
        <f>ROUND(CT780*I780,2)</f>
        <v>0</v>
      </c>
      <c r="T780">
        <f t="shared" si="451"/>
        <v>0</v>
      </c>
      <c r="U780">
        <f>ROUND(CV780*I780,7)</f>
        <v>0</v>
      </c>
      <c r="V780">
        <f>ROUND(CW780*I780,7)</f>
        <v>0</v>
      </c>
      <c r="W780">
        <f t="shared" si="452"/>
        <v>0</v>
      </c>
      <c r="X780">
        <f t="shared" si="453"/>
        <v>0</v>
      </c>
      <c r="Y780">
        <f t="shared" si="454"/>
        <v>0</v>
      </c>
      <c r="AA780">
        <v>-1</v>
      </c>
      <c r="AB780">
        <f t="shared" si="455"/>
        <v>0</v>
      </c>
      <c r="AC780">
        <f>ROUND((ES780),6)</f>
        <v>0</v>
      </c>
      <c r="AD780">
        <f>ROUND((((ET780)-(EU780))+AE780),6)</f>
        <v>0</v>
      </c>
      <c r="AE780">
        <f>ROUND((EU780),6)</f>
        <v>0</v>
      </c>
      <c r="AF780">
        <f>ROUND((EV780),6)</f>
        <v>0</v>
      </c>
      <c r="AG780">
        <f t="shared" si="456"/>
        <v>0</v>
      </c>
      <c r="AH780">
        <f>(EW780)</f>
        <v>0</v>
      </c>
      <c r="AI780">
        <f>(EX780)</f>
        <v>0</v>
      </c>
      <c r="AJ780">
        <f t="shared" si="457"/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90</v>
      </c>
      <c r="AU780">
        <v>46</v>
      </c>
      <c r="AV780">
        <v>1</v>
      </c>
      <c r="AW780">
        <v>1</v>
      </c>
      <c r="AZ780">
        <v>1</v>
      </c>
      <c r="BA780">
        <v>1</v>
      </c>
      <c r="BB780">
        <v>1</v>
      </c>
      <c r="BC780">
        <v>1</v>
      </c>
      <c r="BD780" t="s">
        <v>3</v>
      </c>
      <c r="BE780" t="s">
        <v>3</v>
      </c>
      <c r="BF780" t="s">
        <v>3</v>
      </c>
      <c r="BG780" t="s">
        <v>3</v>
      </c>
      <c r="BH780">
        <v>3</v>
      </c>
      <c r="BI780">
        <v>2</v>
      </c>
      <c r="BJ780" t="s">
        <v>3</v>
      </c>
      <c r="BM780">
        <v>110011</v>
      </c>
      <c r="BN780">
        <v>0</v>
      </c>
      <c r="BO780" t="s">
        <v>3</v>
      </c>
      <c r="BP780">
        <v>0</v>
      </c>
      <c r="BQ780">
        <v>3</v>
      </c>
      <c r="BR780">
        <v>0</v>
      </c>
      <c r="BS780">
        <v>1</v>
      </c>
      <c r="BT780">
        <v>1</v>
      </c>
      <c r="BU780">
        <v>1</v>
      </c>
      <c r="BV780">
        <v>1</v>
      </c>
      <c r="BW780">
        <v>1</v>
      </c>
      <c r="BX780">
        <v>1</v>
      </c>
      <c r="BY780" t="s">
        <v>3</v>
      </c>
      <c r="BZ780">
        <v>90</v>
      </c>
      <c r="CA780">
        <v>46</v>
      </c>
      <c r="CB780" t="s">
        <v>3</v>
      </c>
      <c r="CE780">
        <v>0</v>
      </c>
      <c r="CF780">
        <v>0</v>
      </c>
      <c r="CG780">
        <v>0</v>
      </c>
      <c r="CM780">
        <v>0</v>
      </c>
      <c r="CN780" t="s">
        <v>3</v>
      </c>
      <c r="CO780">
        <v>0</v>
      </c>
      <c r="CP780">
        <f>0</f>
        <v>0</v>
      </c>
      <c r="CQ780">
        <f>0</f>
        <v>0</v>
      </c>
      <c r="CR780">
        <f>0</f>
        <v>0</v>
      </c>
      <c r="CS780">
        <f>0</f>
        <v>0</v>
      </c>
      <c r="CT780">
        <f>0</f>
        <v>0</v>
      </c>
      <c r="CU780">
        <f>0</f>
        <v>0</v>
      </c>
      <c r="CV780">
        <f>0</f>
        <v>0</v>
      </c>
      <c r="CW780">
        <f>0</f>
        <v>0</v>
      </c>
      <c r="CX780">
        <f>0</f>
        <v>0</v>
      </c>
      <c r="CY780">
        <f>0</f>
        <v>0</v>
      </c>
      <c r="CZ780">
        <f>0</f>
        <v>0</v>
      </c>
      <c r="DC780" t="s">
        <v>3</v>
      </c>
      <c r="DD780" t="s">
        <v>3</v>
      </c>
      <c r="DE780" t="s">
        <v>3</v>
      </c>
      <c r="DF780" t="s">
        <v>3</v>
      </c>
      <c r="DG780" t="s">
        <v>3</v>
      </c>
      <c r="DH780" t="s">
        <v>3</v>
      </c>
      <c r="DI780" t="s">
        <v>3</v>
      </c>
      <c r="DJ780" t="s">
        <v>3</v>
      </c>
      <c r="DK780" t="s">
        <v>3</v>
      </c>
      <c r="DL780" t="s">
        <v>3</v>
      </c>
      <c r="DM780" t="s">
        <v>3</v>
      </c>
      <c r="DN780">
        <v>0</v>
      </c>
      <c r="DO780">
        <v>0</v>
      </c>
      <c r="DP780">
        <v>1</v>
      </c>
      <c r="DQ780">
        <v>1</v>
      </c>
      <c r="DU780">
        <v>1013</v>
      </c>
      <c r="DV780" t="s">
        <v>635</v>
      </c>
      <c r="DW780" t="s">
        <v>635</v>
      </c>
      <c r="DX780">
        <v>1</v>
      </c>
      <c r="DZ780" t="s">
        <v>3</v>
      </c>
      <c r="EA780" t="s">
        <v>3</v>
      </c>
      <c r="EB780" t="s">
        <v>3</v>
      </c>
      <c r="EC780" t="s">
        <v>3</v>
      </c>
      <c r="EE780">
        <v>416979952</v>
      </c>
      <c r="EF780">
        <v>3</v>
      </c>
      <c r="EG780" t="s">
        <v>322</v>
      </c>
      <c r="EH780">
        <v>0</v>
      </c>
      <c r="EI780" t="s">
        <v>3</v>
      </c>
      <c r="EJ780">
        <v>2</v>
      </c>
      <c r="EK780">
        <v>110011</v>
      </c>
      <c r="EL780" t="s">
        <v>654</v>
      </c>
      <c r="EM780" t="s">
        <v>655</v>
      </c>
      <c r="EO780" t="s">
        <v>3</v>
      </c>
      <c r="EQ780">
        <v>1536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FQ780">
        <v>0</v>
      </c>
      <c r="FR780">
        <v>0</v>
      </c>
      <c r="FS780">
        <v>0</v>
      </c>
      <c r="FX780">
        <v>90</v>
      </c>
      <c r="FY780">
        <v>46</v>
      </c>
      <c r="GA780" t="s">
        <v>3</v>
      </c>
      <c r="GD780">
        <v>1</v>
      </c>
      <c r="GF780">
        <v>274903907</v>
      </c>
      <c r="GG780">
        <v>2</v>
      </c>
      <c r="GH780">
        <v>1</v>
      </c>
      <c r="GI780">
        <v>-2</v>
      </c>
      <c r="GJ780">
        <v>0</v>
      </c>
      <c r="GK780">
        <v>0</v>
      </c>
      <c r="GL780">
        <f t="shared" si="458"/>
        <v>0</v>
      </c>
      <c r="GM780">
        <f t="shared" si="459"/>
        <v>39.31</v>
      </c>
      <c r="GN780">
        <f t="shared" si="460"/>
        <v>0</v>
      </c>
      <c r="GO780">
        <f t="shared" si="461"/>
        <v>39.31</v>
      </c>
      <c r="GP780">
        <f t="shared" si="462"/>
        <v>0</v>
      </c>
      <c r="GR780">
        <v>0</v>
      </c>
      <c r="GS780">
        <v>0</v>
      </c>
      <c r="GT780">
        <v>0</v>
      </c>
      <c r="GU780" t="s">
        <v>3</v>
      </c>
      <c r="GV780">
        <f t="shared" si="463"/>
        <v>0</v>
      </c>
      <c r="GW780">
        <v>1</v>
      </c>
      <c r="GX780">
        <f t="shared" si="464"/>
        <v>0</v>
      </c>
      <c r="HA780">
        <v>0</v>
      </c>
      <c r="HB780">
        <v>0</v>
      </c>
      <c r="HC780">
        <f>0</f>
        <v>0</v>
      </c>
      <c r="HE780" t="s">
        <v>3</v>
      </c>
      <c r="HF780" t="s">
        <v>3</v>
      </c>
      <c r="HM780" t="s">
        <v>3</v>
      </c>
      <c r="HN780" t="s">
        <v>657</v>
      </c>
      <c r="HO780" t="s">
        <v>658</v>
      </c>
      <c r="HP780" t="s">
        <v>654</v>
      </c>
      <c r="HQ780" t="s">
        <v>654</v>
      </c>
      <c r="HS780">
        <v>0</v>
      </c>
      <c r="IK780">
        <v>0</v>
      </c>
    </row>
    <row r="781" spans="1:245" x14ac:dyDescent="0.2">
      <c r="A781">
        <v>17</v>
      </c>
      <c r="B781">
        <v>1</v>
      </c>
      <c r="C781">
        <f>ROW(SmtRes!A1419)</f>
        <v>1419</v>
      </c>
      <c r="D781">
        <f>ROW(EtalonRes!A1467)</f>
        <v>1467</v>
      </c>
      <c r="E781" t="s">
        <v>3</v>
      </c>
      <c r="F781" t="s">
        <v>884</v>
      </c>
      <c r="G781" t="s">
        <v>887</v>
      </c>
      <c r="H781" t="s">
        <v>32</v>
      </c>
      <c r="I781">
        <v>1</v>
      </c>
      <c r="J781">
        <v>0</v>
      </c>
      <c r="K781">
        <v>1</v>
      </c>
      <c r="O781">
        <f>ROUND(CP781,2)</f>
        <v>1965.44</v>
      </c>
      <c r="P781">
        <f>SUMIF(SmtRes!AQ1417:'SmtRes'!AQ1419,"=1",SmtRes!DF1417:'SmtRes'!DF1419)</f>
        <v>0</v>
      </c>
      <c r="Q781">
        <f>SUMIF(SmtRes!AQ1417:'SmtRes'!AQ1419,"=1",SmtRes!DG1417:'SmtRes'!DG1419)</f>
        <v>0</v>
      </c>
      <c r="R781">
        <f>SUMIF(SmtRes!AQ1417:'SmtRes'!AQ1419,"=1",SmtRes!DH1417:'SmtRes'!DH1419)</f>
        <v>0</v>
      </c>
      <c r="S781">
        <f>SUMIF(SmtRes!AQ1417:'SmtRes'!AQ1419,"=1",SmtRes!DI1417:'SmtRes'!DI1419)</f>
        <v>1965.44</v>
      </c>
      <c r="T781">
        <f t="shared" si="451"/>
        <v>0</v>
      </c>
      <c r="U781">
        <f>SUMIF(SmtRes!AQ1417:'SmtRes'!AQ1419,"=1",SmtRes!CV1417:'SmtRes'!CV1419)</f>
        <v>4</v>
      </c>
      <c r="V781">
        <f>SUMIF(SmtRes!AQ1417:'SmtRes'!AQ1419,"=1",SmtRes!CW1417:'SmtRes'!CW1419)</f>
        <v>0</v>
      </c>
      <c r="W781">
        <f t="shared" si="452"/>
        <v>0</v>
      </c>
      <c r="X781">
        <f t="shared" si="453"/>
        <v>1768.9</v>
      </c>
      <c r="Y781">
        <f t="shared" si="454"/>
        <v>904.1</v>
      </c>
      <c r="AA781">
        <v>-1</v>
      </c>
      <c r="AB781">
        <f t="shared" si="455"/>
        <v>1965.44</v>
      </c>
      <c r="AC781">
        <f>ROUND((0),6)</f>
        <v>0</v>
      </c>
      <c r="AD781">
        <f>ROUND((((0)-(0))+AE781),6)</f>
        <v>0</v>
      </c>
      <c r="AE781">
        <f>ROUND((0),6)</f>
        <v>0</v>
      </c>
      <c r="AF781">
        <f>ROUND((SUM(SmtRes!BT1417:'SmtRes'!BT1419)),6)</f>
        <v>1965.44</v>
      </c>
      <c r="AG781">
        <f t="shared" si="456"/>
        <v>0</v>
      </c>
      <c r="AH781">
        <f>(SUM(SmtRes!BU1417:'SmtRes'!BU1419))</f>
        <v>4</v>
      </c>
      <c r="AI781">
        <f>(0)</f>
        <v>0</v>
      </c>
      <c r="AJ781">
        <f t="shared" si="457"/>
        <v>0</v>
      </c>
      <c r="AK781">
        <v>1968.8534</v>
      </c>
      <c r="AL781">
        <v>3.4133999999999998</v>
      </c>
      <c r="AM781">
        <v>0</v>
      </c>
      <c r="AN781">
        <v>0</v>
      </c>
      <c r="AO781">
        <v>1965.44</v>
      </c>
      <c r="AP781">
        <v>0</v>
      </c>
      <c r="AQ781">
        <v>4</v>
      </c>
      <c r="AR781">
        <v>0</v>
      </c>
      <c r="AS781">
        <v>0</v>
      </c>
      <c r="AT781">
        <v>90</v>
      </c>
      <c r="AU781">
        <v>46</v>
      </c>
      <c r="AV781">
        <v>1</v>
      </c>
      <c r="AW781">
        <v>1</v>
      </c>
      <c r="AZ781">
        <v>1</v>
      </c>
      <c r="BA781">
        <v>1</v>
      </c>
      <c r="BB781">
        <v>1</v>
      </c>
      <c r="BC781">
        <v>1</v>
      </c>
      <c r="BD781" t="s">
        <v>3</v>
      </c>
      <c r="BE781" t="s">
        <v>3</v>
      </c>
      <c r="BF781" t="s">
        <v>3</v>
      </c>
      <c r="BG781" t="s">
        <v>3</v>
      </c>
      <c r="BH781">
        <v>0</v>
      </c>
      <c r="BI781">
        <v>2</v>
      </c>
      <c r="BJ781" t="s">
        <v>886</v>
      </c>
      <c r="BM781">
        <v>110011</v>
      </c>
      <c r="BN781">
        <v>0</v>
      </c>
      <c r="BO781" t="s">
        <v>3</v>
      </c>
      <c r="BP781">
        <v>0</v>
      </c>
      <c r="BQ781">
        <v>3</v>
      </c>
      <c r="BR781">
        <v>0</v>
      </c>
      <c r="BS781">
        <v>1</v>
      </c>
      <c r="BT781">
        <v>1</v>
      </c>
      <c r="BU781">
        <v>1</v>
      </c>
      <c r="BV781">
        <v>1</v>
      </c>
      <c r="BW781">
        <v>1</v>
      </c>
      <c r="BX781">
        <v>1</v>
      </c>
      <c r="BY781" t="s">
        <v>3</v>
      </c>
      <c r="BZ781">
        <v>90</v>
      </c>
      <c r="CA781">
        <v>46</v>
      </c>
      <c r="CB781" t="s">
        <v>3</v>
      </c>
      <c r="CE781">
        <v>0</v>
      </c>
      <c r="CF781">
        <v>0</v>
      </c>
      <c r="CG781">
        <v>0</v>
      </c>
      <c r="CM781">
        <v>0</v>
      </c>
      <c r="CN781" t="s">
        <v>3</v>
      </c>
      <c r="CO781">
        <v>0</v>
      </c>
      <c r="CP781">
        <f>(P781+Q781+S781+R781)</f>
        <v>1965.44</v>
      </c>
      <c r="CQ781">
        <f>SUMIF(SmtRes!AQ1417:'SmtRes'!AQ1419,"=1",SmtRes!AA1417:'SmtRes'!AA1419)</f>
        <v>220.16</v>
      </c>
      <c r="CR781">
        <f>SUMIF(SmtRes!AQ1417:'SmtRes'!AQ1419,"=1",SmtRes!AB1417:'SmtRes'!AB1419)</f>
        <v>0</v>
      </c>
      <c r="CS781">
        <f>SUMIF(SmtRes!AQ1417:'SmtRes'!AQ1419,"=1",SmtRes!AC1417:'SmtRes'!AC1419)</f>
        <v>0</v>
      </c>
      <c r="CT781">
        <f>SUMIF(SmtRes!AQ1417:'SmtRes'!AQ1419,"=1",SmtRes!AD1417:'SmtRes'!AD1419)</f>
        <v>491.36</v>
      </c>
      <c r="CU781">
        <f>AG781</f>
        <v>0</v>
      </c>
      <c r="CV781">
        <f>SUMIF(SmtRes!AQ1417:'SmtRes'!AQ1419,"=1",SmtRes!BU1417:'SmtRes'!BU1419)</f>
        <v>4</v>
      </c>
      <c r="CW781">
        <f>SUMIF(SmtRes!AQ1417:'SmtRes'!AQ1419,"=1",SmtRes!BV1417:'SmtRes'!BV1419)</f>
        <v>0</v>
      </c>
      <c r="CX781">
        <f>AJ781</f>
        <v>0</v>
      </c>
      <c r="CY781">
        <f>(((S781+R781)*AT781)/100)</f>
        <v>1768.896</v>
      </c>
      <c r="CZ781">
        <f>(((S781+R781)*AU781)/100)</f>
        <v>904.1024000000001</v>
      </c>
      <c r="DC781" t="s">
        <v>3</v>
      </c>
      <c r="DD781" t="s">
        <v>135</v>
      </c>
      <c r="DE781" t="s">
        <v>3</v>
      </c>
      <c r="DF781" t="s">
        <v>3</v>
      </c>
      <c r="DG781" t="s">
        <v>3</v>
      </c>
      <c r="DH781" t="s">
        <v>3</v>
      </c>
      <c r="DI781" t="s">
        <v>3</v>
      </c>
      <c r="DJ781" t="s">
        <v>3</v>
      </c>
      <c r="DK781" t="s">
        <v>3</v>
      </c>
      <c r="DL781" t="s">
        <v>3</v>
      </c>
      <c r="DM781" t="s">
        <v>3</v>
      </c>
      <c r="DN781">
        <v>0</v>
      </c>
      <c r="DO781">
        <v>0</v>
      </c>
      <c r="DP781">
        <v>1</v>
      </c>
      <c r="DQ781">
        <v>1</v>
      </c>
      <c r="DU781">
        <v>1013</v>
      </c>
      <c r="DV781" t="s">
        <v>32</v>
      </c>
      <c r="DW781" t="s">
        <v>32</v>
      </c>
      <c r="DX781">
        <v>1</v>
      </c>
      <c r="DZ781" t="s">
        <v>3</v>
      </c>
      <c r="EA781" t="s">
        <v>3</v>
      </c>
      <c r="EB781" t="s">
        <v>3</v>
      </c>
      <c r="EC781" t="s">
        <v>3</v>
      </c>
      <c r="EE781">
        <v>416979952</v>
      </c>
      <c r="EF781">
        <v>3</v>
      </c>
      <c r="EG781" t="s">
        <v>322</v>
      </c>
      <c r="EH781">
        <v>0</v>
      </c>
      <c r="EI781" t="s">
        <v>3</v>
      </c>
      <c r="EJ781">
        <v>2</v>
      </c>
      <c r="EK781">
        <v>110011</v>
      </c>
      <c r="EL781" t="s">
        <v>654</v>
      </c>
      <c r="EM781" t="s">
        <v>655</v>
      </c>
      <c r="EO781" t="s">
        <v>3</v>
      </c>
      <c r="EQ781">
        <v>1536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4</v>
      </c>
      <c r="EX781">
        <v>0</v>
      </c>
      <c r="EY781">
        <v>0</v>
      </c>
      <c r="FQ781">
        <v>0</v>
      </c>
      <c r="FR781">
        <v>0</v>
      </c>
      <c r="FS781">
        <v>0</v>
      </c>
      <c r="FX781">
        <v>90</v>
      </c>
      <c r="FY781">
        <v>46</v>
      </c>
      <c r="GA781" t="s">
        <v>3</v>
      </c>
      <c r="GD781">
        <v>1</v>
      </c>
      <c r="GF781">
        <v>853551180</v>
      </c>
      <c r="GG781">
        <v>2</v>
      </c>
      <c r="GH781">
        <v>1</v>
      </c>
      <c r="GI781">
        <v>-2</v>
      </c>
      <c r="GJ781">
        <v>0</v>
      </c>
      <c r="GK781">
        <v>0</v>
      </c>
      <c r="GL781">
        <f t="shared" si="458"/>
        <v>0</v>
      </c>
      <c r="GM781">
        <f t="shared" si="459"/>
        <v>4638.4399999999996</v>
      </c>
      <c r="GN781">
        <f t="shared" si="460"/>
        <v>0</v>
      </c>
      <c r="GO781">
        <f t="shared" si="461"/>
        <v>4638.4399999999996</v>
      </c>
      <c r="GP781">
        <f t="shared" si="462"/>
        <v>0</v>
      </c>
      <c r="GR781">
        <v>0</v>
      </c>
      <c r="GS781">
        <v>0</v>
      </c>
      <c r="GT781">
        <v>0</v>
      </c>
      <c r="GU781" t="s">
        <v>3</v>
      </c>
      <c r="GV781">
        <f t="shared" si="463"/>
        <v>0</v>
      </c>
      <c r="GW781">
        <v>1</v>
      </c>
      <c r="GX781">
        <f t="shared" si="464"/>
        <v>0</v>
      </c>
      <c r="HA781">
        <v>0</v>
      </c>
      <c r="HB781">
        <v>0</v>
      </c>
      <c r="HC781">
        <f>GV781*GW781</f>
        <v>0</v>
      </c>
      <c r="HE781" t="s">
        <v>3</v>
      </c>
      <c r="HF781" t="s">
        <v>3</v>
      </c>
      <c r="HM781" t="s">
        <v>3</v>
      </c>
      <c r="HN781" t="s">
        <v>657</v>
      </c>
      <c r="HO781" t="s">
        <v>658</v>
      </c>
      <c r="HP781" t="s">
        <v>654</v>
      </c>
      <c r="HQ781" t="s">
        <v>654</v>
      </c>
      <c r="HS781">
        <v>0</v>
      </c>
      <c r="IK781">
        <v>0</v>
      </c>
    </row>
    <row r="782" spans="1:245" x14ac:dyDescent="0.2">
      <c r="A782">
        <v>18</v>
      </c>
      <c r="B782">
        <v>1</v>
      </c>
      <c r="C782">
        <v>1419</v>
      </c>
      <c r="E782" t="s">
        <v>3</v>
      </c>
      <c r="F782" t="s">
        <v>633</v>
      </c>
      <c r="G782" t="s">
        <v>634</v>
      </c>
      <c r="H782" t="s">
        <v>635</v>
      </c>
      <c r="I782">
        <f>J782</f>
        <v>2</v>
      </c>
      <c r="J782">
        <v>2</v>
      </c>
      <c r="K782">
        <v>2</v>
      </c>
      <c r="O782">
        <f>ROUND(P782,2)</f>
        <v>39.31</v>
      </c>
      <c r="P782">
        <f>ROUND(ROUND(ROUND(SUMIF(SmtRes!AQ1417:'SmtRes'!AQ1419,"=1",SmtRes!CU1417:'SmtRes'!CU1419),2),2)*I782/100,2)</f>
        <v>39.31</v>
      </c>
      <c r="Q782">
        <f>ROUND(CR782*I782,2)</f>
        <v>0</v>
      </c>
      <c r="R782">
        <f>ROUND(CS782*I782,2)</f>
        <v>0</v>
      </c>
      <c r="S782">
        <f>ROUND(CT782*I782,2)</f>
        <v>0</v>
      </c>
      <c r="T782">
        <f t="shared" si="451"/>
        <v>0</v>
      </c>
      <c r="U782">
        <f>ROUND(CV782*I782,7)</f>
        <v>0</v>
      </c>
      <c r="V782">
        <f>ROUND(CW782*I782,7)</f>
        <v>0</v>
      </c>
      <c r="W782">
        <f t="shared" si="452"/>
        <v>0</v>
      </c>
      <c r="X782">
        <f t="shared" si="453"/>
        <v>0</v>
      </c>
      <c r="Y782">
        <f t="shared" si="454"/>
        <v>0</v>
      </c>
      <c r="AA782">
        <v>-1</v>
      </c>
      <c r="AB782">
        <f t="shared" si="455"/>
        <v>0</v>
      </c>
      <c r="AC782">
        <f>ROUND((ES782),6)</f>
        <v>0</v>
      </c>
      <c r="AD782">
        <f>ROUND((((ET782)-(EU782))+AE782),6)</f>
        <v>0</v>
      </c>
      <c r="AE782">
        <f>ROUND((EU782),6)</f>
        <v>0</v>
      </c>
      <c r="AF782">
        <f>ROUND((EV782),6)</f>
        <v>0</v>
      </c>
      <c r="AG782">
        <f t="shared" si="456"/>
        <v>0</v>
      </c>
      <c r="AH782">
        <f>(EW782)</f>
        <v>0</v>
      </c>
      <c r="AI782">
        <f>(EX782)</f>
        <v>0</v>
      </c>
      <c r="AJ782">
        <f t="shared" si="457"/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90</v>
      </c>
      <c r="AU782">
        <v>46</v>
      </c>
      <c r="AV782">
        <v>1</v>
      </c>
      <c r="AW782">
        <v>1</v>
      </c>
      <c r="AZ782">
        <v>1</v>
      </c>
      <c r="BA782">
        <v>1</v>
      </c>
      <c r="BB782">
        <v>1</v>
      </c>
      <c r="BC782">
        <v>1</v>
      </c>
      <c r="BD782" t="s">
        <v>3</v>
      </c>
      <c r="BE782" t="s">
        <v>3</v>
      </c>
      <c r="BF782" t="s">
        <v>3</v>
      </c>
      <c r="BG782" t="s">
        <v>3</v>
      </c>
      <c r="BH782">
        <v>3</v>
      </c>
      <c r="BI782">
        <v>2</v>
      </c>
      <c r="BJ782" t="s">
        <v>3</v>
      </c>
      <c r="BM782">
        <v>110011</v>
      </c>
      <c r="BN782">
        <v>0</v>
      </c>
      <c r="BO782" t="s">
        <v>3</v>
      </c>
      <c r="BP782">
        <v>0</v>
      </c>
      <c r="BQ782">
        <v>3</v>
      </c>
      <c r="BR782">
        <v>0</v>
      </c>
      <c r="BS782">
        <v>1</v>
      </c>
      <c r="BT782">
        <v>1</v>
      </c>
      <c r="BU782">
        <v>1</v>
      </c>
      <c r="BV782">
        <v>1</v>
      </c>
      <c r="BW782">
        <v>1</v>
      </c>
      <c r="BX782">
        <v>1</v>
      </c>
      <c r="BY782" t="s">
        <v>3</v>
      </c>
      <c r="BZ782">
        <v>90</v>
      </c>
      <c r="CA782">
        <v>46</v>
      </c>
      <c r="CB782" t="s">
        <v>3</v>
      </c>
      <c r="CE782">
        <v>0</v>
      </c>
      <c r="CF782">
        <v>0</v>
      </c>
      <c r="CG782">
        <v>0</v>
      </c>
      <c r="CM782">
        <v>0</v>
      </c>
      <c r="CN782" t="s">
        <v>3</v>
      </c>
      <c r="CO782">
        <v>0</v>
      </c>
      <c r="CP782">
        <f>0</f>
        <v>0</v>
      </c>
      <c r="CQ782">
        <f>0</f>
        <v>0</v>
      </c>
      <c r="CR782">
        <f>0</f>
        <v>0</v>
      </c>
      <c r="CS782">
        <f>0</f>
        <v>0</v>
      </c>
      <c r="CT782">
        <f>0</f>
        <v>0</v>
      </c>
      <c r="CU782">
        <f>0</f>
        <v>0</v>
      </c>
      <c r="CV782">
        <f>0</f>
        <v>0</v>
      </c>
      <c r="CW782">
        <f>0</f>
        <v>0</v>
      </c>
      <c r="CX782">
        <f>0</f>
        <v>0</v>
      </c>
      <c r="CY782">
        <f>0</f>
        <v>0</v>
      </c>
      <c r="CZ782">
        <f>0</f>
        <v>0</v>
      </c>
      <c r="DC782" t="s">
        <v>3</v>
      </c>
      <c r="DD782" t="s">
        <v>3</v>
      </c>
      <c r="DE782" t="s">
        <v>3</v>
      </c>
      <c r="DF782" t="s">
        <v>3</v>
      </c>
      <c r="DG782" t="s">
        <v>3</v>
      </c>
      <c r="DH782" t="s">
        <v>3</v>
      </c>
      <c r="DI782" t="s">
        <v>3</v>
      </c>
      <c r="DJ782" t="s">
        <v>3</v>
      </c>
      <c r="DK782" t="s">
        <v>3</v>
      </c>
      <c r="DL782" t="s">
        <v>3</v>
      </c>
      <c r="DM782" t="s">
        <v>3</v>
      </c>
      <c r="DN782">
        <v>0</v>
      </c>
      <c r="DO782">
        <v>0</v>
      </c>
      <c r="DP782">
        <v>1</v>
      </c>
      <c r="DQ782">
        <v>1</v>
      </c>
      <c r="DU782">
        <v>1013</v>
      </c>
      <c r="DV782" t="s">
        <v>635</v>
      </c>
      <c r="DW782" t="s">
        <v>635</v>
      </c>
      <c r="DX782">
        <v>1</v>
      </c>
      <c r="DZ782" t="s">
        <v>3</v>
      </c>
      <c r="EA782" t="s">
        <v>3</v>
      </c>
      <c r="EB782" t="s">
        <v>3</v>
      </c>
      <c r="EC782" t="s">
        <v>3</v>
      </c>
      <c r="EE782">
        <v>416979952</v>
      </c>
      <c r="EF782">
        <v>3</v>
      </c>
      <c r="EG782" t="s">
        <v>322</v>
      </c>
      <c r="EH782">
        <v>0</v>
      </c>
      <c r="EI782" t="s">
        <v>3</v>
      </c>
      <c r="EJ782">
        <v>2</v>
      </c>
      <c r="EK782">
        <v>110011</v>
      </c>
      <c r="EL782" t="s">
        <v>654</v>
      </c>
      <c r="EM782" t="s">
        <v>655</v>
      </c>
      <c r="EO782" t="s">
        <v>3</v>
      </c>
      <c r="EQ782">
        <v>1536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FQ782">
        <v>0</v>
      </c>
      <c r="FR782">
        <v>0</v>
      </c>
      <c r="FS782">
        <v>0</v>
      </c>
      <c r="FX782">
        <v>90</v>
      </c>
      <c r="FY782">
        <v>46</v>
      </c>
      <c r="GA782" t="s">
        <v>3</v>
      </c>
      <c r="GD782">
        <v>1</v>
      </c>
      <c r="GF782">
        <v>274903907</v>
      </c>
      <c r="GG782">
        <v>2</v>
      </c>
      <c r="GH782">
        <v>1</v>
      </c>
      <c r="GI782">
        <v>-2</v>
      </c>
      <c r="GJ782">
        <v>0</v>
      </c>
      <c r="GK782">
        <v>0</v>
      </c>
      <c r="GL782">
        <f t="shared" si="458"/>
        <v>0</v>
      </c>
      <c r="GM782">
        <f t="shared" si="459"/>
        <v>39.31</v>
      </c>
      <c r="GN782">
        <f t="shared" si="460"/>
        <v>0</v>
      </c>
      <c r="GO782">
        <f t="shared" si="461"/>
        <v>39.31</v>
      </c>
      <c r="GP782">
        <f t="shared" si="462"/>
        <v>0</v>
      </c>
      <c r="GR782">
        <v>0</v>
      </c>
      <c r="GS782">
        <v>0</v>
      </c>
      <c r="GT782">
        <v>0</v>
      </c>
      <c r="GU782" t="s">
        <v>3</v>
      </c>
      <c r="GV782">
        <f t="shared" si="463"/>
        <v>0</v>
      </c>
      <c r="GW782">
        <v>1</v>
      </c>
      <c r="GX782">
        <f t="shared" si="464"/>
        <v>0</v>
      </c>
      <c r="HA782">
        <v>0</v>
      </c>
      <c r="HB782">
        <v>0</v>
      </c>
      <c r="HC782">
        <f>0</f>
        <v>0</v>
      </c>
      <c r="HE782" t="s">
        <v>3</v>
      </c>
      <c r="HF782" t="s">
        <v>3</v>
      </c>
      <c r="HM782" t="s">
        <v>3</v>
      </c>
      <c r="HN782" t="s">
        <v>657</v>
      </c>
      <c r="HO782" t="s">
        <v>658</v>
      </c>
      <c r="HP782" t="s">
        <v>654</v>
      </c>
      <c r="HQ782" t="s">
        <v>654</v>
      </c>
      <c r="HS782">
        <v>0</v>
      </c>
      <c r="IK782">
        <v>0</v>
      </c>
    </row>
    <row r="783" spans="1:245" x14ac:dyDescent="0.2">
      <c r="A783">
        <v>17</v>
      </c>
      <c r="B783">
        <v>1</v>
      </c>
      <c r="C783">
        <f>ROW(SmtRes!A1429)</f>
        <v>1429</v>
      </c>
      <c r="D783">
        <f>ROW(EtalonRes!A1478)</f>
        <v>1478</v>
      </c>
      <c r="E783" t="s">
        <v>888</v>
      </c>
      <c r="F783" t="s">
        <v>841</v>
      </c>
      <c r="G783" t="s">
        <v>889</v>
      </c>
      <c r="H783" t="s">
        <v>32</v>
      </c>
      <c r="I783">
        <v>1</v>
      </c>
      <c r="J783">
        <v>0</v>
      </c>
      <c r="K783">
        <v>1</v>
      </c>
      <c r="O783">
        <f>ROUND(CP783,2)</f>
        <v>467.74</v>
      </c>
      <c r="P783">
        <f>SUMIF(SmtRes!AQ1420:'SmtRes'!AQ1429,"=1",SmtRes!DF1420:'SmtRes'!DF1429)</f>
        <v>0</v>
      </c>
      <c r="Q783">
        <f>SUMIF(SmtRes!AQ1420:'SmtRes'!AQ1429,"=1",SmtRes!DG1420:'SmtRes'!DG1429)</f>
        <v>70.739999999999995</v>
      </c>
      <c r="R783">
        <f>SUMIF(SmtRes!AQ1420:'SmtRes'!AQ1429,"=1",SmtRes!DH1420:'SmtRes'!DH1429)</f>
        <v>53.52</v>
      </c>
      <c r="S783">
        <f>SUMIF(SmtRes!AQ1420:'SmtRes'!AQ1429,"=1",SmtRes!DI1420:'SmtRes'!DI1429)</f>
        <v>343.48</v>
      </c>
      <c r="T783">
        <f t="shared" si="451"/>
        <v>0</v>
      </c>
      <c r="U783">
        <f>SUMIF(SmtRes!AQ1420:'SmtRes'!AQ1429,"=1",SmtRes!CV1420:'SmtRes'!CV1429)</f>
        <v>0.61799999999999999</v>
      </c>
      <c r="V783">
        <f>SUMIF(SmtRes!AQ1420:'SmtRes'!AQ1429,"=1",SmtRes!CW1420:'SmtRes'!CW1429)</f>
        <v>9.2999999999999999E-2</v>
      </c>
      <c r="W783">
        <f t="shared" si="452"/>
        <v>0</v>
      </c>
      <c r="X783">
        <f t="shared" si="453"/>
        <v>385.09</v>
      </c>
      <c r="Y783">
        <f t="shared" si="454"/>
        <v>202.47</v>
      </c>
      <c r="AA783">
        <v>449016111</v>
      </c>
      <c r="AB783">
        <f t="shared" si="455"/>
        <v>413.99304000000001</v>
      </c>
      <c r="AC783">
        <f>ROUND((0),6)</f>
        <v>0</v>
      </c>
      <c r="AD783">
        <f>ROUND((((SUM(SmtRes!BR1420:'SmtRes'!BR1429))-(SUM(SmtRes!BS1420:'SmtRes'!BS1429)))+AE783),6)</f>
        <v>70.50864</v>
      </c>
      <c r="AE783">
        <f>ROUND((SUM(SmtRes!BS1420:'SmtRes'!BS1429)),6)</f>
        <v>53.525849999999998</v>
      </c>
      <c r="AF783">
        <f>ROUND((SUM(SmtRes!BT1420:'SmtRes'!BT1429)),6)</f>
        <v>343.48439999999999</v>
      </c>
      <c r="AG783">
        <f t="shared" si="456"/>
        <v>0</v>
      </c>
      <c r="AH783">
        <f>(SUM(SmtRes!BU1420:'SmtRes'!BU1429))</f>
        <v>0.61799999999999999</v>
      </c>
      <c r="AI783">
        <f>(SUM(SmtRes!BV1420:'SmtRes'!BV1429))</f>
        <v>9.2999999999999999E-2</v>
      </c>
      <c r="AJ783">
        <f t="shared" si="457"/>
        <v>0</v>
      </c>
      <c r="AK783">
        <v>1593.0498999999998</v>
      </c>
      <c r="AL783">
        <v>34.653600000000004</v>
      </c>
      <c r="AM783">
        <v>235.02879999999999</v>
      </c>
      <c r="AN783">
        <v>178.41950000000003</v>
      </c>
      <c r="AO783">
        <v>1144.9479999999999</v>
      </c>
      <c r="AP783">
        <v>0</v>
      </c>
      <c r="AQ783">
        <v>2.06</v>
      </c>
      <c r="AR783">
        <v>0.31</v>
      </c>
      <c r="AS783">
        <v>0</v>
      </c>
      <c r="AT783">
        <v>97</v>
      </c>
      <c r="AU783">
        <v>51</v>
      </c>
      <c r="AV783">
        <v>1</v>
      </c>
      <c r="AW783">
        <v>1</v>
      </c>
      <c r="AZ783">
        <v>1</v>
      </c>
      <c r="BA783">
        <v>1</v>
      </c>
      <c r="BB783">
        <v>1</v>
      </c>
      <c r="BC783">
        <v>1</v>
      </c>
      <c r="BD783" t="s">
        <v>3</v>
      </c>
      <c r="BE783" t="s">
        <v>3</v>
      </c>
      <c r="BF783" t="s">
        <v>3</v>
      </c>
      <c r="BG783" t="s">
        <v>3</v>
      </c>
      <c r="BH783">
        <v>0</v>
      </c>
      <c r="BI783">
        <v>2</v>
      </c>
      <c r="BJ783" t="s">
        <v>843</v>
      </c>
      <c r="BM783">
        <v>108001</v>
      </c>
      <c r="BN783">
        <v>0</v>
      </c>
      <c r="BO783" t="s">
        <v>3</v>
      </c>
      <c r="BP783">
        <v>0</v>
      </c>
      <c r="BQ783">
        <v>3</v>
      </c>
      <c r="BR783">
        <v>0</v>
      </c>
      <c r="BS783">
        <v>1</v>
      </c>
      <c r="BT783">
        <v>1</v>
      </c>
      <c r="BU783">
        <v>1</v>
      </c>
      <c r="BV783">
        <v>1</v>
      </c>
      <c r="BW783">
        <v>1</v>
      </c>
      <c r="BX783">
        <v>1</v>
      </c>
      <c r="BY783" t="s">
        <v>3</v>
      </c>
      <c r="BZ783">
        <v>97</v>
      </c>
      <c r="CA783">
        <v>51</v>
      </c>
      <c r="CB783" t="s">
        <v>3</v>
      </c>
      <c r="CE783">
        <v>0</v>
      </c>
      <c r="CF783">
        <v>0</v>
      </c>
      <c r="CG783">
        <v>0</v>
      </c>
      <c r="CM783">
        <v>0</v>
      </c>
      <c r="CN783" t="s">
        <v>653</v>
      </c>
      <c r="CO783">
        <v>0</v>
      </c>
      <c r="CP783">
        <f>(P783+Q783+S783+R783)</f>
        <v>467.74</v>
      </c>
      <c r="CQ783">
        <f>SUMIF(SmtRes!AQ1420:'SmtRes'!AQ1429,"=1",SmtRes!AA1420:'SmtRes'!AA1429)</f>
        <v>425.34000000000003</v>
      </c>
      <c r="CR783">
        <f>SUMIF(SmtRes!AQ1420:'SmtRes'!AQ1429,"=1",SmtRes!AB1420:'SmtRes'!AB1429)</f>
        <v>2716.46</v>
      </c>
      <c r="CS783">
        <f>SUMIF(SmtRes!AQ1420:'SmtRes'!AQ1429,"=1",SmtRes!AC1420:'SmtRes'!AC1429)</f>
        <v>1804.3300000000002</v>
      </c>
      <c r="CT783">
        <f>SUMIF(SmtRes!AQ1420:'SmtRes'!AQ1429,"=1",SmtRes!AD1420:'SmtRes'!AD1429)</f>
        <v>555.79999999999995</v>
      </c>
      <c r="CU783">
        <f>AG783</f>
        <v>0</v>
      </c>
      <c r="CV783">
        <f>SUMIF(SmtRes!AQ1420:'SmtRes'!AQ1429,"=1",SmtRes!BU1420:'SmtRes'!BU1429)</f>
        <v>0.61799999999999999</v>
      </c>
      <c r="CW783">
        <f>SUMIF(SmtRes!AQ1420:'SmtRes'!AQ1429,"=1",SmtRes!BV1420:'SmtRes'!BV1429)</f>
        <v>9.2999999999999999E-2</v>
      </c>
      <c r="CX783">
        <f>AJ783</f>
        <v>0</v>
      </c>
      <c r="CY783">
        <f>(((S783+R783)*AT783)/100)</f>
        <v>385.09</v>
      </c>
      <c r="CZ783">
        <f>(((S783+R783)*AU783)/100)</f>
        <v>202.47</v>
      </c>
      <c r="DB783">
        <v>48</v>
      </c>
      <c r="DC783" t="s">
        <v>3</v>
      </c>
      <c r="DD783" t="s">
        <v>135</v>
      </c>
      <c r="DE783" t="s">
        <v>321</v>
      </c>
      <c r="DF783" t="s">
        <v>321</v>
      </c>
      <c r="DG783" t="s">
        <v>321</v>
      </c>
      <c r="DH783" t="s">
        <v>3</v>
      </c>
      <c r="DI783" t="s">
        <v>321</v>
      </c>
      <c r="DJ783" t="s">
        <v>321</v>
      </c>
      <c r="DK783" t="s">
        <v>3</v>
      </c>
      <c r="DL783" t="s">
        <v>3</v>
      </c>
      <c r="DM783" t="s">
        <v>3</v>
      </c>
      <c r="DN783">
        <v>0</v>
      </c>
      <c r="DO783">
        <v>0</v>
      </c>
      <c r="DP783">
        <v>1</v>
      </c>
      <c r="DQ783">
        <v>1</v>
      </c>
      <c r="DU783">
        <v>1013</v>
      </c>
      <c r="DV783" t="s">
        <v>32</v>
      </c>
      <c r="DW783" t="s">
        <v>32</v>
      </c>
      <c r="DX783">
        <v>1</v>
      </c>
      <c r="DZ783" t="s">
        <v>3</v>
      </c>
      <c r="EA783" t="s">
        <v>3</v>
      </c>
      <c r="EB783" t="s">
        <v>3</v>
      </c>
      <c r="EC783" t="s">
        <v>3</v>
      </c>
      <c r="EE783">
        <v>416979905</v>
      </c>
      <c r="EF783">
        <v>3</v>
      </c>
      <c r="EG783" t="s">
        <v>322</v>
      </c>
      <c r="EH783">
        <v>0</v>
      </c>
      <c r="EI783" t="s">
        <v>3</v>
      </c>
      <c r="EJ783">
        <v>2</v>
      </c>
      <c r="EK783">
        <v>108001</v>
      </c>
      <c r="EL783" t="s">
        <v>513</v>
      </c>
      <c r="EM783" t="s">
        <v>514</v>
      </c>
      <c r="EO783" t="s">
        <v>656</v>
      </c>
      <c r="EQ783">
        <v>512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2.06</v>
      </c>
      <c r="EX783">
        <v>0.31</v>
      </c>
      <c r="EY783">
        <v>0</v>
      </c>
      <c r="FQ783">
        <v>0</v>
      </c>
      <c r="FR783">
        <v>0</v>
      </c>
      <c r="FS783">
        <v>0</v>
      </c>
      <c r="FX783">
        <v>97</v>
      </c>
      <c r="FY783">
        <v>51</v>
      </c>
      <c r="GA783" t="s">
        <v>3</v>
      </c>
      <c r="GD783">
        <v>1</v>
      </c>
      <c r="GF783">
        <v>-1311039528</v>
      </c>
      <c r="GG783">
        <v>2</v>
      </c>
      <c r="GH783">
        <v>1</v>
      </c>
      <c r="GI783">
        <v>-2</v>
      </c>
      <c r="GJ783">
        <v>0</v>
      </c>
      <c r="GK783">
        <v>0</v>
      </c>
      <c r="GL783">
        <f t="shared" si="458"/>
        <v>0</v>
      </c>
      <c r="GM783">
        <f t="shared" si="459"/>
        <v>1055.3</v>
      </c>
      <c r="GN783">
        <f t="shared" si="460"/>
        <v>0</v>
      </c>
      <c r="GO783">
        <f t="shared" si="461"/>
        <v>1055.3</v>
      </c>
      <c r="GP783">
        <f t="shared" si="462"/>
        <v>0</v>
      </c>
      <c r="GR783">
        <v>0</v>
      </c>
      <c r="GS783">
        <v>0</v>
      </c>
      <c r="GT783">
        <v>0</v>
      </c>
      <c r="GU783" t="s">
        <v>3</v>
      </c>
      <c r="GV783">
        <f t="shared" si="463"/>
        <v>0</v>
      </c>
      <c r="GW783">
        <v>1</v>
      </c>
      <c r="GX783">
        <f t="shared" si="464"/>
        <v>0</v>
      </c>
      <c r="HA783">
        <v>0</v>
      </c>
      <c r="HB783">
        <v>0</v>
      </c>
      <c r="HC783">
        <f>GV783*GW783</f>
        <v>0</v>
      </c>
      <c r="HE783" t="s">
        <v>3</v>
      </c>
      <c r="HF783" t="s">
        <v>3</v>
      </c>
      <c r="HM783" t="s">
        <v>3</v>
      </c>
      <c r="HN783" t="s">
        <v>515</v>
      </c>
      <c r="HO783" t="s">
        <v>516</v>
      </c>
      <c r="HP783" t="s">
        <v>513</v>
      </c>
      <c r="HQ783" t="s">
        <v>513</v>
      </c>
      <c r="HS783">
        <v>0</v>
      </c>
      <c r="IK783">
        <v>0</v>
      </c>
    </row>
    <row r="784" spans="1:245" x14ac:dyDescent="0.2">
      <c r="A784">
        <v>17</v>
      </c>
      <c r="B784">
        <v>1</v>
      </c>
      <c r="C784">
        <f>ROW(SmtRes!A1439)</f>
        <v>1439</v>
      </c>
      <c r="D784">
        <f>ROW(EtalonRes!A1489)</f>
        <v>1489</v>
      </c>
      <c r="E784" t="s">
        <v>890</v>
      </c>
      <c r="F784" t="s">
        <v>841</v>
      </c>
      <c r="G784" t="s">
        <v>891</v>
      </c>
      <c r="H784" t="s">
        <v>32</v>
      </c>
      <c r="I784">
        <v>1</v>
      </c>
      <c r="J784">
        <v>0</v>
      </c>
      <c r="K784">
        <v>1</v>
      </c>
      <c r="O784">
        <f>ROUND(CP784,2)</f>
        <v>1559.19</v>
      </c>
      <c r="P784">
        <f>SUMIF(SmtRes!AQ1430:'SmtRes'!AQ1439,"=1",SmtRes!DF1430:'SmtRes'!DF1439)</f>
        <v>0</v>
      </c>
      <c r="Q784">
        <f>SUMIF(SmtRes!AQ1430:'SmtRes'!AQ1439,"=1",SmtRes!DG1430:'SmtRes'!DG1439)</f>
        <v>235.82</v>
      </c>
      <c r="R784">
        <f>SUMIF(SmtRes!AQ1430:'SmtRes'!AQ1439,"=1",SmtRes!DH1430:'SmtRes'!DH1439)</f>
        <v>178.42000000000002</v>
      </c>
      <c r="S784">
        <f>SUMIF(SmtRes!AQ1430:'SmtRes'!AQ1439,"=1",SmtRes!DI1430:'SmtRes'!DI1439)</f>
        <v>1144.95</v>
      </c>
      <c r="T784">
        <f t="shared" si="451"/>
        <v>0</v>
      </c>
      <c r="U784">
        <f>SUMIF(SmtRes!AQ1430:'SmtRes'!AQ1439,"=1",SmtRes!CV1430:'SmtRes'!CV1439)</f>
        <v>2.06</v>
      </c>
      <c r="V784">
        <f>SUMIF(SmtRes!AQ1430:'SmtRes'!AQ1439,"=1",SmtRes!CW1430:'SmtRes'!CW1439)</f>
        <v>0.31</v>
      </c>
      <c r="W784">
        <f t="shared" si="452"/>
        <v>0</v>
      </c>
      <c r="X784">
        <f t="shared" si="453"/>
        <v>1283.67</v>
      </c>
      <c r="Y784">
        <f t="shared" si="454"/>
        <v>674.92</v>
      </c>
      <c r="AA784">
        <v>449016111</v>
      </c>
      <c r="AB784">
        <f t="shared" si="455"/>
        <v>1379.9767999999999</v>
      </c>
      <c r="AC784">
        <f>ROUND((0),6)</f>
        <v>0</v>
      </c>
      <c r="AD784">
        <f>ROUND((((SUM(SmtRes!BR1430:'SmtRes'!BR1439))-(SUM(SmtRes!BS1430:'SmtRes'!BS1439)))+AE784),6)</f>
        <v>235.02879999999999</v>
      </c>
      <c r="AE784">
        <f>ROUND((SUM(SmtRes!BS1430:'SmtRes'!BS1439)),6)</f>
        <v>178.4195</v>
      </c>
      <c r="AF784">
        <f>ROUND((SUM(SmtRes!BT1430:'SmtRes'!BT1439)),6)</f>
        <v>1144.9480000000001</v>
      </c>
      <c r="AG784">
        <f t="shared" si="456"/>
        <v>0</v>
      </c>
      <c r="AH784">
        <f>(SUM(SmtRes!BU1430:'SmtRes'!BU1439))</f>
        <v>2.06</v>
      </c>
      <c r="AI784">
        <f>(SUM(SmtRes!BV1430:'SmtRes'!BV1439))</f>
        <v>0.31</v>
      </c>
      <c r="AJ784">
        <f t="shared" si="457"/>
        <v>0</v>
      </c>
      <c r="AK784">
        <v>1593.0498999999998</v>
      </c>
      <c r="AL784">
        <v>34.653600000000004</v>
      </c>
      <c r="AM784">
        <v>235.02879999999999</v>
      </c>
      <c r="AN784">
        <v>178.41950000000003</v>
      </c>
      <c r="AO784">
        <v>1144.9479999999999</v>
      </c>
      <c r="AP784">
        <v>0</v>
      </c>
      <c r="AQ784">
        <v>2.06</v>
      </c>
      <c r="AR784">
        <v>0.31</v>
      </c>
      <c r="AS784">
        <v>0</v>
      </c>
      <c r="AT784">
        <v>97</v>
      </c>
      <c r="AU784">
        <v>51</v>
      </c>
      <c r="AV784">
        <v>1</v>
      </c>
      <c r="AW784">
        <v>1</v>
      </c>
      <c r="AZ784">
        <v>1</v>
      </c>
      <c r="BA784">
        <v>1</v>
      </c>
      <c r="BB784">
        <v>1</v>
      </c>
      <c r="BC784">
        <v>1</v>
      </c>
      <c r="BD784" t="s">
        <v>3</v>
      </c>
      <c r="BE784" t="s">
        <v>3</v>
      </c>
      <c r="BF784" t="s">
        <v>3</v>
      </c>
      <c r="BG784" t="s">
        <v>3</v>
      </c>
      <c r="BH784">
        <v>0</v>
      </c>
      <c r="BI784">
        <v>2</v>
      </c>
      <c r="BJ784" t="s">
        <v>843</v>
      </c>
      <c r="BM784">
        <v>108001</v>
      </c>
      <c r="BN784">
        <v>0</v>
      </c>
      <c r="BO784" t="s">
        <v>3</v>
      </c>
      <c r="BP784">
        <v>0</v>
      </c>
      <c r="BQ784">
        <v>3</v>
      </c>
      <c r="BR784">
        <v>0</v>
      </c>
      <c r="BS784">
        <v>1</v>
      </c>
      <c r="BT784">
        <v>1</v>
      </c>
      <c r="BU784">
        <v>1</v>
      </c>
      <c r="BV784">
        <v>1</v>
      </c>
      <c r="BW784">
        <v>1</v>
      </c>
      <c r="BX784">
        <v>1</v>
      </c>
      <c r="BY784" t="s">
        <v>3</v>
      </c>
      <c r="BZ784">
        <v>97</v>
      </c>
      <c r="CA784">
        <v>51</v>
      </c>
      <c r="CB784" t="s">
        <v>3</v>
      </c>
      <c r="CE784">
        <v>0</v>
      </c>
      <c r="CF784">
        <v>0</v>
      </c>
      <c r="CG784">
        <v>0</v>
      </c>
      <c r="CM784">
        <v>0</v>
      </c>
      <c r="CN784" t="s">
        <v>3</v>
      </c>
      <c r="CO784">
        <v>0</v>
      </c>
      <c r="CP784">
        <f>(P784+Q784+S784+R784)</f>
        <v>1559.19</v>
      </c>
      <c r="CQ784">
        <f>SUMIF(SmtRes!AQ1430:'SmtRes'!AQ1439,"=1",SmtRes!AA1430:'SmtRes'!AA1439)</f>
        <v>425.34000000000003</v>
      </c>
      <c r="CR784">
        <f>SUMIF(SmtRes!AQ1430:'SmtRes'!AQ1439,"=1",SmtRes!AB1430:'SmtRes'!AB1439)</f>
        <v>2716.46</v>
      </c>
      <c r="CS784">
        <f>SUMIF(SmtRes!AQ1430:'SmtRes'!AQ1439,"=1",SmtRes!AC1430:'SmtRes'!AC1439)</f>
        <v>1804.3300000000002</v>
      </c>
      <c r="CT784">
        <f>SUMIF(SmtRes!AQ1430:'SmtRes'!AQ1439,"=1",SmtRes!AD1430:'SmtRes'!AD1439)</f>
        <v>555.79999999999995</v>
      </c>
      <c r="CU784">
        <f>AG784</f>
        <v>0</v>
      </c>
      <c r="CV784">
        <f>SUMIF(SmtRes!AQ1430:'SmtRes'!AQ1439,"=1",SmtRes!BU1430:'SmtRes'!BU1439)</f>
        <v>2.06</v>
      </c>
      <c r="CW784">
        <f>SUMIF(SmtRes!AQ1430:'SmtRes'!AQ1439,"=1",SmtRes!BV1430:'SmtRes'!BV1439)</f>
        <v>0.31</v>
      </c>
      <c r="CX784">
        <f>AJ784</f>
        <v>0</v>
      </c>
      <c r="CY784">
        <f>(((S784+R784)*AT784)/100)</f>
        <v>1283.6689000000001</v>
      </c>
      <c r="CZ784">
        <f>(((S784+R784)*AU784)/100)</f>
        <v>674.91870000000006</v>
      </c>
      <c r="DC784" t="s">
        <v>3</v>
      </c>
      <c r="DD784" t="s">
        <v>135</v>
      </c>
      <c r="DE784" t="s">
        <v>3</v>
      </c>
      <c r="DF784" t="s">
        <v>3</v>
      </c>
      <c r="DG784" t="s">
        <v>3</v>
      </c>
      <c r="DH784" t="s">
        <v>3</v>
      </c>
      <c r="DI784" t="s">
        <v>3</v>
      </c>
      <c r="DJ784" t="s">
        <v>3</v>
      </c>
      <c r="DK784" t="s">
        <v>3</v>
      </c>
      <c r="DL784" t="s">
        <v>3</v>
      </c>
      <c r="DM784" t="s">
        <v>3</v>
      </c>
      <c r="DN784">
        <v>0</v>
      </c>
      <c r="DO784">
        <v>0</v>
      </c>
      <c r="DP784">
        <v>1</v>
      </c>
      <c r="DQ784">
        <v>1</v>
      </c>
      <c r="DU784">
        <v>1013</v>
      </c>
      <c r="DV784" t="s">
        <v>32</v>
      </c>
      <c r="DW784" t="s">
        <v>32</v>
      </c>
      <c r="DX784">
        <v>1</v>
      </c>
      <c r="DZ784" t="s">
        <v>3</v>
      </c>
      <c r="EA784" t="s">
        <v>3</v>
      </c>
      <c r="EB784" t="s">
        <v>3</v>
      </c>
      <c r="EC784" t="s">
        <v>3</v>
      </c>
      <c r="EE784">
        <v>416979905</v>
      </c>
      <c r="EF784">
        <v>3</v>
      </c>
      <c r="EG784" t="s">
        <v>322</v>
      </c>
      <c r="EH784">
        <v>0</v>
      </c>
      <c r="EI784" t="s">
        <v>3</v>
      </c>
      <c r="EJ784">
        <v>2</v>
      </c>
      <c r="EK784">
        <v>108001</v>
      </c>
      <c r="EL784" t="s">
        <v>513</v>
      </c>
      <c r="EM784" t="s">
        <v>514</v>
      </c>
      <c r="EO784" t="s">
        <v>3</v>
      </c>
      <c r="EQ784">
        <v>512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2.06</v>
      </c>
      <c r="EX784">
        <v>0.31</v>
      </c>
      <c r="EY784">
        <v>0</v>
      </c>
      <c r="FQ784">
        <v>0</v>
      </c>
      <c r="FR784">
        <v>0</v>
      </c>
      <c r="FS784">
        <v>0</v>
      </c>
      <c r="FX784">
        <v>97</v>
      </c>
      <c r="FY784">
        <v>51</v>
      </c>
      <c r="GA784" t="s">
        <v>3</v>
      </c>
      <c r="GD784">
        <v>1</v>
      </c>
      <c r="GF784">
        <v>664728795</v>
      </c>
      <c r="GG784">
        <v>2</v>
      </c>
      <c r="GH784">
        <v>1</v>
      </c>
      <c r="GI784">
        <v>-2</v>
      </c>
      <c r="GJ784">
        <v>0</v>
      </c>
      <c r="GK784">
        <v>0</v>
      </c>
      <c r="GL784">
        <f t="shared" si="458"/>
        <v>0</v>
      </c>
      <c r="GM784">
        <f t="shared" si="459"/>
        <v>3517.78</v>
      </c>
      <c r="GN784">
        <f t="shared" si="460"/>
        <v>0</v>
      </c>
      <c r="GO784">
        <f t="shared" si="461"/>
        <v>3517.78</v>
      </c>
      <c r="GP784">
        <f t="shared" si="462"/>
        <v>0</v>
      </c>
      <c r="GR784">
        <v>0</v>
      </c>
      <c r="GS784">
        <v>0</v>
      </c>
      <c r="GT784">
        <v>0</v>
      </c>
      <c r="GU784" t="s">
        <v>3</v>
      </c>
      <c r="GV784">
        <f t="shared" si="463"/>
        <v>0</v>
      </c>
      <c r="GW784">
        <v>1</v>
      </c>
      <c r="GX784">
        <f t="shared" si="464"/>
        <v>0</v>
      </c>
      <c r="HA784">
        <v>0</v>
      </c>
      <c r="HB784">
        <v>0</v>
      </c>
      <c r="HC784">
        <f>GV784*GW784</f>
        <v>0</v>
      </c>
      <c r="HE784" t="s">
        <v>3</v>
      </c>
      <c r="HF784" t="s">
        <v>3</v>
      </c>
      <c r="HM784" t="s">
        <v>3</v>
      </c>
      <c r="HN784" t="s">
        <v>515</v>
      </c>
      <c r="HO784" t="s">
        <v>516</v>
      </c>
      <c r="HP784" t="s">
        <v>513</v>
      </c>
      <c r="HQ784" t="s">
        <v>513</v>
      </c>
      <c r="HS784">
        <v>0</v>
      </c>
      <c r="IK784">
        <v>0</v>
      </c>
    </row>
    <row r="785" spans="1:245" x14ac:dyDescent="0.2">
      <c r="A785">
        <v>17</v>
      </c>
      <c r="B785">
        <v>1</v>
      </c>
      <c r="C785">
        <f>ROW(SmtRes!A1450)</f>
        <v>1450</v>
      </c>
      <c r="D785">
        <f>ROW(EtalonRes!A1500)</f>
        <v>1500</v>
      </c>
      <c r="E785" t="s">
        <v>3</v>
      </c>
      <c r="F785" t="s">
        <v>850</v>
      </c>
      <c r="G785" t="s">
        <v>851</v>
      </c>
      <c r="H785" t="s">
        <v>211</v>
      </c>
      <c r="I785">
        <v>1</v>
      </c>
      <c r="J785">
        <v>0</v>
      </c>
      <c r="K785">
        <v>1</v>
      </c>
      <c r="O785">
        <f>ROUND(CP785,2)</f>
        <v>1694.47</v>
      </c>
      <c r="P785">
        <f>SUMIF(SmtRes!AQ1440:'SmtRes'!AQ1450,"=1",SmtRes!DF1440:'SmtRes'!DF1450)</f>
        <v>0</v>
      </c>
      <c r="Q785">
        <f>SUMIF(SmtRes!AQ1440:'SmtRes'!AQ1450,"=1",SmtRes!DG1440:'SmtRes'!DG1450)</f>
        <v>543.63</v>
      </c>
      <c r="R785">
        <f>SUMIF(SmtRes!AQ1440:'SmtRes'!AQ1450,"=1",SmtRes!DH1440:'SmtRes'!DH1450)</f>
        <v>292.13</v>
      </c>
      <c r="S785">
        <f>SUMIF(SmtRes!AQ1440:'SmtRes'!AQ1450,"=1",SmtRes!DI1440:'SmtRes'!DI1450)</f>
        <v>858.71</v>
      </c>
      <c r="T785">
        <f t="shared" si="451"/>
        <v>0</v>
      </c>
      <c r="U785">
        <f>SUMIF(SmtRes!AQ1440:'SmtRes'!AQ1450,"=1",SmtRes!CV1440:'SmtRes'!CV1450)</f>
        <v>1.5449999999999999</v>
      </c>
      <c r="V785">
        <f>SUMIF(SmtRes!AQ1440:'SmtRes'!AQ1450,"=1",SmtRes!CW1440:'SmtRes'!CW1450)</f>
        <v>0.46200000000000002</v>
      </c>
      <c r="W785">
        <f t="shared" si="452"/>
        <v>0</v>
      </c>
      <c r="X785">
        <f t="shared" si="453"/>
        <v>1116.31</v>
      </c>
      <c r="Y785">
        <f t="shared" si="454"/>
        <v>586.92999999999995</v>
      </c>
      <c r="AA785">
        <v>-1</v>
      </c>
      <c r="AB785">
        <f t="shared" si="455"/>
        <v>1402.34439</v>
      </c>
      <c r="AC785">
        <f>ROUND((0),6)</f>
        <v>0</v>
      </c>
      <c r="AD785">
        <f>ROUND((((SUM(SmtRes!BR1440:'SmtRes'!BR1450))-(SUM(SmtRes!BS1440:'SmtRes'!BS1450)))+AE785),6)</f>
        <v>543.63338999999996</v>
      </c>
      <c r="AE785">
        <f>ROUND((SUM(SmtRes!BS1440:'SmtRes'!BS1450)),6)</f>
        <v>292.13184000000001</v>
      </c>
      <c r="AF785">
        <f>ROUND((SUM(SmtRes!BT1440:'SmtRes'!BT1450)),6)</f>
        <v>858.71100000000001</v>
      </c>
      <c r="AG785">
        <f t="shared" si="456"/>
        <v>0</v>
      </c>
      <c r="AH785">
        <f>(SUM(SmtRes!BU1440:'SmtRes'!BU1450))</f>
        <v>1.5450000000000002</v>
      </c>
      <c r="AI785">
        <f>(SUM(SmtRes!BV1440:'SmtRes'!BV1450))</f>
        <v>0.46199999999999997</v>
      </c>
      <c r="AJ785">
        <f t="shared" si="457"/>
        <v>0</v>
      </c>
      <c r="AK785">
        <v>5895.3880799999997</v>
      </c>
      <c r="AL785">
        <v>247.13398000000001</v>
      </c>
      <c r="AM785">
        <v>1812.1113</v>
      </c>
      <c r="AN785">
        <v>973.77280000000007</v>
      </c>
      <c r="AO785">
        <v>2862.37</v>
      </c>
      <c r="AP785">
        <v>0</v>
      </c>
      <c r="AQ785">
        <v>5.15</v>
      </c>
      <c r="AR785">
        <v>1.54</v>
      </c>
      <c r="AS785">
        <v>0</v>
      </c>
      <c r="AT785">
        <v>97</v>
      </c>
      <c r="AU785">
        <v>51</v>
      </c>
      <c r="AV785">
        <v>1</v>
      </c>
      <c r="AW785">
        <v>1</v>
      </c>
      <c r="AZ785">
        <v>1</v>
      </c>
      <c r="BA785">
        <v>1</v>
      </c>
      <c r="BB785">
        <v>1</v>
      </c>
      <c r="BC785">
        <v>1</v>
      </c>
      <c r="BD785" t="s">
        <v>3</v>
      </c>
      <c r="BE785" t="s">
        <v>3</v>
      </c>
      <c r="BF785" t="s">
        <v>3</v>
      </c>
      <c r="BG785" t="s">
        <v>3</v>
      </c>
      <c r="BH785">
        <v>0</v>
      </c>
      <c r="BI785">
        <v>2</v>
      </c>
      <c r="BJ785" t="s">
        <v>852</v>
      </c>
      <c r="BM785">
        <v>108001</v>
      </c>
      <c r="BN785">
        <v>0</v>
      </c>
      <c r="BO785" t="s">
        <v>3</v>
      </c>
      <c r="BP785">
        <v>0</v>
      </c>
      <c r="BQ785">
        <v>3</v>
      </c>
      <c r="BR785">
        <v>0</v>
      </c>
      <c r="BS785">
        <v>1</v>
      </c>
      <c r="BT785">
        <v>1</v>
      </c>
      <c r="BU785">
        <v>1</v>
      </c>
      <c r="BV785">
        <v>1</v>
      </c>
      <c r="BW785">
        <v>1</v>
      </c>
      <c r="BX785">
        <v>1</v>
      </c>
      <c r="BY785" t="s">
        <v>3</v>
      </c>
      <c r="BZ785">
        <v>97</v>
      </c>
      <c r="CA785">
        <v>51</v>
      </c>
      <c r="CB785" t="s">
        <v>3</v>
      </c>
      <c r="CE785">
        <v>0</v>
      </c>
      <c r="CF785">
        <v>0</v>
      </c>
      <c r="CG785">
        <v>0</v>
      </c>
      <c r="CM785">
        <v>0</v>
      </c>
      <c r="CN785" t="s">
        <v>653</v>
      </c>
      <c r="CO785">
        <v>0</v>
      </c>
      <c r="CP785">
        <f>(P785+Q785+S785+R785)</f>
        <v>1694.4700000000003</v>
      </c>
      <c r="CQ785">
        <f>SUMIF(SmtRes!AQ1440:'SmtRes'!AQ1450,"=1",SmtRes!AA1440:'SmtRes'!AA1450)</f>
        <v>53758.74</v>
      </c>
      <c r="CR785">
        <f>SUMIF(SmtRes!AQ1440:'SmtRes'!AQ1450,"=1",SmtRes!AB1440:'SmtRes'!AB1450)</f>
        <v>2302.6</v>
      </c>
      <c r="CS785">
        <f>SUMIF(SmtRes!AQ1440:'SmtRes'!AQ1450,"=1",SmtRes!AC1440:'SmtRes'!AC1450)</f>
        <v>1264.6400000000001</v>
      </c>
      <c r="CT785">
        <f>SUMIF(SmtRes!AQ1440:'SmtRes'!AQ1450,"=1",SmtRes!AD1440:'SmtRes'!AD1450)</f>
        <v>555.79999999999995</v>
      </c>
      <c r="CU785">
        <f>AG785</f>
        <v>0</v>
      </c>
      <c r="CV785">
        <f>SUMIF(SmtRes!AQ1440:'SmtRes'!AQ1450,"=1",SmtRes!BU1440:'SmtRes'!BU1450)</f>
        <v>1.5450000000000002</v>
      </c>
      <c r="CW785">
        <f>SUMIF(SmtRes!AQ1440:'SmtRes'!AQ1450,"=1",SmtRes!BV1440:'SmtRes'!BV1450)</f>
        <v>0.46199999999999997</v>
      </c>
      <c r="CX785">
        <f>AJ785</f>
        <v>0</v>
      </c>
      <c r="CY785">
        <f>(((S785+R785)*AT785)/100)</f>
        <v>1116.3148000000001</v>
      </c>
      <c r="CZ785">
        <f>(((S785+R785)*AU785)/100)</f>
        <v>586.92840000000012</v>
      </c>
      <c r="DB785">
        <v>49</v>
      </c>
      <c r="DC785" t="s">
        <v>3</v>
      </c>
      <c r="DD785" t="s">
        <v>135</v>
      </c>
      <c r="DE785" t="s">
        <v>321</v>
      </c>
      <c r="DF785" t="s">
        <v>321</v>
      </c>
      <c r="DG785" t="s">
        <v>321</v>
      </c>
      <c r="DH785" t="s">
        <v>3</v>
      </c>
      <c r="DI785" t="s">
        <v>321</v>
      </c>
      <c r="DJ785" t="s">
        <v>321</v>
      </c>
      <c r="DK785" t="s">
        <v>3</v>
      </c>
      <c r="DL785" t="s">
        <v>3</v>
      </c>
      <c r="DM785" t="s">
        <v>3</v>
      </c>
      <c r="DN785">
        <v>0</v>
      </c>
      <c r="DO785">
        <v>0</v>
      </c>
      <c r="DP785">
        <v>1</v>
      </c>
      <c r="DQ785">
        <v>1</v>
      </c>
      <c r="DU785">
        <v>1003</v>
      </c>
      <c r="DV785" t="s">
        <v>211</v>
      </c>
      <c r="DW785" t="s">
        <v>211</v>
      </c>
      <c r="DX785">
        <v>1</v>
      </c>
      <c r="DZ785" t="s">
        <v>3</v>
      </c>
      <c r="EA785" t="s">
        <v>3</v>
      </c>
      <c r="EB785" t="s">
        <v>3</v>
      </c>
      <c r="EC785" t="s">
        <v>3</v>
      </c>
      <c r="EE785">
        <v>416979905</v>
      </c>
      <c r="EF785">
        <v>3</v>
      </c>
      <c r="EG785" t="s">
        <v>322</v>
      </c>
      <c r="EH785">
        <v>0</v>
      </c>
      <c r="EI785" t="s">
        <v>3</v>
      </c>
      <c r="EJ785">
        <v>2</v>
      </c>
      <c r="EK785">
        <v>108001</v>
      </c>
      <c r="EL785" t="s">
        <v>513</v>
      </c>
      <c r="EM785" t="s">
        <v>514</v>
      </c>
      <c r="EO785" t="s">
        <v>656</v>
      </c>
      <c r="EQ785">
        <v>1536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5.15</v>
      </c>
      <c r="EX785">
        <v>1.54</v>
      </c>
      <c r="EY785">
        <v>0</v>
      </c>
      <c r="FQ785">
        <v>0</v>
      </c>
      <c r="FR785">
        <v>0</v>
      </c>
      <c r="FS785">
        <v>0</v>
      </c>
      <c r="FX785">
        <v>97</v>
      </c>
      <c r="FY785">
        <v>51</v>
      </c>
      <c r="GA785" t="s">
        <v>3</v>
      </c>
      <c r="GD785">
        <v>1</v>
      </c>
      <c r="GF785">
        <v>1077528824</v>
      </c>
      <c r="GG785">
        <v>2</v>
      </c>
      <c r="GH785">
        <v>1</v>
      </c>
      <c r="GI785">
        <v>-2</v>
      </c>
      <c r="GJ785">
        <v>0</v>
      </c>
      <c r="GK785">
        <v>0</v>
      </c>
      <c r="GL785">
        <f t="shared" si="458"/>
        <v>0</v>
      </c>
      <c r="GM785">
        <f t="shared" si="459"/>
        <v>3397.71</v>
      </c>
      <c r="GN785">
        <f t="shared" si="460"/>
        <v>0</v>
      </c>
      <c r="GO785">
        <f t="shared" si="461"/>
        <v>3397.71</v>
      </c>
      <c r="GP785">
        <f t="shared" si="462"/>
        <v>0</v>
      </c>
      <c r="GR785">
        <v>0</v>
      </c>
      <c r="GS785">
        <v>0</v>
      </c>
      <c r="GT785">
        <v>0</v>
      </c>
      <c r="GU785" t="s">
        <v>3</v>
      </c>
      <c r="GV785">
        <f t="shared" si="463"/>
        <v>0</v>
      </c>
      <c r="GW785">
        <v>1</v>
      </c>
      <c r="GX785">
        <f t="shared" si="464"/>
        <v>0</v>
      </c>
      <c r="HA785">
        <v>0</v>
      </c>
      <c r="HB785">
        <v>0</v>
      </c>
      <c r="HC785">
        <f>GV785*GW785</f>
        <v>0</v>
      </c>
      <c r="HE785" t="s">
        <v>3</v>
      </c>
      <c r="HF785" t="s">
        <v>3</v>
      </c>
      <c r="HM785" t="s">
        <v>3</v>
      </c>
      <c r="HN785" t="s">
        <v>515</v>
      </c>
      <c r="HO785" t="s">
        <v>516</v>
      </c>
      <c r="HP785" t="s">
        <v>513</v>
      </c>
      <c r="HQ785" t="s">
        <v>513</v>
      </c>
      <c r="HS785">
        <v>0</v>
      </c>
      <c r="IK785">
        <v>0</v>
      </c>
    </row>
    <row r="786" spans="1:245" x14ac:dyDescent="0.2">
      <c r="A786">
        <v>18</v>
      </c>
      <c r="B786">
        <v>1</v>
      </c>
      <c r="C786">
        <v>1450</v>
      </c>
      <c r="E786" t="s">
        <v>3</v>
      </c>
      <c r="F786" t="s">
        <v>633</v>
      </c>
      <c r="G786" t="s">
        <v>634</v>
      </c>
      <c r="H786" t="s">
        <v>635</v>
      </c>
      <c r="I786">
        <f>J786</f>
        <v>2</v>
      </c>
      <c r="J786">
        <v>2</v>
      </c>
      <c r="K786">
        <v>2</v>
      </c>
      <c r="O786">
        <f>ROUND(P786,2)</f>
        <v>57.25</v>
      </c>
      <c r="P786">
        <f>ROUND(ROUND(ROUND(SUMIF(SmtRes!AQ1440:'SmtRes'!AQ1450,"=1",SmtRes!CU1440:'SmtRes'!CU1450),2),2)*I786/100,2)</f>
        <v>57.25</v>
      </c>
      <c r="Q786">
        <f>ROUND(CR786*I786,2)</f>
        <v>0</v>
      </c>
      <c r="R786">
        <f>ROUND(CS786*I786,2)</f>
        <v>0</v>
      </c>
      <c r="S786">
        <f>ROUND(CT786*I786,2)</f>
        <v>0</v>
      </c>
      <c r="T786">
        <f t="shared" si="451"/>
        <v>0</v>
      </c>
      <c r="U786">
        <f>ROUND(CV786*I786,7)</f>
        <v>0</v>
      </c>
      <c r="V786">
        <f>ROUND(CW786*I786,7)</f>
        <v>0</v>
      </c>
      <c r="W786">
        <f t="shared" si="452"/>
        <v>0</v>
      </c>
      <c r="X786">
        <f t="shared" si="453"/>
        <v>0</v>
      </c>
      <c r="Y786">
        <f t="shared" si="454"/>
        <v>0</v>
      </c>
      <c r="AA786">
        <v>-1</v>
      </c>
      <c r="AB786">
        <f t="shared" si="455"/>
        <v>0</v>
      </c>
      <c r="AC786">
        <f>ROUND((ES786),6)</f>
        <v>0</v>
      </c>
      <c r="AD786">
        <f>ROUND((((ET786)-(EU786))+AE786),6)</f>
        <v>0</v>
      </c>
      <c r="AE786">
        <f>ROUND((EU786),6)</f>
        <v>0</v>
      </c>
      <c r="AF786">
        <f>ROUND((EV786),6)</f>
        <v>0</v>
      </c>
      <c r="AG786">
        <f t="shared" si="456"/>
        <v>0</v>
      </c>
      <c r="AH786">
        <f>(EW786)</f>
        <v>0</v>
      </c>
      <c r="AI786">
        <f>(EX786)</f>
        <v>0</v>
      </c>
      <c r="AJ786">
        <f t="shared" si="457"/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97</v>
      </c>
      <c r="AU786">
        <v>51</v>
      </c>
      <c r="AV786">
        <v>1</v>
      </c>
      <c r="AW786">
        <v>1</v>
      </c>
      <c r="AZ786">
        <v>1</v>
      </c>
      <c r="BA786">
        <v>1</v>
      </c>
      <c r="BB786">
        <v>1</v>
      </c>
      <c r="BC786">
        <v>1</v>
      </c>
      <c r="BD786" t="s">
        <v>3</v>
      </c>
      <c r="BE786" t="s">
        <v>3</v>
      </c>
      <c r="BF786" t="s">
        <v>3</v>
      </c>
      <c r="BG786" t="s">
        <v>3</v>
      </c>
      <c r="BH786">
        <v>3</v>
      </c>
      <c r="BI786">
        <v>2</v>
      </c>
      <c r="BJ786" t="s">
        <v>3</v>
      </c>
      <c r="BM786">
        <v>108001</v>
      </c>
      <c r="BN786">
        <v>0</v>
      </c>
      <c r="BO786" t="s">
        <v>3</v>
      </c>
      <c r="BP786">
        <v>0</v>
      </c>
      <c r="BQ786">
        <v>3</v>
      </c>
      <c r="BR786">
        <v>0</v>
      </c>
      <c r="BS786">
        <v>1</v>
      </c>
      <c r="BT786">
        <v>1</v>
      </c>
      <c r="BU786">
        <v>1</v>
      </c>
      <c r="BV786">
        <v>1</v>
      </c>
      <c r="BW786">
        <v>1</v>
      </c>
      <c r="BX786">
        <v>1</v>
      </c>
      <c r="BY786" t="s">
        <v>3</v>
      </c>
      <c r="BZ786">
        <v>97</v>
      </c>
      <c r="CA786">
        <v>51</v>
      </c>
      <c r="CB786" t="s">
        <v>3</v>
      </c>
      <c r="CE786">
        <v>0</v>
      </c>
      <c r="CF786">
        <v>0</v>
      </c>
      <c r="CG786">
        <v>0</v>
      </c>
      <c r="CM786">
        <v>0</v>
      </c>
      <c r="CN786" t="s">
        <v>3</v>
      </c>
      <c r="CO786">
        <v>0</v>
      </c>
      <c r="CP786">
        <f>0</f>
        <v>0</v>
      </c>
      <c r="CQ786">
        <f>0</f>
        <v>0</v>
      </c>
      <c r="CR786">
        <f>0</f>
        <v>0</v>
      </c>
      <c r="CS786">
        <f>0</f>
        <v>0</v>
      </c>
      <c r="CT786">
        <f>0</f>
        <v>0</v>
      </c>
      <c r="CU786">
        <f>0</f>
        <v>0</v>
      </c>
      <c r="CV786">
        <f>0</f>
        <v>0</v>
      </c>
      <c r="CW786">
        <f>0</f>
        <v>0</v>
      </c>
      <c r="CX786">
        <f>0</f>
        <v>0</v>
      </c>
      <c r="CY786">
        <f>0</f>
        <v>0</v>
      </c>
      <c r="CZ786">
        <f>0</f>
        <v>0</v>
      </c>
      <c r="DC786" t="s">
        <v>3</v>
      </c>
      <c r="DD786" t="s">
        <v>3</v>
      </c>
      <c r="DE786" t="s">
        <v>3</v>
      </c>
      <c r="DF786" t="s">
        <v>3</v>
      </c>
      <c r="DG786" t="s">
        <v>3</v>
      </c>
      <c r="DH786" t="s">
        <v>3</v>
      </c>
      <c r="DI786" t="s">
        <v>3</v>
      </c>
      <c r="DJ786" t="s">
        <v>3</v>
      </c>
      <c r="DK786" t="s">
        <v>3</v>
      </c>
      <c r="DL786" t="s">
        <v>3</v>
      </c>
      <c r="DM786" t="s">
        <v>3</v>
      </c>
      <c r="DN786">
        <v>0</v>
      </c>
      <c r="DO786">
        <v>0</v>
      </c>
      <c r="DP786">
        <v>1</v>
      </c>
      <c r="DQ786">
        <v>1</v>
      </c>
      <c r="DU786">
        <v>1013</v>
      </c>
      <c r="DV786" t="s">
        <v>635</v>
      </c>
      <c r="DW786" t="s">
        <v>635</v>
      </c>
      <c r="DX786">
        <v>1</v>
      </c>
      <c r="DZ786" t="s">
        <v>3</v>
      </c>
      <c r="EA786" t="s">
        <v>3</v>
      </c>
      <c r="EB786" t="s">
        <v>3</v>
      </c>
      <c r="EC786" t="s">
        <v>3</v>
      </c>
      <c r="EE786">
        <v>416979905</v>
      </c>
      <c r="EF786">
        <v>3</v>
      </c>
      <c r="EG786" t="s">
        <v>322</v>
      </c>
      <c r="EH786">
        <v>0</v>
      </c>
      <c r="EI786" t="s">
        <v>3</v>
      </c>
      <c r="EJ786">
        <v>2</v>
      </c>
      <c r="EK786">
        <v>108001</v>
      </c>
      <c r="EL786" t="s">
        <v>513</v>
      </c>
      <c r="EM786" t="s">
        <v>514</v>
      </c>
      <c r="EO786" t="s">
        <v>3</v>
      </c>
      <c r="EQ786">
        <v>1536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FQ786">
        <v>0</v>
      </c>
      <c r="FR786">
        <v>0</v>
      </c>
      <c r="FS786">
        <v>0</v>
      </c>
      <c r="FX786">
        <v>97</v>
      </c>
      <c r="FY786">
        <v>51</v>
      </c>
      <c r="GA786" t="s">
        <v>3</v>
      </c>
      <c r="GD786">
        <v>1</v>
      </c>
      <c r="GF786">
        <v>274903907</v>
      </c>
      <c r="GG786">
        <v>2</v>
      </c>
      <c r="GH786">
        <v>1</v>
      </c>
      <c r="GI786">
        <v>-2</v>
      </c>
      <c r="GJ786">
        <v>0</v>
      </c>
      <c r="GK786">
        <v>0</v>
      </c>
      <c r="GL786">
        <f t="shared" si="458"/>
        <v>0</v>
      </c>
      <c r="GM786">
        <f t="shared" si="459"/>
        <v>57.25</v>
      </c>
      <c r="GN786">
        <f t="shared" si="460"/>
        <v>0</v>
      </c>
      <c r="GO786">
        <f t="shared" si="461"/>
        <v>57.25</v>
      </c>
      <c r="GP786">
        <f t="shared" si="462"/>
        <v>0</v>
      </c>
      <c r="GR786">
        <v>0</v>
      </c>
      <c r="GS786">
        <v>0</v>
      </c>
      <c r="GT786">
        <v>0</v>
      </c>
      <c r="GU786" t="s">
        <v>3</v>
      </c>
      <c r="GV786">
        <f t="shared" si="463"/>
        <v>0</v>
      </c>
      <c r="GW786">
        <v>1</v>
      </c>
      <c r="GX786">
        <f t="shared" si="464"/>
        <v>0</v>
      </c>
      <c r="HA786">
        <v>0</v>
      </c>
      <c r="HB786">
        <v>0</v>
      </c>
      <c r="HC786">
        <f>0</f>
        <v>0</v>
      </c>
      <c r="HE786" t="s">
        <v>3</v>
      </c>
      <c r="HF786" t="s">
        <v>3</v>
      </c>
      <c r="HM786" t="s">
        <v>3</v>
      </c>
      <c r="HN786" t="s">
        <v>515</v>
      </c>
      <c r="HO786" t="s">
        <v>516</v>
      </c>
      <c r="HP786" t="s">
        <v>513</v>
      </c>
      <c r="HQ786" t="s">
        <v>513</v>
      </c>
      <c r="HS786">
        <v>0</v>
      </c>
      <c r="IK786">
        <v>0</v>
      </c>
    </row>
    <row r="787" spans="1:245" x14ac:dyDescent="0.2">
      <c r="A787">
        <v>17</v>
      </c>
      <c r="B787">
        <v>1</v>
      </c>
      <c r="C787">
        <f>ROW(SmtRes!A1461)</f>
        <v>1461</v>
      </c>
      <c r="D787">
        <f>ROW(EtalonRes!A1511)</f>
        <v>1511</v>
      </c>
      <c r="E787" t="s">
        <v>3</v>
      </c>
      <c r="F787" t="s">
        <v>850</v>
      </c>
      <c r="G787" t="s">
        <v>853</v>
      </c>
      <c r="H787" t="s">
        <v>211</v>
      </c>
      <c r="I787">
        <v>1</v>
      </c>
      <c r="J787">
        <v>0</v>
      </c>
      <c r="K787">
        <v>1</v>
      </c>
      <c r="O787">
        <f>ROUND(CP787,2)</f>
        <v>5648.25</v>
      </c>
      <c r="P787">
        <f>SUMIF(SmtRes!AQ1451:'SmtRes'!AQ1461,"=1",SmtRes!DF1451:'SmtRes'!DF1461)</f>
        <v>0</v>
      </c>
      <c r="Q787">
        <f>SUMIF(SmtRes!AQ1451:'SmtRes'!AQ1461,"=1",SmtRes!DG1451:'SmtRes'!DG1461)</f>
        <v>1812.11</v>
      </c>
      <c r="R787">
        <f>SUMIF(SmtRes!AQ1451:'SmtRes'!AQ1461,"=1",SmtRes!DH1451:'SmtRes'!DH1461)</f>
        <v>973.77</v>
      </c>
      <c r="S787">
        <f>SUMIF(SmtRes!AQ1451:'SmtRes'!AQ1461,"=1",SmtRes!DI1451:'SmtRes'!DI1461)</f>
        <v>2862.37</v>
      </c>
      <c r="T787">
        <f t="shared" si="451"/>
        <v>0</v>
      </c>
      <c r="U787">
        <f>SUMIF(SmtRes!AQ1451:'SmtRes'!AQ1461,"=1",SmtRes!CV1451:'SmtRes'!CV1461)</f>
        <v>5.15</v>
      </c>
      <c r="V787">
        <f>SUMIF(SmtRes!AQ1451:'SmtRes'!AQ1461,"=1",SmtRes!CW1451:'SmtRes'!CW1461)</f>
        <v>1.54</v>
      </c>
      <c r="W787">
        <f t="shared" si="452"/>
        <v>0</v>
      </c>
      <c r="X787">
        <f t="shared" si="453"/>
        <v>3721.06</v>
      </c>
      <c r="Y787">
        <f t="shared" si="454"/>
        <v>1956.43</v>
      </c>
      <c r="AA787">
        <v>-1</v>
      </c>
      <c r="AB787">
        <f t="shared" si="455"/>
        <v>4674.4813000000004</v>
      </c>
      <c r="AC787">
        <f>ROUND((0),6)</f>
        <v>0</v>
      </c>
      <c r="AD787">
        <f>ROUND((((SUM(SmtRes!BR1451:'SmtRes'!BR1461))-(SUM(SmtRes!BS1451:'SmtRes'!BS1461)))+AE787),6)</f>
        <v>1812.1113</v>
      </c>
      <c r="AE787">
        <f>ROUND((SUM(SmtRes!BS1451:'SmtRes'!BS1461)),6)</f>
        <v>973.77279999999996</v>
      </c>
      <c r="AF787">
        <f>ROUND((SUM(SmtRes!BT1451:'SmtRes'!BT1461)),6)</f>
        <v>2862.37</v>
      </c>
      <c r="AG787">
        <f t="shared" si="456"/>
        <v>0</v>
      </c>
      <c r="AH787">
        <f>(SUM(SmtRes!BU1451:'SmtRes'!BU1461))</f>
        <v>5.15</v>
      </c>
      <c r="AI787">
        <f>(SUM(SmtRes!BV1451:'SmtRes'!BV1461))</f>
        <v>1.54</v>
      </c>
      <c r="AJ787">
        <f t="shared" si="457"/>
        <v>0</v>
      </c>
      <c r="AK787">
        <v>5895.3880799999997</v>
      </c>
      <c r="AL787">
        <v>247.13398000000001</v>
      </c>
      <c r="AM787">
        <v>1812.1113</v>
      </c>
      <c r="AN787">
        <v>973.77280000000007</v>
      </c>
      <c r="AO787">
        <v>2862.37</v>
      </c>
      <c r="AP787">
        <v>0</v>
      </c>
      <c r="AQ787">
        <v>5.15</v>
      </c>
      <c r="AR787">
        <v>1.54</v>
      </c>
      <c r="AS787">
        <v>0</v>
      </c>
      <c r="AT787">
        <v>97</v>
      </c>
      <c r="AU787">
        <v>51</v>
      </c>
      <c r="AV787">
        <v>1</v>
      </c>
      <c r="AW787">
        <v>1</v>
      </c>
      <c r="AZ787">
        <v>1</v>
      </c>
      <c r="BA787">
        <v>1</v>
      </c>
      <c r="BB787">
        <v>1</v>
      </c>
      <c r="BC787">
        <v>1</v>
      </c>
      <c r="BD787" t="s">
        <v>3</v>
      </c>
      <c r="BE787" t="s">
        <v>3</v>
      </c>
      <c r="BF787" t="s">
        <v>3</v>
      </c>
      <c r="BG787" t="s">
        <v>3</v>
      </c>
      <c r="BH787">
        <v>0</v>
      </c>
      <c r="BI787">
        <v>2</v>
      </c>
      <c r="BJ787" t="s">
        <v>852</v>
      </c>
      <c r="BM787">
        <v>108001</v>
      </c>
      <c r="BN787">
        <v>0</v>
      </c>
      <c r="BO787" t="s">
        <v>3</v>
      </c>
      <c r="BP787">
        <v>0</v>
      </c>
      <c r="BQ787">
        <v>3</v>
      </c>
      <c r="BR787">
        <v>0</v>
      </c>
      <c r="BS787">
        <v>1</v>
      </c>
      <c r="BT787">
        <v>1</v>
      </c>
      <c r="BU787">
        <v>1</v>
      </c>
      <c r="BV787">
        <v>1</v>
      </c>
      <c r="BW787">
        <v>1</v>
      </c>
      <c r="BX787">
        <v>1</v>
      </c>
      <c r="BY787" t="s">
        <v>3</v>
      </c>
      <c r="BZ787">
        <v>97</v>
      </c>
      <c r="CA787">
        <v>51</v>
      </c>
      <c r="CB787" t="s">
        <v>3</v>
      </c>
      <c r="CE787">
        <v>0</v>
      </c>
      <c r="CF787">
        <v>0</v>
      </c>
      <c r="CG787">
        <v>0</v>
      </c>
      <c r="CM787">
        <v>0</v>
      </c>
      <c r="CN787" t="s">
        <v>3</v>
      </c>
      <c r="CO787">
        <v>0</v>
      </c>
      <c r="CP787">
        <f>(P787+Q787+S787+R787)</f>
        <v>5648.25</v>
      </c>
      <c r="CQ787">
        <f>SUMIF(SmtRes!AQ1451:'SmtRes'!AQ1461,"=1",SmtRes!AA1451:'SmtRes'!AA1461)</f>
        <v>53758.74</v>
      </c>
      <c r="CR787">
        <f>SUMIF(SmtRes!AQ1451:'SmtRes'!AQ1461,"=1",SmtRes!AB1451:'SmtRes'!AB1461)</f>
        <v>2302.6</v>
      </c>
      <c r="CS787">
        <f>SUMIF(SmtRes!AQ1451:'SmtRes'!AQ1461,"=1",SmtRes!AC1451:'SmtRes'!AC1461)</f>
        <v>1264.6400000000001</v>
      </c>
      <c r="CT787">
        <f>SUMIF(SmtRes!AQ1451:'SmtRes'!AQ1461,"=1",SmtRes!AD1451:'SmtRes'!AD1461)</f>
        <v>555.79999999999995</v>
      </c>
      <c r="CU787">
        <f>AG787</f>
        <v>0</v>
      </c>
      <c r="CV787">
        <f>SUMIF(SmtRes!AQ1451:'SmtRes'!AQ1461,"=1",SmtRes!BU1451:'SmtRes'!BU1461)</f>
        <v>5.15</v>
      </c>
      <c r="CW787">
        <f>SUMIF(SmtRes!AQ1451:'SmtRes'!AQ1461,"=1",SmtRes!BV1451:'SmtRes'!BV1461)</f>
        <v>1.54</v>
      </c>
      <c r="CX787">
        <f>AJ787</f>
        <v>0</v>
      </c>
      <c r="CY787">
        <f>(((S787+R787)*AT787)/100)</f>
        <v>3721.0558000000001</v>
      </c>
      <c r="CZ787">
        <f>(((S787+R787)*AU787)/100)</f>
        <v>1956.4313999999999</v>
      </c>
      <c r="DC787" t="s">
        <v>3</v>
      </c>
      <c r="DD787" t="s">
        <v>135</v>
      </c>
      <c r="DE787" t="s">
        <v>3</v>
      </c>
      <c r="DF787" t="s">
        <v>3</v>
      </c>
      <c r="DG787" t="s">
        <v>3</v>
      </c>
      <c r="DH787" t="s">
        <v>3</v>
      </c>
      <c r="DI787" t="s">
        <v>3</v>
      </c>
      <c r="DJ787" t="s">
        <v>3</v>
      </c>
      <c r="DK787" t="s">
        <v>3</v>
      </c>
      <c r="DL787" t="s">
        <v>3</v>
      </c>
      <c r="DM787" t="s">
        <v>3</v>
      </c>
      <c r="DN787">
        <v>0</v>
      </c>
      <c r="DO787">
        <v>0</v>
      </c>
      <c r="DP787">
        <v>1</v>
      </c>
      <c r="DQ787">
        <v>1</v>
      </c>
      <c r="DU787">
        <v>1003</v>
      </c>
      <c r="DV787" t="s">
        <v>211</v>
      </c>
      <c r="DW787" t="s">
        <v>211</v>
      </c>
      <c r="DX787">
        <v>1</v>
      </c>
      <c r="DZ787" t="s">
        <v>3</v>
      </c>
      <c r="EA787" t="s">
        <v>3</v>
      </c>
      <c r="EB787" t="s">
        <v>3</v>
      </c>
      <c r="EC787" t="s">
        <v>3</v>
      </c>
      <c r="EE787">
        <v>416979905</v>
      </c>
      <c r="EF787">
        <v>3</v>
      </c>
      <c r="EG787" t="s">
        <v>322</v>
      </c>
      <c r="EH787">
        <v>0</v>
      </c>
      <c r="EI787" t="s">
        <v>3</v>
      </c>
      <c r="EJ787">
        <v>2</v>
      </c>
      <c r="EK787">
        <v>108001</v>
      </c>
      <c r="EL787" t="s">
        <v>513</v>
      </c>
      <c r="EM787" t="s">
        <v>514</v>
      </c>
      <c r="EO787" t="s">
        <v>3</v>
      </c>
      <c r="EQ787">
        <v>1024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5.15</v>
      </c>
      <c r="EX787">
        <v>1.54</v>
      </c>
      <c r="EY787">
        <v>0</v>
      </c>
      <c r="FQ787">
        <v>0</v>
      </c>
      <c r="FR787">
        <v>0</v>
      </c>
      <c r="FS787">
        <v>0</v>
      </c>
      <c r="FX787">
        <v>97</v>
      </c>
      <c r="FY787">
        <v>51</v>
      </c>
      <c r="GA787" t="s">
        <v>3</v>
      </c>
      <c r="GD787">
        <v>1</v>
      </c>
      <c r="GF787">
        <v>-1608582929</v>
      </c>
      <c r="GG787">
        <v>2</v>
      </c>
      <c r="GH787">
        <v>1</v>
      </c>
      <c r="GI787">
        <v>-2</v>
      </c>
      <c r="GJ787">
        <v>0</v>
      </c>
      <c r="GK787">
        <v>0</v>
      </c>
      <c r="GL787">
        <f t="shared" si="458"/>
        <v>0</v>
      </c>
      <c r="GM787">
        <f t="shared" si="459"/>
        <v>11325.74</v>
      </c>
      <c r="GN787">
        <f t="shared" si="460"/>
        <v>0</v>
      </c>
      <c r="GO787">
        <f t="shared" si="461"/>
        <v>11325.74</v>
      </c>
      <c r="GP787">
        <f t="shared" si="462"/>
        <v>0</v>
      </c>
      <c r="GR787">
        <v>0</v>
      </c>
      <c r="GS787">
        <v>0</v>
      </c>
      <c r="GT787">
        <v>0</v>
      </c>
      <c r="GU787" t="s">
        <v>3</v>
      </c>
      <c r="GV787">
        <f t="shared" si="463"/>
        <v>0</v>
      </c>
      <c r="GW787">
        <v>1</v>
      </c>
      <c r="GX787">
        <f t="shared" si="464"/>
        <v>0</v>
      </c>
      <c r="HA787">
        <v>0</v>
      </c>
      <c r="HB787">
        <v>0</v>
      </c>
      <c r="HC787">
        <f>GV787*GW787</f>
        <v>0</v>
      </c>
      <c r="HE787" t="s">
        <v>3</v>
      </c>
      <c r="HF787" t="s">
        <v>3</v>
      </c>
      <c r="HM787" t="s">
        <v>3</v>
      </c>
      <c r="HN787" t="s">
        <v>515</v>
      </c>
      <c r="HO787" t="s">
        <v>516</v>
      </c>
      <c r="HP787" t="s">
        <v>513</v>
      </c>
      <c r="HQ787" t="s">
        <v>513</v>
      </c>
      <c r="HS787">
        <v>0</v>
      </c>
      <c r="IK787">
        <v>0</v>
      </c>
    </row>
    <row r="788" spans="1:245" x14ac:dyDescent="0.2">
      <c r="A788">
        <v>18</v>
      </c>
      <c r="B788">
        <v>1</v>
      </c>
      <c r="C788">
        <v>1461</v>
      </c>
      <c r="E788" t="s">
        <v>3</v>
      </c>
      <c r="F788" t="s">
        <v>633</v>
      </c>
      <c r="G788" t="s">
        <v>634</v>
      </c>
      <c r="H788" t="s">
        <v>635</v>
      </c>
      <c r="I788">
        <f>J788</f>
        <v>2</v>
      </c>
      <c r="J788">
        <v>2</v>
      </c>
      <c r="K788">
        <v>2</v>
      </c>
      <c r="O788">
        <f>ROUND(P788,2)</f>
        <v>57.25</v>
      </c>
      <c r="P788">
        <f>ROUND(ROUND(ROUND(SUMIF(SmtRes!AQ1451:'SmtRes'!AQ1461,"=1",SmtRes!CU1451:'SmtRes'!CU1461),2),2)*I788/100,2)</f>
        <v>57.25</v>
      </c>
      <c r="Q788">
        <f>ROUND(CR788*I788,2)</f>
        <v>0</v>
      </c>
      <c r="R788">
        <f>ROUND(CS788*I788,2)</f>
        <v>0</v>
      </c>
      <c r="S788">
        <f>ROUND(CT788*I788,2)</f>
        <v>0</v>
      </c>
      <c r="T788">
        <f t="shared" si="451"/>
        <v>0</v>
      </c>
      <c r="U788">
        <f>ROUND(CV788*I788,7)</f>
        <v>0</v>
      </c>
      <c r="V788">
        <f>ROUND(CW788*I788,7)</f>
        <v>0</v>
      </c>
      <c r="W788">
        <f t="shared" si="452"/>
        <v>0</v>
      </c>
      <c r="X788">
        <f t="shared" si="453"/>
        <v>0</v>
      </c>
      <c r="Y788">
        <f t="shared" si="454"/>
        <v>0</v>
      </c>
      <c r="AA788">
        <v>-1</v>
      </c>
      <c r="AB788">
        <f t="shared" si="455"/>
        <v>0</v>
      </c>
      <c r="AC788">
        <f>ROUND((ES788),6)</f>
        <v>0</v>
      </c>
      <c r="AD788">
        <f>ROUND((((ET788)-(EU788))+AE788),6)</f>
        <v>0</v>
      </c>
      <c r="AE788">
        <f>ROUND((EU788),6)</f>
        <v>0</v>
      </c>
      <c r="AF788">
        <f>ROUND((EV788),6)</f>
        <v>0</v>
      </c>
      <c r="AG788">
        <f t="shared" si="456"/>
        <v>0</v>
      </c>
      <c r="AH788">
        <f>(EW788)</f>
        <v>0</v>
      </c>
      <c r="AI788">
        <f>(EX788)</f>
        <v>0</v>
      </c>
      <c r="AJ788">
        <f t="shared" si="457"/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97</v>
      </c>
      <c r="AU788">
        <v>51</v>
      </c>
      <c r="AV788">
        <v>1</v>
      </c>
      <c r="AW788">
        <v>1</v>
      </c>
      <c r="AZ788">
        <v>1</v>
      </c>
      <c r="BA788">
        <v>1</v>
      </c>
      <c r="BB788">
        <v>1</v>
      </c>
      <c r="BC788">
        <v>1</v>
      </c>
      <c r="BD788" t="s">
        <v>3</v>
      </c>
      <c r="BE788" t="s">
        <v>3</v>
      </c>
      <c r="BF788" t="s">
        <v>3</v>
      </c>
      <c r="BG788" t="s">
        <v>3</v>
      </c>
      <c r="BH788">
        <v>3</v>
      </c>
      <c r="BI788">
        <v>2</v>
      </c>
      <c r="BJ788" t="s">
        <v>3</v>
      </c>
      <c r="BM788">
        <v>108001</v>
      </c>
      <c r="BN788">
        <v>0</v>
      </c>
      <c r="BO788" t="s">
        <v>3</v>
      </c>
      <c r="BP788">
        <v>0</v>
      </c>
      <c r="BQ788">
        <v>3</v>
      </c>
      <c r="BR788">
        <v>0</v>
      </c>
      <c r="BS788">
        <v>1</v>
      </c>
      <c r="BT788">
        <v>1</v>
      </c>
      <c r="BU788">
        <v>1</v>
      </c>
      <c r="BV788">
        <v>1</v>
      </c>
      <c r="BW788">
        <v>1</v>
      </c>
      <c r="BX788">
        <v>1</v>
      </c>
      <c r="BY788" t="s">
        <v>3</v>
      </c>
      <c r="BZ788">
        <v>97</v>
      </c>
      <c r="CA788">
        <v>51</v>
      </c>
      <c r="CB788" t="s">
        <v>3</v>
      </c>
      <c r="CE788">
        <v>0</v>
      </c>
      <c r="CF788">
        <v>0</v>
      </c>
      <c r="CG788">
        <v>0</v>
      </c>
      <c r="CM788">
        <v>0</v>
      </c>
      <c r="CN788" t="s">
        <v>3</v>
      </c>
      <c r="CO788">
        <v>0</v>
      </c>
      <c r="CP788">
        <f>0</f>
        <v>0</v>
      </c>
      <c r="CQ788">
        <f>0</f>
        <v>0</v>
      </c>
      <c r="CR788">
        <f>0</f>
        <v>0</v>
      </c>
      <c r="CS788">
        <f>0</f>
        <v>0</v>
      </c>
      <c r="CT788">
        <f>0</f>
        <v>0</v>
      </c>
      <c r="CU788">
        <f>0</f>
        <v>0</v>
      </c>
      <c r="CV788">
        <f>0</f>
        <v>0</v>
      </c>
      <c r="CW788">
        <f>0</f>
        <v>0</v>
      </c>
      <c r="CX788">
        <f>0</f>
        <v>0</v>
      </c>
      <c r="CY788">
        <f>0</f>
        <v>0</v>
      </c>
      <c r="CZ788">
        <f>0</f>
        <v>0</v>
      </c>
      <c r="DC788" t="s">
        <v>3</v>
      </c>
      <c r="DD788" t="s">
        <v>3</v>
      </c>
      <c r="DE788" t="s">
        <v>3</v>
      </c>
      <c r="DF788" t="s">
        <v>3</v>
      </c>
      <c r="DG788" t="s">
        <v>3</v>
      </c>
      <c r="DH788" t="s">
        <v>3</v>
      </c>
      <c r="DI788" t="s">
        <v>3</v>
      </c>
      <c r="DJ788" t="s">
        <v>3</v>
      </c>
      <c r="DK788" t="s">
        <v>3</v>
      </c>
      <c r="DL788" t="s">
        <v>3</v>
      </c>
      <c r="DM788" t="s">
        <v>3</v>
      </c>
      <c r="DN788">
        <v>0</v>
      </c>
      <c r="DO788">
        <v>0</v>
      </c>
      <c r="DP788">
        <v>1</v>
      </c>
      <c r="DQ788">
        <v>1</v>
      </c>
      <c r="DU788">
        <v>1013</v>
      </c>
      <c r="DV788" t="s">
        <v>635</v>
      </c>
      <c r="DW788" t="s">
        <v>635</v>
      </c>
      <c r="DX788">
        <v>1</v>
      </c>
      <c r="DZ788" t="s">
        <v>3</v>
      </c>
      <c r="EA788" t="s">
        <v>3</v>
      </c>
      <c r="EB788" t="s">
        <v>3</v>
      </c>
      <c r="EC788" t="s">
        <v>3</v>
      </c>
      <c r="EE788">
        <v>416979905</v>
      </c>
      <c r="EF788">
        <v>3</v>
      </c>
      <c r="EG788" t="s">
        <v>322</v>
      </c>
      <c r="EH788">
        <v>0</v>
      </c>
      <c r="EI788" t="s">
        <v>3</v>
      </c>
      <c r="EJ788">
        <v>2</v>
      </c>
      <c r="EK788">
        <v>108001</v>
      </c>
      <c r="EL788" t="s">
        <v>513</v>
      </c>
      <c r="EM788" t="s">
        <v>514</v>
      </c>
      <c r="EO788" t="s">
        <v>3</v>
      </c>
      <c r="EQ788">
        <v>1024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FQ788">
        <v>0</v>
      </c>
      <c r="FR788">
        <v>0</v>
      </c>
      <c r="FS788">
        <v>0</v>
      </c>
      <c r="FX788">
        <v>97</v>
      </c>
      <c r="FY788">
        <v>51</v>
      </c>
      <c r="GA788" t="s">
        <v>3</v>
      </c>
      <c r="GD788">
        <v>1</v>
      </c>
      <c r="GF788">
        <v>274903907</v>
      </c>
      <c r="GG788">
        <v>2</v>
      </c>
      <c r="GH788">
        <v>1</v>
      </c>
      <c r="GI788">
        <v>-2</v>
      </c>
      <c r="GJ788">
        <v>0</v>
      </c>
      <c r="GK788">
        <v>0</v>
      </c>
      <c r="GL788">
        <f t="shared" si="458"/>
        <v>0</v>
      </c>
      <c r="GM788">
        <f t="shared" si="459"/>
        <v>57.25</v>
      </c>
      <c r="GN788">
        <f t="shared" si="460"/>
        <v>0</v>
      </c>
      <c r="GO788">
        <f t="shared" si="461"/>
        <v>57.25</v>
      </c>
      <c r="GP788">
        <f t="shared" si="462"/>
        <v>0</v>
      </c>
      <c r="GR788">
        <v>0</v>
      </c>
      <c r="GS788">
        <v>0</v>
      </c>
      <c r="GT788">
        <v>0</v>
      </c>
      <c r="GU788" t="s">
        <v>3</v>
      </c>
      <c r="GV788">
        <f t="shared" si="463"/>
        <v>0</v>
      </c>
      <c r="GW788">
        <v>1</v>
      </c>
      <c r="GX788">
        <f t="shared" si="464"/>
        <v>0</v>
      </c>
      <c r="HA788">
        <v>0</v>
      </c>
      <c r="HB788">
        <v>0</v>
      </c>
      <c r="HC788">
        <f>0</f>
        <v>0</v>
      </c>
      <c r="HE788" t="s">
        <v>3</v>
      </c>
      <c r="HF788" t="s">
        <v>3</v>
      </c>
      <c r="HM788" t="s">
        <v>3</v>
      </c>
      <c r="HN788" t="s">
        <v>515</v>
      </c>
      <c r="HO788" t="s">
        <v>516</v>
      </c>
      <c r="HP788" t="s">
        <v>513</v>
      </c>
      <c r="HQ788" t="s">
        <v>513</v>
      </c>
      <c r="HS788">
        <v>0</v>
      </c>
      <c r="IK788">
        <v>0</v>
      </c>
    </row>
    <row r="789" spans="1:245" x14ac:dyDescent="0.2">
      <c r="A789">
        <v>17</v>
      </c>
      <c r="B789">
        <v>1</v>
      </c>
      <c r="C789">
        <f>ROW(SmtRes!A1464)</f>
        <v>1464</v>
      </c>
      <c r="D789">
        <f>ROW(EtalonRes!A1515)</f>
        <v>1515</v>
      </c>
      <c r="E789" t="s">
        <v>892</v>
      </c>
      <c r="F789" t="s">
        <v>804</v>
      </c>
      <c r="G789" t="s">
        <v>893</v>
      </c>
      <c r="H789" t="s">
        <v>32</v>
      </c>
      <c r="I789">
        <v>1</v>
      </c>
      <c r="J789">
        <v>0</v>
      </c>
      <c r="K789">
        <v>1</v>
      </c>
      <c r="O789">
        <f>ROUND(CP789,2)</f>
        <v>153.51</v>
      </c>
      <c r="P789">
        <f>SUMIF(SmtRes!AQ1462:'SmtRes'!AQ1464,"=1",SmtRes!DF1462:'SmtRes'!DF1464)</f>
        <v>0</v>
      </c>
      <c r="Q789">
        <f>SUMIF(SmtRes!AQ1462:'SmtRes'!AQ1464,"=1",SmtRes!DG1462:'SmtRes'!DG1464)</f>
        <v>1.93</v>
      </c>
      <c r="R789">
        <f>SUMIF(SmtRes!AQ1462:'SmtRes'!AQ1464,"=1",SmtRes!DH1462:'SmtRes'!DH1464)</f>
        <v>1.62</v>
      </c>
      <c r="S789">
        <f>SUMIF(SmtRes!AQ1462:'SmtRes'!AQ1464,"=1",SmtRes!DI1462:'SmtRes'!DI1464)</f>
        <v>149.96</v>
      </c>
      <c r="T789">
        <f t="shared" si="451"/>
        <v>0</v>
      </c>
      <c r="U789">
        <f>SUMIF(SmtRes!AQ1462:'SmtRes'!AQ1464,"=1",SmtRes!CV1462:'SmtRes'!CV1464)</f>
        <v>0.309</v>
      </c>
      <c r="V789">
        <f>SUMIF(SmtRes!AQ1462:'SmtRes'!AQ1464,"=1",SmtRes!CW1462:'SmtRes'!CW1464)</f>
        <v>3.0000000000000001E-3</v>
      </c>
      <c r="W789">
        <f t="shared" si="452"/>
        <v>0</v>
      </c>
      <c r="X789">
        <f t="shared" si="453"/>
        <v>136.41999999999999</v>
      </c>
      <c r="Y789">
        <f t="shared" si="454"/>
        <v>69.73</v>
      </c>
      <c r="AA789">
        <v>449016111</v>
      </c>
      <c r="AB789">
        <f t="shared" si="455"/>
        <v>151.88588999999999</v>
      </c>
      <c r="AC789">
        <f>ROUND((0),6)</f>
        <v>0</v>
      </c>
      <c r="AD789">
        <f>ROUND((((SUM(SmtRes!BR1462:'SmtRes'!BR1464))-(SUM(SmtRes!BS1462:'SmtRes'!BS1464)))+AE789),6)</f>
        <v>1.9251</v>
      </c>
      <c r="AE789">
        <f>ROUND((SUM(SmtRes!BS1462:'SmtRes'!BS1464)),6)</f>
        <v>1.61907</v>
      </c>
      <c r="AF789">
        <f>ROUND((SUM(SmtRes!BT1462:'SmtRes'!BT1464)),6)</f>
        <v>149.96079</v>
      </c>
      <c r="AG789">
        <f t="shared" si="456"/>
        <v>0</v>
      </c>
      <c r="AH789">
        <f>(SUM(SmtRes!BU1462:'SmtRes'!BU1464))</f>
        <v>0.309</v>
      </c>
      <c r="AI789">
        <f>(SUM(SmtRes!BV1462:'SmtRes'!BV1464))</f>
        <v>3.0000000000000001E-3</v>
      </c>
      <c r="AJ789">
        <f t="shared" si="457"/>
        <v>0</v>
      </c>
      <c r="AK789">
        <v>511.6832</v>
      </c>
      <c r="AL789">
        <v>0</v>
      </c>
      <c r="AM789">
        <v>6.4170000000000007</v>
      </c>
      <c r="AN789">
        <v>5.3969000000000005</v>
      </c>
      <c r="AO789">
        <v>499.86930000000001</v>
      </c>
      <c r="AP789">
        <v>0</v>
      </c>
      <c r="AQ789">
        <v>1.03</v>
      </c>
      <c r="AR789">
        <v>0.01</v>
      </c>
      <c r="AS789">
        <v>0</v>
      </c>
      <c r="AT789">
        <v>90</v>
      </c>
      <c r="AU789">
        <v>46</v>
      </c>
      <c r="AV789">
        <v>1</v>
      </c>
      <c r="AW789">
        <v>1</v>
      </c>
      <c r="AZ789">
        <v>1</v>
      </c>
      <c r="BA789">
        <v>1</v>
      </c>
      <c r="BB789">
        <v>1</v>
      </c>
      <c r="BC789">
        <v>1</v>
      </c>
      <c r="BD789" t="s">
        <v>3</v>
      </c>
      <c r="BE789" t="s">
        <v>3</v>
      </c>
      <c r="BF789" t="s">
        <v>3</v>
      </c>
      <c r="BG789" t="s">
        <v>3</v>
      </c>
      <c r="BH789">
        <v>0</v>
      </c>
      <c r="BI789">
        <v>2</v>
      </c>
      <c r="BJ789" t="s">
        <v>806</v>
      </c>
      <c r="BM789">
        <v>111002</v>
      </c>
      <c r="BN789">
        <v>0</v>
      </c>
      <c r="BO789" t="s">
        <v>3</v>
      </c>
      <c r="BP789">
        <v>0</v>
      </c>
      <c r="BQ789">
        <v>3</v>
      </c>
      <c r="BR789">
        <v>0</v>
      </c>
      <c r="BS789">
        <v>1</v>
      </c>
      <c r="BT789">
        <v>1</v>
      </c>
      <c r="BU789">
        <v>1</v>
      </c>
      <c r="BV789">
        <v>1</v>
      </c>
      <c r="BW789">
        <v>1</v>
      </c>
      <c r="BX789">
        <v>1</v>
      </c>
      <c r="BY789" t="s">
        <v>3</v>
      </c>
      <c r="BZ789">
        <v>90</v>
      </c>
      <c r="CA789">
        <v>46</v>
      </c>
      <c r="CB789" t="s">
        <v>3</v>
      </c>
      <c r="CE789">
        <v>0</v>
      </c>
      <c r="CF789">
        <v>0</v>
      </c>
      <c r="CG789">
        <v>0</v>
      </c>
      <c r="CM789">
        <v>0</v>
      </c>
      <c r="CN789" t="s">
        <v>653</v>
      </c>
      <c r="CO789">
        <v>0</v>
      </c>
      <c r="CP789">
        <f>(P789+Q789+S789+R789)</f>
        <v>153.51000000000002</v>
      </c>
      <c r="CQ789">
        <f>SUMIF(SmtRes!AQ1462:'SmtRes'!AQ1464,"=1",SmtRes!AA1462:'SmtRes'!AA1464)</f>
        <v>0</v>
      </c>
      <c r="CR789">
        <f>SUMIF(SmtRes!AQ1462:'SmtRes'!AQ1464,"=1",SmtRes!AB1462:'SmtRes'!AB1464)</f>
        <v>641.70000000000005</v>
      </c>
      <c r="CS789">
        <f>SUMIF(SmtRes!AQ1462:'SmtRes'!AQ1464,"=1",SmtRes!AC1462:'SmtRes'!AC1464)</f>
        <v>539.69000000000005</v>
      </c>
      <c r="CT789">
        <f>SUMIF(SmtRes!AQ1462:'SmtRes'!AQ1464,"=1",SmtRes!AD1462:'SmtRes'!AD1464)</f>
        <v>485.31</v>
      </c>
      <c r="CU789">
        <f>AG789</f>
        <v>0</v>
      </c>
      <c r="CV789">
        <f>SUMIF(SmtRes!AQ1462:'SmtRes'!AQ1464,"=1",SmtRes!BU1462:'SmtRes'!BU1464)</f>
        <v>0.309</v>
      </c>
      <c r="CW789">
        <f>SUMIF(SmtRes!AQ1462:'SmtRes'!AQ1464,"=1",SmtRes!BV1462:'SmtRes'!BV1464)</f>
        <v>3.0000000000000001E-3</v>
      </c>
      <c r="CX789">
        <f>AJ789</f>
        <v>0</v>
      </c>
      <c r="CY789">
        <f>(((S789+R789)*AT789)/100)</f>
        <v>136.422</v>
      </c>
      <c r="CZ789">
        <f>(((S789+R789)*AU789)/100)</f>
        <v>69.726799999999997</v>
      </c>
      <c r="DB789">
        <v>50</v>
      </c>
      <c r="DC789" t="s">
        <v>3</v>
      </c>
      <c r="DD789" t="s">
        <v>135</v>
      </c>
      <c r="DE789" t="s">
        <v>321</v>
      </c>
      <c r="DF789" t="s">
        <v>321</v>
      </c>
      <c r="DG789" t="s">
        <v>321</v>
      </c>
      <c r="DH789" t="s">
        <v>3</v>
      </c>
      <c r="DI789" t="s">
        <v>321</v>
      </c>
      <c r="DJ789" t="s">
        <v>321</v>
      </c>
      <c r="DK789" t="s">
        <v>3</v>
      </c>
      <c r="DL789" t="s">
        <v>3</v>
      </c>
      <c r="DM789" t="s">
        <v>3</v>
      </c>
      <c r="DN789">
        <v>0</v>
      </c>
      <c r="DO789">
        <v>0</v>
      </c>
      <c r="DP789">
        <v>1</v>
      </c>
      <c r="DQ789">
        <v>1</v>
      </c>
      <c r="DU789">
        <v>1013</v>
      </c>
      <c r="DV789" t="s">
        <v>32</v>
      </c>
      <c r="DW789" t="s">
        <v>32</v>
      </c>
      <c r="DX789">
        <v>1</v>
      </c>
      <c r="DZ789" t="s">
        <v>3</v>
      </c>
      <c r="EA789" t="s">
        <v>3</v>
      </c>
      <c r="EB789" t="s">
        <v>3</v>
      </c>
      <c r="EC789" t="s">
        <v>3</v>
      </c>
      <c r="EE789">
        <v>416979912</v>
      </c>
      <c r="EF789">
        <v>3</v>
      </c>
      <c r="EG789" t="s">
        <v>322</v>
      </c>
      <c r="EH789">
        <v>0</v>
      </c>
      <c r="EI789" t="s">
        <v>3</v>
      </c>
      <c r="EJ789">
        <v>2</v>
      </c>
      <c r="EK789">
        <v>111002</v>
      </c>
      <c r="EL789" t="s">
        <v>323</v>
      </c>
      <c r="EM789" t="s">
        <v>324</v>
      </c>
      <c r="EO789" t="s">
        <v>656</v>
      </c>
      <c r="EQ789">
        <v>512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1.03</v>
      </c>
      <c r="EX789">
        <v>0.01</v>
      </c>
      <c r="EY789">
        <v>0</v>
      </c>
      <c r="FQ789">
        <v>0</v>
      </c>
      <c r="FR789">
        <v>0</v>
      </c>
      <c r="FS789">
        <v>0</v>
      </c>
      <c r="FX789">
        <v>90</v>
      </c>
      <c r="FY789">
        <v>46</v>
      </c>
      <c r="GA789" t="s">
        <v>3</v>
      </c>
      <c r="GD789">
        <v>1</v>
      </c>
      <c r="GF789">
        <v>-94811170</v>
      </c>
      <c r="GG789">
        <v>2</v>
      </c>
      <c r="GH789">
        <v>1</v>
      </c>
      <c r="GI789">
        <v>-2</v>
      </c>
      <c r="GJ789">
        <v>0</v>
      </c>
      <c r="GK789">
        <v>0</v>
      </c>
      <c r="GL789">
        <f t="shared" si="458"/>
        <v>0</v>
      </c>
      <c r="GM789">
        <f t="shared" si="459"/>
        <v>359.66</v>
      </c>
      <c r="GN789">
        <f t="shared" si="460"/>
        <v>0</v>
      </c>
      <c r="GO789">
        <f t="shared" si="461"/>
        <v>359.66</v>
      </c>
      <c r="GP789">
        <f t="shared" si="462"/>
        <v>0</v>
      </c>
      <c r="GR789">
        <v>0</v>
      </c>
      <c r="GS789">
        <v>0</v>
      </c>
      <c r="GT789">
        <v>0</v>
      </c>
      <c r="GU789" t="s">
        <v>3</v>
      </c>
      <c r="GV789">
        <f t="shared" si="463"/>
        <v>0</v>
      </c>
      <c r="GW789">
        <v>1</v>
      </c>
      <c r="GX789">
        <f t="shared" si="464"/>
        <v>0</v>
      </c>
      <c r="HA789">
        <v>0</v>
      </c>
      <c r="HB789">
        <v>0</v>
      </c>
      <c r="HC789">
        <f>GV789*GW789</f>
        <v>0</v>
      </c>
      <c r="HE789" t="s">
        <v>3</v>
      </c>
      <c r="HF789" t="s">
        <v>3</v>
      </c>
      <c r="HM789" t="s">
        <v>3</v>
      </c>
      <c r="HN789" t="s">
        <v>326</v>
      </c>
      <c r="HO789" t="s">
        <v>327</v>
      </c>
      <c r="HP789" t="s">
        <v>323</v>
      </c>
      <c r="HQ789" t="s">
        <v>323</v>
      </c>
      <c r="HS789">
        <v>0</v>
      </c>
      <c r="IK789">
        <v>0</v>
      </c>
    </row>
    <row r="790" spans="1:245" x14ac:dyDescent="0.2">
      <c r="A790">
        <v>17</v>
      </c>
      <c r="B790">
        <v>1</v>
      </c>
      <c r="C790">
        <f>ROW(SmtRes!A1467)</f>
        <v>1467</v>
      </c>
      <c r="D790">
        <f>ROW(EtalonRes!A1519)</f>
        <v>1519</v>
      </c>
      <c r="E790" t="s">
        <v>894</v>
      </c>
      <c r="F790" t="s">
        <v>804</v>
      </c>
      <c r="G790" t="s">
        <v>895</v>
      </c>
      <c r="H790" t="s">
        <v>32</v>
      </c>
      <c r="I790">
        <v>1</v>
      </c>
      <c r="J790">
        <v>0</v>
      </c>
      <c r="K790">
        <v>1</v>
      </c>
      <c r="O790">
        <f>ROUND(CP790,2)</f>
        <v>511.69</v>
      </c>
      <c r="P790">
        <f>SUMIF(SmtRes!AQ1465:'SmtRes'!AQ1467,"=1",SmtRes!DF1465:'SmtRes'!DF1467)</f>
        <v>0</v>
      </c>
      <c r="Q790">
        <f>SUMIF(SmtRes!AQ1465:'SmtRes'!AQ1467,"=1",SmtRes!DG1465:'SmtRes'!DG1467)</f>
        <v>6.42</v>
      </c>
      <c r="R790">
        <f>SUMIF(SmtRes!AQ1465:'SmtRes'!AQ1467,"=1",SmtRes!DH1465:'SmtRes'!DH1467)</f>
        <v>5.4</v>
      </c>
      <c r="S790">
        <f>SUMIF(SmtRes!AQ1465:'SmtRes'!AQ1467,"=1",SmtRes!DI1465:'SmtRes'!DI1467)</f>
        <v>499.87</v>
      </c>
      <c r="T790">
        <f t="shared" si="451"/>
        <v>0</v>
      </c>
      <c r="U790">
        <f>SUMIF(SmtRes!AQ1465:'SmtRes'!AQ1467,"=1",SmtRes!CV1465:'SmtRes'!CV1467)</f>
        <v>1.03</v>
      </c>
      <c r="V790">
        <f>SUMIF(SmtRes!AQ1465:'SmtRes'!AQ1467,"=1",SmtRes!CW1465:'SmtRes'!CW1467)</f>
        <v>0.01</v>
      </c>
      <c r="W790">
        <f t="shared" si="452"/>
        <v>0</v>
      </c>
      <c r="X790">
        <f t="shared" si="453"/>
        <v>454.74</v>
      </c>
      <c r="Y790">
        <f t="shared" si="454"/>
        <v>232.42</v>
      </c>
      <c r="AA790">
        <v>449016111</v>
      </c>
      <c r="AB790">
        <f t="shared" si="455"/>
        <v>506.28629999999998</v>
      </c>
      <c r="AC790">
        <f>ROUND((0),6)</f>
        <v>0</v>
      </c>
      <c r="AD790">
        <f>ROUND((((SUM(SmtRes!BR1465:'SmtRes'!BR1467))-(SUM(SmtRes!BS1465:'SmtRes'!BS1467)))+AE790),6)</f>
        <v>6.4169999999999998</v>
      </c>
      <c r="AE790">
        <f>ROUND((SUM(SmtRes!BS1465:'SmtRes'!BS1467)),6)</f>
        <v>5.3968999999999996</v>
      </c>
      <c r="AF790">
        <f>ROUND((SUM(SmtRes!BT1465:'SmtRes'!BT1467)),6)</f>
        <v>499.86930000000001</v>
      </c>
      <c r="AG790">
        <f t="shared" si="456"/>
        <v>0</v>
      </c>
      <c r="AH790">
        <f>(SUM(SmtRes!BU1465:'SmtRes'!BU1467))</f>
        <v>1.03</v>
      </c>
      <c r="AI790">
        <f>(SUM(SmtRes!BV1465:'SmtRes'!BV1467))</f>
        <v>0.01</v>
      </c>
      <c r="AJ790">
        <f t="shared" si="457"/>
        <v>0</v>
      </c>
      <c r="AK790">
        <v>511.6832</v>
      </c>
      <c r="AL790">
        <v>0</v>
      </c>
      <c r="AM790">
        <v>6.4170000000000007</v>
      </c>
      <c r="AN790">
        <v>5.3969000000000005</v>
      </c>
      <c r="AO790">
        <v>499.86930000000001</v>
      </c>
      <c r="AP790">
        <v>0</v>
      </c>
      <c r="AQ790">
        <v>1.03</v>
      </c>
      <c r="AR790">
        <v>0.01</v>
      </c>
      <c r="AS790">
        <v>0</v>
      </c>
      <c r="AT790">
        <v>90</v>
      </c>
      <c r="AU790">
        <v>46</v>
      </c>
      <c r="AV790">
        <v>1</v>
      </c>
      <c r="AW790">
        <v>1</v>
      </c>
      <c r="AZ790">
        <v>1</v>
      </c>
      <c r="BA790">
        <v>1</v>
      </c>
      <c r="BB790">
        <v>1</v>
      </c>
      <c r="BC790">
        <v>1</v>
      </c>
      <c r="BD790" t="s">
        <v>3</v>
      </c>
      <c r="BE790" t="s">
        <v>3</v>
      </c>
      <c r="BF790" t="s">
        <v>3</v>
      </c>
      <c r="BG790" t="s">
        <v>3</v>
      </c>
      <c r="BH790">
        <v>0</v>
      </c>
      <c r="BI790">
        <v>2</v>
      </c>
      <c r="BJ790" t="s">
        <v>806</v>
      </c>
      <c r="BM790">
        <v>111002</v>
      </c>
      <c r="BN790">
        <v>0</v>
      </c>
      <c r="BO790" t="s">
        <v>3</v>
      </c>
      <c r="BP790">
        <v>0</v>
      </c>
      <c r="BQ790">
        <v>3</v>
      </c>
      <c r="BR790">
        <v>0</v>
      </c>
      <c r="BS790">
        <v>1</v>
      </c>
      <c r="BT790">
        <v>1</v>
      </c>
      <c r="BU790">
        <v>1</v>
      </c>
      <c r="BV790">
        <v>1</v>
      </c>
      <c r="BW790">
        <v>1</v>
      </c>
      <c r="BX790">
        <v>1</v>
      </c>
      <c r="BY790" t="s">
        <v>3</v>
      </c>
      <c r="BZ790">
        <v>90</v>
      </c>
      <c r="CA790">
        <v>46</v>
      </c>
      <c r="CB790" t="s">
        <v>3</v>
      </c>
      <c r="CE790">
        <v>0</v>
      </c>
      <c r="CF790">
        <v>0</v>
      </c>
      <c r="CG790">
        <v>0</v>
      </c>
      <c r="CM790">
        <v>0</v>
      </c>
      <c r="CN790" t="s">
        <v>3</v>
      </c>
      <c r="CO790">
        <v>0</v>
      </c>
      <c r="CP790">
        <f>(P790+Q790+S790+R790)</f>
        <v>511.69</v>
      </c>
      <c r="CQ790">
        <f>SUMIF(SmtRes!AQ1465:'SmtRes'!AQ1467,"=1",SmtRes!AA1465:'SmtRes'!AA1467)</f>
        <v>0</v>
      </c>
      <c r="CR790">
        <f>SUMIF(SmtRes!AQ1465:'SmtRes'!AQ1467,"=1",SmtRes!AB1465:'SmtRes'!AB1467)</f>
        <v>641.70000000000005</v>
      </c>
      <c r="CS790">
        <f>SUMIF(SmtRes!AQ1465:'SmtRes'!AQ1467,"=1",SmtRes!AC1465:'SmtRes'!AC1467)</f>
        <v>539.69000000000005</v>
      </c>
      <c r="CT790">
        <f>SUMIF(SmtRes!AQ1465:'SmtRes'!AQ1467,"=1",SmtRes!AD1465:'SmtRes'!AD1467)</f>
        <v>485.31</v>
      </c>
      <c r="CU790">
        <f>AG790</f>
        <v>0</v>
      </c>
      <c r="CV790">
        <f>SUMIF(SmtRes!AQ1465:'SmtRes'!AQ1467,"=1",SmtRes!BU1465:'SmtRes'!BU1467)</f>
        <v>1.03</v>
      </c>
      <c r="CW790">
        <f>SUMIF(SmtRes!AQ1465:'SmtRes'!AQ1467,"=1",SmtRes!BV1465:'SmtRes'!BV1467)</f>
        <v>0.01</v>
      </c>
      <c r="CX790">
        <f>AJ790</f>
        <v>0</v>
      </c>
      <c r="CY790">
        <f>(((S790+R790)*AT790)/100)</f>
        <v>454.74299999999994</v>
      </c>
      <c r="CZ790">
        <f>(((S790+R790)*AU790)/100)</f>
        <v>232.42419999999998</v>
      </c>
      <c r="DC790" t="s">
        <v>3</v>
      </c>
      <c r="DD790" t="s">
        <v>135</v>
      </c>
      <c r="DE790" t="s">
        <v>3</v>
      </c>
      <c r="DF790" t="s">
        <v>3</v>
      </c>
      <c r="DG790" t="s">
        <v>3</v>
      </c>
      <c r="DH790" t="s">
        <v>3</v>
      </c>
      <c r="DI790" t="s">
        <v>3</v>
      </c>
      <c r="DJ790" t="s">
        <v>3</v>
      </c>
      <c r="DK790" t="s">
        <v>3</v>
      </c>
      <c r="DL790" t="s">
        <v>3</v>
      </c>
      <c r="DM790" t="s">
        <v>3</v>
      </c>
      <c r="DN790">
        <v>0</v>
      </c>
      <c r="DO790">
        <v>0</v>
      </c>
      <c r="DP790">
        <v>1</v>
      </c>
      <c r="DQ790">
        <v>1</v>
      </c>
      <c r="DU790">
        <v>1013</v>
      </c>
      <c r="DV790" t="s">
        <v>32</v>
      </c>
      <c r="DW790" t="s">
        <v>32</v>
      </c>
      <c r="DX790">
        <v>1</v>
      </c>
      <c r="DZ790" t="s">
        <v>3</v>
      </c>
      <c r="EA790" t="s">
        <v>3</v>
      </c>
      <c r="EB790" t="s">
        <v>3</v>
      </c>
      <c r="EC790" t="s">
        <v>3</v>
      </c>
      <c r="EE790">
        <v>416979912</v>
      </c>
      <c r="EF790">
        <v>3</v>
      </c>
      <c r="EG790" t="s">
        <v>322</v>
      </c>
      <c r="EH790">
        <v>0</v>
      </c>
      <c r="EI790" t="s">
        <v>3</v>
      </c>
      <c r="EJ790">
        <v>2</v>
      </c>
      <c r="EK790">
        <v>111002</v>
      </c>
      <c r="EL790" t="s">
        <v>323</v>
      </c>
      <c r="EM790" t="s">
        <v>324</v>
      </c>
      <c r="EO790" t="s">
        <v>3</v>
      </c>
      <c r="EQ790">
        <v>512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1.03</v>
      </c>
      <c r="EX790">
        <v>0.01</v>
      </c>
      <c r="EY790">
        <v>0</v>
      </c>
      <c r="FQ790">
        <v>0</v>
      </c>
      <c r="FR790">
        <v>0</v>
      </c>
      <c r="FS790">
        <v>0</v>
      </c>
      <c r="FX790">
        <v>90</v>
      </c>
      <c r="FY790">
        <v>46</v>
      </c>
      <c r="GA790" t="s">
        <v>3</v>
      </c>
      <c r="GD790">
        <v>1</v>
      </c>
      <c r="GF790">
        <v>26395739</v>
      </c>
      <c r="GG790">
        <v>2</v>
      </c>
      <c r="GH790">
        <v>1</v>
      </c>
      <c r="GI790">
        <v>-2</v>
      </c>
      <c r="GJ790">
        <v>0</v>
      </c>
      <c r="GK790">
        <v>0</v>
      </c>
      <c r="GL790">
        <f t="shared" si="458"/>
        <v>0</v>
      </c>
      <c r="GM790">
        <f t="shared" si="459"/>
        <v>1198.8499999999999</v>
      </c>
      <c r="GN790">
        <f t="shared" si="460"/>
        <v>0</v>
      </c>
      <c r="GO790">
        <f t="shared" si="461"/>
        <v>1198.8499999999999</v>
      </c>
      <c r="GP790">
        <f t="shared" si="462"/>
        <v>0</v>
      </c>
      <c r="GR790">
        <v>0</v>
      </c>
      <c r="GS790">
        <v>0</v>
      </c>
      <c r="GT790">
        <v>0</v>
      </c>
      <c r="GU790" t="s">
        <v>3</v>
      </c>
      <c r="GV790">
        <f t="shared" si="463"/>
        <v>0</v>
      </c>
      <c r="GW790">
        <v>1</v>
      </c>
      <c r="GX790">
        <f t="shared" si="464"/>
        <v>0</v>
      </c>
      <c r="HA790">
        <v>0</v>
      </c>
      <c r="HB790">
        <v>0</v>
      </c>
      <c r="HC790">
        <f>GV790*GW790</f>
        <v>0</v>
      </c>
      <c r="HE790" t="s">
        <v>3</v>
      </c>
      <c r="HF790" t="s">
        <v>3</v>
      </c>
      <c r="HM790" t="s">
        <v>3</v>
      </c>
      <c r="HN790" t="s">
        <v>326</v>
      </c>
      <c r="HO790" t="s">
        <v>327</v>
      </c>
      <c r="HP790" t="s">
        <v>323</v>
      </c>
      <c r="HQ790" t="s">
        <v>323</v>
      </c>
      <c r="HS790">
        <v>0</v>
      </c>
      <c r="IK790">
        <v>0</v>
      </c>
    </row>
    <row r="791" spans="1:245" x14ac:dyDescent="0.2">
      <c r="A791">
        <v>17</v>
      </c>
      <c r="B791">
        <v>1</v>
      </c>
      <c r="C791">
        <f>ROW(SmtRes!A1470)</f>
        <v>1470</v>
      </c>
      <c r="D791">
        <f>ROW(EtalonRes!A1523)</f>
        <v>1523</v>
      </c>
      <c r="E791" t="s">
        <v>896</v>
      </c>
      <c r="F791" t="s">
        <v>804</v>
      </c>
      <c r="G791" t="s">
        <v>897</v>
      </c>
      <c r="H791" t="s">
        <v>32</v>
      </c>
      <c r="I791">
        <v>1</v>
      </c>
      <c r="J791">
        <v>0</v>
      </c>
      <c r="K791">
        <v>1</v>
      </c>
      <c r="O791">
        <f>ROUND(CP791,2)</f>
        <v>153.51</v>
      </c>
      <c r="P791">
        <f>SUMIF(SmtRes!AQ1468:'SmtRes'!AQ1470,"=1",SmtRes!DF1468:'SmtRes'!DF1470)</f>
        <v>0</v>
      </c>
      <c r="Q791">
        <f>SUMIF(SmtRes!AQ1468:'SmtRes'!AQ1470,"=1",SmtRes!DG1468:'SmtRes'!DG1470)</f>
        <v>1.93</v>
      </c>
      <c r="R791">
        <f>SUMIF(SmtRes!AQ1468:'SmtRes'!AQ1470,"=1",SmtRes!DH1468:'SmtRes'!DH1470)</f>
        <v>1.62</v>
      </c>
      <c r="S791">
        <f>SUMIF(SmtRes!AQ1468:'SmtRes'!AQ1470,"=1",SmtRes!DI1468:'SmtRes'!DI1470)</f>
        <v>149.96</v>
      </c>
      <c r="T791">
        <f t="shared" si="451"/>
        <v>0</v>
      </c>
      <c r="U791">
        <f>SUMIF(SmtRes!AQ1468:'SmtRes'!AQ1470,"=1",SmtRes!CV1468:'SmtRes'!CV1470)</f>
        <v>0.309</v>
      </c>
      <c r="V791">
        <f>SUMIF(SmtRes!AQ1468:'SmtRes'!AQ1470,"=1",SmtRes!CW1468:'SmtRes'!CW1470)</f>
        <v>3.0000000000000001E-3</v>
      </c>
      <c r="W791">
        <f t="shared" si="452"/>
        <v>0</v>
      </c>
      <c r="X791">
        <f t="shared" si="453"/>
        <v>136.41999999999999</v>
      </c>
      <c r="Y791">
        <f t="shared" si="454"/>
        <v>69.73</v>
      </c>
      <c r="AA791">
        <v>449016111</v>
      </c>
      <c r="AB791">
        <f t="shared" si="455"/>
        <v>151.88588999999999</v>
      </c>
      <c r="AC791">
        <f>ROUND((0),6)</f>
        <v>0</v>
      </c>
      <c r="AD791">
        <f>ROUND((((SUM(SmtRes!BR1468:'SmtRes'!BR1470))-(SUM(SmtRes!BS1468:'SmtRes'!BS1470)))+AE791),6)</f>
        <v>1.9251</v>
      </c>
      <c r="AE791">
        <f>ROUND((SUM(SmtRes!BS1468:'SmtRes'!BS1470)),6)</f>
        <v>1.61907</v>
      </c>
      <c r="AF791">
        <f>ROUND((SUM(SmtRes!BT1468:'SmtRes'!BT1470)),6)</f>
        <v>149.96079</v>
      </c>
      <c r="AG791">
        <f t="shared" si="456"/>
        <v>0</v>
      </c>
      <c r="AH791">
        <f>(SUM(SmtRes!BU1468:'SmtRes'!BU1470))</f>
        <v>0.309</v>
      </c>
      <c r="AI791">
        <f>(SUM(SmtRes!BV1468:'SmtRes'!BV1470))</f>
        <v>3.0000000000000001E-3</v>
      </c>
      <c r="AJ791">
        <f t="shared" si="457"/>
        <v>0</v>
      </c>
      <c r="AK791">
        <v>511.6832</v>
      </c>
      <c r="AL791">
        <v>0</v>
      </c>
      <c r="AM791">
        <v>6.4170000000000007</v>
      </c>
      <c r="AN791">
        <v>5.3969000000000005</v>
      </c>
      <c r="AO791">
        <v>499.86930000000001</v>
      </c>
      <c r="AP791">
        <v>0</v>
      </c>
      <c r="AQ791">
        <v>1.03</v>
      </c>
      <c r="AR791">
        <v>0.01</v>
      </c>
      <c r="AS791">
        <v>0</v>
      </c>
      <c r="AT791">
        <v>90</v>
      </c>
      <c r="AU791">
        <v>46</v>
      </c>
      <c r="AV791">
        <v>1</v>
      </c>
      <c r="AW791">
        <v>1</v>
      </c>
      <c r="AZ791">
        <v>1</v>
      </c>
      <c r="BA791">
        <v>1</v>
      </c>
      <c r="BB791">
        <v>1</v>
      </c>
      <c r="BC791">
        <v>1</v>
      </c>
      <c r="BD791" t="s">
        <v>3</v>
      </c>
      <c r="BE791" t="s">
        <v>3</v>
      </c>
      <c r="BF791" t="s">
        <v>3</v>
      </c>
      <c r="BG791" t="s">
        <v>3</v>
      </c>
      <c r="BH791">
        <v>0</v>
      </c>
      <c r="BI791">
        <v>2</v>
      </c>
      <c r="BJ791" t="s">
        <v>806</v>
      </c>
      <c r="BM791">
        <v>111002</v>
      </c>
      <c r="BN791">
        <v>0</v>
      </c>
      <c r="BO791" t="s">
        <v>3</v>
      </c>
      <c r="BP791">
        <v>0</v>
      </c>
      <c r="BQ791">
        <v>3</v>
      </c>
      <c r="BR791">
        <v>0</v>
      </c>
      <c r="BS791">
        <v>1</v>
      </c>
      <c r="BT791">
        <v>1</v>
      </c>
      <c r="BU791">
        <v>1</v>
      </c>
      <c r="BV791">
        <v>1</v>
      </c>
      <c r="BW791">
        <v>1</v>
      </c>
      <c r="BX791">
        <v>1</v>
      </c>
      <c r="BY791" t="s">
        <v>3</v>
      </c>
      <c r="BZ791">
        <v>90</v>
      </c>
      <c r="CA791">
        <v>46</v>
      </c>
      <c r="CB791" t="s">
        <v>3</v>
      </c>
      <c r="CE791">
        <v>0</v>
      </c>
      <c r="CF791">
        <v>0</v>
      </c>
      <c r="CG791">
        <v>0</v>
      </c>
      <c r="CM791">
        <v>0</v>
      </c>
      <c r="CN791" t="s">
        <v>653</v>
      </c>
      <c r="CO791">
        <v>0</v>
      </c>
      <c r="CP791">
        <f>(P791+Q791+S791+R791)</f>
        <v>153.51000000000002</v>
      </c>
      <c r="CQ791">
        <f>SUMIF(SmtRes!AQ1468:'SmtRes'!AQ1470,"=1",SmtRes!AA1468:'SmtRes'!AA1470)</f>
        <v>0</v>
      </c>
      <c r="CR791">
        <f>SUMIF(SmtRes!AQ1468:'SmtRes'!AQ1470,"=1",SmtRes!AB1468:'SmtRes'!AB1470)</f>
        <v>641.70000000000005</v>
      </c>
      <c r="CS791">
        <f>SUMIF(SmtRes!AQ1468:'SmtRes'!AQ1470,"=1",SmtRes!AC1468:'SmtRes'!AC1470)</f>
        <v>539.69000000000005</v>
      </c>
      <c r="CT791">
        <f>SUMIF(SmtRes!AQ1468:'SmtRes'!AQ1470,"=1",SmtRes!AD1468:'SmtRes'!AD1470)</f>
        <v>485.31</v>
      </c>
      <c r="CU791">
        <f>AG791</f>
        <v>0</v>
      </c>
      <c r="CV791">
        <f>SUMIF(SmtRes!AQ1468:'SmtRes'!AQ1470,"=1",SmtRes!BU1468:'SmtRes'!BU1470)</f>
        <v>0.309</v>
      </c>
      <c r="CW791">
        <f>SUMIF(SmtRes!AQ1468:'SmtRes'!AQ1470,"=1",SmtRes!BV1468:'SmtRes'!BV1470)</f>
        <v>3.0000000000000001E-3</v>
      </c>
      <c r="CX791">
        <f>AJ791</f>
        <v>0</v>
      </c>
      <c r="CY791">
        <f>(((S791+R791)*AT791)/100)</f>
        <v>136.422</v>
      </c>
      <c r="CZ791">
        <f>(((S791+R791)*AU791)/100)</f>
        <v>69.726799999999997</v>
      </c>
      <c r="DB791">
        <v>51</v>
      </c>
      <c r="DC791" t="s">
        <v>3</v>
      </c>
      <c r="DD791" t="s">
        <v>135</v>
      </c>
      <c r="DE791" t="s">
        <v>321</v>
      </c>
      <c r="DF791" t="s">
        <v>321</v>
      </c>
      <c r="DG791" t="s">
        <v>321</v>
      </c>
      <c r="DH791" t="s">
        <v>3</v>
      </c>
      <c r="DI791" t="s">
        <v>321</v>
      </c>
      <c r="DJ791" t="s">
        <v>321</v>
      </c>
      <c r="DK791" t="s">
        <v>3</v>
      </c>
      <c r="DL791" t="s">
        <v>3</v>
      </c>
      <c r="DM791" t="s">
        <v>3</v>
      </c>
      <c r="DN791">
        <v>0</v>
      </c>
      <c r="DO791">
        <v>0</v>
      </c>
      <c r="DP791">
        <v>1</v>
      </c>
      <c r="DQ791">
        <v>1</v>
      </c>
      <c r="DU791">
        <v>1013</v>
      </c>
      <c r="DV791" t="s">
        <v>32</v>
      </c>
      <c r="DW791" t="s">
        <v>32</v>
      </c>
      <c r="DX791">
        <v>1</v>
      </c>
      <c r="DZ791" t="s">
        <v>3</v>
      </c>
      <c r="EA791" t="s">
        <v>3</v>
      </c>
      <c r="EB791" t="s">
        <v>3</v>
      </c>
      <c r="EC791" t="s">
        <v>3</v>
      </c>
      <c r="EE791">
        <v>416979912</v>
      </c>
      <c r="EF791">
        <v>3</v>
      </c>
      <c r="EG791" t="s">
        <v>322</v>
      </c>
      <c r="EH791">
        <v>0</v>
      </c>
      <c r="EI791" t="s">
        <v>3</v>
      </c>
      <c r="EJ791">
        <v>2</v>
      </c>
      <c r="EK791">
        <v>111002</v>
      </c>
      <c r="EL791" t="s">
        <v>323</v>
      </c>
      <c r="EM791" t="s">
        <v>324</v>
      </c>
      <c r="EO791" t="s">
        <v>656</v>
      </c>
      <c r="EQ791">
        <v>512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1.03</v>
      </c>
      <c r="EX791">
        <v>0.01</v>
      </c>
      <c r="EY791">
        <v>0</v>
      </c>
      <c r="FQ791">
        <v>0</v>
      </c>
      <c r="FR791">
        <v>0</v>
      </c>
      <c r="FS791">
        <v>0</v>
      </c>
      <c r="FX791">
        <v>90</v>
      </c>
      <c r="FY791">
        <v>46</v>
      </c>
      <c r="GA791" t="s">
        <v>3</v>
      </c>
      <c r="GD791">
        <v>1</v>
      </c>
      <c r="GF791">
        <v>-1228545807</v>
      </c>
      <c r="GG791">
        <v>2</v>
      </c>
      <c r="GH791">
        <v>1</v>
      </c>
      <c r="GI791">
        <v>-2</v>
      </c>
      <c r="GJ791">
        <v>0</v>
      </c>
      <c r="GK791">
        <v>0</v>
      </c>
      <c r="GL791">
        <f t="shared" si="458"/>
        <v>0</v>
      </c>
      <c r="GM791">
        <f t="shared" si="459"/>
        <v>359.66</v>
      </c>
      <c r="GN791">
        <f t="shared" si="460"/>
        <v>0</v>
      </c>
      <c r="GO791">
        <f t="shared" si="461"/>
        <v>359.66</v>
      </c>
      <c r="GP791">
        <f t="shared" si="462"/>
        <v>0</v>
      </c>
      <c r="GR791">
        <v>0</v>
      </c>
      <c r="GS791">
        <v>0</v>
      </c>
      <c r="GT791">
        <v>0</v>
      </c>
      <c r="GU791" t="s">
        <v>3</v>
      </c>
      <c r="GV791">
        <f t="shared" si="463"/>
        <v>0</v>
      </c>
      <c r="GW791">
        <v>1</v>
      </c>
      <c r="GX791">
        <f t="shared" si="464"/>
        <v>0</v>
      </c>
      <c r="HA791">
        <v>0</v>
      </c>
      <c r="HB791">
        <v>0</v>
      </c>
      <c r="HC791">
        <f>GV791*GW791</f>
        <v>0</v>
      </c>
      <c r="HE791" t="s">
        <v>3</v>
      </c>
      <c r="HF791" t="s">
        <v>3</v>
      </c>
      <c r="HM791" t="s">
        <v>3</v>
      </c>
      <c r="HN791" t="s">
        <v>326</v>
      </c>
      <c r="HO791" t="s">
        <v>327</v>
      </c>
      <c r="HP791" t="s">
        <v>323</v>
      </c>
      <c r="HQ791" t="s">
        <v>323</v>
      </c>
      <c r="HS791">
        <v>0</v>
      </c>
      <c r="IK791">
        <v>0</v>
      </c>
    </row>
    <row r="792" spans="1:245" x14ac:dyDescent="0.2">
      <c r="A792">
        <v>17</v>
      </c>
      <c r="B792">
        <v>1</v>
      </c>
      <c r="C792">
        <f>ROW(SmtRes!A1473)</f>
        <v>1473</v>
      </c>
      <c r="D792">
        <f>ROW(EtalonRes!A1527)</f>
        <v>1527</v>
      </c>
      <c r="E792" t="s">
        <v>898</v>
      </c>
      <c r="F792" t="s">
        <v>804</v>
      </c>
      <c r="G792" t="s">
        <v>899</v>
      </c>
      <c r="H792" t="s">
        <v>32</v>
      </c>
      <c r="I792">
        <v>1</v>
      </c>
      <c r="J792">
        <v>0</v>
      </c>
      <c r="K792">
        <v>1</v>
      </c>
      <c r="O792">
        <f>ROUND(CP792,2)</f>
        <v>511.69</v>
      </c>
      <c r="P792">
        <f>SUMIF(SmtRes!AQ1471:'SmtRes'!AQ1473,"=1",SmtRes!DF1471:'SmtRes'!DF1473)</f>
        <v>0</v>
      </c>
      <c r="Q792">
        <f>SUMIF(SmtRes!AQ1471:'SmtRes'!AQ1473,"=1",SmtRes!DG1471:'SmtRes'!DG1473)</f>
        <v>6.42</v>
      </c>
      <c r="R792">
        <f>SUMIF(SmtRes!AQ1471:'SmtRes'!AQ1473,"=1",SmtRes!DH1471:'SmtRes'!DH1473)</f>
        <v>5.4</v>
      </c>
      <c r="S792">
        <f>SUMIF(SmtRes!AQ1471:'SmtRes'!AQ1473,"=1",SmtRes!DI1471:'SmtRes'!DI1473)</f>
        <v>499.87</v>
      </c>
      <c r="T792">
        <f t="shared" si="451"/>
        <v>0</v>
      </c>
      <c r="U792">
        <f>SUMIF(SmtRes!AQ1471:'SmtRes'!AQ1473,"=1",SmtRes!CV1471:'SmtRes'!CV1473)</f>
        <v>1.03</v>
      </c>
      <c r="V792">
        <f>SUMIF(SmtRes!AQ1471:'SmtRes'!AQ1473,"=1",SmtRes!CW1471:'SmtRes'!CW1473)</f>
        <v>0.01</v>
      </c>
      <c r="W792">
        <f t="shared" si="452"/>
        <v>0</v>
      </c>
      <c r="X792">
        <f t="shared" si="453"/>
        <v>454.74</v>
      </c>
      <c r="Y792">
        <f t="shared" si="454"/>
        <v>232.42</v>
      </c>
      <c r="AA792">
        <v>449016111</v>
      </c>
      <c r="AB792">
        <f t="shared" si="455"/>
        <v>506.28629999999998</v>
      </c>
      <c r="AC792">
        <f>ROUND((0),6)</f>
        <v>0</v>
      </c>
      <c r="AD792">
        <f>ROUND((((SUM(SmtRes!BR1471:'SmtRes'!BR1473))-(SUM(SmtRes!BS1471:'SmtRes'!BS1473)))+AE792),6)</f>
        <v>6.4169999999999998</v>
      </c>
      <c r="AE792">
        <f>ROUND((SUM(SmtRes!BS1471:'SmtRes'!BS1473)),6)</f>
        <v>5.3968999999999996</v>
      </c>
      <c r="AF792">
        <f>ROUND((SUM(SmtRes!BT1471:'SmtRes'!BT1473)),6)</f>
        <v>499.86930000000001</v>
      </c>
      <c r="AG792">
        <f t="shared" si="456"/>
        <v>0</v>
      </c>
      <c r="AH792">
        <f>(SUM(SmtRes!BU1471:'SmtRes'!BU1473))</f>
        <v>1.03</v>
      </c>
      <c r="AI792">
        <f>(SUM(SmtRes!BV1471:'SmtRes'!BV1473))</f>
        <v>0.01</v>
      </c>
      <c r="AJ792">
        <f t="shared" si="457"/>
        <v>0</v>
      </c>
      <c r="AK792">
        <v>511.6832</v>
      </c>
      <c r="AL792">
        <v>0</v>
      </c>
      <c r="AM792">
        <v>6.4170000000000007</v>
      </c>
      <c r="AN792">
        <v>5.3969000000000005</v>
      </c>
      <c r="AO792">
        <v>499.86930000000001</v>
      </c>
      <c r="AP792">
        <v>0</v>
      </c>
      <c r="AQ792">
        <v>1.03</v>
      </c>
      <c r="AR792">
        <v>0.01</v>
      </c>
      <c r="AS792">
        <v>0</v>
      </c>
      <c r="AT792">
        <v>90</v>
      </c>
      <c r="AU792">
        <v>46</v>
      </c>
      <c r="AV792">
        <v>1</v>
      </c>
      <c r="AW792">
        <v>1</v>
      </c>
      <c r="AZ792">
        <v>1</v>
      </c>
      <c r="BA792">
        <v>1</v>
      </c>
      <c r="BB792">
        <v>1</v>
      </c>
      <c r="BC792">
        <v>1</v>
      </c>
      <c r="BD792" t="s">
        <v>3</v>
      </c>
      <c r="BE792" t="s">
        <v>3</v>
      </c>
      <c r="BF792" t="s">
        <v>3</v>
      </c>
      <c r="BG792" t="s">
        <v>3</v>
      </c>
      <c r="BH792">
        <v>0</v>
      </c>
      <c r="BI792">
        <v>2</v>
      </c>
      <c r="BJ792" t="s">
        <v>806</v>
      </c>
      <c r="BM792">
        <v>111002</v>
      </c>
      <c r="BN792">
        <v>0</v>
      </c>
      <c r="BO792" t="s">
        <v>3</v>
      </c>
      <c r="BP792">
        <v>0</v>
      </c>
      <c r="BQ792">
        <v>3</v>
      </c>
      <c r="BR792">
        <v>0</v>
      </c>
      <c r="BS792">
        <v>1</v>
      </c>
      <c r="BT792">
        <v>1</v>
      </c>
      <c r="BU792">
        <v>1</v>
      </c>
      <c r="BV792">
        <v>1</v>
      </c>
      <c r="BW792">
        <v>1</v>
      </c>
      <c r="BX792">
        <v>1</v>
      </c>
      <c r="BY792" t="s">
        <v>3</v>
      </c>
      <c r="BZ792">
        <v>90</v>
      </c>
      <c r="CA792">
        <v>46</v>
      </c>
      <c r="CB792" t="s">
        <v>3</v>
      </c>
      <c r="CE792">
        <v>0</v>
      </c>
      <c r="CF792">
        <v>0</v>
      </c>
      <c r="CG792">
        <v>0</v>
      </c>
      <c r="CM792">
        <v>0</v>
      </c>
      <c r="CN792" t="s">
        <v>3</v>
      </c>
      <c r="CO792">
        <v>0</v>
      </c>
      <c r="CP792">
        <f>(P792+Q792+S792+R792)</f>
        <v>511.69</v>
      </c>
      <c r="CQ792">
        <f>SUMIF(SmtRes!AQ1471:'SmtRes'!AQ1473,"=1",SmtRes!AA1471:'SmtRes'!AA1473)</f>
        <v>0</v>
      </c>
      <c r="CR792">
        <f>SUMIF(SmtRes!AQ1471:'SmtRes'!AQ1473,"=1",SmtRes!AB1471:'SmtRes'!AB1473)</f>
        <v>641.70000000000005</v>
      </c>
      <c r="CS792">
        <f>SUMIF(SmtRes!AQ1471:'SmtRes'!AQ1473,"=1",SmtRes!AC1471:'SmtRes'!AC1473)</f>
        <v>539.69000000000005</v>
      </c>
      <c r="CT792">
        <f>SUMIF(SmtRes!AQ1471:'SmtRes'!AQ1473,"=1",SmtRes!AD1471:'SmtRes'!AD1473)</f>
        <v>485.31</v>
      </c>
      <c r="CU792">
        <f>AG792</f>
        <v>0</v>
      </c>
      <c r="CV792">
        <f>SUMIF(SmtRes!AQ1471:'SmtRes'!AQ1473,"=1",SmtRes!BU1471:'SmtRes'!BU1473)</f>
        <v>1.03</v>
      </c>
      <c r="CW792">
        <f>SUMIF(SmtRes!AQ1471:'SmtRes'!AQ1473,"=1",SmtRes!BV1471:'SmtRes'!BV1473)</f>
        <v>0.01</v>
      </c>
      <c r="CX792">
        <f>AJ792</f>
        <v>0</v>
      </c>
      <c r="CY792">
        <f>(((S792+R792)*AT792)/100)</f>
        <v>454.74299999999994</v>
      </c>
      <c r="CZ792">
        <f>(((S792+R792)*AU792)/100)</f>
        <v>232.42419999999998</v>
      </c>
      <c r="DC792" t="s">
        <v>3</v>
      </c>
      <c r="DD792" t="s">
        <v>135</v>
      </c>
      <c r="DE792" t="s">
        <v>3</v>
      </c>
      <c r="DF792" t="s">
        <v>3</v>
      </c>
      <c r="DG792" t="s">
        <v>3</v>
      </c>
      <c r="DH792" t="s">
        <v>3</v>
      </c>
      <c r="DI792" t="s">
        <v>3</v>
      </c>
      <c r="DJ792" t="s">
        <v>3</v>
      </c>
      <c r="DK792" t="s">
        <v>3</v>
      </c>
      <c r="DL792" t="s">
        <v>3</v>
      </c>
      <c r="DM792" t="s">
        <v>3</v>
      </c>
      <c r="DN792">
        <v>0</v>
      </c>
      <c r="DO792">
        <v>0</v>
      </c>
      <c r="DP792">
        <v>1</v>
      </c>
      <c r="DQ792">
        <v>1</v>
      </c>
      <c r="DU792">
        <v>1013</v>
      </c>
      <c r="DV792" t="s">
        <v>32</v>
      </c>
      <c r="DW792" t="s">
        <v>32</v>
      </c>
      <c r="DX792">
        <v>1</v>
      </c>
      <c r="DZ792" t="s">
        <v>3</v>
      </c>
      <c r="EA792" t="s">
        <v>3</v>
      </c>
      <c r="EB792" t="s">
        <v>3</v>
      </c>
      <c r="EC792" t="s">
        <v>3</v>
      </c>
      <c r="EE792">
        <v>416979912</v>
      </c>
      <c r="EF792">
        <v>3</v>
      </c>
      <c r="EG792" t="s">
        <v>322</v>
      </c>
      <c r="EH792">
        <v>0</v>
      </c>
      <c r="EI792" t="s">
        <v>3</v>
      </c>
      <c r="EJ792">
        <v>2</v>
      </c>
      <c r="EK792">
        <v>111002</v>
      </c>
      <c r="EL792" t="s">
        <v>323</v>
      </c>
      <c r="EM792" t="s">
        <v>324</v>
      </c>
      <c r="EO792" t="s">
        <v>3</v>
      </c>
      <c r="EQ792">
        <v>512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1.03</v>
      </c>
      <c r="EX792">
        <v>0.01</v>
      </c>
      <c r="EY792">
        <v>0</v>
      </c>
      <c r="FQ792">
        <v>0</v>
      </c>
      <c r="FR792">
        <v>0</v>
      </c>
      <c r="FS792">
        <v>0</v>
      </c>
      <c r="FX792">
        <v>90</v>
      </c>
      <c r="FY792">
        <v>46</v>
      </c>
      <c r="GA792" t="s">
        <v>3</v>
      </c>
      <c r="GD792">
        <v>1</v>
      </c>
      <c r="GF792">
        <v>-598682805</v>
      </c>
      <c r="GG792">
        <v>2</v>
      </c>
      <c r="GH792">
        <v>1</v>
      </c>
      <c r="GI792">
        <v>-2</v>
      </c>
      <c r="GJ792">
        <v>0</v>
      </c>
      <c r="GK792">
        <v>0</v>
      </c>
      <c r="GL792">
        <f t="shared" si="458"/>
        <v>0</v>
      </c>
      <c r="GM792">
        <f t="shared" si="459"/>
        <v>1198.8499999999999</v>
      </c>
      <c r="GN792">
        <f t="shared" si="460"/>
        <v>0</v>
      </c>
      <c r="GO792">
        <f t="shared" si="461"/>
        <v>1198.8499999999999</v>
      </c>
      <c r="GP792">
        <f t="shared" si="462"/>
        <v>0</v>
      </c>
      <c r="GR792">
        <v>0</v>
      </c>
      <c r="GS792">
        <v>0</v>
      </c>
      <c r="GT792">
        <v>0</v>
      </c>
      <c r="GU792" t="s">
        <v>3</v>
      </c>
      <c r="GV792">
        <f t="shared" si="463"/>
        <v>0</v>
      </c>
      <c r="GW792">
        <v>1</v>
      </c>
      <c r="GX792">
        <f t="shared" si="464"/>
        <v>0</v>
      </c>
      <c r="HA792">
        <v>0</v>
      </c>
      <c r="HB792">
        <v>0</v>
      </c>
      <c r="HC792">
        <f>GV792*GW792</f>
        <v>0</v>
      </c>
      <c r="HE792" t="s">
        <v>3</v>
      </c>
      <c r="HF792" t="s">
        <v>3</v>
      </c>
      <c r="HM792" t="s">
        <v>3</v>
      </c>
      <c r="HN792" t="s">
        <v>326</v>
      </c>
      <c r="HO792" t="s">
        <v>327</v>
      </c>
      <c r="HP792" t="s">
        <v>323</v>
      </c>
      <c r="HQ792" t="s">
        <v>323</v>
      </c>
      <c r="HS792">
        <v>0</v>
      </c>
      <c r="IK792">
        <v>0</v>
      </c>
    </row>
    <row r="793" spans="1:245" x14ac:dyDescent="0.2">
      <c r="A793">
        <v>17</v>
      </c>
      <c r="B793">
        <v>1</v>
      </c>
      <c r="C793">
        <f>ROW(SmtRes!A1479)</f>
        <v>1479</v>
      </c>
      <c r="D793">
        <f>ROW(EtalonRes!A1533)</f>
        <v>1533</v>
      </c>
      <c r="E793" t="s">
        <v>3</v>
      </c>
      <c r="F793" t="s">
        <v>900</v>
      </c>
      <c r="G793" t="s">
        <v>901</v>
      </c>
      <c r="H793" t="s">
        <v>168</v>
      </c>
      <c r="I793">
        <v>1</v>
      </c>
      <c r="J793">
        <v>0</v>
      </c>
      <c r="K793">
        <v>1</v>
      </c>
      <c r="O793">
        <f>ROUND(CP793,2)</f>
        <v>4598.25</v>
      </c>
      <c r="P793">
        <f>SUMIF(SmtRes!AQ1474:'SmtRes'!AQ1479,"=1",SmtRes!DF1474:'SmtRes'!DF1479)</f>
        <v>0</v>
      </c>
      <c r="Q793">
        <f>SUMIF(SmtRes!AQ1474:'SmtRes'!AQ1479,"=1",SmtRes!DG1474:'SmtRes'!DG1479)</f>
        <v>356.07</v>
      </c>
      <c r="R793">
        <f>SUMIF(SmtRes!AQ1474:'SmtRes'!AQ1479,"=1",SmtRes!DH1474:'SmtRes'!DH1479)</f>
        <v>201.29</v>
      </c>
      <c r="S793">
        <f>SUMIF(SmtRes!AQ1474:'SmtRes'!AQ1479,"=1",SmtRes!DI1474:'SmtRes'!DI1479)</f>
        <v>4040.89</v>
      </c>
      <c r="T793">
        <f t="shared" si="451"/>
        <v>0</v>
      </c>
      <c r="U793">
        <f>SUMIF(SmtRes!AQ1474:'SmtRes'!AQ1479,"=1",SmtRes!CV1474:'SmtRes'!CV1479)</f>
        <v>7.6589999999999998</v>
      </c>
      <c r="V793">
        <f>SUMIF(SmtRes!AQ1474:'SmtRes'!AQ1479,"=1",SmtRes!CW1474:'SmtRes'!CW1479)</f>
        <v>0.378</v>
      </c>
      <c r="W793">
        <f t="shared" si="452"/>
        <v>0</v>
      </c>
      <c r="X793">
        <f t="shared" si="453"/>
        <v>4114.91</v>
      </c>
      <c r="Y793">
        <f t="shared" si="454"/>
        <v>2163.5100000000002</v>
      </c>
      <c r="AA793">
        <v>-1</v>
      </c>
      <c r="AB793">
        <f t="shared" si="455"/>
        <v>4304.6274599999997</v>
      </c>
      <c r="AC793">
        <f>ROUND((0),6)</f>
        <v>0</v>
      </c>
      <c r="AD793">
        <f>ROUND((((SUM(SmtRes!BR1474:'SmtRes'!BR1479))-(SUM(SmtRes!BS1474:'SmtRes'!BS1479)))+AE793),6)</f>
        <v>263.73905999999999</v>
      </c>
      <c r="AE793">
        <f>ROUND((SUM(SmtRes!BS1474:'SmtRes'!BS1479)),6)</f>
        <v>201.28391999999999</v>
      </c>
      <c r="AF793">
        <f>ROUND((SUM(SmtRes!BT1474:'SmtRes'!BT1479)),6)</f>
        <v>4040.8883999999998</v>
      </c>
      <c r="AG793">
        <f t="shared" si="456"/>
        <v>0</v>
      </c>
      <c r="AH793">
        <f>(SUM(SmtRes!BU1474:'SmtRes'!BU1479))</f>
        <v>7.6589999999999998</v>
      </c>
      <c r="AI793">
        <f>(SUM(SmtRes!BV1474:'SmtRes'!BV1479))</f>
        <v>0.378</v>
      </c>
      <c r="AJ793">
        <f t="shared" si="457"/>
        <v>0</v>
      </c>
      <c r="AK793">
        <v>15020.237496000002</v>
      </c>
      <c r="AL793">
        <v>0.53289600000000004</v>
      </c>
      <c r="AM793">
        <v>879.13020000000006</v>
      </c>
      <c r="AN793">
        <v>670.94640000000004</v>
      </c>
      <c r="AO793">
        <v>13469.628000000001</v>
      </c>
      <c r="AP793">
        <v>0</v>
      </c>
      <c r="AQ793">
        <v>25.53</v>
      </c>
      <c r="AR793">
        <v>1.26</v>
      </c>
      <c r="AS793">
        <v>0</v>
      </c>
      <c r="AT793">
        <v>97</v>
      </c>
      <c r="AU793">
        <v>51</v>
      </c>
      <c r="AV793">
        <v>1</v>
      </c>
      <c r="AW793">
        <v>1</v>
      </c>
      <c r="AZ793">
        <v>1</v>
      </c>
      <c r="BA793">
        <v>1</v>
      </c>
      <c r="BB793">
        <v>1</v>
      </c>
      <c r="BC793">
        <v>1</v>
      </c>
      <c r="BD793" t="s">
        <v>3</v>
      </c>
      <c r="BE793" t="s">
        <v>3</v>
      </c>
      <c r="BF793" t="s">
        <v>3</v>
      </c>
      <c r="BG793" t="s">
        <v>3</v>
      </c>
      <c r="BH793">
        <v>0</v>
      </c>
      <c r="BI793">
        <v>2</v>
      </c>
      <c r="BJ793" t="s">
        <v>902</v>
      </c>
      <c r="BM793">
        <v>108001</v>
      </c>
      <c r="BN793">
        <v>0</v>
      </c>
      <c r="BO793" t="s">
        <v>3</v>
      </c>
      <c r="BP793">
        <v>0</v>
      </c>
      <c r="BQ793">
        <v>3</v>
      </c>
      <c r="BR793">
        <v>0</v>
      </c>
      <c r="BS793">
        <v>1</v>
      </c>
      <c r="BT793">
        <v>1</v>
      </c>
      <c r="BU793">
        <v>1</v>
      </c>
      <c r="BV793">
        <v>1</v>
      </c>
      <c r="BW793">
        <v>1</v>
      </c>
      <c r="BX793">
        <v>1</v>
      </c>
      <c r="BY793" t="s">
        <v>3</v>
      </c>
      <c r="BZ793">
        <v>97</v>
      </c>
      <c r="CA793">
        <v>51</v>
      </c>
      <c r="CB793" t="s">
        <v>3</v>
      </c>
      <c r="CE793">
        <v>0</v>
      </c>
      <c r="CF793">
        <v>0</v>
      </c>
      <c r="CG793">
        <v>0</v>
      </c>
      <c r="CM793">
        <v>0</v>
      </c>
      <c r="CN793" t="s">
        <v>653</v>
      </c>
      <c r="CO793">
        <v>0</v>
      </c>
      <c r="CP793">
        <f>(P793+Q793+S793+R793)</f>
        <v>4598.25</v>
      </c>
      <c r="CQ793">
        <f>SUMIF(SmtRes!AQ1474:'SmtRes'!AQ1479,"=1",SmtRes!AA1474:'SmtRes'!AA1479)</f>
        <v>7.32</v>
      </c>
      <c r="CR793">
        <f>SUMIF(SmtRes!AQ1474:'SmtRes'!AQ1479,"=1",SmtRes!AB1474:'SmtRes'!AB1479)</f>
        <v>1094.1600000000001</v>
      </c>
      <c r="CS793">
        <f>SUMIF(SmtRes!AQ1474:'SmtRes'!AQ1479,"=1",SmtRes!AC1474:'SmtRes'!AC1479)</f>
        <v>1018.96</v>
      </c>
      <c r="CT793">
        <f>SUMIF(SmtRes!AQ1474:'SmtRes'!AQ1479,"=1",SmtRes!AD1474:'SmtRes'!AD1479)</f>
        <v>527.6</v>
      </c>
      <c r="CU793">
        <f>AG793</f>
        <v>0</v>
      </c>
      <c r="CV793">
        <f>SUMIF(SmtRes!AQ1474:'SmtRes'!AQ1479,"=1",SmtRes!BU1474:'SmtRes'!BU1479)</f>
        <v>7.6589999999999998</v>
      </c>
      <c r="CW793">
        <f>SUMIF(SmtRes!AQ1474:'SmtRes'!AQ1479,"=1",SmtRes!BV1474:'SmtRes'!BV1479)</f>
        <v>0.378</v>
      </c>
      <c r="CX793">
        <f>AJ793</f>
        <v>0</v>
      </c>
      <c r="CY793">
        <f>(((S793+R793)*AT793)/100)</f>
        <v>4114.9146000000001</v>
      </c>
      <c r="CZ793">
        <f>(((S793+R793)*AU793)/100)</f>
        <v>2163.5118000000002</v>
      </c>
      <c r="DB793">
        <v>52</v>
      </c>
      <c r="DC793" t="s">
        <v>3</v>
      </c>
      <c r="DD793" t="s">
        <v>135</v>
      </c>
      <c r="DE793" t="s">
        <v>321</v>
      </c>
      <c r="DF793" t="s">
        <v>321</v>
      </c>
      <c r="DG793" t="s">
        <v>321</v>
      </c>
      <c r="DH793" t="s">
        <v>3</v>
      </c>
      <c r="DI793" t="s">
        <v>321</v>
      </c>
      <c r="DJ793" t="s">
        <v>321</v>
      </c>
      <c r="DK793" t="s">
        <v>3</v>
      </c>
      <c r="DL793" t="s">
        <v>3</v>
      </c>
      <c r="DM793" t="s">
        <v>3</v>
      </c>
      <c r="DN793">
        <v>0</v>
      </c>
      <c r="DO793">
        <v>0</v>
      </c>
      <c r="DP793">
        <v>1</v>
      </c>
      <c r="DQ793">
        <v>1</v>
      </c>
      <c r="DU793">
        <v>1013</v>
      </c>
      <c r="DV793" t="s">
        <v>168</v>
      </c>
      <c r="DW793" t="s">
        <v>168</v>
      </c>
      <c r="DX793">
        <v>1</v>
      </c>
      <c r="DZ793" t="s">
        <v>3</v>
      </c>
      <c r="EA793" t="s">
        <v>3</v>
      </c>
      <c r="EB793" t="s">
        <v>3</v>
      </c>
      <c r="EC793" t="s">
        <v>3</v>
      </c>
      <c r="EE793">
        <v>416979905</v>
      </c>
      <c r="EF793">
        <v>3</v>
      </c>
      <c r="EG793" t="s">
        <v>322</v>
      </c>
      <c r="EH793">
        <v>0</v>
      </c>
      <c r="EI793" t="s">
        <v>3</v>
      </c>
      <c r="EJ793">
        <v>2</v>
      </c>
      <c r="EK793">
        <v>108001</v>
      </c>
      <c r="EL793" t="s">
        <v>513</v>
      </c>
      <c r="EM793" t="s">
        <v>514</v>
      </c>
      <c r="EO793" t="s">
        <v>656</v>
      </c>
      <c r="EQ793">
        <v>1536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25.53</v>
      </c>
      <c r="EX793">
        <v>1.26</v>
      </c>
      <c r="EY793">
        <v>0</v>
      </c>
      <c r="FQ793">
        <v>0</v>
      </c>
      <c r="FR793">
        <v>0</v>
      </c>
      <c r="FS793">
        <v>0</v>
      </c>
      <c r="FX793">
        <v>97</v>
      </c>
      <c r="FY793">
        <v>51</v>
      </c>
      <c r="GA793" t="s">
        <v>3</v>
      </c>
      <c r="GD793">
        <v>1</v>
      </c>
      <c r="GF793">
        <v>1772243925</v>
      </c>
      <c r="GG793">
        <v>2</v>
      </c>
      <c r="GH793">
        <v>1</v>
      </c>
      <c r="GI793">
        <v>-2</v>
      </c>
      <c r="GJ793">
        <v>0</v>
      </c>
      <c r="GK793">
        <v>0</v>
      </c>
      <c r="GL793">
        <f t="shared" si="458"/>
        <v>0</v>
      </c>
      <c r="GM793">
        <f t="shared" si="459"/>
        <v>10876.67</v>
      </c>
      <c r="GN793">
        <f t="shared" si="460"/>
        <v>0</v>
      </c>
      <c r="GO793">
        <f t="shared" si="461"/>
        <v>10876.67</v>
      </c>
      <c r="GP793">
        <f t="shared" si="462"/>
        <v>0</v>
      </c>
      <c r="GR793">
        <v>0</v>
      </c>
      <c r="GS793">
        <v>0</v>
      </c>
      <c r="GT793">
        <v>0</v>
      </c>
      <c r="GU793" t="s">
        <v>3</v>
      </c>
      <c r="GV793">
        <f t="shared" si="463"/>
        <v>0</v>
      </c>
      <c r="GW793">
        <v>1</v>
      </c>
      <c r="GX793">
        <f t="shared" si="464"/>
        <v>0</v>
      </c>
      <c r="HA793">
        <v>0</v>
      </c>
      <c r="HB793">
        <v>0</v>
      </c>
      <c r="HC793">
        <f>GV793*GW793</f>
        <v>0</v>
      </c>
      <c r="HE793" t="s">
        <v>3</v>
      </c>
      <c r="HF793" t="s">
        <v>3</v>
      </c>
      <c r="HM793" t="s">
        <v>3</v>
      </c>
      <c r="HN793" t="s">
        <v>515</v>
      </c>
      <c r="HO793" t="s">
        <v>516</v>
      </c>
      <c r="HP793" t="s">
        <v>513</v>
      </c>
      <c r="HQ793" t="s">
        <v>513</v>
      </c>
      <c r="HS793">
        <v>0</v>
      </c>
      <c r="IK793">
        <v>0</v>
      </c>
    </row>
    <row r="794" spans="1:245" x14ac:dyDescent="0.2">
      <c r="A794">
        <v>18</v>
      </c>
      <c r="B794">
        <v>1</v>
      </c>
      <c r="C794">
        <v>1479</v>
      </c>
      <c r="E794" t="s">
        <v>3</v>
      </c>
      <c r="F794" t="s">
        <v>633</v>
      </c>
      <c r="G794" t="s">
        <v>634</v>
      </c>
      <c r="H794" t="s">
        <v>635</v>
      </c>
      <c r="I794">
        <f>J794</f>
        <v>2</v>
      </c>
      <c r="J794">
        <v>2</v>
      </c>
      <c r="K794">
        <v>2</v>
      </c>
      <c r="O794">
        <f>ROUND(P794,2)</f>
        <v>269.39</v>
      </c>
      <c r="P794">
        <f>ROUND(ROUND(ROUND(SUMIF(SmtRes!AQ1474:'SmtRes'!AQ1479,"=1",SmtRes!CU1474:'SmtRes'!CU1479),2),2)*I794/100,2)</f>
        <v>269.39</v>
      </c>
      <c r="Q794">
        <f>ROUND(CR794*I794,2)</f>
        <v>0</v>
      </c>
      <c r="R794">
        <f>ROUND(CS794*I794,2)</f>
        <v>0</v>
      </c>
      <c r="S794">
        <f>ROUND(CT794*I794,2)</f>
        <v>0</v>
      </c>
      <c r="T794">
        <f t="shared" si="451"/>
        <v>0</v>
      </c>
      <c r="U794">
        <f>ROUND(CV794*I794,7)</f>
        <v>0</v>
      </c>
      <c r="V794">
        <f>ROUND(CW794*I794,7)</f>
        <v>0</v>
      </c>
      <c r="W794">
        <f t="shared" si="452"/>
        <v>0</v>
      </c>
      <c r="X794">
        <f t="shared" si="453"/>
        <v>0</v>
      </c>
      <c r="Y794">
        <f t="shared" si="454"/>
        <v>0</v>
      </c>
      <c r="AA794">
        <v>-1</v>
      </c>
      <c r="AB794">
        <f t="shared" si="455"/>
        <v>0</v>
      </c>
      <c r="AC794">
        <f>ROUND((ES794),6)</f>
        <v>0</v>
      </c>
      <c r="AD794">
        <f>ROUND((((ET794)-(EU794))+AE794),6)</f>
        <v>0</v>
      </c>
      <c r="AE794">
        <f>ROUND((EU794),6)</f>
        <v>0</v>
      </c>
      <c r="AF794">
        <f>ROUND((EV794),6)</f>
        <v>0</v>
      </c>
      <c r="AG794">
        <f t="shared" si="456"/>
        <v>0</v>
      </c>
      <c r="AH794">
        <f>(EW794)</f>
        <v>0</v>
      </c>
      <c r="AI794">
        <f>(EX794)</f>
        <v>0</v>
      </c>
      <c r="AJ794">
        <f t="shared" si="457"/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97</v>
      </c>
      <c r="AU794">
        <v>51</v>
      </c>
      <c r="AV794">
        <v>1</v>
      </c>
      <c r="AW794">
        <v>1</v>
      </c>
      <c r="AZ794">
        <v>1</v>
      </c>
      <c r="BA794">
        <v>1</v>
      </c>
      <c r="BB794">
        <v>1</v>
      </c>
      <c r="BC794">
        <v>1</v>
      </c>
      <c r="BD794" t="s">
        <v>3</v>
      </c>
      <c r="BE794" t="s">
        <v>3</v>
      </c>
      <c r="BF794" t="s">
        <v>3</v>
      </c>
      <c r="BG794" t="s">
        <v>3</v>
      </c>
      <c r="BH794">
        <v>3</v>
      </c>
      <c r="BI794">
        <v>2</v>
      </c>
      <c r="BJ794" t="s">
        <v>3</v>
      </c>
      <c r="BM794">
        <v>108001</v>
      </c>
      <c r="BN794">
        <v>0</v>
      </c>
      <c r="BO794" t="s">
        <v>3</v>
      </c>
      <c r="BP794">
        <v>0</v>
      </c>
      <c r="BQ794">
        <v>3</v>
      </c>
      <c r="BR794">
        <v>0</v>
      </c>
      <c r="BS794">
        <v>1</v>
      </c>
      <c r="BT794">
        <v>1</v>
      </c>
      <c r="BU794">
        <v>1</v>
      </c>
      <c r="BV794">
        <v>1</v>
      </c>
      <c r="BW794">
        <v>1</v>
      </c>
      <c r="BX794">
        <v>1</v>
      </c>
      <c r="BY794" t="s">
        <v>3</v>
      </c>
      <c r="BZ794">
        <v>97</v>
      </c>
      <c r="CA794">
        <v>51</v>
      </c>
      <c r="CB794" t="s">
        <v>3</v>
      </c>
      <c r="CE794">
        <v>0</v>
      </c>
      <c r="CF794">
        <v>0</v>
      </c>
      <c r="CG794">
        <v>0</v>
      </c>
      <c r="CM794">
        <v>0</v>
      </c>
      <c r="CN794" t="s">
        <v>3</v>
      </c>
      <c r="CO794">
        <v>0</v>
      </c>
      <c r="CP794">
        <f>0</f>
        <v>0</v>
      </c>
      <c r="CQ794">
        <f>0</f>
        <v>0</v>
      </c>
      <c r="CR794">
        <f>0</f>
        <v>0</v>
      </c>
      <c r="CS794">
        <f>0</f>
        <v>0</v>
      </c>
      <c r="CT794">
        <f>0</f>
        <v>0</v>
      </c>
      <c r="CU794">
        <f>0</f>
        <v>0</v>
      </c>
      <c r="CV794">
        <f>0</f>
        <v>0</v>
      </c>
      <c r="CW794">
        <f>0</f>
        <v>0</v>
      </c>
      <c r="CX794">
        <f>0</f>
        <v>0</v>
      </c>
      <c r="CY794">
        <f>0</f>
        <v>0</v>
      </c>
      <c r="CZ794">
        <f>0</f>
        <v>0</v>
      </c>
      <c r="DC794" t="s">
        <v>3</v>
      </c>
      <c r="DD794" t="s">
        <v>3</v>
      </c>
      <c r="DE794" t="s">
        <v>3</v>
      </c>
      <c r="DF794" t="s">
        <v>3</v>
      </c>
      <c r="DG794" t="s">
        <v>3</v>
      </c>
      <c r="DH794" t="s">
        <v>3</v>
      </c>
      <c r="DI794" t="s">
        <v>3</v>
      </c>
      <c r="DJ794" t="s">
        <v>3</v>
      </c>
      <c r="DK794" t="s">
        <v>3</v>
      </c>
      <c r="DL794" t="s">
        <v>3</v>
      </c>
      <c r="DM794" t="s">
        <v>3</v>
      </c>
      <c r="DN794">
        <v>0</v>
      </c>
      <c r="DO794">
        <v>0</v>
      </c>
      <c r="DP794">
        <v>1</v>
      </c>
      <c r="DQ794">
        <v>1</v>
      </c>
      <c r="DU794">
        <v>1013</v>
      </c>
      <c r="DV794" t="s">
        <v>635</v>
      </c>
      <c r="DW794" t="s">
        <v>635</v>
      </c>
      <c r="DX794">
        <v>1</v>
      </c>
      <c r="DZ794" t="s">
        <v>3</v>
      </c>
      <c r="EA794" t="s">
        <v>3</v>
      </c>
      <c r="EB794" t="s">
        <v>3</v>
      </c>
      <c r="EC794" t="s">
        <v>3</v>
      </c>
      <c r="EE794">
        <v>416979905</v>
      </c>
      <c r="EF794">
        <v>3</v>
      </c>
      <c r="EG794" t="s">
        <v>322</v>
      </c>
      <c r="EH794">
        <v>0</v>
      </c>
      <c r="EI794" t="s">
        <v>3</v>
      </c>
      <c r="EJ794">
        <v>2</v>
      </c>
      <c r="EK794">
        <v>108001</v>
      </c>
      <c r="EL794" t="s">
        <v>513</v>
      </c>
      <c r="EM794" t="s">
        <v>514</v>
      </c>
      <c r="EO794" t="s">
        <v>3</v>
      </c>
      <c r="EQ794">
        <v>1536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FQ794">
        <v>0</v>
      </c>
      <c r="FR794">
        <v>0</v>
      </c>
      <c r="FS794">
        <v>0</v>
      </c>
      <c r="FX794">
        <v>97</v>
      </c>
      <c r="FY794">
        <v>51</v>
      </c>
      <c r="GA794" t="s">
        <v>3</v>
      </c>
      <c r="GD794">
        <v>1</v>
      </c>
      <c r="GF794">
        <v>274903907</v>
      </c>
      <c r="GG794">
        <v>2</v>
      </c>
      <c r="GH794">
        <v>1</v>
      </c>
      <c r="GI794">
        <v>-2</v>
      </c>
      <c r="GJ794">
        <v>0</v>
      </c>
      <c r="GK794">
        <v>0</v>
      </c>
      <c r="GL794">
        <f t="shared" si="458"/>
        <v>0</v>
      </c>
      <c r="GM794">
        <f t="shared" si="459"/>
        <v>269.39</v>
      </c>
      <c r="GN794">
        <f t="shared" si="460"/>
        <v>0</v>
      </c>
      <c r="GO794">
        <f t="shared" si="461"/>
        <v>269.39</v>
      </c>
      <c r="GP794">
        <f t="shared" si="462"/>
        <v>0</v>
      </c>
      <c r="GR794">
        <v>0</v>
      </c>
      <c r="GS794">
        <v>0</v>
      </c>
      <c r="GT794">
        <v>0</v>
      </c>
      <c r="GU794" t="s">
        <v>3</v>
      </c>
      <c r="GV794">
        <f t="shared" si="463"/>
        <v>0</v>
      </c>
      <c r="GW794">
        <v>1</v>
      </c>
      <c r="GX794">
        <f t="shared" si="464"/>
        <v>0</v>
      </c>
      <c r="HA794">
        <v>0</v>
      </c>
      <c r="HB794">
        <v>0</v>
      </c>
      <c r="HC794">
        <f>0</f>
        <v>0</v>
      </c>
      <c r="HE794" t="s">
        <v>3</v>
      </c>
      <c r="HF794" t="s">
        <v>3</v>
      </c>
      <c r="HM794" t="s">
        <v>3</v>
      </c>
      <c r="HN794" t="s">
        <v>515</v>
      </c>
      <c r="HO794" t="s">
        <v>516</v>
      </c>
      <c r="HP794" t="s">
        <v>513</v>
      </c>
      <c r="HQ794" t="s">
        <v>513</v>
      </c>
      <c r="HS794">
        <v>0</v>
      </c>
      <c r="IK794">
        <v>0</v>
      </c>
    </row>
    <row r="795" spans="1:245" x14ac:dyDescent="0.2">
      <c r="A795">
        <v>17</v>
      </c>
      <c r="B795">
        <v>1</v>
      </c>
      <c r="C795">
        <f>ROW(SmtRes!A1485)</f>
        <v>1485</v>
      </c>
      <c r="D795">
        <f>ROW(EtalonRes!A1539)</f>
        <v>1539</v>
      </c>
      <c r="E795" t="s">
        <v>3</v>
      </c>
      <c r="F795" t="s">
        <v>900</v>
      </c>
      <c r="G795" t="s">
        <v>903</v>
      </c>
      <c r="H795" t="s">
        <v>168</v>
      </c>
      <c r="I795">
        <v>1</v>
      </c>
      <c r="J795">
        <v>0</v>
      </c>
      <c r="K795">
        <v>1</v>
      </c>
      <c r="O795">
        <f>ROUND(CP795,2)</f>
        <v>15327.47</v>
      </c>
      <c r="P795">
        <f>SUMIF(SmtRes!AQ1480:'SmtRes'!AQ1485,"=1",SmtRes!DF1480:'SmtRes'!DF1485)</f>
        <v>0</v>
      </c>
      <c r="Q795">
        <f>SUMIF(SmtRes!AQ1480:'SmtRes'!AQ1485,"=1",SmtRes!DG1480:'SmtRes'!DG1485)</f>
        <v>1186.8899999999999</v>
      </c>
      <c r="R795">
        <f>SUMIF(SmtRes!AQ1480:'SmtRes'!AQ1485,"=1",SmtRes!DH1480:'SmtRes'!DH1485)</f>
        <v>670.94999999999993</v>
      </c>
      <c r="S795">
        <f>SUMIF(SmtRes!AQ1480:'SmtRes'!AQ1485,"=1",SmtRes!DI1480:'SmtRes'!DI1485)</f>
        <v>13469.63</v>
      </c>
      <c r="T795">
        <f t="shared" si="451"/>
        <v>0</v>
      </c>
      <c r="U795">
        <f>SUMIF(SmtRes!AQ1480:'SmtRes'!AQ1485,"=1",SmtRes!CV1480:'SmtRes'!CV1485)</f>
        <v>25.53</v>
      </c>
      <c r="V795">
        <f>SUMIF(SmtRes!AQ1480:'SmtRes'!AQ1485,"=1",SmtRes!CW1480:'SmtRes'!CW1485)</f>
        <v>1.26</v>
      </c>
      <c r="W795">
        <f t="shared" si="452"/>
        <v>0</v>
      </c>
      <c r="X795">
        <f t="shared" si="453"/>
        <v>13716.36</v>
      </c>
      <c r="Y795">
        <f t="shared" si="454"/>
        <v>7211.7</v>
      </c>
      <c r="AA795">
        <v>-1</v>
      </c>
      <c r="AB795">
        <f t="shared" si="455"/>
        <v>14348.7582</v>
      </c>
      <c r="AC795">
        <f>ROUND((0),6)</f>
        <v>0</v>
      </c>
      <c r="AD795">
        <f>ROUND((((SUM(SmtRes!BR1480:'SmtRes'!BR1485))-(SUM(SmtRes!BS1480:'SmtRes'!BS1485)))+AE795),6)</f>
        <v>879.13019999999995</v>
      </c>
      <c r="AE795">
        <f>ROUND((SUM(SmtRes!BS1480:'SmtRes'!BS1485)),6)</f>
        <v>670.94640000000004</v>
      </c>
      <c r="AF795">
        <f>ROUND((SUM(SmtRes!BT1480:'SmtRes'!BT1485)),6)</f>
        <v>13469.628000000001</v>
      </c>
      <c r="AG795">
        <f t="shared" si="456"/>
        <v>0</v>
      </c>
      <c r="AH795">
        <f>(SUM(SmtRes!BU1480:'SmtRes'!BU1485))</f>
        <v>25.53</v>
      </c>
      <c r="AI795">
        <f>(SUM(SmtRes!BV1480:'SmtRes'!BV1485))</f>
        <v>1.26</v>
      </c>
      <c r="AJ795">
        <f t="shared" si="457"/>
        <v>0</v>
      </c>
      <c r="AK795">
        <v>15020.237496000002</v>
      </c>
      <c r="AL795">
        <v>0.53289600000000004</v>
      </c>
      <c r="AM795">
        <v>879.13020000000006</v>
      </c>
      <c r="AN795">
        <v>670.94640000000004</v>
      </c>
      <c r="AO795">
        <v>13469.628000000001</v>
      </c>
      <c r="AP795">
        <v>0</v>
      </c>
      <c r="AQ795">
        <v>25.53</v>
      </c>
      <c r="AR795">
        <v>1.26</v>
      </c>
      <c r="AS795">
        <v>0</v>
      </c>
      <c r="AT795">
        <v>97</v>
      </c>
      <c r="AU795">
        <v>51</v>
      </c>
      <c r="AV795">
        <v>1</v>
      </c>
      <c r="AW795">
        <v>1</v>
      </c>
      <c r="AZ795">
        <v>1</v>
      </c>
      <c r="BA795">
        <v>1</v>
      </c>
      <c r="BB795">
        <v>1</v>
      </c>
      <c r="BC795">
        <v>1</v>
      </c>
      <c r="BD795" t="s">
        <v>3</v>
      </c>
      <c r="BE795" t="s">
        <v>3</v>
      </c>
      <c r="BF795" t="s">
        <v>3</v>
      </c>
      <c r="BG795" t="s">
        <v>3</v>
      </c>
      <c r="BH795">
        <v>0</v>
      </c>
      <c r="BI795">
        <v>2</v>
      </c>
      <c r="BJ795" t="s">
        <v>902</v>
      </c>
      <c r="BM795">
        <v>108001</v>
      </c>
      <c r="BN795">
        <v>0</v>
      </c>
      <c r="BO795" t="s">
        <v>3</v>
      </c>
      <c r="BP795">
        <v>0</v>
      </c>
      <c r="BQ795">
        <v>3</v>
      </c>
      <c r="BR795">
        <v>0</v>
      </c>
      <c r="BS795">
        <v>1</v>
      </c>
      <c r="BT795">
        <v>1</v>
      </c>
      <c r="BU795">
        <v>1</v>
      </c>
      <c r="BV795">
        <v>1</v>
      </c>
      <c r="BW795">
        <v>1</v>
      </c>
      <c r="BX795">
        <v>1</v>
      </c>
      <c r="BY795" t="s">
        <v>3</v>
      </c>
      <c r="BZ795">
        <v>97</v>
      </c>
      <c r="CA795">
        <v>51</v>
      </c>
      <c r="CB795" t="s">
        <v>3</v>
      </c>
      <c r="CE795">
        <v>0</v>
      </c>
      <c r="CF795">
        <v>0</v>
      </c>
      <c r="CG795">
        <v>0</v>
      </c>
      <c r="CM795">
        <v>0</v>
      </c>
      <c r="CN795" t="s">
        <v>3</v>
      </c>
      <c r="CO795">
        <v>0</v>
      </c>
      <c r="CP795">
        <f>(P795+Q795+S795+R795)</f>
        <v>15327.47</v>
      </c>
      <c r="CQ795">
        <f>SUMIF(SmtRes!AQ1480:'SmtRes'!AQ1485,"=1",SmtRes!AA1480:'SmtRes'!AA1485)</f>
        <v>7.32</v>
      </c>
      <c r="CR795">
        <f>SUMIF(SmtRes!AQ1480:'SmtRes'!AQ1485,"=1",SmtRes!AB1480:'SmtRes'!AB1485)</f>
        <v>1094.1600000000001</v>
      </c>
      <c r="CS795">
        <f>SUMIF(SmtRes!AQ1480:'SmtRes'!AQ1485,"=1",SmtRes!AC1480:'SmtRes'!AC1485)</f>
        <v>1018.96</v>
      </c>
      <c r="CT795">
        <f>SUMIF(SmtRes!AQ1480:'SmtRes'!AQ1485,"=1",SmtRes!AD1480:'SmtRes'!AD1485)</f>
        <v>527.6</v>
      </c>
      <c r="CU795">
        <f>AG795</f>
        <v>0</v>
      </c>
      <c r="CV795">
        <f>SUMIF(SmtRes!AQ1480:'SmtRes'!AQ1485,"=1",SmtRes!BU1480:'SmtRes'!BU1485)</f>
        <v>25.53</v>
      </c>
      <c r="CW795">
        <f>SUMIF(SmtRes!AQ1480:'SmtRes'!AQ1485,"=1",SmtRes!BV1480:'SmtRes'!BV1485)</f>
        <v>1.26</v>
      </c>
      <c r="CX795">
        <f>AJ795</f>
        <v>0</v>
      </c>
      <c r="CY795">
        <f>(((S795+R795)*AT795)/100)</f>
        <v>13716.3626</v>
      </c>
      <c r="CZ795">
        <f>(((S795+R795)*AU795)/100)</f>
        <v>7211.6957999999995</v>
      </c>
      <c r="DC795" t="s">
        <v>3</v>
      </c>
      <c r="DD795" t="s">
        <v>135</v>
      </c>
      <c r="DE795" t="s">
        <v>3</v>
      </c>
      <c r="DF795" t="s">
        <v>3</v>
      </c>
      <c r="DG795" t="s">
        <v>3</v>
      </c>
      <c r="DH795" t="s">
        <v>3</v>
      </c>
      <c r="DI795" t="s">
        <v>3</v>
      </c>
      <c r="DJ795" t="s">
        <v>3</v>
      </c>
      <c r="DK795" t="s">
        <v>3</v>
      </c>
      <c r="DL795" t="s">
        <v>3</v>
      </c>
      <c r="DM795" t="s">
        <v>3</v>
      </c>
      <c r="DN795">
        <v>0</v>
      </c>
      <c r="DO795">
        <v>0</v>
      </c>
      <c r="DP795">
        <v>1</v>
      </c>
      <c r="DQ795">
        <v>1</v>
      </c>
      <c r="DU795">
        <v>1013</v>
      </c>
      <c r="DV795" t="s">
        <v>168</v>
      </c>
      <c r="DW795" t="s">
        <v>168</v>
      </c>
      <c r="DX795">
        <v>1</v>
      </c>
      <c r="DZ795" t="s">
        <v>3</v>
      </c>
      <c r="EA795" t="s">
        <v>3</v>
      </c>
      <c r="EB795" t="s">
        <v>3</v>
      </c>
      <c r="EC795" t="s">
        <v>3</v>
      </c>
      <c r="EE795">
        <v>416979905</v>
      </c>
      <c r="EF795">
        <v>3</v>
      </c>
      <c r="EG795" t="s">
        <v>322</v>
      </c>
      <c r="EH795">
        <v>0</v>
      </c>
      <c r="EI795" t="s">
        <v>3</v>
      </c>
      <c r="EJ795">
        <v>2</v>
      </c>
      <c r="EK795">
        <v>108001</v>
      </c>
      <c r="EL795" t="s">
        <v>513</v>
      </c>
      <c r="EM795" t="s">
        <v>514</v>
      </c>
      <c r="EO795" t="s">
        <v>3</v>
      </c>
      <c r="EQ795">
        <v>1536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25.53</v>
      </c>
      <c r="EX795">
        <v>1.26</v>
      </c>
      <c r="EY795">
        <v>0</v>
      </c>
      <c r="FQ795">
        <v>0</v>
      </c>
      <c r="FR795">
        <v>0</v>
      </c>
      <c r="FS795">
        <v>0</v>
      </c>
      <c r="FX795">
        <v>97</v>
      </c>
      <c r="FY795">
        <v>51</v>
      </c>
      <c r="GA795" t="s">
        <v>3</v>
      </c>
      <c r="GD795">
        <v>1</v>
      </c>
      <c r="GF795">
        <v>-669986534</v>
      </c>
      <c r="GG795">
        <v>2</v>
      </c>
      <c r="GH795">
        <v>1</v>
      </c>
      <c r="GI795">
        <v>-2</v>
      </c>
      <c r="GJ795">
        <v>0</v>
      </c>
      <c r="GK795">
        <v>0</v>
      </c>
      <c r="GL795">
        <f t="shared" si="458"/>
        <v>0</v>
      </c>
      <c r="GM795">
        <f t="shared" si="459"/>
        <v>36255.53</v>
      </c>
      <c r="GN795">
        <f t="shared" si="460"/>
        <v>0</v>
      </c>
      <c r="GO795">
        <f t="shared" si="461"/>
        <v>36255.53</v>
      </c>
      <c r="GP795">
        <f t="shared" si="462"/>
        <v>0</v>
      </c>
      <c r="GR795">
        <v>0</v>
      </c>
      <c r="GS795">
        <v>0</v>
      </c>
      <c r="GT795">
        <v>0</v>
      </c>
      <c r="GU795" t="s">
        <v>3</v>
      </c>
      <c r="GV795">
        <f t="shared" si="463"/>
        <v>0</v>
      </c>
      <c r="GW795">
        <v>1</v>
      </c>
      <c r="GX795">
        <f t="shared" si="464"/>
        <v>0</v>
      </c>
      <c r="HA795">
        <v>0</v>
      </c>
      <c r="HB795">
        <v>0</v>
      </c>
      <c r="HC795">
        <f>GV795*GW795</f>
        <v>0</v>
      </c>
      <c r="HE795" t="s">
        <v>3</v>
      </c>
      <c r="HF795" t="s">
        <v>3</v>
      </c>
      <c r="HM795" t="s">
        <v>3</v>
      </c>
      <c r="HN795" t="s">
        <v>515</v>
      </c>
      <c r="HO795" t="s">
        <v>516</v>
      </c>
      <c r="HP795" t="s">
        <v>513</v>
      </c>
      <c r="HQ795" t="s">
        <v>513</v>
      </c>
      <c r="HS795">
        <v>0</v>
      </c>
      <c r="IK795">
        <v>0</v>
      </c>
    </row>
    <row r="796" spans="1:245" x14ac:dyDescent="0.2">
      <c r="A796">
        <v>18</v>
      </c>
      <c r="B796">
        <v>1</v>
      </c>
      <c r="C796">
        <v>1485</v>
      </c>
      <c r="E796" t="s">
        <v>3</v>
      </c>
      <c r="F796" t="s">
        <v>633</v>
      </c>
      <c r="G796" t="s">
        <v>634</v>
      </c>
      <c r="H796" t="s">
        <v>635</v>
      </c>
      <c r="I796">
        <f>J796</f>
        <v>2</v>
      </c>
      <c r="J796">
        <v>2</v>
      </c>
      <c r="K796">
        <v>2</v>
      </c>
      <c r="O796">
        <f>ROUND(P796,2)</f>
        <v>269.39</v>
      </c>
      <c r="P796">
        <f>ROUND(ROUND(ROUND(SUMIF(SmtRes!AQ1480:'SmtRes'!AQ1485,"=1",SmtRes!CU1480:'SmtRes'!CU1485),2),2)*I796/100,2)</f>
        <v>269.39</v>
      </c>
      <c r="Q796">
        <f>ROUND(CR796*I796,2)</f>
        <v>0</v>
      </c>
      <c r="R796">
        <f>ROUND(CS796*I796,2)</f>
        <v>0</v>
      </c>
      <c r="S796">
        <f>ROUND(CT796*I796,2)</f>
        <v>0</v>
      </c>
      <c r="T796">
        <f t="shared" si="451"/>
        <v>0</v>
      </c>
      <c r="U796">
        <f>ROUND(CV796*I796,7)</f>
        <v>0</v>
      </c>
      <c r="V796">
        <f>ROUND(CW796*I796,7)</f>
        <v>0</v>
      </c>
      <c r="W796">
        <f t="shared" si="452"/>
        <v>0</v>
      </c>
      <c r="X796">
        <f t="shared" si="453"/>
        <v>0</v>
      </c>
      <c r="Y796">
        <f t="shared" si="454"/>
        <v>0</v>
      </c>
      <c r="AA796">
        <v>-1</v>
      </c>
      <c r="AB796">
        <f t="shared" si="455"/>
        <v>0</v>
      </c>
      <c r="AC796">
        <f>ROUND((ES796),6)</f>
        <v>0</v>
      </c>
      <c r="AD796">
        <f>ROUND((((ET796)-(EU796))+AE796),6)</f>
        <v>0</v>
      </c>
      <c r="AE796">
        <f>ROUND((EU796),6)</f>
        <v>0</v>
      </c>
      <c r="AF796">
        <f>ROUND((EV796),6)</f>
        <v>0</v>
      </c>
      <c r="AG796">
        <f t="shared" si="456"/>
        <v>0</v>
      </c>
      <c r="AH796">
        <f>(EW796)</f>
        <v>0</v>
      </c>
      <c r="AI796">
        <f>(EX796)</f>
        <v>0</v>
      </c>
      <c r="AJ796">
        <f t="shared" si="457"/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97</v>
      </c>
      <c r="AU796">
        <v>51</v>
      </c>
      <c r="AV796">
        <v>1</v>
      </c>
      <c r="AW796">
        <v>1</v>
      </c>
      <c r="AZ796">
        <v>1</v>
      </c>
      <c r="BA796">
        <v>1</v>
      </c>
      <c r="BB796">
        <v>1</v>
      </c>
      <c r="BC796">
        <v>1</v>
      </c>
      <c r="BD796" t="s">
        <v>3</v>
      </c>
      <c r="BE796" t="s">
        <v>3</v>
      </c>
      <c r="BF796" t="s">
        <v>3</v>
      </c>
      <c r="BG796" t="s">
        <v>3</v>
      </c>
      <c r="BH796">
        <v>3</v>
      </c>
      <c r="BI796">
        <v>2</v>
      </c>
      <c r="BJ796" t="s">
        <v>3</v>
      </c>
      <c r="BM796">
        <v>108001</v>
      </c>
      <c r="BN796">
        <v>0</v>
      </c>
      <c r="BO796" t="s">
        <v>3</v>
      </c>
      <c r="BP796">
        <v>0</v>
      </c>
      <c r="BQ796">
        <v>3</v>
      </c>
      <c r="BR796">
        <v>0</v>
      </c>
      <c r="BS796">
        <v>1</v>
      </c>
      <c r="BT796">
        <v>1</v>
      </c>
      <c r="BU796">
        <v>1</v>
      </c>
      <c r="BV796">
        <v>1</v>
      </c>
      <c r="BW796">
        <v>1</v>
      </c>
      <c r="BX796">
        <v>1</v>
      </c>
      <c r="BY796" t="s">
        <v>3</v>
      </c>
      <c r="BZ796">
        <v>97</v>
      </c>
      <c r="CA796">
        <v>51</v>
      </c>
      <c r="CB796" t="s">
        <v>3</v>
      </c>
      <c r="CE796">
        <v>0</v>
      </c>
      <c r="CF796">
        <v>0</v>
      </c>
      <c r="CG796">
        <v>0</v>
      </c>
      <c r="CM796">
        <v>0</v>
      </c>
      <c r="CN796" t="s">
        <v>3</v>
      </c>
      <c r="CO796">
        <v>0</v>
      </c>
      <c r="CP796">
        <f>0</f>
        <v>0</v>
      </c>
      <c r="CQ796">
        <f>0</f>
        <v>0</v>
      </c>
      <c r="CR796">
        <f>0</f>
        <v>0</v>
      </c>
      <c r="CS796">
        <f>0</f>
        <v>0</v>
      </c>
      <c r="CT796">
        <f>0</f>
        <v>0</v>
      </c>
      <c r="CU796">
        <f>0</f>
        <v>0</v>
      </c>
      <c r="CV796">
        <f>0</f>
        <v>0</v>
      </c>
      <c r="CW796">
        <f>0</f>
        <v>0</v>
      </c>
      <c r="CX796">
        <f>0</f>
        <v>0</v>
      </c>
      <c r="CY796">
        <f>0</f>
        <v>0</v>
      </c>
      <c r="CZ796">
        <f>0</f>
        <v>0</v>
      </c>
      <c r="DC796" t="s">
        <v>3</v>
      </c>
      <c r="DD796" t="s">
        <v>3</v>
      </c>
      <c r="DE796" t="s">
        <v>3</v>
      </c>
      <c r="DF796" t="s">
        <v>3</v>
      </c>
      <c r="DG796" t="s">
        <v>3</v>
      </c>
      <c r="DH796" t="s">
        <v>3</v>
      </c>
      <c r="DI796" t="s">
        <v>3</v>
      </c>
      <c r="DJ796" t="s">
        <v>3</v>
      </c>
      <c r="DK796" t="s">
        <v>3</v>
      </c>
      <c r="DL796" t="s">
        <v>3</v>
      </c>
      <c r="DM796" t="s">
        <v>3</v>
      </c>
      <c r="DN796">
        <v>0</v>
      </c>
      <c r="DO796">
        <v>0</v>
      </c>
      <c r="DP796">
        <v>1</v>
      </c>
      <c r="DQ796">
        <v>1</v>
      </c>
      <c r="DU796">
        <v>1013</v>
      </c>
      <c r="DV796" t="s">
        <v>635</v>
      </c>
      <c r="DW796" t="s">
        <v>635</v>
      </c>
      <c r="DX796">
        <v>1</v>
      </c>
      <c r="DZ796" t="s">
        <v>3</v>
      </c>
      <c r="EA796" t="s">
        <v>3</v>
      </c>
      <c r="EB796" t="s">
        <v>3</v>
      </c>
      <c r="EC796" t="s">
        <v>3</v>
      </c>
      <c r="EE796">
        <v>416979905</v>
      </c>
      <c r="EF796">
        <v>3</v>
      </c>
      <c r="EG796" t="s">
        <v>322</v>
      </c>
      <c r="EH796">
        <v>0</v>
      </c>
      <c r="EI796" t="s">
        <v>3</v>
      </c>
      <c r="EJ796">
        <v>2</v>
      </c>
      <c r="EK796">
        <v>108001</v>
      </c>
      <c r="EL796" t="s">
        <v>513</v>
      </c>
      <c r="EM796" t="s">
        <v>514</v>
      </c>
      <c r="EO796" t="s">
        <v>3</v>
      </c>
      <c r="EQ796">
        <v>1536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FQ796">
        <v>0</v>
      </c>
      <c r="FR796">
        <v>0</v>
      </c>
      <c r="FS796">
        <v>0</v>
      </c>
      <c r="FX796">
        <v>97</v>
      </c>
      <c r="FY796">
        <v>51</v>
      </c>
      <c r="GA796" t="s">
        <v>3</v>
      </c>
      <c r="GD796">
        <v>1</v>
      </c>
      <c r="GF796">
        <v>274903907</v>
      </c>
      <c r="GG796">
        <v>2</v>
      </c>
      <c r="GH796">
        <v>1</v>
      </c>
      <c r="GI796">
        <v>-2</v>
      </c>
      <c r="GJ796">
        <v>0</v>
      </c>
      <c r="GK796">
        <v>0</v>
      </c>
      <c r="GL796">
        <f t="shared" si="458"/>
        <v>0</v>
      </c>
      <c r="GM796">
        <f t="shared" si="459"/>
        <v>269.39</v>
      </c>
      <c r="GN796">
        <f t="shared" si="460"/>
        <v>0</v>
      </c>
      <c r="GO796">
        <f t="shared" si="461"/>
        <v>269.39</v>
      </c>
      <c r="GP796">
        <f t="shared" si="462"/>
        <v>0</v>
      </c>
      <c r="GR796">
        <v>0</v>
      </c>
      <c r="GS796">
        <v>0</v>
      </c>
      <c r="GT796">
        <v>0</v>
      </c>
      <c r="GU796" t="s">
        <v>3</v>
      </c>
      <c r="GV796">
        <f t="shared" si="463"/>
        <v>0</v>
      </c>
      <c r="GW796">
        <v>1</v>
      </c>
      <c r="GX796">
        <f t="shared" si="464"/>
        <v>0</v>
      </c>
      <c r="HA796">
        <v>0</v>
      </c>
      <c r="HB796">
        <v>0</v>
      </c>
      <c r="HC796">
        <f>0</f>
        <v>0</v>
      </c>
      <c r="HE796" t="s">
        <v>3</v>
      </c>
      <c r="HF796" t="s">
        <v>3</v>
      </c>
      <c r="HM796" t="s">
        <v>3</v>
      </c>
      <c r="HN796" t="s">
        <v>515</v>
      </c>
      <c r="HO796" t="s">
        <v>516</v>
      </c>
      <c r="HP796" t="s">
        <v>513</v>
      </c>
      <c r="HQ796" t="s">
        <v>513</v>
      </c>
      <c r="HS796">
        <v>0</v>
      </c>
      <c r="IK796">
        <v>0</v>
      </c>
    </row>
    <row r="798" spans="1:245" x14ac:dyDescent="0.2">
      <c r="A798" s="2">
        <v>51</v>
      </c>
      <c r="B798" s="2">
        <f>B766</f>
        <v>1</v>
      </c>
      <c r="C798" s="2">
        <f>A766</f>
        <v>5</v>
      </c>
      <c r="D798" s="2">
        <f>ROW(A766)</f>
        <v>766</v>
      </c>
      <c r="E798" s="2"/>
      <c r="F798" s="2" t="str">
        <f>IF(F766&lt;&gt;"",F766,"")</f>
        <v>Новый подраздел</v>
      </c>
      <c r="G798" s="2" t="str">
        <f>IF(G766&lt;&gt;"",G766,"")</f>
        <v>2.4. Система охранной сигнализцаии</v>
      </c>
      <c r="H798" s="2">
        <v>0</v>
      </c>
      <c r="I798" s="2"/>
      <c r="J798" s="2"/>
      <c r="K798" s="2"/>
      <c r="L798" s="2"/>
      <c r="M798" s="2"/>
      <c r="N798" s="2"/>
      <c r="O798" s="2">
        <f t="shared" ref="O798:T798" si="465">ROUND(AB798,2)</f>
        <v>5790.55</v>
      </c>
      <c r="P798" s="2">
        <f t="shared" si="465"/>
        <v>0</v>
      </c>
      <c r="Q798" s="2">
        <f t="shared" si="465"/>
        <v>331.61</v>
      </c>
      <c r="R798" s="2">
        <f t="shared" si="465"/>
        <v>253</v>
      </c>
      <c r="S798" s="2">
        <f t="shared" si="465"/>
        <v>5205.9399999999996</v>
      </c>
      <c r="T798" s="2">
        <f t="shared" si="465"/>
        <v>0</v>
      </c>
      <c r="U798" s="2">
        <f>AH798</f>
        <v>9.9710000000000001</v>
      </c>
      <c r="V798" s="2">
        <f>AI798</f>
        <v>0.442</v>
      </c>
      <c r="W798" s="2">
        <f>ROUND(AJ798,2)</f>
        <v>0</v>
      </c>
      <c r="X798" s="2">
        <f>ROUND(AK798,2)</f>
        <v>5033.46</v>
      </c>
      <c r="Y798" s="2">
        <f>ROUND(AL798,2)</f>
        <v>2597.13</v>
      </c>
      <c r="Z798" s="2"/>
      <c r="AA798" s="2"/>
      <c r="AB798" s="2">
        <f>ROUND(SUMIF(AA770:AA796,"=449016111",O770:O796),2)</f>
        <v>5790.55</v>
      </c>
      <c r="AC798" s="2">
        <f>ROUND(SUMIF(AA770:AA796,"=449016111",P770:P796),2)</f>
        <v>0</v>
      </c>
      <c r="AD798" s="2">
        <f>ROUND(SUMIF(AA770:AA796,"=449016111",Q770:Q796),2)</f>
        <v>331.61</v>
      </c>
      <c r="AE798" s="2">
        <f>ROUND(SUMIF(AA770:AA796,"=449016111",R770:R796),2)</f>
        <v>253</v>
      </c>
      <c r="AF798" s="2">
        <f>ROUND(SUMIF(AA770:AA796,"=449016111",S770:S796),2)</f>
        <v>5205.9399999999996</v>
      </c>
      <c r="AG798" s="2">
        <f>ROUND(SUMIF(AA770:AA796,"=449016111",T770:T796),2)</f>
        <v>0</v>
      </c>
      <c r="AH798" s="2">
        <f>SUMIF(AA770:AA796,"=449016111",U770:U796)</f>
        <v>9.9710000000000001</v>
      </c>
      <c r="AI798" s="2">
        <f>SUMIF(AA770:AA796,"=449016111",V770:V796)</f>
        <v>0.442</v>
      </c>
      <c r="AJ798" s="2">
        <f>ROUND(SUMIF(AA770:AA796,"=449016111",W770:W796),2)</f>
        <v>0</v>
      </c>
      <c r="AK798" s="2">
        <f>ROUND(SUMIF(AA770:AA796,"=449016111",X770:X796),2)</f>
        <v>5033.46</v>
      </c>
      <c r="AL798" s="2">
        <f>ROUND(SUMIF(AA770:AA796,"=449016111",Y770:Y796),2)</f>
        <v>2597.13</v>
      </c>
      <c r="AM798" s="2"/>
      <c r="AN798" s="2"/>
      <c r="AO798" s="2">
        <f t="shared" ref="AO798:BD798" si="466">ROUND(BX798,2)</f>
        <v>0</v>
      </c>
      <c r="AP798" s="2">
        <f t="shared" si="466"/>
        <v>0</v>
      </c>
      <c r="AQ798" s="2">
        <f t="shared" si="466"/>
        <v>0</v>
      </c>
      <c r="AR798" s="2">
        <f t="shared" si="466"/>
        <v>13421.14</v>
      </c>
      <c r="AS798" s="2">
        <f t="shared" si="466"/>
        <v>0</v>
      </c>
      <c r="AT798" s="2">
        <f t="shared" si="466"/>
        <v>13421.14</v>
      </c>
      <c r="AU798" s="2">
        <f t="shared" si="466"/>
        <v>0</v>
      </c>
      <c r="AV798" s="2">
        <f t="shared" si="466"/>
        <v>0</v>
      </c>
      <c r="AW798" s="2">
        <f t="shared" si="466"/>
        <v>0</v>
      </c>
      <c r="AX798" s="2">
        <f t="shared" si="466"/>
        <v>0</v>
      </c>
      <c r="AY798" s="2">
        <f t="shared" si="466"/>
        <v>0</v>
      </c>
      <c r="AZ798" s="2">
        <f t="shared" si="466"/>
        <v>0</v>
      </c>
      <c r="BA798" s="2">
        <f t="shared" si="466"/>
        <v>0</v>
      </c>
      <c r="BB798" s="2">
        <f t="shared" si="466"/>
        <v>0</v>
      </c>
      <c r="BC798" s="2">
        <f t="shared" si="466"/>
        <v>0</v>
      </c>
      <c r="BD798" s="2">
        <f t="shared" si="466"/>
        <v>0</v>
      </c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>
        <f>ROUND(SUMIF(AA770:AA796,"=449016111",FQ770:FQ796),2)</f>
        <v>0</v>
      </c>
      <c r="BY798" s="2">
        <f>ROUND(SUMIF(AA770:AA796,"=449016111",FR770:FR796),2)</f>
        <v>0</v>
      </c>
      <c r="BZ798" s="2">
        <f>ROUND(SUMIF(AA770:AA796,"=449016111",GL770:GL796),2)</f>
        <v>0</v>
      </c>
      <c r="CA798" s="2">
        <f>ROUND(SUMIF(AA770:AA796,"=449016111",GM770:GM796),2)</f>
        <v>13421.14</v>
      </c>
      <c r="CB798" s="2">
        <f>ROUND(SUMIF(AA770:AA796,"=449016111",GN770:GN796),2)</f>
        <v>0</v>
      </c>
      <c r="CC798" s="2">
        <f>ROUND(SUMIF(AA770:AA796,"=449016111",GO770:GO796),2)</f>
        <v>13421.14</v>
      </c>
      <c r="CD798" s="2">
        <f>ROUND(SUMIF(AA770:AA796,"=449016111",GP770:GP796),2)</f>
        <v>0</v>
      </c>
      <c r="CE798" s="2">
        <f>AC798-BX798</f>
        <v>0</v>
      </c>
      <c r="CF798" s="2">
        <f>AC798-BY798</f>
        <v>0</v>
      </c>
      <c r="CG798" s="2">
        <f>BX798-BZ798</f>
        <v>0</v>
      </c>
      <c r="CH798" s="2">
        <f>AC798-BX798-BY798+BZ798</f>
        <v>0</v>
      </c>
      <c r="CI798" s="2">
        <f>BY798-BZ798</f>
        <v>0</v>
      </c>
      <c r="CJ798" s="2">
        <f>ROUND(SUMIF(AA770:AA796,"=449016111",GX770:GX796),2)</f>
        <v>0</v>
      </c>
      <c r="CK798" s="2">
        <f>ROUND(SUMIF(AA770:AA796,"=449016111",GY770:GY796),2)</f>
        <v>0</v>
      </c>
      <c r="CL798" s="2">
        <f>ROUND(SUMIF(AA770:AA796,"=449016111",GZ770:GZ796),2)</f>
        <v>0</v>
      </c>
      <c r="CM798" s="2">
        <f>ROUND(SUMIF(AA770:AA796,"=449016111",HD770:HD796),2)</f>
        <v>0</v>
      </c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>
        <v>0</v>
      </c>
    </row>
    <row r="800" spans="1:245" x14ac:dyDescent="0.2">
      <c r="A800" s="4">
        <v>50</v>
      </c>
      <c r="B800" s="4">
        <v>0</v>
      </c>
      <c r="C800" s="4">
        <v>0</v>
      </c>
      <c r="D800" s="4">
        <v>1</v>
      </c>
      <c r="E800" s="4">
        <v>201</v>
      </c>
      <c r="F800" s="4">
        <f>ROUND(Source!O798,O800)</f>
        <v>5790.55</v>
      </c>
      <c r="G800" s="4" t="s">
        <v>248</v>
      </c>
      <c r="H800" s="4" t="s">
        <v>249</v>
      </c>
      <c r="I800" s="4"/>
      <c r="J800" s="4"/>
      <c r="K800" s="4">
        <v>201</v>
      </c>
      <c r="L800" s="4">
        <v>1</v>
      </c>
      <c r="M800" s="4">
        <v>3</v>
      </c>
      <c r="N800" s="4" t="s">
        <v>3</v>
      </c>
      <c r="O800" s="4">
        <v>2</v>
      </c>
      <c r="P800" s="4"/>
      <c r="Q800" s="4"/>
      <c r="R800" s="4"/>
      <c r="S800" s="4"/>
      <c r="T800" s="4"/>
      <c r="U800" s="4"/>
      <c r="V800" s="4"/>
      <c r="W800" s="4">
        <v>5790.5499999999993</v>
      </c>
      <c r="X800" s="4">
        <v>1</v>
      </c>
      <c r="Y800" s="4">
        <v>5790.5499999999993</v>
      </c>
      <c r="Z800" s="4"/>
      <c r="AA800" s="4"/>
      <c r="AB800" s="4"/>
    </row>
    <row r="801" spans="1:28" x14ac:dyDescent="0.2">
      <c r="A801" s="4">
        <v>50</v>
      </c>
      <c r="B801" s="4">
        <v>0</v>
      </c>
      <c r="C801" s="4">
        <v>0</v>
      </c>
      <c r="D801" s="4">
        <v>1</v>
      </c>
      <c r="E801" s="4">
        <v>202</v>
      </c>
      <c r="F801" s="4">
        <f>ROUND(Source!P798,O801)</f>
        <v>0</v>
      </c>
      <c r="G801" s="4" t="s">
        <v>250</v>
      </c>
      <c r="H801" s="4" t="s">
        <v>251</v>
      </c>
      <c r="I801" s="4"/>
      <c r="J801" s="4"/>
      <c r="K801" s="4">
        <v>202</v>
      </c>
      <c r="L801" s="4">
        <v>2</v>
      </c>
      <c r="M801" s="4">
        <v>3</v>
      </c>
      <c r="N801" s="4" t="s">
        <v>3</v>
      </c>
      <c r="O801" s="4">
        <v>2</v>
      </c>
      <c r="P801" s="4"/>
      <c r="Q801" s="4"/>
      <c r="R801" s="4"/>
      <c r="S801" s="4"/>
      <c r="T801" s="4"/>
      <c r="U801" s="4"/>
      <c r="V801" s="4"/>
      <c r="W801" s="4">
        <v>0</v>
      </c>
      <c r="X801" s="4">
        <v>1</v>
      </c>
      <c r="Y801" s="4">
        <v>0</v>
      </c>
      <c r="Z801" s="4"/>
      <c r="AA801" s="4"/>
      <c r="AB801" s="4"/>
    </row>
    <row r="802" spans="1:28" x14ac:dyDescent="0.2">
      <c r="A802" s="4">
        <v>50</v>
      </c>
      <c r="B802" s="4">
        <v>0</v>
      </c>
      <c r="C802" s="4">
        <v>0</v>
      </c>
      <c r="D802" s="4">
        <v>1</v>
      </c>
      <c r="E802" s="4">
        <v>222</v>
      </c>
      <c r="F802" s="4">
        <f>ROUND(Source!AO798,O802)</f>
        <v>0</v>
      </c>
      <c r="G802" s="4" t="s">
        <v>252</v>
      </c>
      <c r="H802" s="4" t="s">
        <v>253</v>
      </c>
      <c r="I802" s="4"/>
      <c r="J802" s="4"/>
      <c r="K802" s="4">
        <v>222</v>
      </c>
      <c r="L802" s="4">
        <v>3</v>
      </c>
      <c r="M802" s="4">
        <v>3</v>
      </c>
      <c r="N802" s="4" t="s">
        <v>3</v>
      </c>
      <c r="O802" s="4">
        <v>2</v>
      </c>
      <c r="P802" s="4"/>
      <c r="Q802" s="4"/>
      <c r="R802" s="4"/>
      <c r="S802" s="4"/>
      <c r="T802" s="4"/>
      <c r="U802" s="4"/>
      <c r="V802" s="4"/>
      <c r="W802" s="4">
        <v>0</v>
      </c>
      <c r="X802" s="4">
        <v>1</v>
      </c>
      <c r="Y802" s="4">
        <v>0</v>
      </c>
      <c r="Z802" s="4"/>
      <c r="AA802" s="4"/>
      <c r="AB802" s="4"/>
    </row>
    <row r="803" spans="1:28" x14ac:dyDescent="0.2">
      <c r="A803" s="4">
        <v>50</v>
      </c>
      <c r="B803" s="4">
        <v>0</v>
      </c>
      <c r="C803" s="4">
        <v>0</v>
      </c>
      <c r="D803" s="4">
        <v>1</v>
      </c>
      <c r="E803" s="4">
        <v>225</v>
      </c>
      <c r="F803" s="4">
        <f>ROUND(Source!AV798,O803)</f>
        <v>0</v>
      </c>
      <c r="G803" s="4" t="s">
        <v>254</v>
      </c>
      <c r="H803" s="4" t="s">
        <v>255</v>
      </c>
      <c r="I803" s="4"/>
      <c r="J803" s="4"/>
      <c r="K803" s="4">
        <v>225</v>
      </c>
      <c r="L803" s="4">
        <v>4</v>
      </c>
      <c r="M803" s="4">
        <v>3</v>
      </c>
      <c r="N803" s="4" t="s">
        <v>3</v>
      </c>
      <c r="O803" s="4">
        <v>2</v>
      </c>
      <c r="P803" s="4"/>
      <c r="Q803" s="4"/>
      <c r="R803" s="4"/>
      <c r="S803" s="4"/>
      <c r="T803" s="4"/>
      <c r="U803" s="4"/>
      <c r="V803" s="4"/>
      <c r="W803" s="4">
        <v>0</v>
      </c>
      <c r="X803" s="4">
        <v>1</v>
      </c>
      <c r="Y803" s="4">
        <v>0</v>
      </c>
      <c r="Z803" s="4"/>
      <c r="AA803" s="4"/>
      <c r="AB803" s="4"/>
    </row>
    <row r="804" spans="1:28" x14ac:dyDescent="0.2">
      <c r="A804" s="4">
        <v>50</v>
      </c>
      <c r="B804" s="4">
        <v>0</v>
      </c>
      <c r="C804" s="4">
        <v>0</v>
      </c>
      <c r="D804" s="4">
        <v>1</v>
      </c>
      <c r="E804" s="4">
        <v>226</v>
      </c>
      <c r="F804" s="4">
        <f>ROUND(Source!AW798,O804)</f>
        <v>0</v>
      </c>
      <c r="G804" s="4" t="s">
        <v>256</v>
      </c>
      <c r="H804" s="4" t="s">
        <v>257</v>
      </c>
      <c r="I804" s="4"/>
      <c r="J804" s="4"/>
      <c r="K804" s="4">
        <v>226</v>
      </c>
      <c r="L804" s="4">
        <v>5</v>
      </c>
      <c r="M804" s="4">
        <v>3</v>
      </c>
      <c r="N804" s="4" t="s">
        <v>3</v>
      </c>
      <c r="O804" s="4">
        <v>2</v>
      </c>
      <c r="P804" s="4"/>
      <c r="Q804" s="4"/>
      <c r="R804" s="4"/>
      <c r="S804" s="4"/>
      <c r="T804" s="4"/>
      <c r="U804" s="4"/>
      <c r="V804" s="4"/>
      <c r="W804" s="4">
        <v>0</v>
      </c>
      <c r="X804" s="4">
        <v>1</v>
      </c>
      <c r="Y804" s="4">
        <v>0</v>
      </c>
      <c r="Z804" s="4"/>
      <c r="AA804" s="4"/>
      <c r="AB804" s="4"/>
    </row>
    <row r="805" spans="1:28" x14ac:dyDescent="0.2">
      <c r="A805" s="4">
        <v>50</v>
      </c>
      <c r="B805" s="4">
        <v>0</v>
      </c>
      <c r="C805" s="4">
        <v>0</v>
      </c>
      <c r="D805" s="4">
        <v>1</v>
      </c>
      <c r="E805" s="4">
        <v>227</v>
      </c>
      <c r="F805" s="4">
        <f>ROUND(Source!AX798,O805)</f>
        <v>0</v>
      </c>
      <c r="G805" s="4" t="s">
        <v>258</v>
      </c>
      <c r="H805" s="4" t="s">
        <v>259</v>
      </c>
      <c r="I805" s="4"/>
      <c r="J805" s="4"/>
      <c r="K805" s="4">
        <v>227</v>
      </c>
      <c r="L805" s="4">
        <v>6</v>
      </c>
      <c r="M805" s="4">
        <v>3</v>
      </c>
      <c r="N805" s="4" t="s">
        <v>3</v>
      </c>
      <c r="O805" s="4">
        <v>2</v>
      </c>
      <c r="P805" s="4"/>
      <c r="Q805" s="4"/>
      <c r="R805" s="4"/>
      <c r="S805" s="4"/>
      <c r="T805" s="4"/>
      <c r="U805" s="4"/>
      <c r="V805" s="4"/>
      <c r="W805" s="4">
        <v>0</v>
      </c>
      <c r="X805" s="4">
        <v>1</v>
      </c>
      <c r="Y805" s="4">
        <v>0</v>
      </c>
      <c r="Z805" s="4"/>
      <c r="AA805" s="4"/>
      <c r="AB805" s="4"/>
    </row>
    <row r="806" spans="1:28" x14ac:dyDescent="0.2">
      <c r="A806" s="4">
        <v>50</v>
      </c>
      <c r="B806" s="4">
        <v>0</v>
      </c>
      <c r="C806" s="4">
        <v>0</v>
      </c>
      <c r="D806" s="4">
        <v>1</v>
      </c>
      <c r="E806" s="4">
        <v>228</v>
      </c>
      <c r="F806" s="4">
        <f>ROUND(Source!AY798,O806)</f>
        <v>0</v>
      </c>
      <c r="G806" s="4" t="s">
        <v>260</v>
      </c>
      <c r="H806" s="4" t="s">
        <v>261</v>
      </c>
      <c r="I806" s="4"/>
      <c r="J806" s="4"/>
      <c r="K806" s="4">
        <v>228</v>
      </c>
      <c r="L806" s="4">
        <v>7</v>
      </c>
      <c r="M806" s="4">
        <v>3</v>
      </c>
      <c r="N806" s="4" t="s">
        <v>3</v>
      </c>
      <c r="O806" s="4">
        <v>2</v>
      </c>
      <c r="P806" s="4"/>
      <c r="Q806" s="4"/>
      <c r="R806" s="4"/>
      <c r="S806" s="4"/>
      <c r="T806" s="4"/>
      <c r="U806" s="4"/>
      <c r="V806" s="4"/>
      <c r="W806" s="4">
        <v>0</v>
      </c>
      <c r="X806" s="4">
        <v>1</v>
      </c>
      <c r="Y806" s="4">
        <v>0</v>
      </c>
      <c r="Z806" s="4"/>
      <c r="AA806" s="4"/>
      <c r="AB806" s="4"/>
    </row>
    <row r="807" spans="1:28" x14ac:dyDescent="0.2">
      <c r="A807" s="4">
        <v>50</v>
      </c>
      <c r="B807" s="4">
        <v>0</v>
      </c>
      <c r="C807" s="4">
        <v>0</v>
      </c>
      <c r="D807" s="4">
        <v>1</v>
      </c>
      <c r="E807" s="4">
        <v>216</v>
      </c>
      <c r="F807" s="4">
        <f>ROUND(Source!AP798,O807)</f>
        <v>0</v>
      </c>
      <c r="G807" s="4" t="s">
        <v>262</v>
      </c>
      <c r="H807" s="4" t="s">
        <v>263</v>
      </c>
      <c r="I807" s="4"/>
      <c r="J807" s="4"/>
      <c r="K807" s="4">
        <v>216</v>
      </c>
      <c r="L807" s="4">
        <v>8</v>
      </c>
      <c r="M807" s="4">
        <v>3</v>
      </c>
      <c r="N807" s="4" t="s">
        <v>3</v>
      </c>
      <c r="O807" s="4">
        <v>2</v>
      </c>
      <c r="P807" s="4"/>
      <c r="Q807" s="4"/>
      <c r="R807" s="4"/>
      <c r="S807" s="4"/>
      <c r="T807" s="4"/>
      <c r="U807" s="4"/>
      <c r="V807" s="4"/>
      <c r="W807" s="4">
        <v>0</v>
      </c>
      <c r="X807" s="4">
        <v>1</v>
      </c>
      <c r="Y807" s="4">
        <v>0</v>
      </c>
      <c r="Z807" s="4"/>
      <c r="AA807" s="4"/>
      <c r="AB807" s="4"/>
    </row>
    <row r="808" spans="1:28" x14ac:dyDescent="0.2">
      <c r="A808" s="4">
        <v>50</v>
      </c>
      <c r="B808" s="4">
        <v>0</v>
      </c>
      <c r="C808" s="4">
        <v>0</v>
      </c>
      <c r="D808" s="4">
        <v>1</v>
      </c>
      <c r="E808" s="4">
        <v>223</v>
      </c>
      <c r="F808" s="4">
        <f>ROUND(Source!AQ798,O808)</f>
        <v>0</v>
      </c>
      <c r="G808" s="4" t="s">
        <v>264</v>
      </c>
      <c r="H808" s="4" t="s">
        <v>265</v>
      </c>
      <c r="I808" s="4"/>
      <c r="J808" s="4"/>
      <c r="K808" s="4">
        <v>223</v>
      </c>
      <c r="L808" s="4">
        <v>9</v>
      </c>
      <c r="M808" s="4">
        <v>3</v>
      </c>
      <c r="N808" s="4" t="s">
        <v>3</v>
      </c>
      <c r="O808" s="4">
        <v>2</v>
      </c>
      <c r="P808" s="4"/>
      <c r="Q808" s="4"/>
      <c r="R808" s="4"/>
      <c r="S808" s="4"/>
      <c r="T808" s="4"/>
      <c r="U808" s="4"/>
      <c r="V808" s="4"/>
      <c r="W808" s="4">
        <v>0</v>
      </c>
      <c r="X808" s="4">
        <v>1</v>
      </c>
      <c r="Y808" s="4">
        <v>0</v>
      </c>
      <c r="Z808" s="4"/>
      <c r="AA808" s="4"/>
      <c r="AB808" s="4"/>
    </row>
    <row r="809" spans="1:28" x14ac:dyDescent="0.2">
      <c r="A809" s="4">
        <v>50</v>
      </c>
      <c r="B809" s="4">
        <v>0</v>
      </c>
      <c r="C809" s="4">
        <v>0</v>
      </c>
      <c r="D809" s="4">
        <v>1</v>
      </c>
      <c r="E809" s="4">
        <v>229</v>
      </c>
      <c r="F809" s="4">
        <f>ROUND(Source!AZ798,O809)</f>
        <v>0</v>
      </c>
      <c r="G809" s="4" t="s">
        <v>266</v>
      </c>
      <c r="H809" s="4" t="s">
        <v>267</v>
      </c>
      <c r="I809" s="4"/>
      <c r="J809" s="4"/>
      <c r="K809" s="4">
        <v>229</v>
      </c>
      <c r="L809" s="4">
        <v>10</v>
      </c>
      <c r="M809" s="4">
        <v>3</v>
      </c>
      <c r="N809" s="4" t="s">
        <v>3</v>
      </c>
      <c r="O809" s="4">
        <v>2</v>
      </c>
      <c r="P809" s="4"/>
      <c r="Q809" s="4"/>
      <c r="R809" s="4"/>
      <c r="S809" s="4"/>
      <c r="T809" s="4"/>
      <c r="U809" s="4"/>
      <c r="V809" s="4"/>
      <c r="W809" s="4">
        <v>0</v>
      </c>
      <c r="X809" s="4">
        <v>1</v>
      </c>
      <c r="Y809" s="4">
        <v>0</v>
      </c>
      <c r="Z809" s="4"/>
      <c r="AA809" s="4"/>
      <c r="AB809" s="4"/>
    </row>
    <row r="810" spans="1:28" x14ac:dyDescent="0.2">
      <c r="A810" s="4">
        <v>50</v>
      </c>
      <c r="B810" s="4">
        <v>0</v>
      </c>
      <c r="C810" s="4">
        <v>0</v>
      </c>
      <c r="D810" s="4">
        <v>1</v>
      </c>
      <c r="E810" s="4">
        <v>203</v>
      </c>
      <c r="F810" s="4">
        <f>ROUND(Source!Q798,O810)</f>
        <v>331.61</v>
      </c>
      <c r="G810" s="4" t="s">
        <v>268</v>
      </c>
      <c r="H810" s="4" t="s">
        <v>269</v>
      </c>
      <c r="I810" s="4"/>
      <c r="J810" s="4"/>
      <c r="K810" s="4">
        <v>203</v>
      </c>
      <c r="L810" s="4">
        <v>11</v>
      </c>
      <c r="M810" s="4">
        <v>3</v>
      </c>
      <c r="N810" s="4" t="s">
        <v>3</v>
      </c>
      <c r="O810" s="4">
        <v>2</v>
      </c>
      <c r="P810" s="4"/>
      <c r="Q810" s="4"/>
      <c r="R810" s="4"/>
      <c r="S810" s="4"/>
      <c r="T810" s="4"/>
      <c r="U810" s="4"/>
      <c r="V810" s="4"/>
      <c r="W810" s="4">
        <v>331.61</v>
      </c>
      <c r="X810" s="4">
        <v>1</v>
      </c>
      <c r="Y810" s="4">
        <v>331.61</v>
      </c>
      <c r="Z810" s="4"/>
      <c r="AA810" s="4"/>
      <c r="AB810" s="4"/>
    </row>
    <row r="811" spans="1:28" x14ac:dyDescent="0.2">
      <c r="A811" s="4">
        <v>50</v>
      </c>
      <c r="B811" s="4">
        <v>0</v>
      </c>
      <c r="C811" s="4">
        <v>0</v>
      </c>
      <c r="D811" s="4">
        <v>1</v>
      </c>
      <c r="E811" s="4">
        <v>231</v>
      </c>
      <c r="F811" s="4">
        <f>ROUND(Source!BB798,O811)</f>
        <v>0</v>
      </c>
      <c r="G811" s="4" t="s">
        <v>270</v>
      </c>
      <c r="H811" s="4" t="s">
        <v>271</v>
      </c>
      <c r="I811" s="4"/>
      <c r="J811" s="4"/>
      <c r="K811" s="4">
        <v>231</v>
      </c>
      <c r="L811" s="4">
        <v>12</v>
      </c>
      <c r="M811" s="4">
        <v>3</v>
      </c>
      <c r="N811" s="4" t="s">
        <v>3</v>
      </c>
      <c r="O811" s="4">
        <v>2</v>
      </c>
      <c r="P811" s="4"/>
      <c r="Q811" s="4"/>
      <c r="R811" s="4"/>
      <c r="S811" s="4"/>
      <c r="T811" s="4"/>
      <c r="U811" s="4"/>
      <c r="V811" s="4"/>
      <c r="W811" s="4">
        <v>0</v>
      </c>
      <c r="X811" s="4">
        <v>1</v>
      </c>
      <c r="Y811" s="4">
        <v>0</v>
      </c>
      <c r="Z811" s="4"/>
      <c r="AA811" s="4"/>
      <c r="AB811" s="4"/>
    </row>
    <row r="812" spans="1:28" x14ac:dyDescent="0.2">
      <c r="A812" s="4">
        <v>50</v>
      </c>
      <c r="B812" s="4">
        <v>0</v>
      </c>
      <c r="C812" s="4">
        <v>0</v>
      </c>
      <c r="D812" s="4">
        <v>1</v>
      </c>
      <c r="E812" s="4">
        <v>204</v>
      </c>
      <c r="F812" s="4">
        <f>ROUND(Source!R798,O812)</f>
        <v>253</v>
      </c>
      <c r="G812" s="4" t="s">
        <v>272</v>
      </c>
      <c r="H812" s="4" t="s">
        <v>273</v>
      </c>
      <c r="I812" s="4"/>
      <c r="J812" s="4"/>
      <c r="K812" s="4">
        <v>204</v>
      </c>
      <c r="L812" s="4">
        <v>13</v>
      </c>
      <c r="M812" s="4">
        <v>3</v>
      </c>
      <c r="N812" s="4" t="s">
        <v>3</v>
      </c>
      <c r="O812" s="4">
        <v>2</v>
      </c>
      <c r="P812" s="4"/>
      <c r="Q812" s="4"/>
      <c r="R812" s="4"/>
      <c r="S812" s="4"/>
      <c r="T812" s="4"/>
      <c r="U812" s="4"/>
      <c r="V812" s="4"/>
      <c r="W812" s="4">
        <v>253.00000000000006</v>
      </c>
      <c r="X812" s="4">
        <v>1</v>
      </c>
      <c r="Y812" s="4">
        <v>253.00000000000006</v>
      </c>
      <c r="Z812" s="4"/>
      <c r="AA812" s="4"/>
      <c r="AB812" s="4"/>
    </row>
    <row r="813" spans="1:28" x14ac:dyDescent="0.2">
      <c r="A813" s="4">
        <v>50</v>
      </c>
      <c r="B813" s="4">
        <v>0</v>
      </c>
      <c r="C813" s="4">
        <v>0</v>
      </c>
      <c r="D813" s="4">
        <v>1</v>
      </c>
      <c r="E813" s="4">
        <v>205</v>
      </c>
      <c r="F813" s="4">
        <f>ROUND(Source!S798,O813)</f>
        <v>5205.9399999999996</v>
      </c>
      <c r="G813" s="4" t="s">
        <v>274</v>
      </c>
      <c r="H813" s="4" t="s">
        <v>275</v>
      </c>
      <c r="I813" s="4"/>
      <c r="J813" s="4"/>
      <c r="K813" s="4">
        <v>205</v>
      </c>
      <c r="L813" s="4">
        <v>14</v>
      </c>
      <c r="M813" s="4">
        <v>3</v>
      </c>
      <c r="N813" s="4" t="s">
        <v>3</v>
      </c>
      <c r="O813" s="4">
        <v>2</v>
      </c>
      <c r="P813" s="4"/>
      <c r="Q813" s="4"/>
      <c r="R813" s="4"/>
      <c r="S813" s="4"/>
      <c r="T813" s="4"/>
      <c r="U813" s="4"/>
      <c r="V813" s="4"/>
      <c r="W813" s="4">
        <v>5205.9399999999996</v>
      </c>
      <c r="X813" s="4">
        <v>1</v>
      </c>
      <c r="Y813" s="4">
        <v>5205.9399999999996</v>
      </c>
      <c r="Z813" s="4"/>
      <c r="AA813" s="4"/>
      <c r="AB813" s="4"/>
    </row>
    <row r="814" spans="1:28" x14ac:dyDescent="0.2">
      <c r="A814" s="4">
        <v>50</v>
      </c>
      <c r="B814" s="4">
        <v>0</v>
      </c>
      <c r="C814" s="4">
        <v>0</v>
      </c>
      <c r="D814" s="4">
        <v>1</v>
      </c>
      <c r="E814" s="4">
        <v>232</v>
      </c>
      <c r="F814" s="4">
        <f>ROUND(Source!BC798,O814)</f>
        <v>0</v>
      </c>
      <c r="G814" s="4" t="s">
        <v>276</v>
      </c>
      <c r="H814" s="4" t="s">
        <v>277</v>
      </c>
      <c r="I814" s="4"/>
      <c r="J814" s="4"/>
      <c r="K814" s="4">
        <v>232</v>
      </c>
      <c r="L814" s="4">
        <v>15</v>
      </c>
      <c r="M814" s="4">
        <v>3</v>
      </c>
      <c r="N814" s="4" t="s">
        <v>3</v>
      </c>
      <c r="O814" s="4">
        <v>2</v>
      </c>
      <c r="P814" s="4"/>
      <c r="Q814" s="4"/>
      <c r="R814" s="4"/>
      <c r="S814" s="4"/>
      <c r="T814" s="4"/>
      <c r="U814" s="4"/>
      <c r="V814" s="4"/>
      <c r="W814" s="4">
        <v>0</v>
      </c>
      <c r="X814" s="4">
        <v>1</v>
      </c>
      <c r="Y814" s="4">
        <v>0</v>
      </c>
      <c r="Z814" s="4"/>
      <c r="AA814" s="4"/>
      <c r="AB814" s="4"/>
    </row>
    <row r="815" spans="1:28" x14ac:dyDescent="0.2">
      <c r="A815" s="4">
        <v>50</v>
      </c>
      <c r="B815" s="4">
        <v>0</v>
      </c>
      <c r="C815" s="4">
        <v>0</v>
      </c>
      <c r="D815" s="4">
        <v>1</v>
      </c>
      <c r="E815" s="4">
        <v>214</v>
      </c>
      <c r="F815" s="4">
        <f>ROUND(Source!AS798,O815)</f>
        <v>0</v>
      </c>
      <c r="G815" s="4" t="s">
        <v>278</v>
      </c>
      <c r="H815" s="4" t="s">
        <v>279</v>
      </c>
      <c r="I815" s="4"/>
      <c r="J815" s="4"/>
      <c r="K815" s="4">
        <v>214</v>
      </c>
      <c r="L815" s="4">
        <v>16</v>
      </c>
      <c r="M815" s="4">
        <v>3</v>
      </c>
      <c r="N815" s="4" t="s">
        <v>3</v>
      </c>
      <c r="O815" s="4">
        <v>2</v>
      </c>
      <c r="P815" s="4"/>
      <c r="Q815" s="4"/>
      <c r="R815" s="4"/>
      <c r="S815" s="4"/>
      <c r="T815" s="4"/>
      <c r="U815" s="4"/>
      <c r="V815" s="4"/>
      <c r="W815" s="4">
        <v>0</v>
      </c>
      <c r="X815" s="4">
        <v>1</v>
      </c>
      <c r="Y815" s="4">
        <v>0</v>
      </c>
      <c r="Z815" s="4"/>
      <c r="AA815" s="4"/>
      <c r="AB815" s="4"/>
    </row>
    <row r="816" spans="1:28" x14ac:dyDescent="0.2">
      <c r="A816" s="4">
        <v>50</v>
      </c>
      <c r="B816" s="4">
        <v>0</v>
      </c>
      <c r="C816" s="4">
        <v>0</v>
      </c>
      <c r="D816" s="4">
        <v>1</v>
      </c>
      <c r="E816" s="4">
        <v>215</v>
      </c>
      <c r="F816" s="4">
        <f>ROUND(Source!AT798,O816)</f>
        <v>13421.14</v>
      </c>
      <c r="G816" s="4" t="s">
        <v>280</v>
      </c>
      <c r="H816" s="4" t="s">
        <v>281</v>
      </c>
      <c r="I816" s="4"/>
      <c r="J816" s="4"/>
      <c r="K816" s="4">
        <v>215</v>
      </c>
      <c r="L816" s="4">
        <v>17</v>
      </c>
      <c r="M816" s="4">
        <v>3</v>
      </c>
      <c r="N816" s="4" t="s">
        <v>3</v>
      </c>
      <c r="O816" s="4">
        <v>2</v>
      </c>
      <c r="P816" s="4"/>
      <c r="Q816" s="4"/>
      <c r="R816" s="4"/>
      <c r="S816" s="4"/>
      <c r="T816" s="4"/>
      <c r="U816" s="4"/>
      <c r="V816" s="4"/>
      <c r="W816" s="4">
        <v>13421.14</v>
      </c>
      <c r="X816" s="4">
        <v>1</v>
      </c>
      <c r="Y816" s="4">
        <v>13421.14</v>
      </c>
      <c r="Z816" s="4"/>
      <c r="AA816" s="4"/>
      <c r="AB816" s="4"/>
    </row>
    <row r="817" spans="1:245" x14ac:dyDescent="0.2">
      <c r="A817" s="4">
        <v>50</v>
      </c>
      <c r="B817" s="4">
        <v>0</v>
      </c>
      <c r="C817" s="4">
        <v>0</v>
      </c>
      <c r="D817" s="4">
        <v>1</v>
      </c>
      <c r="E817" s="4">
        <v>217</v>
      </c>
      <c r="F817" s="4">
        <f>ROUND(Source!AU798,O817)</f>
        <v>0</v>
      </c>
      <c r="G817" s="4" t="s">
        <v>282</v>
      </c>
      <c r="H817" s="4" t="s">
        <v>283</v>
      </c>
      <c r="I817" s="4"/>
      <c r="J817" s="4"/>
      <c r="K817" s="4">
        <v>217</v>
      </c>
      <c r="L817" s="4">
        <v>18</v>
      </c>
      <c r="M817" s="4">
        <v>3</v>
      </c>
      <c r="N817" s="4" t="s">
        <v>3</v>
      </c>
      <c r="O817" s="4">
        <v>2</v>
      </c>
      <c r="P817" s="4"/>
      <c r="Q817" s="4"/>
      <c r="R817" s="4"/>
      <c r="S817" s="4"/>
      <c r="T817" s="4"/>
      <c r="U817" s="4"/>
      <c r="V817" s="4"/>
      <c r="W817" s="4">
        <v>0</v>
      </c>
      <c r="X817" s="4">
        <v>1</v>
      </c>
      <c r="Y817" s="4">
        <v>0</v>
      </c>
      <c r="Z817" s="4"/>
      <c r="AA817" s="4"/>
      <c r="AB817" s="4"/>
    </row>
    <row r="818" spans="1:245" x14ac:dyDescent="0.2">
      <c r="A818" s="4">
        <v>50</v>
      </c>
      <c r="B818" s="4">
        <v>0</v>
      </c>
      <c r="C818" s="4">
        <v>0</v>
      </c>
      <c r="D818" s="4">
        <v>1</v>
      </c>
      <c r="E818" s="4">
        <v>230</v>
      </c>
      <c r="F818" s="4">
        <f>ROUND(Source!BA798,O818)</f>
        <v>0</v>
      </c>
      <c r="G818" s="4" t="s">
        <v>284</v>
      </c>
      <c r="H818" s="4" t="s">
        <v>285</v>
      </c>
      <c r="I818" s="4"/>
      <c r="J818" s="4"/>
      <c r="K818" s="4">
        <v>230</v>
      </c>
      <c r="L818" s="4">
        <v>19</v>
      </c>
      <c r="M818" s="4">
        <v>3</v>
      </c>
      <c r="N818" s="4" t="s">
        <v>3</v>
      </c>
      <c r="O818" s="4">
        <v>2</v>
      </c>
      <c r="P818" s="4"/>
      <c r="Q818" s="4"/>
      <c r="R818" s="4"/>
      <c r="S818" s="4"/>
      <c r="T818" s="4"/>
      <c r="U818" s="4"/>
      <c r="V818" s="4"/>
      <c r="W818" s="4">
        <v>0</v>
      </c>
      <c r="X818" s="4">
        <v>1</v>
      </c>
      <c r="Y818" s="4">
        <v>0</v>
      </c>
      <c r="Z818" s="4"/>
      <c r="AA818" s="4"/>
      <c r="AB818" s="4"/>
    </row>
    <row r="819" spans="1:245" x14ac:dyDescent="0.2">
      <c r="A819" s="4">
        <v>50</v>
      </c>
      <c r="B819" s="4">
        <v>0</v>
      </c>
      <c r="C819" s="4">
        <v>0</v>
      </c>
      <c r="D819" s="4">
        <v>1</v>
      </c>
      <c r="E819" s="4">
        <v>206</v>
      </c>
      <c r="F819" s="4">
        <f>ROUND(Source!T798,O819)</f>
        <v>0</v>
      </c>
      <c r="G819" s="4" t="s">
        <v>286</v>
      </c>
      <c r="H819" s="4" t="s">
        <v>287</v>
      </c>
      <c r="I819" s="4"/>
      <c r="J819" s="4"/>
      <c r="K819" s="4">
        <v>206</v>
      </c>
      <c r="L819" s="4">
        <v>20</v>
      </c>
      <c r="M819" s="4">
        <v>3</v>
      </c>
      <c r="N819" s="4" t="s">
        <v>3</v>
      </c>
      <c r="O819" s="4">
        <v>2</v>
      </c>
      <c r="P819" s="4"/>
      <c r="Q819" s="4"/>
      <c r="R819" s="4"/>
      <c r="S819" s="4"/>
      <c r="T819" s="4"/>
      <c r="U819" s="4"/>
      <c r="V819" s="4"/>
      <c r="W819" s="4">
        <v>0</v>
      </c>
      <c r="X819" s="4">
        <v>1</v>
      </c>
      <c r="Y819" s="4">
        <v>0</v>
      </c>
      <c r="Z819" s="4"/>
      <c r="AA819" s="4"/>
      <c r="AB819" s="4"/>
    </row>
    <row r="820" spans="1:245" x14ac:dyDescent="0.2">
      <c r="A820" s="4">
        <v>50</v>
      </c>
      <c r="B820" s="4">
        <v>0</v>
      </c>
      <c r="C820" s="4">
        <v>0</v>
      </c>
      <c r="D820" s="4">
        <v>1</v>
      </c>
      <c r="E820" s="4">
        <v>207</v>
      </c>
      <c r="F820" s="4">
        <f>ROUND(Source!U798,O820)</f>
        <v>9.9710000000000001</v>
      </c>
      <c r="G820" s="4" t="s">
        <v>288</v>
      </c>
      <c r="H820" s="4" t="s">
        <v>289</v>
      </c>
      <c r="I820" s="4"/>
      <c r="J820" s="4"/>
      <c r="K820" s="4">
        <v>207</v>
      </c>
      <c r="L820" s="4">
        <v>21</v>
      </c>
      <c r="M820" s="4">
        <v>3</v>
      </c>
      <c r="N820" s="4" t="s">
        <v>3</v>
      </c>
      <c r="O820" s="4">
        <v>7</v>
      </c>
      <c r="P820" s="4"/>
      <c r="Q820" s="4"/>
      <c r="R820" s="4"/>
      <c r="S820" s="4"/>
      <c r="T820" s="4"/>
      <c r="U820" s="4"/>
      <c r="V820" s="4"/>
      <c r="W820" s="4">
        <v>9.9710000000000001</v>
      </c>
      <c r="X820" s="4">
        <v>1</v>
      </c>
      <c r="Y820" s="4">
        <v>9.9710000000000001</v>
      </c>
      <c r="Z820" s="4"/>
      <c r="AA820" s="4"/>
      <c r="AB820" s="4"/>
    </row>
    <row r="821" spans="1:245" x14ac:dyDescent="0.2">
      <c r="A821" s="4">
        <v>50</v>
      </c>
      <c r="B821" s="4">
        <v>0</v>
      </c>
      <c r="C821" s="4">
        <v>0</v>
      </c>
      <c r="D821" s="4">
        <v>1</v>
      </c>
      <c r="E821" s="4">
        <v>208</v>
      </c>
      <c r="F821" s="4">
        <f>ROUND(Source!V798,O821)</f>
        <v>0.442</v>
      </c>
      <c r="G821" s="4" t="s">
        <v>290</v>
      </c>
      <c r="H821" s="4" t="s">
        <v>291</v>
      </c>
      <c r="I821" s="4"/>
      <c r="J821" s="4"/>
      <c r="K821" s="4">
        <v>208</v>
      </c>
      <c r="L821" s="4">
        <v>22</v>
      </c>
      <c r="M821" s="4">
        <v>3</v>
      </c>
      <c r="N821" s="4" t="s">
        <v>3</v>
      </c>
      <c r="O821" s="4">
        <v>7</v>
      </c>
      <c r="P821" s="4"/>
      <c r="Q821" s="4"/>
      <c r="R821" s="4"/>
      <c r="S821" s="4"/>
      <c r="T821" s="4"/>
      <c r="U821" s="4"/>
      <c r="V821" s="4"/>
      <c r="W821" s="4">
        <v>0.442</v>
      </c>
      <c r="X821" s="4">
        <v>1</v>
      </c>
      <c r="Y821" s="4">
        <v>0.442</v>
      </c>
      <c r="Z821" s="4"/>
      <c r="AA821" s="4"/>
      <c r="AB821" s="4"/>
    </row>
    <row r="822" spans="1:245" x14ac:dyDescent="0.2">
      <c r="A822" s="4">
        <v>50</v>
      </c>
      <c r="B822" s="4">
        <v>0</v>
      </c>
      <c r="C822" s="4">
        <v>0</v>
      </c>
      <c r="D822" s="4">
        <v>1</v>
      </c>
      <c r="E822" s="4">
        <v>209</v>
      </c>
      <c r="F822" s="4">
        <f>ROUND(Source!W798,O822)</f>
        <v>0</v>
      </c>
      <c r="G822" s="4" t="s">
        <v>292</v>
      </c>
      <c r="H822" s="4" t="s">
        <v>293</v>
      </c>
      <c r="I822" s="4"/>
      <c r="J822" s="4"/>
      <c r="K822" s="4">
        <v>209</v>
      </c>
      <c r="L822" s="4">
        <v>23</v>
      </c>
      <c r="M822" s="4">
        <v>3</v>
      </c>
      <c r="N822" s="4" t="s">
        <v>3</v>
      </c>
      <c r="O822" s="4">
        <v>2</v>
      </c>
      <c r="P822" s="4"/>
      <c r="Q822" s="4"/>
      <c r="R822" s="4"/>
      <c r="S822" s="4"/>
      <c r="T822" s="4"/>
      <c r="U822" s="4"/>
      <c r="V822" s="4"/>
      <c r="W822" s="4">
        <v>0</v>
      </c>
      <c r="X822" s="4">
        <v>1</v>
      </c>
      <c r="Y822" s="4">
        <v>0</v>
      </c>
      <c r="Z822" s="4"/>
      <c r="AA822" s="4"/>
      <c r="AB822" s="4"/>
    </row>
    <row r="823" spans="1:245" x14ac:dyDescent="0.2">
      <c r="A823" s="4">
        <v>50</v>
      </c>
      <c r="B823" s="4">
        <v>0</v>
      </c>
      <c r="C823" s="4">
        <v>0</v>
      </c>
      <c r="D823" s="4">
        <v>1</v>
      </c>
      <c r="E823" s="4">
        <v>233</v>
      </c>
      <c r="F823" s="4">
        <f>ROUND(Source!BD798,O823)</f>
        <v>0</v>
      </c>
      <c r="G823" s="4" t="s">
        <v>294</v>
      </c>
      <c r="H823" s="4" t="s">
        <v>295</v>
      </c>
      <c r="I823" s="4"/>
      <c r="J823" s="4"/>
      <c r="K823" s="4">
        <v>233</v>
      </c>
      <c r="L823" s="4">
        <v>24</v>
      </c>
      <c r="M823" s="4">
        <v>3</v>
      </c>
      <c r="N823" s="4" t="s">
        <v>3</v>
      </c>
      <c r="O823" s="4">
        <v>2</v>
      </c>
      <c r="P823" s="4"/>
      <c r="Q823" s="4"/>
      <c r="R823" s="4"/>
      <c r="S823" s="4"/>
      <c r="T823" s="4"/>
      <c r="U823" s="4"/>
      <c r="V823" s="4"/>
      <c r="W823" s="4">
        <v>0</v>
      </c>
      <c r="X823" s="4">
        <v>1</v>
      </c>
      <c r="Y823" s="4">
        <v>0</v>
      </c>
      <c r="Z823" s="4"/>
      <c r="AA823" s="4"/>
      <c r="AB823" s="4"/>
    </row>
    <row r="824" spans="1:245" x14ac:dyDescent="0.2">
      <c r="A824" s="4">
        <v>50</v>
      </c>
      <c r="B824" s="4">
        <v>0</v>
      </c>
      <c r="C824" s="4">
        <v>0</v>
      </c>
      <c r="D824" s="4">
        <v>1</v>
      </c>
      <c r="E824" s="4">
        <v>210</v>
      </c>
      <c r="F824" s="4">
        <f>ROUND(Source!X798,O824)</f>
        <v>5033.46</v>
      </c>
      <c r="G824" s="4" t="s">
        <v>296</v>
      </c>
      <c r="H824" s="4" t="s">
        <v>297</v>
      </c>
      <c r="I824" s="4"/>
      <c r="J824" s="4"/>
      <c r="K824" s="4">
        <v>210</v>
      </c>
      <c r="L824" s="4">
        <v>25</v>
      </c>
      <c r="M824" s="4">
        <v>3</v>
      </c>
      <c r="N824" s="4" t="s">
        <v>3</v>
      </c>
      <c r="O824" s="4">
        <v>2</v>
      </c>
      <c r="P824" s="4"/>
      <c r="Q824" s="4"/>
      <c r="R824" s="4"/>
      <c r="S824" s="4"/>
      <c r="T824" s="4"/>
      <c r="U824" s="4"/>
      <c r="V824" s="4"/>
      <c r="W824" s="4">
        <v>5033.46</v>
      </c>
      <c r="X824" s="4">
        <v>1</v>
      </c>
      <c r="Y824" s="4">
        <v>5033.46</v>
      </c>
      <c r="Z824" s="4"/>
      <c r="AA824" s="4"/>
      <c r="AB824" s="4"/>
    </row>
    <row r="825" spans="1:245" x14ac:dyDescent="0.2">
      <c r="A825" s="4">
        <v>50</v>
      </c>
      <c r="B825" s="4">
        <v>0</v>
      </c>
      <c r="C825" s="4">
        <v>0</v>
      </c>
      <c r="D825" s="4">
        <v>1</v>
      </c>
      <c r="E825" s="4">
        <v>211</v>
      </c>
      <c r="F825" s="4">
        <f>ROUND(Source!Y798,O825)</f>
        <v>2597.13</v>
      </c>
      <c r="G825" s="4" t="s">
        <v>298</v>
      </c>
      <c r="H825" s="4" t="s">
        <v>299</v>
      </c>
      <c r="I825" s="4"/>
      <c r="J825" s="4"/>
      <c r="K825" s="4">
        <v>211</v>
      </c>
      <c r="L825" s="4">
        <v>26</v>
      </c>
      <c r="M825" s="4">
        <v>3</v>
      </c>
      <c r="N825" s="4" t="s">
        <v>3</v>
      </c>
      <c r="O825" s="4">
        <v>2</v>
      </c>
      <c r="P825" s="4"/>
      <c r="Q825" s="4"/>
      <c r="R825" s="4"/>
      <c r="S825" s="4"/>
      <c r="T825" s="4"/>
      <c r="U825" s="4"/>
      <c r="V825" s="4"/>
      <c r="W825" s="4">
        <v>2597.13</v>
      </c>
      <c r="X825" s="4">
        <v>1</v>
      </c>
      <c r="Y825" s="4">
        <v>2597.13</v>
      </c>
      <c r="Z825" s="4"/>
      <c r="AA825" s="4"/>
      <c r="AB825" s="4"/>
    </row>
    <row r="826" spans="1:245" x14ac:dyDescent="0.2">
      <c r="A826" s="4">
        <v>50</v>
      </c>
      <c r="B826" s="4">
        <v>0</v>
      </c>
      <c r="C826" s="4">
        <v>0</v>
      </c>
      <c r="D826" s="4">
        <v>1</v>
      </c>
      <c r="E826" s="4">
        <v>224</v>
      </c>
      <c r="F826" s="4">
        <f>ROUND(Source!AR798,O826)</f>
        <v>13421.14</v>
      </c>
      <c r="G826" s="4" t="s">
        <v>300</v>
      </c>
      <c r="H826" s="4" t="s">
        <v>301</v>
      </c>
      <c r="I826" s="4"/>
      <c r="J826" s="4"/>
      <c r="K826" s="4">
        <v>224</v>
      </c>
      <c r="L826" s="4">
        <v>27</v>
      </c>
      <c r="M826" s="4">
        <v>3</v>
      </c>
      <c r="N826" s="4" t="s">
        <v>3</v>
      </c>
      <c r="O826" s="4">
        <v>2</v>
      </c>
      <c r="P826" s="4"/>
      <c r="Q826" s="4"/>
      <c r="R826" s="4"/>
      <c r="S826" s="4"/>
      <c r="T826" s="4"/>
      <c r="U826" s="4"/>
      <c r="V826" s="4"/>
      <c r="W826" s="4">
        <v>13421.14</v>
      </c>
      <c r="X826" s="4">
        <v>1</v>
      </c>
      <c r="Y826" s="4">
        <v>13421.14</v>
      </c>
      <c r="Z826" s="4"/>
      <c r="AA826" s="4"/>
      <c r="AB826" s="4"/>
    </row>
    <row r="828" spans="1:245" x14ac:dyDescent="0.2">
      <c r="A828" s="1">
        <v>5</v>
      </c>
      <c r="B828" s="1">
        <v>1</v>
      </c>
      <c r="C828" s="1"/>
      <c r="D828" s="1">
        <f>ROW(A858)</f>
        <v>858</v>
      </c>
      <c r="E828" s="1"/>
      <c r="F828" s="1" t="s">
        <v>16</v>
      </c>
      <c r="G828" s="1" t="s">
        <v>904</v>
      </c>
      <c r="H828" s="1" t="s">
        <v>3</v>
      </c>
      <c r="I828" s="1">
        <v>0</v>
      </c>
      <c r="J828" s="1"/>
      <c r="K828" s="1">
        <v>-1</v>
      </c>
      <c r="L828" s="1"/>
      <c r="M828" s="1" t="s">
        <v>3</v>
      </c>
      <c r="N828" s="1"/>
      <c r="O828" s="1"/>
      <c r="P828" s="1"/>
      <c r="Q828" s="1"/>
      <c r="R828" s="1"/>
      <c r="S828" s="1">
        <v>0</v>
      </c>
      <c r="T828" s="1"/>
      <c r="U828" s="1" t="s">
        <v>3</v>
      </c>
      <c r="V828" s="1">
        <v>0</v>
      </c>
      <c r="W828" s="1"/>
      <c r="X828" s="1"/>
      <c r="Y828" s="1"/>
      <c r="Z828" s="1"/>
      <c r="AA828" s="1"/>
      <c r="AB828" s="1" t="s">
        <v>3</v>
      </c>
      <c r="AC828" s="1" t="s">
        <v>3</v>
      </c>
      <c r="AD828" s="1" t="s">
        <v>3</v>
      </c>
      <c r="AE828" s="1" t="s">
        <v>3</v>
      </c>
      <c r="AF828" s="1" t="s">
        <v>3</v>
      </c>
      <c r="AG828" s="1" t="s">
        <v>3</v>
      </c>
      <c r="AH828" s="1"/>
      <c r="AI828" s="1"/>
      <c r="AJ828" s="1"/>
      <c r="AK828" s="1"/>
      <c r="AL828" s="1"/>
      <c r="AM828" s="1"/>
      <c r="AN828" s="1"/>
      <c r="AO828" s="1"/>
      <c r="AP828" s="1" t="s">
        <v>3</v>
      </c>
      <c r="AQ828" s="1" t="s">
        <v>3</v>
      </c>
      <c r="AR828" s="1" t="s">
        <v>3</v>
      </c>
      <c r="AS828" s="1"/>
      <c r="AT828" s="1"/>
      <c r="AU828" s="1"/>
      <c r="AV828" s="1"/>
      <c r="AW828" s="1"/>
      <c r="AX828" s="1"/>
      <c r="AY828" s="1"/>
      <c r="AZ828" s="1" t="s">
        <v>3</v>
      </c>
      <c r="BA828" s="1"/>
      <c r="BB828" s="1" t="s">
        <v>3</v>
      </c>
      <c r="BC828" s="1" t="s">
        <v>3</v>
      </c>
      <c r="BD828" s="1" t="s">
        <v>3</v>
      </c>
      <c r="BE828" s="1" t="s">
        <v>3</v>
      </c>
      <c r="BF828" s="1" t="s">
        <v>3</v>
      </c>
      <c r="BG828" s="1" t="s">
        <v>3</v>
      </c>
      <c r="BH828" s="1" t="s">
        <v>3</v>
      </c>
      <c r="BI828" s="1" t="s">
        <v>3</v>
      </c>
      <c r="BJ828" s="1" t="s">
        <v>3</v>
      </c>
      <c r="BK828" s="1" t="s">
        <v>3</v>
      </c>
      <c r="BL828" s="1" t="s">
        <v>3</v>
      </c>
      <c r="BM828" s="1" t="s">
        <v>3</v>
      </c>
      <c r="BN828" s="1" t="s">
        <v>3</v>
      </c>
      <c r="BO828" s="1" t="s">
        <v>3</v>
      </c>
      <c r="BP828" s="1" t="s">
        <v>3</v>
      </c>
      <c r="BQ828" s="1"/>
      <c r="BR828" s="1"/>
      <c r="BS828" s="1"/>
      <c r="BT828" s="1"/>
      <c r="BU828" s="1"/>
      <c r="BV828" s="1"/>
      <c r="BW828" s="1"/>
      <c r="BX828" s="1">
        <v>0</v>
      </c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>
        <v>0</v>
      </c>
    </row>
    <row r="830" spans="1:245" x14ac:dyDescent="0.2">
      <c r="A830" s="2">
        <v>52</v>
      </c>
      <c r="B830" s="2">
        <f t="shared" ref="B830:G830" si="467">B858</f>
        <v>1</v>
      </c>
      <c r="C830" s="2">
        <f t="shared" si="467"/>
        <v>5</v>
      </c>
      <c r="D830" s="2">
        <f t="shared" si="467"/>
        <v>828</v>
      </c>
      <c r="E830" s="2">
        <f t="shared" si="467"/>
        <v>0</v>
      </c>
      <c r="F830" s="2" t="str">
        <f t="shared" si="467"/>
        <v>Новый подраздел</v>
      </c>
      <c r="G830" s="2" t="str">
        <f t="shared" si="467"/>
        <v>2.5. Система охранного освещения</v>
      </c>
      <c r="H830" s="2"/>
      <c r="I830" s="2"/>
      <c r="J830" s="2"/>
      <c r="K830" s="2"/>
      <c r="L830" s="2"/>
      <c r="M830" s="2"/>
      <c r="N830" s="2"/>
      <c r="O830" s="2">
        <f t="shared" ref="O830:AT830" si="468">O858</f>
        <v>3557.82</v>
      </c>
      <c r="P830" s="2">
        <f t="shared" si="468"/>
        <v>0</v>
      </c>
      <c r="Q830" s="2">
        <f t="shared" si="468"/>
        <v>31.09</v>
      </c>
      <c r="R830" s="2">
        <f t="shared" si="468"/>
        <v>17.47</v>
      </c>
      <c r="S830" s="2">
        <f t="shared" si="468"/>
        <v>3509.26</v>
      </c>
      <c r="T830" s="2">
        <f t="shared" si="468"/>
        <v>0</v>
      </c>
      <c r="U830" s="2">
        <f t="shared" si="468"/>
        <v>6.3272000000000013</v>
      </c>
      <c r="V830" s="2">
        <f t="shared" si="468"/>
        <v>2.7699999999999999E-2</v>
      </c>
      <c r="W830" s="2">
        <f t="shared" si="468"/>
        <v>0</v>
      </c>
      <c r="X830" s="2">
        <f t="shared" si="468"/>
        <v>3419.26</v>
      </c>
      <c r="Y830" s="2">
        <f t="shared" si="468"/>
        <v>1797.8</v>
      </c>
      <c r="Z830" s="2">
        <f t="shared" si="468"/>
        <v>0</v>
      </c>
      <c r="AA830" s="2">
        <f t="shared" si="468"/>
        <v>0</v>
      </c>
      <c r="AB830" s="2">
        <f t="shared" si="468"/>
        <v>3557.82</v>
      </c>
      <c r="AC830" s="2">
        <f t="shared" si="468"/>
        <v>0</v>
      </c>
      <c r="AD830" s="2">
        <f t="shared" si="468"/>
        <v>31.09</v>
      </c>
      <c r="AE830" s="2">
        <f t="shared" si="468"/>
        <v>17.47</v>
      </c>
      <c r="AF830" s="2">
        <f t="shared" si="468"/>
        <v>3509.26</v>
      </c>
      <c r="AG830" s="2">
        <f t="shared" si="468"/>
        <v>0</v>
      </c>
      <c r="AH830" s="2">
        <f t="shared" si="468"/>
        <v>6.3272000000000013</v>
      </c>
      <c r="AI830" s="2">
        <f t="shared" si="468"/>
        <v>2.7699999999999999E-2</v>
      </c>
      <c r="AJ830" s="2">
        <f t="shared" si="468"/>
        <v>0</v>
      </c>
      <c r="AK830" s="2">
        <f t="shared" si="468"/>
        <v>3419.26</v>
      </c>
      <c r="AL830" s="2">
        <f t="shared" si="468"/>
        <v>1797.8</v>
      </c>
      <c r="AM830" s="2">
        <f t="shared" si="468"/>
        <v>0</v>
      </c>
      <c r="AN830" s="2">
        <f t="shared" si="468"/>
        <v>0</v>
      </c>
      <c r="AO830" s="2">
        <f t="shared" si="468"/>
        <v>0</v>
      </c>
      <c r="AP830" s="2">
        <f t="shared" si="468"/>
        <v>0</v>
      </c>
      <c r="AQ830" s="2">
        <f t="shared" si="468"/>
        <v>0</v>
      </c>
      <c r="AR830" s="2">
        <f t="shared" si="468"/>
        <v>8774.8799999999992</v>
      </c>
      <c r="AS830" s="2">
        <f t="shared" si="468"/>
        <v>66.650000000000006</v>
      </c>
      <c r="AT830" s="2">
        <f t="shared" si="468"/>
        <v>8708.23</v>
      </c>
      <c r="AU830" s="2">
        <f t="shared" ref="AU830:BZ830" si="469">AU858</f>
        <v>0</v>
      </c>
      <c r="AV830" s="2">
        <f t="shared" si="469"/>
        <v>0</v>
      </c>
      <c r="AW830" s="2">
        <f t="shared" si="469"/>
        <v>0</v>
      </c>
      <c r="AX830" s="2">
        <f t="shared" si="469"/>
        <v>0</v>
      </c>
      <c r="AY830" s="2">
        <f t="shared" si="469"/>
        <v>0</v>
      </c>
      <c r="AZ830" s="2">
        <f t="shared" si="469"/>
        <v>0</v>
      </c>
      <c r="BA830" s="2">
        <f t="shared" si="469"/>
        <v>0</v>
      </c>
      <c r="BB830" s="2">
        <f t="shared" si="469"/>
        <v>0</v>
      </c>
      <c r="BC830" s="2">
        <f t="shared" si="469"/>
        <v>0</v>
      </c>
      <c r="BD830" s="2">
        <f t="shared" si="469"/>
        <v>0</v>
      </c>
      <c r="BE830" s="2">
        <f t="shared" si="469"/>
        <v>0</v>
      </c>
      <c r="BF830" s="2">
        <f t="shared" si="469"/>
        <v>0</v>
      </c>
      <c r="BG830" s="2">
        <f t="shared" si="469"/>
        <v>0</v>
      </c>
      <c r="BH830" s="2">
        <f t="shared" si="469"/>
        <v>0</v>
      </c>
      <c r="BI830" s="2">
        <f t="shared" si="469"/>
        <v>0</v>
      </c>
      <c r="BJ830" s="2">
        <f t="shared" si="469"/>
        <v>0</v>
      </c>
      <c r="BK830" s="2">
        <f t="shared" si="469"/>
        <v>0</v>
      </c>
      <c r="BL830" s="2">
        <f t="shared" si="469"/>
        <v>0</v>
      </c>
      <c r="BM830" s="2">
        <f t="shared" si="469"/>
        <v>0</v>
      </c>
      <c r="BN830" s="2">
        <f t="shared" si="469"/>
        <v>0</v>
      </c>
      <c r="BO830" s="2">
        <f t="shared" si="469"/>
        <v>0</v>
      </c>
      <c r="BP830" s="2">
        <f t="shared" si="469"/>
        <v>0</v>
      </c>
      <c r="BQ830" s="2">
        <f t="shared" si="469"/>
        <v>0</v>
      </c>
      <c r="BR830" s="2">
        <f t="shared" si="469"/>
        <v>0</v>
      </c>
      <c r="BS830" s="2">
        <f t="shared" si="469"/>
        <v>0</v>
      </c>
      <c r="BT830" s="2">
        <f t="shared" si="469"/>
        <v>0</v>
      </c>
      <c r="BU830" s="2">
        <f t="shared" si="469"/>
        <v>0</v>
      </c>
      <c r="BV830" s="2">
        <f t="shared" si="469"/>
        <v>0</v>
      </c>
      <c r="BW830" s="2">
        <f t="shared" si="469"/>
        <v>0</v>
      </c>
      <c r="BX830" s="2">
        <f t="shared" si="469"/>
        <v>0</v>
      </c>
      <c r="BY830" s="2">
        <f t="shared" si="469"/>
        <v>0</v>
      </c>
      <c r="BZ830" s="2">
        <f t="shared" si="469"/>
        <v>0</v>
      </c>
      <c r="CA830" s="2">
        <f t="shared" ref="CA830:DF830" si="470">CA858</f>
        <v>8774.8799999999992</v>
      </c>
      <c r="CB830" s="2">
        <f t="shared" si="470"/>
        <v>66.650000000000006</v>
      </c>
      <c r="CC830" s="2">
        <f t="shared" si="470"/>
        <v>8708.23</v>
      </c>
      <c r="CD830" s="2">
        <f t="shared" si="470"/>
        <v>0</v>
      </c>
      <c r="CE830" s="2">
        <f t="shared" si="470"/>
        <v>0</v>
      </c>
      <c r="CF830" s="2">
        <f t="shared" si="470"/>
        <v>0</v>
      </c>
      <c r="CG830" s="2">
        <f t="shared" si="470"/>
        <v>0</v>
      </c>
      <c r="CH830" s="2">
        <f t="shared" si="470"/>
        <v>0</v>
      </c>
      <c r="CI830" s="2">
        <f t="shared" si="470"/>
        <v>0</v>
      </c>
      <c r="CJ830" s="2">
        <f t="shared" si="470"/>
        <v>0</v>
      </c>
      <c r="CK830" s="2">
        <f t="shared" si="470"/>
        <v>0</v>
      </c>
      <c r="CL830" s="2">
        <f t="shared" si="470"/>
        <v>0</v>
      </c>
      <c r="CM830" s="2">
        <f t="shared" si="470"/>
        <v>0</v>
      </c>
      <c r="CN830" s="2">
        <f t="shared" si="470"/>
        <v>0</v>
      </c>
      <c r="CO830" s="2">
        <f t="shared" si="470"/>
        <v>0</v>
      </c>
      <c r="CP830" s="2">
        <f t="shared" si="470"/>
        <v>0</v>
      </c>
      <c r="CQ830" s="2">
        <f t="shared" si="470"/>
        <v>0</v>
      </c>
      <c r="CR830" s="2">
        <f t="shared" si="470"/>
        <v>0</v>
      </c>
      <c r="CS830" s="2">
        <f t="shared" si="470"/>
        <v>0</v>
      </c>
      <c r="CT830" s="2">
        <f t="shared" si="470"/>
        <v>0</v>
      </c>
      <c r="CU830" s="2">
        <f t="shared" si="470"/>
        <v>0</v>
      </c>
      <c r="CV830" s="2">
        <f t="shared" si="470"/>
        <v>0</v>
      </c>
      <c r="CW830" s="2">
        <f t="shared" si="470"/>
        <v>0</v>
      </c>
      <c r="CX830" s="2">
        <f t="shared" si="470"/>
        <v>0</v>
      </c>
      <c r="CY830" s="2">
        <f t="shared" si="470"/>
        <v>0</v>
      </c>
      <c r="CZ830" s="2">
        <f t="shared" si="470"/>
        <v>0</v>
      </c>
      <c r="DA830" s="2">
        <f t="shared" si="470"/>
        <v>0</v>
      </c>
      <c r="DB830" s="2">
        <f t="shared" si="470"/>
        <v>0</v>
      </c>
      <c r="DC830" s="2">
        <f t="shared" si="470"/>
        <v>0</v>
      </c>
      <c r="DD830" s="2">
        <f t="shared" si="470"/>
        <v>0</v>
      </c>
      <c r="DE830" s="2">
        <f t="shared" si="470"/>
        <v>0</v>
      </c>
      <c r="DF830" s="2">
        <f t="shared" si="470"/>
        <v>0</v>
      </c>
      <c r="DG830" s="3">
        <f t="shared" ref="DG830:EL830" si="471">DG858</f>
        <v>0</v>
      </c>
      <c r="DH830" s="3">
        <f t="shared" si="471"/>
        <v>0</v>
      </c>
      <c r="DI830" s="3">
        <f t="shared" si="471"/>
        <v>0</v>
      </c>
      <c r="DJ830" s="3">
        <f t="shared" si="471"/>
        <v>0</v>
      </c>
      <c r="DK830" s="3">
        <f t="shared" si="471"/>
        <v>0</v>
      </c>
      <c r="DL830" s="3">
        <f t="shared" si="471"/>
        <v>0</v>
      </c>
      <c r="DM830" s="3">
        <f t="shared" si="471"/>
        <v>0</v>
      </c>
      <c r="DN830" s="3">
        <f t="shared" si="471"/>
        <v>0</v>
      </c>
      <c r="DO830" s="3">
        <f t="shared" si="471"/>
        <v>0</v>
      </c>
      <c r="DP830" s="3">
        <f t="shared" si="471"/>
        <v>0</v>
      </c>
      <c r="DQ830" s="3">
        <f t="shared" si="471"/>
        <v>0</v>
      </c>
      <c r="DR830" s="3">
        <f t="shared" si="471"/>
        <v>0</v>
      </c>
      <c r="DS830" s="3">
        <f t="shared" si="471"/>
        <v>0</v>
      </c>
      <c r="DT830" s="3">
        <f t="shared" si="471"/>
        <v>0</v>
      </c>
      <c r="DU830" s="3">
        <f t="shared" si="471"/>
        <v>0</v>
      </c>
      <c r="DV830" s="3">
        <f t="shared" si="471"/>
        <v>0</v>
      </c>
      <c r="DW830" s="3">
        <f t="shared" si="471"/>
        <v>0</v>
      </c>
      <c r="DX830" s="3">
        <f t="shared" si="471"/>
        <v>0</v>
      </c>
      <c r="DY830" s="3">
        <f t="shared" si="471"/>
        <v>0</v>
      </c>
      <c r="DZ830" s="3">
        <f t="shared" si="471"/>
        <v>0</v>
      </c>
      <c r="EA830" s="3">
        <f t="shared" si="471"/>
        <v>0</v>
      </c>
      <c r="EB830" s="3">
        <f t="shared" si="471"/>
        <v>0</v>
      </c>
      <c r="EC830" s="3">
        <f t="shared" si="471"/>
        <v>0</v>
      </c>
      <c r="ED830" s="3">
        <f t="shared" si="471"/>
        <v>0</v>
      </c>
      <c r="EE830" s="3">
        <f t="shared" si="471"/>
        <v>0</v>
      </c>
      <c r="EF830" s="3">
        <f t="shared" si="471"/>
        <v>0</v>
      </c>
      <c r="EG830" s="3">
        <f t="shared" si="471"/>
        <v>0</v>
      </c>
      <c r="EH830" s="3">
        <f t="shared" si="471"/>
        <v>0</v>
      </c>
      <c r="EI830" s="3">
        <f t="shared" si="471"/>
        <v>0</v>
      </c>
      <c r="EJ830" s="3">
        <f t="shared" si="471"/>
        <v>0</v>
      </c>
      <c r="EK830" s="3">
        <f t="shared" si="471"/>
        <v>0</v>
      </c>
      <c r="EL830" s="3">
        <f t="shared" si="471"/>
        <v>0</v>
      </c>
      <c r="EM830" s="3">
        <f t="shared" ref="EM830:FR830" si="472">EM858</f>
        <v>0</v>
      </c>
      <c r="EN830" s="3">
        <f t="shared" si="472"/>
        <v>0</v>
      </c>
      <c r="EO830" s="3">
        <f t="shared" si="472"/>
        <v>0</v>
      </c>
      <c r="EP830" s="3">
        <f t="shared" si="472"/>
        <v>0</v>
      </c>
      <c r="EQ830" s="3">
        <f t="shared" si="472"/>
        <v>0</v>
      </c>
      <c r="ER830" s="3">
        <f t="shared" si="472"/>
        <v>0</v>
      </c>
      <c r="ES830" s="3">
        <f t="shared" si="472"/>
        <v>0</v>
      </c>
      <c r="ET830" s="3">
        <f t="shared" si="472"/>
        <v>0</v>
      </c>
      <c r="EU830" s="3">
        <f t="shared" si="472"/>
        <v>0</v>
      </c>
      <c r="EV830" s="3">
        <f t="shared" si="472"/>
        <v>0</v>
      </c>
      <c r="EW830" s="3">
        <f t="shared" si="472"/>
        <v>0</v>
      </c>
      <c r="EX830" s="3">
        <f t="shared" si="472"/>
        <v>0</v>
      </c>
      <c r="EY830" s="3">
        <f t="shared" si="472"/>
        <v>0</v>
      </c>
      <c r="EZ830" s="3">
        <f t="shared" si="472"/>
        <v>0</v>
      </c>
      <c r="FA830" s="3">
        <f t="shared" si="472"/>
        <v>0</v>
      </c>
      <c r="FB830" s="3">
        <f t="shared" si="472"/>
        <v>0</v>
      </c>
      <c r="FC830" s="3">
        <f t="shared" si="472"/>
        <v>0</v>
      </c>
      <c r="FD830" s="3">
        <f t="shared" si="472"/>
        <v>0</v>
      </c>
      <c r="FE830" s="3">
        <f t="shared" si="472"/>
        <v>0</v>
      </c>
      <c r="FF830" s="3">
        <f t="shared" si="472"/>
        <v>0</v>
      </c>
      <c r="FG830" s="3">
        <f t="shared" si="472"/>
        <v>0</v>
      </c>
      <c r="FH830" s="3">
        <f t="shared" si="472"/>
        <v>0</v>
      </c>
      <c r="FI830" s="3">
        <f t="shared" si="472"/>
        <v>0</v>
      </c>
      <c r="FJ830" s="3">
        <f t="shared" si="472"/>
        <v>0</v>
      </c>
      <c r="FK830" s="3">
        <f t="shared" si="472"/>
        <v>0</v>
      </c>
      <c r="FL830" s="3">
        <f t="shared" si="472"/>
        <v>0</v>
      </c>
      <c r="FM830" s="3">
        <f t="shared" si="472"/>
        <v>0</v>
      </c>
      <c r="FN830" s="3">
        <f t="shared" si="472"/>
        <v>0</v>
      </c>
      <c r="FO830" s="3">
        <f t="shared" si="472"/>
        <v>0</v>
      </c>
      <c r="FP830" s="3">
        <f t="shared" si="472"/>
        <v>0</v>
      </c>
      <c r="FQ830" s="3">
        <f t="shared" si="472"/>
        <v>0</v>
      </c>
      <c r="FR830" s="3">
        <f t="shared" si="472"/>
        <v>0</v>
      </c>
      <c r="FS830" s="3">
        <f t="shared" ref="FS830:GX830" si="473">FS858</f>
        <v>0</v>
      </c>
      <c r="FT830" s="3">
        <f t="shared" si="473"/>
        <v>0</v>
      </c>
      <c r="FU830" s="3">
        <f t="shared" si="473"/>
        <v>0</v>
      </c>
      <c r="FV830" s="3">
        <f t="shared" si="473"/>
        <v>0</v>
      </c>
      <c r="FW830" s="3">
        <f t="shared" si="473"/>
        <v>0</v>
      </c>
      <c r="FX830" s="3">
        <f t="shared" si="473"/>
        <v>0</v>
      </c>
      <c r="FY830" s="3">
        <f t="shared" si="473"/>
        <v>0</v>
      </c>
      <c r="FZ830" s="3">
        <f t="shared" si="473"/>
        <v>0</v>
      </c>
      <c r="GA830" s="3">
        <f t="shared" si="473"/>
        <v>0</v>
      </c>
      <c r="GB830" s="3">
        <f t="shared" si="473"/>
        <v>0</v>
      </c>
      <c r="GC830" s="3">
        <f t="shared" si="473"/>
        <v>0</v>
      </c>
      <c r="GD830" s="3">
        <f t="shared" si="473"/>
        <v>0</v>
      </c>
      <c r="GE830" s="3">
        <f t="shared" si="473"/>
        <v>0</v>
      </c>
      <c r="GF830" s="3">
        <f t="shared" si="473"/>
        <v>0</v>
      </c>
      <c r="GG830" s="3">
        <f t="shared" si="473"/>
        <v>0</v>
      </c>
      <c r="GH830" s="3">
        <f t="shared" si="473"/>
        <v>0</v>
      </c>
      <c r="GI830" s="3">
        <f t="shared" si="473"/>
        <v>0</v>
      </c>
      <c r="GJ830" s="3">
        <f t="shared" si="473"/>
        <v>0</v>
      </c>
      <c r="GK830" s="3">
        <f t="shared" si="473"/>
        <v>0</v>
      </c>
      <c r="GL830" s="3">
        <f t="shared" si="473"/>
        <v>0</v>
      </c>
      <c r="GM830" s="3">
        <f t="shared" si="473"/>
        <v>0</v>
      </c>
      <c r="GN830" s="3">
        <f t="shared" si="473"/>
        <v>0</v>
      </c>
      <c r="GO830" s="3">
        <f t="shared" si="473"/>
        <v>0</v>
      </c>
      <c r="GP830" s="3">
        <f t="shared" si="473"/>
        <v>0</v>
      </c>
      <c r="GQ830" s="3">
        <f t="shared" si="473"/>
        <v>0</v>
      </c>
      <c r="GR830" s="3">
        <f t="shared" si="473"/>
        <v>0</v>
      </c>
      <c r="GS830" s="3">
        <f t="shared" si="473"/>
        <v>0</v>
      </c>
      <c r="GT830" s="3">
        <f t="shared" si="473"/>
        <v>0</v>
      </c>
      <c r="GU830" s="3">
        <f t="shared" si="473"/>
        <v>0</v>
      </c>
      <c r="GV830" s="3">
        <f t="shared" si="473"/>
        <v>0</v>
      </c>
      <c r="GW830" s="3">
        <f t="shared" si="473"/>
        <v>0</v>
      </c>
      <c r="GX830" s="3">
        <f t="shared" si="473"/>
        <v>0</v>
      </c>
    </row>
    <row r="832" spans="1:245" x14ac:dyDescent="0.2">
      <c r="A832">
        <v>17</v>
      </c>
      <c r="B832">
        <v>1</v>
      </c>
      <c r="C832">
        <f>ROW(SmtRes!A1496)</f>
        <v>1496</v>
      </c>
      <c r="D832">
        <f>ROW(EtalonRes!A1551)</f>
        <v>1551</v>
      </c>
      <c r="E832" t="s">
        <v>905</v>
      </c>
      <c r="F832" t="s">
        <v>906</v>
      </c>
      <c r="G832" t="s">
        <v>907</v>
      </c>
      <c r="H832" t="s">
        <v>32</v>
      </c>
      <c r="I832">
        <v>1</v>
      </c>
      <c r="J832">
        <v>0</v>
      </c>
      <c r="K832">
        <v>1</v>
      </c>
      <c r="O832">
        <f>ROUND(CP832,2)</f>
        <v>306.33999999999997</v>
      </c>
      <c r="P832">
        <f>SUMIF(SmtRes!AQ1486:'SmtRes'!AQ1496,"=1",SmtRes!DF1486:'SmtRes'!DF1496)</f>
        <v>0</v>
      </c>
      <c r="Q832">
        <f>SUMIF(SmtRes!AQ1486:'SmtRes'!AQ1496,"=1",SmtRes!DG1486:'SmtRes'!DG1496)</f>
        <v>6.1199999999999992</v>
      </c>
      <c r="R832">
        <f>SUMIF(SmtRes!AQ1486:'SmtRes'!AQ1496,"=1",SmtRes!DH1486:'SmtRes'!DH1496)</f>
        <v>3.42</v>
      </c>
      <c r="S832">
        <f>SUMIF(SmtRes!AQ1486:'SmtRes'!AQ1496,"=1",SmtRes!DI1486:'SmtRes'!DI1496)</f>
        <v>296.8</v>
      </c>
      <c r="T832">
        <f t="shared" ref="T832:T856" si="474">ROUND(CU832*I832,2)</f>
        <v>0</v>
      </c>
      <c r="U832">
        <f>SUMIF(SmtRes!AQ1486:'SmtRes'!AQ1496,"=1",SmtRes!CV1486:'SmtRes'!CV1496)</f>
        <v>0.53400000000000003</v>
      </c>
      <c r="V832">
        <f>SUMIF(SmtRes!AQ1486:'SmtRes'!AQ1496,"=1",SmtRes!CW1486:'SmtRes'!CW1496)</f>
        <v>5.4000000000000003E-3</v>
      </c>
      <c r="W832">
        <f t="shared" ref="W832:W856" si="475">ROUND(CX832*I832,2)</f>
        <v>0</v>
      </c>
      <c r="X832">
        <f t="shared" ref="X832:X856" si="476">ROUND(CY832,2)</f>
        <v>291.20999999999998</v>
      </c>
      <c r="Y832">
        <f t="shared" ref="Y832:Y856" si="477">ROUND(CZ832,2)</f>
        <v>153.11000000000001</v>
      </c>
      <c r="AA832">
        <v>449016111</v>
      </c>
      <c r="AB832">
        <f t="shared" ref="AB832:AB856" si="478">ROUND((AC832+AD832+AF832),6)</f>
        <v>302.920773</v>
      </c>
      <c r="AC832">
        <f>ROUND((0),6)</f>
        <v>0</v>
      </c>
      <c r="AD832">
        <f>ROUND((((SUM(SmtRes!BR1486:'SmtRes'!BR1496))-(SUM(SmtRes!BS1486:'SmtRes'!BS1496)))+AE832),6)</f>
        <v>6.1235730000000004</v>
      </c>
      <c r="AE832">
        <f>ROUND((SUM(SmtRes!BS1486:'SmtRes'!BS1496)),6)</f>
        <v>3.4145279999999998</v>
      </c>
      <c r="AF832">
        <f>ROUND((SUM(SmtRes!BT1486:'SmtRes'!BT1496)),6)</f>
        <v>296.79719999999998</v>
      </c>
      <c r="AG832">
        <f t="shared" ref="AG832:AG856" si="479">ROUND((AP832),6)</f>
        <v>0</v>
      </c>
      <c r="AH832">
        <f>(SUM(SmtRes!BU1486:'SmtRes'!BU1496))</f>
        <v>0.53400000000000003</v>
      </c>
      <c r="AI832">
        <f>(SUM(SmtRes!BV1486:'SmtRes'!BV1496))</f>
        <v>5.3999999999999994E-3</v>
      </c>
      <c r="AJ832">
        <f t="shared" ref="AJ832:AJ856" si="480">(AS832)</f>
        <v>0</v>
      </c>
      <c r="AK832">
        <v>1237.2854259999999</v>
      </c>
      <c r="AL832">
        <v>216.167756</v>
      </c>
      <c r="AM832">
        <v>20.411909999999999</v>
      </c>
      <c r="AN832">
        <v>11.38176</v>
      </c>
      <c r="AO832">
        <v>989.32399999999996</v>
      </c>
      <c r="AP832">
        <v>0</v>
      </c>
      <c r="AQ832">
        <v>1.78</v>
      </c>
      <c r="AR832">
        <v>1.7999999999999999E-2</v>
      </c>
      <c r="AS832">
        <v>0</v>
      </c>
      <c r="AT832">
        <v>97</v>
      </c>
      <c r="AU832">
        <v>51</v>
      </c>
      <c r="AV832">
        <v>1</v>
      </c>
      <c r="AW832">
        <v>1</v>
      </c>
      <c r="AZ832">
        <v>1</v>
      </c>
      <c r="BA832">
        <v>1</v>
      </c>
      <c r="BB832">
        <v>1</v>
      </c>
      <c r="BC832">
        <v>1</v>
      </c>
      <c r="BD832" t="s">
        <v>3</v>
      </c>
      <c r="BE832" t="s">
        <v>3</v>
      </c>
      <c r="BF832" t="s">
        <v>3</v>
      </c>
      <c r="BG832" t="s">
        <v>3</v>
      </c>
      <c r="BH832">
        <v>0</v>
      </c>
      <c r="BI832">
        <v>2</v>
      </c>
      <c r="BJ832" t="s">
        <v>908</v>
      </c>
      <c r="BM832">
        <v>108001</v>
      </c>
      <c r="BN832">
        <v>0</v>
      </c>
      <c r="BO832" t="s">
        <v>3</v>
      </c>
      <c r="BP832">
        <v>0</v>
      </c>
      <c r="BQ832">
        <v>3</v>
      </c>
      <c r="BR832">
        <v>0</v>
      </c>
      <c r="BS832">
        <v>1</v>
      </c>
      <c r="BT832">
        <v>1</v>
      </c>
      <c r="BU832">
        <v>1</v>
      </c>
      <c r="BV832">
        <v>1</v>
      </c>
      <c r="BW832">
        <v>1</v>
      </c>
      <c r="BX832">
        <v>1</v>
      </c>
      <c r="BY832" t="s">
        <v>3</v>
      </c>
      <c r="BZ832">
        <v>97</v>
      </c>
      <c r="CA832">
        <v>51</v>
      </c>
      <c r="CB832" t="s">
        <v>3</v>
      </c>
      <c r="CE832">
        <v>0</v>
      </c>
      <c r="CF832">
        <v>0</v>
      </c>
      <c r="CG832">
        <v>0</v>
      </c>
      <c r="CM832">
        <v>0</v>
      </c>
      <c r="CN832" t="s">
        <v>653</v>
      </c>
      <c r="CO832">
        <v>0</v>
      </c>
      <c r="CP832">
        <f>(P832+Q832+S832+R832)</f>
        <v>306.34000000000003</v>
      </c>
      <c r="CQ832">
        <f>SUMIF(SmtRes!AQ1486:'SmtRes'!AQ1496,"=1",SmtRes!AA1486:'SmtRes'!AA1496)</f>
        <v>4212.0600000000004</v>
      </c>
      <c r="CR832">
        <f>SUMIF(SmtRes!AQ1486:'SmtRes'!AQ1496,"=1",SmtRes!AB1486:'SmtRes'!AB1496)</f>
        <v>2267.9899999999998</v>
      </c>
      <c r="CS832">
        <f>SUMIF(SmtRes!AQ1486:'SmtRes'!AQ1496,"=1",SmtRes!AC1486:'SmtRes'!AC1496)</f>
        <v>1264.6400000000001</v>
      </c>
      <c r="CT832">
        <f>SUMIF(SmtRes!AQ1486:'SmtRes'!AQ1496,"=1",SmtRes!AD1486:'SmtRes'!AD1496)</f>
        <v>555.79999999999995</v>
      </c>
      <c r="CU832">
        <f>AG832</f>
        <v>0</v>
      </c>
      <c r="CV832">
        <f>SUMIF(SmtRes!AQ1486:'SmtRes'!AQ1496,"=1",SmtRes!BU1486:'SmtRes'!BU1496)</f>
        <v>0.53400000000000003</v>
      </c>
      <c r="CW832">
        <f>SUMIF(SmtRes!AQ1486:'SmtRes'!AQ1496,"=1",SmtRes!BV1486:'SmtRes'!BV1496)</f>
        <v>5.3999999999999994E-3</v>
      </c>
      <c r="CX832">
        <f>AJ832</f>
        <v>0</v>
      </c>
      <c r="CY832">
        <f>(((S832+R832)*AT832)/100)</f>
        <v>291.21340000000004</v>
      </c>
      <c r="CZ832">
        <f>(((S832+R832)*AU832)/100)</f>
        <v>153.1122</v>
      </c>
      <c r="DB832">
        <v>53</v>
      </c>
      <c r="DC832" t="s">
        <v>3</v>
      </c>
      <c r="DD832" t="s">
        <v>135</v>
      </c>
      <c r="DE832" t="s">
        <v>321</v>
      </c>
      <c r="DF832" t="s">
        <v>321</v>
      </c>
      <c r="DG832" t="s">
        <v>321</v>
      </c>
      <c r="DH832" t="s">
        <v>3</v>
      </c>
      <c r="DI832" t="s">
        <v>321</v>
      </c>
      <c r="DJ832" t="s">
        <v>321</v>
      </c>
      <c r="DK832" t="s">
        <v>3</v>
      </c>
      <c r="DL832" t="s">
        <v>3</v>
      </c>
      <c r="DM832" t="s">
        <v>3</v>
      </c>
      <c r="DN832">
        <v>0</v>
      </c>
      <c r="DO832">
        <v>0</v>
      </c>
      <c r="DP832">
        <v>1</v>
      </c>
      <c r="DQ832">
        <v>1</v>
      </c>
      <c r="DU832">
        <v>1013</v>
      </c>
      <c r="DV832" t="s">
        <v>32</v>
      </c>
      <c r="DW832" t="s">
        <v>32</v>
      </c>
      <c r="DX832">
        <v>1</v>
      </c>
      <c r="DZ832" t="s">
        <v>3</v>
      </c>
      <c r="EA832" t="s">
        <v>3</v>
      </c>
      <c r="EB832" t="s">
        <v>3</v>
      </c>
      <c r="EC832" t="s">
        <v>3</v>
      </c>
      <c r="EE832">
        <v>416979905</v>
      </c>
      <c r="EF832">
        <v>3</v>
      </c>
      <c r="EG832" t="s">
        <v>322</v>
      </c>
      <c r="EH832">
        <v>0</v>
      </c>
      <c r="EI832" t="s">
        <v>3</v>
      </c>
      <c r="EJ832">
        <v>2</v>
      </c>
      <c r="EK832">
        <v>108001</v>
      </c>
      <c r="EL832" t="s">
        <v>513</v>
      </c>
      <c r="EM832" t="s">
        <v>514</v>
      </c>
      <c r="EO832" t="s">
        <v>656</v>
      </c>
      <c r="EQ832">
        <v>512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1.78</v>
      </c>
      <c r="EX832">
        <v>0.02</v>
      </c>
      <c r="EY832">
        <v>0</v>
      </c>
      <c r="FQ832">
        <v>0</v>
      </c>
      <c r="FR832">
        <v>0</v>
      </c>
      <c r="FS832">
        <v>0</v>
      </c>
      <c r="FX832">
        <v>97</v>
      </c>
      <c r="FY832">
        <v>51</v>
      </c>
      <c r="GA832" t="s">
        <v>3</v>
      </c>
      <c r="GD832">
        <v>1</v>
      </c>
      <c r="GF832">
        <v>-938312999</v>
      </c>
      <c r="GG832">
        <v>2</v>
      </c>
      <c r="GH832">
        <v>1</v>
      </c>
      <c r="GI832">
        <v>-2</v>
      </c>
      <c r="GJ832">
        <v>0</v>
      </c>
      <c r="GK832">
        <v>0</v>
      </c>
      <c r="GL832">
        <f t="shared" ref="GL832:GL856" si="481">ROUND(IF(AND(BH832=3,BI832=3,FS832&lt;&gt;0),P832,0),2)</f>
        <v>0</v>
      </c>
      <c r="GM832">
        <f t="shared" ref="GM832:GM856" si="482">ROUND(O832+X832+Y832,2)+GX832</f>
        <v>750.66</v>
      </c>
      <c r="GN832">
        <f t="shared" ref="GN832:GN856" si="483">IF(OR(BI832=0,BI832=1),GM832-GX832,0)</f>
        <v>0</v>
      </c>
      <c r="GO832">
        <f t="shared" ref="GO832:GO856" si="484">IF(BI832=2,GM832-GX832,0)</f>
        <v>750.66</v>
      </c>
      <c r="GP832">
        <f t="shared" ref="GP832:GP856" si="485">IF(BI832=4,GM832-GX832,0)</f>
        <v>0</v>
      </c>
      <c r="GR832">
        <v>0</v>
      </c>
      <c r="GS832">
        <v>0</v>
      </c>
      <c r="GT832">
        <v>0</v>
      </c>
      <c r="GU832" t="s">
        <v>3</v>
      </c>
      <c r="GV832">
        <f t="shared" ref="GV832:GV856" si="486">ROUND((GT832),6)</f>
        <v>0</v>
      </c>
      <c r="GW832">
        <v>1</v>
      </c>
      <c r="GX832">
        <f t="shared" ref="GX832:GX856" si="487">ROUND(HC832*I832,2)</f>
        <v>0</v>
      </c>
      <c r="HA832">
        <v>0</v>
      </c>
      <c r="HB832">
        <v>0</v>
      </c>
      <c r="HC832">
        <f>GV832*GW832</f>
        <v>0</v>
      </c>
      <c r="HE832" t="s">
        <v>3</v>
      </c>
      <c r="HF832" t="s">
        <v>3</v>
      </c>
      <c r="HM832" t="s">
        <v>3</v>
      </c>
      <c r="HN832" t="s">
        <v>515</v>
      </c>
      <c r="HO832" t="s">
        <v>516</v>
      </c>
      <c r="HP832" t="s">
        <v>513</v>
      </c>
      <c r="HQ832" t="s">
        <v>513</v>
      </c>
      <c r="HS832">
        <v>0</v>
      </c>
      <c r="IK832">
        <v>0</v>
      </c>
    </row>
    <row r="833" spans="1:245" x14ac:dyDescent="0.2">
      <c r="A833">
        <v>17</v>
      </c>
      <c r="B833">
        <v>1</v>
      </c>
      <c r="C833">
        <f>ROW(SmtRes!A1507)</f>
        <v>1507</v>
      </c>
      <c r="D833">
        <f>ROW(EtalonRes!A1563)</f>
        <v>1563</v>
      </c>
      <c r="E833" t="s">
        <v>909</v>
      </c>
      <c r="F833" t="s">
        <v>906</v>
      </c>
      <c r="G833" t="s">
        <v>910</v>
      </c>
      <c r="H833" t="s">
        <v>32</v>
      </c>
      <c r="I833">
        <v>1</v>
      </c>
      <c r="J833">
        <v>0</v>
      </c>
      <c r="K833">
        <v>1</v>
      </c>
      <c r="O833">
        <f>ROUND(CP833,2)</f>
        <v>1021.12</v>
      </c>
      <c r="P833">
        <f>SUMIF(SmtRes!AQ1497:'SmtRes'!AQ1507,"=1",SmtRes!DF1497:'SmtRes'!DF1507)</f>
        <v>0</v>
      </c>
      <c r="Q833">
        <f>SUMIF(SmtRes!AQ1497:'SmtRes'!AQ1507,"=1",SmtRes!DG1497:'SmtRes'!DG1507)</f>
        <v>20.420000000000002</v>
      </c>
      <c r="R833">
        <f>SUMIF(SmtRes!AQ1497:'SmtRes'!AQ1507,"=1",SmtRes!DH1497:'SmtRes'!DH1507)</f>
        <v>11.379999999999999</v>
      </c>
      <c r="S833">
        <f>SUMIF(SmtRes!AQ1497:'SmtRes'!AQ1507,"=1",SmtRes!DI1497:'SmtRes'!DI1507)</f>
        <v>989.32</v>
      </c>
      <c r="T833">
        <f t="shared" si="474"/>
        <v>0</v>
      </c>
      <c r="U833">
        <f>SUMIF(SmtRes!AQ1497:'SmtRes'!AQ1507,"=1",SmtRes!CV1497:'SmtRes'!CV1507)</f>
        <v>1.78</v>
      </c>
      <c r="V833">
        <f>SUMIF(SmtRes!AQ1497:'SmtRes'!AQ1507,"=1",SmtRes!CW1497:'SmtRes'!CW1507)</f>
        <v>1.7999999999999999E-2</v>
      </c>
      <c r="W833">
        <f t="shared" si="475"/>
        <v>0</v>
      </c>
      <c r="X833">
        <f t="shared" si="476"/>
        <v>970.68</v>
      </c>
      <c r="Y833">
        <f t="shared" si="477"/>
        <v>510.36</v>
      </c>
      <c r="AA833">
        <v>449016111</v>
      </c>
      <c r="AB833">
        <f t="shared" si="478"/>
        <v>1009.73591</v>
      </c>
      <c r="AC833">
        <f>ROUND((0),6)</f>
        <v>0</v>
      </c>
      <c r="AD833">
        <f>ROUND((((SUM(SmtRes!BR1497:'SmtRes'!BR1507))-(SUM(SmtRes!BS1497:'SmtRes'!BS1507)))+AE833),6)</f>
        <v>20.411909999999999</v>
      </c>
      <c r="AE833">
        <f>ROUND((SUM(SmtRes!BS1497:'SmtRes'!BS1507)),6)</f>
        <v>11.38176</v>
      </c>
      <c r="AF833">
        <f>ROUND((SUM(SmtRes!BT1497:'SmtRes'!BT1507)),6)</f>
        <v>989.32399999999996</v>
      </c>
      <c r="AG833">
        <f t="shared" si="479"/>
        <v>0</v>
      </c>
      <c r="AH833">
        <f>(SUM(SmtRes!BU1497:'SmtRes'!BU1507))</f>
        <v>1.78</v>
      </c>
      <c r="AI833">
        <f>(SUM(SmtRes!BV1497:'SmtRes'!BV1507))</f>
        <v>1.7999999999999999E-2</v>
      </c>
      <c r="AJ833">
        <f t="shared" si="480"/>
        <v>0</v>
      </c>
      <c r="AK833">
        <v>1237.2854259999999</v>
      </c>
      <c r="AL833">
        <v>216.167756</v>
      </c>
      <c r="AM833">
        <v>20.411909999999999</v>
      </c>
      <c r="AN833">
        <v>11.38176</v>
      </c>
      <c r="AO833">
        <v>989.32399999999996</v>
      </c>
      <c r="AP833">
        <v>0</v>
      </c>
      <c r="AQ833">
        <v>1.78</v>
      </c>
      <c r="AR833">
        <v>1.7999999999999999E-2</v>
      </c>
      <c r="AS833">
        <v>0</v>
      </c>
      <c r="AT833">
        <v>97</v>
      </c>
      <c r="AU833">
        <v>51</v>
      </c>
      <c r="AV833">
        <v>1</v>
      </c>
      <c r="AW833">
        <v>1</v>
      </c>
      <c r="AZ833">
        <v>1</v>
      </c>
      <c r="BA833">
        <v>1</v>
      </c>
      <c r="BB833">
        <v>1</v>
      </c>
      <c r="BC833">
        <v>1</v>
      </c>
      <c r="BD833" t="s">
        <v>3</v>
      </c>
      <c r="BE833" t="s">
        <v>3</v>
      </c>
      <c r="BF833" t="s">
        <v>3</v>
      </c>
      <c r="BG833" t="s">
        <v>3</v>
      </c>
      <c r="BH833">
        <v>0</v>
      </c>
      <c r="BI833">
        <v>2</v>
      </c>
      <c r="BJ833" t="s">
        <v>908</v>
      </c>
      <c r="BM833">
        <v>108001</v>
      </c>
      <c r="BN833">
        <v>0</v>
      </c>
      <c r="BO833" t="s">
        <v>3</v>
      </c>
      <c r="BP833">
        <v>0</v>
      </c>
      <c r="BQ833">
        <v>3</v>
      </c>
      <c r="BR833">
        <v>0</v>
      </c>
      <c r="BS833">
        <v>1</v>
      </c>
      <c r="BT833">
        <v>1</v>
      </c>
      <c r="BU833">
        <v>1</v>
      </c>
      <c r="BV833">
        <v>1</v>
      </c>
      <c r="BW833">
        <v>1</v>
      </c>
      <c r="BX833">
        <v>1</v>
      </c>
      <c r="BY833" t="s">
        <v>3</v>
      </c>
      <c r="BZ833">
        <v>97</v>
      </c>
      <c r="CA833">
        <v>51</v>
      </c>
      <c r="CB833" t="s">
        <v>3</v>
      </c>
      <c r="CE833">
        <v>0</v>
      </c>
      <c r="CF833">
        <v>0</v>
      </c>
      <c r="CG833">
        <v>0</v>
      </c>
      <c r="CM833">
        <v>0</v>
      </c>
      <c r="CN833" t="s">
        <v>3</v>
      </c>
      <c r="CO833">
        <v>0</v>
      </c>
      <c r="CP833">
        <f>(P833+Q833+S833+R833)</f>
        <v>1021.12</v>
      </c>
      <c r="CQ833">
        <f>SUMIF(SmtRes!AQ1497:'SmtRes'!AQ1507,"=1",SmtRes!AA1497:'SmtRes'!AA1507)</f>
        <v>4212.0600000000004</v>
      </c>
      <c r="CR833">
        <f>SUMIF(SmtRes!AQ1497:'SmtRes'!AQ1507,"=1",SmtRes!AB1497:'SmtRes'!AB1507)</f>
        <v>2267.9899999999998</v>
      </c>
      <c r="CS833">
        <f>SUMIF(SmtRes!AQ1497:'SmtRes'!AQ1507,"=1",SmtRes!AC1497:'SmtRes'!AC1507)</f>
        <v>1264.6400000000001</v>
      </c>
      <c r="CT833">
        <f>SUMIF(SmtRes!AQ1497:'SmtRes'!AQ1507,"=1",SmtRes!AD1497:'SmtRes'!AD1507)</f>
        <v>555.79999999999995</v>
      </c>
      <c r="CU833">
        <f>AG833</f>
        <v>0</v>
      </c>
      <c r="CV833">
        <f>SUMIF(SmtRes!AQ1497:'SmtRes'!AQ1507,"=1",SmtRes!BU1497:'SmtRes'!BU1507)</f>
        <v>1.78</v>
      </c>
      <c r="CW833">
        <f>SUMIF(SmtRes!AQ1497:'SmtRes'!AQ1507,"=1",SmtRes!BV1497:'SmtRes'!BV1507)</f>
        <v>1.7999999999999999E-2</v>
      </c>
      <c r="CX833">
        <f>AJ833</f>
        <v>0</v>
      </c>
      <c r="CY833">
        <f>(((S833+R833)*AT833)/100)</f>
        <v>970.67900000000009</v>
      </c>
      <c r="CZ833">
        <f>(((S833+R833)*AU833)/100)</f>
        <v>510.35700000000003</v>
      </c>
      <c r="DC833" t="s">
        <v>3</v>
      </c>
      <c r="DD833" t="s">
        <v>135</v>
      </c>
      <c r="DE833" t="s">
        <v>3</v>
      </c>
      <c r="DF833" t="s">
        <v>3</v>
      </c>
      <c r="DG833" t="s">
        <v>3</v>
      </c>
      <c r="DH833" t="s">
        <v>3</v>
      </c>
      <c r="DI833" t="s">
        <v>3</v>
      </c>
      <c r="DJ833" t="s">
        <v>3</v>
      </c>
      <c r="DK833" t="s">
        <v>3</v>
      </c>
      <c r="DL833" t="s">
        <v>3</v>
      </c>
      <c r="DM833" t="s">
        <v>3</v>
      </c>
      <c r="DN833">
        <v>0</v>
      </c>
      <c r="DO833">
        <v>0</v>
      </c>
      <c r="DP833">
        <v>1</v>
      </c>
      <c r="DQ833">
        <v>1</v>
      </c>
      <c r="DU833">
        <v>1013</v>
      </c>
      <c r="DV833" t="s">
        <v>32</v>
      </c>
      <c r="DW833" t="s">
        <v>32</v>
      </c>
      <c r="DX833">
        <v>1</v>
      </c>
      <c r="DZ833" t="s">
        <v>3</v>
      </c>
      <c r="EA833" t="s">
        <v>3</v>
      </c>
      <c r="EB833" t="s">
        <v>3</v>
      </c>
      <c r="EC833" t="s">
        <v>3</v>
      </c>
      <c r="EE833">
        <v>416979905</v>
      </c>
      <c r="EF833">
        <v>3</v>
      </c>
      <c r="EG833" t="s">
        <v>322</v>
      </c>
      <c r="EH833">
        <v>0</v>
      </c>
      <c r="EI833" t="s">
        <v>3</v>
      </c>
      <c r="EJ833">
        <v>2</v>
      </c>
      <c r="EK833">
        <v>108001</v>
      </c>
      <c r="EL833" t="s">
        <v>513</v>
      </c>
      <c r="EM833" t="s">
        <v>514</v>
      </c>
      <c r="EO833" t="s">
        <v>3</v>
      </c>
      <c r="EQ833">
        <v>512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1.78</v>
      </c>
      <c r="EX833">
        <v>0.02</v>
      </c>
      <c r="EY833">
        <v>0</v>
      </c>
      <c r="FQ833">
        <v>0</v>
      </c>
      <c r="FR833">
        <v>0</v>
      </c>
      <c r="FS833">
        <v>0</v>
      </c>
      <c r="FX833">
        <v>97</v>
      </c>
      <c r="FY833">
        <v>51</v>
      </c>
      <c r="GA833" t="s">
        <v>3</v>
      </c>
      <c r="GD833">
        <v>1</v>
      </c>
      <c r="GF833">
        <v>-56474297</v>
      </c>
      <c r="GG833">
        <v>2</v>
      </c>
      <c r="GH833">
        <v>1</v>
      </c>
      <c r="GI833">
        <v>-2</v>
      </c>
      <c r="GJ833">
        <v>0</v>
      </c>
      <c r="GK833">
        <v>0</v>
      </c>
      <c r="GL833">
        <f t="shared" si="481"/>
        <v>0</v>
      </c>
      <c r="GM833">
        <f t="shared" si="482"/>
        <v>2502.16</v>
      </c>
      <c r="GN833">
        <f t="shared" si="483"/>
        <v>0</v>
      </c>
      <c r="GO833">
        <f t="shared" si="484"/>
        <v>2502.16</v>
      </c>
      <c r="GP833">
        <f t="shared" si="485"/>
        <v>0</v>
      </c>
      <c r="GR833">
        <v>0</v>
      </c>
      <c r="GS833">
        <v>0</v>
      </c>
      <c r="GT833">
        <v>0</v>
      </c>
      <c r="GU833" t="s">
        <v>3</v>
      </c>
      <c r="GV833">
        <f t="shared" si="486"/>
        <v>0</v>
      </c>
      <c r="GW833">
        <v>1</v>
      </c>
      <c r="GX833">
        <f t="shared" si="487"/>
        <v>0</v>
      </c>
      <c r="HA833">
        <v>0</v>
      </c>
      <c r="HB833">
        <v>0</v>
      </c>
      <c r="HC833">
        <f>GV833*GW833</f>
        <v>0</v>
      </c>
      <c r="HE833" t="s">
        <v>3</v>
      </c>
      <c r="HF833" t="s">
        <v>3</v>
      </c>
      <c r="HM833" t="s">
        <v>3</v>
      </c>
      <c r="HN833" t="s">
        <v>515</v>
      </c>
      <c r="HO833" t="s">
        <v>516</v>
      </c>
      <c r="HP833" t="s">
        <v>513</v>
      </c>
      <c r="HQ833" t="s">
        <v>513</v>
      </c>
      <c r="HS833">
        <v>0</v>
      </c>
      <c r="IK833">
        <v>0</v>
      </c>
    </row>
    <row r="834" spans="1:245" x14ac:dyDescent="0.2">
      <c r="A834">
        <v>17</v>
      </c>
      <c r="B834">
        <v>1</v>
      </c>
      <c r="C834">
        <f>ROW(SmtRes!A1510)</f>
        <v>1510</v>
      </c>
      <c r="D834">
        <f>ROW(EtalonRes!A1566)</f>
        <v>1566</v>
      </c>
      <c r="E834" t="s">
        <v>911</v>
      </c>
      <c r="F834" t="s">
        <v>912</v>
      </c>
      <c r="G834" t="s">
        <v>913</v>
      </c>
      <c r="H834" t="s">
        <v>62</v>
      </c>
      <c r="I834">
        <f>ROUND(1/100,7)</f>
        <v>0.01</v>
      </c>
      <c r="J834">
        <v>0</v>
      </c>
      <c r="K834">
        <f>ROUND(1/100,7)</f>
        <v>0.01</v>
      </c>
      <c r="O834">
        <f>ROUND(CP834,2)</f>
        <v>27.9</v>
      </c>
      <c r="P834">
        <f>SUMIF(SmtRes!AQ1508:'SmtRes'!AQ1510,"=1",SmtRes!DF1508:'SmtRes'!DF1510)</f>
        <v>0</v>
      </c>
      <c r="Q834">
        <f>SUMIF(SmtRes!AQ1508:'SmtRes'!AQ1510,"=1",SmtRes!DG1508:'SmtRes'!DG1510)</f>
        <v>0.02</v>
      </c>
      <c r="R834">
        <f>SUMIF(SmtRes!AQ1508:'SmtRes'!AQ1510,"=1",SmtRes!DH1508:'SmtRes'!DH1510)</f>
        <v>0.14000000000000001</v>
      </c>
      <c r="S834">
        <f>SUMIF(SmtRes!AQ1508:'SmtRes'!AQ1510,"=1",SmtRes!DI1508:'SmtRes'!DI1510)</f>
        <v>27.74</v>
      </c>
      <c r="T834">
        <f t="shared" si="474"/>
        <v>0</v>
      </c>
      <c r="U834">
        <f>SUMIF(SmtRes!AQ1508:'SmtRes'!AQ1510,"=1",SmtRes!CV1508:'SmtRes'!CV1510)</f>
        <v>6.3200000000000006E-2</v>
      </c>
      <c r="V834">
        <f>SUMIF(SmtRes!AQ1508:'SmtRes'!AQ1510,"=1",SmtRes!CW1508:'SmtRes'!CW1510)</f>
        <v>2.9999999999999997E-4</v>
      </c>
      <c r="W834">
        <f t="shared" si="475"/>
        <v>0</v>
      </c>
      <c r="X834">
        <f t="shared" si="476"/>
        <v>25.37</v>
      </c>
      <c r="Y834">
        <f t="shared" si="477"/>
        <v>13.38</v>
      </c>
      <c r="AA834">
        <v>449016111</v>
      </c>
      <c r="AB834">
        <f t="shared" si="478"/>
        <v>2775.5996</v>
      </c>
      <c r="AC834">
        <f>ROUND((0),6)</f>
        <v>0</v>
      </c>
      <c r="AD834">
        <f>ROUND((((SUM(SmtRes!BR1508:'SmtRes'!BR1510))-(SUM(SmtRes!BS1508:'SmtRes'!BS1510)))+AE834),6)</f>
        <v>1.1195999999999999</v>
      </c>
      <c r="AE834">
        <f>ROUND((SUM(SmtRes!BS1508:'SmtRes'!BS1510)),6)</f>
        <v>14.3781</v>
      </c>
      <c r="AF834">
        <f>ROUND((SUM(SmtRes!BT1508:'SmtRes'!BT1510)),6)</f>
        <v>2774.48</v>
      </c>
      <c r="AG834">
        <f t="shared" si="479"/>
        <v>0</v>
      </c>
      <c r="AH834">
        <f>(SUM(SmtRes!BU1508:'SmtRes'!BU1510))</f>
        <v>6.32</v>
      </c>
      <c r="AI834">
        <f>(SUM(SmtRes!BV1508:'SmtRes'!BV1510))</f>
        <v>0.03</v>
      </c>
      <c r="AJ834">
        <f t="shared" si="480"/>
        <v>0</v>
      </c>
      <c r="AK834">
        <v>2789.9776999999999</v>
      </c>
      <c r="AL834">
        <v>0</v>
      </c>
      <c r="AM834">
        <v>1.1195999999999999</v>
      </c>
      <c r="AN834">
        <v>14.378099999999998</v>
      </c>
      <c r="AO834">
        <v>2774.48</v>
      </c>
      <c r="AP834">
        <v>0</v>
      </c>
      <c r="AQ834">
        <v>6.32</v>
      </c>
      <c r="AR834">
        <v>0.03</v>
      </c>
      <c r="AS834">
        <v>0</v>
      </c>
      <c r="AT834">
        <v>91</v>
      </c>
      <c r="AU834">
        <v>48</v>
      </c>
      <c r="AV834">
        <v>1</v>
      </c>
      <c r="AW834">
        <v>1</v>
      </c>
      <c r="AZ834">
        <v>1</v>
      </c>
      <c r="BA834">
        <v>1</v>
      </c>
      <c r="BB834">
        <v>1</v>
      </c>
      <c r="BC834">
        <v>1</v>
      </c>
      <c r="BD834" t="s">
        <v>3</v>
      </c>
      <c r="BE834" t="s">
        <v>3</v>
      </c>
      <c r="BF834" t="s">
        <v>3</v>
      </c>
      <c r="BG834" t="s">
        <v>3</v>
      </c>
      <c r="BH834">
        <v>0</v>
      </c>
      <c r="BI834">
        <v>1</v>
      </c>
      <c r="BJ834" t="s">
        <v>914</v>
      </c>
      <c r="BM834">
        <v>67001</v>
      </c>
      <c r="BN834">
        <v>0</v>
      </c>
      <c r="BO834" t="s">
        <v>3</v>
      </c>
      <c r="BP834">
        <v>0</v>
      </c>
      <c r="BQ834">
        <v>6</v>
      </c>
      <c r="BR834">
        <v>0</v>
      </c>
      <c r="BS834">
        <v>1</v>
      </c>
      <c r="BT834">
        <v>1</v>
      </c>
      <c r="BU834">
        <v>1</v>
      </c>
      <c r="BV834">
        <v>1</v>
      </c>
      <c r="BW834">
        <v>1</v>
      </c>
      <c r="BX834">
        <v>1</v>
      </c>
      <c r="BY834" t="s">
        <v>3</v>
      </c>
      <c r="BZ834">
        <v>91</v>
      </c>
      <c r="CA834">
        <v>48</v>
      </c>
      <c r="CB834" t="s">
        <v>3</v>
      </c>
      <c r="CE834">
        <v>0</v>
      </c>
      <c r="CF834">
        <v>0</v>
      </c>
      <c r="CG834">
        <v>0</v>
      </c>
      <c r="CM834">
        <v>0</v>
      </c>
      <c r="CN834" t="s">
        <v>3</v>
      </c>
      <c r="CO834">
        <v>0</v>
      </c>
      <c r="CP834">
        <f>(P834+Q834+S834+R834)</f>
        <v>27.9</v>
      </c>
      <c r="CQ834">
        <f>SUMIF(SmtRes!AQ1508:'SmtRes'!AQ1510,"=1",SmtRes!AA1508:'SmtRes'!AA1510)</f>
        <v>0</v>
      </c>
      <c r="CR834">
        <f>SUMIF(SmtRes!AQ1508:'SmtRes'!AQ1510,"=1",SmtRes!AB1508:'SmtRes'!AB1510)</f>
        <v>57.85</v>
      </c>
      <c r="CS834">
        <f>SUMIF(SmtRes!AQ1508:'SmtRes'!AQ1510,"=1",SmtRes!AC1508:'SmtRes'!AC1510)</f>
        <v>479.27</v>
      </c>
      <c r="CT834">
        <f>SUMIF(SmtRes!AQ1508:'SmtRes'!AQ1510,"=1",SmtRes!AD1508:'SmtRes'!AD1510)</f>
        <v>439</v>
      </c>
      <c r="CU834">
        <f>AG834</f>
        <v>0</v>
      </c>
      <c r="CV834">
        <f>SUMIF(SmtRes!AQ1508:'SmtRes'!AQ1510,"=1",SmtRes!BU1508:'SmtRes'!BU1510)</f>
        <v>6.32</v>
      </c>
      <c r="CW834">
        <f>SUMIF(SmtRes!AQ1508:'SmtRes'!AQ1510,"=1",SmtRes!BV1508:'SmtRes'!BV1510)</f>
        <v>0.03</v>
      </c>
      <c r="CX834">
        <f>AJ834</f>
        <v>0</v>
      </c>
      <c r="CY834">
        <f>(((S834+R834)*AT834)/100)</f>
        <v>25.370799999999999</v>
      </c>
      <c r="CZ834">
        <f>(((S834+R834)*AU834)/100)</f>
        <v>13.382400000000001</v>
      </c>
      <c r="DC834" t="s">
        <v>3</v>
      </c>
      <c r="DD834" t="s">
        <v>3</v>
      </c>
      <c r="DE834" t="s">
        <v>3</v>
      </c>
      <c r="DF834" t="s">
        <v>3</v>
      </c>
      <c r="DG834" t="s">
        <v>3</v>
      </c>
      <c r="DH834" t="s">
        <v>3</v>
      </c>
      <c r="DI834" t="s">
        <v>3</v>
      </c>
      <c r="DJ834" t="s">
        <v>3</v>
      </c>
      <c r="DK834" t="s">
        <v>3</v>
      </c>
      <c r="DL834" t="s">
        <v>3</v>
      </c>
      <c r="DM834" t="s">
        <v>3</v>
      </c>
      <c r="DN834">
        <v>0</v>
      </c>
      <c r="DO834">
        <v>0</v>
      </c>
      <c r="DP834">
        <v>1</v>
      </c>
      <c r="DQ834">
        <v>1</v>
      </c>
      <c r="DU834">
        <v>1013</v>
      </c>
      <c r="DV834" t="s">
        <v>62</v>
      </c>
      <c r="DW834" t="s">
        <v>62</v>
      </c>
      <c r="DX834">
        <v>1</v>
      </c>
      <c r="DZ834" t="s">
        <v>3</v>
      </c>
      <c r="EA834" t="s">
        <v>3</v>
      </c>
      <c r="EB834" t="s">
        <v>3</v>
      </c>
      <c r="EC834" t="s">
        <v>3</v>
      </c>
      <c r="EE834">
        <v>416980152</v>
      </c>
      <c r="EF834">
        <v>6</v>
      </c>
      <c r="EG834" t="s">
        <v>24</v>
      </c>
      <c r="EH834">
        <v>101</v>
      </c>
      <c r="EI834" t="s">
        <v>915</v>
      </c>
      <c r="EJ834">
        <v>1</v>
      </c>
      <c r="EK834">
        <v>67001</v>
      </c>
      <c r="EL834" t="s">
        <v>915</v>
      </c>
      <c r="EM834" t="s">
        <v>916</v>
      </c>
      <c r="EO834" t="s">
        <v>3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6.32</v>
      </c>
      <c r="EX834">
        <v>0.03</v>
      </c>
      <c r="EY834">
        <v>0</v>
      </c>
      <c r="FQ834">
        <v>0</v>
      </c>
      <c r="FR834">
        <v>0</v>
      </c>
      <c r="FS834">
        <v>0</v>
      </c>
      <c r="FX834">
        <v>91</v>
      </c>
      <c r="FY834">
        <v>48</v>
      </c>
      <c r="GA834" t="s">
        <v>3</v>
      </c>
      <c r="GD834">
        <v>1</v>
      </c>
      <c r="GF834">
        <v>934545003</v>
      </c>
      <c r="GG834">
        <v>2</v>
      </c>
      <c r="GH834">
        <v>1</v>
      </c>
      <c r="GI834">
        <v>-2</v>
      </c>
      <c r="GJ834">
        <v>0</v>
      </c>
      <c r="GK834">
        <v>0</v>
      </c>
      <c r="GL834">
        <f t="shared" si="481"/>
        <v>0</v>
      </c>
      <c r="GM834">
        <f t="shared" si="482"/>
        <v>66.650000000000006</v>
      </c>
      <c r="GN834">
        <f t="shared" si="483"/>
        <v>66.650000000000006</v>
      </c>
      <c r="GO834">
        <f t="shared" si="484"/>
        <v>0</v>
      </c>
      <c r="GP834">
        <f t="shared" si="485"/>
        <v>0</v>
      </c>
      <c r="GR834">
        <v>0</v>
      </c>
      <c r="GS834">
        <v>0</v>
      </c>
      <c r="GT834">
        <v>0</v>
      </c>
      <c r="GU834" t="s">
        <v>3</v>
      </c>
      <c r="GV834">
        <f t="shared" si="486"/>
        <v>0</v>
      </c>
      <c r="GW834">
        <v>1</v>
      </c>
      <c r="GX834">
        <f t="shared" si="487"/>
        <v>0</v>
      </c>
      <c r="HA834">
        <v>0</v>
      </c>
      <c r="HB834">
        <v>0</v>
      </c>
      <c r="HC834">
        <f>GV834*GW834</f>
        <v>0</v>
      </c>
      <c r="HE834" t="s">
        <v>3</v>
      </c>
      <c r="HF834" t="s">
        <v>3</v>
      </c>
      <c r="HM834" t="s">
        <v>3</v>
      </c>
      <c r="HN834" t="s">
        <v>917</v>
      </c>
      <c r="HO834" t="s">
        <v>918</v>
      </c>
      <c r="HP834" t="s">
        <v>915</v>
      </c>
      <c r="HQ834" t="s">
        <v>915</v>
      </c>
      <c r="HS834">
        <v>0</v>
      </c>
      <c r="IK834">
        <v>0</v>
      </c>
    </row>
    <row r="835" spans="1:245" x14ac:dyDescent="0.2">
      <c r="A835">
        <v>17</v>
      </c>
      <c r="B835">
        <v>1</v>
      </c>
      <c r="C835">
        <f>ROW(SmtRes!A1517)</f>
        <v>1517</v>
      </c>
      <c r="D835">
        <f>ROW(EtalonRes!A1573)</f>
        <v>1573</v>
      </c>
      <c r="E835" t="s">
        <v>3</v>
      </c>
      <c r="F835" t="s">
        <v>919</v>
      </c>
      <c r="G835" t="s">
        <v>920</v>
      </c>
      <c r="H835" t="s">
        <v>62</v>
      </c>
      <c r="I835">
        <f>ROUND(1/100,7)</f>
        <v>0.01</v>
      </c>
      <c r="J835">
        <v>0</v>
      </c>
      <c r="K835">
        <f>ROUND(1/100,7)</f>
        <v>0.01</v>
      </c>
      <c r="O835">
        <f>ROUND(CP835,2)</f>
        <v>119.5</v>
      </c>
      <c r="P835">
        <f>SUMIF(SmtRes!AQ1511:'SmtRes'!AQ1517,"=1",SmtRes!DF1511:'SmtRes'!DF1517)</f>
        <v>0</v>
      </c>
      <c r="Q835">
        <f>SUMIF(SmtRes!AQ1511:'SmtRes'!AQ1517,"=1",SmtRes!DG1511:'SmtRes'!DG1517)</f>
        <v>1.37</v>
      </c>
      <c r="R835">
        <f>SUMIF(SmtRes!AQ1511:'SmtRes'!AQ1517,"=1",SmtRes!DH1511:'SmtRes'!DH1517)</f>
        <v>0.75</v>
      </c>
      <c r="S835">
        <f>SUMIF(SmtRes!AQ1511:'SmtRes'!AQ1517,"=1",SmtRes!DI1511:'SmtRes'!DI1517)</f>
        <v>117.38</v>
      </c>
      <c r="T835">
        <f t="shared" si="474"/>
        <v>0</v>
      </c>
      <c r="U835">
        <f>SUMIF(SmtRes!AQ1511:'SmtRes'!AQ1517,"=1",SmtRes!CV1511:'SmtRes'!CV1517)</f>
        <v>0.2112</v>
      </c>
      <c r="V835">
        <f>SUMIF(SmtRes!AQ1511:'SmtRes'!AQ1517,"=1",SmtRes!CW1511:'SmtRes'!CW1517)</f>
        <v>1.1999999999999999E-3</v>
      </c>
      <c r="W835">
        <f t="shared" si="475"/>
        <v>0</v>
      </c>
      <c r="X835">
        <f t="shared" si="476"/>
        <v>114.59</v>
      </c>
      <c r="Y835">
        <f t="shared" si="477"/>
        <v>60.25</v>
      </c>
      <c r="AA835">
        <v>-1</v>
      </c>
      <c r="AB835">
        <f t="shared" si="478"/>
        <v>11874.5754</v>
      </c>
      <c r="AC835">
        <f>ROUND((0),6)</f>
        <v>0</v>
      </c>
      <c r="AD835">
        <f>ROUND((((SUM(SmtRes!BR1511:'SmtRes'!BR1517))-(SUM(SmtRes!BS1511:'SmtRes'!BS1517)))+AE835),6)</f>
        <v>136.07939999999999</v>
      </c>
      <c r="AE835">
        <f>ROUND((SUM(SmtRes!BS1511:'SmtRes'!BS1517)),6)</f>
        <v>75.878399999999999</v>
      </c>
      <c r="AF835">
        <f>ROUND((SUM(SmtRes!BT1511:'SmtRes'!BT1517)),6)</f>
        <v>11738.495999999999</v>
      </c>
      <c r="AG835">
        <f t="shared" si="479"/>
        <v>0</v>
      </c>
      <c r="AH835">
        <f>(SUM(SmtRes!BU1511:'SmtRes'!BU1517))</f>
        <v>21.12</v>
      </c>
      <c r="AI835">
        <f>(SUM(SmtRes!BV1511:'SmtRes'!BV1517))</f>
        <v>0.12</v>
      </c>
      <c r="AJ835">
        <f t="shared" si="480"/>
        <v>0</v>
      </c>
      <c r="AK835">
        <v>40398.459550499996</v>
      </c>
      <c r="AL835">
        <v>563.61355049999997</v>
      </c>
      <c r="AM835">
        <v>453.59800000000007</v>
      </c>
      <c r="AN835">
        <v>252.92800000000003</v>
      </c>
      <c r="AO835">
        <v>39128.32</v>
      </c>
      <c r="AP835">
        <v>0</v>
      </c>
      <c r="AQ835">
        <v>70.400000000000006</v>
      </c>
      <c r="AR835">
        <v>0.4</v>
      </c>
      <c r="AS835">
        <v>0</v>
      </c>
      <c r="AT835">
        <v>97</v>
      </c>
      <c r="AU835">
        <v>51</v>
      </c>
      <c r="AV835">
        <v>1</v>
      </c>
      <c r="AW835">
        <v>1</v>
      </c>
      <c r="AZ835">
        <v>1</v>
      </c>
      <c r="BA835">
        <v>1</v>
      </c>
      <c r="BB835">
        <v>1</v>
      </c>
      <c r="BC835">
        <v>1</v>
      </c>
      <c r="BD835" t="s">
        <v>3</v>
      </c>
      <c r="BE835" t="s">
        <v>3</v>
      </c>
      <c r="BF835" t="s">
        <v>3</v>
      </c>
      <c r="BG835" t="s">
        <v>3</v>
      </c>
      <c r="BH835">
        <v>0</v>
      </c>
      <c r="BI835">
        <v>2</v>
      </c>
      <c r="BJ835" t="s">
        <v>921</v>
      </c>
      <c r="BM835">
        <v>108001</v>
      </c>
      <c r="BN835">
        <v>0</v>
      </c>
      <c r="BO835" t="s">
        <v>3</v>
      </c>
      <c r="BP835">
        <v>0</v>
      </c>
      <c r="BQ835">
        <v>3</v>
      </c>
      <c r="BR835">
        <v>0</v>
      </c>
      <c r="BS835">
        <v>1</v>
      </c>
      <c r="BT835">
        <v>1</v>
      </c>
      <c r="BU835">
        <v>1</v>
      </c>
      <c r="BV835">
        <v>1</v>
      </c>
      <c r="BW835">
        <v>1</v>
      </c>
      <c r="BX835">
        <v>1</v>
      </c>
      <c r="BY835" t="s">
        <v>3</v>
      </c>
      <c r="BZ835">
        <v>97</v>
      </c>
      <c r="CA835">
        <v>51</v>
      </c>
      <c r="CB835" t="s">
        <v>3</v>
      </c>
      <c r="CE835">
        <v>0</v>
      </c>
      <c r="CF835">
        <v>0</v>
      </c>
      <c r="CG835">
        <v>0</v>
      </c>
      <c r="CM835">
        <v>0</v>
      </c>
      <c r="CN835" t="s">
        <v>653</v>
      </c>
      <c r="CO835">
        <v>0</v>
      </c>
      <c r="CP835">
        <f>(P835+Q835+S835+R835)</f>
        <v>119.5</v>
      </c>
      <c r="CQ835">
        <f>SUMIF(SmtRes!AQ1511:'SmtRes'!AQ1517,"=1",SmtRes!AA1511:'SmtRes'!AA1517)</f>
        <v>5940.43</v>
      </c>
      <c r="CR835">
        <f>SUMIF(SmtRes!AQ1511:'SmtRes'!AQ1517,"=1",SmtRes!AB1511:'SmtRes'!AB1517)</f>
        <v>2267.9899999999998</v>
      </c>
      <c r="CS835">
        <f>SUMIF(SmtRes!AQ1511:'SmtRes'!AQ1517,"=1",SmtRes!AC1511:'SmtRes'!AC1517)</f>
        <v>1264.6400000000001</v>
      </c>
      <c r="CT835">
        <f>SUMIF(SmtRes!AQ1511:'SmtRes'!AQ1517,"=1",SmtRes!AD1511:'SmtRes'!AD1517)</f>
        <v>555.79999999999995</v>
      </c>
      <c r="CU835">
        <f>AG835</f>
        <v>0</v>
      </c>
      <c r="CV835">
        <f>SUMIF(SmtRes!AQ1511:'SmtRes'!AQ1517,"=1",SmtRes!BU1511:'SmtRes'!BU1517)</f>
        <v>21.12</v>
      </c>
      <c r="CW835">
        <f>SUMIF(SmtRes!AQ1511:'SmtRes'!AQ1517,"=1",SmtRes!BV1511:'SmtRes'!BV1517)</f>
        <v>0.12</v>
      </c>
      <c r="CX835">
        <f>AJ835</f>
        <v>0</v>
      </c>
      <c r="CY835">
        <f>(((S835+R835)*AT835)/100)</f>
        <v>114.58609999999999</v>
      </c>
      <c r="CZ835">
        <f>(((S835+R835)*AU835)/100)</f>
        <v>60.246299999999998</v>
      </c>
      <c r="DB835">
        <v>54</v>
      </c>
      <c r="DC835" t="s">
        <v>3</v>
      </c>
      <c r="DD835" t="s">
        <v>135</v>
      </c>
      <c r="DE835" t="s">
        <v>321</v>
      </c>
      <c r="DF835" t="s">
        <v>321</v>
      </c>
      <c r="DG835" t="s">
        <v>321</v>
      </c>
      <c r="DH835" t="s">
        <v>3</v>
      </c>
      <c r="DI835" t="s">
        <v>321</v>
      </c>
      <c r="DJ835" t="s">
        <v>321</v>
      </c>
      <c r="DK835" t="s">
        <v>3</v>
      </c>
      <c r="DL835" t="s">
        <v>3</v>
      </c>
      <c r="DM835" t="s">
        <v>3</v>
      </c>
      <c r="DN835">
        <v>0</v>
      </c>
      <c r="DO835">
        <v>0</v>
      </c>
      <c r="DP835">
        <v>1</v>
      </c>
      <c r="DQ835">
        <v>1</v>
      </c>
      <c r="DU835">
        <v>1013</v>
      </c>
      <c r="DV835" t="s">
        <v>62</v>
      </c>
      <c r="DW835" t="s">
        <v>62</v>
      </c>
      <c r="DX835">
        <v>1</v>
      </c>
      <c r="DZ835" t="s">
        <v>3</v>
      </c>
      <c r="EA835" t="s">
        <v>3</v>
      </c>
      <c r="EB835" t="s">
        <v>3</v>
      </c>
      <c r="EC835" t="s">
        <v>3</v>
      </c>
      <c r="EE835">
        <v>416979905</v>
      </c>
      <c r="EF835">
        <v>3</v>
      </c>
      <c r="EG835" t="s">
        <v>322</v>
      </c>
      <c r="EH835">
        <v>0</v>
      </c>
      <c r="EI835" t="s">
        <v>3</v>
      </c>
      <c r="EJ835">
        <v>2</v>
      </c>
      <c r="EK835">
        <v>108001</v>
      </c>
      <c r="EL835" t="s">
        <v>513</v>
      </c>
      <c r="EM835" t="s">
        <v>514</v>
      </c>
      <c r="EO835" t="s">
        <v>656</v>
      </c>
      <c r="EQ835">
        <v>1536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70.400000000000006</v>
      </c>
      <c r="EX835">
        <v>0.4</v>
      </c>
      <c r="EY835">
        <v>0</v>
      </c>
      <c r="FQ835">
        <v>0</v>
      </c>
      <c r="FR835">
        <v>0</v>
      </c>
      <c r="FS835">
        <v>0</v>
      </c>
      <c r="FX835">
        <v>97</v>
      </c>
      <c r="FY835">
        <v>51</v>
      </c>
      <c r="GA835" t="s">
        <v>3</v>
      </c>
      <c r="GD835">
        <v>1</v>
      </c>
      <c r="GF835">
        <v>-1267130165</v>
      </c>
      <c r="GG835">
        <v>2</v>
      </c>
      <c r="GH835">
        <v>1</v>
      </c>
      <c r="GI835">
        <v>-2</v>
      </c>
      <c r="GJ835">
        <v>0</v>
      </c>
      <c r="GK835">
        <v>0</v>
      </c>
      <c r="GL835">
        <f t="shared" si="481"/>
        <v>0</v>
      </c>
      <c r="GM835">
        <f t="shared" si="482"/>
        <v>294.33999999999997</v>
      </c>
      <c r="GN835">
        <f t="shared" si="483"/>
        <v>0</v>
      </c>
      <c r="GO835">
        <f t="shared" si="484"/>
        <v>294.33999999999997</v>
      </c>
      <c r="GP835">
        <f t="shared" si="485"/>
        <v>0</v>
      </c>
      <c r="GR835">
        <v>0</v>
      </c>
      <c r="GS835">
        <v>0</v>
      </c>
      <c r="GT835">
        <v>0</v>
      </c>
      <c r="GU835" t="s">
        <v>3</v>
      </c>
      <c r="GV835">
        <f t="shared" si="486"/>
        <v>0</v>
      </c>
      <c r="GW835">
        <v>1</v>
      </c>
      <c r="GX835">
        <f t="shared" si="487"/>
        <v>0</v>
      </c>
      <c r="HA835">
        <v>0</v>
      </c>
      <c r="HB835">
        <v>0</v>
      </c>
      <c r="HC835">
        <f>GV835*GW835</f>
        <v>0</v>
      </c>
      <c r="HE835" t="s">
        <v>3</v>
      </c>
      <c r="HF835" t="s">
        <v>3</v>
      </c>
      <c r="HM835" t="s">
        <v>3</v>
      </c>
      <c r="HN835" t="s">
        <v>515</v>
      </c>
      <c r="HO835" t="s">
        <v>516</v>
      </c>
      <c r="HP835" t="s">
        <v>513</v>
      </c>
      <c r="HQ835" t="s">
        <v>513</v>
      </c>
      <c r="HS835">
        <v>0</v>
      </c>
      <c r="IK835">
        <v>0</v>
      </c>
    </row>
    <row r="836" spans="1:245" x14ac:dyDescent="0.2">
      <c r="A836">
        <v>18</v>
      </c>
      <c r="B836">
        <v>1</v>
      </c>
      <c r="C836">
        <v>1517</v>
      </c>
      <c r="E836" t="s">
        <v>3</v>
      </c>
      <c r="F836" t="s">
        <v>633</v>
      </c>
      <c r="G836" t="s">
        <v>634</v>
      </c>
      <c r="H836" t="s">
        <v>635</v>
      </c>
      <c r="I836">
        <f>J836</f>
        <v>2</v>
      </c>
      <c r="J836">
        <v>2</v>
      </c>
      <c r="K836">
        <v>2</v>
      </c>
      <c r="O836">
        <f>ROUND(P836,2)</f>
        <v>7.83</v>
      </c>
      <c r="P836">
        <f>ROUND(ROUND(ROUND(SUMIF(SmtRes!AQ1511:'SmtRes'!AQ1517,"=1",SmtRes!CU1511:'SmtRes'!CU1517),2),2)*I836/100,2)</f>
        <v>7.83</v>
      </c>
      <c r="Q836">
        <f>ROUND(CR836*I836,2)</f>
        <v>0</v>
      </c>
      <c r="R836">
        <f>ROUND(CS836*I836,2)</f>
        <v>0</v>
      </c>
      <c r="S836">
        <f>ROUND(CT836*I836,2)</f>
        <v>0</v>
      </c>
      <c r="T836">
        <f t="shared" si="474"/>
        <v>0</v>
      </c>
      <c r="U836">
        <f>ROUND(CV836*I836,7)</f>
        <v>0</v>
      </c>
      <c r="V836">
        <f>ROUND(CW836*I836,7)</f>
        <v>0</v>
      </c>
      <c r="W836">
        <f t="shared" si="475"/>
        <v>0</v>
      </c>
      <c r="X836">
        <f t="shared" si="476"/>
        <v>0</v>
      </c>
      <c r="Y836">
        <f t="shared" si="477"/>
        <v>0</v>
      </c>
      <c r="AA836">
        <v>-1</v>
      </c>
      <c r="AB836">
        <f t="shared" si="478"/>
        <v>0</v>
      </c>
      <c r="AC836">
        <f>ROUND((ES836),6)</f>
        <v>0</v>
      </c>
      <c r="AD836">
        <f>ROUND((((ET836)-(EU836))+AE836),6)</f>
        <v>0</v>
      </c>
      <c r="AE836">
        <f>ROUND((EU836),6)</f>
        <v>0</v>
      </c>
      <c r="AF836">
        <f>ROUND((EV836),6)</f>
        <v>0</v>
      </c>
      <c r="AG836">
        <f t="shared" si="479"/>
        <v>0</v>
      </c>
      <c r="AH836">
        <f>(EW836)</f>
        <v>0</v>
      </c>
      <c r="AI836">
        <f>(EX836)</f>
        <v>0</v>
      </c>
      <c r="AJ836">
        <f t="shared" si="480"/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97</v>
      </c>
      <c r="AU836">
        <v>51</v>
      </c>
      <c r="AV836">
        <v>1</v>
      </c>
      <c r="AW836">
        <v>1</v>
      </c>
      <c r="AZ836">
        <v>1</v>
      </c>
      <c r="BA836">
        <v>1</v>
      </c>
      <c r="BB836">
        <v>1</v>
      </c>
      <c r="BC836">
        <v>1</v>
      </c>
      <c r="BD836" t="s">
        <v>3</v>
      </c>
      <c r="BE836" t="s">
        <v>3</v>
      </c>
      <c r="BF836" t="s">
        <v>3</v>
      </c>
      <c r="BG836" t="s">
        <v>3</v>
      </c>
      <c r="BH836">
        <v>3</v>
      </c>
      <c r="BI836">
        <v>2</v>
      </c>
      <c r="BJ836" t="s">
        <v>3</v>
      </c>
      <c r="BM836">
        <v>108001</v>
      </c>
      <c r="BN836">
        <v>0</v>
      </c>
      <c r="BO836" t="s">
        <v>3</v>
      </c>
      <c r="BP836">
        <v>0</v>
      </c>
      <c r="BQ836">
        <v>3</v>
      </c>
      <c r="BR836">
        <v>0</v>
      </c>
      <c r="BS836">
        <v>1</v>
      </c>
      <c r="BT836">
        <v>1</v>
      </c>
      <c r="BU836">
        <v>1</v>
      </c>
      <c r="BV836">
        <v>1</v>
      </c>
      <c r="BW836">
        <v>1</v>
      </c>
      <c r="BX836">
        <v>1</v>
      </c>
      <c r="BY836" t="s">
        <v>3</v>
      </c>
      <c r="BZ836">
        <v>97</v>
      </c>
      <c r="CA836">
        <v>51</v>
      </c>
      <c r="CB836" t="s">
        <v>3</v>
      </c>
      <c r="CE836">
        <v>0</v>
      </c>
      <c r="CF836">
        <v>0</v>
      </c>
      <c r="CG836">
        <v>0</v>
      </c>
      <c r="CM836">
        <v>0</v>
      </c>
      <c r="CN836" t="s">
        <v>3</v>
      </c>
      <c r="CO836">
        <v>0</v>
      </c>
      <c r="CP836">
        <f>0</f>
        <v>0</v>
      </c>
      <c r="CQ836">
        <f>0</f>
        <v>0</v>
      </c>
      <c r="CR836">
        <f>0</f>
        <v>0</v>
      </c>
      <c r="CS836">
        <f>0</f>
        <v>0</v>
      </c>
      <c r="CT836">
        <f>0</f>
        <v>0</v>
      </c>
      <c r="CU836">
        <f>0</f>
        <v>0</v>
      </c>
      <c r="CV836">
        <f>0</f>
        <v>0</v>
      </c>
      <c r="CW836">
        <f>0</f>
        <v>0</v>
      </c>
      <c r="CX836">
        <f>0</f>
        <v>0</v>
      </c>
      <c r="CY836">
        <f>0</f>
        <v>0</v>
      </c>
      <c r="CZ836">
        <f>0</f>
        <v>0</v>
      </c>
      <c r="DC836" t="s">
        <v>3</v>
      </c>
      <c r="DD836" t="s">
        <v>3</v>
      </c>
      <c r="DE836" t="s">
        <v>3</v>
      </c>
      <c r="DF836" t="s">
        <v>3</v>
      </c>
      <c r="DG836" t="s">
        <v>3</v>
      </c>
      <c r="DH836" t="s">
        <v>3</v>
      </c>
      <c r="DI836" t="s">
        <v>3</v>
      </c>
      <c r="DJ836" t="s">
        <v>3</v>
      </c>
      <c r="DK836" t="s">
        <v>3</v>
      </c>
      <c r="DL836" t="s">
        <v>3</v>
      </c>
      <c r="DM836" t="s">
        <v>3</v>
      </c>
      <c r="DN836">
        <v>0</v>
      </c>
      <c r="DO836">
        <v>0</v>
      </c>
      <c r="DP836">
        <v>1</v>
      </c>
      <c r="DQ836">
        <v>1</v>
      </c>
      <c r="DU836">
        <v>1013</v>
      </c>
      <c r="DV836" t="s">
        <v>635</v>
      </c>
      <c r="DW836" t="s">
        <v>635</v>
      </c>
      <c r="DX836">
        <v>1</v>
      </c>
      <c r="DZ836" t="s">
        <v>3</v>
      </c>
      <c r="EA836" t="s">
        <v>3</v>
      </c>
      <c r="EB836" t="s">
        <v>3</v>
      </c>
      <c r="EC836" t="s">
        <v>3</v>
      </c>
      <c r="EE836">
        <v>416979905</v>
      </c>
      <c r="EF836">
        <v>3</v>
      </c>
      <c r="EG836" t="s">
        <v>322</v>
      </c>
      <c r="EH836">
        <v>0</v>
      </c>
      <c r="EI836" t="s">
        <v>3</v>
      </c>
      <c r="EJ836">
        <v>2</v>
      </c>
      <c r="EK836">
        <v>108001</v>
      </c>
      <c r="EL836" t="s">
        <v>513</v>
      </c>
      <c r="EM836" t="s">
        <v>514</v>
      </c>
      <c r="EO836" t="s">
        <v>3</v>
      </c>
      <c r="EQ836">
        <v>1536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FQ836">
        <v>0</v>
      </c>
      <c r="FR836">
        <v>0</v>
      </c>
      <c r="FS836">
        <v>0</v>
      </c>
      <c r="FX836">
        <v>97</v>
      </c>
      <c r="FY836">
        <v>51</v>
      </c>
      <c r="GA836" t="s">
        <v>3</v>
      </c>
      <c r="GD836">
        <v>1</v>
      </c>
      <c r="GF836">
        <v>274903907</v>
      </c>
      <c r="GG836">
        <v>2</v>
      </c>
      <c r="GH836">
        <v>1</v>
      </c>
      <c r="GI836">
        <v>-2</v>
      </c>
      <c r="GJ836">
        <v>0</v>
      </c>
      <c r="GK836">
        <v>0</v>
      </c>
      <c r="GL836">
        <f t="shared" si="481"/>
        <v>0</v>
      </c>
      <c r="GM836">
        <f t="shared" si="482"/>
        <v>7.83</v>
      </c>
      <c r="GN836">
        <f t="shared" si="483"/>
        <v>0</v>
      </c>
      <c r="GO836">
        <f t="shared" si="484"/>
        <v>7.83</v>
      </c>
      <c r="GP836">
        <f t="shared" si="485"/>
        <v>0</v>
      </c>
      <c r="GR836">
        <v>0</v>
      </c>
      <c r="GS836">
        <v>0</v>
      </c>
      <c r="GT836">
        <v>0</v>
      </c>
      <c r="GU836" t="s">
        <v>3</v>
      </c>
      <c r="GV836">
        <f t="shared" si="486"/>
        <v>0</v>
      </c>
      <c r="GW836">
        <v>1</v>
      </c>
      <c r="GX836">
        <f t="shared" si="487"/>
        <v>0</v>
      </c>
      <c r="HA836">
        <v>0</v>
      </c>
      <c r="HB836">
        <v>0</v>
      </c>
      <c r="HC836">
        <f>0</f>
        <v>0</v>
      </c>
      <c r="HE836" t="s">
        <v>3</v>
      </c>
      <c r="HF836" t="s">
        <v>3</v>
      </c>
      <c r="HM836" t="s">
        <v>3</v>
      </c>
      <c r="HN836" t="s">
        <v>515</v>
      </c>
      <c r="HO836" t="s">
        <v>516</v>
      </c>
      <c r="HP836" t="s">
        <v>513</v>
      </c>
      <c r="HQ836" t="s">
        <v>513</v>
      </c>
      <c r="HS836">
        <v>0</v>
      </c>
      <c r="IK836">
        <v>0</v>
      </c>
    </row>
    <row r="837" spans="1:245" x14ac:dyDescent="0.2">
      <c r="A837">
        <v>17</v>
      </c>
      <c r="B837">
        <v>1</v>
      </c>
      <c r="C837">
        <f>ROW(SmtRes!A1523)</f>
        <v>1523</v>
      </c>
      <c r="D837">
        <f>ROW(EtalonRes!A1580)</f>
        <v>1580</v>
      </c>
      <c r="E837" t="s">
        <v>922</v>
      </c>
      <c r="F837" t="s">
        <v>923</v>
      </c>
      <c r="G837" t="s">
        <v>924</v>
      </c>
      <c r="H837" t="s">
        <v>62</v>
      </c>
      <c r="I837">
        <f>ROUND(1/100,7)</f>
        <v>0.01</v>
      </c>
      <c r="J837">
        <v>0</v>
      </c>
      <c r="K837">
        <f>ROUND(1/100,7)</f>
        <v>0.01</v>
      </c>
      <c r="O837">
        <f>ROUND(CP837,2)</f>
        <v>714.04</v>
      </c>
      <c r="P837">
        <f>SUMIF(SmtRes!AQ1518:'SmtRes'!AQ1523,"=1",SmtRes!DF1518:'SmtRes'!DF1523)</f>
        <v>0</v>
      </c>
      <c r="Q837">
        <f>SUMIF(SmtRes!AQ1518:'SmtRes'!AQ1523,"=1",SmtRes!DG1518:'SmtRes'!DG1523)</f>
        <v>4.53</v>
      </c>
      <c r="R837">
        <f>SUMIF(SmtRes!AQ1518:'SmtRes'!AQ1523,"=1",SmtRes!DH1518:'SmtRes'!DH1523)</f>
        <v>2.5300000000000002</v>
      </c>
      <c r="S837">
        <f>SUMIF(SmtRes!AQ1518:'SmtRes'!AQ1523,"=1",SmtRes!DI1518:'SmtRes'!DI1523)</f>
        <v>706.98</v>
      </c>
      <c r="T837">
        <f t="shared" si="474"/>
        <v>0</v>
      </c>
      <c r="U837">
        <f>SUMIF(SmtRes!AQ1518:'SmtRes'!AQ1523,"=1",SmtRes!CV1518:'SmtRes'!CV1523)</f>
        <v>1.272</v>
      </c>
      <c r="V837">
        <f>SUMIF(SmtRes!AQ1518:'SmtRes'!AQ1523,"=1",SmtRes!CW1518:'SmtRes'!CW1523)</f>
        <v>4.0000000000000001E-3</v>
      </c>
      <c r="W837">
        <f t="shared" si="475"/>
        <v>0</v>
      </c>
      <c r="X837">
        <f t="shared" si="476"/>
        <v>688.22</v>
      </c>
      <c r="Y837">
        <f t="shared" si="477"/>
        <v>361.85</v>
      </c>
      <c r="AA837">
        <v>449016111</v>
      </c>
      <c r="AB837">
        <f t="shared" si="478"/>
        <v>71151.357999999993</v>
      </c>
      <c r="AC837">
        <f>ROUND((0),6)</f>
        <v>0</v>
      </c>
      <c r="AD837">
        <f>ROUND((((SUM(SmtRes!BR1518:'SmtRes'!BR1523))-(SUM(SmtRes!BS1518:'SmtRes'!BS1523)))+AE837),6)</f>
        <v>453.59800000000001</v>
      </c>
      <c r="AE837">
        <f>ROUND((SUM(SmtRes!BS1518:'SmtRes'!BS1523)),6)</f>
        <v>252.928</v>
      </c>
      <c r="AF837">
        <f>ROUND((SUM(SmtRes!BT1518:'SmtRes'!BT1523)),6)</f>
        <v>70697.759999999995</v>
      </c>
      <c r="AG837">
        <f t="shared" si="479"/>
        <v>0</v>
      </c>
      <c r="AH837">
        <f>(SUM(SmtRes!BU1518:'SmtRes'!BU1523))</f>
        <v>127.2</v>
      </c>
      <c r="AI837">
        <f>(SUM(SmtRes!BV1518:'SmtRes'!BV1523))</f>
        <v>0.4</v>
      </c>
      <c r="AJ837">
        <f t="shared" si="480"/>
        <v>0</v>
      </c>
      <c r="AK837">
        <v>72195.454069999992</v>
      </c>
      <c r="AL837">
        <v>791.16806999999994</v>
      </c>
      <c r="AM837">
        <v>453.59800000000007</v>
      </c>
      <c r="AN837">
        <v>252.92800000000003</v>
      </c>
      <c r="AO837">
        <v>70697.759999999995</v>
      </c>
      <c r="AP837">
        <v>0</v>
      </c>
      <c r="AQ837">
        <v>127.2</v>
      </c>
      <c r="AR837">
        <v>0.4</v>
      </c>
      <c r="AS837">
        <v>0</v>
      </c>
      <c r="AT837">
        <v>97</v>
      </c>
      <c r="AU837">
        <v>51</v>
      </c>
      <c r="AV837">
        <v>1</v>
      </c>
      <c r="AW837">
        <v>1</v>
      </c>
      <c r="AZ837">
        <v>1</v>
      </c>
      <c r="BA837">
        <v>1</v>
      </c>
      <c r="BB837">
        <v>1</v>
      </c>
      <c r="BC837">
        <v>1</v>
      </c>
      <c r="BD837" t="s">
        <v>3</v>
      </c>
      <c r="BE837" t="s">
        <v>3</v>
      </c>
      <c r="BF837" t="s">
        <v>3</v>
      </c>
      <c r="BG837" t="s">
        <v>3</v>
      </c>
      <c r="BH837">
        <v>0</v>
      </c>
      <c r="BI837">
        <v>2</v>
      </c>
      <c r="BJ837" t="s">
        <v>925</v>
      </c>
      <c r="BM837">
        <v>108001</v>
      </c>
      <c r="BN837">
        <v>0</v>
      </c>
      <c r="BO837" t="s">
        <v>3</v>
      </c>
      <c r="BP837">
        <v>0</v>
      </c>
      <c r="BQ837">
        <v>3</v>
      </c>
      <c r="BR837">
        <v>0</v>
      </c>
      <c r="BS837">
        <v>1</v>
      </c>
      <c r="BT837">
        <v>1</v>
      </c>
      <c r="BU837">
        <v>1</v>
      </c>
      <c r="BV837">
        <v>1</v>
      </c>
      <c r="BW837">
        <v>1</v>
      </c>
      <c r="BX837">
        <v>1</v>
      </c>
      <c r="BY837" t="s">
        <v>3</v>
      </c>
      <c r="BZ837">
        <v>97</v>
      </c>
      <c r="CA837">
        <v>51</v>
      </c>
      <c r="CB837" t="s">
        <v>3</v>
      </c>
      <c r="CE837">
        <v>0</v>
      </c>
      <c r="CF837">
        <v>0</v>
      </c>
      <c r="CG837">
        <v>0</v>
      </c>
      <c r="CM837">
        <v>0</v>
      </c>
      <c r="CN837" t="s">
        <v>3</v>
      </c>
      <c r="CO837">
        <v>0</v>
      </c>
      <c r="CP837">
        <f>(P837+Q837+S837+R837)</f>
        <v>714.04</v>
      </c>
      <c r="CQ837">
        <f>SUMIF(SmtRes!AQ1518:'SmtRes'!AQ1523,"=1",SmtRes!AA1518:'SmtRes'!AA1523)</f>
        <v>52218.65</v>
      </c>
      <c r="CR837">
        <f>SUMIF(SmtRes!AQ1518:'SmtRes'!AQ1523,"=1",SmtRes!AB1518:'SmtRes'!AB1523)</f>
        <v>2267.9899999999998</v>
      </c>
      <c r="CS837">
        <f>SUMIF(SmtRes!AQ1518:'SmtRes'!AQ1523,"=1",SmtRes!AC1518:'SmtRes'!AC1523)</f>
        <v>1264.6400000000001</v>
      </c>
      <c r="CT837">
        <f>SUMIF(SmtRes!AQ1518:'SmtRes'!AQ1523,"=1",SmtRes!AD1518:'SmtRes'!AD1523)</f>
        <v>555.79999999999995</v>
      </c>
      <c r="CU837">
        <f>AG837</f>
        <v>0</v>
      </c>
      <c r="CV837">
        <f>SUMIF(SmtRes!AQ1518:'SmtRes'!AQ1523,"=1",SmtRes!BU1518:'SmtRes'!BU1523)</f>
        <v>127.2</v>
      </c>
      <c r="CW837">
        <f>SUMIF(SmtRes!AQ1518:'SmtRes'!AQ1523,"=1",SmtRes!BV1518:'SmtRes'!BV1523)</f>
        <v>0.4</v>
      </c>
      <c r="CX837">
        <f>AJ837</f>
        <v>0</v>
      </c>
      <c r="CY837">
        <f>(((S837+R837)*AT837)/100)</f>
        <v>688.22469999999998</v>
      </c>
      <c r="CZ837">
        <f>(((S837+R837)*AU837)/100)</f>
        <v>361.8501</v>
      </c>
      <c r="DC837" t="s">
        <v>3</v>
      </c>
      <c r="DD837" t="s">
        <v>135</v>
      </c>
      <c r="DE837" t="s">
        <v>3</v>
      </c>
      <c r="DF837" t="s">
        <v>3</v>
      </c>
      <c r="DG837" t="s">
        <v>3</v>
      </c>
      <c r="DH837" t="s">
        <v>3</v>
      </c>
      <c r="DI837" t="s">
        <v>3</v>
      </c>
      <c r="DJ837" t="s">
        <v>3</v>
      </c>
      <c r="DK837" t="s">
        <v>3</v>
      </c>
      <c r="DL837" t="s">
        <v>3</v>
      </c>
      <c r="DM837" t="s">
        <v>3</v>
      </c>
      <c r="DN837">
        <v>0</v>
      </c>
      <c r="DO837">
        <v>0</v>
      </c>
      <c r="DP837">
        <v>1</v>
      </c>
      <c r="DQ837">
        <v>1</v>
      </c>
      <c r="DU837">
        <v>1013</v>
      </c>
      <c r="DV837" t="s">
        <v>62</v>
      </c>
      <c r="DW837" t="s">
        <v>62</v>
      </c>
      <c r="DX837">
        <v>1</v>
      </c>
      <c r="DZ837" t="s">
        <v>3</v>
      </c>
      <c r="EA837" t="s">
        <v>3</v>
      </c>
      <c r="EB837" t="s">
        <v>3</v>
      </c>
      <c r="EC837" t="s">
        <v>3</v>
      </c>
      <c r="EE837">
        <v>416979905</v>
      </c>
      <c r="EF837">
        <v>3</v>
      </c>
      <c r="EG837" t="s">
        <v>322</v>
      </c>
      <c r="EH837">
        <v>0</v>
      </c>
      <c r="EI837" t="s">
        <v>3</v>
      </c>
      <c r="EJ837">
        <v>2</v>
      </c>
      <c r="EK837">
        <v>108001</v>
      </c>
      <c r="EL837" t="s">
        <v>513</v>
      </c>
      <c r="EM837" t="s">
        <v>514</v>
      </c>
      <c r="EO837" t="s">
        <v>3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127.2</v>
      </c>
      <c r="EX837">
        <v>0.4</v>
      </c>
      <c r="EY837">
        <v>0</v>
      </c>
      <c r="FQ837">
        <v>0</v>
      </c>
      <c r="FR837">
        <v>0</v>
      </c>
      <c r="FS837">
        <v>0</v>
      </c>
      <c r="FX837">
        <v>97</v>
      </c>
      <c r="FY837">
        <v>51</v>
      </c>
      <c r="GA837" t="s">
        <v>3</v>
      </c>
      <c r="GD837">
        <v>1</v>
      </c>
      <c r="GF837">
        <v>-351951119</v>
      </c>
      <c r="GG837">
        <v>2</v>
      </c>
      <c r="GH837">
        <v>1</v>
      </c>
      <c r="GI837">
        <v>-2</v>
      </c>
      <c r="GJ837">
        <v>0</v>
      </c>
      <c r="GK837">
        <v>0</v>
      </c>
      <c r="GL837">
        <f t="shared" si="481"/>
        <v>0</v>
      </c>
      <c r="GM837">
        <f t="shared" si="482"/>
        <v>1764.11</v>
      </c>
      <c r="GN837">
        <f t="shared" si="483"/>
        <v>0</v>
      </c>
      <c r="GO837">
        <f t="shared" si="484"/>
        <v>1764.11</v>
      </c>
      <c r="GP837">
        <f t="shared" si="485"/>
        <v>0</v>
      </c>
      <c r="GR837">
        <v>0</v>
      </c>
      <c r="GS837">
        <v>0</v>
      </c>
      <c r="GT837">
        <v>0</v>
      </c>
      <c r="GU837" t="s">
        <v>3</v>
      </c>
      <c r="GV837">
        <f t="shared" si="486"/>
        <v>0</v>
      </c>
      <c r="GW837">
        <v>1</v>
      </c>
      <c r="GX837">
        <f t="shared" si="487"/>
        <v>0</v>
      </c>
      <c r="HA837">
        <v>0</v>
      </c>
      <c r="HB837">
        <v>0</v>
      </c>
      <c r="HC837">
        <f>GV837*GW837</f>
        <v>0</v>
      </c>
      <c r="HE837" t="s">
        <v>3</v>
      </c>
      <c r="HF837" t="s">
        <v>3</v>
      </c>
      <c r="HM837" t="s">
        <v>3</v>
      </c>
      <c r="HN837" t="s">
        <v>515</v>
      </c>
      <c r="HO837" t="s">
        <v>516</v>
      </c>
      <c r="HP837" t="s">
        <v>513</v>
      </c>
      <c r="HQ837" t="s">
        <v>513</v>
      </c>
      <c r="HS837">
        <v>0</v>
      </c>
      <c r="IK837">
        <v>0</v>
      </c>
    </row>
    <row r="838" spans="1:245" x14ac:dyDescent="0.2">
      <c r="A838">
        <v>17</v>
      </c>
      <c r="B838">
        <v>1</v>
      </c>
      <c r="C838">
        <f>ROW(SmtRes!A1530)</f>
        <v>1530</v>
      </c>
      <c r="D838">
        <f>ROW(EtalonRes!A1587)</f>
        <v>1587</v>
      </c>
      <c r="E838" t="s">
        <v>3</v>
      </c>
      <c r="F838" t="s">
        <v>919</v>
      </c>
      <c r="G838" t="s">
        <v>926</v>
      </c>
      <c r="H838" t="s">
        <v>62</v>
      </c>
      <c r="I838">
        <f>ROUND(1/100,7)</f>
        <v>0.01</v>
      </c>
      <c r="J838">
        <v>0</v>
      </c>
      <c r="K838">
        <f>ROUND(1/100,7)</f>
        <v>0.01</v>
      </c>
      <c r="O838">
        <f>ROUND(CP838,2)</f>
        <v>398.34</v>
      </c>
      <c r="P838">
        <f>SUMIF(SmtRes!AQ1524:'SmtRes'!AQ1530,"=1",SmtRes!DF1524:'SmtRes'!DF1530)</f>
        <v>0</v>
      </c>
      <c r="Q838">
        <f>SUMIF(SmtRes!AQ1524:'SmtRes'!AQ1530,"=1",SmtRes!DG1524:'SmtRes'!DG1530)</f>
        <v>4.53</v>
      </c>
      <c r="R838">
        <f>SUMIF(SmtRes!AQ1524:'SmtRes'!AQ1530,"=1",SmtRes!DH1524:'SmtRes'!DH1530)</f>
        <v>2.5300000000000002</v>
      </c>
      <c r="S838">
        <f>SUMIF(SmtRes!AQ1524:'SmtRes'!AQ1530,"=1",SmtRes!DI1524:'SmtRes'!DI1530)</f>
        <v>391.28</v>
      </c>
      <c r="T838">
        <f t="shared" si="474"/>
        <v>0</v>
      </c>
      <c r="U838">
        <f>SUMIF(SmtRes!AQ1524:'SmtRes'!AQ1530,"=1",SmtRes!CV1524:'SmtRes'!CV1530)</f>
        <v>0.70399999999999996</v>
      </c>
      <c r="V838">
        <f>SUMIF(SmtRes!AQ1524:'SmtRes'!AQ1530,"=1",SmtRes!CW1524:'SmtRes'!CW1530)</f>
        <v>4.0000000000000001E-3</v>
      </c>
      <c r="W838">
        <f t="shared" si="475"/>
        <v>0</v>
      </c>
      <c r="X838">
        <f t="shared" si="476"/>
        <v>382</v>
      </c>
      <c r="Y838">
        <f t="shared" si="477"/>
        <v>200.84</v>
      </c>
      <c r="AA838">
        <v>-1</v>
      </c>
      <c r="AB838">
        <f t="shared" si="478"/>
        <v>39581.917999999998</v>
      </c>
      <c r="AC838">
        <f>ROUND((0),6)</f>
        <v>0</v>
      </c>
      <c r="AD838">
        <f>ROUND((((SUM(SmtRes!BR1524:'SmtRes'!BR1530))-(SUM(SmtRes!BS1524:'SmtRes'!BS1530)))+AE838),6)</f>
        <v>453.59800000000001</v>
      </c>
      <c r="AE838">
        <f>ROUND((SUM(SmtRes!BS1524:'SmtRes'!BS1530)),6)</f>
        <v>252.928</v>
      </c>
      <c r="AF838">
        <f>ROUND((SUM(SmtRes!BT1524:'SmtRes'!BT1530)),6)</f>
        <v>39128.32</v>
      </c>
      <c r="AG838">
        <f t="shared" si="479"/>
        <v>0</v>
      </c>
      <c r="AH838">
        <f>(SUM(SmtRes!BU1524:'SmtRes'!BU1530))</f>
        <v>70.400000000000006</v>
      </c>
      <c r="AI838">
        <f>(SUM(SmtRes!BV1524:'SmtRes'!BV1530))</f>
        <v>0.4</v>
      </c>
      <c r="AJ838">
        <f t="shared" si="480"/>
        <v>0</v>
      </c>
      <c r="AK838">
        <v>40398.459550499996</v>
      </c>
      <c r="AL838">
        <v>563.61355049999997</v>
      </c>
      <c r="AM838">
        <v>453.59800000000007</v>
      </c>
      <c r="AN838">
        <v>252.92800000000003</v>
      </c>
      <c r="AO838">
        <v>39128.32</v>
      </c>
      <c r="AP838">
        <v>0</v>
      </c>
      <c r="AQ838">
        <v>70.400000000000006</v>
      </c>
      <c r="AR838">
        <v>0.4</v>
      </c>
      <c r="AS838">
        <v>0</v>
      </c>
      <c r="AT838">
        <v>97</v>
      </c>
      <c r="AU838">
        <v>51</v>
      </c>
      <c r="AV838">
        <v>1</v>
      </c>
      <c r="AW838">
        <v>1</v>
      </c>
      <c r="AZ838">
        <v>1</v>
      </c>
      <c r="BA838">
        <v>1</v>
      </c>
      <c r="BB838">
        <v>1</v>
      </c>
      <c r="BC838">
        <v>1</v>
      </c>
      <c r="BD838" t="s">
        <v>3</v>
      </c>
      <c r="BE838" t="s">
        <v>3</v>
      </c>
      <c r="BF838" t="s">
        <v>3</v>
      </c>
      <c r="BG838" t="s">
        <v>3</v>
      </c>
      <c r="BH838">
        <v>0</v>
      </c>
      <c r="BI838">
        <v>2</v>
      </c>
      <c r="BJ838" t="s">
        <v>921</v>
      </c>
      <c r="BM838">
        <v>108001</v>
      </c>
      <c r="BN838">
        <v>0</v>
      </c>
      <c r="BO838" t="s">
        <v>3</v>
      </c>
      <c r="BP838">
        <v>0</v>
      </c>
      <c r="BQ838">
        <v>3</v>
      </c>
      <c r="BR838">
        <v>0</v>
      </c>
      <c r="BS838">
        <v>1</v>
      </c>
      <c r="BT838">
        <v>1</v>
      </c>
      <c r="BU838">
        <v>1</v>
      </c>
      <c r="BV838">
        <v>1</v>
      </c>
      <c r="BW838">
        <v>1</v>
      </c>
      <c r="BX838">
        <v>1</v>
      </c>
      <c r="BY838" t="s">
        <v>3</v>
      </c>
      <c r="BZ838">
        <v>97</v>
      </c>
      <c r="CA838">
        <v>51</v>
      </c>
      <c r="CB838" t="s">
        <v>3</v>
      </c>
      <c r="CE838">
        <v>0</v>
      </c>
      <c r="CF838">
        <v>0</v>
      </c>
      <c r="CG838">
        <v>0</v>
      </c>
      <c r="CM838">
        <v>0</v>
      </c>
      <c r="CN838" t="s">
        <v>3</v>
      </c>
      <c r="CO838">
        <v>0</v>
      </c>
      <c r="CP838">
        <f>(P838+Q838+S838+R838)</f>
        <v>398.33999999999992</v>
      </c>
      <c r="CQ838">
        <f>SUMIF(SmtRes!AQ1524:'SmtRes'!AQ1530,"=1",SmtRes!AA1524:'SmtRes'!AA1530)</f>
        <v>5940.43</v>
      </c>
      <c r="CR838">
        <f>SUMIF(SmtRes!AQ1524:'SmtRes'!AQ1530,"=1",SmtRes!AB1524:'SmtRes'!AB1530)</f>
        <v>2267.9899999999998</v>
      </c>
      <c r="CS838">
        <f>SUMIF(SmtRes!AQ1524:'SmtRes'!AQ1530,"=1",SmtRes!AC1524:'SmtRes'!AC1530)</f>
        <v>1264.6400000000001</v>
      </c>
      <c r="CT838">
        <f>SUMIF(SmtRes!AQ1524:'SmtRes'!AQ1530,"=1",SmtRes!AD1524:'SmtRes'!AD1530)</f>
        <v>555.79999999999995</v>
      </c>
      <c r="CU838">
        <f>AG838</f>
        <v>0</v>
      </c>
      <c r="CV838">
        <f>SUMIF(SmtRes!AQ1524:'SmtRes'!AQ1530,"=1",SmtRes!BU1524:'SmtRes'!BU1530)</f>
        <v>70.400000000000006</v>
      </c>
      <c r="CW838">
        <f>SUMIF(SmtRes!AQ1524:'SmtRes'!AQ1530,"=1",SmtRes!BV1524:'SmtRes'!BV1530)</f>
        <v>0.4</v>
      </c>
      <c r="CX838">
        <f>AJ838</f>
        <v>0</v>
      </c>
      <c r="CY838">
        <f>(((S838+R838)*AT838)/100)</f>
        <v>381.99569999999994</v>
      </c>
      <c r="CZ838">
        <f>(((S838+R838)*AU838)/100)</f>
        <v>200.84309999999996</v>
      </c>
      <c r="DC838" t="s">
        <v>3</v>
      </c>
      <c r="DD838" t="s">
        <v>135</v>
      </c>
      <c r="DE838" t="s">
        <v>3</v>
      </c>
      <c r="DF838" t="s">
        <v>3</v>
      </c>
      <c r="DG838" t="s">
        <v>3</v>
      </c>
      <c r="DH838" t="s">
        <v>3</v>
      </c>
      <c r="DI838" t="s">
        <v>3</v>
      </c>
      <c r="DJ838" t="s">
        <v>3</v>
      </c>
      <c r="DK838" t="s">
        <v>3</v>
      </c>
      <c r="DL838" t="s">
        <v>3</v>
      </c>
      <c r="DM838" t="s">
        <v>3</v>
      </c>
      <c r="DN838">
        <v>0</v>
      </c>
      <c r="DO838">
        <v>0</v>
      </c>
      <c r="DP838">
        <v>1</v>
      </c>
      <c r="DQ838">
        <v>1</v>
      </c>
      <c r="DU838">
        <v>1013</v>
      </c>
      <c r="DV838" t="s">
        <v>62</v>
      </c>
      <c r="DW838" t="s">
        <v>62</v>
      </c>
      <c r="DX838">
        <v>1</v>
      </c>
      <c r="DZ838" t="s">
        <v>3</v>
      </c>
      <c r="EA838" t="s">
        <v>3</v>
      </c>
      <c r="EB838" t="s">
        <v>3</v>
      </c>
      <c r="EC838" t="s">
        <v>3</v>
      </c>
      <c r="EE838">
        <v>416979905</v>
      </c>
      <c r="EF838">
        <v>3</v>
      </c>
      <c r="EG838" t="s">
        <v>322</v>
      </c>
      <c r="EH838">
        <v>0</v>
      </c>
      <c r="EI838" t="s">
        <v>3</v>
      </c>
      <c r="EJ838">
        <v>2</v>
      </c>
      <c r="EK838">
        <v>108001</v>
      </c>
      <c r="EL838" t="s">
        <v>513</v>
      </c>
      <c r="EM838" t="s">
        <v>514</v>
      </c>
      <c r="EO838" t="s">
        <v>3</v>
      </c>
      <c r="EQ838">
        <v>1536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70.400000000000006</v>
      </c>
      <c r="EX838">
        <v>0.4</v>
      </c>
      <c r="EY838">
        <v>0</v>
      </c>
      <c r="FQ838">
        <v>0</v>
      </c>
      <c r="FR838">
        <v>0</v>
      </c>
      <c r="FS838">
        <v>0</v>
      </c>
      <c r="FX838">
        <v>97</v>
      </c>
      <c r="FY838">
        <v>51</v>
      </c>
      <c r="GA838" t="s">
        <v>3</v>
      </c>
      <c r="GD838">
        <v>1</v>
      </c>
      <c r="GF838">
        <v>-1615639182</v>
      </c>
      <c r="GG838">
        <v>2</v>
      </c>
      <c r="GH838">
        <v>1</v>
      </c>
      <c r="GI838">
        <v>-2</v>
      </c>
      <c r="GJ838">
        <v>0</v>
      </c>
      <c r="GK838">
        <v>0</v>
      </c>
      <c r="GL838">
        <f t="shared" si="481"/>
        <v>0</v>
      </c>
      <c r="GM838">
        <f t="shared" si="482"/>
        <v>981.18</v>
      </c>
      <c r="GN838">
        <f t="shared" si="483"/>
        <v>0</v>
      </c>
      <c r="GO838">
        <f t="shared" si="484"/>
        <v>981.18</v>
      </c>
      <c r="GP838">
        <f t="shared" si="485"/>
        <v>0</v>
      </c>
      <c r="GR838">
        <v>0</v>
      </c>
      <c r="GS838">
        <v>0</v>
      </c>
      <c r="GT838">
        <v>0</v>
      </c>
      <c r="GU838" t="s">
        <v>3</v>
      </c>
      <c r="GV838">
        <f t="shared" si="486"/>
        <v>0</v>
      </c>
      <c r="GW838">
        <v>1</v>
      </c>
      <c r="GX838">
        <f t="shared" si="487"/>
        <v>0</v>
      </c>
      <c r="HA838">
        <v>0</v>
      </c>
      <c r="HB838">
        <v>0</v>
      </c>
      <c r="HC838">
        <f>GV838*GW838</f>
        <v>0</v>
      </c>
      <c r="HE838" t="s">
        <v>3</v>
      </c>
      <c r="HF838" t="s">
        <v>3</v>
      </c>
      <c r="HM838" t="s">
        <v>3</v>
      </c>
      <c r="HN838" t="s">
        <v>515</v>
      </c>
      <c r="HO838" t="s">
        <v>516</v>
      </c>
      <c r="HP838" t="s">
        <v>513</v>
      </c>
      <c r="HQ838" t="s">
        <v>513</v>
      </c>
      <c r="HS838">
        <v>0</v>
      </c>
      <c r="IK838">
        <v>0</v>
      </c>
    </row>
    <row r="839" spans="1:245" x14ac:dyDescent="0.2">
      <c r="A839">
        <v>18</v>
      </c>
      <c r="B839">
        <v>1</v>
      </c>
      <c r="C839">
        <v>1530</v>
      </c>
      <c r="E839" t="s">
        <v>3</v>
      </c>
      <c r="F839" t="s">
        <v>633</v>
      </c>
      <c r="G839" t="s">
        <v>634</v>
      </c>
      <c r="H839" t="s">
        <v>635</v>
      </c>
      <c r="I839">
        <f>J839</f>
        <v>2</v>
      </c>
      <c r="J839">
        <v>2</v>
      </c>
      <c r="K839">
        <v>2</v>
      </c>
      <c r="O839">
        <f>ROUND(P839,2)</f>
        <v>7.83</v>
      </c>
      <c r="P839">
        <f>ROUND(ROUND(ROUND(SUMIF(SmtRes!AQ1524:'SmtRes'!AQ1530,"=1",SmtRes!CU1524:'SmtRes'!CU1530),2),2)*I839/100,2)</f>
        <v>7.83</v>
      </c>
      <c r="Q839">
        <f>ROUND(CR839*I839,2)</f>
        <v>0</v>
      </c>
      <c r="R839">
        <f>ROUND(CS839*I839,2)</f>
        <v>0</v>
      </c>
      <c r="S839">
        <f>ROUND(CT839*I839,2)</f>
        <v>0</v>
      </c>
      <c r="T839">
        <f t="shared" si="474"/>
        <v>0</v>
      </c>
      <c r="U839">
        <f>ROUND(CV839*I839,7)</f>
        <v>0</v>
      </c>
      <c r="V839">
        <f>ROUND(CW839*I839,7)</f>
        <v>0</v>
      </c>
      <c r="W839">
        <f t="shared" si="475"/>
        <v>0</v>
      </c>
      <c r="X839">
        <f t="shared" si="476"/>
        <v>0</v>
      </c>
      <c r="Y839">
        <f t="shared" si="477"/>
        <v>0</v>
      </c>
      <c r="AA839">
        <v>-1</v>
      </c>
      <c r="AB839">
        <f t="shared" si="478"/>
        <v>0</v>
      </c>
      <c r="AC839">
        <f>ROUND((ES839),6)</f>
        <v>0</v>
      </c>
      <c r="AD839">
        <f>ROUND((((ET839)-(EU839))+AE839),6)</f>
        <v>0</v>
      </c>
      <c r="AE839">
        <f>ROUND((EU839),6)</f>
        <v>0</v>
      </c>
      <c r="AF839">
        <f>ROUND((EV839),6)</f>
        <v>0</v>
      </c>
      <c r="AG839">
        <f t="shared" si="479"/>
        <v>0</v>
      </c>
      <c r="AH839">
        <f>(EW839)</f>
        <v>0</v>
      </c>
      <c r="AI839">
        <f>(EX839)</f>
        <v>0</v>
      </c>
      <c r="AJ839">
        <f t="shared" si="480"/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97</v>
      </c>
      <c r="AU839">
        <v>51</v>
      </c>
      <c r="AV839">
        <v>1</v>
      </c>
      <c r="AW839">
        <v>1</v>
      </c>
      <c r="AZ839">
        <v>1</v>
      </c>
      <c r="BA839">
        <v>1</v>
      </c>
      <c r="BB839">
        <v>1</v>
      </c>
      <c r="BC839">
        <v>1</v>
      </c>
      <c r="BD839" t="s">
        <v>3</v>
      </c>
      <c r="BE839" t="s">
        <v>3</v>
      </c>
      <c r="BF839" t="s">
        <v>3</v>
      </c>
      <c r="BG839" t="s">
        <v>3</v>
      </c>
      <c r="BH839">
        <v>3</v>
      </c>
      <c r="BI839">
        <v>2</v>
      </c>
      <c r="BJ839" t="s">
        <v>3</v>
      </c>
      <c r="BM839">
        <v>108001</v>
      </c>
      <c r="BN839">
        <v>0</v>
      </c>
      <c r="BO839" t="s">
        <v>3</v>
      </c>
      <c r="BP839">
        <v>0</v>
      </c>
      <c r="BQ839">
        <v>3</v>
      </c>
      <c r="BR839">
        <v>0</v>
      </c>
      <c r="BS839">
        <v>1</v>
      </c>
      <c r="BT839">
        <v>1</v>
      </c>
      <c r="BU839">
        <v>1</v>
      </c>
      <c r="BV839">
        <v>1</v>
      </c>
      <c r="BW839">
        <v>1</v>
      </c>
      <c r="BX839">
        <v>1</v>
      </c>
      <c r="BY839" t="s">
        <v>3</v>
      </c>
      <c r="BZ839">
        <v>97</v>
      </c>
      <c r="CA839">
        <v>51</v>
      </c>
      <c r="CB839" t="s">
        <v>3</v>
      </c>
      <c r="CE839">
        <v>0</v>
      </c>
      <c r="CF839">
        <v>0</v>
      </c>
      <c r="CG839">
        <v>0</v>
      </c>
      <c r="CM839">
        <v>0</v>
      </c>
      <c r="CN839" t="s">
        <v>3</v>
      </c>
      <c r="CO839">
        <v>0</v>
      </c>
      <c r="CP839">
        <f>0</f>
        <v>0</v>
      </c>
      <c r="CQ839">
        <f>0</f>
        <v>0</v>
      </c>
      <c r="CR839">
        <f>0</f>
        <v>0</v>
      </c>
      <c r="CS839">
        <f>0</f>
        <v>0</v>
      </c>
      <c r="CT839">
        <f>0</f>
        <v>0</v>
      </c>
      <c r="CU839">
        <f>0</f>
        <v>0</v>
      </c>
      <c r="CV839">
        <f>0</f>
        <v>0</v>
      </c>
      <c r="CW839">
        <f>0</f>
        <v>0</v>
      </c>
      <c r="CX839">
        <f>0</f>
        <v>0</v>
      </c>
      <c r="CY839">
        <f>0</f>
        <v>0</v>
      </c>
      <c r="CZ839">
        <f>0</f>
        <v>0</v>
      </c>
      <c r="DC839" t="s">
        <v>3</v>
      </c>
      <c r="DD839" t="s">
        <v>3</v>
      </c>
      <c r="DE839" t="s">
        <v>3</v>
      </c>
      <c r="DF839" t="s">
        <v>3</v>
      </c>
      <c r="DG839" t="s">
        <v>3</v>
      </c>
      <c r="DH839" t="s">
        <v>3</v>
      </c>
      <c r="DI839" t="s">
        <v>3</v>
      </c>
      <c r="DJ839" t="s">
        <v>3</v>
      </c>
      <c r="DK839" t="s">
        <v>3</v>
      </c>
      <c r="DL839" t="s">
        <v>3</v>
      </c>
      <c r="DM839" t="s">
        <v>3</v>
      </c>
      <c r="DN839">
        <v>0</v>
      </c>
      <c r="DO839">
        <v>0</v>
      </c>
      <c r="DP839">
        <v>1</v>
      </c>
      <c r="DQ839">
        <v>1</v>
      </c>
      <c r="DU839">
        <v>1013</v>
      </c>
      <c r="DV839" t="s">
        <v>635</v>
      </c>
      <c r="DW839" t="s">
        <v>635</v>
      </c>
      <c r="DX839">
        <v>1</v>
      </c>
      <c r="DZ839" t="s">
        <v>3</v>
      </c>
      <c r="EA839" t="s">
        <v>3</v>
      </c>
      <c r="EB839" t="s">
        <v>3</v>
      </c>
      <c r="EC839" t="s">
        <v>3</v>
      </c>
      <c r="EE839">
        <v>416979905</v>
      </c>
      <c r="EF839">
        <v>3</v>
      </c>
      <c r="EG839" t="s">
        <v>322</v>
      </c>
      <c r="EH839">
        <v>0</v>
      </c>
      <c r="EI839" t="s">
        <v>3</v>
      </c>
      <c r="EJ839">
        <v>2</v>
      </c>
      <c r="EK839">
        <v>108001</v>
      </c>
      <c r="EL839" t="s">
        <v>513</v>
      </c>
      <c r="EM839" t="s">
        <v>514</v>
      </c>
      <c r="EO839" t="s">
        <v>3</v>
      </c>
      <c r="EQ839">
        <v>1536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FQ839">
        <v>0</v>
      </c>
      <c r="FR839">
        <v>0</v>
      </c>
      <c r="FS839">
        <v>0</v>
      </c>
      <c r="FX839">
        <v>97</v>
      </c>
      <c r="FY839">
        <v>51</v>
      </c>
      <c r="GA839" t="s">
        <v>3</v>
      </c>
      <c r="GD839">
        <v>1</v>
      </c>
      <c r="GF839">
        <v>274903907</v>
      </c>
      <c r="GG839">
        <v>2</v>
      </c>
      <c r="GH839">
        <v>1</v>
      </c>
      <c r="GI839">
        <v>-2</v>
      </c>
      <c r="GJ839">
        <v>0</v>
      </c>
      <c r="GK839">
        <v>0</v>
      </c>
      <c r="GL839">
        <f t="shared" si="481"/>
        <v>0</v>
      </c>
      <c r="GM839">
        <f t="shared" si="482"/>
        <v>7.83</v>
      </c>
      <c r="GN839">
        <f t="shared" si="483"/>
        <v>0</v>
      </c>
      <c r="GO839">
        <f t="shared" si="484"/>
        <v>7.83</v>
      </c>
      <c r="GP839">
        <f t="shared" si="485"/>
        <v>0</v>
      </c>
      <c r="GR839">
        <v>0</v>
      </c>
      <c r="GS839">
        <v>0</v>
      </c>
      <c r="GT839">
        <v>0</v>
      </c>
      <c r="GU839" t="s">
        <v>3</v>
      </c>
      <c r="GV839">
        <f t="shared" si="486"/>
        <v>0</v>
      </c>
      <c r="GW839">
        <v>1</v>
      </c>
      <c r="GX839">
        <f t="shared" si="487"/>
        <v>0</v>
      </c>
      <c r="HA839">
        <v>0</v>
      </c>
      <c r="HB839">
        <v>0</v>
      </c>
      <c r="HC839">
        <f>0</f>
        <v>0</v>
      </c>
      <c r="HE839" t="s">
        <v>3</v>
      </c>
      <c r="HF839" t="s">
        <v>3</v>
      </c>
      <c r="HM839" t="s">
        <v>3</v>
      </c>
      <c r="HN839" t="s">
        <v>515</v>
      </c>
      <c r="HO839" t="s">
        <v>516</v>
      </c>
      <c r="HP839" t="s">
        <v>513</v>
      </c>
      <c r="HQ839" t="s">
        <v>513</v>
      </c>
      <c r="HS839">
        <v>0</v>
      </c>
      <c r="IK839">
        <v>0</v>
      </c>
    </row>
    <row r="840" spans="1:245" x14ac:dyDescent="0.2">
      <c r="A840">
        <v>17</v>
      </c>
      <c r="B840">
        <v>1</v>
      </c>
      <c r="C840">
        <f>ROW(SmtRes!A1544)</f>
        <v>1544</v>
      </c>
      <c r="D840">
        <f>ROW(EtalonRes!A1601)</f>
        <v>1601</v>
      </c>
      <c r="E840" t="s">
        <v>3</v>
      </c>
      <c r="F840" t="s">
        <v>927</v>
      </c>
      <c r="G840" t="s">
        <v>928</v>
      </c>
      <c r="H840" t="s">
        <v>929</v>
      </c>
      <c r="I840">
        <v>0</v>
      </c>
      <c r="J840">
        <v>0</v>
      </c>
      <c r="K840">
        <v>0</v>
      </c>
      <c r="O840">
        <f>ROUND(CP840,2)</f>
        <v>0</v>
      </c>
      <c r="P840">
        <f>SUMIF(SmtRes!AQ1531:'SmtRes'!AQ1544,"=1",SmtRes!DF1531:'SmtRes'!DF1544)</f>
        <v>0</v>
      </c>
      <c r="Q840">
        <f>SUMIF(SmtRes!AQ1531:'SmtRes'!AQ1544,"=1",SmtRes!DG1531:'SmtRes'!DG1544)</f>
        <v>0</v>
      </c>
      <c r="R840">
        <f>SUMIF(SmtRes!AQ1531:'SmtRes'!AQ1544,"=1",SmtRes!DH1531:'SmtRes'!DH1544)</f>
        <v>0</v>
      </c>
      <c r="S840">
        <f>SUMIF(SmtRes!AQ1531:'SmtRes'!AQ1544,"=1",SmtRes!DI1531:'SmtRes'!DI1544)</f>
        <v>0</v>
      </c>
      <c r="T840">
        <f t="shared" si="474"/>
        <v>0</v>
      </c>
      <c r="U840">
        <f>SUMIF(SmtRes!AQ1531:'SmtRes'!AQ1544,"=1",SmtRes!CV1531:'SmtRes'!CV1544)</f>
        <v>0</v>
      </c>
      <c r="V840">
        <f>SUMIF(SmtRes!AQ1531:'SmtRes'!AQ1544,"=1",SmtRes!CW1531:'SmtRes'!CW1544)</f>
        <v>0</v>
      </c>
      <c r="W840">
        <f t="shared" si="475"/>
        <v>0</v>
      </c>
      <c r="X840">
        <f t="shared" si="476"/>
        <v>0</v>
      </c>
      <c r="Y840">
        <f t="shared" si="477"/>
        <v>0</v>
      </c>
      <c r="AA840">
        <v>-1</v>
      </c>
      <c r="AB840">
        <f t="shared" si="478"/>
        <v>3594.870649</v>
      </c>
      <c r="AC840">
        <f>ROUND((SUM(SmtRes!BQ1531:'SmtRes'!BQ1544)),6)</f>
        <v>114.070649</v>
      </c>
      <c r="AD840">
        <f>ROUND((((SUM(SmtRes!BR1531:'SmtRes'!BR1544))-(SUM(SmtRes!BS1531:'SmtRes'!BS1544)))+AE840),6)</f>
        <v>317.57600000000002</v>
      </c>
      <c r="AE840">
        <f>ROUND((SUM(SmtRes!BS1531:'SmtRes'!BS1544)),6)</f>
        <v>124.048</v>
      </c>
      <c r="AF840">
        <f>ROUND((SUM(SmtRes!BT1531:'SmtRes'!BT1544)),6)</f>
        <v>3163.2240000000002</v>
      </c>
      <c r="AG840">
        <f t="shared" si="479"/>
        <v>0</v>
      </c>
      <c r="AH840">
        <f>(SUM(SmtRes!BU1531:'SmtRes'!BU1544))</f>
        <v>5.0999999999999996</v>
      </c>
      <c r="AI840">
        <f>(SUM(SmtRes!BV1531:'SmtRes'!BV1544))</f>
        <v>0.2</v>
      </c>
      <c r="AJ840">
        <f t="shared" si="480"/>
        <v>0</v>
      </c>
      <c r="AK840">
        <v>3718.9186485</v>
      </c>
      <c r="AL840">
        <v>114.0706485</v>
      </c>
      <c r="AM840">
        <v>317.57600000000002</v>
      </c>
      <c r="AN840">
        <v>124.048</v>
      </c>
      <c r="AO840">
        <v>3163.2239999999997</v>
      </c>
      <c r="AP840">
        <v>0</v>
      </c>
      <c r="AQ840">
        <v>5.0999999999999996</v>
      </c>
      <c r="AR840">
        <v>0.2</v>
      </c>
      <c r="AS840">
        <v>0</v>
      </c>
      <c r="AT840">
        <v>90</v>
      </c>
      <c r="AU840">
        <v>46</v>
      </c>
      <c r="AV840">
        <v>1</v>
      </c>
      <c r="AW840">
        <v>1</v>
      </c>
      <c r="AZ840">
        <v>1</v>
      </c>
      <c r="BA840">
        <v>1</v>
      </c>
      <c r="BB840">
        <v>1</v>
      </c>
      <c r="BC840">
        <v>1</v>
      </c>
      <c r="BD840" t="s">
        <v>3</v>
      </c>
      <c r="BE840" t="s">
        <v>3</v>
      </c>
      <c r="BF840" t="s">
        <v>3</v>
      </c>
      <c r="BG840" t="s">
        <v>3</v>
      </c>
      <c r="BH840">
        <v>0</v>
      </c>
      <c r="BI840">
        <v>2</v>
      </c>
      <c r="BJ840" t="s">
        <v>930</v>
      </c>
      <c r="BM840">
        <v>110001</v>
      </c>
      <c r="BN840">
        <v>0</v>
      </c>
      <c r="BO840" t="s">
        <v>3</v>
      </c>
      <c r="BP840">
        <v>0</v>
      </c>
      <c r="BQ840">
        <v>3</v>
      </c>
      <c r="BR840">
        <v>0</v>
      </c>
      <c r="BS840">
        <v>1</v>
      </c>
      <c r="BT840">
        <v>1</v>
      </c>
      <c r="BU840">
        <v>1</v>
      </c>
      <c r="BV840">
        <v>1</v>
      </c>
      <c r="BW840">
        <v>1</v>
      </c>
      <c r="BX840">
        <v>1</v>
      </c>
      <c r="BY840" t="s">
        <v>3</v>
      </c>
      <c r="BZ840">
        <v>90</v>
      </c>
      <c r="CA840">
        <v>46</v>
      </c>
      <c r="CB840" t="s">
        <v>3</v>
      </c>
      <c r="CE840">
        <v>0</v>
      </c>
      <c r="CF840">
        <v>0</v>
      </c>
      <c r="CG840">
        <v>0</v>
      </c>
      <c r="CM840">
        <v>0</v>
      </c>
      <c r="CN840" t="s">
        <v>3</v>
      </c>
      <c r="CO840">
        <v>0</v>
      </c>
      <c r="CP840">
        <f>(P840+Q840+S840+R840)</f>
        <v>0</v>
      </c>
      <c r="CQ840">
        <f>SUMIF(SmtRes!AQ1531:'SmtRes'!AQ1544,"=1",SmtRes!AA1531:'SmtRes'!AA1544)</f>
        <v>89791.45</v>
      </c>
      <c r="CR840">
        <f>SUMIF(SmtRes!AQ1531:'SmtRes'!AQ1544,"=1",SmtRes!AB1531:'SmtRes'!AB1544)</f>
        <v>1587.88</v>
      </c>
      <c r="CS840">
        <f>SUMIF(SmtRes!AQ1531:'SmtRes'!AQ1544,"=1",SmtRes!AC1531:'SmtRes'!AC1544)</f>
        <v>620.24</v>
      </c>
      <c r="CT840">
        <f>SUMIF(SmtRes!AQ1531:'SmtRes'!AQ1544,"=1",SmtRes!AD1531:'SmtRes'!AD1544)</f>
        <v>620.24</v>
      </c>
      <c r="CU840">
        <f>AG840</f>
        <v>0</v>
      </c>
      <c r="CV840">
        <f>SUMIF(SmtRes!AQ1531:'SmtRes'!AQ1544,"=1",SmtRes!BU1531:'SmtRes'!BU1544)</f>
        <v>5.0999999999999996</v>
      </c>
      <c r="CW840">
        <f>SUMIF(SmtRes!AQ1531:'SmtRes'!AQ1544,"=1",SmtRes!BV1531:'SmtRes'!BV1544)</f>
        <v>0.2</v>
      </c>
      <c r="CX840">
        <f>AJ840</f>
        <v>0</v>
      </c>
      <c r="CY840">
        <f>(((S840+R840)*AT840)/100)</f>
        <v>0</v>
      </c>
      <c r="CZ840">
        <f>(((S840+R840)*AU840)/100)</f>
        <v>0</v>
      </c>
      <c r="DC840" t="s">
        <v>3</v>
      </c>
      <c r="DD840" t="s">
        <v>3</v>
      </c>
      <c r="DE840" t="s">
        <v>3</v>
      </c>
      <c r="DF840" t="s">
        <v>3</v>
      </c>
      <c r="DG840" t="s">
        <v>3</v>
      </c>
      <c r="DH840" t="s">
        <v>3</v>
      </c>
      <c r="DI840" t="s">
        <v>3</v>
      </c>
      <c r="DJ840" t="s">
        <v>3</v>
      </c>
      <c r="DK840" t="s">
        <v>3</v>
      </c>
      <c r="DL840" t="s">
        <v>3</v>
      </c>
      <c r="DM840" t="s">
        <v>3</v>
      </c>
      <c r="DN840">
        <v>0</v>
      </c>
      <c r="DO840">
        <v>0</v>
      </c>
      <c r="DP840">
        <v>1</v>
      </c>
      <c r="DQ840">
        <v>1</v>
      </c>
      <c r="DU840">
        <v>1013</v>
      </c>
      <c r="DV840" t="s">
        <v>929</v>
      </c>
      <c r="DW840" t="s">
        <v>929</v>
      </c>
      <c r="DX840">
        <v>1</v>
      </c>
      <c r="DZ840" t="s">
        <v>3</v>
      </c>
      <c r="EA840" t="s">
        <v>3</v>
      </c>
      <c r="EB840" t="s">
        <v>3</v>
      </c>
      <c r="EC840" t="s">
        <v>3</v>
      </c>
      <c r="EE840">
        <v>416979908</v>
      </c>
      <c r="EF840">
        <v>3</v>
      </c>
      <c r="EG840" t="s">
        <v>322</v>
      </c>
      <c r="EH840">
        <v>0</v>
      </c>
      <c r="EI840" t="s">
        <v>3</v>
      </c>
      <c r="EJ840">
        <v>2</v>
      </c>
      <c r="EK840">
        <v>110001</v>
      </c>
      <c r="EL840" t="s">
        <v>654</v>
      </c>
      <c r="EM840" t="s">
        <v>655</v>
      </c>
      <c r="EO840" t="s">
        <v>3</v>
      </c>
      <c r="EQ840">
        <v>1024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5.0999999999999996</v>
      </c>
      <c r="EX840">
        <v>0.2</v>
      </c>
      <c r="EY840">
        <v>0</v>
      </c>
      <c r="FQ840">
        <v>0</v>
      </c>
      <c r="FR840">
        <v>0</v>
      </c>
      <c r="FS840">
        <v>0</v>
      </c>
      <c r="FX840">
        <v>90</v>
      </c>
      <c r="FY840">
        <v>46</v>
      </c>
      <c r="GA840" t="s">
        <v>3</v>
      </c>
      <c r="GD840">
        <v>1</v>
      </c>
      <c r="GF840">
        <v>-844326011</v>
      </c>
      <c r="GG840">
        <v>2</v>
      </c>
      <c r="GH840">
        <v>1</v>
      </c>
      <c r="GI840">
        <v>-2</v>
      </c>
      <c r="GJ840">
        <v>0</v>
      </c>
      <c r="GK840">
        <v>0</v>
      </c>
      <c r="GL840">
        <f t="shared" si="481"/>
        <v>0</v>
      </c>
      <c r="GM840">
        <f t="shared" si="482"/>
        <v>0</v>
      </c>
      <c r="GN840">
        <f t="shared" si="483"/>
        <v>0</v>
      </c>
      <c r="GO840">
        <f t="shared" si="484"/>
        <v>0</v>
      </c>
      <c r="GP840">
        <f t="shared" si="485"/>
        <v>0</v>
      </c>
      <c r="GR840">
        <v>0</v>
      </c>
      <c r="GS840">
        <v>0</v>
      </c>
      <c r="GT840">
        <v>0</v>
      </c>
      <c r="GU840" t="s">
        <v>3</v>
      </c>
      <c r="GV840">
        <f t="shared" si="486"/>
        <v>0</v>
      </c>
      <c r="GW840">
        <v>1</v>
      </c>
      <c r="GX840">
        <f t="shared" si="487"/>
        <v>0</v>
      </c>
      <c r="HA840">
        <v>0</v>
      </c>
      <c r="HB840">
        <v>0</v>
      </c>
      <c r="HC840">
        <f>GV840*GW840</f>
        <v>0</v>
      </c>
      <c r="HE840" t="s">
        <v>3</v>
      </c>
      <c r="HF840" t="s">
        <v>3</v>
      </c>
      <c r="HM840" t="s">
        <v>3</v>
      </c>
      <c r="HN840" t="s">
        <v>657</v>
      </c>
      <c r="HO840" t="s">
        <v>658</v>
      </c>
      <c r="HP840" t="s">
        <v>654</v>
      </c>
      <c r="HQ840" t="s">
        <v>654</v>
      </c>
      <c r="HS840">
        <v>0</v>
      </c>
      <c r="IK840">
        <v>0</v>
      </c>
    </row>
    <row r="841" spans="1:245" x14ac:dyDescent="0.2">
      <c r="A841">
        <v>18</v>
      </c>
      <c r="B841">
        <v>1</v>
      </c>
      <c r="C841">
        <v>1543</v>
      </c>
      <c r="E841" t="s">
        <v>3</v>
      </c>
      <c r="F841" t="s">
        <v>633</v>
      </c>
      <c r="G841" t="s">
        <v>634</v>
      </c>
      <c r="H841" t="s">
        <v>635</v>
      </c>
      <c r="I841">
        <f>J841</f>
        <v>2</v>
      </c>
      <c r="J841">
        <v>2</v>
      </c>
      <c r="K841">
        <v>2</v>
      </c>
      <c r="O841">
        <f>ROUND(P841,2)</f>
        <v>0</v>
      </c>
      <c r="P841">
        <f>ROUND(ROUND(ROUND(SUMIF(SmtRes!AQ1531:'SmtRes'!AQ1544,"=1",SmtRes!CU1531:'SmtRes'!CU1544),2),2)*I841/100,2)</f>
        <v>0</v>
      </c>
      <c r="Q841">
        <f>ROUND(CR841*I841,2)</f>
        <v>0</v>
      </c>
      <c r="R841">
        <f>ROUND(CS841*I841,2)</f>
        <v>0</v>
      </c>
      <c r="S841">
        <f>ROUND(CT841*I841,2)</f>
        <v>0</v>
      </c>
      <c r="T841">
        <f t="shared" si="474"/>
        <v>0</v>
      </c>
      <c r="U841">
        <f>ROUND(CV841*I841,7)</f>
        <v>0</v>
      </c>
      <c r="V841">
        <f>ROUND(CW841*I841,7)</f>
        <v>0</v>
      </c>
      <c r="W841">
        <f t="shared" si="475"/>
        <v>0</v>
      </c>
      <c r="X841">
        <f t="shared" si="476"/>
        <v>0</v>
      </c>
      <c r="Y841">
        <f t="shared" si="477"/>
        <v>0</v>
      </c>
      <c r="AA841">
        <v>-1</v>
      </c>
      <c r="AB841">
        <f t="shared" si="478"/>
        <v>0</v>
      </c>
      <c r="AC841">
        <f>ROUND((ES841),6)</f>
        <v>0</v>
      </c>
      <c r="AD841">
        <f>ROUND((((ET841)-(EU841))+AE841),6)</f>
        <v>0</v>
      </c>
      <c r="AE841">
        <f>ROUND((EU841),6)</f>
        <v>0</v>
      </c>
      <c r="AF841">
        <f>ROUND((EV841),6)</f>
        <v>0</v>
      </c>
      <c r="AG841">
        <f t="shared" si="479"/>
        <v>0</v>
      </c>
      <c r="AH841">
        <f>(EW841)</f>
        <v>0</v>
      </c>
      <c r="AI841">
        <f>(EX841)</f>
        <v>0</v>
      </c>
      <c r="AJ841">
        <f t="shared" si="480"/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90</v>
      </c>
      <c r="AU841">
        <v>46</v>
      </c>
      <c r="AV841">
        <v>1</v>
      </c>
      <c r="AW841">
        <v>1</v>
      </c>
      <c r="AZ841">
        <v>1</v>
      </c>
      <c r="BA841">
        <v>1</v>
      </c>
      <c r="BB841">
        <v>1</v>
      </c>
      <c r="BC841">
        <v>1</v>
      </c>
      <c r="BD841" t="s">
        <v>3</v>
      </c>
      <c r="BE841" t="s">
        <v>3</v>
      </c>
      <c r="BF841" t="s">
        <v>3</v>
      </c>
      <c r="BG841" t="s">
        <v>3</v>
      </c>
      <c r="BH841">
        <v>3</v>
      </c>
      <c r="BI841">
        <v>2</v>
      </c>
      <c r="BJ841" t="s">
        <v>3</v>
      </c>
      <c r="BM841">
        <v>110001</v>
      </c>
      <c r="BN841">
        <v>0</v>
      </c>
      <c r="BO841" t="s">
        <v>3</v>
      </c>
      <c r="BP841">
        <v>0</v>
      </c>
      <c r="BQ841">
        <v>3</v>
      </c>
      <c r="BR841">
        <v>0</v>
      </c>
      <c r="BS841">
        <v>1</v>
      </c>
      <c r="BT841">
        <v>1</v>
      </c>
      <c r="BU841">
        <v>1</v>
      </c>
      <c r="BV841">
        <v>1</v>
      </c>
      <c r="BW841">
        <v>1</v>
      </c>
      <c r="BX841">
        <v>1</v>
      </c>
      <c r="BY841" t="s">
        <v>3</v>
      </c>
      <c r="BZ841">
        <v>90</v>
      </c>
      <c r="CA841">
        <v>46</v>
      </c>
      <c r="CB841" t="s">
        <v>3</v>
      </c>
      <c r="CE841">
        <v>0</v>
      </c>
      <c r="CF841">
        <v>0</v>
      </c>
      <c r="CG841">
        <v>0</v>
      </c>
      <c r="CM841">
        <v>0</v>
      </c>
      <c r="CN841" t="s">
        <v>3</v>
      </c>
      <c r="CO841">
        <v>0</v>
      </c>
      <c r="CP841">
        <f>0</f>
        <v>0</v>
      </c>
      <c r="CQ841">
        <f>0</f>
        <v>0</v>
      </c>
      <c r="CR841">
        <f>0</f>
        <v>0</v>
      </c>
      <c r="CS841">
        <f>0</f>
        <v>0</v>
      </c>
      <c r="CT841">
        <f>0</f>
        <v>0</v>
      </c>
      <c r="CU841">
        <f>0</f>
        <v>0</v>
      </c>
      <c r="CV841">
        <f>0</f>
        <v>0</v>
      </c>
      <c r="CW841">
        <f>0</f>
        <v>0</v>
      </c>
      <c r="CX841">
        <f>0</f>
        <v>0</v>
      </c>
      <c r="CY841">
        <f>0</f>
        <v>0</v>
      </c>
      <c r="CZ841">
        <f>0</f>
        <v>0</v>
      </c>
      <c r="DC841" t="s">
        <v>3</v>
      </c>
      <c r="DD841" t="s">
        <v>3</v>
      </c>
      <c r="DE841" t="s">
        <v>3</v>
      </c>
      <c r="DF841" t="s">
        <v>3</v>
      </c>
      <c r="DG841" t="s">
        <v>3</v>
      </c>
      <c r="DH841" t="s">
        <v>3</v>
      </c>
      <c r="DI841" t="s">
        <v>3</v>
      </c>
      <c r="DJ841" t="s">
        <v>3</v>
      </c>
      <c r="DK841" t="s">
        <v>3</v>
      </c>
      <c r="DL841" t="s">
        <v>3</v>
      </c>
      <c r="DM841" t="s">
        <v>3</v>
      </c>
      <c r="DN841">
        <v>0</v>
      </c>
      <c r="DO841">
        <v>0</v>
      </c>
      <c r="DP841">
        <v>1</v>
      </c>
      <c r="DQ841">
        <v>1</v>
      </c>
      <c r="DU841">
        <v>1013</v>
      </c>
      <c r="DV841" t="s">
        <v>635</v>
      </c>
      <c r="DW841" t="s">
        <v>635</v>
      </c>
      <c r="DX841">
        <v>1</v>
      </c>
      <c r="DZ841" t="s">
        <v>3</v>
      </c>
      <c r="EA841" t="s">
        <v>3</v>
      </c>
      <c r="EB841" t="s">
        <v>3</v>
      </c>
      <c r="EC841" t="s">
        <v>3</v>
      </c>
      <c r="EE841">
        <v>416979908</v>
      </c>
      <c r="EF841">
        <v>3</v>
      </c>
      <c r="EG841" t="s">
        <v>322</v>
      </c>
      <c r="EH841">
        <v>0</v>
      </c>
      <c r="EI841" t="s">
        <v>3</v>
      </c>
      <c r="EJ841">
        <v>2</v>
      </c>
      <c r="EK841">
        <v>110001</v>
      </c>
      <c r="EL841" t="s">
        <v>654</v>
      </c>
      <c r="EM841" t="s">
        <v>655</v>
      </c>
      <c r="EO841" t="s">
        <v>3</v>
      </c>
      <c r="EQ841">
        <v>1024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FQ841">
        <v>0</v>
      </c>
      <c r="FR841">
        <v>0</v>
      </c>
      <c r="FS841">
        <v>0</v>
      </c>
      <c r="FX841">
        <v>90</v>
      </c>
      <c r="FY841">
        <v>46</v>
      </c>
      <c r="GA841" t="s">
        <v>3</v>
      </c>
      <c r="GD841">
        <v>1</v>
      </c>
      <c r="GF841">
        <v>274903907</v>
      </c>
      <c r="GG841">
        <v>2</v>
      </c>
      <c r="GH841">
        <v>1</v>
      </c>
      <c r="GI841">
        <v>-2</v>
      </c>
      <c r="GJ841">
        <v>0</v>
      </c>
      <c r="GK841">
        <v>0</v>
      </c>
      <c r="GL841">
        <f t="shared" si="481"/>
        <v>0</v>
      </c>
      <c r="GM841">
        <f t="shared" si="482"/>
        <v>0</v>
      </c>
      <c r="GN841">
        <f t="shared" si="483"/>
        <v>0</v>
      </c>
      <c r="GO841">
        <f t="shared" si="484"/>
        <v>0</v>
      </c>
      <c r="GP841">
        <f t="shared" si="485"/>
        <v>0</v>
      </c>
      <c r="GR841">
        <v>0</v>
      </c>
      <c r="GS841">
        <v>0</v>
      </c>
      <c r="GT841">
        <v>0</v>
      </c>
      <c r="GU841" t="s">
        <v>3</v>
      </c>
      <c r="GV841">
        <f t="shared" si="486"/>
        <v>0</v>
      </c>
      <c r="GW841">
        <v>1</v>
      </c>
      <c r="GX841">
        <f t="shared" si="487"/>
        <v>0</v>
      </c>
      <c r="HA841">
        <v>0</v>
      </c>
      <c r="HB841">
        <v>0</v>
      </c>
      <c r="HC841">
        <f>0</f>
        <v>0</v>
      </c>
      <c r="HE841" t="s">
        <v>3</v>
      </c>
      <c r="HF841" t="s">
        <v>3</v>
      </c>
      <c r="HM841" t="s">
        <v>3</v>
      </c>
      <c r="HN841" t="s">
        <v>657</v>
      </c>
      <c r="HO841" t="s">
        <v>658</v>
      </c>
      <c r="HP841" t="s">
        <v>654</v>
      </c>
      <c r="HQ841" t="s">
        <v>654</v>
      </c>
      <c r="HS841">
        <v>0</v>
      </c>
      <c r="IK841">
        <v>0</v>
      </c>
    </row>
    <row r="842" spans="1:245" x14ac:dyDescent="0.2">
      <c r="A842">
        <v>18</v>
      </c>
      <c r="B842">
        <v>1</v>
      </c>
      <c r="C842">
        <v>1544</v>
      </c>
      <c r="E842" t="s">
        <v>3</v>
      </c>
      <c r="F842" t="s">
        <v>725</v>
      </c>
      <c r="G842" t="s">
        <v>726</v>
      </c>
      <c r="H842" t="s">
        <v>83</v>
      </c>
      <c r="I842">
        <f>I840*J842</f>
        <v>0</v>
      </c>
      <c r="J842">
        <v>7.0000000000000001E-3</v>
      </c>
      <c r="K842">
        <v>7.0000000000000001E-3</v>
      </c>
      <c r="O842">
        <f t="shared" ref="O842:O847" si="488">ROUND(CP842,2)</f>
        <v>0</v>
      </c>
      <c r="P842">
        <f>ROUND(CQ842*I842,2)</f>
        <v>0</v>
      </c>
      <c r="Q842">
        <f>ROUND(CR842*I842,2)</f>
        <v>0</v>
      </c>
      <c r="R842">
        <f>ROUND(CS842*I842,2)</f>
        <v>0</v>
      </c>
      <c r="S842">
        <f>ROUND(CT842*I842,2)</f>
        <v>0</v>
      </c>
      <c r="T842">
        <f t="shared" si="474"/>
        <v>0</v>
      </c>
      <c r="U842">
        <f>ROUND(CV842*I842,7)</f>
        <v>0</v>
      </c>
      <c r="V842">
        <f>ROUND(CW842*I842,7)</f>
        <v>0</v>
      </c>
      <c r="W842">
        <f t="shared" si="475"/>
        <v>0</v>
      </c>
      <c r="X842">
        <f t="shared" si="476"/>
        <v>0</v>
      </c>
      <c r="Y842">
        <f t="shared" si="477"/>
        <v>0</v>
      </c>
      <c r="AA842">
        <v>-1</v>
      </c>
      <c r="AB842">
        <f t="shared" si="478"/>
        <v>0</v>
      </c>
      <c r="AC842">
        <f>ROUND((ES842),6)</f>
        <v>0</v>
      </c>
      <c r="AD842">
        <f>ROUND((((ET842)-(EU842))+AE842),6)</f>
        <v>0</v>
      </c>
      <c r="AE842">
        <f>ROUND((EU842),6)</f>
        <v>0</v>
      </c>
      <c r="AF842">
        <f>ROUND((EV842),6)</f>
        <v>0</v>
      </c>
      <c r="AG842">
        <f t="shared" si="479"/>
        <v>0</v>
      </c>
      <c r="AH842">
        <f>(EW842)</f>
        <v>0</v>
      </c>
      <c r="AI842">
        <f>(EX842)</f>
        <v>0</v>
      </c>
      <c r="AJ842">
        <f t="shared" si="480"/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90</v>
      </c>
      <c r="AU842">
        <v>46</v>
      </c>
      <c r="AV842">
        <v>1</v>
      </c>
      <c r="AW842">
        <v>1</v>
      </c>
      <c r="AZ842">
        <v>1</v>
      </c>
      <c r="BA842">
        <v>1</v>
      </c>
      <c r="BB842">
        <v>1</v>
      </c>
      <c r="BC842">
        <v>1</v>
      </c>
      <c r="BD842" t="s">
        <v>3</v>
      </c>
      <c r="BE842" t="s">
        <v>3</v>
      </c>
      <c r="BF842" t="s">
        <v>3</v>
      </c>
      <c r="BG842" t="s">
        <v>3</v>
      </c>
      <c r="BH842">
        <v>3</v>
      </c>
      <c r="BI842">
        <v>2</v>
      </c>
      <c r="BJ842" t="s">
        <v>3</v>
      </c>
      <c r="BM842">
        <v>110001</v>
      </c>
      <c r="BN842">
        <v>0</v>
      </c>
      <c r="BO842" t="s">
        <v>3</v>
      </c>
      <c r="BP842">
        <v>0</v>
      </c>
      <c r="BQ842">
        <v>3</v>
      </c>
      <c r="BR842">
        <v>0</v>
      </c>
      <c r="BS842">
        <v>1</v>
      </c>
      <c r="BT842">
        <v>1</v>
      </c>
      <c r="BU842">
        <v>1</v>
      </c>
      <c r="BV842">
        <v>1</v>
      </c>
      <c r="BW842">
        <v>1</v>
      </c>
      <c r="BX842">
        <v>1</v>
      </c>
      <c r="BY842" t="s">
        <v>3</v>
      </c>
      <c r="BZ842">
        <v>90</v>
      </c>
      <c r="CA842">
        <v>46</v>
      </c>
      <c r="CB842" t="s">
        <v>3</v>
      </c>
      <c r="CE842">
        <v>0</v>
      </c>
      <c r="CF842">
        <v>0</v>
      </c>
      <c r="CG842">
        <v>0</v>
      </c>
      <c r="CM842">
        <v>0</v>
      </c>
      <c r="CN842" t="s">
        <v>3</v>
      </c>
      <c r="CO842">
        <v>0</v>
      </c>
      <c r="CP842">
        <f t="shared" ref="CP842:CP847" si="489">(P842+Q842+S842+R842)</f>
        <v>0</v>
      </c>
      <c r="CQ842">
        <f>ROUND(AL842*BC842,2)</f>
        <v>0</v>
      </c>
      <c r="CR842">
        <f>ROUND(AM842*BB842,2)</f>
        <v>0</v>
      </c>
      <c r="CS842">
        <f>ROUND(AN842*BS842,2)</f>
        <v>0</v>
      </c>
      <c r="CT842">
        <f>ROUND(AO842*BA842,2)</f>
        <v>0</v>
      </c>
      <c r="CU842">
        <f>AG842</f>
        <v>0</v>
      </c>
      <c r="CV842">
        <f>AH842</f>
        <v>0</v>
      </c>
      <c r="CW842">
        <f>AI842</f>
        <v>0</v>
      </c>
      <c r="CX842">
        <f>AJ842</f>
        <v>0</v>
      </c>
      <c r="CY842">
        <f t="shared" ref="CY842:CY847" si="490">(((S842+R842)*AT842)/100)</f>
        <v>0</v>
      </c>
      <c r="CZ842">
        <f t="shared" ref="CZ842:CZ847" si="491">(((S842+R842)*AU842)/100)</f>
        <v>0</v>
      </c>
      <c r="DC842" t="s">
        <v>3</v>
      </c>
      <c r="DD842" t="s">
        <v>3</v>
      </c>
      <c r="DE842" t="s">
        <v>3</v>
      </c>
      <c r="DF842" t="s">
        <v>3</v>
      </c>
      <c r="DG842" t="s">
        <v>3</v>
      </c>
      <c r="DH842" t="s">
        <v>3</v>
      </c>
      <c r="DI842" t="s">
        <v>3</v>
      </c>
      <c r="DJ842" t="s">
        <v>3</v>
      </c>
      <c r="DK842" t="s">
        <v>3</v>
      </c>
      <c r="DL842" t="s">
        <v>3</v>
      </c>
      <c r="DM842" t="s">
        <v>3</v>
      </c>
      <c r="DN842">
        <v>0</v>
      </c>
      <c r="DO842">
        <v>0</v>
      </c>
      <c r="DP842">
        <v>1</v>
      </c>
      <c r="DQ842">
        <v>1</v>
      </c>
      <c r="DU842">
        <v>1009</v>
      </c>
      <c r="DV842" t="s">
        <v>83</v>
      </c>
      <c r="DW842" t="s">
        <v>83</v>
      </c>
      <c r="DX842">
        <v>1000</v>
      </c>
      <c r="DZ842" t="s">
        <v>3</v>
      </c>
      <c r="EA842" t="s">
        <v>3</v>
      </c>
      <c r="EB842" t="s">
        <v>3</v>
      </c>
      <c r="EC842" t="s">
        <v>3</v>
      </c>
      <c r="EE842">
        <v>416979908</v>
      </c>
      <c r="EF842">
        <v>3</v>
      </c>
      <c r="EG842" t="s">
        <v>322</v>
      </c>
      <c r="EH842">
        <v>0</v>
      </c>
      <c r="EI842" t="s">
        <v>3</v>
      </c>
      <c r="EJ842">
        <v>2</v>
      </c>
      <c r="EK842">
        <v>110001</v>
      </c>
      <c r="EL842" t="s">
        <v>654</v>
      </c>
      <c r="EM842" t="s">
        <v>655</v>
      </c>
      <c r="EO842" t="s">
        <v>3</v>
      </c>
      <c r="EQ842">
        <v>1024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FQ842">
        <v>0</v>
      </c>
      <c r="FR842">
        <v>0</v>
      </c>
      <c r="FS842">
        <v>0</v>
      </c>
      <c r="FX842">
        <v>90</v>
      </c>
      <c r="FY842">
        <v>46</v>
      </c>
      <c r="GA842" t="s">
        <v>3</v>
      </c>
      <c r="GD842">
        <v>1</v>
      </c>
      <c r="GF842">
        <v>1392189009</v>
      </c>
      <c r="GG842">
        <v>2</v>
      </c>
      <c r="GH842">
        <v>1</v>
      </c>
      <c r="GI842">
        <v>-2</v>
      </c>
      <c r="GJ842">
        <v>0</v>
      </c>
      <c r="GK842">
        <v>0</v>
      </c>
      <c r="GL842">
        <f t="shared" si="481"/>
        <v>0</v>
      </c>
      <c r="GM842">
        <f t="shared" si="482"/>
        <v>0</v>
      </c>
      <c r="GN842">
        <f t="shared" si="483"/>
        <v>0</v>
      </c>
      <c r="GO842">
        <f t="shared" si="484"/>
        <v>0</v>
      </c>
      <c r="GP842">
        <f t="shared" si="485"/>
        <v>0</v>
      </c>
      <c r="GR842">
        <v>0</v>
      </c>
      <c r="GS842">
        <v>0</v>
      </c>
      <c r="GT842">
        <v>0</v>
      </c>
      <c r="GU842" t="s">
        <v>3</v>
      </c>
      <c r="GV842">
        <f t="shared" si="486"/>
        <v>0</v>
      </c>
      <c r="GW842">
        <v>1</v>
      </c>
      <c r="GX842">
        <f t="shared" si="487"/>
        <v>0</v>
      </c>
      <c r="HA842">
        <v>0</v>
      </c>
      <c r="HB842">
        <v>0</v>
      </c>
      <c r="HC842">
        <f t="shared" ref="HC842:HC847" si="492">GV842*GW842</f>
        <v>0</v>
      </c>
      <c r="HE842" t="s">
        <v>3</v>
      </c>
      <c r="HF842" t="s">
        <v>3</v>
      </c>
      <c r="HM842" t="s">
        <v>3</v>
      </c>
      <c r="HN842" t="s">
        <v>657</v>
      </c>
      <c r="HO842" t="s">
        <v>658</v>
      </c>
      <c r="HP842" t="s">
        <v>654</v>
      </c>
      <c r="HQ842" t="s">
        <v>654</v>
      </c>
      <c r="HS842">
        <v>0</v>
      </c>
      <c r="IK842">
        <v>0</v>
      </c>
    </row>
    <row r="843" spans="1:245" x14ac:dyDescent="0.2">
      <c r="A843">
        <v>17</v>
      </c>
      <c r="B843">
        <v>1</v>
      </c>
      <c r="C843">
        <f>ROW(SmtRes!A1546)</f>
        <v>1546</v>
      </c>
      <c r="D843">
        <f>ROW(EtalonRes!A1604)</f>
        <v>1604</v>
      </c>
      <c r="E843" t="s">
        <v>931</v>
      </c>
      <c r="F843" t="s">
        <v>718</v>
      </c>
      <c r="G843" t="s">
        <v>932</v>
      </c>
      <c r="H843" t="s">
        <v>32</v>
      </c>
      <c r="I843">
        <v>1</v>
      </c>
      <c r="J843">
        <v>0</v>
      </c>
      <c r="K843">
        <v>1</v>
      </c>
      <c r="O843">
        <f t="shared" si="488"/>
        <v>171.74</v>
      </c>
      <c r="P843">
        <f>SUMIF(SmtRes!AQ1545:'SmtRes'!AQ1546,"=1",SmtRes!DF1545:'SmtRes'!DF1546)</f>
        <v>0</v>
      </c>
      <c r="Q843">
        <f>SUMIF(SmtRes!AQ1545:'SmtRes'!AQ1546,"=1",SmtRes!DG1545:'SmtRes'!DG1546)</f>
        <v>0</v>
      </c>
      <c r="R843">
        <f>SUMIF(SmtRes!AQ1545:'SmtRes'!AQ1546,"=1",SmtRes!DH1545:'SmtRes'!DH1546)</f>
        <v>0</v>
      </c>
      <c r="S843">
        <f>SUMIF(SmtRes!AQ1545:'SmtRes'!AQ1546,"=1",SmtRes!DI1545:'SmtRes'!DI1546)</f>
        <v>171.74</v>
      </c>
      <c r="T843">
        <f t="shared" si="474"/>
        <v>0</v>
      </c>
      <c r="U843">
        <f>SUMIF(SmtRes!AQ1545:'SmtRes'!AQ1546,"=1",SmtRes!CV1545:'SmtRes'!CV1546)</f>
        <v>0.309</v>
      </c>
      <c r="V843">
        <f>SUMIF(SmtRes!AQ1545:'SmtRes'!AQ1546,"=1",SmtRes!CW1545:'SmtRes'!CW1546)</f>
        <v>0</v>
      </c>
      <c r="W843">
        <f t="shared" si="475"/>
        <v>0</v>
      </c>
      <c r="X843">
        <f t="shared" si="476"/>
        <v>166.59</v>
      </c>
      <c r="Y843">
        <f t="shared" si="477"/>
        <v>87.59</v>
      </c>
      <c r="AA843">
        <v>449016111</v>
      </c>
      <c r="AB843">
        <f t="shared" si="478"/>
        <v>171.7422</v>
      </c>
      <c r="AC843">
        <f>ROUND((0),6)</f>
        <v>0</v>
      </c>
      <c r="AD843">
        <f>ROUND((((0)-(0))+AE843),6)</f>
        <v>0</v>
      </c>
      <c r="AE843">
        <f>ROUND((0),6)</f>
        <v>0</v>
      </c>
      <c r="AF843">
        <f>ROUND((SUM(SmtRes!BT1545:'SmtRes'!BT1546)),6)</f>
        <v>171.7422</v>
      </c>
      <c r="AG843">
        <f t="shared" si="479"/>
        <v>0</v>
      </c>
      <c r="AH843">
        <f>(SUM(SmtRes!BU1545:'SmtRes'!BU1546))</f>
        <v>0.309</v>
      </c>
      <c r="AI843">
        <f>(0)</f>
        <v>0</v>
      </c>
      <c r="AJ843">
        <f t="shared" si="480"/>
        <v>0</v>
      </c>
      <c r="AK843">
        <v>575.97259999999994</v>
      </c>
      <c r="AL843">
        <v>3.4986000000000002</v>
      </c>
      <c r="AM843">
        <v>0</v>
      </c>
      <c r="AN843">
        <v>0</v>
      </c>
      <c r="AO843">
        <v>572.47399999999993</v>
      </c>
      <c r="AP843">
        <v>0</v>
      </c>
      <c r="AQ843">
        <v>1.03</v>
      </c>
      <c r="AR843">
        <v>0</v>
      </c>
      <c r="AS843">
        <v>0</v>
      </c>
      <c r="AT843">
        <v>97</v>
      </c>
      <c r="AU843">
        <v>51</v>
      </c>
      <c r="AV843">
        <v>1</v>
      </c>
      <c r="AW843">
        <v>1</v>
      </c>
      <c r="AZ843">
        <v>1</v>
      </c>
      <c r="BA843">
        <v>1</v>
      </c>
      <c r="BB843">
        <v>1</v>
      </c>
      <c r="BC843">
        <v>1</v>
      </c>
      <c r="BD843" t="s">
        <v>3</v>
      </c>
      <c r="BE843" t="s">
        <v>3</v>
      </c>
      <c r="BF843" t="s">
        <v>3</v>
      </c>
      <c r="BG843" t="s">
        <v>3</v>
      </c>
      <c r="BH843">
        <v>0</v>
      </c>
      <c r="BI843">
        <v>2</v>
      </c>
      <c r="BJ843" t="s">
        <v>720</v>
      </c>
      <c r="BM843">
        <v>108001</v>
      </c>
      <c r="BN843">
        <v>0</v>
      </c>
      <c r="BO843" t="s">
        <v>3</v>
      </c>
      <c r="BP843">
        <v>0</v>
      </c>
      <c r="BQ843">
        <v>3</v>
      </c>
      <c r="BR843">
        <v>0</v>
      </c>
      <c r="BS843">
        <v>1</v>
      </c>
      <c r="BT843">
        <v>1</v>
      </c>
      <c r="BU843">
        <v>1</v>
      </c>
      <c r="BV843">
        <v>1</v>
      </c>
      <c r="BW843">
        <v>1</v>
      </c>
      <c r="BX843">
        <v>1</v>
      </c>
      <c r="BY843" t="s">
        <v>3</v>
      </c>
      <c r="BZ843">
        <v>97</v>
      </c>
      <c r="CA843">
        <v>51</v>
      </c>
      <c r="CB843" t="s">
        <v>3</v>
      </c>
      <c r="CE843">
        <v>0</v>
      </c>
      <c r="CF843">
        <v>0</v>
      </c>
      <c r="CG843">
        <v>0</v>
      </c>
      <c r="CM843">
        <v>0</v>
      </c>
      <c r="CN843" t="s">
        <v>653</v>
      </c>
      <c r="CO843">
        <v>0</v>
      </c>
      <c r="CP843">
        <f t="shared" si="489"/>
        <v>171.74</v>
      </c>
      <c r="CQ843">
        <f>SUMIF(SmtRes!AQ1545:'SmtRes'!AQ1546,"=1",SmtRes!AA1545:'SmtRes'!AA1546)</f>
        <v>188.92</v>
      </c>
      <c r="CR843">
        <f>SUMIF(SmtRes!AQ1545:'SmtRes'!AQ1546,"=1",SmtRes!AB1545:'SmtRes'!AB1546)</f>
        <v>0</v>
      </c>
      <c r="CS843">
        <f>SUMIF(SmtRes!AQ1545:'SmtRes'!AQ1546,"=1",SmtRes!AC1545:'SmtRes'!AC1546)</f>
        <v>0</v>
      </c>
      <c r="CT843">
        <f>SUMIF(SmtRes!AQ1545:'SmtRes'!AQ1546,"=1",SmtRes!AD1545:'SmtRes'!AD1546)</f>
        <v>555.79999999999995</v>
      </c>
      <c r="CU843">
        <f>AG843</f>
        <v>0</v>
      </c>
      <c r="CV843">
        <f>SUMIF(SmtRes!AQ1545:'SmtRes'!AQ1546,"=1",SmtRes!BU1545:'SmtRes'!BU1546)</f>
        <v>0.309</v>
      </c>
      <c r="CW843">
        <f>SUMIF(SmtRes!AQ1545:'SmtRes'!AQ1546,"=1",SmtRes!BV1545:'SmtRes'!BV1546)</f>
        <v>0</v>
      </c>
      <c r="CX843">
        <f>AJ843</f>
        <v>0</v>
      </c>
      <c r="CY843">
        <f t="shared" si="490"/>
        <v>166.58780000000002</v>
      </c>
      <c r="CZ843">
        <f t="shared" si="491"/>
        <v>87.587400000000002</v>
      </c>
      <c r="DB843">
        <v>55</v>
      </c>
      <c r="DC843" t="s">
        <v>3</v>
      </c>
      <c r="DD843" t="s">
        <v>135</v>
      </c>
      <c r="DE843" t="s">
        <v>321</v>
      </c>
      <c r="DF843" t="s">
        <v>321</v>
      </c>
      <c r="DG843" t="s">
        <v>321</v>
      </c>
      <c r="DH843" t="s">
        <v>3</v>
      </c>
      <c r="DI843" t="s">
        <v>321</v>
      </c>
      <c r="DJ843" t="s">
        <v>321</v>
      </c>
      <c r="DK843" t="s">
        <v>3</v>
      </c>
      <c r="DL843" t="s">
        <v>3</v>
      </c>
      <c r="DM843" t="s">
        <v>3</v>
      </c>
      <c r="DN843">
        <v>0</v>
      </c>
      <c r="DO843">
        <v>0</v>
      </c>
      <c r="DP843">
        <v>1</v>
      </c>
      <c r="DQ843">
        <v>1</v>
      </c>
      <c r="DU843">
        <v>1013</v>
      </c>
      <c r="DV843" t="s">
        <v>32</v>
      </c>
      <c r="DW843" t="s">
        <v>32</v>
      </c>
      <c r="DX843">
        <v>1</v>
      </c>
      <c r="DZ843" t="s">
        <v>3</v>
      </c>
      <c r="EA843" t="s">
        <v>3</v>
      </c>
      <c r="EB843" t="s">
        <v>3</v>
      </c>
      <c r="EC843" t="s">
        <v>3</v>
      </c>
      <c r="EE843">
        <v>416979905</v>
      </c>
      <c r="EF843">
        <v>3</v>
      </c>
      <c r="EG843" t="s">
        <v>322</v>
      </c>
      <c r="EH843">
        <v>0</v>
      </c>
      <c r="EI843" t="s">
        <v>3</v>
      </c>
      <c r="EJ843">
        <v>2</v>
      </c>
      <c r="EK843">
        <v>108001</v>
      </c>
      <c r="EL843" t="s">
        <v>513</v>
      </c>
      <c r="EM843" t="s">
        <v>514</v>
      </c>
      <c r="EO843" t="s">
        <v>656</v>
      </c>
      <c r="EQ843">
        <v>512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1.03</v>
      </c>
      <c r="EX843">
        <v>0</v>
      </c>
      <c r="EY843">
        <v>0</v>
      </c>
      <c r="FQ843">
        <v>0</v>
      </c>
      <c r="FR843">
        <v>0</v>
      </c>
      <c r="FS843">
        <v>0</v>
      </c>
      <c r="FX843">
        <v>97</v>
      </c>
      <c r="FY843">
        <v>51</v>
      </c>
      <c r="GA843" t="s">
        <v>3</v>
      </c>
      <c r="GD843">
        <v>1</v>
      </c>
      <c r="GF843">
        <v>1527032882</v>
      </c>
      <c r="GG843">
        <v>2</v>
      </c>
      <c r="GH843">
        <v>1</v>
      </c>
      <c r="GI843">
        <v>-2</v>
      </c>
      <c r="GJ843">
        <v>0</v>
      </c>
      <c r="GK843">
        <v>0</v>
      </c>
      <c r="GL843">
        <f t="shared" si="481"/>
        <v>0</v>
      </c>
      <c r="GM843">
        <f t="shared" si="482"/>
        <v>425.92</v>
      </c>
      <c r="GN843">
        <f t="shared" si="483"/>
        <v>0</v>
      </c>
      <c r="GO843">
        <f t="shared" si="484"/>
        <v>425.92</v>
      </c>
      <c r="GP843">
        <f t="shared" si="485"/>
        <v>0</v>
      </c>
      <c r="GR843">
        <v>0</v>
      </c>
      <c r="GS843">
        <v>0</v>
      </c>
      <c r="GT843">
        <v>0</v>
      </c>
      <c r="GU843" t="s">
        <v>3</v>
      </c>
      <c r="GV843">
        <f t="shared" si="486"/>
        <v>0</v>
      </c>
      <c r="GW843">
        <v>1</v>
      </c>
      <c r="GX843">
        <f t="shared" si="487"/>
        <v>0</v>
      </c>
      <c r="HA843">
        <v>0</v>
      </c>
      <c r="HB843">
        <v>0</v>
      </c>
      <c r="HC843">
        <f t="shared" si="492"/>
        <v>0</v>
      </c>
      <c r="HE843" t="s">
        <v>3</v>
      </c>
      <c r="HF843" t="s">
        <v>3</v>
      </c>
      <c r="HM843" t="s">
        <v>3</v>
      </c>
      <c r="HN843" t="s">
        <v>515</v>
      </c>
      <c r="HO843" t="s">
        <v>516</v>
      </c>
      <c r="HP843" t="s">
        <v>513</v>
      </c>
      <c r="HQ843" t="s">
        <v>513</v>
      </c>
      <c r="HS843">
        <v>0</v>
      </c>
      <c r="IK843">
        <v>0</v>
      </c>
    </row>
    <row r="844" spans="1:245" x14ac:dyDescent="0.2">
      <c r="A844">
        <v>17</v>
      </c>
      <c r="B844">
        <v>1</v>
      </c>
      <c r="C844">
        <f>ROW(SmtRes!A1548)</f>
        <v>1548</v>
      </c>
      <c r="D844">
        <f>ROW(EtalonRes!A1607)</f>
        <v>1607</v>
      </c>
      <c r="E844" t="s">
        <v>933</v>
      </c>
      <c r="F844" t="s">
        <v>718</v>
      </c>
      <c r="G844" t="s">
        <v>934</v>
      </c>
      <c r="H844" t="s">
        <v>32</v>
      </c>
      <c r="I844">
        <v>1</v>
      </c>
      <c r="J844">
        <v>0</v>
      </c>
      <c r="K844">
        <v>1</v>
      </c>
      <c r="O844">
        <f t="shared" si="488"/>
        <v>572.47</v>
      </c>
      <c r="P844">
        <f>SUMIF(SmtRes!AQ1547:'SmtRes'!AQ1548,"=1",SmtRes!DF1547:'SmtRes'!DF1548)</f>
        <v>0</v>
      </c>
      <c r="Q844">
        <f>SUMIF(SmtRes!AQ1547:'SmtRes'!AQ1548,"=1",SmtRes!DG1547:'SmtRes'!DG1548)</f>
        <v>0</v>
      </c>
      <c r="R844">
        <f>SUMIF(SmtRes!AQ1547:'SmtRes'!AQ1548,"=1",SmtRes!DH1547:'SmtRes'!DH1548)</f>
        <v>0</v>
      </c>
      <c r="S844">
        <f>SUMIF(SmtRes!AQ1547:'SmtRes'!AQ1548,"=1",SmtRes!DI1547:'SmtRes'!DI1548)</f>
        <v>572.47</v>
      </c>
      <c r="T844">
        <f t="shared" si="474"/>
        <v>0</v>
      </c>
      <c r="U844">
        <f>SUMIF(SmtRes!AQ1547:'SmtRes'!AQ1548,"=1",SmtRes!CV1547:'SmtRes'!CV1548)</f>
        <v>1.03</v>
      </c>
      <c r="V844">
        <f>SUMIF(SmtRes!AQ1547:'SmtRes'!AQ1548,"=1",SmtRes!CW1547:'SmtRes'!CW1548)</f>
        <v>0</v>
      </c>
      <c r="W844">
        <f t="shared" si="475"/>
        <v>0</v>
      </c>
      <c r="X844">
        <f t="shared" si="476"/>
        <v>555.29999999999995</v>
      </c>
      <c r="Y844">
        <f t="shared" si="477"/>
        <v>291.95999999999998</v>
      </c>
      <c r="AA844">
        <v>449016111</v>
      </c>
      <c r="AB844">
        <f t="shared" si="478"/>
        <v>572.47400000000005</v>
      </c>
      <c r="AC844">
        <f>ROUND((0),6)</f>
        <v>0</v>
      </c>
      <c r="AD844">
        <f>ROUND((((0)-(0))+AE844),6)</f>
        <v>0</v>
      </c>
      <c r="AE844">
        <f>ROUND((0),6)</f>
        <v>0</v>
      </c>
      <c r="AF844">
        <f>ROUND((SUM(SmtRes!BT1547:'SmtRes'!BT1548)),6)</f>
        <v>572.47400000000005</v>
      </c>
      <c r="AG844">
        <f t="shared" si="479"/>
        <v>0</v>
      </c>
      <c r="AH844">
        <f>(SUM(SmtRes!BU1547:'SmtRes'!BU1548))</f>
        <v>1.03</v>
      </c>
      <c r="AI844">
        <f>(0)</f>
        <v>0</v>
      </c>
      <c r="AJ844">
        <f t="shared" si="480"/>
        <v>0</v>
      </c>
      <c r="AK844">
        <v>575.97259999999994</v>
      </c>
      <c r="AL844">
        <v>3.4986000000000002</v>
      </c>
      <c r="AM844">
        <v>0</v>
      </c>
      <c r="AN844">
        <v>0</v>
      </c>
      <c r="AO844">
        <v>572.47399999999993</v>
      </c>
      <c r="AP844">
        <v>0</v>
      </c>
      <c r="AQ844">
        <v>1.03</v>
      </c>
      <c r="AR844">
        <v>0</v>
      </c>
      <c r="AS844">
        <v>0</v>
      </c>
      <c r="AT844">
        <v>97</v>
      </c>
      <c r="AU844">
        <v>51</v>
      </c>
      <c r="AV844">
        <v>1</v>
      </c>
      <c r="AW844">
        <v>1</v>
      </c>
      <c r="AZ844">
        <v>1</v>
      </c>
      <c r="BA844">
        <v>1</v>
      </c>
      <c r="BB844">
        <v>1</v>
      </c>
      <c r="BC844">
        <v>1</v>
      </c>
      <c r="BD844" t="s">
        <v>3</v>
      </c>
      <c r="BE844" t="s">
        <v>3</v>
      </c>
      <c r="BF844" t="s">
        <v>3</v>
      </c>
      <c r="BG844" t="s">
        <v>3</v>
      </c>
      <c r="BH844">
        <v>0</v>
      </c>
      <c r="BI844">
        <v>2</v>
      </c>
      <c r="BJ844" t="s">
        <v>720</v>
      </c>
      <c r="BM844">
        <v>108001</v>
      </c>
      <c r="BN844">
        <v>0</v>
      </c>
      <c r="BO844" t="s">
        <v>3</v>
      </c>
      <c r="BP844">
        <v>0</v>
      </c>
      <c r="BQ844">
        <v>3</v>
      </c>
      <c r="BR844">
        <v>0</v>
      </c>
      <c r="BS844">
        <v>1</v>
      </c>
      <c r="BT844">
        <v>1</v>
      </c>
      <c r="BU844">
        <v>1</v>
      </c>
      <c r="BV844">
        <v>1</v>
      </c>
      <c r="BW844">
        <v>1</v>
      </c>
      <c r="BX844">
        <v>1</v>
      </c>
      <c r="BY844" t="s">
        <v>3</v>
      </c>
      <c r="BZ844">
        <v>97</v>
      </c>
      <c r="CA844">
        <v>51</v>
      </c>
      <c r="CB844" t="s">
        <v>3</v>
      </c>
      <c r="CE844">
        <v>0</v>
      </c>
      <c r="CF844">
        <v>0</v>
      </c>
      <c r="CG844">
        <v>0</v>
      </c>
      <c r="CM844">
        <v>0</v>
      </c>
      <c r="CN844" t="s">
        <v>3</v>
      </c>
      <c r="CO844">
        <v>0</v>
      </c>
      <c r="CP844">
        <f t="shared" si="489"/>
        <v>572.47</v>
      </c>
      <c r="CQ844">
        <f>SUMIF(SmtRes!AQ1547:'SmtRes'!AQ1548,"=1",SmtRes!AA1547:'SmtRes'!AA1548)</f>
        <v>188.92</v>
      </c>
      <c r="CR844">
        <f>SUMIF(SmtRes!AQ1547:'SmtRes'!AQ1548,"=1",SmtRes!AB1547:'SmtRes'!AB1548)</f>
        <v>0</v>
      </c>
      <c r="CS844">
        <f>SUMIF(SmtRes!AQ1547:'SmtRes'!AQ1548,"=1",SmtRes!AC1547:'SmtRes'!AC1548)</f>
        <v>0</v>
      </c>
      <c r="CT844">
        <f>SUMIF(SmtRes!AQ1547:'SmtRes'!AQ1548,"=1",SmtRes!AD1547:'SmtRes'!AD1548)</f>
        <v>555.79999999999995</v>
      </c>
      <c r="CU844">
        <f>AG844</f>
        <v>0</v>
      </c>
      <c r="CV844">
        <f>SUMIF(SmtRes!AQ1547:'SmtRes'!AQ1548,"=1",SmtRes!BU1547:'SmtRes'!BU1548)</f>
        <v>1.03</v>
      </c>
      <c r="CW844">
        <f>SUMIF(SmtRes!AQ1547:'SmtRes'!AQ1548,"=1",SmtRes!BV1547:'SmtRes'!BV1548)</f>
        <v>0</v>
      </c>
      <c r="CX844">
        <f>AJ844</f>
        <v>0</v>
      </c>
      <c r="CY844">
        <f t="shared" si="490"/>
        <v>555.29590000000007</v>
      </c>
      <c r="CZ844">
        <f t="shared" si="491"/>
        <v>291.9597</v>
      </c>
      <c r="DC844" t="s">
        <v>3</v>
      </c>
      <c r="DD844" t="s">
        <v>135</v>
      </c>
      <c r="DE844" t="s">
        <v>3</v>
      </c>
      <c r="DF844" t="s">
        <v>3</v>
      </c>
      <c r="DG844" t="s">
        <v>3</v>
      </c>
      <c r="DH844" t="s">
        <v>3</v>
      </c>
      <c r="DI844" t="s">
        <v>3</v>
      </c>
      <c r="DJ844" t="s">
        <v>3</v>
      </c>
      <c r="DK844" t="s">
        <v>3</v>
      </c>
      <c r="DL844" t="s">
        <v>3</v>
      </c>
      <c r="DM844" t="s">
        <v>3</v>
      </c>
      <c r="DN844">
        <v>0</v>
      </c>
      <c r="DO844">
        <v>0</v>
      </c>
      <c r="DP844">
        <v>1</v>
      </c>
      <c r="DQ844">
        <v>1</v>
      </c>
      <c r="DU844">
        <v>1013</v>
      </c>
      <c r="DV844" t="s">
        <v>32</v>
      </c>
      <c r="DW844" t="s">
        <v>32</v>
      </c>
      <c r="DX844">
        <v>1</v>
      </c>
      <c r="DZ844" t="s">
        <v>3</v>
      </c>
      <c r="EA844" t="s">
        <v>3</v>
      </c>
      <c r="EB844" t="s">
        <v>3</v>
      </c>
      <c r="EC844" t="s">
        <v>3</v>
      </c>
      <c r="EE844">
        <v>416979905</v>
      </c>
      <c r="EF844">
        <v>3</v>
      </c>
      <c r="EG844" t="s">
        <v>322</v>
      </c>
      <c r="EH844">
        <v>0</v>
      </c>
      <c r="EI844" t="s">
        <v>3</v>
      </c>
      <c r="EJ844">
        <v>2</v>
      </c>
      <c r="EK844">
        <v>108001</v>
      </c>
      <c r="EL844" t="s">
        <v>513</v>
      </c>
      <c r="EM844" t="s">
        <v>514</v>
      </c>
      <c r="EO844" t="s">
        <v>3</v>
      </c>
      <c r="EQ844">
        <v>512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1.03</v>
      </c>
      <c r="EX844">
        <v>0</v>
      </c>
      <c r="EY844">
        <v>0</v>
      </c>
      <c r="FQ844">
        <v>0</v>
      </c>
      <c r="FR844">
        <v>0</v>
      </c>
      <c r="FS844">
        <v>0</v>
      </c>
      <c r="FX844">
        <v>97</v>
      </c>
      <c r="FY844">
        <v>51</v>
      </c>
      <c r="GA844" t="s">
        <v>3</v>
      </c>
      <c r="GD844">
        <v>1</v>
      </c>
      <c r="GF844">
        <v>1601502376</v>
      </c>
      <c r="GG844">
        <v>2</v>
      </c>
      <c r="GH844">
        <v>1</v>
      </c>
      <c r="GI844">
        <v>-2</v>
      </c>
      <c r="GJ844">
        <v>0</v>
      </c>
      <c r="GK844">
        <v>0</v>
      </c>
      <c r="GL844">
        <f t="shared" si="481"/>
        <v>0</v>
      </c>
      <c r="GM844">
        <f t="shared" si="482"/>
        <v>1419.73</v>
      </c>
      <c r="GN844">
        <f t="shared" si="483"/>
        <v>0</v>
      </c>
      <c r="GO844">
        <f t="shared" si="484"/>
        <v>1419.73</v>
      </c>
      <c r="GP844">
        <f t="shared" si="485"/>
        <v>0</v>
      </c>
      <c r="GR844">
        <v>0</v>
      </c>
      <c r="GS844">
        <v>0</v>
      </c>
      <c r="GT844">
        <v>0</v>
      </c>
      <c r="GU844" t="s">
        <v>3</v>
      </c>
      <c r="GV844">
        <f t="shared" si="486"/>
        <v>0</v>
      </c>
      <c r="GW844">
        <v>1</v>
      </c>
      <c r="GX844">
        <f t="shared" si="487"/>
        <v>0</v>
      </c>
      <c r="HA844">
        <v>0</v>
      </c>
      <c r="HB844">
        <v>0</v>
      </c>
      <c r="HC844">
        <f t="shared" si="492"/>
        <v>0</v>
      </c>
      <c r="HE844" t="s">
        <v>3</v>
      </c>
      <c r="HF844" t="s">
        <v>3</v>
      </c>
      <c r="HM844" t="s">
        <v>3</v>
      </c>
      <c r="HN844" t="s">
        <v>515</v>
      </c>
      <c r="HO844" t="s">
        <v>516</v>
      </c>
      <c r="HP844" t="s">
        <v>513</v>
      </c>
      <c r="HQ844" t="s">
        <v>513</v>
      </c>
      <c r="HS844">
        <v>0</v>
      </c>
      <c r="IK844">
        <v>0</v>
      </c>
    </row>
    <row r="845" spans="1:245" x14ac:dyDescent="0.2">
      <c r="A845">
        <v>17</v>
      </c>
      <c r="B845">
        <v>1</v>
      </c>
      <c r="C845">
        <f>ROW(SmtRes!A1550)</f>
        <v>1550</v>
      </c>
      <c r="D845">
        <f>ROW(EtalonRes!A1610)</f>
        <v>1610</v>
      </c>
      <c r="E845" t="s">
        <v>935</v>
      </c>
      <c r="F845" t="s">
        <v>718</v>
      </c>
      <c r="G845" t="s">
        <v>936</v>
      </c>
      <c r="H845" t="s">
        <v>32</v>
      </c>
      <c r="I845">
        <v>1</v>
      </c>
      <c r="J845">
        <v>0</v>
      </c>
      <c r="K845">
        <v>1</v>
      </c>
      <c r="O845">
        <f t="shared" si="488"/>
        <v>171.74</v>
      </c>
      <c r="P845">
        <f>SUMIF(SmtRes!AQ1549:'SmtRes'!AQ1550,"=1",SmtRes!DF1549:'SmtRes'!DF1550)</f>
        <v>0</v>
      </c>
      <c r="Q845">
        <f>SUMIF(SmtRes!AQ1549:'SmtRes'!AQ1550,"=1",SmtRes!DG1549:'SmtRes'!DG1550)</f>
        <v>0</v>
      </c>
      <c r="R845">
        <f>SUMIF(SmtRes!AQ1549:'SmtRes'!AQ1550,"=1",SmtRes!DH1549:'SmtRes'!DH1550)</f>
        <v>0</v>
      </c>
      <c r="S845">
        <f>SUMIF(SmtRes!AQ1549:'SmtRes'!AQ1550,"=1",SmtRes!DI1549:'SmtRes'!DI1550)</f>
        <v>171.74</v>
      </c>
      <c r="T845">
        <f t="shared" si="474"/>
        <v>0</v>
      </c>
      <c r="U845">
        <f>SUMIF(SmtRes!AQ1549:'SmtRes'!AQ1550,"=1",SmtRes!CV1549:'SmtRes'!CV1550)</f>
        <v>0.309</v>
      </c>
      <c r="V845">
        <f>SUMIF(SmtRes!AQ1549:'SmtRes'!AQ1550,"=1",SmtRes!CW1549:'SmtRes'!CW1550)</f>
        <v>0</v>
      </c>
      <c r="W845">
        <f t="shared" si="475"/>
        <v>0</v>
      </c>
      <c r="X845">
        <f t="shared" si="476"/>
        <v>166.59</v>
      </c>
      <c r="Y845">
        <f t="shared" si="477"/>
        <v>87.59</v>
      </c>
      <c r="AA845">
        <v>449016111</v>
      </c>
      <c r="AB845">
        <f t="shared" si="478"/>
        <v>171.7422</v>
      </c>
      <c r="AC845">
        <f>ROUND((0),6)</f>
        <v>0</v>
      </c>
      <c r="AD845">
        <f>ROUND((((0)-(0))+AE845),6)</f>
        <v>0</v>
      </c>
      <c r="AE845">
        <f>ROUND((0),6)</f>
        <v>0</v>
      </c>
      <c r="AF845">
        <f>ROUND((SUM(SmtRes!BT1549:'SmtRes'!BT1550)),6)</f>
        <v>171.7422</v>
      </c>
      <c r="AG845">
        <f t="shared" si="479"/>
        <v>0</v>
      </c>
      <c r="AH845">
        <f>(SUM(SmtRes!BU1549:'SmtRes'!BU1550))</f>
        <v>0.309</v>
      </c>
      <c r="AI845">
        <f>(0)</f>
        <v>0</v>
      </c>
      <c r="AJ845">
        <f t="shared" si="480"/>
        <v>0</v>
      </c>
      <c r="AK845">
        <v>575.97259999999994</v>
      </c>
      <c r="AL845">
        <v>3.4986000000000002</v>
      </c>
      <c r="AM845">
        <v>0</v>
      </c>
      <c r="AN845">
        <v>0</v>
      </c>
      <c r="AO845">
        <v>572.47399999999993</v>
      </c>
      <c r="AP845">
        <v>0</v>
      </c>
      <c r="AQ845">
        <v>1.03</v>
      </c>
      <c r="AR845">
        <v>0</v>
      </c>
      <c r="AS845">
        <v>0</v>
      </c>
      <c r="AT845">
        <v>97</v>
      </c>
      <c r="AU845">
        <v>51</v>
      </c>
      <c r="AV845">
        <v>1</v>
      </c>
      <c r="AW845">
        <v>1</v>
      </c>
      <c r="AZ845">
        <v>1</v>
      </c>
      <c r="BA845">
        <v>1</v>
      </c>
      <c r="BB845">
        <v>1</v>
      </c>
      <c r="BC845">
        <v>1</v>
      </c>
      <c r="BD845" t="s">
        <v>3</v>
      </c>
      <c r="BE845" t="s">
        <v>3</v>
      </c>
      <c r="BF845" t="s">
        <v>3</v>
      </c>
      <c r="BG845" t="s">
        <v>3</v>
      </c>
      <c r="BH845">
        <v>0</v>
      </c>
      <c r="BI845">
        <v>2</v>
      </c>
      <c r="BJ845" t="s">
        <v>720</v>
      </c>
      <c r="BM845">
        <v>108001</v>
      </c>
      <c r="BN845">
        <v>0</v>
      </c>
      <c r="BO845" t="s">
        <v>3</v>
      </c>
      <c r="BP845">
        <v>0</v>
      </c>
      <c r="BQ845">
        <v>3</v>
      </c>
      <c r="BR845">
        <v>0</v>
      </c>
      <c r="BS845">
        <v>1</v>
      </c>
      <c r="BT845">
        <v>1</v>
      </c>
      <c r="BU845">
        <v>1</v>
      </c>
      <c r="BV845">
        <v>1</v>
      </c>
      <c r="BW845">
        <v>1</v>
      </c>
      <c r="BX845">
        <v>1</v>
      </c>
      <c r="BY845" t="s">
        <v>3</v>
      </c>
      <c r="BZ845">
        <v>97</v>
      </c>
      <c r="CA845">
        <v>51</v>
      </c>
      <c r="CB845" t="s">
        <v>3</v>
      </c>
      <c r="CE845">
        <v>0</v>
      </c>
      <c r="CF845">
        <v>0</v>
      </c>
      <c r="CG845">
        <v>0</v>
      </c>
      <c r="CM845">
        <v>0</v>
      </c>
      <c r="CN845" t="s">
        <v>653</v>
      </c>
      <c r="CO845">
        <v>0</v>
      </c>
      <c r="CP845">
        <f t="shared" si="489"/>
        <v>171.74</v>
      </c>
      <c r="CQ845">
        <f>SUMIF(SmtRes!AQ1549:'SmtRes'!AQ1550,"=1",SmtRes!AA1549:'SmtRes'!AA1550)</f>
        <v>188.92</v>
      </c>
      <c r="CR845">
        <f>SUMIF(SmtRes!AQ1549:'SmtRes'!AQ1550,"=1",SmtRes!AB1549:'SmtRes'!AB1550)</f>
        <v>0</v>
      </c>
      <c r="CS845">
        <f>SUMIF(SmtRes!AQ1549:'SmtRes'!AQ1550,"=1",SmtRes!AC1549:'SmtRes'!AC1550)</f>
        <v>0</v>
      </c>
      <c r="CT845">
        <f>SUMIF(SmtRes!AQ1549:'SmtRes'!AQ1550,"=1",SmtRes!AD1549:'SmtRes'!AD1550)</f>
        <v>555.79999999999995</v>
      </c>
      <c r="CU845">
        <f>AG845</f>
        <v>0</v>
      </c>
      <c r="CV845">
        <f>SUMIF(SmtRes!AQ1549:'SmtRes'!AQ1550,"=1",SmtRes!BU1549:'SmtRes'!BU1550)</f>
        <v>0.309</v>
      </c>
      <c r="CW845">
        <f>SUMIF(SmtRes!AQ1549:'SmtRes'!AQ1550,"=1",SmtRes!BV1549:'SmtRes'!BV1550)</f>
        <v>0</v>
      </c>
      <c r="CX845">
        <f>AJ845</f>
        <v>0</v>
      </c>
      <c r="CY845">
        <f t="shared" si="490"/>
        <v>166.58780000000002</v>
      </c>
      <c r="CZ845">
        <f t="shared" si="491"/>
        <v>87.587400000000002</v>
      </c>
      <c r="DB845">
        <v>56</v>
      </c>
      <c r="DC845" t="s">
        <v>3</v>
      </c>
      <c r="DD845" t="s">
        <v>135</v>
      </c>
      <c r="DE845" t="s">
        <v>321</v>
      </c>
      <c r="DF845" t="s">
        <v>321</v>
      </c>
      <c r="DG845" t="s">
        <v>321</v>
      </c>
      <c r="DH845" t="s">
        <v>3</v>
      </c>
      <c r="DI845" t="s">
        <v>321</v>
      </c>
      <c r="DJ845" t="s">
        <v>321</v>
      </c>
      <c r="DK845" t="s">
        <v>3</v>
      </c>
      <c r="DL845" t="s">
        <v>3</v>
      </c>
      <c r="DM845" t="s">
        <v>3</v>
      </c>
      <c r="DN845">
        <v>0</v>
      </c>
      <c r="DO845">
        <v>0</v>
      </c>
      <c r="DP845">
        <v>1</v>
      </c>
      <c r="DQ845">
        <v>1</v>
      </c>
      <c r="DU845">
        <v>1013</v>
      </c>
      <c r="DV845" t="s">
        <v>32</v>
      </c>
      <c r="DW845" t="s">
        <v>32</v>
      </c>
      <c r="DX845">
        <v>1</v>
      </c>
      <c r="DZ845" t="s">
        <v>3</v>
      </c>
      <c r="EA845" t="s">
        <v>3</v>
      </c>
      <c r="EB845" t="s">
        <v>3</v>
      </c>
      <c r="EC845" t="s">
        <v>3</v>
      </c>
      <c r="EE845">
        <v>416979905</v>
      </c>
      <c r="EF845">
        <v>3</v>
      </c>
      <c r="EG845" t="s">
        <v>322</v>
      </c>
      <c r="EH845">
        <v>0</v>
      </c>
      <c r="EI845" t="s">
        <v>3</v>
      </c>
      <c r="EJ845">
        <v>2</v>
      </c>
      <c r="EK845">
        <v>108001</v>
      </c>
      <c r="EL845" t="s">
        <v>513</v>
      </c>
      <c r="EM845" t="s">
        <v>514</v>
      </c>
      <c r="EO845" t="s">
        <v>656</v>
      </c>
      <c r="EQ845">
        <v>512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1.03</v>
      </c>
      <c r="EX845">
        <v>0</v>
      </c>
      <c r="EY845">
        <v>0</v>
      </c>
      <c r="FQ845">
        <v>0</v>
      </c>
      <c r="FR845">
        <v>0</v>
      </c>
      <c r="FS845">
        <v>0</v>
      </c>
      <c r="FX845">
        <v>97</v>
      </c>
      <c r="FY845">
        <v>51</v>
      </c>
      <c r="GA845" t="s">
        <v>3</v>
      </c>
      <c r="GD845">
        <v>1</v>
      </c>
      <c r="GF845">
        <v>1040382500</v>
      </c>
      <c r="GG845">
        <v>2</v>
      </c>
      <c r="GH845">
        <v>1</v>
      </c>
      <c r="GI845">
        <v>-2</v>
      </c>
      <c r="GJ845">
        <v>0</v>
      </c>
      <c r="GK845">
        <v>0</v>
      </c>
      <c r="GL845">
        <f t="shared" si="481"/>
        <v>0</v>
      </c>
      <c r="GM845">
        <f t="shared" si="482"/>
        <v>425.92</v>
      </c>
      <c r="GN845">
        <f t="shared" si="483"/>
        <v>0</v>
      </c>
      <c r="GO845">
        <f t="shared" si="484"/>
        <v>425.92</v>
      </c>
      <c r="GP845">
        <f t="shared" si="485"/>
        <v>0</v>
      </c>
      <c r="GR845">
        <v>0</v>
      </c>
      <c r="GS845">
        <v>0</v>
      </c>
      <c r="GT845">
        <v>0</v>
      </c>
      <c r="GU845" t="s">
        <v>3</v>
      </c>
      <c r="GV845">
        <f t="shared" si="486"/>
        <v>0</v>
      </c>
      <c r="GW845">
        <v>1</v>
      </c>
      <c r="GX845">
        <f t="shared" si="487"/>
        <v>0</v>
      </c>
      <c r="HA845">
        <v>0</v>
      </c>
      <c r="HB845">
        <v>0</v>
      </c>
      <c r="HC845">
        <f t="shared" si="492"/>
        <v>0</v>
      </c>
      <c r="HE845" t="s">
        <v>3</v>
      </c>
      <c r="HF845" t="s">
        <v>3</v>
      </c>
      <c r="HM845" t="s">
        <v>3</v>
      </c>
      <c r="HN845" t="s">
        <v>515</v>
      </c>
      <c r="HO845" t="s">
        <v>516</v>
      </c>
      <c r="HP845" t="s">
        <v>513</v>
      </c>
      <c r="HQ845" t="s">
        <v>513</v>
      </c>
      <c r="HS845">
        <v>0</v>
      </c>
      <c r="IK845">
        <v>0</v>
      </c>
    </row>
    <row r="846" spans="1:245" x14ac:dyDescent="0.2">
      <c r="A846">
        <v>17</v>
      </c>
      <c r="B846">
        <v>1</v>
      </c>
      <c r="C846">
        <f>ROW(SmtRes!A1552)</f>
        <v>1552</v>
      </c>
      <c r="D846">
        <f>ROW(EtalonRes!A1613)</f>
        <v>1613</v>
      </c>
      <c r="E846" t="s">
        <v>937</v>
      </c>
      <c r="F846" t="s">
        <v>718</v>
      </c>
      <c r="G846" t="s">
        <v>938</v>
      </c>
      <c r="H846" t="s">
        <v>32</v>
      </c>
      <c r="I846">
        <v>1</v>
      </c>
      <c r="J846">
        <v>0</v>
      </c>
      <c r="K846">
        <v>1</v>
      </c>
      <c r="O846">
        <f t="shared" si="488"/>
        <v>572.47</v>
      </c>
      <c r="P846">
        <f>SUMIF(SmtRes!AQ1551:'SmtRes'!AQ1552,"=1",SmtRes!DF1551:'SmtRes'!DF1552)</f>
        <v>0</v>
      </c>
      <c r="Q846">
        <f>SUMIF(SmtRes!AQ1551:'SmtRes'!AQ1552,"=1",SmtRes!DG1551:'SmtRes'!DG1552)</f>
        <v>0</v>
      </c>
      <c r="R846">
        <f>SUMIF(SmtRes!AQ1551:'SmtRes'!AQ1552,"=1",SmtRes!DH1551:'SmtRes'!DH1552)</f>
        <v>0</v>
      </c>
      <c r="S846">
        <f>SUMIF(SmtRes!AQ1551:'SmtRes'!AQ1552,"=1",SmtRes!DI1551:'SmtRes'!DI1552)</f>
        <v>572.47</v>
      </c>
      <c r="T846">
        <f t="shared" si="474"/>
        <v>0</v>
      </c>
      <c r="U846">
        <f>SUMIF(SmtRes!AQ1551:'SmtRes'!AQ1552,"=1",SmtRes!CV1551:'SmtRes'!CV1552)</f>
        <v>1.03</v>
      </c>
      <c r="V846">
        <f>SUMIF(SmtRes!AQ1551:'SmtRes'!AQ1552,"=1",SmtRes!CW1551:'SmtRes'!CW1552)</f>
        <v>0</v>
      </c>
      <c r="W846">
        <f t="shared" si="475"/>
        <v>0</v>
      </c>
      <c r="X846">
        <f t="shared" si="476"/>
        <v>555.29999999999995</v>
      </c>
      <c r="Y846">
        <f t="shared" si="477"/>
        <v>291.95999999999998</v>
      </c>
      <c r="AA846">
        <v>449016111</v>
      </c>
      <c r="AB846">
        <f t="shared" si="478"/>
        <v>572.47400000000005</v>
      </c>
      <c r="AC846">
        <f>ROUND((0),6)</f>
        <v>0</v>
      </c>
      <c r="AD846">
        <f>ROUND((((0)-(0))+AE846),6)</f>
        <v>0</v>
      </c>
      <c r="AE846">
        <f>ROUND((0),6)</f>
        <v>0</v>
      </c>
      <c r="AF846">
        <f>ROUND((SUM(SmtRes!BT1551:'SmtRes'!BT1552)),6)</f>
        <v>572.47400000000005</v>
      </c>
      <c r="AG846">
        <f t="shared" si="479"/>
        <v>0</v>
      </c>
      <c r="AH846">
        <f>(SUM(SmtRes!BU1551:'SmtRes'!BU1552))</f>
        <v>1.03</v>
      </c>
      <c r="AI846">
        <f>(0)</f>
        <v>0</v>
      </c>
      <c r="AJ846">
        <f t="shared" si="480"/>
        <v>0</v>
      </c>
      <c r="AK846">
        <v>575.97259999999994</v>
      </c>
      <c r="AL846">
        <v>3.4986000000000002</v>
      </c>
      <c r="AM846">
        <v>0</v>
      </c>
      <c r="AN846">
        <v>0</v>
      </c>
      <c r="AO846">
        <v>572.47399999999993</v>
      </c>
      <c r="AP846">
        <v>0</v>
      </c>
      <c r="AQ846">
        <v>1.03</v>
      </c>
      <c r="AR846">
        <v>0</v>
      </c>
      <c r="AS846">
        <v>0</v>
      </c>
      <c r="AT846">
        <v>97</v>
      </c>
      <c r="AU846">
        <v>51</v>
      </c>
      <c r="AV846">
        <v>1</v>
      </c>
      <c r="AW846">
        <v>1</v>
      </c>
      <c r="AZ846">
        <v>1</v>
      </c>
      <c r="BA846">
        <v>1</v>
      </c>
      <c r="BB846">
        <v>1</v>
      </c>
      <c r="BC846">
        <v>1</v>
      </c>
      <c r="BD846" t="s">
        <v>3</v>
      </c>
      <c r="BE846" t="s">
        <v>3</v>
      </c>
      <c r="BF846" t="s">
        <v>3</v>
      </c>
      <c r="BG846" t="s">
        <v>3</v>
      </c>
      <c r="BH846">
        <v>0</v>
      </c>
      <c r="BI846">
        <v>2</v>
      </c>
      <c r="BJ846" t="s">
        <v>720</v>
      </c>
      <c r="BM846">
        <v>108001</v>
      </c>
      <c r="BN846">
        <v>0</v>
      </c>
      <c r="BO846" t="s">
        <v>3</v>
      </c>
      <c r="BP846">
        <v>0</v>
      </c>
      <c r="BQ846">
        <v>3</v>
      </c>
      <c r="BR846">
        <v>0</v>
      </c>
      <c r="BS846">
        <v>1</v>
      </c>
      <c r="BT846">
        <v>1</v>
      </c>
      <c r="BU846">
        <v>1</v>
      </c>
      <c r="BV846">
        <v>1</v>
      </c>
      <c r="BW846">
        <v>1</v>
      </c>
      <c r="BX846">
        <v>1</v>
      </c>
      <c r="BY846" t="s">
        <v>3</v>
      </c>
      <c r="BZ846">
        <v>97</v>
      </c>
      <c r="CA846">
        <v>51</v>
      </c>
      <c r="CB846" t="s">
        <v>3</v>
      </c>
      <c r="CE846">
        <v>0</v>
      </c>
      <c r="CF846">
        <v>0</v>
      </c>
      <c r="CG846">
        <v>0</v>
      </c>
      <c r="CM846">
        <v>0</v>
      </c>
      <c r="CN846" t="s">
        <v>3</v>
      </c>
      <c r="CO846">
        <v>0</v>
      </c>
      <c r="CP846">
        <f t="shared" si="489"/>
        <v>572.47</v>
      </c>
      <c r="CQ846">
        <f>SUMIF(SmtRes!AQ1551:'SmtRes'!AQ1552,"=1",SmtRes!AA1551:'SmtRes'!AA1552)</f>
        <v>188.92</v>
      </c>
      <c r="CR846">
        <f>SUMIF(SmtRes!AQ1551:'SmtRes'!AQ1552,"=1",SmtRes!AB1551:'SmtRes'!AB1552)</f>
        <v>0</v>
      </c>
      <c r="CS846">
        <f>SUMIF(SmtRes!AQ1551:'SmtRes'!AQ1552,"=1",SmtRes!AC1551:'SmtRes'!AC1552)</f>
        <v>0</v>
      </c>
      <c r="CT846">
        <f>SUMIF(SmtRes!AQ1551:'SmtRes'!AQ1552,"=1",SmtRes!AD1551:'SmtRes'!AD1552)</f>
        <v>555.79999999999995</v>
      </c>
      <c r="CU846">
        <f>AG846</f>
        <v>0</v>
      </c>
      <c r="CV846">
        <f>SUMIF(SmtRes!AQ1551:'SmtRes'!AQ1552,"=1",SmtRes!BU1551:'SmtRes'!BU1552)</f>
        <v>1.03</v>
      </c>
      <c r="CW846">
        <f>SUMIF(SmtRes!AQ1551:'SmtRes'!AQ1552,"=1",SmtRes!BV1551:'SmtRes'!BV1552)</f>
        <v>0</v>
      </c>
      <c r="CX846">
        <f>AJ846</f>
        <v>0</v>
      </c>
      <c r="CY846">
        <f t="shared" si="490"/>
        <v>555.29590000000007</v>
      </c>
      <c r="CZ846">
        <f t="shared" si="491"/>
        <v>291.9597</v>
      </c>
      <c r="DC846" t="s">
        <v>3</v>
      </c>
      <c r="DD846" t="s">
        <v>135</v>
      </c>
      <c r="DE846" t="s">
        <v>3</v>
      </c>
      <c r="DF846" t="s">
        <v>3</v>
      </c>
      <c r="DG846" t="s">
        <v>3</v>
      </c>
      <c r="DH846" t="s">
        <v>3</v>
      </c>
      <c r="DI846" t="s">
        <v>3</v>
      </c>
      <c r="DJ846" t="s">
        <v>3</v>
      </c>
      <c r="DK846" t="s">
        <v>3</v>
      </c>
      <c r="DL846" t="s">
        <v>3</v>
      </c>
      <c r="DM846" t="s">
        <v>3</v>
      </c>
      <c r="DN846">
        <v>0</v>
      </c>
      <c r="DO846">
        <v>0</v>
      </c>
      <c r="DP846">
        <v>1</v>
      </c>
      <c r="DQ846">
        <v>1</v>
      </c>
      <c r="DU846">
        <v>1013</v>
      </c>
      <c r="DV846" t="s">
        <v>32</v>
      </c>
      <c r="DW846" t="s">
        <v>32</v>
      </c>
      <c r="DX846">
        <v>1</v>
      </c>
      <c r="DZ846" t="s">
        <v>3</v>
      </c>
      <c r="EA846" t="s">
        <v>3</v>
      </c>
      <c r="EB846" t="s">
        <v>3</v>
      </c>
      <c r="EC846" t="s">
        <v>3</v>
      </c>
      <c r="EE846">
        <v>416979905</v>
      </c>
      <c r="EF846">
        <v>3</v>
      </c>
      <c r="EG846" t="s">
        <v>322</v>
      </c>
      <c r="EH846">
        <v>0</v>
      </c>
      <c r="EI846" t="s">
        <v>3</v>
      </c>
      <c r="EJ846">
        <v>2</v>
      </c>
      <c r="EK846">
        <v>108001</v>
      </c>
      <c r="EL846" t="s">
        <v>513</v>
      </c>
      <c r="EM846" t="s">
        <v>514</v>
      </c>
      <c r="EO846" t="s">
        <v>3</v>
      </c>
      <c r="EQ846">
        <v>512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1.03</v>
      </c>
      <c r="EX846">
        <v>0</v>
      </c>
      <c r="EY846">
        <v>0</v>
      </c>
      <c r="FQ846">
        <v>0</v>
      </c>
      <c r="FR846">
        <v>0</v>
      </c>
      <c r="FS846">
        <v>0</v>
      </c>
      <c r="FX846">
        <v>97</v>
      </c>
      <c r="FY846">
        <v>51</v>
      </c>
      <c r="GA846" t="s">
        <v>3</v>
      </c>
      <c r="GD846">
        <v>1</v>
      </c>
      <c r="GF846">
        <v>1387183414</v>
      </c>
      <c r="GG846">
        <v>2</v>
      </c>
      <c r="GH846">
        <v>1</v>
      </c>
      <c r="GI846">
        <v>-2</v>
      </c>
      <c r="GJ846">
        <v>0</v>
      </c>
      <c r="GK846">
        <v>0</v>
      </c>
      <c r="GL846">
        <f t="shared" si="481"/>
        <v>0</v>
      </c>
      <c r="GM846">
        <f t="shared" si="482"/>
        <v>1419.73</v>
      </c>
      <c r="GN846">
        <f t="shared" si="483"/>
        <v>0</v>
      </c>
      <c r="GO846">
        <f t="shared" si="484"/>
        <v>1419.73</v>
      </c>
      <c r="GP846">
        <f t="shared" si="485"/>
        <v>0</v>
      </c>
      <c r="GR846">
        <v>0</v>
      </c>
      <c r="GS846">
        <v>0</v>
      </c>
      <c r="GT846">
        <v>0</v>
      </c>
      <c r="GU846" t="s">
        <v>3</v>
      </c>
      <c r="GV846">
        <f t="shared" si="486"/>
        <v>0</v>
      </c>
      <c r="GW846">
        <v>1</v>
      </c>
      <c r="GX846">
        <f t="shared" si="487"/>
        <v>0</v>
      </c>
      <c r="HA846">
        <v>0</v>
      </c>
      <c r="HB846">
        <v>0</v>
      </c>
      <c r="HC846">
        <f t="shared" si="492"/>
        <v>0</v>
      </c>
      <c r="HE846" t="s">
        <v>3</v>
      </c>
      <c r="HF846" t="s">
        <v>3</v>
      </c>
      <c r="HM846" t="s">
        <v>3</v>
      </c>
      <c r="HN846" t="s">
        <v>515</v>
      </c>
      <c r="HO846" t="s">
        <v>516</v>
      </c>
      <c r="HP846" t="s">
        <v>513</v>
      </c>
      <c r="HQ846" t="s">
        <v>513</v>
      </c>
      <c r="HS846">
        <v>0</v>
      </c>
      <c r="IK846">
        <v>0</v>
      </c>
    </row>
    <row r="847" spans="1:245" x14ac:dyDescent="0.2">
      <c r="A847">
        <v>17</v>
      </c>
      <c r="B847">
        <v>1</v>
      </c>
      <c r="C847">
        <f>ROW(SmtRes!A1555)</f>
        <v>1555</v>
      </c>
      <c r="D847">
        <f>ROW(EtalonRes!A1616)</f>
        <v>1616</v>
      </c>
      <c r="E847" t="s">
        <v>3</v>
      </c>
      <c r="F847" t="s">
        <v>939</v>
      </c>
      <c r="G847" t="s">
        <v>940</v>
      </c>
      <c r="H847" t="s">
        <v>32</v>
      </c>
      <c r="I847">
        <v>1</v>
      </c>
      <c r="J847">
        <v>0</v>
      </c>
      <c r="K847">
        <v>1</v>
      </c>
      <c r="O847">
        <f t="shared" si="488"/>
        <v>161.91</v>
      </c>
      <c r="P847">
        <f>SUMIF(SmtRes!AQ1553:'SmtRes'!AQ1555,"=1",SmtRes!DF1553:'SmtRes'!DF1555)</f>
        <v>0</v>
      </c>
      <c r="Q847">
        <f>SUMIF(SmtRes!AQ1553:'SmtRes'!AQ1555,"=1",SmtRes!DG1553:'SmtRes'!DG1555)</f>
        <v>0</v>
      </c>
      <c r="R847">
        <f>SUMIF(SmtRes!AQ1553:'SmtRes'!AQ1555,"=1",SmtRes!DH1553:'SmtRes'!DH1555)</f>
        <v>0</v>
      </c>
      <c r="S847">
        <f>SUMIF(SmtRes!AQ1553:'SmtRes'!AQ1555,"=1",SmtRes!DI1553:'SmtRes'!DI1555)</f>
        <v>161.91</v>
      </c>
      <c r="T847">
        <f t="shared" si="474"/>
        <v>0</v>
      </c>
      <c r="U847">
        <f>SUMIF(SmtRes!AQ1553:'SmtRes'!AQ1555,"=1",SmtRes!CV1553:'SmtRes'!CV1555)</f>
        <v>0.3</v>
      </c>
      <c r="V847">
        <f>SUMIF(SmtRes!AQ1553:'SmtRes'!AQ1555,"=1",SmtRes!CW1553:'SmtRes'!CW1555)</f>
        <v>0</v>
      </c>
      <c r="W847">
        <f t="shared" si="475"/>
        <v>0</v>
      </c>
      <c r="X847">
        <f t="shared" si="476"/>
        <v>153.81</v>
      </c>
      <c r="Y847">
        <f t="shared" si="477"/>
        <v>85.81</v>
      </c>
      <c r="AA847">
        <v>-1</v>
      </c>
      <c r="AB847">
        <f t="shared" si="478"/>
        <v>161.90700000000001</v>
      </c>
      <c r="AC847">
        <f>ROUND((0),6)</f>
        <v>0</v>
      </c>
      <c r="AD847">
        <f>ROUND((((0)-(0))+AE847),6)</f>
        <v>0</v>
      </c>
      <c r="AE847">
        <f>ROUND((0),6)</f>
        <v>0</v>
      </c>
      <c r="AF847">
        <f>ROUND((SUM(SmtRes!BT1553:'SmtRes'!BT1555)),6)</f>
        <v>161.90700000000001</v>
      </c>
      <c r="AG847">
        <f t="shared" si="479"/>
        <v>0</v>
      </c>
      <c r="AH847">
        <f>(SUM(SmtRes!BU1553:'SmtRes'!BU1555))</f>
        <v>0.3</v>
      </c>
      <c r="AI847">
        <f>(0)</f>
        <v>0</v>
      </c>
      <c r="AJ847">
        <f t="shared" si="480"/>
        <v>0</v>
      </c>
      <c r="AK847">
        <v>539.69000000000005</v>
      </c>
      <c r="AL847">
        <v>0</v>
      </c>
      <c r="AM847">
        <v>0</v>
      </c>
      <c r="AN847">
        <v>0</v>
      </c>
      <c r="AO847">
        <v>539.69000000000005</v>
      </c>
      <c r="AP847">
        <v>0</v>
      </c>
      <c r="AQ847">
        <v>1</v>
      </c>
      <c r="AR847">
        <v>0</v>
      </c>
      <c r="AS847">
        <v>0</v>
      </c>
      <c r="AT847">
        <v>95</v>
      </c>
      <c r="AU847">
        <v>53</v>
      </c>
      <c r="AV847">
        <v>1</v>
      </c>
      <c r="AW847">
        <v>1</v>
      </c>
      <c r="AZ847">
        <v>1</v>
      </c>
      <c r="BA847">
        <v>1</v>
      </c>
      <c r="BB847">
        <v>1</v>
      </c>
      <c r="BC847">
        <v>1</v>
      </c>
      <c r="BD847" t="s">
        <v>3</v>
      </c>
      <c r="BE847" t="s">
        <v>3</v>
      </c>
      <c r="BF847" t="s">
        <v>3</v>
      </c>
      <c r="BG847" t="s">
        <v>3</v>
      </c>
      <c r="BH847">
        <v>0</v>
      </c>
      <c r="BI847">
        <v>2</v>
      </c>
      <c r="BJ847" t="s">
        <v>941</v>
      </c>
      <c r="BM847">
        <v>110004</v>
      </c>
      <c r="BN847">
        <v>0</v>
      </c>
      <c r="BO847" t="s">
        <v>3</v>
      </c>
      <c r="BP847">
        <v>0</v>
      </c>
      <c r="BQ847">
        <v>3</v>
      </c>
      <c r="BR847">
        <v>0</v>
      </c>
      <c r="BS847">
        <v>1</v>
      </c>
      <c r="BT847">
        <v>1</v>
      </c>
      <c r="BU847">
        <v>1</v>
      </c>
      <c r="BV847">
        <v>1</v>
      </c>
      <c r="BW847">
        <v>1</v>
      </c>
      <c r="BX847">
        <v>1</v>
      </c>
      <c r="BY847" t="s">
        <v>3</v>
      </c>
      <c r="BZ847">
        <v>95</v>
      </c>
      <c r="CA847">
        <v>53</v>
      </c>
      <c r="CB847" t="s">
        <v>3</v>
      </c>
      <c r="CE847">
        <v>0</v>
      </c>
      <c r="CF847">
        <v>0</v>
      </c>
      <c r="CG847">
        <v>0</v>
      </c>
      <c r="CM847">
        <v>0</v>
      </c>
      <c r="CN847" t="s">
        <v>653</v>
      </c>
      <c r="CO847">
        <v>0</v>
      </c>
      <c r="CP847">
        <f t="shared" si="489"/>
        <v>161.91</v>
      </c>
      <c r="CQ847">
        <f>SUMIF(SmtRes!AQ1553:'SmtRes'!AQ1555,"=1",SmtRes!AA1553:'SmtRes'!AA1555)</f>
        <v>0</v>
      </c>
      <c r="CR847">
        <f>SUMIF(SmtRes!AQ1553:'SmtRes'!AQ1555,"=1",SmtRes!AB1553:'SmtRes'!AB1555)</f>
        <v>0</v>
      </c>
      <c r="CS847">
        <f>SUMIF(SmtRes!AQ1553:'SmtRes'!AQ1555,"=1",SmtRes!AC1553:'SmtRes'!AC1555)</f>
        <v>0</v>
      </c>
      <c r="CT847">
        <f>SUMIF(SmtRes!AQ1553:'SmtRes'!AQ1555,"=1",SmtRes!AD1553:'SmtRes'!AD1555)</f>
        <v>539.69000000000005</v>
      </c>
      <c r="CU847">
        <f>AG847</f>
        <v>0</v>
      </c>
      <c r="CV847">
        <f>SUMIF(SmtRes!AQ1553:'SmtRes'!AQ1555,"=1",SmtRes!BU1553:'SmtRes'!BU1555)</f>
        <v>0.3</v>
      </c>
      <c r="CW847">
        <f>SUMIF(SmtRes!AQ1553:'SmtRes'!AQ1555,"=1",SmtRes!BV1553:'SmtRes'!BV1555)</f>
        <v>0</v>
      </c>
      <c r="CX847">
        <f>AJ847</f>
        <v>0</v>
      </c>
      <c r="CY847">
        <f t="shared" si="490"/>
        <v>153.81449999999998</v>
      </c>
      <c r="CZ847">
        <f t="shared" si="491"/>
        <v>85.812299999999993</v>
      </c>
      <c r="DB847">
        <v>57</v>
      </c>
      <c r="DC847" t="s">
        <v>3</v>
      </c>
      <c r="DD847" t="s">
        <v>135</v>
      </c>
      <c r="DE847" t="s">
        <v>321</v>
      </c>
      <c r="DF847" t="s">
        <v>321</v>
      </c>
      <c r="DG847" t="s">
        <v>321</v>
      </c>
      <c r="DH847" t="s">
        <v>3</v>
      </c>
      <c r="DI847" t="s">
        <v>321</v>
      </c>
      <c r="DJ847" t="s">
        <v>321</v>
      </c>
      <c r="DK847" t="s">
        <v>3</v>
      </c>
      <c r="DL847" t="s">
        <v>3</v>
      </c>
      <c r="DM847" t="s">
        <v>3</v>
      </c>
      <c r="DN847">
        <v>0</v>
      </c>
      <c r="DO847">
        <v>0</v>
      </c>
      <c r="DP847">
        <v>1</v>
      </c>
      <c r="DQ847">
        <v>1</v>
      </c>
      <c r="DU847">
        <v>1013</v>
      </c>
      <c r="DV847" t="s">
        <v>32</v>
      </c>
      <c r="DW847" t="s">
        <v>32</v>
      </c>
      <c r="DX847">
        <v>1</v>
      </c>
      <c r="DZ847" t="s">
        <v>3</v>
      </c>
      <c r="EA847" t="s">
        <v>3</v>
      </c>
      <c r="EB847" t="s">
        <v>3</v>
      </c>
      <c r="EC847" t="s">
        <v>3</v>
      </c>
      <c r="EE847">
        <v>416979909</v>
      </c>
      <c r="EF847">
        <v>3</v>
      </c>
      <c r="EG847" t="s">
        <v>322</v>
      </c>
      <c r="EH847">
        <v>0</v>
      </c>
      <c r="EI847" t="s">
        <v>3</v>
      </c>
      <c r="EJ847">
        <v>2</v>
      </c>
      <c r="EK847">
        <v>110004</v>
      </c>
      <c r="EL847" t="s">
        <v>674</v>
      </c>
      <c r="EM847" t="s">
        <v>655</v>
      </c>
      <c r="EO847" t="s">
        <v>656</v>
      </c>
      <c r="EQ847">
        <v>1536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1</v>
      </c>
      <c r="EX847">
        <v>0</v>
      </c>
      <c r="EY847">
        <v>0</v>
      </c>
      <c r="FQ847">
        <v>0</v>
      </c>
      <c r="FR847">
        <v>0</v>
      </c>
      <c r="FS847">
        <v>0</v>
      </c>
      <c r="FX847">
        <v>95</v>
      </c>
      <c r="FY847">
        <v>53</v>
      </c>
      <c r="GA847" t="s">
        <v>3</v>
      </c>
      <c r="GD847">
        <v>1</v>
      </c>
      <c r="GF847">
        <v>-1404375091</v>
      </c>
      <c r="GG847">
        <v>2</v>
      </c>
      <c r="GH847">
        <v>1</v>
      </c>
      <c r="GI847">
        <v>-2</v>
      </c>
      <c r="GJ847">
        <v>0</v>
      </c>
      <c r="GK847">
        <v>0</v>
      </c>
      <c r="GL847">
        <f t="shared" si="481"/>
        <v>0</v>
      </c>
      <c r="GM847">
        <f t="shared" si="482"/>
        <v>401.53</v>
      </c>
      <c r="GN847">
        <f t="shared" si="483"/>
        <v>0</v>
      </c>
      <c r="GO847">
        <f t="shared" si="484"/>
        <v>401.53</v>
      </c>
      <c r="GP847">
        <f t="shared" si="485"/>
        <v>0</v>
      </c>
      <c r="GR847">
        <v>0</v>
      </c>
      <c r="GS847">
        <v>0</v>
      </c>
      <c r="GT847">
        <v>0</v>
      </c>
      <c r="GU847" t="s">
        <v>3</v>
      </c>
      <c r="GV847">
        <f t="shared" si="486"/>
        <v>0</v>
      </c>
      <c r="GW847">
        <v>1</v>
      </c>
      <c r="GX847">
        <f t="shared" si="487"/>
        <v>0</v>
      </c>
      <c r="HA847">
        <v>0</v>
      </c>
      <c r="HB847">
        <v>0</v>
      </c>
      <c r="HC847">
        <f t="shared" si="492"/>
        <v>0</v>
      </c>
      <c r="HE847" t="s">
        <v>3</v>
      </c>
      <c r="HF847" t="s">
        <v>3</v>
      </c>
      <c r="HM847" t="s">
        <v>3</v>
      </c>
      <c r="HN847" t="s">
        <v>675</v>
      </c>
      <c r="HO847" t="s">
        <v>676</v>
      </c>
      <c r="HP847" t="s">
        <v>674</v>
      </c>
      <c r="HQ847" t="s">
        <v>674</v>
      </c>
      <c r="HS847">
        <v>0</v>
      </c>
      <c r="IK847">
        <v>0</v>
      </c>
    </row>
    <row r="848" spans="1:245" x14ac:dyDescent="0.2">
      <c r="A848">
        <v>18</v>
      </c>
      <c r="B848">
        <v>1</v>
      </c>
      <c r="C848">
        <v>1554</v>
      </c>
      <c r="E848" t="s">
        <v>3</v>
      </c>
      <c r="F848" t="s">
        <v>633</v>
      </c>
      <c r="G848" t="s">
        <v>634</v>
      </c>
      <c r="H848" t="s">
        <v>635</v>
      </c>
      <c r="I848">
        <f>J848</f>
        <v>2</v>
      </c>
      <c r="J848">
        <v>2</v>
      </c>
      <c r="K848">
        <v>2</v>
      </c>
      <c r="O848">
        <f>ROUND(P848,2)</f>
        <v>10.79</v>
      </c>
      <c r="P848">
        <f>ROUND(ROUND(ROUND(SUMIF(SmtRes!AQ1553:'SmtRes'!AQ1555,"=1",SmtRes!CU1553:'SmtRes'!CU1555),2),2)*I848/100,2)</f>
        <v>10.79</v>
      </c>
      <c r="Q848">
        <f>ROUND(CR848*I848,2)</f>
        <v>0</v>
      </c>
      <c r="R848">
        <f>ROUND(CS848*I848,2)</f>
        <v>0</v>
      </c>
      <c r="S848">
        <f>ROUND(CT848*I848,2)</f>
        <v>0</v>
      </c>
      <c r="T848">
        <f t="shared" si="474"/>
        <v>0</v>
      </c>
      <c r="U848">
        <f>ROUND(CV848*I848,7)</f>
        <v>0</v>
      </c>
      <c r="V848">
        <f>ROUND(CW848*I848,7)</f>
        <v>0</v>
      </c>
      <c r="W848">
        <f t="shared" si="475"/>
        <v>0</v>
      </c>
      <c r="X848">
        <f t="shared" si="476"/>
        <v>0</v>
      </c>
      <c r="Y848">
        <f t="shared" si="477"/>
        <v>0</v>
      </c>
      <c r="AA848">
        <v>-1</v>
      </c>
      <c r="AB848">
        <f t="shared" si="478"/>
        <v>0</v>
      </c>
      <c r="AC848">
        <f>ROUND((ES848),6)</f>
        <v>0</v>
      </c>
      <c r="AD848">
        <f>ROUND((((ET848)-(EU848))+AE848),6)</f>
        <v>0</v>
      </c>
      <c r="AE848">
        <f>ROUND((EU848),6)</f>
        <v>0</v>
      </c>
      <c r="AF848">
        <f>ROUND((EV848),6)</f>
        <v>0</v>
      </c>
      <c r="AG848">
        <f t="shared" si="479"/>
        <v>0</v>
      </c>
      <c r="AH848">
        <f>(EW848)</f>
        <v>0</v>
      </c>
      <c r="AI848">
        <f>(EX848)</f>
        <v>0</v>
      </c>
      <c r="AJ848">
        <f t="shared" si="480"/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95</v>
      </c>
      <c r="AU848">
        <v>53</v>
      </c>
      <c r="AV848">
        <v>1</v>
      </c>
      <c r="AW848">
        <v>1</v>
      </c>
      <c r="AZ848">
        <v>1</v>
      </c>
      <c r="BA848">
        <v>1</v>
      </c>
      <c r="BB848">
        <v>1</v>
      </c>
      <c r="BC848">
        <v>1</v>
      </c>
      <c r="BD848" t="s">
        <v>3</v>
      </c>
      <c r="BE848" t="s">
        <v>3</v>
      </c>
      <c r="BF848" t="s">
        <v>3</v>
      </c>
      <c r="BG848" t="s">
        <v>3</v>
      </c>
      <c r="BH848">
        <v>3</v>
      </c>
      <c r="BI848">
        <v>2</v>
      </c>
      <c r="BJ848" t="s">
        <v>3</v>
      </c>
      <c r="BM848">
        <v>110004</v>
      </c>
      <c r="BN848">
        <v>0</v>
      </c>
      <c r="BO848" t="s">
        <v>3</v>
      </c>
      <c r="BP848">
        <v>0</v>
      </c>
      <c r="BQ848">
        <v>3</v>
      </c>
      <c r="BR848">
        <v>0</v>
      </c>
      <c r="BS848">
        <v>1</v>
      </c>
      <c r="BT848">
        <v>1</v>
      </c>
      <c r="BU848">
        <v>1</v>
      </c>
      <c r="BV848">
        <v>1</v>
      </c>
      <c r="BW848">
        <v>1</v>
      </c>
      <c r="BX848">
        <v>1</v>
      </c>
      <c r="BY848" t="s">
        <v>3</v>
      </c>
      <c r="BZ848">
        <v>95</v>
      </c>
      <c r="CA848">
        <v>53</v>
      </c>
      <c r="CB848" t="s">
        <v>3</v>
      </c>
      <c r="CE848">
        <v>0</v>
      </c>
      <c r="CF848">
        <v>0</v>
      </c>
      <c r="CG848">
        <v>0</v>
      </c>
      <c r="CM848">
        <v>0</v>
      </c>
      <c r="CN848" t="s">
        <v>3</v>
      </c>
      <c r="CO848">
        <v>0</v>
      </c>
      <c r="CP848">
        <f>0</f>
        <v>0</v>
      </c>
      <c r="CQ848">
        <f>0</f>
        <v>0</v>
      </c>
      <c r="CR848">
        <f>0</f>
        <v>0</v>
      </c>
      <c r="CS848">
        <f>0</f>
        <v>0</v>
      </c>
      <c r="CT848">
        <f>0</f>
        <v>0</v>
      </c>
      <c r="CU848">
        <f>0</f>
        <v>0</v>
      </c>
      <c r="CV848">
        <f>0</f>
        <v>0</v>
      </c>
      <c r="CW848">
        <f>0</f>
        <v>0</v>
      </c>
      <c r="CX848">
        <f>0</f>
        <v>0</v>
      </c>
      <c r="CY848">
        <f>0</f>
        <v>0</v>
      </c>
      <c r="CZ848">
        <f>0</f>
        <v>0</v>
      </c>
      <c r="DC848" t="s">
        <v>3</v>
      </c>
      <c r="DD848" t="s">
        <v>3</v>
      </c>
      <c r="DE848" t="s">
        <v>3</v>
      </c>
      <c r="DF848" t="s">
        <v>3</v>
      </c>
      <c r="DG848" t="s">
        <v>3</v>
      </c>
      <c r="DH848" t="s">
        <v>3</v>
      </c>
      <c r="DI848" t="s">
        <v>3</v>
      </c>
      <c r="DJ848" t="s">
        <v>3</v>
      </c>
      <c r="DK848" t="s">
        <v>3</v>
      </c>
      <c r="DL848" t="s">
        <v>3</v>
      </c>
      <c r="DM848" t="s">
        <v>3</v>
      </c>
      <c r="DN848">
        <v>0</v>
      </c>
      <c r="DO848">
        <v>0</v>
      </c>
      <c r="DP848">
        <v>1</v>
      </c>
      <c r="DQ848">
        <v>1</v>
      </c>
      <c r="DU848">
        <v>1013</v>
      </c>
      <c r="DV848" t="s">
        <v>635</v>
      </c>
      <c r="DW848" t="s">
        <v>635</v>
      </c>
      <c r="DX848">
        <v>1</v>
      </c>
      <c r="DZ848" t="s">
        <v>3</v>
      </c>
      <c r="EA848" t="s">
        <v>3</v>
      </c>
      <c r="EB848" t="s">
        <v>3</v>
      </c>
      <c r="EC848" t="s">
        <v>3</v>
      </c>
      <c r="EE848">
        <v>416979909</v>
      </c>
      <c r="EF848">
        <v>3</v>
      </c>
      <c r="EG848" t="s">
        <v>322</v>
      </c>
      <c r="EH848">
        <v>0</v>
      </c>
      <c r="EI848" t="s">
        <v>3</v>
      </c>
      <c r="EJ848">
        <v>2</v>
      </c>
      <c r="EK848">
        <v>110004</v>
      </c>
      <c r="EL848" t="s">
        <v>674</v>
      </c>
      <c r="EM848" t="s">
        <v>655</v>
      </c>
      <c r="EO848" t="s">
        <v>3</v>
      </c>
      <c r="EQ848">
        <v>1536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FQ848">
        <v>0</v>
      </c>
      <c r="FR848">
        <v>0</v>
      </c>
      <c r="FS848">
        <v>0</v>
      </c>
      <c r="FX848">
        <v>95</v>
      </c>
      <c r="FY848">
        <v>53</v>
      </c>
      <c r="GA848" t="s">
        <v>3</v>
      </c>
      <c r="GD848">
        <v>1</v>
      </c>
      <c r="GF848">
        <v>274903907</v>
      </c>
      <c r="GG848">
        <v>2</v>
      </c>
      <c r="GH848">
        <v>1</v>
      </c>
      <c r="GI848">
        <v>-2</v>
      </c>
      <c r="GJ848">
        <v>0</v>
      </c>
      <c r="GK848">
        <v>0</v>
      </c>
      <c r="GL848">
        <f t="shared" si="481"/>
        <v>0</v>
      </c>
      <c r="GM848">
        <f t="shared" si="482"/>
        <v>10.79</v>
      </c>
      <c r="GN848">
        <f t="shared" si="483"/>
        <v>0</v>
      </c>
      <c r="GO848">
        <f t="shared" si="484"/>
        <v>10.79</v>
      </c>
      <c r="GP848">
        <f t="shared" si="485"/>
        <v>0</v>
      </c>
      <c r="GR848">
        <v>0</v>
      </c>
      <c r="GS848">
        <v>0</v>
      </c>
      <c r="GT848">
        <v>0</v>
      </c>
      <c r="GU848" t="s">
        <v>3</v>
      </c>
      <c r="GV848">
        <f t="shared" si="486"/>
        <v>0</v>
      </c>
      <c r="GW848">
        <v>1</v>
      </c>
      <c r="GX848">
        <f t="shared" si="487"/>
        <v>0</v>
      </c>
      <c r="HA848">
        <v>0</v>
      </c>
      <c r="HB848">
        <v>0</v>
      </c>
      <c r="HC848">
        <f>0</f>
        <v>0</v>
      </c>
      <c r="HE848" t="s">
        <v>3</v>
      </c>
      <c r="HF848" t="s">
        <v>3</v>
      </c>
      <c r="HM848" t="s">
        <v>3</v>
      </c>
      <c r="HN848" t="s">
        <v>675</v>
      </c>
      <c r="HO848" t="s">
        <v>676</v>
      </c>
      <c r="HP848" t="s">
        <v>674</v>
      </c>
      <c r="HQ848" t="s">
        <v>674</v>
      </c>
      <c r="HS848">
        <v>0</v>
      </c>
      <c r="IK848">
        <v>0</v>
      </c>
    </row>
    <row r="849" spans="1:245" x14ac:dyDescent="0.2">
      <c r="A849">
        <v>18</v>
      </c>
      <c r="B849">
        <v>1</v>
      </c>
      <c r="C849">
        <v>1555</v>
      </c>
      <c r="E849" t="s">
        <v>3</v>
      </c>
      <c r="F849" t="s">
        <v>725</v>
      </c>
      <c r="G849" t="s">
        <v>726</v>
      </c>
      <c r="H849" t="s">
        <v>83</v>
      </c>
      <c r="I849">
        <f>I847*J849</f>
        <v>0</v>
      </c>
      <c r="J849">
        <v>0</v>
      </c>
      <c r="K849">
        <v>5.9999999999999995E-4</v>
      </c>
      <c r="O849">
        <f>ROUND(CP849,2)</f>
        <v>0</v>
      </c>
      <c r="P849">
        <f>ROUND(CQ849*I849,2)</f>
        <v>0</v>
      </c>
      <c r="Q849">
        <f>ROUND(CR849*I849,2)</f>
        <v>0</v>
      </c>
      <c r="R849">
        <f>ROUND(CS849*I849,2)</f>
        <v>0</v>
      </c>
      <c r="S849">
        <f>ROUND(CT849*I849,2)</f>
        <v>0</v>
      </c>
      <c r="T849">
        <f t="shared" si="474"/>
        <v>0</v>
      </c>
      <c r="U849">
        <f>ROUND(CV849*I849,7)</f>
        <v>0</v>
      </c>
      <c r="V849">
        <f>ROUND(CW849*I849,7)</f>
        <v>0</v>
      </c>
      <c r="W849">
        <f t="shared" si="475"/>
        <v>0</v>
      </c>
      <c r="X849">
        <f t="shared" si="476"/>
        <v>0</v>
      </c>
      <c r="Y849">
        <f t="shared" si="477"/>
        <v>0</v>
      </c>
      <c r="AA849">
        <v>-1</v>
      </c>
      <c r="AB849">
        <f t="shared" si="478"/>
        <v>0</v>
      </c>
      <c r="AC849">
        <f>ROUND((ES849),6)</f>
        <v>0</v>
      </c>
      <c r="AD849">
        <f>ROUND((((ET849)-(EU849))+AE849),6)</f>
        <v>0</v>
      </c>
      <c r="AE849">
        <f>ROUND((EU849),6)</f>
        <v>0</v>
      </c>
      <c r="AF849">
        <f>ROUND((EV849),6)</f>
        <v>0</v>
      </c>
      <c r="AG849">
        <f t="shared" si="479"/>
        <v>0</v>
      </c>
      <c r="AH849">
        <f>(EW849)</f>
        <v>0</v>
      </c>
      <c r="AI849">
        <f>(EX849)</f>
        <v>0</v>
      </c>
      <c r="AJ849">
        <f t="shared" si="480"/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95</v>
      </c>
      <c r="AU849">
        <v>53</v>
      </c>
      <c r="AV849">
        <v>1</v>
      </c>
      <c r="AW849">
        <v>1</v>
      </c>
      <c r="AZ849">
        <v>1</v>
      </c>
      <c r="BA849">
        <v>1</v>
      </c>
      <c r="BB849">
        <v>1</v>
      </c>
      <c r="BC849">
        <v>1</v>
      </c>
      <c r="BD849" t="s">
        <v>3</v>
      </c>
      <c r="BE849" t="s">
        <v>3</v>
      </c>
      <c r="BF849" t="s">
        <v>3</v>
      </c>
      <c r="BG849" t="s">
        <v>3</v>
      </c>
      <c r="BH849">
        <v>3</v>
      </c>
      <c r="BI849">
        <v>2</v>
      </c>
      <c r="BJ849" t="s">
        <v>3</v>
      </c>
      <c r="BM849">
        <v>110004</v>
      </c>
      <c r="BN849">
        <v>0</v>
      </c>
      <c r="BO849" t="s">
        <v>3</v>
      </c>
      <c r="BP849">
        <v>0</v>
      </c>
      <c r="BQ849">
        <v>3</v>
      </c>
      <c r="BR849">
        <v>0</v>
      </c>
      <c r="BS849">
        <v>1</v>
      </c>
      <c r="BT849">
        <v>1</v>
      </c>
      <c r="BU849">
        <v>1</v>
      </c>
      <c r="BV849">
        <v>1</v>
      </c>
      <c r="BW849">
        <v>1</v>
      </c>
      <c r="BX849">
        <v>1</v>
      </c>
      <c r="BY849" t="s">
        <v>3</v>
      </c>
      <c r="BZ849">
        <v>95</v>
      </c>
      <c r="CA849">
        <v>53</v>
      </c>
      <c r="CB849" t="s">
        <v>3</v>
      </c>
      <c r="CE849">
        <v>0</v>
      </c>
      <c r="CF849">
        <v>0</v>
      </c>
      <c r="CG849">
        <v>0</v>
      </c>
      <c r="CM849">
        <v>0</v>
      </c>
      <c r="CN849" t="s">
        <v>653</v>
      </c>
      <c r="CO849">
        <v>0</v>
      </c>
      <c r="CP849">
        <f>(P849+Q849+S849+R849)</f>
        <v>0</v>
      </c>
      <c r="CQ849">
        <f>ROUND(AL849*BC849,2)</f>
        <v>0</v>
      </c>
      <c r="CR849">
        <f>ROUND(AM849*BB849,2)</f>
        <v>0</v>
      </c>
      <c r="CS849">
        <f>ROUND(AN849*BS849,2)</f>
        <v>0</v>
      </c>
      <c r="CT849">
        <f>ROUND(AO849*BA849,2)</f>
        <v>0</v>
      </c>
      <c r="CU849">
        <f>AG849</f>
        <v>0</v>
      </c>
      <c r="CV849">
        <f>AH849</f>
        <v>0</v>
      </c>
      <c r="CW849">
        <f>AI849</f>
        <v>0</v>
      </c>
      <c r="CX849">
        <f>AJ849</f>
        <v>0</v>
      </c>
      <c r="CY849">
        <f>(((S849+R849)*AT849)/100)</f>
        <v>0</v>
      </c>
      <c r="CZ849">
        <f>(((S849+R849)*AU849)/100)</f>
        <v>0</v>
      </c>
      <c r="DC849" t="s">
        <v>3</v>
      </c>
      <c r="DD849" t="s">
        <v>3</v>
      </c>
      <c r="DE849" t="s">
        <v>3</v>
      </c>
      <c r="DF849" t="s">
        <v>3</v>
      </c>
      <c r="DG849" t="s">
        <v>3</v>
      </c>
      <c r="DH849" t="s">
        <v>3</v>
      </c>
      <c r="DI849" t="s">
        <v>3</v>
      </c>
      <c r="DJ849" t="s">
        <v>3</v>
      </c>
      <c r="DK849" t="s">
        <v>3</v>
      </c>
      <c r="DL849" t="s">
        <v>3</v>
      </c>
      <c r="DM849" t="s">
        <v>3</v>
      </c>
      <c r="DN849">
        <v>0</v>
      </c>
      <c r="DO849">
        <v>0</v>
      </c>
      <c r="DP849">
        <v>1</v>
      </c>
      <c r="DQ849">
        <v>1</v>
      </c>
      <c r="DU849">
        <v>1009</v>
      </c>
      <c r="DV849" t="s">
        <v>83</v>
      </c>
      <c r="DW849" t="s">
        <v>83</v>
      </c>
      <c r="DX849">
        <v>1000</v>
      </c>
      <c r="DZ849" t="s">
        <v>3</v>
      </c>
      <c r="EA849" t="s">
        <v>3</v>
      </c>
      <c r="EB849" t="s">
        <v>3</v>
      </c>
      <c r="EC849" t="s">
        <v>3</v>
      </c>
      <c r="EE849">
        <v>416979909</v>
      </c>
      <c r="EF849">
        <v>3</v>
      </c>
      <c r="EG849" t="s">
        <v>322</v>
      </c>
      <c r="EH849">
        <v>0</v>
      </c>
      <c r="EI849" t="s">
        <v>3</v>
      </c>
      <c r="EJ849">
        <v>2</v>
      </c>
      <c r="EK849">
        <v>110004</v>
      </c>
      <c r="EL849" t="s">
        <v>674</v>
      </c>
      <c r="EM849" t="s">
        <v>655</v>
      </c>
      <c r="EO849" t="s">
        <v>656</v>
      </c>
      <c r="EQ849">
        <v>1536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FQ849">
        <v>0</v>
      </c>
      <c r="FR849">
        <v>0</v>
      </c>
      <c r="FS849">
        <v>0</v>
      </c>
      <c r="FX849">
        <v>95</v>
      </c>
      <c r="FY849">
        <v>53</v>
      </c>
      <c r="GA849" t="s">
        <v>3</v>
      </c>
      <c r="GD849">
        <v>1</v>
      </c>
      <c r="GF849">
        <v>1392189009</v>
      </c>
      <c r="GG849">
        <v>2</v>
      </c>
      <c r="GH849">
        <v>1</v>
      </c>
      <c r="GI849">
        <v>-2</v>
      </c>
      <c r="GJ849">
        <v>0</v>
      </c>
      <c r="GK849">
        <v>0</v>
      </c>
      <c r="GL849">
        <f t="shared" si="481"/>
        <v>0</v>
      </c>
      <c r="GM849">
        <f t="shared" si="482"/>
        <v>0</v>
      </c>
      <c r="GN849">
        <f t="shared" si="483"/>
        <v>0</v>
      </c>
      <c r="GO849">
        <f t="shared" si="484"/>
        <v>0</v>
      </c>
      <c r="GP849">
        <f t="shared" si="485"/>
        <v>0</v>
      </c>
      <c r="GR849">
        <v>0</v>
      </c>
      <c r="GS849">
        <v>0</v>
      </c>
      <c r="GT849">
        <v>0</v>
      </c>
      <c r="GU849" t="s">
        <v>3</v>
      </c>
      <c r="GV849">
        <f t="shared" si="486"/>
        <v>0</v>
      </c>
      <c r="GW849">
        <v>1</v>
      </c>
      <c r="GX849">
        <f t="shared" si="487"/>
        <v>0</v>
      </c>
      <c r="HA849">
        <v>0</v>
      </c>
      <c r="HB849">
        <v>0</v>
      </c>
      <c r="HC849">
        <f>GV849*GW849</f>
        <v>0</v>
      </c>
      <c r="HE849" t="s">
        <v>3</v>
      </c>
      <c r="HF849" t="s">
        <v>3</v>
      </c>
      <c r="HM849" t="s">
        <v>135</v>
      </c>
      <c r="HN849" t="s">
        <v>675</v>
      </c>
      <c r="HO849" t="s">
        <v>676</v>
      </c>
      <c r="HP849" t="s">
        <v>674</v>
      </c>
      <c r="HQ849" t="s">
        <v>674</v>
      </c>
      <c r="HS849">
        <v>0</v>
      </c>
      <c r="IK849">
        <v>0</v>
      </c>
    </row>
    <row r="850" spans="1:245" x14ac:dyDescent="0.2">
      <c r="A850">
        <v>17</v>
      </c>
      <c r="B850">
        <v>1</v>
      </c>
      <c r="C850">
        <f>ROW(SmtRes!A1558)</f>
        <v>1558</v>
      </c>
      <c r="D850">
        <f>ROW(EtalonRes!A1619)</f>
        <v>1619</v>
      </c>
      <c r="E850" t="s">
        <v>3</v>
      </c>
      <c r="F850" t="s">
        <v>939</v>
      </c>
      <c r="G850" t="s">
        <v>942</v>
      </c>
      <c r="H850" t="s">
        <v>32</v>
      </c>
      <c r="I850">
        <v>1</v>
      </c>
      <c r="J850">
        <v>0</v>
      </c>
      <c r="K850">
        <v>1</v>
      </c>
      <c r="O850">
        <f>ROUND(CP850,2)</f>
        <v>539.69000000000005</v>
      </c>
      <c r="P850">
        <f>SUMIF(SmtRes!AQ1556:'SmtRes'!AQ1558,"=1",SmtRes!DF1556:'SmtRes'!DF1558)</f>
        <v>0</v>
      </c>
      <c r="Q850">
        <f>SUMIF(SmtRes!AQ1556:'SmtRes'!AQ1558,"=1",SmtRes!DG1556:'SmtRes'!DG1558)</f>
        <v>0</v>
      </c>
      <c r="R850">
        <f>SUMIF(SmtRes!AQ1556:'SmtRes'!AQ1558,"=1",SmtRes!DH1556:'SmtRes'!DH1558)</f>
        <v>0</v>
      </c>
      <c r="S850">
        <f>SUMIF(SmtRes!AQ1556:'SmtRes'!AQ1558,"=1",SmtRes!DI1556:'SmtRes'!DI1558)</f>
        <v>539.69000000000005</v>
      </c>
      <c r="T850">
        <f t="shared" si="474"/>
        <v>0</v>
      </c>
      <c r="U850">
        <f>SUMIF(SmtRes!AQ1556:'SmtRes'!AQ1558,"=1",SmtRes!CV1556:'SmtRes'!CV1558)</f>
        <v>1</v>
      </c>
      <c r="V850">
        <f>SUMIF(SmtRes!AQ1556:'SmtRes'!AQ1558,"=1",SmtRes!CW1556:'SmtRes'!CW1558)</f>
        <v>0</v>
      </c>
      <c r="W850">
        <f t="shared" si="475"/>
        <v>0</v>
      </c>
      <c r="X850">
        <f t="shared" si="476"/>
        <v>512.71</v>
      </c>
      <c r="Y850">
        <f t="shared" si="477"/>
        <v>286.04000000000002</v>
      </c>
      <c r="AA850">
        <v>-1</v>
      </c>
      <c r="AB850">
        <f t="shared" si="478"/>
        <v>539.69000000000005</v>
      </c>
      <c r="AC850">
        <f>ROUND((0),6)</f>
        <v>0</v>
      </c>
      <c r="AD850">
        <f>ROUND((((0)-(0))+AE850),6)</f>
        <v>0</v>
      </c>
      <c r="AE850">
        <f>ROUND((0),6)</f>
        <v>0</v>
      </c>
      <c r="AF850">
        <f>ROUND((SUM(SmtRes!BT1556:'SmtRes'!BT1558)),6)</f>
        <v>539.69000000000005</v>
      </c>
      <c r="AG850">
        <f t="shared" si="479"/>
        <v>0</v>
      </c>
      <c r="AH850">
        <f>(SUM(SmtRes!BU1556:'SmtRes'!BU1558))</f>
        <v>1</v>
      </c>
      <c r="AI850">
        <f>(0)</f>
        <v>0</v>
      </c>
      <c r="AJ850">
        <f t="shared" si="480"/>
        <v>0</v>
      </c>
      <c r="AK850">
        <v>539.69000000000005</v>
      </c>
      <c r="AL850">
        <v>0</v>
      </c>
      <c r="AM850">
        <v>0</v>
      </c>
      <c r="AN850">
        <v>0</v>
      </c>
      <c r="AO850">
        <v>539.69000000000005</v>
      </c>
      <c r="AP850">
        <v>0</v>
      </c>
      <c r="AQ850">
        <v>1</v>
      </c>
      <c r="AR850">
        <v>0</v>
      </c>
      <c r="AS850">
        <v>0</v>
      </c>
      <c r="AT850">
        <v>95</v>
      </c>
      <c r="AU850">
        <v>53</v>
      </c>
      <c r="AV850">
        <v>1</v>
      </c>
      <c r="AW850">
        <v>1</v>
      </c>
      <c r="AZ850">
        <v>1</v>
      </c>
      <c r="BA850">
        <v>1</v>
      </c>
      <c r="BB850">
        <v>1</v>
      </c>
      <c r="BC850">
        <v>1</v>
      </c>
      <c r="BD850" t="s">
        <v>3</v>
      </c>
      <c r="BE850" t="s">
        <v>3</v>
      </c>
      <c r="BF850" t="s">
        <v>3</v>
      </c>
      <c r="BG850" t="s">
        <v>3</v>
      </c>
      <c r="BH850">
        <v>0</v>
      </c>
      <c r="BI850">
        <v>2</v>
      </c>
      <c r="BJ850" t="s">
        <v>941</v>
      </c>
      <c r="BM850">
        <v>110004</v>
      </c>
      <c r="BN850">
        <v>0</v>
      </c>
      <c r="BO850" t="s">
        <v>3</v>
      </c>
      <c r="BP850">
        <v>0</v>
      </c>
      <c r="BQ850">
        <v>3</v>
      </c>
      <c r="BR850">
        <v>0</v>
      </c>
      <c r="BS850">
        <v>1</v>
      </c>
      <c r="BT850">
        <v>1</v>
      </c>
      <c r="BU850">
        <v>1</v>
      </c>
      <c r="BV850">
        <v>1</v>
      </c>
      <c r="BW850">
        <v>1</v>
      </c>
      <c r="BX850">
        <v>1</v>
      </c>
      <c r="BY850" t="s">
        <v>3</v>
      </c>
      <c r="BZ850">
        <v>95</v>
      </c>
      <c r="CA850">
        <v>53</v>
      </c>
      <c r="CB850" t="s">
        <v>3</v>
      </c>
      <c r="CE850">
        <v>0</v>
      </c>
      <c r="CF850">
        <v>0</v>
      </c>
      <c r="CG850">
        <v>0</v>
      </c>
      <c r="CM850">
        <v>0</v>
      </c>
      <c r="CN850" t="s">
        <v>3</v>
      </c>
      <c r="CO850">
        <v>0</v>
      </c>
      <c r="CP850">
        <f>(P850+Q850+S850+R850)</f>
        <v>539.69000000000005</v>
      </c>
      <c r="CQ850">
        <f>SUMIF(SmtRes!AQ1556:'SmtRes'!AQ1558,"=1",SmtRes!AA1556:'SmtRes'!AA1558)</f>
        <v>0</v>
      </c>
      <c r="CR850">
        <f>SUMIF(SmtRes!AQ1556:'SmtRes'!AQ1558,"=1",SmtRes!AB1556:'SmtRes'!AB1558)</f>
        <v>0</v>
      </c>
      <c r="CS850">
        <f>SUMIF(SmtRes!AQ1556:'SmtRes'!AQ1558,"=1",SmtRes!AC1556:'SmtRes'!AC1558)</f>
        <v>0</v>
      </c>
      <c r="CT850">
        <f>SUMIF(SmtRes!AQ1556:'SmtRes'!AQ1558,"=1",SmtRes!AD1556:'SmtRes'!AD1558)</f>
        <v>539.69000000000005</v>
      </c>
      <c r="CU850">
        <f>AG850</f>
        <v>0</v>
      </c>
      <c r="CV850">
        <f>SUMIF(SmtRes!AQ1556:'SmtRes'!AQ1558,"=1",SmtRes!BU1556:'SmtRes'!BU1558)</f>
        <v>1</v>
      </c>
      <c r="CW850">
        <f>SUMIF(SmtRes!AQ1556:'SmtRes'!AQ1558,"=1",SmtRes!BV1556:'SmtRes'!BV1558)</f>
        <v>0</v>
      </c>
      <c r="CX850">
        <f>AJ850</f>
        <v>0</v>
      </c>
      <c r="CY850">
        <f>(((S850+R850)*AT850)/100)</f>
        <v>512.70550000000003</v>
      </c>
      <c r="CZ850">
        <f>(((S850+R850)*AU850)/100)</f>
        <v>286.03570000000002</v>
      </c>
      <c r="DC850" t="s">
        <v>3</v>
      </c>
      <c r="DD850" t="s">
        <v>135</v>
      </c>
      <c r="DE850" t="s">
        <v>3</v>
      </c>
      <c r="DF850" t="s">
        <v>3</v>
      </c>
      <c r="DG850" t="s">
        <v>3</v>
      </c>
      <c r="DH850" t="s">
        <v>3</v>
      </c>
      <c r="DI850" t="s">
        <v>3</v>
      </c>
      <c r="DJ850" t="s">
        <v>3</v>
      </c>
      <c r="DK850" t="s">
        <v>3</v>
      </c>
      <c r="DL850" t="s">
        <v>3</v>
      </c>
      <c r="DM850" t="s">
        <v>3</v>
      </c>
      <c r="DN850">
        <v>0</v>
      </c>
      <c r="DO850">
        <v>0</v>
      </c>
      <c r="DP850">
        <v>1</v>
      </c>
      <c r="DQ850">
        <v>1</v>
      </c>
      <c r="DU850">
        <v>1013</v>
      </c>
      <c r="DV850" t="s">
        <v>32</v>
      </c>
      <c r="DW850" t="s">
        <v>32</v>
      </c>
      <c r="DX850">
        <v>1</v>
      </c>
      <c r="DZ850" t="s">
        <v>3</v>
      </c>
      <c r="EA850" t="s">
        <v>3</v>
      </c>
      <c r="EB850" t="s">
        <v>3</v>
      </c>
      <c r="EC850" t="s">
        <v>3</v>
      </c>
      <c r="EE850">
        <v>416979909</v>
      </c>
      <c r="EF850">
        <v>3</v>
      </c>
      <c r="EG850" t="s">
        <v>322</v>
      </c>
      <c r="EH850">
        <v>0</v>
      </c>
      <c r="EI850" t="s">
        <v>3</v>
      </c>
      <c r="EJ850">
        <v>2</v>
      </c>
      <c r="EK850">
        <v>110004</v>
      </c>
      <c r="EL850" t="s">
        <v>674</v>
      </c>
      <c r="EM850" t="s">
        <v>655</v>
      </c>
      <c r="EO850" t="s">
        <v>3</v>
      </c>
      <c r="EQ850">
        <v>1536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1</v>
      </c>
      <c r="EX850">
        <v>0</v>
      </c>
      <c r="EY850">
        <v>0</v>
      </c>
      <c r="FQ850">
        <v>0</v>
      </c>
      <c r="FR850">
        <v>0</v>
      </c>
      <c r="FS850">
        <v>0</v>
      </c>
      <c r="FX850">
        <v>95</v>
      </c>
      <c r="FY850">
        <v>53</v>
      </c>
      <c r="GA850" t="s">
        <v>3</v>
      </c>
      <c r="GD850">
        <v>1</v>
      </c>
      <c r="GF850">
        <v>-1813206917</v>
      </c>
      <c r="GG850">
        <v>2</v>
      </c>
      <c r="GH850">
        <v>1</v>
      </c>
      <c r="GI850">
        <v>-2</v>
      </c>
      <c r="GJ850">
        <v>0</v>
      </c>
      <c r="GK850">
        <v>0</v>
      </c>
      <c r="GL850">
        <f t="shared" si="481"/>
        <v>0</v>
      </c>
      <c r="GM850">
        <f t="shared" si="482"/>
        <v>1338.44</v>
      </c>
      <c r="GN850">
        <f t="shared" si="483"/>
        <v>0</v>
      </c>
      <c r="GO850">
        <f t="shared" si="484"/>
        <v>1338.44</v>
      </c>
      <c r="GP850">
        <f t="shared" si="485"/>
        <v>0</v>
      </c>
      <c r="GR850">
        <v>0</v>
      </c>
      <c r="GS850">
        <v>0</v>
      </c>
      <c r="GT850">
        <v>0</v>
      </c>
      <c r="GU850" t="s">
        <v>3</v>
      </c>
      <c r="GV850">
        <f t="shared" si="486"/>
        <v>0</v>
      </c>
      <c r="GW850">
        <v>1</v>
      </c>
      <c r="GX850">
        <f t="shared" si="487"/>
        <v>0</v>
      </c>
      <c r="HA850">
        <v>0</v>
      </c>
      <c r="HB850">
        <v>0</v>
      </c>
      <c r="HC850">
        <f>GV850*GW850</f>
        <v>0</v>
      </c>
      <c r="HE850" t="s">
        <v>3</v>
      </c>
      <c r="HF850" t="s">
        <v>3</v>
      </c>
      <c r="HM850" t="s">
        <v>3</v>
      </c>
      <c r="HN850" t="s">
        <v>675</v>
      </c>
      <c r="HO850" t="s">
        <v>676</v>
      </c>
      <c r="HP850" t="s">
        <v>674</v>
      </c>
      <c r="HQ850" t="s">
        <v>674</v>
      </c>
      <c r="HS850">
        <v>0</v>
      </c>
      <c r="IK850">
        <v>0</v>
      </c>
    </row>
    <row r="851" spans="1:245" x14ac:dyDescent="0.2">
      <c r="A851">
        <v>18</v>
      </c>
      <c r="B851">
        <v>1</v>
      </c>
      <c r="C851">
        <v>1557</v>
      </c>
      <c r="E851" t="s">
        <v>3</v>
      </c>
      <c r="F851" t="s">
        <v>633</v>
      </c>
      <c r="G851" t="s">
        <v>634</v>
      </c>
      <c r="H851" t="s">
        <v>635</v>
      </c>
      <c r="I851">
        <f>J851</f>
        <v>2</v>
      </c>
      <c r="J851">
        <v>2</v>
      </c>
      <c r="K851">
        <v>2</v>
      </c>
      <c r="O851">
        <f>ROUND(P851,2)</f>
        <v>10.79</v>
      </c>
      <c r="P851">
        <f>ROUND(ROUND(ROUND(SUMIF(SmtRes!AQ1556:'SmtRes'!AQ1558,"=1",SmtRes!CU1556:'SmtRes'!CU1558),2),2)*I851/100,2)</f>
        <v>10.79</v>
      </c>
      <c r="Q851">
        <f>ROUND(CR851*I851,2)</f>
        <v>0</v>
      </c>
      <c r="R851">
        <f>ROUND(CS851*I851,2)</f>
        <v>0</v>
      </c>
      <c r="S851">
        <f>ROUND(CT851*I851,2)</f>
        <v>0</v>
      </c>
      <c r="T851">
        <f t="shared" si="474"/>
        <v>0</v>
      </c>
      <c r="U851">
        <f>ROUND(CV851*I851,7)</f>
        <v>0</v>
      </c>
      <c r="V851">
        <f>ROUND(CW851*I851,7)</f>
        <v>0</v>
      </c>
      <c r="W851">
        <f t="shared" si="475"/>
        <v>0</v>
      </c>
      <c r="X851">
        <f t="shared" si="476"/>
        <v>0</v>
      </c>
      <c r="Y851">
        <f t="shared" si="477"/>
        <v>0</v>
      </c>
      <c r="AA851">
        <v>-1</v>
      </c>
      <c r="AB851">
        <f t="shared" si="478"/>
        <v>0</v>
      </c>
      <c r="AC851">
        <f>ROUND((ES851),6)</f>
        <v>0</v>
      </c>
      <c r="AD851">
        <f>ROUND((((ET851)-(EU851))+AE851),6)</f>
        <v>0</v>
      </c>
      <c r="AE851">
        <f>ROUND((EU851),6)</f>
        <v>0</v>
      </c>
      <c r="AF851">
        <f>ROUND((EV851),6)</f>
        <v>0</v>
      </c>
      <c r="AG851">
        <f t="shared" si="479"/>
        <v>0</v>
      </c>
      <c r="AH851">
        <f>(EW851)</f>
        <v>0</v>
      </c>
      <c r="AI851">
        <f>(EX851)</f>
        <v>0</v>
      </c>
      <c r="AJ851">
        <f t="shared" si="480"/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95</v>
      </c>
      <c r="AU851">
        <v>53</v>
      </c>
      <c r="AV851">
        <v>1</v>
      </c>
      <c r="AW851">
        <v>1</v>
      </c>
      <c r="AZ851">
        <v>1</v>
      </c>
      <c r="BA851">
        <v>1</v>
      </c>
      <c r="BB851">
        <v>1</v>
      </c>
      <c r="BC851">
        <v>1</v>
      </c>
      <c r="BD851" t="s">
        <v>3</v>
      </c>
      <c r="BE851" t="s">
        <v>3</v>
      </c>
      <c r="BF851" t="s">
        <v>3</v>
      </c>
      <c r="BG851" t="s">
        <v>3</v>
      </c>
      <c r="BH851">
        <v>3</v>
      </c>
      <c r="BI851">
        <v>2</v>
      </c>
      <c r="BJ851" t="s">
        <v>3</v>
      </c>
      <c r="BM851">
        <v>110004</v>
      </c>
      <c r="BN851">
        <v>0</v>
      </c>
      <c r="BO851" t="s">
        <v>3</v>
      </c>
      <c r="BP851">
        <v>0</v>
      </c>
      <c r="BQ851">
        <v>3</v>
      </c>
      <c r="BR851">
        <v>0</v>
      </c>
      <c r="BS851">
        <v>1</v>
      </c>
      <c r="BT851">
        <v>1</v>
      </c>
      <c r="BU851">
        <v>1</v>
      </c>
      <c r="BV851">
        <v>1</v>
      </c>
      <c r="BW851">
        <v>1</v>
      </c>
      <c r="BX851">
        <v>1</v>
      </c>
      <c r="BY851" t="s">
        <v>3</v>
      </c>
      <c r="BZ851">
        <v>95</v>
      </c>
      <c r="CA851">
        <v>53</v>
      </c>
      <c r="CB851" t="s">
        <v>3</v>
      </c>
      <c r="CE851">
        <v>0</v>
      </c>
      <c r="CF851">
        <v>0</v>
      </c>
      <c r="CG851">
        <v>0</v>
      </c>
      <c r="CM851">
        <v>0</v>
      </c>
      <c r="CN851" t="s">
        <v>3</v>
      </c>
      <c r="CO851">
        <v>0</v>
      </c>
      <c r="CP851">
        <f>0</f>
        <v>0</v>
      </c>
      <c r="CQ851">
        <f>0</f>
        <v>0</v>
      </c>
      <c r="CR851">
        <f>0</f>
        <v>0</v>
      </c>
      <c r="CS851">
        <f>0</f>
        <v>0</v>
      </c>
      <c r="CT851">
        <f>0</f>
        <v>0</v>
      </c>
      <c r="CU851">
        <f>0</f>
        <v>0</v>
      </c>
      <c r="CV851">
        <f>0</f>
        <v>0</v>
      </c>
      <c r="CW851">
        <f>0</f>
        <v>0</v>
      </c>
      <c r="CX851">
        <f>0</f>
        <v>0</v>
      </c>
      <c r="CY851">
        <f>0</f>
        <v>0</v>
      </c>
      <c r="CZ851">
        <f>0</f>
        <v>0</v>
      </c>
      <c r="DC851" t="s">
        <v>3</v>
      </c>
      <c r="DD851" t="s">
        <v>3</v>
      </c>
      <c r="DE851" t="s">
        <v>3</v>
      </c>
      <c r="DF851" t="s">
        <v>3</v>
      </c>
      <c r="DG851" t="s">
        <v>3</v>
      </c>
      <c r="DH851" t="s">
        <v>3</v>
      </c>
      <c r="DI851" t="s">
        <v>3</v>
      </c>
      <c r="DJ851" t="s">
        <v>3</v>
      </c>
      <c r="DK851" t="s">
        <v>3</v>
      </c>
      <c r="DL851" t="s">
        <v>3</v>
      </c>
      <c r="DM851" t="s">
        <v>3</v>
      </c>
      <c r="DN851">
        <v>0</v>
      </c>
      <c r="DO851">
        <v>0</v>
      </c>
      <c r="DP851">
        <v>1</v>
      </c>
      <c r="DQ851">
        <v>1</v>
      </c>
      <c r="DU851">
        <v>1013</v>
      </c>
      <c r="DV851" t="s">
        <v>635</v>
      </c>
      <c r="DW851" t="s">
        <v>635</v>
      </c>
      <c r="DX851">
        <v>1</v>
      </c>
      <c r="DZ851" t="s">
        <v>3</v>
      </c>
      <c r="EA851" t="s">
        <v>3</v>
      </c>
      <c r="EB851" t="s">
        <v>3</v>
      </c>
      <c r="EC851" t="s">
        <v>3</v>
      </c>
      <c r="EE851">
        <v>416979909</v>
      </c>
      <c r="EF851">
        <v>3</v>
      </c>
      <c r="EG851" t="s">
        <v>322</v>
      </c>
      <c r="EH851">
        <v>0</v>
      </c>
      <c r="EI851" t="s">
        <v>3</v>
      </c>
      <c r="EJ851">
        <v>2</v>
      </c>
      <c r="EK851">
        <v>110004</v>
      </c>
      <c r="EL851" t="s">
        <v>674</v>
      </c>
      <c r="EM851" t="s">
        <v>655</v>
      </c>
      <c r="EO851" t="s">
        <v>3</v>
      </c>
      <c r="EQ851">
        <v>1536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FQ851">
        <v>0</v>
      </c>
      <c r="FR851">
        <v>0</v>
      </c>
      <c r="FS851">
        <v>0</v>
      </c>
      <c r="FX851">
        <v>95</v>
      </c>
      <c r="FY851">
        <v>53</v>
      </c>
      <c r="GA851" t="s">
        <v>3</v>
      </c>
      <c r="GD851">
        <v>1</v>
      </c>
      <c r="GF851">
        <v>274903907</v>
      </c>
      <c r="GG851">
        <v>2</v>
      </c>
      <c r="GH851">
        <v>1</v>
      </c>
      <c r="GI851">
        <v>-2</v>
      </c>
      <c r="GJ851">
        <v>0</v>
      </c>
      <c r="GK851">
        <v>0</v>
      </c>
      <c r="GL851">
        <f t="shared" si="481"/>
        <v>0</v>
      </c>
      <c r="GM851">
        <f t="shared" si="482"/>
        <v>10.79</v>
      </c>
      <c r="GN851">
        <f t="shared" si="483"/>
        <v>0</v>
      </c>
      <c r="GO851">
        <f t="shared" si="484"/>
        <v>10.79</v>
      </c>
      <c r="GP851">
        <f t="shared" si="485"/>
        <v>0</v>
      </c>
      <c r="GR851">
        <v>0</v>
      </c>
      <c r="GS851">
        <v>0</v>
      </c>
      <c r="GT851">
        <v>0</v>
      </c>
      <c r="GU851" t="s">
        <v>3</v>
      </c>
      <c r="GV851">
        <f t="shared" si="486"/>
        <v>0</v>
      </c>
      <c r="GW851">
        <v>1</v>
      </c>
      <c r="GX851">
        <f t="shared" si="487"/>
        <v>0</v>
      </c>
      <c r="HA851">
        <v>0</v>
      </c>
      <c r="HB851">
        <v>0</v>
      </c>
      <c r="HC851">
        <f>0</f>
        <v>0</v>
      </c>
      <c r="HE851" t="s">
        <v>3</v>
      </c>
      <c r="HF851" t="s">
        <v>3</v>
      </c>
      <c r="HM851" t="s">
        <v>3</v>
      </c>
      <c r="HN851" t="s">
        <v>675</v>
      </c>
      <c r="HO851" t="s">
        <v>676</v>
      </c>
      <c r="HP851" t="s">
        <v>674</v>
      </c>
      <c r="HQ851" t="s">
        <v>674</v>
      </c>
      <c r="HS851">
        <v>0</v>
      </c>
      <c r="IK851">
        <v>0</v>
      </c>
    </row>
    <row r="852" spans="1:245" x14ac:dyDescent="0.2">
      <c r="A852">
        <v>18</v>
      </c>
      <c r="B852">
        <v>1</v>
      </c>
      <c r="C852">
        <v>1558</v>
      </c>
      <c r="E852" t="s">
        <v>3</v>
      </c>
      <c r="F852" t="s">
        <v>725</v>
      </c>
      <c r="G852" t="s">
        <v>726</v>
      </c>
      <c r="H852" t="s">
        <v>83</v>
      </c>
      <c r="I852">
        <f>I850*J852</f>
        <v>1</v>
      </c>
      <c r="J852">
        <v>1</v>
      </c>
      <c r="K852">
        <v>1</v>
      </c>
      <c r="O852">
        <f>ROUND(CP852,2)</f>
        <v>0</v>
      </c>
      <c r="P852">
        <f>ROUND(CQ852*I852,2)</f>
        <v>0</v>
      </c>
      <c r="Q852">
        <f>ROUND(CR852*I852,2)</f>
        <v>0</v>
      </c>
      <c r="R852">
        <f>ROUND(CS852*I852,2)</f>
        <v>0</v>
      </c>
      <c r="S852">
        <f>ROUND(CT852*I852,2)</f>
        <v>0</v>
      </c>
      <c r="T852">
        <f t="shared" si="474"/>
        <v>0</v>
      </c>
      <c r="U852">
        <f>ROUND(CV852*I852,7)</f>
        <v>0</v>
      </c>
      <c r="V852">
        <f>ROUND(CW852*I852,7)</f>
        <v>0</v>
      </c>
      <c r="W852">
        <f t="shared" si="475"/>
        <v>0</v>
      </c>
      <c r="X852">
        <f t="shared" si="476"/>
        <v>0</v>
      </c>
      <c r="Y852">
        <f t="shared" si="477"/>
        <v>0</v>
      </c>
      <c r="AA852">
        <v>-1</v>
      </c>
      <c r="AB852">
        <f t="shared" si="478"/>
        <v>0</v>
      </c>
      <c r="AC852">
        <f>ROUND((ES852),6)</f>
        <v>0</v>
      </c>
      <c r="AD852">
        <f>ROUND((((ET852)-(EU852))+AE852),6)</f>
        <v>0</v>
      </c>
      <c r="AE852">
        <f>ROUND((EU852),6)</f>
        <v>0</v>
      </c>
      <c r="AF852">
        <f>ROUND((EV852),6)</f>
        <v>0</v>
      </c>
      <c r="AG852">
        <f t="shared" si="479"/>
        <v>0</v>
      </c>
      <c r="AH852">
        <f>(EW852)</f>
        <v>0</v>
      </c>
      <c r="AI852">
        <f>(EX852)</f>
        <v>0</v>
      </c>
      <c r="AJ852">
        <f t="shared" si="480"/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95</v>
      </c>
      <c r="AU852">
        <v>53</v>
      </c>
      <c r="AV852">
        <v>1</v>
      </c>
      <c r="AW852">
        <v>1</v>
      </c>
      <c r="AZ852">
        <v>1</v>
      </c>
      <c r="BA852">
        <v>1</v>
      </c>
      <c r="BB852">
        <v>1</v>
      </c>
      <c r="BC852">
        <v>1</v>
      </c>
      <c r="BD852" t="s">
        <v>3</v>
      </c>
      <c r="BE852" t="s">
        <v>3</v>
      </c>
      <c r="BF852" t="s">
        <v>3</v>
      </c>
      <c r="BG852" t="s">
        <v>3</v>
      </c>
      <c r="BH852">
        <v>3</v>
      </c>
      <c r="BI852">
        <v>2</v>
      </c>
      <c r="BJ852" t="s">
        <v>3</v>
      </c>
      <c r="BM852">
        <v>110004</v>
      </c>
      <c r="BN852">
        <v>0</v>
      </c>
      <c r="BO852" t="s">
        <v>3</v>
      </c>
      <c r="BP852">
        <v>0</v>
      </c>
      <c r="BQ852">
        <v>3</v>
      </c>
      <c r="BR852">
        <v>0</v>
      </c>
      <c r="BS852">
        <v>1</v>
      </c>
      <c r="BT852">
        <v>1</v>
      </c>
      <c r="BU852">
        <v>1</v>
      </c>
      <c r="BV852">
        <v>1</v>
      </c>
      <c r="BW852">
        <v>1</v>
      </c>
      <c r="BX852">
        <v>1</v>
      </c>
      <c r="BY852" t="s">
        <v>3</v>
      </c>
      <c r="BZ852">
        <v>95</v>
      </c>
      <c r="CA852">
        <v>53</v>
      </c>
      <c r="CB852" t="s">
        <v>3</v>
      </c>
      <c r="CE852">
        <v>0</v>
      </c>
      <c r="CF852">
        <v>0</v>
      </c>
      <c r="CG852">
        <v>0</v>
      </c>
      <c r="CM852">
        <v>0</v>
      </c>
      <c r="CN852" t="s">
        <v>3</v>
      </c>
      <c r="CO852">
        <v>0</v>
      </c>
      <c r="CP852">
        <f>(P852+Q852+S852+R852)</f>
        <v>0</v>
      </c>
      <c r="CQ852">
        <f>ROUND(AL852*BC852,2)</f>
        <v>0</v>
      </c>
      <c r="CR852">
        <f>ROUND(AM852*BB852,2)</f>
        <v>0</v>
      </c>
      <c r="CS852">
        <f>ROUND(AN852*BS852,2)</f>
        <v>0</v>
      </c>
      <c r="CT852">
        <f>ROUND(AO852*BA852,2)</f>
        <v>0</v>
      </c>
      <c r="CU852">
        <f>AG852</f>
        <v>0</v>
      </c>
      <c r="CV852">
        <f>AH852</f>
        <v>0</v>
      </c>
      <c r="CW852">
        <f>AI852</f>
        <v>0</v>
      </c>
      <c r="CX852">
        <f>AJ852</f>
        <v>0</v>
      </c>
      <c r="CY852">
        <f>(((S852+R852)*AT852)/100)</f>
        <v>0</v>
      </c>
      <c r="CZ852">
        <f>(((S852+R852)*AU852)/100)</f>
        <v>0</v>
      </c>
      <c r="DC852" t="s">
        <v>3</v>
      </c>
      <c r="DD852" t="s">
        <v>3</v>
      </c>
      <c r="DE852" t="s">
        <v>3</v>
      </c>
      <c r="DF852" t="s">
        <v>3</v>
      </c>
      <c r="DG852" t="s">
        <v>3</v>
      </c>
      <c r="DH852" t="s">
        <v>3</v>
      </c>
      <c r="DI852" t="s">
        <v>3</v>
      </c>
      <c r="DJ852" t="s">
        <v>3</v>
      </c>
      <c r="DK852" t="s">
        <v>3</v>
      </c>
      <c r="DL852" t="s">
        <v>3</v>
      </c>
      <c r="DM852" t="s">
        <v>3</v>
      </c>
      <c r="DN852">
        <v>0</v>
      </c>
      <c r="DO852">
        <v>0</v>
      </c>
      <c r="DP852">
        <v>1</v>
      </c>
      <c r="DQ852">
        <v>1</v>
      </c>
      <c r="DU852">
        <v>1009</v>
      </c>
      <c r="DV852" t="s">
        <v>83</v>
      </c>
      <c r="DW852" t="s">
        <v>83</v>
      </c>
      <c r="DX852">
        <v>1000</v>
      </c>
      <c r="DZ852" t="s">
        <v>3</v>
      </c>
      <c r="EA852" t="s">
        <v>3</v>
      </c>
      <c r="EB852" t="s">
        <v>3</v>
      </c>
      <c r="EC852" t="s">
        <v>3</v>
      </c>
      <c r="EE852">
        <v>416979909</v>
      </c>
      <c r="EF852">
        <v>3</v>
      </c>
      <c r="EG852" t="s">
        <v>322</v>
      </c>
      <c r="EH852">
        <v>0</v>
      </c>
      <c r="EI852" t="s">
        <v>3</v>
      </c>
      <c r="EJ852">
        <v>2</v>
      </c>
      <c r="EK852">
        <v>110004</v>
      </c>
      <c r="EL852" t="s">
        <v>674</v>
      </c>
      <c r="EM852" t="s">
        <v>655</v>
      </c>
      <c r="EO852" t="s">
        <v>3</v>
      </c>
      <c r="EQ852">
        <v>1536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FQ852">
        <v>0</v>
      </c>
      <c r="FR852">
        <v>0</v>
      </c>
      <c r="FS852">
        <v>0</v>
      </c>
      <c r="FX852">
        <v>95</v>
      </c>
      <c r="FY852">
        <v>53</v>
      </c>
      <c r="GA852" t="s">
        <v>3</v>
      </c>
      <c r="GD852">
        <v>1</v>
      </c>
      <c r="GF852">
        <v>1392189009</v>
      </c>
      <c r="GG852">
        <v>2</v>
      </c>
      <c r="GH852">
        <v>1</v>
      </c>
      <c r="GI852">
        <v>-2</v>
      </c>
      <c r="GJ852">
        <v>0</v>
      </c>
      <c r="GK852">
        <v>0</v>
      </c>
      <c r="GL852">
        <f t="shared" si="481"/>
        <v>0</v>
      </c>
      <c r="GM852">
        <f t="shared" si="482"/>
        <v>0</v>
      </c>
      <c r="GN852">
        <f t="shared" si="483"/>
        <v>0</v>
      </c>
      <c r="GO852">
        <f t="shared" si="484"/>
        <v>0</v>
      </c>
      <c r="GP852">
        <f t="shared" si="485"/>
        <v>0</v>
      </c>
      <c r="GR852">
        <v>0</v>
      </c>
      <c r="GS852">
        <v>0</v>
      </c>
      <c r="GT852">
        <v>0</v>
      </c>
      <c r="GU852" t="s">
        <v>3</v>
      </c>
      <c r="GV852">
        <f t="shared" si="486"/>
        <v>0</v>
      </c>
      <c r="GW852">
        <v>1</v>
      </c>
      <c r="GX852">
        <f t="shared" si="487"/>
        <v>0</v>
      </c>
      <c r="HA852">
        <v>0</v>
      </c>
      <c r="HB852">
        <v>0</v>
      </c>
      <c r="HC852">
        <f>GV852*GW852</f>
        <v>0</v>
      </c>
      <c r="HE852" t="s">
        <v>3</v>
      </c>
      <c r="HF852" t="s">
        <v>3</v>
      </c>
      <c r="HM852" t="s">
        <v>3</v>
      </c>
      <c r="HN852" t="s">
        <v>675</v>
      </c>
      <c r="HO852" t="s">
        <v>676</v>
      </c>
      <c r="HP852" t="s">
        <v>674</v>
      </c>
      <c r="HQ852" t="s">
        <v>674</v>
      </c>
      <c r="HS852">
        <v>0</v>
      </c>
      <c r="IK852">
        <v>0</v>
      </c>
    </row>
    <row r="853" spans="1:245" x14ac:dyDescent="0.2">
      <c r="A853">
        <v>17</v>
      </c>
      <c r="B853">
        <v>1</v>
      </c>
      <c r="C853">
        <f>ROW(SmtRes!A1565)</f>
        <v>1565</v>
      </c>
      <c r="D853">
        <f>ROW(EtalonRes!A1626)</f>
        <v>1626</v>
      </c>
      <c r="E853" t="s">
        <v>3</v>
      </c>
      <c r="F853" t="s">
        <v>866</v>
      </c>
      <c r="G853" t="s">
        <v>867</v>
      </c>
      <c r="H853" t="s">
        <v>32</v>
      </c>
      <c r="I853">
        <v>1</v>
      </c>
      <c r="J853">
        <v>0</v>
      </c>
      <c r="K853">
        <v>1</v>
      </c>
      <c r="O853">
        <f>ROUND(CP853,2)</f>
        <v>272</v>
      </c>
      <c r="P853">
        <f>SUMIF(SmtRes!AQ1559:'SmtRes'!AQ1565,"=1",SmtRes!DF1559:'SmtRes'!DF1565)</f>
        <v>0</v>
      </c>
      <c r="Q853">
        <f>SUMIF(SmtRes!AQ1559:'SmtRes'!AQ1565,"=1",SmtRes!DG1559:'SmtRes'!DG1565)</f>
        <v>0</v>
      </c>
      <c r="R853">
        <f>SUMIF(SmtRes!AQ1559:'SmtRes'!AQ1565,"=1",SmtRes!DH1559:'SmtRes'!DH1565)</f>
        <v>0</v>
      </c>
      <c r="S853">
        <f>SUMIF(SmtRes!AQ1559:'SmtRes'!AQ1565,"=1",SmtRes!DI1559:'SmtRes'!DI1565)</f>
        <v>272</v>
      </c>
      <c r="T853">
        <f t="shared" si="474"/>
        <v>0</v>
      </c>
      <c r="U853">
        <f>SUMIF(SmtRes!AQ1559:'SmtRes'!AQ1565,"=1",SmtRes!CV1559:'SmtRes'!CV1565)</f>
        <v>0.504</v>
      </c>
      <c r="V853">
        <f>SUMIF(SmtRes!AQ1559:'SmtRes'!AQ1565,"=1",SmtRes!CW1559:'SmtRes'!CW1565)</f>
        <v>0</v>
      </c>
      <c r="W853">
        <f t="shared" si="475"/>
        <v>0</v>
      </c>
      <c r="X853">
        <f t="shared" si="476"/>
        <v>244.8</v>
      </c>
      <c r="Y853">
        <f t="shared" si="477"/>
        <v>125.12</v>
      </c>
      <c r="AA853">
        <v>-1</v>
      </c>
      <c r="AB853">
        <f t="shared" si="478"/>
        <v>272.00376</v>
      </c>
      <c r="AC853">
        <f>ROUND((0),6)</f>
        <v>0</v>
      </c>
      <c r="AD853">
        <f>ROUND((((0)-(0))+AE853),6)</f>
        <v>0</v>
      </c>
      <c r="AE853">
        <f>ROUND((0),6)</f>
        <v>0</v>
      </c>
      <c r="AF853">
        <f>ROUND((SUM(SmtRes!BT1559:'SmtRes'!BT1565)),6)</f>
        <v>272.00376</v>
      </c>
      <c r="AG853">
        <f t="shared" si="479"/>
        <v>0</v>
      </c>
      <c r="AH853">
        <f>(SUM(SmtRes!BU1559:'SmtRes'!BU1565))</f>
        <v>0.504</v>
      </c>
      <c r="AI853">
        <f>(0)</f>
        <v>0</v>
      </c>
      <c r="AJ853">
        <f t="shared" si="480"/>
        <v>0</v>
      </c>
      <c r="AK853">
        <v>940.92153170000006</v>
      </c>
      <c r="AL853">
        <v>34.242331700000001</v>
      </c>
      <c r="AM853">
        <v>0</v>
      </c>
      <c r="AN853">
        <v>0</v>
      </c>
      <c r="AO853">
        <v>906.67920000000004</v>
      </c>
      <c r="AP853">
        <v>0</v>
      </c>
      <c r="AQ853">
        <v>1.68</v>
      </c>
      <c r="AR853">
        <v>0</v>
      </c>
      <c r="AS853">
        <v>0</v>
      </c>
      <c r="AT853">
        <v>90</v>
      </c>
      <c r="AU853">
        <v>46</v>
      </c>
      <c r="AV853">
        <v>1</v>
      </c>
      <c r="AW853">
        <v>1</v>
      </c>
      <c r="AZ853">
        <v>1</v>
      </c>
      <c r="BA853">
        <v>1</v>
      </c>
      <c r="BB853">
        <v>1</v>
      </c>
      <c r="BC853">
        <v>1</v>
      </c>
      <c r="BD853" t="s">
        <v>3</v>
      </c>
      <c r="BE853" t="s">
        <v>3</v>
      </c>
      <c r="BF853" t="s">
        <v>3</v>
      </c>
      <c r="BG853" t="s">
        <v>3</v>
      </c>
      <c r="BH853">
        <v>0</v>
      </c>
      <c r="BI853">
        <v>2</v>
      </c>
      <c r="BJ853" t="s">
        <v>868</v>
      </c>
      <c r="BM853">
        <v>110011</v>
      </c>
      <c r="BN853">
        <v>0</v>
      </c>
      <c r="BO853" t="s">
        <v>3</v>
      </c>
      <c r="BP853">
        <v>0</v>
      </c>
      <c r="BQ853">
        <v>3</v>
      </c>
      <c r="BR853">
        <v>0</v>
      </c>
      <c r="BS853">
        <v>1</v>
      </c>
      <c r="BT853">
        <v>1</v>
      </c>
      <c r="BU853">
        <v>1</v>
      </c>
      <c r="BV853">
        <v>1</v>
      </c>
      <c r="BW853">
        <v>1</v>
      </c>
      <c r="BX853">
        <v>1</v>
      </c>
      <c r="BY853" t="s">
        <v>3</v>
      </c>
      <c r="BZ853">
        <v>90</v>
      </c>
      <c r="CA853">
        <v>46</v>
      </c>
      <c r="CB853" t="s">
        <v>3</v>
      </c>
      <c r="CE853">
        <v>0</v>
      </c>
      <c r="CF853">
        <v>0</v>
      </c>
      <c r="CG853">
        <v>0</v>
      </c>
      <c r="CM853">
        <v>0</v>
      </c>
      <c r="CN853" t="s">
        <v>653</v>
      </c>
      <c r="CO853">
        <v>0</v>
      </c>
      <c r="CP853">
        <f>(P853+Q853+S853+R853)</f>
        <v>272</v>
      </c>
      <c r="CQ853">
        <f>SUMIF(SmtRes!AQ1559:'SmtRes'!AQ1565,"=1",SmtRes!AA1559:'SmtRes'!AA1565)</f>
        <v>8806.8100000000013</v>
      </c>
      <c r="CR853">
        <f>SUMIF(SmtRes!AQ1559:'SmtRes'!AQ1565,"=1",SmtRes!AB1559:'SmtRes'!AB1565)</f>
        <v>0</v>
      </c>
      <c r="CS853">
        <f>SUMIF(SmtRes!AQ1559:'SmtRes'!AQ1565,"=1",SmtRes!AC1559:'SmtRes'!AC1565)</f>
        <v>0</v>
      </c>
      <c r="CT853">
        <f>SUMIF(SmtRes!AQ1559:'SmtRes'!AQ1565,"=1",SmtRes!AD1559:'SmtRes'!AD1565)</f>
        <v>539.69000000000005</v>
      </c>
      <c r="CU853">
        <f>AG853</f>
        <v>0</v>
      </c>
      <c r="CV853">
        <f>SUMIF(SmtRes!AQ1559:'SmtRes'!AQ1565,"=1",SmtRes!BU1559:'SmtRes'!BU1565)</f>
        <v>0.504</v>
      </c>
      <c r="CW853">
        <f>SUMIF(SmtRes!AQ1559:'SmtRes'!AQ1565,"=1",SmtRes!BV1559:'SmtRes'!BV1565)</f>
        <v>0</v>
      </c>
      <c r="CX853">
        <f>AJ853</f>
        <v>0</v>
      </c>
      <c r="CY853">
        <f>(((S853+R853)*AT853)/100)</f>
        <v>244.8</v>
      </c>
      <c r="CZ853">
        <f>(((S853+R853)*AU853)/100)</f>
        <v>125.12</v>
      </c>
      <c r="DB853">
        <v>58</v>
      </c>
      <c r="DC853" t="s">
        <v>3</v>
      </c>
      <c r="DD853" t="s">
        <v>135</v>
      </c>
      <c r="DE853" t="s">
        <v>321</v>
      </c>
      <c r="DF853" t="s">
        <v>321</v>
      </c>
      <c r="DG853" t="s">
        <v>321</v>
      </c>
      <c r="DH853" t="s">
        <v>3</v>
      </c>
      <c r="DI853" t="s">
        <v>321</v>
      </c>
      <c r="DJ853" t="s">
        <v>321</v>
      </c>
      <c r="DK853" t="s">
        <v>3</v>
      </c>
      <c r="DL853" t="s">
        <v>3</v>
      </c>
      <c r="DM853" t="s">
        <v>3</v>
      </c>
      <c r="DN853">
        <v>0</v>
      </c>
      <c r="DO853">
        <v>0</v>
      </c>
      <c r="DP853">
        <v>1</v>
      </c>
      <c r="DQ853">
        <v>1</v>
      </c>
      <c r="DU853">
        <v>1013</v>
      </c>
      <c r="DV853" t="s">
        <v>32</v>
      </c>
      <c r="DW853" t="s">
        <v>32</v>
      </c>
      <c r="DX853">
        <v>1</v>
      </c>
      <c r="DZ853" t="s">
        <v>3</v>
      </c>
      <c r="EA853" t="s">
        <v>3</v>
      </c>
      <c r="EB853" t="s">
        <v>3</v>
      </c>
      <c r="EC853" t="s">
        <v>3</v>
      </c>
      <c r="EE853">
        <v>416979952</v>
      </c>
      <c r="EF853">
        <v>3</v>
      </c>
      <c r="EG853" t="s">
        <v>322</v>
      </c>
      <c r="EH853">
        <v>0</v>
      </c>
      <c r="EI853" t="s">
        <v>3</v>
      </c>
      <c r="EJ853">
        <v>2</v>
      </c>
      <c r="EK853">
        <v>110011</v>
      </c>
      <c r="EL853" t="s">
        <v>654</v>
      </c>
      <c r="EM853" t="s">
        <v>655</v>
      </c>
      <c r="EO853" t="s">
        <v>656</v>
      </c>
      <c r="EQ853">
        <v>1536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1.68</v>
      </c>
      <c r="EX853">
        <v>0</v>
      </c>
      <c r="EY853">
        <v>0</v>
      </c>
      <c r="FQ853">
        <v>0</v>
      </c>
      <c r="FR853">
        <v>0</v>
      </c>
      <c r="FS853">
        <v>0</v>
      </c>
      <c r="FX853">
        <v>90</v>
      </c>
      <c r="FY853">
        <v>46</v>
      </c>
      <c r="GA853" t="s">
        <v>3</v>
      </c>
      <c r="GD853">
        <v>1</v>
      </c>
      <c r="GF853">
        <v>-1101656779</v>
      </c>
      <c r="GG853">
        <v>2</v>
      </c>
      <c r="GH853">
        <v>1</v>
      </c>
      <c r="GI853">
        <v>-2</v>
      </c>
      <c r="GJ853">
        <v>0</v>
      </c>
      <c r="GK853">
        <v>0</v>
      </c>
      <c r="GL853">
        <f t="shared" si="481"/>
        <v>0</v>
      </c>
      <c r="GM853">
        <f t="shared" si="482"/>
        <v>641.91999999999996</v>
      </c>
      <c r="GN853">
        <f t="shared" si="483"/>
        <v>0</v>
      </c>
      <c r="GO853">
        <f t="shared" si="484"/>
        <v>641.91999999999996</v>
      </c>
      <c r="GP853">
        <f t="shared" si="485"/>
        <v>0</v>
      </c>
      <c r="GR853">
        <v>0</v>
      </c>
      <c r="GS853">
        <v>0</v>
      </c>
      <c r="GT853">
        <v>0</v>
      </c>
      <c r="GU853" t="s">
        <v>3</v>
      </c>
      <c r="GV853">
        <f t="shared" si="486"/>
        <v>0</v>
      </c>
      <c r="GW853">
        <v>1</v>
      </c>
      <c r="GX853">
        <f t="shared" si="487"/>
        <v>0</v>
      </c>
      <c r="HA853">
        <v>0</v>
      </c>
      <c r="HB853">
        <v>0</v>
      </c>
      <c r="HC853">
        <f>GV853*GW853</f>
        <v>0</v>
      </c>
      <c r="HE853" t="s">
        <v>3</v>
      </c>
      <c r="HF853" t="s">
        <v>3</v>
      </c>
      <c r="HM853" t="s">
        <v>3</v>
      </c>
      <c r="HN853" t="s">
        <v>657</v>
      </c>
      <c r="HO853" t="s">
        <v>658</v>
      </c>
      <c r="HP853" t="s">
        <v>654</v>
      </c>
      <c r="HQ853" t="s">
        <v>654</v>
      </c>
      <c r="HS853">
        <v>0</v>
      </c>
      <c r="IK853">
        <v>0</v>
      </c>
    </row>
    <row r="854" spans="1:245" x14ac:dyDescent="0.2">
      <c r="A854">
        <v>18</v>
      </c>
      <c r="B854">
        <v>1</v>
      </c>
      <c r="C854">
        <v>1565</v>
      </c>
      <c r="E854" t="s">
        <v>3</v>
      </c>
      <c r="F854" t="s">
        <v>633</v>
      </c>
      <c r="G854" t="s">
        <v>634</v>
      </c>
      <c r="H854" t="s">
        <v>635</v>
      </c>
      <c r="I854">
        <f>J854</f>
        <v>2</v>
      </c>
      <c r="J854">
        <v>2</v>
      </c>
      <c r="K854">
        <v>2</v>
      </c>
      <c r="O854">
        <f>ROUND(P854,2)</f>
        <v>18.13</v>
      </c>
      <c r="P854">
        <f>ROUND(ROUND(ROUND(SUMIF(SmtRes!AQ1559:'SmtRes'!AQ1565,"=1",SmtRes!CU1559:'SmtRes'!CU1565),2),2)*I854/100,2)</f>
        <v>18.13</v>
      </c>
      <c r="Q854">
        <f>ROUND(CR854*I854,2)</f>
        <v>0</v>
      </c>
      <c r="R854">
        <f>ROUND(CS854*I854,2)</f>
        <v>0</v>
      </c>
      <c r="S854">
        <f>ROUND(CT854*I854,2)</f>
        <v>0</v>
      </c>
      <c r="T854">
        <f t="shared" si="474"/>
        <v>0</v>
      </c>
      <c r="U854">
        <f>ROUND(CV854*I854,7)</f>
        <v>0</v>
      </c>
      <c r="V854">
        <f>ROUND(CW854*I854,7)</f>
        <v>0</v>
      </c>
      <c r="W854">
        <f t="shared" si="475"/>
        <v>0</v>
      </c>
      <c r="X854">
        <f t="shared" si="476"/>
        <v>0</v>
      </c>
      <c r="Y854">
        <f t="shared" si="477"/>
        <v>0</v>
      </c>
      <c r="AA854">
        <v>-1</v>
      </c>
      <c r="AB854">
        <f t="shared" si="478"/>
        <v>0</v>
      </c>
      <c r="AC854">
        <f>ROUND((ES854),6)</f>
        <v>0</v>
      </c>
      <c r="AD854">
        <f>ROUND((((ET854)-(EU854))+AE854),6)</f>
        <v>0</v>
      </c>
      <c r="AE854">
        <f>ROUND((EU854),6)</f>
        <v>0</v>
      </c>
      <c r="AF854">
        <f>ROUND((EV854),6)</f>
        <v>0</v>
      </c>
      <c r="AG854">
        <f t="shared" si="479"/>
        <v>0</v>
      </c>
      <c r="AH854">
        <f>(EW854)</f>
        <v>0</v>
      </c>
      <c r="AI854">
        <f>(EX854)</f>
        <v>0</v>
      </c>
      <c r="AJ854">
        <f t="shared" si="480"/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90</v>
      </c>
      <c r="AU854">
        <v>46</v>
      </c>
      <c r="AV854">
        <v>1</v>
      </c>
      <c r="AW854">
        <v>1</v>
      </c>
      <c r="AZ854">
        <v>1</v>
      </c>
      <c r="BA854">
        <v>1</v>
      </c>
      <c r="BB854">
        <v>1</v>
      </c>
      <c r="BC854">
        <v>1</v>
      </c>
      <c r="BD854" t="s">
        <v>3</v>
      </c>
      <c r="BE854" t="s">
        <v>3</v>
      </c>
      <c r="BF854" t="s">
        <v>3</v>
      </c>
      <c r="BG854" t="s">
        <v>3</v>
      </c>
      <c r="BH854">
        <v>3</v>
      </c>
      <c r="BI854">
        <v>2</v>
      </c>
      <c r="BJ854" t="s">
        <v>3</v>
      </c>
      <c r="BM854">
        <v>110011</v>
      </c>
      <c r="BN854">
        <v>0</v>
      </c>
      <c r="BO854" t="s">
        <v>3</v>
      </c>
      <c r="BP854">
        <v>0</v>
      </c>
      <c r="BQ854">
        <v>3</v>
      </c>
      <c r="BR854">
        <v>0</v>
      </c>
      <c r="BS854">
        <v>1</v>
      </c>
      <c r="BT854">
        <v>1</v>
      </c>
      <c r="BU854">
        <v>1</v>
      </c>
      <c r="BV854">
        <v>1</v>
      </c>
      <c r="BW854">
        <v>1</v>
      </c>
      <c r="BX854">
        <v>1</v>
      </c>
      <c r="BY854" t="s">
        <v>3</v>
      </c>
      <c r="BZ854">
        <v>90</v>
      </c>
      <c r="CA854">
        <v>46</v>
      </c>
      <c r="CB854" t="s">
        <v>3</v>
      </c>
      <c r="CE854">
        <v>0</v>
      </c>
      <c r="CF854">
        <v>0</v>
      </c>
      <c r="CG854">
        <v>0</v>
      </c>
      <c r="CM854">
        <v>0</v>
      </c>
      <c r="CN854" t="s">
        <v>3</v>
      </c>
      <c r="CO854">
        <v>0</v>
      </c>
      <c r="CP854">
        <f>0</f>
        <v>0</v>
      </c>
      <c r="CQ854">
        <f>0</f>
        <v>0</v>
      </c>
      <c r="CR854">
        <f>0</f>
        <v>0</v>
      </c>
      <c r="CS854">
        <f>0</f>
        <v>0</v>
      </c>
      <c r="CT854">
        <f>0</f>
        <v>0</v>
      </c>
      <c r="CU854">
        <f>0</f>
        <v>0</v>
      </c>
      <c r="CV854">
        <f>0</f>
        <v>0</v>
      </c>
      <c r="CW854">
        <f>0</f>
        <v>0</v>
      </c>
      <c r="CX854">
        <f>0</f>
        <v>0</v>
      </c>
      <c r="CY854">
        <f>0</f>
        <v>0</v>
      </c>
      <c r="CZ854">
        <f>0</f>
        <v>0</v>
      </c>
      <c r="DC854" t="s">
        <v>3</v>
      </c>
      <c r="DD854" t="s">
        <v>3</v>
      </c>
      <c r="DE854" t="s">
        <v>3</v>
      </c>
      <c r="DF854" t="s">
        <v>3</v>
      </c>
      <c r="DG854" t="s">
        <v>3</v>
      </c>
      <c r="DH854" t="s">
        <v>3</v>
      </c>
      <c r="DI854" t="s">
        <v>3</v>
      </c>
      <c r="DJ854" t="s">
        <v>3</v>
      </c>
      <c r="DK854" t="s">
        <v>3</v>
      </c>
      <c r="DL854" t="s">
        <v>3</v>
      </c>
      <c r="DM854" t="s">
        <v>3</v>
      </c>
      <c r="DN854">
        <v>0</v>
      </c>
      <c r="DO854">
        <v>0</v>
      </c>
      <c r="DP854">
        <v>1</v>
      </c>
      <c r="DQ854">
        <v>1</v>
      </c>
      <c r="DU854">
        <v>1013</v>
      </c>
      <c r="DV854" t="s">
        <v>635</v>
      </c>
      <c r="DW854" t="s">
        <v>635</v>
      </c>
      <c r="DX854">
        <v>1</v>
      </c>
      <c r="DZ854" t="s">
        <v>3</v>
      </c>
      <c r="EA854" t="s">
        <v>3</v>
      </c>
      <c r="EB854" t="s">
        <v>3</v>
      </c>
      <c r="EC854" t="s">
        <v>3</v>
      </c>
      <c r="EE854">
        <v>416979952</v>
      </c>
      <c r="EF854">
        <v>3</v>
      </c>
      <c r="EG854" t="s">
        <v>322</v>
      </c>
      <c r="EH854">
        <v>0</v>
      </c>
      <c r="EI854" t="s">
        <v>3</v>
      </c>
      <c r="EJ854">
        <v>2</v>
      </c>
      <c r="EK854">
        <v>110011</v>
      </c>
      <c r="EL854" t="s">
        <v>654</v>
      </c>
      <c r="EM854" t="s">
        <v>655</v>
      </c>
      <c r="EO854" t="s">
        <v>3</v>
      </c>
      <c r="EQ854">
        <v>1536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FQ854">
        <v>0</v>
      </c>
      <c r="FR854">
        <v>0</v>
      </c>
      <c r="FS854">
        <v>0</v>
      </c>
      <c r="FX854">
        <v>90</v>
      </c>
      <c r="FY854">
        <v>46</v>
      </c>
      <c r="GA854" t="s">
        <v>3</v>
      </c>
      <c r="GD854">
        <v>1</v>
      </c>
      <c r="GF854">
        <v>274903907</v>
      </c>
      <c r="GG854">
        <v>2</v>
      </c>
      <c r="GH854">
        <v>1</v>
      </c>
      <c r="GI854">
        <v>-2</v>
      </c>
      <c r="GJ854">
        <v>0</v>
      </c>
      <c r="GK854">
        <v>0</v>
      </c>
      <c r="GL854">
        <f t="shared" si="481"/>
        <v>0</v>
      </c>
      <c r="GM854">
        <f t="shared" si="482"/>
        <v>18.13</v>
      </c>
      <c r="GN854">
        <f t="shared" si="483"/>
        <v>0</v>
      </c>
      <c r="GO854">
        <f t="shared" si="484"/>
        <v>18.13</v>
      </c>
      <c r="GP854">
        <f t="shared" si="485"/>
        <v>0</v>
      </c>
      <c r="GR854">
        <v>0</v>
      </c>
      <c r="GS854">
        <v>0</v>
      </c>
      <c r="GT854">
        <v>0</v>
      </c>
      <c r="GU854" t="s">
        <v>3</v>
      </c>
      <c r="GV854">
        <f t="shared" si="486"/>
        <v>0</v>
      </c>
      <c r="GW854">
        <v>1</v>
      </c>
      <c r="GX854">
        <f t="shared" si="487"/>
        <v>0</v>
      </c>
      <c r="HA854">
        <v>0</v>
      </c>
      <c r="HB854">
        <v>0</v>
      </c>
      <c r="HC854">
        <f>0</f>
        <v>0</v>
      </c>
      <c r="HE854" t="s">
        <v>3</v>
      </c>
      <c r="HF854" t="s">
        <v>3</v>
      </c>
      <c r="HM854" t="s">
        <v>3</v>
      </c>
      <c r="HN854" t="s">
        <v>657</v>
      </c>
      <c r="HO854" t="s">
        <v>658</v>
      </c>
      <c r="HP854" t="s">
        <v>654</v>
      </c>
      <c r="HQ854" t="s">
        <v>654</v>
      </c>
      <c r="HS854">
        <v>0</v>
      </c>
      <c r="IK854">
        <v>0</v>
      </c>
    </row>
    <row r="855" spans="1:245" x14ac:dyDescent="0.2">
      <c r="A855">
        <v>17</v>
      </c>
      <c r="B855">
        <v>1</v>
      </c>
      <c r="C855">
        <f>ROW(SmtRes!A1572)</f>
        <v>1572</v>
      </c>
      <c r="D855">
        <f>ROW(EtalonRes!A1633)</f>
        <v>1633</v>
      </c>
      <c r="E855" t="s">
        <v>3</v>
      </c>
      <c r="F855" t="s">
        <v>866</v>
      </c>
      <c r="G855" t="s">
        <v>870</v>
      </c>
      <c r="H855" t="s">
        <v>32</v>
      </c>
      <c r="I855">
        <v>1</v>
      </c>
      <c r="J855">
        <v>0</v>
      </c>
      <c r="K855">
        <v>1</v>
      </c>
      <c r="O855">
        <f>ROUND(CP855,2)</f>
        <v>906.68</v>
      </c>
      <c r="P855">
        <f>SUMIF(SmtRes!AQ1566:'SmtRes'!AQ1572,"=1",SmtRes!DF1566:'SmtRes'!DF1572)</f>
        <v>0</v>
      </c>
      <c r="Q855">
        <f>SUMIF(SmtRes!AQ1566:'SmtRes'!AQ1572,"=1",SmtRes!DG1566:'SmtRes'!DG1572)</f>
        <v>0</v>
      </c>
      <c r="R855">
        <f>SUMIF(SmtRes!AQ1566:'SmtRes'!AQ1572,"=1",SmtRes!DH1566:'SmtRes'!DH1572)</f>
        <v>0</v>
      </c>
      <c r="S855">
        <f>SUMIF(SmtRes!AQ1566:'SmtRes'!AQ1572,"=1",SmtRes!DI1566:'SmtRes'!DI1572)</f>
        <v>906.68</v>
      </c>
      <c r="T855">
        <f t="shared" si="474"/>
        <v>0</v>
      </c>
      <c r="U855">
        <f>SUMIF(SmtRes!AQ1566:'SmtRes'!AQ1572,"=1",SmtRes!CV1566:'SmtRes'!CV1572)</f>
        <v>1.68</v>
      </c>
      <c r="V855">
        <f>SUMIF(SmtRes!AQ1566:'SmtRes'!AQ1572,"=1",SmtRes!CW1566:'SmtRes'!CW1572)</f>
        <v>0</v>
      </c>
      <c r="W855">
        <f t="shared" si="475"/>
        <v>0</v>
      </c>
      <c r="X855">
        <f t="shared" si="476"/>
        <v>816.01</v>
      </c>
      <c r="Y855">
        <f t="shared" si="477"/>
        <v>417.07</v>
      </c>
      <c r="AA855">
        <v>-1</v>
      </c>
      <c r="AB855">
        <f t="shared" si="478"/>
        <v>906.67920000000004</v>
      </c>
      <c r="AC855">
        <f>ROUND((0),6)</f>
        <v>0</v>
      </c>
      <c r="AD855">
        <f>ROUND((((0)-(0))+AE855),6)</f>
        <v>0</v>
      </c>
      <c r="AE855">
        <f>ROUND((0),6)</f>
        <v>0</v>
      </c>
      <c r="AF855">
        <f>ROUND((SUM(SmtRes!BT1566:'SmtRes'!BT1572)),6)</f>
        <v>906.67920000000004</v>
      </c>
      <c r="AG855">
        <f t="shared" si="479"/>
        <v>0</v>
      </c>
      <c r="AH855">
        <f>(SUM(SmtRes!BU1566:'SmtRes'!BU1572))</f>
        <v>1.68</v>
      </c>
      <c r="AI855">
        <f>(0)</f>
        <v>0</v>
      </c>
      <c r="AJ855">
        <f t="shared" si="480"/>
        <v>0</v>
      </c>
      <c r="AK855">
        <v>940.92153170000006</v>
      </c>
      <c r="AL855">
        <v>34.242331700000001</v>
      </c>
      <c r="AM855">
        <v>0</v>
      </c>
      <c r="AN855">
        <v>0</v>
      </c>
      <c r="AO855">
        <v>906.67920000000004</v>
      </c>
      <c r="AP855">
        <v>0</v>
      </c>
      <c r="AQ855">
        <v>1.68</v>
      </c>
      <c r="AR855">
        <v>0</v>
      </c>
      <c r="AS855">
        <v>0</v>
      </c>
      <c r="AT855">
        <v>90</v>
      </c>
      <c r="AU855">
        <v>46</v>
      </c>
      <c r="AV855">
        <v>1</v>
      </c>
      <c r="AW855">
        <v>1</v>
      </c>
      <c r="AZ855">
        <v>1</v>
      </c>
      <c r="BA855">
        <v>1</v>
      </c>
      <c r="BB855">
        <v>1</v>
      </c>
      <c r="BC855">
        <v>1</v>
      </c>
      <c r="BD855" t="s">
        <v>3</v>
      </c>
      <c r="BE855" t="s">
        <v>3</v>
      </c>
      <c r="BF855" t="s">
        <v>3</v>
      </c>
      <c r="BG855" t="s">
        <v>3</v>
      </c>
      <c r="BH855">
        <v>0</v>
      </c>
      <c r="BI855">
        <v>2</v>
      </c>
      <c r="BJ855" t="s">
        <v>868</v>
      </c>
      <c r="BM855">
        <v>110011</v>
      </c>
      <c r="BN855">
        <v>0</v>
      </c>
      <c r="BO855" t="s">
        <v>3</v>
      </c>
      <c r="BP855">
        <v>0</v>
      </c>
      <c r="BQ855">
        <v>3</v>
      </c>
      <c r="BR855">
        <v>0</v>
      </c>
      <c r="BS855">
        <v>1</v>
      </c>
      <c r="BT855">
        <v>1</v>
      </c>
      <c r="BU855">
        <v>1</v>
      </c>
      <c r="BV855">
        <v>1</v>
      </c>
      <c r="BW855">
        <v>1</v>
      </c>
      <c r="BX855">
        <v>1</v>
      </c>
      <c r="BY855" t="s">
        <v>3</v>
      </c>
      <c r="BZ855">
        <v>90</v>
      </c>
      <c r="CA855">
        <v>46</v>
      </c>
      <c r="CB855" t="s">
        <v>3</v>
      </c>
      <c r="CE855">
        <v>0</v>
      </c>
      <c r="CF855">
        <v>0</v>
      </c>
      <c r="CG855">
        <v>0</v>
      </c>
      <c r="CM855">
        <v>0</v>
      </c>
      <c r="CN855" t="s">
        <v>3</v>
      </c>
      <c r="CO855">
        <v>0</v>
      </c>
      <c r="CP855">
        <f>(P855+Q855+S855+R855)</f>
        <v>906.68</v>
      </c>
      <c r="CQ855">
        <f>SUMIF(SmtRes!AQ1566:'SmtRes'!AQ1572,"=1",SmtRes!AA1566:'SmtRes'!AA1572)</f>
        <v>8806.8100000000013</v>
      </c>
      <c r="CR855">
        <f>SUMIF(SmtRes!AQ1566:'SmtRes'!AQ1572,"=1",SmtRes!AB1566:'SmtRes'!AB1572)</f>
        <v>0</v>
      </c>
      <c r="CS855">
        <f>SUMIF(SmtRes!AQ1566:'SmtRes'!AQ1572,"=1",SmtRes!AC1566:'SmtRes'!AC1572)</f>
        <v>0</v>
      </c>
      <c r="CT855">
        <f>SUMIF(SmtRes!AQ1566:'SmtRes'!AQ1572,"=1",SmtRes!AD1566:'SmtRes'!AD1572)</f>
        <v>539.69000000000005</v>
      </c>
      <c r="CU855">
        <f>AG855</f>
        <v>0</v>
      </c>
      <c r="CV855">
        <f>SUMIF(SmtRes!AQ1566:'SmtRes'!AQ1572,"=1",SmtRes!BU1566:'SmtRes'!BU1572)</f>
        <v>1.68</v>
      </c>
      <c r="CW855">
        <f>SUMIF(SmtRes!AQ1566:'SmtRes'!AQ1572,"=1",SmtRes!BV1566:'SmtRes'!BV1572)</f>
        <v>0</v>
      </c>
      <c r="CX855">
        <f>AJ855</f>
        <v>0</v>
      </c>
      <c r="CY855">
        <f>(((S855+R855)*AT855)/100)</f>
        <v>816.01199999999994</v>
      </c>
      <c r="CZ855">
        <f>(((S855+R855)*AU855)/100)</f>
        <v>417.07279999999997</v>
      </c>
      <c r="DC855" t="s">
        <v>3</v>
      </c>
      <c r="DD855" t="s">
        <v>135</v>
      </c>
      <c r="DE855" t="s">
        <v>3</v>
      </c>
      <c r="DF855" t="s">
        <v>3</v>
      </c>
      <c r="DG855" t="s">
        <v>3</v>
      </c>
      <c r="DH855" t="s">
        <v>3</v>
      </c>
      <c r="DI855" t="s">
        <v>3</v>
      </c>
      <c r="DJ855" t="s">
        <v>3</v>
      </c>
      <c r="DK855" t="s">
        <v>3</v>
      </c>
      <c r="DL855" t="s">
        <v>3</v>
      </c>
      <c r="DM855" t="s">
        <v>3</v>
      </c>
      <c r="DN855">
        <v>0</v>
      </c>
      <c r="DO855">
        <v>0</v>
      </c>
      <c r="DP855">
        <v>1</v>
      </c>
      <c r="DQ855">
        <v>1</v>
      </c>
      <c r="DU855">
        <v>1013</v>
      </c>
      <c r="DV855" t="s">
        <v>32</v>
      </c>
      <c r="DW855" t="s">
        <v>32</v>
      </c>
      <c r="DX855">
        <v>1</v>
      </c>
      <c r="DZ855" t="s">
        <v>3</v>
      </c>
      <c r="EA855" t="s">
        <v>3</v>
      </c>
      <c r="EB855" t="s">
        <v>3</v>
      </c>
      <c r="EC855" t="s">
        <v>3</v>
      </c>
      <c r="EE855">
        <v>416979952</v>
      </c>
      <c r="EF855">
        <v>3</v>
      </c>
      <c r="EG855" t="s">
        <v>322</v>
      </c>
      <c r="EH855">
        <v>0</v>
      </c>
      <c r="EI855" t="s">
        <v>3</v>
      </c>
      <c r="EJ855">
        <v>2</v>
      </c>
      <c r="EK855">
        <v>110011</v>
      </c>
      <c r="EL855" t="s">
        <v>654</v>
      </c>
      <c r="EM855" t="s">
        <v>655</v>
      </c>
      <c r="EO855" t="s">
        <v>3</v>
      </c>
      <c r="EQ855">
        <v>1536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1.68</v>
      </c>
      <c r="EX855">
        <v>0</v>
      </c>
      <c r="EY855">
        <v>0</v>
      </c>
      <c r="FQ855">
        <v>0</v>
      </c>
      <c r="FR855">
        <v>0</v>
      </c>
      <c r="FS855">
        <v>0</v>
      </c>
      <c r="FX855">
        <v>90</v>
      </c>
      <c r="FY855">
        <v>46</v>
      </c>
      <c r="GA855" t="s">
        <v>3</v>
      </c>
      <c r="GD855">
        <v>1</v>
      </c>
      <c r="GF855">
        <v>1028563372</v>
      </c>
      <c r="GG855">
        <v>2</v>
      </c>
      <c r="GH855">
        <v>1</v>
      </c>
      <c r="GI855">
        <v>-2</v>
      </c>
      <c r="GJ855">
        <v>0</v>
      </c>
      <c r="GK855">
        <v>0</v>
      </c>
      <c r="GL855">
        <f t="shared" si="481"/>
        <v>0</v>
      </c>
      <c r="GM855">
        <f t="shared" si="482"/>
        <v>2139.7600000000002</v>
      </c>
      <c r="GN855">
        <f t="shared" si="483"/>
        <v>0</v>
      </c>
      <c r="GO855">
        <f t="shared" si="484"/>
        <v>2139.7600000000002</v>
      </c>
      <c r="GP855">
        <f t="shared" si="485"/>
        <v>0</v>
      </c>
      <c r="GR855">
        <v>0</v>
      </c>
      <c r="GS855">
        <v>0</v>
      </c>
      <c r="GT855">
        <v>0</v>
      </c>
      <c r="GU855" t="s">
        <v>3</v>
      </c>
      <c r="GV855">
        <f t="shared" si="486"/>
        <v>0</v>
      </c>
      <c r="GW855">
        <v>1</v>
      </c>
      <c r="GX855">
        <f t="shared" si="487"/>
        <v>0</v>
      </c>
      <c r="HA855">
        <v>0</v>
      </c>
      <c r="HB855">
        <v>0</v>
      </c>
      <c r="HC855">
        <f>GV855*GW855</f>
        <v>0</v>
      </c>
      <c r="HE855" t="s">
        <v>3</v>
      </c>
      <c r="HF855" t="s">
        <v>3</v>
      </c>
      <c r="HM855" t="s">
        <v>3</v>
      </c>
      <c r="HN855" t="s">
        <v>657</v>
      </c>
      <c r="HO855" t="s">
        <v>658</v>
      </c>
      <c r="HP855" t="s">
        <v>654</v>
      </c>
      <c r="HQ855" t="s">
        <v>654</v>
      </c>
      <c r="HS855">
        <v>0</v>
      </c>
      <c r="IK855">
        <v>0</v>
      </c>
    </row>
    <row r="856" spans="1:245" x14ac:dyDescent="0.2">
      <c r="A856">
        <v>18</v>
      </c>
      <c r="B856">
        <v>1</v>
      </c>
      <c r="C856">
        <v>1572</v>
      </c>
      <c r="E856" t="s">
        <v>3</v>
      </c>
      <c r="F856" t="s">
        <v>633</v>
      </c>
      <c r="G856" t="s">
        <v>634</v>
      </c>
      <c r="H856" t="s">
        <v>635</v>
      </c>
      <c r="I856">
        <f>J856</f>
        <v>2</v>
      </c>
      <c r="J856">
        <v>2</v>
      </c>
      <c r="K856">
        <v>2</v>
      </c>
      <c r="O856">
        <f>ROUND(P856,2)</f>
        <v>18.13</v>
      </c>
      <c r="P856">
        <f>ROUND(ROUND(ROUND(SUMIF(SmtRes!AQ1566:'SmtRes'!AQ1572,"=1",SmtRes!CU1566:'SmtRes'!CU1572),2),2)*I856/100,2)</f>
        <v>18.13</v>
      </c>
      <c r="Q856">
        <f>ROUND(CR856*I856,2)</f>
        <v>0</v>
      </c>
      <c r="R856">
        <f>ROUND(CS856*I856,2)</f>
        <v>0</v>
      </c>
      <c r="S856">
        <f>ROUND(CT856*I856,2)</f>
        <v>0</v>
      </c>
      <c r="T856">
        <f t="shared" si="474"/>
        <v>0</v>
      </c>
      <c r="U856">
        <f>ROUND(CV856*I856,7)</f>
        <v>0</v>
      </c>
      <c r="V856">
        <f>ROUND(CW856*I856,7)</f>
        <v>0</v>
      </c>
      <c r="W856">
        <f t="shared" si="475"/>
        <v>0</v>
      </c>
      <c r="X856">
        <f t="shared" si="476"/>
        <v>0</v>
      </c>
      <c r="Y856">
        <f t="shared" si="477"/>
        <v>0</v>
      </c>
      <c r="AA856">
        <v>-1</v>
      </c>
      <c r="AB856">
        <f t="shared" si="478"/>
        <v>0</v>
      </c>
      <c r="AC856">
        <f>ROUND((ES856),6)</f>
        <v>0</v>
      </c>
      <c r="AD856">
        <f>ROUND((((ET856)-(EU856))+AE856),6)</f>
        <v>0</v>
      </c>
      <c r="AE856">
        <f>ROUND((EU856),6)</f>
        <v>0</v>
      </c>
      <c r="AF856">
        <f>ROUND((EV856),6)</f>
        <v>0</v>
      </c>
      <c r="AG856">
        <f t="shared" si="479"/>
        <v>0</v>
      </c>
      <c r="AH856">
        <f>(EW856)</f>
        <v>0</v>
      </c>
      <c r="AI856">
        <f>(EX856)</f>
        <v>0</v>
      </c>
      <c r="AJ856">
        <f t="shared" si="480"/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90</v>
      </c>
      <c r="AU856">
        <v>46</v>
      </c>
      <c r="AV856">
        <v>1</v>
      </c>
      <c r="AW856">
        <v>1</v>
      </c>
      <c r="AZ856">
        <v>1</v>
      </c>
      <c r="BA856">
        <v>1</v>
      </c>
      <c r="BB856">
        <v>1</v>
      </c>
      <c r="BC856">
        <v>1</v>
      </c>
      <c r="BD856" t="s">
        <v>3</v>
      </c>
      <c r="BE856" t="s">
        <v>3</v>
      </c>
      <c r="BF856" t="s">
        <v>3</v>
      </c>
      <c r="BG856" t="s">
        <v>3</v>
      </c>
      <c r="BH856">
        <v>3</v>
      </c>
      <c r="BI856">
        <v>2</v>
      </c>
      <c r="BJ856" t="s">
        <v>3</v>
      </c>
      <c r="BM856">
        <v>110011</v>
      </c>
      <c r="BN856">
        <v>0</v>
      </c>
      <c r="BO856" t="s">
        <v>3</v>
      </c>
      <c r="BP856">
        <v>0</v>
      </c>
      <c r="BQ856">
        <v>3</v>
      </c>
      <c r="BR856">
        <v>0</v>
      </c>
      <c r="BS856">
        <v>1</v>
      </c>
      <c r="BT856">
        <v>1</v>
      </c>
      <c r="BU856">
        <v>1</v>
      </c>
      <c r="BV856">
        <v>1</v>
      </c>
      <c r="BW856">
        <v>1</v>
      </c>
      <c r="BX856">
        <v>1</v>
      </c>
      <c r="BY856" t="s">
        <v>3</v>
      </c>
      <c r="BZ856">
        <v>90</v>
      </c>
      <c r="CA856">
        <v>46</v>
      </c>
      <c r="CB856" t="s">
        <v>3</v>
      </c>
      <c r="CE856">
        <v>0</v>
      </c>
      <c r="CF856">
        <v>0</v>
      </c>
      <c r="CG856">
        <v>0</v>
      </c>
      <c r="CM856">
        <v>0</v>
      </c>
      <c r="CN856" t="s">
        <v>3</v>
      </c>
      <c r="CO856">
        <v>0</v>
      </c>
      <c r="CP856">
        <f>0</f>
        <v>0</v>
      </c>
      <c r="CQ856">
        <f>0</f>
        <v>0</v>
      </c>
      <c r="CR856">
        <f>0</f>
        <v>0</v>
      </c>
      <c r="CS856">
        <f>0</f>
        <v>0</v>
      </c>
      <c r="CT856">
        <f>0</f>
        <v>0</v>
      </c>
      <c r="CU856">
        <f>0</f>
        <v>0</v>
      </c>
      <c r="CV856">
        <f>0</f>
        <v>0</v>
      </c>
      <c r="CW856">
        <f>0</f>
        <v>0</v>
      </c>
      <c r="CX856">
        <f>0</f>
        <v>0</v>
      </c>
      <c r="CY856">
        <f>0</f>
        <v>0</v>
      </c>
      <c r="CZ856">
        <f>0</f>
        <v>0</v>
      </c>
      <c r="DC856" t="s">
        <v>3</v>
      </c>
      <c r="DD856" t="s">
        <v>3</v>
      </c>
      <c r="DE856" t="s">
        <v>3</v>
      </c>
      <c r="DF856" t="s">
        <v>3</v>
      </c>
      <c r="DG856" t="s">
        <v>3</v>
      </c>
      <c r="DH856" t="s">
        <v>3</v>
      </c>
      <c r="DI856" t="s">
        <v>3</v>
      </c>
      <c r="DJ856" t="s">
        <v>3</v>
      </c>
      <c r="DK856" t="s">
        <v>3</v>
      </c>
      <c r="DL856" t="s">
        <v>3</v>
      </c>
      <c r="DM856" t="s">
        <v>3</v>
      </c>
      <c r="DN856">
        <v>0</v>
      </c>
      <c r="DO856">
        <v>0</v>
      </c>
      <c r="DP856">
        <v>1</v>
      </c>
      <c r="DQ856">
        <v>1</v>
      </c>
      <c r="DU856">
        <v>1013</v>
      </c>
      <c r="DV856" t="s">
        <v>635</v>
      </c>
      <c r="DW856" t="s">
        <v>635</v>
      </c>
      <c r="DX856">
        <v>1</v>
      </c>
      <c r="DZ856" t="s">
        <v>3</v>
      </c>
      <c r="EA856" t="s">
        <v>3</v>
      </c>
      <c r="EB856" t="s">
        <v>3</v>
      </c>
      <c r="EC856" t="s">
        <v>3</v>
      </c>
      <c r="EE856">
        <v>416979952</v>
      </c>
      <c r="EF856">
        <v>3</v>
      </c>
      <c r="EG856" t="s">
        <v>322</v>
      </c>
      <c r="EH856">
        <v>0</v>
      </c>
      <c r="EI856" t="s">
        <v>3</v>
      </c>
      <c r="EJ856">
        <v>2</v>
      </c>
      <c r="EK856">
        <v>110011</v>
      </c>
      <c r="EL856" t="s">
        <v>654</v>
      </c>
      <c r="EM856" t="s">
        <v>655</v>
      </c>
      <c r="EO856" t="s">
        <v>3</v>
      </c>
      <c r="EQ856">
        <v>1536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FQ856">
        <v>0</v>
      </c>
      <c r="FR856">
        <v>0</v>
      </c>
      <c r="FS856">
        <v>0</v>
      </c>
      <c r="FX856">
        <v>90</v>
      </c>
      <c r="FY856">
        <v>46</v>
      </c>
      <c r="GA856" t="s">
        <v>3</v>
      </c>
      <c r="GD856">
        <v>1</v>
      </c>
      <c r="GF856">
        <v>274903907</v>
      </c>
      <c r="GG856">
        <v>2</v>
      </c>
      <c r="GH856">
        <v>1</v>
      </c>
      <c r="GI856">
        <v>-2</v>
      </c>
      <c r="GJ856">
        <v>0</v>
      </c>
      <c r="GK856">
        <v>0</v>
      </c>
      <c r="GL856">
        <f t="shared" si="481"/>
        <v>0</v>
      </c>
      <c r="GM856">
        <f t="shared" si="482"/>
        <v>18.13</v>
      </c>
      <c r="GN856">
        <f t="shared" si="483"/>
        <v>0</v>
      </c>
      <c r="GO856">
        <f t="shared" si="484"/>
        <v>18.13</v>
      </c>
      <c r="GP856">
        <f t="shared" si="485"/>
        <v>0</v>
      </c>
      <c r="GR856">
        <v>0</v>
      </c>
      <c r="GS856">
        <v>0</v>
      </c>
      <c r="GT856">
        <v>0</v>
      </c>
      <c r="GU856" t="s">
        <v>3</v>
      </c>
      <c r="GV856">
        <f t="shared" si="486"/>
        <v>0</v>
      </c>
      <c r="GW856">
        <v>1</v>
      </c>
      <c r="GX856">
        <f t="shared" si="487"/>
        <v>0</v>
      </c>
      <c r="HA856">
        <v>0</v>
      </c>
      <c r="HB856">
        <v>0</v>
      </c>
      <c r="HC856">
        <f>0</f>
        <v>0</v>
      </c>
      <c r="HE856" t="s">
        <v>3</v>
      </c>
      <c r="HF856" t="s">
        <v>3</v>
      </c>
      <c r="HM856" t="s">
        <v>3</v>
      </c>
      <c r="HN856" t="s">
        <v>657</v>
      </c>
      <c r="HO856" t="s">
        <v>658</v>
      </c>
      <c r="HP856" t="s">
        <v>654</v>
      </c>
      <c r="HQ856" t="s">
        <v>654</v>
      </c>
      <c r="HS856">
        <v>0</v>
      </c>
      <c r="IK856">
        <v>0</v>
      </c>
    </row>
    <row r="858" spans="1:245" x14ac:dyDescent="0.2">
      <c r="A858" s="2">
        <v>51</v>
      </c>
      <c r="B858" s="2">
        <f>B828</f>
        <v>1</v>
      </c>
      <c r="C858" s="2">
        <f>A828</f>
        <v>5</v>
      </c>
      <c r="D858" s="2">
        <f>ROW(A828)</f>
        <v>828</v>
      </c>
      <c r="E858" s="2"/>
      <c r="F858" s="2" t="str">
        <f>IF(F828&lt;&gt;"",F828,"")</f>
        <v>Новый подраздел</v>
      </c>
      <c r="G858" s="2" t="str">
        <f>IF(G828&lt;&gt;"",G828,"")</f>
        <v>2.5. Система охранного освещения</v>
      </c>
      <c r="H858" s="2">
        <v>0</v>
      </c>
      <c r="I858" s="2"/>
      <c r="J858" s="2"/>
      <c r="K858" s="2"/>
      <c r="L858" s="2"/>
      <c r="M858" s="2"/>
      <c r="N858" s="2"/>
      <c r="O858" s="2">
        <f t="shared" ref="O858:T858" si="493">ROUND(AB858,2)</f>
        <v>3557.82</v>
      </c>
      <c r="P858" s="2">
        <f t="shared" si="493"/>
        <v>0</v>
      </c>
      <c r="Q858" s="2">
        <f t="shared" si="493"/>
        <v>31.09</v>
      </c>
      <c r="R858" s="2">
        <f t="shared" si="493"/>
        <v>17.47</v>
      </c>
      <c r="S858" s="2">
        <f t="shared" si="493"/>
        <v>3509.26</v>
      </c>
      <c r="T858" s="2">
        <f t="shared" si="493"/>
        <v>0</v>
      </c>
      <c r="U858" s="2">
        <f>AH858</f>
        <v>6.3272000000000013</v>
      </c>
      <c r="V858" s="2">
        <f>AI858</f>
        <v>2.7699999999999999E-2</v>
      </c>
      <c r="W858" s="2">
        <f>ROUND(AJ858,2)</f>
        <v>0</v>
      </c>
      <c r="X858" s="2">
        <f>ROUND(AK858,2)</f>
        <v>3419.26</v>
      </c>
      <c r="Y858" s="2">
        <f>ROUND(AL858,2)</f>
        <v>1797.8</v>
      </c>
      <c r="Z858" s="2"/>
      <c r="AA858" s="2"/>
      <c r="AB858" s="2">
        <f>ROUND(SUMIF(AA832:AA856,"=449016111",O832:O856),2)</f>
        <v>3557.82</v>
      </c>
      <c r="AC858" s="2">
        <f>ROUND(SUMIF(AA832:AA856,"=449016111",P832:P856),2)</f>
        <v>0</v>
      </c>
      <c r="AD858" s="2">
        <f>ROUND(SUMIF(AA832:AA856,"=449016111",Q832:Q856),2)</f>
        <v>31.09</v>
      </c>
      <c r="AE858" s="2">
        <f>ROUND(SUMIF(AA832:AA856,"=449016111",R832:R856),2)</f>
        <v>17.47</v>
      </c>
      <c r="AF858" s="2">
        <f>ROUND(SUMIF(AA832:AA856,"=449016111",S832:S856),2)</f>
        <v>3509.26</v>
      </c>
      <c r="AG858" s="2">
        <f>ROUND(SUMIF(AA832:AA856,"=449016111",T832:T856),2)</f>
        <v>0</v>
      </c>
      <c r="AH858" s="2">
        <f>SUMIF(AA832:AA856,"=449016111",U832:U856)</f>
        <v>6.3272000000000013</v>
      </c>
      <c r="AI858" s="2">
        <f>SUMIF(AA832:AA856,"=449016111",V832:V856)</f>
        <v>2.7699999999999999E-2</v>
      </c>
      <c r="AJ858" s="2">
        <f>ROUND(SUMIF(AA832:AA856,"=449016111",W832:W856),2)</f>
        <v>0</v>
      </c>
      <c r="AK858" s="2">
        <f>ROUND(SUMIF(AA832:AA856,"=449016111",X832:X856),2)</f>
        <v>3419.26</v>
      </c>
      <c r="AL858" s="2">
        <f>ROUND(SUMIF(AA832:AA856,"=449016111",Y832:Y856),2)</f>
        <v>1797.8</v>
      </c>
      <c r="AM858" s="2"/>
      <c r="AN858" s="2"/>
      <c r="AO858" s="2">
        <f t="shared" ref="AO858:BD858" si="494">ROUND(BX858,2)</f>
        <v>0</v>
      </c>
      <c r="AP858" s="2">
        <f t="shared" si="494"/>
        <v>0</v>
      </c>
      <c r="AQ858" s="2">
        <f t="shared" si="494"/>
        <v>0</v>
      </c>
      <c r="AR858" s="2">
        <f t="shared" si="494"/>
        <v>8774.8799999999992</v>
      </c>
      <c r="AS858" s="2">
        <f t="shared" si="494"/>
        <v>66.650000000000006</v>
      </c>
      <c r="AT858" s="2">
        <f t="shared" si="494"/>
        <v>8708.23</v>
      </c>
      <c r="AU858" s="2">
        <f t="shared" si="494"/>
        <v>0</v>
      </c>
      <c r="AV858" s="2">
        <f t="shared" si="494"/>
        <v>0</v>
      </c>
      <c r="AW858" s="2">
        <f t="shared" si="494"/>
        <v>0</v>
      </c>
      <c r="AX858" s="2">
        <f t="shared" si="494"/>
        <v>0</v>
      </c>
      <c r="AY858" s="2">
        <f t="shared" si="494"/>
        <v>0</v>
      </c>
      <c r="AZ858" s="2">
        <f t="shared" si="494"/>
        <v>0</v>
      </c>
      <c r="BA858" s="2">
        <f t="shared" si="494"/>
        <v>0</v>
      </c>
      <c r="BB858" s="2">
        <f t="shared" si="494"/>
        <v>0</v>
      </c>
      <c r="BC858" s="2">
        <f t="shared" si="494"/>
        <v>0</v>
      </c>
      <c r="BD858" s="2">
        <f t="shared" si="494"/>
        <v>0</v>
      </c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>
        <f>ROUND(SUMIF(AA832:AA856,"=449016111",FQ832:FQ856),2)</f>
        <v>0</v>
      </c>
      <c r="BY858" s="2">
        <f>ROUND(SUMIF(AA832:AA856,"=449016111",FR832:FR856),2)</f>
        <v>0</v>
      </c>
      <c r="BZ858" s="2">
        <f>ROUND(SUMIF(AA832:AA856,"=449016111",GL832:GL856),2)</f>
        <v>0</v>
      </c>
      <c r="CA858" s="2">
        <f>ROUND(SUMIF(AA832:AA856,"=449016111",GM832:GM856),2)</f>
        <v>8774.8799999999992</v>
      </c>
      <c r="CB858" s="2">
        <f>ROUND(SUMIF(AA832:AA856,"=449016111",GN832:GN856),2)</f>
        <v>66.650000000000006</v>
      </c>
      <c r="CC858" s="2">
        <f>ROUND(SUMIF(AA832:AA856,"=449016111",GO832:GO856),2)</f>
        <v>8708.23</v>
      </c>
      <c r="CD858" s="2">
        <f>ROUND(SUMIF(AA832:AA856,"=449016111",GP832:GP856),2)</f>
        <v>0</v>
      </c>
      <c r="CE858" s="2">
        <f>AC858-BX858</f>
        <v>0</v>
      </c>
      <c r="CF858" s="2">
        <f>AC858-BY858</f>
        <v>0</v>
      </c>
      <c r="CG858" s="2">
        <f>BX858-BZ858</f>
        <v>0</v>
      </c>
      <c r="CH858" s="2">
        <f>AC858-BX858-BY858+BZ858</f>
        <v>0</v>
      </c>
      <c r="CI858" s="2">
        <f>BY858-BZ858</f>
        <v>0</v>
      </c>
      <c r="CJ858" s="2">
        <f>ROUND(SUMIF(AA832:AA856,"=449016111",GX832:GX856),2)</f>
        <v>0</v>
      </c>
      <c r="CK858" s="2">
        <f>ROUND(SUMIF(AA832:AA856,"=449016111",GY832:GY856),2)</f>
        <v>0</v>
      </c>
      <c r="CL858" s="2">
        <f>ROUND(SUMIF(AA832:AA856,"=449016111",GZ832:GZ856),2)</f>
        <v>0</v>
      </c>
      <c r="CM858" s="2">
        <f>ROUND(SUMIF(AA832:AA856,"=449016111",HD832:HD856),2)</f>
        <v>0</v>
      </c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>
        <v>0</v>
      </c>
    </row>
    <row r="860" spans="1:245" x14ac:dyDescent="0.2">
      <c r="A860" s="4">
        <v>50</v>
      </c>
      <c r="B860" s="4">
        <v>0</v>
      </c>
      <c r="C860" s="4">
        <v>0</v>
      </c>
      <c r="D860" s="4">
        <v>1</v>
      </c>
      <c r="E860" s="4">
        <v>201</v>
      </c>
      <c r="F860" s="4">
        <f>ROUND(Source!O858,O860)</f>
        <v>3557.82</v>
      </c>
      <c r="G860" s="4" t="s">
        <v>248</v>
      </c>
      <c r="H860" s="4" t="s">
        <v>249</v>
      </c>
      <c r="I860" s="4"/>
      <c r="J860" s="4"/>
      <c r="K860" s="4">
        <v>201</v>
      </c>
      <c r="L860" s="4">
        <v>1</v>
      </c>
      <c r="M860" s="4">
        <v>3</v>
      </c>
      <c r="N860" s="4" t="s">
        <v>3</v>
      </c>
      <c r="O860" s="4">
        <v>2</v>
      </c>
      <c r="P860" s="4"/>
      <c r="Q860" s="4"/>
      <c r="R860" s="4"/>
      <c r="S860" s="4"/>
      <c r="T860" s="4"/>
      <c r="U860" s="4"/>
      <c r="V860" s="4"/>
      <c r="W860" s="4">
        <v>3557.82</v>
      </c>
      <c r="X860" s="4">
        <v>1</v>
      </c>
      <c r="Y860" s="4">
        <v>3557.82</v>
      </c>
      <c r="Z860" s="4"/>
      <c r="AA860" s="4"/>
      <c r="AB860" s="4"/>
    </row>
    <row r="861" spans="1:245" x14ac:dyDescent="0.2">
      <c r="A861" s="4">
        <v>50</v>
      </c>
      <c r="B861" s="4">
        <v>0</v>
      </c>
      <c r="C861" s="4">
        <v>0</v>
      </c>
      <c r="D861" s="4">
        <v>1</v>
      </c>
      <c r="E861" s="4">
        <v>202</v>
      </c>
      <c r="F861" s="4">
        <f>ROUND(Source!P858,O861)</f>
        <v>0</v>
      </c>
      <c r="G861" s="4" t="s">
        <v>250</v>
      </c>
      <c r="H861" s="4" t="s">
        <v>251</v>
      </c>
      <c r="I861" s="4"/>
      <c r="J861" s="4"/>
      <c r="K861" s="4">
        <v>202</v>
      </c>
      <c r="L861" s="4">
        <v>2</v>
      </c>
      <c r="M861" s="4">
        <v>3</v>
      </c>
      <c r="N861" s="4" t="s">
        <v>3</v>
      </c>
      <c r="O861" s="4">
        <v>2</v>
      </c>
      <c r="P861" s="4"/>
      <c r="Q861" s="4"/>
      <c r="R861" s="4"/>
      <c r="S861" s="4"/>
      <c r="T861" s="4"/>
      <c r="U861" s="4"/>
      <c r="V861" s="4"/>
      <c r="W861" s="4">
        <v>0</v>
      </c>
      <c r="X861" s="4">
        <v>1</v>
      </c>
      <c r="Y861" s="4">
        <v>0</v>
      </c>
      <c r="Z861" s="4"/>
      <c r="AA861" s="4"/>
      <c r="AB861" s="4"/>
    </row>
    <row r="862" spans="1:245" x14ac:dyDescent="0.2">
      <c r="A862" s="4">
        <v>50</v>
      </c>
      <c r="B862" s="4">
        <v>0</v>
      </c>
      <c r="C862" s="4">
        <v>0</v>
      </c>
      <c r="D862" s="4">
        <v>1</v>
      </c>
      <c r="E862" s="4">
        <v>222</v>
      </c>
      <c r="F862" s="4">
        <f>ROUND(Source!AO858,O862)</f>
        <v>0</v>
      </c>
      <c r="G862" s="4" t="s">
        <v>252</v>
      </c>
      <c r="H862" s="4" t="s">
        <v>253</v>
      </c>
      <c r="I862" s="4"/>
      <c r="J862" s="4"/>
      <c r="K862" s="4">
        <v>222</v>
      </c>
      <c r="L862" s="4">
        <v>3</v>
      </c>
      <c r="M862" s="4">
        <v>3</v>
      </c>
      <c r="N862" s="4" t="s">
        <v>3</v>
      </c>
      <c r="O862" s="4">
        <v>2</v>
      </c>
      <c r="P862" s="4"/>
      <c r="Q862" s="4"/>
      <c r="R862" s="4"/>
      <c r="S862" s="4"/>
      <c r="T862" s="4"/>
      <c r="U862" s="4"/>
      <c r="V862" s="4"/>
      <c r="W862" s="4">
        <v>0</v>
      </c>
      <c r="X862" s="4">
        <v>1</v>
      </c>
      <c r="Y862" s="4">
        <v>0</v>
      </c>
      <c r="Z862" s="4"/>
      <c r="AA862" s="4"/>
      <c r="AB862" s="4"/>
    </row>
    <row r="863" spans="1:245" x14ac:dyDescent="0.2">
      <c r="A863" s="4">
        <v>50</v>
      </c>
      <c r="B863" s="4">
        <v>0</v>
      </c>
      <c r="C863" s="4">
        <v>0</v>
      </c>
      <c r="D863" s="4">
        <v>1</v>
      </c>
      <c r="E863" s="4">
        <v>225</v>
      </c>
      <c r="F863" s="4">
        <f>ROUND(Source!AV858,O863)</f>
        <v>0</v>
      </c>
      <c r="G863" s="4" t="s">
        <v>254</v>
      </c>
      <c r="H863" s="4" t="s">
        <v>255</v>
      </c>
      <c r="I863" s="4"/>
      <c r="J863" s="4"/>
      <c r="K863" s="4">
        <v>225</v>
      </c>
      <c r="L863" s="4">
        <v>4</v>
      </c>
      <c r="M863" s="4">
        <v>3</v>
      </c>
      <c r="N863" s="4" t="s">
        <v>3</v>
      </c>
      <c r="O863" s="4">
        <v>2</v>
      </c>
      <c r="P863" s="4"/>
      <c r="Q863" s="4"/>
      <c r="R863" s="4"/>
      <c r="S863" s="4"/>
      <c r="T863" s="4"/>
      <c r="U863" s="4"/>
      <c r="V863" s="4"/>
      <c r="W863" s="4">
        <v>0</v>
      </c>
      <c r="X863" s="4">
        <v>1</v>
      </c>
      <c r="Y863" s="4">
        <v>0</v>
      </c>
      <c r="Z863" s="4"/>
      <c r="AA863" s="4"/>
      <c r="AB863" s="4"/>
    </row>
    <row r="864" spans="1:245" x14ac:dyDescent="0.2">
      <c r="A864" s="4">
        <v>50</v>
      </c>
      <c r="B864" s="4">
        <v>0</v>
      </c>
      <c r="C864" s="4">
        <v>0</v>
      </c>
      <c r="D864" s="4">
        <v>1</v>
      </c>
      <c r="E864" s="4">
        <v>226</v>
      </c>
      <c r="F864" s="4">
        <f>ROUND(Source!AW858,O864)</f>
        <v>0</v>
      </c>
      <c r="G864" s="4" t="s">
        <v>256</v>
      </c>
      <c r="H864" s="4" t="s">
        <v>257</v>
      </c>
      <c r="I864" s="4"/>
      <c r="J864" s="4"/>
      <c r="K864" s="4">
        <v>226</v>
      </c>
      <c r="L864" s="4">
        <v>5</v>
      </c>
      <c r="M864" s="4">
        <v>3</v>
      </c>
      <c r="N864" s="4" t="s">
        <v>3</v>
      </c>
      <c r="O864" s="4">
        <v>2</v>
      </c>
      <c r="P864" s="4"/>
      <c r="Q864" s="4"/>
      <c r="R864" s="4"/>
      <c r="S864" s="4"/>
      <c r="T864" s="4"/>
      <c r="U864" s="4"/>
      <c r="V864" s="4"/>
      <c r="W864" s="4">
        <v>0</v>
      </c>
      <c r="X864" s="4">
        <v>1</v>
      </c>
      <c r="Y864" s="4">
        <v>0</v>
      </c>
      <c r="Z864" s="4"/>
      <c r="AA864" s="4"/>
      <c r="AB864" s="4"/>
    </row>
    <row r="865" spans="1:28" x14ac:dyDescent="0.2">
      <c r="A865" s="4">
        <v>50</v>
      </c>
      <c r="B865" s="4">
        <v>0</v>
      </c>
      <c r="C865" s="4">
        <v>0</v>
      </c>
      <c r="D865" s="4">
        <v>1</v>
      </c>
      <c r="E865" s="4">
        <v>227</v>
      </c>
      <c r="F865" s="4">
        <f>ROUND(Source!AX858,O865)</f>
        <v>0</v>
      </c>
      <c r="G865" s="4" t="s">
        <v>258</v>
      </c>
      <c r="H865" s="4" t="s">
        <v>259</v>
      </c>
      <c r="I865" s="4"/>
      <c r="J865" s="4"/>
      <c r="K865" s="4">
        <v>227</v>
      </c>
      <c r="L865" s="4">
        <v>6</v>
      </c>
      <c r="M865" s="4">
        <v>3</v>
      </c>
      <c r="N865" s="4" t="s">
        <v>3</v>
      </c>
      <c r="O865" s="4">
        <v>2</v>
      </c>
      <c r="P865" s="4"/>
      <c r="Q865" s="4"/>
      <c r="R865" s="4"/>
      <c r="S865" s="4"/>
      <c r="T865" s="4"/>
      <c r="U865" s="4"/>
      <c r="V865" s="4"/>
      <c r="W865" s="4">
        <v>0</v>
      </c>
      <c r="X865" s="4">
        <v>1</v>
      </c>
      <c r="Y865" s="4">
        <v>0</v>
      </c>
      <c r="Z865" s="4"/>
      <c r="AA865" s="4"/>
      <c r="AB865" s="4"/>
    </row>
    <row r="866" spans="1:28" x14ac:dyDescent="0.2">
      <c r="A866" s="4">
        <v>50</v>
      </c>
      <c r="B866" s="4">
        <v>0</v>
      </c>
      <c r="C866" s="4">
        <v>0</v>
      </c>
      <c r="D866" s="4">
        <v>1</v>
      </c>
      <c r="E866" s="4">
        <v>228</v>
      </c>
      <c r="F866" s="4">
        <f>ROUND(Source!AY858,O866)</f>
        <v>0</v>
      </c>
      <c r="G866" s="4" t="s">
        <v>260</v>
      </c>
      <c r="H866" s="4" t="s">
        <v>261</v>
      </c>
      <c r="I866" s="4"/>
      <c r="J866" s="4"/>
      <c r="K866" s="4">
        <v>228</v>
      </c>
      <c r="L866" s="4">
        <v>7</v>
      </c>
      <c r="M866" s="4">
        <v>3</v>
      </c>
      <c r="N866" s="4" t="s">
        <v>3</v>
      </c>
      <c r="O866" s="4">
        <v>2</v>
      </c>
      <c r="P866" s="4"/>
      <c r="Q866" s="4"/>
      <c r="R866" s="4"/>
      <c r="S866" s="4"/>
      <c r="T866" s="4"/>
      <c r="U866" s="4"/>
      <c r="V866" s="4"/>
      <c r="W866" s="4">
        <v>0</v>
      </c>
      <c r="X866" s="4">
        <v>1</v>
      </c>
      <c r="Y866" s="4">
        <v>0</v>
      </c>
      <c r="Z866" s="4"/>
      <c r="AA866" s="4"/>
      <c r="AB866" s="4"/>
    </row>
    <row r="867" spans="1:28" x14ac:dyDescent="0.2">
      <c r="A867" s="4">
        <v>50</v>
      </c>
      <c r="B867" s="4">
        <v>0</v>
      </c>
      <c r="C867" s="4">
        <v>0</v>
      </c>
      <c r="D867" s="4">
        <v>1</v>
      </c>
      <c r="E867" s="4">
        <v>216</v>
      </c>
      <c r="F867" s="4">
        <f>ROUND(Source!AP858,O867)</f>
        <v>0</v>
      </c>
      <c r="G867" s="4" t="s">
        <v>262</v>
      </c>
      <c r="H867" s="4" t="s">
        <v>263</v>
      </c>
      <c r="I867" s="4"/>
      <c r="J867" s="4"/>
      <c r="K867" s="4">
        <v>216</v>
      </c>
      <c r="L867" s="4">
        <v>8</v>
      </c>
      <c r="M867" s="4">
        <v>3</v>
      </c>
      <c r="N867" s="4" t="s">
        <v>3</v>
      </c>
      <c r="O867" s="4">
        <v>2</v>
      </c>
      <c r="P867" s="4"/>
      <c r="Q867" s="4"/>
      <c r="R867" s="4"/>
      <c r="S867" s="4"/>
      <c r="T867" s="4"/>
      <c r="U867" s="4"/>
      <c r="V867" s="4"/>
      <c r="W867" s="4">
        <v>0</v>
      </c>
      <c r="X867" s="4">
        <v>1</v>
      </c>
      <c r="Y867" s="4">
        <v>0</v>
      </c>
      <c r="Z867" s="4"/>
      <c r="AA867" s="4"/>
      <c r="AB867" s="4"/>
    </row>
    <row r="868" spans="1:28" x14ac:dyDescent="0.2">
      <c r="A868" s="4">
        <v>50</v>
      </c>
      <c r="B868" s="4">
        <v>0</v>
      </c>
      <c r="C868" s="4">
        <v>0</v>
      </c>
      <c r="D868" s="4">
        <v>1</v>
      </c>
      <c r="E868" s="4">
        <v>223</v>
      </c>
      <c r="F868" s="4">
        <f>ROUND(Source!AQ858,O868)</f>
        <v>0</v>
      </c>
      <c r="G868" s="4" t="s">
        <v>264</v>
      </c>
      <c r="H868" s="4" t="s">
        <v>265</v>
      </c>
      <c r="I868" s="4"/>
      <c r="J868" s="4"/>
      <c r="K868" s="4">
        <v>223</v>
      </c>
      <c r="L868" s="4">
        <v>9</v>
      </c>
      <c r="M868" s="4">
        <v>3</v>
      </c>
      <c r="N868" s="4" t="s">
        <v>3</v>
      </c>
      <c r="O868" s="4">
        <v>2</v>
      </c>
      <c r="P868" s="4"/>
      <c r="Q868" s="4"/>
      <c r="R868" s="4"/>
      <c r="S868" s="4"/>
      <c r="T868" s="4"/>
      <c r="U868" s="4"/>
      <c r="V868" s="4"/>
      <c r="W868" s="4">
        <v>0</v>
      </c>
      <c r="X868" s="4">
        <v>1</v>
      </c>
      <c r="Y868" s="4">
        <v>0</v>
      </c>
      <c r="Z868" s="4"/>
      <c r="AA868" s="4"/>
      <c r="AB868" s="4"/>
    </row>
    <row r="869" spans="1:28" x14ac:dyDescent="0.2">
      <c r="A869" s="4">
        <v>50</v>
      </c>
      <c r="B869" s="4">
        <v>0</v>
      </c>
      <c r="C869" s="4">
        <v>0</v>
      </c>
      <c r="D869" s="4">
        <v>1</v>
      </c>
      <c r="E869" s="4">
        <v>229</v>
      </c>
      <c r="F869" s="4">
        <f>ROUND(Source!AZ858,O869)</f>
        <v>0</v>
      </c>
      <c r="G869" s="4" t="s">
        <v>266</v>
      </c>
      <c r="H869" s="4" t="s">
        <v>267</v>
      </c>
      <c r="I869" s="4"/>
      <c r="J869" s="4"/>
      <c r="K869" s="4">
        <v>229</v>
      </c>
      <c r="L869" s="4">
        <v>10</v>
      </c>
      <c r="M869" s="4">
        <v>3</v>
      </c>
      <c r="N869" s="4" t="s">
        <v>3</v>
      </c>
      <c r="O869" s="4">
        <v>2</v>
      </c>
      <c r="P869" s="4"/>
      <c r="Q869" s="4"/>
      <c r="R869" s="4"/>
      <c r="S869" s="4"/>
      <c r="T869" s="4"/>
      <c r="U869" s="4"/>
      <c r="V869" s="4"/>
      <c r="W869" s="4">
        <v>0</v>
      </c>
      <c r="X869" s="4">
        <v>1</v>
      </c>
      <c r="Y869" s="4">
        <v>0</v>
      </c>
      <c r="Z869" s="4"/>
      <c r="AA869" s="4"/>
      <c r="AB869" s="4"/>
    </row>
    <row r="870" spans="1:28" x14ac:dyDescent="0.2">
      <c r="A870" s="4">
        <v>50</v>
      </c>
      <c r="B870" s="4">
        <v>0</v>
      </c>
      <c r="C870" s="4">
        <v>0</v>
      </c>
      <c r="D870" s="4">
        <v>1</v>
      </c>
      <c r="E870" s="4">
        <v>203</v>
      </c>
      <c r="F870" s="4">
        <f>ROUND(Source!Q858,O870)</f>
        <v>31.09</v>
      </c>
      <c r="G870" s="4" t="s">
        <v>268</v>
      </c>
      <c r="H870" s="4" t="s">
        <v>269</v>
      </c>
      <c r="I870" s="4"/>
      <c r="J870" s="4"/>
      <c r="K870" s="4">
        <v>203</v>
      </c>
      <c r="L870" s="4">
        <v>11</v>
      </c>
      <c r="M870" s="4">
        <v>3</v>
      </c>
      <c r="N870" s="4" t="s">
        <v>3</v>
      </c>
      <c r="O870" s="4">
        <v>2</v>
      </c>
      <c r="P870" s="4"/>
      <c r="Q870" s="4"/>
      <c r="R870" s="4"/>
      <c r="S870" s="4"/>
      <c r="T870" s="4"/>
      <c r="U870" s="4"/>
      <c r="V870" s="4"/>
      <c r="W870" s="4">
        <v>31.09</v>
      </c>
      <c r="X870" s="4">
        <v>1</v>
      </c>
      <c r="Y870" s="4">
        <v>31.09</v>
      </c>
      <c r="Z870" s="4"/>
      <c r="AA870" s="4"/>
      <c r="AB870" s="4"/>
    </row>
    <row r="871" spans="1:28" x14ac:dyDescent="0.2">
      <c r="A871" s="4">
        <v>50</v>
      </c>
      <c r="B871" s="4">
        <v>0</v>
      </c>
      <c r="C871" s="4">
        <v>0</v>
      </c>
      <c r="D871" s="4">
        <v>1</v>
      </c>
      <c r="E871" s="4">
        <v>231</v>
      </c>
      <c r="F871" s="4">
        <f>ROUND(Source!BB858,O871)</f>
        <v>0</v>
      </c>
      <c r="G871" s="4" t="s">
        <v>270</v>
      </c>
      <c r="H871" s="4" t="s">
        <v>271</v>
      </c>
      <c r="I871" s="4"/>
      <c r="J871" s="4"/>
      <c r="K871" s="4">
        <v>231</v>
      </c>
      <c r="L871" s="4">
        <v>12</v>
      </c>
      <c r="M871" s="4">
        <v>3</v>
      </c>
      <c r="N871" s="4" t="s">
        <v>3</v>
      </c>
      <c r="O871" s="4">
        <v>2</v>
      </c>
      <c r="P871" s="4"/>
      <c r="Q871" s="4"/>
      <c r="R871" s="4"/>
      <c r="S871" s="4"/>
      <c r="T871" s="4"/>
      <c r="U871" s="4"/>
      <c r="V871" s="4"/>
      <c r="W871" s="4">
        <v>0</v>
      </c>
      <c r="X871" s="4">
        <v>1</v>
      </c>
      <c r="Y871" s="4">
        <v>0</v>
      </c>
      <c r="Z871" s="4"/>
      <c r="AA871" s="4"/>
      <c r="AB871" s="4"/>
    </row>
    <row r="872" spans="1:28" x14ac:dyDescent="0.2">
      <c r="A872" s="4">
        <v>50</v>
      </c>
      <c r="B872" s="4">
        <v>0</v>
      </c>
      <c r="C872" s="4">
        <v>0</v>
      </c>
      <c r="D872" s="4">
        <v>1</v>
      </c>
      <c r="E872" s="4">
        <v>204</v>
      </c>
      <c r="F872" s="4">
        <f>ROUND(Source!R858,O872)</f>
        <v>17.47</v>
      </c>
      <c r="G872" s="4" t="s">
        <v>272</v>
      </c>
      <c r="H872" s="4" t="s">
        <v>273</v>
      </c>
      <c r="I872" s="4"/>
      <c r="J872" s="4"/>
      <c r="K872" s="4">
        <v>204</v>
      </c>
      <c r="L872" s="4">
        <v>13</v>
      </c>
      <c r="M872" s="4">
        <v>3</v>
      </c>
      <c r="N872" s="4" t="s">
        <v>3</v>
      </c>
      <c r="O872" s="4">
        <v>2</v>
      </c>
      <c r="P872" s="4"/>
      <c r="Q872" s="4"/>
      <c r="R872" s="4"/>
      <c r="S872" s="4"/>
      <c r="T872" s="4"/>
      <c r="U872" s="4"/>
      <c r="V872" s="4"/>
      <c r="W872" s="4">
        <v>17.47</v>
      </c>
      <c r="X872" s="4">
        <v>1</v>
      </c>
      <c r="Y872" s="4">
        <v>17.47</v>
      </c>
      <c r="Z872" s="4"/>
      <c r="AA872" s="4"/>
      <c r="AB872" s="4"/>
    </row>
    <row r="873" spans="1:28" x14ac:dyDescent="0.2">
      <c r="A873" s="4">
        <v>50</v>
      </c>
      <c r="B873" s="4">
        <v>0</v>
      </c>
      <c r="C873" s="4">
        <v>0</v>
      </c>
      <c r="D873" s="4">
        <v>1</v>
      </c>
      <c r="E873" s="4">
        <v>205</v>
      </c>
      <c r="F873" s="4">
        <f>ROUND(Source!S858,O873)</f>
        <v>3509.26</v>
      </c>
      <c r="G873" s="4" t="s">
        <v>274</v>
      </c>
      <c r="H873" s="4" t="s">
        <v>275</v>
      </c>
      <c r="I873" s="4"/>
      <c r="J873" s="4"/>
      <c r="K873" s="4">
        <v>205</v>
      </c>
      <c r="L873" s="4">
        <v>14</v>
      </c>
      <c r="M873" s="4">
        <v>3</v>
      </c>
      <c r="N873" s="4" t="s">
        <v>3</v>
      </c>
      <c r="O873" s="4">
        <v>2</v>
      </c>
      <c r="P873" s="4"/>
      <c r="Q873" s="4"/>
      <c r="R873" s="4"/>
      <c r="S873" s="4"/>
      <c r="T873" s="4"/>
      <c r="U873" s="4"/>
      <c r="V873" s="4"/>
      <c r="W873" s="4">
        <v>3509.26</v>
      </c>
      <c r="X873" s="4">
        <v>1</v>
      </c>
      <c r="Y873" s="4">
        <v>3509.26</v>
      </c>
      <c r="Z873" s="4"/>
      <c r="AA873" s="4"/>
      <c r="AB873" s="4"/>
    </row>
    <row r="874" spans="1:28" x14ac:dyDescent="0.2">
      <c r="A874" s="4">
        <v>50</v>
      </c>
      <c r="B874" s="4">
        <v>0</v>
      </c>
      <c r="C874" s="4">
        <v>0</v>
      </c>
      <c r="D874" s="4">
        <v>1</v>
      </c>
      <c r="E874" s="4">
        <v>232</v>
      </c>
      <c r="F874" s="4">
        <f>ROUND(Source!BC858,O874)</f>
        <v>0</v>
      </c>
      <c r="G874" s="4" t="s">
        <v>276</v>
      </c>
      <c r="H874" s="4" t="s">
        <v>277</v>
      </c>
      <c r="I874" s="4"/>
      <c r="J874" s="4"/>
      <c r="K874" s="4">
        <v>232</v>
      </c>
      <c r="L874" s="4">
        <v>15</v>
      </c>
      <c r="M874" s="4">
        <v>3</v>
      </c>
      <c r="N874" s="4" t="s">
        <v>3</v>
      </c>
      <c r="O874" s="4">
        <v>2</v>
      </c>
      <c r="P874" s="4"/>
      <c r="Q874" s="4"/>
      <c r="R874" s="4"/>
      <c r="S874" s="4"/>
      <c r="T874" s="4"/>
      <c r="U874" s="4"/>
      <c r="V874" s="4"/>
      <c r="W874" s="4">
        <v>0</v>
      </c>
      <c r="X874" s="4">
        <v>1</v>
      </c>
      <c r="Y874" s="4">
        <v>0</v>
      </c>
      <c r="Z874" s="4"/>
      <c r="AA874" s="4"/>
      <c r="AB874" s="4"/>
    </row>
    <row r="875" spans="1:28" x14ac:dyDescent="0.2">
      <c r="A875" s="4">
        <v>50</v>
      </c>
      <c r="B875" s="4">
        <v>0</v>
      </c>
      <c r="C875" s="4">
        <v>0</v>
      </c>
      <c r="D875" s="4">
        <v>1</v>
      </c>
      <c r="E875" s="4">
        <v>214</v>
      </c>
      <c r="F875" s="4">
        <f>ROUND(Source!AS858,O875)</f>
        <v>66.650000000000006</v>
      </c>
      <c r="G875" s="4" t="s">
        <v>278</v>
      </c>
      <c r="H875" s="4" t="s">
        <v>279</v>
      </c>
      <c r="I875" s="4"/>
      <c r="J875" s="4"/>
      <c r="K875" s="4">
        <v>214</v>
      </c>
      <c r="L875" s="4">
        <v>16</v>
      </c>
      <c r="M875" s="4">
        <v>3</v>
      </c>
      <c r="N875" s="4" t="s">
        <v>3</v>
      </c>
      <c r="O875" s="4">
        <v>2</v>
      </c>
      <c r="P875" s="4"/>
      <c r="Q875" s="4"/>
      <c r="R875" s="4"/>
      <c r="S875" s="4"/>
      <c r="T875" s="4"/>
      <c r="U875" s="4"/>
      <c r="V875" s="4"/>
      <c r="W875" s="4">
        <v>66.650000000000006</v>
      </c>
      <c r="X875" s="4">
        <v>1</v>
      </c>
      <c r="Y875" s="4">
        <v>66.650000000000006</v>
      </c>
      <c r="Z875" s="4"/>
      <c r="AA875" s="4"/>
      <c r="AB875" s="4"/>
    </row>
    <row r="876" spans="1:28" x14ac:dyDescent="0.2">
      <c r="A876" s="4">
        <v>50</v>
      </c>
      <c r="B876" s="4">
        <v>0</v>
      </c>
      <c r="C876" s="4">
        <v>0</v>
      </c>
      <c r="D876" s="4">
        <v>1</v>
      </c>
      <c r="E876" s="4">
        <v>215</v>
      </c>
      <c r="F876" s="4">
        <f>ROUND(Source!AT858,O876)</f>
        <v>8708.23</v>
      </c>
      <c r="G876" s="4" t="s">
        <v>280</v>
      </c>
      <c r="H876" s="4" t="s">
        <v>281</v>
      </c>
      <c r="I876" s="4"/>
      <c r="J876" s="4"/>
      <c r="K876" s="4">
        <v>215</v>
      </c>
      <c r="L876" s="4">
        <v>17</v>
      </c>
      <c r="M876" s="4">
        <v>3</v>
      </c>
      <c r="N876" s="4" t="s">
        <v>3</v>
      </c>
      <c r="O876" s="4">
        <v>2</v>
      </c>
      <c r="P876" s="4"/>
      <c r="Q876" s="4"/>
      <c r="R876" s="4"/>
      <c r="S876" s="4"/>
      <c r="T876" s="4"/>
      <c r="U876" s="4"/>
      <c r="V876" s="4"/>
      <c r="W876" s="4">
        <v>8708.23</v>
      </c>
      <c r="X876" s="4">
        <v>1</v>
      </c>
      <c r="Y876" s="4">
        <v>8708.23</v>
      </c>
      <c r="Z876" s="4"/>
      <c r="AA876" s="4"/>
      <c r="AB876" s="4"/>
    </row>
    <row r="877" spans="1:28" x14ac:dyDescent="0.2">
      <c r="A877" s="4">
        <v>50</v>
      </c>
      <c r="B877" s="4">
        <v>0</v>
      </c>
      <c r="C877" s="4">
        <v>0</v>
      </c>
      <c r="D877" s="4">
        <v>1</v>
      </c>
      <c r="E877" s="4">
        <v>217</v>
      </c>
      <c r="F877" s="4">
        <f>ROUND(Source!AU858,O877)</f>
        <v>0</v>
      </c>
      <c r="G877" s="4" t="s">
        <v>282</v>
      </c>
      <c r="H877" s="4" t="s">
        <v>283</v>
      </c>
      <c r="I877" s="4"/>
      <c r="J877" s="4"/>
      <c r="K877" s="4">
        <v>217</v>
      </c>
      <c r="L877" s="4">
        <v>18</v>
      </c>
      <c r="M877" s="4">
        <v>3</v>
      </c>
      <c r="N877" s="4" t="s">
        <v>3</v>
      </c>
      <c r="O877" s="4">
        <v>2</v>
      </c>
      <c r="P877" s="4"/>
      <c r="Q877" s="4"/>
      <c r="R877" s="4"/>
      <c r="S877" s="4"/>
      <c r="T877" s="4"/>
      <c r="U877" s="4"/>
      <c r="V877" s="4"/>
      <c r="W877" s="4">
        <v>0</v>
      </c>
      <c r="X877" s="4">
        <v>1</v>
      </c>
      <c r="Y877" s="4">
        <v>0</v>
      </c>
      <c r="Z877" s="4"/>
      <c r="AA877" s="4"/>
      <c r="AB877" s="4"/>
    </row>
    <row r="878" spans="1:28" x14ac:dyDescent="0.2">
      <c r="A878" s="4">
        <v>50</v>
      </c>
      <c r="B878" s="4">
        <v>0</v>
      </c>
      <c r="C878" s="4">
        <v>0</v>
      </c>
      <c r="D878" s="4">
        <v>1</v>
      </c>
      <c r="E878" s="4">
        <v>230</v>
      </c>
      <c r="F878" s="4">
        <f>ROUND(Source!BA858,O878)</f>
        <v>0</v>
      </c>
      <c r="G878" s="4" t="s">
        <v>284</v>
      </c>
      <c r="H878" s="4" t="s">
        <v>285</v>
      </c>
      <c r="I878" s="4"/>
      <c r="J878" s="4"/>
      <c r="K878" s="4">
        <v>230</v>
      </c>
      <c r="L878" s="4">
        <v>19</v>
      </c>
      <c r="M878" s="4">
        <v>3</v>
      </c>
      <c r="N878" s="4" t="s">
        <v>3</v>
      </c>
      <c r="O878" s="4">
        <v>2</v>
      </c>
      <c r="P878" s="4"/>
      <c r="Q878" s="4"/>
      <c r="R878" s="4"/>
      <c r="S878" s="4"/>
      <c r="T878" s="4"/>
      <c r="U878" s="4"/>
      <c r="V878" s="4"/>
      <c r="W878" s="4">
        <v>0</v>
      </c>
      <c r="X878" s="4">
        <v>1</v>
      </c>
      <c r="Y878" s="4">
        <v>0</v>
      </c>
      <c r="Z878" s="4"/>
      <c r="AA878" s="4"/>
      <c r="AB878" s="4"/>
    </row>
    <row r="879" spans="1:28" x14ac:dyDescent="0.2">
      <c r="A879" s="4">
        <v>50</v>
      </c>
      <c r="B879" s="4">
        <v>0</v>
      </c>
      <c r="C879" s="4">
        <v>0</v>
      </c>
      <c r="D879" s="4">
        <v>1</v>
      </c>
      <c r="E879" s="4">
        <v>206</v>
      </c>
      <c r="F879" s="4">
        <f>ROUND(Source!T858,O879)</f>
        <v>0</v>
      </c>
      <c r="G879" s="4" t="s">
        <v>286</v>
      </c>
      <c r="H879" s="4" t="s">
        <v>287</v>
      </c>
      <c r="I879" s="4"/>
      <c r="J879" s="4"/>
      <c r="K879" s="4">
        <v>206</v>
      </c>
      <c r="L879" s="4">
        <v>20</v>
      </c>
      <c r="M879" s="4">
        <v>3</v>
      </c>
      <c r="N879" s="4" t="s">
        <v>3</v>
      </c>
      <c r="O879" s="4">
        <v>2</v>
      </c>
      <c r="P879" s="4"/>
      <c r="Q879" s="4"/>
      <c r="R879" s="4"/>
      <c r="S879" s="4"/>
      <c r="T879" s="4"/>
      <c r="U879" s="4"/>
      <c r="V879" s="4"/>
      <c r="W879" s="4">
        <v>0</v>
      </c>
      <c r="X879" s="4">
        <v>1</v>
      </c>
      <c r="Y879" s="4">
        <v>0</v>
      </c>
      <c r="Z879" s="4"/>
      <c r="AA879" s="4"/>
      <c r="AB879" s="4"/>
    </row>
    <row r="880" spans="1:28" x14ac:dyDescent="0.2">
      <c r="A880" s="4">
        <v>50</v>
      </c>
      <c r="B880" s="4">
        <v>0</v>
      </c>
      <c r="C880" s="4">
        <v>0</v>
      </c>
      <c r="D880" s="4">
        <v>1</v>
      </c>
      <c r="E880" s="4">
        <v>207</v>
      </c>
      <c r="F880" s="4">
        <f>ROUND(Source!U858,O880)</f>
        <v>6.3272000000000004</v>
      </c>
      <c r="G880" s="4" t="s">
        <v>288</v>
      </c>
      <c r="H880" s="4" t="s">
        <v>289</v>
      </c>
      <c r="I880" s="4"/>
      <c r="J880" s="4"/>
      <c r="K880" s="4">
        <v>207</v>
      </c>
      <c r="L880" s="4">
        <v>21</v>
      </c>
      <c r="M880" s="4">
        <v>3</v>
      </c>
      <c r="N880" s="4" t="s">
        <v>3</v>
      </c>
      <c r="O880" s="4">
        <v>7</v>
      </c>
      <c r="P880" s="4"/>
      <c r="Q880" s="4"/>
      <c r="R880" s="4"/>
      <c r="S880" s="4"/>
      <c r="T880" s="4"/>
      <c r="U880" s="4"/>
      <c r="V880" s="4"/>
      <c r="W880" s="4">
        <v>6.3272000000000004</v>
      </c>
      <c r="X880" s="4">
        <v>1</v>
      </c>
      <c r="Y880" s="4">
        <v>6.3272000000000004</v>
      </c>
      <c r="Z880" s="4"/>
      <c r="AA880" s="4"/>
      <c r="AB880" s="4"/>
    </row>
    <row r="881" spans="1:206" x14ac:dyDescent="0.2">
      <c r="A881" s="4">
        <v>50</v>
      </c>
      <c r="B881" s="4">
        <v>0</v>
      </c>
      <c r="C881" s="4">
        <v>0</v>
      </c>
      <c r="D881" s="4">
        <v>1</v>
      </c>
      <c r="E881" s="4">
        <v>208</v>
      </c>
      <c r="F881" s="4">
        <f>ROUND(Source!V858,O881)</f>
        <v>2.7699999999999999E-2</v>
      </c>
      <c r="G881" s="4" t="s">
        <v>290</v>
      </c>
      <c r="H881" s="4" t="s">
        <v>291</v>
      </c>
      <c r="I881" s="4"/>
      <c r="J881" s="4"/>
      <c r="K881" s="4">
        <v>208</v>
      </c>
      <c r="L881" s="4">
        <v>22</v>
      </c>
      <c r="M881" s="4">
        <v>3</v>
      </c>
      <c r="N881" s="4" t="s">
        <v>3</v>
      </c>
      <c r="O881" s="4">
        <v>7</v>
      </c>
      <c r="P881" s="4"/>
      <c r="Q881" s="4"/>
      <c r="R881" s="4"/>
      <c r="S881" s="4"/>
      <c r="T881" s="4"/>
      <c r="U881" s="4"/>
      <c r="V881" s="4"/>
      <c r="W881" s="4">
        <v>2.7699999999999999E-2</v>
      </c>
      <c r="X881" s="4">
        <v>1</v>
      </c>
      <c r="Y881" s="4">
        <v>2.7699999999999999E-2</v>
      </c>
      <c r="Z881" s="4"/>
      <c r="AA881" s="4"/>
      <c r="AB881" s="4"/>
    </row>
    <row r="882" spans="1:206" x14ac:dyDescent="0.2">
      <c r="A882" s="4">
        <v>50</v>
      </c>
      <c r="B882" s="4">
        <v>0</v>
      </c>
      <c r="C882" s="4">
        <v>0</v>
      </c>
      <c r="D882" s="4">
        <v>1</v>
      </c>
      <c r="E882" s="4">
        <v>209</v>
      </c>
      <c r="F882" s="4">
        <f>ROUND(Source!W858,O882)</f>
        <v>0</v>
      </c>
      <c r="G882" s="4" t="s">
        <v>292</v>
      </c>
      <c r="H882" s="4" t="s">
        <v>293</v>
      </c>
      <c r="I882" s="4"/>
      <c r="J882" s="4"/>
      <c r="K882" s="4">
        <v>209</v>
      </c>
      <c r="L882" s="4">
        <v>23</v>
      </c>
      <c r="M882" s="4">
        <v>3</v>
      </c>
      <c r="N882" s="4" t="s">
        <v>3</v>
      </c>
      <c r="O882" s="4">
        <v>2</v>
      </c>
      <c r="P882" s="4"/>
      <c r="Q882" s="4"/>
      <c r="R882" s="4"/>
      <c r="S882" s="4"/>
      <c r="T882" s="4"/>
      <c r="U882" s="4"/>
      <c r="V882" s="4"/>
      <c r="W882" s="4">
        <v>0</v>
      </c>
      <c r="X882" s="4">
        <v>1</v>
      </c>
      <c r="Y882" s="4">
        <v>0</v>
      </c>
      <c r="Z882" s="4"/>
      <c r="AA882" s="4"/>
      <c r="AB882" s="4"/>
    </row>
    <row r="883" spans="1:206" x14ac:dyDescent="0.2">
      <c r="A883" s="4">
        <v>50</v>
      </c>
      <c r="B883" s="4">
        <v>0</v>
      </c>
      <c r="C883" s="4">
        <v>0</v>
      </c>
      <c r="D883" s="4">
        <v>1</v>
      </c>
      <c r="E883" s="4">
        <v>233</v>
      </c>
      <c r="F883" s="4">
        <f>ROUND(Source!BD858,O883)</f>
        <v>0</v>
      </c>
      <c r="G883" s="4" t="s">
        <v>294</v>
      </c>
      <c r="H883" s="4" t="s">
        <v>295</v>
      </c>
      <c r="I883" s="4"/>
      <c r="J883" s="4"/>
      <c r="K883" s="4">
        <v>233</v>
      </c>
      <c r="L883" s="4">
        <v>24</v>
      </c>
      <c r="M883" s="4">
        <v>3</v>
      </c>
      <c r="N883" s="4" t="s">
        <v>3</v>
      </c>
      <c r="O883" s="4">
        <v>2</v>
      </c>
      <c r="P883" s="4"/>
      <c r="Q883" s="4"/>
      <c r="R883" s="4"/>
      <c r="S883" s="4"/>
      <c r="T883" s="4"/>
      <c r="U883" s="4"/>
      <c r="V883" s="4"/>
      <c r="W883" s="4">
        <v>0</v>
      </c>
      <c r="X883" s="4">
        <v>1</v>
      </c>
      <c r="Y883" s="4">
        <v>0</v>
      </c>
      <c r="Z883" s="4"/>
      <c r="AA883" s="4"/>
      <c r="AB883" s="4"/>
    </row>
    <row r="884" spans="1:206" x14ac:dyDescent="0.2">
      <c r="A884" s="4">
        <v>50</v>
      </c>
      <c r="B884" s="4">
        <v>0</v>
      </c>
      <c r="C884" s="4">
        <v>0</v>
      </c>
      <c r="D884" s="4">
        <v>1</v>
      </c>
      <c r="E884" s="4">
        <v>210</v>
      </c>
      <c r="F884" s="4">
        <f>ROUND(Source!X858,O884)</f>
        <v>3419.26</v>
      </c>
      <c r="G884" s="4" t="s">
        <v>296</v>
      </c>
      <c r="H884" s="4" t="s">
        <v>297</v>
      </c>
      <c r="I884" s="4"/>
      <c r="J884" s="4"/>
      <c r="K884" s="4">
        <v>210</v>
      </c>
      <c r="L884" s="4">
        <v>25</v>
      </c>
      <c r="M884" s="4">
        <v>3</v>
      </c>
      <c r="N884" s="4" t="s">
        <v>3</v>
      </c>
      <c r="O884" s="4">
        <v>2</v>
      </c>
      <c r="P884" s="4"/>
      <c r="Q884" s="4"/>
      <c r="R884" s="4"/>
      <c r="S884" s="4"/>
      <c r="T884" s="4"/>
      <c r="U884" s="4"/>
      <c r="V884" s="4"/>
      <c r="W884" s="4">
        <v>3419.26</v>
      </c>
      <c r="X884" s="4">
        <v>1</v>
      </c>
      <c r="Y884" s="4">
        <v>3419.26</v>
      </c>
      <c r="Z884" s="4"/>
      <c r="AA884" s="4"/>
      <c r="AB884" s="4"/>
    </row>
    <row r="885" spans="1:206" x14ac:dyDescent="0.2">
      <c r="A885" s="4">
        <v>50</v>
      </c>
      <c r="B885" s="4">
        <v>0</v>
      </c>
      <c r="C885" s="4">
        <v>0</v>
      </c>
      <c r="D885" s="4">
        <v>1</v>
      </c>
      <c r="E885" s="4">
        <v>211</v>
      </c>
      <c r="F885" s="4">
        <f>ROUND(Source!Y858,O885)</f>
        <v>1797.8</v>
      </c>
      <c r="G885" s="4" t="s">
        <v>298</v>
      </c>
      <c r="H885" s="4" t="s">
        <v>299</v>
      </c>
      <c r="I885" s="4"/>
      <c r="J885" s="4"/>
      <c r="K885" s="4">
        <v>211</v>
      </c>
      <c r="L885" s="4">
        <v>26</v>
      </c>
      <c r="M885" s="4">
        <v>3</v>
      </c>
      <c r="N885" s="4" t="s">
        <v>3</v>
      </c>
      <c r="O885" s="4">
        <v>2</v>
      </c>
      <c r="P885" s="4"/>
      <c r="Q885" s="4"/>
      <c r="R885" s="4"/>
      <c r="S885" s="4"/>
      <c r="T885" s="4"/>
      <c r="U885" s="4"/>
      <c r="V885" s="4"/>
      <c r="W885" s="4">
        <v>1797.8</v>
      </c>
      <c r="X885" s="4">
        <v>1</v>
      </c>
      <c r="Y885" s="4">
        <v>1797.8</v>
      </c>
      <c r="Z885" s="4"/>
      <c r="AA885" s="4"/>
      <c r="AB885" s="4"/>
    </row>
    <row r="886" spans="1:206" x14ac:dyDescent="0.2">
      <c r="A886" s="4">
        <v>50</v>
      </c>
      <c r="B886" s="4">
        <v>0</v>
      </c>
      <c r="C886" s="4">
        <v>0</v>
      </c>
      <c r="D886" s="4">
        <v>1</v>
      </c>
      <c r="E886" s="4">
        <v>224</v>
      </c>
      <c r="F886" s="4">
        <f>ROUND(Source!AR858,O886)</f>
        <v>8774.8799999999992</v>
      </c>
      <c r="G886" s="4" t="s">
        <v>300</v>
      </c>
      <c r="H886" s="4" t="s">
        <v>301</v>
      </c>
      <c r="I886" s="4"/>
      <c r="J886" s="4"/>
      <c r="K886" s="4">
        <v>224</v>
      </c>
      <c r="L886" s="4">
        <v>27</v>
      </c>
      <c r="M886" s="4">
        <v>3</v>
      </c>
      <c r="N886" s="4" t="s">
        <v>3</v>
      </c>
      <c r="O886" s="4">
        <v>2</v>
      </c>
      <c r="P886" s="4"/>
      <c r="Q886" s="4"/>
      <c r="R886" s="4"/>
      <c r="S886" s="4"/>
      <c r="T886" s="4"/>
      <c r="U886" s="4"/>
      <c r="V886" s="4"/>
      <c r="W886" s="4">
        <v>8774.8799999999992</v>
      </c>
      <c r="X886" s="4">
        <v>1</v>
      </c>
      <c r="Y886" s="4">
        <v>8774.8799999999992</v>
      </c>
      <c r="Z886" s="4"/>
      <c r="AA886" s="4"/>
      <c r="AB886" s="4"/>
    </row>
    <row r="888" spans="1:206" x14ac:dyDescent="0.2">
      <c r="A888" s="2">
        <v>51</v>
      </c>
      <c r="B888" s="2">
        <f>B507</f>
        <v>1</v>
      </c>
      <c r="C888" s="2">
        <f>A507</f>
        <v>4</v>
      </c>
      <c r="D888" s="2">
        <f>ROW(A507)</f>
        <v>507</v>
      </c>
      <c r="E888" s="2"/>
      <c r="F888" s="2" t="str">
        <f>IF(F507&lt;&gt;"",F507,"")</f>
        <v>Новый раздел</v>
      </c>
      <c r="G888" s="2" t="str">
        <f>IF(G507&lt;&gt;"",G507,"")</f>
        <v>2. Установка защиты ПС (инженерно-технические системы охраны (ИТСО))</v>
      </c>
      <c r="H888" s="2">
        <v>0</v>
      </c>
      <c r="I888" s="2"/>
      <c r="J888" s="2"/>
      <c r="K888" s="2"/>
      <c r="L888" s="2"/>
      <c r="M888" s="2"/>
      <c r="N888" s="2"/>
      <c r="O888" s="2">
        <f t="shared" ref="O888:T888" si="495">ROUND(O528+O620+O736+O798+O858+AB888,2)</f>
        <v>43164.13</v>
      </c>
      <c r="P888" s="2">
        <f t="shared" si="495"/>
        <v>0</v>
      </c>
      <c r="Q888" s="2">
        <f t="shared" si="495"/>
        <v>2342.11</v>
      </c>
      <c r="R888" s="2">
        <f t="shared" si="495"/>
        <v>1640.05</v>
      </c>
      <c r="S888" s="2">
        <f t="shared" si="495"/>
        <v>39181.97</v>
      </c>
      <c r="T888" s="2">
        <f t="shared" si="495"/>
        <v>0</v>
      </c>
      <c r="U888" s="2">
        <f>U528+U620+U736+U798+U858+AH888</f>
        <v>69.635900000000021</v>
      </c>
      <c r="V888" s="2">
        <f>V528+V620+V736+V798+V858+AI888</f>
        <v>2.8226999999999998</v>
      </c>
      <c r="W888" s="2">
        <f>ROUND(W528+W620+W736+W798+W858+AJ888,2)</f>
        <v>0</v>
      </c>
      <c r="X888" s="2">
        <f>ROUND(X528+X620+X736+X798+X858+AK888,2)</f>
        <v>37436.03</v>
      </c>
      <c r="Y888" s="2">
        <f>ROUND(Y528+Y620+Y736+Y798+Y858+AL888,2)</f>
        <v>20006</v>
      </c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>
        <f t="shared" ref="AO888:BD888" si="496">ROUND(AO528+AO620+AO736+AO798+AO858+BX888,2)</f>
        <v>0</v>
      </c>
      <c r="AP888" s="2">
        <f t="shared" si="496"/>
        <v>0</v>
      </c>
      <c r="AQ888" s="2">
        <f t="shared" si="496"/>
        <v>0</v>
      </c>
      <c r="AR888" s="2">
        <f t="shared" si="496"/>
        <v>100606.16</v>
      </c>
      <c r="AS888" s="2">
        <f t="shared" si="496"/>
        <v>13520.89</v>
      </c>
      <c r="AT888" s="2">
        <f t="shared" si="496"/>
        <v>87085.27</v>
      </c>
      <c r="AU888" s="2">
        <f t="shared" si="496"/>
        <v>0</v>
      </c>
      <c r="AV888" s="2">
        <f t="shared" si="496"/>
        <v>0</v>
      </c>
      <c r="AW888" s="2">
        <f t="shared" si="496"/>
        <v>0</v>
      </c>
      <c r="AX888" s="2">
        <f t="shared" si="496"/>
        <v>0</v>
      </c>
      <c r="AY888" s="2">
        <f t="shared" si="496"/>
        <v>0</v>
      </c>
      <c r="AZ888" s="2">
        <f t="shared" si="496"/>
        <v>0</v>
      </c>
      <c r="BA888" s="2">
        <f t="shared" si="496"/>
        <v>0</v>
      </c>
      <c r="BB888" s="2">
        <f t="shared" si="496"/>
        <v>0</v>
      </c>
      <c r="BC888" s="2">
        <f t="shared" si="496"/>
        <v>0</v>
      </c>
      <c r="BD888" s="2">
        <f t="shared" si="496"/>
        <v>0</v>
      </c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>
        <v>0</v>
      </c>
    </row>
    <row r="890" spans="1:206" x14ac:dyDescent="0.2">
      <c r="A890" s="4">
        <v>50</v>
      </c>
      <c r="B890" s="4">
        <v>0</v>
      </c>
      <c r="C890" s="4">
        <v>0</v>
      </c>
      <c r="D890" s="4">
        <v>1</v>
      </c>
      <c r="E890" s="4">
        <v>201</v>
      </c>
      <c r="F890" s="4">
        <f>ROUND(Source!O888,O890)</f>
        <v>43164.13</v>
      </c>
      <c r="G890" s="4" t="s">
        <v>248</v>
      </c>
      <c r="H890" s="4" t="s">
        <v>249</v>
      </c>
      <c r="I890" s="4"/>
      <c r="J890" s="4"/>
      <c r="K890" s="4">
        <v>201</v>
      </c>
      <c r="L890" s="4">
        <v>1</v>
      </c>
      <c r="M890" s="4">
        <v>3</v>
      </c>
      <c r="N890" s="4" t="s">
        <v>3</v>
      </c>
      <c r="O890" s="4">
        <v>2</v>
      </c>
      <c r="P890" s="4"/>
      <c r="Q890" s="4"/>
      <c r="R890" s="4"/>
      <c r="S890" s="4"/>
      <c r="T890" s="4"/>
      <c r="U890" s="4"/>
      <c r="V890" s="4"/>
      <c r="W890" s="4">
        <v>43164.130000000005</v>
      </c>
      <c r="X890" s="4">
        <v>1</v>
      </c>
      <c r="Y890" s="4">
        <v>43164.130000000005</v>
      </c>
      <c r="Z890" s="4"/>
      <c r="AA890" s="4"/>
      <c r="AB890" s="4"/>
    </row>
    <row r="891" spans="1:206" x14ac:dyDescent="0.2">
      <c r="A891" s="4">
        <v>50</v>
      </c>
      <c r="B891" s="4">
        <v>0</v>
      </c>
      <c r="C891" s="4">
        <v>0</v>
      </c>
      <c r="D891" s="4">
        <v>1</v>
      </c>
      <c r="E891" s="4">
        <v>202</v>
      </c>
      <c r="F891" s="4">
        <f>ROUND(Source!P888,O891)</f>
        <v>0</v>
      </c>
      <c r="G891" s="4" t="s">
        <v>250</v>
      </c>
      <c r="H891" s="4" t="s">
        <v>251</v>
      </c>
      <c r="I891" s="4"/>
      <c r="J891" s="4"/>
      <c r="K891" s="4">
        <v>202</v>
      </c>
      <c r="L891" s="4">
        <v>2</v>
      </c>
      <c r="M891" s="4">
        <v>3</v>
      </c>
      <c r="N891" s="4" t="s">
        <v>3</v>
      </c>
      <c r="O891" s="4">
        <v>2</v>
      </c>
      <c r="P891" s="4"/>
      <c r="Q891" s="4"/>
      <c r="R891" s="4"/>
      <c r="S891" s="4"/>
      <c r="T891" s="4"/>
      <c r="U891" s="4"/>
      <c r="V891" s="4"/>
      <c r="W891" s="4">
        <v>0</v>
      </c>
      <c r="X891" s="4">
        <v>1</v>
      </c>
      <c r="Y891" s="4">
        <v>0</v>
      </c>
      <c r="Z891" s="4"/>
      <c r="AA891" s="4"/>
      <c r="AB891" s="4"/>
    </row>
    <row r="892" spans="1:206" x14ac:dyDescent="0.2">
      <c r="A892" s="4">
        <v>50</v>
      </c>
      <c r="B892" s="4">
        <v>0</v>
      </c>
      <c r="C892" s="4">
        <v>0</v>
      </c>
      <c r="D892" s="4">
        <v>1</v>
      </c>
      <c r="E892" s="4">
        <v>222</v>
      </c>
      <c r="F892" s="4">
        <f>ROUND(Source!AO888,O892)</f>
        <v>0</v>
      </c>
      <c r="G892" s="4" t="s">
        <v>252</v>
      </c>
      <c r="H892" s="4" t="s">
        <v>253</v>
      </c>
      <c r="I892" s="4"/>
      <c r="J892" s="4"/>
      <c r="K892" s="4">
        <v>222</v>
      </c>
      <c r="L892" s="4">
        <v>3</v>
      </c>
      <c r="M892" s="4">
        <v>3</v>
      </c>
      <c r="N892" s="4" t="s">
        <v>3</v>
      </c>
      <c r="O892" s="4">
        <v>2</v>
      </c>
      <c r="P892" s="4"/>
      <c r="Q892" s="4"/>
      <c r="R892" s="4"/>
      <c r="S892" s="4"/>
      <c r="T892" s="4"/>
      <c r="U892" s="4"/>
      <c r="V892" s="4"/>
      <c r="W892" s="4">
        <v>0</v>
      </c>
      <c r="X892" s="4">
        <v>1</v>
      </c>
      <c r="Y892" s="4">
        <v>0</v>
      </c>
      <c r="Z892" s="4"/>
      <c r="AA892" s="4"/>
      <c r="AB892" s="4"/>
    </row>
    <row r="893" spans="1:206" x14ac:dyDescent="0.2">
      <c r="A893" s="4">
        <v>50</v>
      </c>
      <c r="B893" s="4">
        <v>0</v>
      </c>
      <c r="C893" s="4">
        <v>0</v>
      </c>
      <c r="D893" s="4">
        <v>1</v>
      </c>
      <c r="E893" s="4">
        <v>225</v>
      </c>
      <c r="F893" s="4">
        <f>ROUND(Source!AV888,O893)</f>
        <v>0</v>
      </c>
      <c r="G893" s="4" t="s">
        <v>254</v>
      </c>
      <c r="H893" s="4" t="s">
        <v>255</v>
      </c>
      <c r="I893" s="4"/>
      <c r="J893" s="4"/>
      <c r="K893" s="4">
        <v>225</v>
      </c>
      <c r="L893" s="4">
        <v>4</v>
      </c>
      <c r="M893" s="4">
        <v>3</v>
      </c>
      <c r="N893" s="4" t="s">
        <v>3</v>
      </c>
      <c r="O893" s="4">
        <v>2</v>
      </c>
      <c r="P893" s="4"/>
      <c r="Q893" s="4"/>
      <c r="R893" s="4"/>
      <c r="S893" s="4"/>
      <c r="T893" s="4"/>
      <c r="U893" s="4"/>
      <c r="V893" s="4"/>
      <c r="W893" s="4">
        <v>0</v>
      </c>
      <c r="X893" s="4">
        <v>1</v>
      </c>
      <c r="Y893" s="4">
        <v>0</v>
      </c>
      <c r="Z893" s="4"/>
      <c r="AA893" s="4"/>
      <c r="AB893" s="4"/>
    </row>
    <row r="894" spans="1:206" x14ac:dyDescent="0.2">
      <c r="A894" s="4">
        <v>50</v>
      </c>
      <c r="B894" s="4">
        <v>0</v>
      </c>
      <c r="C894" s="4">
        <v>0</v>
      </c>
      <c r="D894" s="4">
        <v>1</v>
      </c>
      <c r="E894" s="4">
        <v>226</v>
      </c>
      <c r="F894" s="4">
        <f>ROUND(Source!AW888,O894)</f>
        <v>0</v>
      </c>
      <c r="G894" s="4" t="s">
        <v>256</v>
      </c>
      <c r="H894" s="4" t="s">
        <v>257</v>
      </c>
      <c r="I894" s="4"/>
      <c r="J894" s="4"/>
      <c r="K894" s="4">
        <v>226</v>
      </c>
      <c r="L894" s="4">
        <v>5</v>
      </c>
      <c r="M894" s="4">
        <v>3</v>
      </c>
      <c r="N894" s="4" t="s">
        <v>3</v>
      </c>
      <c r="O894" s="4">
        <v>2</v>
      </c>
      <c r="P894" s="4"/>
      <c r="Q894" s="4"/>
      <c r="R894" s="4"/>
      <c r="S894" s="4"/>
      <c r="T894" s="4"/>
      <c r="U894" s="4"/>
      <c r="V894" s="4"/>
      <c r="W894" s="4">
        <v>0</v>
      </c>
      <c r="X894" s="4">
        <v>1</v>
      </c>
      <c r="Y894" s="4">
        <v>0</v>
      </c>
      <c r="Z894" s="4"/>
      <c r="AA894" s="4"/>
      <c r="AB894" s="4"/>
    </row>
    <row r="895" spans="1:206" x14ac:dyDescent="0.2">
      <c r="A895" s="4">
        <v>50</v>
      </c>
      <c r="B895" s="4">
        <v>0</v>
      </c>
      <c r="C895" s="4">
        <v>0</v>
      </c>
      <c r="D895" s="4">
        <v>1</v>
      </c>
      <c r="E895" s="4">
        <v>227</v>
      </c>
      <c r="F895" s="4">
        <f>ROUND(Source!AX888,O895)</f>
        <v>0</v>
      </c>
      <c r="G895" s="4" t="s">
        <v>258</v>
      </c>
      <c r="H895" s="4" t="s">
        <v>259</v>
      </c>
      <c r="I895" s="4"/>
      <c r="J895" s="4"/>
      <c r="K895" s="4">
        <v>227</v>
      </c>
      <c r="L895" s="4">
        <v>6</v>
      </c>
      <c r="M895" s="4">
        <v>3</v>
      </c>
      <c r="N895" s="4" t="s">
        <v>3</v>
      </c>
      <c r="O895" s="4">
        <v>2</v>
      </c>
      <c r="P895" s="4"/>
      <c r="Q895" s="4"/>
      <c r="R895" s="4"/>
      <c r="S895" s="4"/>
      <c r="T895" s="4"/>
      <c r="U895" s="4"/>
      <c r="V895" s="4"/>
      <c r="W895" s="4">
        <v>0</v>
      </c>
      <c r="X895" s="4">
        <v>1</v>
      </c>
      <c r="Y895" s="4">
        <v>0</v>
      </c>
      <c r="Z895" s="4"/>
      <c r="AA895" s="4"/>
      <c r="AB895" s="4"/>
    </row>
    <row r="896" spans="1:206" x14ac:dyDescent="0.2">
      <c r="A896" s="4">
        <v>50</v>
      </c>
      <c r="B896" s="4">
        <v>0</v>
      </c>
      <c r="C896" s="4">
        <v>0</v>
      </c>
      <c r="D896" s="4">
        <v>1</v>
      </c>
      <c r="E896" s="4">
        <v>228</v>
      </c>
      <c r="F896" s="4">
        <f>ROUND(Source!AY888,O896)</f>
        <v>0</v>
      </c>
      <c r="G896" s="4" t="s">
        <v>260</v>
      </c>
      <c r="H896" s="4" t="s">
        <v>261</v>
      </c>
      <c r="I896" s="4"/>
      <c r="J896" s="4"/>
      <c r="K896" s="4">
        <v>228</v>
      </c>
      <c r="L896" s="4">
        <v>7</v>
      </c>
      <c r="M896" s="4">
        <v>3</v>
      </c>
      <c r="N896" s="4" t="s">
        <v>3</v>
      </c>
      <c r="O896" s="4">
        <v>2</v>
      </c>
      <c r="P896" s="4"/>
      <c r="Q896" s="4"/>
      <c r="R896" s="4"/>
      <c r="S896" s="4"/>
      <c r="T896" s="4"/>
      <c r="U896" s="4"/>
      <c r="V896" s="4"/>
      <c r="W896" s="4">
        <v>0</v>
      </c>
      <c r="X896" s="4">
        <v>1</v>
      </c>
      <c r="Y896" s="4">
        <v>0</v>
      </c>
      <c r="Z896" s="4"/>
      <c r="AA896" s="4"/>
      <c r="AB896" s="4"/>
    </row>
    <row r="897" spans="1:28" x14ac:dyDescent="0.2">
      <c r="A897" s="4">
        <v>50</v>
      </c>
      <c r="B897" s="4">
        <v>0</v>
      </c>
      <c r="C897" s="4">
        <v>0</v>
      </c>
      <c r="D897" s="4">
        <v>1</v>
      </c>
      <c r="E897" s="4">
        <v>216</v>
      </c>
      <c r="F897" s="4">
        <f>ROUND(Source!AP888,O897)</f>
        <v>0</v>
      </c>
      <c r="G897" s="4" t="s">
        <v>262</v>
      </c>
      <c r="H897" s="4" t="s">
        <v>263</v>
      </c>
      <c r="I897" s="4"/>
      <c r="J897" s="4"/>
      <c r="K897" s="4">
        <v>216</v>
      </c>
      <c r="L897" s="4">
        <v>8</v>
      </c>
      <c r="M897" s="4">
        <v>3</v>
      </c>
      <c r="N897" s="4" t="s">
        <v>3</v>
      </c>
      <c r="O897" s="4">
        <v>2</v>
      </c>
      <c r="P897" s="4"/>
      <c r="Q897" s="4"/>
      <c r="R897" s="4"/>
      <c r="S897" s="4"/>
      <c r="T897" s="4"/>
      <c r="U897" s="4"/>
      <c r="V897" s="4"/>
      <c r="W897" s="4">
        <v>0</v>
      </c>
      <c r="X897" s="4">
        <v>1</v>
      </c>
      <c r="Y897" s="4">
        <v>0</v>
      </c>
      <c r="Z897" s="4"/>
      <c r="AA897" s="4"/>
      <c r="AB897" s="4"/>
    </row>
    <row r="898" spans="1:28" x14ac:dyDescent="0.2">
      <c r="A898" s="4">
        <v>50</v>
      </c>
      <c r="B898" s="4">
        <v>0</v>
      </c>
      <c r="C898" s="4">
        <v>0</v>
      </c>
      <c r="D898" s="4">
        <v>1</v>
      </c>
      <c r="E898" s="4">
        <v>223</v>
      </c>
      <c r="F898" s="4">
        <f>ROUND(Source!AQ888,O898)</f>
        <v>0</v>
      </c>
      <c r="G898" s="4" t="s">
        <v>264</v>
      </c>
      <c r="H898" s="4" t="s">
        <v>265</v>
      </c>
      <c r="I898" s="4"/>
      <c r="J898" s="4"/>
      <c r="K898" s="4">
        <v>223</v>
      </c>
      <c r="L898" s="4">
        <v>9</v>
      </c>
      <c r="M898" s="4">
        <v>3</v>
      </c>
      <c r="N898" s="4" t="s">
        <v>3</v>
      </c>
      <c r="O898" s="4">
        <v>2</v>
      </c>
      <c r="P898" s="4"/>
      <c r="Q898" s="4"/>
      <c r="R898" s="4"/>
      <c r="S898" s="4"/>
      <c r="T898" s="4"/>
      <c r="U898" s="4"/>
      <c r="V898" s="4"/>
      <c r="W898" s="4">
        <v>0</v>
      </c>
      <c r="X898" s="4">
        <v>1</v>
      </c>
      <c r="Y898" s="4">
        <v>0</v>
      </c>
      <c r="Z898" s="4"/>
      <c r="AA898" s="4"/>
      <c r="AB898" s="4"/>
    </row>
    <row r="899" spans="1:28" x14ac:dyDescent="0.2">
      <c r="A899" s="4">
        <v>50</v>
      </c>
      <c r="B899" s="4">
        <v>0</v>
      </c>
      <c r="C899" s="4">
        <v>0</v>
      </c>
      <c r="D899" s="4">
        <v>1</v>
      </c>
      <c r="E899" s="4">
        <v>229</v>
      </c>
      <c r="F899" s="4">
        <f>ROUND(Source!AZ888,O899)</f>
        <v>0</v>
      </c>
      <c r="G899" s="4" t="s">
        <v>266</v>
      </c>
      <c r="H899" s="4" t="s">
        <v>267</v>
      </c>
      <c r="I899" s="4"/>
      <c r="J899" s="4"/>
      <c r="K899" s="4">
        <v>229</v>
      </c>
      <c r="L899" s="4">
        <v>10</v>
      </c>
      <c r="M899" s="4">
        <v>3</v>
      </c>
      <c r="N899" s="4" t="s">
        <v>3</v>
      </c>
      <c r="O899" s="4">
        <v>2</v>
      </c>
      <c r="P899" s="4"/>
      <c r="Q899" s="4"/>
      <c r="R899" s="4"/>
      <c r="S899" s="4"/>
      <c r="T899" s="4"/>
      <c r="U899" s="4"/>
      <c r="V899" s="4"/>
      <c r="W899" s="4">
        <v>0</v>
      </c>
      <c r="X899" s="4">
        <v>1</v>
      </c>
      <c r="Y899" s="4">
        <v>0</v>
      </c>
      <c r="Z899" s="4"/>
      <c r="AA899" s="4"/>
      <c r="AB899" s="4"/>
    </row>
    <row r="900" spans="1:28" x14ac:dyDescent="0.2">
      <c r="A900" s="4">
        <v>50</v>
      </c>
      <c r="B900" s="4">
        <v>0</v>
      </c>
      <c r="C900" s="4">
        <v>0</v>
      </c>
      <c r="D900" s="4">
        <v>1</v>
      </c>
      <c r="E900" s="4">
        <v>203</v>
      </c>
      <c r="F900" s="4">
        <f>ROUND(Source!Q888,O900)</f>
        <v>2342.11</v>
      </c>
      <c r="G900" s="4" t="s">
        <v>268</v>
      </c>
      <c r="H900" s="4" t="s">
        <v>269</v>
      </c>
      <c r="I900" s="4"/>
      <c r="J900" s="4"/>
      <c r="K900" s="4">
        <v>203</v>
      </c>
      <c r="L900" s="4">
        <v>11</v>
      </c>
      <c r="M900" s="4">
        <v>3</v>
      </c>
      <c r="N900" s="4" t="s">
        <v>3</v>
      </c>
      <c r="O900" s="4">
        <v>2</v>
      </c>
      <c r="P900" s="4"/>
      <c r="Q900" s="4"/>
      <c r="R900" s="4"/>
      <c r="S900" s="4"/>
      <c r="T900" s="4"/>
      <c r="U900" s="4"/>
      <c r="V900" s="4"/>
      <c r="W900" s="4">
        <v>2342.11</v>
      </c>
      <c r="X900" s="4">
        <v>1</v>
      </c>
      <c r="Y900" s="4">
        <v>2342.11</v>
      </c>
      <c r="Z900" s="4"/>
      <c r="AA900" s="4"/>
      <c r="AB900" s="4"/>
    </row>
    <row r="901" spans="1:28" x14ac:dyDescent="0.2">
      <c r="A901" s="4">
        <v>50</v>
      </c>
      <c r="B901" s="4">
        <v>0</v>
      </c>
      <c r="C901" s="4">
        <v>0</v>
      </c>
      <c r="D901" s="4">
        <v>1</v>
      </c>
      <c r="E901" s="4">
        <v>231</v>
      </c>
      <c r="F901" s="4">
        <f>ROUND(Source!BB888,O901)</f>
        <v>0</v>
      </c>
      <c r="G901" s="4" t="s">
        <v>270</v>
      </c>
      <c r="H901" s="4" t="s">
        <v>271</v>
      </c>
      <c r="I901" s="4"/>
      <c r="J901" s="4"/>
      <c r="K901" s="4">
        <v>231</v>
      </c>
      <c r="L901" s="4">
        <v>12</v>
      </c>
      <c r="M901" s="4">
        <v>3</v>
      </c>
      <c r="N901" s="4" t="s">
        <v>3</v>
      </c>
      <c r="O901" s="4">
        <v>2</v>
      </c>
      <c r="P901" s="4"/>
      <c r="Q901" s="4"/>
      <c r="R901" s="4"/>
      <c r="S901" s="4"/>
      <c r="T901" s="4"/>
      <c r="U901" s="4"/>
      <c r="V901" s="4"/>
      <c r="W901" s="4">
        <v>0</v>
      </c>
      <c r="X901" s="4">
        <v>1</v>
      </c>
      <c r="Y901" s="4">
        <v>0</v>
      </c>
      <c r="Z901" s="4"/>
      <c r="AA901" s="4"/>
      <c r="AB901" s="4"/>
    </row>
    <row r="902" spans="1:28" x14ac:dyDescent="0.2">
      <c r="A902" s="4">
        <v>50</v>
      </c>
      <c r="B902" s="4">
        <v>0</v>
      </c>
      <c r="C902" s="4">
        <v>0</v>
      </c>
      <c r="D902" s="4">
        <v>1</v>
      </c>
      <c r="E902" s="4">
        <v>204</v>
      </c>
      <c r="F902" s="4">
        <f>ROUND(Source!R888,O902)</f>
        <v>1640.05</v>
      </c>
      <c r="G902" s="4" t="s">
        <v>272</v>
      </c>
      <c r="H902" s="4" t="s">
        <v>273</v>
      </c>
      <c r="I902" s="4"/>
      <c r="J902" s="4"/>
      <c r="K902" s="4">
        <v>204</v>
      </c>
      <c r="L902" s="4">
        <v>13</v>
      </c>
      <c r="M902" s="4">
        <v>3</v>
      </c>
      <c r="N902" s="4" t="s">
        <v>3</v>
      </c>
      <c r="O902" s="4">
        <v>2</v>
      </c>
      <c r="P902" s="4"/>
      <c r="Q902" s="4"/>
      <c r="R902" s="4"/>
      <c r="S902" s="4"/>
      <c r="T902" s="4"/>
      <c r="U902" s="4"/>
      <c r="V902" s="4"/>
      <c r="W902" s="4">
        <v>1640.05</v>
      </c>
      <c r="X902" s="4">
        <v>1</v>
      </c>
      <c r="Y902" s="4">
        <v>1640.05</v>
      </c>
      <c r="Z902" s="4"/>
      <c r="AA902" s="4"/>
      <c r="AB902" s="4"/>
    </row>
    <row r="903" spans="1:28" x14ac:dyDescent="0.2">
      <c r="A903" s="4">
        <v>50</v>
      </c>
      <c r="B903" s="4">
        <v>0</v>
      </c>
      <c r="C903" s="4">
        <v>0</v>
      </c>
      <c r="D903" s="4">
        <v>1</v>
      </c>
      <c r="E903" s="4">
        <v>205</v>
      </c>
      <c r="F903" s="4">
        <f>ROUND(Source!S888,O903)</f>
        <v>39181.97</v>
      </c>
      <c r="G903" s="4" t="s">
        <v>274</v>
      </c>
      <c r="H903" s="4" t="s">
        <v>275</v>
      </c>
      <c r="I903" s="4"/>
      <c r="J903" s="4"/>
      <c r="K903" s="4">
        <v>205</v>
      </c>
      <c r="L903" s="4">
        <v>14</v>
      </c>
      <c r="M903" s="4">
        <v>3</v>
      </c>
      <c r="N903" s="4" t="s">
        <v>3</v>
      </c>
      <c r="O903" s="4">
        <v>2</v>
      </c>
      <c r="P903" s="4"/>
      <c r="Q903" s="4"/>
      <c r="R903" s="4"/>
      <c r="S903" s="4"/>
      <c r="T903" s="4"/>
      <c r="U903" s="4"/>
      <c r="V903" s="4"/>
      <c r="W903" s="4">
        <v>39181.97</v>
      </c>
      <c r="X903" s="4">
        <v>1</v>
      </c>
      <c r="Y903" s="4">
        <v>39181.97</v>
      </c>
      <c r="Z903" s="4"/>
      <c r="AA903" s="4"/>
      <c r="AB903" s="4"/>
    </row>
    <row r="904" spans="1:28" x14ac:dyDescent="0.2">
      <c r="A904" s="4">
        <v>50</v>
      </c>
      <c r="B904" s="4">
        <v>0</v>
      </c>
      <c r="C904" s="4">
        <v>0</v>
      </c>
      <c r="D904" s="4">
        <v>1</v>
      </c>
      <c r="E904" s="4">
        <v>232</v>
      </c>
      <c r="F904" s="4">
        <f>ROUND(Source!BC888,O904)</f>
        <v>0</v>
      </c>
      <c r="G904" s="4" t="s">
        <v>276</v>
      </c>
      <c r="H904" s="4" t="s">
        <v>277</v>
      </c>
      <c r="I904" s="4"/>
      <c r="J904" s="4"/>
      <c r="K904" s="4">
        <v>232</v>
      </c>
      <c r="L904" s="4">
        <v>15</v>
      </c>
      <c r="M904" s="4">
        <v>3</v>
      </c>
      <c r="N904" s="4" t="s">
        <v>3</v>
      </c>
      <c r="O904" s="4">
        <v>2</v>
      </c>
      <c r="P904" s="4"/>
      <c r="Q904" s="4"/>
      <c r="R904" s="4"/>
      <c r="S904" s="4"/>
      <c r="T904" s="4"/>
      <c r="U904" s="4"/>
      <c r="V904" s="4"/>
      <c r="W904" s="4">
        <v>0</v>
      </c>
      <c r="X904" s="4">
        <v>1</v>
      </c>
      <c r="Y904" s="4">
        <v>0</v>
      </c>
      <c r="Z904" s="4"/>
      <c r="AA904" s="4"/>
      <c r="AB904" s="4"/>
    </row>
    <row r="905" spans="1:28" x14ac:dyDescent="0.2">
      <c r="A905" s="4">
        <v>50</v>
      </c>
      <c r="B905" s="4">
        <v>0</v>
      </c>
      <c r="C905" s="4">
        <v>0</v>
      </c>
      <c r="D905" s="4">
        <v>1</v>
      </c>
      <c r="E905" s="4">
        <v>214</v>
      </c>
      <c r="F905" s="4">
        <f>ROUND(Source!AS888,O905)</f>
        <v>13520.89</v>
      </c>
      <c r="G905" s="4" t="s">
        <v>278</v>
      </c>
      <c r="H905" s="4" t="s">
        <v>279</v>
      </c>
      <c r="I905" s="4"/>
      <c r="J905" s="4"/>
      <c r="K905" s="4">
        <v>214</v>
      </c>
      <c r="L905" s="4">
        <v>16</v>
      </c>
      <c r="M905" s="4">
        <v>3</v>
      </c>
      <c r="N905" s="4" t="s">
        <v>3</v>
      </c>
      <c r="O905" s="4">
        <v>2</v>
      </c>
      <c r="P905" s="4"/>
      <c r="Q905" s="4"/>
      <c r="R905" s="4"/>
      <c r="S905" s="4"/>
      <c r="T905" s="4"/>
      <c r="U905" s="4"/>
      <c r="V905" s="4"/>
      <c r="W905" s="4">
        <v>13520.89</v>
      </c>
      <c r="X905" s="4">
        <v>1</v>
      </c>
      <c r="Y905" s="4">
        <v>13520.89</v>
      </c>
      <c r="Z905" s="4"/>
      <c r="AA905" s="4"/>
      <c r="AB905" s="4"/>
    </row>
    <row r="906" spans="1:28" x14ac:dyDescent="0.2">
      <c r="A906" s="4">
        <v>50</v>
      </c>
      <c r="B906" s="4">
        <v>0</v>
      </c>
      <c r="C906" s="4">
        <v>0</v>
      </c>
      <c r="D906" s="4">
        <v>1</v>
      </c>
      <c r="E906" s="4">
        <v>215</v>
      </c>
      <c r="F906" s="4">
        <f>ROUND(Source!AT888,O906)</f>
        <v>87085.27</v>
      </c>
      <c r="G906" s="4" t="s">
        <v>280</v>
      </c>
      <c r="H906" s="4" t="s">
        <v>281</v>
      </c>
      <c r="I906" s="4"/>
      <c r="J906" s="4"/>
      <c r="K906" s="4">
        <v>215</v>
      </c>
      <c r="L906" s="4">
        <v>17</v>
      </c>
      <c r="M906" s="4">
        <v>3</v>
      </c>
      <c r="N906" s="4" t="s">
        <v>3</v>
      </c>
      <c r="O906" s="4">
        <v>2</v>
      </c>
      <c r="P906" s="4"/>
      <c r="Q906" s="4"/>
      <c r="R906" s="4"/>
      <c r="S906" s="4"/>
      <c r="T906" s="4"/>
      <c r="U906" s="4"/>
      <c r="V906" s="4"/>
      <c r="W906" s="4">
        <v>87085.27</v>
      </c>
      <c r="X906" s="4">
        <v>1</v>
      </c>
      <c r="Y906" s="4">
        <v>87085.27</v>
      </c>
      <c r="Z906" s="4"/>
      <c r="AA906" s="4"/>
      <c r="AB906" s="4"/>
    </row>
    <row r="907" spans="1:28" x14ac:dyDescent="0.2">
      <c r="A907" s="4">
        <v>50</v>
      </c>
      <c r="B907" s="4">
        <v>0</v>
      </c>
      <c r="C907" s="4">
        <v>0</v>
      </c>
      <c r="D907" s="4">
        <v>1</v>
      </c>
      <c r="E907" s="4">
        <v>217</v>
      </c>
      <c r="F907" s="4">
        <f>ROUND(Source!AU888,O907)</f>
        <v>0</v>
      </c>
      <c r="G907" s="4" t="s">
        <v>282</v>
      </c>
      <c r="H907" s="4" t="s">
        <v>283</v>
      </c>
      <c r="I907" s="4"/>
      <c r="J907" s="4"/>
      <c r="K907" s="4">
        <v>217</v>
      </c>
      <c r="L907" s="4">
        <v>18</v>
      </c>
      <c r="M907" s="4">
        <v>3</v>
      </c>
      <c r="N907" s="4" t="s">
        <v>3</v>
      </c>
      <c r="O907" s="4">
        <v>2</v>
      </c>
      <c r="P907" s="4"/>
      <c r="Q907" s="4"/>
      <c r="R907" s="4"/>
      <c r="S907" s="4"/>
      <c r="T907" s="4"/>
      <c r="U907" s="4"/>
      <c r="V907" s="4"/>
      <c r="W907" s="4">
        <v>0</v>
      </c>
      <c r="X907" s="4">
        <v>1</v>
      </c>
      <c r="Y907" s="4">
        <v>0</v>
      </c>
      <c r="Z907" s="4"/>
      <c r="AA907" s="4"/>
      <c r="AB907" s="4"/>
    </row>
    <row r="908" spans="1:28" x14ac:dyDescent="0.2">
      <c r="A908" s="4">
        <v>50</v>
      </c>
      <c r="B908" s="4">
        <v>0</v>
      </c>
      <c r="C908" s="4">
        <v>0</v>
      </c>
      <c r="D908" s="4">
        <v>1</v>
      </c>
      <c r="E908" s="4">
        <v>230</v>
      </c>
      <c r="F908" s="4">
        <f>ROUND(Source!BA888,O908)</f>
        <v>0</v>
      </c>
      <c r="G908" s="4" t="s">
        <v>284</v>
      </c>
      <c r="H908" s="4" t="s">
        <v>285</v>
      </c>
      <c r="I908" s="4"/>
      <c r="J908" s="4"/>
      <c r="K908" s="4">
        <v>230</v>
      </c>
      <c r="L908" s="4">
        <v>19</v>
      </c>
      <c r="M908" s="4">
        <v>3</v>
      </c>
      <c r="N908" s="4" t="s">
        <v>3</v>
      </c>
      <c r="O908" s="4">
        <v>2</v>
      </c>
      <c r="P908" s="4"/>
      <c r="Q908" s="4"/>
      <c r="R908" s="4"/>
      <c r="S908" s="4"/>
      <c r="T908" s="4"/>
      <c r="U908" s="4"/>
      <c r="V908" s="4"/>
      <c r="W908" s="4">
        <v>0</v>
      </c>
      <c r="X908" s="4">
        <v>1</v>
      </c>
      <c r="Y908" s="4">
        <v>0</v>
      </c>
      <c r="Z908" s="4"/>
      <c r="AA908" s="4"/>
      <c r="AB908" s="4"/>
    </row>
    <row r="909" spans="1:28" x14ac:dyDescent="0.2">
      <c r="A909" s="4">
        <v>50</v>
      </c>
      <c r="B909" s="4">
        <v>0</v>
      </c>
      <c r="C909" s="4">
        <v>0</v>
      </c>
      <c r="D909" s="4">
        <v>1</v>
      </c>
      <c r="E909" s="4">
        <v>206</v>
      </c>
      <c r="F909" s="4">
        <f>ROUND(Source!T888,O909)</f>
        <v>0</v>
      </c>
      <c r="G909" s="4" t="s">
        <v>286</v>
      </c>
      <c r="H909" s="4" t="s">
        <v>287</v>
      </c>
      <c r="I909" s="4"/>
      <c r="J909" s="4"/>
      <c r="K909" s="4">
        <v>206</v>
      </c>
      <c r="L909" s="4">
        <v>20</v>
      </c>
      <c r="M909" s="4">
        <v>3</v>
      </c>
      <c r="N909" s="4" t="s">
        <v>3</v>
      </c>
      <c r="O909" s="4">
        <v>2</v>
      </c>
      <c r="P909" s="4"/>
      <c r="Q909" s="4"/>
      <c r="R909" s="4"/>
      <c r="S909" s="4"/>
      <c r="T909" s="4"/>
      <c r="U909" s="4"/>
      <c r="V909" s="4"/>
      <c r="W909" s="4">
        <v>0</v>
      </c>
      <c r="X909" s="4">
        <v>1</v>
      </c>
      <c r="Y909" s="4">
        <v>0</v>
      </c>
      <c r="Z909" s="4"/>
      <c r="AA909" s="4"/>
      <c r="AB909" s="4"/>
    </row>
    <row r="910" spans="1:28" x14ac:dyDescent="0.2">
      <c r="A910" s="4">
        <v>50</v>
      </c>
      <c r="B910" s="4">
        <v>0</v>
      </c>
      <c r="C910" s="4">
        <v>0</v>
      </c>
      <c r="D910" s="4">
        <v>1</v>
      </c>
      <c r="E910" s="4">
        <v>207</v>
      </c>
      <c r="F910" s="4">
        <f>ROUND(Source!U888,O910)</f>
        <v>69.635900000000007</v>
      </c>
      <c r="G910" s="4" t="s">
        <v>288</v>
      </c>
      <c r="H910" s="4" t="s">
        <v>289</v>
      </c>
      <c r="I910" s="4"/>
      <c r="J910" s="4"/>
      <c r="K910" s="4">
        <v>207</v>
      </c>
      <c r="L910" s="4">
        <v>21</v>
      </c>
      <c r="M910" s="4">
        <v>3</v>
      </c>
      <c r="N910" s="4" t="s">
        <v>3</v>
      </c>
      <c r="O910" s="4">
        <v>7</v>
      </c>
      <c r="P910" s="4"/>
      <c r="Q910" s="4"/>
      <c r="R910" s="4"/>
      <c r="S910" s="4"/>
      <c r="T910" s="4"/>
      <c r="U910" s="4"/>
      <c r="V910" s="4"/>
      <c r="W910" s="4">
        <v>69.635900000000007</v>
      </c>
      <c r="X910" s="4">
        <v>1</v>
      </c>
      <c r="Y910" s="4">
        <v>69.635900000000007</v>
      </c>
      <c r="Z910" s="4"/>
      <c r="AA910" s="4"/>
      <c r="AB910" s="4"/>
    </row>
    <row r="911" spans="1:28" x14ac:dyDescent="0.2">
      <c r="A911" s="4">
        <v>50</v>
      </c>
      <c r="B911" s="4">
        <v>0</v>
      </c>
      <c r="C911" s="4">
        <v>0</v>
      </c>
      <c r="D911" s="4">
        <v>1</v>
      </c>
      <c r="E911" s="4">
        <v>208</v>
      </c>
      <c r="F911" s="4">
        <f>ROUND(Source!V888,O911)</f>
        <v>2.8227000000000002</v>
      </c>
      <c r="G911" s="4" t="s">
        <v>290</v>
      </c>
      <c r="H911" s="4" t="s">
        <v>291</v>
      </c>
      <c r="I911" s="4"/>
      <c r="J911" s="4"/>
      <c r="K911" s="4">
        <v>208</v>
      </c>
      <c r="L911" s="4">
        <v>22</v>
      </c>
      <c r="M911" s="4">
        <v>3</v>
      </c>
      <c r="N911" s="4" t="s">
        <v>3</v>
      </c>
      <c r="O911" s="4">
        <v>7</v>
      </c>
      <c r="P911" s="4"/>
      <c r="Q911" s="4"/>
      <c r="R911" s="4"/>
      <c r="S911" s="4"/>
      <c r="T911" s="4"/>
      <c r="U911" s="4"/>
      <c r="V911" s="4"/>
      <c r="W911" s="4">
        <v>2.8227000000000002</v>
      </c>
      <c r="X911" s="4">
        <v>1</v>
      </c>
      <c r="Y911" s="4">
        <v>2.8227000000000002</v>
      </c>
      <c r="Z911" s="4"/>
      <c r="AA911" s="4"/>
      <c r="AB911" s="4"/>
    </row>
    <row r="912" spans="1:28" x14ac:dyDescent="0.2">
      <c r="A912" s="4">
        <v>50</v>
      </c>
      <c r="B912" s="4">
        <v>0</v>
      </c>
      <c r="C912" s="4">
        <v>0</v>
      </c>
      <c r="D912" s="4">
        <v>1</v>
      </c>
      <c r="E912" s="4">
        <v>209</v>
      </c>
      <c r="F912" s="4">
        <f>ROUND(Source!W888,O912)</f>
        <v>0</v>
      </c>
      <c r="G912" s="4" t="s">
        <v>292</v>
      </c>
      <c r="H912" s="4" t="s">
        <v>293</v>
      </c>
      <c r="I912" s="4"/>
      <c r="J912" s="4"/>
      <c r="K912" s="4">
        <v>209</v>
      </c>
      <c r="L912" s="4">
        <v>23</v>
      </c>
      <c r="M912" s="4">
        <v>3</v>
      </c>
      <c r="N912" s="4" t="s">
        <v>3</v>
      </c>
      <c r="O912" s="4">
        <v>2</v>
      </c>
      <c r="P912" s="4"/>
      <c r="Q912" s="4"/>
      <c r="R912" s="4"/>
      <c r="S912" s="4"/>
      <c r="T912" s="4"/>
      <c r="U912" s="4"/>
      <c r="V912" s="4"/>
      <c r="W912" s="4">
        <v>0</v>
      </c>
      <c r="X912" s="4">
        <v>1</v>
      </c>
      <c r="Y912" s="4">
        <v>0</v>
      </c>
      <c r="Z912" s="4"/>
      <c r="AA912" s="4"/>
      <c r="AB912" s="4"/>
    </row>
    <row r="913" spans="1:245" x14ac:dyDescent="0.2">
      <c r="A913" s="4">
        <v>50</v>
      </c>
      <c r="B913" s="4">
        <v>0</v>
      </c>
      <c r="C913" s="4">
        <v>0</v>
      </c>
      <c r="D913" s="4">
        <v>1</v>
      </c>
      <c r="E913" s="4">
        <v>233</v>
      </c>
      <c r="F913" s="4">
        <f>ROUND(Source!BD888,O913)</f>
        <v>0</v>
      </c>
      <c r="G913" s="4" t="s">
        <v>294</v>
      </c>
      <c r="H913" s="4" t="s">
        <v>295</v>
      </c>
      <c r="I913" s="4"/>
      <c r="J913" s="4"/>
      <c r="K913" s="4">
        <v>233</v>
      </c>
      <c r="L913" s="4">
        <v>24</v>
      </c>
      <c r="M913" s="4">
        <v>3</v>
      </c>
      <c r="N913" s="4" t="s">
        <v>3</v>
      </c>
      <c r="O913" s="4">
        <v>2</v>
      </c>
      <c r="P913" s="4"/>
      <c r="Q913" s="4"/>
      <c r="R913" s="4"/>
      <c r="S913" s="4"/>
      <c r="T913" s="4"/>
      <c r="U913" s="4"/>
      <c r="V913" s="4"/>
      <c r="W913" s="4">
        <v>0</v>
      </c>
      <c r="X913" s="4">
        <v>1</v>
      </c>
      <c r="Y913" s="4">
        <v>0</v>
      </c>
      <c r="Z913" s="4"/>
      <c r="AA913" s="4"/>
      <c r="AB913" s="4"/>
    </row>
    <row r="914" spans="1:245" x14ac:dyDescent="0.2">
      <c r="A914" s="4">
        <v>50</v>
      </c>
      <c r="B914" s="4">
        <v>0</v>
      </c>
      <c r="C914" s="4">
        <v>0</v>
      </c>
      <c r="D914" s="4">
        <v>1</v>
      </c>
      <c r="E914" s="4">
        <v>210</v>
      </c>
      <c r="F914" s="4">
        <f>ROUND(Source!X888,O914)</f>
        <v>37436.03</v>
      </c>
      <c r="G914" s="4" t="s">
        <v>296</v>
      </c>
      <c r="H914" s="4" t="s">
        <v>297</v>
      </c>
      <c r="I914" s="4"/>
      <c r="J914" s="4"/>
      <c r="K914" s="4">
        <v>210</v>
      </c>
      <c r="L914" s="4">
        <v>25</v>
      </c>
      <c r="M914" s="4">
        <v>3</v>
      </c>
      <c r="N914" s="4" t="s">
        <v>3</v>
      </c>
      <c r="O914" s="4">
        <v>2</v>
      </c>
      <c r="P914" s="4"/>
      <c r="Q914" s="4"/>
      <c r="R914" s="4"/>
      <c r="S914" s="4"/>
      <c r="T914" s="4"/>
      <c r="U914" s="4"/>
      <c r="V914" s="4"/>
      <c r="W914" s="4">
        <v>37436.03</v>
      </c>
      <c r="X914" s="4">
        <v>1</v>
      </c>
      <c r="Y914" s="4">
        <v>37436.03</v>
      </c>
      <c r="Z914" s="4"/>
      <c r="AA914" s="4"/>
      <c r="AB914" s="4"/>
    </row>
    <row r="915" spans="1:245" x14ac:dyDescent="0.2">
      <c r="A915" s="4">
        <v>50</v>
      </c>
      <c r="B915" s="4">
        <v>0</v>
      </c>
      <c r="C915" s="4">
        <v>0</v>
      </c>
      <c r="D915" s="4">
        <v>1</v>
      </c>
      <c r="E915" s="4">
        <v>211</v>
      </c>
      <c r="F915" s="4">
        <f>ROUND(Source!Y888,O915)</f>
        <v>20006</v>
      </c>
      <c r="G915" s="4" t="s">
        <v>298</v>
      </c>
      <c r="H915" s="4" t="s">
        <v>299</v>
      </c>
      <c r="I915" s="4"/>
      <c r="J915" s="4"/>
      <c r="K915" s="4">
        <v>211</v>
      </c>
      <c r="L915" s="4">
        <v>26</v>
      </c>
      <c r="M915" s="4">
        <v>3</v>
      </c>
      <c r="N915" s="4" t="s">
        <v>3</v>
      </c>
      <c r="O915" s="4">
        <v>2</v>
      </c>
      <c r="P915" s="4"/>
      <c r="Q915" s="4"/>
      <c r="R915" s="4"/>
      <c r="S915" s="4"/>
      <c r="T915" s="4"/>
      <c r="U915" s="4"/>
      <c r="V915" s="4"/>
      <c r="W915" s="4">
        <v>20006</v>
      </c>
      <c r="X915" s="4">
        <v>1</v>
      </c>
      <c r="Y915" s="4">
        <v>20006</v>
      </c>
      <c r="Z915" s="4"/>
      <c r="AA915" s="4"/>
      <c r="AB915" s="4"/>
    </row>
    <row r="916" spans="1:245" x14ac:dyDescent="0.2">
      <c r="A916" s="4">
        <v>50</v>
      </c>
      <c r="B916" s="4">
        <v>0</v>
      </c>
      <c r="C916" s="4">
        <v>0</v>
      </c>
      <c r="D916" s="4">
        <v>1</v>
      </c>
      <c r="E916" s="4">
        <v>224</v>
      </c>
      <c r="F916" s="4">
        <f>ROUND(Source!AR888,O916)</f>
        <v>100606.16</v>
      </c>
      <c r="G916" s="4" t="s">
        <v>300</v>
      </c>
      <c r="H916" s="4" t="s">
        <v>301</v>
      </c>
      <c r="I916" s="4"/>
      <c r="J916" s="4"/>
      <c r="K916" s="4">
        <v>224</v>
      </c>
      <c r="L916" s="4">
        <v>27</v>
      </c>
      <c r="M916" s="4">
        <v>3</v>
      </c>
      <c r="N916" s="4" t="s">
        <v>3</v>
      </c>
      <c r="O916" s="4">
        <v>2</v>
      </c>
      <c r="P916" s="4"/>
      <c r="Q916" s="4"/>
      <c r="R916" s="4"/>
      <c r="S916" s="4"/>
      <c r="T916" s="4"/>
      <c r="U916" s="4"/>
      <c r="V916" s="4"/>
      <c r="W916" s="4">
        <v>100606.16</v>
      </c>
      <c r="X916" s="4">
        <v>1</v>
      </c>
      <c r="Y916" s="4">
        <v>100606.16</v>
      </c>
      <c r="Z916" s="4"/>
      <c r="AA916" s="4"/>
      <c r="AB916" s="4"/>
    </row>
    <row r="918" spans="1:245" x14ac:dyDescent="0.2">
      <c r="A918" s="1">
        <v>4</v>
      </c>
      <c r="B918" s="1">
        <v>1</v>
      </c>
      <c r="C918" s="1"/>
      <c r="D918" s="1">
        <f>ROW(A957)</f>
        <v>957</v>
      </c>
      <c r="E918" s="1"/>
      <c r="F918" s="1" t="s">
        <v>14</v>
      </c>
      <c r="G918" s="1" t="s">
        <v>943</v>
      </c>
      <c r="H918" s="1" t="s">
        <v>3</v>
      </c>
      <c r="I918" s="1">
        <v>0</v>
      </c>
      <c r="J918" s="1"/>
      <c r="K918" s="1">
        <v>-1</v>
      </c>
      <c r="L918" s="1"/>
      <c r="M918" s="1" t="s">
        <v>3</v>
      </c>
      <c r="N918" s="1"/>
      <c r="O918" s="1"/>
      <c r="P918" s="1"/>
      <c r="Q918" s="1"/>
      <c r="R918" s="1"/>
      <c r="S918" s="1">
        <v>0</v>
      </c>
      <c r="T918" s="1"/>
      <c r="U918" s="1" t="s">
        <v>3</v>
      </c>
      <c r="V918" s="1">
        <v>0</v>
      </c>
      <c r="W918" s="1"/>
      <c r="X918" s="1"/>
      <c r="Y918" s="1"/>
      <c r="Z918" s="1"/>
      <c r="AA918" s="1"/>
      <c r="AB918" s="1" t="s">
        <v>3</v>
      </c>
      <c r="AC918" s="1" t="s">
        <v>3</v>
      </c>
      <c r="AD918" s="1" t="s">
        <v>3</v>
      </c>
      <c r="AE918" s="1" t="s">
        <v>3</v>
      </c>
      <c r="AF918" s="1" t="s">
        <v>3</v>
      </c>
      <c r="AG918" s="1" t="s">
        <v>3</v>
      </c>
      <c r="AH918" s="1"/>
      <c r="AI918" s="1"/>
      <c r="AJ918" s="1"/>
      <c r="AK918" s="1"/>
      <c r="AL918" s="1"/>
      <c r="AM918" s="1"/>
      <c r="AN918" s="1"/>
      <c r="AO918" s="1"/>
      <c r="AP918" s="1" t="s">
        <v>3</v>
      </c>
      <c r="AQ918" s="1" t="s">
        <v>3</v>
      </c>
      <c r="AR918" s="1" t="s">
        <v>3</v>
      </c>
      <c r="AS918" s="1"/>
      <c r="AT918" s="1"/>
      <c r="AU918" s="1"/>
      <c r="AV918" s="1"/>
      <c r="AW918" s="1"/>
      <c r="AX918" s="1"/>
      <c r="AY918" s="1"/>
      <c r="AZ918" s="1" t="s">
        <v>3</v>
      </c>
      <c r="BA918" s="1"/>
      <c r="BB918" s="1" t="s">
        <v>3</v>
      </c>
      <c r="BC918" s="1" t="s">
        <v>3</v>
      </c>
      <c r="BD918" s="1" t="s">
        <v>3</v>
      </c>
      <c r="BE918" s="1" t="s">
        <v>3</v>
      </c>
      <c r="BF918" s="1" t="s">
        <v>3</v>
      </c>
      <c r="BG918" s="1" t="s">
        <v>3</v>
      </c>
      <c r="BH918" s="1" t="s">
        <v>3</v>
      </c>
      <c r="BI918" s="1" t="s">
        <v>3</v>
      </c>
      <c r="BJ918" s="1" t="s">
        <v>3</v>
      </c>
      <c r="BK918" s="1" t="s">
        <v>3</v>
      </c>
      <c r="BL918" s="1" t="s">
        <v>3</v>
      </c>
      <c r="BM918" s="1" t="s">
        <v>3</v>
      </c>
      <c r="BN918" s="1" t="s">
        <v>3</v>
      </c>
      <c r="BO918" s="1" t="s">
        <v>3</v>
      </c>
      <c r="BP918" s="1" t="s">
        <v>3</v>
      </c>
      <c r="BQ918" s="1"/>
      <c r="BR918" s="1"/>
      <c r="BS918" s="1"/>
      <c r="BT918" s="1"/>
      <c r="BU918" s="1"/>
      <c r="BV918" s="1"/>
      <c r="BW918" s="1"/>
      <c r="BX918" s="1">
        <v>0</v>
      </c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>
        <v>0</v>
      </c>
    </row>
    <row r="920" spans="1:245" x14ac:dyDescent="0.2">
      <c r="A920" s="2">
        <v>52</v>
      </c>
      <c r="B920" s="2">
        <f t="shared" ref="B920:G920" si="497">B957</f>
        <v>1</v>
      </c>
      <c r="C920" s="2">
        <f t="shared" si="497"/>
        <v>4</v>
      </c>
      <c r="D920" s="2">
        <f t="shared" si="497"/>
        <v>918</v>
      </c>
      <c r="E920" s="2">
        <f t="shared" si="497"/>
        <v>0</v>
      </c>
      <c r="F920" s="2" t="str">
        <f t="shared" si="497"/>
        <v>Новый раздел</v>
      </c>
      <c r="G920" s="2" t="str">
        <f t="shared" si="497"/>
        <v>3. Электромонтажные работы</v>
      </c>
      <c r="H920" s="2"/>
      <c r="I920" s="2"/>
      <c r="J920" s="2"/>
      <c r="K920" s="2"/>
      <c r="L920" s="2"/>
      <c r="M920" s="2"/>
      <c r="N920" s="2"/>
      <c r="O920" s="2">
        <f t="shared" ref="O920:AT920" si="498">O957</f>
        <v>63735.19</v>
      </c>
      <c r="P920" s="2">
        <f t="shared" si="498"/>
        <v>0</v>
      </c>
      <c r="Q920" s="2">
        <f t="shared" si="498"/>
        <v>6092.1</v>
      </c>
      <c r="R920" s="2">
        <f t="shared" si="498"/>
        <v>3009.13</v>
      </c>
      <c r="S920" s="2">
        <f t="shared" si="498"/>
        <v>54633.96</v>
      </c>
      <c r="T920" s="2">
        <f t="shared" si="498"/>
        <v>0</v>
      </c>
      <c r="U920" s="2">
        <f t="shared" si="498"/>
        <v>103.55807999999999</v>
      </c>
      <c r="V920" s="2">
        <f t="shared" si="498"/>
        <v>4.7589300000000003</v>
      </c>
      <c r="W920" s="2">
        <f t="shared" si="498"/>
        <v>0</v>
      </c>
      <c r="X920" s="2">
        <f t="shared" si="498"/>
        <v>55912.71</v>
      </c>
      <c r="Y920" s="2">
        <f t="shared" si="498"/>
        <v>29397.42</v>
      </c>
      <c r="Z920" s="2">
        <f t="shared" si="498"/>
        <v>0</v>
      </c>
      <c r="AA920" s="2">
        <f t="shared" si="498"/>
        <v>0</v>
      </c>
      <c r="AB920" s="2">
        <f t="shared" si="498"/>
        <v>63735.19</v>
      </c>
      <c r="AC920" s="2">
        <f t="shared" si="498"/>
        <v>0</v>
      </c>
      <c r="AD920" s="2">
        <f t="shared" si="498"/>
        <v>6092.1</v>
      </c>
      <c r="AE920" s="2">
        <f t="shared" si="498"/>
        <v>3009.13</v>
      </c>
      <c r="AF920" s="2">
        <f t="shared" si="498"/>
        <v>54633.96</v>
      </c>
      <c r="AG920" s="2">
        <f t="shared" si="498"/>
        <v>0</v>
      </c>
      <c r="AH920" s="2">
        <f t="shared" si="498"/>
        <v>103.55807999999999</v>
      </c>
      <c r="AI920" s="2">
        <f t="shared" si="498"/>
        <v>4.7589300000000003</v>
      </c>
      <c r="AJ920" s="2">
        <f t="shared" si="498"/>
        <v>0</v>
      </c>
      <c r="AK920" s="2">
        <f t="shared" si="498"/>
        <v>55912.71</v>
      </c>
      <c r="AL920" s="2">
        <f t="shared" si="498"/>
        <v>29397.42</v>
      </c>
      <c r="AM920" s="2">
        <f t="shared" si="498"/>
        <v>0</v>
      </c>
      <c r="AN920" s="2">
        <f t="shared" si="498"/>
        <v>0</v>
      </c>
      <c r="AO920" s="2">
        <f t="shared" si="498"/>
        <v>0</v>
      </c>
      <c r="AP920" s="2">
        <f t="shared" si="498"/>
        <v>0</v>
      </c>
      <c r="AQ920" s="2">
        <f t="shared" si="498"/>
        <v>0</v>
      </c>
      <c r="AR920" s="2">
        <f t="shared" si="498"/>
        <v>149045.32</v>
      </c>
      <c r="AS920" s="2">
        <f t="shared" si="498"/>
        <v>43.67</v>
      </c>
      <c r="AT920" s="2">
        <f t="shared" si="498"/>
        <v>149001.65</v>
      </c>
      <c r="AU920" s="2">
        <f t="shared" ref="AU920:BZ920" si="499">AU957</f>
        <v>0</v>
      </c>
      <c r="AV920" s="2">
        <f t="shared" si="499"/>
        <v>0</v>
      </c>
      <c r="AW920" s="2">
        <f t="shared" si="499"/>
        <v>0</v>
      </c>
      <c r="AX920" s="2">
        <f t="shared" si="499"/>
        <v>0</v>
      </c>
      <c r="AY920" s="2">
        <f t="shared" si="499"/>
        <v>0</v>
      </c>
      <c r="AZ920" s="2">
        <f t="shared" si="499"/>
        <v>0</v>
      </c>
      <c r="BA920" s="2">
        <f t="shared" si="499"/>
        <v>0</v>
      </c>
      <c r="BB920" s="2">
        <f t="shared" si="499"/>
        <v>0</v>
      </c>
      <c r="BC920" s="2">
        <f t="shared" si="499"/>
        <v>0</v>
      </c>
      <c r="BD920" s="2">
        <f t="shared" si="499"/>
        <v>0</v>
      </c>
      <c r="BE920" s="2">
        <f t="shared" si="499"/>
        <v>0</v>
      </c>
      <c r="BF920" s="2">
        <f t="shared" si="499"/>
        <v>0</v>
      </c>
      <c r="BG920" s="2">
        <f t="shared" si="499"/>
        <v>0</v>
      </c>
      <c r="BH920" s="2">
        <f t="shared" si="499"/>
        <v>0</v>
      </c>
      <c r="BI920" s="2">
        <f t="shared" si="499"/>
        <v>0</v>
      </c>
      <c r="BJ920" s="2">
        <f t="shared" si="499"/>
        <v>0</v>
      </c>
      <c r="BK920" s="2">
        <f t="shared" si="499"/>
        <v>0</v>
      </c>
      <c r="BL920" s="2">
        <f t="shared" si="499"/>
        <v>0</v>
      </c>
      <c r="BM920" s="2">
        <f t="shared" si="499"/>
        <v>0</v>
      </c>
      <c r="BN920" s="2">
        <f t="shared" si="499"/>
        <v>0</v>
      </c>
      <c r="BO920" s="2">
        <f t="shared" si="499"/>
        <v>0</v>
      </c>
      <c r="BP920" s="2">
        <f t="shared" si="499"/>
        <v>0</v>
      </c>
      <c r="BQ920" s="2">
        <f t="shared" si="499"/>
        <v>0</v>
      </c>
      <c r="BR920" s="2">
        <f t="shared" si="499"/>
        <v>0</v>
      </c>
      <c r="BS920" s="2">
        <f t="shared" si="499"/>
        <v>0</v>
      </c>
      <c r="BT920" s="2">
        <f t="shared" si="499"/>
        <v>0</v>
      </c>
      <c r="BU920" s="2">
        <f t="shared" si="499"/>
        <v>0</v>
      </c>
      <c r="BV920" s="2">
        <f t="shared" si="499"/>
        <v>0</v>
      </c>
      <c r="BW920" s="2">
        <f t="shared" si="499"/>
        <v>0</v>
      </c>
      <c r="BX920" s="2">
        <f t="shared" si="499"/>
        <v>0</v>
      </c>
      <c r="BY920" s="2">
        <f t="shared" si="499"/>
        <v>0</v>
      </c>
      <c r="BZ920" s="2">
        <f t="shared" si="499"/>
        <v>0</v>
      </c>
      <c r="CA920" s="2">
        <f t="shared" ref="CA920:DF920" si="500">CA957</f>
        <v>149045.32</v>
      </c>
      <c r="CB920" s="2">
        <f t="shared" si="500"/>
        <v>43.67</v>
      </c>
      <c r="CC920" s="2">
        <f t="shared" si="500"/>
        <v>149001.65</v>
      </c>
      <c r="CD920" s="2">
        <f t="shared" si="500"/>
        <v>0</v>
      </c>
      <c r="CE920" s="2">
        <f t="shared" si="500"/>
        <v>0</v>
      </c>
      <c r="CF920" s="2">
        <f t="shared" si="500"/>
        <v>0</v>
      </c>
      <c r="CG920" s="2">
        <f t="shared" si="500"/>
        <v>0</v>
      </c>
      <c r="CH920" s="2">
        <f t="shared" si="500"/>
        <v>0</v>
      </c>
      <c r="CI920" s="2">
        <f t="shared" si="500"/>
        <v>0</v>
      </c>
      <c r="CJ920" s="2">
        <f t="shared" si="500"/>
        <v>0</v>
      </c>
      <c r="CK920" s="2">
        <f t="shared" si="500"/>
        <v>0</v>
      </c>
      <c r="CL920" s="2">
        <f t="shared" si="500"/>
        <v>0</v>
      </c>
      <c r="CM920" s="2">
        <f t="shared" si="500"/>
        <v>0</v>
      </c>
      <c r="CN920" s="2">
        <f t="shared" si="500"/>
        <v>0</v>
      </c>
      <c r="CO920" s="2">
        <f t="shared" si="500"/>
        <v>0</v>
      </c>
      <c r="CP920" s="2">
        <f t="shared" si="500"/>
        <v>0</v>
      </c>
      <c r="CQ920" s="2">
        <f t="shared" si="500"/>
        <v>0</v>
      </c>
      <c r="CR920" s="2">
        <f t="shared" si="500"/>
        <v>0</v>
      </c>
      <c r="CS920" s="2">
        <f t="shared" si="500"/>
        <v>0</v>
      </c>
      <c r="CT920" s="2">
        <f t="shared" si="500"/>
        <v>0</v>
      </c>
      <c r="CU920" s="2">
        <f t="shared" si="500"/>
        <v>0</v>
      </c>
      <c r="CV920" s="2">
        <f t="shared" si="500"/>
        <v>0</v>
      </c>
      <c r="CW920" s="2">
        <f t="shared" si="500"/>
        <v>0</v>
      </c>
      <c r="CX920" s="2">
        <f t="shared" si="500"/>
        <v>0</v>
      </c>
      <c r="CY920" s="2">
        <f t="shared" si="500"/>
        <v>0</v>
      </c>
      <c r="CZ920" s="2">
        <f t="shared" si="500"/>
        <v>0</v>
      </c>
      <c r="DA920" s="2">
        <f t="shared" si="500"/>
        <v>0</v>
      </c>
      <c r="DB920" s="2">
        <f t="shared" si="500"/>
        <v>0</v>
      </c>
      <c r="DC920" s="2">
        <f t="shared" si="500"/>
        <v>0</v>
      </c>
      <c r="DD920" s="2">
        <f t="shared" si="500"/>
        <v>0</v>
      </c>
      <c r="DE920" s="2">
        <f t="shared" si="500"/>
        <v>0</v>
      </c>
      <c r="DF920" s="2">
        <f t="shared" si="500"/>
        <v>0</v>
      </c>
      <c r="DG920" s="3">
        <f t="shared" ref="DG920:EL920" si="501">DG957</f>
        <v>0</v>
      </c>
      <c r="DH920" s="3">
        <f t="shared" si="501"/>
        <v>0</v>
      </c>
      <c r="DI920" s="3">
        <f t="shared" si="501"/>
        <v>0</v>
      </c>
      <c r="DJ920" s="3">
        <f t="shared" si="501"/>
        <v>0</v>
      </c>
      <c r="DK920" s="3">
        <f t="shared" si="501"/>
        <v>0</v>
      </c>
      <c r="DL920" s="3">
        <f t="shared" si="501"/>
        <v>0</v>
      </c>
      <c r="DM920" s="3">
        <f t="shared" si="501"/>
        <v>0</v>
      </c>
      <c r="DN920" s="3">
        <f t="shared" si="501"/>
        <v>0</v>
      </c>
      <c r="DO920" s="3">
        <f t="shared" si="501"/>
        <v>0</v>
      </c>
      <c r="DP920" s="3">
        <f t="shared" si="501"/>
        <v>0</v>
      </c>
      <c r="DQ920" s="3">
        <f t="shared" si="501"/>
        <v>0</v>
      </c>
      <c r="DR920" s="3">
        <f t="shared" si="501"/>
        <v>0</v>
      </c>
      <c r="DS920" s="3">
        <f t="shared" si="501"/>
        <v>0</v>
      </c>
      <c r="DT920" s="3">
        <f t="shared" si="501"/>
        <v>0</v>
      </c>
      <c r="DU920" s="3">
        <f t="shared" si="501"/>
        <v>0</v>
      </c>
      <c r="DV920" s="3">
        <f t="shared" si="501"/>
        <v>0</v>
      </c>
      <c r="DW920" s="3">
        <f t="shared" si="501"/>
        <v>0</v>
      </c>
      <c r="DX920" s="3">
        <f t="shared" si="501"/>
        <v>0</v>
      </c>
      <c r="DY920" s="3">
        <f t="shared" si="501"/>
        <v>0</v>
      </c>
      <c r="DZ920" s="3">
        <f t="shared" si="501"/>
        <v>0</v>
      </c>
      <c r="EA920" s="3">
        <f t="shared" si="501"/>
        <v>0</v>
      </c>
      <c r="EB920" s="3">
        <f t="shared" si="501"/>
        <v>0</v>
      </c>
      <c r="EC920" s="3">
        <f t="shared" si="501"/>
        <v>0</v>
      </c>
      <c r="ED920" s="3">
        <f t="shared" si="501"/>
        <v>0</v>
      </c>
      <c r="EE920" s="3">
        <f t="shared" si="501"/>
        <v>0</v>
      </c>
      <c r="EF920" s="3">
        <f t="shared" si="501"/>
        <v>0</v>
      </c>
      <c r="EG920" s="3">
        <f t="shared" si="501"/>
        <v>0</v>
      </c>
      <c r="EH920" s="3">
        <f t="shared" si="501"/>
        <v>0</v>
      </c>
      <c r="EI920" s="3">
        <f t="shared" si="501"/>
        <v>0</v>
      </c>
      <c r="EJ920" s="3">
        <f t="shared" si="501"/>
        <v>0</v>
      </c>
      <c r="EK920" s="3">
        <f t="shared" si="501"/>
        <v>0</v>
      </c>
      <c r="EL920" s="3">
        <f t="shared" si="501"/>
        <v>0</v>
      </c>
      <c r="EM920" s="3">
        <f t="shared" ref="EM920:FR920" si="502">EM957</f>
        <v>0</v>
      </c>
      <c r="EN920" s="3">
        <f t="shared" si="502"/>
        <v>0</v>
      </c>
      <c r="EO920" s="3">
        <f t="shared" si="502"/>
        <v>0</v>
      </c>
      <c r="EP920" s="3">
        <f t="shared" si="502"/>
        <v>0</v>
      </c>
      <c r="EQ920" s="3">
        <f t="shared" si="502"/>
        <v>0</v>
      </c>
      <c r="ER920" s="3">
        <f t="shared" si="502"/>
        <v>0</v>
      </c>
      <c r="ES920" s="3">
        <f t="shared" si="502"/>
        <v>0</v>
      </c>
      <c r="ET920" s="3">
        <f t="shared" si="502"/>
        <v>0</v>
      </c>
      <c r="EU920" s="3">
        <f t="shared" si="502"/>
        <v>0</v>
      </c>
      <c r="EV920" s="3">
        <f t="shared" si="502"/>
        <v>0</v>
      </c>
      <c r="EW920" s="3">
        <f t="shared" si="502"/>
        <v>0</v>
      </c>
      <c r="EX920" s="3">
        <f t="shared" si="502"/>
        <v>0</v>
      </c>
      <c r="EY920" s="3">
        <f t="shared" si="502"/>
        <v>0</v>
      </c>
      <c r="EZ920" s="3">
        <f t="shared" si="502"/>
        <v>0</v>
      </c>
      <c r="FA920" s="3">
        <f t="shared" si="502"/>
        <v>0</v>
      </c>
      <c r="FB920" s="3">
        <f t="shared" si="502"/>
        <v>0</v>
      </c>
      <c r="FC920" s="3">
        <f t="shared" si="502"/>
        <v>0</v>
      </c>
      <c r="FD920" s="3">
        <f t="shared" si="502"/>
        <v>0</v>
      </c>
      <c r="FE920" s="3">
        <f t="shared" si="502"/>
        <v>0</v>
      </c>
      <c r="FF920" s="3">
        <f t="shared" si="502"/>
        <v>0</v>
      </c>
      <c r="FG920" s="3">
        <f t="shared" si="502"/>
        <v>0</v>
      </c>
      <c r="FH920" s="3">
        <f t="shared" si="502"/>
        <v>0</v>
      </c>
      <c r="FI920" s="3">
        <f t="shared" si="502"/>
        <v>0</v>
      </c>
      <c r="FJ920" s="3">
        <f t="shared" si="502"/>
        <v>0</v>
      </c>
      <c r="FK920" s="3">
        <f t="shared" si="502"/>
        <v>0</v>
      </c>
      <c r="FL920" s="3">
        <f t="shared" si="502"/>
        <v>0</v>
      </c>
      <c r="FM920" s="3">
        <f t="shared" si="502"/>
        <v>0</v>
      </c>
      <c r="FN920" s="3">
        <f t="shared" si="502"/>
        <v>0</v>
      </c>
      <c r="FO920" s="3">
        <f t="shared" si="502"/>
        <v>0</v>
      </c>
      <c r="FP920" s="3">
        <f t="shared" si="502"/>
        <v>0</v>
      </c>
      <c r="FQ920" s="3">
        <f t="shared" si="502"/>
        <v>0</v>
      </c>
      <c r="FR920" s="3">
        <f t="shared" si="502"/>
        <v>0</v>
      </c>
      <c r="FS920" s="3">
        <f t="shared" ref="FS920:GX920" si="503">FS957</f>
        <v>0</v>
      </c>
      <c r="FT920" s="3">
        <f t="shared" si="503"/>
        <v>0</v>
      </c>
      <c r="FU920" s="3">
        <f t="shared" si="503"/>
        <v>0</v>
      </c>
      <c r="FV920" s="3">
        <f t="shared" si="503"/>
        <v>0</v>
      </c>
      <c r="FW920" s="3">
        <f t="shared" si="503"/>
        <v>0</v>
      </c>
      <c r="FX920" s="3">
        <f t="shared" si="503"/>
        <v>0</v>
      </c>
      <c r="FY920" s="3">
        <f t="shared" si="503"/>
        <v>0</v>
      </c>
      <c r="FZ920" s="3">
        <f t="shared" si="503"/>
        <v>0</v>
      </c>
      <c r="GA920" s="3">
        <f t="shared" si="503"/>
        <v>0</v>
      </c>
      <c r="GB920" s="3">
        <f t="shared" si="503"/>
        <v>0</v>
      </c>
      <c r="GC920" s="3">
        <f t="shared" si="503"/>
        <v>0</v>
      </c>
      <c r="GD920" s="3">
        <f t="shared" si="503"/>
        <v>0</v>
      </c>
      <c r="GE920" s="3">
        <f t="shared" si="503"/>
        <v>0</v>
      </c>
      <c r="GF920" s="3">
        <f t="shared" si="503"/>
        <v>0</v>
      </c>
      <c r="GG920" s="3">
        <f t="shared" si="503"/>
        <v>0</v>
      </c>
      <c r="GH920" s="3">
        <f t="shared" si="503"/>
        <v>0</v>
      </c>
      <c r="GI920" s="3">
        <f t="shared" si="503"/>
        <v>0</v>
      </c>
      <c r="GJ920" s="3">
        <f t="shared" si="503"/>
        <v>0</v>
      </c>
      <c r="GK920" s="3">
        <f t="shared" si="503"/>
        <v>0</v>
      </c>
      <c r="GL920" s="3">
        <f t="shared" si="503"/>
        <v>0</v>
      </c>
      <c r="GM920" s="3">
        <f t="shared" si="503"/>
        <v>0</v>
      </c>
      <c r="GN920" s="3">
        <f t="shared" si="503"/>
        <v>0</v>
      </c>
      <c r="GO920" s="3">
        <f t="shared" si="503"/>
        <v>0</v>
      </c>
      <c r="GP920" s="3">
        <f t="shared" si="503"/>
        <v>0</v>
      </c>
      <c r="GQ920" s="3">
        <f t="shared" si="503"/>
        <v>0</v>
      </c>
      <c r="GR920" s="3">
        <f t="shared" si="503"/>
        <v>0</v>
      </c>
      <c r="GS920" s="3">
        <f t="shared" si="503"/>
        <v>0</v>
      </c>
      <c r="GT920" s="3">
        <f t="shared" si="503"/>
        <v>0</v>
      </c>
      <c r="GU920" s="3">
        <f t="shared" si="503"/>
        <v>0</v>
      </c>
      <c r="GV920" s="3">
        <f t="shared" si="503"/>
        <v>0</v>
      </c>
      <c r="GW920" s="3">
        <f t="shared" si="503"/>
        <v>0</v>
      </c>
      <c r="GX920" s="3">
        <f t="shared" si="503"/>
        <v>0</v>
      </c>
    </row>
    <row r="922" spans="1:245" x14ac:dyDescent="0.2">
      <c r="A922">
        <v>17</v>
      </c>
      <c r="B922">
        <v>1</v>
      </c>
      <c r="C922">
        <f>ROW(SmtRes!A1579)</f>
        <v>1579</v>
      </c>
      <c r="D922">
        <f>ROW(EtalonRes!A1641)</f>
        <v>1641</v>
      </c>
      <c r="E922" t="s">
        <v>944</v>
      </c>
      <c r="F922" t="s">
        <v>945</v>
      </c>
      <c r="G922" t="s">
        <v>946</v>
      </c>
      <c r="H922" t="s">
        <v>83</v>
      </c>
      <c r="I922">
        <v>1</v>
      </c>
      <c r="J922">
        <v>0</v>
      </c>
      <c r="K922">
        <v>1</v>
      </c>
      <c r="O922">
        <f>ROUND(CP922,2)</f>
        <v>9980.67</v>
      </c>
      <c r="P922">
        <f>SUMIF(SmtRes!AQ1573:'SmtRes'!AQ1579,"=1",SmtRes!DF1573:'SmtRes'!DF1579)</f>
        <v>0</v>
      </c>
      <c r="Q922">
        <f>SUMIF(SmtRes!AQ1573:'SmtRes'!AQ1579,"=1",SmtRes!DG1573:'SmtRes'!DG1579)</f>
        <v>959.31</v>
      </c>
      <c r="R922">
        <f>SUMIF(SmtRes!AQ1573:'SmtRes'!AQ1579,"=1",SmtRes!DH1573:'SmtRes'!DH1579)</f>
        <v>474.24</v>
      </c>
      <c r="S922">
        <f>SUMIF(SmtRes!AQ1573:'SmtRes'!AQ1579,"=1",SmtRes!DI1573:'SmtRes'!DI1579)</f>
        <v>8547.1200000000008</v>
      </c>
      <c r="T922">
        <f t="shared" ref="T922:T955" si="504">ROUND(CU922*I922,2)</f>
        <v>0</v>
      </c>
      <c r="U922">
        <f>SUMIF(SmtRes!AQ1573:'SmtRes'!AQ1579,"=1",SmtRes!CV1573:'SmtRes'!CV1579)</f>
        <v>16.2</v>
      </c>
      <c r="V922">
        <f>SUMIF(SmtRes!AQ1573:'SmtRes'!AQ1579,"=1",SmtRes!CW1573:'SmtRes'!CW1579)</f>
        <v>0.75</v>
      </c>
      <c r="W922">
        <f t="shared" ref="W922:W955" si="505">ROUND(CX922*I922,2)</f>
        <v>0</v>
      </c>
      <c r="X922">
        <f t="shared" ref="X922:X955" si="506">ROUND(CY922,2)</f>
        <v>8750.7199999999993</v>
      </c>
      <c r="Y922">
        <f t="shared" ref="Y922:Y955" si="507">ROUND(CZ922,2)</f>
        <v>4600.8900000000003</v>
      </c>
      <c r="AA922">
        <v>449016111</v>
      </c>
      <c r="AB922">
        <f t="shared" ref="AB922:AB955" si="508">ROUND((AC922+AD922+AF922),6)</f>
        <v>9506.4300899999998</v>
      </c>
      <c r="AC922">
        <f>ROUND((0),6)</f>
        <v>0</v>
      </c>
      <c r="AD922">
        <f>ROUND((((SUM(SmtRes!BR1573:'SmtRes'!BR1579))-(SUM(SmtRes!BS1573:'SmtRes'!BS1579)))+AE922),6)</f>
        <v>959.31008999999995</v>
      </c>
      <c r="AE922">
        <f>ROUND((SUM(SmtRes!BS1573:'SmtRes'!BS1579)),6)</f>
        <v>474.24</v>
      </c>
      <c r="AF922">
        <f>ROUND((SUM(SmtRes!BT1573:'SmtRes'!BT1579)),6)</f>
        <v>8547.1200000000008</v>
      </c>
      <c r="AG922">
        <f t="shared" ref="AG922:AG955" si="509">ROUND((AP922),6)</f>
        <v>0</v>
      </c>
      <c r="AH922">
        <f>(SUM(SmtRes!BU1573:'SmtRes'!BU1579))</f>
        <v>16.2</v>
      </c>
      <c r="AI922">
        <f>(SUM(SmtRes!BV1573:'SmtRes'!BV1579))</f>
        <v>0.75</v>
      </c>
      <c r="AJ922">
        <f t="shared" ref="AJ922:AJ955" si="510">(AS922)</f>
        <v>0</v>
      </c>
      <c r="AK922">
        <v>34236.139300000003</v>
      </c>
      <c r="AL922">
        <v>967.23900000000003</v>
      </c>
      <c r="AM922">
        <v>3197.7003000000004</v>
      </c>
      <c r="AN922">
        <v>1580.8000000000002</v>
      </c>
      <c r="AO922">
        <v>28490.400000000001</v>
      </c>
      <c r="AP922">
        <v>0</v>
      </c>
      <c r="AQ922">
        <v>54</v>
      </c>
      <c r="AR922">
        <v>2.5</v>
      </c>
      <c r="AS922">
        <v>0</v>
      </c>
      <c r="AT922">
        <v>97</v>
      </c>
      <c r="AU922">
        <v>51</v>
      </c>
      <c r="AV922">
        <v>1</v>
      </c>
      <c r="AW922">
        <v>1</v>
      </c>
      <c r="AZ922">
        <v>1</v>
      </c>
      <c r="BA922">
        <v>1</v>
      </c>
      <c r="BB922">
        <v>1</v>
      </c>
      <c r="BC922">
        <v>1</v>
      </c>
      <c r="BD922" t="s">
        <v>3</v>
      </c>
      <c r="BE922" t="s">
        <v>3</v>
      </c>
      <c r="BF922" t="s">
        <v>3</v>
      </c>
      <c r="BG922" t="s">
        <v>3</v>
      </c>
      <c r="BH922">
        <v>0</v>
      </c>
      <c r="BI922">
        <v>2</v>
      </c>
      <c r="BJ922" t="s">
        <v>947</v>
      </c>
      <c r="BM922">
        <v>108001</v>
      </c>
      <c r="BN922">
        <v>0</v>
      </c>
      <c r="BO922" t="s">
        <v>3</v>
      </c>
      <c r="BP922">
        <v>0</v>
      </c>
      <c r="BQ922">
        <v>3</v>
      </c>
      <c r="BR922">
        <v>0</v>
      </c>
      <c r="BS922">
        <v>1</v>
      </c>
      <c r="BT922">
        <v>1</v>
      </c>
      <c r="BU922">
        <v>1</v>
      </c>
      <c r="BV922">
        <v>1</v>
      </c>
      <c r="BW922">
        <v>1</v>
      </c>
      <c r="BX922">
        <v>1</v>
      </c>
      <c r="BY922" t="s">
        <v>3</v>
      </c>
      <c r="BZ922">
        <v>97</v>
      </c>
      <c r="CA922">
        <v>51</v>
      </c>
      <c r="CB922" t="s">
        <v>3</v>
      </c>
      <c r="CE922">
        <v>0</v>
      </c>
      <c r="CF922">
        <v>0</v>
      </c>
      <c r="CG922">
        <v>0</v>
      </c>
      <c r="CM922">
        <v>0</v>
      </c>
      <c r="CN922" t="s">
        <v>653</v>
      </c>
      <c r="CO922">
        <v>0</v>
      </c>
      <c r="CP922">
        <f>(P922+Q922+S922+R922)</f>
        <v>9980.67</v>
      </c>
      <c r="CQ922">
        <f>SUMIF(SmtRes!AQ1573:'SmtRes'!AQ1579,"=1",SmtRes!AA1573:'SmtRes'!AA1579)</f>
        <v>310.31</v>
      </c>
      <c r="CR922">
        <f>SUMIF(SmtRes!AQ1573:'SmtRes'!AQ1579,"=1",SmtRes!AB1573:'SmtRes'!AB1579)</f>
        <v>2302.6</v>
      </c>
      <c r="CS922">
        <f>SUMIF(SmtRes!AQ1573:'SmtRes'!AQ1579,"=1",SmtRes!AC1573:'SmtRes'!AC1579)</f>
        <v>1264.6400000000001</v>
      </c>
      <c r="CT922">
        <f>SUMIF(SmtRes!AQ1573:'SmtRes'!AQ1579,"=1",SmtRes!AD1573:'SmtRes'!AD1579)</f>
        <v>527.6</v>
      </c>
      <c r="CU922">
        <f>AG922</f>
        <v>0</v>
      </c>
      <c r="CV922">
        <f>SUMIF(SmtRes!AQ1573:'SmtRes'!AQ1579,"=1",SmtRes!BU1573:'SmtRes'!BU1579)</f>
        <v>16.2</v>
      </c>
      <c r="CW922">
        <f>SUMIF(SmtRes!AQ1573:'SmtRes'!AQ1579,"=1",SmtRes!BV1573:'SmtRes'!BV1579)</f>
        <v>0.75</v>
      </c>
      <c r="CX922">
        <f>AJ922</f>
        <v>0</v>
      </c>
      <c r="CY922">
        <f>(((S922+R922)*AT922)/100)</f>
        <v>8750.7191999999995</v>
      </c>
      <c r="CZ922">
        <f>(((S922+R922)*AU922)/100)</f>
        <v>4600.8936000000003</v>
      </c>
      <c r="DB922">
        <v>59</v>
      </c>
      <c r="DC922" t="s">
        <v>3</v>
      </c>
      <c r="DD922" t="s">
        <v>135</v>
      </c>
      <c r="DE922" t="s">
        <v>321</v>
      </c>
      <c r="DF922" t="s">
        <v>321</v>
      </c>
      <c r="DG922" t="s">
        <v>321</v>
      </c>
      <c r="DH922" t="s">
        <v>3</v>
      </c>
      <c r="DI922" t="s">
        <v>321</v>
      </c>
      <c r="DJ922" t="s">
        <v>321</v>
      </c>
      <c r="DK922" t="s">
        <v>3</v>
      </c>
      <c r="DL922" t="s">
        <v>3</v>
      </c>
      <c r="DM922" t="s">
        <v>3</v>
      </c>
      <c r="DN922">
        <v>0</v>
      </c>
      <c r="DO922">
        <v>0</v>
      </c>
      <c r="DP922">
        <v>1</v>
      </c>
      <c r="DQ922">
        <v>1</v>
      </c>
      <c r="DU922">
        <v>1009</v>
      </c>
      <c r="DV922" t="s">
        <v>83</v>
      </c>
      <c r="DW922" t="s">
        <v>83</v>
      </c>
      <c r="DX922">
        <v>1000</v>
      </c>
      <c r="DZ922" t="s">
        <v>3</v>
      </c>
      <c r="EA922" t="s">
        <v>3</v>
      </c>
      <c r="EB922" t="s">
        <v>3</v>
      </c>
      <c r="EC922" t="s">
        <v>3</v>
      </c>
      <c r="EE922">
        <v>416979905</v>
      </c>
      <c r="EF922">
        <v>3</v>
      </c>
      <c r="EG922" t="s">
        <v>322</v>
      </c>
      <c r="EH922">
        <v>0</v>
      </c>
      <c r="EI922" t="s">
        <v>3</v>
      </c>
      <c r="EJ922">
        <v>2</v>
      </c>
      <c r="EK922">
        <v>108001</v>
      </c>
      <c r="EL922" t="s">
        <v>513</v>
      </c>
      <c r="EM922" t="s">
        <v>514</v>
      </c>
      <c r="EO922" t="s">
        <v>656</v>
      </c>
      <c r="EQ922">
        <v>512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54</v>
      </c>
      <c r="EX922">
        <v>2.5</v>
      </c>
      <c r="EY922">
        <v>0</v>
      </c>
      <c r="FQ922">
        <v>0</v>
      </c>
      <c r="FR922">
        <v>0</v>
      </c>
      <c r="FS922">
        <v>0</v>
      </c>
      <c r="FX922">
        <v>97</v>
      </c>
      <c r="FY922">
        <v>51</v>
      </c>
      <c r="GA922" t="s">
        <v>3</v>
      </c>
      <c r="GD922">
        <v>1</v>
      </c>
      <c r="GF922">
        <v>356671279</v>
      </c>
      <c r="GG922">
        <v>2</v>
      </c>
      <c r="GH922">
        <v>1</v>
      </c>
      <c r="GI922">
        <v>-2</v>
      </c>
      <c r="GJ922">
        <v>0</v>
      </c>
      <c r="GK922">
        <v>0</v>
      </c>
      <c r="GL922">
        <f t="shared" ref="GL922:GL955" si="511">ROUND(IF(AND(BH922=3,BI922=3,FS922&lt;&gt;0),P922,0),2)</f>
        <v>0</v>
      </c>
      <c r="GM922">
        <f t="shared" ref="GM922:GM955" si="512">ROUND(O922+X922+Y922,2)+GX922</f>
        <v>23332.28</v>
      </c>
      <c r="GN922">
        <f t="shared" ref="GN922:GN955" si="513">IF(OR(BI922=0,BI922=1),GM922-GX922,0)</f>
        <v>0</v>
      </c>
      <c r="GO922">
        <f t="shared" ref="GO922:GO955" si="514">IF(BI922=2,GM922-GX922,0)</f>
        <v>23332.28</v>
      </c>
      <c r="GP922">
        <f t="shared" ref="GP922:GP955" si="515">IF(BI922=4,GM922-GX922,0)</f>
        <v>0</v>
      </c>
      <c r="GR922">
        <v>0</v>
      </c>
      <c r="GS922">
        <v>0</v>
      </c>
      <c r="GT922">
        <v>0</v>
      </c>
      <c r="GU922" t="s">
        <v>3</v>
      </c>
      <c r="GV922">
        <f t="shared" ref="GV922:GV955" si="516">ROUND((GT922),6)</f>
        <v>0</v>
      </c>
      <c r="GW922">
        <v>1</v>
      </c>
      <c r="GX922">
        <f t="shared" ref="GX922:GX955" si="517">ROUND(HC922*I922,2)</f>
        <v>0</v>
      </c>
      <c r="HA922">
        <v>0</v>
      </c>
      <c r="HB922">
        <v>0</v>
      </c>
      <c r="HC922">
        <f>GV922*GW922</f>
        <v>0</v>
      </c>
      <c r="HE922" t="s">
        <v>3</v>
      </c>
      <c r="HF922" t="s">
        <v>3</v>
      </c>
      <c r="HM922" t="s">
        <v>3</v>
      </c>
      <c r="HN922" t="s">
        <v>515</v>
      </c>
      <c r="HO922" t="s">
        <v>516</v>
      </c>
      <c r="HP922" t="s">
        <v>513</v>
      </c>
      <c r="HQ922" t="s">
        <v>513</v>
      </c>
      <c r="HS922">
        <v>0</v>
      </c>
      <c r="IK922">
        <v>0</v>
      </c>
    </row>
    <row r="923" spans="1:245" x14ac:dyDescent="0.2">
      <c r="A923">
        <v>17</v>
      </c>
      <c r="B923">
        <v>1</v>
      </c>
      <c r="C923">
        <f>ROW(SmtRes!A1586)</f>
        <v>1586</v>
      </c>
      <c r="D923">
        <f>ROW(EtalonRes!A1649)</f>
        <v>1649</v>
      </c>
      <c r="E923" t="s">
        <v>948</v>
      </c>
      <c r="F923" t="s">
        <v>945</v>
      </c>
      <c r="G923" t="s">
        <v>946</v>
      </c>
      <c r="H923" t="s">
        <v>83</v>
      </c>
      <c r="I923">
        <v>1</v>
      </c>
      <c r="J923">
        <v>0</v>
      </c>
      <c r="K923">
        <v>1</v>
      </c>
      <c r="O923">
        <f>ROUND(CP923,2)</f>
        <v>19961.349999999999</v>
      </c>
      <c r="P923">
        <f>SUMIF(SmtRes!AQ1580:'SmtRes'!AQ1586,"=1",SmtRes!DF1580:'SmtRes'!DF1586)</f>
        <v>0</v>
      </c>
      <c r="Q923">
        <f>SUMIF(SmtRes!AQ1580:'SmtRes'!AQ1586,"=1",SmtRes!DG1580:'SmtRes'!DG1586)</f>
        <v>1918.63</v>
      </c>
      <c r="R923">
        <f>SUMIF(SmtRes!AQ1580:'SmtRes'!AQ1586,"=1",SmtRes!DH1580:'SmtRes'!DH1586)</f>
        <v>948.48</v>
      </c>
      <c r="S923">
        <f>SUMIF(SmtRes!AQ1580:'SmtRes'!AQ1586,"=1",SmtRes!DI1580:'SmtRes'!DI1586)</f>
        <v>17094.240000000002</v>
      </c>
      <c r="T923">
        <f t="shared" si="504"/>
        <v>0</v>
      </c>
      <c r="U923">
        <f>SUMIF(SmtRes!AQ1580:'SmtRes'!AQ1586,"=1",SmtRes!CV1580:'SmtRes'!CV1586)</f>
        <v>32.4</v>
      </c>
      <c r="V923">
        <f>SUMIF(SmtRes!AQ1580:'SmtRes'!AQ1586,"=1",SmtRes!CW1580:'SmtRes'!CW1586)</f>
        <v>1.5</v>
      </c>
      <c r="W923">
        <f t="shared" si="505"/>
        <v>0</v>
      </c>
      <c r="X923">
        <f t="shared" si="506"/>
        <v>17501.439999999999</v>
      </c>
      <c r="Y923">
        <f t="shared" si="507"/>
        <v>9201.7900000000009</v>
      </c>
      <c r="AA923">
        <v>449016111</v>
      </c>
      <c r="AB923">
        <f t="shared" si="508"/>
        <v>19012.86018</v>
      </c>
      <c r="AC923">
        <f>ROUND((0),6)</f>
        <v>0</v>
      </c>
      <c r="AD923">
        <f>ROUND((((SUM(SmtRes!BR1580:'SmtRes'!BR1586))-(SUM(SmtRes!BS1580:'SmtRes'!BS1586)))+AE923),6)</f>
        <v>1918.6201799999999</v>
      </c>
      <c r="AE923">
        <f>ROUND((SUM(SmtRes!BS1580:'SmtRes'!BS1586)),6)</f>
        <v>948.48</v>
      </c>
      <c r="AF923">
        <f>ROUND((SUM(SmtRes!BT1580:'SmtRes'!BT1586)),6)</f>
        <v>17094.240000000002</v>
      </c>
      <c r="AG923">
        <f t="shared" si="509"/>
        <v>0</v>
      </c>
      <c r="AH923">
        <f>(SUM(SmtRes!BU1580:'SmtRes'!BU1586))</f>
        <v>32.4</v>
      </c>
      <c r="AI923">
        <f>(SUM(SmtRes!BV1580:'SmtRes'!BV1586))</f>
        <v>1.5</v>
      </c>
      <c r="AJ923">
        <f t="shared" si="510"/>
        <v>0</v>
      </c>
      <c r="AK923">
        <v>34236.139300000003</v>
      </c>
      <c r="AL923">
        <v>967.23900000000003</v>
      </c>
      <c r="AM923">
        <v>3197.7003000000004</v>
      </c>
      <c r="AN923">
        <v>1580.8000000000002</v>
      </c>
      <c r="AO923">
        <v>28490.400000000001</v>
      </c>
      <c r="AP923">
        <v>0</v>
      </c>
      <c r="AQ923">
        <v>54</v>
      </c>
      <c r="AR923">
        <v>2.5</v>
      </c>
      <c r="AS923">
        <v>0</v>
      </c>
      <c r="AT923">
        <v>97</v>
      </c>
      <c r="AU923">
        <v>51</v>
      </c>
      <c r="AV923">
        <v>1</v>
      </c>
      <c r="AW923">
        <v>1</v>
      </c>
      <c r="AZ923">
        <v>1</v>
      </c>
      <c r="BA923">
        <v>1</v>
      </c>
      <c r="BB923">
        <v>1</v>
      </c>
      <c r="BC923">
        <v>1</v>
      </c>
      <c r="BD923" t="s">
        <v>3</v>
      </c>
      <c r="BE923" t="s">
        <v>3</v>
      </c>
      <c r="BF923" t="s">
        <v>3</v>
      </c>
      <c r="BG923" t="s">
        <v>3</v>
      </c>
      <c r="BH923">
        <v>0</v>
      </c>
      <c r="BI923">
        <v>2</v>
      </c>
      <c r="BJ923" t="s">
        <v>947</v>
      </c>
      <c r="BM923">
        <v>108001</v>
      </c>
      <c r="BN923">
        <v>0</v>
      </c>
      <c r="BO923" t="s">
        <v>3</v>
      </c>
      <c r="BP923">
        <v>0</v>
      </c>
      <c r="BQ923">
        <v>3</v>
      </c>
      <c r="BR923">
        <v>0</v>
      </c>
      <c r="BS923">
        <v>1</v>
      </c>
      <c r="BT923">
        <v>1</v>
      </c>
      <c r="BU923">
        <v>1</v>
      </c>
      <c r="BV923">
        <v>1</v>
      </c>
      <c r="BW923">
        <v>1</v>
      </c>
      <c r="BX923">
        <v>1</v>
      </c>
      <c r="BY923" t="s">
        <v>3</v>
      </c>
      <c r="BZ923">
        <v>97</v>
      </c>
      <c r="CA923">
        <v>51</v>
      </c>
      <c r="CB923" t="s">
        <v>3</v>
      </c>
      <c r="CE923">
        <v>0</v>
      </c>
      <c r="CF923">
        <v>0</v>
      </c>
      <c r="CG923">
        <v>0</v>
      </c>
      <c r="CM923">
        <v>0</v>
      </c>
      <c r="CN923" t="s">
        <v>771</v>
      </c>
      <c r="CO923">
        <v>0</v>
      </c>
      <c r="CP923">
        <f>(P923+Q923+S923+R923)</f>
        <v>19961.350000000002</v>
      </c>
      <c r="CQ923">
        <f>SUMIF(SmtRes!AQ1580:'SmtRes'!AQ1586,"=1",SmtRes!AA1580:'SmtRes'!AA1586)</f>
        <v>310.31</v>
      </c>
      <c r="CR923">
        <f>SUMIF(SmtRes!AQ1580:'SmtRes'!AQ1586,"=1",SmtRes!AB1580:'SmtRes'!AB1586)</f>
        <v>2302.6</v>
      </c>
      <c r="CS923">
        <f>SUMIF(SmtRes!AQ1580:'SmtRes'!AQ1586,"=1",SmtRes!AC1580:'SmtRes'!AC1586)</f>
        <v>1264.6400000000001</v>
      </c>
      <c r="CT923">
        <f>SUMIF(SmtRes!AQ1580:'SmtRes'!AQ1586,"=1",SmtRes!AD1580:'SmtRes'!AD1586)</f>
        <v>527.6</v>
      </c>
      <c r="CU923">
        <f>AG923</f>
        <v>0</v>
      </c>
      <c r="CV923">
        <f>SUMIF(SmtRes!AQ1580:'SmtRes'!AQ1586,"=1",SmtRes!BU1580:'SmtRes'!BU1586)</f>
        <v>32.4</v>
      </c>
      <c r="CW923">
        <f>SUMIF(SmtRes!AQ1580:'SmtRes'!AQ1586,"=1",SmtRes!BV1580:'SmtRes'!BV1586)</f>
        <v>1.5</v>
      </c>
      <c r="CX923">
        <f>AJ923</f>
        <v>0</v>
      </c>
      <c r="CY923">
        <f>(((S923+R923)*AT923)/100)</f>
        <v>17501.438399999999</v>
      </c>
      <c r="CZ923">
        <f>(((S923+R923)*AU923)/100)</f>
        <v>9201.7872000000007</v>
      </c>
      <c r="DB923">
        <v>60</v>
      </c>
      <c r="DC923" t="s">
        <v>3</v>
      </c>
      <c r="DD923" t="s">
        <v>135</v>
      </c>
      <c r="DE923" t="s">
        <v>772</v>
      </c>
      <c r="DF923" t="s">
        <v>772</v>
      </c>
      <c r="DG923" t="s">
        <v>772</v>
      </c>
      <c r="DH923" t="s">
        <v>3</v>
      </c>
      <c r="DI923" t="s">
        <v>772</v>
      </c>
      <c r="DJ923" t="s">
        <v>772</v>
      </c>
      <c r="DK923" t="s">
        <v>3</v>
      </c>
      <c r="DL923" t="s">
        <v>3</v>
      </c>
      <c r="DM923" t="s">
        <v>3</v>
      </c>
      <c r="DN923">
        <v>0</v>
      </c>
      <c r="DO923">
        <v>0</v>
      </c>
      <c r="DP923">
        <v>1</v>
      </c>
      <c r="DQ923">
        <v>1</v>
      </c>
      <c r="DU923">
        <v>1009</v>
      </c>
      <c r="DV923" t="s">
        <v>83</v>
      </c>
      <c r="DW923" t="s">
        <v>83</v>
      </c>
      <c r="DX923">
        <v>1000</v>
      </c>
      <c r="DZ923" t="s">
        <v>3</v>
      </c>
      <c r="EA923" t="s">
        <v>3</v>
      </c>
      <c r="EB923" t="s">
        <v>3</v>
      </c>
      <c r="EC923" t="s">
        <v>3</v>
      </c>
      <c r="EE923">
        <v>416979905</v>
      </c>
      <c r="EF923">
        <v>3</v>
      </c>
      <c r="EG923" t="s">
        <v>322</v>
      </c>
      <c r="EH923">
        <v>0</v>
      </c>
      <c r="EI923" t="s">
        <v>3</v>
      </c>
      <c r="EJ923">
        <v>2</v>
      </c>
      <c r="EK923">
        <v>108001</v>
      </c>
      <c r="EL923" t="s">
        <v>513</v>
      </c>
      <c r="EM923" t="s">
        <v>514</v>
      </c>
      <c r="EO923" t="s">
        <v>773</v>
      </c>
      <c r="EQ923">
        <v>512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54</v>
      </c>
      <c r="EX923">
        <v>2.5</v>
      </c>
      <c r="EY923">
        <v>0</v>
      </c>
      <c r="FQ923">
        <v>0</v>
      </c>
      <c r="FR923">
        <v>0</v>
      </c>
      <c r="FS923">
        <v>0</v>
      </c>
      <c r="FX923">
        <v>97</v>
      </c>
      <c r="FY923">
        <v>51</v>
      </c>
      <c r="GA923" t="s">
        <v>3</v>
      </c>
      <c r="GD923">
        <v>1</v>
      </c>
      <c r="GF923">
        <v>356671279</v>
      </c>
      <c r="GG923">
        <v>2</v>
      </c>
      <c r="GH923">
        <v>1</v>
      </c>
      <c r="GI923">
        <v>-2</v>
      </c>
      <c r="GJ923">
        <v>0</v>
      </c>
      <c r="GK923">
        <v>0</v>
      </c>
      <c r="GL923">
        <f t="shared" si="511"/>
        <v>0</v>
      </c>
      <c r="GM923">
        <f t="shared" si="512"/>
        <v>46664.58</v>
      </c>
      <c r="GN923">
        <f t="shared" si="513"/>
        <v>0</v>
      </c>
      <c r="GO923">
        <f t="shared" si="514"/>
        <v>46664.58</v>
      </c>
      <c r="GP923">
        <f t="shared" si="515"/>
        <v>0</v>
      </c>
      <c r="GR923">
        <v>0</v>
      </c>
      <c r="GS923">
        <v>0</v>
      </c>
      <c r="GT923">
        <v>0</v>
      </c>
      <c r="GU923" t="s">
        <v>3</v>
      </c>
      <c r="GV923">
        <f t="shared" si="516"/>
        <v>0</v>
      </c>
      <c r="GW923">
        <v>1</v>
      </c>
      <c r="GX923">
        <f t="shared" si="517"/>
        <v>0</v>
      </c>
      <c r="HA923">
        <v>0</v>
      </c>
      <c r="HB923">
        <v>0</v>
      </c>
      <c r="HC923">
        <f>GV923*GW923</f>
        <v>0</v>
      </c>
      <c r="HE923" t="s">
        <v>3</v>
      </c>
      <c r="HF923" t="s">
        <v>3</v>
      </c>
      <c r="HM923" t="s">
        <v>3</v>
      </c>
      <c r="HN923" t="s">
        <v>515</v>
      </c>
      <c r="HO923" t="s">
        <v>516</v>
      </c>
      <c r="HP923" t="s">
        <v>513</v>
      </c>
      <c r="HQ923" t="s">
        <v>513</v>
      </c>
      <c r="HS923">
        <v>0</v>
      </c>
      <c r="IK923">
        <v>0</v>
      </c>
    </row>
    <row r="924" spans="1:245" x14ac:dyDescent="0.2">
      <c r="A924">
        <v>17</v>
      </c>
      <c r="B924">
        <v>1</v>
      </c>
      <c r="C924">
        <f>ROW(SmtRes!A1593)</f>
        <v>1593</v>
      </c>
      <c r="D924">
        <f>ROW(EtalonRes!A1657)</f>
        <v>1657</v>
      </c>
      <c r="E924" t="s">
        <v>949</v>
      </c>
      <c r="F924" t="s">
        <v>945</v>
      </c>
      <c r="G924" t="s">
        <v>950</v>
      </c>
      <c r="H924" t="s">
        <v>83</v>
      </c>
      <c r="I924">
        <v>1</v>
      </c>
      <c r="J924">
        <v>0</v>
      </c>
      <c r="K924">
        <v>1</v>
      </c>
      <c r="O924">
        <f>ROUND(CP924,2)</f>
        <v>33268.9</v>
      </c>
      <c r="P924">
        <f>SUMIF(SmtRes!AQ1587:'SmtRes'!AQ1593,"=1",SmtRes!DF1587:'SmtRes'!DF1593)</f>
        <v>0</v>
      </c>
      <c r="Q924">
        <f>SUMIF(SmtRes!AQ1587:'SmtRes'!AQ1593,"=1",SmtRes!DG1587:'SmtRes'!DG1593)</f>
        <v>3197.7</v>
      </c>
      <c r="R924">
        <f>SUMIF(SmtRes!AQ1587:'SmtRes'!AQ1593,"=1",SmtRes!DH1587:'SmtRes'!DH1593)</f>
        <v>1580.8000000000002</v>
      </c>
      <c r="S924">
        <f>SUMIF(SmtRes!AQ1587:'SmtRes'!AQ1593,"=1",SmtRes!DI1587:'SmtRes'!DI1593)</f>
        <v>28490.400000000001</v>
      </c>
      <c r="T924">
        <f t="shared" si="504"/>
        <v>0</v>
      </c>
      <c r="U924">
        <f>SUMIF(SmtRes!AQ1587:'SmtRes'!AQ1593,"=1",SmtRes!CV1587:'SmtRes'!CV1593)</f>
        <v>54</v>
      </c>
      <c r="V924">
        <f>SUMIF(SmtRes!AQ1587:'SmtRes'!AQ1593,"=1",SmtRes!CW1587:'SmtRes'!CW1593)</f>
        <v>2.5</v>
      </c>
      <c r="W924">
        <f t="shared" si="505"/>
        <v>0</v>
      </c>
      <c r="X924">
        <f t="shared" si="506"/>
        <v>29169.06</v>
      </c>
      <c r="Y924">
        <f t="shared" si="507"/>
        <v>15336.31</v>
      </c>
      <c r="AA924">
        <v>449016111</v>
      </c>
      <c r="AB924">
        <f t="shared" si="508"/>
        <v>31688.100299999998</v>
      </c>
      <c r="AC924">
        <f>ROUND((0),6)</f>
        <v>0</v>
      </c>
      <c r="AD924">
        <f>ROUND((((SUM(SmtRes!BR1587:'SmtRes'!BR1593))-(SUM(SmtRes!BS1587:'SmtRes'!BS1593)))+AE924),6)</f>
        <v>3197.7003</v>
      </c>
      <c r="AE924">
        <f>ROUND((SUM(SmtRes!BS1587:'SmtRes'!BS1593)),6)</f>
        <v>1580.8</v>
      </c>
      <c r="AF924">
        <f>ROUND((SUM(SmtRes!BT1587:'SmtRes'!BT1593)),6)</f>
        <v>28490.400000000001</v>
      </c>
      <c r="AG924">
        <f t="shared" si="509"/>
        <v>0</v>
      </c>
      <c r="AH924">
        <f>(SUM(SmtRes!BU1587:'SmtRes'!BU1593))</f>
        <v>54</v>
      </c>
      <c r="AI924">
        <f>(SUM(SmtRes!BV1587:'SmtRes'!BV1593))</f>
        <v>2.5</v>
      </c>
      <c r="AJ924">
        <f t="shared" si="510"/>
        <v>0</v>
      </c>
      <c r="AK924">
        <v>34236.139300000003</v>
      </c>
      <c r="AL924">
        <v>967.23900000000003</v>
      </c>
      <c r="AM924">
        <v>3197.7003000000004</v>
      </c>
      <c r="AN924">
        <v>1580.8000000000002</v>
      </c>
      <c r="AO924">
        <v>28490.400000000001</v>
      </c>
      <c r="AP924">
        <v>0</v>
      </c>
      <c r="AQ924">
        <v>54</v>
      </c>
      <c r="AR924">
        <v>2.5</v>
      </c>
      <c r="AS924">
        <v>0</v>
      </c>
      <c r="AT924">
        <v>97</v>
      </c>
      <c r="AU924">
        <v>51</v>
      </c>
      <c r="AV924">
        <v>1</v>
      </c>
      <c r="AW924">
        <v>1</v>
      </c>
      <c r="AZ924">
        <v>1</v>
      </c>
      <c r="BA924">
        <v>1</v>
      </c>
      <c r="BB924">
        <v>1</v>
      </c>
      <c r="BC924">
        <v>1</v>
      </c>
      <c r="BD924" t="s">
        <v>3</v>
      </c>
      <c r="BE924" t="s">
        <v>3</v>
      </c>
      <c r="BF924" t="s">
        <v>3</v>
      </c>
      <c r="BG924" t="s">
        <v>3</v>
      </c>
      <c r="BH924">
        <v>0</v>
      </c>
      <c r="BI924">
        <v>2</v>
      </c>
      <c r="BJ924" t="s">
        <v>947</v>
      </c>
      <c r="BM924">
        <v>108001</v>
      </c>
      <c r="BN924">
        <v>0</v>
      </c>
      <c r="BO924" t="s">
        <v>3</v>
      </c>
      <c r="BP924">
        <v>0</v>
      </c>
      <c r="BQ924">
        <v>3</v>
      </c>
      <c r="BR924">
        <v>0</v>
      </c>
      <c r="BS924">
        <v>1</v>
      </c>
      <c r="BT924">
        <v>1</v>
      </c>
      <c r="BU924">
        <v>1</v>
      </c>
      <c r="BV924">
        <v>1</v>
      </c>
      <c r="BW924">
        <v>1</v>
      </c>
      <c r="BX924">
        <v>1</v>
      </c>
      <c r="BY924" t="s">
        <v>3</v>
      </c>
      <c r="BZ924">
        <v>97</v>
      </c>
      <c r="CA924">
        <v>51</v>
      </c>
      <c r="CB924" t="s">
        <v>3</v>
      </c>
      <c r="CE924">
        <v>0</v>
      </c>
      <c r="CF924">
        <v>0</v>
      </c>
      <c r="CG924">
        <v>0</v>
      </c>
      <c r="CM924">
        <v>0</v>
      </c>
      <c r="CN924" t="s">
        <v>3</v>
      </c>
      <c r="CO924">
        <v>0</v>
      </c>
      <c r="CP924">
        <f>(P924+Q924+S924+R924)</f>
        <v>33268.9</v>
      </c>
      <c r="CQ924">
        <f>SUMIF(SmtRes!AQ1587:'SmtRes'!AQ1593,"=1",SmtRes!AA1587:'SmtRes'!AA1593)</f>
        <v>310.31</v>
      </c>
      <c r="CR924">
        <f>SUMIF(SmtRes!AQ1587:'SmtRes'!AQ1593,"=1",SmtRes!AB1587:'SmtRes'!AB1593)</f>
        <v>2302.6</v>
      </c>
      <c r="CS924">
        <f>SUMIF(SmtRes!AQ1587:'SmtRes'!AQ1593,"=1",SmtRes!AC1587:'SmtRes'!AC1593)</f>
        <v>1264.6400000000001</v>
      </c>
      <c r="CT924">
        <f>SUMIF(SmtRes!AQ1587:'SmtRes'!AQ1593,"=1",SmtRes!AD1587:'SmtRes'!AD1593)</f>
        <v>527.6</v>
      </c>
      <c r="CU924">
        <f>AG924</f>
        <v>0</v>
      </c>
      <c r="CV924">
        <f>SUMIF(SmtRes!AQ1587:'SmtRes'!AQ1593,"=1",SmtRes!BU1587:'SmtRes'!BU1593)</f>
        <v>54</v>
      </c>
      <c r="CW924">
        <f>SUMIF(SmtRes!AQ1587:'SmtRes'!AQ1593,"=1",SmtRes!BV1587:'SmtRes'!BV1593)</f>
        <v>2.5</v>
      </c>
      <c r="CX924">
        <f>AJ924</f>
        <v>0</v>
      </c>
      <c r="CY924">
        <f>(((S924+R924)*AT924)/100)</f>
        <v>29169.063999999998</v>
      </c>
      <c r="CZ924">
        <f>(((S924+R924)*AU924)/100)</f>
        <v>15336.312</v>
      </c>
      <c r="DC924" t="s">
        <v>3</v>
      </c>
      <c r="DD924" t="s">
        <v>135</v>
      </c>
      <c r="DE924" t="s">
        <v>3</v>
      </c>
      <c r="DF924" t="s">
        <v>3</v>
      </c>
      <c r="DG924" t="s">
        <v>3</v>
      </c>
      <c r="DH924" t="s">
        <v>3</v>
      </c>
      <c r="DI924" t="s">
        <v>3</v>
      </c>
      <c r="DJ924" t="s">
        <v>3</v>
      </c>
      <c r="DK924" t="s">
        <v>3</v>
      </c>
      <c r="DL924" t="s">
        <v>3</v>
      </c>
      <c r="DM924" t="s">
        <v>3</v>
      </c>
      <c r="DN924">
        <v>0</v>
      </c>
      <c r="DO924">
        <v>0</v>
      </c>
      <c r="DP924">
        <v>1</v>
      </c>
      <c r="DQ924">
        <v>1</v>
      </c>
      <c r="DU924">
        <v>1009</v>
      </c>
      <c r="DV924" t="s">
        <v>83</v>
      </c>
      <c r="DW924" t="s">
        <v>83</v>
      </c>
      <c r="DX924">
        <v>1000</v>
      </c>
      <c r="DZ924" t="s">
        <v>3</v>
      </c>
      <c r="EA924" t="s">
        <v>3</v>
      </c>
      <c r="EB924" t="s">
        <v>3</v>
      </c>
      <c r="EC924" t="s">
        <v>3</v>
      </c>
      <c r="EE924">
        <v>416979905</v>
      </c>
      <c r="EF924">
        <v>3</v>
      </c>
      <c r="EG924" t="s">
        <v>322</v>
      </c>
      <c r="EH924">
        <v>0</v>
      </c>
      <c r="EI924" t="s">
        <v>3</v>
      </c>
      <c r="EJ924">
        <v>2</v>
      </c>
      <c r="EK924">
        <v>108001</v>
      </c>
      <c r="EL924" t="s">
        <v>513</v>
      </c>
      <c r="EM924" t="s">
        <v>514</v>
      </c>
      <c r="EO924" t="s">
        <v>3</v>
      </c>
      <c r="EQ924">
        <v>512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54</v>
      </c>
      <c r="EX924">
        <v>2.5</v>
      </c>
      <c r="EY924">
        <v>0</v>
      </c>
      <c r="FQ924">
        <v>0</v>
      </c>
      <c r="FR924">
        <v>0</v>
      </c>
      <c r="FS924">
        <v>0</v>
      </c>
      <c r="FX924">
        <v>97</v>
      </c>
      <c r="FY924">
        <v>51</v>
      </c>
      <c r="GA924" t="s">
        <v>3</v>
      </c>
      <c r="GD924">
        <v>1</v>
      </c>
      <c r="GF924">
        <v>176570695</v>
      </c>
      <c r="GG924">
        <v>2</v>
      </c>
      <c r="GH924">
        <v>1</v>
      </c>
      <c r="GI924">
        <v>-2</v>
      </c>
      <c r="GJ924">
        <v>0</v>
      </c>
      <c r="GK924">
        <v>0</v>
      </c>
      <c r="GL924">
        <f t="shared" si="511"/>
        <v>0</v>
      </c>
      <c r="GM924">
        <f t="shared" si="512"/>
        <v>77774.27</v>
      </c>
      <c r="GN924">
        <f t="shared" si="513"/>
        <v>0</v>
      </c>
      <c r="GO924">
        <f t="shared" si="514"/>
        <v>77774.27</v>
      </c>
      <c r="GP924">
        <f t="shared" si="515"/>
        <v>0</v>
      </c>
      <c r="GR924">
        <v>0</v>
      </c>
      <c r="GS924">
        <v>0</v>
      </c>
      <c r="GT924">
        <v>0</v>
      </c>
      <c r="GU924" t="s">
        <v>3</v>
      </c>
      <c r="GV924">
        <f t="shared" si="516"/>
        <v>0</v>
      </c>
      <c r="GW924">
        <v>1</v>
      </c>
      <c r="GX924">
        <f t="shared" si="517"/>
        <v>0</v>
      </c>
      <c r="HA924">
        <v>0</v>
      </c>
      <c r="HB924">
        <v>0</v>
      </c>
      <c r="HC924">
        <f>GV924*GW924</f>
        <v>0</v>
      </c>
      <c r="HE924" t="s">
        <v>3</v>
      </c>
      <c r="HF924" t="s">
        <v>3</v>
      </c>
      <c r="HM924" t="s">
        <v>3</v>
      </c>
      <c r="HN924" t="s">
        <v>515</v>
      </c>
      <c r="HO924" t="s">
        <v>516</v>
      </c>
      <c r="HP924" t="s">
        <v>513</v>
      </c>
      <c r="HQ924" t="s">
        <v>513</v>
      </c>
      <c r="HS924">
        <v>0</v>
      </c>
      <c r="IK924">
        <v>0</v>
      </c>
    </row>
    <row r="925" spans="1:245" x14ac:dyDescent="0.2">
      <c r="A925">
        <v>17</v>
      </c>
      <c r="B925">
        <v>1</v>
      </c>
      <c r="C925">
        <f>ROW(SmtRes!A1603)</f>
        <v>1603</v>
      </c>
      <c r="D925">
        <f>ROW(EtalonRes!A1667)</f>
        <v>1667</v>
      </c>
      <c r="E925" t="s">
        <v>3</v>
      </c>
      <c r="F925" t="s">
        <v>951</v>
      </c>
      <c r="G925" t="s">
        <v>952</v>
      </c>
      <c r="H925" t="s">
        <v>21</v>
      </c>
      <c r="I925">
        <f>ROUND(1/100,7)</f>
        <v>0.01</v>
      </c>
      <c r="J925">
        <v>0</v>
      </c>
      <c r="K925">
        <f>ROUND(1/100,7)</f>
        <v>0.01</v>
      </c>
      <c r="O925">
        <f>ROUND(CP925,2)</f>
        <v>11.46</v>
      </c>
      <c r="P925">
        <f>SUMIF(SmtRes!AQ1594:'SmtRes'!AQ1603,"=1",SmtRes!DF1594:'SmtRes'!DF1603)</f>
        <v>0</v>
      </c>
      <c r="Q925">
        <f>SUMIF(SmtRes!AQ1594:'SmtRes'!AQ1603,"=1",SmtRes!DG1594:'SmtRes'!DG1603)</f>
        <v>1.4300000000000002</v>
      </c>
      <c r="R925">
        <f>SUMIF(SmtRes!AQ1594:'SmtRes'!AQ1603,"=1",SmtRes!DH1594:'SmtRes'!DH1603)</f>
        <v>0.75</v>
      </c>
      <c r="S925">
        <f>SUMIF(SmtRes!AQ1594:'SmtRes'!AQ1603,"=1",SmtRes!DI1594:'SmtRes'!DI1603)</f>
        <v>9.2799999999999994</v>
      </c>
      <c r="T925">
        <f t="shared" si="504"/>
        <v>0</v>
      </c>
      <c r="U925">
        <f>SUMIF(SmtRes!AQ1594:'SmtRes'!AQ1603,"=1",SmtRes!CV1594:'SmtRes'!CV1603)</f>
        <v>1.7579999999999998E-2</v>
      </c>
      <c r="V925">
        <f>SUMIF(SmtRes!AQ1594:'SmtRes'!AQ1603,"=1",SmtRes!CW1594:'SmtRes'!CW1603)</f>
        <v>1.1999999999999999E-3</v>
      </c>
      <c r="W925">
        <f t="shared" si="505"/>
        <v>0</v>
      </c>
      <c r="X925">
        <f t="shared" si="506"/>
        <v>9.73</v>
      </c>
      <c r="Y925">
        <f t="shared" si="507"/>
        <v>5.12</v>
      </c>
      <c r="AA925">
        <v>-1</v>
      </c>
      <c r="AB925">
        <f t="shared" si="508"/>
        <v>1067.9526900000001</v>
      </c>
      <c r="AC925">
        <f>ROUND((0),6)</f>
        <v>0</v>
      </c>
      <c r="AD925">
        <f>ROUND((((SUM(SmtRes!BR1594:'SmtRes'!BR1603))-(SUM(SmtRes!BS1594:'SmtRes'!BS1603)))+AE925),6)</f>
        <v>140.43189000000001</v>
      </c>
      <c r="AE925">
        <f>ROUND((SUM(SmtRes!BS1594:'SmtRes'!BS1603)),6)</f>
        <v>75.878399999999999</v>
      </c>
      <c r="AF925">
        <f>ROUND((SUM(SmtRes!BT1594:'SmtRes'!BT1603)),6)</f>
        <v>927.52080000000001</v>
      </c>
      <c r="AG925">
        <f t="shared" si="509"/>
        <v>0</v>
      </c>
      <c r="AH925">
        <f>(SUM(SmtRes!BU1594:'SmtRes'!BU1603))</f>
        <v>1.758</v>
      </c>
      <c r="AI925">
        <f>(SUM(SmtRes!BV1594:'SmtRes'!BV1603))</f>
        <v>0.12</v>
      </c>
      <c r="AJ925">
        <f t="shared" si="510"/>
        <v>0</v>
      </c>
      <c r="AK925">
        <v>4319.4887884</v>
      </c>
      <c r="AL925">
        <v>506.71848840000001</v>
      </c>
      <c r="AM925">
        <v>468.10630000000003</v>
      </c>
      <c r="AN925">
        <v>252.92800000000003</v>
      </c>
      <c r="AO925">
        <v>3091.7360000000003</v>
      </c>
      <c r="AP925">
        <v>0</v>
      </c>
      <c r="AQ925">
        <v>5.86</v>
      </c>
      <c r="AR925">
        <v>0.4</v>
      </c>
      <c r="AS925">
        <v>0</v>
      </c>
      <c r="AT925">
        <v>97</v>
      </c>
      <c r="AU925">
        <v>51</v>
      </c>
      <c r="AV925">
        <v>1</v>
      </c>
      <c r="AW925">
        <v>1</v>
      </c>
      <c r="AZ925">
        <v>1</v>
      </c>
      <c r="BA925">
        <v>1</v>
      </c>
      <c r="BB925">
        <v>1</v>
      </c>
      <c r="BC925">
        <v>1</v>
      </c>
      <c r="BD925" t="s">
        <v>3</v>
      </c>
      <c r="BE925" t="s">
        <v>3</v>
      </c>
      <c r="BF925" t="s">
        <v>3</v>
      </c>
      <c r="BG925" t="s">
        <v>3</v>
      </c>
      <c r="BH925">
        <v>0</v>
      </c>
      <c r="BI925">
        <v>2</v>
      </c>
      <c r="BJ925" t="s">
        <v>953</v>
      </c>
      <c r="BM925">
        <v>108001</v>
      </c>
      <c r="BN925">
        <v>0</v>
      </c>
      <c r="BO925" t="s">
        <v>3</v>
      </c>
      <c r="BP925">
        <v>0</v>
      </c>
      <c r="BQ925">
        <v>3</v>
      </c>
      <c r="BR925">
        <v>0</v>
      </c>
      <c r="BS925">
        <v>1</v>
      </c>
      <c r="BT925">
        <v>1</v>
      </c>
      <c r="BU925">
        <v>1</v>
      </c>
      <c r="BV925">
        <v>1</v>
      </c>
      <c r="BW925">
        <v>1</v>
      </c>
      <c r="BX925">
        <v>1</v>
      </c>
      <c r="BY925" t="s">
        <v>3</v>
      </c>
      <c r="BZ925">
        <v>97</v>
      </c>
      <c r="CA925">
        <v>51</v>
      </c>
      <c r="CB925" t="s">
        <v>3</v>
      </c>
      <c r="CE925">
        <v>0</v>
      </c>
      <c r="CF925">
        <v>0</v>
      </c>
      <c r="CG925">
        <v>0</v>
      </c>
      <c r="CM925">
        <v>0</v>
      </c>
      <c r="CN925" t="s">
        <v>653</v>
      </c>
      <c r="CO925">
        <v>0</v>
      </c>
      <c r="CP925">
        <f>(P925+Q925+S925+R925)</f>
        <v>11.459999999999999</v>
      </c>
      <c r="CQ925">
        <f>SUMIF(SmtRes!AQ1594:'SmtRes'!AQ1603,"=1",SmtRes!AA1594:'SmtRes'!AA1603)</f>
        <v>108237.39</v>
      </c>
      <c r="CR925">
        <f>SUMIF(SmtRes!AQ1594:'SmtRes'!AQ1603,"=1",SmtRes!AB1594:'SmtRes'!AB1603)</f>
        <v>2283.84</v>
      </c>
      <c r="CS925">
        <f>SUMIF(SmtRes!AQ1594:'SmtRes'!AQ1603,"=1",SmtRes!AC1594:'SmtRes'!AC1603)</f>
        <v>1264.6400000000001</v>
      </c>
      <c r="CT925">
        <f>SUMIF(SmtRes!AQ1594:'SmtRes'!AQ1603,"=1",SmtRes!AD1594:'SmtRes'!AD1603)</f>
        <v>527.6</v>
      </c>
      <c r="CU925">
        <f>AG925</f>
        <v>0</v>
      </c>
      <c r="CV925">
        <f>SUMIF(SmtRes!AQ1594:'SmtRes'!AQ1603,"=1",SmtRes!BU1594:'SmtRes'!BU1603)</f>
        <v>1.758</v>
      </c>
      <c r="CW925">
        <f>SUMIF(SmtRes!AQ1594:'SmtRes'!AQ1603,"=1",SmtRes!BV1594:'SmtRes'!BV1603)</f>
        <v>0.12</v>
      </c>
      <c r="CX925">
        <f>AJ925</f>
        <v>0</v>
      </c>
      <c r="CY925">
        <f>(((S925+R925)*AT925)/100)</f>
        <v>9.729099999999999</v>
      </c>
      <c r="CZ925">
        <f>(((S925+R925)*AU925)/100)</f>
        <v>5.1152999999999995</v>
      </c>
      <c r="DB925">
        <v>61</v>
      </c>
      <c r="DC925" t="s">
        <v>3</v>
      </c>
      <c r="DD925" t="s">
        <v>135</v>
      </c>
      <c r="DE925" t="s">
        <v>321</v>
      </c>
      <c r="DF925" t="s">
        <v>321</v>
      </c>
      <c r="DG925" t="s">
        <v>321</v>
      </c>
      <c r="DH925" t="s">
        <v>3</v>
      </c>
      <c r="DI925" t="s">
        <v>321</v>
      </c>
      <c r="DJ925" t="s">
        <v>321</v>
      </c>
      <c r="DK925" t="s">
        <v>3</v>
      </c>
      <c r="DL925" t="s">
        <v>3</v>
      </c>
      <c r="DM925" t="s">
        <v>3</v>
      </c>
      <c r="DN925">
        <v>0</v>
      </c>
      <c r="DO925">
        <v>0</v>
      </c>
      <c r="DP925">
        <v>1</v>
      </c>
      <c r="DQ925">
        <v>1</v>
      </c>
      <c r="DU925">
        <v>1003</v>
      </c>
      <c r="DV925" t="s">
        <v>21</v>
      </c>
      <c r="DW925" t="s">
        <v>21</v>
      </c>
      <c r="DX925">
        <v>100</v>
      </c>
      <c r="DZ925" t="s">
        <v>3</v>
      </c>
      <c r="EA925" t="s">
        <v>3</v>
      </c>
      <c r="EB925" t="s">
        <v>3</v>
      </c>
      <c r="EC925" t="s">
        <v>3</v>
      </c>
      <c r="EE925">
        <v>416979905</v>
      </c>
      <c r="EF925">
        <v>3</v>
      </c>
      <c r="EG925" t="s">
        <v>322</v>
      </c>
      <c r="EH925">
        <v>0</v>
      </c>
      <c r="EI925" t="s">
        <v>3</v>
      </c>
      <c r="EJ925">
        <v>2</v>
      </c>
      <c r="EK925">
        <v>108001</v>
      </c>
      <c r="EL925" t="s">
        <v>513</v>
      </c>
      <c r="EM925" t="s">
        <v>514</v>
      </c>
      <c r="EO925" t="s">
        <v>656</v>
      </c>
      <c r="EQ925">
        <v>1536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5.86</v>
      </c>
      <c r="EX925">
        <v>0.4</v>
      </c>
      <c r="EY925">
        <v>0</v>
      </c>
      <c r="FQ925">
        <v>0</v>
      </c>
      <c r="FR925">
        <v>0</v>
      </c>
      <c r="FS925">
        <v>0</v>
      </c>
      <c r="FX925">
        <v>97</v>
      </c>
      <c r="FY925">
        <v>51</v>
      </c>
      <c r="GA925" t="s">
        <v>3</v>
      </c>
      <c r="GD925">
        <v>1</v>
      </c>
      <c r="GF925">
        <v>2090602934</v>
      </c>
      <c r="GG925">
        <v>2</v>
      </c>
      <c r="GH925">
        <v>1</v>
      </c>
      <c r="GI925">
        <v>-2</v>
      </c>
      <c r="GJ925">
        <v>0</v>
      </c>
      <c r="GK925">
        <v>0</v>
      </c>
      <c r="GL925">
        <f t="shared" si="511"/>
        <v>0</v>
      </c>
      <c r="GM925">
        <f t="shared" si="512"/>
        <v>26.31</v>
      </c>
      <c r="GN925">
        <f t="shared" si="513"/>
        <v>0</v>
      </c>
      <c r="GO925">
        <f t="shared" si="514"/>
        <v>26.31</v>
      </c>
      <c r="GP925">
        <f t="shared" si="515"/>
        <v>0</v>
      </c>
      <c r="GR925">
        <v>0</v>
      </c>
      <c r="GS925">
        <v>0</v>
      </c>
      <c r="GT925">
        <v>0</v>
      </c>
      <c r="GU925" t="s">
        <v>3</v>
      </c>
      <c r="GV925">
        <f t="shared" si="516"/>
        <v>0</v>
      </c>
      <c r="GW925">
        <v>1</v>
      </c>
      <c r="GX925">
        <f t="shared" si="517"/>
        <v>0</v>
      </c>
      <c r="HA925">
        <v>0</v>
      </c>
      <c r="HB925">
        <v>0</v>
      </c>
      <c r="HC925">
        <f>GV925*GW925</f>
        <v>0</v>
      </c>
      <c r="HE925" t="s">
        <v>3</v>
      </c>
      <c r="HF925" t="s">
        <v>3</v>
      </c>
      <c r="HM925" t="s">
        <v>3</v>
      </c>
      <c r="HN925" t="s">
        <v>515</v>
      </c>
      <c r="HO925" t="s">
        <v>516</v>
      </c>
      <c r="HP925" t="s">
        <v>513</v>
      </c>
      <c r="HQ925" t="s">
        <v>513</v>
      </c>
      <c r="HS925">
        <v>0</v>
      </c>
      <c r="IK925">
        <v>0</v>
      </c>
    </row>
    <row r="926" spans="1:245" x14ac:dyDescent="0.2">
      <c r="A926">
        <v>18</v>
      </c>
      <c r="B926">
        <v>1</v>
      </c>
      <c r="C926">
        <v>1603</v>
      </c>
      <c r="E926" t="s">
        <v>3</v>
      </c>
      <c r="F926" t="s">
        <v>633</v>
      </c>
      <c r="G926" t="s">
        <v>634</v>
      </c>
      <c r="H926" t="s">
        <v>635</v>
      </c>
      <c r="I926">
        <f>J926</f>
        <v>2</v>
      </c>
      <c r="J926">
        <v>2</v>
      </c>
      <c r="K926">
        <v>2</v>
      </c>
      <c r="O926">
        <f>ROUND(P926,2)</f>
        <v>0.62</v>
      </c>
      <c r="P926">
        <f>ROUND(ROUND(ROUND(SUMIF(SmtRes!AQ1594:'SmtRes'!AQ1603,"=1",SmtRes!CU1594:'SmtRes'!CU1603),2),2)*I926/100,2)</f>
        <v>0.62</v>
      </c>
      <c r="Q926">
        <f>ROUND(CR926*I926,2)</f>
        <v>0</v>
      </c>
      <c r="R926">
        <f>ROUND(CS926*I926,2)</f>
        <v>0</v>
      </c>
      <c r="S926">
        <f>ROUND(CT926*I926,2)</f>
        <v>0</v>
      </c>
      <c r="T926">
        <f t="shared" si="504"/>
        <v>0</v>
      </c>
      <c r="U926">
        <f>ROUND(CV926*I926,7)</f>
        <v>0</v>
      </c>
      <c r="V926">
        <f>ROUND(CW926*I926,7)</f>
        <v>0</v>
      </c>
      <c r="W926">
        <f t="shared" si="505"/>
        <v>0</v>
      </c>
      <c r="X926">
        <f t="shared" si="506"/>
        <v>0</v>
      </c>
      <c r="Y926">
        <f t="shared" si="507"/>
        <v>0</v>
      </c>
      <c r="AA926">
        <v>-1</v>
      </c>
      <c r="AB926">
        <f t="shared" si="508"/>
        <v>0</v>
      </c>
      <c r="AC926">
        <f>ROUND((ES926),6)</f>
        <v>0</v>
      </c>
      <c r="AD926">
        <f>ROUND((((ET926)-(EU926))+AE926),6)</f>
        <v>0</v>
      </c>
      <c r="AE926">
        <f>ROUND((EU926),6)</f>
        <v>0</v>
      </c>
      <c r="AF926">
        <f>ROUND((EV926),6)</f>
        <v>0</v>
      </c>
      <c r="AG926">
        <f t="shared" si="509"/>
        <v>0</v>
      </c>
      <c r="AH926">
        <f>(EW926)</f>
        <v>0</v>
      </c>
      <c r="AI926">
        <f>(EX926)</f>
        <v>0</v>
      </c>
      <c r="AJ926">
        <f t="shared" si="510"/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97</v>
      </c>
      <c r="AU926">
        <v>51</v>
      </c>
      <c r="AV926">
        <v>1</v>
      </c>
      <c r="AW926">
        <v>1</v>
      </c>
      <c r="AZ926">
        <v>1</v>
      </c>
      <c r="BA926">
        <v>1</v>
      </c>
      <c r="BB926">
        <v>1</v>
      </c>
      <c r="BC926">
        <v>1</v>
      </c>
      <c r="BD926" t="s">
        <v>3</v>
      </c>
      <c r="BE926" t="s">
        <v>3</v>
      </c>
      <c r="BF926" t="s">
        <v>3</v>
      </c>
      <c r="BG926" t="s">
        <v>3</v>
      </c>
      <c r="BH926">
        <v>3</v>
      </c>
      <c r="BI926">
        <v>2</v>
      </c>
      <c r="BJ926" t="s">
        <v>3</v>
      </c>
      <c r="BM926">
        <v>108001</v>
      </c>
      <c r="BN926">
        <v>0</v>
      </c>
      <c r="BO926" t="s">
        <v>3</v>
      </c>
      <c r="BP926">
        <v>0</v>
      </c>
      <c r="BQ926">
        <v>3</v>
      </c>
      <c r="BR926">
        <v>0</v>
      </c>
      <c r="BS926">
        <v>1</v>
      </c>
      <c r="BT926">
        <v>1</v>
      </c>
      <c r="BU926">
        <v>1</v>
      </c>
      <c r="BV926">
        <v>1</v>
      </c>
      <c r="BW926">
        <v>1</v>
      </c>
      <c r="BX926">
        <v>1</v>
      </c>
      <c r="BY926" t="s">
        <v>3</v>
      </c>
      <c r="BZ926">
        <v>97</v>
      </c>
      <c r="CA926">
        <v>51</v>
      </c>
      <c r="CB926" t="s">
        <v>3</v>
      </c>
      <c r="CE926">
        <v>0</v>
      </c>
      <c r="CF926">
        <v>0</v>
      </c>
      <c r="CG926">
        <v>0</v>
      </c>
      <c r="CM926">
        <v>0</v>
      </c>
      <c r="CN926" t="s">
        <v>3</v>
      </c>
      <c r="CO926">
        <v>0</v>
      </c>
      <c r="CP926">
        <f>0</f>
        <v>0</v>
      </c>
      <c r="CQ926">
        <f>0</f>
        <v>0</v>
      </c>
      <c r="CR926">
        <f>0</f>
        <v>0</v>
      </c>
      <c r="CS926">
        <f>0</f>
        <v>0</v>
      </c>
      <c r="CT926">
        <f>0</f>
        <v>0</v>
      </c>
      <c r="CU926">
        <f>0</f>
        <v>0</v>
      </c>
      <c r="CV926">
        <f>0</f>
        <v>0</v>
      </c>
      <c r="CW926">
        <f>0</f>
        <v>0</v>
      </c>
      <c r="CX926">
        <f>0</f>
        <v>0</v>
      </c>
      <c r="CY926">
        <f>0</f>
        <v>0</v>
      </c>
      <c r="CZ926">
        <f>0</f>
        <v>0</v>
      </c>
      <c r="DC926" t="s">
        <v>3</v>
      </c>
      <c r="DD926" t="s">
        <v>3</v>
      </c>
      <c r="DE926" t="s">
        <v>3</v>
      </c>
      <c r="DF926" t="s">
        <v>3</v>
      </c>
      <c r="DG926" t="s">
        <v>3</v>
      </c>
      <c r="DH926" t="s">
        <v>3</v>
      </c>
      <c r="DI926" t="s">
        <v>3</v>
      </c>
      <c r="DJ926" t="s">
        <v>3</v>
      </c>
      <c r="DK926" t="s">
        <v>3</v>
      </c>
      <c r="DL926" t="s">
        <v>3</v>
      </c>
      <c r="DM926" t="s">
        <v>3</v>
      </c>
      <c r="DN926">
        <v>0</v>
      </c>
      <c r="DO926">
        <v>0</v>
      </c>
      <c r="DP926">
        <v>1</v>
      </c>
      <c r="DQ926">
        <v>1</v>
      </c>
      <c r="DU926">
        <v>1013</v>
      </c>
      <c r="DV926" t="s">
        <v>635</v>
      </c>
      <c r="DW926" t="s">
        <v>635</v>
      </c>
      <c r="DX926">
        <v>1</v>
      </c>
      <c r="DZ926" t="s">
        <v>3</v>
      </c>
      <c r="EA926" t="s">
        <v>3</v>
      </c>
      <c r="EB926" t="s">
        <v>3</v>
      </c>
      <c r="EC926" t="s">
        <v>3</v>
      </c>
      <c r="EE926">
        <v>416979905</v>
      </c>
      <c r="EF926">
        <v>3</v>
      </c>
      <c r="EG926" t="s">
        <v>322</v>
      </c>
      <c r="EH926">
        <v>0</v>
      </c>
      <c r="EI926" t="s">
        <v>3</v>
      </c>
      <c r="EJ926">
        <v>2</v>
      </c>
      <c r="EK926">
        <v>108001</v>
      </c>
      <c r="EL926" t="s">
        <v>513</v>
      </c>
      <c r="EM926" t="s">
        <v>514</v>
      </c>
      <c r="EO926" t="s">
        <v>3</v>
      </c>
      <c r="EQ926">
        <v>1536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FQ926">
        <v>0</v>
      </c>
      <c r="FR926">
        <v>0</v>
      </c>
      <c r="FS926">
        <v>0</v>
      </c>
      <c r="FX926">
        <v>97</v>
      </c>
      <c r="FY926">
        <v>51</v>
      </c>
      <c r="GA926" t="s">
        <v>3</v>
      </c>
      <c r="GD926">
        <v>1</v>
      </c>
      <c r="GF926">
        <v>274903907</v>
      </c>
      <c r="GG926">
        <v>2</v>
      </c>
      <c r="GH926">
        <v>1</v>
      </c>
      <c r="GI926">
        <v>-2</v>
      </c>
      <c r="GJ926">
        <v>0</v>
      </c>
      <c r="GK926">
        <v>0</v>
      </c>
      <c r="GL926">
        <f t="shared" si="511"/>
        <v>0</v>
      </c>
      <c r="GM926">
        <f t="shared" si="512"/>
        <v>0.62</v>
      </c>
      <c r="GN926">
        <f t="shared" si="513"/>
        <v>0</v>
      </c>
      <c r="GO926">
        <f t="shared" si="514"/>
        <v>0.62</v>
      </c>
      <c r="GP926">
        <f t="shared" si="515"/>
        <v>0</v>
      </c>
      <c r="GR926">
        <v>0</v>
      </c>
      <c r="GS926">
        <v>0</v>
      </c>
      <c r="GT926">
        <v>0</v>
      </c>
      <c r="GU926" t="s">
        <v>3</v>
      </c>
      <c r="GV926">
        <f t="shared" si="516"/>
        <v>0</v>
      </c>
      <c r="GW926">
        <v>1</v>
      </c>
      <c r="GX926">
        <f t="shared" si="517"/>
        <v>0</v>
      </c>
      <c r="HA926">
        <v>0</v>
      </c>
      <c r="HB926">
        <v>0</v>
      </c>
      <c r="HC926">
        <f>0</f>
        <v>0</v>
      </c>
      <c r="HE926" t="s">
        <v>3</v>
      </c>
      <c r="HF926" t="s">
        <v>3</v>
      </c>
      <c r="HM926" t="s">
        <v>3</v>
      </c>
      <c r="HN926" t="s">
        <v>515</v>
      </c>
      <c r="HO926" t="s">
        <v>516</v>
      </c>
      <c r="HP926" t="s">
        <v>513</v>
      </c>
      <c r="HQ926" t="s">
        <v>513</v>
      </c>
      <c r="HS926">
        <v>0</v>
      </c>
      <c r="IK926">
        <v>0</v>
      </c>
    </row>
    <row r="927" spans="1:245" x14ac:dyDescent="0.2">
      <c r="A927">
        <v>17</v>
      </c>
      <c r="B927">
        <v>1</v>
      </c>
      <c r="C927">
        <f>ROW(SmtRes!A1613)</f>
        <v>1613</v>
      </c>
      <c r="D927">
        <f>ROW(EtalonRes!A1677)</f>
        <v>1677</v>
      </c>
      <c r="E927" t="s">
        <v>3</v>
      </c>
      <c r="F927" t="s">
        <v>951</v>
      </c>
      <c r="G927" t="s">
        <v>954</v>
      </c>
      <c r="H927" t="s">
        <v>21</v>
      </c>
      <c r="I927">
        <f>ROUND(1/100,7)</f>
        <v>0.01</v>
      </c>
      <c r="J927">
        <v>0</v>
      </c>
      <c r="K927">
        <f>ROUND(1/100,7)</f>
        <v>0.01</v>
      </c>
      <c r="O927">
        <f>ROUND(CP927,2)</f>
        <v>46.31</v>
      </c>
      <c r="P927">
        <f>SUMIF(SmtRes!AQ1604:'SmtRes'!AQ1613,"=1",SmtRes!DF1604:'SmtRes'!DF1613)</f>
        <v>8.1100000000000012</v>
      </c>
      <c r="Q927">
        <f>SUMIF(SmtRes!AQ1604:'SmtRes'!AQ1613,"=1",SmtRes!DG1604:'SmtRes'!DG1613)</f>
        <v>4.75</v>
      </c>
      <c r="R927">
        <f>SUMIF(SmtRes!AQ1604:'SmtRes'!AQ1613,"=1",SmtRes!DH1604:'SmtRes'!DH1613)</f>
        <v>2.5300000000000002</v>
      </c>
      <c r="S927">
        <f>SUMIF(SmtRes!AQ1604:'SmtRes'!AQ1613,"=1",SmtRes!DI1604:'SmtRes'!DI1613)</f>
        <v>30.92</v>
      </c>
      <c r="T927">
        <f t="shared" si="504"/>
        <v>0</v>
      </c>
      <c r="U927">
        <f>SUMIF(SmtRes!AQ1604:'SmtRes'!AQ1613,"=1",SmtRes!CV1604:'SmtRes'!CV1613)</f>
        <v>5.8599999999999999E-2</v>
      </c>
      <c r="V927">
        <f>SUMIF(SmtRes!AQ1604:'SmtRes'!AQ1613,"=1",SmtRes!CW1604:'SmtRes'!CW1613)</f>
        <v>4.0000000000000001E-3</v>
      </c>
      <c r="W927">
        <f t="shared" si="505"/>
        <v>0</v>
      </c>
      <c r="X927">
        <f t="shared" si="506"/>
        <v>32.450000000000003</v>
      </c>
      <c r="Y927">
        <f t="shared" si="507"/>
        <v>17.059999999999999</v>
      </c>
      <c r="AA927">
        <v>-1</v>
      </c>
      <c r="AB927">
        <f t="shared" si="508"/>
        <v>4066.5607879999998</v>
      </c>
      <c r="AC927">
        <f>ROUND((SUM(SmtRes!BQ1604:'SmtRes'!BQ1613)),6)</f>
        <v>506.71848799999998</v>
      </c>
      <c r="AD927">
        <f>ROUND((((SUM(SmtRes!BR1604:'SmtRes'!BR1613))-(SUM(SmtRes!BS1604:'SmtRes'!BS1613)))+AE927),6)</f>
        <v>468.10629999999998</v>
      </c>
      <c r="AE927">
        <f>ROUND((SUM(SmtRes!BS1604:'SmtRes'!BS1613)),6)</f>
        <v>252.928</v>
      </c>
      <c r="AF927">
        <f>ROUND((SUM(SmtRes!BT1604:'SmtRes'!BT1613)),6)</f>
        <v>3091.7359999999999</v>
      </c>
      <c r="AG927">
        <f t="shared" si="509"/>
        <v>0</v>
      </c>
      <c r="AH927">
        <f>(SUM(SmtRes!BU1604:'SmtRes'!BU1613))</f>
        <v>5.86</v>
      </c>
      <c r="AI927">
        <f>(SUM(SmtRes!BV1604:'SmtRes'!BV1613))</f>
        <v>0.4</v>
      </c>
      <c r="AJ927">
        <f t="shared" si="510"/>
        <v>0</v>
      </c>
      <c r="AK927">
        <v>4319.4887884</v>
      </c>
      <c r="AL927">
        <v>506.71848840000001</v>
      </c>
      <c r="AM927">
        <v>468.10630000000003</v>
      </c>
      <c r="AN927">
        <v>252.92800000000003</v>
      </c>
      <c r="AO927">
        <v>3091.7360000000003</v>
      </c>
      <c r="AP927">
        <v>0</v>
      </c>
      <c r="AQ927">
        <v>5.86</v>
      </c>
      <c r="AR927">
        <v>0.4</v>
      </c>
      <c r="AS927">
        <v>0</v>
      </c>
      <c r="AT927">
        <v>97</v>
      </c>
      <c r="AU927">
        <v>51</v>
      </c>
      <c r="AV927">
        <v>1</v>
      </c>
      <c r="AW927">
        <v>1</v>
      </c>
      <c r="AZ927">
        <v>1</v>
      </c>
      <c r="BA927">
        <v>1</v>
      </c>
      <c r="BB927">
        <v>1</v>
      </c>
      <c r="BC927">
        <v>1</v>
      </c>
      <c r="BD927" t="s">
        <v>3</v>
      </c>
      <c r="BE927" t="s">
        <v>3</v>
      </c>
      <c r="BF927" t="s">
        <v>3</v>
      </c>
      <c r="BG927" t="s">
        <v>3</v>
      </c>
      <c r="BH927">
        <v>0</v>
      </c>
      <c r="BI927">
        <v>2</v>
      </c>
      <c r="BJ927" t="s">
        <v>953</v>
      </c>
      <c r="BM927">
        <v>108001</v>
      </c>
      <c r="BN927">
        <v>0</v>
      </c>
      <c r="BO927" t="s">
        <v>3</v>
      </c>
      <c r="BP927">
        <v>0</v>
      </c>
      <c r="BQ927">
        <v>3</v>
      </c>
      <c r="BR927">
        <v>0</v>
      </c>
      <c r="BS927">
        <v>1</v>
      </c>
      <c r="BT927">
        <v>1</v>
      </c>
      <c r="BU927">
        <v>1</v>
      </c>
      <c r="BV927">
        <v>1</v>
      </c>
      <c r="BW927">
        <v>1</v>
      </c>
      <c r="BX927">
        <v>1</v>
      </c>
      <c r="BY927" t="s">
        <v>3</v>
      </c>
      <c r="BZ927">
        <v>97</v>
      </c>
      <c r="CA927">
        <v>51</v>
      </c>
      <c r="CB927" t="s">
        <v>3</v>
      </c>
      <c r="CE927">
        <v>0</v>
      </c>
      <c r="CF927">
        <v>0</v>
      </c>
      <c r="CG927">
        <v>0</v>
      </c>
      <c r="CM927">
        <v>0</v>
      </c>
      <c r="CN927" t="s">
        <v>3</v>
      </c>
      <c r="CO927">
        <v>0</v>
      </c>
      <c r="CP927">
        <f>(P927+Q927+S927+R927)</f>
        <v>46.31</v>
      </c>
      <c r="CQ927">
        <f>SUMIF(SmtRes!AQ1604:'SmtRes'!AQ1613,"=1",SmtRes!AA1604:'SmtRes'!AA1613)</f>
        <v>108237.39</v>
      </c>
      <c r="CR927">
        <f>SUMIF(SmtRes!AQ1604:'SmtRes'!AQ1613,"=1",SmtRes!AB1604:'SmtRes'!AB1613)</f>
        <v>2283.84</v>
      </c>
      <c r="CS927">
        <f>SUMIF(SmtRes!AQ1604:'SmtRes'!AQ1613,"=1",SmtRes!AC1604:'SmtRes'!AC1613)</f>
        <v>1264.6400000000001</v>
      </c>
      <c r="CT927">
        <f>SUMIF(SmtRes!AQ1604:'SmtRes'!AQ1613,"=1",SmtRes!AD1604:'SmtRes'!AD1613)</f>
        <v>527.6</v>
      </c>
      <c r="CU927">
        <f>AG927</f>
        <v>0</v>
      </c>
      <c r="CV927">
        <f>SUMIF(SmtRes!AQ1604:'SmtRes'!AQ1613,"=1",SmtRes!BU1604:'SmtRes'!BU1613)</f>
        <v>5.86</v>
      </c>
      <c r="CW927">
        <f>SUMIF(SmtRes!AQ1604:'SmtRes'!AQ1613,"=1",SmtRes!BV1604:'SmtRes'!BV1613)</f>
        <v>0.4</v>
      </c>
      <c r="CX927">
        <f>AJ927</f>
        <v>0</v>
      </c>
      <c r="CY927">
        <f>(((S927+R927)*AT927)/100)</f>
        <v>32.4465</v>
      </c>
      <c r="CZ927">
        <f>(((S927+R927)*AU927)/100)</f>
        <v>17.0595</v>
      </c>
      <c r="DC927" t="s">
        <v>3</v>
      </c>
      <c r="DD927" t="s">
        <v>3</v>
      </c>
      <c r="DE927" t="s">
        <v>3</v>
      </c>
      <c r="DF927" t="s">
        <v>3</v>
      </c>
      <c r="DG927" t="s">
        <v>3</v>
      </c>
      <c r="DH927" t="s">
        <v>3</v>
      </c>
      <c r="DI927" t="s">
        <v>3</v>
      </c>
      <c r="DJ927" t="s">
        <v>3</v>
      </c>
      <c r="DK927" t="s">
        <v>3</v>
      </c>
      <c r="DL927" t="s">
        <v>3</v>
      </c>
      <c r="DM927" t="s">
        <v>3</v>
      </c>
      <c r="DN927">
        <v>0</v>
      </c>
      <c r="DO927">
        <v>0</v>
      </c>
      <c r="DP927">
        <v>1</v>
      </c>
      <c r="DQ927">
        <v>1</v>
      </c>
      <c r="DU927">
        <v>1003</v>
      </c>
      <c r="DV927" t="s">
        <v>21</v>
      </c>
      <c r="DW927" t="s">
        <v>21</v>
      </c>
      <c r="DX927">
        <v>100</v>
      </c>
      <c r="DZ927" t="s">
        <v>3</v>
      </c>
      <c r="EA927" t="s">
        <v>3</v>
      </c>
      <c r="EB927" t="s">
        <v>3</v>
      </c>
      <c r="EC927" t="s">
        <v>3</v>
      </c>
      <c r="EE927">
        <v>416979905</v>
      </c>
      <c r="EF927">
        <v>3</v>
      </c>
      <c r="EG927" t="s">
        <v>322</v>
      </c>
      <c r="EH927">
        <v>0</v>
      </c>
      <c r="EI927" t="s">
        <v>3</v>
      </c>
      <c r="EJ927">
        <v>2</v>
      </c>
      <c r="EK927">
        <v>108001</v>
      </c>
      <c r="EL927" t="s">
        <v>513</v>
      </c>
      <c r="EM927" t="s">
        <v>514</v>
      </c>
      <c r="EO927" t="s">
        <v>3</v>
      </c>
      <c r="EQ927">
        <v>1024</v>
      </c>
      <c r="ER927">
        <v>0</v>
      </c>
      <c r="ES927">
        <v>0</v>
      </c>
      <c r="ET927">
        <v>0</v>
      </c>
      <c r="EU927">
        <v>0</v>
      </c>
      <c r="EV927">
        <v>0</v>
      </c>
      <c r="EW927">
        <v>5.86</v>
      </c>
      <c r="EX927">
        <v>0.4</v>
      </c>
      <c r="EY927">
        <v>0</v>
      </c>
      <c r="FQ927">
        <v>0</v>
      </c>
      <c r="FR927">
        <v>0</v>
      </c>
      <c r="FS927">
        <v>0</v>
      </c>
      <c r="FX927">
        <v>97</v>
      </c>
      <c r="FY927">
        <v>51</v>
      </c>
      <c r="GA927" t="s">
        <v>3</v>
      </c>
      <c r="GD927">
        <v>1</v>
      </c>
      <c r="GF927">
        <v>344061309</v>
      </c>
      <c r="GG927">
        <v>2</v>
      </c>
      <c r="GH927">
        <v>1</v>
      </c>
      <c r="GI927">
        <v>-2</v>
      </c>
      <c r="GJ927">
        <v>0</v>
      </c>
      <c r="GK927">
        <v>0</v>
      </c>
      <c r="GL927">
        <f t="shared" si="511"/>
        <v>0</v>
      </c>
      <c r="GM927">
        <f t="shared" si="512"/>
        <v>95.82</v>
      </c>
      <c r="GN927">
        <f t="shared" si="513"/>
        <v>0</v>
      </c>
      <c r="GO927">
        <f t="shared" si="514"/>
        <v>95.82</v>
      </c>
      <c r="GP927">
        <f t="shared" si="515"/>
        <v>0</v>
      </c>
      <c r="GR927">
        <v>0</v>
      </c>
      <c r="GS927">
        <v>0</v>
      </c>
      <c r="GT927">
        <v>0</v>
      </c>
      <c r="GU927" t="s">
        <v>3</v>
      </c>
      <c r="GV927">
        <f t="shared" si="516"/>
        <v>0</v>
      </c>
      <c r="GW927">
        <v>1</v>
      </c>
      <c r="GX927">
        <f t="shared" si="517"/>
        <v>0</v>
      </c>
      <c r="HA927">
        <v>0</v>
      </c>
      <c r="HB927">
        <v>0</v>
      </c>
      <c r="HC927">
        <f>GV927*GW927</f>
        <v>0</v>
      </c>
      <c r="HE927" t="s">
        <v>3</v>
      </c>
      <c r="HF927" t="s">
        <v>3</v>
      </c>
      <c r="HM927" t="s">
        <v>3</v>
      </c>
      <c r="HN927" t="s">
        <v>515</v>
      </c>
      <c r="HO927" t="s">
        <v>516</v>
      </c>
      <c r="HP927" t="s">
        <v>513</v>
      </c>
      <c r="HQ927" t="s">
        <v>513</v>
      </c>
      <c r="HS927">
        <v>0</v>
      </c>
      <c r="IK927">
        <v>0</v>
      </c>
    </row>
    <row r="928" spans="1:245" x14ac:dyDescent="0.2">
      <c r="A928">
        <v>18</v>
      </c>
      <c r="B928">
        <v>1</v>
      </c>
      <c r="C928">
        <v>1613</v>
      </c>
      <c r="E928" t="s">
        <v>3</v>
      </c>
      <c r="F928" t="s">
        <v>633</v>
      </c>
      <c r="G928" t="s">
        <v>634</v>
      </c>
      <c r="H928" t="s">
        <v>635</v>
      </c>
      <c r="I928">
        <f>J928</f>
        <v>2</v>
      </c>
      <c r="J928">
        <v>2</v>
      </c>
      <c r="K928">
        <v>2</v>
      </c>
      <c r="O928">
        <f>ROUND(P928,2)</f>
        <v>0.62</v>
      </c>
      <c r="P928">
        <f>ROUND(ROUND(ROUND(SUMIF(SmtRes!AQ1604:'SmtRes'!AQ1613,"=1",SmtRes!CU1604:'SmtRes'!CU1613),2),2)*I928/100,2)</f>
        <v>0.62</v>
      </c>
      <c r="Q928">
        <f>ROUND(CR928*I928,2)</f>
        <v>0</v>
      </c>
      <c r="R928">
        <f>ROUND(CS928*I928,2)</f>
        <v>0</v>
      </c>
      <c r="S928">
        <f>ROUND(CT928*I928,2)</f>
        <v>0</v>
      </c>
      <c r="T928">
        <f t="shared" si="504"/>
        <v>0</v>
      </c>
      <c r="U928">
        <f>ROUND(CV928*I928,7)</f>
        <v>0</v>
      </c>
      <c r="V928">
        <f>ROUND(CW928*I928,7)</f>
        <v>0</v>
      </c>
      <c r="W928">
        <f t="shared" si="505"/>
        <v>0</v>
      </c>
      <c r="X928">
        <f t="shared" si="506"/>
        <v>0</v>
      </c>
      <c r="Y928">
        <f t="shared" si="507"/>
        <v>0</v>
      </c>
      <c r="AA928">
        <v>-1</v>
      </c>
      <c r="AB928">
        <f t="shared" si="508"/>
        <v>0</v>
      </c>
      <c r="AC928">
        <f>ROUND((ES928),6)</f>
        <v>0</v>
      </c>
      <c r="AD928">
        <f>ROUND((((ET928)-(EU928))+AE928),6)</f>
        <v>0</v>
      </c>
      <c r="AE928">
        <f>ROUND((EU928),6)</f>
        <v>0</v>
      </c>
      <c r="AF928">
        <f>ROUND((EV928),6)</f>
        <v>0</v>
      </c>
      <c r="AG928">
        <f t="shared" si="509"/>
        <v>0</v>
      </c>
      <c r="AH928">
        <f>(EW928)</f>
        <v>0</v>
      </c>
      <c r="AI928">
        <f>(EX928)</f>
        <v>0</v>
      </c>
      <c r="AJ928">
        <f t="shared" si="510"/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97</v>
      </c>
      <c r="AU928">
        <v>51</v>
      </c>
      <c r="AV928">
        <v>1</v>
      </c>
      <c r="AW928">
        <v>1</v>
      </c>
      <c r="AZ928">
        <v>1</v>
      </c>
      <c r="BA928">
        <v>1</v>
      </c>
      <c r="BB928">
        <v>1</v>
      </c>
      <c r="BC928">
        <v>1</v>
      </c>
      <c r="BD928" t="s">
        <v>3</v>
      </c>
      <c r="BE928" t="s">
        <v>3</v>
      </c>
      <c r="BF928" t="s">
        <v>3</v>
      </c>
      <c r="BG928" t="s">
        <v>3</v>
      </c>
      <c r="BH928">
        <v>3</v>
      </c>
      <c r="BI928">
        <v>2</v>
      </c>
      <c r="BJ928" t="s">
        <v>3</v>
      </c>
      <c r="BM928">
        <v>108001</v>
      </c>
      <c r="BN928">
        <v>0</v>
      </c>
      <c r="BO928" t="s">
        <v>3</v>
      </c>
      <c r="BP928">
        <v>0</v>
      </c>
      <c r="BQ928">
        <v>3</v>
      </c>
      <c r="BR928">
        <v>0</v>
      </c>
      <c r="BS928">
        <v>1</v>
      </c>
      <c r="BT928">
        <v>1</v>
      </c>
      <c r="BU928">
        <v>1</v>
      </c>
      <c r="BV928">
        <v>1</v>
      </c>
      <c r="BW928">
        <v>1</v>
      </c>
      <c r="BX928">
        <v>1</v>
      </c>
      <c r="BY928" t="s">
        <v>3</v>
      </c>
      <c r="BZ928">
        <v>97</v>
      </c>
      <c r="CA928">
        <v>51</v>
      </c>
      <c r="CB928" t="s">
        <v>3</v>
      </c>
      <c r="CE928">
        <v>0</v>
      </c>
      <c r="CF928">
        <v>0</v>
      </c>
      <c r="CG928">
        <v>0</v>
      </c>
      <c r="CM928">
        <v>0</v>
      </c>
      <c r="CN928" t="s">
        <v>3</v>
      </c>
      <c r="CO928">
        <v>0</v>
      </c>
      <c r="CP928">
        <f>0</f>
        <v>0</v>
      </c>
      <c r="CQ928">
        <f>0</f>
        <v>0</v>
      </c>
      <c r="CR928">
        <f>0</f>
        <v>0</v>
      </c>
      <c r="CS928">
        <f>0</f>
        <v>0</v>
      </c>
      <c r="CT928">
        <f>0</f>
        <v>0</v>
      </c>
      <c r="CU928">
        <f>0</f>
        <v>0</v>
      </c>
      <c r="CV928">
        <f>0</f>
        <v>0</v>
      </c>
      <c r="CW928">
        <f>0</f>
        <v>0</v>
      </c>
      <c r="CX928">
        <f>0</f>
        <v>0</v>
      </c>
      <c r="CY928">
        <f>0</f>
        <v>0</v>
      </c>
      <c r="CZ928">
        <f>0</f>
        <v>0</v>
      </c>
      <c r="DC928" t="s">
        <v>3</v>
      </c>
      <c r="DD928" t="s">
        <v>3</v>
      </c>
      <c r="DE928" t="s">
        <v>3</v>
      </c>
      <c r="DF928" t="s">
        <v>3</v>
      </c>
      <c r="DG928" t="s">
        <v>3</v>
      </c>
      <c r="DH928" t="s">
        <v>3</v>
      </c>
      <c r="DI928" t="s">
        <v>3</v>
      </c>
      <c r="DJ928" t="s">
        <v>3</v>
      </c>
      <c r="DK928" t="s">
        <v>3</v>
      </c>
      <c r="DL928" t="s">
        <v>3</v>
      </c>
      <c r="DM928" t="s">
        <v>3</v>
      </c>
      <c r="DN928">
        <v>0</v>
      </c>
      <c r="DO928">
        <v>0</v>
      </c>
      <c r="DP928">
        <v>1</v>
      </c>
      <c r="DQ928">
        <v>1</v>
      </c>
      <c r="DU928">
        <v>1013</v>
      </c>
      <c r="DV928" t="s">
        <v>635</v>
      </c>
      <c r="DW928" t="s">
        <v>635</v>
      </c>
      <c r="DX928">
        <v>1</v>
      </c>
      <c r="DZ928" t="s">
        <v>3</v>
      </c>
      <c r="EA928" t="s">
        <v>3</v>
      </c>
      <c r="EB928" t="s">
        <v>3</v>
      </c>
      <c r="EC928" t="s">
        <v>3</v>
      </c>
      <c r="EE928">
        <v>416979905</v>
      </c>
      <c r="EF928">
        <v>3</v>
      </c>
      <c r="EG928" t="s">
        <v>322</v>
      </c>
      <c r="EH928">
        <v>0</v>
      </c>
      <c r="EI928" t="s">
        <v>3</v>
      </c>
      <c r="EJ928">
        <v>2</v>
      </c>
      <c r="EK928">
        <v>108001</v>
      </c>
      <c r="EL928" t="s">
        <v>513</v>
      </c>
      <c r="EM928" t="s">
        <v>514</v>
      </c>
      <c r="EO928" t="s">
        <v>3</v>
      </c>
      <c r="EQ928">
        <v>1024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FQ928">
        <v>0</v>
      </c>
      <c r="FR928">
        <v>0</v>
      </c>
      <c r="FS928">
        <v>0</v>
      </c>
      <c r="FX928">
        <v>97</v>
      </c>
      <c r="FY928">
        <v>51</v>
      </c>
      <c r="GA928" t="s">
        <v>3</v>
      </c>
      <c r="GD928">
        <v>1</v>
      </c>
      <c r="GF928">
        <v>274903907</v>
      </c>
      <c r="GG928">
        <v>2</v>
      </c>
      <c r="GH928">
        <v>1</v>
      </c>
      <c r="GI928">
        <v>-2</v>
      </c>
      <c r="GJ928">
        <v>0</v>
      </c>
      <c r="GK928">
        <v>0</v>
      </c>
      <c r="GL928">
        <f t="shared" si="511"/>
        <v>0</v>
      </c>
      <c r="GM928">
        <f t="shared" si="512"/>
        <v>0.62</v>
      </c>
      <c r="GN928">
        <f t="shared" si="513"/>
        <v>0</v>
      </c>
      <c r="GO928">
        <f t="shared" si="514"/>
        <v>0.62</v>
      </c>
      <c r="GP928">
        <f t="shared" si="515"/>
        <v>0</v>
      </c>
      <c r="GR928">
        <v>0</v>
      </c>
      <c r="GS928">
        <v>0</v>
      </c>
      <c r="GT928">
        <v>0</v>
      </c>
      <c r="GU928" t="s">
        <v>3</v>
      </c>
      <c r="GV928">
        <f t="shared" si="516"/>
        <v>0</v>
      </c>
      <c r="GW928">
        <v>1</v>
      </c>
      <c r="GX928">
        <f t="shared" si="517"/>
        <v>0</v>
      </c>
      <c r="HA928">
        <v>0</v>
      </c>
      <c r="HB928">
        <v>0</v>
      </c>
      <c r="HC928">
        <f>0</f>
        <v>0</v>
      </c>
      <c r="HE928" t="s">
        <v>3</v>
      </c>
      <c r="HF928" t="s">
        <v>3</v>
      </c>
      <c r="HM928" t="s">
        <v>3</v>
      </c>
      <c r="HN928" t="s">
        <v>515</v>
      </c>
      <c r="HO928" t="s">
        <v>516</v>
      </c>
      <c r="HP928" t="s">
        <v>513</v>
      </c>
      <c r="HQ928" t="s">
        <v>513</v>
      </c>
      <c r="HS928">
        <v>0</v>
      </c>
      <c r="IK928">
        <v>0</v>
      </c>
    </row>
    <row r="929" spans="1:245" x14ac:dyDescent="0.2">
      <c r="A929">
        <v>17</v>
      </c>
      <c r="B929">
        <v>1</v>
      </c>
      <c r="C929">
        <f>ROW(SmtRes!A1623)</f>
        <v>1623</v>
      </c>
      <c r="D929">
        <f>ROW(EtalonRes!A1687)</f>
        <v>1687</v>
      </c>
      <c r="E929" t="s">
        <v>3</v>
      </c>
      <c r="F929" t="s">
        <v>955</v>
      </c>
      <c r="G929" t="s">
        <v>956</v>
      </c>
      <c r="H929" t="s">
        <v>21</v>
      </c>
      <c r="I929">
        <f>ROUND(1/100,7)</f>
        <v>0.01</v>
      </c>
      <c r="J929">
        <v>0</v>
      </c>
      <c r="K929">
        <f>ROUND(1/100,7)</f>
        <v>0.01</v>
      </c>
      <c r="O929">
        <f>ROUND(CP929,2)</f>
        <v>17.93</v>
      </c>
      <c r="P929">
        <f>SUMIF(SmtRes!AQ1614:'SmtRes'!AQ1623,"=1",SmtRes!DF1614:'SmtRes'!DF1623)</f>
        <v>0</v>
      </c>
      <c r="Q929">
        <f>SUMIF(SmtRes!AQ1614:'SmtRes'!AQ1623,"=1",SmtRes!DG1614:'SmtRes'!DG1623)</f>
        <v>1.48</v>
      </c>
      <c r="R929">
        <f>SUMIF(SmtRes!AQ1614:'SmtRes'!AQ1623,"=1",SmtRes!DH1614:'SmtRes'!DH1623)</f>
        <v>0.75</v>
      </c>
      <c r="S929">
        <f>SUMIF(SmtRes!AQ1614:'SmtRes'!AQ1623,"=1",SmtRes!DI1614:'SmtRes'!DI1623)</f>
        <v>15.7</v>
      </c>
      <c r="T929">
        <f t="shared" si="504"/>
        <v>0</v>
      </c>
      <c r="U929">
        <f>SUMIF(SmtRes!AQ1614:'SmtRes'!AQ1623,"=1",SmtRes!CV1614:'SmtRes'!CV1623)</f>
        <v>2.9760000000000002E-2</v>
      </c>
      <c r="V929">
        <f>SUMIF(SmtRes!AQ1614:'SmtRes'!AQ1623,"=1",SmtRes!CW1614:'SmtRes'!CW1623)</f>
        <v>1.1999999999999999E-3</v>
      </c>
      <c r="W929">
        <f t="shared" si="505"/>
        <v>0</v>
      </c>
      <c r="X929">
        <f t="shared" si="506"/>
        <v>15.96</v>
      </c>
      <c r="Y929">
        <f t="shared" si="507"/>
        <v>8.39</v>
      </c>
      <c r="AA929">
        <v>-1</v>
      </c>
      <c r="AB929">
        <f t="shared" si="508"/>
        <v>1713.8417999999999</v>
      </c>
      <c r="AC929">
        <f>ROUND((0),6)</f>
        <v>0</v>
      </c>
      <c r="AD929">
        <f>ROUND((((SUM(SmtRes!BR1614:'SmtRes'!BR1623))-(SUM(SmtRes!BS1614:'SmtRes'!BS1623)))+AE929),6)</f>
        <v>143.70419999999999</v>
      </c>
      <c r="AE929">
        <f>ROUND((SUM(SmtRes!BS1614:'SmtRes'!BS1623)),6)</f>
        <v>75.878399999999999</v>
      </c>
      <c r="AF929">
        <f>ROUND((SUM(SmtRes!BT1614:'SmtRes'!BT1623)),6)</f>
        <v>1570.1376</v>
      </c>
      <c r="AG929">
        <f t="shared" si="509"/>
        <v>0</v>
      </c>
      <c r="AH929">
        <f>(SUM(SmtRes!BU1614:'SmtRes'!BU1623))</f>
        <v>2.976</v>
      </c>
      <c r="AI929">
        <f>(SUM(SmtRes!BV1614:'SmtRes'!BV1623))</f>
        <v>0.12</v>
      </c>
      <c r="AJ929">
        <f t="shared" si="510"/>
        <v>0</v>
      </c>
      <c r="AK929">
        <v>6439.8710484000003</v>
      </c>
      <c r="AL929">
        <v>474.13704840000003</v>
      </c>
      <c r="AM929">
        <v>479.01400000000001</v>
      </c>
      <c r="AN929">
        <v>252.92800000000003</v>
      </c>
      <c r="AO929">
        <v>5233.7920000000004</v>
      </c>
      <c r="AP929">
        <v>0</v>
      </c>
      <c r="AQ929">
        <v>9.92</v>
      </c>
      <c r="AR929">
        <v>0.4</v>
      </c>
      <c r="AS929">
        <v>0</v>
      </c>
      <c r="AT929">
        <v>97</v>
      </c>
      <c r="AU929">
        <v>51</v>
      </c>
      <c r="AV929">
        <v>1</v>
      </c>
      <c r="AW929">
        <v>1</v>
      </c>
      <c r="AZ929">
        <v>1</v>
      </c>
      <c r="BA929">
        <v>1</v>
      </c>
      <c r="BB929">
        <v>1</v>
      </c>
      <c r="BC929">
        <v>1</v>
      </c>
      <c r="BD929" t="s">
        <v>3</v>
      </c>
      <c r="BE929" t="s">
        <v>3</v>
      </c>
      <c r="BF929" t="s">
        <v>3</v>
      </c>
      <c r="BG929" t="s">
        <v>3</v>
      </c>
      <c r="BH929">
        <v>0</v>
      </c>
      <c r="BI929">
        <v>2</v>
      </c>
      <c r="BJ929" t="s">
        <v>957</v>
      </c>
      <c r="BM929">
        <v>108001</v>
      </c>
      <c r="BN929">
        <v>0</v>
      </c>
      <c r="BO929" t="s">
        <v>3</v>
      </c>
      <c r="BP929">
        <v>0</v>
      </c>
      <c r="BQ929">
        <v>3</v>
      </c>
      <c r="BR929">
        <v>0</v>
      </c>
      <c r="BS929">
        <v>1</v>
      </c>
      <c r="BT929">
        <v>1</v>
      </c>
      <c r="BU929">
        <v>1</v>
      </c>
      <c r="BV929">
        <v>1</v>
      </c>
      <c r="BW929">
        <v>1</v>
      </c>
      <c r="BX929">
        <v>1</v>
      </c>
      <c r="BY929" t="s">
        <v>3</v>
      </c>
      <c r="BZ929">
        <v>97</v>
      </c>
      <c r="CA929">
        <v>51</v>
      </c>
      <c r="CB929" t="s">
        <v>3</v>
      </c>
      <c r="CE929">
        <v>0</v>
      </c>
      <c r="CF929">
        <v>0</v>
      </c>
      <c r="CG929">
        <v>0</v>
      </c>
      <c r="CM929">
        <v>0</v>
      </c>
      <c r="CN929" t="s">
        <v>653</v>
      </c>
      <c r="CO929">
        <v>0</v>
      </c>
      <c r="CP929">
        <f>(P929+Q929+S929+R929)</f>
        <v>17.93</v>
      </c>
      <c r="CQ929">
        <f>SUMIF(SmtRes!AQ1614:'SmtRes'!AQ1623,"=1",SmtRes!AA1614:'SmtRes'!AA1623)</f>
        <v>108237.39</v>
      </c>
      <c r="CR929">
        <f>SUMIF(SmtRes!AQ1614:'SmtRes'!AQ1623,"=1",SmtRes!AB1614:'SmtRes'!AB1623)</f>
        <v>2283.84</v>
      </c>
      <c r="CS929">
        <f>SUMIF(SmtRes!AQ1614:'SmtRes'!AQ1623,"=1",SmtRes!AC1614:'SmtRes'!AC1623)</f>
        <v>1264.6400000000001</v>
      </c>
      <c r="CT929">
        <f>SUMIF(SmtRes!AQ1614:'SmtRes'!AQ1623,"=1",SmtRes!AD1614:'SmtRes'!AD1623)</f>
        <v>527.6</v>
      </c>
      <c r="CU929">
        <f>AG929</f>
        <v>0</v>
      </c>
      <c r="CV929">
        <f>SUMIF(SmtRes!AQ1614:'SmtRes'!AQ1623,"=1",SmtRes!BU1614:'SmtRes'!BU1623)</f>
        <v>2.976</v>
      </c>
      <c r="CW929">
        <f>SUMIF(SmtRes!AQ1614:'SmtRes'!AQ1623,"=1",SmtRes!BV1614:'SmtRes'!BV1623)</f>
        <v>0.12</v>
      </c>
      <c r="CX929">
        <f>AJ929</f>
        <v>0</v>
      </c>
      <c r="CY929">
        <f>(((S929+R929)*AT929)/100)</f>
        <v>15.956499999999998</v>
      </c>
      <c r="CZ929">
        <f>(((S929+R929)*AU929)/100)</f>
        <v>8.3895</v>
      </c>
      <c r="DB929">
        <v>62</v>
      </c>
      <c r="DC929" t="s">
        <v>3</v>
      </c>
      <c r="DD929" t="s">
        <v>135</v>
      </c>
      <c r="DE929" t="s">
        <v>321</v>
      </c>
      <c r="DF929" t="s">
        <v>321</v>
      </c>
      <c r="DG929" t="s">
        <v>321</v>
      </c>
      <c r="DH929" t="s">
        <v>3</v>
      </c>
      <c r="DI929" t="s">
        <v>321</v>
      </c>
      <c r="DJ929" t="s">
        <v>321</v>
      </c>
      <c r="DK929" t="s">
        <v>3</v>
      </c>
      <c r="DL929" t="s">
        <v>3</v>
      </c>
      <c r="DM929" t="s">
        <v>3</v>
      </c>
      <c r="DN929">
        <v>0</v>
      </c>
      <c r="DO929">
        <v>0</v>
      </c>
      <c r="DP929">
        <v>1</v>
      </c>
      <c r="DQ929">
        <v>1</v>
      </c>
      <c r="DU929">
        <v>1003</v>
      </c>
      <c r="DV929" t="s">
        <v>21</v>
      </c>
      <c r="DW929" t="s">
        <v>21</v>
      </c>
      <c r="DX929">
        <v>100</v>
      </c>
      <c r="DZ929" t="s">
        <v>3</v>
      </c>
      <c r="EA929" t="s">
        <v>3</v>
      </c>
      <c r="EB929" t="s">
        <v>3</v>
      </c>
      <c r="EC929" t="s">
        <v>3</v>
      </c>
      <c r="EE929">
        <v>416979905</v>
      </c>
      <c r="EF929">
        <v>3</v>
      </c>
      <c r="EG929" t="s">
        <v>322</v>
      </c>
      <c r="EH929">
        <v>0</v>
      </c>
      <c r="EI929" t="s">
        <v>3</v>
      </c>
      <c r="EJ929">
        <v>2</v>
      </c>
      <c r="EK929">
        <v>108001</v>
      </c>
      <c r="EL929" t="s">
        <v>513</v>
      </c>
      <c r="EM929" t="s">
        <v>514</v>
      </c>
      <c r="EO929" t="s">
        <v>656</v>
      </c>
      <c r="EQ929">
        <v>1536</v>
      </c>
      <c r="ER929">
        <v>0</v>
      </c>
      <c r="ES929">
        <v>0</v>
      </c>
      <c r="ET929">
        <v>0</v>
      </c>
      <c r="EU929">
        <v>0</v>
      </c>
      <c r="EV929">
        <v>0</v>
      </c>
      <c r="EW929">
        <v>9.92</v>
      </c>
      <c r="EX929">
        <v>0.4</v>
      </c>
      <c r="EY929">
        <v>0</v>
      </c>
      <c r="FQ929">
        <v>0</v>
      </c>
      <c r="FR929">
        <v>0</v>
      </c>
      <c r="FS929">
        <v>0</v>
      </c>
      <c r="FX929">
        <v>97</v>
      </c>
      <c r="FY929">
        <v>51</v>
      </c>
      <c r="GA929" t="s">
        <v>3</v>
      </c>
      <c r="GD929">
        <v>1</v>
      </c>
      <c r="GF929">
        <v>-1002328308</v>
      </c>
      <c r="GG929">
        <v>2</v>
      </c>
      <c r="GH929">
        <v>1</v>
      </c>
      <c r="GI929">
        <v>-2</v>
      </c>
      <c r="GJ929">
        <v>0</v>
      </c>
      <c r="GK929">
        <v>0</v>
      </c>
      <c r="GL929">
        <f t="shared" si="511"/>
        <v>0</v>
      </c>
      <c r="GM929">
        <f t="shared" si="512"/>
        <v>42.28</v>
      </c>
      <c r="GN929">
        <f t="shared" si="513"/>
        <v>0</v>
      </c>
      <c r="GO929">
        <f t="shared" si="514"/>
        <v>42.28</v>
      </c>
      <c r="GP929">
        <f t="shared" si="515"/>
        <v>0</v>
      </c>
      <c r="GR929">
        <v>0</v>
      </c>
      <c r="GS929">
        <v>0</v>
      </c>
      <c r="GT929">
        <v>0</v>
      </c>
      <c r="GU929" t="s">
        <v>3</v>
      </c>
      <c r="GV929">
        <f t="shared" si="516"/>
        <v>0</v>
      </c>
      <c r="GW929">
        <v>1</v>
      </c>
      <c r="GX929">
        <f t="shared" si="517"/>
        <v>0</v>
      </c>
      <c r="HA929">
        <v>0</v>
      </c>
      <c r="HB929">
        <v>0</v>
      </c>
      <c r="HC929">
        <f>GV929*GW929</f>
        <v>0</v>
      </c>
      <c r="HE929" t="s">
        <v>3</v>
      </c>
      <c r="HF929" t="s">
        <v>3</v>
      </c>
      <c r="HM929" t="s">
        <v>3</v>
      </c>
      <c r="HN929" t="s">
        <v>515</v>
      </c>
      <c r="HO929" t="s">
        <v>516</v>
      </c>
      <c r="HP929" t="s">
        <v>513</v>
      </c>
      <c r="HQ929" t="s">
        <v>513</v>
      </c>
      <c r="HS929">
        <v>0</v>
      </c>
      <c r="IK929">
        <v>0</v>
      </c>
    </row>
    <row r="930" spans="1:245" x14ac:dyDescent="0.2">
      <c r="A930">
        <v>18</v>
      </c>
      <c r="B930">
        <v>1</v>
      </c>
      <c r="C930">
        <v>1623</v>
      </c>
      <c r="E930" t="s">
        <v>3</v>
      </c>
      <c r="F930" t="s">
        <v>633</v>
      </c>
      <c r="G930" t="s">
        <v>634</v>
      </c>
      <c r="H930" t="s">
        <v>635</v>
      </c>
      <c r="I930">
        <f>J930</f>
        <v>2</v>
      </c>
      <c r="J930">
        <v>2</v>
      </c>
      <c r="K930">
        <v>2</v>
      </c>
      <c r="O930">
        <f>ROUND(P930,2)</f>
        <v>1.05</v>
      </c>
      <c r="P930">
        <f>ROUND(ROUND(ROUND(SUMIF(SmtRes!AQ1614:'SmtRes'!AQ1623,"=1",SmtRes!CU1614:'SmtRes'!CU1623),2),2)*I930/100,2)</f>
        <v>1.05</v>
      </c>
      <c r="Q930">
        <f>ROUND(CR930*I930,2)</f>
        <v>0</v>
      </c>
      <c r="R930">
        <f>ROUND(CS930*I930,2)</f>
        <v>0</v>
      </c>
      <c r="S930">
        <f>ROUND(CT930*I930,2)</f>
        <v>0</v>
      </c>
      <c r="T930">
        <f t="shared" si="504"/>
        <v>0</v>
      </c>
      <c r="U930">
        <f>ROUND(CV930*I930,7)</f>
        <v>0</v>
      </c>
      <c r="V930">
        <f>ROUND(CW930*I930,7)</f>
        <v>0</v>
      </c>
      <c r="W930">
        <f t="shared" si="505"/>
        <v>0</v>
      </c>
      <c r="X930">
        <f t="shared" si="506"/>
        <v>0</v>
      </c>
      <c r="Y930">
        <f t="shared" si="507"/>
        <v>0</v>
      </c>
      <c r="AA930">
        <v>-1</v>
      </c>
      <c r="AB930">
        <f t="shared" si="508"/>
        <v>0</v>
      </c>
      <c r="AC930">
        <f>ROUND((ES930),6)</f>
        <v>0</v>
      </c>
      <c r="AD930">
        <f>ROUND((((ET930)-(EU930))+AE930),6)</f>
        <v>0</v>
      </c>
      <c r="AE930">
        <f>ROUND((EU930),6)</f>
        <v>0</v>
      </c>
      <c r="AF930">
        <f>ROUND((EV930),6)</f>
        <v>0</v>
      </c>
      <c r="AG930">
        <f t="shared" si="509"/>
        <v>0</v>
      </c>
      <c r="AH930">
        <f>(EW930)</f>
        <v>0</v>
      </c>
      <c r="AI930">
        <f>(EX930)</f>
        <v>0</v>
      </c>
      <c r="AJ930">
        <f t="shared" si="510"/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97</v>
      </c>
      <c r="AU930">
        <v>51</v>
      </c>
      <c r="AV930">
        <v>1</v>
      </c>
      <c r="AW930">
        <v>1</v>
      </c>
      <c r="AZ930">
        <v>1</v>
      </c>
      <c r="BA930">
        <v>1</v>
      </c>
      <c r="BB930">
        <v>1</v>
      </c>
      <c r="BC930">
        <v>1</v>
      </c>
      <c r="BD930" t="s">
        <v>3</v>
      </c>
      <c r="BE930" t="s">
        <v>3</v>
      </c>
      <c r="BF930" t="s">
        <v>3</v>
      </c>
      <c r="BG930" t="s">
        <v>3</v>
      </c>
      <c r="BH930">
        <v>3</v>
      </c>
      <c r="BI930">
        <v>2</v>
      </c>
      <c r="BJ930" t="s">
        <v>3</v>
      </c>
      <c r="BM930">
        <v>108001</v>
      </c>
      <c r="BN930">
        <v>0</v>
      </c>
      <c r="BO930" t="s">
        <v>3</v>
      </c>
      <c r="BP930">
        <v>0</v>
      </c>
      <c r="BQ930">
        <v>3</v>
      </c>
      <c r="BR930">
        <v>0</v>
      </c>
      <c r="BS930">
        <v>1</v>
      </c>
      <c r="BT930">
        <v>1</v>
      </c>
      <c r="BU930">
        <v>1</v>
      </c>
      <c r="BV930">
        <v>1</v>
      </c>
      <c r="BW930">
        <v>1</v>
      </c>
      <c r="BX930">
        <v>1</v>
      </c>
      <c r="BY930" t="s">
        <v>3</v>
      </c>
      <c r="BZ930">
        <v>97</v>
      </c>
      <c r="CA930">
        <v>51</v>
      </c>
      <c r="CB930" t="s">
        <v>3</v>
      </c>
      <c r="CE930">
        <v>0</v>
      </c>
      <c r="CF930">
        <v>0</v>
      </c>
      <c r="CG930">
        <v>0</v>
      </c>
      <c r="CM930">
        <v>0</v>
      </c>
      <c r="CN930" t="s">
        <v>3</v>
      </c>
      <c r="CO930">
        <v>0</v>
      </c>
      <c r="CP930">
        <f>0</f>
        <v>0</v>
      </c>
      <c r="CQ930">
        <f>0</f>
        <v>0</v>
      </c>
      <c r="CR930">
        <f>0</f>
        <v>0</v>
      </c>
      <c r="CS930">
        <f>0</f>
        <v>0</v>
      </c>
      <c r="CT930">
        <f>0</f>
        <v>0</v>
      </c>
      <c r="CU930">
        <f>0</f>
        <v>0</v>
      </c>
      <c r="CV930">
        <f>0</f>
        <v>0</v>
      </c>
      <c r="CW930">
        <f>0</f>
        <v>0</v>
      </c>
      <c r="CX930">
        <f>0</f>
        <v>0</v>
      </c>
      <c r="CY930">
        <f>0</f>
        <v>0</v>
      </c>
      <c r="CZ930">
        <f>0</f>
        <v>0</v>
      </c>
      <c r="DC930" t="s">
        <v>3</v>
      </c>
      <c r="DD930" t="s">
        <v>3</v>
      </c>
      <c r="DE930" t="s">
        <v>3</v>
      </c>
      <c r="DF930" t="s">
        <v>3</v>
      </c>
      <c r="DG930" t="s">
        <v>3</v>
      </c>
      <c r="DH930" t="s">
        <v>3</v>
      </c>
      <c r="DI930" t="s">
        <v>3</v>
      </c>
      <c r="DJ930" t="s">
        <v>3</v>
      </c>
      <c r="DK930" t="s">
        <v>3</v>
      </c>
      <c r="DL930" t="s">
        <v>3</v>
      </c>
      <c r="DM930" t="s">
        <v>3</v>
      </c>
      <c r="DN930">
        <v>0</v>
      </c>
      <c r="DO930">
        <v>0</v>
      </c>
      <c r="DP930">
        <v>1</v>
      </c>
      <c r="DQ930">
        <v>1</v>
      </c>
      <c r="DU930">
        <v>1013</v>
      </c>
      <c r="DV930" t="s">
        <v>635</v>
      </c>
      <c r="DW930" t="s">
        <v>635</v>
      </c>
      <c r="DX930">
        <v>1</v>
      </c>
      <c r="DZ930" t="s">
        <v>3</v>
      </c>
      <c r="EA930" t="s">
        <v>3</v>
      </c>
      <c r="EB930" t="s">
        <v>3</v>
      </c>
      <c r="EC930" t="s">
        <v>3</v>
      </c>
      <c r="EE930">
        <v>416979905</v>
      </c>
      <c r="EF930">
        <v>3</v>
      </c>
      <c r="EG930" t="s">
        <v>322</v>
      </c>
      <c r="EH930">
        <v>0</v>
      </c>
      <c r="EI930" t="s">
        <v>3</v>
      </c>
      <c r="EJ930">
        <v>2</v>
      </c>
      <c r="EK930">
        <v>108001</v>
      </c>
      <c r="EL930" t="s">
        <v>513</v>
      </c>
      <c r="EM930" t="s">
        <v>514</v>
      </c>
      <c r="EO930" t="s">
        <v>3</v>
      </c>
      <c r="EQ930">
        <v>1536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FQ930">
        <v>0</v>
      </c>
      <c r="FR930">
        <v>0</v>
      </c>
      <c r="FS930">
        <v>0</v>
      </c>
      <c r="FX930">
        <v>97</v>
      </c>
      <c r="FY930">
        <v>51</v>
      </c>
      <c r="GA930" t="s">
        <v>3</v>
      </c>
      <c r="GD930">
        <v>1</v>
      </c>
      <c r="GF930">
        <v>274903907</v>
      </c>
      <c r="GG930">
        <v>2</v>
      </c>
      <c r="GH930">
        <v>1</v>
      </c>
      <c r="GI930">
        <v>-2</v>
      </c>
      <c r="GJ930">
        <v>0</v>
      </c>
      <c r="GK930">
        <v>0</v>
      </c>
      <c r="GL930">
        <f t="shared" si="511"/>
        <v>0</v>
      </c>
      <c r="GM930">
        <f t="shared" si="512"/>
        <v>1.05</v>
      </c>
      <c r="GN930">
        <f t="shared" si="513"/>
        <v>0</v>
      </c>
      <c r="GO930">
        <f t="shared" si="514"/>
        <v>1.05</v>
      </c>
      <c r="GP930">
        <f t="shared" si="515"/>
        <v>0</v>
      </c>
      <c r="GR930">
        <v>0</v>
      </c>
      <c r="GS930">
        <v>0</v>
      </c>
      <c r="GT930">
        <v>0</v>
      </c>
      <c r="GU930" t="s">
        <v>3</v>
      </c>
      <c r="GV930">
        <f t="shared" si="516"/>
        <v>0</v>
      </c>
      <c r="GW930">
        <v>1</v>
      </c>
      <c r="GX930">
        <f t="shared" si="517"/>
        <v>0</v>
      </c>
      <c r="HA930">
        <v>0</v>
      </c>
      <c r="HB930">
        <v>0</v>
      </c>
      <c r="HC930">
        <f>0</f>
        <v>0</v>
      </c>
      <c r="HE930" t="s">
        <v>3</v>
      </c>
      <c r="HF930" t="s">
        <v>3</v>
      </c>
      <c r="HM930" t="s">
        <v>3</v>
      </c>
      <c r="HN930" t="s">
        <v>515</v>
      </c>
      <c r="HO930" t="s">
        <v>516</v>
      </c>
      <c r="HP930" t="s">
        <v>513</v>
      </c>
      <c r="HQ930" t="s">
        <v>513</v>
      </c>
      <c r="HS930">
        <v>0</v>
      </c>
      <c r="IK930">
        <v>0</v>
      </c>
    </row>
    <row r="931" spans="1:245" x14ac:dyDescent="0.2">
      <c r="A931">
        <v>17</v>
      </c>
      <c r="B931">
        <v>1</v>
      </c>
      <c r="C931">
        <f>ROW(SmtRes!A1633)</f>
        <v>1633</v>
      </c>
      <c r="D931">
        <f>ROW(EtalonRes!A1697)</f>
        <v>1697</v>
      </c>
      <c r="E931" t="s">
        <v>3</v>
      </c>
      <c r="F931" t="s">
        <v>955</v>
      </c>
      <c r="G931" t="s">
        <v>958</v>
      </c>
      <c r="H931" t="s">
        <v>21</v>
      </c>
      <c r="I931">
        <f>ROUND(1/100,7)</f>
        <v>0.01</v>
      </c>
      <c r="J931">
        <v>0</v>
      </c>
      <c r="K931">
        <f>ROUND(1/100,7)</f>
        <v>0.01</v>
      </c>
      <c r="O931">
        <f>ROUND(CP931,2)</f>
        <v>59.78</v>
      </c>
      <c r="P931">
        <f>SUMIF(SmtRes!AQ1624:'SmtRes'!AQ1633,"=1",SmtRes!DF1624:'SmtRes'!DF1633)</f>
        <v>0</v>
      </c>
      <c r="Q931">
        <f>SUMIF(SmtRes!AQ1624:'SmtRes'!AQ1633,"=1",SmtRes!DG1624:'SmtRes'!DG1633)</f>
        <v>4.91</v>
      </c>
      <c r="R931">
        <f>SUMIF(SmtRes!AQ1624:'SmtRes'!AQ1633,"=1",SmtRes!DH1624:'SmtRes'!DH1633)</f>
        <v>2.5300000000000002</v>
      </c>
      <c r="S931">
        <f>SUMIF(SmtRes!AQ1624:'SmtRes'!AQ1633,"=1",SmtRes!DI1624:'SmtRes'!DI1633)</f>
        <v>52.34</v>
      </c>
      <c r="T931">
        <f t="shared" si="504"/>
        <v>0</v>
      </c>
      <c r="U931">
        <f>SUMIF(SmtRes!AQ1624:'SmtRes'!AQ1633,"=1",SmtRes!CV1624:'SmtRes'!CV1633)</f>
        <v>9.9199999999999997E-2</v>
      </c>
      <c r="V931">
        <f>SUMIF(SmtRes!AQ1624:'SmtRes'!AQ1633,"=1",SmtRes!CW1624:'SmtRes'!CW1633)</f>
        <v>4.0000000000000001E-3</v>
      </c>
      <c r="W931">
        <f t="shared" si="505"/>
        <v>0</v>
      </c>
      <c r="X931">
        <f t="shared" si="506"/>
        <v>53.22</v>
      </c>
      <c r="Y931">
        <f t="shared" si="507"/>
        <v>27.98</v>
      </c>
      <c r="AA931">
        <v>-1</v>
      </c>
      <c r="AB931">
        <f t="shared" si="508"/>
        <v>5712.8059999999996</v>
      </c>
      <c r="AC931">
        <f>ROUND((0),6)</f>
        <v>0</v>
      </c>
      <c r="AD931">
        <f>ROUND((((SUM(SmtRes!BR1624:'SmtRes'!BR1633))-(SUM(SmtRes!BS1624:'SmtRes'!BS1633)))+AE931),6)</f>
        <v>479.01400000000001</v>
      </c>
      <c r="AE931">
        <f>ROUND((SUM(SmtRes!BS1624:'SmtRes'!BS1633)),6)</f>
        <v>252.928</v>
      </c>
      <c r="AF931">
        <f>ROUND((SUM(SmtRes!BT1624:'SmtRes'!BT1633)),6)</f>
        <v>5233.7920000000004</v>
      </c>
      <c r="AG931">
        <f t="shared" si="509"/>
        <v>0</v>
      </c>
      <c r="AH931">
        <f>(SUM(SmtRes!BU1624:'SmtRes'!BU1633))</f>
        <v>9.92</v>
      </c>
      <c r="AI931">
        <f>(SUM(SmtRes!BV1624:'SmtRes'!BV1633))</f>
        <v>0.4</v>
      </c>
      <c r="AJ931">
        <f t="shared" si="510"/>
        <v>0</v>
      </c>
      <c r="AK931">
        <v>6439.8710484000003</v>
      </c>
      <c r="AL931">
        <v>474.13704840000003</v>
      </c>
      <c r="AM931">
        <v>479.01400000000001</v>
      </c>
      <c r="AN931">
        <v>252.92800000000003</v>
      </c>
      <c r="AO931">
        <v>5233.7920000000004</v>
      </c>
      <c r="AP931">
        <v>0</v>
      </c>
      <c r="AQ931">
        <v>9.92</v>
      </c>
      <c r="AR931">
        <v>0.4</v>
      </c>
      <c r="AS931">
        <v>0</v>
      </c>
      <c r="AT931">
        <v>97</v>
      </c>
      <c r="AU931">
        <v>51</v>
      </c>
      <c r="AV931">
        <v>1</v>
      </c>
      <c r="AW931">
        <v>1</v>
      </c>
      <c r="AZ931">
        <v>1</v>
      </c>
      <c r="BA931">
        <v>1</v>
      </c>
      <c r="BB931">
        <v>1</v>
      </c>
      <c r="BC931">
        <v>1</v>
      </c>
      <c r="BD931" t="s">
        <v>3</v>
      </c>
      <c r="BE931" t="s">
        <v>3</v>
      </c>
      <c r="BF931" t="s">
        <v>3</v>
      </c>
      <c r="BG931" t="s">
        <v>3</v>
      </c>
      <c r="BH931">
        <v>0</v>
      </c>
      <c r="BI931">
        <v>2</v>
      </c>
      <c r="BJ931" t="s">
        <v>957</v>
      </c>
      <c r="BM931">
        <v>108001</v>
      </c>
      <c r="BN931">
        <v>0</v>
      </c>
      <c r="BO931" t="s">
        <v>3</v>
      </c>
      <c r="BP931">
        <v>0</v>
      </c>
      <c r="BQ931">
        <v>3</v>
      </c>
      <c r="BR931">
        <v>0</v>
      </c>
      <c r="BS931">
        <v>1</v>
      </c>
      <c r="BT931">
        <v>1</v>
      </c>
      <c r="BU931">
        <v>1</v>
      </c>
      <c r="BV931">
        <v>1</v>
      </c>
      <c r="BW931">
        <v>1</v>
      </c>
      <c r="BX931">
        <v>1</v>
      </c>
      <c r="BY931" t="s">
        <v>3</v>
      </c>
      <c r="BZ931">
        <v>97</v>
      </c>
      <c r="CA931">
        <v>51</v>
      </c>
      <c r="CB931" t="s">
        <v>3</v>
      </c>
      <c r="CE931">
        <v>0</v>
      </c>
      <c r="CF931">
        <v>0</v>
      </c>
      <c r="CG931">
        <v>0</v>
      </c>
      <c r="CM931">
        <v>0</v>
      </c>
      <c r="CN931" t="s">
        <v>3</v>
      </c>
      <c r="CO931">
        <v>0</v>
      </c>
      <c r="CP931">
        <f>(P931+Q931+S931+R931)</f>
        <v>59.78</v>
      </c>
      <c r="CQ931">
        <f>SUMIF(SmtRes!AQ1624:'SmtRes'!AQ1633,"=1",SmtRes!AA1624:'SmtRes'!AA1633)</f>
        <v>108237.39</v>
      </c>
      <c r="CR931">
        <f>SUMIF(SmtRes!AQ1624:'SmtRes'!AQ1633,"=1",SmtRes!AB1624:'SmtRes'!AB1633)</f>
        <v>2283.84</v>
      </c>
      <c r="CS931">
        <f>SUMIF(SmtRes!AQ1624:'SmtRes'!AQ1633,"=1",SmtRes!AC1624:'SmtRes'!AC1633)</f>
        <v>1264.6400000000001</v>
      </c>
      <c r="CT931">
        <f>SUMIF(SmtRes!AQ1624:'SmtRes'!AQ1633,"=1",SmtRes!AD1624:'SmtRes'!AD1633)</f>
        <v>527.6</v>
      </c>
      <c r="CU931">
        <f>AG931</f>
        <v>0</v>
      </c>
      <c r="CV931">
        <f>SUMIF(SmtRes!AQ1624:'SmtRes'!AQ1633,"=1",SmtRes!BU1624:'SmtRes'!BU1633)</f>
        <v>9.92</v>
      </c>
      <c r="CW931">
        <f>SUMIF(SmtRes!AQ1624:'SmtRes'!AQ1633,"=1",SmtRes!BV1624:'SmtRes'!BV1633)</f>
        <v>0.4</v>
      </c>
      <c r="CX931">
        <f>AJ931</f>
        <v>0</v>
      </c>
      <c r="CY931">
        <f>(((S931+R931)*AT931)/100)</f>
        <v>53.2239</v>
      </c>
      <c r="CZ931">
        <f>(((S931+R931)*AU931)/100)</f>
        <v>27.983700000000002</v>
      </c>
      <c r="DC931" t="s">
        <v>3</v>
      </c>
      <c r="DD931" t="s">
        <v>135</v>
      </c>
      <c r="DE931" t="s">
        <v>3</v>
      </c>
      <c r="DF931" t="s">
        <v>3</v>
      </c>
      <c r="DG931" t="s">
        <v>3</v>
      </c>
      <c r="DH931" t="s">
        <v>3</v>
      </c>
      <c r="DI931" t="s">
        <v>3</v>
      </c>
      <c r="DJ931" t="s">
        <v>3</v>
      </c>
      <c r="DK931" t="s">
        <v>3</v>
      </c>
      <c r="DL931" t="s">
        <v>3</v>
      </c>
      <c r="DM931" t="s">
        <v>3</v>
      </c>
      <c r="DN931">
        <v>0</v>
      </c>
      <c r="DO931">
        <v>0</v>
      </c>
      <c r="DP931">
        <v>1</v>
      </c>
      <c r="DQ931">
        <v>1</v>
      </c>
      <c r="DU931">
        <v>1003</v>
      </c>
      <c r="DV931" t="s">
        <v>21</v>
      </c>
      <c r="DW931" t="s">
        <v>21</v>
      </c>
      <c r="DX931">
        <v>100</v>
      </c>
      <c r="DZ931" t="s">
        <v>3</v>
      </c>
      <c r="EA931" t="s">
        <v>3</v>
      </c>
      <c r="EB931" t="s">
        <v>3</v>
      </c>
      <c r="EC931" t="s">
        <v>3</v>
      </c>
      <c r="EE931">
        <v>416979905</v>
      </c>
      <c r="EF931">
        <v>3</v>
      </c>
      <c r="EG931" t="s">
        <v>322</v>
      </c>
      <c r="EH931">
        <v>0</v>
      </c>
      <c r="EI931" t="s">
        <v>3</v>
      </c>
      <c r="EJ931">
        <v>2</v>
      </c>
      <c r="EK931">
        <v>108001</v>
      </c>
      <c r="EL931" t="s">
        <v>513</v>
      </c>
      <c r="EM931" t="s">
        <v>514</v>
      </c>
      <c r="EO931" t="s">
        <v>3</v>
      </c>
      <c r="EQ931">
        <v>1536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9.92</v>
      </c>
      <c r="EX931">
        <v>0.4</v>
      </c>
      <c r="EY931">
        <v>0</v>
      </c>
      <c r="FQ931">
        <v>0</v>
      </c>
      <c r="FR931">
        <v>0</v>
      </c>
      <c r="FS931">
        <v>0</v>
      </c>
      <c r="FX931">
        <v>97</v>
      </c>
      <c r="FY931">
        <v>51</v>
      </c>
      <c r="GA931" t="s">
        <v>3</v>
      </c>
      <c r="GD931">
        <v>1</v>
      </c>
      <c r="GF931">
        <v>-1446173584</v>
      </c>
      <c r="GG931">
        <v>2</v>
      </c>
      <c r="GH931">
        <v>1</v>
      </c>
      <c r="GI931">
        <v>-2</v>
      </c>
      <c r="GJ931">
        <v>0</v>
      </c>
      <c r="GK931">
        <v>0</v>
      </c>
      <c r="GL931">
        <f t="shared" si="511"/>
        <v>0</v>
      </c>
      <c r="GM931">
        <f t="shared" si="512"/>
        <v>140.97999999999999</v>
      </c>
      <c r="GN931">
        <f t="shared" si="513"/>
        <v>0</v>
      </c>
      <c r="GO931">
        <f t="shared" si="514"/>
        <v>140.97999999999999</v>
      </c>
      <c r="GP931">
        <f t="shared" si="515"/>
        <v>0</v>
      </c>
      <c r="GR931">
        <v>0</v>
      </c>
      <c r="GS931">
        <v>0</v>
      </c>
      <c r="GT931">
        <v>0</v>
      </c>
      <c r="GU931" t="s">
        <v>3</v>
      </c>
      <c r="GV931">
        <f t="shared" si="516"/>
        <v>0</v>
      </c>
      <c r="GW931">
        <v>1</v>
      </c>
      <c r="GX931">
        <f t="shared" si="517"/>
        <v>0</v>
      </c>
      <c r="HA931">
        <v>0</v>
      </c>
      <c r="HB931">
        <v>0</v>
      </c>
      <c r="HC931">
        <f>GV931*GW931</f>
        <v>0</v>
      </c>
      <c r="HE931" t="s">
        <v>3</v>
      </c>
      <c r="HF931" t="s">
        <v>3</v>
      </c>
      <c r="HM931" t="s">
        <v>3</v>
      </c>
      <c r="HN931" t="s">
        <v>515</v>
      </c>
      <c r="HO931" t="s">
        <v>516</v>
      </c>
      <c r="HP931" t="s">
        <v>513</v>
      </c>
      <c r="HQ931" t="s">
        <v>513</v>
      </c>
      <c r="HS931">
        <v>0</v>
      </c>
      <c r="IK931">
        <v>0</v>
      </c>
    </row>
    <row r="932" spans="1:245" x14ac:dyDescent="0.2">
      <c r="A932">
        <v>18</v>
      </c>
      <c r="B932">
        <v>1</v>
      </c>
      <c r="C932">
        <v>1633</v>
      </c>
      <c r="E932" t="s">
        <v>3</v>
      </c>
      <c r="F932" t="s">
        <v>633</v>
      </c>
      <c r="G932" t="s">
        <v>634</v>
      </c>
      <c r="H932" t="s">
        <v>635</v>
      </c>
      <c r="I932">
        <f>J932</f>
        <v>2</v>
      </c>
      <c r="J932">
        <v>2</v>
      </c>
      <c r="K932">
        <v>2</v>
      </c>
      <c r="O932">
        <f>ROUND(P932,2)</f>
        <v>1.05</v>
      </c>
      <c r="P932">
        <f>ROUND(ROUND(ROUND(SUMIF(SmtRes!AQ1624:'SmtRes'!AQ1633,"=1",SmtRes!CU1624:'SmtRes'!CU1633),2),2)*I932/100,2)</f>
        <v>1.05</v>
      </c>
      <c r="Q932">
        <f>ROUND(CR932*I932,2)</f>
        <v>0</v>
      </c>
      <c r="R932">
        <f>ROUND(CS932*I932,2)</f>
        <v>0</v>
      </c>
      <c r="S932">
        <f>ROUND(CT932*I932,2)</f>
        <v>0</v>
      </c>
      <c r="T932">
        <f t="shared" si="504"/>
        <v>0</v>
      </c>
      <c r="U932">
        <f>ROUND(CV932*I932,7)</f>
        <v>0</v>
      </c>
      <c r="V932">
        <f>ROUND(CW932*I932,7)</f>
        <v>0</v>
      </c>
      <c r="W932">
        <f t="shared" si="505"/>
        <v>0</v>
      </c>
      <c r="X932">
        <f t="shared" si="506"/>
        <v>0</v>
      </c>
      <c r="Y932">
        <f t="shared" si="507"/>
        <v>0</v>
      </c>
      <c r="AA932">
        <v>-1</v>
      </c>
      <c r="AB932">
        <f t="shared" si="508"/>
        <v>0</v>
      </c>
      <c r="AC932">
        <f>ROUND((ES932),6)</f>
        <v>0</v>
      </c>
      <c r="AD932">
        <f>ROUND((((ET932)-(EU932))+AE932),6)</f>
        <v>0</v>
      </c>
      <c r="AE932">
        <f>ROUND((EU932),6)</f>
        <v>0</v>
      </c>
      <c r="AF932">
        <f>ROUND((EV932),6)</f>
        <v>0</v>
      </c>
      <c r="AG932">
        <f t="shared" si="509"/>
        <v>0</v>
      </c>
      <c r="AH932">
        <f>(EW932)</f>
        <v>0</v>
      </c>
      <c r="AI932">
        <f>(EX932)</f>
        <v>0</v>
      </c>
      <c r="AJ932">
        <f t="shared" si="510"/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97</v>
      </c>
      <c r="AU932">
        <v>51</v>
      </c>
      <c r="AV932">
        <v>1</v>
      </c>
      <c r="AW932">
        <v>1</v>
      </c>
      <c r="AZ932">
        <v>1</v>
      </c>
      <c r="BA932">
        <v>1</v>
      </c>
      <c r="BB932">
        <v>1</v>
      </c>
      <c r="BC932">
        <v>1</v>
      </c>
      <c r="BD932" t="s">
        <v>3</v>
      </c>
      <c r="BE932" t="s">
        <v>3</v>
      </c>
      <c r="BF932" t="s">
        <v>3</v>
      </c>
      <c r="BG932" t="s">
        <v>3</v>
      </c>
      <c r="BH932">
        <v>3</v>
      </c>
      <c r="BI932">
        <v>2</v>
      </c>
      <c r="BJ932" t="s">
        <v>3</v>
      </c>
      <c r="BM932">
        <v>108001</v>
      </c>
      <c r="BN932">
        <v>0</v>
      </c>
      <c r="BO932" t="s">
        <v>3</v>
      </c>
      <c r="BP932">
        <v>0</v>
      </c>
      <c r="BQ932">
        <v>3</v>
      </c>
      <c r="BR932">
        <v>0</v>
      </c>
      <c r="BS932">
        <v>1</v>
      </c>
      <c r="BT932">
        <v>1</v>
      </c>
      <c r="BU932">
        <v>1</v>
      </c>
      <c r="BV932">
        <v>1</v>
      </c>
      <c r="BW932">
        <v>1</v>
      </c>
      <c r="BX932">
        <v>1</v>
      </c>
      <c r="BY932" t="s">
        <v>3</v>
      </c>
      <c r="BZ932">
        <v>97</v>
      </c>
      <c r="CA932">
        <v>51</v>
      </c>
      <c r="CB932" t="s">
        <v>3</v>
      </c>
      <c r="CE932">
        <v>0</v>
      </c>
      <c r="CF932">
        <v>0</v>
      </c>
      <c r="CG932">
        <v>0</v>
      </c>
      <c r="CM932">
        <v>0</v>
      </c>
      <c r="CN932" t="s">
        <v>3</v>
      </c>
      <c r="CO932">
        <v>0</v>
      </c>
      <c r="CP932">
        <f>0</f>
        <v>0</v>
      </c>
      <c r="CQ932">
        <f>0</f>
        <v>0</v>
      </c>
      <c r="CR932">
        <f>0</f>
        <v>0</v>
      </c>
      <c r="CS932">
        <f>0</f>
        <v>0</v>
      </c>
      <c r="CT932">
        <f>0</f>
        <v>0</v>
      </c>
      <c r="CU932">
        <f>0</f>
        <v>0</v>
      </c>
      <c r="CV932">
        <f>0</f>
        <v>0</v>
      </c>
      <c r="CW932">
        <f>0</f>
        <v>0</v>
      </c>
      <c r="CX932">
        <f>0</f>
        <v>0</v>
      </c>
      <c r="CY932">
        <f>0</f>
        <v>0</v>
      </c>
      <c r="CZ932">
        <f>0</f>
        <v>0</v>
      </c>
      <c r="DC932" t="s">
        <v>3</v>
      </c>
      <c r="DD932" t="s">
        <v>3</v>
      </c>
      <c r="DE932" t="s">
        <v>3</v>
      </c>
      <c r="DF932" t="s">
        <v>3</v>
      </c>
      <c r="DG932" t="s">
        <v>3</v>
      </c>
      <c r="DH932" t="s">
        <v>3</v>
      </c>
      <c r="DI932" t="s">
        <v>3</v>
      </c>
      <c r="DJ932" t="s">
        <v>3</v>
      </c>
      <c r="DK932" t="s">
        <v>3</v>
      </c>
      <c r="DL932" t="s">
        <v>3</v>
      </c>
      <c r="DM932" t="s">
        <v>3</v>
      </c>
      <c r="DN932">
        <v>0</v>
      </c>
      <c r="DO932">
        <v>0</v>
      </c>
      <c r="DP932">
        <v>1</v>
      </c>
      <c r="DQ932">
        <v>1</v>
      </c>
      <c r="DU932">
        <v>1013</v>
      </c>
      <c r="DV932" t="s">
        <v>635</v>
      </c>
      <c r="DW932" t="s">
        <v>635</v>
      </c>
      <c r="DX932">
        <v>1</v>
      </c>
      <c r="DZ932" t="s">
        <v>3</v>
      </c>
      <c r="EA932" t="s">
        <v>3</v>
      </c>
      <c r="EB932" t="s">
        <v>3</v>
      </c>
      <c r="EC932" t="s">
        <v>3</v>
      </c>
      <c r="EE932">
        <v>416979905</v>
      </c>
      <c r="EF932">
        <v>3</v>
      </c>
      <c r="EG932" t="s">
        <v>322</v>
      </c>
      <c r="EH932">
        <v>0</v>
      </c>
      <c r="EI932" t="s">
        <v>3</v>
      </c>
      <c r="EJ932">
        <v>2</v>
      </c>
      <c r="EK932">
        <v>108001</v>
      </c>
      <c r="EL932" t="s">
        <v>513</v>
      </c>
      <c r="EM932" t="s">
        <v>514</v>
      </c>
      <c r="EO932" t="s">
        <v>3</v>
      </c>
      <c r="EQ932">
        <v>1536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FQ932">
        <v>0</v>
      </c>
      <c r="FR932">
        <v>0</v>
      </c>
      <c r="FS932">
        <v>0</v>
      </c>
      <c r="FX932">
        <v>97</v>
      </c>
      <c r="FY932">
        <v>51</v>
      </c>
      <c r="GA932" t="s">
        <v>3</v>
      </c>
      <c r="GD932">
        <v>1</v>
      </c>
      <c r="GF932">
        <v>274903907</v>
      </c>
      <c r="GG932">
        <v>2</v>
      </c>
      <c r="GH932">
        <v>1</v>
      </c>
      <c r="GI932">
        <v>-2</v>
      </c>
      <c r="GJ932">
        <v>0</v>
      </c>
      <c r="GK932">
        <v>0</v>
      </c>
      <c r="GL932">
        <f t="shared" si="511"/>
        <v>0</v>
      </c>
      <c r="GM932">
        <f t="shared" si="512"/>
        <v>1.05</v>
      </c>
      <c r="GN932">
        <f t="shared" si="513"/>
        <v>0</v>
      </c>
      <c r="GO932">
        <f t="shared" si="514"/>
        <v>1.05</v>
      </c>
      <c r="GP932">
        <f t="shared" si="515"/>
        <v>0</v>
      </c>
      <c r="GR932">
        <v>0</v>
      </c>
      <c r="GS932">
        <v>0</v>
      </c>
      <c r="GT932">
        <v>0</v>
      </c>
      <c r="GU932" t="s">
        <v>3</v>
      </c>
      <c r="GV932">
        <f t="shared" si="516"/>
        <v>0</v>
      </c>
      <c r="GW932">
        <v>1</v>
      </c>
      <c r="GX932">
        <f t="shared" si="517"/>
        <v>0</v>
      </c>
      <c r="HA932">
        <v>0</v>
      </c>
      <c r="HB932">
        <v>0</v>
      </c>
      <c r="HC932">
        <f>0</f>
        <v>0</v>
      </c>
      <c r="HE932" t="s">
        <v>3</v>
      </c>
      <c r="HF932" t="s">
        <v>3</v>
      </c>
      <c r="HM932" t="s">
        <v>3</v>
      </c>
      <c r="HN932" t="s">
        <v>515</v>
      </c>
      <c r="HO932" t="s">
        <v>516</v>
      </c>
      <c r="HP932" t="s">
        <v>513</v>
      </c>
      <c r="HQ932" t="s">
        <v>513</v>
      </c>
      <c r="HS932">
        <v>0</v>
      </c>
      <c r="IK932">
        <v>0</v>
      </c>
    </row>
    <row r="933" spans="1:245" x14ac:dyDescent="0.2">
      <c r="A933">
        <v>17</v>
      </c>
      <c r="B933">
        <v>1</v>
      </c>
      <c r="C933">
        <f>ROW(SmtRes!A1649)</f>
        <v>1649</v>
      </c>
      <c r="D933">
        <f>ROW(EtalonRes!A1713)</f>
        <v>1713</v>
      </c>
      <c r="E933" t="s">
        <v>3</v>
      </c>
      <c r="F933" t="s">
        <v>959</v>
      </c>
      <c r="G933" t="s">
        <v>960</v>
      </c>
      <c r="H933" t="s">
        <v>238</v>
      </c>
      <c r="I933">
        <f>ROUND(1/100,7)</f>
        <v>0.01</v>
      </c>
      <c r="J933">
        <v>0</v>
      </c>
      <c r="K933">
        <f>ROUND(1/100,7)</f>
        <v>0.01</v>
      </c>
      <c r="O933">
        <f t="shared" ref="O933:O955" si="518">ROUND(CP933,2)</f>
        <v>2190.71</v>
      </c>
      <c r="P933">
        <f>SUMIF(SmtRes!AQ1634:'SmtRes'!AQ1649,"=1",SmtRes!DF1634:'SmtRes'!DF1649)</f>
        <v>0</v>
      </c>
      <c r="Q933">
        <f>SUMIF(SmtRes!AQ1634:'SmtRes'!AQ1649,"=1",SmtRes!DG1634:'SmtRes'!DG1649)</f>
        <v>924.0200000000001</v>
      </c>
      <c r="R933">
        <f>SUMIF(SmtRes!AQ1634:'SmtRes'!AQ1649,"=1",SmtRes!DH1634:'SmtRes'!DH1649)</f>
        <v>285.14</v>
      </c>
      <c r="S933">
        <f>SUMIF(SmtRes!AQ1634:'SmtRes'!AQ1649,"=1",SmtRes!DI1634:'SmtRes'!DI1649)</f>
        <v>981.55</v>
      </c>
      <c r="T933">
        <f t="shared" si="504"/>
        <v>0</v>
      </c>
      <c r="U933">
        <f>SUMIF(SmtRes!AQ1634:'SmtRes'!AQ1649,"=1",SmtRes!CV1634:'SmtRes'!CV1649)</f>
        <v>1.792</v>
      </c>
      <c r="V933">
        <f>SUMIF(SmtRes!AQ1634:'SmtRes'!AQ1649,"=1",SmtRes!CW1634:'SmtRes'!CW1649)</f>
        <v>0.40207999999999999</v>
      </c>
      <c r="W933">
        <f t="shared" si="505"/>
        <v>0</v>
      </c>
      <c r="X933">
        <f t="shared" si="506"/>
        <v>1393.36</v>
      </c>
      <c r="Y933">
        <f t="shared" si="507"/>
        <v>924.68</v>
      </c>
      <c r="AA933">
        <v>-1</v>
      </c>
      <c r="AB933">
        <f t="shared" si="508"/>
        <v>166162.93700999999</v>
      </c>
      <c r="AC933">
        <f>ROUND((0),6)</f>
        <v>0</v>
      </c>
      <c r="AD933">
        <f>ROUND((((SUM(SmtRes!BR1634:'SmtRes'!BR1649))-(SUM(SmtRes!BS1634:'SmtRes'!BS1649)))+AE933),6)</f>
        <v>68007.929010000007</v>
      </c>
      <c r="AE933">
        <f>ROUND((SUM(SmtRes!BS1634:'SmtRes'!BS1649)),6)</f>
        <v>28514.644619999999</v>
      </c>
      <c r="AF933">
        <f>ROUND((SUM(SmtRes!BT1634:'SmtRes'!BT1649)),6)</f>
        <v>98155.008000000002</v>
      </c>
      <c r="AG933">
        <f t="shared" si="509"/>
        <v>0</v>
      </c>
      <c r="AH933">
        <f>(SUM(SmtRes!BU1634:'SmtRes'!BU1649))</f>
        <v>179.2</v>
      </c>
      <c r="AI933">
        <f>(SUM(SmtRes!BV1634:'SmtRes'!BV1649))</f>
        <v>40.207999999999998</v>
      </c>
      <c r="AJ933">
        <f t="shared" si="510"/>
        <v>0</v>
      </c>
      <c r="AK933">
        <v>371386.99365599995</v>
      </c>
      <c r="AL933">
        <v>93276.162756000005</v>
      </c>
      <c r="AM933">
        <v>97154.184299999994</v>
      </c>
      <c r="AN933">
        <v>40735.206599999998</v>
      </c>
      <c r="AO933">
        <v>140221.44</v>
      </c>
      <c r="AP933">
        <v>0</v>
      </c>
      <c r="AQ933">
        <v>256</v>
      </c>
      <c r="AR933">
        <v>57.440000000000005</v>
      </c>
      <c r="AS933">
        <v>0</v>
      </c>
      <c r="AT933">
        <v>110</v>
      </c>
      <c r="AU933">
        <v>73</v>
      </c>
      <c r="AV933">
        <v>1</v>
      </c>
      <c r="AW933">
        <v>1</v>
      </c>
      <c r="AZ933">
        <v>1</v>
      </c>
      <c r="BA933">
        <v>1</v>
      </c>
      <c r="BB933">
        <v>1</v>
      </c>
      <c r="BC933">
        <v>1</v>
      </c>
      <c r="BD933" t="s">
        <v>3</v>
      </c>
      <c r="BE933" t="s">
        <v>3</v>
      </c>
      <c r="BF933" t="s">
        <v>3</v>
      </c>
      <c r="BG933" t="s">
        <v>3</v>
      </c>
      <c r="BH933">
        <v>0</v>
      </c>
      <c r="BI933">
        <v>1</v>
      </c>
      <c r="BJ933" t="s">
        <v>961</v>
      </c>
      <c r="BM933">
        <v>7006</v>
      </c>
      <c r="BN933">
        <v>0</v>
      </c>
      <c r="BO933" t="s">
        <v>3</v>
      </c>
      <c r="BP933">
        <v>0</v>
      </c>
      <c r="BQ933">
        <v>2</v>
      </c>
      <c r="BR933">
        <v>0</v>
      </c>
      <c r="BS933">
        <v>1</v>
      </c>
      <c r="BT933">
        <v>1</v>
      </c>
      <c r="BU933">
        <v>1</v>
      </c>
      <c r="BV933">
        <v>1</v>
      </c>
      <c r="BW933">
        <v>1</v>
      </c>
      <c r="BX933">
        <v>1</v>
      </c>
      <c r="BY933" t="s">
        <v>3</v>
      </c>
      <c r="BZ933">
        <v>110</v>
      </c>
      <c r="CA933">
        <v>73</v>
      </c>
      <c r="CB933" t="s">
        <v>3</v>
      </c>
      <c r="CE933">
        <v>0</v>
      </c>
      <c r="CF933">
        <v>0</v>
      </c>
      <c r="CG933">
        <v>0</v>
      </c>
      <c r="CM933">
        <v>0</v>
      </c>
      <c r="CN933" t="s">
        <v>704</v>
      </c>
      <c r="CO933">
        <v>0</v>
      </c>
      <c r="CP933">
        <f t="shared" ref="CP933:CP955" si="519">(P933+Q933+S933+R933)</f>
        <v>2190.71</v>
      </c>
      <c r="CQ933">
        <f>SUMIF(SmtRes!AQ1634:'SmtRes'!AQ1649,"=1",SmtRes!AA1634:'SmtRes'!AA1649)</f>
        <v>710572.02</v>
      </c>
      <c r="CR933">
        <f>SUMIF(SmtRes!AQ1634:'SmtRes'!AQ1649,"=1",SmtRes!AB1634:'SmtRes'!AB1649)</f>
        <v>4808.2999999999993</v>
      </c>
      <c r="CS933">
        <f>SUMIF(SmtRes!AQ1634:'SmtRes'!AQ1649,"=1",SmtRes!AC1634:'SmtRes'!AC1649)</f>
        <v>1989.5900000000001</v>
      </c>
      <c r="CT933">
        <f>SUMIF(SmtRes!AQ1634:'SmtRes'!AQ1649,"=1",SmtRes!AD1634:'SmtRes'!AD1649)</f>
        <v>547.74</v>
      </c>
      <c r="CU933">
        <f t="shared" ref="CU933:CU955" si="520">AG933</f>
        <v>0</v>
      </c>
      <c r="CV933">
        <f>SUMIF(SmtRes!AQ1634:'SmtRes'!AQ1649,"=1",SmtRes!BU1634:'SmtRes'!BU1649)</f>
        <v>179.2</v>
      </c>
      <c r="CW933">
        <f>SUMIF(SmtRes!AQ1634:'SmtRes'!AQ1649,"=1",SmtRes!BV1634:'SmtRes'!BV1649)</f>
        <v>40.207999999999998</v>
      </c>
      <c r="CX933">
        <f t="shared" ref="CX933:CX955" si="521">AJ933</f>
        <v>0</v>
      </c>
      <c r="CY933">
        <f t="shared" ref="CY933:CY955" si="522">(((S933+R933)*AT933)/100)</f>
        <v>1393.3589999999999</v>
      </c>
      <c r="CZ933">
        <f t="shared" ref="CZ933:CZ955" si="523">(((S933+R933)*AU933)/100)</f>
        <v>924.68370000000004</v>
      </c>
      <c r="DB933">
        <v>63</v>
      </c>
      <c r="DC933" t="s">
        <v>3</v>
      </c>
      <c r="DD933" t="s">
        <v>135</v>
      </c>
      <c r="DE933" t="s">
        <v>99</v>
      </c>
      <c r="DF933" t="s">
        <v>99</v>
      </c>
      <c r="DG933" t="s">
        <v>99</v>
      </c>
      <c r="DH933" t="s">
        <v>3</v>
      </c>
      <c r="DI933" t="s">
        <v>99</v>
      </c>
      <c r="DJ933" t="s">
        <v>99</v>
      </c>
      <c r="DK933" t="s">
        <v>3</v>
      </c>
      <c r="DL933" t="s">
        <v>3</v>
      </c>
      <c r="DM933" t="s">
        <v>3</v>
      </c>
      <c r="DN933">
        <v>0</v>
      </c>
      <c r="DO933">
        <v>0</v>
      </c>
      <c r="DP933">
        <v>1</v>
      </c>
      <c r="DQ933">
        <v>1</v>
      </c>
      <c r="DU933">
        <v>1007</v>
      </c>
      <c r="DV933" t="s">
        <v>238</v>
      </c>
      <c r="DW933" t="s">
        <v>238</v>
      </c>
      <c r="DX933">
        <v>100</v>
      </c>
      <c r="DZ933" t="s">
        <v>3</v>
      </c>
      <c r="EA933" t="s">
        <v>3</v>
      </c>
      <c r="EB933" t="s">
        <v>3</v>
      </c>
      <c r="EC933" t="s">
        <v>3</v>
      </c>
      <c r="EE933">
        <v>416980022</v>
      </c>
      <c r="EF933">
        <v>2</v>
      </c>
      <c r="EG933" t="s">
        <v>40</v>
      </c>
      <c r="EH933">
        <v>7</v>
      </c>
      <c r="EI933" t="s">
        <v>41</v>
      </c>
      <c r="EJ933">
        <v>1</v>
      </c>
      <c r="EK933">
        <v>7006</v>
      </c>
      <c r="EL933" t="s">
        <v>41</v>
      </c>
      <c r="EM933" t="s">
        <v>42</v>
      </c>
      <c r="EO933" t="s">
        <v>705</v>
      </c>
      <c r="EQ933">
        <v>1536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256</v>
      </c>
      <c r="EX933">
        <v>57.44</v>
      </c>
      <c r="EY933">
        <v>0</v>
      </c>
      <c r="FQ933">
        <v>0</v>
      </c>
      <c r="FR933">
        <v>0</v>
      </c>
      <c r="FS933">
        <v>0</v>
      </c>
      <c r="FX933">
        <v>110</v>
      </c>
      <c r="FY933">
        <v>73</v>
      </c>
      <c r="GA933" t="s">
        <v>3</v>
      </c>
      <c r="GD933">
        <v>1</v>
      </c>
      <c r="GF933">
        <v>1824089200</v>
      </c>
      <c r="GG933">
        <v>2</v>
      </c>
      <c r="GH933">
        <v>1</v>
      </c>
      <c r="GI933">
        <v>-2</v>
      </c>
      <c r="GJ933">
        <v>0</v>
      </c>
      <c r="GK933">
        <v>0</v>
      </c>
      <c r="GL933">
        <f t="shared" si="511"/>
        <v>0</v>
      </c>
      <c r="GM933">
        <f t="shared" si="512"/>
        <v>4508.75</v>
      </c>
      <c r="GN933">
        <f t="shared" si="513"/>
        <v>4508.75</v>
      </c>
      <c r="GO933">
        <f t="shared" si="514"/>
        <v>0</v>
      </c>
      <c r="GP933">
        <f t="shared" si="515"/>
        <v>0</v>
      </c>
      <c r="GR933">
        <v>0</v>
      </c>
      <c r="GS933">
        <v>0</v>
      </c>
      <c r="GT933">
        <v>0</v>
      </c>
      <c r="GU933" t="s">
        <v>3</v>
      </c>
      <c r="GV933">
        <f t="shared" si="516"/>
        <v>0</v>
      </c>
      <c r="GW933">
        <v>1</v>
      </c>
      <c r="GX933">
        <f t="shared" si="517"/>
        <v>0</v>
      </c>
      <c r="HA933">
        <v>0</v>
      </c>
      <c r="HB933">
        <v>0</v>
      </c>
      <c r="HC933">
        <f t="shared" ref="HC933:HC955" si="524">GV933*GW933</f>
        <v>0</v>
      </c>
      <c r="HE933" t="s">
        <v>3</v>
      </c>
      <c r="HF933" t="s">
        <v>3</v>
      </c>
      <c r="HM933" t="s">
        <v>3</v>
      </c>
      <c r="HN933" t="s">
        <v>44</v>
      </c>
      <c r="HO933" t="s">
        <v>45</v>
      </c>
      <c r="HP933" t="s">
        <v>41</v>
      </c>
      <c r="HQ933" t="s">
        <v>41</v>
      </c>
      <c r="HS933">
        <v>0</v>
      </c>
      <c r="IK933">
        <v>0</v>
      </c>
    </row>
    <row r="934" spans="1:245" x14ac:dyDescent="0.2">
      <c r="A934">
        <v>18</v>
      </c>
      <c r="B934">
        <v>1</v>
      </c>
      <c r="C934">
        <v>1645</v>
      </c>
      <c r="E934" t="s">
        <v>3</v>
      </c>
      <c r="F934" t="s">
        <v>528</v>
      </c>
      <c r="G934" t="s">
        <v>962</v>
      </c>
      <c r="H934" t="s">
        <v>49</v>
      </c>
      <c r="I934">
        <f>I933*J934</f>
        <v>7.5999999999999998E-2</v>
      </c>
      <c r="J934">
        <v>7.6</v>
      </c>
      <c r="K934">
        <v>7.6</v>
      </c>
      <c r="O934">
        <f t="shared" si="518"/>
        <v>0</v>
      </c>
      <c r="P934">
        <f>ROUND(CQ934*I934,2)</f>
        <v>0</v>
      </c>
      <c r="Q934">
        <f>ROUND(CR934*I934,2)</f>
        <v>0</v>
      </c>
      <c r="R934">
        <f>ROUND(CS934*I934,2)</f>
        <v>0</v>
      </c>
      <c r="S934">
        <f>ROUND(CT934*I934,2)</f>
        <v>0</v>
      </c>
      <c r="T934">
        <f t="shared" si="504"/>
        <v>0</v>
      </c>
      <c r="U934">
        <f>ROUND(CV934*I934,7)</f>
        <v>0</v>
      </c>
      <c r="V934">
        <f>ROUND(CW934*I934,7)</f>
        <v>0</v>
      </c>
      <c r="W934">
        <f t="shared" si="505"/>
        <v>0</v>
      </c>
      <c r="X934">
        <f t="shared" si="506"/>
        <v>0</v>
      </c>
      <c r="Y934">
        <f t="shared" si="507"/>
        <v>0</v>
      </c>
      <c r="AA934">
        <v>-1</v>
      </c>
      <c r="AB934">
        <f t="shared" si="508"/>
        <v>0</v>
      </c>
      <c r="AC934">
        <f>ROUND((ES934),6)</f>
        <v>0</v>
      </c>
      <c r="AD934">
        <f>ROUND((((ET934)-(EU934))+AE934),6)</f>
        <v>0</v>
      </c>
      <c r="AE934">
        <f>ROUND((EU934),6)</f>
        <v>0</v>
      </c>
      <c r="AF934">
        <f>ROUND((EV934),6)</f>
        <v>0</v>
      </c>
      <c r="AG934">
        <f t="shared" si="509"/>
        <v>0</v>
      </c>
      <c r="AH934">
        <f>(EW934)</f>
        <v>0</v>
      </c>
      <c r="AI934">
        <f>(EX934)</f>
        <v>0</v>
      </c>
      <c r="AJ934">
        <f t="shared" si="510"/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110</v>
      </c>
      <c r="AU934">
        <v>73</v>
      </c>
      <c r="AV934">
        <v>1</v>
      </c>
      <c r="AW934">
        <v>1</v>
      </c>
      <c r="AZ934">
        <v>1</v>
      </c>
      <c r="BA934">
        <v>1</v>
      </c>
      <c r="BB934">
        <v>1</v>
      </c>
      <c r="BC934">
        <v>1</v>
      </c>
      <c r="BD934" t="s">
        <v>3</v>
      </c>
      <c r="BE934" t="s">
        <v>3</v>
      </c>
      <c r="BF934" t="s">
        <v>3</v>
      </c>
      <c r="BG934" t="s">
        <v>3</v>
      </c>
      <c r="BH934">
        <v>3</v>
      </c>
      <c r="BI934">
        <v>1</v>
      </c>
      <c r="BJ934" t="s">
        <v>3</v>
      </c>
      <c r="BM934">
        <v>7006</v>
      </c>
      <c r="BN934">
        <v>0</v>
      </c>
      <c r="BO934" t="s">
        <v>3</v>
      </c>
      <c r="BP934">
        <v>0</v>
      </c>
      <c r="BQ934">
        <v>2</v>
      </c>
      <c r="BR934">
        <v>0</v>
      </c>
      <c r="BS934">
        <v>1</v>
      </c>
      <c r="BT934">
        <v>1</v>
      </c>
      <c r="BU934">
        <v>1</v>
      </c>
      <c r="BV934">
        <v>1</v>
      </c>
      <c r="BW934">
        <v>1</v>
      </c>
      <c r="BX934">
        <v>1</v>
      </c>
      <c r="BY934" t="s">
        <v>3</v>
      </c>
      <c r="BZ934">
        <v>110</v>
      </c>
      <c r="CA934">
        <v>73</v>
      </c>
      <c r="CB934" t="s">
        <v>3</v>
      </c>
      <c r="CE934">
        <v>0</v>
      </c>
      <c r="CF934">
        <v>0</v>
      </c>
      <c r="CG934">
        <v>0</v>
      </c>
      <c r="CM934">
        <v>0</v>
      </c>
      <c r="CN934" t="s">
        <v>3</v>
      </c>
      <c r="CO934">
        <v>0</v>
      </c>
      <c r="CP934">
        <f t="shared" si="519"/>
        <v>0</v>
      </c>
      <c r="CQ934">
        <f>ROUND(AL934*BC934,2)</f>
        <v>0</v>
      </c>
      <c r="CR934">
        <f>ROUND(AM934*BB934,2)</f>
        <v>0</v>
      </c>
      <c r="CS934">
        <f>ROUND(AN934*BS934,2)</f>
        <v>0</v>
      </c>
      <c r="CT934">
        <f>ROUND(AO934*BA934,2)</f>
        <v>0</v>
      </c>
      <c r="CU934">
        <f t="shared" si="520"/>
        <v>0</v>
      </c>
      <c r="CV934">
        <f>AH934</f>
        <v>0</v>
      </c>
      <c r="CW934">
        <f>AI934</f>
        <v>0</v>
      </c>
      <c r="CX934">
        <f t="shared" si="521"/>
        <v>0</v>
      </c>
      <c r="CY934">
        <f t="shared" si="522"/>
        <v>0</v>
      </c>
      <c r="CZ934">
        <f t="shared" si="523"/>
        <v>0</v>
      </c>
      <c r="DC934" t="s">
        <v>3</v>
      </c>
      <c r="DD934" t="s">
        <v>3</v>
      </c>
      <c r="DE934" t="s">
        <v>3</v>
      </c>
      <c r="DF934" t="s">
        <v>3</v>
      </c>
      <c r="DG934" t="s">
        <v>3</v>
      </c>
      <c r="DH934" t="s">
        <v>3</v>
      </c>
      <c r="DI934" t="s">
        <v>3</v>
      </c>
      <c r="DJ934" t="s">
        <v>3</v>
      </c>
      <c r="DK934" t="s">
        <v>3</v>
      </c>
      <c r="DL934" t="s">
        <v>3</v>
      </c>
      <c r="DM934" t="s">
        <v>3</v>
      </c>
      <c r="DN934">
        <v>0</v>
      </c>
      <c r="DO934">
        <v>0</v>
      </c>
      <c r="DP934">
        <v>1</v>
      </c>
      <c r="DQ934">
        <v>1</v>
      </c>
      <c r="DU934">
        <v>1007</v>
      </c>
      <c r="DV934" t="s">
        <v>49</v>
      </c>
      <c r="DW934" t="s">
        <v>49</v>
      </c>
      <c r="DX934">
        <v>1</v>
      </c>
      <c r="DZ934" t="s">
        <v>3</v>
      </c>
      <c r="EA934" t="s">
        <v>3</v>
      </c>
      <c r="EB934" t="s">
        <v>3</v>
      </c>
      <c r="EC934" t="s">
        <v>3</v>
      </c>
      <c r="EE934">
        <v>416980022</v>
      </c>
      <c r="EF934">
        <v>2</v>
      </c>
      <c r="EG934" t="s">
        <v>40</v>
      </c>
      <c r="EH934">
        <v>7</v>
      </c>
      <c r="EI934" t="s">
        <v>41</v>
      </c>
      <c r="EJ934">
        <v>1</v>
      </c>
      <c r="EK934">
        <v>7006</v>
      </c>
      <c r="EL934" t="s">
        <v>41</v>
      </c>
      <c r="EM934" t="s">
        <v>42</v>
      </c>
      <c r="EO934" t="s">
        <v>3</v>
      </c>
      <c r="EQ934">
        <v>1536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FQ934">
        <v>0</v>
      </c>
      <c r="FR934">
        <v>0</v>
      </c>
      <c r="FS934">
        <v>0</v>
      </c>
      <c r="FX934">
        <v>110</v>
      </c>
      <c r="FY934">
        <v>73</v>
      </c>
      <c r="GA934" t="s">
        <v>3</v>
      </c>
      <c r="GD934">
        <v>1</v>
      </c>
      <c r="GF934">
        <v>1440854821</v>
      </c>
      <c r="GG934">
        <v>2</v>
      </c>
      <c r="GH934">
        <v>1</v>
      </c>
      <c r="GI934">
        <v>-2</v>
      </c>
      <c r="GJ934">
        <v>0</v>
      </c>
      <c r="GK934">
        <v>0</v>
      </c>
      <c r="GL934">
        <f t="shared" si="511"/>
        <v>0</v>
      </c>
      <c r="GM934">
        <f t="shared" si="512"/>
        <v>0</v>
      </c>
      <c r="GN934">
        <f t="shared" si="513"/>
        <v>0</v>
      </c>
      <c r="GO934">
        <f t="shared" si="514"/>
        <v>0</v>
      </c>
      <c r="GP934">
        <f t="shared" si="515"/>
        <v>0</v>
      </c>
      <c r="GR934">
        <v>0</v>
      </c>
      <c r="GS934">
        <v>0</v>
      </c>
      <c r="GT934">
        <v>0</v>
      </c>
      <c r="GU934" t="s">
        <v>3</v>
      </c>
      <c r="GV934">
        <f t="shared" si="516"/>
        <v>0</v>
      </c>
      <c r="GW934">
        <v>1</v>
      </c>
      <c r="GX934">
        <f t="shared" si="517"/>
        <v>0</v>
      </c>
      <c r="HA934">
        <v>0</v>
      </c>
      <c r="HB934">
        <v>0</v>
      </c>
      <c r="HC934">
        <f t="shared" si="524"/>
        <v>0</v>
      </c>
      <c r="HE934" t="s">
        <v>3</v>
      </c>
      <c r="HF934" t="s">
        <v>3</v>
      </c>
      <c r="HM934" t="s">
        <v>3</v>
      </c>
      <c r="HN934" t="s">
        <v>44</v>
      </c>
      <c r="HO934" t="s">
        <v>45</v>
      </c>
      <c r="HP934" t="s">
        <v>41</v>
      </c>
      <c r="HQ934" t="s">
        <v>41</v>
      </c>
      <c r="HS934">
        <v>0</v>
      </c>
      <c r="IK934">
        <v>0</v>
      </c>
    </row>
    <row r="935" spans="1:245" x14ac:dyDescent="0.2">
      <c r="A935">
        <v>18</v>
      </c>
      <c r="B935">
        <v>1</v>
      </c>
      <c r="C935">
        <v>1646</v>
      </c>
      <c r="E935" t="s">
        <v>3</v>
      </c>
      <c r="F935" t="s">
        <v>963</v>
      </c>
      <c r="G935" t="s">
        <v>312</v>
      </c>
      <c r="H935" t="s">
        <v>49</v>
      </c>
      <c r="I935">
        <f>I933*J935</f>
        <v>1</v>
      </c>
      <c r="J935">
        <v>100</v>
      </c>
      <c r="K935">
        <v>100</v>
      </c>
      <c r="O935">
        <f t="shared" si="518"/>
        <v>0</v>
      </c>
      <c r="P935">
        <f>ROUND(CQ935*I935,2)</f>
        <v>0</v>
      </c>
      <c r="Q935">
        <f>ROUND(CR935*I935,2)</f>
        <v>0</v>
      </c>
      <c r="R935">
        <f>ROUND(CS935*I935,2)</f>
        <v>0</v>
      </c>
      <c r="S935">
        <f>ROUND(CT935*I935,2)</f>
        <v>0</v>
      </c>
      <c r="T935">
        <f t="shared" si="504"/>
        <v>0</v>
      </c>
      <c r="U935">
        <f>ROUND(CV935*I935,7)</f>
        <v>0</v>
      </c>
      <c r="V935">
        <f>ROUND(CW935*I935,7)</f>
        <v>0</v>
      </c>
      <c r="W935">
        <f t="shared" si="505"/>
        <v>0</v>
      </c>
      <c r="X935">
        <f t="shared" si="506"/>
        <v>0</v>
      </c>
      <c r="Y935">
        <f t="shared" si="507"/>
        <v>0</v>
      </c>
      <c r="AA935">
        <v>-1</v>
      </c>
      <c r="AB935">
        <f t="shared" si="508"/>
        <v>0</v>
      </c>
      <c r="AC935">
        <f>ROUND((ES935),6)</f>
        <v>0</v>
      </c>
      <c r="AD935">
        <f>ROUND((((ET935)-(EU935))+AE935),6)</f>
        <v>0</v>
      </c>
      <c r="AE935">
        <f>ROUND((EU935),6)</f>
        <v>0</v>
      </c>
      <c r="AF935">
        <f>ROUND((EV935),6)</f>
        <v>0</v>
      </c>
      <c r="AG935">
        <f t="shared" si="509"/>
        <v>0</v>
      </c>
      <c r="AH935">
        <f>(EW935)</f>
        <v>0</v>
      </c>
      <c r="AI935">
        <f>(EX935)</f>
        <v>0</v>
      </c>
      <c r="AJ935">
        <f t="shared" si="510"/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110</v>
      </c>
      <c r="AU935">
        <v>73</v>
      </c>
      <c r="AV935">
        <v>1</v>
      </c>
      <c r="AW935">
        <v>1</v>
      </c>
      <c r="AZ935">
        <v>1</v>
      </c>
      <c r="BA935">
        <v>1</v>
      </c>
      <c r="BB935">
        <v>1</v>
      </c>
      <c r="BC935">
        <v>1</v>
      </c>
      <c r="BD935" t="s">
        <v>3</v>
      </c>
      <c r="BE935" t="s">
        <v>3</v>
      </c>
      <c r="BF935" t="s">
        <v>3</v>
      </c>
      <c r="BG935" t="s">
        <v>3</v>
      </c>
      <c r="BH935">
        <v>3</v>
      </c>
      <c r="BI935">
        <v>1</v>
      </c>
      <c r="BJ935" t="s">
        <v>3</v>
      </c>
      <c r="BM935">
        <v>7006</v>
      </c>
      <c r="BN935">
        <v>0</v>
      </c>
      <c r="BO935" t="s">
        <v>3</v>
      </c>
      <c r="BP935">
        <v>0</v>
      </c>
      <c r="BQ935">
        <v>2</v>
      </c>
      <c r="BR935">
        <v>0</v>
      </c>
      <c r="BS935">
        <v>1</v>
      </c>
      <c r="BT935">
        <v>1</v>
      </c>
      <c r="BU935">
        <v>1</v>
      </c>
      <c r="BV935">
        <v>1</v>
      </c>
      <c r="BW935">
        <v>1</v>
      </c>
      <c r="BX935">
        <v>1</v>
      </c>
      <c r="BY935" t="s">
        <v>3</v>
      </c>
      <c r="BZ935">
        <v>110</v>
      </c>
      <c r="CA935">
        <v>73</v>
      </c>
      <c r="CB935" t="s">
        <v>3</v>
      </c>
      <c r="CE935">
        <v>0</v>
      </c>
      <c r="CF935">
        <v>0</v>
      </c>
      <c r="CG935">
        <v>0</v>
      </c>
      <c r="CM935">
        <v>0</v>
      </c>
      <c r="CN935" t="s">
        <v>3</v>
      </c>
      <c r="CO935">
        <v>0</v>
      </c>
      <c r="CP935">
        <f t="shared" si="519"/>
        <v>0</v>
      </c>
      <c r="CQ935">
        <f>ROUND(AL935*BC935,2)</f>
        <v>0</v>
      </c>
      <c r="CR935">
        <f>ROUND(AM935*BB935,2)</f>
        <v>0</v>
      </c>
      <c r="CS935">
        <f>ROUND(AN935*BS935,2)</f>
        <v>0</v>
      </c>
      <c r="CT935">
        <f>ROUND(AO935*BA935,2)</f>
        <v>0</v>
      </c>
      <c r="CU935">
        <f t="shared" si="520"/>
        <v>0</v>
      </c>
      <c r="CV935">
        <f>AH935</f>
        <v>0</v>
      </c>
      <c r="CW935">
        <f>AI935</f>
        <v>0</v>
      </c>
      <c r="CX935">
        <f t="shared" si="521"/>
        <v>0</v>
      </c>
      <c r="CY935">
        <f t="shared" si="522"/>
        <v>0</v>
      </c>
      <c r="CZ935">
        <f t="shared" si="523"/>
        <v>0</v>
      </c>
      <c r="DC935" t="s">
        <v>3</v>
      </c>
      <c r="DD935" t="s">
        <v>3</v>
      </c>
      <c r="DE935" t="s">
        <v>3</v>
      </c>
      <c r="DF935" t="s">
        <v>3</v>
      </c>
      <c r="DG935" t="s">
        <v>3</v>
      </c>
      <c r="DH935" t="s">
        <v>3</v>
      </c>
      <c r="DI935" t="s">
        <v>3</v>
      </c>
      <c r="DJ935" t="s">
        <v>3</v>
      </c>
      <c r="DK935" t="s">
        <v>3</v>
      </c>
      <c r="DL935" t="s">
        <v>3</v>
      </c>
      <c r="DM935" t="s">
        <v>3</v>
      </c>
      <c r="DN935">
        <v>0</v>
      </c>
      <c r="DO935">
        <v>0</v>
      </c>
      <c r="DP935">
        <v>1</v>
      </c>
      <c r="DQ935">
        <v>1</v>
      </c>
      <c r="DU935">
        <v>1007</v>
      </c>
      <c r="DV935" t="s">
        <v>49</v>
      </c>
      <c r="DW935" t="s">
        <v>49</v>
      </c>
      <c r="DX935">
        <v>1</v>
      </c>
      <c r="DZ935" t="s">
        <v>3</v>
      </c>
      <c r="EA935" t="s">
        <v>3</v>
      </c>
      <c r="EB935" t="s">
        <v>3</v>
      </c>
      <c r="EC935" t="s">
        <v>3</v>
      </c>
      <c r="EE935">
        <v>416980022</v>
      </c>
      <c r="EF935">
        <v>2</v>
      </c>
      <c r="EG935" t="s">
        <v>40</v>
      </c>
      <c r="EH935">
        <v>7</v>
      </c>
      <c r="EI935" t="s">
        <v>41</v>
      </c>
      <c r="EJ935">
        <v>1</v>
      </c>
      <c r="EK935">
        <v>7006</v>
      </c>
      <c r="EL935" t="s">
        <v>41</v>
      </c>
      <c r="EM935" t="s">
        <v>42</v>
      </c>
      <c r="EO935" t="s">
        <v>3</v>
      </c>
      <c r="EQ935">
        <v>1536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FQ935">
        <v>0</v>
      </c>
      <c r="FR935">
        <v>0</v>
      </c>
      <c r="FS935">
        <v>0</v>
      </c>
      <c r="FX935">
        <v>110</v>
      </c>
      <c r="FY935">
        <v>73</v>
      </c>
      <c r="GA935" t="s">
        <v>3</v>
      </c>
      <c r="GD935">
        <v>1</v>
      </c>
      <c r="GF935">
        <v>-1267085761</v>
      </c>
      <c r="GG935">
        <v>2</v>
      </c>
      <c r="GH935">
        <v>1</v>
      </c>
      <c r="GI935">
        <v>-2</v>
      </c>
      <c r="GJ935">
        <v>0</v>
      </c>
      <c r="GK935">
        <v>0</v>
      </c>
      <c r="GL935">
        <f t="shared" si="511"/>
        <v>0</v>
      </c>
      <c r="GM935">
        <f t="shared" si="512"/>
        <v>0</v>
      </c>
      <c r="GN935">
        <f t="shared" si="513"/>
        <v>0</v>
      </c>
      <c r="GO935">
        <f t="shared" si="514"/>
        <v>0</v>
      </c>
      <c r="GP935">
        <f t="shared" si="515"/>
        <v>0</v>
      </c>
      <c r="GR935">
        <v>0</v>
      </c>
      <c r="GS935">
        <v>0</v>
      </c>
      <c r="GT935">
        <v>0</v>
      </c>
      <c r="GU935" t="s">
        <v>3</v>
      </c>
      <c r="GV935">
        <f t="shared" si="516"/>
        <v>0</v>
      </c>
      <c r="GW935">
        <v>1</v>
      </c>
      <c r="GX935">
        <f t="shared" si="517"/>
        <v>0</v>
      </c>
      <c r="HA935">
        <v>0</v>
      </c>
      <c r="HB935">
        <v>0</v>
      </c>
      <c r="HC935">
        <f t="shared" si="524"/>
        <v>0</v>
      </c>
      <c r="HE935" t="s">
        <v>3</v>
      </c>
      <c r="HF935" t="s">
        <v>3</v>
      </c>
      <c r="HM935" t="s">
        <v>3</v>
      </c>
      <c r="HN935" t="s">
        <v>44</v>
      </c>
      <c r="HO935" t="s">
        <v>45</v>
      </c>
      <c r="HP935" t="s">
        <v>41</v>
      </c>
      <c r="HQ935" t="s">
        <v>41</v>
      </c>
      <c r="HS935">
        <v>0</v>
      </c>
      <c r="IK935">
        <v>0</v>
      </c>
    </row>
    <row r="936" spans="1:245" x14ac:dyDescent="0.2">
      <c r="A936">
        <v>17</v>
      </c>
      <c r="B936">
        <v>1</v>
      </c>
      <c r="C936">
        <f>ROW(SmtRes!A1665)</f>
        <v>1665</v>
      </c>
      <c r="D936">
        <f>ROW(EtalonRes!A1729)</f>
        <v>1729</v>
      </c>
      <c r="E936" t="s">
        <v>3</v>
      </c>
      <c r="F936" t="s">
        <v>959</v>
      </c>
      <c r="G936" t="s">
        <v>964</v>
      </c>
      <c r="H936" t="s">
        <v>238</v>
      </c>
      <c r="I936">
        <f>ROUND(1/100,7)</f>
        <v>0.01</v>
      </c>
      <c r="J936">
        <v>0</v>
      </c>
      <c r="K936">
        <f>ROUND(1/100,7)</f>
        <v>0.01</v>
      </c>
      <c r="O936">
        <f t="shared" si="518"/>
        <v>3129.6</v>
      </c>
      <c r="P936">
        <f>SUMIF(SmtRes!AQ1650:'SmtRes'!AQ1665,"=1",SmtRes!DF1650:'SmtRes'!DF1665)</f>
        <v>0</v>
      </c>
      <c r="Q936">
        <f>SUMIF(SmtRes!AQ1650:'SmtRes'!AQ1665,"=1",SmtRes!DG1650:'SmtRes'!DG1665)</f>
        <v>1320.0300000000002</v>
      </c>
      <c r="R936">
        <f>SUMIF(SmtRes!AQ1650:'SmtRes'!AQ1665,"=1",SmtRes!DH1650:'SmtRes'!DH1665)</f>
        <v>407.35999999999996</v>
      </c>
      <c r="S936">
        <f>SUMIF(SmtRes!AQ1650:'SmtRes'!AQ1665,"=1",SmtRes!DI1650:'SmtRes'!DI1665)</f>
        <v>1402.21</v>
      </c>
      <c r="T936">
        <f t="shared" si="504"/>
        <v>0</v>
      </c>
      <c r="U936">
        <f>SUMIF(SmtRes!AQ1650:'SmtRes'!AQ1665,"=1",SmtRes!CV1650:'SmtRes'!CV1665)</f>
        <v>2.56</v>
      </c>
      <c r="V936">
        <f>SUMIF(SmtRes!AQ1650:'SmtRes'!AQ1665,"=1",SmtRes!CW1650:'SmtRes'!CW1665)</f>
        <v>0.57440000000000002</v>
      </c>
      <c r="W936">
        <f t="shared" si="505"/>
        <v>0</v>
      </c>
      <c r="X936">
        <f t="shared" si="506"/>
        <v>1990.53</v>
      </c>
      <c r="Y936">
        <f t="shared" si="507"/>
        <v>1320.99</v>
      </c>
      <c r="AA936">
        <v>-1</v>
      </c>
      <c r="AB936">
        <f t="shared" si="508"/>
        <v>237375.6243</v>
      </c>
      <c r="AC936">
        <f>ROUND((0),6)</f>
        <v>0</v>
      </c>
      <c r="AD936">
        <f>ROUND((((SUM(SmtRes!BR1650:'SmtRes'!BR1665))-(SUM(SmtRes!BS1650:'SmtRes'!BS1665)))+AE936),6)</f>
        <v>97154.184299999994</v>
      </c>
      <c r="AE936">
        <f>ROUND((SUM(SmtRes!BS1650:'SmtRes'!BS1665)),6)</f>
        <v>40735.206599999998</v>
      </c>
      <c r="AF936">
        <f>ROUND((SUM(SmtRes!BT1650:'SmtRes'!BT1665)),6)</f>
        <v>140221.44</v>
      </c>
      <c r="AG936">
        <f t="shared" si="509"/>
        <v>0</v>
      </c>
      <c r="AH936">
        <f>(SUM(SmtRes!BU1650:'SmtRes'!BU1665))</f>
        <v>256</v>
      </c>
      <c r="AI936">
        <f>(SUM(SmtRes!BV1650:'SmtRes'!BV1665))</f>
        <v>57.440000000000005</v>
      </c>
      <c r="AJ936">
        <f t="shared" si="510"/>
        <v>0</v>
      </c>
      <c r="AK936">
        <v>371386.99365599995</v>
      </c>
      <c r="AL936">
        <v>93276.162756000005</v>
      </c>
      <c r="AM936">
        <v>97154.184299999994</v>
      </c>
      <c r="AN936">
        <v>40735.206599999998</v>
      </c>
      <c r="AO936">
        <v>140221.44</v>
      </c>
      <c r="AP936">
        <v>0</v>
      </c>
      <c r="AQ936">
        <v>256</v>
      </c>
      <c r="AR936">
        <v>57.440000000000005</v>
      </c>
      <c r="AS936">
        <v>0</v>
      </c>
      <c r="AT936">
        <v>110</v>
      </c>
      <c r="AU936">
        <v>73</v>
      </c>
      <c r="AV936">
        <v>1</v>
      </c>
      <c r="AW936">
        <v>1</v>
      </c>
      <c r="AZ936">
        <v>1</v>
      </c>
      <c r="BA936">
        <v>1</v>
      </c>
      <c r="BB936">
        <v>1</v>
      </c>
      <c r="BC936">
        <v>1</v>
      </c>
      <c r="BD936" t="s">
        <v>3</v>
      </c>
      <c r="BE936" t="s">
        <v>3</v>
      </c>
      <c r="BF936" t="s">
        <v>3</v>
      </c>
      <c r="BG936" t="s">
        <v>3</v>
      </c>
      <c r="BH936">
        <v>0</v>
      </c>
      <c r="BI936">
        <v>1</v>
      </c>
      <c r="BJ936" t="s">
        <v>961</v>
      </c>
      <c r="BM936">
        <v>7006</v>
      </c>
      <c r="BN936">
        <v>0</v>
      </c>
      <c r="BO936" t="s">
        <v>3</v>
      </c>
      <c r="BP936">
        <v>0</v>
      </c>
      <c r="BQ936">
        <v>2</v>
      </c>
      <c r="BR936">
        <v>0</v>
      </c>
      <c r="BS936">
        <v>1</v>
      </c>
      <c r="BT936">
        <v>1</v>
      </c>
      <c r="BU936">
        <v>1</v>
      </c>
      <c r="BV936">
        <v>1</v>
      </c>
      <c r="BW936">
        <v>1</v>
      </c>
      <c r="BX936">
        <v>1</v>
      </c>
      <c r="BY936" t="s">
        <v>3</v>
      </c>
      <c r="BZ936">
        <v>110</v>
      </c>
      <c r="CA936">
        <v>73</v>
      </c>
      <c r="CB936" t="s">
        <v>3</v>
      </c>
      <c r="CE936">
        <v>0</v>
      </c>
      <c r="CF936">
        <v>0</v>
      </c>
      <c r="CG936">
        <v>0</v>
      </c>
      <c r="CM936">
        <v>0</v>
      </c>
      <c r="CN936" t="s">
        <v>3</v>
      </c>
      <c r="CO936">
        <v>0</v>
      </c>
      <c r="CP936">
        <f t="shared" si="519"/>
        <v>3129.6000000000004</v>
      </c>
      <c r="CQ936">
        <f>SUMIF(SmtRes!AQ1650:'SmtRes'!AQ1665,"=1",SmtRes!AA1650:'SmtRes'!AA1665)</f>
        <v>710572.02</v>
      </c>
      <c r="CR936">
        <f>SUMIF(SmtRes!AQ1650:'SmtRes'!AQ1665,"=1",SmtRes!AB1650:'SmtRes'!AB1665)</f>
        <v>4808.2999999999993</v>
      </c>
      <c r="CS936">
        <f>SUMIF(SmtRes!AQ1650:'SmtRes'!AQ1665,"=1",SmtRes!AC1650:'SmtRes'!AC1665)</f>
        <v>1989.5900000000001</v>
      </c>
      <c r="CT936">
        <f>SUMIF(SmtRes!AQ1650:'SmtRes'!AQ1665,"=1",SmtRes!AD1650:'SmtRes'!AD1665)</f>
        <v>547.74</v>
      </c>
      <c r="CU936">
        <f t="shared" si="520"/>
        <v>0</v>
      </c>
      <c r="CV936">
        <f>SUMIF(SmtRes!AQ1650:'SmtRes'!AQ1665,"=1",SmtRes!BU1650:'SmtRes'!BU1665)</f>
        <v>256</v>
      </c>
      <c r="CW936">
        <f>SUMIF(SmtRes!AQ1650:'SmtRes'!AQ1665,"=1",SmtRes!BV1650:'SmtRes'!BV1665)</f>
        <v>57.440000000000005</v>
      </c>
      <c r="CX936">
        <f t="shared" si="521"/>
        <v>0</v>
      </c>
      <c r="CY936">
        <f t="shared" si="522"/>
        <v>1990.5269999999998</v>
      </c>
      <c r="CZ936">
        <f t="shared" si="523"/>
        <v>1320.9860999999999</v>
      </c>
      <c r="DC936" t="s">
        <v>3</v>
      </c>
      <c r="DD936" t="s">
        <v>135</v>
      </c>
      <c r="DE936" t="s">
        <v>3</v>
      </c>
      <c r="DF936" t="s">
        <v>3</v>
      </c>
      <c r="DG936" t="s">
        <v>3</v>
      </c>
      <c r="DH936" t="s">
        <v>3</v>
      </c>
      <c r="DI936" t="s">
        <v>3</v>
      </c>
      <c r="DJ936" t="s">
        <v>3</v>
      </c>
      <c r="DK936" t="s">
        <v>3</v>
      </c>
      <c r="DL936" t="s">
        <v>3</v>
      </c>
      <c r="DM936" t="s">
        <v>3</v>
      </c>
      <c r="DN936">
        <v>0</v>
      </c>
      <c r="DO936">
        <v>0</v>
      </c>
      <c r="DP936">
        <v>1</v>
      </c>
      <c r="DQ936">
        <v>1</v>
      </c>
      <c r="DU936">
        <v>1007</v>
      </c>
      <c r="DV936" t="s">
        <v>238</v>
      </c>
      <c r="DW936" t="s">
        <v>238</v>
      </c>
      <c r="DX936">
        <v>100</v>
      </c>
      <c r="DZ936" t="s">
        <v>3</v>
      </c>
      <c r="EA936" t="s">
        <v>3</v>
      </c>
      <c r="EB936" t="s">
        <v>3</v>
      </c>
      <c r="EC936" t="s">
        <v>3</v>
      </c>
      <c r="EE936">
        <v>416980022</v>
      </c>
      <c r="EF936">
        <v>2</v>
      </c>
      <c r="EG936" t="s">
        <v>40</v>
      </c>
      <c r="EH936">
        <v>7</v>
      </c>
      <c r="EI936" t="s">
        <v>41</v>
      </c>
      <c r="EJ936">
        <v>1</v>
      </c>
      <c r="EK936">
        <v>7006</v>
      </c>
      <c r="EL936" t="s">
        <v>41</v>
      </c>
      <c r="EM936" t="s">
        <v>42</v>
      </c>
      <c r="EO936" t="s">
        <v>3</v>
      </c>
      <c r="EQ936">
        <v>1536</v>
      </c>
      <c r="ER936">
        <v>0</v>
      </c>
      <c r="ES936">
        <v>0</v>
      </c>
      <c r="ET936">
        <v>0</v>
      </c>
      <c r="EU936">
        <v>0</v>
      </c>
      <c r="EV936">
        <v>0</v>
      </c>
      <c r="EW936">
        <v>256</v>
      </c>
      <c r="EX936">
        <v>57.44</v>
      </c>
      <c r="EY936">
        <v>0</v>
      </c>
      <c r="FQ936">
        <v>0</v>
      </c>
      <c r="FR936">
        <v>0</v>
      </c>
      <c r="FS936">
        <v>0</v>
      </c>
      <c r="FX936">
        <v>110</v>
      </c>
      <c r="FY936">
        <v>73</v>
      </c>
      <c r="GA936" t="s">
        <v>3</v>
      </c>
      <c r="GD936">
        <v>1</v>
      </c>
      <c r="GF936">
        <v>-1262153136</v>
      </c>
      <c r="GG936">
        <v>2</v>
      </c>
      <c r="GH936">
        <v>1</v>
      </c>
      <c r="GI936">
        <v>-2</v>
      </c>
      <c r="GJ936">
        <v>0</v>
      </c>
      <c r="GK936">
        <v>0</v>
      </c>
      <c r="GL936">
        <f t="shared" si="511"/>
        <v>0</v>
      </c>
      <c r="GM936">
        <f t="shared" si="512"/>
        <v>6441.12</v>
      </c>
      <c r="GN936">
        <f t="shared" si="513"/>
        <v>6441.12</v>
      </c>
      <c r="GO936">
        <f t="shared" si="514"/>
        <v>0</v>
      </c>
      <c r="GP936">
        <f t="shared" si="515"/>
        <v>0</v>
      </c>
      <c r="GR936">
        <v>0</v>
      </c>
      <c r="GS936">
        <v>0</v>
      </c>
      <c r="GT936">
        <v>0</v>
      </c>
      <c r="GU936" t="s">
        <v>3</v>
      </c>
      <c r="GV936">
        <f t="shared" si="516"/>
        <v>0</v>
      </c>
      <c r="GW936">
        <v>1</v>
      </c>
      <c r="GX936">
        <f t="shared" si="517"/>
        <v>0</v>
      </c>
      <c r="HA936">
        <v>0</v>
      </c>
      <c r="HB936">
        <v>0</v>
      </c>
      <c r="HC936">
        <f t="shared" si="524"/>
        <v>0</v>
      </c>
      <c r="HE936" t="s">
        <v>3</v>
      </c>
      <c r="HF936" t="s">
        <v>3</v>
      </c>
      <c r="HM936" t="s">
        <v>3</v>
      </c>
      <c r="HN936" t="s">
        <v>44</v>
      </c>
      <c r="HO936" t="s">
        <v>45</v>
      </c>
      <c r="HP936" t="s">
        <v>41</v>
      </c>
      <c r="HQ936" t="s">
        <v>41</v>
      </c>
      <c r="HS936">
        <v>0</v>
      </c>
      <c r="IK936">
        <v>0</v>
      </c>
    </row>
    <row r="937" spans="1:245" x14ac:dyDescent="0.2">
      <c r="A937">
        <v>18</v>
      </c>
      <c r="B937">
        <v>1</v>
      </c>
      <c r="C937">
        <v>1661</v>
      </c>
      <c r="E937" t="s">
        <v>3</v>
      </c>
      <c r="F937" t="s">
        <v>528</v>
      </c>
      <c r="G937" t="s">
        <v>962</v>
      </c>
      <c r="H937" t="s">
        <v>49</v>
      </c>
      <c r="I937">
        <f>I936*J937</f>
        <v>0</v>
      </c>
      <c r="J937">
        <v>0</v>
      </c>
      <c r="K937">
        <v>7.6</v>
      </c>
      <c r="O937">
        <f t="shared" si="518"/>
        <v>0</v>
      </c>
      <c r="P937">
        <f>ROUND(CQ937*I937,2)</f>
        <v>0</v>
      </c>
      <c r="Q937">
        <f>ROUND(CR937*I937,2)</f>
        <v>0</v>
      </c>
      <c r="R937">
        <f>ROUND(CS937*I937,2)</f>
        <v>0</v>
      </c>
      <c r="S937">
        <f>ROUND(CT937*I937,2)</f>
        <v>0</v>
      </c>
      <c r="T937">
        <f t="shared" si="504"/>
        <v>0</v>
      </c>
      <c r="U937">
        <f>ROUND(CV937*I937,7)</f>
        <v>0</v>
      </c>
      <c r="V937">
        <f>ROUND(CW937*I937,7)</f>
        <v>0</v>
      </c>
      <c r="W937">
        <f t="shared" si="505"/>
        <v>0</v>
      </c>
      <c r="X937">
        <f t="shared" si="506"/>
        <v>0</v>
      </c>
      <c r="Y937">
        <f t="shared" si="507"/>
        <v>0</v>
      </c>
      <c r="AA937">
        <v>-1</v>
      </c>
      <c r="AB937">
        <f t="shared" si="508"/>
        <v>0</v>
      </c>
      <c r="AC937">
        <f>ROUND((ES937),6)</f>
        <v>0</v>
      </c>
      <c r="AD937">
        <f>ROUND((((ET937)-(EU937))+AE937),6)</f>
        <v>0</v>
      </c>
      <c r="AE937">
        <f>ROUND((EU937),6)</f>
        <v>0</v>
      </c>
      <c r="AF937">
        <f>ROUND((EV937),6)</f>
        <v>0</v>
      </c>
      <c r="AG937">
        <f t="shared" si="509"/>
        <v>0</v>
      </c>
      <c r="AH937">
        <f>(EW937)</f>
        <v>0</v>
      </c>
      <c r="AI937">
        <f>(EX937)</f>
        <v>0</v>
      </c>
      <c r="AJ937">
        <f t="shared" si="510"/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110</v>
      </c>
      <c r="AU937">
        <v>73</v>
      </c>
      <c r="AV937">
        <v>1</v>
      </c>
      <c r="AW937">
        <v>1</v>
      </c>
      <c r="AZ937">
        <v>1</v>
      </c>
      <c r="BA937">
        <v>1</v>
      </c>
      <c r="BB937">
        <v>1</v>
      </c>
      <c r="BC937">
        <v>1</v>
      </c>
      <c r="BD937" t="s">
        <v>3</v>
      </c>
      <c r="BE937" t="s">
        <v>3</v>
      </c>
      <c r="BF937" t="s">
        <v>3</v>
      </c>
      <c r="BG937" t="s">
        <v>3</v>
      </c>
      <c r="BH937">
        <v>3</v>
      </c>
      <c r="BI937">
        <v>1</v>
      </c>
      <c r="BJ937" t="s">
        <v>3</v>
      </c>
      <c r="BM937">
        <v>7006</v>
      </c>
      <c r="BN937">
        <v>0</v>
      </c>
      <c r="BO937" t="s">
        <v>3</v>
      </c>
      <c r="BP937">
        <v>0</v>
      </c>
      <c r="BQ937">
        <v>2</v>
      </c>
      <c r="BR937">
        <v>0</v>
      </c>
      <c r="BS937">
        <v>1</v>
      </c>
      <c r="BT937">
        <v>1</v>
      </c>
      <c r="BU937">
        <v>1</v>
      </c>
      <c r="BV937">
        <v>1</v>
      </c>
      <c r="BW937">
        <v>1</v>
      </c>
      <c r="BX937">
        <v>1</v>
      </c>
      <c r="BY937" t="s">
        <v>3</v>
      </c>
      <c r="BZ937">
        <v>110</v>
      </c>
      <c r="CA937">
        <v>73</v>
      </c>
      <c r="CB937" t="s">
        <v>3</v>
      </c>
      <c r="CE937">
        <v>0</v>
      </c>
      <c r="CF937">
        <v>0</v>
      </c>
      <c r="CG937">
        <v>0</v>
      </c>
      <c r="CM937">
        <v>0</v>
      </c>
      <c r="CN937" t="s">
        <v>3</v>
      </c>
      <c r="CO937">
        <v>0</v>
      </c>
      <c r="CP937">
        <f t="shared" si="519"/>
        <v>0</v>
      </c>
      <c r="CQ937">
        <f>ROUND(AL937*BC937,2)</f>
        <v>0</v>
      </c>
      <c r="CR937">
        <f>ROUND(AM937*BB937,2)</f>
        <v>0</v>
      </c>
      <c r="CS937">
        <f>ROUND(AN937*BS937,2)</f>
        <v>0</v>
      </c>
      <c r="CT937">
        <f>ROUND(AO937*BA937,2)</f>
        <v>0</v>
      </c>
      <c r="CU937">
        <f t="shared" si="520"/>
        <v>0</v>
      </c>
      <c r="CV937">
        <f>AH937</f>
        <v>0</v>
      </c>
      <c r="CW937">
        <f>AI937</f>
        <v>0</v>
      </c>
      <c r="CX937">
        <f t="shared" si="521"/>
        <v>0</v>
      </c>
      <c r="CY937">
        <f t="shared" si="522"/>
        <v>0</v>
      </c>
      <c r="CZ937">
        <f t="shared" si="523"/>
        <v>0</v>
      </c>
      <c r="DC937" t="s">
        <v>3</v>
      </c>
      <c r="DD937" t="s">
        <v>3</v>
      </c>
      <c r="DE937" t="s">
        <v>3</v>
      </c>
      <c r="DF937" t="s">
        <v>3</v>
      </c>
      <c r="DG937" t="s">
        <v>3</v>
      </c>
      <c r="DH937" t="s">
        <v>3</v>
      </c>
      <c r="DI937" t="s">
        <v>3</v>
      </c>
      <c r="DJ937" t="s">
        <v>3</v>
      </c>
      <c r="DK937" t="s">
        <v>3</v>
      </c>
      <c r="DL937" t="s">
        <v>3</v>
      </c>
      <c r="DM937" t="s">
        <v>3</v>
      </c>
      <c r="DN937">
        <v>0</v>
      </c>
      <c r="DO937">
        <v>0</v>
      </c>
      <c r="DP937">
        <v>1</v>
      </c>
      <c r="DQ937">
        <v>1</v>
      </c>
      <c r="DU937">
        <v>1007</v>
      </c>
      <c r="DV937" t="s">
        <v>49</v>
      </c>
      <c r="DW937" t="s">
        <v>49</v>
      </c>
      <c r="DX937">
        <v>1</v>
      </c>
      <c r="DZ937" t="s">
        <v>3</v>
      </c>
      <c r="EA937" t="s">
        <v>3</v>
      </c>
      <c r="EB937" t="s">
        <v>3</v>
      </c>
      <c r="EC937" t="s">
        <v>3</v>
      </c>
      <c r="EE937">
        <v>416980022</v>
      </c>
      <c r="EF937">
        <v>2</v>
      </c>
      <c r="EG937" t="s">
        <v>40</v>
      </c>
      <c r="EH937">
        <v>7</v>
      </c>
      <c r="EI937" t="s">
        <v>41</v>
      </c>
      <c r="EJ937">
        <v>1</v>
      </c>
      <c r="EK937">
        <v>7006</v>
      </c>
      <c r="EL937" t="s">
        <v>41</v>
      </c>
      <c r="EM937" t="s">
        <v>42</v>
      </c>
      <c r="EO937" t="s">
        <v>3</v>
      </c>
      <c r="EQ937">
        <v>1536</v>
      </c>
      <c r="ER937">
        <v>0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FQ937">
        <v>0</v>
      </c>
      <c r="FR937">
        <v>0</v>
      </c>
      <c r="FS937">
        <v>0</v>
      </c>
      <c r="FX937">
        <v>110</v>
      </c>
      <c r="FY937">
        <v>73</v>
      </c>
      <c r="GA937" t="s">
        <v>3</v>
      </c>
      <c r="GD937">
        <v>1</v>
      </c>
      <c r="GF937">
        <v>1440854821</v>
      </c>
      <c r="GG937">
        <v>2</v>
      </c>
      <c r="GH937">
        <v>1</v>
      </c>
      <c r="GI937">
        <v>-2</v>
      </c>
      <c r="GJ937">
        <v>0</v>
      </c>
      <c r="GK937">
        <v>0</v>
      </c>
      <c r="GL937">
        <f t="shared" si="511"/>
        <v>0</v>
      </c>
      <c r="GM937">
        <f t="shared" si="512"/>
        <v>0</v>
      </c>
      <c r="GN937">
        <f t="shared" si="513"/>
        <v>0</v>
      </c>
      <c r="GO937">
        <f t="shared" si="514"/>
        <v>0</v>
      </c>
      <c r="GP937">
        <f t="shared" si="515"/>
        <v>0</v>
      </c>
      <c r="GR937">
        <v>0</v>
      </c>
      <c r="GS937">
        <v>0</v>
      </c>
      <c r="GT937">
        <v>0</v>
      </c>
      <c r="GU937" t="s">
        <v>3</v>
      </c>
      <c r="GV937">
        <f t="shared" si="516"/>
        <v>0</v>
      </c>
      <c r="GW937">
        <v>1</v>
      </c>
      <c r="GX937">
        <f t="shared" si="517"/>
        <v>0</v>
      </c>
      <c r="HA937">
        <v>0</v>
      </c>
      <c r="HB937">
        <v>0</v>
      </c>
      <c r="HC937">
        <f t="shared" si="524"/>
        <v>0</v>
      </c>
      <c r="HE937" t="s">
        <v>3</v>
      </c>
      <c r="HF937" t="s">
        <v>3</v>
      </c>
      <c r="HM937" t="s">
        <v>135</v>
      </c>
      <c r="HN937" t="s">
        <v>44</v>
      </c>
      <c r="HO937" t="s">
        <v>45</v>
      </c>
      <c r="HP937" t="s">
        <v>41</v>
      </c>
      <c r="HQ937" t="s">
        <v>41</v>
      </c>
      <c r="HS937">
        <v>0</v>
      </c>
      <c r="IK937">
        <v>0</v>
      </c>
    </row>
    <row r="938" spans="1:245" x14ac:dyDescent="0.2">
      <c r="A938">
        <v>18</v>
      </c>
      <c r="B938">
        <v>1</v>
      </c>
      <c r="C938">
        <v>1662</v>
      </c>
      <c r="E938" t="s">
        <v>3</v>
      </c>
      <c r="F938" t="s">
        <v>963</v>
      </c>
      <c r="G938" t="s">
        <v>312</v>
      </c>
      <c r="H938" t="s">
        <v>49</v>
      </c>
      <c r="I938">
        <f>I936*J938</f>
        <v>0</v>
      </c>
      <c r="J938">
        <v>0</v>
      </c>
      <c r="K938">
        <v>100</v>
      </c>
      <c r="O938">
        <f t="shared" si="518"/>
        <v>0</v>
      </c>
      <c r="P938">
        <f>ROUND(CQ938*I938,2)</f>
        <v>0</v>
      </c>
      <c r="Q938">
        <f>ROUND(CR938*I938,2)</f>
        <v>0</v>
      </c>
      <c r="R938">
        <f>ROUND(CS938*I938,2)</f>
        <v>0</v>
      </c>
      <c r="S938">
        <f>ROUND(CT938*I938,2)</f>
        <v>0</v>
      </c>
      <c r="T938">
        <f t="shared" si="504"/>
        <v>0</v>
      </c>
      <c r="U938">
        <f>ROUND(CV938*I938,7)</f>
        <v>0</v>
      </c>
      <c r="V938">
        <f>ROUND(CW938*I938,7)</f>
        <v>0</v>
      </c>
      <c r="W938">
        <f t="shared" si="505"/>
        <v>0</v>
      </c>
      <c r="X938">
        <f t="shared" si="506"/>
        <v>0</v>
      </c>
      <c r="Y938">
        <f t="shared" si="507"/>
        <v>0</v>
      </c>
      <c r="AA938">
        <v>-1</v>
      </c>
      <c r="AB938">
        <f t="shared" si="508"/>
        <v>0</v>
      </c>
      <c r="AC938">
        <f>ROUND((ES938),6)</f>
        <v>0</v>
      </c>
      <c r="AD938">
        <f>ROUND((((ET938)-(EU938))+AE938),6)</f>
        <v>0</v>
      </c>
      <c r="AE938">
        <f>ROUND((EU938),6)</f>
        <v>0</v>
      </c>
      <c r="AF938">
        <f>ROUND((EV938),6)</f>
        <v>0</v>
      </c>
      <c r="AG938">
        <f t="shared" si="509"/>
        <v>0</v>
      </c>
      <c r="AH938">
        <f>(EW938)</f>
        <v>0</v>
      </c>
      <c r="AI938">
        <f>(EX938)</f>
        <v>0</v>
      </c>
      <c r="AJ938">
        <f t="shared" si="510"/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110</v>
      </c>
      <c r="AU938">
        <v>73</v>
      </c>
      <c r="AV938">
        <v>1</v>
      </c>
      <c r="AW938">
        <v>1</v>
      </c>
      <c r="AZ938">
        <v>1</v>
      </c>
      <c r="BA938">
        <v>1</v>
      </c>
      <c r="BB938">
        <v>1</v>
      </c>
      <c r="BC938">
        <v>1</v>
      </c>
      <c r="BD938" t="s">
        <v>3</v>
      </c>
      <c r="BE938" t="s">
        <v>3</v>
      </c>
      <c r="BF938" t="s">
        <v>3</v>
      </c>
      <c r="BG938" t="s">
        <v>3</v>
      </c>
      <c r="BH938">
        <v>3</v>
      </c>
      <c r="BI938">
        <v>1</v>
      </c>
      <c r="BJ938" t="s">
        <v>3</v>
      </c>
      <c r="BM938">
        <v>7006</v>
      </c>
      <c r="BN938">
        <v>0</v>
      </c>
      <c r="BO938" t="s">
        <v>3</v>
      </c>
      <c r="BP938">
        <v>0</v>
      </c>
      <c r="BQ938">
        <v>2</v>
      </c>
      <c r="BR938">
        <v>0</v>
      </c>
      <c r="BS938">
        <v>1</v>
      </c>
      <c r="BT938">
        <v>1</v>
      </c>
      <c r="BU938">
        <v>1</v>
      </c>
      <c r="BV938">
        <v>1</v>
      </c>
      <c r="BW938">
        <v>1</v>
      </c>
      <c r="BX938">
        <v>1</v>
      </c>
      <c r="BY938" t="s">
        <v>3</v>
      </c>
      <c r="BZ938">
        <v>110</v>
      </c>
      <c r="CA938">
        <v>73</v>
      </c>
      <c r="CB938" t="s">
        <v>3</v>
      </c>
      <c r="CE938">
        <v>0</v>
      </c>
      <c r="CF938">
        <v>0</v>
      </c>
      <c r="CG938">
        <v>0</v>
      </c>
      <c r="CM938">
        <v>0</v>
      </c>
      <c r="CN938" t="s">
        <v>3</v>
      </c>
      <c r="CO938">
        <v>0</v>
      </c>
      <c r="CP938">
        <f t="shared" si="519"/>
        <v>0</v>
      </c>
      <c r="CQ938">
        <f>ROUND(AL938*BC938,2)</f>
        <v>0</v>
      </c>
      <c r="CR938">
        <f>ROUND(AM938*BB938,2)</f>
        <v>0</v>
      </c>
      <c r="CS938">
        <f>ROUND(AN938*BS938,2)</f>
        <v>0</v>
      </c>
      <c r="CT938">
        <f>ROUND(AO938*BA938,2)</f>
        <v>0</v>
      </c>
      <c r="CU938">
        <f t="shared" si="520"/>
        <v>0</v>
      </c>
      <c r="CV938">
        <f>AH938</f>
        <v>0</v>
      </c>
      <c r="CW938">
        <f>AI938</f>
        <v>0</v>
      </c>
      <c r="CX938">
        <f t="shared" si="521"/>
        <v>0</v>
      </c>
      <c r="CY938">
        <f t="shared" si="522"/>
        <v>0</v>
      </c>
      <c r="CZ938">
        <f t="shared" si="523"/>
        <v>0</v>
      </c>
      <c r="DC938" t="s">
        <v>3</v>
      </c>
      <c r="DD938" t="s">
        <v>3</v>
      </c>
      <c r="DE938" t="s">
        <v>3</v>
      </c>
      <c r="DF938" t="s">
        <v>3</v>
      </c>
      <c r="DG938" t="s">
        <v>3</v>
      </c>
      <c r="DH938" t="s">
        <v>3</v>
      </c>
      <c r="DI938" t="s">
        <v>3</v>
      </c>
      <c r="DJ938" t="s">
        <v>3</v>
      </c>
      <c r="DK938" t="s">
        <v>3</v>
      </c>
      <c r="DL938" t="s">
        <v>3</v>
      </c>
      <c r="DM938" t="s">
        <v>3</v>
      </c>
      <c r="DN938">
        <v>0</v>
      </c>
      <c r="DO938">
        <v>0</v>
      </c>
      <c r="DP938">
        <v>1</v>
      </c>
      <c r="DQ938">
        <v>1</v>
      </c>
      <c r="DU938">
        <v>1007</v>
      </c>
      <c r="DV938" t="s">
        <v>49</v>
      </c>
      <c r="DW938" t="s">
        <v>49</v>
      </c>
      <c r="DX938">
        <v>1</v>
      </c>
      <c r="DZ938" t="s">
        <v>3</v>
      </c>
      <c r="EA938" t="s">
        <v>3</v>
      </c>
      <c r="EB938" t="s">
        <v>3</v>
      </c>
      <c r="EC938" t="s">
        <v>3</v>
      </c>
      <c r="EE938">
        <v>416980022</v>
      </c>
      <c r="EF938">
        <v>2</v>
      </c>
      <c r="EG938" t="s">
        <v>40</v>
      </c>
      <c r="EH938">
        <v>7</v>
      </c>
      <c r="EI938" t="s">
        <v>41</v>
      </c>
      <c r="EJ938">
        <v>1</v>
      </c>
      <c r="EK938">
        <v>7006</v>
      </c>
      <c r="EL938" t="s">
        <v>41</v>
      </c>
      <c r="EM938" t="s">
        <v>42</v>
      </c>
      <c r="EO938" t="s">
        <v>3</v>
      </c>
      <c r="EQ938">
        <v>1536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FQ938">
        <v>0</v>
      </c>
      <c r="FR938">
        <v>0</v>
      </c>
      <c r="FS938">
        <v>0</v>
      </c>
      <c r="FX938">
        <v>110</v>
      </c>
      <c r="FY938">
        <v>73</v>
      </c>
      <c r="GA938" t="s">
        <v>3</v>
      </c>
      <c r="GD938">
        <v>1</v>
      </c>
      <c r="GF938">
        <v>-1267085761</v>
      </c>
      <c r="GG938">
        <v>2</v>
      </c>
      <c r="GH938">
        <v>1</v>
      </c>
      <c r="GI938">
        <v>-2</v>
      </c>
      <c r="GJ938">
        <v>0</v>
      </c>
      <c r="GK938">
        <v>0</v>
      </c>
      <c r="GL938">
        <f t="shared" si="511"/>
        <v>0</v>
      </c>
      <c r="GM938">
        <f t="shared" si="512"/>
        <v>0</v>
      </c>
      <c r="GN938">
        <f t="shared" si="513"/>
        <v>0</v>
      </c>
      <c r="GO938">
        <f t="shared" si="514"/>
        <v>0</v>
      </c>
      <c r="GP938">
        <f t="shared" si="515"/>
        <v>0</v>
      </c>
      <c r="GR938">
        <v>0</v>
      </c>
      <c r="GS938">
        <v>0</v>
      </c>
      <c r="GT938">
        <v>0</v>
      </c>
      <c r="GU938" t="s">
        <v>3</v>
      </c>
      <c r="GV938">
        <f t="shared" si="516"/>
        <v>0</v>
      </c>
      <c r="GW938">
        <v>1</v>
      </c>
      <c r="GX938">
        <f t="shared" si="517"/>
        <v>0</v>
      </c>
      <c r="HA938">
        <v>0</v>
      </c>
      <c r="HB938">
        <v>0</v>
      </c>
      <c r="HC938">
        <f t="shared" si="524"/>
        <v>0</v>
      </c>
      <c r="HE938" t="s">
        <v>3</v>
      </c>
      <c r="HF938" t="s">
        <v>3</v>
      </c>
      <c r="HM938" t="s">
        <v>135</v>
      </c>
      <c r="HN938" t="s">
        <v>44</v>
      </c>
      <c r="HO938" t="s">
        <v>45</v>
      </c>
      <c r="HP938" t="s">
        <v>41</v>
      </c>
      <c r="HQ938" t="s">
        <v>41</v>
      </c>
      <c r="HS938">
        <v>0</v>
      </c>
      <c r="IK938">
        <v>0</v>
      </c>
    </row>
    <row r="939" spans="1:245" x14ac:dyDescent="0.2">
      <c r="A939">
        <v>17</v>
      </c>
      <c r="B939">
        <v>1</v>
      </c>
      <c r="C939">
        <f>ROW(SmtRes!A1670)</f>
        <v>1670</v>
      </c>
      <c r="D939">
        <f>ROW(EtalonRes!A1734)</f>
        <v>1734</v>
      </c>
      <c r="E939" t="s">
        <v>3</v>
      </c>
      <c r="F939" t="s">
        <v>965</v>
      </c>
      <c r="G939" t="s">
        <v>966</v>
      </c>
      <c r="H939" t="s">
        <v>62</v>
      </c>
      <c r="I939">
        <f>ROUND(1/100,7)</f>
        <v>0.01</v>
      </c>
      <c r="J939">
        <v>0</v>
      </c>
      <c r="K939">
        <f>ROUND(1/100,7)</f>
        <v>0.01</v>
      </c>
      <c r="O939">
        <f t="shared" si="518"/>
        <v>505.73</v>
      </c>
      <c r="P939">
        <f>SUMIF(SmtRes!AQ1666:'SmtRes'!AQ1670,"=1",SmtRes!DF1666:'SmtRes'!DF1670)</f>
        <v>0</v>
      </c>
      <c r="Q939">
        <f>SUMIF(SmtRes!AQ1666:'SmtRes'!AQ1670,"=1",SmtRes!DG1666:'SmtRes'!DG1670)</f>
        <v>14.47</v>
      </c>
      <c r="R939">
        <f>SUMIF(SmtRes!AQ1666:'SmtRes'!AQ1670,"=1",SmtRes!DH1666:'SmtRes'!DH1670)</f>
        <v>6.45</v>
      </c>
      <c r="S939">
        <f>SUMIF(SmtRes!AQ1666:'SmtRes'!AQ1670,"=1",SmtRes!DI1666:'SmtRes'!DI1670)</f>
        <v>484.81</v>
      </c>
      <c r="T939">
        <f t="shared" si="504"/>
        <v>0</v>
      </c>
      <c r="U939">
        <f>SUMIF(SmtRes!AQ1666:'SmtRes'!AQ1670,"=1",SmtRes!CV1666:'SmtRes'!CV1670)</f>
        <v>0.91890000000000005</v>
      </c>
      <c r="V939">
        <f>SUMIF(SmtRes!AQ1666:'SmtRes'!AQ1670,"=1",SmtRes!CW1666:'SmtRes'!CW1670)</f>
        <v>8.8999999999999999E-3</v>
      </c>
      <c r="W939">
        <f t="shared" si="505"/>
        <v>0</v>
      </c>
      <c r="X939">
        <f t="shared" si="506"/>
        <v>540.39</v>
      </c>
      <c r="Y939">
        <f t="shared" si="507"/>
        <v>358.62</v>
      </c>
      <c r="AA939">
        <v>-1</v>
      </c>
      <c r="AB939">
        <f t="shared" si="508"/>
        <v>49928.562100000003</v>
      </c>
      <c r="AC939">
        <f>ROUND((0),6)</f>
        <v>0</v>
      </c>
      <c r="AD939">
        <f>ROUND((((SUM(SmtRes!BR1666:'SmtRes'!BR1670))-(SUM(SmtRes!BS1666:'SmtRes'!BS1670)))+AE939),6)</f>
        <v>1447.3981000000001</v>
      </c>
      <c r="AE939">
        <f>ROUND((SUM(SmtRes!BS1666:'SmtRes'!BS1670)),6)</f>
        <v>645.20550000000003</v>
      </c>
      <c r="AF939">
        <f>ROUND((SUM(SmtRes!BT1666:'SmtRes'!BT1670)),6)</f>
        <v>48481.163999999997</v>
      </c>
      <c r="AG939">
        <f t="shared" si="509"/>
        <v>0</v>
      </c>
      <c r="AH939">
        <f>(SUM(SmtRes!BU1666:'SmtRes'!BU1670))</f>
        <v>91.89</v>
      </c>
      <c r="AI939">
        <f>(SUM(SmtRes!BV1666:'SmtRes'!BV1670))</f>
        <v>0.89</v>
      </c>
      <c r="AJ939">
        <f t="shared" si="510"/>
        <v>0</v>
      </c>
      <c r="AK939">
        <v>51061.919600000008</v>
      </c>
      <c r="AL939">
        <v>488.15200000000004</v>
      </c>
      <c r="AM939">
        <v>1447.3980999999999</v>
      </c>
      <c r="AN939">
        <v>645.20550000000003</v>
      </c>
      <c r="AO939">
        <v>48481.164000000004</v>
      </c>
      <c r="AP939">
        <v>0</v>
      </c>
      <c r="AQ939">
        <v>91.89</v>
      </c>
      <c r="AR939">
        <v>0.89</v>
      </c>
      <c r="AS939">
        <v>0</v>
      </c>
      <c r="AT939">
        <v>110</v>
      </c>
      <c r="AU939">
        <v>73</v>
      </c>
      <c r="AV939">
        <v>1</v>
      </c>
      <c r="AW939">
        <v>1</v>
      </c>
      <c r="AZ939">
        <v>1</v>
      </c>
      <c r="BA939">
        <v>1</v>
      </c>
      <c r="BB939">
        <v>1</v>
      </c>
      <c r="BC939">
        <v>1</v>
      </c>
      <c r="BD939" t="s">
        <v>3</v>
      </c>
      <c r="BE939" t="s">
        <v>3</v>
      </c>
      <c r="BF939" t="s">
        <v>3</v>
      </c>
      <c r="BG939" t="s">
        <v>3</v>
      </c>
      <c r="BH939">
        <v>0</v>
      </c>
      <c r="BI939">
        <v>1</v>
      </c>
      <c r="BJ939" t="s">
        <v>967</v>
      </c>
      <c r="BM939">
        <v>7006</v>
      </c>
      <c r="BN939">
        <v>0</v>
      </c>
      <c r="BO939" t="s">
        <v>3</v>
      </c>
      <c r="BP939">
        <v>0</v>
      </c>
      <c r="BQ939">
        <v>2</v>
      </c>
      <c r="BR939">
        <v>0</v>
      </c>
      <c r="BS939">
        <v>1</v>
      </c>
      <c r="BT939">
        <v>1</v>
      </c>
      <c r="BU939">
        <v>1</v>
      </c>
      <c r="BV939">
        <v>1</v>
      </c>
      <c r="BW939">
        <v>1</v>
      </c>
      <c r="BX939">
        <v>1</v>
      </c>
      <c r="BY939" t="s">
        <v>3</v>
      </c>
      <c r="BZ939">
        <v>110</v>
      </c>
      <c r="CA939">
        <v>73</v>
      </c>
      <c r="CB939" t="s">
        <v>3</v>
      </c>
      <c r="CE939">
        <v>0</v>
      </c>
      <c r="CF939">
        <v>0</v>
      </c>
      <c r="CG939">
        <v>0</v>
      </c>
      <c r="CM939">
        <v>0</v>
      </c>
      <c r="CN939" t="s">
        <v>3</v>
      </c>
      <c r="CO939">
        <v>0</v>
      </c>
      <c r="CP939">
        <f t="shared" si="519"/>
        <v>505.73</v>
      </c>
      <c r="CQ939">
        <f>SUMIF(SmtRes!AQ1666:'SmtRes'!AQ1670,"=1",SmtRes!AA1666:'SmtRes'!AA1670)</f>
        <v>4567.71</v>
      </c>
      <c r="CR939">
        <f>SUMIF(SmtRes!AQ1666:'SmtRes'!AQ1670,"=1",SmtRes!AB1666:'SmtRes'!AB1670)</f>
        <v>1626.29</v>
      </c>
      <c r="CS939">
        <f>SUMIF(SmtRes!AQ1666:'SmtRes'!AQ1670,"=1",SmtRes!AC1666:'SmtRes'!AC1670)</f>
        <v>724.95</v>
      </c>
      <c r="CT939">
        <f>SUMIF(SmtRes!AQ1666:'SmtRes'!AQ1670,"=1",SmtRes!AD1666:'SmtRes'!AD1670)</f>
        <v>527.6</v>
      </c>
      <c r="CU939">
        <f t="shared" si="520"/>
        <v>0</v>
      </c>
      <c r="CV939">
        <f>SUMIF(SmtRes!AQ1666:'SmtRes'!AQ1670,"=1",SmtRes!BU1666:'SmtRes'!BU1670)</f>
        <v>91.89</v>
      </c>
      <c r="CW939">
        <f>SUMIF(SmtRes!AQ1666:'SmtRes'!AQ1670,"=1",SmtRes!BV1666:'SmtRes'!BV1670)</f>
        <v>0.89</v>
      </c>
      <c r="CX939">
        <f t="shared" si="521"/>
        <v>0</v>
      </c>
      <c r="CY939">
        <f t="shared" si="522"/>
        <v>540.38599999999997</v>
      </c>
      <c r="CZ939">
        <f t="shared" si="523"/>
        <v>358.61979999999994</v>
      </c>
      <c r="DC939" t="s">
        <v>3</v>
      </c>
      <c r="DD939" t="s">
        <v>135</v>
      </c>
      <c r="DE939" t="s">
        <v>3</v>
      </c>
      <c r="DF939" t="s">
        <v>3</v>
      </c>
      <c r="DG939" t="s">
        <v>3</v>
      </c>
      <c r="DH939" t="s">
        <v>3</v>
      </c>
      <c r="DI939" t="s">
        <v>3</v>
      </c>
      <c r="DJ939" t="s">
        <v>3</v>
      </c>
      <c r="DK939" t="s">
        <v>3</v>
      </c>
      <c r="DL939" t="s">
        <v>3</v>
      </c>
      <c r="DM939" t="s">
        <v>3</v>
      </c>
      <c r="DN939">
        <v>0</v>
      </c>
      <c r="DO939">
        <v>0</v>
      </c>
      <c r="DP939">
        <v>1</v>
      </c>
      <c r="DQ939">
        <v>1</v>
      </c>
      <c r="DU939">
        <v>1013</v>
      </c>
      <c r="DV939" t="s">
        <v>62</v>
      </c>
      <c r="DW939" t="s">
        <v>62</v>
      </c>
      <c r="DX939">
        <v>1</v>
      </c>
      <c r="DZ939" t="s">
        <v>3</v>
      </c>
      <c r="EA939" t="s">
        <v>3</v>
      </c>
      <c r="EB939" t="s">
        <v>3</v>
      </c>
      <c r="EC939" t="s">
        <v>3</v>
      </c>
      <c r="EE939">
        <v>416980022</v>
      </c>
      <c r="EF939">
        <v>2</v>
      </c>
      <c r="EG939" t="s">
        <v>40</v>
      </c>
      <c r="EH939">
        <v>7</v>
      </c>
      <c r="EI939" t="s">
        <v>41</v>
      </c>
      <c r="EJ939">
        <v>1</v>
      </c>
      <c r="EK939">
        <v>7006</v>
      </c>
      <c r="EL939" t="s">
        <v>41</v>
      </c>
      <c r="EM939" t="s">
        <v>42</v>
      </c>
      <c r="EO939" t="s">
        <v>3</v>
      </c>
      <c r="EQ939">
        <v>1024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91.89</v>
      </c>
      <c r="EX939">
        <v>0.89</v>
      </c>
      <c r="EY939">
        <v>0</v>
      </c>
      <c r="FQ939">
        <v>0</v>
      </c>
      <c r="FR939">
        <v>0</v>
      </c>
      <c r="FS939">
        <v>0</v>
      </c>
      <c r="FX939">
        <v>110</v>
      </c>
      <c r="FY939">
        <v>73</v>
      </c>
      <c r="GA939" t="s">
        <v>3</v>
      </c>
      <c r="GD939">
        <v>1</v>
      </c>
      <c r="GF939">
        <v>605556556</v>
      </c>
      <c r="GG939">
        <v>2</v>
      </c>
      <c r="GH939">
        <v>1</v>
      </c>
      <c r="GI939">
        <v>-2</v>
      </c>
      <c r="GJ939">
        <v>0</v>
      </c>
      <c r="GK939">
        <v>0</v>
      </c>
      <c r="GL939">
        <f t="shared" si="511"/>
        <v>0</v>
      </c>
      <c r="GM939">
        <f t="shared" si="512"/>
        <v>1404.74</v>
      </c>
      <c r="GN939">
        <f t="shared" si="513"/>
        <v>1404.74</v>
      </c>
      <c r="GO939">
        <f t="shared" si="514"/>
        <v>0</v>
      </c>
      <c r="GP939">
        <f t="shared" si="515"/>
        <v>0</v>
      </c>
      <c r="GR939">
        <v>0</v>
      </c>
      <c r="GS939">
        <v>0</v>
      </c>
      <c r="GT939">
        <v>0</v>
      </c>
      <c r="GU939" t="s">
        <v>3</v>
      </c>
      <c r="GV939">
        <f t="shared" si="516"/>
        <v>0</v>
      </c>
      <c r="GW939">
        <v>1</v>
      </c>
      <c r="GX939">
        <f t="shared" si="517"/>
        <v>0</v>
      </c>
      <c r="HA939">
        <v>0</v>
      </c>
      <c r="HB939">
        <v>0</v>
      </c>
      <c r="HC939">
        <f t="shared" si="524"/>
        <v>0</v>
      </c>
      <c r="HE939" t="s">
        <v>3</v>
      </c>
      <c r="HF939" t="s">
        <v>3</v>
      </c>
      <c r="HM939" t="s">
        <v>3</v>
      </c>
      <c r="HN939" t="s">
        <v>44</v>
      </c>
      <c r="HO939" t="s">
        <v>45</v>
      </c>
      <c r="HP939" t="s">
        <v>41</v>
      </c>
      <c r="HQ939" t="s">
        <v>41</v>
      </c>
      <c r="HS939">
        <v>0</v>
      </c>
      <c r="IK939">
        <v>0</v>
      </c>
    </row>
    <row r="940" spans="1:245" x14ac:dyDescent="0.2">
      <c r="A940">
        <v>18</v>
      </c>
      <c r="B940">
        <v>1</v>
      </c>
      <c r="C940">
        <v>1670</v>
      </c>
      <c r="E940" t="s">
        <v>3</v>
      </c>
      <c r="F940" t="s">
        <v>968</v>
      </c>
      <c r="G940" t="s">
        <v>312</v>
      </c>
      <c r="H940" t="s">
        <v>32</v>
      </c>
      <c r="I940">
        <f>I939*J940</f>
        <v>0</v>
      </c>
      <c r="J940">
        <v>0</v>
      </c>
      <c r="K940">
        <v>100</v>
      </c>
      <c r="O940">
        <f t="shared" si="518"/>
        <v>0</v>
      </c>
      <c r="P940">
        <f>ROUND(CQ940*I940,2)</f>
        <v>0</v>
      </c>
      <c r="Q940">
        <f>ROUND(CR940*I940,2)</f>
        <v>0</v>
      </c>
      <c r="R940">
        <f>ROUND(CS940*I940,2)</f>
        <v>0</v>
      </c>
      <c r="S940">
        <f>ROUND(CT940*I940,2)</f>
        <v>0</v>
      </c>
      <c r="T940">
        <f t="shared" si="504"/>
        <v>0</v>
      </c>
      <c r="U940">
        <f>ROUND(CV940*I940,7)</f>
        <v>0</v>
      </c>
      <c r="V940">
        <f>ROUND(CW940*I940,7)</f>
        <v>0</v>
      </c>
      <c r="W940">
        <f t="shared" si="505"/>
        <v>0</v>
      </c>
      <c r="X940">
        <f t="shared" si="506"/>
        <v>0</v>
      </c>
      <c r="Y940">
        <f t="shared" si="507"/>
        <v>0</v>
      </c>
      <c r="AA940">
        <v>-1</v>
      </c>
      <c r="AB940">
        <f t="shared" si="508"/>
        <v>0</v>
      </c>
      <c r="AC940">
        <f>ROUND((ES940),6)</f>
        <v>0</v>
      </c>
      <c r="AD940">
        <f>ROUND((((ET940)-(EU940))+AE940),6)</f>
        <v>0</v>
      </c>
      <c r="AE940">
        <f>ROUND((EU940),6)</f>
        <v>0</v>
      </c>
      <c r="AF940">
        <f>ROUND((EV940),6)</f>
        <v>0</v>
      </c>
      <c r="AG940">
        <f t="shared" si="509"/>
        <v>0</v>
      </c>
      <c r="AH940">
        <f>(EW940)</f>
        <v>0</v>
      </c>
      <c r="AI940">
        <f>(EX940)</f>
        <v>0</v>
      </c>
      <c r="AJ940">
        <f t="shared" si="510"/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110</v>
      </c>
      <c r="AU940">
        <v>73</v>
      </c>
      <c r="AV940">
        <v>1</v>
      </c>
      <c r="AW940">
        <v>1</v>
      </c>
      <c r="AZ940">
        <v>1</v>
      </c>
      <c r="BA940">
        <v>1</v>
      </c>
      <c r="BB940">
        <v>1</v>
      </c>
      <c r="BC940">
        <v>1</v>
      </c>
      <c r="BD940" t="s">
        <v>3</v>
      </c>
      <c r="BE940" t="s">
        <v>3</v>
      </c>
      <c r="BF940" t="s">
        <v>3</v>
      </c>
      <c r="BG940" t="s">
        <v>3</v>
      </c>
      <c r="BH940">
        <v>3</v>
      </c>
      <c r="BI940">
        <v>1</v>
      </c>
      <c r="BJ940" t="s">
        <v>3</v>
      </c>
      <c r="BM940">
        <v>7006</v>
      </c>
      <c r="BN940">
        <v>0</v>
      </c>
      <c r="BO940" t="s">
        <v>3</v>
      </c>
      <c r="BP940">
        <v>0</v>
      </c>
      <c r="BQ940">
        <v>2</v>
      </c>
      <c r="BR940">
        <v>0</v>
      </c>
      <c r="BS940">
        <v>1</v>
      </c>
      <c r="BT940">
        <v>1</v>
      </c>
      <c r="BU940">
        <v>1</v>
      </c>
      <c r="BV940">
        <v>1</v>
      </c>
      <c r="BW940">
        <v>1</v>
      </c>
      <c r="BX940">
        <v>1</v>
      </c>
      <c r="BY940" t="s">
        <v>3</v>
      </c>
      <c r="BZ940">
        <v>110</v>
      </c>
      <c r="CA940">
        <v>73</v>
      </c>
      <c r="CB940" t="s">
        <v>3</v>
      </c>
      <c r="CE940">
        <v>0</v>
      </c>
      <c r="CF940">
        <v>0</v>
      </c>
      <c r="CG940">
        <v>0</v>
      </c>
      <c r="CM940">
        <v>0</v>
      </c>
      <c r="CN940" t="s">
        <v>3</v>
      </c>
      <c r="CO940">
        <v>0</v>
      </c>
      <c r="CP940">
        <f t="shared" si="519"/>
        <v>0</v>
      </c>
      <c r="CQ940">
        <f>ROUND(AL940*BC940,2)</f>
        <v>0</v>
      </c>
      <c r="CR940">
        <f>ROUND(AM940*BB940,2)</f>
        <v>0</v>
      </c>
      <c r="CS940">
        <f>ROUND(AN940*BS940,2)</f>
        <v>0</v>
      </c>
      <c r="CT940">
        <f>ROUND(AO940*BA940,2)</f>
        <v>0</v>
      </c>
      <c r="CU940">
        <f t="shared" si="520"/>
        <v>0</v>
      </c>
      <c r="CV940">
        <f>AH940</f>
        <v>0</v>
      </c>
      <c r="CW940">
        <f>AI940</f>
        <v>0</v>
      </c>
      <c r="CX940">
        <f t="shared" si="521"/>
        <v>0</v>
      </c>
      <c r="CY940">
        <f t="shared" si="522"/>
        <v>0</v>
      </c>
      <c r="CZ940">
        <f t="shared" si="523"/>
        <v>0</v>
      </c>
      <c r="DC940" t="s">
        <v>3</v>
      </c>
      <c r="DD940" t="s">
        <v>3</v>
      </c>
      <c r="DE940" t="s">
        <v>3</v>
      </c>
      <c r="DF940" t="s">
        <v>3</v>
      </c>
      <c r="DG940" t="s">
        <v>3</v>
      </c>
      <c r="DH940" t="s">
        <v>3</v>
      </c>
      <c r="DI940" t="s">
        <v>3</v>
      </c>
      <c r="DJ940" t="s">
        <v>3</v>
      </c>
      <c r="DK940" t="s">
        <v>3</v>
      </c>
      <c r="DL940" t="s">
        <v>3</v>
      </c>
      <c r="DM940" t="s">
        <v>3</v>
      </c>
      <c r="DN940">
        <v>0</v>
      </c>
      <c r="DO940">
        <v>0</v>
      </c>
      <c r="DP940">
        <v>1</v>
      </c>
      <c r="DQ940">
        <v>1</v>
      </c>
      <c r="DU940">
        <v>1013</v>
      </c>
      <c r="DV940" t="s">
        <v>32</v>
      </c>
      <c r="DW940" t="s">
        <v>32</v>
      </c>
      <c r="DX940">
        <v>1</v>
      </c>
      <c r="DZ940" t="s">
        <v>3</v>
      </c>
      <c r="EA940" t="s">
        <v>3</v>
      </c>
      <c r="EB940" t="s">
        <v>3</v>
      </c>
      <c r="EC940" t="s">
        <v>3</v>
      </c>
      <c r="EE940">
        <v>416980022</v>
      </c>
      <c r="EF940">
        <v>2</v>
      </c>
      <c r="EG940" t="s">
        <v>40</v>
      </c>
      <c r="EH940">
        <v>7</v>
      </c>
      <c r="EI940" t="s">
        <v>41</v>
      </c>
      <c r="EJ940">
        <v>1</v>
      </c>
      <c r="EK940">
        <v>7006</v>
      </c>
      <c r="EL940" t="s">
        <v>41</v>
      </c>
      <c r="EM940" t="s">
        <v>42</v>
      </c>
      <c r="EO940" t="s">
        <v>3</v>
      </c>
      <c r="EQ940">
        <v>1024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FQ940">
        <v>0</v>
      </c>
      <c r="FR940">
        <v>0</v>
      </c>
      <c r="FS940">
        <v>0</v>
      </c>
      <c r="FX940">
        <v>110</v>
      </c>
      <c r="FY940">
        <v>73</v>
      </c>
      <c r="GA940" t="s">
        <v>3</v>
      </c>
      <c r="GD940">
        <v>1</v>
      </c>
      <c r="GF940">
        <v>-1615783299</v>
      </c>
      <c r="GG940">
        <v>2</v>
      </c>
      <c r="GH940">
        <v>1</v>
      </c>
      <c r="GI940">
        <v>-2</v>
      </c>
      <c r="GJ940">
        <v>0</v>
      </c>
      <c r="GK940">
        <v>0</v>
      </c>
      <c r="GL940">
        <f t="shared" si="511"/>
        <v>0</v>
      </c>
      <c r="GM940">
        <f t="shared" si="512"/>
        <v>0</v>
      </c>
      <c r="GN940">
        <f t="shared" si="513"/>
        <v>0</v>
      </c>
      <c r="GO940">
        <f t="shared" si="514"/>
        <v>0</v>
      </c>
      <c r="GP940">
        <f t="shared" si="515"/>
        <v>0</v>
      </c>
      <c r="GR940">
        <v>0</v>
      </c>
      <c r="GS940">
        <v>0</v>
      </c>
      <c r="GT940">
        <v>0</v>
      </c>
      <c r="GU940" t="s">
        <v>3</v>
      </c>
      <c r="GV940">
        <f t="shared" si="516"/>
        <v>0</v>
      </c>
      <c r="GW940">
        <v>1</v>
      </c>
      <c r="GX940">
        <f t="shared" si="517"/>
        <v>0</v>
      </c>
      <c r="HA940">
        <v>0</v>
      </c>
      <c r="HB940">
        <v>0</v>
      </c>
      <c r="HC940">
        <f t="shared" si="524"/>
        <v>0</v>
      </c>
      <c r="HE940" t="s">
        <v>3</v>
      </c>
      <c r="HF940" t="s">
        <v>3</v>
      </c>
      <c r="HM940" t="s">
        <v>135</v>
      </c>
      <c r="HN940" t="s">
        <v>44</v>
      </c>
      <c r="HO940" t="s">
        <v>45</v>
      </c>
      <c r="HP940" t="s">
        <v>41</v>
      </c>
      <c r="HQ940" t="s">
        <v>41</v>
      </c>
      <c r="HS940">
        <v>0</v>
      </c>
      <c r="IK940">
        <v>0</v>
      </c>
    </row>
    <row r="941" spans="1:245" x14ac:dyDescent="0.2">
      <c r="A941">
        <v>17</v>
      </c>
      <c r="B941">
        <v>1</v>
      </c>
      <c r="C941">
        <f>ROW(SmtRes!A1676)</f>
        <v>1676</v>
      </c>
      <c r="D941">
        <f>ROW(EtalonRes!A1741)</f>
        <v>1741</v>
      </c>
      <c r="E941" t="s">
        <v>969</v>
      </c>
      <c r="F941" t="s">
        <v>970</v>
      </c>
      <c r="G941" t="s">
        <v>971</v>
      </c>
      <c r="H941" t="s">
        <v>21</v>
      </c>
      <c r="I941">
        <f t="shared" ref="I941:I955" si="525">ROUND(1/100,7)</f>
        <v>0.01</v>
      </c>
      <c r="J941">
        <v>0</v>
      </c>
      <c r="K941">
        <f t="shared" ref="K941:K955" si="526">ROUND(1/100,7)</f>
        <v>0.01</v>
      </c>
      <c r="O941">
        <f t="shared" si="518"/>
        <v>26.09</v>
      </c>
      <c r="P941">
        <f>SUMIF(SmtRes!AQ1671:'SmtRes'!AQ1676,"=1",SmtRes!DF1671:'SmtRes'!DF1676)</f>
        <v>0</v>
      </c>
      <c r="Q941">
        <f>SUMIF(SmtRes!AQ1671:'SmtRes'!AQ1676,"=1",SmtRes!DG1671:'SmtRes'!DG1676)</f>
        <v>0</v>
      </c>
      <c r="R941">
        <f>SUMIF(SmtRes!AQ1671:'SmtRes'!AQ1676,"=1",SmtRes!DH1671:'SmtRes'!DH1676)</f>
        <v>0.01</v>
      </c>
      <c r="S941">
        <f>SUMIF(SmtRes!AQ1671:'SmtRes'!AQ1676,"=1",SmtRes!DI1671:'SmtRes'!DI1676)</f>
        <v>26.08</v>
      </c>
      <c r="T941">
        <f t="shared" si="504"/>
        <v>0</v>
      </c>
      <c r="U941">
        <f>SUMIF(SmtRes!AQ1671:'SmtRes'!AQ1676,"=1",SmtRes!CV1671:'SmtRes'!CV1676)</f>
        <v>4.8869999999999997E-2</v>
      </c>
      <c r="V941">
        <f>SUMIF(SmtRes!AQ1671:'SmtRes'!AQ1676,"=1",SmtRes!CW1671:'SmtRes'!CW1676)</f>
        <v>3.0000000000000001E-5</v>
      </c>
      <c r="W941">
        <f t="shared" si="505"/>
        <v>0</v>
      </c>
      <c r="X941">
        <f t="shared" si="506"/>
        <v>25.31</v>
      </c>
      <c r="Y941">
        <f t="shared" si="507"/>
        <v>13.31</v>
      </c>
      <c r="AA941">
        <v>449016111</v>
      </c>
      <c r="AB941">
        <f t="shared" si="508"/>
        <v>2608.01064</v>
      </c>
      <c r="AC941">
        <f t="shared" ref="AC941:AC955" si="527">ROUND((0),6)</f>
        <v>0</v>
      </c>
      <c r="AD941">
        <f>ROUND((((SUM(SmtRes!BR1671:'SmtRes'!BR1676))-(SUM(SmtRes!BS1671:'SmtRes'!BS1676)))+AE941),6)</f>
        <v>0.11196</v>
      </c>
      <c r="AE941">
        <f>ROUND((SUM(SmtRes!BS1671:'SmtRes'!BS1676)),6)</f>
        <v>1.43781</v>
      </c>
      <c r="AF941">
        <f>ROUND((SUM(SmtRes!BT1671:'SmtRes'!BT1676)),6)</f>
        <v>2607.8986799999998</v>
      </c>
      <c r="AG941">
        <f t="shared" si="509"/>
        <v>0</v>
      </c>
      <c r="AH941">
        <f>(SUM(SmtRes!BU1671:'SmtRes'!BU1676))</f>
        <v>4.8869999999999996</v>
      </c>
      <c r="AI941">
        <f>(SUM(SmtRes!BV1671:'SmtRes'!BV1676))</f>
        <v>3.0000000000000001E-3</v>
      </c>
      <c r="AJ941">
        <f t="shared" si="510"/>
        <v>0</v>
      </c>
      <c r="AK941">
        <v>8897.6365079999996</v>
      </c>
      <c r="AL941">
        <v>199.475008</v>
      </c>
      <c r="AM941">
        <v>0.37320000000000003</v>
      </c>
      <c r="AN941">
        <v>4.7927</v>
      </c>
      <c r="AO941">
        <v>8692.9956000000002</v>
      </c>
      <c r="AP941">
        <v>0</v>
      </c>
      <c r="AQ941">
        <v>16.29</v>
      </c>
      <c r="AR941">
        <v>0.01</v>
      </c>
      <c r="AS941">
        <v>0</v>
      </c>
      <c r="AT941">
        <v>97</v>
      </c>
      <c r="AU941">
        <v>51</v>
      </c>
      <c r="AV941">
        <v>1</v>
      </c>
      <c r="AW941">
        <v>1</v>
      </c>
      <c r="AZ941">
        <v>1</v>
      </c>
      <c r="BA941">
        <v>1</v>
      </c>
      <c r="BB941">
        <v>1</v>
      </c>
      <c r="BC941">
        <v>1</v>
      </c>
      <c r="BD941" t="s">
        <v>3</v>
      </c>
      <c r="BE941" t="s">
        <v>3</v>
      </c>
      <c r="BF941" t="s">
        <v>3</v>
      </c>
      <c r="BG941" t="s">
        <v>3</v>
      </c>
      <c r="BH941">
        <v>0</v>
      </c>
      <c r="BI941">
        <v>2</v>
      </c>
      <c r="BJ941" t="s">
        <v>972</v>
      </c>
      <c r="BM941">
        <v>108001</v>
      </c>
      <c r="BN941">
        <v>0</v>
      </c>
      <c r="BO941" t="s">
        <v>3</v>
      </c>
      <c r="BP941">
        <v>0</v>
      </c>
      <c r="BQ941">
        <v>3</v>
      </c>
      <c r="BR941">
        <v>0</v>
      </c>
      <c r="BS941">
        <v>1</v>
      </c>
      <c r="BT941">
        <v>1</v>
      </c>
      <c r="BU941">
        <v>1</v>
      </c>
      <c r="BV941">
        <v>1</v>
      </c>
      <c r="BW941">
        <v>1</v>
      </c>
      <c r="BX941">
        <v>1</v>
      </c>
      <c r="BY941" t="s">
        <v>3</v>
      </c>
      <c r="BZ941">
        <v>97</v>
      </c>
      <c r="CA941">
        <v>51</v>
      </c>
      <c r="CB941" t="s">
        <v>3</v>
      </c>
      <c r="CE941">
        <v>0</v>
      </c>
      <c r="CF941">
        <v>0</v>
      </c>
      <c r="CG941">
        <v>0</v>
      </c>
      <c r="CM941">
        <v>0</v>
      </c>
      <c r="CN941" t="s">
        <v>653</v>
      </c>
      <c r="CO941">
        <v>0</v>
      </c>
      <c r="CP941">
        <f t="shared" si="519"/>
        <v>26.09</v>
      </c>
      <c r="CQ941">
        <f>SUMIF(SmtRes!AQ1671:'SmtRes'!AQ1676,"=1",SmtRes!AA1671:'SmtRes'!AA1676)</f>
        <v>128300.47</v>
      </c>
      <c r="CR941">
        <f>SUMIF(SmtRes!AQ1671:'SmtRes'!AQ1676,"=1",SmtRes!AB1671:'SmtRes'!AB1676)</f>
        <v>57.85</v>
      </c>
      <c r="CS941">
        <f>SUMIF(SmtRes!AQ1671:'SmtRes'!AQ1676,"=1",SmtRes!AC1671:'SmtRes'!AC1676)</f>
        <v>479.27</v>
      </c>
      <c r="CT941">
        <f>SUMIF(SmtRes!AQ1671:'SmtRes'!AQ1676,"=1",SmtRes!AD1671:'SmtRes'!AD1676)</f>
        <v>533.64</v>
      </c>
      <c r="CU941">
        <f t="shared" si="520"/>
        <v>0</v>
      </c>
      <c r="CV941">
        <f>SUMIF(SmtRes!AQ1671:'SmtRes'!AQ1676,"=1",SmtRes!BU1671:'SmtRes'!BU1676)</f>
        <v>4.8869999999999996</v>
      </c>
      <c r="CW941">
        <f>SUMIF(SmtRes!AQ1671:'SmtRes'!AQ1676,"=1",SmtRes!BV1671:'SmtRes'!BV1676)</f>
        <v>3.0000000000000001E-3</v>
      </c>
      <c r="CX941">
        <f t="shared" si="521"/>
        <v>0</v>
      </c>
      <c r="CY941">
        <f t="shared" si="522"/>
        <v>25.307300000000001</v>
      </c>
      <c r="CZ941">
        <f t="shared" si="523"/>
        <v>13.305899999999999</v>
      </c>
      <c r="DB941">
        <v>64</v>
      </c>
      <c r="DC941" t="s">
        <v>3</v>
      </c>
      <c r="DD941" t="s">
        <v>135</v>
      </c>
      <c r="DE941" t="s">
        <v>321</v>
      </c>
      <c r="DF941" t="s">
        <v>321</v>
      </c>
      <c r="DG941" t="s">
        <v>321</v>
      </c>
      <c r="DH941" t="s">
        <v>3</v>
      </c>
      <c r="DI941" t="s">
        <v>321</v>
      </c>
      <c r="DJ941" t="s">
        <v>321</v>
      </c>
      <c r="DK941" t="s">
        <v>3</v>
      </c>
      <c r="DL941" t="s">
        <v>3</v>
      </c>
      <c r="DM941" t="s">
        <v>3</v>
      </c>
      <c r="DN941">
        <v>0</v>
      </c>
      <c r="DO941">
        <v>0</v>
      </c>
      <c r="DP941">
        <v>1</v>
      </c>
      <c r="DQ941">
        <v>1</v>
      </c>
      <c r="DU941">
        <v>1003</v>
      </c>
      <c r="DV941" t="s">
        <v>21</v>
      </c>
      <c r="DW941" t="s">
        <v>21</v>
      </c>
      <c r="DX941">
        <v>100</v>
      </c>
      <c r="DZ941" t="s">
        <v>3</v>
      </c>
      <c r="EA941" t="s">
        <v>3</v>
      </c>
      <c r="EB941" t="s">
        <v>3</v>
      </c>
      <c r="EC941" t="s">
        <v>3</v>
      </c>
      <c r="EE941">
        <v>416979905</v>
      </c>
      <c r="EF941">
        <v>3</v>
      </c>
      <c r="EG941" t="s">
        <v>322</v>
      </c>
      <c r="EH941">
        <v>0</v>
      </c>
      <c r="EI941" t="s">
        <v>3</v>
      </c>
      <c r="EJ941">
        <v>2</v>
      </c>
      <c r="EK941">
        <v>108001</v>
      </c>
      <c r="EL941" t="s">
        <v>513</v>
      </c>
      <c r="EM941" t="s">
        <v>514</v>
      </c>
      <c r="EO941" t="s">
        <v>656</v>
      </c>
      <c r="EQ941">
        <v>512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16.29</v>
      </c>
      <c r="EX941">
        <v>0.01</v>
      </c>
      <c r="EY941">
        <v>0</v>
      </c>
      <c r="FQ941">
        <v>0</v>
      </c>
      <c r="FR941">
        <v>0</v>
      </c>
      <c r="FS941">
        <v>0</v>
      </c>
      <c r="FX941">
        <v>97</v>
      </c>
      <c r="FY941">
        <v>51</v>
      </c>
      <c r="GA941" t="s">
        <v>3</v>
      </c>
      <c r="GD941">
        <v>1</v>
      </c>
      <c r="GF941">
        <v>-151178314</v>
      </c>
      <c r="GG941">
        <v>2</v>
      </c>
      <c r="GH941">
        <v>1</v>
      </c>
      <c r="GI941">
        <v>-2</v>
      </c>
      <c r="GJ941">
        <v>0</v>
      </c>
      <c r="GK941">
        <v>0</v>
      </c>
      <c r="GL941">
        <f t="shared" si="511"/>
        <v>0</v>
      </c>
      <c r="GM941">
        <f t="shared" si="512"/>
        <v>64.709999999999994</v>
      </c>
      <c r="GN941">
        <f t="shared" si="513"/>
        <v>0</v>
      </c>
      <c r="GO941">
        <f t="shared" si="514"/>
        <v>64.709999999999994</v>
      </c>
      <c r="GP941">
        <f t="shared" si="515"/>
        <v>0</v>
      </c>
      <c r="GR941">
        <v>0</v>
      </c>
      <c r="GS941">
        <v>0</v>
      </c>
      <c r="GT941">
        <v>0</v>
      </c>
      <c r="GU941" t="s">
        <v>3</v>
      </c>
      <c r="GV941">
        <f t="shared" si="516"/>
        <v>0</v>
      </c>
      <c r="GW941">
        <v>1</v>
      </c>
      <c r="GX941">
        <f t="shared" si="517"/>
        <v>0</v>
      </c>
      <c r="HA941">
        <v>0</v>
      </c>
      <c r="HB941">
        <v>0</v>
      </c>
      <c r="HC941">
        <f t="shared" si="524"/>
        <v>0</v>
      </c>
      <c r="HE941" t="s">
        <v>3</v>
      </c>
      <c r="HF941" t="s">
        <v>3</v>
      </c>
      <c r="HM941" t="s">
        <v>3</v>
      </c>
      <c r="HN941" t="s">
        <v>515</v>
      </c>
      <c r="HO941" t="s">
        <v>516</v>
      </c>
      <c r="HP941" t="s">
        <v>513</v>
      </c>
      <c r="HQ941" t="s">
        <v>513</v>
      </c>
      <c r="HS941">
        <v>0</v>
      </c>
      <c r="IK941">
        <v>0</v>
      </c>
    </row>
    <row r="942" spans="1:245" x14ac:dyDescent="0.2">
      <c r="A942">
        <v>17</v>
      </c>
      <c r="B942">
        <v>1</v>
      </c>
      <c r="C942">
        <f>ROW(SmtRes!A1682)</f>
        <v>1682</v>
      </c>
      <c r="D942">
        <f>ROW(EtalonRes!A1748)</f>
        <v>1748</v>
      </c>
      <c r="E942" t="s">
        <v>973</v>
      </c>
      <c r="F942" t="s">
        <v>970</v>
      </c>
      <c r="G942" t="s">
        <v>974</v>
      </c>
      <c r="H942" t="s">
        <v>21</v>
      </c>
      <c r="I942">
        <f t="shared" si="525"/>
        <v>0.01</v>
      </c>
      <c r="J942">
        <v>0</v>
      </c>
      <c r="K942">
        <f t="shared" si="526"/>
        <v>0.01</v>
      </c>
      <c r="O942">
        <f t="shared" si="518"/>
        <v>86.99</v>
      </c>
      <c r="P942">
        <f>SUMIF(SmtRes!AQ1677:'SmtRes'!AQ1682,"=1",SmtRes!DF1677:'SmtRes'!DF1682)</f>
        <v>0</v>
      </c>
      <c r="Q942">
        <f>SUMIF(SmtRes!AQ1677:'SmtRes'!AQ1682,"=1",SmtRes!DG1677:'SmtRes'!DG1682)</f>
        <v>0.01</v>
      </c>
      <c r="R942">
        <f>SUMIF(SmtRes!AQ1677:'SmtRes'!AQ1682,"=1",SmtRes!DH1677:'SmtRes'!DH1682)</f>
        <v>0.05</v>
      </c>
      <c r="S942">
        <f>SUMIF(SmtRes!AQ1677:'SmtRes'!AQ1682,"=1",SmtRes!DI1677:'SmtRes'!DI1682)</f>
        <v>86.93</v>
      </c>
      <c r="T942">
        <f t="shared" si="504"/>
        <v>0</v>
      </c>
      <c r="U942">
        <f>SUMIF(SmtRes!AQ1677:'SmtRes'!AQ1682,"=1",SmtRes!CV1677:'SmtRes'!CV1682)</f>
        <v>0.16289999999999999</v>
      </c>
      <c r="V942">
        <f>SUMIF(SmtRes!AQ1677:'SmtRes'!AQ1682,"=1",SmtRes!CW1677:'SmtRes'!CW1682)</f>
        <v>1E-4</v>
      </c>
      <c r="W942">
        <f t="shared" si="505"/>
        <v>0</v>
      </c>
      <c r="X942">
        <f t="shared" si="506"/>
        <v>84.37</v>
      </c>
      <c r="Y942">
        <f t="shared" si="507"/>
        <v>44.36</v>
      </c>
      <c r="AA942">
        <v>449016111</v>
      </c>
      <c r="AB942">
        <f t="shared" si="508"/>
        <v>8693.3688000000002</v>
      </c>
      <c r="AC942">
        <f t="shared" si="527"/>
        <v>0</v>
      </c>
      <c r="AD942">
        <f>ROUND((((SUM(SmtRes!BR1677:'SmtRes'!BR1682))-(SUM(SmtRes!BS1677:'SmtRes'!BS1682)))+AE942),6)</f>
        <v>0.37319999999999998</v>
      </c>
      <c r="AE942">
        <f>ROUND((SUM(SmtRes!BS1677:'SmtRes'!BS1682)),6)</f>
        <v>4.7927</v>
      </c>
      <c r="AF942">
        <f>ROUND((SUM(SmtRes!BT1677:'SmtRes'!BT1682)),6)</f>
        <v>8692.9956000000002</v>
      </c>
      <c r="AG942">
        <f t="shared" si="509"/>
        <v>0</v>
      </c>
      <c r="AH942">
        <f>(SUM(SmtRes!BU1677:'SmtRes'!BU1682))</f>
        <v>16.29</v>
      </c>
      <c r="AI942">
        <f>(SUM(SmtRes!BV1677:'SmtRes'!BV1682))</f>
        <v>0.01</v>
      </c>
      <c r="AJ942">
        <f t="shared" si="510"/>
        <v>0</v>
      </c>
      <c r="AK942">
        <v>8897.6365079999996</v>
      </c>
      <c r="AL942">
        <v>199.475008</v>
      </c>
      <c r="AM942">
        <v>0.37320000000000003</v>
      </c>
      <c r="AN942">
        <v>4.7927</v>
      </c>
      <c r="AO942">
        <v>8692.9956000000002</v>
      </c>
      <c r="AP942">
        <v>0</v>
      </c>
      <c r="AQ942">
        <v>16.29</v>
      </c>
      <c r="AR942">
        <v>0.01</v>
      </c>
      <c r="AS942">
        <v>0</v>
      </c>
      <c r="AT942">
        <v>97</v>
      </c>
      <c r="AU942">
        <v>51</v>
      </c>
      <c r="AV942">
        <v>1</v>
      </c>
      <c r="AW942">
        <v>1</v>
      </c>
      <c r="AZ942">
        <v>1</v>
      </c>
      <c r="BA942">
        <v>1</v>
      </c>
      <c r="BB942">
        <v>1</v>
      </c>
      <c r="BC942">
        <v>1</v>
      </c>
      <c r="BD942" t="s">
        <v>3</v>
      </c>
      <c r="BE942" t="s">
        <v>3</v>
      </c>
      <c r="BF942" t="s">
        <v>3</v>
      </c>
      <c r="BG942" t="s">
        <v>3</v>
      </c>
      <c r="BH942">
        <v>0</v>
      </c>
      <c r="BI942">
        <v>2</v>
      </c>
      <c r="BJ942" t="s">
        <v>972</v>
      </c>
      <c r="BM942">
        <v>108001</v>
      </c>
      <c r="BN942">
        <v>0</v>
      </c>
      <c r="BO942" t="s">
        <v>3</v>
      </c>
      <c r="BP942">
        <v>0</v>
      </c>
      <c r="BQ942">
        <v>3</v>
      </c>
      <c r="BR942">
        <v>0</v>
      </c>
      <c r="BS942">
        <v>1</v>
      </c>
      <c r="BT942">
        <v>1</v>
      </c>
      <c r="BU942">
        <v>1</v>
      </c>
      <c r="BV942">
        <v>1</v>
      </c>
      <c r="BW942">
        <v>1</v>
      </c>
      <c r="BX942">
        <v>1</v>
      </c>
      <c r="BY942" t="s">
        <v>3</v>
      </c>
      <c r="BZ942">
        <v>97</v>
      </c>
      <c r="CA942">
        <v>51</v>
      </c>
      <c r="CB942" t="s">
        <v>3</v>
      </c>
      <c r="CE942">
        <v>0</v>
      </c>
      <c r="CF942">
        <v>0</v>
      </c>
      <c r="CG942">
        <v>0</v>
      </c>
      <c r="CM942">
        <v>0</v>
      </c>
      <c r="CN942" t="s">
        <v>3</v>
      </c>
      <c r="CO942">
        <v>0</v>
      </c>
      <c r="CP942">
        <f t="shared" si="519"/>
        <v>86.990000000000009</v>
      </c>
      <c r="CQ942">
        <f>SUMIF(SmtRes!AQ1677:'SmtRes'!AQ1682,"=1",SmtRes!AA1677:'SmtRes'!AA1682)</f>
        <v>128300.47</v>
      </c>
      <c r="CR942">
        <f>SUMIF(SmtRes!AQ1677:'SmtRes'!AQ1682,"=1",SmtRes!AB1677:'SmtRes'!AB1682)</f>
        <v>57.85</v>
      </c>
      <c r="CS942">
        <f>SUMIF(SmtRes!AQ1677:'SmtRes'!AQ1682,"=1",SmtRes!AC1677:'SmtRes'!AC1682)</f>
        <v>479.27</v>
      </c>
      <c r="CT942">
        <f>SUMIF(SmtRes!AQ1677:'SmtRes'!AQ1682,"=1",SmtRes!AD1677:'SmtRes'!AD1682)</f>
        <v>533.64</v>
      </c>
      <c r="CU942">
        <f t="shared" si="520"/>
        <v>0</v>
      </c>
      <c r="CV942">
        <f>SUMIF(SmtRes!AQ1677:'SmtRes'!AQ1682,"=1",SmtRes!BU1677:'SmtRes'!BU1682)</f>
        <v>16.29</v>
      </c>
      <c r="CW942">
        <f>SUMIF(SmtRes!AQ1677:'SmtRes'!AQ1682,"=1",SmtRes!BV1677:'SmtRes'!BV1682)</f>
        <v>0.01</v>
      </c>
      <c r="CX942">
        <f t="shared" si="521"/>
        <v>0</v>
      </c>
      <c r="CY942">
        <f t="shared" si="522"/>
        <v>84.370599999999996</v>
      </c>
      <c r="CZ942">
        <f t="shared" si="523"/>
        <v>44.359800000000007</v>
      </c>
      <c r="DC942" t="s">
        <v>3</v>
      </c>
      <c r="DD942" t="s">
        <v>135</v>
      </c>
      <c r="DE942" t="s">
        <v>3</v>
      </c>
      <c r="DF942" t="s">
        <v>3</v>
      </c>
      <c r="DG942" t="s">
        <v>3</v>
      </c>
      <c r="DH942" t="s">
        <v>3</v>
      </c>
      <c r="DI942" t="s">
        <v>3</v>
      </c>
      <c r="DJ942" t="s">
        <v>3</v>
      </c>
      <c r="DK942" t="s">
        <v>3</v>
      </c>
      <c r="DL942" t="s">
        <v>3</v>
      </c>
      <c r="DM942" t="s">
        <v>3</v>
      </c>
      <c r="DN942">
        <v>0</v>
      </c>
      <c r="DO942">
        <v>0</v>
      </c>
      <c r="DP942">
        <v>1</v>
      </c>
      <c r="DQ942">
        <v>1</v>
      </c>
      <c r="DU942">
        <v>1003</v>
      </c>
      <c r="DV942" t="s">
        <v>21</v>
      </c>
      <c r="DW942" t="s">
        <v>21</v>
      </c>
      <c r="DX942">
        <v>100</v>
      </c>
      <c r="DZ942" t="s">
        <v>3</v>
      </c>
      <c r="EA942" t="s">
        <v>3</v>
      </c>
      <c r="EB942" t="s">
        <v>3</v>
      </c>
      <c r="EC942" t="s">
        <v>3</v>
      </c>
      <c r="EE942">
        <v>416979905</v>
      </c>
      <c r="EF942">
        <v>3</v>
      </c>
      <c r="EG942" t="s">
        <v>322</v>
      </c>
      <c r="EH942">
        <v>0</v>
      </c>
      <c r="EI942" t="s">
        <v>3</v>
      </c>
      <c r="EJ942">
        <v>2</v>
      </c>
      <c r="EK942">
        <v>108001</v>
      </c>
      <c r="EL942" t="s">
        <v>513</v>
      </c>
      <c r="EM942" t="s">
        <v>514</v>
      </c>
      <c r="EO942" t="s">
        <v>3</v>
      </c>
      <c r="EQ942">
        <v>512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16.29</v>
      </c>
      <c r="EX942">
        <v>0.01</v>
      </c>
      <c r="EY942">
        <v>0</v>
      </c>
      <c r="FQ942">
        <v>0</v>
      </c>
      <c r="FR942">
        <v>0</v>
      </c>
      <c r="FS942">
        <v>0</v>
      </c>
      <c r="FX942">
        <v>97</v>
      </c>
      <c r="FY942">
        <v>51</v>
      </c>
      <c r="GA942" t="s">
        <v>3</v>
      </c>
      <c r="GD942">
        <v>1</v>
      </c>
      <c r="GF942">
        <v>690071752</v>
      </c>
      <c r="GG942">
        <v>2</v>
      </c>
      <c r="GH942">
        <v>1</v>
      </c>
      <c r="GI942">
        <v>-2</v>
      </c>
      <c r="GJ942">
        <v>0</v>
      </c>
      <c r="GK942">
        <v>0</v>
      </c>
      <c r="GL942">
        <f t="shared" si="511"/>
        <v>0</v>
      </c>
      <c r="GM942">
        <f t="shared" si="512"/>
        <v>215.72</v>
      </c>
      <c r="GN942">
        <f t="shared" si="513"/>
        <v>0</v>
      </c>
      <c r="GO942">
        <f t="shared" si="514"/>
        <v>215.72</v>
      </c>
      <c r="GP942">
        <f t="shared" si="515"/>
        <v>0</v>
      </c>
      <c r="GR942">
        <v>0</v>
      </c>
      <c r="GS942">
        <v>0</v>
      </c>
      <c r="GT942">
        <v>0</v>
      </c>
      <c r="GU942" t="s">
        <v>3</v>
      </c>
      <c r="GV942">
        <f t="shared" si="516"/>
        <v>0</v>
      </c>
      <c r="GW942">
        <v>1</v>
      </c>
      <c r="GX942">
        <f t="shared" si="517"/>
        <v>0</v>
      </c>
      <c r="HA942">
        <v>0</v>
      </c>
      <c r="HB942">
        <v>0</v>
      </c>
      <c r="HC942">
        <f t="shared" si="524"/>
        <v>0</v>
      </c>
      <c r="HE942" t="s">
        <v>3</v>
      </c>
      <c r="HF942" t="s">
        <v>3</v>
      </c>
      <c r="HM942" t="s">
        <v>3</v>
      </c>
      <c r="HN942" t="s">
        <v>515</v>
      </c>
      <c r="HO942" t="s">
        <v>516</v>
      </c>
      <c r="HP942" t="s">
        <v>513</v>
      </c>
      <c r="HQ942" t="s">
        <v>513</v>
      </c>
      <c r="HS942">
        <v>0</v>
      </c>
      <c r="IK942">
        <v>0</v>
      </c>
    </row>
    <row r="943" spans="1:245" x14ac:dyDescent="0.2">
      <c r="A943">
        <v>17</v>
      </c>
      <c r="B943">
        <v>1</v>
      </c>
      <c r="C943">
        <f>ROW(SmtRes!A1694)</f>
        <v>1694</v>
      </c>
      <c r="D943">
        <f>ROW(EtalonRes!A1761)</f>
        <v>1761</v>
      </c>
      <c r="E943" t="s">
        <v>975</v>
      </c>
      <c r="F943" t="s">
        <v>976</v>
      </c>
      <c r="G943" t="s">
        <v>977</v>
      </c>
      <c r="H943" t="s">
        <v>21</v>
      </c>
      <c r="I943">
        <f t="shared" si="525"/>
        <v>0.01</v>
      </c>
      <c r="J943">
        <v>0</v>
      </c>
      <c r="K943">
        <f t="shared" si="526"/>
        <v>0.01</v>
      </c>
      <c r="O943">
        <f t="shared" si="518"/>
        <v>47.34</v>
      </c>
      <c r="P943">
        <f>SUMIF(SmtRes!AQ1683:'SmtRes'!AQ1694,"=1",SmtRes!DF1683:'SmtRes'!DF1694)</f>
        <v>0</v>
      </c>
      <c r="Q943">
        <f>SUMIF(SmtRes!AQ1683:'SmtRes'!AQ1694,"=1",SmtRes!DG1683:'SmtRes'!DG1694)</f>
        <v>2.7199999999999998</v>
      </c>
      <c r="R943">
        <f>SUMIF(SmtRes!AQ1683:'SmtRes'!AQ1694,"=1",SmtRes!DH1683:'SmtRes'!DH1694)</f>
        <v>0.67999999999999994</v>
      </c>
      <c r="S943">
        <f>SUMIF(SmtRes!AQ1683:'SmtRes'!AQ1694,"=1",SmtRes!DI1683:'SmtRes'!DI1694)</f>
        <v>43.94</v>
      </c>
      <c r="T943">
        <f t="shared" si="504"/>
        <v>0</v>
      </c>
      <c r="U943">
        <f>SUMIF(SmtRes!AQ1683:'SmtRes'!AQ1694,"=1",SmtRes!CV1683:'SmtRes'!CV1694)</f>
        <v>8.3280000000000007E-2</v>
      </c>
      <c r="V943">
        <f>SUMIF(SmtRes!AQ1683:'SmtRes'!AQ1694,"=1",SmtRes!CW1683:'SmtRes'!CW1694)</f>
        <v>1.08E-3</v>
      </c>
      <c r="W943">
        <f t="shared" si="505"/>
        <v>0</v>
      </c>
      <c r="X943">
        <f t="shared" si="506"/>
        <v>43.28</v>
      </c>
      <c r="Y943">
        <f t="shared" si="507"/>
        <v>22.76</v>
      </c>
      <c r="AA943">
        <v>449016111</v>
      </c>
      <c r="AB943">
        <f t="shared" si="508"/>
        <v>4665.00882</v>
      </c>
      <c r="AC943">
        <f t="shared" si="527"/>
        <v>0</v>
      </c>
      <c r="AD943">
        <f>ROUND((((SUM(SmtRes!BR1683:'SmtRes'!BR1694))-(SUM(SmtRes!BS1683:'SmtRes'!BS1694)))+AE943),6)</f>
        <v>271.15602000000001</v>
      </c>
      <c r="AE943">
        <f>ROUND((SUM(SmtRes!BS1683:'SmtRes'!BS1694)),6)</f>
        <v>68.290559999999999</v>
      </c>
      <c r="AF943">
        <f>ROUND((SUM(SmtRes!BT1683:'SmtRes'!BT1694)),6)</f>
        <v>4393.8527999999997</v>
      </c>
      <c r="AG943">
        <f t="shared" si="509"/>
        <v>0</v>
      </c>
      <c r="AH943">
        <f>(SUM(SmtRes!BU1683:'SmtRes'!BU1694))</f>
        <v>8.3279999999999994</v>
      </c>
      <c r="AI943">
        <f>(SUM(SmtRes!BV1683:'SmtRes'!BV1694))</f>
        <v>0.108</v>
      </c>
      <c r="AJ943">
        <f t="shared" si="510"/>
        <v>0</v>
      </c>
      <c r="AK943">
        <v>21032.926515000003</v>
      </c>
      <c r="AL943">
        <v>5255.2619149999991</v>
      </c>
      <c r="AM943">
        <v>903.85339999999997</v>
      </c>
      <c r="AN943">
        <v>227.63520000000003</v>
      </c>
      <c r="AO943">
        <v>14646.176000000001</v>
      </c>
      <c r="AP943">
        <v>0</v>
      </c>
      <c r="AQ943">
        <v>27.76</v>
      </c>
      <c r="AR943">
        <v>0.36</v>
      </c>
      <c r="AS943">
        <v>0</v>
      </c>
      <c r="AT943">
        <v>97</v>
      </c>
      <c r="AU943">
        <v>51</v>
      </c>
      <c r="AV943">
        <v>1</v>
      </c>
      <c r="AW943">
        <v>1</v>
      </c>
      <c r="AZ943">
        <v>1</v>
      </c>
      <c r="BA943">
        <v>1</v>
      </c>
      <c r="BB943">
        <v>1</v>
      </c>
      <c r="BC943">
        <v>1</v>
      </c>
      <c r="BD943" t="s">
        <v>3</v>
      </c>
      <c r="BE943" t="s">
        <v>3</v>
      </c>
      <c r="BF943" t="s">
        <v>3</v>
      </c>
      <c r="BG943" t="s">
        <v>3</v>
      </c>
      <c r="BH943">
        <v>0</v>
      </c>
      <c r="BI943">
        <v>2</v>
      </c>
      <c r="BJ943" t="s">
        <v>978</v>
      </c>
      <c r="BM943">
        <v>108001</v>
      </c>
      <c r="BN943">
        <v>0</v>
      </c>
      <c r="BO943" t="s">
        <v>3</v>
      </c>
      <c r="BP943">
        <v>0</v>
      </c>
      <c r="BQ943">
        <v>3</v>
      </c>
      <c r="BR943">
        <v>0</v>
      </c>
      <c r="BS943">
        <v>1</v>
      </c>
      <c r="BT943">
        <v>1</v>
      </c>
      <c r="BU943">
        <v>1</v>
      </c>
      <c r="BV943">
        <v>1</v>
      </c>
      <c r="BW943">
        <v>1</v>
      </c>
      <c r="BX943">
        <v>1</v>
      </c>
      <c r="BY943" t="s">
        <v>3</v>
      </c>
      <c r="BZ943">
        <v>97</v>
      </c>
      <c r="CA943">
        <v>51</v>
      </c>
      <c r="CB943" t="s">
        <v>3</v>
      </c>
      <c r="CE943">
        <v>0</v>
      </c>
      <c r="CF943">
        <v>0</v>
      </c>
      <c r="CG943">
        <v>0</v>
      </c>
      <c r="CM943">
        <v>0</v>
      </c>
      <c r="CN943" t="s">
        <v>653</v>
      </c>
      <c r="CO943">
        <v>0</v>
      </c>
      <c r="CP943">
        <f t="shared" si="519"/>
        <v>47.339999999999996</v>
      </c>
      <c r="CQ943">
        <f>SUMIF(SmtRes!AQ1683:'SmtRes'!AQ1694,"=1",SmtRes!AA1683:'SmtRes'!AA1694)</f>
        <v>223082.8</v>
      </c>
      <c r="CR943">
        <f>SUMIF(SmtRes!AQ1683:'SmtRes'!AQ1694,"=1",SmtRes!AB1683:'SmtRes'!AB1694)</f>
        <v>2302.6</v>
      </c>
      <c r="CS943">
        <f>SUMIF(SmtRes!AQ1683:'SmtRes'!AQ1694,"=1",SmtRes!AC1683:'SmtRes'!AC1694)</f>
        <v>1264.6400000000001</v>
      </c>
      <c r="CT943">
        <f>SUMIF(SmtRes!AQ1683:'SmtRes'!AQ1694,"=1",SmtRes!AD1683:'SmtRes'!AD1694)</f>
        <v>527.6</v>
      </c>
      <c r="CU943">
        <f t="shared" si="520"/>
        <v>0</v>
      </c>
      <c r="CV943">
        <f>SUMIF(SmtRes!AQ1683:'SmtRes'!AQ1694,"=1",SmtRes!BU1683:'SmtRes'!BU1694)</f>
        <v>8.3279999999999994</v>
      </c>
      <c r="CW943">
        <f>SUMIF(SmtRes!AQ1683:'SmtRes'!AQ1694,"=1",SmtRes!BV1683:'SmtRes'!BV1694)</f>
        <v>0.108</v>
      </c>
      <c r="CX943">
        <f t="shared" si="521"/>
        <v>0</v>
      </c>
      <c r="CY943">
        <f t="shared" si="522"/>
        <v>43.281399999999991</v>
      </c>
      <c r="CZ943">
        <f t="shared" si="523"/>
        <v>22.7562</v>
      </c>
      <c r="DB943">
        <v>65</v>
      </c>
      <c r="DC943" t="s">
        <v>3</v>
      </c>
      <c r="DD943" t="s">
        <v>135</v>
      </c>
      <c r="DE943" t="s">
        <v>321</v>
      </c>
      <c r="DF943" t="s">
        <v>321</v>
      </c>
      <c r="DG943" t="s">
        <v>321</v>
      </c>
      <c r="DH943" t="s">
        <v>3</v>
      </c>
      <c r="DI943" t="s">
        <v>321</v>
      </c>
      <c r="DJ943" t="s">
        <v>321</v>
      </c>
      <c r="DK943" t="s">
        <v>3</v>
      </c>
      <c r="DL943" t="s">
        <v>3</v>
      </c>
      <c r="DM943" t="s">
        <v>3</v>
      </c>
      <c r="DN943">
        <v>0</v>
      </c>
      <c r="DO943">
        <v>0</v>
      </c>
      <c r="DP943">
        <v>1</v>
      </c>
      <c r="DQ943">
        <v>1</v>
      </c>
      <c r="DU943">
        <v>1003</v>
      </c>
      <c r="DV943" t="s">
        <v>21</v>
      </c>
      <c r="DW943" t="s">
        <v>21</v>
      </c>
      <c r="DX943">
        <v>100</v>
      </c>
      <c r="DZ943" t="s">
        <v>3</v>
      </c>
      <c r="EA943" t="s">
        <v>3</v>
      </c>
      <c r="EB943" t="s">
        <v>3</v>
      </c>
      <c r="EC943" t="s">
        <v>3</v>
      </c>
      <c r="EE943">
        <v>416979905</v>
      </c>
      <c r="EF943">
        <v>3</v>
      </c>
      <c r="EG943" t="s">
        <v>322</v>
      </c>
      <c r="EH943">
        <v>0</v>
      </c>
      <c r="EI943" t="s">
        <v>3</v>
      </c>
      <c r="EJ943">
        <v>2</v>
      </c>
      <c r="EK943">
        <v>108001</v>
      </c>
      <c r="EL943" t="s">
        <v>513</v>
      </c>
      <c r="EM943" t="s">
        <v>514</v>
      </c>
      <c r="EO943" t="s">
        <v>656</v>
      </c>
      <c r="EQ943">
        <v>512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27.76</v>
      </c>
      <c r="EX943">
        <v>0.36</v>
      </c>
      <c r="EY943">
        <v>0</v>
      </c>
      <c r="FQ943">
        <v>0</v>
      </c>
      <c r="FR943">
        <v>0</v>
      </c>
      <c r="FS943">
        <v>0</v>
      </c>
      <c r="FX943">
        <v>97</v>
      </c>
      <c r="FY943">
        <v>51</v>
      </c>
      <c r="GA943" t="s">
        <v>3</v>
      </c>
      <c r="GD943">
        <v>1</v>
      </c>
      <c r="GF943">
        <v>-1141410559</v>
      </c>
      <c r="GG943">
        <v>2</v>
      </c>
      <c r="GH943">
        <v>1</v>
      </c>
      <c r="GI943">
        <v>-2</v>
      </c>
      <c r="GJ943">
        <v>0</v>
      </c>
      <c r="GK943">
        <v>0</v>
      </c>
      <c r="GL943">
        <f t="shared" si="511"/>
        <v>0</v>
      </c>
      <c r="GM943">
        <f t="shared" si="512"/>
        <v>113.38</v>
      </c>
      <c r="GN943">
        <f t="shared" si="513"/>
        <v>0</v>
      </c>
      <c r="GO943">
        <f t="shared" si="514"/>
        <v>113.38</v>
      </c>
      <c r="GP943">
        <f t="shared" si="515"/>
        <v>0</v>
      </c>
      <c r="GR943">
        <v>0</v>
      </c>
      <c r="GS943">
        <v>0</v>
      </c>
      <c r="GT943">
        <v>0</v>
      </c>
      <c r="GU943" t="s">
        <v>3</v>
      </c>
      <c r="GV943">
        <f t="shared" si="516"/>
        <v>0</v>
      </c>
      <c r="GW943">
        <v>1</v>
      </c>
      <c r="GX943">
        <f t="shared" si="517"/>
        <v>0</v>
      </c>
      <c r="HA943">
        <v>0</v>
      </c>
      <c r="HB943">
        <v>0</v>
      </c>
      <c r="HC943">
        <f t="shared" si="524"/>
        <v>0</v>
      </c>
      <c r="HE943" t="s">
        <v>3</v>
      </c>
      <c r="HF943" t="s">
        <v>3</v>
      </c>
      <c r="HM943" t="s">
        <v>3</v>
      </c>
      <c r="HN943" t="s">
        <v>515</v>
      </c>
      <c r="HO943" t="s">
        <v>516</v>
      </c>
      <c r="HP943" t="s">
        <v>513</v>
      </c>
      <c r="HQ943" t="s">
        <v>513</v>
      </c>
      <c r="HS943">
        <v>0</v>
      </c>
      <c r="IK943">
        <v>0</v>
      </c>
    </row>
    <row r="944" spans="1:245" x14ac:dyDescent="0.2">
      <c r="A944">
        <v>17</v>
      </c>
      <c r="B944">
        <v>1</v>
      </c>
      <c r="C944">
        <f>ROW(SmtRes!A1706)</f>
        <v>1706</v>
      </c>
      <c r="D944">
        <f>ROW(EtalonRes!A1774)</f>
        <v>1774</v>
      </c>
      <c r="E944" t="s">
        <v>979</v>
      </c>
      <c r="F944" t="s">
        <v>976</v>
      </c>
      <c r="G944" t="s">
        <v>980</v>
      </c>
      <c r="H944" t="s">
        <v>21</v>
      </c>
      <c r="I944">
        <f t="shared" si="525"/>
        <v>0.01</v>
      </c>
      <c r="J944">
        <v>0</v>
      </c>
      <c r="K944">
        <f t="shared" si="526"/>
        <v>0.01</v>
      </c>
      <c r="O944">
        <f t="shared" si="518"/>
        <v>157.78</v>
      </c>
      <c r="P944">
        <f>SUMIF(SmtRes!AQ1695:'SmtRes'!AQ1706,"=1",SmtRes!DF1695:'SmtRes'!DF1706)</f>
        <v>0</v>
      </c>
      <c r="Q944">
        <f>SUMIF(SmtRes!AQ1695:'SmtRes'!AQ1706,"=1",SmtRes!DG1695:'SmtRes'!DG1706)</f>
        <v>9.0500000000000007</v>
      </c>
      <c r="R944">
        <f>SUMIF(SmtRes!AQ1695:'SmtRes'!AQ1706,"=1",SmtRes!DH1695:'SmtRes'!DH1706)</f>
        <v>2.27</v>
      </c>
      <c r="S944">
        <f>SUMIF(SmtRes!AQ1695:'SmtRes'!AQ1706,"=1",SmtRes!DI1695:'SmtRes'!DI1706)</f>
        <v>146.46</v>
      </c>
      <c r="T944">
        <f t="shared" si="504"/>
        <v>0</v>
      </c>
      <c r="U944">
        <f>SUMIF(SmtRes!AQ1695:'SmtRes'!AQ1706,"=1",SmtRes!CV1695:'SmtRes'!CV1706)</f>
        <v>0.27760000000000001</v>
      </c>
      <c r="V944">
        <f>SUMIF(SmtRes!AQ1695:'SmtRes'!AQ1706,"=1",SmtRes!CW1695:'SmtRes'!CW1706)</f>
        <v>3.5999999999999999E-3</v>
      </c>
      <c r="W944">
        <f t="shared" si="505"/>
        <v>0</v>
      </c>
      <c r="X944">
        <f t="shared" si="506"/>
        <v>144.27000000000001</v>
      </c>
      <c r="Y944">
        <f t="shared" si="507"/>
        <v>75.849999999999994</v>
      </c>
      <c r="AA944">
        <v>449016111</v>
      </c>
      <c r="AB944">
        <f t="shared" si="508"/>
        <v>15550.029399999999</v>
      </c>
      <c r="AC944">
        <f t="shared" si="527"/>
        <v>0</v>
      </c>
      <c r="AD944">
        <f>ROUND((((SUM(SmtRes!BR1695:'SmtRes'!BR1706))-(SUM(SmtRes!BS1695:'SmtRes'!BS1706)))+AE944),6)</f>
        <v>903.85339999999997</v>
      </c>
      <c r="AE944">
        <f>ROUND((SUM(SmtRes!BS1695:'SmtRes'!BS1706)),6)</f>
        <v>227.6352</v>
      </c>
      <c r="AF944">
        <f>ROUND((SUM(SmtRes!BT1695:'SmtRes'!BT1706)),6)</f>
        <v>14646.175999999999</v>
      </c>
      <c r="AG944">
        <f t="shared" si="509"/>
        <v>0</v>
      </c>
      <c r="AH944">
        <f>(SUM(SmtRes!BU1695:'SmtRes'!BU1706))</f>
        <v>27.76</v>
      </c>
      <c r="AI944">
        <f>(SUM(SmtRes!BV1695:'SmtRes'!BV1706))</f>
        <v>0.36</v>
      </c>
      <c r="AJ944">
        <f t="shared" si="510"/>
        <v>0</v>
      </c>
      <c r="AK944">
        <v>21032.926515000003</v>
      </c>
      <c r="AL944">
        <v>5255.2619149999991</v>
      </c>
      <c r="AM944">
        <v>903.85339999999997</v>
      </c>
      <c r="AN944">
        <v>227.63520000000003</v>
      </c>
      <c r="AO944">
        <v>14646.176000000001</v>
      </c>
      <c r="AP944">
        <v>0</v>
      </c>
      <c r="AQ944">
        <v>27.76</v>
      </c>
      <c r="AR944">
        <v>0.36</v>
      </c>
      <c r="AS944">
        <v>0</v>
      </c>
      <c r="AT944">
        <v>97</v>
      </c>
      <c r="AU944">
        <v>51</v>
      </c>
      <c r="AV944">
        <v>1</v>
      </c>
      <c r="AW944">
        <v>1</v>
      </c>
      <c r="AZ944">
        <v>1</v>
      </c>
      <c r="BA944">
        <v>1</v>
      </c>
      <c r="BB944">
        <v>1</v>
      </c>
      <c r="BC944">
        <v>1</v>
      </c>
      <c r="BD944" t="s">
        <v>3</v>
      </c>
      <c r="BE944" t="s">
        <v>3</v>
      </c>
      <c r="BF944" t="s">
        <v>3</v>
      </c>
      <c r="BG944" t="s">
        <v>3</v>
      </c>
      <c r="BH944">
        <v>0</v>
      </c>
      <c r="BI944">
        <v>2</v>
      </c>
      <c r="BJ944" t="s">
        <v>978</v>
      </c>
      <c r="BM944">
        <v>108001</v>
      </c>
      <c r="BN944">
        <v>0</v>
      </c>
      <c r="BO944" t="s">
        <v>3</v>
      </c>
      <c r="BP944">
        <v>0</v>
      </c>
      <c r="BQ944">
        <v>3</v>
      </c>
      <c r="BR944">
        <v>0</v>
      </c>
      <c r="BS944">
        <v>1</v>
      </c>
      <c r="BT944">
        <v>1</v>
      </c>
      <c r="BU944">
        <v>1</v>
      </c>
      <c r="BV944">
        <v>1</v>
      </c>
      <c r="BW944">
        <v>1</v>
      </c>
      <c r="BX944">
        <v>1</v>
      </c>
      <c r="BY944" t="s">
        <v>3</v>
      </c>
      <c r="BZ944">
        <v>97</v>
      </c>
      <c r="CA944">
        <v>51</v>
      </c>
      <c r="CB944" t="s">
        <v>3</v>
      </c>
      <c r="CE944">
        <v>0</v>
      </c>
      <c r="CF944">
        <v>0</v>
      </c>
      <c r="CG944">
        <v>0</v>
      </c>
      <c r="CM944">
        <v>0</v>
      </c>
      <c r="CN944" t="s">
        <v>3</v>
      </c>
      <c r="CO944">
        <v>0</v>
      </c>
      <c r="CP944">
        <f t="shared" si="519"/>
        <v>157.78000000000003</v>
      </c>
      <c r="CQ944">
        <f>SUMIF(SmtRes!AQ1695:'SmtRes'!AQ1706,"=1",SmtRes!AA1695:'SmtRes'!AA1706)</f>
        <v>223082.8</v>
      </c>
      <c r="CR944">
        <f>SUMIF(SmtRes!AQ1695:'SmtRes'!AQ1706,"=1",SmtRes!AB1695:'SmtRes'!AB1706)</f>
        <v>2302.6</v>
      </c>
      <c r="CS944">
        <f>SUMIF(SmtRes!AQ1695:'SmtRes'!AQ1706,"=1",SmtRes!AC1695:'SmtRes'!AC1706)</f>
        <v>1264.6400000000001</v>
      </c>
      <c r="CT944">
        <f>SUMIF(SmtRes!AQ1695:'SmtRes'!AQ1706,"=1",SmtRes!AD1695:'SmtRes'!AD1706)</f>
        <v>527.6</v>
      </c>
      <c r="CU944">
        <f t="shared" si="520"/>
        <v>0</v>
      </c>
      <c r="CV944">
        <f>SUMIF(SmtRes!AQ1695:'SmtRes'!AQ1706,"=1",SmtRes!BU1695:'SmtRes'!BU1706)</f>
        <v>27.76</v>
      </c>
      <c r="CW944">
        <f>SUMIF(SmtRes!AQ1695:'SmtRes'!AQ1706,"=1",SmtRes!BV1695:'SmtRes'!BV1706)</f>
        <v>0.36</v>
      </c>
      <c r="CX944">
        <f t="shared" si="521"/>
        <v>0</v>
      </c>
      <c r="CY944">
        <f t="shared" si="522"/>
        <v>144.2681</v>
      </c>
      <c r="CZ944">
        <f t="shared" si="523"/>
        <v>75.852300000000014</v>
      </c>
      <c r="DC944" t="s">
        <v>3</v>
      </c>
      <c r="DD944" t="s">
        <v>135</v>
      </c>
      <c r="DE944" t="s">
        <v>3</v>
      </c>
      <c r="DF944" t="s">
        <v>3</v>
      </c>
      <c r="DG944" t="s">
        <v>3</v>
      </c>
      <c r="DH944" t="s">
        <v>3</v>
      </c>
      <c r="DI944" t="s">
        <v>3</v>
      </c>
      <c r="DJ944" t="s">
        <v>3</v>
      </c>
      <c r="DK944" t="s">
        <v>3</v>
      </c>
      <c r="DL944" t="s">
        <v>3</v>
      </c>
      <c r="DM944" t="s">
        <v>3</v>
      </c>
      <c r="DN944">
        <v>0</v>
      </c>
      <c r="DO944">
        <v>0</v>
      </c>
      <c r="DP944">
        <v>1</v>
      </c>
      <c r="DQ944">
        <v>1</v>
      </c>
      <c r="DU944">
        <v>1003</v>
      </c>
      <c r="DV944" t="s">
        <v>21</v>
      </c>
      <c r="DW944" t="s">
        <v>21</v>
      </c>
      <c r="DX944">
        <v>100</v>
      </c>
      <c r="DZ944" t="s">
        <v>3</v>
      </c>
      <c r="EA944" t="s">
        <v>3</v>
      </c>
      <c r="EB944" t="s">
        <v>3</v>
      </c>
      <c r="EC944" t="s">
        <v>3</v>
      </c>
      <c r="EE944">
        <v>416979905</v>
      </c>
      <c r="EF944">
        <v>3</v>
      </c>
      <c r="EG944" t="s">
        <v>322</v>
      </c>
      <c r="EH944">
        <v>0</v>
      </c>
      <c r="EI944" t="s">
        <v>3</v>
      </c>
      <c r="EJ944">
        <v>2</v>
      </c>
      <c r="EK944">
        <v>108001</v>
      </c>
      <c r="EL944" t="s">
        <v>513</v>
      </c>
      <c r="EM944" t="s">
        <v>514</v>
      </c>
      <c r="EO944" t="s">
        <v>3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27.76</v>
      </c>
      <c r="EX944">
        <v>0.36</v>
      </c>
      <c r="EY944">
        <v>0</v>
      </c>
      <c r="FQ944">
        <v>0</v>
      </c>
      <c r="FR944">
        <v>0</v>
      </c>
      <c r="FS944">
        <v>0</v>
      </c>
      <c r="FX944">
        <v>97</v>
      </c>
      <c r="FY944">
        <v>51</v>
      </c>
      <c r="GA944" t="s">
        <v>3</v>
      </c>
      <c r="GD944">
        <v>1</v>
      </c>
      <c r="GF944">
        <v>-132884785</v>
      </c>
      <c r="GG944">
        <v>2</v>
      </c>
      <c r="GH944">
        <v>1</v>
      </c>
      <c r="GI944">
        <v>-2</v>
      </c>
      <c r="GJ944">
        <v>0</v>
      </c>
      <c r="GK944">
        <v>0</v>
      </c>
      <c r="GL944">
        <f t="shared" si="511"/>
        <v>0</v>
      </c>
      <c r="GM944">
        <f t="shared" si="512"/>
        <v>377.9</v>
      </c>
      <c r="GN944">
        <f t="shared" si="513"/>
        <v>0</v>
      </c>
      <c r="GO944">
        <f t="shared" si="514"/>
        <v>377.9</v>
      </c>
      <c r="GP944">
        <f t="shared" si="515"/>
        <v>0</v>
      </c>
      <c r="GR944">
        <v>0</v>
      </c>
      <c r="GS944">
        <v>0</v>
      </c>
      <c r="GT944">
        <v>0</v>
      </c>
      <c r="GU944" t="s">
        <v>3</v>
      </c>
      <c r="GV944">
        <f t="shared" si="516"/>
        <v>0</v>
      </c>
      <c r="GW944">
        <v>1</v>
      </c>
      <c r="GX944">
        <f t="shared" si="517"/>
        <v>0</v>
      </c>
      <c r="HA944">
        <v>0</v>
      </c>
      <c r="HB944">
        <v>0</v>
      </c>
      <c r="HC944">
        <f t="shared" si="524"/>
        <v>0</v>
      </c>
      <c r="HE944" t="s">
        <v>3</v>
      </c>
      <c r="HF944" t="s">
        <v>3</v>
      </c>
      <c r="HM944" t="s">
        <v>3</v>
      </c>
      <c r="HN944" t="s">
        <v>515</v>
      </c>
      <c r="HO944" t="s">
        <v>516</v>
      </c>
      <c r="HP944" t="s">
        <v>513</v>
      </c>
      <c r="HQ944" t="s">
        <v>513</v>
      </c>
      <c r="HS944">
        <v>0</v>
      </c>
      <c r="IK944">
        <v>0</v>
      </c>
    </row>
    <row r="945" spans="1:245" x14ac:dyDescent="0.2">
      <c r="A945">
        <v>17</v>
      </c>
      <c r="B945">
        <v>1</v>
      </c>
      <c r="C945">
        <f>ROW(SmtRes!A1707)</f>
        <v>1707</v>
      </c>
      <c r="D945">
        <f>ROW(EtalonRes!A1775)</f>
        <v>1775</v>
      </c>
      <c r="E945" t="s">
        <v>981</v>
      </c>
      <c r="F945" t="s">
        <v>982</v>
      </c>
      <c r="G945" t="s">
        <v>983</v>
      </c>
      <c r="H945" t="s">
        <v>984</v>
      </c>
      <c r="I945">
        <f t="shared" si="525"/>
        <v>0.01</v>
      </c>
      <c r="J945">
        <v>0</v>
      </c>
      <c r="K945">
        <f t="shared" si="526"/>
        <v>0.01</v>
      </c>
      <c r="O945">
        <f t="shared" si="518"/>
        <v>18.27</v>
      </c>
      <c r="P945">
        <f>SUMIF(SmtRes!AQ1707:'SmtRes'!AQ1707,"=1",SmtRes!DF1707:'SmtRes'!DF1707)</f>
        <v>0</v>
      </c>
      <c r="Q945">
        <f>SUMIF(SmtRes!AQ1707:'SmtRes'!AQ1707,"=1",SmtRes!DG1707:'SmtRes'!DG1707)</f>
        <v>0</v>
      </c>
      <c r="R945">
        <f>SUMIF(SmtRes!AQ1707:'SmtRes'!AQ1707,"=1",SmtRes!DH1707:'SmtRes'!DH1707)</f>
        <v>0</v>
      </c>
      <c r="S945">
        <f>SUMIF(SmtRes!AQ1707:'SmtRes'!AQ1707,"=1",SmtRes!DI1707:'SmtRes'!DI1707)</f>
        <v>18.27</v>
      </c>
      <c r="T945">
        <f t="shared" si="504"/>
        <v>0</v>
      </c>
      <c r="U945">
        <f>SUMIF(SmtRes!AQ1707:'SmtRes'!AQ1707,"=1",SmtRes!CV1707:'SmtRes'!CV1707)</f>
        <v>3.9800000000000002E-2</v>
      </c>
      <c r="V945">
        <f>SUMIF(SmtRes!AQ1707:'SmtRes'!AQ1707,"=1",SmtRes!CW1707:'SmtRes'!CW1707)</f>
        <v>0</v>
      </c>
      <c r="W945">
        <f t="shared" si="505"/>
        <v>0</v>
      </c>
      <c r="X945">
        <f t="shared" si="506"/>
        <v>16.63</v>
      </c>
      <c r="Y945">
        <f t="shared" si="507"/>
        <v>8.77</v>
      </c>
      <c r="AA945">
        <v>449016111</v>
      </c>
      <c r="AB945">
        <f t="shared" si="508"/>
        <v>1827.3771999999999</v>
      </c>
      <c r="AC945">
        <f t="shared" si="527"/>
        <v>0</v>
      </c>
      <c r="AD945">
        <f>ROUND((((0)-(0))+AE945),6)</f>
        <v>0</v>
      </c>
      <c r="AE945">
        <f>ROUND((0),6)</f>
        <v>0</v>
      </c>
      <c r="AF945">
        <f>ROUND((SUM(SmtRes!BT1707:'SmtRes'!BT1707)),6)</f>
        <v>1827.3771999999999</v>
      </c>
      <c r="AG945">
        <f t="shared" si="509"/>
        <v>0</v>
      </c>
      <c r="AH945">
        <f>(SUM(SmtRes!BU1707:'SmtRes'!BU1707))</f>
        <v>3.98</v>
      </c>
      <c r="AI945">
        <f>(0)</f>
        <v>0</v>
      </c>
      <c r="AJ945">
        <f t="shared" si="510"/>
        <v>0</v>
      </c>
      <c r="AK945">
        <v>1827.3771999999999</v>
      </c>
      <c r="AL945">
        <v>0</v>
      </c>
      <c r="AM945">
        <v>0</v>
      </c>
      <c r="AN945">
        <v>0</v>
      </c>
      <c r="AO945">
        <v>1827.3771999999999</v>
      </c>
      <c r="AP945">
        <v>0</v>
      </c>
      <c r="AQ945">
        <v>3.98</v>
      </c>
      <c r="AR945">
        <v>0</v>
      </c>
      <c r="AS945">
        <v>0</v>
      </c>
      <c r="AT945">
        <v>91</v>
      </c>
      <c r="AU945">
        <v>48</v>
      </c>
      <c r="AV945">
        <v>1</v>
      </c>
      <c r="AW945">
        <v>1</v>
      </c>
      <c r="AZ945">
        <v>1</v>
      </c>
      <c r="BA945">
        <v>1</v>
      </c>
      <c r="BB945">
        <v>1</v>
      </c>
      <c r="BC945">
        <v>1</v>
      </c>
      <c r="BD945" t="s">
        <v>3</v>
      </c>
      <c r="BE945" t="s">
        <v>3</v>
      </c>
      <c r="BF945" t="s">
        <v>3</v>
      </c>
      <c r="BG945" t="s">
        <v>3</v>
      </c>
      <c r="BH945">
        <v>0</v>
      </c>
      <c r="BI945">
        <v>1</v>
      </c>
      <c r="BJ945" t="s">
        <v>985</v>
      </c>
      <c r="BM945">
        <v>67001</v>
      </c>
      <c r="BN945">
        <v>0</v>
      </c>
      <c r="BO945" t="s">
        <v>3</v>
      </c>
      <c r="BP945">
        <v>0</v>
      </c>
      <c r="BQ945">
        <v>6</v>
      </c>
      <c r="BR945">
        <v>0</v>
      </c>
      <c r="BS945">
        <v>1</v>
      </c>
      <c r="BT945">
        <v>1</v>
      </c>
      <c r="BU945">
        <v>1</v>
      </c>
      <c r="BV945">
        <v>1</v>
      </c>
      <c r="BW945">
        <v>1</v>
      </c>
      <c r="BX945">
        <v>1</v>
      </c>
      <c r="BY945" t="s">
        <v>3</v>
      </c>
      <c r="BZ945">
        <v>91</v>
      </c>
      <c r="CA945">
        <v>48</v>
      </c>
      <c r="CB945" t="s">
        <v>3</v>
      </c>
      <c r="CE945">
        <v>0</v>
      </c>
      <c r="CF945">
        <v>0</v>
      </c>
      <c r="CG945">
        <v>0</v>
      </c>
      <c r="CM945">
        <v>0</v>
      </c>
      <c r="CN945" t="s">
        <v>3</v>
      </c>
      <c r="CO945">
        <v>0</v>
      </c>
      <c r="CP945">
        <f t="shared" si="519"/>
        <v>18.27</v>
      </c>
      <c r="CQ945">
        <f>SUMIF(SmtRes!AQ1707:'SmtRes'!AQ1707,"=1",SmtRes!AA1707:'SmtRes'!AA1707)</f>
        <v>0</v>
      </c>
      <c r="CR945">
        <f>SUMIF(SmtRes!AQ1707:'SmtRes'!AQ1707,"=1",SmtRes!AB1707:'SmtRes'!AB1707)</f>
        <v>0</v>
      </c>
      <c r="CS945">
        <f>SUMIF(SmtRes!AQ1707:'SmtRes'!AQ1707,"=1",SmtRes!AC1707:'SmtRes'!AC1707)</f>
        <v>0</v>
      </c>
      <c r="CT945">
        <f>SUMIF(SmtRes!AQ1707:'SmtRes'!AQ1707,"=1",SmtRes!AD1707:'SmtRes'!AD1707)</f>
        <v>459.14</v>
      </c>
      <c r="CU945">
        <f t="shared" si="520"/>
        <v>0</v>
      </c>
      <c r="CV945">
        <f>SUMIF(SmtRes!AQ1707:'SmtRes'!AQ1707,"=1",SmtRes!BU1707:'SmtRes'!BU1707)</f>
        <v>3.98</v>
      </c>
      <c r="CW945">
        <f>SUMIF(SmtRes!AQ1707:'SmtRes'!AQ1707,"=1",SmtRes!BV1707:'SmtRes'!BV1707)</f>
        <v>0</v>
      </c>
      <c r="CX945">
        <f t="shared" si="521"/>
        <v>0</v>
      </c>
      <c r="CY945">
        <f t="shared" si="522"/>
        <v>16.625699999999998</v>
      </c>
      <c r="CZ945">
        <f t="shared" si="523"/>
        <v>8.7696000000000005</v>
      </c>
      <c r="DC945" t="s">
        <v>3</v>
      </c>
      <c r="DD945" t="s">
        <v>3</v>
      </c>
      <c r="DE945" t="s">
        <v>3</v>
      </c>
      <c r="DF945" t="s">
        <v>3</v>
      </c>
      <c r="DG945" t="s">
        <v>3</v>
      </c>
      <c r="DH945" t="s">
        <v>3</v>
      </c>
      <c r="DI945" t="s">
        <v>3</v>
      </c>
      <c r="DJ945" t="s">
        <v>3</v>
      </c>
      <c r="DK945" t="s">
        <v>3</v>
      </c>
      <c r="DL945" t="s">
        <v>3</v>
      </c>
      <c r="DM945" t="s">
        <v>3</v>
      </c>
      <c r="DN945">
        <v>0</v>
      </c>
      <c r="DO945">
        <v>0</v>
      </c>
      <c r="DP945">
        <v>1</v>
      </c>
      <c r="DQ945">
        <v>1</v>
      </c>
      <c r="DU945">
        <v>1013</v>
      </c>
      <c r="DV945" t="s">
        <v>984</v>
      </c>
      <c r="DW945" t="s">
        <v>984</v>
      </c>
      <c r="DX945">
        <v>1</v>
      </c>
      <c r="DZ945" t="s">
        <v>3</v>
      </c>
      <c r="EA945" t="s">
        <v>3</v>
      </c>
      <c r="EB945" t="s">
        <v>3</v>
      </c>
      <c r="EC945" t="s">
        <v>3</v>
      </c>
      <c r="EE945">
        <v>416980152</v>
      </c>
      <c r="EF945">
        <v>6</v>
      </c>
      <c r="EG945" t="s">
        <v>24</v>
      </c>
      <c r="EH945">
        <v>101</v>
      </c>
      <c r="EI945" t="s">
        <v>915</v>
      </c>
      <c r="EJ945">
        <v>1</v>
      </c>
      <c r="EK945">
        <v>67001</v>
      </c>
      <c r="EL945" t="s">
        <v>915</v>
      </c>
      <c r="EM945" t="s">
        <v>916</v>
      </c>
      <c r="EO945" t="s">
        <v>3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3.98</v>
      </c>
      <c r="EX945">
        <v>0</v>
      </c>
      <c r="EY945">
        <v>0</v>
      </c>
      <c r="FQ945">
        <v>0</v>
      </c>
      <c r="FR945">
        <v>0</v>
      </c>
      <c r="FS945">
        <v>0</v>
      </c>
      <c r="FX945">
        <v>91</v>
      </c>
      <c r="FY945">
        <v>48</v>
      </c>
      <c r="GA945" t="s">
        <v>3</v>
      </c>
      <c r="GD945">
        <v>1</v>
      </c>
      <c r="GF945">
        <v>-1950244027</v>
      </c>
      <c r="GG945">
        <v>2</v>
      </c>
      <c r="GH945">
        <v>1</v>
      </c>
      <c r="GI945">
        <v>-2</v>
      </c>
      <c r="GJ945">
        <v>0</v>
      </c>
      <c r="GK945">
        <v>0</v>
      </c>
      <c r="GL945">
        <f t="shared" si="511"/>
        <v>0</v>
      </c>
      <c r="GM945">
        <f t="shared" si="512"/>
        <v>43.67</v>
      </c>
      <c r="GN945">
        <f t="shared" si="513"/>
        <v>43.67</v>
      </c>
      <c r="GO945">
        <f t="shared" si="514"/>
        <v>0</v>
      </c>
      <c r="GP945">
        <f t="shared" si="515"/>
        <v>0</v>
      </c>
      <c r="GR945">
        <v>0</v>
      </c>
      <c r="GS945">
        <v>0</v>
      </c>
      <c r="GT945">
        <v>0</v>
      </c>
      <c r="GU945" t="s">
        <v>3</v>
      </c>
      <c r="GV945">
        <f t="shared" si="516"/>
        <v>0</v>
      </c>
      <c r="GW945">
        <v>1</v>
      </c>
      <c r="GX945">
        <f t="shared" si="517"/>
        <v>0</v>
      </c>
      <c r="HA945">
        <v>0</v>
      </c>
      <c r="HB945">
        <v>0</v>
      </c>
      <c r="HC945">
        <f t="shared" si="524"/>
        <v>0</v>
      </c>
      <c r="HE945" t="s">
        <v>3</v>
      </c>
      <c r="HF945" t="s">
        <v>3</v>
      </c>
      <c r="HM945" t="s">
        <v>3</v>
      </c>
      <c r="HN945" t="s">
        <v>917</v>
      </c>
      <c r="HO945" t="s">
        <v>918</v>
      </c>
      <c r="HP945" t="s">
        <v>915</v>
      </c>
      <c r="HQ945" t="s">
        <v>915</v>
      </c>
      <c r="HS945">
        <v>0</v>
      </c>
      <c r="IK945">
        <v>0</v>
      </c>
    </row>
    <row r="946" spans="1:245" x14ac:dyDescent="0.2">
      <c r="A946">
        <v>17</v>
      </c>
      <c r="B946">
        <v>1</v>
      </c>
      <c r="C946">
        <f>ROW(SmtRes!A1710)</f>
        <v>1710</v>
      </c>
      <c r="D946">
        <f>ROW(EtalonRes!A1779)</f>
        <v>1779</v>
      </c>
      <c r="E946" t="s">
        <v>3</v>
      </c>
      <c r="F946" t="s">
        <v>986</v>
      </c>
      <c r="G946" t="s">
        <v>987</v>
      </c>
      <c r="H946" t="s">
        <v>21</v>
      </c>
      <c r="I946">
        <f t="shared" si="525"/>
        <v>0.01</v>
      </c>
      <c r="J946">
        <v>0</v>
      </c>
      <c r="K946">
        <f t="shared" si="526"/>
        <v>0.01</v>
      </c>
      <c r="O946">
        <f t="shared" si="518"/>
        <v>23.51</v>
      </c>
      <c r="P946">
        <f>SUMIF(SmtRes!AQ1708:'SmtRes'!AQ1710,"=1",SmtRes!DF1708:'SmtRes'!DF1710)</f>
        <v>0</v>
      </c>
      <c r="Q946">
        <f>SUMIF(SmtRes!AQ1708:'SmtRes'!AQ1710,"=1",SmtRes!DG1708:'SmtRes'!DG1710)</f>
        <v>0</v>
      </c>
      <c r="R946">
        <f>SUMIF(SmtRes!AQ1708:'SmtRes'!AQ1710,"=1",SmtRes!DH1708:'SmtRes'!DH1710)</f>
        <v>0</v>
      </c>
      <c r="S946">
        <f>SUMIF(SmtRes!AQ1708:'SmtRes'!AQ1710,"=1",SmtRes!DI1708:'SmtRes'!DI1710)</f>
        <v>23.51</v>
      </c>
      <c r="T946">
        <f t="shared" si="504"/>
        <v>0</v>
      </c>
      <c r="U946">
        <f>SUMIF(SmtRes!AQ1708:'SmtRes'!AQ1710,"=1",SmtRes!CV1708:'SmtRes'!CV1710)</f>
        <v>4.5600000000000002E-2</v>
      </c>
      <c r="V946">
        <f>SUMIF(SmtRes!AQ1708:'SmtRes'!AQ1710,"=1",SmtRes!CW1708:'SmtRes'!CW1710)</f>
        <v>0</v>
      </c>
      <c r="W946">
        <f t="shared" si="505"/>
        <v>0</v>
      </c>
      <c r="X946">
        <f t="shared" si="506"/>
        <v>22.8</v>
      </c>
      <c r="Y946">
        <f t="shared" si="507"/>
        <v>11.99</v>
      </c>
      <c r="AA946">
        <v>-1</v>
      </c>
      <c r="AB946">
        <f t="shared" si="508"/>
        <v>2350.7712000000001</v>
      </c>
      <c r="AC946">
        <f t="shared" si="527"/>
        <v>0</v>
      </c>
      <c r="AD946">
        <f>ROUND((((0)-(0))+AE946),6)</f>
        <v>0</v>
      </c>
      <c r="AE946">
        <f>ROUND((0),6)</f>
        <v>0</v>
      </c>
      <c r="AF946">
        <f>ROUND((SUM(SmtRes!BT1708:'SmtRes'!BT1710)),6)</f>
        <v>2350.7712000000001</v>
      </c>
      <c r="AG946">
        <f t="shared" si="509"/>
        <v>0</v>
      </c>
      <c r="AH946">
        <f>(SUM(SmtRes!BU1708:'SmtRes'!BU1710))</f>
        <v>4.5599999999999996</v>
      </c>
      <c r="AI946">
        <f>(0)</f>
        <v>0</v>
      </c>
      <c r="AJ946">
        <f t="shared" si="510"/>
        <v>0</v>
      </c>
      <c r="AK946">
        <v>7966.5702319999991</v>
      </c>
      <c r="AL946">
        <v>130.66623200000001</v>
      </c>
      <c r="AM946">
        <v>0</v>
      </c>
      <c r="AN946">
        <v>0</v>
      </c>
      <c r="AO946">
        <v>7835.9039999999995</v>
      </c>
      <c r="AP946">
        <v>0</v>
      </c>
      <c r="AQ946">
        <v>15.2</v>
      </c>
      <c r="AR946">
        <v>0</v>
      </c>
      <c r="AS946">
        <v>0</v>
      </c>
      <c r="AT946">
        <v>97</v>
      </c>
      <c r="AU946">
        <v>51</v>
      </c>
      <c r="AV946">
        <v>1</v>
      </c>
      <c r="AW946">
        <v>1</v>
      </c>
      <c r="AZ946">
        <v>1</v>
      </c>
      <c r="BA946">
        <v>1</v>
      </c>
      <c r="BB946">
        <v>1</v>
      </c>
      <c r="BC946">
        <v>1</v>
      </c>
      <c r="BD946" t="s">
        <v>3</v>
      </c>
      <c r="BE946" t="s">
        <v>3</v>
      </c>
      <c r="BF946" t="s">
        <v>3</v>
      </c>
      <c r="BG946" t="s">
        <v>3</v>
      </c>
      <c r="BH946">
        <v>0</v>
      </c>
      <c r="BI946">
        <v>2</v>
      </c>
      <c r="BJ946" t="s">
        <v>988</v>
      </c>
      <c r="BM946">
        <v>108001</v>
      </c>
      <c r="BN946">
        <v>0</v>
      </c>
      <c r="BO946" t="s">
        <v>3</v>
      </c>
      <c r="BP946">
        <v>0</v>
      </c>
      <c r="BQ946">
        <v>3</v>
      </c>
      <c r="BR946">
        <v>0</v>
      </c>
      <c r="BS946">
        <v>1</v>
      </c>
      <c r="BT946">
        <v>1</v>
      </c>
      <c r="BU946">
        <v>1</v>
      </c>
      <c r="BV946">
        <v>1</v>
      </c>
      <c r="BW946">
        <v>1</v>
      </c>
      <c r="BX946">
        <v>1</v>
      </c>
      <c r="BY946" t="s">
        <v>3</v>
      </c>
      <c r="BZ946">
        <v>97</v>
      </c>
      <c r="CA946">
        <v>51</v>
      </c>
      <c r="CB946" t="s">
        <v>3</v>
      </c>
      <c r="CE946">
        <v>0</v>
      </c>
      <c r="CF946">
        <v>0</v>
      </c>
      <c r="CG946">
        <v>0</v>
      </c>
      <c r="CM946">
        <v>0</v>
      </c>
      <c r="CN946" t="s">
        <v>653</v>
      </c>
      <c r="CO946">
        <v>0</v>
      </c>
      <c r="CP946">
        <f t="shared" si="519"/>
        <v>23.51</v>
      </c>
      <c r="CQ946">
        <f>SUMIF(SmtRes!AQ1708:'SmtRes'!AQ1710,"=1",SmtRes!AA1708:'SmtRes'!AA1710)</f>
        <v>72.22</v>
      </c>
      <c r="CR946">
        <f>SUMIF(SmtRes!AQ1708:'SmtRes'!AQ1710,"=1",SmtRes!AB1708:'SmtRes'!AB1710)</f>
        <v>0</v>
      </c>
      <c r="CS946">
        <f>SUMIF(SmtRes!AQ1708:'SmtRes'!AQ1710,"=1",SmtRes!AC1708:'SmtRes'!AC1710)</f>
        <v>0</v>
      </c>
      <c r="CT946">
        <f>SUMIF(SmtRes!AQ1708:'SmtRes'!AQ1710,"=1",SmtRes!AD1708:'SmtRes'!AD1710)</f>
        <v>515.52</v>
      </c>
      <c r="CU946">
        <f t="shared" si="520"/>
        <v>0</v>
      </c>
      <c r="CV946">
        <f>SUMIF(SmtRes!AQ1708:'SmtRes'!AQ1710,"=1",SmtRes!BU1708:'SmtRes'!BU1710)</f>
        <v>4.5599999999999996</v>
      </c>
      <c r="CW946">
        <f>SUMIF(SmtRes!AQ1708:'SmtRes'!AQ1710,"=1",SmtRes!BV1708:'SmtRes'!BV1710)</f>
        <v>0</v>
      </c>
      <c r="CX946">
        <f t="shared" si="521"/>
        <v>0</v>
      </c>
      <c r="CY946">
        <f t="shared" si="522"/>
        <v>22.804700000000004</v>
      </c>
      <c r="CZ946">
        <f t="shared" si="523"/>
        <v>11.9901</v>
      </c>
      <c r="DB946">
        <v>66</v>
      </c>
      <c r="DC946" t="s">
        <v>3</v>
      </c>
      <c r="DD946" t="s">
        <v>135</v>
      </c>
      <c r="DE946" t="s">
        <v>321</v>
      </c>
      <c r="DF946" t="s">
        <v>321</v>
      </c>
      <c r="DG946" t="s">
        <v>321</v>
      </c>
      <c r="DH946" t="s">
        <v>3</v>
      </c>
      <c r="DI946" t="s">
        <v>321</v>
      </c>
      <c r="DJ946" t="s">
        <v>321</v>
      </c>
      <c r="DK946" t="s">
        <v>3</v>
      </c>
      <c r="DL946" t="s">
        <v>3</v>
      </c>
      <c r="DM946" t="s">
        <v>3</v>
      </c>
      <c r="DN946">
        <v>0</v>
      </c>
      <c r="DO946">
        <v>0</v>
      </c>
      <c r="DP946">
        <v>1</v>
      </c>
      <c r="DQ946">
        <v>1</v>
      </c>
      <c r="DU946">
        <v>1003</v>
      </c>
      <c r="DV946" t="s">
        <v>21</v>
      </c>
      <c r="DW946" t="s">
        <v>21</v>
      </c>
      <c r="DX946">
        <v>100</v>
      </c>
      <c r="DZ946" t="s">
        <v>3</v>
      </c>
      <c r="EA946" t="s">
        <v>3</v>
      </c>
      <c r="EB946" t="s">
        <v>3</v>
      </c>
      <c r="EC946" t="s">
        <v>3</v>
      </c>
      <c r="EE946">
        <v>416979905</v>
      </c>
      <c r="EF946">
        <v>3</v>
      </c>
      <c r="EG946" t="s">
        <v>322</v>
      </c>
      <c r="EH946">
        <v>0</v>
      </c>
      <c r="EI946" t="s">
        <v>3</v>
      </c>
      <c r="EJ946">
        <v>2</v>
      </c>
      <c r="EK946">
        <v>108001</v>
      </c>
      <c r="EL946" t="s">
        <v>513</v>
      </c>
      <c r="EM946" t="s">
        <v>514</v>
      </c>
      <c r="EO946" t="s">
        <v>656</v>
      </c>
      <c r="EQ946">
        <v>1536</v>
      </c>
      <c r="ER946">
        <v>0</v>
      </c>
      <c r="ES946">
        <v>0</v>
      </c>
      <c r="ET946">
        <v>0</v>
      </c>
      <c r="EU946">
        <v>0</v>
      </c>
      <c r="EV946">
        <v>0</v>
      </c>
      <c r="EW946">
        <v>15.2</v>
      </c>
      <c r="EX946">
        <v>0</v>
      </c>
      <c r="EY946">
        <v>0</v>
      </c>
      <c r="FQ946">
        <v>0</v>
      </c>
      <c r="FR946">
        <v>0</v>
      </c>
      <c r="FS946">
        <v>0</v>
      </c>
      <c r="FX946">
        <v>97</v>
      </c>
      <c r="FY946">
        <v>51</v>
      </c>
      <c r="GA946" t="s">
        <v>3</v>
      </c>
      <c r="GD946">
        <v>1</v>
      </c>
      <c r="GF946">
        <v>-57468276</v>
      </c>
      <c r="GG946">
        <v>2</v>
      </c>
      <c r="GH946">
        <v>1</v>
      </c>
      <c r="GI946">
        <v>-2</v>
      </c>
      <c r="GJ946">
        <v>0</v>
      </c>
      <c r="GK946">
        <v>0</v>
      </c>
      <c r="GL946">
        <f t="shared" si="511"/>
        <v>0</v>
      </c>
      <c r="GM946">
        <f t="shared" si="512"/>
        <v>58.3</v>
      </c>
      <c r="GN946">
        <f t="shared" si="513"/>
        <v>0</v>
      </c>
      <c r="GO946">
        <f t="shared" si="514"/>
        <v>58.3</v>
      </c>
      <c r="GP946">
        <f t="shared" si="515"/>
        <v>0</v>
      </c>
      <c r="GR946">
        <v>0</v>
      </c>
      <c r="GS946">
        <v>0</v>
      </c>
      <c r="GT946">
        <v>0</v>
      </c>
      <c r="GU946" t="s">
        <v>3</v>
      </c>
      <c r="GV946">
        <f t="shared" si="516"/>
        <v>0</v>
      </c>
      <c r="GW946">
        <v>1</v>
      </c>
      <c r="GX946">
        <f t="shared" si="517"/>
        <v>0</v>
      </c>
      <c r="HA946">
        <v>0</v>
      </c>
      <c r="HB946">
        <v>0</v>
      </c>
      <c r="HC946">
        <f t="shared" si="524"/>
        <v>0</v>
      </c>
      <c r="HE946" t="s">
        <v>3</v>
      </c>
      <c r="HF946" t="s">
        <v>3</v>
      </c>
      <c r="HM946" t="s">
        <v>3</v>
      </c>
      <c r="HN946" t="s">
        <v>515</v>
      </c>
      <c r="HO946" t="s">
        <v>516</v>
      </c>
      <c r="HP946" t="s">
        <v>513</v>
      </c>
      <c r="HQ946" t="s">
        <v>513</v>
      </c>
      <c r="HS946">
        <v>0</v>
      </c>
      <c r="IK946">
        <v>0</v>
      </c>
    </row>
    <row r="947" spans="1:245" x14ac:dyDescent="0.2">
      <c r="A947">
        <v>17</v>
      </c>
      <c r="B947">
        <v>1</v>
      </c>
      <c r="C947">
        <f>ROW(SmtRes!A1713)</f>
        <v>1713</v>
      </c>
      <c r="D947">
        <f>ROW(EtalonRes!A1783)</f>
        <v>1783</v>
      </c>
      <c r="E947" t="s">
        <v>989</v>
      </c>
      <c r="F947" t="s">
        <v>986</v>
      </c>
      <c r="G947" t="s">
        <v>990</v>
      </c>
      <c r="H947" t="s">
        <v>21</v>
      </c>
      <c r="I947">
        <f t="shared" si="525"/>
        <v>0.01</v>
      </c>
      <c r="J947">
        <v>0</v>
      </c>
      <c r="K947">
        <f t="shared" si="526"/>
        <v>0.01</v>
      </c>
      <c r="O947">
        <f t="shared" si="518"/>
        <v>78.36</v>
      </c>
      <c r="P947">
        <f>SUMIF(SmtRes!AQ1711:'SmtRes'!AQ1713,"=1",SmtRes!DF1711:'SmtRes'!DF1713)</f>
        <v>0</v>
      </c>
      <c r="Q947">
        <f>SUMIF(SmtRes!AQ1711:'SmtRes'!AQ1713,"=1",SmtRes!DG1711:'SmtRes'!DG1713)</f>
        <v>0</v>
      </c>
      <c r="R947">
        <f>SUMIF(SmtRes!AQ1711:'SmtRes'!AQ1713,"=1",SmtRes!DH1711:'SmtRes'!DH1713)</f>
        <v>0</v>
      </c>
      <c r="S947">
        <f>SUMIF(SmtRes!AQ1711:'SmtRes'!AQ1713,"=1",SmtRes!DI1711:'SmtRes'!DI1713)</f>
        <v>78.36</v>
      </c>
      <c r="T947">
        <f t="shared" si="504"/>
        <v>0</v>
      </c>
      <c r="U947">
        <f>SUMIF(SmtRes!AQ1711:'SmtRes'!AQ1713,"=1",SmtRes!CV1711:'SmtRes'!CV1713)</f>
        <v>0.152</v>
      </c>
      <c r="V947">
        <f>SUMIF(SmtRes!AQ1711:'SmtRes'!AQ1713,"=1",SmtRes!CW1711:'SmtRes'!CW1713)</f>
        <v>0</v>
      </c>
      <c r="W947">
        <f t="shared" si="505"/>
        <v>0</v>
      </c>
      <c r="X947">
        <f t="shared" si="506"/>
        <v>76.010000000000005</v>
      </c>
      <c r="Y947">
        <f t="shared" si="507"/>
        <v>39.96</v>
      </c>
      <c r="AA947">
        <v>449016111</v>
      </c>
      <c r="AB947">
        <f t="shared" si="508"/>
        <v>7835.9040000000005</v>
      </c>
      <c r="AC947">
        <f t="shared" si="527"/>
        <v>0</v>
      </c>
      <c r="AD947">
        <f>ROUND((((0)-(0))+AE947),6)</f>
        <v>0</v>
      </c>
      <c r="AE947">
        <f>ROUND((0),6)</f>
        <v>0</v>
      </c>
      <c r="AF947">
        <f>ROUND((SUM(SmtRes!BT1711:'SmtRes'!BT1713)),6)</f>
        <v>7835.9040000000005</v>
      </c>
      <c r="AG947">
        <f t="shared" si="509"/>
        <v>0</v>
      </c>
      <c r="AH947">
        <f>(SUM(SmtRes!BU1711:'SmtRes'!BU1713))</f>
        <v>15.2</v>
      </c>
      <c r="AI947">
        <f>(0)</f>
        <v>0</v>
      </c>
      <c r="AJ947">
        <f t="shared" si="510"/>
        <v>0</v>
      </c>
      <c r="AK947">
        <v>7966.5702319999991</v>
      </c>
      <c r="AL947">
        <v>130.66623200000001</v>
      </c>
      <c r="AM947">
        <v>0</v>
      </c>
      <c r="AN947">
        <v>0</v>
      </c>
      <c r="AO947">
        <v>7835.9039999999995</v>
      </c>
      <c r="AP947">
        <v>0</v>
      </c>
      <c r="AQ947">
        <v>15.2</v>
      </c>
      <c r="AR947">
        <v>0</v>
      </c>
      <c r="AS947">
        <v>0</v>
      </c>
      <c r="AT947">
        <v>97</v>
      </c>
      <c r="AU947">
        <v>51</v>
      </c>
      <c r="AV947">
        <v>1</v>
      </c>
      <c r="AW947">
        <v>1</v>
      </c>
      <c r="AZ947">
        <v>1</v>
      </c>
      <c r="BA947">
        <v>1</v>
      </c>
      <c r="BB947">
        <v>1</v>
      </c>
      <c r="BC947">
        <v>1</v>
      </c>
      <c r="BD947" t="s">
        <v>3</v>
      </c>
      <c r="BE947" t="s">
        <v>3</v>
      </c>
      <c r="BF947" t="s">
        <v>3</v>
      </c>
      <c r="BG947" t="s">
        <v>3</v>
      </c>
      <c r="BH947">
        <v>0</v>
      </c>
      <c r="BI947">
        <v>2</v>
      </c>
      <c r="BJ947" t="s">
        <v>988</v>
      </c>
      <c r="BM947">
        <v>108001</v>
      </c>
      <c r="BN947">
        <v>0</v>
      </c>
      <c r="BO947" t="s">
        <v>3</v>
      </c>
      <c r="BP947">
        <v>0</v>
      </c>
      <c r="BQ947">
        <v>3</v>
      </c>
      <c r="BR947">
        <v>0</v>
      </c>
      <c r="BS947">
        <v>1</v>
      </c>
      <c r="BT947">
        <v>1</v>
      </c>
      <c r="BU947">
        <v>1</v>
      </c>
      <c r="BV947">
        <v>1</v>
      </c>
      <c r="BW947">
        <v>1</v>
      </c>
      <c r="BX947">
        <v>1</v>
      </c>
      <c r="BY947" t="s">
        <v>3</v>
      </c>
      <c r="BZ947">
        <v>97</v>
      </c>
      <c r="CA947">
        <v>51</v>
      </c>
      <c r="CB947" t="s">
        <v>3</v>
      </c>
      <c r="CE947">
        <v>0</v>
      </c>
      <c r="CF947">
        <v>0</v>
      </c>
      <c r="CG947">
        <v>0</v>
      </c>
      <c r="CM947">
        <v>0</v>
      </c>
      <c r="CN947" t="s">
        <v>3</v>
      </c>
      <c r="CO947">
        <v>0</v>
      </c>
      <c r="CP947">
        <f t="shared" si="519"/>
        <v>78.36</v>
      </c>
      <c r="CQ947">
        <f>SUMIF(SmtRes!AQ1711:'SmtRes'!AQ1713,"=1",SmtRes!AA1711:'SmtRes'!AA1713)</f>
        <v>72.22</v>
      </c>
      <c r="CR947">
        <f>SUMIF(SmtRes!AQ1711:'SmtRes'!AQ1713,"=1",SmtRes!AB1711:'SmtRes'!AB1713)</f>
        <v>0</v>
      </c>
      <c r="CS947">
        <f>SUMIF(SmtRes!AQ1711:'SmtRes'!AQ1713,"=1",SmtRes!AC1711:'SmtRes'!AC1713)</f>
        <v>0</v>
      </c>
      <c r="CT947">
        <f>SUMIF(SmtRes!AQ1711:'SmtRes'!AQ1713,"=1",SmtRes!AD1711:'SmtRes'!AD1713)</f>
        <v>515.52</v>
      </c>
      <c r="CU947">
        <f t="shared" si="520"/>
        <v>0</v>
      </c>
      <c r="CV947">
        <f>SUMIF(SmtRes!AQ1711:'SmtRes'!AQ1713,"=1",SmtRes!BU1711:'SmtRes'!BU1713)</f>
        <v>15.2</v>
      </c>
      <c r="CW947">
        <f>SUMIF(SmtRes!AQ1711:'SmtRes'!AQ1713,"=1",SmtRes!BV1711:'SmtRes'!BV1713)</f>
        <v>0</v>
      </c>
      <c r="CX947">
        <f t="shared" si="521"/>
        <v>0</v>
      </c>
      <c r="CY947">
        <f t="shared" si="522"/>
        <v>76.009200000000007</v>
      </c>
      <c r="CZ947">
        <f t="shared" si="523"/>
        <v>39.9636</v>
      </c>
      <c r="DC947" t="s">
        <v>3</v>
      </c>
      <c r="DD947" t="s">
        <v>135</v>
      </c>
      <c r="DE947" t="s">
        <v>3</v>
      </c>
      <c r="DF947" t="s">
        <v>3</v>
      </c>
      <c r="DG947" t="s">
        <v>3</v>
      </c>
      <c r="DH947" t="s">
        <v>3</v>
      </c>
      <c r="DI947" t="s">
        <v>3</v>
      </c>
      <c r="DJ947" t="s">
        <v>3</v>
      </c>
      <c r="DK947" t="s">
        <v>3</v>
      </c>
      <c r="DL947" t="s">
        <v>3</v>
      </c>
      <c r="DM947" t="s">
        <v>3</v>
      </c>
      <c r="DN947">
        <v>0</v>
      </c>
      <c r="DO947">
        <v>0</v>
      </c>
      <c r="DP947">
        <v>1</v>
      </c>
      <c r="DQ947">
        <v>1</v>
      </c>
      <c r="DU947">
        <v>1003</v>
      </c>
      <c r="DV947" t="s">
        <v>21</v>
      </c>
      <c r="DW947" t="s">
        <v>21</v>
      </c>
      <c r="DX947">
        <v>100</v>
      </c>
      <c r="DZ947" t="s">
        <v>3</v>
      </c>
      <c r="EA947" t="s">
        <v>3</v>
      </c>
      <c r="EB947" t="s">
        <v>3</v>
      </c>
      <c r="EC947" t="s">
        <v>3</v>
      </c>
      <c r="EE947">
        <v>416979905</v>
      </c>
      <c r="EF947">
        <v>3</v>
      </c>
      <c r="EG947" t="s">
        <v>322</v>
      </c>
      <c r="EH947">
        <v>0</v>
      </c>
      <c r="EI947" t="s">
        <v>3</v>
      </c>
      <c r="EJ947">
        <v>2</v>
      </c>
      <c r="EK947">
        <v>108001</v>
      </c>
      <c r="EL947" t="s">
        <v>513</v>
      </c>
      <c r="EM947" t="s">
        <v>514</v>
      </c>
      <c r="EO947" t="s">
        <v>3</v>
      </c>
      <c r="EQ947">
        <v>512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15.2</v>
      </c>
      <c r="EX947">
        <v>0</v>
      </c>
      <c r="EY947">
        <v>0</v>
      </c>
      <c r="FQ947">
        <v>0</v>
      </c>
      <c r="FR947">
        <v>0</v>
      </c>
      <c r="FS947">
        <v>0</v>
      </c>
      <c r="FX947">
        <v>97</v>
      </c>
      <c r="FY947">
        <v>51</v>
      </c>
      <c r="GA947" t="s">
        <v>3</v>
      </c>
      <c r="GD947">
        <v>1</v>
      </c>
      <c r="GF947">
        <v>1588970223</v>
      </c>
      <c r="GG947">
        <v>2</v>
      </c>
      <c r="GH947">
        <v>1</v>
      </c>
      <c r="GI947">
        <v>-2</v>
      </c>
      <c r="GJ947">
        <v>0</v>
      </c>
      <c r="GK947">
        <v>0</v>
      </c>
      <c r="GL947">
        <f t="shared" si="511"/>
        <v>0</v>
      </c>
      <c r="GM947">
        <f t="shared" si="512"/>
        <v>194.33</v>
      </c>
      <c r="GN947">
        <f t="shared" si="513"/>
        <v>0</v>
      </c>
      <c r="GO947">
        <f t="shared" si="514"/>
        <v>194.33</v>
      </c>
      <c r="GP947">
        <f t="shared" si="515"/>
        <v>0</v>
      </c>
      <c r="GR947">
        <v>0</v>
      </c>
      <c r="GS947">
        <v>0</v>
      </c>
      <c r="GT947">
        <v>0</v>
      </c>
      <c r="GU947" t="s">
        <v>3</v>
      </c>
      <c r="GV947">
        <f t="shared" si="516"/>
        <v>0</v>
      </c>
      <c r="GW947">
        <v>1</v>
      </c>
      <c r="GX947">
        <f t="shared" si="517"/>
        <v>0</v>
      </c>
      <c r="HA947">
        <v>0</v>
      </c>
      <c r="HB947">
        <v>0</v>
      </c>
      <c r="HC947">
        <f t="shared" si="524"/>
        <v>0</v>
      </c>
      <c r="HE947" t="s">
        <v>3</v>
      </c>
      <c r="HF947" t="s">
        <v>3</v>
      </c>
      <c r="HM947" t="s">
        <v>3</v>
      </c>
      <c r="HN947" t="s">
        <v>515</v>
      </c>
      <c r="HO947" t="s">
        <v>516</v>
      </c>
      <c r="HP947" t="s">
        <v>513</v>
      </c>
      <c r="HQ947" t="s">
        <v>513</v>
      </c>
      <c r="HS947">
        <v>0</v>
      </c>
      <c r="IK947">
        <v>0</v>
      </c>
    </row>
    <row r="948" spans="1:245" x14ac:dyDescent="0.2">
      <c r="A948">
        <v>17</v>
      </c>
      <c r="B948">
        <v>1</v>
      </c>
      <c r="C948">
        <f>ROW(SmtRes!A1722)</f>
        <v>1722</v>
      </c>
      <c r="D948">
        <f>ROW(EtalonRes!A1793)</f>
        <v>1793</v>
      </c>
      <c r="E948" t="s">
        <v>991</v>
      </c>
      <c r="F948" t="s">
        <v>992</v>
      </c>
      <c r="G948" t="s">
        <v>993</v>
      </c>
      <c r="H948" t="s">
        <v>21</v>
      </c>
      <c r="I948">
        <f t="shared" si="525"/>
        <v>0.01</v>
      </c>
      <c r="J948">
        <v>0</v>
      </c>
      <c r="K948">
        <f t="shared" si="526"/>
        <v>0.01</v>
      </c>
      <c r="O948">
        <f t="shared" si="518"/>
        <v>29.15</v>
      </c>
      <c r="P948">
        <f>SUMIF(SmtRes!AQ1714:'SmtRes'!AQ1722,"=1",SmtRes!DF1714:'SmtRes'!DF1722)</f>
        <v>0</v>
      </c>
      <c r="Q948">
        <f>SUMIF(SmtRes!AQ1714:'SmtRes'!AQ1722,"=1",SmtRes!DG1714:'SmtRes'!DG1722)</f>
        <v>0.46</v>
      </c>
      <c r="R948">
        <f>SUMIF(SmtRes!AQ1714:'SmtRes'!AQ1722,"=1",SmtRes!DH1714:'SmtRes'!DH1722)</f>
        <v>0.25</v>
      </c>
      <c r="S948">
        <f>SUMIF(SmtRes!AQ1714:'SmtRes'!AQ1722,"=1",SmtRes!DI1714:'SmtRes'!DI1722)</f>
        <v>28.44</v>
      </c>
      <c r="T948">
        <f t="shared" si="504"/>
        <v>0</v>
      </c>
      <c r="U948">
        <f>SUMIF(SmtRes!AQ1714:'SmtRes'!AQ1722,"=1",SmtRes!CV1714:'SmtRes'!CV1722)</f>
        <v>5.3900000000000003E-2</v>
      </c>
      <c r="V948">
        <f>SUMIF(SmtRes!AQ1714:'SmtRes'!AQ1722,"=1",SmtRes!CW1714:'SmtRes'!CW1722)</f>
        <v>4.0000000000000002E-4</v>
      </c>
      <c r="W948">
        <f t="shared" si="505"/>
        <v>0</v>
      </c>
      <c r="X948">
        <f t="shared" si="506"/>
        <v>27.83</v>
      </c>
      <c r="Y948">
        <f t="shared" si="507"/>
        <v>14.63</v>
      </c>
      <c r="AA948">
        <v>449016111</v>
      </c>
      <c r="AB948">
        <f t="shared" si="508"/>
        <v>2889.1237999999998</v>
      </c>
      <c r="AC948">
        <f t="shared" si="527"/>
        <v>0</v>
      </c>
      <c r="AD948">
        <f>ROUND((((SUM(SmtRes!BR1714:'SmtRes'!BR1722))-(SUM(SmtRes!BS1714:'SmtRes'!BS1722)))+AE948),6)</f>
        <v>45.3598</v>
      </c>
      <c r="AE948">
        <f>ROUND((SUM(SmtRes!BS1714:'SmtRes'!BS1722)),6)</f>
        <v>25.2928</v>
      </c>
      <c r="AF948">
        <f>ROUND((SUM(SmtRes!BT1714:'SmtRes'!BT1722)),6)</f>
        <v>2843.7640000000001</v>
      </c>
      <c r="AG948">
        <f t="shared" si="509"/>
        <v>0</v>
      </c>
      <c r="AH948">
        <f>(SUM(SmtRes!BU1714:'SmtRes'!BU1722))</f>
        <v>5.39</v>
      </c>
      <c r="AI948">
        <f>(SUM(SmtRes!BV1714:'SmtRes'!BV1722))</f>
        <v>0.04</v>
      </c>
      <c r="AJ948">
        <f t="shared" si="510"/>
        <v>0</v>
      </c>
      <c r="AK948">
        <v>3078.0427440000003</v>
      </c>
      <c r="AL948">
        <v>163.62614400000001</v>
      </c>
      <c r="AM948">
        <v>45.3598</v>
      </c>
      <c r="AN948">
        <v>25.2928</v>
      </c>
      <c r="AO948">
        <v>2843.7640000000001</v>
      </c>
      <c r="AP948">
        <v>0</v>
      </c>
      <c r="AQ948">
        <v>5.39</v>
      </c>
      <c r="AR948">
        <v>0.04</v>
      </c>
      <c r="AS948">
        <v>0</v>
      </c>
      <c r="AT948">
        <v>97</v>
      </c>
      <c r="AU948">
        <v>51</v>
      </c>
      <c r="AV948">
        <v>1</v>
      </c>
      <c r="AW948">
        <v>1</v>
      </c>
      <c r="AZ948">
        <v>1</v>
      </c>
      <c r="BA948">
        <v>1</v>
      </c>
      <c r="BB948">
        <v>1</v>
      </c>
      <c r="BC948">
        <v>1</v>
      </c>
      <c r="BD948" t="s">
        <v>3</v>
      </c>
      <c r="BE948" t="s">
        <v>3</v>
      </c>
      <c r="BF948" t="s">
        <v>3</v>
      </c>
      <c r="BG948" t="s">
        <v>3</v>
      </c>
      <c r="BH948">
        <v>0</v>
      </c>
      <c r="BI948">
        <v>2</v>
      </c>
      <c r="BJ948" t="s">
        <v>994</v>
      </c>
      <c r="BM948">
        <v>108001</v>
      </c>
      <c r="BN948">
        <v>0</v>
      </c>
      <c r="BO948" t="s">
        <v>3</v>
      </c>
      <c r="BP948">
        <v>0</v>
      </c>
      <c r="BQ948">
        <v>3</v>
      </c>
      <c r="BR948">
        <v>0</v>
      </c>
      <c r="BS948">
        <v>1</v>
      </c>
      <c r="BT948">
        <v>1</v>
      </c>
      <c r="BU948">
        <v>1</v>
      </c>
      <c r="BV948">
        <v>1</v>
      </c>
      <c r="BW948">
        <v>1</v>
      </c>
      <c r="BX948">
        <v>1</v>
      </c>
      <c r="BY948" t="s">
        <v>3</v>
      </c>
      <c r="BZ948">
        <v>97</v>
      </c>
      <c r="CA948">
        <v>51</v>
      </c>
      <c r="CB948" t="s">
        <v>3</v>
      </c>
      <c r="CE948">
        <v>0</v>
      </c>
      <c r="CF948">
        <v>0</v>
      </c>
      <c r="CG948">
        <v>0</v>
      </c>
      <c r="CM948">
        <v>0</v>
      </c>
      <c r="CN948" t="s">
        <v>3</v>
      </c>
      <c r="CO948">
        <v>0</v>
      </c>
      <c r="CP948">
        <f t="shared" si="519"/>
        <v>29.150000000000002</v>
      </c>
      <c r="CQ948">
        <f>SUMIF(SmtRes!AQ1714:'SmtRes'!AQ1722,"=1",SmtRes!AA1714:'SmtRes'!AA1722)</f>
        <v>60892.359999999993</v>
      </c>
      <c r="CR948">
        <f>SUMIF(SmtRes!AQ1714:'SmtRes'!AQ1722,"=1",SmtRes!AB1714:'SmtRes'!AB1722)</f>
        <v>2267.9899999999998</v>
      </c>
      <c r="CS948">
        <f>SUMIF(SmtRes!AQ1714:'SmtRes'!AQ1722,"=1",SmtRes!AC1714:'SmtRes'!AC1722)</f>
        <v>1264.6400000000001</v>
      </c>
      <c r="CT948">
        <f>SUMIF(SmtRes!AQ1714:'SmtRes'!AQ1722,"=1",SmtRes!AD1714:'SmtRes'!AD1722)</f>
        <v>527.6</v>
      </c>
      <c r="CU948">
        <f t="shared" si="520"/>
        <v>0</v>
      </c>
      <c r="CV948">
        <f>SUMIF(SmtRes!AQ1714:'SmtRes'!AQ1722,"=1",SmtRes!BU1714:'SmtRes'!BU1722)</f>
        <v>5.39</v>
      </c>
      <c r="CW948">
        <f>SUMIF(SmtRes!AQ1714:'SmtRes'!AQ1722,"=1",SmtRes!BV1714:'SmtRes'!BV1722)</f>
        <v>0.04</v>
      </c>
      <c r="CX948">
        <f t="shared" si="521"/>
        <v>0</v>
      </c>
      <c r="CY948">
        <f t="shared" si="522"/>
        <v>27.829300000000003</v>
      </c>
      <c r="CZ948">
        <f t="shared" si="523"/>
        <v>14.6319</v>
      </c>
      <c r="DC948" t="s">
        <v>3</v>
      </c>
      <c r="DD948" t="s">
        <v>135</v>
      </c>
      <c r="DE948" t="s">
        <v>3</v>
      </c>
      <c r="DF948" t="s">
        <v>3</v>
      </c>
      <c r="DG948" t="s">
        <v>3</v>
      </c>
      <c r="DH948" t="s">
        <v>3</v>
      </c>
      <c r="DI948" t="s">
        <v>3</v>
      </c>
      <c r="DJ948" t="s">
        <v>3</v>
      </c>
      <c r="DK948" t="s">
        <v>3</v>
      </c>
      <c r="DL948" t="s">
        <v>3</v>
      </c>
      <c r="DM948" t="s">
        <v>3</v>
      </c>
      <c r="DN948">
        <v>0</v>
      </c>
      <c r="DO948">
        <v>0</v>
      </c>
      <c r="DP948">
        <v>1</v>
      </c>
      <c r="DQ948">
        <v>1</v>
      </c>
      <c r="DU948">
        <v>1003</v>
      </c>
      <c r="DV948" t="s">
        <v>21</v>
      </c>
      <c r="DW948" t="s">
        <v>21</v>
      </c>
      <c r="DX948">
        <v>100</v>
      </c>
      <c r="DZ948" t="s">
        <v>3</v>
      </c>
      <c r="EA948" t="s">
        <v>3</v>
      </c>
      <c r="EB948" t="s">
        <v>3</v>
      </c>
      <c r="EC948" t="s">
        <v>3</v>
      </c>
      <c r="EE948">
        <v>416979905</v>
      </c>
      <c r="EF948">
        <v>3</v>
      </c>
      <c r="EG948" t="s">
        <v>322</v>
      </c>
      <c r="EH948">
        <v>0</v>
      </c>
      <c r="EI948" t="s">
        <v>3</v>
      </c>
      <c r="EJ948">
        <v>2</v>
      </c>
      <c r="EK948">
        <v>108001</v>
      </c>
      <c r="EL948" t="s">
        <v>513</v>
      </c>
      <c r="EM948" t="s">
        <v>514</v>
      </c>
      <c r="EO948" t="s">
        <v>3</v>
      </c>
      <c r="EQ948">
        <v>512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5.39</v>
      </c>
      <c r="EX948">
        <v>0.04</v>
      </c>
      <c r="EY948">
        <v>0</v>
      </c>
      <c r="FQ948">
        <v>0</v>
      </c>
      <c r="FR948">
        <v>0</v>
      </c>
      <c r="FS948">
        <v>0</v>
      </c>
      <c r="FX948">
        <v>97</v>
      </c>
      <c r="FY948">
        <v>51</v>
      </c>
      <c r="GA948" t="s">
        <v>3</v>
      </c>
      <c r="GD948">
        <v>1</v>
      </c>
      <c r="GF948">
        <v>1886919232</v>
      </c>
      <c r="GG948">
        <v>2</v>
      </c>
      <c r="GH948">
        <v>1</v>
      </c>
      <c r="GI948">
        <v>-2</v>
      </c>
      <c r="GJ948">
        <v>0</v>
      </c>
      <c r="GK948">
        <v>0</v>
      </c>
      <c r="GL948">
        <f t="shared" si="511"/>
        <v>0</v>
      </c>
      <c r="GM948">
        <f t="shared" si="512"/>
        <v>71.61</v>
      </c>
      <c r="GN948">
        <f t="shared" si="513"/>
        <v>0</v>
      </c>
      <c r="GO948">
        <f t="shared" si="514"/>
        <v>71.61</v>
      </c>
      <c r="GP948">
        <f t="shared" si="515"/>
        <v>0</v>
      </c>
      <c r="GR948">
        <v>0</v>
      </c>
      <c r="GS948">
        <v>0</v>
      </c>
      <c r="GT948">
        <v>0</v>
      </c>
      <c r="GU948" t="s">
        <v>3</v>
      </c>
      <c r="GV948">
        <f t="shared" si="516"/>
        <v>0</v>
      </c>
      <c r="GW948">
        <v>1</v>
      </c>
      <c r="GX948">
        <f t="shared" si="517"/>
        <v>0</v>
      </c>
      <c r="HA948">
        <v>0</v>
      </c>
      <c r="HB948">
        <v>0</v>
      </c>
      <c r="HC948">
        <f t="shared" si="524"/>
        <v>0</v>
      </c>
      <c r="HE948" t="s">
        <v>3</v>
      </c>
      <c r="HF948" t="s">
        <v>3</v>
      </c>
      <c r="HM948" t="s">
        <v>3</v>
      </c>
      <c r="HN948" t="s">
        <v>515</v>
      </c>
      <c r="HO948" t="s">
        <v>516</v>
      </c>
      <c r="HP948" t="s">
        <v>513</v>
      </c>
      <c r="HQ948" t="s">
        <v>513</v>
      </c>
      <c r="HS948">
        <v>0</v>
      </c>
      <c r="IK948">
        <v>0</v>
      </c>
    </row>
    <row r="949" spans="1:245" x14ac:dyDescent="0.2">
      <c r="A949">
        <v>17</v>
      </c>
      <c r="B949">
        <v>1</v>
      </c>
      <c r="C949">
        <f>ROW(SmtRes!A1731)</f>
        <v>1731</v>
      </c>
      <c r="D949">
        <f>ROW(EtalonRes!A1803)</f>
        <v>1803</v>
      </c>
      <c r="E949" t="s">
        <v>995</v>
      </c>
      <c r="F949" t="s">
        <v>996</v>
      </c>
      <c r="G949" t="s">
        <v>997</v>
      </c>
      <c r="H949" t="s">
        <v>21</v>
      </c>
      <c r="I949">
        <f t="shared" si="525"/>
        <v>0.01</v>
      </c>
      <c r="J949">
        <v>0</v>
      </c>
      <c r="K949">
        <f t="shared" si="526"/>
        <v>0.01</v>
      </c>
      <c r="O949">
        <f t="shared" si="518"/>
        <v>34.25</v>
      </c>
      <c r="P949">
        <f>SUMIF(SmtRes!AQ1723:'SmtRes'!AQ1731,"=1",SmtRes!DF1723:'SmtRes'!DF1731)</f>
        <v>0</v>
      </c>
      <c r="Q949">
        <f>SUMIF(SmtRes!AQ1723:'SmtRes'!AQ1731,"=1",SmtRes!DG1723:'SmtRes'!DG1731)</f>
        <v>0.67999999999999994</v>
      </c>
      <c r="R949">
        <f>SUMIF(SmtRes!AQ1723:'SmtRes'!AQ1731,"=1",SmtRes!DH1723:'SmtRes'!DH1731)</f>
        <v>0.38</v>
      </c>
      <c r="S949">
        <f>SUMIF(SmtRes!AQ1723:'SmtRes'!AQ1731,"=1",SmtRes!DI1723:'SmtRes'!DI1731)</f>
        <v>33.19</v>
      </c>
      <c r="T949">
        <f t="shared" si="504"/>
        <v>0</v>
      </c>
      <c r="U949">
        <f>SUMIF(SmtRes!AQ1723:'SmtRes'!AQ1731,"=1",SmtRes!CV1723:'SmtRes'!CV1731)</f>
        <v>6.2899999999999998E-2</v>
      </c>
      <c r="V949">
        <f>SUMIF(SmtRes!AQ1723:'SmtRes'!AQ1731,"=1",SmtRes!CW1723:'SmtRes'!CW1731)</f>
        <v>5.9999999999999995E-4</v>
      </c>
      <c r="W949">
        <f t="shared" si="505"/>
        <v>0</v>
      </c>
      <c r="X949">
        <f t="shared" si="506"/>
        <v>32.56</v>
      </c>
      <c r="Y949">
        <f t="shared" si="507"/>
        <v>17.12</v>
      </c>
      <c r="AA949">
        <v>449016111</v>
      </c>
      <c r="AB949">
        <f t="shared" si="508"/>
        <v>3386.6437000000001</v>
      </c>
      <c r="AC949">
        <f t="shared" si="527"/>
        <v>0</v>
      </c>
      <c r="AD949">
        <f>ROUND((((SUM(SmtRes!BR1723:'SmtRes'!BR1731))-(SUM(SmtRes!BS1723:'SmtRes'!BS1731)))+AE949),6)</f>
        <v>68.039699999999996</v>
      </c>
      <c r="AE949">
        <f>ROUND((SUM(SmtRes!BS1723:'SmtRes'!BS1731)),6)</f>
        <v>37.9392</v>
      </c>
      <c r="AF949">
        <f>ROUND((SUM(SmtRes!BT1723:'SmtRes'!BT1731)),6)</f>
        <v>3318.6039999999998</v>
      </c>
      <c r="AG949">
        <f t="shared" si="509"/>
        <v>0</v>
      </c>
      <c r="AH949">
        <f>(SUM(SmtRes!BU1723:'SmtRes'!BU1731))</f>
        <v>6.29</v>
      </c>
      <c r="AI949">
        <f>(SUM(SmtRes!BV1723:'SmtRes'!BV1731))</f>
        <v>0.06</v>
      </c>
      <c r="AJ949">
        <f t="shared" si="510"/>
        <v>0</v>
      </c>
      <c r="AK949">
        <v>3721.5067225000003</v>
      </c>
      <c r="AL949">
        <v>296.92382250000003</v>
      </c>
      <c r="AM949">
        <v>68.039699999999996</v>
      </c>
      <c r="AN949">
        <v>37.9392</v>
      </c>
      <c r="AO949">
        <v>3318.6040000000003</v>
      </c>
      <c r="AP949">
        <v>0</v>
      </c>
      <c r="AQ949">
        <v>6.29</v>
      </c>
      <c r="AR949">
        <v>0.06</v>
      </c>
      <c r="AS949">
        <v>0</v>
      </c>
      <c r="AT949">
        <v>97</v>
      </c>
      <c r="AU949">
        <v>51</v>
      </c>
      <c r="AV949">
        <v>1</v>
      </c>
      <c r="AW949">
        <v>1</v>
      </c>
      <c r="AZ949">
        <v>1</v>
      </c>
      <c r="BA949">
        <v>1</v>
      </c>
      <c r="BB949">
        <v>1</v>
      </c>
      <c r="BC949">
        <v>1</v>
      </c>
      <c r="BD949" t="s">
        <v>3</v>
      </c>
      <c r="BE949" t="s">
        <v>3</v>
      </c>
      <c r="BF949" t="s">
        <v>3</v>
      </c>
      <c r="BG949" t="s">
        <v>3</v>
      </c>
      <c r="BH949">
        <v>0</v>
      </c>
      <c r="BI949">
        <v>2</v>
      </c>
      <c r="BJ949" t="s">
        <v>998</v>
      </c>
      <c r="BM949">
        <v>108001</v>
      </c>
      <c r="BN949">
        <v>0</v>
      </c>
      <c r="BO949" t="s">
        <v>3</v>
      </c>
      <c r="BP949">
        <v>0</v>
      </c>
      <c r="BQ949">
        <v>3</v>
      </c>
      <c r="BR949">
        <v>0</v>
      </c>
      <c r="BS949">
        <v>1</v>
      </c>
      <c r="BT949">
        <v>1</v>
      </c>
      <c r="BU949">
        <v>1</v>
      </c>
      <c r="BV949">
        <v>1</v>
      </c>
      <c r="BW949">
        <v>1</v>
      </c>
      <c r="BX949">
        <v>1</v>
      </c>
      <c r="BY949" t="s">
        <v>3</v>
      </c>
      <c r="BZ949">
        <v>97</v>
      </c>
      <c r="CA949">
        <v>51</v>
      </c>
      <c r="CB949" t="s">
        <v>3</v>
      </c>
      <c r="CE949">
        <v>0</v>
      </c>
      <c r="CF949">
        <v>0</v>
      </c>
      <c r="CG949">
        <v>0</v>
      </c>
      <c r="CM949">
        <v>0</v>
      </c>
      <c r="CN949" t="s">
        <v>3</v>
      </c>
      <c r="CO949">
        <v>0</v>
      </c>
      <c r="CP949">
        <f t="shared" si="519"/>
        <v>34.25</v>
      </c>
      <c r="CQ949">
        <f>SUMIF(SmtRes!AQ1723:'SmtRes'!AQ1731,"=1",SmtRes!AA1723:'SmtRes'!AA1731)</f>
        <v>62424.029999999992</v>
      </c>
      <c r="CR949">
        <f>SUMIF(SmtRes!AQ1723:'SmtRes'!AQ1731,"=1",SmtRes!AB1723:'SmtRes'!AB1731)</f>
        <v>2267.9899999999998</v>
      </c>
      <c r="CS949">
        <f>SUMIF(SmtRes!AQ1723:'SmtRes'!AQ1731,"=1",SmtRes!AC1723:'SmtRes'!AC1731)</f>
        <v>1264.6400000000001</v>
      </c>
      <c r="CT949">
        <f>SUMIF(SmtRes!AQ1723:'SmtRes'!AQ1731,"=1",SmtRes!AD1723:'SmtRes'!AD1731)</f>
        <v>527.6</v>
      </c>
      <c r="CU949">
        <f t="shared" si="520"/>
        <v>0</v>
      </c>
      <c r="CV949">
        <f>SUMIF(SmtRes!AQ1723:'SmtRes'!AQ1731,"=1",SmtRes!BU1723:'SmtRes'!BU1731)</f>
        <v>6.29</v>
      </c>
      <c r="CW949">
        <f>SUMIF(SmtRes!AQ1723:'SmtRes'!AQ1731,"=1",SmtRes!BV1723:'SmtRes'!BV1731)</f>
        <v>0.06</v>
      </c>
      <c r="CX949">
        <f t="shared" si="521"/>
        <v>0</v>
      </c>
      <c r="CY949">
        <f t="shared" si="522"/>
        <v>32.562899999999999</v>
      </c>
      <c r="CZ949">
        <f t="shared" si="523"/>
        <v>17.120699999999999</v>
      </c>
      <c r="DC949" t="s">
        <v>3</v>
      </c>
      <c r="DD949" t="s">
        <v>135</v>
      </c>
      <c r="DE949" t="s">
        <v>3</v>
      </c>
      <c r="DF949" t="s">
        <v>3</v>
      </c>
      <c r="DG949" t="s">
        <v>3</v>
      </c>
      <c r="DH949" t="s">
        <v>3</v>
      </c>
      <c r="DI949" t="s">
        <v>3</v>
      </c>
      <c r="DJ949" t="s">
        <v>3</v>
      </c>
      <c r="DK949" t="s">
        <v>3</v>
      </c>
      <c r="DL949" t="s">
        <v>3</v>
      </c>
      <c r="DM949" t="s">
        <v>3</v>
      </c>
      <c r="DN949">
        <v>0</v>
      </c>
      <c r="DO949">
        <v>0</v>
      </c>
      <c r="DP949">
        <v>1</v>
      </c>
      <c r="DQ949">
        <v>1</v>
      </c>
      <c r="DU949">
        <v>1003</v>
      </c>
      <c r="DV949" t="s">
        <v>21</v>
      </c>
      <c r="DW949" t="s">
        <v>21</v>
      </c>
      <c r="DX949">
        <v>100</v>
      </c>
      <c r="DZ949" t="s">
        <v>3</v>
      </c>
      <c r="EA949" t="s">
        <v>3</v>
      </c>
      <c r="EB949" t="s">
        <v>3</v>
      </c>
      <c r="EC949" t="s">
        <v>3</v>
      </c>
      <c r="EE949">
        <v>416979905</v>
      </c>
      <c r="EF949">
        <v>3</v>
      </c>
      <c r="EG949" t="s">
        <v>322</v>
      </c>
      <c r="EH949">
        <v>0</v>
      </c>
      <c r="EI949" t="s">
        <v>3</v>
      </c>
      <c r="EJ949">
        <v>2</v>
      </c>
      <c r="EK949">
        <v>108001</v>
      </c>
      <c r="EL949" t="s">
        <v>513</v>
      </c>
      <c r="EM949" t="s">
        <v>514</v>
      </c>
      <c r="EO949" t="s">
        <v>3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6.29</v>
      </c>
      <c r="EX949">
        <v>0.06</v>
      </c>
      <c r="EY949">
        <v>0</v>
      </c>
      <c r="FQ949">
        <v>0</v>
      </c>
      <c r="FR949">
        <v>0</v>
      </c>
      <c r="FS949">
        <v>0</v>
      </c>
      <c r="FX949">
        <v>97</v>
      </c>
      <c r="FY949">
        <v>51</v>
      </c>
      <c r="GA949" t="s">
        <v>3</v>
      </c>
      <c r="GD949">
        <v>1</v>
      </c>
      <c r="GF949">
        <v>-1547093644</v>
      </c>
      <c r="GG949">
        <v>2</v>
      </c>
      <c r="GH949">
        <v>1</v>
      </c>
      <c r="GI949">
        <v>-2</v>
      </c>
      <c r="GJ949">
        <v>0</v>
      </c>
      <c r="GK949">
        <v>0</v>
      </c>
      <c r="GL949">
        <f t="shared" si="511"/>
        <v>0</v>
      </c>
      <c r="GM949">
        <f t="shared" si="512"/>
        <v>83.93</v>
      </c>
      <c r="GN949">
        <f t="shared" si="513"/>
        <v>0</v>
      </c>
      <c r="GO949">
        <f t="shared" si="514"/>
        <v>83.93</v>
      </c>
      <c r="GP949">
        <f t="shared" si="515"/>
        <v>0</v>
      </c>
      <c r="GR949">
        <v>0</v>
      </c>
      <c r="GS949">
        <v>0</v>
      </c>
      <c r="GT949">
        <v>0</v>
      </c>
      <c r="GU949" t="s">
        <v>3</v>
      </c>
      <c r="GV949">
        <f t="shared" si="516"/>
        <v>0</v>
      </c>
      <c r="GW949">
        <v>1</v>
      </c>
      <c r="GX949">
        <f t="shared" si="517"/>
        <v>0</v>
      </c>
      <c r="HA949">
        <v>0</v>
      </c>
      <c r="HB949">
        <v>0</v>
      </c>
      <c r="HC949">
        <f t="shared" si="524"/>
        <v>0</v>
      </c>
      <c r="HE949" t="s">
        <v>3</v>
      </c>
      <c r="HF949" t="s">
        <v>3</v>
      </c>
      <c r="HM949" t="s">
        <v>3</v>
      </c>
      <c r="HN949" t="s">
        <v>515</v>
      </c>
      <c r="HO949" t="s">
        <v>516</v>
      </c>
      <c r="HP949" t="s">
        <v>513</v>
      </c>
      <c r="HQ949" t="s">
        <v>513</v>
      </c>
      <c r="HS949">
        <v>0</v>
      </c>
      <c r="IK949">
        <v>0</v>
      </c>
    </row>
    <row r="950" spans="1:245" x14ac:dyDescent="0.2">
      <c r="A950">
        <v>17</v>
      </c>
      <c r="B950">
        <v>1</v>
      </c>
      <c r="C950">
        <f>ROW(SmtRes!A1738)</f>
        <v>1738</v>
      </c>
      <c r="D950">
        <f>ROW(EtalonRes!A1811)</f>
        <v>1811</v>
      </c>
      <c r="E950" t="s">
        <v>999</v>
      </c>
      <c r="F950" t="s">
        <v>1000</v>
      </c>
      <c r="G950" t="s">
        <v>1001</v>
      </c>
      <c r="H950" t="s">
        <v>21</v>
      </c>
      <c r="I950">
        <f t="shared" si="525"/>
        <v>0.01</v>
      </c>
      <c r="J950">
        <v>0</v>
      </c>
      <c r="K950">
        <f t="shared" si="526"/>
        <v>0.01</v>
      </c>
      <c r="O950">
        <f t="shared" si="518"/>
        <v>1.74</v>
      </c>
      <c r="P950">
        <f>SUMIF(SmtRes!AQ1732:'SmtRes'!AQ1738,"=1",SmtRes!DF1732:'SmtRes'!DF1738)</f>
        <v>0</v>
      </c>
      <c r="Q950">
        <f>SUMIF(SmtRes!AQ1732:'SmtRes'!AQ1738,"=1",SmtRes!DG1732:'SmtRes'!DG1738)</f>
        <v>7.0000000000000007E-2</v>
      </c>
      <c r="R950">
        <f>SUMIF(SmtRes!AQ1732:'SmtRes'!AQ1738,"=1",SmtRes!DH1732:'SmtRes'!DH1738)</f>
        <v>0.04</v>
      </c>
      <c r="S950">
        <f>SUMIF(SmtRes!AQ1732:'SmtRes'!AQ1738,"=1",SmtRes!DI1732:'SmtRes'!DI1738)</f>
        <v>1.63</v>
      </c>
      <c r="T950">
        <f t="shared" si="504"/>
        <v>0</v>
      </c>
      <c r="U950">
        <f>SUMIF(SmtRes!AQ1732:'SmtRes'!AQ1738,"=1",SmtRes!CV1732:'SmtRes'!CV1738)</f>
        <v>3.0899999999999999E-3</v>
      </c>
      <c r="V950">
        <f>SUMIF(SmtRes!AQ1732:'SmtRes'!AQ1738,"=1",SmtRes!CW1732:'SmtRes'!CW1738)</f>
        <v>6.0000000000000002E-5</v>
      </c>
      <c r="W950">
        <f t="shared" si="505"/>
        <v>0</v>
      </c>
      <c r="X950">
        <f t="shared" si="506"/>
        <v>1.62</v>
      </c>
      <c r="Y950">
        <f t="shared" si="507"/>
        <v>0.85</v>
      </c>
      <c r="AA950">
        <v>449016111</v>
      </c>
      <c r="AB950">
        <f t="shared" si="508"/>
        <v>169.83237</v>
      </c>
      <c r="AC950">
        <f t="shared" si="527"/>
        <v>0</v>
      </c>
      <c r="AD950">
        <f>ROUND((((SUM(SmtRes!BR1732:'SmtRes'!BR1738))-(SUM(SmtRes!BS1732:'SmtRes'!BS1738)))+AE950),6)</f>
        <v>6.8039699999999996</v>
      </c>
      <c r="AE950">
        <f>ROUND((SUM(SmtRes!BS1732:'SmtRes'!BS1738)),6)</f>
        <v>3.79392</v>
      </c>
      <c r="AF950">
        <f>ROUND((SUM(SmtRes!BT1732:'SmtRes'!BT1738)),6)</f>
        <v>163.0284</v>
      </c>
      <c r="AG950">
        <f t="shared" si="509"/>
        <v>0</v>
      </c>
      <c r="AH950">
        <f>(SUM(SmtRes!BU1732:'SmtRes'!BU1738))</f>
        <v>0.309</v>
      </c>
      <c r="AI950">
        <f>(SUM(SmtRes!BV1732:'SmtRes'!BV1738))</f>
        <v>6.0000000000000001E-3</v>
      </c>
      <c r="AJ950">
        <f t="shared" si="510"/>
        <v>0</v>
      </c>
      <c r="AK950">
        <v>679.85039999999992</v>
      </c>
      <c r="AL950">
        <v>101.09610000000001</v>
      </c>
      <c r="AM950">
        <v>22.6799</v>
      </c>
      <c r="AN950">
        <v>12.6464</v>
      </c>
      <c r="AO950">
        <v>543.428</v>
      </c>
      <c r="AP950">
        <v>0</v>
      </c>
      <c r="AQ950">
        <v>1.03</v>
      </c>
      <c r="AR950">
        <v>0.02</v>
      </c>
      <c r="AS950">
        <v>0</v>
      </c>
      <c r="AT950">
        <v>97</v>
      </c>
      <c r="AU950">
        <v>51</v>
      </c>
      <c r="AV950">
        <v>1</v>
      </c>
      <c r="AW950">
        <v>1</v>
      </c>
      <c r="AZ950">
        <v>1</v>
      </c>
      <c r="BA950">
        <v>1</v>
      </c>
      <c r="BB950">
        <v>1</v>
      </c>
      <c r="BC950">
        <v>1</v>
      </c>
      <c r="BD950" t="s">
        <v>3</v>
      </c>
      <c r="BE950" t="s">
        <v>3</v>
      </c>
      <c r="BF950" t="s">
        <v>3</v>
      </c>
      <c r="BG950" t="s">
        <v>3</v>
      </c>
      <c r="BH950">
        <v>0</v>
      </c>
      <c r="BI950">
        <v>2</v>
      </c>
      <c r="BJ950" t="s">
        <v>1002</v>
      </c>
      <c r="BM950">
        <v>108001</v>
      </c>
      <c r="BN950">
        <v>0</v>
      </c>
      <c r="BO950" t="s">
        <v>3</v>
      </c>
      <c r="BP950">
        <v>0</v>
      </c>
      <c r="BQ950">
        <v>3</v>
      </c>
      <c r="BR950">
        <v>0</v>
      </c>
      <c r="BS950">
        <v>1</v>
      </c>
      <c r="BT950">
        <v>1</v>
      </c>
      <c r="BU950">
        <v>1</v>
      </c>
      <c r="BV950">
        <v>1</v>
      </c>
      <c r="BW950">
        <v>1</v>
      </c>
      <c r="BX950">
        <v>1</v>
      </c>
      <c r="BY950" t="s">
        <v>3</v>
      </c>
      <c r="BZ950">
        <v>97</v>
      </c>
      <c r="CA950">
        <v>51</v>
      </c>
      <c r="CB950" t="s">
        <v>3</v>
      </c>
      <c r="CE950">
        <v>0</v>
      </c>
      <c r="CF950">
        <v>0</v>
      </c>
      <c r="CG950">
        <v>0</v>
      </c>
      <c r="CM950">
        <v>0</v>
      </c>
      <c r="CN950" t="s">
        <v>653</v>
      </c>
      <c r="CO950">
        <v>0</v>
      </c>
      <c r="CP950">
        <f t="shared" si="519"/>
        <v>1.74</v>
      </c>
      <c r="CQ950">
        <f>SUMIF(SmtRes!AQ1732:'SmtRes'!AQ1738,"=1",SmtRes!AA1732:'SmtRes'!AA1738)</f>
        <v>177.9</v>
      </c>
      <c r="CR950">
        <f>SUMIF(SmtRes!AQ1732:'SmtRes'!AQ1738,"=1",SmtRes!AB1732:'SmtRes'!AB1738)</f>
        <v>2267.9899999999998</v>
      </c>
      <c r="CS950">
        <f>SUMIF(SmtRes!AQ1732:'SmtRes'!AQ1738,"=1",SmtRes!AC1732:'SmtRes'!AC1738)</f>
        <v>1264.6400000000001</v>
      </c>
      <c r="CT950">
        <f>SUMIF(SmtRes!AQ1732:'SmtRes'!AQ1738,"=1",SmtRes!AD1732:'SmtRes'!AD1738)</f>
        <v>527.6</v>
      </c>
      <c r="CU950">
        <f t="shared" si="520"/>
        <v>0</v>
      </c>
      <c r="CV950">
        <f>SUMIF(SmtRes!AQ1732:'SmtRes'!AQ1738,"=1",SmtRes!BU1732:'SmtRes'!BU1738)</f>
        <v>0.309</v>
      </c>
      <c r="CW950">
        <f>SUMIF(SmtRes!AQ1732:'SmtRes'!AQ1738,"=1",SmtRes!BV1732:'SmtRes'!BV1738)</f>
        <v>6.0000000000000001E-3</v>
      </c>
      <c r="CX950">
        <f t="shared" si="521"/>
        <v>0</v>
      </c>
      <c r="CY950">
        <f t="shared" si="522"/>
        <v>1.6198999999999999</v>
      </c>
      <c r="CZ950">
        <f t="shared" si="523"/>
        <v>0.85170000000000001</v>
      </c>
      <c r="DB950">
        <v>67</v>
      </c>
      <c r="DC950" t="s">
        <v>3</v>
      </c>
      <c r="DD950" t="s">
        <v>98</v>
      </c>
      <c r="DE950" t="s">
        <v>321</v>
      </c>
      <c r="DF950" t="s">
        <v>321</v>
      </c>
      <c r="DG950" t="s">
        <v>321</v>
      </c>
      <c r="DH950" t="s">
        <v>3</v>
      </c>
      <c r="DI950" t="s">
        <v>321</v>
      </c>
      <c r="DJ950" t="s">
        <v>321</v>
      </c>
      <c r="DK950" t="s">
        <v>3</v>
      </c>
      <c r="DL950" t="s">
        <v>3</v>
      </c>
      <c r="DM950" t="s">
        <v>3</v>
      </c>
      <c r="DN950">
        <v>0</v>
      </c>
      <c r="DO950">
        <v>0</v>
      </c>
      <c r="DP950">
        <v>1</v>
      </c>
      <c r="DQ950">
        <v>1</v>
      </c>
      <c r="DU950">
        <v>1003</v>
      </c>
      <c r="DV950" t="s">
        <v>21</v>
      </c>
      <c r="DW950" t="s">
        <v>21</v>
      </c>
      <c r="DX950">
        <v>100</v>
      </c>
      <c r="DZ950" t="s">
        <v>3</v>
      </c>
      <c r="EA950" t="s">
        <v>3</v>
      </c>
      <c r="EB950" t="s">
        <v>3</v>
      </c>
      <c r="EC950" t="s">
        <v>3</v>
      </c>
      <c r="EE950">
        <v>416979905</v>
      </c>
      <c r="EF950">
        <v>3</v>
      </c>
      <c r="EG950" t="s">
        <v>322</v>
      </c>
      <c r="EH950">
        <v>0</v>
      </c>
      <c r="EI950" t="s">
        <v>3</v>
      </c>
      <c r="EJ950">
        <v>2</v>
      </c>
      <c r="EK950">
        <v>108001</v>
      </c>
      <c r="EL950" t="s">
        <v>513</v>
      </c>
      <c r="EM950" t="s">
        <v>514</v>
      </c>
      <c r="EO950" t="s">
        <v>656</v>
      </c>
      <c r="EQ950">
        <v>512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1.03</v>
      </c>
      <c r="EX950">
        <v>0.02</v>
      </c>
      <c r="EY950">
        <v>0</v>
      </c>
      <c r="FQ950">
        <v>0</v>
      </c>
      <c r="FR950">
        <v>0</v>
      </c>
      <c r="FS950">
        <v>0</v>
      </c>
      <c r="FX950">
        <v>97</v>
      </c>
      <c r="FY950">
        <v>51</v>
      </c>
      <c r="GA950" t="s">
        <v>3</v>
      </c>
      <c r="GD950">
        <v>1</v>
      </c>
      <c r="GF950">
        <v>-1045181793</v>
      </c>
      <c r="GG950">
        <v>2</v>
      </c>
      <c r="GH950">
        <v>1</v>
      </c>
      <c r="GI950">
        <v>-2</v>
      </c>
      <c r="GJ950">
        <v>0</v>
      </c>
      <c r="GK950">
        <v>0</v>
      </c>
      <c r="GL950">
        <f t="shared" si="511"/>
        <v>0</v>
      </c>
      <c r="GM950">
        <f t="shared" si="512"/>
        <v>4.21</v>
      </c>
      <c r="GN950">
        <f t="shared" si="513"/>
        <v>0</v>
      </c>
      <c r="GO950">
        <f t="shared" si="514"/>
        <v>4.21</v>
      </c>
      <c r="GP950">
        <f t="shared" si="515"/>
        <v>0</v>
      </c>
      <c r="GR950">
        <v>0</v>
      </c>
      <c r="GS950">
        <v>0</v>
      </c>
      <c r="GT950">
        <v>0</v>
      </c>
      <c r="GU950" t="s">
        <v>3</v>
      </c>
      <c r="GV950">
        <f t="shared" si="516"/>
        <v>0</v>
      </c>
      <c r="GW950">
        <v>1</v>
      </c>
      <c r="GX950">
        <f t="shared" si="517"/>
        <v>0</v>
      </c>
      <c r="HA950">
        <v>0</v>
      </c>
      <c r="HB950">
        <v>0</v>
      </c>
      <c r="HC950">
        <f t="shared" si="524"/>
        <v>0</v>
      </c>
      <c r="HE950" t="s">
        <v>3</v>
      </c>
      <c r="HF950" t="s">
        <v>3</v>
      </c>
      <c r="HM950" t="s">
        <v>3</v>
      </c>
      <c r="HN950" t="s">
        <v>515</v>
      </c>
      <c r="HO950" t="s">
        <v>516</v>
      </c>
      <c r="HP950" t="s">
        <v>513</v>
      </c>
      <c r="HQ950" t="s">
        <v>513</v>
      </c>
      <c r="HS950">
        <v>0</v>
      </c>
      <c r="IK950">
        <v>0</v>
      </c>
    </row>
    <row r="951" spans="1:245" x14ac:dyDescent="0.2">
      <c r="A951">
        <v>17</v>
      </c>
      <c r="B951">
        <v>1</v>
      </c>
      <c r="C951">
        <f>ROW(SmtRes!A1745)</f>
        <v>1745</v>
      </c>
      <c r="D951">
        <f>ROW(EtalonRes!A1819)</f>
        <v>1819</v>
      </c>
      <c r="E951" t="s">
        <v>1003</v>
      </c>
      <c r="F951" t="s">
        <v>1004</v>
      </c>
      <c r="G951" t="s">
        <v>1005</v>
      </c>
      <c r="H951" t="s">
        <v>21</v>
      </c>
      <c r="I951">
        <f t="shared" si="525"/>
        <v>0.01</v>
      </c>
      <c r="J951">
        <v>0</v>
      </c>
      <c r="K951">
        <f t="shared" si="526"/>
        <v>0.01</v>
      </c>
      <c r="O951">
        <f t="shared" si="518"/>
        <v>3.47</v>
      </c>
      <c r="P951">
        <f>SUMIF(SmtRes!AQ1739:'SmtRes'!AQ1745,"=1",SmtRes!DF1739:'SmtRes'!DF1745)</f>
        <v>0</v>
      </c>
      <c r="Q951">
        <f>SUMIF(SmtRes!AQ1739:'SmtRes'!AQ1745,"=1",SmtRes!DG1739:'SmtRes'!DG1745)</f>
        <v>0.14000000000000001</v>
      </c>
      <c r="R951">
        <f>SUMIF(SmtRes!AQ1739:'SmtRes'!AQ1745,"=1",SmtRes!DH1739:'SmtRes'!DH1745)</f>
        <v>7.0000000000000007E-2</v>
      </c>
      <c r="S951">
        <f>SUMIF(SmtRes!AQ1739:'SmtRes'!AQ1745,"=1",SmtRes!DI1739:'SmtRes'!DI1745)</f>
        <v>3.26</v>
      </c>
      <c r="T951">
        <f t="shared" si="504"/>
        <v>0</v>
      </c>
      <c r="U951">
        <f>SUMIF(SmtRes!AQ1739:'SmtRes'!AQ1745,"=1",SmtRes!CV1739:'SmtRes'!CV1745)</f>
        <v>6.1799999999999997E-3</v>
      </c>
      <c r="V951">
        <f>SUMIF(SmtRes!AQ1739:'SmtRes'!AQ1745,"=1",SmtRes!CW1739:'SmtRes'!CW1745)</f>
        <v>1.2E-4</v>
      </c>
      <c r="W951">
        <f t="shared" si="505"/>
        <v>0</v>
      </c>
      <c r="X951">
        <f t="shared" si="506"/>
        <v>3.23</v>
      </c>
      <c r="Y951">
        <f t="shared" si="507"/>
        <v>1.7</v>
      </c>
      <c r="AA951">
        <v>449016111</v>
      </c>
      <c r="AB951">
        <f t="shared" si="508"/>
        <v>339.66473999999999</v>
      </c>
      <c r="AC951">
        <f t="shared" si="527"/>
        <v>0</v>
      </c>
      <c r="AD951">
        <f>ROUND((((SUM(SmtRes!BR1739:'SmtRes'!BR1745))-(SUM(SmtRes!BS1739:'SmtRes'!BS1745)))+AE951),6)</f>
        <v>13.607939999999999</v>
      </c>
      <c r="AE951">
        <f>ROUND((SUM(SmtRes!BS1739:'SmtRes'!BS1745)),6)</f>
        <v>7.5878399999999999</v>
      </c>
      <c r="AF951">
        <f>ROUND((SUM(SmtRes!BT1739:'SmtRes'!BT1745)),6)</f>
        <v>326.05680000000001</v>
      </c>
      <c r="AG951">
        <f t="shared" si="509"/>
        <v>0</v>
      </c>
      <c r="AH951">
        <f>(SUM(SmtRes!BU1739:'SmtRes'!BU1745))</f>
        <v>0.61799999999999999</v>
      </c>
      <c r="AI951">
        <f>(SUM(SmtRes!BV1739:'SmtRes'!BV1745))</f>
        <v>1.2E-2</v>
      </c>
      <c r="AJ951">
        <f t="shared" si="510"/>
        <v>0</v>
      </c>
      <c r="AK951">
        <v>1260.4902</v>
      </c>
      <c r="AL951">
        <v>102.9816</v>
      </c>
      <c r="AM951">
        <v>45.3598</v>
      </c>
      <c r="AN951">
        <v>25.2928</v>
      </c>
      <c r="AO951">
        <v>1086.856</v>
      </c>
      <c r="AP951">
        <v>0</v>
      </c>
      <c r="AQ951">
        <v>2.06</v>
      </c>
      <c r="AR951">
        <v>0.04</v>
      </c>
      <c r="AS951">
        <v>0</v>
      </c>
      <c r="AT951">
        <v>97</v>
      </c>
      <c r="AU951">
        <v>51</v>
      </c>
      <c r="AV951">
        <v>1</v>
      </c>
      <c r="AW951">
        <v>1</v>
      </c>
      <c r="AZ951">
        <v>1</v>
      </c>
      <c r="BA951">
        <v>1</v>
      </c>
      <c r="BB951">
        <v>1</v>
      </c>
      <c r="BC951">
        <v>1</v>
      </c>
      <c r="BD951" t="s">
        <v>3</v>
      </c>
      <c r="BE951" t="s">
        <v>3</v>
      </c>
      <c r="BF951" t="s">
        <v>3</v>
      </c>
      <c r="BG951" t="s">
        <v>3</v>
      </c>
      <c r="BH951">
        <v>0</v>
      </c>
      <c r="BI951">
        <v>2</v>
      </c>
      <c r="BJ951" t="s">
        <v>1006</v>
      </c>
      <c r="BM951">
        <v>108001</v>
      </c>
      <c r="BN951">
        <v>0</v>
      </c>
      <c r="BO951" t="s">
        <v>3</v>
      </c>
      <c r="BP951">
        <v>0</v>
      </c>
      <c r="BQ951">
        <v>3</v>
      </c>
      <c r="BR951">
        <v>0</v>
      </c>
      <c r="BS951">
        <v>1</v>
      </c>
      <c r="BT951">
        <v>1</v>
      </c>
      <c r="BU951">
        <v>1</v>
      </c>
      <c r="BV951">
        <v>1</v>
      </c>
      <c r="BW951">
        <v>1</v>
      </c>
      <c r="BX951">
        <v>1</v>
      </c>
      <c r="BY951" t="s">
        <v>3</v>
      </c>
      <c r="BZ951">
        <v>97</v>
      </c>
      <c r="CA951">
        <v>51</v>
      </c>
      <c r="CB951" t="s">
        <v>3</v>
      </c>
      <c r="CE951">
        <v>0</v>
      </c>
      <c r="CF951">
        <v>0</v>
      </c>
      <c r="CG951">
        <v>0</v>
      </c>
      <c r="CM951">
        <v>0</v>
      </c>
      <c r="CN951" t="s">
        <v>653</v>
      </c>
      <c r="CO951">
        <v>0</v>
      </c>
      <c r="CP951">
        <f t="shared" si="519"/>
        <v>3.4699999999999998</v>
      </c>
      <c r="CQ951">
        <f>SUMIF(SmtRes!AQ1739:'SmtRes'!AQ1745,"=1",SmtRes!AA1739:'SmtRes'!AA1745)</f>
        <v>177.9</v>
      </c>
      <c r="CR951">
        <f>SUMIF(SmtRes!AQ1739:'SmtRes'!AQ1745,"=1",SmtRes!AB1739:'SmtRes'!AB1745)</f>
        <v>2267.9899999999998</v>
      </c>
      <c r="CS951">
        <f>SUMIF(SmtRes!AQ1739:'SmtRes'!AQ1745,"=1",SmtRes!AC1739:'SmtRes'!AC1745)</f>
        <v>1264.6400000000001</v>
      </c>
      <c r="CT951">
        <f>SUMIF(SmtRes!AQ1739:'SmtRes'!AQ1745,"=1",SmtRes!AD1739:'SmtRes'!AD1745)</f>
        <v>527.6</v>
      </c>
      <c r="CU951">
        <f t="shared" si="520"/>
        <v>0</v>
      </c>
      <c r="CV951">
        <f>SUMIF(SmtRes!AQ1739:'SmtRes'!AQ1745,"=1",SmtRes!BU1739:'SmtRes'!BU1745)</f>
        <v>0.61799999999999999</v>
      </c>
      <c r="CW951">
        <f>SUMIF(SmtRes!AQ1739:'SmtRes'!AQ1745,"=1",SmtRes!BV1739:'SmtRes'!BV1745)</f>
        <v>1.2E-2</v>
      </c>
      <c r="CX951">
        <f t="shared" si="521"/>
        <v>0</v>
      </c>
      <c r="CY951">
        <f t="shared" si="522"/>
        <v>3.2300999999999997</v>
      </c>
      <c r="CZ951">
        <f t="shared" si="523"/>
        <v>1.6982999999999999</v>
      </c>
      <c r="DB951">
        <v>69</v>
      </c>
      <c r="DC951" t="s">
        <v>3</v>
      </c>
      <c r="DD951" t="s">
        <v>98</v>
      </c>
      <c r="DE951" t="s">
        <v>321</v>
      </c>
      <c r="DF951" t="s">
        <v>321</v>
      </c>
      <c r="DG951" t="s">
        <v>321</v>
      </c>
      <c r="DH951" t="s">
        <v>3</v>
      </c>
      <c r="DI951" t="s">
        <v>321</v>
      </c>
      <c r="DJ951" t="s">
        <v>321</v>
      </c>
      <c r="DK951" t="s">
        <v>3</v>
      </c>
      <c r="DL951" t="s">
        <v>3</v>
      </c>
      <c r="DM951" t="s">
        <v>3</v>
      </c>
      <c r="DN951">
        <v>0</v>
      </c>
      <c r="DO951">
        <v>0</v>
      </c>
      <c r="DP951">
        <v>1</v>
      </c>
      <c r="DQ951">
        <v>1</v>
      </c>
      <c r="DU951">
        <v>1003</v>
      </c>
      <c r="DV951" t="s">
        <v>21</v>
      </c>
      <c r="DW951" t="s">
        <v>21</v>
      </c>
      <c r="DX951">
        <v>100</v>
      </c>
      <c r="DZ951" t="s">
        <v>3</v>
      </c>
      <c r="EA951" t="s">
        <v>3</v>
      </c>
      <c r="EB951" t="s">
        <v>3</v>
      </c>
      <c r="EC951" t="s">
        <v>3</v>
      </c>
      <c r="EE951">
        <v>416979905</v>
      </c>
      <c r="EF951">
        <v>3</v>
      </c>
      <c r="EG951" t="s">
        <v>322</v>
      </c>
      <c r="EH951">
        <v>0</v>
      </c>
      <c r="EI951" t="s">
        <v>3</v>
      </c>
      <c r="EJ951">
        <v>2</v>
      </c>
      <c r="EK951">
        <v>108001</v>
      </c>
      <c r="EL951" t="s">
        <v>513</v>
      </c>
      <c r="EM951" t="s">
        <v>514</v>
      </c>
      <c r="EO951" t="s">
        <v>656</v>
      </c>
      <c r="EQ951">
        <v>512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2.06</v>
      </c>
      <c r="EX951">
        <v>0.04</v>
      </c>
      <c r="EY951">
        <v>0</v>
      </c>
      <c r="FQ951">
        <v>0</v>
      </c>
      <c r="FR951">
        <v>0</v>
      </c>
      <c r="FS951">
        <v>0</v>
      </c>
      <c r="FX951">
        <v>97</v>
      </c>
      <c r="FY951">
        <v>51</v>
      </c>
      <c r="GA951" t="s">
        <v>3</v>
      </c>
      <c r="GD951">
        <v>1</v>
      </c>
      <c r="GF951">
        <v>1398157967</v>
      </c>
      <c r="GG951">
        <v>2</v>
      </c>
      <c r="GH951">
        <v>1</v>
      </c>
      <c r="GI951">
        <v>-2</v>
      </c>
      <c r="GJ951">
        <v>0</v>
      </c>
      <c r="GK951">
        <v>0</v>
      </c>
      <c r="GL951">
        <f t="shared" si="511"/>
        <v>0</v>
      </c>
      <c r="GM951">
        <f t="shared" si="512"/>
        <v>8.4</v>
      </c>
      <c r="GN951">
        <f t="shared" si="513"/>
        <v>0</v>
      </c>
      <c r="GO951">
        <f t="shared" si="514"/>
        <v>8.4</v>
      </c>
      <c r="GP951">
        <f t="shared" si="515"/>
        <v>0</v>
      </c>
      <c r="GR951">
        <v>0</v>
      </c>
      <c r="GS951">
        <v>0</v>
      </c>
      <c r="GT951">
        <v>0</v>
      </c>
      <c r="GU951" t="s">
        <v>3</v>
      </c>
      <c r="GV951">
        <f t="shared" si="516"/>
        <v>0</v>
      </c>
      <c r="GW951">
        <v>1</v>
      </c>
      <c r="GX951">
        <f t="shared" si="517"/>
        <v>0</v>
      </c>
      <c r="HA951">
        <v>0</v>
      </c>
      <c r="HB951">
        <v>0</v>
      </c>
      <c r="HC951">
        <f t="shared" si="524"/>
        <v>0</v>
      </c>
      <c r="HE951" t="s">
        <v>3</v>
      </c>
      <c r="HF951" t="s">
        <v>3</v>
      </c>
      <c r="HM951" t="s">
        <v>3</v>
      </c>
      <c r="HN951" t="s">
        <v>515</v>
      </c>
      <c r="HO951" t="s">
        <v>516</v>
      </c>
      <c r="HP951" t="s">
        <v>513</v>
      </c>
      <c r="HQ951" t="s">
        <v>513</v>
      </c>
      <c r="HS951">
        <v>0</v>
      </c>
      <c r="IK951">
        <v>0</v>
      </c>
    </row>
    <row r="952" spans="1:245" x14ac:dyDescent="0.2">
      <c r="A952">
        <v>17</v>
      </c>
      <c r="B952">
        <v>1</v>
      </c>
      <c r="C952">
        <f>ROW(SmtRes!A1752)</f>
        <v>1752</v>
      </c>
      <c r="D952">
        <f>ROW(EtalonRes!A1827)</f>
        <v>1827</v>
      </c>
      <c r="E952" t="s">
        <v>1007</v>
      </c>
      <c r="F952" t="s">
        <v>1008</v>
      </c>
      <c r="G952" t="s">
        <v>1009</v>
      </c>
      <c r="H952" t="s">
        <v>21</v>
      </c>
      <c r="I952">
        <f t="shared" si="525"/>
        <v>0.01</v>
      </c>
      <c r="J952">
        <v>0</v>
      </c>
      <c r="K952">
        <f t="shared" si="526"/>
        <v>0.01</v>
      </c>
      <c r="O952">
        <f t="shared" si="518"/>
        <v>5.42</v>
      </c>
      <c r="P952">
        <f>SUMIF(SmtRes!AQ1746:'SmtRes'!AQ1752,"=1",SmtRes!DF1746:'SmtRes'!DF1752)</f>
        <v>0</v>
      </c>
      <c r="Q952">
        <f>SUMIF(SmtRes!AQ1746:'SmtRes'!AQ1752,"=1",SmtRes!DG1746:'SmtRes'!DG1752)</f>
        <v>0.61</v>
      </c>
      <c r="R952">
        <f>SUMIF(SmtRes!AQ1746:'SmtRes'!AQ1752,"=1",SmtRes!DH1746:'SmtRes'!DH1752)</f>
        <v>0.35</v>
      </c>
      <c r="S952">
        <f>SUMIF(SmtRes!AQ1746:'SmtRes'!AQ1752,"=1",SmtRes!DI1746:'SmtRes'!DI1752)</f>
        <v>4.46</v>
      </c>
      <c r="T952">
        <f t="shared" si="504"/>
        <v>0</v>
      </c>
      <c r="U952">
        <f>SUMIF(SmtRes!AQ1746:'SmtRes'!AQ1752,"=1",SmtRes!CV1746:'SmtRes'!CV1752)</f>
        <v>8.4600000000000005E-3</v>
      </c>
      <c r="V952">
        <f>SUMIF(SmtRes!AQ1746:'SmtRes'!AQ1752,"=1",SmtRes!CW1746:'SmtRes'!CW1752)</f>
        <v>5.4000000000000001E-4</v>
      </c>
      <c r="W952">
        <f t="shared" si="505"/>
        <v>0</v>
      </c>
      <c r="X952">
        <f t="shared" si="506"/>
        <v>4.67</v>
      </c>
      <c r="Y952">
        <f t="shared" si="507"/>
        <v>2.4500000000000002</v>
      </c>
      <c r="AA952">
        <v>449016111</v>
      </c>
      <c r="AB952">
        <f t="shared" si="508"/>
        <v>507.58533</v>
      </c>
      <c r="AC952">
        <f t="shared" si="527"/>
        <v>0</v>
      </c>
      <c r="AD952">
        <f>ROUND((((SUM(SmtRes!BR1746:'SmtRes'!BR1752))-(SUM(SmtRes!BS1746:'SmtRes'!BS1752)))+AE952),6)</f>
        <v>61.235729999999997</v>
      </c>
      <c r="AE952">
        <f>ROUND((SUM(SmtRes!BS1746:'SmtRes'!BS1752)),6)</f>
        <v>34.14528</v>
      </c>
      <c r="AF952">
        <f>ROUND((SUM(SmtRes!BT1746:'SmtRes'!BT1752)),6)</f>
        <v>446.34960000000001</v>
      </c>
      <c r="AG952">
        <f t="shared" si="509"/>
        <v>0</v>
      </c>
      <c r="AH952">
        <f>(SUM(SmtRes!BU1746:'SmtRes'!BU1752))</f>
        <v>0.84599999999999997</v>
      </c>
      <c r="AI952">
        <f>(SUM(SmtRes!BV1746:'SmtRes'!BV1752))</f>
        <v>5.3999999999999999E-2</v>
      </c>
      <c r="AJ952">
        <f t="shared" si="510"/>
        <v>0</v>
      </c>
      <c r="AK952">
        <v>1910.6358</v>
      </c>
      <c r="AL952">
        <v>104.86710000000001</v>
      </c>
      <c r="AM952">
        <v>204.1191</v>
      </c>
      <c r="AN952">
        <v>113.81760000000001</v>
      </c>
      <c r="AO952">
        <v>1487.8319999999999</v>
      </c>
      <c r="AP952">
        <v>0</v>
      </c>
      <c r="AQ952">
        <v>2.82</v>
      </c>
      <c r="AR952">
        <v>0.18</v>
      </c>
      <c r="AS952">
        <v>0</v>
      </c>
      <c r="AT952">
        <v>97</v>
      </c>
      <c r="AU952">
        <v>51</v>
      </c>
      <c r="AV952">
        <v>1</v>
      </c>
      <c r="AW952">
        <v>1</v>
      </c>
      <c r="AZ952">
        <v>1</v>
      </c>
      <c r="BA952">
        <v>1</v>
      </c>
      <c r="BB952">
        <v>1</v>
      </c>
      <c r="BC952">
        <v>1</v>
      </c>
      <c r="BD952" t="s">
        <v>3</v>
      </c>
      <c r="BE952" t="s">
        <v>3</v>
      </c>
      <c r="BF952" t="s">
        <v>3</v>
      </c>
      <c r="BG952" t="s">
        <v>3</v>
      </c>
      <c r="BH952">
        <v>0</v>
      </c>
      <c r="BI952">
        <v>2</v>
      </c>
      <c r="BJ952" t="s">
        <v>1010</v>
      </c>
      <c r="BM952">
        <v>108001</v>
      </c>
      <c r="BN952">
        <v>0</v>
      </c>
      <c r="BO952" t="s">
        <v>3</v>
      </c>
      <c r="BP952">
        <v>0</v>
      </c>
      <c r="BQ952">
        <v>3</v>
      </c>
      <c r="BR952">
        <v>0</v>
      </c>
      <c r="BS952">
        <v>1</v>
      </c>
      <c r="BT952">
        <v>1</v>
      </c>
      <c r="BU952">
        <v>1</v>
      </c>
      <c r="BV952">
        <v>1</v>
      </c>
      <c r="BW952">
        <v>1</v>
      </c>
      <c r="BX952">
        <v>1</v>
      </c>
      <c r="BY952" t="s">
        <v>3</v>
      </c>
      <c r="BZ952">
        <v>97</v>
      </c>
      <c r="CA952">
        <v>51</v>
      </c>
      <c r="CB952" t="s">
        <v>3</v>
      </c>
      <c r="CE952">
        <v>0</v>
      </c>
      <c r="CF952">
        <v>0</v>
      </c>
      <c r="CG952">
        <v>0</v>
      </c>
      <c r="CM952">
        <v>0</v>
      </c>
      <c r="CN952" t="s">
        <v>653</v>
      </c>
      <c r="CO952">
        <v>0</v>
      </c>
      <c r="CP952">
        <f t="shared" si="519"/>
        <v>5.42</v>
      </c>
      <c r="CQ952">
        <f>SUMIF(SmtRes!AQ1746:'SmtRes'!AQ1752,"=1",SmtRes!AA1746:'SmtRes'!AA1752)</f>
        <v>177.9</v>
      </c>
      <c r="CR952">
        <f>SUMIF(SmtRes!AQ1746:'SmtRes'!AQ1752,"=1",SmtRes!AB1746:'SmtRes'!AB1752)</f>
        <v>2267.9899999999998</v>
      </c>
      <c r="CS952">
        <f>SUMIF(SmtRes!AQ1746:'SmtRes'!AQ1752,"=1",SmtRes!AC1746:'SmtRes'!AC1752)</f>
        <v>1264.6400000000001</v>
      </c>
      <c r="CT952">
        <f>SUMIF(SmtRes!AQ1746:'SmtRes'!AQ1752,"=1",SmtRes!AD1746:'SmtRes'!AD1752)</f>
        <v>527.6</v>
      </c>
      <c r="CU952">
        <f t="shared" si="520"/>
        <v>0</v>
      </c>
      <c r="CV952">
        <f>SUMIF(SmtRes!AQ1746:'SmtRes'!AQ1752,"=1",SmtRes!BU1746:'SmtRes'!BU1752)</f>
        <v>0.84599999999999997</v>
      </c>
      <c r="CW952">
        <f>SUMIF(SmtRes!AQ1746:'SmtRes'!AQ1752,"=1",SmtRes!BV1746:'SmtRes'!BV1752)</f>
        <v>5.3999999999999999E-2</v>
      </c>
      <c r="CX952">
        <f t="shared" si="521"/>
        <v>0</v>
      </c>
      <c r="CY952">
        <f t="shared" si="522"/>
        <v>4.6656999999999993</v>
      </c>
      <c r="CZ952">
        <f t="shared" si="523"/>
        <v>2.4530999999999996</v>
      </c>
      <c r="DB952">
        <v>71</v>
      </c>
      <c r="DC952" t="s">
        <v>3</v>
      </c>
      <c r="DD952" t="s">
        <v>98</v>
      </c>
      <c r="DE952" t="s">
        <v>321</v>
      </c>
      <c r="DF952" t="s">
        <v>321</v>
      </c>
      <c r="DG952" t="s">
        <v>321</v>
      </c>
      <c r="DH952" t="s">
        <v>3</v>
      </c>
      <c r="DI952" t="s">
        <v>321</v>
      </c>
      <c r="DJ952" t="s">
        <v>321</v>
      </c>
      <c r="DK952" t="s">
        <v>3</v>
      </c>
      <c r="DL952" t="s">
        <v>3</v>
      </c>
      <c r="DM952" t="s">
        <v>3</v>
      </c>
      <c r="DN952">
        <v>0</v>
      </c>
      <c r="DO952">
        <v>0</v>
      </c>
      <c r="DP952">
        <v>1</v>
      </c>
      <c r="DQ952">
        <v>1</v>
      </c>
      <c r="DU952">
        <v>1003</v>
      </c>
      <c r="DV952" t="s">
        <v>21</v>
      </c>
      <c r="DW952" t="s">
        <v>21</v>
      </c>
      <c r="DX952">
        <v>100</v>
      </c>
      <c r="DZ952" t="s">
        <v>3</v>
      </c>
      <c r="EA952" t="s">
        <v>3</v>
      </c>
      <c r="EB952" t="s">
        <v>3</v>
      </c>
      <c r="EC952" t="s">
        <v>3</v>
      </c>
      <c r="EE952">
        <v>416979905</v>
      </c>
      <c r="EF952">
        <v>3</v>
      </c>
      <c r="EG952" t="s">
        <v>322</v>
      </c>
      <c r="EH952">
        <v>0</v>
      </c>
      <c r="EI952" t="s">
        <v>3</v>
      </c>
      <c r="EJ952">
        <v>2</v>
      </c>
      <c r="EK952">
        <v>108001</v>
      </c>
      <c r="EL952" t="s">
        <v>513</v>
      </c>
      <c r="EM952" t="s">
        <v>514</v>
      </c>
      <c r="EO952" t="s">
        <v>656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0</v>
      </c>
      <c r="EW952">
        <v>2.82</v>
      </c>
      <c r="EX952">
        <v>0.18</v>
      </c>
      <c r="EY952">
        <v>0</v>
      </c>
      <c r="FQ952">
        <v>0</v>
      </c>
      <c r="FR952">
        <v>0</v>
      </c>
      <c r="FS952">
        <v>0</v>
      </c>
      <c r="FX952">
        <v>97</v>
      </c>
      <c r="FY952">
        <v>51</v>
      </c>
      <c r="GA952" t="s">
        <v>3</v>
      </c>
      <c r="GD952">
        <v>1</v>
      </c>
      <c r="GF952">
        <v>-699163870</v>
      </c>
      <c r="GG952">
        <v>2</v>
      </c>
      <c r="GH952">
        <v>1</v>
      </c>
      <c r="GI952">
        <v>-2</v>
      </c>
      <c r="GJ952">
        <v>0</v>
      </c>
      <c r="GK952">
        <v>0</v>
      </c>
      <c r="GL952">
        <f t="shared" si="511"/>
        <v>0</v>
      </c>
      <c r="GM952">
        <f t="shared" si="512"/>
        <v>12.54</v>
      </c>
      <c r="GN952">
        <f t="shared" si="513"/>
        <v>0</v>
      </c>
      <c r="GO952">
        <f t="shared" si="514"/>
        <v>12.54</v>
      </c>
      <c r="GP952">
        <f t="shared" si="515"/>
        <v>0</v>
      </c>
      <c r="GR952">
        <v>0</v>
      </c>
      <c r="GS952">
        <v>0</v>
      </c>
      <c r="GT952">
        <v>0</v>
      </c>
      <c r="GU952" t="s">
        <v>3</v>
      </c>
      <c r="GV952">
        <f t="shared" si="516"/>
        <v>0</v>
      </c>
      <c r="GW952">
        <v>1</v>
      </c>
      <c r="GX952">
        <f t="shared" si="517"/>
        <v>0</v>
      </c>
      <c r="HA952">
        <v>0</v>
      </c>
      <c r="HB952">
        <v>0</v>
      </c>
      <c r="HC952">
        <f t="shared" si="524"/>
        <v>0</v>
      </c>
      <c r="HE952" t="s">
        <v>3</v>
      </c>
      <c r="HF952" t="s">
        <v>3</v>
      </c>
      <c r="HM952" t="s">
        <v>3</v>
      </c>
      <c r="HN952" t="s">
        <v>515</v>
      </c>
      <c r="HO952" t="s">
        <v>516</v>
      </c>
      <c r="HP952" t="s">
        <v>513</v>
      </c>
      <c r="HQ952" t="s">
        <v>513</v>
      </c>
      <c r="HS952">
        <v>0</v>
      </c>
      <c r="IK952">
        <v>0</v>
      </c>
    </row>
    <row r="953" spans="1:245" x14ac:dyDescent="0.2">
      <c r="A953">
        <v>17</v>
      </c>
      <c r="B953">
        <v>1</v>
      </c>
      <c r="C953">
        <f>ROW(SmtRes!A1759)</f>
        <v>1759</v>
      </c>
      <c r="D953">
        <f>ROW(EtalonRes!A1835)</f>
        <v>1835</v>
      </c>
      <c r="E953" t="s">
        <v>1011</v>
      </c>
      <c r="F953" t="s">
        <v>1000</v>
      </c>
      <c r="G953" t="s">
        <v>1012</v>
      </c>
      <c r="H953" t="s">
        <v>21</v>
      </c>
      <c r="I953">
        <f t="shared" si="525"/>
        <v>0.01</v>
      </c>
      <c r="J953">
        <v>0</v>
      </c>
      <c r="K953">
        <f t="shared" si="526"/>
        <v>0.01</v>
      </c>
      <c r="O953">
        <f t="shared" si="518"/>
        <v>5.77</v>
      </c>
      <c r="P953">
        <f>SUMIF(SmtRes!AQ1753:'SmtRes'!AQ1759,"=1",SmtRes!DF1753:'SmtRes'!DF1759)</f>
        <v>0</v>
      </c>
      <c r="Q953">
        <f>SUMIF(SmtRes!AQ1753:'SmtRes'!AQ1759,"=1",SmtRes!DG1753:'SmtRes'!DG1759)</f>
        <v>0.22</v>
      </c>
      <c r="R953">
        <f>SUMIF(SmtRes!AQ1753:'SmtRes'!AQ1759,"=1",SmtRes!DH1753:'SmtRes'!DH1759)</f>
        <v>0.12000000000000001</v>
      </c>
      <c r="S953">
        <f>SUMIF(SmtRes!AQ1753:'SmtRes'!AQ1759,"=1",SmtRes!DI1753:'SmtRes'!DI1759)</f>
        <v>5.43</v>
      </c>
      <c r="T953">
        <f t="shared" si="504"/>
        <v>0</v>
      </c>
      <c r="U953">
        <f>SUMIF(SmtRes!AQ1753:'SmtRes'!AQ1759,"=1",SmtRes!CV1753:'SmtRes'!CV1759)</f>
        <v>1.03E-2</v>
      </c>
      <c r="V953">
        <f>SUMIF(SmtRes!AQ1753:'SmtRes'!AQ1759,"=1",SmtRes!CW1753:'SmtRes'!CW1759)</f>
        <v>2.0000000000000001E-4</v>
      </c>
      <c r="W953">
        <f t="shared" si="505"/>
        <v>0</v>
      </c>
      <c r="X953">
        <f t="shared" si="506"/>
        <v>5.38</v>
      </c>
      <c r="Y953">
        <f t="shared" si="507"/>
        <v>2.83</v>
      </c>
      <c r="AA953">
        <v>449016111</v>
      </c>
      <c r="AB953">
        <f t="shared" si="508"/>
        <v>566.10789999999997</v>
      </c>
      <c r="AC953">
        <f t="shared" si="527"/>
        <v>0</v>
      </c>
      <c r="AD953">
        <f>ROUND((((SUM(SmtRes!BR1753:'SmtRes'!BR1759))-(SUM(SmtRes!BS1753:'SmtRes'!BS1759)))+AE953),6)</f>
        <v>22.6799</v>
      </c>
      <c r="AE953">
        <f>ROUND((SUM(SmtRes!BS1753:'SmtRes'!BS1759)),6)</f>
        <v>12.6464</v>
      </c>
      <c r="AF953">
        <f>ROUND((SUM(SmtRes!BT1753:'SmtRes'!BT1759)),6)</f>
        <v>543.428</v>
      </c>
      <c r="AG953">
        <f t="shared" si="509"/>
        <v>0</v>
      </c>
      <c r="AH953">
        <f>(SUM(SmtRes!BU1753:'SmtRes'!BU1759))</f>
        <v>1.03</v>
      </c>
      <c r="AI953">
        <f>(SUM(SmtRes!BV1753:'SmtRes'!BV1759))</f>
        <v>0.02</v>
      </c>
      <c r="AJ953">
        <f t="shared" si="510"/>
        <v>0</v>
      </c>
      <c r="AK953">
        <v>679.85039999999992</v>
      </c>
      <c r="AL953">
        <v>101.09610000000001</v>
      </c>
      <c r="AM953">
        <v>22.6799</v>
      </c>
      <c r="AN953">
        <v>12.6464</v>
      </c>
      <c r="AO953">
        <v>543.428</v>
      </c>
      <c r="AP953">
        <v>0</v>
      </c>
      <c r="AQ953">
        <v>1.03</v>
      </c>
      <c r="AR953">
        <v>0.02</v>
      </c>
      <c r="AS953">
        <v>0</v>
      </c>
      <c r="AT953">
        <v>97</v>
      </c>
      <c r="AU953">
        <v>51</v>
      </c>
      <c r="AV953">
        <v>1</v>
      </c>
      <c r="AW953">
        <v>1</v>
      </c>
      <c r="AZ953">
        <v>1</v>
      </c>
      <c r="BA953">
        <v>1</v>
      </c>
      <c r="BB953">
        <v>1</v>
      </c>
      <c r="BC953">
        <v>1</v>
      </c>
      <c r="BD953" t="s">
        <v>3</v>
      </c>
      <c r="BE953" t="s">
        <v>3</v>
      </c>
      <c r="BF953" t="s">
        <v>3</v>
      </c>
      <c r="BG953" t="s">
        <v>3</v>
      </c>
      <c r="BH953">
        <v>0</v>
      </c>
      <c r="BI953">
        <v>2</v>
      </c>
      <c r="BJ953" t="s">
        <v>1002</v>
      </c>
      <c r="BM953">
        <v>108001</v>
      </c>
      <c r="BN953">
        <v>0</v>
      </c>
      <c r="BO953" t="s">
        <v>3</v>
      </c>
      <c r="BP953">
        <v>0</v>
      </c>
      <c r="BQ953">
        <v>3</v>
      </c>
      <c r="BR953">
        <v>0</v>
      </c>
      <c r="BS953">
        <v>1</v>
      </c>
      <c r="BT953">
        <v>1</v>
      </c>
      <c r="BU953">
        <v>1</v>
      </c>
      <c r="BV953">
        <v>1</v>
      </c>
      <c r="BW953">
        <v>1</v>
      </c>
      <c r="BX953">
        <v>1</v>
      </c>
      <c r="BY953" t="s">
        <v>3</v>
      </c>
      <c r="BZ953">
        <v>97</v>
      </c>
      <c r="CA953">
        <v>51</v>
      </c>
      <c r="CB953" t="s">
        <v>3</v>
      </c>
      <c r="CE953">
        <v>0</v>
      </c>
      <c r="CF953">
        <v>0</v>
      </c>
      <c r="CG953">
        <v>0</v>
      </c>
      <c r="CM953">
        <v>0</v>
      </c>
      <c r="CN953" t="s">
        <v>3</v>
      </c>
      <c r="CO953">
        <v>0</v>
      </c>
      <c r="CP953">
        <f t="shared" si="519"/>
        <v>5.77</v>
      </c>
      <c r="CQ953">
        <f>SUMIF(SmtRes!AQ1753:'SmtRes'!AQ1759,"=1",SmtRes!AA1753:'SmtRes'!AA1759)</f>
        <v>177.9</v>
      </c>
      <c r="CR953">
        <f>SUMIF(SmtRes!AQ1753:'SmtRes'!AQ1759,"=1",SmtRes!AB1753:'SmtRes'!AB1759)</f>
        <v>2267.9899999999998</v>
      </c>
      <c r="CS953">
        <f>SUMIF(SmtRes!AQ1753:'SmtRes'!AQ1759,"=1",SmtRes!AC1753:'SmtRes'!AC1759)</f>
        <v>1264.6400000000001</v>
      </c>
      <c r="CT953">
        <f>SUMIF(SmtRes!AQ1753:'SmtRes'!AQ1759,"=1",SmtRes!AD1753:'SmtRes'!AD1759)</f>
        <v>527.6</v>
      </c>
      <c r="CU953">
        <f t="shared" si="520"/>
        <v>0</v>
      </c>
      <c r="CV953">
        <f>SUMIF(SmtRes!AQ1753:'SmtRes'!AQ1759,"=1",SmtRes!BU1753:'SmtRes'!BU1759)</f>
        <v>1.03</v>
      </c>
      <c r="CW953">
        <f>SUMIF(SmtRes!AQ1753:'SmtRes'!AQ1759,"=1",SmtRes!BV1753:'SmtRes'!BV1759)</f>
        <v>0.02</v>
      </c>
      <c r="CX953">
        <f t="shared" si="521"/>
        <v>0</v>
      </c>
      <c r="CY953">
        <f t="shared" si="522"/>
        <v>5.3835000000000006</v>
      </c>
      <c r="CZ953">
        <f t="shared" si="523"/>
        <v>2.8305000000000002</v>
      </c>
      <c r="DC953" t="s">
        <v>3</v>
      </c>
      <c r="DD953" t="s">
        <v>135</v>
      </c>
      <c r="DE953" t="s">
        <v>3</v>
      </c>
      <c r="DF953" t="s">
        <v>3</v>
      </c>
      <c r="DG953" t="s">
        <v>3</v>
      </c>
      <c r="DH953" t="s">
        <v>3</v>
      </c>
      <c r="DI953" t="s">
        <v>3</v>
      </c>
      <c r="DJ953" t="s">
        <v>3</v>
      </c>
      <c r="DK953" t="s">
        <v>3</v>
      </c>
      <c r="DL953" t="s">
        <v>3</v>
      </c>
      <c r="DM953" t="s">
        <v>3</v>
      </c>
      <c r="DN953">
        <v>0</v>
      </c>
      <c r="DO953">
        <v>0</v>
      </c>
      <c r="DP953">
        <v>1</v>
      </c>
      <c r="DQ953">
        <v>1</v>
      </c>
      <c r="DU953">
        <v>1003</v>
      </c>
      <c r="DV953" t="s">
        <v>21</v>
      </c>
      <c r="DW953" t="s">
        <v>21</v>
      </c>
      <c r="DX953">
        <v>100</v>
      </c>
      <c r="DZ953" t="s">
        <v>3</v>
      </c>
      <c r="EA953" t="s">
        <v>3</v>
      </c>
      <c r="EB953" t="s">
        <v>3</v>
      </c>
      <c r="EC953" t="s">
        <v>3</v>
      </c>
      <c r="EE953">
        <v>416979905</v>
      </c>
      <c r="EF953">
        <v>3</v>
      </c>
      <c r="EG953" t="s">
        <v>322</v>
      </c>
      <c r="EH953">
        <v>0</v>
      </c>
      <c r="EI953" t="s">
        <v>3</v>
      </c>
      <c r="EJ953">
        <v>2</v>
      </c>
      <c r="EK953">
        <v>108001</v>
      </c>
      <c r="EL953" t="s">
        <v>513</v>
      </c>
      <c r="EM953" t="s">
        <v>514</v>
      </c>
      <c r="EO953" t="s">
        <v>3</v>
      </c>
      <c r="EQ953">
        <v>512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1.03</v>
      </c>
      <c r="EX953">
        <v>0.02</v>
      </c>
      <c r="EY953">
        <v>0</v>
      </c>
      <c r="FQ953">
        <v>0</v>
      </c>
      <c r="FR953">
        <v>0</v>
      </c>
      <c r="FS953">
        <v>0</v>
      </c>
      <c r="FX953">
        <v>97</v>
      </c>
      <c r="FY953">
        <v>51</v>
      </c>
      <c r="GA953" t="s">
        <v>3</v>
      </c>
      <c r="GD953">
        <v>1</v>
      </c>
      <c r="GF953">
        <v>437973976</v>
      </c>
      <c r="GG953">
        <v>2</v>
      </c>
      <c r="GH953">
        <v>1</v>
      </c>
      <c r="GI953">
        <v>-2</v>
      </c>
      <c r="GJ953">
        <v>0</v>
      </c>
      <c r="GK953">
        <v>0</v>
      </c>
      <c r="GL953">
        <f t="shared" si="511"/>
        <v>0</v>
      </c>
      <c r="GM953">
        <f t="shared" si="512"/>
        <v>13.98</v>
      </c>
      <c r="GN953">
        <f t="shared" si="513"/>
        <v>0</v>
      </c>
      <c r="GO953">
        <f t="shared" si="514"/>
        <v>13.98</v>
      </c>
      <c r="GP953">
        <f t="shared" si="515"/>
        <v>0</v>
      </c>
      <c r="GR953">
        <v>0</v>
      </c>
      <c r="GS953">
        <v>0</v>
      </c>
      <c r="GT953">
        <v>0</v>
      </c>
      <c r="GU953" t="s">
        <v>3</v>
      </c>
      <c r="GV953">
        <f t="shared" si="516"/>
        <v>0</v>
      </c>
      <c r="GW953">
        <v>1</v>
      </c>
      <c r="GX953">
        <f t="shared" si="517"/>
        <v>0</v>
      </c>
      <c r="HA953">
        <v>0</v>
      </c>
      <c r="HB953">
        <v>0</v>
      </c>
      <c r="HC953">
        <f t="shared" si="524"/>
        <v>0</v>
      </c>
      <c r="HE953" t="s">
        <v>3</v>
      </c>
      <c r="HF953" t="s">
        <v>3</v>
      </c>
      <c r="HM953" t="s">
        <v>3</v>
      </c>
      <c r="HN953" t="s">
        <v>515</v>
      </c>
      <c r="HO953" t="s">
        <v>516</v>
      </c>
      <c r="HP953" t="s">
        <v>513</v>
      </c>
      <c r="HQ953" t="s">
        <v>513</v>
      </c>
      <c r="HS953">
        <v>0</v>
      </c>
      <c r="IK953">
        <v>0</v>
      </c>
    </row>
    <row r="954" spans="1:245" x14ac:dyDescent="0.2">
      <c r="A954">
        <v>17</v>
      </c>
      <c r="B954">
        <v>1</v>
      </c>
      <c r="C954">
        <f>ROW(SmtRes!A1766)</f>
        <v>1766</v>
      </c>
      <c r="D954">
        <f>ROW(EtalonRes!A1843)</f>
        <v>1843</v>
      </c>
      <c r="E954" t="s">
        <v>1013</v>
      </c>
      <c r="F954" t="s">
        <v>1004</v>
      </c>
      <c r="G954" t="s">
        <v>1014</v>
      </c>
      <c r="H954" t="s">
        <v>21</v>
      </c>
      <c r="I954">
        <f t="shared" si="525"/>
        <v>0.01</v>
      </c>
      <c r="J954">
        <v>0</v>
      </c>
      <c r="K954">
        <f t="shared" si="526"/>
        <v>0.01</v>
      </c>
      <c r="O954">
        <f t="shared" si="518"/>
        <v>11.58</v>
      </c>
      <c r="P954">
        <f>SUMIF(SmtRes!AQ1760:'SmtRes'!AQ1766,"=1",SmtRes!DF1760:'SmtRes'!DF1766)</f>
        <v>0</v>
      </c>
      <c r="Q954">
        <f>SUMIF(SmtRes!AQ1760:'SmtRes'!AQ1766,"=1",SmtRes!DG1760:'SmtRes'!DG1766)</f>
        <v>0.46</v>
      </c>
      <c r="R954">
        <f>SUMIF(SmtRes!AQ1760:'SmtRes'!AQ1766,"=1",SmtRes!DH1760:'SmtRes'!DH1766)</f>
        <v>0.25</v>
      </c>
      <c r="S954">
        <f>SUMIF(SmtRes!AQ1760:'SmtRes'!AQ1766,"=1",SmtRes!DI1760:'SmtRes'!DI1766)</f>
        <v>10.87</v>
      </c>
      <c r="T954">
        <f t="shared" si="504"/>
        <v>0</v>
      </c>
      <c r="U954">
        <f>SUMIF(SmtRes!AQ1760:'SmtRes'!AQ1766,"=1",SmtRes!CV1760:'SmtRes'!CV1766)</f>
        <v>2.06E-2</v>
      </c>
      <c r="V954">
        <f>SUMIF(SmtRes!AQ1760:'SmtRes'!AQ1766,"=1",SmtRes!CW1760:'SmtRes'!CW1766)</f>
        <v>4.0000000000000002E-4</v>
      </c>
      <c r="W954">
        <f t="shared" si="505"/>
        <v>0</v>
      </c>
      <c r="X954">
        <f t="shared" si="506"/>
        <v>10.79</v>
      </c>
      <c r="Y954">
        <f t="shared" si="507"/>
        <v>5.67</v>
      </c>
      <c r="AA954">
        <v>449016111</v>
      </c>
      <c r="AB954">
        <f t="shared" si="508"/>
        <v>1132.2157999999999</v>
      </c>
      <c r="AC954">
        <f t="shared" si="527"/>
        <v>0</v>
      </c>
      <c r="AD954">
        <f>ROUND((((SUM(SmtRes!BR1760:'SmtRes'!BR1766))-(SUM(SmtRes!BS1760:'SmtRes'!BS1766)))+AE954),6)</f>
        <v>45.3598</v>
      </c>
      <c r="AE954">
        <f>ROUND((SUM(SmtRes!BS1760:'SmtRes'!BS1766)),6)</f>
        <v>25.2928</v>
      </c>
      <c r="AF954">
        <f>ROUND((SUM(SmtRes!BT1760:'SmtRes'!BT1766)),6)</f>
        <v>1086.856</v>
      </c>
      <c r="AG954">
        <f t="shared" si="509"/>
        <v>0</v>
      </c>
      <c r="AH954">
        <f>(SUM(SmtRes!BU1760:'SmtRes'!BU1766))</f>
        <v>2.06</v>
      </c>
      <c r="AI954">
        <f>(SUM(SmtRes!BV1760:'SmtRes'!BV1766))</f>
        <v>0.04</v>
      </c>
      <c r="AJ954">
        <f t="shared" si="510"/>
        <v>0</v>
      </c>
      <c r="AK954">
        <v>1260.4902</v>
      </c>
      <c r="AL954">
        <v>102.9816</v>
      </c>
      <c r="AM954">
        <v>45.3598</v>
      </c>
      <c r="AN954">
        <v>25.2928</v>
      </c>
      <c r="AO954">
        <v>1086.856</v>
      </c>
      <c r="AP954">
        <v>0</v>
      </c>
      <c r="AQ954">
        <v>2.06</v>
      </c>
      <c r="AR954">
        <v>0.04</v>
      </c>
      <c r="AS954">
        <v>0</v>
      </c>
      <c r="AT954">
        <v>97</v>
      </c>
      <c r="AU954">
        <v>51</v>
      </c>
      <c r="AV954">
        <v>1</v>
      </c>
      <c r="AW954">
        <v>1</v>
      </c>
      <c r="AZ954">
        <v>1</v>
      </c>
      <c r="BA954">
        <v>1</v>
      </c>
      <c r="BB954">
        <v>1</v>
      </c>
      <c r="BC954">
        <v>1</v>
      </c>
      <c r="BD954" t="s">
        <v>3</v>
      </c>
      <c r="BE954" t="s">
        <v>3</v>
      </c>
      <c r="BF954" t="s">
        <v>3</v>
      </c>
      <c r="BG954" t="s">
        <v>3</v>
      </c>
      <c r="BH954">
        <v>0</v>
      </c>
      <c r="BI954">
        <v>2</v>
      </c>
      <c r="BJ954" t="s">
        <v>1006</v>
      </c>
      <c r="BM954">
        <v>108001</v>
      </c>
      <c r="BN954">
        <v>0</v>
      </c>
      <c r="BO954" t="s">
        <v>3</v>
      </c>
      <c r="BP954">
        <v>0</v>
      </c>
      <c r="BQ954">
        <v>3</v>
      </c>
      <c r="BR954">
        <v>0</v>
      </c>
      <c r="BS954">
        <v>1</v>
      </c>
      <c r="BT954">
        <v>1</v>
      </c>
      <c r="BU954">
        <v>1</v>
      </c>
      <c r="BV954">
        <v>1</v>
      </c>
      <c r="BW954">
        <v>1</v>
      </c>
      <c r="BX954">
        <v>1</v>
      </c>
      <c r="BY954" t="s">
        <v>3</v>
      </c>
      <c r="BZ954">
        <v>97</v>
      </c>
      <c r="CA954">
        <v>51</v>
      </c>
      <c r="CB954" t="s">
        <v>3</v>
      </c>
      <c r="CE954">
        <v>0</v>
      </c>
      <c r="CF954">
        <v>0</v>
      </c>
      <c r="CG954">
        <v>0</v>
      </c>
      <c r="CM954">
        <v>0</v>
      </c>
      <c r="CN954" t="s">
        <v>3</v>
      </c>
      <c r="CO954">
        <v>0</v>
      </c>
      <c r="CP954">
        <f t="shared" si="519"/>
        <v>11.58</v>
      </c>
      <c r="CQ954">
        <f>SUMIF(SmtRes!AQ1760:'SmtRes'!AQ1766,"=1",SmtRes!AA1760:'SmtRes'!AA1766)</f>
        <v>177.9</v>
      </c>
      <c r="CR954">
        <f>SUMIF(SmtRes!AQ1760:'SmtRes'!AQ1766,"=1",SmtRes!AB1760:'SmtRes'!AB1766)</f>
        <v>2267.9899999999998</v>
      </c>
      <c r="CS954">
        <f>SUMIF(SmtRes!AQ1760:'SmtRes'!AQ1766,"=1",SmtRes!AC1760:'SmtRes'!AC1766)</f>
        <v>1264.6400000000001</v>
      </c>
      <c r="CT954">
        <f>SUMIF(SmtRes!AQ1760:'SmtRes'!AQ1766,"=1",SmtRes!AD1760:'SmtRes'!AD1766)</f>
        <v>527.6</v>
      </c>
      <c r="CU954">
        <f t="shared" si="520"/>
        <v>0</v>
      </c>
      <c r="CV954">
        <f>SUMIF(SmtRes!AQ1760:'SmtRes'!AQ1766,"=1",SmtRes!BU1760:'SmtRes'!BU1766)</f>
        <v>2.06</v>
      </c>
      <c r="CW954">
        <f>SUMIF(SmtRes!AQ1760:'SmtRes'!AQ1766,"=1",SmtRes!BV1760:'SmtRes'!BV1766)</f>
        <v>0.04</v>
      </c>
      <c r="CX954">
        <f t="shared" si="521"/>
        <v>0</v>
      </c>
      <c r="CY954">
        <f t="shared" si="522"/>
        <v>10.786399999999999</v>
      </c>
      <c r="CZ954">
        <f t="shared" si="523"/>
        <v>5.6711999999999998</v>
      </c>
      <c r="DC954" t="s">
        <v>3</v>
      </c>
      <c r="DD954" t="s">
        <v>135</v>
      </c>
      <c r="DE954" t="s">
        <v>3</v>
      </c>
      <c r="DF954" t="s">
        <v>3</v>
      </c>
      <c r="DG954" t="s">
        <v>3</v>
      </c>
      <c r="DH954" t="s">
        <v>3</v>
      </c>
      <c r="DI954" t="s">
        <v>3</v>
      </c>
      <c r="DJ954" t="s">
        <v>3</v>
      </c>
      <c r="DK954" t="s">
        <v>3</v>
      </c>
      <c r="DL954" t="s">
        <v>3</v>
      </c>
      <c r="DM954" t="s">
        <v>3</v>
      </c>
      <c r="DN954">
        <v>0</v>
      </c>
      <c r="DO954">
        <v>0</v>
      </c>
      <c r="DP954">
        <v>1</v>
      </c>
      <c r="DQ954">
        <v>1</v>
      </c>
      <c r="DU954">
        <v>1003</v>
      </c>
      <c r="DV954" t="s">
        <v>21</v>
      </c>
      <c r="DW954" t="s">
        <v>21</v>
      </c>
      <c r="DX954">
        <v>100</v>
      </c>
      <c r="DZ954" t="s">
        <v>3</v>
      </c>
      <c r="EA954" t="s">
        <v>3</v>
      </c>
      <c r="EB954" t="s">
        <v>3</v>
      </c>
      <c r="EC954" t="s">
        <v>3</v>
      </c>
      <c r="EE954">
        <v>416979905</v>
      </c>
      <c r="EF954">
        <v>3</v>
      </c>
      <c r="EG954" t="s">
        <v>322</v>
      </c>
      <c r="EH954">
        <v>0</v>
      </c>
      <c r="EI954" t="s">
        <v>3</v>
      </c>
      <c r="EJ954">
        <v>2</v>
      </c>
      <c r="EK954">
        <v>108001</v>
      </c>
      <c r="EL954" t="s">
        <v>513</v>
      </c>
      <c r="EM954" t="s">
        <v>514</v>
      </c>
      <c r="EO954" t="s">
        <v>3</v>
      </c>
      <c r="EQ954">
        <v>512</v>
      </c>
      <c r="ER954">
        <v>0</v>
      </c>
      <c r="ES954">
        <v>0</v>
      </c>
      <c r="ET954">
        <v>0</v>
      </c>
      <c r="EU954">
        <v>0</v>
      </c>
      <c r="EV954">
        <v>0</v>
      </c>
      <c r="EW954">
        <v>2.06</v>
      </c>
      <c r="EX954">
        <v>0.04</v>
      </c>
      <c r="EY954">
        <v>0</v>
      </c>
      <c r="FQ954">
        <v>0</v>
      </c>
      <c r="FR954">
        <v>0</v>
      </c>
      <c r="FS954">
        <v>0</v>
      </c>
      <c r="FX954">
        <v>97</v>
      </c>
      <c r="FY954">
        <v>51</v>
      </c>
      <c r="GA954" t="s">
        <v>3</v>
      </c>
      <c r="GD954">
        <v>1</v>
      </c>
      <c r="GF954">
        <v>-440235691</v>
      </c>
      <c r="GG954">
        <v>2</v>
      </c>
      <c r="GH954">
        <v>1</v>
      </c>
      <c r="GI954">
        <v>-2</v>
      </c>
      <c r="GJ954">
        <v>0</v>
      </c>
      <c r="GK954">
        <v>0</v>
      </c>
      <c r="GL954">
        <f t="shared" si="511"/>
        <v>0</v>
      </c>
      <c r="GM954">
        <f t="shared" si="512"/>
        <v>28.04</v>
      </c>
      <c r="GN954">
        <f t="shared" si="513"/>
        <v>0</v>
      </c>
      <c r="GO954">
        <f t="shared" si="514"/>
        <v>28.04</v>
      </c>
      <c r="GP954">
        <f t="shared" si="515"/>
        <v>0</v>
      </c>
      <c r="GR954">
        <v>0</v>
      </c>
      <c r="GS954">
        <v>0</v>
      </c>
      <c r="GT954">
        <v>0</v>
      </c>
      <c r="GU954" t="s">
        <v>3</v>
      </c>
      <c r="GV954">
        <f t="shared" si="516"/>
        <v>0</v>
      </c>
      <c r="GW954">
        <v>1</v>
      </c>
      <c r="GX954">
        <f t="shared" si="517"/>
        <v>0</v>
      </c>
      <c r="HA954">
        <v>0</v>
      </c>
      <c r="HB954">
        <v>0</v>
      </c>
      <c r="HC954">
        <f t="shared" si="524"/>
        <v>0</v>
      </c>
      <c r="HE954" t="s">
        <v>3</v>
      </c>
      <c r="HF954" t="s">
        <v>3</v>
      </c>
      <c r="HM954" t="s">
        <v>3</v>
      </c>
      <c r="HN954" t="s">
        <v>515</v>
      </c>
      <c r="HO954" t="s">
        <v>516</v>
      </c>
      <c r="HP954" t="s">
        <v>513</v>
      </c>
      <c r="HQ954" t="s">
        <v>513</v>
      </c>
      <c r="HS954">
        <v>0</v>
      </c>
      <c r="IK954">
        <v>0</v>
      </c>
    </row>
    <row r="955" spans="1:245" x14ac:dyDescent="0.2">
      <c r="A955">
        <v>17</v>
      </c>
      <c r="B955">
        <v>1</v>
      </c>
      <c r="C955">
        <f>ROW(SmtRes!A1773)</f>
        <v>1773</v>
      </c>
      <c r="D955">
        <f>ROW(EtalonRes!A1851)</f>
        <v>1851</v>
      </c>
      <c r="E955" t="s">
        <v>1015</v>
      </c>
      <c r="F955" t="s">
        <v>1008</v>
      </c>
      <c r="G955" t="s">
        <v>1016</v>
      </c>
      <c r="H955" t="s">
        <v>21</v>
      </c>
      <c r="I955">
        <f t="shared" si="525"/>
        <v>0.01</v>
      </c>
      <c r="J955">
        <v>0</v>
      </c>
      <c r="K955">
        <f t="shared" si="526"/>
        <v>0.01</v>
      </c>
      <c r="O955">
        <f t="shared" si="518"/>
        <v>18.059999999999999</v>
      </c>
      <c r="P955">
        <f>SUMIF(SmtRes!AQ1767:'SmtRes'!AQ1773,"=1",SmtRes!DF1767:'SmtRes'!DF1773)</f>
        <v>0</v>
      </c>
      <c r="Q955">
        <f>SUMIF(SmtRes!AQ1767:'SmtRes'!AQ1773,"=1",SmtRes!DG1767:'SmtRes'!DG1773)</f>
        <v>2.04</v>
      </c>
      <c r="R955">
        <f>SUMIF(SmtRes!AQ1767:'SmtRes'!AQ1773,"=1",SmtRes!DH1767:'SmtRes'!DH1773)</f>
        <v>1.1400000000000001</v>
      </c>
      <c r="S955">
        <f>SUMIF(SmtRes!AQ1767:'SmtRes'!AQ1773,"=1",SmtRes!DI1767:'SmtRes'!DI1773)</f>
        <v>14.88</v>
      </c>
      <c r="T955">
        <f t="shared" si="504"/>
        <v>0</v>
      </c>
      <c r="U955">
        <f>SUMIF(SmtRes!AQ1767:'SmtRes'!AQ1773,"=1",SmtRes!CV1767:'SmtRes'!CV1773)</f>
        <v>2.8199999999999999E-2</v>
      </c>
      <c r="V955">
        <f>SUMIF(SmtRes!AQ1767:'SmtRes'!AQ1773,"=1",SmtRes!CW1767:'SmtRes'!CW1773)</f>
        <v>1.8E-3</v>
      </c>
      <c r="W955">
        <f t="shared" si="505"/>
        <v>0</v>
      </c>
      <c r="X955">
        <f t="shared" si="506"/>
        <v>15.54</v>
      </c>
      <c r="Y955">
        <f t="shared" si="507"/>
        <v>8.17</v>
      </c>
      <c r="AA955">
        <v>449016111</v>
      </c>
      <c r="AB955">
        <f t="shared" si="508"/>
        <v>1691.9511</v>
      </c>
      <c r="AC955">
        <f t="shared" si="527"/>
        <v>0</v>
      </c>
      <c r="AD955">
        <f>ROUND((((SUM(SmtRes!BR1767:'SmtRes'!BR1773))-(SUM(SmtRes!BS1767:'SmtRes'!BS1773)))+AE955),6)</f>
        <v>204.1191</v>
      </c>
      <c r="AE955">
        <f>ROUND((SUM(SmtRes!BS1767:'SmtRes'!BS1773)),6)</f>
        <v>113.8176</v>
      </c>
      <c r="AF955">
        <f>ROUND((SUM(SmtRes!BT1767:'SmtRes'!BT1773)),6)</f>
        <v>1487.8320000000001</v>
      </c>
      <c r="AG955">
        <f t="shared" si="509"/>
        <v>0</v>
      </c>
      <c r="AH955">
        <f>(SUM(SmtRes!BU1767:'SmtRes'!BU1773))</f>
        <v>2.82</v>
      </c>
      <c r="AI955">
        <f>(SUM(SmtRes!BV1767:'SmtRes'!BV1773))</f>
        <v>0.18</v>
      </c>
      <c r="AJ955">
        <f t="shared" si="510"/>
        <v>0</v>
      </c>
      <c r="AK955">
        <v>1910.6358</v>
      </c>
      <c r="AL955">
        <v>104.86710000000001</v>
      </c>
      <c r="AM955">
        <v>204.1191</v>
      </c>
      <c r="AN955">
        <v>113.81760000000001</v>
      </c>
      <c r="AO955">
        <v>1487.8319999999999</v>
      </c>
      <c r="AP955">
        <v>0</v>
      </c>
      <c r="AQ955">
        <v>2.82</v>
      </c>
      <c r="AR955">
        <v>0.18</v>
      </c>
      <c r="AS955">
        <v>0</v>
      </c>
      <c r="AT955">
        <v>97</v>
      </c>
      <c r="AU955">
        <v>51</v>
      </c>
      <c r="AV955">
        <v>1</v>
      </c>
      <c r="AW955">
        <v>1</v>
      </c>
      <c r="AZ955">
        <v>1</v>
      </c>
      <c r="BA955">
        <v>1</v>
      </c>
      <c r="BB955">
        <v>1</v>
      </c>
      <c r="BC955">
        <v>1</v>
      </c>
      <c r="BD955" t="s">
        <v>3</v>
      </c>
      <c r="BE955" t="s">
        <v>3</v>
      </c>
      <c r="BF955" t="s">
        <v>3</v>
      </c>
      <c r="BG955" t="s">
        <v>3</v>
      </c>
      <c r="BH955">
        <v>0</v>
      </c>
      <c r="BI955">
        <v>2</v>
      </c>
      <c r="BJ955" t="s">
        <v>1010</v>
      </c>
      <c r="BM955">
        <v>108001</v>
      </c>
      <c r="BN955">
        <v>0</v>
      </c>
      <c r="BO955" t="s">
        <v>3</v>
      </c>
      <c r="BP955">
        <v>0</v>
      </c>
      <c r="BQ955">
        <v>3</v>
      </c>
      <c r="BR955">
        <v>0</v>
      </c>
      <c r="BS955">
        <v>1</v>
      </c>
      <c r="BT955">
        <v>1</v>
      </c>
      <c r="BU955">
        <v>1</v>
      </c>
      <c r="BV955">
        <v>1</v>
      </c>
      <c r="BW955">
        <v>1</v>
      </c>
      <c r="BX955">
        <v>1</v>
      </c>
      <c r="BY955" t="s">
        <v>3</v>
      </c>
      <c r="BZ955">
        <v>97</v>
      </c>
      <c r="CA955">
        <v>51</v>
      </c>
      <c r="CB955" t="s">
        <v>3</v>
      </c>
      <c r="CE955">
        <v>0</v>
      </c>
      <c r="CF955">
        <v>0</v>
      </c>
      <c r="CG955">
        <v>0</v>
      </c>
      <c r="CM955">
        <v>0</v>
      </c>
      <c r="CN955" t="s">
        <v>3</v>
      </c>
      <c r="CO955">
        <v>0</v>
      </c>
      <c r="CP955">
        <f t="shared" si="519"/>
        <v>18.060000000000002</v>
      </c>
      <c r="CQ955">
        <f>SUMIF(SmtRes!AQ1767:'SmtRes'!AQ1773,"=1",SmtRes!AA1767:'SmtRes'!AA1773)</f>
        <v>177.9</v>
      </c>
      <c r="CR955">
        <f>SUMIF(SmtRes!AQ1767:'SmtRes'!AQ1773,"=1",SmtRes!AB1767:'SmtRes'!AB1773)</f>
        <v>2267.9899999999998</v>
      </c>
      <c r="CS955">
        <f>SUMIF(SmtRes!AQ1767:'SmtRes'!AQ1773,"=1",SmtRes!AC1767:'SmtRes'!AC1773)</f>
        <v>1264.6400000000001</v>
      </c>
      <c r="CT955">
        <f>SUMIF(SmtRes!AQ1767:'SmtRes'!AQ1773,"=1",SmtRes!AD1767:'SmtRes'!AD1773)</f>
        <v>527.6</v>
      </c>
      <c r="CU955">
        <f t="shared" si="520"/>
        <v>0</v>
      </c>
      <c r="CV955">
        <f>SUMIF(SmtRes!AQ1767:'SmtRes'!AQ1773,"=1",SmtRes!BU1767:'SmtRes'!BU1773)</f>
        <v>2.82</v>
      </c>
      <c r="CW955">
        <f>SUMIF(SmtRes!AQ1767:'SmtRes'!AQ1773,"=1",SmtRes!BV1767:'SmtRes'!BV1773)</f>
        <v>0.18</v>
      </c>
      <c r="CX955">
        <f t="shared" si="521"/>
        <v>0</v>
      </c>
      <c r="CY955">
        <f t="shared" si="522"/>
        <v>15.539400000000001</v>
      </c>
      <c r="CZ955">
        <f t="shared" si="523"/>
        <v>8.1701999999999995</v>
      </c>
      <c r="DC955" t="s">
        <v>3</v>
      </c>
      <c r="DD955" t="s">
        <v>135</v>
      </c>
      <c r="DE955" t="s">
        <v>3</v>
      </c>
      <c r="DF955" t="s">
        <v>3</v>
      </c>
      <c r="DG955" t="s">
        <v>3</v>
      </c>
      <c r="DH955" t="s">
        <v>3</v>
      </c>
      <c r="DI955" t="s">
        <v>3</v>
      </c>
      <c r="DJ955" t="s">
        <v>3</v>
      </c>
      <c r="DK955" t="s">
        <v>3</v>
      </c>
      <c r="DL955" t="s">
        <v>3</v>
      </c>
      <c r="DM955" t="s">
        <v>3</v>
      </c>
      <c r="DN955">
        <v>0</v>
      </c>
      <c r="DO955">
        <v>0</v>
      </c>
      <c r="DP955">
        <v>1</v>
      </c>
      <c r="DQ955">
        <v>1</v>
      </c>
      <c r="DU955">
        <v>1003</v>
      </c>
      <c r="DV955" t="s">
        <v>21</v>
      </c>
      <c r="DW955" t="s">
        <v>21</v>
      </c>
      <c r="DX955">
        <v>100</v>
      </c>
      <c r="DZ955" t="s">
        <v>3</v>
      </c>
      <c r="EA955" t="s">
        <v>3</v>
      </c>
      <c r="EB955" t="s">
        <v>3</v>
      </c>
      <c r="EC955" t="s">
        <v>3</v>
      </c>
      <c r="EE955">
        <v>416979905</v>
      </c>
      <c r="EF955">
        <v>3</v>
      </c>
      <c r="EG955" t="s">
        <v>322</v>
      </c>
      <c r="EH955">
        <v>0</v>
      </c>
      <c r="EI955" t="s">
        <v>3</v>
      </c>
      <c r="EJ955">
        <v>2</v>
      </c>
      <c r="EK955">
        <v>108001</v>
      </c>
      <c r="EL955" t="s">
        <v>513</v>
      </c>
      <c r="EM955" t="s">
        <v>514</v>
      </c>
      <c r="EO955" t="s">
        <v>3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2.82</v>
      </c>
      <c r="EX955">
        <v>0.18</v>
      </c>
      <c r="EY955">
        <v>0</v>
      </c>
      <c r="FQ955">
        <v>0</v>
      </c>
      <c r="FR955">
        <v>0</v>
      </c>
      <c r="FS955">
        <v>0</v>
      </c>
      <c r="FX955">
        <v>97</v>
      </c>
      <c r="FY955">
        <v>51</v>
      </c>
      <c r="GA955" t="s">
        <v>3</v>
      </c>
      <c r="GD955">
        <v>1</v>
      </c>
      <c r="GF955">
        <v>977177998</v>
      </c>
      <c r="GG955">
        <v>2</v>
      </c>
      <c r="GH955">
        <v>1</v>
      </c>
      <c r="GI955">
        <v>-2</v>
      </c>
      <c r="GJ955">
        <v>0</v>
      </c>
      <c r="GK955">
        <v>0</v>
      </c>
      <c r="GL955">
        <f t="shared" si="511"/>
        <v>0</v>
      </c>
      <c r="GM955">
        <f t="shared" si="512"/>
        <v>41.77</v>
      </c>
      <c r="GN955">
        <f t="shared" si="513"/>
        <v>0</v>
      </c>
      <c r="GO955">
        <f t="shared" si="514"/>
        <v>41.77</v>
      </c>
      <c r="GP955">
        <f t="shared" si="515"/>
        <v>0</v>
      </c>
      <c r="GR955">
        <v>0</v>
      </c>
      <c r="GS955">
        <v>0</v>
      </c>
      <c r="GT955">
        <v>0</v>
      </c>
      <c r="GU955" t="s">
        <v>3</v>
      </c>
      <c r="GV955">
        <f t="shared" si="516"/>
        <v>0</v>
      </c>
      <c r="GW955">
        <v>1</v>
      </c>
      <c r="GX955">
        <f t="shared" si="517"/>
        <v>0</v>
      </c>
      <c r="HA955">
        <v>0</v>
      </c>
      <c r="HB955">
        <v>0</v>
      </c>
      <c r="HC955">
        <f t="shared" si="524"/>
        <v>0</v>
      </c>
      <c r="HE955" t="s">
        <v>3</v>
      </c>
      <c r="HF955" t="s">
        <v>3</v>
      </c>
      <c r="HM955" t="s">
        <v>3</v>
      </c>
      <c r="HN955" t="s">
        <v>515</v>
      </c>
      <c r="HO955" t="s">
        <v>516</v>
      </c>
      <c r="HP955" t="s">
        <v>513</v>
      </c>
      <c r="HQ955" t="s">
        <v>513</v>
      </c>
      <c r="HS955">
        <v>0</v>
      </c>
      <c r="IK955">
        <v>0</v>
      </c>
    </row>
    <row r="957" spans="1:245" x14ac:dyDescent="0.2">
      <c r="A957" s="2">
        <v>51</v>
      </c>
      <c r="B957" s="2">
        <f>B918</f>
        <v>1</v>
      </c>
      <c r="C957" s="2">
        <f>A918</f>
        <v>4</v>
      </c>
      <c r="D957" s="2">
        <f>ROW(A918)</f>
        <v>918</v>
      </c>
      <c r="E957" s="2"/>
      <c r="F957" s="2" t="str">
        <f>IF(F918&lt;&gt;"",F918,"")</f>
        <v>Новый раздел</v>
      </c>
      <c r="G957" s="2" t="str">
        <f>IF(G918&lt;&gt;"",G918,"")</f>
        <v>3. Электромонтажные работы</v>
      </c>
      <c r="H957" s="2">
        <v>0</v>
      </c>
      <c r="I957" s="2"/>
      <c r="J957" s="2"/>
      <c r="K957" s="2"/>
      <c r="L957" s="2"/>
      <c r="M957" s="2"/>
      <c r="N957" s="2"/>
      <c r="O957" s="2">
        <f t="shared" ref="O957:T957" si="528">ROUND(AB957,2)</f>
        <v>63735.19</v>
      </c>
      <c r="P957" s="2">
        <f t="shared" si="528"/>
        <v>0</v>
      </c>
      <c r="Q957" s="2">
        <f t="shared" si="528"/>
        <v>6092.1</v>
      </c>
      <c r="R957" s="2">
        <f t="shared" si="528"/>
        <v>3009.13</v>
      </c>
      <c r="S957" s="2">
        <f t="shared" si="528"/>
        <v>54633.96</v>
      </c>
      <c r="T957" s="2">
        <f t="shared" si="528"/>
        <v>0</v>
      </c>
      <c r="U957" s="2">
        <f>AH957</f>
        <v>103.55807999999999</v>
      </c>
      <c r="V957" s="2">
        <f>AI957</f>
        <v>4.7589300000000003</v>
      </c>
      <c r="W957" s="2">
        <f>ROUND(AJ957,2)</f>
        <v>0</v>
      </c>
      <c r="X957" s="2">
        <f>ROUND(AK957,2)</f>
        <v>55912.71</v>
      </c>
      <c r="Y957" s="2">
        <f>ROUND(AL957,2)</f>
        <v>29397.42</v>
      </c>
      <c r="Z957" s="2"/>
      <c r="AA957" s="2"/>
      <c r="AB957" s="2">
        <f>ROUND(SUMIF(AA922:AA955,"=449016111",O922:O955),2)</f>
        <v>63735.19</v>
      </c>
      <c r="AC957" s="2">
        <f>ROUND(SUMIF(AA922:AA955,"=449016111",P922:P955),2)</f>
        <v>0</v>
      </c>
      <c r="AD957" s="2">
        <f>ROUND(SUMIF(AA922:AA955,"=449016111",Q922:Q955),2)</f>
        <v>6092.1</v>
      </c>
      <c r="AE957" s="2">
        <f>ROUND(SUMIF(AA922:AA955,"=449016111",R922:R955),2)</f>
        <v>3009.13</v>
      </c>
      <c r="AF957" s="2">
        <f>ROUND(SUMIF(AA922:AA955,"=449016111",S922:S955),2)</f>
        <v>54633.96</v>
      </c>
      <c r="AG957" s="2">
        <f>ROUND(SUMIF(AA922:AA955,"=449016111",T922:T955),2)</f>
        <v>0</v>
      </c>
      <c r="AH957" s="2">
        <f>SUMIF(AA922:AA955,"=449016111",U922:U955)</f>
        <v>103.55807999999999</v>
      </c>
      <c r="AI957" s="2">
        <f>SUMIF(AA922:AA955,"=449016111",V922:V955)</f>
        <v>4.7589300000000003</v>
      </c>
      <c r="AJ957" s="2">
        <f>ROUND(SUMIF(AA922:AA955,"=449016111",W922:W955),2)</f>
        <v>0</v>
      </c>
      <c r="AK957" s="2">
        <f>ROUND(SUMIF(AA922:AA955,"=449016111",X922:X955),2)</f>
        <v>55912.71</v>
      </c>
      <c r="AL957" s="2">
        <f>ROUND(SUMIF(AA922:AA955,"=449016111",Y922:Y955),2)</f>
        <v>29397.42</v>
      </c>
      <c r="AM957" s="2"/>
      <c r="AN957" s="2"/>
      <c r="AO957" s="2">
        <f t="shared" ref="AO957:BD957" si="529">ROUND(BX957,2)</f>
        <v>0</v>
      </c>
      <c r="AP957" s="2">
        <f t="shared" si="529"/>
        <v>0</v>
      </c>
      <c r="AQ957" s="2">
        <f t="shared" si="529"/>
        <v>0</v>
      </c>
      <c r="AR957" s="2">
        <f t="shared" si="529"/>
        <v>149045.32</v>
      </c>
      <c r="AS957" s="2">
        <f t="shared" si="529"/>
        <v>43.67</v>
      </c>
      <c r="AT957" s="2">
        <f t="shared" si="529"/>
        <v>149001.65</v>
      </c>
      <c r="AU957" s="2">
        <f t="shared" si="529"/>
        <v>0</v>
      </c>
      <c r="AV957" s="2">
        <f t="shared" si="529"/>
        <v>0</v>
      </c>
      <c r="AW957" s="2">
        <f t="shared" si="529"/>
        <v>0</v>
      </c>
      <c r="AX957" s="2">
        <f t="shared" si="529"/>
        <v>0</v>
      </c>
      <c r="AY957" s="2">
        <f t="shared" si="529"/>
        <v>0</v>
      </c>
      <c r="AZ957" s="2">
        <f t="shared" si="529"/>
        <v>0</v>
      </c>
      <c r="BA957" s="2">
        <f t="shared" si="529"/>
        <v>0</v>
      </c>
      <c r="BB957" s="2">
        <f t="shared" si="529"/>
        <v>0</v>
      </c>
      <c r="BC957" s="2">
        <f t="shared" si="529"/>
        <v>0</v>
      </c>
      <c r="BD957" s="2">
        <f t="shared" si="529"/>
        <v>0</v>
      </c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>
        <f>ROUND(SUMIF(AA922:AA955,"=449016111",FQ922:FQ955),2)</f>
        <v>0</v>
      </c>
      <c r="BY957" s="2">
        <f>ROUND(SUMIF(AA922:AA955,"=449016111",FR922:FR955),2)</f>
        <v>0</v>
      </c>
      <c r="BZ957" s="2">
        <f>ROUND(SUMIF(AA922:AA955,"=449016111",GL922:GL955),2)</f>
        <v>0</v>
      </c>
      <c r="CA957" s="2">
        <f>ROUND(SUMIF(AA922:AA955,"=449016111",GM922:GM955),2)</f>
        <v>149045.32</v>
      </c>
      <c r="CB957" s="2">
        <f>ROUND(SUMIF(AA922:AA955,"=449016111",GN922:GN955),2)</f>
        <v>43.67</v>
      </c>
      <c r="CC957" s="2">
        <f>ROUND(SUMIF(AA922:AA955,"=449016111",GO922:GO955),2)</f>
        <v>149001.65</v>
      </c>
      <c r="CD957" s="2">
        <f>ROUND(SUMIF(AA922:AA955,"=449016111",GP922:GP955),2)</f>
        <v>0</v>
      </c>
      <c r="CE957" s="2">
        <f>AC957-BX957</f>
        <v>0</v>
      </c>
      <c r="CF957" s="2">
        <f>AC957-BY957</f>
        <v>0</v>
      </c>
      <c r="CG957" s="2">
        <f>BX957-BZ957</f>
        <v>0</v>
      </c>
      <c r="CH957" s="2">
        <f>AC957-BX957-BY957+BZ957</f>
        <v>0</v>
      </c>
      <c r="CI957" s="2">
        <f>BY957-BZ957</f>
        <v>0</v>
      </c>
      <c r="CJ957" s="2">
        <f>ROUND(SUMIF(AA922:AA955,"=449016111",GX922:GX955),2)</f>
        <v>0</v>
      </c>
      <c r="CK957" s="2">
        <f>ROUND(SUMIF(AA922:AA955,"=449016111",GY922:GY955),2)</f>
        <v>0</v>
      </c>
      <c r="CL957" s="2">
        <f>ROUND(SUMIF(AA922:AA955,"=449016111",GZ922:GZ955),2)</f>
        <v>0</v>
      </c>
      <c r="CM957" s="2">
        <f>ROUND(SUMIF(AA922:AA955,"=449016111",HD922:HD955),2)</f>
        <v>0</v>
      </c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>
        <v>0</v>
      </c>
    </row>
    <row r="959" spans="1:245" x14ac:dyDescent="0.2">
      <c r="A959" s="4">
        <v>50</v>
      </c>
      <c r="B959" s="4">
        <v>0</v>
      </c>
      <c r="C959" s="4">
        <v>0</v>
      </c>
      <c r="D959" s="4">
        <v>1</v>
      </c>
      <c r="E959" s="4">
        <v>201</v>
      </c>
      <c r="F959" s="4">
        <f>ROUND(Source!O957,O959)</f>
        <v>63735.19</v>
      </c>
      <c r="G959" s="4" t="s">
        <v>248</v>
      </c>
      <c r="H959" s="4" t="s">
        <v>249</v>
      </c>
      <c r="I959" s="4"/>
      <c r="J959" s="4"/>
      <c r="K959" s="4">
        <v>201</v>
      </c>
      <c r="L959" s="4">
        <v>1</v>
      </c>
      <c r="M959" s="4">
        <v>3</v>
      </c>
      <c r="N959" s="4" t="s">
        <v>3</v>
      </c>
      <c r="O959" s="4">
        <v>2</v>
      </c>
      <c r="P959" s="4"/>
      <c r="Q959" s="4"/>
      <c r="R959" s="4"/>
      <c r="S959" s="4"/>
      <c r="T959" s="4"/>
      <c r="U959" s="4"/>
      <c r="V959" s="4"/>
      <c r="W959" s="4">
        <v>63735.19</v>
      </c>
      <c r="X959" s="4">
        <v>1</v>
      </c>
      <c r="Y959" s="4">
        <v>63735.19</v>
      </c>
      <c r="Z959" s="4"/>
      <c r="AA959" s="4"/>
      <c r="AB959" s="4"/>
    </row>
    <row r="960" spans="1:245" x14ac:dyDescent="0.2">
      <c r="A960" s="4">
        <v>50</v>
      </c>
      <c r="B960" s="4">
        <v>0</v>
      </c>
      <c r="C960" s="4">
        <v>0</v>
      </c>
      <c r="D960" s="4">
        <v>1</v>
      </c>
      <c r="E960" s="4">
        <v>202</v>
      </c>
      <c r="F960" s="4">
        <f>ROUND(Source!P957,O960)</f>
        <v>0</v>
      </c>
      <c r="G960" s="4" t="s">
        <v>250</v>
      </c>
      <c r="H960" s="4" t="s">
        <v>251</v>
      </c>
      <c r="I960" s="4"/>
      <c r="J960" s="4"/>
      <c r="K960" s="4">
        <v>202</v>
      </c>
      <c r="L960" s="4">
        <v>2</v>
      </c>
      <c r="M960" s="4">
        <v>3</v>
      </c>
      <c r="N960" s="4" t="s">
        <v>3</v>
      </c>
      <c r="O960" s="4">
        <v>2</v>
      </c>
      <c r="P960" s="4"/>
      <c r="Q960" s="4"/>
      <c r="R960" s="4"/>
      <c r="S960" s="4"/>
      <c r="T960" s="4"/>
      <c r="U960" s="4"/>
      <c r="V960" s="4"/>
      <c r="W960" s="4">
        <v>0</v>
      </c>
      <c r="X960" s="4">
        <v>1</v>
      </c>
      <c r="Y960" s="4">
        <v>0</v>
      </c>
      <c r="Z960" s="4"/>
      <c r="AA960" s="4"/>
      <c r="AB960" s="4"/>
    </row>
    <row r="961" spans="1:28" x14ac:dyDescent="0.2">
      <c r="A961" s="4">
        <v>50</v>
      </c>
      <c r="B961" s="4">
        <v>0</v>
      </c>
      <c r="C961" s="4">
        <v>0</v>
      </c>
      <c r="D961" s="4">
        <v>1</v>
      </c>
      <c r="E961" s="4">
        <v>222</v>
      </c>
      <c r="F961" s="4">
        <f>ROUND(Source!AO957,O961)</f>
        <v>0</v>
      </c>
      <c r="G961" s="4" t="s">
        <v>252</v>
      </c>
      <c r="H961" s="4" t="s">
        <v>253</v>
      </c>
      <c r="I961" s="4"/>
      <c r="J961" s="4"/>
      <c r="K961" s="4">
        <v>222</v>
      </c>
      <c r="L961" s="4">
        <v>3</v>
      </c>
      <c r="M961" s="4">
        <v>3</v>
      </c>
      <c r="N961" s="4" t="s">
        <v>3</v>
      </c>
      <c r="O961" s="4">
        <v>2</v>
      </c>
      <c r="P961" s="4"/>
      <c r="Q961" s="4"/>
      <c r="R961" s="4"/>
      <c r="S961" s="4"/>
      <c r="T961" s="4"/>
      <c r="U961" s="4"/>
      <c r="V961" s="4"/>
      <c r="W961" s="4">
        <v>0</v>
      </c>
      <c r="X961" s="4">
        <v>1</v>
      </c>
      <c r="Y961" s="4">
        <v>0</v>
      </c>
      <c r="Z961" s="4"/>
      <c r="AA961" s="4"/>
      <c r="AB961" s="4"/>
    </row>
    <row r="962" spans="1:28" x14ac:dyDescent="0.2">
      <c r="A962" s="4">
        <v>50</v>
      </c>
      <c r="B962" s="4">
        <v>0</v>
      </c>
      <c r="C962" s="4">
        <v>0</v>
      </c>
      <c r="D962" s="4">
        <v>1</v>
      </c>
      <c r="E962" s="4">
        <v>225</v>
      </c>
      <c r="F962" s="4">
        <f>ROUND(Source!AV957,O962)</f>
        <v>0</v>
      </c>
      <c r="G962" s="4" t="s">
        <v>254</v>
      </c>
      <c r="H962" s="4" t="s">
        <v>255</v>
      </c>
      <c r="I962" s="4"/>
      <c r="J962" s="4"/>
      <c r="K962" s="4">
        <v>225</v>
      </c>
      <c r="L962" s="4">
        <v>4</v>
      </c>
      <c r="M962" s="4">
        <v>3</v>
      </c>
      <c r="N962" s="4" t="s">
        <v>3</v>
      </c>
      <c r="O962" s="4">
        <v>2</v>
      </c>
      <c r="P962" s="4"/>
      <c r="Q962" s="4"/>
      <c r="R962" s="4"/>
      <c r="S962" s="4"/>
      <c r="T962" s="4"/>
      <c r="U962" s="4"/>
      <c r="V962" s="4"/>
      <c r="W962" s="4">
        <v>0</v>
      </c>
      <c r="X962" s="4">
        <v>1</v>
      </c>
      <c r="Y962" s="4">
        <v>0</v>
      </c>
      <c r="Z962" s="4"/>
      <c r="AA962" s="4"/>
      <c r="AB962" s="4"/>
    </row>
    <row r="963" spans="1:28" x14ac:dyDescent="0.2">
      <c r="A963" s="4">
        <v>50</v>
      </c>
      <c r="B963" s="4">
        <v>0</v>
      </c>
      <c r="C963" s="4">
        <v>0</v>
      </c>
      <c r="D963" s="4">
        <v>1</v>
      </c>
      <c r="E963" s="4">
        <v>226</v>
      </c>
      <c r="F963" s="4">
        <f>ROUND(Source!AW957,O963)</f>
        <v>0</v>
      </c>
      <c r="G963" s="4" t="s">
        <v>256</v>
      </c>
      <c r="H963" s="4" t="s">
        <v>257</v>
      </c>
      <c r="I963" s="4"/>
      <c r="J963" s="4"/>
      <c r="K963" s="4">
        <v>226</v>
      </c>
      <c r="L963" s="4">
        <v>5</v>
      </c>
      <c r="M963" s="4">
        <v>3</v>
      </c>
      <c r="N963" s="4" t="s">
        <v>3</v>
      </c>
      <c r="O963" s="4">
        <v>2</v>
      </c>
      <c r="P963" s="4"/>
      <c r="Q963" s="4"/>
      <c r="R963" s="4"/>
      <c r="S963" s="4"/>
      <c r="T963" s="4"/>
      <c r="U963" s="4"/>
      <c r="V963" s="4"/>
      <c r="W963" s="4">
        <v>0</v>
      </c>
      <c r="X963" s="4">
        <v>1</v>
      </c>
      <c r="Y963" s="4">
        <v>0</v>
      </c>
      <c r="Z963" s="4"/>
      <c r="AA963" s="4"/>
      <c r="AB963" s="4"/>
    </row>
    <row r="964" spans="1:28" x14ac:dyDescent="0.2">
      <c r="A964" s="4">
        <v>50</v>
      </c>
      <c r="B964" s="4">
        <v>0</v>
      </c>
      <c r="C964" s="4">
        <v>0</v>
      </c>
      <c r="D964" s="4">
        <v>1</v>
      </c>
      <c r="E964" s="4">
        <v>227</v>
      </c>
      <c r="F964" s="4">
        <f>ROUND(Source!AX957,O964)</f>
        <v>0</v>
      </c>
      <c r="G964" s="4" t="s">
        <v>258</v>
      </c>
      <c r="H964" s="4" t="s">
        <v>259</v>
      </c>
      <c r="I964" s="4"/>
      <c r="J964" s="4"/>
      <c r="K964" s="4">
        <v>227</v>
      </c>
      <c r="L964" s="4">
        <v>6</v>
      </c>
      <c r="M964" s="4">
        <v>3</v>
      </c>
      <c r="N964" s="4" t="s">
        <v>3</v>
      </c>
      <c r="O964" s="4">
        <v>2</v>
      </c>
      <c r="P964" s="4"/>
      <c r="Q964" s="4"/>
      <c r="R964" s="4"/>
      <c r="S964" s="4"/>
      <c r="T964" s="4"/>
      <c r="U964" s="4"/>
      <c r="V964" s="4"/>
      <c r="W964" s="4">
        <v>0</v>
      </c>
      <c r="X964" s="4">
        <v>1</v>
      </c>
      <c r="Y964" s="4">
        <v>0</v>
      </c>
      <c r="Z964" s="4"/>
      <c r="AA964" s="4"/>
      <c r="AB964" s="4"/>
    </row>
    <row r="965" spans="1:28" x14ac:dyDescent="0.2">
      <c r="A965" s="4">
        <v>50</v>
      </c>
      <c r="B965" s="4">
        <v>0</v>
      </c>
      <c r="C965" s="4">
        <v>0</v>
      </c>
      <c r="D965" s="4">
        <v>1</v>
      </c>
      <c r="E965" s="4">
        <v>228</v>
      </c>
      <c r="F965" s="4">
        <f>ROUND(Source!AY957,O965)</f>
        <v>0</v>
      </c>
      <c r="G965" s="4" t="s">
        <v>260</v>
      </c>
      <c r="H965" s="4" t="s">
        <v>261</v>
      </c>
      <c r="I965" s="4"/>
      <c r="J965" s="4"/>
      <c r="K965" s="4">
        <v>228</v>
      </c>
      <c r="L965" s="4">
        <v>7</v>
      </c>
      <c r="M965" s="4">
        <v>3</v>
      </c>
      <c r="N965" s="4" t="s">
        <v>3</v>
      </c>
      <c r="O965" s="4">
        <v>2</v>
      </c>
      <c r="P965" s="4"/>
      <c r="Q965" s="4"/>
      <c r="R965" s="4"/>
      <c r="S965" s="4"/>
      <c r="T965" s="4"/>
      <c r="U965" s="4"/>
      <c r="V965" s="4"/>
      <c r="W965" s="4">
        <v>0</v>
      </c>
      <c r="X965" s="4">
        <v>1</v>
      </c>
      <c r="Y965" s="4">
        <v>0</v>
      </c>
      <c r="Z965" s="4"/>
      <c r="AA965" s="4"/>
      <c r="AB965" s="4"/>
    </row>
    <row r="966" spans="1:28" x14ac:dyDescent="0.2">
      <c r="A966" s="4">
        <v>50</v>
      </c>
      <c r="B966" s="4">
        <v>0</v>
      </c>
      <c r="C966" s="4">
        <v>0</v>
      </c>
      <c r="D966" s="4">
        <v>1</v>
      </c>
      <c r="E966" s="4">
        <v>216</v>
      </c>
      <c r="F966" s="4">
        <f>ROUND(Source!AP957,O966)</f>
        <v>0</v>
      </c>
      <c r="G966" s="4" t="s">
        <v>262</v>
      </c>
      <c r="H966" s="4" t="s">
        <v>263</v>
      </c>
      <c r="I966" s="4"/>
      <c r="J966" s="4"/>
      <c r="K966" s="4">
        <v>216</v>
      </c>
      <c r="L966" s="4">
        <v>8</v>
      </c>
      <c r="M966" s="4">
        <v>3</v>
      </c>
      <c r="N966" s="4" t="s">
        <v>3</v>
      </c>
      <c r="O966" s="4">
        <v>2</v>
      </c>
      <c r="P966" s="4"/>
      <c r="Q966" s="4"/>
      <c r="R966" s="4"/>
      <c r="S966" s="4"/>
      <c r="T966" s="4"/>
      <c r="U966" s="4"/>
      <c r="V966" s="4"/>
      <c r="W966" s="4">
        <v>0</v>
      </c>
      <c r="X966" s="4">
        <v>1</v>
      </c>
      <c r="Y966" s="4">
        <v>0</v>
      </c>
      <c r="Z966" s="4"/>
      <c r="AA966" s="4"/>
      <c r="AB966" s="4"/>
    </row>
    <row r="967" spans="1:28" x14ac:dyDescent="0.2">
      <c r="A967" s="4">
        <v>50</v>
      </c>
      <c r="B967" s="4">
        <v>0</v>
      </c>
      <c r="C967" s="4">
        <v>0</v>
      </c>
      <c r="D967" s="4">
        <v>1</v>
      </c>
      <c r="E967" s="4">
        <v>223</v>
      </c>
      <c r="F967" s="4">
        <f>ROUND(Source!AQ957,O967)</f>
        <v>0</v>
      </c>
      <c r="G967" s="4" t="s">
        <v>264</v>
      </c>
      <c r="H967" s="4" t="s">
        <v>265</v>
      </c>
      <c r="I967" s="4"/>
      <c r="J967" s="4"/>
      <c r="K967" s="4">
        <v>223</v>
      </c>
      <c r="L967" s="4">
        <v>9</v>
      </c>
      <c r="M967" s="4">
        <v>3</v>
      </c>
      <c r="N967" s="4" t="s">
        <v>3</v>
      </c>
      <c r="O967" s="4">
        <v>2</v>
      </c>
      <c r="P967" s="4"/>
      <c r="Q967" s="4"/>
      <c r="R967" s="4"/>
      <c r="S967" s="4"/>
      <c r="T967" s="4"/>
      <c r="U967" s="4"/>
      <c r="V967" s="4"/>
      <c r="W967" s="4">
        <v>0</v>
      </c>
      <c r="X967" s="4">
        <v>1</v>
      </c>
      <c r="Y967" s="4">
        <v>0</v>
      </c>
      <c r="Z967" s="4"/>
      <c r="AA967" s="4"/>
      <c r="AB967" s="4"/>
    </row>
    <row r="968" spans="1:28" x14ac:dyDescent="0.2">
      <c r="A968" s="4">
        <v>50</v>
      </c>
      <c r="B968" s="4">
        <v>0</v>
      </c>
      <c r="C968" s="4">
        <v>0</v>
      </c>
      <c r="D968" s="4">
        <v>1</v>
      </c>
      <c r="E968" s="4">
        <v>229</v>
      </c>
      <c r="F968" s="4">
        <f>ROUND(Source!AZ957,O968)</f>
        <v>0</v>
      </c>
      <c r="G968" s="4" t="s">
        <v>266</v>
      </c>
      <c r="H968" s="4" t="s">
        <v>267</v>
      </c>
      <c r="I968" s="4"/>
      <c r="J968" s="4"/>
      <c r="K968" s="4">
        <v>229</v>
      </c>
      <c r="L968" s="4">
        <v>10</v>
      </c>
      <c r="M968" s="4">
        <v>3</v>
      </c>
      <c r="N968" s="4" t="s">
        <v>3</v>
      </c>
      <c r="O968" s="4">
        <v>2</v>
      </c>
      <c r="P968" s="4"/>
      <c r="Q968" s="4"/>
      <c r="R968" s="4"/>
      <c r="S968" s="4"/>
      <c r="T968" s="4"/>
      <c r="U968" s="4"/>
      <c r="V968" s="4"/>
      <c r="W968" s="4">
        <v>0</v>
      </c>
      <c r="X968" s="4">
        <v>1</v>
      </c>
      <c r="Y968" s="4">
        <v>0</v>
      </c>
      <c r="Z968" s="4"/>
      <c r="AA968" s="4"/>
      <c r="AB968" s="4"/>
    </row>
    <row r="969" spans="1:28" x14ac:dyDescent="0.2">
      <c r="A969" s="4">
        <v>50</v>
      </c>
      <c r="B969" s="4">
        <v>0</v>
      </c>
      <c r="C969" s="4">
        <v>0</v>
      </c>
      <c r="D969" s="4">
        <v>1</v>
      </c>
      <c r="E969" s="4">
        <v>203</v>
      </c>
      <c r="F969" s="4">
        <f>ROUND(Source!Q957,O969)</f>
        <v>6092.1</v>
      </c>
      <c r="G969" s="4" t="s">
        <v>268</v>
      </c>
      <c r="H969" s="4" t="s">
        <v>269</v>
      </c>
      <c r="I969" s="4"/>
      <c r="J969" s="4"/>
      <c r="K969" s="4">
        <v>203</v>
      </c>
      <c r="L969" s="4">
        <v>11</v>
      </c>
      <c r="M969" s="4">
        <v>3</v>
      </c>
      <c r="N969" s="4" t="s">
        <v>3</v>
      </c>
      <c r="O969" s="4">
        <v>2</v>
      </c>
      <c r="P969" s="4"/>
      <c r="Q969" s="4"/>
      <c r="R969" s="4"/>
      <c r="S969" s="4"/>
      <c r="T969" s="4"/>
      <c r="U969" s="4"/>
      <c r="V969" s="4"/>
      <c r="W969" s="4">
        <v>6092.1</v>
      </c>
      <c r="X969" s="4">
        <v>1</v>
      </c>
      <c r="Y969" s="4">
        <v>6092.1</v>
      </c>
      <c r="Z969" s="4"/>
      <c r="AA969" s="4"/>
      <c r="AB969" s="4"/>
    </row>
    <row r="970" spans="1:28" x14ac:dyDescent="0.2">
      <c r="A970" s="4">
        <v>50</v>
      </c>
      <c r="B970" s="4">
        <v>0</v>
      </c>
      <c r="C970" s="4">
        <v>0</v>
      </c>
      <c r="D970" s="4">
        <v>1</v>
      </c>
      <c r="E970" s="4">
        <v>231</v>
      </c>
      <c r="F970" s="4">
        <f>ROUND(Source!BB957,O970)</f>
        <v>0</v>
      </c>
      <c r="G970" s="4" t="s">
        <v>270</v>
      </c>
      <c r="H970" s="4" t="s">
        <v>271</v>
      </c>
      <c r="I970" s="4"/>
      <c r="J970" s="4"/>
      <c r="K970" s="4">
        <v>231</v>
      </c>
      <c r="L970" s="4">
        <v>12</v>
      </c>
      <c r="M970" s="4">
        <v>3</v>
      </c>
      <c r="N970" s="4" t="s">
        <v>3</v>
      </c>
      <c r="O970" s="4">
        <v>2</v>
      </c>
      <c r="P970" s="4"/>
      <c r="Q970" s="4"/>
      <c r="R970" s="4"/>
      <c r="S970" s="4"/>
      <c r="T970" s="4"/>
      <c r="U970" s="4"/>
      <c r="V970" s="4"/>
      <c r="W970" s="4">
        <v>0</v>
      </c>
      <c r="X970" s="4">
        <v>1</v>
      </c>
      <c r="Y970" s="4">
        <v>0</v>
      </c>
      <c r="Z970" s="4"/>
      <c r="AA970" s="4"/>
      <c r="AB970" s="4"/>
    </row>
    <row r="971" spans="1:28" x14ac:dyDescent="0.2">
      <c r="A971" s="4">
        <v>50</v>
      </c>
      <c r="B971" s="4">
        <v>0</v>
      </c>
      <c r="C971" s="4">
        <v>0</v>
      </c>
      <c r="D971" s="4">
        <v>1</v>
      </c>
      <c r="E971" s="4">
        <v>204</v>
      </c>
      <c r="F971" s="4">
        <f>ROUND(Source!R957,O971)</f>
        <v>3009.13</v>
      </c>
      <c r="G971" s="4" t="s">
        <v>272</v>
      </c>
      <c r="H971" s="4" t="s">
        <v>273</v>
      </c>
      <c r="I971" s="4"/>
      <c r="J971" s="4"/>
      <c r="K971" s="4">
        <v>204</v>
      </c>
      <c r="L971" s="4">
        <v>13</v>
      </c>
      <c r="M971" s="4">
        <v>3</v>
      </c>
      <c r="N971" s="4" t="s">
        <v>3</v>
      </c>
      <c r="O971" s="4">
        <v>2</v>
      </c>
      <c r="P971" s="4"/>
      <c r="Q971" s="4"/>
      <c r="R971" s="4"/>
      <c r="S971" s="4"/>
      <c r="T971" s="4"/>
      <c r="U971" s="4"/>
      <c r="V971" s="4"/>
      <c r="W971" s="4">
        <v>3009.1300000000006</v>
      </c>
      <c r="X971" s="4">
        <v>1</v>
      </c>
      <c r="Y971" s="4">
        <v>3009.1300000000006</v>
      </c>
      <c r="Z971" s="4"/>
      <c r="AA971" s="4"/>
      <c r="AB971" s="4"/>
    </row>
    <row r="972" spans="1:28" x14ac:dyDescent="0.2">
      <c r="A972" s="4">
        <v>50</v>
      </c>
      <c r="B972" s="4">
        <v>0</v>
      </c>
      <c r="C972" s="4">
        <v>0</v>
      </c>
      <c r="D972" s="4">
        <v>1</v>
      </c>
      <c r="E972" s="4">
        <v>205</v>
      </c>
      <c r="F972" s="4">
        <f>ROUND(Source!S957,O972)</f>
        <v>54633.96</v>
      </c>
      <c r="G972" s="4" t="s">
        <v>274</v>
      </c>
      <c r="H972" s="4" t="s">
        <v>275</v>
      </c>
      <c r="I972" s="4"/>
      <c r="J972" s="4"/>
      <c r="K972" s="4">
        <v>205</v>
      </c>
      <c r="L972" s="4">
        <v>14</v>
      </c>
      <c r="M972" s="4">
        <v>3</v>
      </c>
      <c r="N972" s="4" t="s">
        <v>3</v>
      </c>
      <c r="O972" s="4">
        <v>2</v>
      </c>
      <c r="P972" s="4"/>
      <c r="Q972" s="4"/>
      <c r="R972" s="4"/>
      <c r="S972" s="4"/>
      <c r="T972" s="4"/>
      <c r="U972" s="4"/>
      <c r="V972" s="4"/>
      <c r="W972" s="4">
        <v>54633.960000000006</v>
      </c>
      <c r="X972" s="4">
        <v>1</v>
      </c>
      <c r="Y972" s="4">
        <v>54633.960000000006</v>
      </c>
      <c r="Z972" s="4"/>
      <c r="AA972" s="4"/>
      <c r="AB972" s="4"/>
    </row>
    <row r="973" spans="1:28" x14ac:dyDescent="0.2">
      <c r="A973" s="4">
        <v>50</v>
      </c>
      <c r="B973" s="4">
        <v>0</v>
      </c>
      <c r="C973" s="4">
        <v>0</v>
      </c>
      <c r="D973" s="4">
        <v>1</v>
      </c>
      <c r="E973" s="4">
        <v>232</v>
      </c>
      <c r="F973" s="4">
        <f>ROUND(Source!BC957,O973)</f>
        <v>0</v>
      </c>
      <c r="G973" s="4" t="s">
        <v>276</v>
      </c>
      <c r="H973" s="4" t="s">
        <v>277</v>
      </c>
      <c r="I973" s="4"/>
      <c r="J973" s="4"/>
      <c r="K973" s="4">
        <v>232</v>
      </c>
      <c r="L973" s="4">
        <v>15</v>
      </c>
      <c r="M973" s="4">
        <v>3</v>
      </c>
      <c r="N973" s="4" t="s">
        <v>3</v>
      </c>
      <c r="O973" s="4">
        <v>2</v>
      </c>
      <c r="P973" s="4"/>
      <c r="Q973" s="4"/>
      <c r="R973" s="4"/>
      <c r="S973" s="4"/>
      <c r="T973" s="4"/>
      <c r="U973" s="4"/>
      <c r="V973" s="4"/>
      <c r="W973" s="4">
        <v>0</v>
      </c>
      <c r="X973" s="4">
        <v>1</v>
      </c>
      <c r="Y973" s="4">
        <v>0</v>
      </c>
      <c r="Z973" s="4"/>
      <c r="AA973" s="4"/>
      <c r="AB973" s="4"/>
    </row>
    <row r="974" spans="1:28" x14ac:dyDescent="0.2">
      <c r="A974" s="4">
        <v>50</v>
      </c>
      <c r="B974" s="4">
        <v>0</v>
      </c>
      <c r="C974" s="4">
        <v>0</v>
      </c>
      <c r="D974" s="4">
        <v>1</v>
      </c>
      <c r="E974" s="4">
        <v>214</v>
      </c>
      <c r="F974" s="4">
        <f>ROUND(Source!AS957,O974)</f>
        <v>43.67</v>
      </c>
      <c r="G974" s="4" t="s">
        <v>278</v>
      </c>
      <c r="H974" s="4" t="s">
        <v>279</v>
      </c>
      <c r="I974" s="4"/>
      <c r="J974" s="4"/>
      <c r="K974" s="4">
        <v>214</v>
      </c>
      <c r="L974" s="4">
        <v>16</v>
      </c>
      <c r="M974" s="4">
        <v>3</v>
      </c>
      <c r="N974" s="4" t="s">
        <v>3</v>
      </c>
      <c r="O974" s="4">
        <v>2</v>
      </c>
      <c r="P974" s="4"/>
      <c r="Q974" s="4"/>
      <c r="R974" s="4"/>
      <c r="S974" s="4"/>
      <c r="T974" s="4"/>
      <c r="U974" s="4"/>
      <c r="V974" s="4"/>
      <c r="W974" s="4">
        <v>43.67</v>
      </c>
      <c r="X974" s="4">
        <v>1</v>
      </c>
      <c r="Y974" s="4">
        <v>43.67</v>
      </c>
      <c r="Z974" s="4"/>
      <c r="AA974" s="4"/>
      <c r="AB974" s="4"/>
    </row>
    <row r="975" spans="1:28" x14ac:dyDescent="0.2">
      <c r="A975" s="4">
        <v>50</v>
      </c>
      <c r="B975" s="4">
        <v>0</v>
      </c>
      <c r="C975" s="4">
        <v>0</v>
      </c>
      <c r="D975" s="4">
        <v>1</v>
      </c>
      <c r="E975" s="4">
        <v>215</v>
      </c>
      <c r="F975" s="4">
        <f>ROUND(Source!AT957,O975)</f>
        <v>149001.65</v>
      </c>
      <c r="G975" s="4" t="s">
        <v>280</v>
      </c>
      <c r="H975" s="4" t="s">
        <v>281</v>
      </c>
      <c r="I975" s="4"/>
      <c r="J975" s="4"/>
      <c r="K975" s="4">
        <v>215</v>
      </c>
      <c r="L975" s="4">
        <v>17</v>
      </c>
      <c r="M975" s="4">
        <v>3</v>
      </c>
      <c r="N975" s="4" t="s">
        <v>3</v>
      </c>
      <c r="O975" s="4">
        <v>2</v>
      </c>
      <c r="P975" s="4"/>
      <c r="Q975" s="4"/>
      <c r="R975" s="4"/>
      <c r="S975" s="4"/>
      <c r="T975" s="4"/>
      <c r="U975" s="4"/>
      <c r="V975" s="4"/>
      <c r="W975" s="4">
        <v>149001.65</v>
      </c>
      <c r="X975" s="4">
        <v>1</v>
      </c>
      <c r="Y975" s="4">
        <v>149001.65</v>
      </c>
      <c r="Z975" s="4"/>
      <c r="AA975" s="4"/>
      <c r="AB975" s="4"/>
    </row>
    <row r="976" spans="1:28" x14ac:dyDescent="0.2">
      <c r="A976" s="4">
        <v>50</v>
      </c>
      <c r="B976" s="4">
        <v>0</v>
      </c>
      <c r="C976" s="4">
        <v>0</v>
      </c>
      <c r="D976" s="4">
        <v>1</v>
      </c>
      <c r="E976" s="4">
        <v>217</v>
      </c>
      <c r="F976" s="4">
        <f>ROUND(Source!AU957,O976)</f>
        <v>0</v>
      </c>
      <c r="G976" s="4" t="s">
        <v>282</v>
      </c>
      <c r="H976" s="4" t="s">
        <v>283</v>
      </c>
      <c r="I976" s="4"/>
      <c r="J976" s="4"/>
      <c r="K976" s="4">
        <v>217</v>
      </c>
      <c r="L976" s="4">
        <v>18</v>
      </c>
      <c r="M976" s="4">
        <v>3</v>
      </c>
      <c r="N976" s="4" t="s">
        <v>3</v>
      </c>
      <c r="O976" s="4">
        <v>2</v>
      </c>
      <c r="P976" s="4"/>
      <c r="Q976" s="4"/>
      <c r="R976" s="4"/>
      <c r="S976" s="4"/>
      <c r="T976" s="4"/>
      <c r="U976" s="4"/>
      <c r="V976" s="4"/>
      <c r="W976" s="4">
        <v>0</v>
      </c>
      <c r="X976" s="4">
        <v>1</v>
      </c>
      <c r="Y976" s="4">
        <v>0</v>
      </c>
      <c r="Z976" s="4"/>
      <c r="AA976" s="4"/>
      <c r="AB976" s="4"/>
    </row>
    <row r="977" spans="1:245" x14ac:dyDescent="0.2">
      <c r="A977" s="4">
        <v>50</v>
      </c>
      <c r="B977" s="4">
        <v>0</v>
      </c>
      <c r="C977" s="4">
        <v>0</v>
      </c>
      <c r="D977" s="4">
        <v>1</v>
      </c>
      <c r="E977" s="4">
        <v>230</v>
      </c>
      <c r="F977" s="4">
        <f>ROUND(Source!BA957,O977)</f>
        <v>0</v>
      </c>
      <c r="G977" s="4" t="s">
        <v>284</v>
      </c>
      <c r="H977" s="4" t="s">
        <v>285</v>
      </c>
      <c r="I977" s="4"/>
      <c r="J977" s="4"/>
      <c r="K977" s="4">
        <v>230</v>
      </c>
      <c r="L977" s="4">
        <v>19</v>
      </c>
      <c r="M977" s="4">
        <v>3</v>
      </c>
      <c r="N977" s="4" t="s">
        <v>3</v>
      </c>
      <c r="O977" s="4">
        <v>2</v>
      </c>
      <c r="P977" s="4"/>
      <c r="Q977" s="4"/>
      <c r="R977" s="4"/>
      <c r="S977" s="4"/>
      <c r="T977" s="4"/>
      <c r="U977" s="4"/>
      <c r="V977" s="4"/>
      <c r="W977" s="4">
        <v>0</v>
      </c>
      <c r="X977" s="4">
        <v>1</v>
      </c>
      <c r="Y977" s="4">
        <v>0</v>
      </c>
      <c r="Z977" s="4"/>
      <c r="AA977" s="4"/>
      <c r="AB977" s="4"/>
    </row>
    <row r="978" spans="1:245" x14ac:dyDescent="0.2">
      <c r="A978" s="4">
        <v>50</v>
      </c>
      <c r="B978" s="4">
        <v>0</v>
      </c>
      <c r="C978" s="4">
        <v>0</v>
      </c>
      <c r="D978" s="4">
        <v>1</v>
      </c>
      <c r="E978" s="4">
        <v>206</v>
      </c>
      <c r="F978" s="4">
        <f>ROUND(Source!T957,O978)</f>
        <v>0</v>
      </c>
      <c r="G978" s="4" t="s">
        <v>286</v>
      </c>
      <c r="H978" s="4" t="s">
        <v>287</v>
      </c>
      <c r="I978" s="4"/>
      <c r="J978" s="4"/>
      <c r="K978" s="4">
        <v>206</v>
      </c>
      <c r="L978" s="4">
        <v>20</v>
      </c>
      <c r="M978" s="4">
        <v>3</v>
      </c>
      <c r="N978" s="4" t="s">
        <v>3</v>
      </c>
      <c r="O978" s="4">
        <v>2</v>
      </c>
      <c r="P978" s="4"/>
      <c r="Q978" s="4"/>
      <c r="R978" s="4"/>
      <c r="S978" s="4"/>
      <c r="T978" s="4"/>
      <c r="U978" s="4"/>
      <c r="V978" s="4"/>
      <c r="W978" s="4">
        <v>0</v>
      </c>
      <c r="X978" s="4">
        <v>1</v>
      </c>
      <c r="Y978" s="4">
        <v>0</v>
      </c>
      <c r="Z978" s="4"/>
      <c r="AA978" s="4"/>
      <c r="AB978" s="4"/>
    </row>
    <row r="979" spans="1:245" x14ac:dyDescent="0.2">
      <c r="A979" s="4">
        <v>50</v>
      </c>
      <c r="B979" s="4">
        <v>0</v>
      </c>
      <c r="C979" s="4">
        <v>0</v>
      </c>
      <c r="D979" s="4">
        <v>1</v>
      </c>
      <c r="E979" s="4">
        <v>207</v>
      </c>
      <c r="F979" s="4">
        <f>ROUND(Source!U957,O979)</f>
        <v>103.55808</v>
      </c>
      <c r="G979" s="4" t="s">
        <v>288</v>
      </c>
      <c r="H979" s="4" t="s">
        <v>289</v>
      </c>
      <c r="I979" s="4"/>
      <c r="J979" s="4"/>
      <c r="K979" s="4">
        <v>207</v>
      </c>
      <c r="L979" s="4">
        <v>21</v>
      </c>
      <c r="M979" s="4">
        <v>3</v>
      </c>
      <c r="N979" s="4" t="s">
        <v>3</v>
      </c>
      <c r="O979" s="4">
        <v>7</v>
      </c>
      <c r="P979" s="4"/>
      <c r="Q979" s="4"/>
      <c r="R979" s="4"/>
      <c r="S979" s="4"/>
      <c r="T979" s="4"/>
      <c r="U979" s="4"/>
      <c r="V979" s="4"/>
      <c r="W979" s="4">
        <v>103.55808</v>
      </c>
      <c r="X979" s="4">
        <v>1</v>
      </c>
      <c r="Y979" s="4">
        <v>103.55808</v>
      </c>
      <c r="Z979" s="4"/>
      <c r="AA979" s="4"/>
      <c r="AB979" s="4"/>
    </row>
    <row r="980" spans="1:245" x14ac:dyDescent="0.2">
      <c r="A980" s="4">
        <v>50</v>
      </c>
      <c r="B980" s="4">
        <v>0</v>
      </c>
      <c r="C980" s="4">
        <v>0</v>
      </c>
      <c r="D980" s="4">
        <v>1</v>
      </c>
      <c r="E980" s="4">
        <v>208</v>
      </c>
      <c r="F980" s="4">
        <f>ROUND(Source!V957,O980)</f>
        <v>4.7589300000000003</v>
      </c>
      <c r="G980" s="4" t="s">
        <v>290</v>
      </c>
      <c r="H980" s="4" t="s">
        <v>291</v>
      </c>
      <c r="I980" s="4"/>
      <c r="J980" s="4"/>
      <c r="K980" s="4">
        <v>208</v>
      </c>
      <c r="L980" s="4">
        <v>22</v>
      </c>
      <c r="M980" s="4">
        <v>3</v>
      </c>
      <c r="N980" s="4" t="s">
        <v>3</v>
      </c>
      <c r="O980" s="4">
        <v>7</v>
      </c>
      <c r="P980" s="4"/>
      <c r="Q980" s="4"/>
      <c r="R980" s="4"/>
      <c r="S980" s="4"/>
      <c r="T980" s="4"/>
      <c r="U980" s="4"/>
      <c r="V980" s="4"/>
      <c r="W980" s="4">
        <v>4.7589300000000003</v>
      </c>
      <c r="X980" s="4">
        <v>1</v>
      </c>
      <c r="Y980" s="4">
        <v>4.7589300000000003</v>
      </c>
      <c r="Z980" s="4"/>
      <c r="AA980" s="4"/>
      <c r="AB980" s="4"/>
    </row>
    <row r="981" spans="1:245" x14ac:dyDescent="0.2">
      <c r="A981" s="4">
        <v>50</v>
      </c>
      <c r="B981" s="4">
        <v>0</v>
      </c>
      <c r="C981" s="4">
        <v>0</v>
      </c>
      <c r="D981" s="4">
        <v>1</v>
      </c>
      <c r="E981" s="4">
        <v>209</v>
      </c>
      <c r="F981" s="4">
        <f>ROUND(Source!W957,O981)</f>
        <v>0</v>
      </c>
      <c r="G981" s="4" t="s">
        <v>292</v>
      </c>
      <c r="H981" s="4" t="s">
        <v>293</v>
      </c>
      <c r="I981" s="4"/>
      <c r="J981" s="4"/>
      <c r="K981" s="4">
        <v>209</v>
      </c>
      <c r="L981" s="4">
        <v>23</v>
      </c>
      <c r="M981" s="4">
        <v>3</v>
      </c>
      <c r="N981" s="4" t="s">
        <v>3</v>
      </c>
      <c r="O981" s="4">
        <v>2</v>
      </c>
      <c r="P981" s="4"/>
      <c r="Q981" s="4"/>
      <c r="R981" s="4"/>
      <c r="S981" s="4"/>
      <c r="T981" s="4"/>
      <c r="U981" s="4"/>
      <c r="V981" s="4"/>
      <c r="W981" s="4">
        <v>0</v>
      </c>
      <c r="X981" s="4">
        <v>1</v>
      </c>
      <c r="Y981" s="4">
        <v>0</v>
      </c>
      <c r="Z981" s="4"/>
      <c r="AA981" s="4"/>
      <c r="AB981" s="4"/>
    </row>
    <row r="982" spans="1:245" x14ac:dyDescent="0.2">
      <c r="A982" s="4">
        <v>50</v>
      </c>
      <c r="B982" s="4">
        <v>0</v>
      </c>
      <c r="C982" s="4">
        <v>0</v>
      </c>
      <c r="D982" s="4">
        <v>1</v>
      </c>
      <c r="E982" s="4">
        <v>233</v>
      </c>
      <c r="F982" s="4">
        <f>ROUND(Source!BD957,O982)</f>
        <v>0</v>
      </c>
      <c r="G982" s="4" t="s">
        <v>294</v>
      </c>
      <c r="H982" s="4" t="s">
        <v>295</v>
      </c>
      <c r="I982" s="4"/>
      <c r="J982" s="4"/>
      <c r="K982" s="4">
        <v>233</v>
      </c>
      <c r="L982" s="4">
        <v>24</v>
      </c>
      <c r="M982" s="4">
        <v>3</v>
      </c>
      <c r="N982" s="4" t="s">
        <v>3</v>
      </c>
      <c r="O982" s="4">
        <v>2</v>
      </c>
      <c r="P982" s="4"/>
      <c r="Q982" s="4"/>
      <c r="R982" s="4"/>
      <c r="S982" s="4"/>
      <c r="T982" s="4"/>
      <c r="U982" s="4"/>
      <c r="V982" s="4"/>
      <c r="W982" s="4">
        <v>0</v>
      </c>
      <c r="X982" s="4">
        <v>1</v>
      </c>
      <c r="Y982" s="4">
        <v>0</v>
      </c>
      <c r="Z982" s="4"/>
      <c r="AA982" s="4"/>
      <c r="AB982" s="4"/>
    </row>
    <row r="983" spans="1:245" x14ac:dyDescent="0.2">
      <c r="A983" s="4">
        <v>50</v>
      </c>
      <c r="B983" s="4">
        <v>0</v>
      </c>
      <c r="C983" s="4">
        <v>0</v>
      </c>
      <c r="D983" s="4">
        <v>1</v>
      </c>
      <c r="E983" s="4">
        <v>210</v>
      </c>
      <c r="F983" s="4">
        <f>ROUND(Source!X957,O983)</f>
        <v>55912.71</v>
      </c>
      <c r="G983" s="4" t="s">
        <v>296</v>
      </c>
      <c r="H983" s="4" t="s">
        <v>297</v>
      </c>
      <c r="I983" s="4"/>
      <c r="J983" s="4"/>
      <c r="K983" s="4">
        <v>210</v>
      </c>
      <c r="L983" s="4">
        <v>25</v>
      </c>
      <c r="M983" s="4">
        <v>3</v>
      </c>
      <c r="N983" s="4" t="s">
        <v>3</v>
      </c>
      <c r="O983" s="4">
        <v>2</v>
      </c>
      <c r="P983" s="4"/>
      <c r="Q983" s="4"/>
      <c r="R983" s="4"/>
      <c r="S983" s="4"/>
      <c r="T983" s="4"/>
      <c r="U983" s="4"/>
      <c r="V983" s="4"/>
      <c r="W983" s="4">
        <v>55912.71</v>
      </c>
      <c r="X983" s="4">
        <v>1</v>
      </c>
      <c r="Y983" s="4">
        <v>55912.71</v>
      </c>
      <c r="Z983" s="4"/>
      <c r="AA983" s="4"/>
      <c r="AB983" s="4"/>
    </row>
    <row r="984" spans="1:245" x14ac:dyDescent="0.2">
      <c r="A984" s="4">
        <v>50</v>
      </c>
      <c r="B984" s="4">
        <v>0</v>
      </c>
      <c r="C984" s="4">
        <v>0</v>
      </c>
      <c r="D984" s="4">
        <v>1</v>
      </c>
      <c r="E984" s="4">
        <v>211</v>
      </c>
      <c r="F984" s="4">
        <f>ROUND(Source!Y957,O984)</f>
        <v>29397.42</v>
      </c>
      <c r="G984" s="4" t="s">
        <v>298</v>
      </c>
      <c r="H984" s="4" t="s">
        <v>299</v>
      </c>
      <c r="I984" s="4"/>
      <c r="J984" s="4"/>
      <c r="K984" s="4">
        <v>211</v>
      </c>
      <c r="L984" s="4">
        <v>26</v>
      </c>
      <c r="M984" s="4">
        <v>3</v>
      </c>
      <c r="N984" s="4" t="s">
        <v>3</v>
      </c>
      <c r="O984" s="4">
        <v>2</v>
      </c>
      <c r="P984" s="4"/>
      <c r="Q984" s="4"/>
      <c r="R984" s="4"/>
      <c r="S984" s="4"/>
      <c r="T984" s="4"/>
      <c r="U984" s="4"/>
      <c r="V984" s="4"/>
      <c r="W984" s="4">
        <v>29397.42</v>
      </c>
      <c r="X984" s="4">
        <v>1</v>
      </c>
      <c r="Y984" s="4">
        <v>29397.42</v>
      </c>
      <c r="Z984" s="4"/>
      <c r="AA984" s="4"/>
      <c r="AB984" s="4"/>
    </row>
    <row r="985" spans="1:245" x14ac:dyDescent="0.2">
      <c r="A985" s="4">
        <v>50</v>
      </c>
      <c r="B985" s="4">
        <v>0</v>
      </c>
      <c r="C985" s="4">
        <v>0</v>
      </c>
      <c r="D985" s="4">
        <v>1</v>
      </c>
      <c r="E985" s="4">
        <v>224</v>
      </c>
      <c r="F985" s="4">
        <f>ROUND(Source!AR957,O985)</f>
        <v>149045.32</v>
      </c>
      <c r="G985" s="4" t="s">
        <v>300</v>
      </c>
      <c r="H985" s="4" t="s">
        <v>301</v>
      </c>
      <c r="I985" s="4"/>
      <c r="J985" s="4"/>
      <c r="K985" s="4">
        <v>224</v>
      </c>
      <c r="L985" s="4">
        <v>27</v>
      </c>
      <c r="M985" s="4">
        <v>3</v>
      </c>
      <c r="N985" s="4" t="s">
        <v>3</v>
      </c>
      <c r="O985" s="4">
        <v>2</v>
      </c>
      <c r="P985" s="4"/>
      <c r="Q985" s="4"/>
      <c r="R985" s="4"/>
      <c r="S985" s="4"/>
      <c r="T985" s="4"/>
      <c r="U985" s="4"/>
      <c r="V985" s="4"/>
      <c r="W985" s="4">
        <v>149045.32</v>
      </c>
      <c r="X985" s="4">
        <v>1</v>
      </c>
      <c r="Y985" s="4">
        <v>149045.32</v>
      </c>
      <c r="Z985" s="4"/>
      <c r="AA985" s="4"/>
      <c r="AB985" s="4"/>
    </row>
    <row r="987" spans="1:245" x14ac:dyDescent="0.2">
      <c r="A987" s="1">
        <v>4</v>
      </c>
      <c r="B987" s="1">
        <v>1</v>
      </c>
      <c r="C987" s="1"/>
      <c r="D987" s="1">
        <f>ROW(A1001)</f>
        <v>1001</v>
      </c>
      <c r="E987" s="1"/>
      <c r="F987" s="1" t="s">
        <v>14</v>
      </c>
      <c r="G987" s="1" t="s">
        <v>1017</v>
      </c>
      <c r="H987" s="1" t="s">
        <v>3</v>
      </c>
      <c r="I987" s="1">
        <v>0</v>
      </c>
      <c r="J987" s="1"/>
      <c r="K987" s="1">
        <v>-1</v>
      </c>
      <c r="L987" s="1"/>
      <c r="M987" s="1" t="s">
        <v>3</v>
      </c>
      <c r="N987" s="1"/>
      <c r="O987" s="1"/>
      <c r="P987" s="1"/>
      <c r="Q987" s="1"/>
      <c r="R987" s="1"/>
      <c r="S987" s="1">
        <v>0</v>
      </c>
      <c r="T987" s="1"/>
      <c r="U987" s="1" t="s">
        <v>3</v>
      </c>
      <c r="V987" s="1">
        <v>0</v>
      </c>
      <c r="W987" s="1"/>
      <c r="X987" s="1"/>
      <c r="Y987" s="1"/>
      <c r="Z987" s="1"/>
      <c r="AA987" s="1"/>
      <c r="AB987" s="1" t="s">
        <v>3</v>
      </c>
      <c r="AC987" s="1" t="s">
        <v>3</v>
      </c>
      <c r="AD987" s="1" t="s">
        <v>3</v>
      </c>
      <c r="AE987" s="1" t="s">
        <v>3</v>
      </c>
      <c r="AF987" s="1" t="s">
        <v>3</v>
      </c>
      <c r="AG987" s="1" t="s">
        <v>3</v>
      </c>
      <c r="AH987" s="1"/>
      <c r="AI987" s="1"/>
      <c r="AJ987" s="1"/>
      <c r="AK987" s="1"/>
      <c r="AL987" s="1"/>
      <c r="AM987" s="1"/>
      <c r="AN987" s="1"/>
      <c r="AO987" s="1"/>
      <c r="AP987" s="1" t="s">
        <v>3</v>
      </c>
      <c r="AQ987" s="1" t="s">
        <v>3</v>
      </c>
      <c r="AR987" s="1" t="s">
        <v>3</v>
      </c>
      <c r="AS987" s="1"/>
      <c r="AT987" s="1"/>
      <c r="AU987" s="1"/>
      <c r="AV987" s="1"/>
      <c r="AW987" s="1"/>
      <c r="AX987" s="1"/>
      <c r="AY987" s="1"/>
      <c r="AZ987" s="1" t="s">
        <v>3</v>
      </c>
      <c r="BA987" s="1"/>
      <c r="BB987" s="1" t="s">
        <v>3</v>
      </c>
      <c r="BC987" s="1" t="s">
        <v>3</v>
      </c>
      <c r="BD987" s="1" t="s">
        <v>3</v>
      </c>
      <c r="BE987" s="1" t="s">
        <v>3</v>
      </c>
      <c r="BF987" s="1" t="s">
        <v>3</v>
      </c>
      <c r="BG987" s="1" t="s">
        <v>3</v>
      </c>
      <c r="BH987" s="1" t="s">
        <v>3</v>
      </c>
      <c r="BI987" s="1" t="s">
        <v>3</v>
      </c>
      <c r="BJ987" s="1" t="s">
        <v>3</v>
      </c>
      <c r="BK987" s="1" t="s">
        <v>3</v>
      </c>
      <c r="BL987" s="1" t="s">
        <v>3</v>
      </c>
      <c r="BM987" s="1" t="s">
        <v>3</v>
      </c>
      <c r="BN987" s="1" t="s">
        <v>3</v>
      </c>
      <c r="BO987" s="1" t="s">
        <v>3</v>
      </c>
      <c r="BP987" s="1" t="s">
        <v>3</v>
      </c>
      <c r="BQ987" s="1"/>
      <c r="BR987" s="1"/>
      <c r="BS987" s="1"/>
      <c r="BT987" s="1"/>
      <c r="BU987" s="1"/>
      <c r="BV987" s="1"/>
      <c r="BW987" s="1"/>
      <c r="BX987" s="1">
        <v>0</v>
      </c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>
        <v>0</v>
      </c>
    </row>
    <row r="989" spans="1:245" x14ac:dyDescent="0.2">
      <c r="A989" s="2">
        <v>52</v>
      </c>
      <c r="B989" s="2">
        <f t="shared" ref="B989:G989" si="530">B1001</f>
        <v>1</v>
      </c>
      <c r="C989" s="2">
        <f t="shared" si="530"/>
        <v>4</v>
      </c>
      <c r="D989" s="2">
        <f t="shared" si="530"/>
        <v>987</v>
      </c>
      <c r="E989" s="2">
        <f t="shared" si="530"/>
        <v>0</v>
      </c>
      <c r="F989" s="2" t="str">
        <f t="shared" si="530"/>
        <v>Новый раздел</v>
      </c>
      <c r="G989" s="2" t="str">
        <f t="shared" si="530"/>
        <v>4. Земляные работы</v>
      </c>
      <c r="H989" s="2"/>
      <c r="I989" s="2"/>
      <c r="J989" s="2"/>
      <c r="K989" s="2"/>
      <c r="L989" s="2"/>
      <c r="M989" s="2"/>
      <c r="N989" s="2"/>
      <c r="O989" s="2">
        <f t="shared" ref="O989:AT989" si="531">O1001</f>
        <v>2151.1999999999998</v>
      </c>
      <c r="P989" s="2">
        <f t="shared" si="531"/>
        <v>0</v>
      </c>
      <c r="Q989" s="2">
        <f t="shared" si="531"/>
        <v>236.47</v>
      </c>
      <c r="R989" s="2">
        <f t="shared" si="531"/>
        <v>105.07</v>
      </c>
      <c r="S989" s="2">
        <f t="shared" si="531"/>
        <v>1809.66</v>
      </c>
      <c r="T989" s="2">
        <f t="shared" si="531"/>
        <v>0</v>
      </c>
      <c r="U989" s="2">
        <f t="shared" si="531"/>
        <v>4.1288999999999998</v>
      </c>
      <c r="V989" s="2">
        <f t="shared" si="531"/>
        <v>0.16939000000000001</v>
      </c>
      <c r="W989" s="2">
        <f t="shared" si="531"/>
        <v>0</v>
      </c>
      <c r="X989" s="2">
        <f t="shared" si="531"/>
        <v>1877.18</v>
      </c>
      <c r="Y989" s="2">
        <f t="shared" si="531"/>
        <v>1008.12</v>
      </c>
      <c r="Z989" s="2">
        <f t="shared" si="531"/>
        <v>0</v>
      </c>
      <c r="AA989" s="2">
        <f t="shared" si="531"/>
        <v>0</v>
      </c>
      <c r="AB989" s="2">
        <f t="shared" si="531"/>
        <v>2151.1999999999998</v>
      </c>
      <c r="AC989" s="2">
        <f t="shared" si="531"/>
        <v>0</v>
      </c>
      <c r="AD989" s="2">
        <f t="shared" si="531"/>
        <v>236.47</v>
      </c>
      <c r="AE989" s="2">
        <f t="shared" si="531"/>
        <v>105.07</v>
      </c>
      <c r="AF989" s="2">
        <f t="shared" si="531"/>
        <v>1809.66</v>
      </c>
      <c r="AG989" s="2">
        <f t="shared" si="531"/>
        <v>0</v>
      </c>
      <c r="AH989" s="2">
        <f t="shared" si="531"/>
        <v>4.1288999999999998</v>
      </c>
      <c r="AI989" s="2">
        <f t="shared" si="531"/>
        <v>0.16939000000000001</v>
      </c>
      <c r="AJ989" s="2">
        <f t="shared" si="531"/>
        <v>0</v>
      </c>
      <c r="AK989" s="2">
        <f t="shared" si="531"/>
        <v>1877.18</v>
      </c>
      <c r="AL989" s="2">
        <f t="shared" si="531"/>
        <v>1008.12</v>
      </c>
      <c r="AM989" s="2">
        <f t="shared" si="531"/>
        <v>0</v>
      </c>
      <c r="AN989" s="2">
        <f t="shared" si="531"/>
        <v>0</v>
      </c>
      <c r="AO989" s="2">
        <f t="shared" si="531"/>
        <v>0</v>
      </c>
      <c r="AP989" s="2">
        <f t="shared" si="531"/>
        <v>0</v>
      </c>
      <c r="AQ989" s="2">
        <f t="shared" si="531"/>
        <v>0</v>
      </c>
      <c r="AR989" s="2">
        <f t="shared" si="531"/>
        <v>5036.5</v>
      </c>
      <c r="AS989" s="2">
        <f t="shared" si="531"/>
        <v>5036.5</v>
      </c>
      <c r="AT989" s="2">
        <f t="shared" si="531"/>
        <v>0</v>
      </c>
      <c r="AU989" s="2">
        <f t="shared" ref="AU989:BZ989" si="532">AU1001</f>
        <v>0</v>
      </c>
      <c r="AV989" s="2">
        <f t="shared" si="532"/>
        <v>0</v>
      </c>
      <c r="AW989" s="2">
        <f t="shared" si="532"/>
        <v>0</v>
      </c>
      <c r="AX989" s="2">
        <f t="shared" si="532"/>
        <v>0</v>
      </c>
      <c r="AY989" s="2">
        <f t="shared" si="532"/>
        <v>0</v>
      </c>
      <c r="AZ989" s="2">
        <f t="shared" si="532"/>
        <v>0</v>
      </c>
      <c r="BA989" s="2">
        <f t="shared" si="532"/>
        <v>0</v>
      </c>
      <c r="BB989" s="2">
        <f t="shared" si="532"/>
        <v>0</v>
      </c>
      <c r="BC989" s="2">
        <f t="shared" si="532"/>
        <v>0</v>
      </c>
      <c r="BD989" s="2">
        <f t="shared" si="532"/>
        <v>0</v>
      </c>
      <c r="BE989" s="2">
        <f t="shared" si="532"/>
        <v>0</v>
      </c>
      <c r="BF989" s="2">
        <f t="shared" si="532"/>
        <v>0</v>
      </c>
      <c r="BG989" s="2">
        <f t="shared" si="532"/>
        <v>0</v>
      </c>
      <c r="BH989" s="2">
        <f t="shared" si="532"/>
        <v>0</v>
      </c>
      <c r="BI989" s="2">
        <f t="shared" si="532"/>
        <v>0</v>
      </c>
      <c r="BJ989" s="2">
        <f t="shared" si="532"/>
        <v>0</v>
      </c>
      <c r="BK989" s="2">
        <f t="shared" si="532"/>
        <v>0</v>
      </c>
      <c r="BL989" s="2">
        <f t="shared" si="532"/>
        <v>0</v>
      </c>
      <c r="BM989" s="2">
        <f t="shared" si="532"/>
        <v>0</v>
      </c>
      <c r="BN989" s="2">
        <f t="shared" si="532"/>
        <v>0</v>
      </c>
      <c r="BO989" s="2">
        <f t="shared" si="532"/>
        <v>0</v>
      </c>
      <c r="BP989" s="2">
        <f t="shared" si="532"/>
        <v>0</v>
      </c>
      <c r="BQ989" s="2">
        <f t="shared" si="532"/>
        <v>0</v>
      </c>
      <c r="BR989" s="2">
        <f t="shared" si="532"/>
        <v>0</v>
      </c>
      <c r="BS989" s="2">
        <f t="shared" si="532"/>
        <v>0</v>
      </c>
      <c r="BT989" s="2">
        <f t="shared" si="532"/>
        <v>0</v>
      </c>
      <c r="BU989" s="2">
        <f t="shared" si="532"/>
        <v>0</v>
      </c>
      <c r="BV989" s="2">
        <f t="shared" si="532"/>
        <v>0</v>
      </c>
      <c r="BW989" s="2">
        <f t="shared" si="532"/>
        <v>0</v>
      </c>
      <c r="BX989" s="2">
        <f t="shared" si="532"/>
        <v>0</v>
      </c>
      <c r="BY989" s="2">
        <f t="shared" si="532"/>
        <v>0</v>
      </c>
      <c r="BZ989" s="2">
        <f t="shared" si="532"/>
        <v>0</v>
      </c>
      <c r="CA989" s="2">
        <f t="shared" ref="CA989:DF989" si="533">CA1001</f>
        <v>5036.5</v>
      </c>
      <c r="CB989" s="2">
        <f t="shared" si="533"/>
        <v>5036.5</v>
      </c>
      <c r="CC989" s="2">
        <f t="shared" si="533"/>
        <v>0</v>
      </c>
      <c r="CD989" s="2">
        <f t="shared" si="533"/>
        <v>0</v>
      </c>
      <c r="CE989" s="2">
        <f t="shared" si="533"/>
        <v>0</v>
      </c>
      <c r="CF989" s="2">
        <f t="shared" si="533"/>
        <v>0</v>
      </c>
      <c r="CG989" s="2">
        <f t="shared" si="533"/>
        <v>0</v>
      </c>
      <c r="CH989" s="2">
        <f t="shared" si="533"/>
        <v>0</v>
      </c>
      <c r="CI989" s="2">
        <f t="shared" si="533"/>
        <v>0</v>
      </c>
      <c r="CJ989" s="2">
        <f t="shared" si="533"/>
        <v>0</v>
      </c>
      <c r="CK989" s="2">
        <f t="shared" si="533"/>
        <v>0</v>
      </c>
      <c r="CL989" s="2">
        <f t="shared" si="533"/>
        <v>0</v>
      </c>
      <c r="CM989" s="2">
        <f t="shared" si="533"/>
        <v>0</v>
      </c>
      <c r="CN989" s="2">
        <f t="shared" si="533"/>
        <v>0</v>
      </c>
      <c r="CO989" s="2">
        <f t="shared" si="533"/>
        <v>0</v>
      </c>
      <c r="CP989" s="2">
        <f t="shared" si="533"/>
        <v>0</v>
      </c>
      <c r="CQ989" s="2">
        <f t="shared" si="533"/>
        <v>0</v>
      </c>
      <c r="CR989" s="2">
        <f t="shared" si="533"/>
        <v>0</v>
      </c>
      <c r="CS989" s="2">
        <f t="shared" si="533"/>
        <v>0</v>
      </c>
      <c r="CT989" s="2">
        <f t="shared" si="533"/>
        <v>0</v>
      </c>
      <c r="CU989" s="2">
        <f t="shared" si="533"/>
        <v>0</v>
      </c>
      <c r="CV989" s="2">
        <f t="shared" si="533"/>
        <v>0</v>
      </c>
      <c r="CW989" s="2">
        <f t="shared" si="533"/>
        <v>0</v>
      </c>
      <c r="CX989" s="2">
        <f t="shared" si="533"/>
        <v>0</v>
      </c>
      <c r="CY989" s="2">
        <f t="shared" si="533"/>
        <v>0</v>
      </c>
      <c r="CZ989" s="2">
        <f t="shared" si="533"/>
        <v>0</v>
      </c>
      <c r="DA989" s="2">
        <f t="shared" si="533"/>
        <v>0</v>
      </c>
      <c r="DB989" s="2">
        <f t="shared" si="533"/>
        <v>0</v>
      </c>
      <c r="DC989" s="2">
        <f t="shared" si="533"/>
        <v>0</v>
      </c>
      <c r="DD989" s="2">
        <f t="shared" si="533"/>
        <v>0</v>
      </c>
      <c r="DE989" s="2">
        <f t="shared" si="533"/>
        <v>0</v>
      </c>
      <c r="DF989" s="2">
        <f t="shared" si="533"/>
        <v>0</v>
      </c>
      <c r="DG989" s="3">
        <f t="shared" ref="DG989:EL989" si="534">DG1001</f>
        <v>0</v>
      </c>
      <c r="DH989" s="3">
        <f t="shared" si="534"/>
        <v>0</v>
      </c>
      <c r="DI989" s="3">
        <f t="shared" si="534"/>
        <v>0</v>
      </c>
      <c r="DJ989" s="3">
        <f t="shared" si="534"/>
        <v>0</v>
      </c>
      <c r="DK989" s="3">
        <f t="shared" si="534"/>
        <v>0</v>
      </c>
      <c r="DL989" s="3">
        <f t="shared" si="534"/>
        <v>0</v>
      </c>
      <c r="DM989" s="3">
        <f t="shared" si="534"/>
        <v>0</v>
      </c>
      <c r="DN989" s="3">
        <f t="shared" si="534"/>
        <v>0</v>
      </c>
      <c r="DO989" s="3">
        <f t="shared" si="534"/>
        <v>0</v>
      </c>
      <c r="DP989" s="3">
        <f t="shared" si="534"/>
        <v>0</v>
      </c>
      <c r="DQ989" s="3">
        <f t="shared" si="534"/>
        <v>0</v>
      </c>
      <c r="DR989" s="3">
        <f t="shared" si="534"/>
        <v>0</v>
      </c>
      <c r="DS989" s="3">
        <f t="shared" si="534"/>
        <v>0</v>
      </c>
      <c r="DT989" s="3">
        <f t="shared" si="534"/>
        <v>0</v>
      </c>
      <c r="DU989" s="3">
        <f t="shared" si="534"/>
        <v>0</v>
      </c>
      <c r="DV989" s="3">
        <f t="shared" si="534"/>
        <v>0</v>
      </c>
      <c r="DW989" s="3">
        <f t="shared" si="534"/>
        <v>0</v>
      </c>
      <c r="DX989" s="3">
        <f t="shared" si="534"/>
        <v>0</v>
      </c>
      <c r="DY989" s="3">
        <f t="shared" si="534"/>
        <v>0</v>
      </c>
      <c r="DZ989" s="3">
        <f t="shared" si="534"/>
        <v>0</v>
      </c>
      <c r="EA989" s="3">
        <f t="shared" si="534"/>
        <v>0</v>
      </c>
      <c r="EB989" s="3">
        <f t="shared" si="534"/>
        <v>0</v>
      </c>
      <c r="EC989" s="3">
        <f t="shared" si="534"/>
        <v>0</v>
      </c>
      <c r="ED989" s="3">
        <f t="shared" si="534"/>
        <v>0</v>
      </c>
      <c r="EE989" s="3">
        <f t="shared" si="534"/>
        <v>0</v>
      </c>
      <c r="EF989" s="3">
        <f t="shared" si="534"/>
        <v>0</v>
      </c>
      <c r="EG989" s="3">
        <f t="shared" si="534"/>
        <v>0</v>
      </c>
      <c r="EH989" s="3">
        <f t="shared" si="534"/>
        <v>0</v>
      </c>
      <c r="EI989" s="3">
        <f t="shared" si="534"/>
        <v>0</v>
      </c>
      <c r="EJ989" s="3">
        <f t="shared" si="534"/>
        <v>0</v>
      </c>
      <c r="EK989" s="3">
        <f t="shared" si="534"/>
        <v>0</v>
      </c>
      <c r="EL989" s="3">
        <f t="shared" si="534"/>
        <v>0</v>
      </c>
      <c r="EM989" s="3">
        <f t="shared" ref="EM989:FR989" si="535">EM1001</f>
        <v>0</v>
      </c>
      <c r="EN989" s="3">
        <f t="shared" si="535"/>
        <v>0</v>
      </c>
      <c r="EO989" s="3">
        <f t="shared" si="535"/>
        <v>0</v>
      </c>
      <c r="EP989" s="3">
        <f t="shared" si="535"/>
        <v>0</v>
      </c>
      <c r="EQ989" s="3">
        <f t="shared" si="535"/>
        <v>0</v>
      </c>
      <c r="ER989" s="3">
        <f t="shared" si="535"/>
        <v>0</v>
      </c>
      <c r="ES989" s="3">
        <f t="shared" si="535"/>
        <v>0</v>
      </c>
      <c r="ET989" s="3">
        <f t="shared" si="535"/>
        <v>0</v>
      </c>
      <c r="EU989" s="3">
        <f t="shared" si="535"/>
        <v>0</v>
      </c>
      <c r="EV989" s="3">
        <f t="shared" si="535"/>
        <v>0</v>
      </c>
      <c r="EW989" s="3">
        <f t="shared" si="535"/>
        <v>0</v>
      </c>
      <c r="EX989" s="3">
        <f t="shared" si="535"/>
        <v>0</v>
      </c>
      <c r="EY989" s="3">
        <f t="shared" si="535"/>
        <v>0</v>
      </c>
      <c r="EZ989" s="3">
        <f t="shared" si="535"/>
        <v>0</v>
      </c>
      <c r="FA989" s="3">
        <f t="shared" si="535"/>
        <v>0</v>
      </c>
      <c r="FB989" s="3">
        <f t="shared" si="535"/>
        <v>0</v>
      </c>
      <c r="FC989" s="3">
        <f t="shared" si="535"/>
        <v>0</v>
      </c>
      <c r="FD989" s="3">
        <f t="shared" si="535"/>
        <v>0</v>
      </c>
      <c r="FE989" s="3">
        <f t="shared" si="535"/>
        <v>0</v>
      </c>
      <c r="FF989" s="3">
        <f t="shared" si="535"/>
        <v>0</v>
      </c>
      <c r="FG989" s="3">
        <f t="shared" si="535"/>
        <v>0</v>
      </c>
      <c r="FH989" s="3">
        <f t="shared" si="535"/>
        <v>0</v>
      </c>
      <c r="FI989" s="3">
        <f t="shared" si="535"/>
        <v>0</v>
      </c>
      <c r="FJ989" s="3">
        <f t="shared" si="535"/>
        <v>0</v>
      </c>
      <c r="FK989" s="3">
        <f t="shared" si="535"/>
        <v>0</v>
      </c>
      <c r="FL989" s="3">
        <f t="shared" si="535"/>
        <v>0</v>
      </c>
      <c r="FM989" s="3">
        <f t="shared" si="535"/>
        <v>0</v>
      </c>
      <c r="FN989" s="3">
        <f t="shared" si="535"/>
        <v>0</v>
      </c>
      <c r="FO989" s="3">
        <f t="shared" si="535"/>
        <v>0</v>
      </c>
      <c r="FP989" s="3">
        <f t="shared" si="535"/>
        <v>0</v>
      </c>
      <c r="FQ989" s="3">
        <f t="shared" si="535"/>
        <v>0</v>
      </c>
      <c r="FR989" s="3">
        <f t="shared" si="535"/>
        <v>0</v>
      </c>
      <c r="FS989" s="3">
        <f t="shared" ref="FS989:GX989" si="536">FS1001</f>
        <v>0</v>
      </c>
      <c r="FT989" s="3">
        <f t="shared" si="536"/>
        <v>0</v>
      </c>
      <c r="FU989" s="3">
        <f t="shared" si="536"/>
        <v>0</v>
      </c>
      <c r="FV989" s="3">
        <f t="shared" si="536"/>
        <v>0</v>
      </c>
      <c r="FW989" s="3">
        <f t="shared" si="536"/>
        <v>0</v>
      </c>
      <c r="FX989" s="3">
        <f t="shared" si="536"/>
        <v>0</v>
      </c>
      <c r="FY989" s="3">
        <f t="shared" si="536"/>
        <v>0</v>
      </c>
      <c r="FZ989" s="3">
        <f t="shared" si="536"/>
        <v>0</v>
      </c>
      <c r="GA989" s="3">
        <f t="shared" si="536"/>
        <v>0</v>
      </c>
      <c r="GB989" s="3">
        <f t="shared" si="536"/>
        <v>0</v>
      </c>
      <c r="GC989" s="3">
        <f t="shared" si="536"/>
        <v>0</v>
      </c>
      <c r="GD989" s="3">
        <f t="shared" si="536"/>
        <v>0</v>
      </c>
      <c r="GE989" s="3">
        <f t="shared" si="536"/>
        <v>0</v>
      </c>
      <c r="GF989" s="3">
        <f t="shared" si="536"/>
        <v>0</v>
      </c>
      <c r="GG989" s="3">
        <f t="shared" si="536"/>
        <v>0</v>
      </c>
      <c r="GH989" s="3">
        <f t="shared" si="536"/>
        <v>0</v>
      </c>
      <c r="GI989" s="3">
        <f t="shared" si="536"/>
        <v>0</v>
      </c>
      <c r="GJ989" s="3">
        <f t="shared" si="536"/>
        <v>0</v>
      </c>
      <c r="GK989" s="3">
        <f t="shared" si="536"/>
        <v>0</v>
      </c>
      <c r="GL989" s="3">
        <f t="shared" si="536"/>
        <v>0</v>
      </c>
      <c r="GM989" s="3">
        <f t="shared" si="536"/>
        <v>0</v>
      </c>
      <c r="GN989" s="3">
        <f t="shared" si="536"/>
        <v>0</v>
      </c>
      <c r="GO989" s="3">
        <f t="shared" si="536"/>
        <v>0</v>
      </c>
      <c r="GP989" s="3">
        <f t="shared" si="536"/>
        <v>0</v>
      </c>
      <c r="GQ989" s="3">
        <f t="shared" si="536"/>
        <v>0</v>
      </c>
      <c r="GR989" s="3">
        <f t="shared" si="536"/>
        <v>0</v>
      </c>
      <c r="GS989" s="3">
        <f t="shared" si="536"/>
        <v>0</v>
      </c>
      <c r="GT989" s="3">
        <f t="shared" si="536"/>
        <v>0</v>
      </c>
      <c r="GU989" s="3">
        <f t="shared" si="536"/>
        <v>0</v>
      </c>
      <c r="GV989" s="3">
        <f t="shared" si="536"/>
        <v>0</v>
      </c>
      <c r="GW989" s="3">
        <f t="shared" si="536"/>
        <v>0</v>
      </c>
      <c r="GX989" s="3">
        <f t="shared" si="536"/>
        <v>0</v>
      </c>
    </row>
    <row r="991" spans="1:245" x14ac:dyDescent="0.2">
      <c r="A991">
        <v>17</v>
      </c>
      <c r="B991">
        <v>1</v>
      </c>
      <c r="C991">
        <f>ROW(SmtRes!A1774)</f>
        <v>1774</v>
      </c>
      <c r="D991">
        <f>ROW(EtalonRes!A1852)</f>
        <v>1852</v>
      </c>
      <c r="E991" t="s">
        <v>1018</v>
      </c>
      <c r="F991" t="s">
        <v>330</v>
      </c>
      <c r="G991" t="s">
        <v>331</v>
      </c>
      <c r="H991" t="s">
        <v>238</v>
      </c>
      <c r="I991">
        <f>ROUND(1/100,7)</f>
        <v>0.01</v>
      </c>
      <c r="J991">
        <v>0</v>
      </c>
      <c r="K991">
        <f>ROUND(1/100,7)</f>
        <v>0.01</v>
      </c>
      <c r="O991">
        <f t="shared" ref="O991:O999" si="537">ROUND(CP991,2)</f>
        <v>676.06</v>
      </c>
      <c r="P991">
        <f>SUMIF(SmtRes!AQ1774:'SmtRes'!AQ1774,"=1",SmtRes!DF1774:'SmtRes'!DF1774)</f>
        <v>0</v>
      </c>
      <c r="Q991">
        <f>SUMIF(SmtRes!AQ1774:'SmtRes'!AQ1774,"=1",SmtRes!DG1774:'SmtRes'!DG1774)</f>
        <v>0</v>
      </c>
      <c r="R991">
        <f>SUMIF(SmtRes!AQ1774:'SmtRes'!AQ1774,"=1",SmtRes!DH1774:'SmtRes'!DH1774)</f>
        <v>0</v>
      </c>
      <c r="S991">
        <f>SUMIF(SmtRes!AQ1774:'SmtRes'!AQ1774,"=1",SmtRes!DI1774:'SmtRes'!DI1774)</f>
        <v>676.06</v>
      </c>
      <c r="T991">
        <f t="shared" ref="T991:T999" si="538">ROUND(CU991*I991,2)</f>
        <v>0</v>
      </c>
      <c r="U991">
        <f>SUMIF(SmtRes!AQ1774:'SmtRes'!AQ1774,"=1",SmtRes!CV1774:'SmtRes'!CV1774)</f>
        <v>1.54</v>
      </c>
      <c r="V991">
        <f>SUMIF(SmtRes!AQ1774:'SmtRes'!AQ1774,"=1",SmtRes!CW1774:'SmtRes'!CW1774)</f>
        <v>0</v>
      </c>
      <c r="W991">
        <f t="shared" ref="W991:W999" si="539">ROUND(CX991*I991,2)</f>
        <v>0</v>
      </c>
      <c r="X991">
        <f t="shared" ref="X991:X999" si="540">ROUND(CY991,2)</f>
        <v>601.69000000000005</v>
      </c>
      <c r="Y991">
        <f t="shared" ref="Y991:Y999" si="541">ROUND(CZ991,2)</f>
        <v>270.42</v>
      </c>
      <c r="AA991">
        <v>449016111</v>
      </c>
      <c r="AB991">
        <f t="shared" ref="AB991:AB999" si="542">ROUND((AC991+AD991+AF991),6)</f>
        <v>67606</v>
      </c>
      <c r="AC991">
        <f t="shared" ref="AC991:AC996" si="543">ROUND((0),6)</f>
        <v>0</v>
      </c>
      <c r="AD991">
        <f>ROUND((((0)-(0))+AE991),6)</f>
        <v>0</v>
      </c>
      <c r="AE991">
        <f>ROUND((0),6)</f>
        <v>0</v>
      </c>
      <c r="AF991">
        <f>ROUND((SUM(SmtRes!BT1774:'SmtRes'!BT1774)),6)</f>
        <v>67606</v>
      </c>
      <c r="AG991">
        <f t="shared" ref="AG991:AG999" si="544">ROUND((AP991),6)</f>
        <v>0</v>
      </c>
      <c r="AH991">
        <f>(SUM(SmtRes!BU1774:'SmtRes'!BU1774))</f>
        <v>154</v>
      </c>
      <c r="AI991">
        <f>(0)</f>
        <v>0</v>
      </c>
      <c r="AJ991">
        <f t="shared" ref="AJ991:AJ999" si="545">(AS991)</f>
        <v>0</v>
      </c>
      <c r="AK991">
        <v>67606</v>
      </c>
      <c r="AL991">
        <v>0</v>
      </c>
      <c r="AM991">
        <v>0</v>
      </c>
      <c r="AN991">
        <v>0</v>
      </c>
      <c r="AO991">
        <v>67606</v>
      </c>
      <c r="AP991">
        <v>0</v>
      </c>
      <c r="AQ991">
        <v>154</v>
      </c>
      <c r="AR991">
        <v>0</v>
      </c>
      <c r="AS991">
        <v>0</v>
      </c>
      <c r="AT991">
        <v>89</v>
      </c>
      <c r="AU991">
        <v>40</v>
      </c>
      <c r="AV991">
        <v>1</v>
      </c>
      <c r="AW991">
        <v>1</v>
      </c>
      <c r="AZ991">
        <v>1</v>
      </c>
      <c r="BA991">
        <v>1</v>
      </c>
      <c r="BB991">
        <v>1</v>
      </c>
      <c r="BC991">
        <v>1</v>
      </c>
      <c r="BD991" t="s">
        <v>3</v>
      </c>
      <c r="BE991" t="s">
        <v>3</v>
      </c>
      <c r="BF991" t="s">
        <v>3</v>
      </c>
      <c r="BG991" t="s">
        <v>3</v>
      </c>
      <c r="BH991">
        <v>0</v>
      </c>
      <c r="BI991">
        <v>1</v>
      </c>
      <c r="BJ991" t="s">
        <v>332</v>
      </c>
      <c r="BM991">
        <v>1003</v>
      </c>
      <c r="BN991">
        <v>0</v>
      </c>
      <c r="BO991" t="s">
        <v>3</v>
      </c>
      <c r="BP991">
        <v>0</v>
      </c>
      <c r="BQ991">
        <v>2</v>
      </c>
      <c r="BR991">
        <v>0</v>
      </c>
      <c r="BS991">
        <v>1</v>
      </c>
      <c r="BT991">
        <v>1</v>
      </c>
      <c r="BU991">
        <v>1</v>
      </c>
      <c r="BV991">
        <v>1</v>
      </c>
      <c r="BW991">
        <v>1</v>
      </c>
      <c r="BX991">
        <v>1</v>
      </c>
      <c r="BY991" t="s">
        <v>3</v>
      </c>
      <c r="BZ991">
        <v>89</v>
      </c>
      <c r="CA991">
        <v>40</v>
      </c>
      <c r="CB991" t="s">
        <v>3</v>
      </c>
      <c r="CE991">
        <v>0</v>
      </c>
      <c r="CF991">
        <v>0</v>
      </c>
      <c r="CG991">
        <v>0</v>
      </c>
      <c r="CM991">
        <v>0</v>
      </c>
      <c r="CN991" t="s">
        <v>3</v>
      </c>
      <c r="CO991">
        <v>0</v>
      </c>
      <c r="CP991">
        <f t="shared" ref="CP991:CP999" si="546">(P991+Q991+S991+R991)</f>
        <v>676.06</v>
      </c>
      <c r="CQ991">
        <f>SUMIF(SmtRes!AQ1774:'SmtRes'!AQ1774,"=1",SmtRes!AA1774:'SmtRes'!AA1774)</f>
        <v>0</v>
      </c>
      <c r="CR991">
        <f>SUMIF(SmtRes!AQ1774:'SmtRes'!AQ1774,"=1",SmtRes!AB1774:'SmtRes'!AB1774)</f>
        <v>0</v>
      </c>
      <c r="CS991">
        <f>SUMIF(SmtRes!AQ1774:'SmtRes'!AQ1774,"=1",SmtRes!AC1774:'SmtRes'!AC1774)</f>
        <v>0</v>
      </c>
      <c r="CT991">
        <f>SUMIF(SmtRes!AQ1774:'SmtRes'!AQ1774,"=1",SmtRes!AD1774:'SmtRes'!AD1774)</f>
        <v>439</v>
      </c>
      <c r="CU991">
        <f t="shared" ref="CU991:CU999" si="547">AG991</f>
        <v>0</v>
      </c>
      <c r="CV991">
        <f>SUMIF(SmtRes!AQ1774:'SmtRes'!AQ1774,"=1",SmtRes!BU1774:'SmtRes'!BU1774)</f>
        <v>154</v>
      </c>
      <c r="CW991">
        <f>SUMIF(SmtRes!AQ1774:'SmtRes'!AQ1774,"=1",SmtRes!BV1774:'SmtRes'!BV1774)</f>
        <v>0</v>
      </c>
      <c r="CX991">
        <f t="shared" ref="CX991:CX999" si="548">AJ991</f>
        <v>0</v>
      </c>
      <c r="CY991">
        <f t="shared" ref="CY991:CY999" si="549">(((S991+R991)*AT991)/100)</f>
        <v>601.6934</v>
      </c>
      <c r="CZ991">
        <f t="shared" ref="CZ991:CZ999" si="550">(((S991+R991)*AU991)/100)</f>
        <v>270.42399999999998</v>
      </c>
      <c r="DC991" t="s">
        <v>3</v>
      </c>
      <c r="DD991" t="s">
        <v>23</v>
      </c>
      <c r="DE991" t="s">
        <v>3</v>
      </c>
      <c r="DF991" t="s">
        <v>3</v>
      </c>
      <c r="DG991" t="s">
        <v>3</v>
      </c>
      <c r="DH991" t="s">
        <v>3</v>
      </c>
      <c r="DI991" t="s">
        <v>3</v>
      </c>
      <c r="DJ991" t="s">
        <v>3</v>
      </c>
      <c r="DK991" t="s">
        <v>3</v>
      </c>
      <c r="DL991" t="s">
        <v>3</v>
      </c>
      <c r="DM991" t="s">
        <v>3</v>
      </c>
      <c r="DN991">
        <v>0</v>
      </c>
      <c r="DO991">
        <v>0</v>
      </c>
      <c r="DP991">
        <v>1</v>
      </c>
      <c r="DQ991">
        <v>1</v>
      </c>
      <c r="DU991">
        <v>1007</v>
      </c>
      <c r="DV991" t="s">
        <v>238</v>
      </c>
      <c r="DW991" t="s">
        <v>238</v>
      </c>
      <c r="DX991">
        <v>100</v>
      </c>
      <c r="DZ991" t="s">
        <v>3</v>
      </c>
      <c r="EA991" t="s">
        <v>3</v>
      </c>
      <c r="EB991" t="s">
        <v>3</v>
      </c>
      <c r="EC991" t="s">
        <v>3</v>
      </c>
      <c r="EE991">
        <v>416980004</v>
      </c>
      <c r="EF991">
        <v>2</v>
      </c>
      <c r="EG991" t="s">
        <v>40</v>
      </c>
      <c r="EH991">
        <v>1</v>
      </c>
      <c r="EI991" t="s">
        <v>333</v>
      </c>
      <c r="EJ991">
        <v>1</v>
      </c>
      <c r="EK991">
        <v>1003</v>
      </c>
      <c r="EL991" t="s">
        <v>334</v>
      </c>
      <c r="EM991" t="s">
        <v>335</v>
      </c>
      <c r="EO991" t="s">
        <v>3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0</v>
      </c>
      <c r="EW991">
        <v>154</v>
      </c>
      <c r="EX991">
        <v>0</v>
      </c>
      <c r="EY991">
        <v>0</v>
      </c>
      <c r="FQ991">
        <v>0</v>
      </c>
      <c r="FR991">
        <v>0</v>
      </c>
      <c r="FS991">
        <v>0</v>
      </c>
      <c r="FX991">
        <v>89</v>
      </c>
      <c r="FY991">
        <v>40</v>
      </c>
      <c r="GA991" t="s">
        <v>3</v>
      </c>
      <c r="GD991">
        <v>1</v>
      </c>
      <c r="GF991">
        <v>-696138492</v>
      </c>
      <c r="GG991">
        <v>2</v>
      </c>
      <c r="GH991">
        <v>1</v>
      </c>
      <c r="GI991">
        <v>-2</v>
      </c>
      <c r="GJ991">
        <v>0</v>
      </c>
      <c r="GK991">
        <v>0</v>
      </c>
      <c r="GL991">
        <f t="shared" ref="GL991:GL999" si="551">ROUND(IF(AND(BH991=3,BI991=3,FS991&lt;&gt;0),P991,0),2)</f>
        <v>0</v>
      </c>
      <c r="GM991">
        <f t="shared" ref="GM991:GM999" si="552">ROUND(O991+X991+Y991,2)+GX991</f>
        <v>1548.17</v>
      </c>
      <c r="GN991">
        <f t="shared" ref="GN991:GN999" si="553">IF(OR(BI991=0,BI991=1),GM991-GX991,0)</f>
        <v>1548.17</v>
      </c>
      <c r="GO991">
        <f t="shared" ref="GO991:GO999" si="554">IF(BI991=2,GM991-GX991,0)</f>
        <v>0</v>
      </c>
      <c r="GP991">
        <f t="shared" ref="GP991:GP999" si="555">IF(BI991=4,GM991-GX991,0)</f>
        <v>0</v>
      </c>
      <c r="GR991">
        <v>0</v>
      </c>
      <c r="GS991">
        <v>0</v>
      </c>
      <c r="GT991">
        <v>0</v>
      </c>
      <c r="GU991" t="s">
        <v>3</v>
      </c>
      <c r="GV991">
        <f t="shared" ref="GV991:GV999" si="556">ROUND((GT991),6)</f>
        <v>0</v>
      </c>
      <c r="GW991">
        <v>1</v>
      </c>
      <c r="GX991">
        <f t="shared" ref="GX991:GX999" si="557">ROUND(HC991*I991,2)</f>
        <v>0</v>
      </c>
      <c r="HA991">
        <v>0</v>
      </c>
      <c r="HB991">
        <v>0</v>
      </c>
      <c r="HC991">
        <f t="shared" ref="HC991:HC999" si="558">GV991*GW991</f>
        <v>0</v>
      </c>
      <c r="HE991" t="s">
        <v>3</v>
      </c>
      <c r="HF991" t="s">
        <v>3</v>
      </c>
      <c r="HM991" t="s">
        <v>3</v>
      </c>
      <c r="HN991" t="s">
        <v>336</v>
      </c>
      <c r="HO991" t="s">
        <v>337</v>
      </c>
      <c r="HP991" t="s">
        <v>334</v>
      </c>
      <c r="HQ991" t="s">
        <v>334</v>
      </c>
      <c r="HS991">
        <v>0</v>
      </c>
      <c r="IK991">
        <v>0</v>
      </c>
    </row>
    <row r="992" spans="1:245" x14ac:dyDescent="0.2">
      <c r="A992">
        <v>17</v>
      </c>
      <c r="B992">
        <v>1</v>
      </c>
      <c r="C992">
        <f>ROW(SmtRes!A1775)</f>
        <v>1775</v>
      </c>
      <c r="D992">
        <f>ROW(EtalonRes!A1853)</f>
        <v>1853</v>
      </c>
      <c r="E992" t="s">
        <v>1019</v>
      </c>
      <c r="F992" t="s">
        <v>338</v>
      </c>
      <c r="G992" t="s">
        <v>339</v>
      </c>
      <c r="H992" t="s">
        <v>238</v>
      </c>
      <c r="I992">
        <f>ROUND(1/100,7)</f>
        <v>0.01</v>
      </c>
      <c r="J992">
        <v>0</v>
      </c>
      <c r="K992">
        <f>ROUND(1/100,7)</f>
        <v>0.01</v>
      </c>
      <c r="O992">
        <f t="shared" si="537"/>
        <v>372.47</v>
      </c>
      <c r="P992">
        <f>SUMIF(SmtRes!AQ1775:'SmtRes'!AQ1775,"=1",SmtRes!DF1775:'SmtRes'!DF1775)</f>
        <v>0</v>
      </c>
      <c r="Q992">
        <f>SUMIF(SmtRes!AQ1775:'SmtRes'!AQ1775,"=1",SmtRes!DG1775:'SmtRes'!DG1775)</f>
        <v>0</v>
      </c>
      <c r="R992">
        <f>SUMIF(SmtRes!AQ1775:'SmtRes'!AQ1775,"=1",SmtRes!DH1775:'SmtRes'!DH1775)</f>
        <v>0</v>
      </c>
      <c r="S992">
        <f>SUMIF(SmtRes!AQ1775:'SmtRes'!AQ1775,"=1",SmtRes!DI1775:'SmtRes'!DI1775)</f>
        <v>372.47</v>
      </c>
      <c r="T992">
        <f t="shared" si="538"/>
        <v>0</v>
      </c>
      <c r="U992">
        <f>SUMIF(SmtRes!AQ1775:'SmtRes'!AQ1775,"=1",SmtRes!CV1775:'SmtRes'!CV1775)</f>
        <v>0.88500000000000001</v>
      </c>
      <c r="V992">
        <f>SUMIF(SmtRes!AQ1775:'SmtRes'!AQ1775,"=1",SmtRes!CW1775:'SmtRes'!CW1775)</f>
        <v>0</v>
      </c>
      <c r="W992">
        <f t="shared" si="539"/>
        <v>0</v>
      </c>
      <c r="X992">
        <f t="shared" si="540"/>
        <v>331.5</v>
      </c>
      <c r="Y992">
        <f t="shared" si="541"/>
        <v>148.99</v>
      </c>
      <c r="AA992">
        <v>449016111</v>
      </c>
      <c r="AB992">
        <f t="shared" si="542"/>
        <v>37246.995000000003</v>
      </c>
      <c r="AC992">
        <f t="shared" si="543"/>
        <v>0</v>
      </c>
      <c r="AD992">
        <f>ROUND((((0)-(0))+AE992),6)</f>
        <v>0</v>
      </c>
      <c r="AE992">
        <f>ROUND((0),6)</f>
        <v>0</v>
      </c>
      <c r="AF992">
        <f>ROUND((SUM(SmtRes!BT1775:'SmtRes'!BT1775)),6)</f>
        <v>37246.995000000003</v>
      </c>
      <c r="AG992">
        <f t="shared" si="544"/>
        <v>0</v>
      </c>
      <c r="AH992">
        <f>(SUM(SmtRes!BU1775:'SmtRes'!BU1775))</f>
        <v>88.5</v>
      </c>
      <c r="AI992">
        <f>(0)</f>
        <v>0</v>
      </c>
      <c r="AJ992">
        <f t="shared" si="545"/>
        <v>0</v>
      </c>
      <c r="AK992">
        <v>37246.995000000003</v>
      </c>
      <c r="AL992">
        <v>0</v>
      </c>
      <c r="AM992">
        <v>0</v>
      </c>
      <c r="AN992">
        <v>0</v>
      </c>
      <c r="AO992">
        <v>37246.995000000003</v>
      </c>
      <c r="AP992">
        <v>0</v>
      </c>
      <c r="AQ992">
        <v>88.5</v>
      </c>
      <c r="AR992">
        <v>0</v>
      </c>
      <c r="AS992">
        <v>0</v>
      </c>
      <c r="AT992">
        <v>89</v>
      </c>
      <c r="AU992">
        <v>40</v>
      </c>
      <c r="AV992">
        <v>1</v>
      </c>
      <c r="AW992">
        <v>1</v>
      </c>
      <c r="AZ992">
        <v>1</v>
      </c>
      <c r="BA992">
        <v>1</v>
      </c>
      <c r="BB992">
        <v>1</v>
      </c>
      <c r="BC992">
        <v>1</v>
      </c>
      <c r="BD992" t="s">
        <v>3</v>
      </c>
      <c r="BE992" t="s">
        <v>3</v>
      </c>
      <c r="BF992" t="s">
        <v>3</v>
      </c>
      <c r="BG992" t="s">
        <v>3</v>
      </c>
      <c r="BH992">
        <v>0</v>
      </c>
      <c r="BI992">
        <v>1</v>
      </c>
      <c r="BJ992" t="s">
        <v>340</v>
      </c>
      <c r="BM992">
        <v>1003</v>
      </c>
      <c r="BN992">
        <v>0</v>
      </c>
      <c r="BO992" t="s">
        <v>3</v>
      </c>
      <c r="BP992">
        <v>0</v>
      </c>
      <c r="BQ992">
        <v>2</v>
      </c>
      <c r="BR992">
        <v>0</v>
      </c>
      <c r="BS992">
        <v>1</v>
      </c>
      <c r="BT992">
        <v>1</v>
      </c>
      <c r="BU992">
        <v>1</v>
      </c>
      <c r="BV992">
        <v>1</v>
      </c>
      <c r="BW992">
        <v>1</v>
      </c>
      <c r="BX992">
        <v>1</v>
      </c>
      <c r="BY992" t="s">
        <v>3</v>
      </c>
      <c r="BZ992">
        <v>89</v>
      </c>
      <c r="CA992">
        <v>40</v>
      </c>
      <c r="CB992" t="s">
        <v>3</v>
      </c>
      <c r="CE992">
        <v>0</v>
      </c>
      <c r="CF992">
        <v>0</v>
      </c>
      <c r="CG992">
        <v>0</v>
      </c>
      <c r="CM992">
        <v>0</v>
      </c>
      <c r="CN992" t="s">
        <v>3</v>
      </c>
      <c r="CO992">
        <v>0</v>
      </c>
      <c r="CP992">
        <f t="shared" si="546"/>
        <v>372.47</v>
      </c>
      <c r="CQ992">
        <f>SUMIF(SmtRes!AQ1775:'SmtRes'!AQ1775,"=1",SmtRes!AA1775:'SmtRes'!AA1775)</f>
        <v>0</v>
      </c>
      <c r="CR992">
        <f>SUMIF(SmtRes!AQ1775:'SmtRes'!AQ1775,"=1",SmtRes!AB1775:'SmtRes'!AB1775)</f>
        <v>0</v>
      </c>
      <c r="CS992">
        <f>SUMIF(SmtRes!AQ1775:'SmtRes'!AQ1775,"=1",SmtRes!AC1775:'SmtRes'!AC1775)</f>
        <v>0</v>
      </c>
      <c r="CT992">
        <f>SUMIF(SmtRes!AQ1775:'SmtRes'!AQ1775,"=1",SmtRes!AD1775:'SmtRes'!AD1775)</f>
        <v>420.87</v>
      </c>
      <c r="CU992">
        <f t="shared" si="547"/>
        <v>0</v>
      </c>
      <c r="CV992">
        <f>SUMIF(SmtRes!AQ1775:'SmtRes'!AQ1775,"=1",SmtRes!BU1775:'SmtRes'!BU1775)</f>
        <v>88.5</v>
      </c>
      <c r="CW992">
        <f>SUMIF(SmtRes!AQ1775:'SmtRes'!AQ1775,"=1",SmtRes!BV1775:'SmtRes'!BV1775)</f>
        <v>0</v>
      </c>
      <c r="CX992">
        <f t="shared" si="548"/>
        <v>0</v>
      </c>
      <c r="CY992">
        <f t="shared" si="549"/>
        <v>331.49830000000003</v>
      </c>
      <c r="CZ992">
        <f t="shared" si="550"/>
        <v>148.988</v>
      </c>
      <c r="DC992" t="s">
        <v>3</v>
      </c>
      <c r="DD992" t="s">
        <v>23</v>
      </c>
      <c r="DE992" t="s">
        <v>3</v>
      </c>
      <c r="DF992" t="s">
        <v>3</v>
      </c>
      <c r="DG992" t="s">
        <v>3</v>
      </c>
      <c r="DH992" t="s">
        <v>3</v>
      </c>
      <c r="DI992" t="s">
        <v>3</v>
      </c>
      <c r="DJ992" t="s">
        <v>3</v>
      </c>
      <c r="DK992" t="s">
        <v>3</v>
      </c>
      <c r="DL992" t="s">
        <v>3</v>
      </c>
      <c r="DM992" t="s">
        <v>3</v>
      </c>
      <c r="DN992">
        <v>0</v>
      </c>
      <c r="DO992">
        <v>0</v>
      </c>
      <c r="DP992">
        <v>1</v>
      </c>
      <c r="DQ992">
        <v>1</v>
      </c>
      <c r="DU992">
        <v>1007</v>
      </c>
      <c r="DV992" t="s">
        <v>238</v>
      </c>
      <c r="DW992" t="s">
        <v>238</v>
      </c>
      <c r="DX992">
        <v>100</v>
      </c>
      <c r="DZ992" t="s">
        <v>3</v>
      </c>
      <c r="EA992" t="s">
        <v>3</v>
      </c>
      <c r="EB992" t="s">
        <v>3</v>
      </c>
      <c r="EC992" t="s">
        <v>3</v>
      </c>
      <c r="EE992">
        <v>416980004</v>
      </c>
      <c r="EF992">
        <v>2</v>
      </c>
      <c r="EG992" t="s">
        <v>40</v>
      </c>
      <c r="EH992">
        <v>1</v>
      </c>
      <c r="EI992" t="s">
        <v>333</v>
      </c>
      <c r="EJ992">
        <v>1</v>
      </c>
      <c r="EK992">
        <v>1003</v>
      </c>
      <c r="EL992" t="s">
        <v>334</v>
      </c>
      <c r="EM992" t="s">
        <v>335</v>
      </c>
      <c r="EO992" t="s">
        <v>3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0</v>
      </c>
      <c r="EW992">
        <v>88.5</v>
      </c>
      <c r="EX992">
        <v>0</v>
      </c>
      <c r="EY992">
        <v>0</v>
      </c>
      <c r="FQ992">
        <v>0</v>
      </c>
      <c r="FR992">
        <v>0</v>
      </c>
      <c r="FS992">
        <v>0</v>
      </c>
      <c r="FX992">
        <v>89</v>
      </c>
      <c r="FY992">
        <v>40</v>
      </c>
      <c r="GA992" t="s">
        <v>3</v>
      </c>
      <c r="GD992">
        <v>1</v>
      </c>
      <c r="GF992">
        <v>-234245951</v>
      </c>
      <c r="GG992">
        <v>2</v>
      </c>
      <c r="GH992">
        <v>1</v>
      </c>
      <c r="GI992">
        <v>-2</v>
      </c>
      <c r="GJ992">
        <v>0</v>
      </c>
      <c r="GK992">
        <v>0</v>
      </c>
      <c r="GL992">
        <f t="shared" si="551"/>
        <v>0</v>
      </c>
      <c r="GM992">
        <f t="shared" si="552"/>
        <v>852.96</v>
      </c>
      <c r="GN992">
        <f t="shared" si="553"/>
        <v>852.96</v>
      </c>
      <c r="GO992">
        <f t="shared" si="554"/>
        <v>0</v>
      </c>
      <c r="GP992">
        <f t="shared" si="555"/>
        <v>0</v>
      </c>
      <c r="GR992">
        <v>0</v>
      </c>
      <c r="GS992">
        <v>0</v>
      </c>
      <c r="GT992">
        <v>0</v>
      </c>
      <c r="GU992" t="s">
        <v>3</v>
      </c>
      <c r="GV992">
        <f t="shared" si="556"/>
        <v>0</v>
      </c>
      <c r="GW992">
        <v>1</v>
      </c>
      <c r="GX992">
        <f t="shared" si="557"/>
        <v>0</v>
      </c>
      <c r="HA992">
        <v>0</v>
      </c>
      <c r="HB992">
        <v>0</v>
      </c>
      <c r="HC992">
        <f t="shared" si="558"/>
        <v>0</v>
      </c>
      <c r="HE992" t="s">
        <v>3</v>
      </c>
      <c r="HF992" t="s">
        <v>3</v>
      </c>
      <c r="HM992" t="s">
        <v>3</v>
      </c>
      <c r="HN992" t="s">
        <v>336</v>
      </c>
      <c r="HO992" t="s">
        <v>337</v>
      </c>
      <c r="HP992" t="s">
        <v>334</v>
      </c>
      <c r="HQ992" t="s">
        <v>334</v>
      </c>
      <c r="HS992">
        <v>0</v>
      </c>
      <c r="IK992">
        <v>0</v>
      </c>
    </row>
    <row r="993" spans="1:245" x14ac:dyDescent="0.2">
      <c r="A993">
        <v>17</v>
      </c>
      <c r="B993">
        <v>1</v>
      </c>
      <c r="C993">
        <f>ROW(SmtRes!A1778)</f>
        <v>1778</v>
      </c>
      <c r="D993">
        <f>ROW(EtalonRes!A1856)</f>
        <v>1856</v>
      </c>
      <c r="E993" t="s">
        <v>1020</v>
      </c>
      <c r="F993" t="s">
        <v>1021</v>
      </c>
      <c r="G993" t="s">
        <v>1022</v>
      </c>
      <c r="H993" t="s">
        <v>1023</v>
      </c>
      <c r="I993">
        <f>ROUND(1/1000,7)</f>
        <v>1E-3</v>
      </c>
      <c r="J993">
        <v>0</v>
      </c>
      <c r="K993">
        <f>ROUND(1/1000,7)</f>
        <v>1E-3</v>
      </c>
      <c r="O993">
        <f t="shared" si="537"/>
        <v>57.03</v>
      </c>
      <c r="P993">
        <f>SUMIF(SmtRes!AQ1776:'SmtRes'!AQ1778,"=1",SmtRes!DF1776:'SmtRes'!DF1778)</f>
        <v>0</v>
      </c>
      <c r="Q993">
        <f>SUMIF(SmtRes!AQ1776:'SmtRes'!AQ1778,"=1",SmtRes!DG1776:'SmtRes'!DG1778)</f>
        <v>36.21</v>
      </c>
      <c r="R993">
        <f>SUMIF(SmtRes!AQ1776:'SmtRes'!AQ1778,"=1",SmtRes!DH1776:'SmtRes'!DH1778)</f>
        <v>18.23</v>
      </c>
      <c r="S993">
        <f>SUMIF(SmtRes!AQ1776:'SmtRes'!AQ1778,"=1",SmtRes!DI1776:'SmtRes'!DI1778)</f>
        <v>2.59</v>
      </c>
      <c r="T993">
        <f t="shared" si="538"/>
        <v>0</v>
      </c>
      <c r="U993">
        <f>SUMIF(SmtRes!AQ1776:'SmtRes'!AQ1778,"=1",SmtRes!CV1776:'SmtRes'!CV1778)</f>
        <v>5.8999999999999999E-3</v>
      </c>
      <c r="V993">
        <f>SUMIF(SmtRes!AQ1776:'SmtRes'!AQ1778,"=1",SmtRes!CW1776:'SmtRes'!CW1778)</f>
        <v>2.9389999999999999E-2</v>
      </c>
      <c r="W993">
        <f t="shared" si="539"/>
        <v>0</v>
      </c>
      <c r="X993">
        <f t="shared" si="540"/>
        <v>19.149999999999999</v>
      </c>
      <c r="Y993">
        <f t="shared" si="541"/>
        <v>9.58</v>
      </c>
      <c r="AA993">
        <v>449016111</v>
      </c>
      <c r="AB993">
        <f t="shared" si="542"/>
        <v>30441.239600000001</v>
      </c>
      <c r="AC993">
        <f t="shared" si="543"/>
        <v>0</v>
      </c>
      <c r="AD993">
        <f>ROUND((((SUM(SmtRes!BR1776:'SmtRes'!BR1778))-(SUM(SmtRes!BS1776:'SmtRes'!BS1778)))+AE993),6)</f>
        <v>27851.139599999999</v>
      </c>
      <c r="AE993">
        <f>ROUND((SUM(SmtRes!BS1776:'SmtRes'!BS1778)),6)</f>
        <v>18228.853599999999</v>
      </c>
      <c r="AF993">
        <f>ROUND((SUM(SmtRes!BT1776:'SmtRes'!BT1778)),6)</f>
        <v>2590.1</v>
      </c>
      <c r="AG993">
        <f t="shared" si="544"/>
        <v>0</v>
      </c>
      <c r="AH993">
        <f>(SUM(SmtRes!BU1776:'SmtRes'!BU1778))</f>
        <v>5.9</v>
      </c>
      <c r="AI993">
        <f>(SUM(SmtRes!BV1776:'SmtRes'!BV1778))</f>
        <v>29.39</v>
      </c>
      <c r="AJ993">
        <f t="shared" si="545"/>
        <v>0</v>
      </c>
      <c r="AK993">
        <v>48670.093200000003</v>
      </c>
      <c r="AL993">
        <v>0</v>
      </c>
      <c r="AM993">
        <v>27851.139599999999</v>
      </c>
      <c r="AN993">
        <v>18228.853600000002</v>
      </c>
      <c r="AO993">
        <v>2590.1000000000004</v>
      </c>
      <c r="AP993">
        <v>0</v>
      </c>
      <c r="AQ993">
        <v>5.9</v>
      </c>
      <c r="AR993">
        <v>29.39</v>
      </c>
      <c r="AS993">
        <v>0</v>
      </c>
      <c r="AT993">
        <v>92</v>
      </c>
      <c r="AU993">
        <v>46</v>
      </c>
      <c r="AV993">
        <v>1</v>
      </c>
      <c r="AW993">
        <v>1</v>
      </c>
      <c r="AZ993">
        <v>1</v>
      </c>
      <c r="BA993">
        <v>1</v>
      </c>
      <c r="BB993">
        <v>1</v>
      </c>
      <c r="BC993">
        <v>1</v>
      </c>
      <c r="BD993" t="s">
        <v>3</v>
      </c>
      <c r="BE993" t="s">
        <v>3</v>
      </c>
      <c r="BF993" t="s">
        <v>3</v>
      </c>
      <c r="BG993" t="s">
        <v>3</v>
      </c>
      <c r="BH993">
        <v>0</v>
      </c>
      <c r="BI993">
        <v>1</v>
      </c>
      <c r="BJ993" t="s">
        <v>1024</v>
      </c>
      <c r="BM993">
        <v>1001</v>
      </c>
      <c r="BN993">
        <v>0</v>
      </c>
      <c r="BO993" t="s">
        <v>3</v>
      </c>
      <c r="BP993">
        <v>0</v>
      </c>
      <c r="BQ993">
        <v>2</v>
      </c>
      <c r="BR993">
        <v>0</v>
      </c>
      <c r="BS993">
        <v>1</v>
      </c>
      <c r="BT993">
        <v>1</v>
      </c>
      <c r="BU993">
        <v>1</v>
      </c>
      <c r="BV993">
        <v>1</v>
      </c>
      <c r="BW993">
        <v>1</v>
      </c>
      <c r="BX993">
        <v>1</v>
      </c>
      <c r="BY993" t="s">
        <v>3</v>
      </c>
      <c r="BZ993">
        <v>92</v>
      </c>
      <c r="CA993">
        <v>46</v>
      </c>
      <c r="CB993" t="s">
        <v>3</v>
      </c>
      <c r="CE993">
        <v>0</v>
      </c>
      <c r="CF993">
        <v>0</v>
      </c>
      <c r="CG993">
        <v>0</v>
      </c>
      <c r="CM993">
        <v>0</v>
      </c>
      <c r="CN993" t="s">
        <v>3</v>
      </c>
      <c r="CO993">
        <v>0</v>
      </c>
      <c r="CP993">
        <f t="shared" si="546"/>
        <v>57.03</v>
      </c>
      <c r="CQ993">
        <f>SUMIF(SmtRes!AQ1776:'SmtRes'!AQ1778,"=1",SmtRes!AA1776:'SmtRes'!AA1778)</f>
        <v>0</v>
      </c>
      <c r="CR993">
        <f>SUMIF(SmtRes!AQ1776:'SmtRes'!AQ1778,"=1",SmtRes!AB1776:'SmtRes'!AB1778)</f>
        <v>1231.93</v>
      </c>
      <c r="CS993">
        <f>SUMIF(SmtRes!AQ1776:'SmtRes'!AQ1778,"=1",SmtRes!AC1776:'SmtRes'!AC1778)</f>
        <v>620.24</v>
      </c>
      <c r="CT993">
        <f>SUMIF(SmtRes!AQ1776:'SmtRes'!AQ1778,"=1",SmtRes!AD1776:'SmtRes'!AD1778)</f>
        <v>439</v>
      </c>
      <c r="CU993">
        <f t="shared" si="547"/>
        <v>0</v>
      </c>
      <c r="CV993">
        <f>SUMIF(SmtRes!AQ1776:'SmtRes'!AQ1778,"=1",SmtRes!BU1776:'SmtRes'!BU1778)</f>
        <v>5.9</v>
      </c>
      <c r="CW993">
        <f>SUMIF(SmtRes!AQ1776:'SmtRes'!AQ1778,"=1",SmtRes!BV1776:'SmtRes'!BV1778)</f>
        <v>29.39</v>
      </c>
      <c r="CX993">
        <f t="shared" si="548"/>
        <v>0</v>
      </c>
      <c r="CY993">
        <f t="shared" si="549"/>
        <v>19.154399999999999</v>
      </c>
      <c r="CZ993">
        <f t="shared" si="550"/>
        <v>9.5771999999999995</v>
      </c>
      <c r="DC993" t="s">
        <v>3</v>
      </c>
      <c r="DD993" t="s">
        <v>3</v>
      </c>
      <c r="DE993" t="s">
        <v>3</v>
      </c>
      <c r="DF993" t="s">
        <v>3</v>
      </c>
      <c r="DG993" t="s">
        <v>3</v>
      </c>
      <c r="DH993" t="s">
        <v>3</v>
      </c>
      <c r="DI993" t="s">
        <v>3</v>
      </c>
      <c r="DJ993" t="s">
        <v>3</v>
      </c>
      <c r="DK993" t="s">
        <v>3</v>
      </c>
      <c r="DL993" t="s">
        <v>3</v>
      </c>
      <c r="DM993" t="s">
        <v>3</v>
      </c>
      <c r="DN993">
        <v>0</v>
      </c>
      <c r="DO993">
        <v>0</v>
      </c>
      <c r="DP993">
        <v>1</v>
      </c>
      <c r="DQ993">
        <v>1</v>
      </c>
      <c r="DU993">
        <v>1007</v>
      </c>
      <c r="DV993" t="s">
        <v>1023</v>
      </c>
      <c r="DW993" t="s">
        <v>1023</v>
      </c>
      <c r="DX993">
        <v>1000</v>
      </c>
      <c r="DZ993" t="s">
        <v>3</v>
      </c>
      <c r="EA993" t="s">
        <v>3</v>
      </c>
      <c r="EB993" t="s">
        <v>3</v>
      </c>
      <c r="EC993" t="s">
        <v>3</v>
      </c>
      <c r="EE993">
        <v>416980002</v>
      </c>
      <c r="EF993">
        <v>2</v>
      </c>
      <c r="EG993" t="s">
        <v>40</v>
      </c>
      <c r="EH993">
        <v>1</v>
      </c>
      <c r="EI993" t="s">
        <v>333</v>
      </c>
      <c r="EJ993">
        <v>1</v>
      </c>
      <c r="EK993">
        <v>1001</v>
      </c>
      <c r="EL993" t="s">
        <v>1025</v>
      </c>
      <c r="EM993" t="s">
        <v>335</v>
      </c>
      <c r="EO993" t="s">
        <v>3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5.9</v>
      </c>
      <c r="EX993">
        <v>29.39</v>
      </c>
      <c r="EY993">
        <v>0</v>
      </c>
      <c r="FQ993">
        <v>0</v>
      </c>
      <c r="FR993">
        <v>0</v>
      </c>
      <c r="FS993">
        <v>0</v>
      </c>
      <c r="FX993">
        <v>92</v>
      </c>
      <c r="FY993">
        <v>46</v>
      </c>
      <c r="GA993" t="s">
        <v>3</v>
      </c>
      <c r="GD993">
        <v>1</v>
      </c>
      <c r="GF993">
        <v>1101391402</v>
      </c>
      <c r="GG993">
        <v>2</v>
      </c>
      <c r="GH993">
        <v>1</v>
      </c>
      <c r="GI993">
        <v>-2</v>
      </c>
      <c r="GJ993">
        <v>0</v>
      </c>
      <c r="GK993">
        <v>0</v>
      </c>
      <c r="GL993">
        <f t="shared" si="551"/>
        <v>0</v>
      </c>
      <c r="GM993">
        <f t="shared" si="552"/>
        <v>85.76</v>
      </c>
      <c r="GN993">
        <f t="shared" si="553"/>
        <v>85.76</v>
      </c>
      <c r="GO993">
        <f t="shared" si="554"/>
        <v>0</v>
      </c>
      <c r="GP993">
        <f t="shared" si="555"/>
        <v>0</v>
      </c>
      <c r="GR993">
        <v>0</v>
      </c>
      <c r="GS993">
        <v>0</v>
      </c>
      <c r="GT993">
        <v>0</v>
      </c>
      <c r="GU993" t="s">
        <v>3</v>
      </c>
      <c r="GV993">
        <f t="shared" si="556"/>
        <v>0</v>
      </c>
      <c r="GW993">
        <v>1</v>
      </c>
      <c r="GX993">
        <f t="shared" si="557"/>
        <v>0</v>
      </c>
      <c r="HA993">
        <v>0</v>
      </c>
      <c r="HB993">
        <v>0</v>
      </c>
      <c r="HC993">
        <f t="shared" si="558"/>
        <v>0</v>
      </c>
      <c r="HE993" t="s">
        <v>3</v>
      </c>
      <c r="HF993" t="s">
        <v>3</v>
      </c>
      <c r="HM993" t="s">
        <v>3</v>
      </c>
      <c r="HN993" t="s">
        <v>1026</v>
      </c>
      <c r="HO993" t="s">
        <v>1027</v>
      </c>
      <c r="HP993" t="s">
        <v>1025</v>
      </c>
      <c r="HQ993" t="s">
        <v>1025</v>
      </c>
      <c r="HS993">
        <v>0</v>
      </c>
      <c r="IK993">
        <v>0</v>
      </c>
    </row>
    <row r="994" spans="1:245" x14ac:dyDescent="0.2">
      <c r="A994">
        <v>17</v>
      </c>
      <c r="B994">
        <v>1</v>
      </c>
      <c r="C994">
        <f>ROW(SmtRes!A1780)</f>
        <v>1780</v>
      </c>
      <c r="D994">
        <f>ROW(EtalonRes!A1858)</f>
        <v>1858</v>
      </c>
      <c r="E994" t="s">
        <v>3</v>
      </c>
      <c r="F994" t="s">
        <v>1028</v>
      </c>
      <c r="G994" t="s">
        <v>1029</v>
      </c>
      <c r="H994" t="s">
        <v>1023</v>
      </c>
      <c r="I994">
        <f>ROUND(1/1000,7)</f>
        <v>1E-3</v>
      </c>
      <c r="J994">
        <v>0</v>
      </c>
      <c r="K994">
        <f>ROUND(1/1000,7)</f>
        <v>1E-3</v>
      </c>
      <c r="O994">
        <f t="shared" si="537"/>
        <v>60.66</v>
      </c>
      <c r="P994">
        <f>SUMIF(SmtRes!AQ1779:'SmtRes'!AQ1780,"=1",SmtRes!DF1779:'SmtRes'!DF1780)</f>
        <v>0</v>
      </c>
      <c r="Q994">
        <f>SUMIF(SmtRes!AQ1779:'SmtRes'!AQ1780,"=1",SmtRes!DG1779:'SmtRes'!DG1780)</f>
        <v>40.35</v>
      </c>
      <c r="R994">
        <f>SUMIF(SmtRes!AQ1779:'SmtRes'!AQ1780,"=1",SmtRes!DH1779:'SmtRes'!DH1780)</f>
        <v>20.309999999999999</v>
      </c>
      <c r="S994">
        <f>SUMIF(SmtRes!AQ1779:'SmtRes'!AQ1780,"=1",SmtRes!DI1779:'SmtRes'!DI1780)</f>
        <v>0</v>
      </c>
      <c r="T994">
        <f t="shared" si="538"/>
        <v>0</v>
      </c>
      <c r="U994">
        <f>SUMIF(SmtRes!AQ1779:'SmtRes'!AQ1780,"=1",SmtRes!CV1779:'SmtRes'!CV1780)</f>
        <v>0</v>
      </c>
      <c r="V994">
        <f>SUMIF(SmtRes!AQ1779:'SmtRes'!AQ1780,"=1",SmtRes!CW1779:'SmtRes'!CW1780)</f>
        <v>3.2750000000000001E-2</v>
      </c>
      <c r="W994">
        <f t="shared" si="539"/>
        <v>0</v>
      </c>
      <c r="X994">
        <f t="shared" si="540"/>
        <v>18.690000000000001</v>
      </c>
      <c r="Y994">
        <f t="shared" si="541"/>
        <v>9.34</v>
      </c>
      <c r="AA994">
        <v>-1</v>
      </c>
      <c r="AB994">
        <f t="shared" si="542"/>
        <v>31035.21</v>
      </c>
      <c r="AC994">
        <f t="shared" si="543"/>
        <v>0</v>
      </c>
      <c r="AD994">
        <f>ROUND((((SUM(SmtRes!BR1779:'SmtRes'!BR1780))-(SUM(SmtRes!BS1779:'SmtRes'!BS1780)))+AE994),6)</f>
        <v>31035.21</v>
      </c>
      <c r="AE994">
        <f>ROUND((SUM(SmtRes!BS1779:'SmtRes'!BS1780)),6)</f>
        <v>20312.86</v>
      </c>
      <c r="AF994">
        <f>ROUND((0),6)</f>
        <v>0</v>
      </c>
      <c r="AG994">
        <f t="shared" si="544"/>
        <v>0</v>
      </c>
      <c r="AH994">
        <f>(0)</f>
        <v>0</v>
      </c>
      <c r="AI994">
        <f>(SUM(SmtRes!BV1779:'SmtRes'!BV1780))</f>
        <v>32.75</v>
      </c>
      <c r="AJ994">
        <f t="shared" si="545"/>
        <v>0</v>
      </c>
      <c r="AK994">
        <v>51348.07</v>
      </c>
      <c r="AL994">
        <v>0</v>
      </c>
      <c r="AM994">
        <v>31035.21</v>
      </c>
      <c r="AN994">
        <v>20312.86</v>
      </c>
      <c r="AO994">
        <v>0</v>
      </c>
      <c r="AP994">
        <v>0</v>
      </c>
      <c r="AQ994">
        <v>0</v>
      </c>
      <c r="AR994">
        <v>32.75</v>
      </c>
      <c r="AS994">
        <v>0</v>
      </c>
      <c r="AT994">
        <v>92</v>
      </c>
      <c r="AU994">
        <v>46</v>
      </c>
      <c r="AV994">
        <v>1</v>
      </c>
      <c r="AW994">
        <v>1</v>
      </c>
      <c r="AZ994">
        <v>1</v>
      </c>
      <c r="BA994">
        <v>1</v>
      </c>
      <c r="BB994">
        <v>1</v>
      </c>
      <c r="BC994">
        <v>1</v>
      </c>
      <c r="BD994" t="s">
        <v>3</v>
      </c>
      <c r="BE994" t="s">
        <v>3</v>
      </c>
      <c r="BF994" t="s">
        <v>3</v>
      </c>
      <c r="BG994" t="s">
        <v>3</v>
      </c>
      <c r="BH994">
        <v>0</v>
      </c>
      <c r="BI994">
        <v>1</v>
      </c>
      <c r="BJ994" t="s">
        <v>1030</v>
      </c>
      <c r="BM994">
        <v>1001</v>
      </c>
      <c r="BN994">
        <v>0</v>
      </c>
      <c r="BO994" t="s">
        <v>3</v>
      </c>
      <c r="BP994">
        <v>0</v>
      </c>
      <c r="BQ994">
        <v>2</v>
      </c>
      <c r="BR994">
        <v>0</v>
      </c>
      <c r="BS994">
        <v>1</v>
      </c>
      <c r="BT994">
        <v>1</v>
      </c>
      <c r="BU994">
        <v>1</v>
      </c>
      <c r="BV994">
        <v>1</v>
      </c>
      <c r="BW994">
        <v>1</v>
      </c>
      <c r="BX994">
        <v>1</v>
      </c>
      <c r="BY994" t="s">
        <v>3</v>
      </c>
      <c r="BZ994">
        <v>92</v>
      </c>
      <c r="CA994">
        <v>46</v>
      </c>
      <c r="CB994" t="s">
        <v>3</v>
      </c>
      <c r="CE994">
        <v>0</v>
      </c>
      <c r="CF994">
        <v>0</v>
      </c>
      <c r="CG994">
        <v>0</v>
      </c>
      <c r="CM994">
        <v>0</v>
      </c>
      <c r="CN994" t="s">
        <v>3</v>
      </c>
      <c r="CO994">
        <v>0</v>
      </c>
      <c r="CP994">
        <f t="shared" si="546"/>
        <v>60.66</v>
      </c>
      <c r="CQ994">
        <f>SUMIF(SmtRes!AQ1779:'SmtRes'!AQ1780,"=1",SmtRes!AA1779:'SmtRes'!AA1780)</f>
        <v>0</v>
      </c>
      <c r="CR994">
        <f>SUMIF(SmtRes!AQ1779:'SmtRes'!AQ1780,"=1",SmtRes!AB1779:'SmtRes'!AB1780)</f>
        <v>1231.93</v>
      </c>
      <c r="CS994">
        <f>SUMIF(SmtRes!AQ1779:'SmtRes'!AQ1780,"=1",SmtRes!AC1779:'SmtRes'!AC1780)</f>
        <v>620.24</v>
      </c>
      <c r="CT994">
        <f>SUMIF(SmtRes!AQ1779:'SmtRes'!AQ1780,"=1",SmtRes!AD1779:'SmtRes'!AD1780)</f>
        <v>0</v>
      </c>
      <c r="CU994">
        <f t="shared" si="547"/>
        <v>0</v>
      </c>
      <c r="CV994">
        <f>SUMIF(SmtRes!AQ1779:'SmtRes'!AQ1780,"=1",SmtRes!BU1779:'SmtRes'!BU1780)</f>
        <v>0</v>
      </c>
      <c r="CW994">
        <f>SUMIF(SmtRes!AQ1779:'SmtRes'!AQ1780,"=1",SmtRes!BV1779:'SmtRes'!BV1780)</f>
        <v>32.75</v>
      </c>
      <c r="CX994">
        <f t="shared" si="548"/>
        <v>0</v>
      </c>
      <c r="CY994">
        <f t="shared" si="549"/>
        <v>18.685199999999998</v>
      </c>
      <c r="CZ994">
        <f t="shared" si="550"/>
        <v>9.3425999999999991</v>
      </c>
      <c r="DC994" t="s">
        <v>3</v>
      </c>
      <c r="DD994" t="s">
        <v>23</v>
      </c>
      <c r="DE994" t="s">
        <v>3</v>
      </c>
      <c r="DF994" t="s">
        <v>3</v>
      </c>
      <c r="DG994" t="s">
        <v>3</v>
      </c>
      <c r="DH994" t="s">
        <v>3</v>
      </c>
      <c r="DI994" t="s">
        <v>3</v>
      </c>
      <c r="DJ994" t="s">
        <v>3</v>
      </c>
      <c r="DK994" t="s">
        <v>3</v>
      </c>
      <c r="DL994" t="s">
        <v>3</v>
      </c>
      <c r="DM994" t="s">
        <v>3</v>
      </c>
      <c r="DN994">
        <v>0</v>
      </c>
      <c r="DO994">
        <v>0</v>
      </c>
      <c r="DP994">
        <v>1</v>
      </c>
      <c r="DQ994">
        <v>1</v>
      </c>
      <c r="DU994">
        <v>1007</v>
      </c>
      <c r="DV994" t="s">
        <v>1023</v>
      </c>
      <c r="DW994" t="s">
        <v>1023</v>
      </c>
      <c r="DX994">
        <v>1000</v>
      </c>
      <c r="DZ994" t="s">
        <v>3</v>
      </c>
      <c r="EA994" t="s">
        <v>3</v>
      </c>
      <c r="EB994" t="s">
        <v>3</v>
      </c>
      <c r="EC994" t="s">
        <v>3</v>
      </c>
      <c r="EE994">
        <v>416980002</v>
      </c>
      <c r="EF994">
        <v>2</v>
      </c>
      <c r="EG994" t="s">
        <v>40</v>
      </c>
      <c r="EH994">
        <v>1</v>
      </c>
      <c r="EI994" t="s">
        <v>333</v>
      </c>
      <c r="EJ994">
        <v>1</v>
      </c>
      <c r="EK994">
        <v>1001</v>
      </c>
      <c r="EL994" t="s">
        <v>1025</v>
      </c>
      <c r="EM994" t="s">
        <v>335</v>
      </c>
      <c r="EO994" t="s">
        <v>3</v>
      </c>
      <c r="EQ994">
        <v>1024</v>
      </c>
      <c r="ER994">
        <v>0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32.75</v>
      </c>
      <c r="EY994">
        <v>0</v>
      </c>
      <c r="FQ994">
        <v>0</v>
      </c>
      <c r="FR994">
        <v>0</v>
      </c>
      <c r="FS994">
        <v>0</v>
      </c>
      <c r="FX994">
        <v>92</v>
      </c>
      <c r="FY994">
        <v>46</v>
      </c>
      <c r="GA994" t="s">
        <v>3</v>
      </c>
      <c r="GD994">
        <v>1</v>
      </c>
      <c r="GF994">
        <v>-1769290859</v>
      </c>
      <c r="GG994">
        <v>2</v>
      </c>
      <c r="GH994">
        <v>1</v>
      </c>
      <c r="GI994">
        <v>-2</v>
      </c>
      <c r="GJ994">
        <v>0</v>
      </c>
      <c r="GK994">
        <v>0</v>
      </c>
      <c r="GL994">
        <f t="shared" si="551"/>
        <v>0</v>
      </c>
      <c r="GM994">
        <f t="shared" si="552"/>
        <v>88.69</v>
      </c>
      <c r="GN994">
        <f t="shared" si="553"/>
        <v>88.69</v>
      </c>
      <c r="GO994">
        <f t="shared" si="554"/>
        <v>0</v>
      </c>
      <c r="GP994">
        <f t="shared" si="555"/>
        <v>0</v>
      </c>
      <c r="GR994">
        <v>0</v>
      </c>
      <c r="GS994">
        <v>0</v>
      </c>
      <c r="GT994">
        <v>0</v>
      </c>
      <c r="GU994" t="s">
        <v>3</v>
      </c>
      <c r="GV994">
        <f t="shared" si="556"/>
        <v>0</v>
      </c>
      <c r="GW994">
        <v>1</v>
      </c>
      <c r="GX994">
        <f t="shared" si="557"/>
        <v>0</v>
      </c>
      <c r="HA994">
        <v>0</v>
      </c>
      <c r="HB994">
        <v>0</v>
      </c>
      <c r="HC994">
        <f t="shared" si="558"/>
        <v>0</v>
      </c>
      <c r="HE994" t="s">
        <v>3</v>
      </c>
      <c r="HF994" t="s">
        <v>3</v>
      </c>
      <c r="HM994" t="s">
        <v>3</v>
      </c>
      <c r="HN994" t="s">
        <v>1026</v>
      </c>
      <c r="HO994" t="s">
        <v>1027</v>
      </c>
      <c r="HP994" t="s">
        <v>1025</v>
      </c>
      <c r="HQ994" t="s">
        <v>1025</v>
      </c>
      <c r="HS994">
        <v>0</v>
      </c>
      <c r="IK994">
        <v>0</v>
      </c>
    </row>
    <row r="995" spans="1:245" x14ac:dyDescent="0.2">
      <c r="A995">
        <v>17</v>
      </c>
      <c r="B995">
        <v>1</v>
      </c>
      <c r="C995">
        <f>ROW(SmtRes!A1782)</f>
        <v>1782</v>
      </c>
      <c r="D995">
        <f>ROW(EtalonRes!A1860)</f>
        <v>1860</v>
      </c>
      <c r="E995" t="s">
        <v>1031</v>
      </c>
      <c r="F995" t="s">
        <v>1032</v>
      </c>
      <c r="G995" t="s">
        <v>1033</v>
      </c>
      <c r="H995" t="s">
        <v>238</v>
      </c>
      <c r="I995">
        <f>ROUND(1/100,7)</f>
        <v>0.01</v>
      </c>
      <c r="J995">
        <v>0</v>
      </c>
      <c r="K995">
        <f>ROUND(1/100,7)</f>
        <v>0.01</v>
      </c>
      <c r="O995">
        <f t="shared" si="537"/>
        <v>30.12</v>
      </c>
      <c r="P995">
        <f>SUMIF(SmtRes!AQ1781:'SmtRes'!AQ1782,"=1",SmtRes!DF1781:'SmtRes'!DF1782)</f>
        <v>0</v>
      </c>
      <c r="Q995">
        <f>SUMIF(SmtRes!AQ1781:'SmtRes'!AQ1782,"=1",SmtRes!DG1781:'SmtRes'!DG1782)</f>
        <v>0.27</v>
      </c>
      <c r="R995">
        <f>SUMIF(SmtRes!AQ1781:'SmtRes'!AQ1782,"=1",SmtRes!DH1781:'SmtRes'!DH1782)</f>
        <v>0</v>
      </c>
      <c r="S995">
        <f>SUMIF(SmtRes!AQ1781:'SmtRes'!AQ1782,"=1",SmtRes!DI1781:'SmtRes'!DI1782)</f>
        <v>29.85</v>
      </c>
      <c r="T995">
        <f t="shared" si="538"/>
        <v>0</v>
      </c>
      <c r="U995">
        <f>SUMIF(SmtRes!AQ1781:'SmtRes'!AQ1782,"=1",SmtRes!CV1781:'SmtRes'!CV1782)</f>
        <v>6.8000000000000005E-2</v>
      </c>
      <c r="V995">
        <f>SUMIF(SmtRes!AQ1781:'SmtRes'!AQ1782,"=1",SmtRes!CW1781:'SmtRes'!CW1782)</f>
        <v>0</v>
      </c>
      <c r="W995">
        <f t="shared" si="539"/>
        <v>0</v>
      </c>
      <c r="X995">
        <f t="shared" si="540"/>
        <v>27.76</v>
      </c>
      <c r="Y995">
        <f t="shared" si="541"/>
        <v>16.420000000000002</v>
      </c>
      <c r="AA995">
        <v>449016111</v>
      </c>
      <c r="AB995">
        <f t="shared" si="542"/>
        <v>3002.6736000000001</v>
      </c>
      <c r="AC995">
        <f t="shared" si="543"/>
        <v>0</v>
      </c>
      <c r="AD995">
        <f>ROUND((((SUM(SmtRes!BR1781:'SmtRes'!BR1782))-(0))+AE995),6)</f>
        <v>17.473600000000001</v>
      </c>
      <c r="AE995">
        <f>ROUND((0),6)</f>
        <v>0</v>
      </c>
      <c r="AF995">
        <f>ROUND((SUM(SmtRes!BT1781:'SmtRes'!BT1782)),6)</f>
        <v>2985.2</v>
      </c>
      <c r="AG995">
        <f t="shared" si="544"/>
        <v>0</v>
      </c>
      <c r="AH995">
        <f>(SUM(SmtRes!BU1781:'SmtRes'!BU1782))</f>
        <v>6.8</v>
      </c>
      <c r="AI995">
        <f>(0)</f>
        <v>0</v>
      </c>
      <c r="AJ995">
        <f t="shared" si="545"/>
        <v>0</v>
      </c>
      <c r="AK995">
        <v>3002.6735999999996</v>
      </c>
      <c r="AL995">
        <v>0</v>
      </c>
      <c r="AM995">
        <v>17.473600000000001</v>
      </c>
      <c r="AN995">
        <v>0</v>
      </c>
      <c r="AO995">
        <v>2985.2</v>
      </c>
      <c r="AP995">
        <v>0</v>
      </c>
      <c r="AQ995">
        <v>6.8</v>
      </c>
      <c r="AR995">
        <v>0</v>
      </c>
      <c r="AS995">
        <v>0</v>
      </c>
      <c r="AT995">
        <v>93</v>
      </c>
      <c r="AU995">
        <v>55</v>
      </c>
      <c r="AV995">
        <v>1</v>
      </c>
      <c r="AW995">
        <v>1</v>
      </c>
      <c r="AZ995">
        <v>1</v>
      </c>
      <c r="BA995">
        <v>1</v>
      </c>
      <c r="BB995">
        <v>1</v>
      </c>
      <c r="BC995">
        <v>1</v>
      </c>
      <c r="BD995" t="s">
        <v>3</v>
      </c>
      <c r="BE995" t="s">
        <v>3</v>
      </c>
      <c r="BF995" t="s">
        <v>3</v>
      </c>
      <c r="BG995" t="s">
        <v>3</v>
      </c>
      <c r="BH995">
        <v>0</v>
      </c>
      <c r="BI995">
        <v>1</v>
      </c>
      <c r="BJ995" t="s">
        <v>1034</v>
      </c>
      <c r="BM995">
        <v>52001</v>
      </c>
      <c r="BN995">
        <v>0</v>
      </c>
      <c r="BO995" t="s">
        <v>3</v>
      </c>
      <c r="BP995">
        <v>0</v>
      </c>
      <c r="BQ995">
        <v>6</v>
      </c>
      <c r="BR995">
        <v>0</v>
      </c>
      <c r="BS995">
        <v>1</v>
      </c>
      <c r="BT995">
        <v>1</v>
      </c>
      <c r="BU995">
        <v>1</v>
      </c>
      <c r="BV995">
        <v>1</v>
      </c>
      <c r="BW995">
        <v>1</v>
      </c>
      <c r="BX995">
        <v>1</v>
      </c>
      <c r="BY995" t="s">
        <v>3</v>
      </c>
      <c r="BZ995">
        <v>93</v>
      </c>
      <c r="CA995">
        <v>55</v>
      </c>
      <c r="CB995" t="s">
        <v>3</v>
      </c>
      <c r="CE995">
        <v>0</v>
      </c>
      <c r="CF995">
        <v>0</v>
      </c>
      <c r="CG995">
        <v>0</v>
      </c>
      <c r="CM995">
        <v>0</v>
      </c>
      <c r="CN995" t="s">
        <v>3</v>
      </c>
      <c r="CO995">
        <v>0</v>
      </c>
      <c r="CP995">
        <f t="shared" si="546"/>
        <v>30.12</v>
      </c>
      <c r="CQ995">
        <f>SUMIF(SmtRes!AQ1781:'SmtRes'!AQ1782,"=1",SmtRes!AA1781:'SmtRes'!AA1782)</f>
        <v>0</v>
      </c>
      <c r="CR995">
        <f>SUMIF(SmtRes!AQ1781:'SmtRes'!AQ1782,"=1",SmtRes!AB1781:'SmtRes'!AB1782)</f>
        <v>19.95</v>
      </c>
      <c r="CS995">
        <f>SUMIF(SmtRes!AQ1781:'SmtRes'!AQ1782,"=1",SmtRes!AC1781:'SmtRes'!AC1782)</f>
        <v>0</v>
      </c>
      <c r="CT995">
        <f>SUMIF(SmtRes!AQ1781:'SmtRes'!AQ1782,"=1",SmtRes!AD1781:'SmtRes'!AD1782)</f>
        <v>439</v>
      </c>
      <c r="CU995">
        <f t="shared" si="547"/>
        <v>0</v>
      </c>
      <c r="CV995">
        <f>SUMIF(SmtRes!AQ1781:'SmtRes'!AQ1782,"=1",SmtRes!BU1781:'SmtRes'!BU1782)</f>
        <v>6.8</v>
      </c>
      <c r="CW995">
        <f>SUMIF(SmtRes!AQ1781:'SmtRes'!AQ1782,"=1",SmtRes!BV1781:'SmtRes'!BV1782)</f>
        <v>0</v>
      </c>
      <c r="CX995">
        <f t="shared" si="548"/>
        <v>0</v>
      </c>
      <c r="CY995">
        <f t="shared" si="549"/>
        <v>27.7605</v>
      </c>
      <c r="CZ995">
        <f t="shared" si="550"/>
        <v>16.4175</v>
      </c>
      <c r="DC995" t="s">
        <v>3</v>
      </c>
      <c r="DD995" t="s">
        <v>23</v>
      </c>
      <c r="DE995" t="s">
        <v>3</v>
      </c>
      <c r="DF995" t="s">
        <v>3</v>
      </c>
      <c r="DG995" t="s">
        <v>3</v>
      </c>
      <c r="DH995" t="s">
        <v>3</v>
      </c>
      <c r="DI995" t="s">
        <v>3</v>
      </c>
      <c r="DJ995" t="s">
        <v>3</v>
      </c>
      <c r="DK995" t="s">
        <v>3</v>
      </c>
      <c r="DL995" t="s">
        <v>3</v>
      </c>
      <c r="DM995" t="s">
        <v>3</v>
      </c>
      <c r="DN995">
        <v>0</v>
      </c>
      <c r="DO995">
        <v>0</v>
      </c>
      <c r="DP995">
        <v>1</v>
      </c>
      <c r="DQ995">
        <v>1</v>
      </c>
      <c r="DU995">
        <v>1007</v>
      </c>
      <c r="DV995" t="s">
        <v>238</v>
      </c>
      <c r="DW995" t="s">
        <v>238</v>
      </c>
      <c r="DX995">
        <v>100</v>
      </c>
      <c r="DZ995" t="s">
        <v>3</v>
      </c>
      <c r="EA995" t="s">
        <v>3</v>
      </c>
      <c r="EB995" t="s">
        <v>3</v>
      </c>
      <c r="EC995" t="s">
        <v>3</v>
      </c>
      <c r="EE995">
        <v>416980101</v>
      </c>
      <c r="EF995">
        <v>6</v>
      </c>
      <c r="EG995" t="s">
        <v>24</v>
      </c>
      <c r="EH995">
        <v>86</v>
      </c>
      <c r="EI995" t="s">
        <v>1035</v>
      </c>
      <c r="EJ995">
        <v>1</v>
      </c>
      <c r="EK995">
        <v>52001</v>
      </c>
      <c r="EL995" t="s">
        <v>1035</v>
      </c>
      <c r="EM995" t="s">
        <v>1036</v>
      </c>
      <c r="EO995" t="s">
        <v>3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6.8</v>
      </c>
      <c r="EX995">
        <v>0</v>
      </c>
      <c r="EY995">
        <v>0</v>
      </c>
      <c r="FQ995">
        <v>0</v>
      </c>
      <c r="FR995">
        <v>0</v>
      </c>
      <c r="FS995">
        <v>0</v>
      </c>
      <c r="FX995">
        <v>93</v>
      </c>
      <c r="FY995">
        <v>55</v>
      </c>
      <c r="GA995" t="s">
        <v>3</v>
      </c>
      <c r="GD995">
        <v>1</v>
      </c>
      <c r="GF995">
        <v>-989553581</v>
      </c>
      <c r="GG995">
        <v>2</v>
      </c>
      <c r="GH995">
        <v>1</v>
      </c>
      <c r="GI995">
        <v>-2</v>
      </c>
      <c r="GJ995">
        <v>0</v>
      </c>
      <c r="GK995">
        <v>0</v>
      </c>
      <c r="GL995">
        <f t="shared" si="551"/>
        <v>0</v>
      </c>
      <c r="GM995">
        <f t="shared" si="552"/>
        <v>74.3</v>
      </c>
      <c r="GN995">
        <f t="shared" si="553"/>
        <v>74.3</v>
      </c>
      <c r="GO995">
        <f t="shared" si="554"/>
        <v>0</v>
      </c>
      <c r="GP995">
        <f t="shared" si="555"/>
        <v>0</v>
      </c>
      <c r="GR995">
        <v>0</v>
      </c>
      <c r="GS995">
        <v>0</v>
      </c>
      <c r="GT995">
        <v>0</v>
      </c>
      <c r="GU995" t="s">
        <v>3</v>
      </c>
      <c r="GV995">
        <f t="shared" si="556"/>
        <v>0</v>
      </c>
      <c r="GW995">
        <v>1</v>
      </c>
      <c r="GX995">
        <f t="shared" si="557"/>
        <v>0</v>
      </c>
      <c r="HA995">
        <v>0</v>
      </c>
      <c r="HB995">
        <v>0</v>
      </c>
      <c r="HC995">
        <f t="shared" si="558"/>
        <v>0</v>
      </c>
      <c r="HE995" t="s">
        <v>3</v>
      </c>
      <c r="HF995" t="s">
        <v>3</v>
      </c>
      <c r="HM995" t="s">
        <v>3</v>
      </c>
      <c r="HN995" t="s">
        <v>1037</v>
      </c>
      <c r="HO995" t="s">
        <v>1038</v>
      </c>
      <c r="HP995" t="s">
        <v>1035</v>
      </c>
      <c r="HQ995" t="s">
        <v>1035</v>
      </c>
      <c r="HS995">
        <v>0</v>
      </c>
      <c r="IK995">
        <v>0</v>
      </c>
    </row>
    <row r="996" spans="1:245" x14ac:dyDescent="0.2">
      <c r="A996">
        <v>17</v>
      </c>
      <c r="B996">
        <v>1</v>
      </c>
      <c r="C996">
        <f>ROW(SmtRes!A1788)</f>
        <v>1788</v>
      </c>
      <c r="D996">
        <f>ROW(EtalonRes!A1866)</f>
        <v>1866</v>
      </c>
      <c r="E996" t="s">
        <v>1039</v>
      </c>
      <c r="F996" t="s">
        <v>643</v>
      </c>
      <c r="G996" t="s">
        <v>644</v>
      </c>
      <c r="H996" t="s">
        <v>49</v>
      </c>
      <c r="I996">
        <v>1</v>
      </c>
      <c r="J996">
        <v>0</v>
      </c>
      <c r="K996">
        <v>1</v>
      </c>
      <c r="O996">
        <f t="shared" si="537"/>
        <v>523.80999999999995</v>
      </c>
      <c r="P996">
        <f>SUMIF(SmtRes!AQ1783:'SmtRes'!AQ1788,"=1",SmtRes!DF1783:'SmtRes'!DF1788)</f>
        <v>0</v>
      </c>
      <c r="Q996">
        <f>SUMIF(SmtRes!AQ1783:'SmtRes'!AQ1788,"=1",SmtRes!DG1783:'SmtRes'!DG1788)</f>
        <v>100.4</v>
      </c>
      <c r="R996">
        <f>SUMIF(SmtRes!AQ1783:'SmtRes'!AQ1788,"=1",SmtRes!DH1783:'SmtRes'!DH1788)</f>
        <v>43.42</v>
      </c>
      <c r="S996">
        <f>SUMIF(SmtRes!AQ1783:'SmtRes'!AQ1788,"=1",SmtRes!DI1783:'SmtRes'!DI1788)</f>
        <v>379.99</v>
      </c>
      <c r="T996">
        <f t="shared" si="538"/>
        <v>0</v>
      </c>
      <c r="U996">
        <f>SUMIF(SmtRes!AQ1783:'SmtRes'!AQ1788,"=1",SmtRes!CV1783:'SmtRes'!CV1788)</f>
        <v>0.85</v>
      </c>
      <c r="V996">
        <f>SUMIF(SmtRes!AQ1783:'SmtRes'!AQ1788,"=1",SmtRes!CW1783:'SmtRes'!CW1788)</f>
        <v>7.0000000000000007E-2</v>
      </c>
      <c r="W996">
        <f t="shared" si="539"/>
        <v>0</v>
      </c>
      <c r="X996">
        <f t="shared" si="540"/>
        <v>465.75</v>
      </c>
      <c r="Y996">
        <f t="shared" si="541"/>
        <v>292.14999999999998</v>
      </c>
      <c r="AA996">
        <v>449016111</v>
      </c>
      <c r="AB996">
        <f t="shared" si="542"/>
        <v>480.3947</v>
      </c>
      <c r="AC996">
        <f t="shared" si="543"/>
        <v>0</v>
      </c>
      <c r="AD996">
        <f>ROUND((((SUM(SmtRes!BR1783:'SmtRes'!BR1788))-(SUM(SmtRes!BS1783:'SmtRes'!BS1788)))+AE996),6)</f>
        <v>100.40219999999999</v>
      </c>
      <c r="AE996">
        <f>ROUND((SUM(SmtRes!BS1783:'SmtRes'!BS1788)),6)</f>
        <v>43.416800000000002</v>
      </c>
      <c r="AF996">
        <f>ROUND((SUM(SmtRes!BT1783:'SmtRes'!BT1788)),6)</f>
        <v>379.99250000000001</v>
      </c>
      <c r="AG996">
        <f t="shared" si="544"/>
        <v>0</v>
      </c>
      <c r="AH996">
        <f>(SUM(SmtRes!BU1783:'SmtRes'!BU1788))</f>
        <v>0.85</v>
      </c>
      <c r="AI996">
        <f>(SUM(SmtRes!BV1783:'SmtRes'!BV1788))</f>
        <v>7.0000000000000007E-2</v>
      </c>
      <c r="AJ996">
        <f t="shared" si="545"/>
        <v>0</v>
      </c>
      <c r="AK996">
        <v>529.16800000000001</v>
      </c>
      <c r="AL996">
        <v>5.3564999999999996</v>
      </c>
      <c r="AM996">
        <v>100.40220000000001</v>
      </c>
      <c r="AN996">
        <v>43.416800000000002</v>
      </c>
      <c r="AO996">
        <v>379.99250000000001</v>
      </c>
      <c r="AP996">
        <v>0</v>
      </c>
      <c r="AQ996">
        <v>0.85</v>
      </c>
      <c r="AR996">
        <v>7.0000000000000007E-2</v>
      </c>
      <c r="AS996">
        <v>0</v>
      </c>
      <c r="AT996">
        <v>110</v>
      </c>
      <c r="AU996">
        <v>69</v>
      </c>
      <c r="AV996">
        <v>1</v>
      </c>
      <c r="AW996">
        <v>1</v>
      </c>
      <c r="AZ996">
        <v>1</v>
      </c>
      <c r="BA996">
        <v>1</v>
      </c>
      <c r="BB996">
        <v>1</v>
      </c>
      <c r="BC996">
        <v>1</v>
      </c>
      <c r="BD996" t="s">
        <v>3</v>
      </c>
      <c r="BE996" t="s">
        <v>3</v>
      </c>
      <c r="BF996" t="s">
        <v>3</v>
      </c>
      <c r="BG996" t="s">
        <v>3</v>
      </c>
      <c r="BH996">
        <v>0</v>
      </c>
      <c r="BI996">
        <v>1</v>
      </c>
      <c r="BJ996" t="s">
        <v>645</v>
      </c>
      <c r="BM996">
        <v>8001</v>
      </c>
      <c r="BN996">
        <v>0</v>
      </c>
      <c r="BO996" t="s">
        <v>3</v>
      </c>
      <c r="BP996">
        <v>0</v>
      </c>
      <c r="BQ996">
        <v>2</v>
      </c>
      <c r="BR996">
        <v>0</v>
      </c>
      <c r="BS996">
        <v>1</v>
      </c>
      <c r="BT996">
        <v>1</v>
      </c>
      <c r="BU996">
        <v>1</v>
      </c>
      <c r="BV996">
        <v>1</v>
      </c>
      <c r="BW996">
        <v>1</v>
      </c>
      <c r="BX996">
        <v>1</v>
      </c>
      <c r="BY996" t="s">
        <v>3</v>
      </c>
      <c r="BZ996">
        <v>110</v>
      </c>
      <c r="CA996">
        <v>69</v>
      </c>
      <c r="CB996" t="s">
        <v>3</v>
      </c>
      <c r="CE996">
        <v>0</v>
      </c>
      <c r="CF996">
        <v>0</v>
      </c>
      <c r="CG996">
        <v>0</v>
      </c>
      <c r="CM996">
        <v>0</v>
      </c>
      <c r="CN996" t="s">
        <v>3</v>
      </c>
      <c r="CO996">
        <v>0</v>
      </c>
      <c r="CP996">
        <f t="shared" si="546"/>
        <v>523.80999999999995</v>
      </c>
      <c r="CQ996">
        <f>SUMIF(SmtRes!AQ1783:'SmtRes'!AQ1788,"=1",SmtRes!AA1783:'SmtRes'!AA1788)</f>
        <v>31.78</v>
      </c>
      <c r="CR996">
        <f>SUMIF(SmtRes!AQ1783:'SmtRes'!AQ1788,"=1",SmtRes!AB1783:'SmtRes'!AB1788)</f>
        <v>1338.24</v>
      </c>
      <c r="CS996">
        <f>SUMIF(SmtRes!AQ1783:'SmtRes'!AQ1788,"=1",SmtRes!AC1783:'SmtRes'!AC1788)</f>
        <v>620.24</v>
      </c>
      <c r="CT996">
        <f>SUMIF(SmtRes!AQ1783:'SmtRes'!AQ1788,"=1",SmtRes!AD1783:'SmtRes'!AD1788)</f>
        <v>447.05</v>
      </c>
      <c r="CU996">
        <f t="shared" si="547"/>
        <v>0</v>
      </c>
      <c r="CV996">
        <f>SUMIF(SmtRes!AQ1783:'SmtRes'!AQ1788,"=1",SmtRes!BU1783:'SmtRes'!BU1788)</f>
        <v>0.85</v>
      </c>
      <c r="CW996">
        <f>SUMIF(SmtRes!AQ1783:'SmtRes'!AQ1788,"=1",SmtRes!BV1783:'SmtRes'!BV1788)</f>
        <v>7.0000000000000007E-2</v>
      </c>
      <c r="CX996">
        <f t="shared" si="548"/>
        <v>0</v>
      </c>
      <c r="CY996">
        <f t="shared" si="549"/>
        <v>465.75100000000003</v>
      </c>
      <c r="CZ996">
        <f t="shared" si="550"/>
        <v>292.15289999999999</v>
      </c>
      <c r="DC996" t="s">
        <v>3</v>
      </c>
      <c r="DD996" t="s">
        <v>135</v>
      </c>
      <c r="DE996" t="s">
        <v>3</v>
      </c>
      <c r="DF996" t="s">
        <v>3</v>
      </c>
      <c r="DG996" t="s">
        <v>3</v>
      </c>
      <c r="DH996" t="s">
        <v>3</v>
      </c>
      <c r="DI996" t="s">
        <v>3</v>
      </c>
      <c r="DJ996" t="s">
        <v>3</v>
      </c>
      <c r="DK996" t="s">
        <v>3</v>
      </c>
      <c r="DL996" t="s">
        <v>3</v>
      </c>
      <c r="DM996" t="s">
        <v>3</v>
      </c>
      <c r="DN996">
        <v>0</v>
      </c>
      <c r="DO996">
        <v>0</v>
      </c>
      <c r="DP996">
        <v>1</v>
      </c>
      <c r="DQ996">
        <v>1</v>
      </c>
      <c r="DU996">
        <v>1007</v>
      </c>
      <c r="DV996" t="s">
        <v>49</v>
      </c>
      <c r="DW996" t="s">
        <v>49</v>
      </c>
      <c r="DX996">
        <v>1</v>
      </c>
      <c r="DZ996" t="s">
        <v>3</v>
      </c>
      <c r="EA996" t="s">
        <v>3</v>
      </c>
      <c r="EB996" t="s">
        <v>3</v>
      </c>
      <c r="EC996" t="s">
        <v>3</v>
      </c>
      <c r="EE996">
        <v>416980026</v>
      </c>
      <c r="EF996">
        <v>2</v>
      </c>
      <c r="EG996" t="s">
        <v>40</v>
      </c>
      <c r="EH996">
        <v>8</v>
      </c>
      <c r="EI996" t="s">
        <v>639</v>
      </c>
      <c r="EJ996">
        <v>1</v>
      </c>
      <c r="EK996">
        <v>8001</v>
      </c>
      <c r="EL996" t="s">
        <v>639</v>
      </c>
      <c r="EM996" t="s">
        <v>640</v>
      </c>
      <c r="EO996" t="s">
        <v>3</v>
      </c>
      <c r="EQ996">
        <v>1572864</v>
      </c>
      <c r="ER996">
        <v>0</v>
      </c>
      <c r="ES996">
        <v>0</v>
      </c>
      <c r="ET996">
        <v>0</v>
      </c>
      <c r="EU996">
        <v>0</v>
      </c>
      <c r="EV996">
        <v>0</v>
      </c>
      <c r="EW996">
        <v>0.85</v>
      </c>
      <c r="EX996">
        <v>7.0000000000000007E-2</v>
      </c>
      <c r="EY996">
        <v>0</v>
      </c>
      <c r="FQ996">
        <v>0</v>
      </c>
      <c r="FR996">
        <v>0</v>
      </c>
      <c r="FS996">
        <v>0</v>
      </c>
      <c r="FX996">
        <v>110</v>
      </c>
      <c r="FY996">
        <v>69</v>
      </c>
      <c r="GA996" t="s">
        <v>3</v>
      </c>
      <c r="GD996">
        <v>1</v>
      </c>
      <c r="GF996">
        <v>885026653</v>
      </c>
      <c r="GG996">
        <v>2</v>
      </c>
      <c r="GH996">
        <v>1</v>
      </c>
      <c r="GI996">
        <v>-2</v>
      </c>
      <c r="GJ996">
        <v>0</v>
      </c>
      <c r="GK996">
        <v>0</v>
      </c>
      <c r="GL996">
        <f t="shared" si="551"/>
        <v>0</v>
      </c>
      <c r="GM996">
        <f t="shared" si="552"/>
        <v>1281.71</v>
      </c>
      <c r="GN996">
        <f t="shared" si="553"/>
        <v>1281.71</v>
      </c>
      <c r="GO996">
        <f t="shared" si="554"/>
        <v>0</v>
      </c>
      <c r="GP996">
        <f t="shared" si="555"/>
        <v>0</v>
      </c>
      <c r="GR996">
        <v>0</v>
      </c>
      <c r="GS996">
        <v>0</v>
      </c>
      <c r="GT996">
        <v>0</v>
      </c>
      <c r="GU996" t="s">
        <v>3</v>
      </c>
      <c r="GV996">
        <f t="shared" si="556"/>
        <v>0</v>
      </c>
      <c r="GW996">
        <v>1</v>
      </c>
      <c r="GX996">
        <f t="shared" si="557"/>
        <v>0</v>
      </c>
      <c r="HA996">
        <v>0</v>
      </c>
      <c r="HB996">
        <v>0</v>
      </c>
      <c r="HC996">
        <f t="shared" si="558"/>
        <v>0</v>
      </c>
      <c r="HE996" t="s">
        <v>3</v>
      </c>
      <c r="HF996" t="s">
        <v>3</v>
      </c>
      <c r="HM996" t="s">
        <v>3</v>
      </c>
      <c r="HN996" t="s">
        <v>641</v>
      </c>
      <c r="HO996" t="s">
        <v>642</v>
      </c>
      <c r="HP996" t="s">
        <v>639</v>
      </c>
      <c r="HQ996" t="s">
        <v>639</v>
      </c>
      <c r="HS996">
        <v>0</v>
      </c>
      <c r="IK996">
        <v>0</v>
      </c>
    </row>
    <row r="997" spans="1:245" x14ac:dyDescent="0.2">
      <c r="A997">
        <v>18</v>
      </c>
      <c r="B997">
        <v>1</v>
      </c>
      <c r="C997">
        <v>1788</v>
      </c>
      <c r="E997" t="s">
        <v>1040</v>
      </c>
      <c r="F997" t="s">
        <v>550</v>
      </c>
      <c r="G997" t="s">
        <v>646</v>
      </c>
      <c r="H997" t="s">
        <v>49</v>
      </c>
      <c r="I997">
        <f>I996*J997</f>
        <v>0</v>
      </c>
      <c r="J997">
        <v>0</v>
      </c>
      <c r="K997">
        <v>1.1499999999999999</v>
      </c>
      <c r="O997">
        <f t="shared" si="537"/>
        <v>0</v>
      </c>
      <c r="P997">
        <f>ROUND(CQ997*I997,2)</f>
        <v>0</v>
      </c>
      <c r="Q997">
        <f>ROUND(CR997*I997,2)</f>
        <v>0</v>
      </c>
      <c r="R997">
        <f>ROUND(CS997*I997,2)</f>
        <v>0</v>
      </c>
      <c r="S997">
        <f>ROUND(CT997*I997,2)</f>
        <v>0</v>
      </c>
      <c r="T997">
        <f t="shared" si="538"/>
        <v>0</v>
      </c>
      <c r="U997">
        <f>ROUND(CV997*I997,7)</f>
        <v>0</v>
      </c>
      <c r="V997">
        <f>ROUND(CW997*I997,7)</f>
        <v>0</v>
      </c>
      <c r="W997">
        <f t="shared" si="539"/>
        <v>0</v>
      </c>
      <c r="X997">
        <f t="shared" si="540"/>
        <v>0</v>
      </c>
      <c r="Y997">
        <f t="shared" si="541"/>
        <v>0</v>
      </c>
      <c r="AA997">
        <v>449016111</v>
      </c>
      <c r="AB997">
        <f t="shared" si="542"/>
        <v>0</v>
      </c>
      <c r="AC997">
        <f>ROUND((ES997),6)</f>
        <v>0</v>
      </c>
      <c r="AD997">
        <f>ROUND((((ET997)-(EU997))+AE997),6)</f>
        <v>0</v>
      </c>
      <c r="AE997">
        <f>ROUND((EU997),6)</f>
        <v>0</v>
      </c>
      <c r="AF997">
        <f>ROUND((EV997),6)</f>
        <v>0</v>
      </c>
      <c r="AG997">
        <f t="shared" si="544"/>
        <v>0</v>
      </c>
      <c r="AH997">
        <f>(EW997)</f>
        <v>0</v>
      </c>
      <c r="AI997">
        <f>(EX997)</f>
        <v>0</v>
      </c>
      <c r="AJ997">
        <f t="shared" si="545"/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110</v>
      </c>
      <c r="AU997">
        <v>69</v>
      </c>
      <c r="AV997">
        <v>1</v>
      </c>
      <c r="AW997">
        <v>1</v>
      </c>
      <c r="AZ997">
        <v>1</v>
      </c>
      <c r="BA997">
        <v>1</v>
      </c>
      <c r="BB997">
        <v>1</v>
      </c>
      <c r="BC997">
        <v>1</v>
      </c>
      <c r="BD997" t="s">
        <v>3</v>
      </c>
      <c r="BE997" t="s">
        <v>3</v>
      </c>
      <c r="BF997" t="s">
        <v>3</v>
      </c>
      <c r="BG997" t="s">
        <v>3</v>
      </c>
      <c r="BH997">
        <v>3</v>
      </c>
      <c r="BI997">
        <v>1</v>
      </c>
      <c r="BJ997" t="s">
        <v>3</v>
      </c>
      <c r="BM997">
        <v>8001</v>
      </c>
      <c r="BN997">
        <v>0</v>
      </c>
      <c r="BO997" t="s">
        <v>3</v>
      </c>
      <c r="BP997">
        <v>0</v>
      </c>
      <c r="BQ997">
        <v>2</v>
      </c>
      <c r="BR997">
        <v>0</v>
      </c>
      <c r="BS997">
        <v>1</v>
      </c>
      <c r="BT997">
        <v>1</v>
      </c>
      <c r="BU997">
        <v>1</v>
      </c>
      <c r="BV997">
        <v>1</v>
      </c>
      <c r="BW997">
        <v>1</v>
      </c>
      <c r="BX997">
        <v>1</v>
      </c>
      <c r="BY997" t="s">
        <v>3</v>
      </c>
      <c r="BZ997">
        <v>110</v>
      </c>
      <c r="CA997">
        <v>69</v>
      </c>
      <c r="CB997" t="s">
        <v>3</v>
      </c>
      <c r="CE997">
        <v>0</v>
      </c>
      <c r="CF997">
        <v>0</v>
      </c>
      <c r="CG997">
        <v>0</v>
      </c>
      <c r="CM997">
        <v>0</v>
      </c>
      <c r="CN997" t="s">
        <v>3</v>
      </c>
      <c r="CO997">
        <v>0</v>
      </c>
      <c r="CP997">
        <f t="shared" si="546"/>
        <v>0</v>
      </c>
      <c r="CQ997">
        <f>ROUND(AL997*BC997,2)</f>
        <v>0</v>
      </c>
      <c r="CR997">
        <f>ROUND(AM997*BB997,2)</f>
        <v>0</v>
      </c>
      <c r="CS997">
        <f>ROUND(AN997*BS997,2)</f>
        <v>0</v>
      </c>
      <c r="CT997">
        <f>ROUND(AO997*BA997,2)</f>
        <v>0</v>
      </c>
      <c r="CU997">
        <f t="shared" si="547"/>
        <v>0</v>
      </c>
      <c r="CV997">
        <f>AH997</f>
        <v>0</v>
      </c>
      <c r="CW997">
        <f>AI997</f>
        <v>0</v>
      </c>
      <c r="CX997">
        <f t="shared" si="548"/>
        <v>0</v>
      </c>
      <c r="CY997">
        <f t="shared" si="549"/>
        <v>0</v>
      </c>
      <c r="CZ997">
        <f t="shared" si="550"/>
        <v>0</v>
      </c>
      <c r="DC997" t="s">
        <v>3</v>
      </c>
      <c r="DD997" t="s">
        <v>3</v>
      </c>
      <c r="DE997" t="s">
        <v>3</v>
      </c>
      <c r="DF997" t="s">
        <v>3</v>
      </c>
      <c r="DG997" t="s">
        <v>3</v>
      </c>
      <c r="DH997" t="s">
        <v>3</v>
      </c>
      <c r="DI997" t="s">
        <v>3</v>
      </c>
      <c r="DJ997" t="s">
        <v>3</v>
      </c>
      <c r="DK997" t="s">
        <v>3</v>
      </c>
      <c r="DL997" t="s">
        <v>3</v>
      </c>
      <c r="DM997" t="s">
        <v>3</v>
      </c>
      <c r="DN997">
        <v>0</v>
      </c>
      <c r="DO997">
        <v>0</v>
      </c>
      <c r="DP997">
        <v>1</v>
      </c>
      <c r="DQ997">
        <v>1</v>
      </c>
      <c r="DU997">
        <v>1007</v>
      </c>
      <c r="DV997" t="s">
        <v>49</v>
      </c>
      <c r="DW997" t="s">
        <v>49</v>
      </c>
      <c r="DX997">
        <v>1</v>
      </c>
      <c r="DZ997" t="s">
        <v>3</v>
      </c>
      <c r="EA997" t="s">
        <v>3</v>
      </c>
      <c r="EB997" t="s">
        <v>3</v>
      </c>
      <c r="EC997" t="s">
        <v>3</v>
      </c>
      <c r="EE997">
        <v>416980026</v>
      </c>
      <c r="EF997">
        <v>2</v>
      </c>
      <c r="EG997" t="s">
        <v>40</v>
      </c>
      <c r="EH997">
        <v>8</v>
      </c>
      <c r="EI997" t="s">
        <v>639</v>
      </c>
      <c r="EJ997">
        <v>1</v>
      </c>
      <c r="EK997">
        <v>8001</v>
      </c>
      <c r="EL997" t="s">
        <v>639</v>
      </c>
      <c r="EM997" t="s">
        <v>640</v>
      </c>
      <c r="EO997" t="s">
        <v>3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FQ997">
        <v>0</v>
      </c>
      <c r="FR997">
        <v>0</v>
      </c>
      <c r="FS997">
        <v>0</v>
      </c>
      <c r="FX997">
        <v>110</v>
      </c>
      <c r="FY997">
        <v>69</v>
      </c>
      <c r="GA997" t="s">
        <v>3</v>
      </c>
      <c r="GD997">
        <v>1</v>
      </c>
      <c r="GF997">
        <v>1239012555</v>
      </c>
      <c r="GG997">
        <v>2</v>
      </c>
      <c r="GH997">
        <v>1</v>
      </c>
      <c r="GI997">
        <v>-2</v>
      </c>
      <c r="GJ997">
        <v>0</v>
      </c>
      <c r="GK997">
        <v>0</v>
      </c>
      <c r="GL997">
        <f t="shared" si="551"/>
        <v>0</v>
      </c>
      <c r="GM997">
        <f t="shared" si="552"/>
        <v>0</v>
      </c>
      <c r="GN997">
        <f t="shared" si="553"/>
        <v>0</v>
      </c>
      <c r="GO997">
        <f t="shared" si="554"/>
        <v>0</v>
      </c>
      <c r="GP997">
        <f t="shared" si="555"/>
        <v>0</v>
      </c>
      <c r="GR997">
        <v>0</v>
      </c>
      <c r="GS997">
        <v>0</v>
      </c>
      <c r="GT997">
        <v>0</v>
      </c>
      <c r="GU997" t="s">
        <v>3</v>
      </c>
      <c r="GV997">
        <f t="shared" si="556"/>
        <v>0</v>
      </c>
      <c r="GW997">
        <v>1</v>
      </c>
      <c r="GX997">
        <f t="shared" si="557"/>
        <v>0</v>
      </c>
      <c r="HA997">
        <v>0</v>
      </c>
      <c r="HB997">
        <v>0</v>
      </c>
      <c r="HC997">
        <f t="shared" si="558"/>
        <v>0</v>
      </c>
      <c r="HE997" t="s">
        <v>3</v>
      </c>
      <c r="HF997" t="s">
        <v>3</v>
      </c>
      <c r="HM997" t="s">
        <v>135</v>
      </c>
      <c r="HN997" t="s">
        <v>641</v>
      </c>
      <c r="HO997" t="s">
        <v>642</v>
      </c>
      <c r="HP997" t="s">
        <v>639</v>
      </c>
      <c r="HQ997" t="s">
        <v>639</v>
      </c>
      <c r="HS997">
        <v>0</v>
      </c>
      <c r="IK997">
        <v>0</v>
      </c>
    </row>
    <row r="998" spans="1:245" x14ac:dyDescent="0.2">
      <c r="A998">
        <v>17</v>
      </c>
      <c r="B998">
        <v>1</v>
      </c>
      <c r="C998">
        <f>ROW(SmtRes!A1794)</f>
        <v>1794</v>
      </c>
      <c r="D998">
        <f>ROW(EtalonRes!A1872)</f>
        <v>1872</v>
      </c>
      <c r="E998" t="s">
        <v>1041</v>
      </c>
      <c r="F998" t="s">
        <v>636</v>
      </c>
      <c r="G998" t="s">
        <v>637</v>
      </c>
      <c r="H998" t="s">
        <v>49</v>
      </c>
      <c r="I998">
        <v>1</v>
      </c>
      <c r="J998">
        <v>0</v>
      </c>
      <c r="K998">
        <v>1</v>
      </c>
      <c r="O998">
        <f t="shared" si="537"/>
        <v>491.71</v>
      </c>
      <c r="P998">
        <f>SUMIF(SmtRes!AQ1789:'SmtRes'!AQ1794,"=1",SmtRes!DF1789:'SmtRes'!DF1794)</f>
        <v>0</v>
      </c>
      <c r="Q998">
        <f>SUMIF(SmtRes!AQ1789:'SmtRes'!AQ1794,"=1",SmtRes!DG1789:'SmtRes'!DG1794)</f>
        <v>99.59</v>
      </c>
      <c r="R998">
        <f>SUMIF(SmtRes!AQ1789:'SmtRes'!AQ1794,"=1",SmtRes!DH1789:'SmtRes'!DH1794)</f>
        <v>43.42</v>
      </c>
      <c r="S998">
        <f>SUMIF(SmtRes!AQ1789:'SmtRes'!AQ1794,"=1",SmtRes!DI1789:'SmtRes'!DI1794)</f>
        <v>348.7</v>
      </c>
      <c r="T998">
        <f t="shared" si="538"/>
        <v>0</v>
      </c>
      <c r="U998">
        <f>SUMIF(SmtRes!AQ1789:'SmtRes'!AQ1794,"=1",SmtRes!CV1789:'SmtRes'!CV1794)</f>
        <v>0.78</v>
      </c>
      <c r="V998">
        <f>SUMIF(SmtRes!AQ1789:'SmtRes'!AQ1794,"=1",SmtRes!CW1789:'SmtRes'!CW1794)</f>
        <v>7.0000000000000007E-2</v>
      </c>
      <c r="W998">
        <f t="shared" si="539"/>
        <v>0</v>
      </c>
      <c r="X998">
        <f t="shared" si="540"/>
        <v>431.33</v>
      </c>
      <c r="Y998">
        <f t="shared" si="541"/>
        <v>270.56</v>
      </c>
      <c r="AA998">
        <v>449016111</v>
      </c>
      <c r="AB998">
        <f t="shared" si="542"/>
        <v>448.286</v>
      </c>
      <c r="AC998">
        <f>ROUND((0),6)</f>
        <v>0</v>
      </c>
      <c r="AD998">
        <f>ROUND((((SUM(SmtRes!BR1789:'SmtRes'!BR1794))-(SUM(SmtRes!BS1789:'SmtRes'!BS1794)))+AE998),6)</f>
        <v>99.587000000000003</v>
      </c>
      <c r="AE998">
        <f>ROUND((SUM(SmtRes!BS1789:'SmtRes'!BS1794)),6)</f>
        <v>43.416800000000002</v>
      </c>
      <c r="AF998">
        <f>ROUND((SUM(SmtRes!BT1789:'SmtRes'!BT1794)),6)</f>
        <v>348.69900000000001</v>
      </c>
      <c r="AG998">
        <f t="shared" si="544"/>
        <v>0</v>
      </c>
      <c r="AH998">
        <f>(SUM(SmtRes!BU1789:'SmtRes'!BU1794))</f>
        <v>0.78</v>
      </c>
      <c r="AI998">
        <f>(SUM(SmtRes!BV1789:'SmtRes'!BV1794))</f>
        <v>7.0000000000000007E-2</v>
      </c>
      <c r="AJ998">
        <f t="shared" si="545"/>
        <v>0</v>
      </c>
      <c r="AK998">
        <v>497.05930000000006</v>
      </c>
      <c r="AL998">
        <v>5.3564999999999996</v>
      </c>
      <c r="AM998">
        <v>99.587000000000003</v>
      </c>
      <c r="AN998">
        <v>43.416800000000002</v>
      </c>
      <c r="AO998">
        <v>348.69900000000001</v>
      </c>
      <c r="AP998">
        <v>0</v>
      </c>
      <c r="AQ998">
        <v>0.78</v>
      </c>
      <c r="AR998">
        <v>7.0000000000000007E-2</v>
      </c>
      <c r="AS998">
        <v>0</v>
      </c>
      <c r="AT998">
        <v>110</v>
      </c>
      <c r="AU998">
        <v>69</v>
      </c>
      <c r="AV998">
        <v>1</v>
      </c>
      <c r="AW998">
        <v>1</v>
      </c>
      <c r="AZ998">
        <v>1</v>
      </c>
      <c r="BA998">
        <v>1</v>
      </c>
      <c r="BB998">
        <v>1</v>
      </c>
      <c r="BC998">
        <v>1</v>
      </c>
      <c r="BD998" t="s">
        <v>3</v>
      </c>
      <c r="BE998" t="s">
        <v>3</v>
      </c>
      <c r="BF998" t="s">
        <v>3</v>
      </c>
      <c r="BG998" t="s">
        <v>3</v>
      </c>
      <c r="BH998">
        <v>0</v>
      </c>
      <c r="BI998">
        <v>1</v>
      </c>
      <c r="BJ998" t="s">
        <v>638</v>
      </c>
      <c r="BM998">
        <v>8001</v>
      </c>
      <c r="BN998">
        <v>0</v>
      </c>
      <c r="BO998" t="s">
        <v>3</v>
      </c>
      <c r="BP998">
        <v>0</v>
      </c>
      <c r="BQ998">
        <v>2</v>
      </c>
      <c r="BR998">
        <v>0</v>
      </c>
      <c r="BS998">
        <v>1</v>
      </c>
      <c r="BT998">
        <v>1</v>
      </c>
      <c r="BU998">
        <v>1</v>
      </c>
      <c r="BV998">
        <v>1</v>
      </c>
      <c r="BW998">
        <v>1</v>
      </c>
      <c r="BX998">
        <v>1</v>
      </c>
      <c r="BY998" t="s">
        <v>3</v>
      </c>
      <c r="BZ998">
        <v>110</v>
      </c>
      <c r="CA998">
        <v>69</v>
      </c>
      <c r="CB998" t="s">
        <v>3</v>
      </c>
      <c r="CE998">
        <v>0</v>
      </c>
      <c r="CF998">
        <v>0</v>
      </c>
      <c r="CG998">
        <v>0</v>
      </c>
      <c r="CM998">
        <v>0</v>
      </c>
      <c r="CN998" t="s">
        <v>3</v>
      </c>
      <c r="CO998">
        <v>0</v>
      </c>
      <c r="CP998">
        <f t="shared" si="546"/>
        <v>491.71</v>
      </c>
      <c r="CQ998">
        <f>SUMIF(SmtRes!AQ1789:'SmtRes'!AQ1794,"=1",SmtRes!AA1789:'SmtRes'!AA1794)</f>
        <v>31.78</v>
      </c>
      <c r="CR998">
        <f>SUMIF(SmtRes!AQ1789:'SmtRes'!AQ1794,"=1",SmtRes!AB1789:'SmtRes'!AB1794)</f>
        <v>1338.24</v>
      </c>
      <c r="CS998">
        <f>SUMIF(SmtRes!AQ1789:'SmtRes'!AQ1794,"=1",SmtRes!AC1789:'SmtRes'!AC1794)</f>
        <v>620.24</v>
      </c>
      <c r="CT998">
        <f>SUMIF(SmtRes!AQ1789:'SmtRes'!AQ1794,"=1",SmtRes!AD1789:'SmtRes'!AD1794)</f>
        <v>447.05</v>
      </c>
      <c r="CU998">
        <f t="shared" si="547"/>
        <v>0</v>
      </c>
      <c r="CV998">
        <f>SUMIF(SmtRes!AQ1789:'SmtRes'!AQ1794,"=1",SmtRes!BU1789:'SmtRes'!BU1794)</f>
        <v>0.78</v>
      </c>
      <c r="CW998">
        <f>SUMIF(SmtRes!AQ1789:'SmtRes'!AQ1794,"=1",SmtRes!BV1789:'SmtRes'!BV1794)</f>
        <v>7.0000000000000007E-2</v>
      </c>
      <c r="CX998">
        <f t="shared" si="548"/>
        <v>0</v>
      </c>
      <c r="CY998">
        <f t="shared" si="549"/>
        <v>431.33199999999999</v>
      </c>
      <c r="CZ998">
        <f t="shared" si="550"/>
        <v>270.56279999999998</v>
      </c>
      <c r="DC998" t="s">
        <v>3</v>
      </c>
      <c r="DD998" t="s">
        <v>135</v>
      </c>
      <c r="DE998" t="s">
        <v>3</v>
      </c>
      <c r="DF998" t="s">
        <v>3</v>
      </c>
      <c r="DG998" t="s">
        <v>3</v>
      </c>
      <c r="DH998" t="s">
        <v>3</v>
      </c>
      <c r="DI998" t="s">
        <v>3</v>
      </c>
      <c r="DJ998" t="s">
        <v>3</v>
      </c>
      <c r="DK998" t="s">
        <v>3</v>
      </c>
      <c r="DL998" t="s">
        <v>3</v>
      </c>
      <c r="DM998" t="s">
        <v>3</v>
      </c>
      <c r="DN998">
        <v>0</v>
      </c>
      <c r="DO998">
        <v>0</v>
      </c>
      <c r="DP998">
        <v>1</v>
      </c>
      <c r="DQ998">
        <v>1</v>
      </c>
      <c r="DU998">
        <v>1007</v>
      </c>
      <c r="DV998" t="s">
        <v>49</v>
      </c>
      <c r="DW998" t="s">
        <v>49</v>
      </c>
      <c r="DX998">
        <v>1</v>
      </c>
      <c r="DZ998" t="s">
        <v>3</v>
      </c>
      <c r="EA998" t="s">
        <v>3</v>
      </c>
      <c r="EB998" t="s">
        <v>3</v>
      </c>
      <c r="EC998" t="s">
        <v>3</v>
      </c>
      <c r="EE998">
        <v>416980026</v>
      </c>
      <c r="EF998">
        <v>2</v>
      </c>
      <c r="EG998" t="s">
        <v>40</v>
      </c>
      <c r="EH998">
        <v>8</v>
      </c>
      <c r="EI998" t="s">
        <v>639</v>
      </c>
      <c r="EJ998">
        <v>1</v>
      </c>
      <c r="EK998">
        <v>8001</v>
      </c>
      <c r="EL998" t="s">
        <v>639</v>
      </c>
      <c r="EM998" t="s">
        <v>640</v>
      </c>
      <c r="EO998" t="s">
        <v>3</v>
      </c>
      <c r="EQ998">
        <v>1572864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0.78</v>
      </c>
      <c r="EX998">
        <v>7.0000000000000007E-2</v>
      </c>
      <c r="EY998">
        <v>0</v>
      </c>
      <c r="FQ998">
        <v>0</v>
      </c>
      <c r="FR998">
        <v>0</v>
      </c>
      <c r="FS998">
        <v>0</v>
      </c>
      <c r="FX998">
        <v>110</v>
      </c>
      <c r="FY998">
        <v>69</v>
      </c>
      <c r="GA998" t="s">
        <v>3</v>
      </c>
      <c r="GD998">
        <v>1</v>
      </c>
      <c r="GF998">
        <v>699815952</v>
      </c>
      <c r="GG998">
        <v>2</v>
      </c>
      <c r="GH998">
        <v>1</v>
      </c>
      <c r="GI998">
        <v>-2</v>
      </c>
      <c r="GJ998">
        <v>0</v>
      </c>
      <c r="GK998">
        <v>0</v>
      </c>
      <c r="GL998">
        <f t="shared" si="551"/>
        <v>0</v>
      </c>
      <c r="GM998">
        <f t="shared" si="552"/>
        <v>1193.5999999999999</v>
      </c>
      <c r="GN998">
        <f t="shared" si="553"/>
        <v>1193.5999999999999</v>
      </c>
      <c r="GO998">
        <f t="shared" si="554"/>
        <v>0</v>
      </c>
      <c r="GP998">
        <f t="shared" si="555"/>
        <v>0</v>
      </c>
      <c r="GR998">
        <v>0</v>
      </c>
      <c r="GS998">
        <v>0</v>
      </c>
      <c r="GT998">
        <v>0</v>
      </c>
      <c r="GU998" t="s">
        <v>3</v>
      </c>
      <c r="GV998">
        <f t="shared" si="556"/>
        <v>0</v>
      </c>
      <c r="GW998">
        <v>1</v>
      </c>
      <c r="GX998">
        <f t="shared" si="557"/>
        <v>0</v>
      </c>
      <c r="HA998">
        <v>0</v>
      </c>
      <c r="HB998">
        <v>0</v>
      </c>
      <c r="HC998">
        <f t="shared" si="558"/>
        <v>0</v>
      </c>
      <c r="HE998" t="s">
        <v>3</v>
      </c>
      <c r="HF998" t="s">
        <v>3</v>
      </c>
      <c r="HM998" t="s">
        <v>3</v>
      </c>
      <c r="HN998" t="s">
        <v>641</v>
      </c>
      <c r="HO998" t="s">
        <v>642</v>
      </c>
      <c r="HP998" t="s">
        <v>639</v>
      </c>
      <c r="HQ998" t="s">
        <v>639</v>
      </c>
      <c r="HS998">
        <v>0</v>
      </c>
      <c r="IK998">
        <v>0</v>
      </c>
    </row>
    <row r="999" spans="1:245" x14ac:dyDescent="0.2">
      <c r="A999">
        <v>18</v>
      </c>
      <c r="B999">
        <v>1</v>
      </c>
      <c r="C999">
        <v>1794</v>
      </c>
      <c r="E999" t="s">
        <v>1042</v>
      </c>
      <c r="F999" t="s">
        <v>502</v>
      </c>
      <c r="G999" t="s">
        <v>503</v>
      </c>
      <c r="H999" t="s">
        <v>49</v>
      </c>
      <c r="I999">
        <f>I998*J999</f>
        <v>0</v>
      </c>
      <c r="J999">
        <v>0</v>
      </c>
      <c r="K999">
        <v>1.1000000000000001</v>
      </c>
      <c r="O999">
        <f t="shared" si="537"/>
        <v>0</v>
      </c>
      <c r="P999">
        <f>ROUND(CQ999*I999,2)</f>
        <v>0</v>
      </c>
      <c r="Q999">
        <f>ROUND(CR999*I999,2)</f>
        <v>0</v>
      </c>
      <c r="R999">
        <f>ROUND(CS999*I999,2)</f>
        <v>0</v>
      </c>
      <c r="S999">
        <f>ROUND(CT999*I999,2)</f>
        <v>0</v>
      </c>
      <c r="T999">
        <f t="shared" si="538"/>
        <v>0</v>
      </c>
      <c r="U999">
        <f>ROUND(CV999*I999,7)</f>
        <v>0</v>
      </c>
      <c r="V999">
        <f>ROUND(CW999*I999,7)</f>
        <v>0</v>
      </c>
      <c r="W999">
        <f t="shared" si="539"/>
        <v>0</v>
      </c>
      <c r="X999">
        <f t="shared" si="540"/>
        <v>0</v>
      </c>
      <c r="Y999">
        <f t="shared" si="541"/>
        <v>0</v>
      </c>
      <c r="AA999">
        <v>449016111</v>
      </c>
      <c r="AB999">
        <f t="shared" si="542"/>
        <v>0</v>
      </c>
      <c r="AC999">
        <f>ROUND((ES999),6)</f>
        <v>0</v>
      </c>
      <c r="AD999">
        <f>ROUND((((ET999)-(EU999))+AE999),6)</f>
        <v>0</v>
      </c>
      <c r="AE999">
        <f>ROUND((EU999),6)</f>
        <v>0</v>
      </c>
      <c r="AF999">
        <f>ROUND((EV999),6)</f>
        <v>0</v>
      </c>
      <c r="AG999">
        <f t="shared" si="544"/>
        <v>0</v>
      </c>
      <c r="AH999">
        <f>(EW999)</f>
        <v>0</v>
      </c>
      <c r="AI999">
        <f>(EX999)</f>
        <v>0</v>
      </c>
      <c r="AJ999">
        <f t="shared" si="545"/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110</v>
      </c>
      <c r="AU999">
        <v>69</v>
      </c>
      <c r="AV999">
        <v>1</v>
      </c>
      <c r="AW999">
        <v>1</v>
      </c>
      <c r="AZ999">
        <v>1</v>
      </c>
      <c r="BA999">
        <v>1</v>
      </c>
      <c r="BB999">
        <v>1</v>
      </c>
      <c r="BC999">
        <v>1</v>
      </c>
      <c r="BD999" t="s">
        <v>3</v>
      </c>
      <c r="BE999" t="s">
        <v>3</v>
      </c>
      <c r="BF999" t="s">
        <v>3</v>
      </c>
      <c r="BG999" t="s">
        <v>3</v>
      </c>
      <c r="BH999">
        <v>3</v>
      </c>
      <c r="BI999">
        <v>1</v>
      </c>
      <c r="BJ999" t="s">
        <v>3</v>
      </c>
      <c r="BM999">
        <v>8001</v>
      </c>
      <c r="BN999">
        <v>0</v>
      </c>
      <c r="BO999" t="s">
        <v>3</v>
      </c>
      <c r="BP999">
        <v>0</v>
      </c>
      <c r="BQ999">
        <v>2</v>
      </c>
      <c r="BR999">
        <v>0</v>
      </c>
      <c r="BS999">
        <v>1</v>
      </c>
      <c r="BT999">
        <v>1</v>
      </c>
      <c r="BU999">
        <v>1</v>
      </c>
      <c r="BV999">
        <v>1</v>
      </c>
      <c r="BW999">
        <v>1</v>
      </c>
      <c r="BX999">
        <v>1</v>
      </c>
      <c r="BY999" t="s">
        <v>3</v>
      </c>
      <c r="BZ999">
        <v>110</v>
      </c>
      <c r="CA999">
        <v>69</v>
      </c>
      <c r="CB999" t="s">
        <v>3</v>
      </c>
      <c r="CE999">
        <v>0</v>
      </c>
      <c r="CF999">
        <v>0</v>
      </c>
      <c r="CG999">
        <v>0</v>
      </c>
      <c r="CM999">
        <v>0</v>
      </c>
      <c r="CN999" t="s">
        <v>3</v>
      </c>
      <c r="CO999">
        <v>0</v>
      </c>
      <c r="CP999">
        <f t="shared" si="546"/>
        <v>0</v>
      </c>
      <c r="CQ999">
        <f>ROUND(AL999*BC999,2)</f>
        <v>0</v>
      </c>
      <c r="CR999">
        <f>ROUND(AM999*BB999,2)</f>
        <v>0</v>
      </c>
      <c r="CS999">
        <f>ROUND(AN999*BS999,2)</f>
        <v>0</v>
      </c>
      <c r="CT999">
        <f>ROUND(AO999*BA999,2)</f>
        <v>0</v>
      </c>
      <c r="CU999">
        <f t="shared" si="547"/>
        <v>0</v>
      </c>
      <c r="CV999">
        <f>AH999</f>
        <v>0</v>
      </c>
      <c r="CW999">
        <f>AI999</f>
        <v>0</v>
      </c>
      <c r="CX999">
        <f t="shared" si="548"/>
        <v>0</v>
      </c>
      <c r="CY999">
        <f t="shared" si="549"/>
        <v>0</v>
      </c>
      <c r="CZ999">
        <f t="shared" si="550"/>
        <v>0</v>
      </c>
      <c r="DC999" t="s">
        <v>3</v>
      </c>
      <c r="DD999" t="s">
        <v>3</v>
      </c>
      <c r="DE999" t="s">
        <v>3</v>
      </c>
      <c r="DF999" t="s">
        <v>3</v>
      </c>
      <c r="DG999" t="s">
        <v>3</v>
      </c>
      <c r="DH999" t="s">
        <v>3</v>
      </c>
      <c r="DI999" t="s">
        <v>3</v>
      </c>
      <c r="DJ999" t="s">
        <v>3</v>
      </c>
      <c r="DK999" t="s">
        <v>3</v>
      </c>
      <c r="DL999" t="s">
        <v>3</v>
      </c>
      <c r="DM999" t="s">
        <v>3</v>
      </c>
      <c r="DN999">
        <v>0</v>
      </c>
      <c r="DO999">
        <v>0</v>
      </c>
      <c r="DP999">
        <v>1</v>
      </c>
      <c r="DQ999">
        <v>1</v>
      </c>
      <c r="DU999">
        <v>1007</v>
      </c>
      <c r="DV999" t="s">
        <v>49</v>
      </c>
      <c r="DW999" t="s">
        <v>49</v>
      </c>
      <c r="DX999">
        <v>1</v>
      </c>
      <c r="DZ999" t="s">
        <v>3</v>
      </c>
      <c r="EA999" t="s">
        <v>3</v>
      </c>
      <c r="EB999" t="s">
        <v>3</v>
      </c>
      <c r="EC999" t="s">
        <v>3</v>
      </c>
      <c r="EE999">
        <v>416980026</v>
      </c>
      <c r="EF999">
        <v>2</v>
      </c>
      <c r="EG999" t="s">
        <v>40</v>
      </c>
      <c r="EH999">
        <v>8</v>
      </c>
      <c r="EI999" t="s">
        <v>639</v>
      </c>
      <c r="EJ999">
        <v>1</v>
      </c>
      <c r="EK999">
        <v>8001</v>
      </c>
      <c r="EL999" t="s">
        <v>639</v>
      </c>
      <c r="EM999" t="s">
        <v>640</v>
      </c>
      <c r="EO999" t="s">
        <v>3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FQ999">
        <v>0</v>
      </c>
      <c r="FR999">
        <v>0</v>
      </c>
      <c r="FS999">
        <v>0</v>
      </c>
      <c r="FX999">
        <v>110</v>
      </c>
      <c r="FY999">
        <v>69</v>
      </c>
      <c r="GA999" t="s">
        <v>3</v>
      </c>
      <c r="GD999">
        <v>1</v>
      </c>
      <c r="GF999">
        <v>220090467</v>
      </c>
      <c r="GG999">
        <v>2</v>
      </c>
      <c r="GH999">
        <v>1</v>
      </c>
      <c r="GI999">
        <v>-2</v>
      </c>
      <c r="GJ999">
        <v>0</v>
      </c>
      <c r="GK999">
        <v>0</v>
      </c>
      <c r="GL999">
        <f t="shared" si="551"/>
        <v>0</v>
      </c>
      <c r="GM999">
        <f t="shared" si="552"/>
        <v>0</v>
      </c>
      <c r="GN999">
        <f t="shared" si="553"/>
        <v>0</v>
      </c>
      <c r="GO999">
        <f t="shared" si="554"/>
        <v>0</v>
      </c>
      <c r="GP999">
        <f t="shared" si="555"/>
        <v>0</v>
      </c>
      <c r="GR999">
        <v>0</v>
      </c>
      <c r="GS999">
        <v>0</v>
      </c>
      <c r="GT999">
        <v>0</v>
      </c>
      <c r="GU999" t="s">
        <v>3</v>
      </c>
      <c r="GV999">
        <f t="shared" si="556"/>
        <v>0</v>
      </c>
      <c r="GW999">
        <v>1</v>
      </c>
      <c r="GX999">
        <f t="shared" si="557"/>
        <v>0</v>
      </c>
      <c r="HA999">
        <v>0</v>
      </c>
      <c r="HB999">
        <v>0</v>
      </c>
      <c r="HC999">
        <f t="shared" si="558"/>
        <v>0</v>
      </c>
      <c r="HE999" t="s">
        <v>3</v>
      </c>
      <c r="HF999" t="s">
        <v>3</v>
      </c>
      <c r="HM999" t="s">
        <v>135</v>
      </c>
      <c r="HN999" t="s">
        <v>641</v>
      </c>
      <c r="HO999" t="s">
        <v>642</v>
      </c>
      <c r="HP999" t="s">
        <v>639</v>
      </c>
      <c r="HQ999" t="s">
        <v>639</v>
      </c>
      <c r="HS999">
        <v>0</v>
      </c>
      <c r="IK999">
        <v>0</v>
      </c>
    </row>
    <row r="1001" spans="1:245" x14ac:dyDescent="0.2">
      <c r="A1001" s="2">
        <v>51</v>
      </c>
      <c r="B1001" s="2">
        <f>B987</f>
        <v>1</v>
      </c>
      <c r="C1001" s="2">
        <f>A987</f>
        <v>4</v>
      </c>
      <c r="D1001" s="2">
        <f>ROW(A987)</f>
        <v>987</v>
      </c>
      <c r="E1001" s="2"/>
      <c r="F1001" s="2" t="str">
        <f>IF(F987&lt;&gt;"",F987,"")</f>
        <v>Новый раздел</v>
      </c>
      <c r="G1001" s="2" t="str">
        <f>IF(G987&lt;&gt;"",G987,"")</f>
        <v>4. Земляные работы</v>
      </c>
      <c r="H1001" s="2">
        <v>0</v>
      </c>
      <c r="I1001" s="2"/>
      <c r="J1001" s="2"/>
      <c r="K1001" s="2"/>
      <c r="L1001" s="2"/>
      <c r="M1001" s="2"/>
      <c r="N1001" s="2"/>
      <c r="O1001" s="2">
        <f t="shared" ref="O1001:T1001" si="559">ROUND(AB1001,2)</f>
        <v>2151.1999999999998</v>
      </c>
      <c r="P1001" s="2">
        <f t="shared" si="559"/>
        <v>0</v>
      </c>
      <c r="Q1001" s="2">
        <f t="shared" si="559"/>
        <v>236.47</v>
      </c>
      <c r="R1001" s="2">
        <f t="shared" si="559"/>
        <v>105.07</v>
      </c>
      <c r="S1001" s="2">
        <f t="shared" si="559"/>
        <v>1809.66</v>
      </c>
      <c r="T1001" s="2">
        <f t="shared" si="559"/>
        <v>0</v>
      </c>
      <c r="U1001" s="2">
        <f>AH1001</f>
        <v>4.1288999999999998</v>
      </c>
      <c r="V1001" s="2">
        <f>AI1001</f>
        <v>0.16939000000000001</v>
      </c>
      <c r="W1001" s="2">
        <f>ROUND(AJ1001,2)</f>
        <v>0</v>
      </c>
      <c r="X1001" s="2">
        <f>ROUND(AK1001,2)</f>
        <v>1877.18</v>
      </c>
      <c r="Y1001" s="2">
        <f>ROUND(AL1001,2)</f>
        <v>1008.12</v>
      </c>
      <c r="Z1001" s="2"/>
      <c r="AA1001" s="2"/>
      <c r="AB1001" s="2">
        <f>ROUND(SUMIF(AA991:AA999,"=449016111",O991:O999),2)</f>
        <v>2151.1999999999998</v>
      </c>
      <c r="AC1001" s="2">
        <f>ROUND(SUMIF(AA991:AA999,"=449016111",P991:P999),2)</f>
        <v>0</v>
      </c>
      <c r="AD1001" s="2">
        <f>ROUND(SUMIF(AA991:AA999,"=449016111",Q991:Q999),2)</f>
        <v>236.47</v>
      </c>
      <c r="AE1001" s="2">
        <f>ROUND(SUMIF(AA991:AA999,"=449016111",R991:R999),2)</f>
        <v>105.07</v>
      </c>
      <c r="AF1001" s="2">
        <f>ROUND(SUMIF(AA991:AA999,"=449016111",S991:S999),2)</f>
        <v>1809.66</v>
      </c>
      <c r="AG1001" s="2">
        <f>ROUND(SUMIF(AA991:AA999,"=449016111",T991:T999),2)</f>
        <v>0</v>
      </c>
      <c r="AH1001" s="2">
        <f>SUMIF(AA991:AA999,"=449016111",U991:U999)</f>
        <v>4.1288999999999998</v>
      </c>
      <c r="AI1001" s="2">
        <f>SUMIF(AA991:AA999,"=449016111",V991:V999)</f>
        <v>0.16939000000000001</v>
      </c>
      <c r="AJ1001" s="2">
        <f>ROUND(SUMIF(AA991:AA999,"=449016111",W991:W999),2)</f>
        <v>0</v>
      </c>
      <c r="AK1001" s="2">
        <f>ROUND(SUMIF(AA991:AA999,"=449016111",X991:X999),2)</f>
        <v>1877.18</v>
      </c>
      <c r="AL1001" s="2">
        <f>ROUND(SUMIF(AA991:AA999,"=449016111",Y991:Y999),2)</f>
        <v>1008.12</v>
      </c>
      <c r="AM1001" s="2"/>
      <c r="AN1001" s="2"/>
      <c r="AO1001" s="2">
        <f t="shared" ref="AO1001:BD1001" si="560">ROUND(BX1001,2)</f>
        <v>0</v>
      </c>
      <c r="AP1001" s="2">
        <f t="shared" si="560"/>
        <v>0</v>
      </c>
      <c r="AQ1001" s="2">
        <f t="shared" si="560"/>
        <v>0</v>
      </c>
      <c r="AR1001" s="2">
        <f t="shared" si="560"/>
        <v>5036.5</v>
      </c>
      <c r="AS1001" s="2">
        <f t="shared" si="560"/>
        <v>5036.5</v>
      </c>
      <c r="AT1001" s="2">
        <f t="shared" si="560"/>
        <v>0</v>
      </c>
      <c r="AU1001" s="2">
        <f t="shared" si="560"/>
        <v>0</v>
      </c>
      <c r="AV1001" s="2">
        <f t="shared" si="560"/>
        <v>0</v>
      </c>
      <c r="AW1001" s="2">
        <f t="shared" si="560"/>
        <v>0</v>
      </c>
      <c r="AX1001" s="2">
        <f t="shared" si="560"/>
        <v>0</v>
      </c>
      <c r="AY1001" s="2">
        <f t="shared" si="560"/>
        <v>0</v>
      </c>
      <c r="AZ1001" s="2">
        <f t="shared" si="560"/>
        <v>0</v>
      </c>
      <c r="BA1001" s="2">
        <f t="shared" si="560"/>
        <v>0</v>
      </c>
      <c r="BB1001" s="2">
        <f t="shared" si="560"/>
        <v>0</v>
      </c>
      <c r="BC1001" s="2">
        <f t="shared" si="560"/>
        <v>0</v>
      </c>
      <c r="BD1001" s="2">
        <f t="shared" si="560"/>
        <v>0</v>
      </c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>
        <f>ROUND(SUMIF(AA991:AA999,"=449016111",FQ991:FQ999),2)</f>
        <v>0</v>
      </c>
      <c r="BY1001" s="2">
        <f>ROUND(SUMIF(AA991:AA999,"=449016111",FR991:FR999),2)</f>
        <v>0</v>
      </c>
      <c r="BZ1001" s="2">
        <f>ROUND(SUMIF(AA991:AA999,"=449016111",GL991:GL999),2)</f>
        <v>0</v>
      </c>
      <c r="CA1001" s="2">
        <f>ROUND(SUMIF(AA991:AA999,"=449016111",GM991:GM999),2)</f>
        <v>5036.5</v>
      </c>
      <c r="CB1001" s="2">
        <f>ROUND(SUMIF(AA991:AA999,"=449016111",GN991:GN999),2)</f>
        <v>5036.5</v>
      </c>
      <c r="CC1001" s="2">
        <f>ROUND(SUMIF(AA991:AA999,"=449016111",GO991:GO999),2)</f>
        <v>0</v>
      </c>
      <c r="CD1001" s="2">
        <f>ROUND(SUMIF(AA991:AA999,"=449016111",GP991:GP999),2)</f>
        <v>0</v>
      </c>
      <c r="CE1001" s="2">
        <f>AC1001-BX1001</f>
        <v>0</v>
      </c>
      <c r="CF1001" s="2">
        <f>AC1001-BY1001</f>
        <v>0</v>
      </c>
      <c r="CG1001" s="2">
        <f>BX1001-BZ1001</f>
        <v>0</v>
      </c>
      <c r="CH1001" s="2">
        <f>AC1001-BX1001-BY1001+BZ1001</f>
        <v>0</v>
      </c>
      <c r="CI1001" s="2">
        <f>BY1001-BZ1001</f>
        <v>0</v>
      </c>
      <c r="CJ1001" s="2">
        <f>ROUND(SUMIF(AA991:AA999,"=449016111",GX991:GX999),2)</f>
        <v>0</v>
      </c>
      <c r="CK1001" s="2">
        <f>ROUND(SUMIF(AA991:AA999,"=449016111",GY991:GY999),2)</f>
        <v>0</v>
      </c>
      <c r="CL1001" s="2">
        <f>ROUND(SUMIF(AA991:AA999,"=449016111",GZ991:GZ999),2)</f>
        <v>0</v>
      </c>
      <c r="CM1001" s="2">
        <f>ROUND(SUMIF(AA991:AA999,"=449016111",HD991:HD999),2)</f>
        <v>0</v>
      </c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>
        <v>0</v>
      </c>
    </row>
    <row r="1003" spans="1:245" x14ac:dyDescent="0.2">
      <c r="A1003" s="4">
        <v>50</v>
      </c>
      <c r="B1003" s="4">
        <v>0</v>
      </c>
      <c r="C1003" s="4">
        <v>0</v>
      </c>
      <c r="D1003" s="4">
        <v>1</v>
      </c>
      <c r="E1003" s="4">
        <v>201</v>
      </c>
      <c r="F1003" s="4">
        <f>ROUND(Source!O1001,O1003)</f>
        <v>2151.1999999999998</v>
      </c>
      <c r="G1003" s="4" t="s">
        <v>248</v>
      </c>
      <c r="H1003" s="4" t="s">
        <v>249</v>
      </c>
      <c r="I1003" s="4"/>
      <c r="J1003" s="4"/>
      <c r="K1003" s="4">
        <v>201</v>
      </c>
      <c r="L1003" s="4">
        <v>1</v>
      </c>
      <c r="M1003" s="4">
        <v>3</v>
      </c>
      <c r="N1003" s="4" t="s">
        <v>3</v>
      </c>
      <c r="O1003" s="4">
        <v>2</v>
      </c>
      <c r="P1003" s="4"/>
      <c r="Q1003" s="4"/>
      <c r="R1003" s="4"/>
      <c r="S1003" s="4"/>
      <c r="T1003" s="4"/>
      <c r="U1003" s="4"/>
      <c r="V1003" s="4"/>
      <c r="W1003" s="4">
        <v>2151.1999999999998</v>
      </c>
      <c r="X1003" s="4">
        <v>1</v>
      </c>
      <c r="Y1003" s="4">
        <v>2151.1999999999998</v>
      </c>
      <c r="Z1003" s="4"/>
      <c r="AA1003" s="4"/>
      <c r="AB1003" s="4"/>
    </row>
    <row r="1004" spans="1:245" x14ac:dyDescent="0.2">
      <c r="A1004" s="4">
        <v>50</v>
      </c>
      <c r="B1004" s="4">
        <v>0</v>
      </c>
      <c r="C1004" s="4">
        <v>0</v>
      </c>
      <c r="D1004" s="4">
        <v>1</v>
      </c>
      <c r="E1004" s="4">
        <v>202</v>
      </c>
      <c r="F1004" s="4">
        <f>ROUND(Source!P1001,O1004)</f>
        <v>0</v>
      </c>
      <c r="G1004" s="4" t="s">
        <v>250</v>
      </c>
      <c r="H1004" s="4" t="s">
        <v>251</v>
      </c>
      <c r="I1004" s="4"/>
      <c r="J1004" s="4"/>
      <c r="K1004" s="4">
        <v>202</v>
      </c>
      <c r="L1004" s="4">
        <v>2</v>
      </c>
      <c r="M1004" s="4">
        <v>3</v>
      </c>
      <c r="N1004" s="4" t="s">
        <v>3</v>
      </c>
      <c r="O1004" s="4">
        <v>2</v>
      </c>
      <c r="P1004" s="4"/>
      <c r="Q1004" s="4"/>
      <c r="R1004" s="4"/>
      <c r="S1004" s="4"/>
      <c r="T1004" s="4"/>
      <c r="U1004" s="4"/>
      <c r="V1004" s="4"/>
      <c r="W1004" s="4">
        <v>0</v>
      </c>
      <c r="X1004" s="4">
        <v>1</v>
      </c>
      <c r="Y1004" s="4">
        <v>0</v>
      </c>
      <c r="Z1004" s="4"/>
      <c r="AA1004" s="4"/>
      <c r="AB1004" s="4"/>
    </row>
    <row r="1005" spans="1:245" x14ac:dyDescent="0.2">
      <c r="A1005" s="4">
        <v>50</v>
      </c>
      <c r="B1005" s="4">
        <v>0</v>
      </c>
      <c r="C1005" s="4">
        <v>0</v>
      </c>
      <c r="D1005" s="4">
        <v>1</v>
      </c>
      <c r="E1005" s="4">
        <v>222</v>
      </c>
      <c r="F1005" s="4">
        <f>ROUND(Source!AO1001,O1005)</f>
        <v>0</v>
      </c>
      <c r="G1005" s="4" t="s">
        <v>252</v>
      </c>
      <c r="H1005" s="4" t="s">
        <v>253</v>
      </c>
      <c r="I1005" s="4"/>
      <c r="J1005" s="4"/>
      <c r="K1005" s="4">
        <v>222</v>
      </c>
      <c r="L1005" s="4">
        <v>3</v>
      </c>
      <c r="M1005" s="4">
        <v>3</v>
      </c>
      <c r="N1005" s="4" t="s">
        <v>3</v>
      </c>
      <c r="O1005" s="4">
        <v>2</v>
      </c>
      <c r="P1005" s="4"/>
      <c r="Q1005" s="4"/>
      <c r="R1005" s="4"/>
      <c r="S1005" s="4"/>
      <c r="T1005" s="4"/>
      <c r="U1005" s="4"/>
      <c r="V1005" s="4"/>
      <c r="W1005" s="4">
        <v>0</v>
      </c>
      <c r="X1005" s="4">
        <v>1</v>
      </c>
      <c r="Y1005" s="4">
        <v>0</v>
      </c>
      <c r="Z1005" s="4"/>
      <c r="AA1005" s="4"/>
      <c r="AB1005" s="4"/>
    </row>
    <row r="1006" spans="1:245" x14ac:dyDescent="0.2">
      <c r="A1006" s="4">
        <v>50</v>
      </c>
      <c r="B1006" s="4">
        <v>0</v>
      </c>
      <c r="C1006" s="4">
        <v>0</v>
      </c>
      <c r="D1006" s="4">
        <v>1</v>
      </c>
      <c r="E1006" s="4">
        <v>225</v>
      </c>
      <c r="F1006" s="4">
        <f>ROUND(Source!AV1001,O1006)</f>
        <v>0</v>
      </c>
      <c r="G1006" s="4" t="s">
        <v>254</v>
      </c>
      <c r="H1006" s="4" t="s">
        <v>255</v>
      </c>
      <c r="I1006" s="4"/>
      <c r="J1006" s="4"/>
      <c r="K1006" s="4">
        <v>225</v>
      </c>
      <c r="L1006" s="4">
        <v>4</v>
      </c>
      <c r="M1006" s="4">
        <v>3</v>
      </c>
      <c r="N1006" s="4" t="s">
        <v>3</v>
      </c>
      <c r="O1006" s="4">
        <v>2</v>
      </c>
      <c r="P1006" s="4"/>
      <c r="Q1006" s="4"/>
      <c r="R1006" s="4"/>
      <c r="S1006" s="4"/>
      <c r="T1006" s="4"/>
      <c r="U1006" s="4"/>
      <c r="V1006" s="4"/>
      <c r="W1006" s="4">
        <v>0</v>
      </c>
      <c r="X1006" s="4">
        <v>1</v>
      </c>
      <c r="Y1006" s="4">
        <v>0</v>
      </c>
      <c r="Z1006" s="4"/>
      <c r="AA1006" s="4"/>
      <c r="AB1006" s="4"/>
    </row>
    <row r="1007" spans="1:245" x14ac:dyDescent="0.2">
      <c r="A1007" s="4">
        <v>50</v>
      </c>
      <c r="B1007" s="4">
        <v>0</v>
      </c>
      <c r="C1007" s="4">
        <v>0</v>
      </c>
      <c r="D1007" s="4">
        <v>1</v>
      </c>
      <c r="E1007" s="4">
        <v>226</v>
      </c>
      <c r="F1007" s="4">
        <f>ROUND(Source!AW1001,O1007)</f>
        <v>0</v>
      </c>
      <c r="G1007" s="4" t="s">
        <v>256</v>
      </c>
      <c r="H1007" s="4" t="s">
        <v>257</v>
      </c>
      <c r="I1007" s="4"/>
      <c r="J1007" s="4"/>
      <c r="K1007" s="4">
        <v>226</v>
      </c>
      <c r="L1007" s="4">
        <v>5</v>
      </c>
      <c r="M1007" s="4">
        <v>3</v>
      </c>
      <c r="N1007" s="4" t="s">
        <v>3</v>
      </c>
      <c r="O1007" s="4">
        <v>2</v>
      </c>
      <c r="P1007" s="4"/>
      <c r="Q1007" s="4"/>
      <c r="R1007" s="4"/>
      <c r="S1007" s="4"/>
      <c r="T1007" s="4"/>
      <c r="U1007" s="4"/>
      <c r="V1007" s="4"/>
      <c r="W1007" s="4">
        <v>0</v>
      </c>
      <c r="X1007" s="4">
        <v>1</v>
      </c>
      <c r="Y1007" s="4">
        <v>0</v>
      </c>
      <c r="Z1007" s="4"/>
      <c r="AA1007" s="4"/>
      <c r="AB1007" s="4"/>
    </row>
    <row r="1008" spans="1:245" x14ac:dyDescent="0.2">
      <c r="A1008" s="4">
        <v>50</v>
      </c>
      <c r="B1008" s="4">
        <v>0</v>
      </c>
      <c r="C1008" s="4">
        <v>0</v>
      </c>
      <c r="D1008" s="4">
        <v>1</v>
      </c>
      <c r="E1008" s="4">
        <v>227</v>
      </c>
      <c r="F1008" s="4">
        <f>ROUND(Source!AX1001,O1008)</f>
        <v>0</v>
      </c>
      <c r="G1008" s="4" t="s">
        <v>258</v>
      </c>
      <c r="H1008" s="4" t="s">
        <v>259</v>
      </c>
      <c r="I1008" s="4"/>
      <c r="J1008" s="4"/>
      <c r="K1008" s="4">
        <v>227</v>
      </c>
      <c r="L1008" s="4">
        <v>6</v>
      </c>
      <c r="M1008" s="4">
        <v>3</v>
      </c>
      <c r="N1008" s="4" t="s">
        <v>3</v>
      </c>
      <c r="O1008" s="4">
        <v>2</v>
      </c>
      <c r="P1008" s="4"/>
      <c r="Q1008" s="4"/>
      <c r="R1008" s="4"/>
      <c r="S1008" s="4"/>
      <c r="T1008" s="4"/>
      <c r="U1008" s="4"/>
      <c r="V1008" s="4"/>
      <c r="W1008" s="4">
        <v>0</v>
      </c>
      <c r="X1008" s="4">
        <v>1</v>
      </c>
      <c r="Y1008" s="4">
        <v>0</v>
      </c>
      <c r="Z1008" s="4"/>
      <c r="AA1008" s="4"/>
      <c r="AB1008" s="4"/>
    </row>
    <row r="1009" spans="1:28" x14ac:dyDescent="0.2">
      <c r="A1009" s="4">
        <v>50</v>
      </c>
      <c r="B1009" s="4">
        <v>0</v>
      </c>
      <c r="C1009" s="4">
        <v>0</v>
      </c>
      <c r="D1009" s="4">
        <v>1</v>
      </c>
      <c r="E1009" s="4">
        <v>228</v>
      </c>
      <c r="F1009" s="4">
        <f>ROUND(Source!AY1001,O1009)</f>
        <v>0</v>
      </c>
      <c r="G1009" s="4" t="s">
        <v>260</v>
      </c>
      <c r="H1009" s="4" t="s">
        <v>261</v>
      </c>
      <c r="I1009" s="4"/>
      <c r="J1009" s="4"/>
      <c r="K1009" s="4">
        <v>228</v>
      </c>
      <c r="L1009" s="4">
        <v>7</v>
      </c>
      <c r="M1009" s="4">
        <v>3</v>
      </c>
      <c r="N1009" s="4" t="s">
        <v>3</v>
      </c>
      <c r="O1009" s="4">
        <v>2</v>
      </c>
      <c r="P1009" s="4"/>
      <c r="Q1009" s="4"/>
      <c r="R1009" s="4"/>
      <c r="S1009" s="4"/>
      <c r="T1009" s="4"/>
      <c r="U1009" s="4"/>
      <c r="V1009" s="4"/>
      <c r="W1009" s="4">
        <v>0</v>
      </c>
      <c r="X1009" s="4">
        <v>1</v>
      </c>
      <c r="Y1009" s="4">
        <v>0</v>
      </c>
      <c r="Z1009" s="4"/>
      <c r="AA1009" s="4"/>
      <c r="AB1009" s="4"/>
    </row>
    <row r="1010" spans="1:28" x14ac:dyDescent="0.2">
      <c r="A1010" s="4">
        <v>50</v>
      </c>
      <c r="B1010" s="4">
        <v>0</v>
      </c>
      <c r="C1010" s="4">
        <v>0</v>
      </c>
      <c r="D1010" s="4">
        <v>1</v>
      </c>
      <c r="E1010" s="4">
        <v>216</v>
      </c>
      <c r="F1010" s="4">
        <f>ROUND(Source!AP1001,O1010)</f>
        <v>0</v>
      </c>
      <c r="G1010" s="4" t="s">
        <v>262</v>
      </c>
      <c r="H1010" s="4" t="s">
        <v>263</v>
      </c>
      <c r="I1010" s="4"/>
      <c r="J1010" s="4"/>
      <c r="K1010" s="4">
        <v>216</v>
      </c>
      <c r="L1010" s="4">
        <v>8</v>
      </c>
      <c r="M1010" s="4">
        <v>3</v>
      </c>
      <c r="N1010" s="4" t="s">
        <v>3</v>
      </c>
      <c r="O1010" s="4">
        <v>2</v>
      </c>
      <c r="P1010" s="4"/>
      <c r="Q1010" s="4"/>
      <c r="R1010" s="4"/>
      <c r="S1010" s="4"/>
      <c r="T1010" s="4"/>
      <c r="U1010" s="4"/>
      <c r="V1010" s="4"/>
      <c r="W1010" s="4">
        <v>0</v>
      </c>
      <c r="X1010" s="4">
        <v>1</v>
      </c>
      <c r="Y1010" s="4">
        <v>0</v>
      </c>
      <c r="Z1010" s="4"/>
      <c r="AA1010" s="4"/>
      <c r="AB1010" s="4"/>
    </row>
    <row r="1011" spans="1:28" x14ac:dyDescent="0.2">
      <c r="A1011" s="4">
        <v>50</v>
      </c>
      <c r="B1011" s="4">
        <v>0</v>
      </c>
      <c r="C1011" s="4">
        <v>0</v>
      </c>
      <c r="D1011" s="4">
        <v>1</v>
      </c>
      <c r="E1011" s="4">
        <v>223</v>
      </c>
      <c r="F1011" s="4">
        <f>ROUND(Source!AQ1001,O1011)</f>
        <v>0</v>
      </c>
      <c r="G1011" s="4" t="s">
        <v>264</v>
      </c>
      <c r="H1011" s="4" t="s">
        <v>265</v>
      </c>
      <c r="I1011" s="4"/>
      <c r="J1011" s="4"/>
      <c r="K1011" s="4">
        <v>223</v>
      </c>
      <c r="L1011" s="4">
        <v>9</v>
      </c>
      <c r="M1011" s="4">
        <v>3</v>
      </c>
      <c r="N1011" s="4" t="s">
        <v>3</v>
      </c>
      <c r="O1011" s="4">
        <v>2</v>
      </c>
      <c r="P1011" s="4"/>
      <c r="Q1011" s="4"/>
      <c r="R1011" s="4"/>
      <c r="S1011" s="4"/>
      <c r="T1011" s="4"/>
      <c r="U1011" s="4"/>
      <c r="V1011" s="4"/>
      <c r="W1011" s="4">
        <v>0</v>
      </c>
      <c r="X1011" s="4">
        <v>1</v>
      </c>
      <c r="Y1011" s="4">
        <v>0</v>
      </c>
      <c r="Z1011" s="4"/>
      <c r="AA1011" s="4"/>
      <c r="AB1011" s="4"/>
    </row>
    <row r="1012" spans="1:28" x14ac:dyDescent="0.2">
      <c r="A1012" s="4">
        <v>50</v>
      </c>
      <c r="B1012" s="4">
        <v>0</v>
      </c>
      <c r="C1012" s="4">
        <v>0</v>
      </c>
      <c r="D1012" s="4">
        <v>1</v>
      </c>
      <c r="E1012" s="4">
        <v>229</v>
      </c>
      <c r="F1012" s="4">
        <f>ROUND(Source!AZ1001,O1012)</f>
        <v>0</v>
      </c>
      <c r="G1012" s="4" t="s">
        <v>266</v>
      </c>
      <c r="H1012" s="4" t="s">
        <v>267</v>
      </c>
      <c r="I1012" s="4"/>
      <c r="J1012" s="4"/>
      <c r="K1012" s="4">
        <v>229</v>
      </c>
      <c r="L1012" s="4">
        <v>10</v>
      </c>
      <c r="M1012" s="4">
        <v>3</v>
      </c>
      <c r="N1012" s="4" t="s">
        <v>3</v>
      </c>
      <c r="O1012" s="4">
        <v>2</v>
      </c>
      <c r="P1012" s="4"/>
      <c r="Q1012" s="4"/>
      <c r="R1012" s="4"/>
      <c r="S1012" s="4"/>
      <c r="T1012" s="4"/>
      <c r="U1012" s="4"/>
      <c r="V1012" s="4"/>
      <c r="W1012" s="4">
        <v>0</v>
      </c>
      <c r="X1012" s="4">
        <v>1</v>
      </c>
      <c r="Y1012" s="4">
        <v>0</v>
      </c>
      <c r="Z1012" s="4"/>
      <c r="AA1012" s="4"/>
      <c r="AB1012" s="4"/>
    </row>
    <row r="1013" spans="1:28" x14ac:dyDescent="0.2">
      <c r="A1013" s="4">
        <v>50</v>
      </c>
      <c r="B1013" s="4">
        <v>0</v>
      </c>
      <c r="C1013" s="4">
        <v>0</v>
      </c>
      <c r="D1013" s="4">
        <v>1</v>
      </c>
      <c r="E1013" s="4">
        <v>203</v>
      </c>
      <c r="F1013" s="4">
        <f>ROUND(Source!Q1001,O1013)</f>
        <v>236.47</v>
      </c>
      <c r="G1013" s="4" t="s">
        <v>268</v>
      </c>
      <c r="H1013" s="4" t="s">
        <v>269</v>
      </c>
      <c r="I1013" s="4"/>
      <c r="J1013" s="4"/>
      <c r="K1013" s="4">
        <v>203</v>
      </c>
      <c r="L1013" s="4">
        <v>11</v>
      </c>
      <c r="M1013" s="4">
        <v>3</v>
      </c>
      <c r="N1013" s="4" t="s">
        <v>3</v>
      </c>
      <c r="O1013" s="4">
        <v>2</v>
      </c>
      <c r="P1013" s="4"/>
      <c r="Q1013" s="4"/>
      <c r="R1013" s="4"/>
      <c r="S1013" s="4"/>
      <c r="T1013" s="4"/>
      <c r="U1013" s="4"/>
      <c r="V1013" s="4"/>
      <c r="W1013" s="4">
        <v>236.47</v>
      </c>
      <c r="X1013" s="4">
        <v>1</v>
      </c>
      <c r="Y1013" s="4">
        <v>236.47</v>
      </c>
      <c r="Z1013" s="4"/>
      <c r="AA1013" s="4"/>
      <c r="AB1013" s="4"/>
    </row>
    <row r="1014" spans="1:28" x14ac:dyDescent="0.2">
      <c r="A1014" s="4">
        <v>50</v>
      </c>
      <c r="B1014" s="4">
        <v>0</v>
      </c>
      <c r="C1014" s="4">
        <v>0</v>
      </c>
      <c r="D1014" s="4">
        <v>1</v>
      </c>
      <c r="E1014" s="4">
        <v>231</v>
      </c>
      <c r="F1014" s="4">
        <f>ROUND(Source!BB1001,O1014)</f>
        <v>0</v>
      </c>
      <c r="G1014" s="4" t="s">
        <v>270</v>
      </c>
      <c r="H1014" s="4" t="s">
        <v>271</v>
      </c>
      <c r="I1014" s="4"/>
      <c r="J1014" s="4"/>
      <c r="K1014" s="4">
        <v>231</v>
      </c>
      <c r="L1014" s="4">
        <v>12</v>
      </c>
      <c r="M1014" s="4">
        <v>3</v>
      </c>
      <c r="N1014" s="4" t="s">
        <v>3</v>
      </c>
      <c r="O1014" s="4">
        <v>2</v>
      </c>
      <c r="P1014" s="4"/>
      <c r="Q1014" s="4"/>
      <c r="R1014" s="4"/>
      <c r="S1014" s="4"/>
      <c r="T1014" s="4"/>
      <c r="U1014" s="4"/>
      <c r="V1014" s="4"/>
      <c r="W1014" s="4">
        <v>0</v>
      </c>
      <c r="X1014" s="4">
        <v>1</v>
      </c>
      <c r="Y1014" s="4">
        <v>0</v>
      </c>
      <c r="Z1014" s="4"/>
      <c r="AA1014" s="4"/>
      <c r="AB1014" s="4"/>
    </row>
    <row r="1015" spans="1:28" x14ac:dyDescent="0.2">
      <c r="A1015" s="4">
        <v>50</v>
      </c>
      <c r="B1015" s="4">
        <v>0</v>
      </c>
      <c r="C1015" s="4">
        <v>0</v>
      </c>
      <c r="D1015" s="4">
        <v>1</v>
      </c>
      <c r="E1015" s="4">
        <v>204</v>
      </c>
      <c r="F1015" s="4">
        <f>ROUND(Source!R1001,O1015)</f>
        <v>105.07</v>
      </c>
      <c r="G1015" s="4" t="s">
        <v>272</v>
      </c>
      <c r="H1015" s="4" t="s">
        <v>273</v>
      </c>
      <c r="I1015" s="4"/>
      <c r="J1015" s="4"/>
      <c r="K1015" s="4">
        <v>204</v>
      </c>
      <c r="L1015" s="4">
        <v>13</v>
      </c>
      <c r="M1015" s="4">
        <v>3</v>
      </c>
      <c r="N1015" s="4" t="s">
        <v>3</v>
      </c>
      <c r="O1015" s="4">
        <v>2</v>
      </c>
      <c r="P1015" s="4"/>
      <c r="Q1015" s="4"/>
      <c r="R1015" s="4"/>
      <c r="S1015" s="4"/>
      <c r="T1015" s="4"/>
      <c r="U1015" s="4"/>
      <c r="V1015" s="4"/>
      <c r="W1015" s="4">
        <v>105.07000000000001</v>
      </c>
      <c r="X1015" s="4">
        <v>1</v>
      </c>
      <c r="Y1015" s="4">
        <v>105.07000000000001</v>
      </c>
      <c r="Z1015" s="4"/>
      <c r="AA1015" s="4"/>
      <c r="AB1015" s="4"/>
    </row>
    <row r="1016" spans="1:28" x14ac:dyDescent="0.2">
      <c r="A1016" s="4">
        <v>50</v>
      </c>
      <c r="B1016" s="4">
        <v>0</v>
      </c>
      <c r="C1016" s="4">
        <v>0</v>
      </c>
      <c r="D1016" s="4">
        <v>1</v>
      </c>
      <c r="E1016" s="4">
        <v>205</v>
      </c>
      <c r="F1016" s="4">
        <f>ROUND(Source!S1001,O1016)</f>
        <v>1809.66</v>
      </c>
      <c r="G1016" s="4" t="s">
        <v>274</v>
      </c>
      <c r="H1016" s="4" t="s">
        <v>275</v>
      </c>
      <c r="I1016" s="4"/>
      <c r="J1016" s="4"/>
      <c r="K1016" s="4">
        <v>205</v>
      </c>
      <c r="L1016" s="4">
        <v>14</v>
      </c>
      <c r="M1016" s="4">
        <v>3</v>
      </c>
      <c r="N1016" s="4" t="s">
        <v>3</v>
      </c>
      <c r="O1016" s="4">
        <v>2</v>
      </c>
      <c r="P1016" s="4"/>
      <c r="Q1016" s="4"/>
      <c r="R1016" s="4"/>
      <c r="S1016" s="4"/>
      <c r="T1016" s="4"/>
      <c r="U1016" s="4"/>
      <c r="V1016" s="4"/>
      <c r="W1016" s="4">
        <v>1809.6599999999999</v>
      </c>
      <c r="X1016" s="4">
        <v>1</v>
      </c>
      <c r="Y1016" s="4">
        <v>1809.6599999999999</v>
      </c>
      <c r="Z1016" s="4"/>
      <c r="AA1016" s="4"/>
      <c r="AB1016" s="4"/>
    </row>
    <row r="1017" spans="1:28" x14ac:dyDescent="0.2">
      <c r="A1017" s="4">
        <v>50</v>
      </c>
      <c r="B1017" s="4">
        <v>0</v>
      </c>
      <c r="C1017" s="4">
        <v>0</v>
      </c>
      <c r="D1017" s="4">
        <v>1</v>
      </c>
      <c r="E1017" s="4">
        <v>232</v>
      </c>
      <c r="F1017" s="4">
        <f>ROUND(Source!BC1001,O1017)</f>
        <v>0</v>
      </c>
      <c r="G1017" s="4" t="s">
        <v>276</v>
      </c>
      <c r="H1017" s="4" t="s">
        <v>277</v>
      </c>
      <c r="I1017" s="4"/>
      <c r="J1017" s="4"/>
      <c r="K1017" s="4">
        <v>232</v>
      </c>
      <c r="L1017" s="4">
        <v>15</v>
      </c>
      <c r="M1017" s="4">
        <v>3</v>
      </c>
      <c r="N1017" s="4" t="s">
        <v>3</v>
      </c>
      <c r="O1017" s="4">
        <v>2</v>
      </c>
      <c r="P1017" s="4"/>
      <c r="Q1017" s="4"/>
      <c r="R1017" s="4"/>
      <c r="S1017" s="4"/>
      <c r="T1017" s="4"/>
      <c r="U1017" s="4"/>
      <c r="V1017" s="4"/>
      <c r="W1017" s="4">
        <v>0</v>
      </c>
      <c r="X1017" s="4">
        <v>1</v>
      </c>
      <c r="Y1017" s="4">
        <v>0</v>
      </c>
      <c r="Z1017" s="4"/>
      <c r="AA1017" s="4"/>
      <c r="AB1017" s="4"/>
    </row>
    <row r="1018" spans="1:28" x14ac:dyDescent="0.2">
      <c r="A1018" s="4">
        <v>50</v>
      </c>
      <c r="B1018" s="4">
        <v>0</v>
      </c>
      <c r="C1018" s="4">
        <v>0</v>
      </c>
      <c r="D1018" s="4">
        <v>1</v>
      </c>
      <c r="E1018" s="4">
        <v>214</v>
      </c>
      <c r="F1018" s="4">
        <f>ROUND(Source!AS1001,O1018)</f>
        <v>5036.5</v>
      </c>
      <c r="G1018" s="4" t="s">
        <v>278</v>
      </c>
      <c r="H1018" s="4" t="s">
        <v>279</v>
      </c>
      <c r="I1018" s="4"/>
      <c r="J1018" s="4"/>
      <c r="K1018" s="4">
        <v>214</v>
      </c>
      <c r="L1018" s="4">
        <v>16</v>
      </c>
      <c r="M1018" s="4">
        <v>3</v>
      </c>
      <c r="N1018" s="4" t="s">
        <v>3</v>
      </c>
      <c r="O1018" s="4">
        <v>2</v>
      </c>
      <c r="P1018" s="4"/>
      <c r="Q1018" s="4"/>
      <c r="R1018" s="4"/>
      <c r="S1018" s="4"/>
      <c r="T1018" s="4"/>
      <c r="U1018" s="4"/>
      <c r="V1018" s="4"/>
      <c r="W1018" s="4">
        <v>5036.5</v>
      </c>
      <c r="X1018" s="4">
        <v>1</v>
      </c>
      <c r="Y1018" s="4">
        <v>5036.5</v>
      </c>
      <c r="Z1018" s="4"/>
      <c r="AA1018" s="4"/>
      <c r="AB1018" s="4"/>
    </row>
    <row r="1019" spans="1:28" x14ac:dyDescent="0.2">
      <c r="A1019" s="4">
        <v>50</v>
      </c>
      <c r="B1019" s="4">
        <v>0</v>
      </c>
      <c r="C1019" s="4">
        <v>0</v>
      </c>
      <c r="D1019" s="4">
        <v>1</v>
      </c>
      <c r="E1019" s="4">
        <v>215</v>
      </c>
      <c r="F1019" s="4">
        <f>ROUND(Source!AT1001,O1019)</f>
        <v>0</v>
      </c>
      <c r="G1019" s="4" t="s">
        <v>280</v>
      </c>
      <c r="H1019" s="4" t="s">
        <v>281</v>
      </c>
      <c r="I1019" s="4"/>
      <c r="J1019" s="4"/>
      <c r="K1019" s="4">
        <v>215</v>
      </c>
      <c r="L1019" s="4">
        <v>17</v>
      </c>
      <c r="M1019" s="4">
        <v>3</v>
      </c>
      <c r="N1019" s="4" t="s">
        <v>3</v>
      </c>
      <c r="O1019" s="4">
        <v>2</v>
      </c>
      <c r="P1019" s="4"/>
      <c r="Q1019" s="4"/>
      <c r="R1019" s="4"/>
      <c r="S1019" s="4"/>
      <c r="T1019" s="4"/>
      <c r="U1019" s="4"/>
      <c r="V1019" s="4"/>
      <c r="W1019" s="4">
        <v>0</v>
      </c>
      <c r="X1019" s="4">
        <v>1</v>
      </c>
      <c r="Y1019" s="4">
        <v>0</v>
      </c>
      <c r="Z1019" s="4"/>
      <c r="AA1019" s="4"/>
      <c r="AB1019" s="4"/>
    </row>
    <row r="1020" spans="1:28" x14ac:dyDescent="0.2">
      <c r="A1020" s="4">
        <v>50</v>
      </c>
      <c r="B1020" s="4">
        <v>0</v>
      </c>
      <c r="C1020" s="4">
        <v>0</v>
      </c>
      <c r="D1020" s="4">
        <v>1</v>
      </c>
      <c r="E1020" s="4">
        <v>217</v>
      </c>
      <c r="F1020" s="4">
        <f>ROUND(Source!AU1001,O1020)</f>
        <v>0</v>
      </c>
      <c r="G1020" s="4" t="s">
        <v>282</v>
      </c>
      <c r="H1020" s="4" t="s">
        <v>283</v>
      </c>
      <c r="I1020" s="4"/>
      <c r="J1020" s="4"/>
      <c r="K1020" s="4">
        <v>217</v>
      </c>
      <c r="L1020" s="4">
        <v>18</v>
      </c>
      <c r="M1020" s="4">
        <v>3</v>
      </c>
      <c r="N1020" s="4" t="s">
        <v>3</v>
      </c>
      <c r="O1020" s="4">
        <v>2</v>
      </c>
      <c r="P1020" s="4"/>
      <c r="Q1020" s="4"/>
      <c r="R1020" s="4"/>
      <c r="S1020" s="4"/>
      <c r="T1020" s="4"/>
      <c r="U1020" s="4"/>
      <c r="V1020" s="4"/>
      <c r="W1020" s="4">
        <v>0</v>
      </c>
      <c r="X1020" s="4">
        <v>1</v>
      </c>
      <c r="Y1020" s="4">
        <v>0</v>
      </c>
      <c r="Z1020" s="4"/>
      <c r="AA1020" s="4"/>
      <c r="AB1020" s="4"/>
    </row>
    <row r="1021" spans="1:28" x14ac:dyDescent="0.2">
      <c r="A1021" s="4">
        <v>50</v>
      </c>
      <c r="B1021" s="4">
        <v>0</v>
      </c>
      <c r="C1021" s="4">
        <v>0</v>
      </c>
      <c r="D1021" s="4">
        <v>1</v>
      </c>
      <c r="E1021" s="4">
        <v>230</v>
      </c>
      <c r="F1021" s="4">
        <f>ROUND(Source!BA1001,O1021)</f>
        <v>0</v>
      </c>
      <c r="G1021" s="4" t="s">
        <v>284</v>
      </c>
      <c r="H1021" s="4" t="s">
        <v>285</v>
      </c>
      <c r="I1021" s="4"/>
      <c r="J1021" s="4"/>
      <c r="K1021" s="4">
        <v>230</v>
      </c>
      <c r="L1021" s="4">
        <v>19</v>
      </c>
      <c r="M1021" s="4">
        <v>3</v>
      </c>
      <c r="N1021" s="4" t="s">
        <v>3</v>
      </c>
      <c r="O1021" s="4">
        <v>2</v>
      </c>
      <c r="P1021" s="4"/>
      <c r="Q1021" s="4"/>
      <c r="R1021" s="4"/>
      <c r="S1021" s="4"/>
      <c r="T1021" s="4"/>
      <c r="U1021" s="4"/>
      <c r="V1021" s="4"/>
      <c r="W1021" s="4">
        <v>0</v>
      </c>
      <c r="X1021" s="4">
        <v>1</v>
      </c>
      <c r="Y1021" s="4">
        <v>0</v>
      </c>
      <c r="Z1021" s="4"/>
      <c r="AA1021" s="4"/>
      <c r="AB1021" s="4"/>
    </row>
    <row r="1022" spans="1:28" x14ac:dyDescent="0.2">
      <c r="A1022" s="4">
        <v>50</v>
      </c>
      <c r="B1022" s="4">
        <v>0</v>
      </c>
      <c r="C1022" s="4">
        <v>0</v>
      </c>
      <c r="D1022" s="4">
        <v>1</v>
      </c>
      <c r="E1022" s="4">
        <v>206</v>
      </c>
      <c r="F1022" s="4">
        <f>ROUND(Source!T1001,O1022)</f>
        <v>0</v>
      </c>
      <c r="G1022" s="4" t="s">
        <v>286</v>
      </c>
      <c r="H1022" s="4" t="s">
        <v>287</v>
      </c>
      <c r="I1022" s="4"/>
      <c r="J1022" s="4"/>
      <c r="K1022" s="4">
        <v>206</v>
      </c>
      <c r="L1022" s="4">
        <v>20</v>
      </c>
      <c r="M1022" s="4">
        <v>3</v>
      </c>
      <c r="N1022" s="4" t="s">
        <v>3</v>
      </c>
      <c r="O1022" s="4">
        <v>2</v>
      </c>
      <c r="P1022" s="4"/>
      <c r="Q1022" s="4"/>
      <c r="R1022" s="4"/>
      <c r="S1022" s="4"/>
      <c r="T1022" s="4"/>
      <c r="U1022" s="4"/>
      <c r="V1022" s="4"/>
      <c r="W1022" s="4">
        <v>0</v>
      </c>
      <c r="X1022" s="4">
        <v>1</v>
      </c>
      <c r="Y1022" s="4">
        <v>0</v>
      </c>
      <c r="Z1022" s="4"/>
      <c r="AA1022" s="4"/>
      <c r="AB1022" s="4"/>
    </row>
    <row r="1023" spans="1:28" x14ac:dyDescent="0.2">
      <c r="A1023" s="4">
        <v>50</v>
      </c>
      <c r="B1023" s="4">
        <v>0</v>
      </c>
      <c r="C1023" s="4">
        <v>0</v>
      </c>
      <c r="D1023" s="4">
        <v>1</v>
      </c>
      <c r="E1023" s="4">
        <v>207</v>
      </c>
      <c r="F1023" s="4">
        <f>ROUND(Source!U1001,O1023)</f>
        <v>4.1288999999999998</v>
      </c>
      <c r="G1023" s="4" t="s">
        <v>288</v>
      </c>
      <c r="H1023" s="4" t="s">
        <v>289</v>
      </c>
      <c r="I1023" s="4"/>
      <c r="J1023" s="4"/>
      <c r="K1023" s="4">
        <v>207</v>
      </c>
      <c r="L1023" s="4">
        <v>21</v>
      </c>
      <c r="M1023" s="4">
        <v>3</v>
      </c>
      <c r="N1023" s="4" t="s">
        <v>3</v>
      </c>
      <c r="O1023" s="4">
        <v>7</v>
      </c>
      <c r="P1023" s="4"/>
      <c r="Q1023" s="4"/>
      <c r="R1023" s="4"/>
      <c r="S1023" s="4"/>
      <c r="T1023" s="4"/>
      <c r="U1023" s="4"/>
      <c r="V1023" s="4"/>
      <c r="W1023" s="4">
        <v>4.1288999999999998</v>
      </c>
      <c r="X1023" s="4">
        <v>1</v>
      </c>
      <c r="Y1023" s="4">
        <v>4.1288999999999998</v>
      </c>
      <c r="Z1023" s="4"/>
      <c r="AA1023" s="4"/>
      <c r="AB1023" s="4"/>
    </row>
    <row r="1024" spans="1:28" x14ac:dyDescent="0.2">
      <c r="A1024" s="4">
        <v>50</v>
      </c>
      <c r="B1024" s="4">
        <v>0</v>
      </c>
      <c r="C1024" s="4">
        <v>0</v>
      </c>
      <c r="D1024" s="4">
        <v>1</v>
      </c>
      <c r="E1024" s="4">
        <v>208</v>
      </c>
      <c r="F1024" s="4">
        <f>ROUND(Source!V1001,O1024)</f>
        <v>0.16939000000000001</v>
      </c>
      <c r="G1024" s="4" t="s">
        <v>290</v>
      </c>
      <c r="H1024" s="4" t="s">
        <v>291</v>
      </c>
      <c r="I1024" s="4"/>
      <c r="J1024" s="4"/>
      <c r="K1024" s="4">
        <v>208</v>
      </c>
      <c r="L1024" s="4">
        <v>22</v>
      </c>
      <c r="M1024" s="4">
        <v>3</v>
      </c>
      <c r="N1024" s="4" t="s">
        <v>3</v>
      </c>
      <c r="O1024" s="4">
        <v>7</v>
      </c>
      <c r="P1024" s="4"/>
      <c r="Q1024" s="4"/>
      <c r="R1024" s="4"/>
      <c r="S1024" s="4"/>
      <c r="T1024" s="4"/>
      <c r="U1024" s="4"/>
      <c r="V1024" s="4"/>
      <c r="W1024" s="4">
        <v>0.16939000000000001</v>
      </c>
      <c r="X1024" s="4">
        <v>1</v>
      </c>
      <c r="Y1024" s="4">
        <v>0.16939000000000001</v>
      </c>
      <c r="Z1024" s="4"/>
      <c r="AA1024" s="4"/>
      <c r="AB1024" s="4"/>
    </row>
    <row r="1025" spans="1:245" x14ac:dyDescent="0.2">
      <c r="A1025" s="4">
        <v>50</v>
      </c>
      <c r="B1025" s="4">
        <v>0</v>
      </c>
      <c r="C1025" s="4">
        <v>0</v>
      </c>
      <c r="D1025" s="4">
        <v>1</v>
      </c>
      <c r="E1025" s="4">
        <v>209</v>
      </c>
      <c r="F1025" s="4">
        <f>ROUND(Source!W1001,O1025)</f>
        <v>0</v>
      </c>
      <c r="G1025" s="4" t="s">
        <v>292</v>
      </c>
      <c r="H1025" s="4" t="s">
        <v>293</v>
      </c>
      <c r="I1025" s="4"/>
      <c r="J1025" s="4"/>
      <c r="K1025" s="4">
        <v>209</v>
      </c>
      <c r="L1025" s="4">
        <v>23</v>
      </c>
      <c r="M1025" s="4">
        <v>3</v>
      </c>
      <c r="N1025" s="4" t="s">
        <v>3</v>
      </c>
      <c r="O1025" s="4">
        <v>2</v>
      </c>
      <c r="P1025" s="4"/>
      <c r="Q1025" s="4"/>
      <c r="R1025" s="4"/>
      <c r="S1025" s="4"/>
      <c r="T1025" s="4"/>
      <c r="U1025" s="4"/>
      <c r="V1025" s="4"/>
      <c r="W1025" s="4">
        <v>0</v>
      </c>
      <c r="X1025" s="4">
        <v>1</v>
      </c>
      <c r="Y1025" s="4">
        <v>0</v>
      </c>
      <c r="Z1025" s="4"/>
      <c r="AA1025" s="4"/>
      <c r="AB1025" s="4"/>
    </row>
    <row r="1026" spans="1:245" x14ac:dyDescent="0.2">
      <c r="A1026" s="4">
        <v>50</v>
      </c>
      <c r="B1026" s="4">
        <v>0</v>
      </c>
      <c r="C1026" s="4">
        <v>0</v>
      </c>
      <c r="D1026" s="4">
        <v>1</v>
      </c>
      <c r="E1026" s="4">
        <v>233</v>
      </c>
      <c r="F1026" s="4">
        <f>ROUND(Source!BD1001,O1026)</f>
        <v>0</v>
      </c>
      <c r="G1026" s="4" t="s">
        <v>294</v>
      </c>
      <c r="H1026" s="4" t="s">
        <v>295</v>
      </c>
      <c r="I1026" s="4"/>
      <c r="J1026" s="4"/>
      <c r="K1026" s="4">
        <v>233</v>
      </c>
      <c r="L1026" s="4">
        <v>24</v>
      </c>
      <c r="M1026" s="4">
        <v>3</v>
      </c>
      <c r="N1026" s="4" t="s">
        <v>3</v>
      </c>
      <c r="O1026" s="4">
        <v>2</v>
      </c>
      <c r="P1026" s="4"/>
      <c r="Q1026" s="4"/>
      <c r="R1026" s="4"/>
      <c r="S1026" s="4"/>
      <c r="T1026" s="4"/>
      <c r="U1026" s="4"/>
      <c r="V1026" s="4"/>
      <c r="W1026" s="4">
        <v>0</v>
      </c>
      <c r="X1026" s="4">
        <v>1</v>
      </c>
      <c r="Y1026" s="4">
        <v>0</v>
      </c>
      <c r="Z1026" s="4"/>
      <c r="AA1026" s="4"/>
      <c r="AB1026" s="4"/>
    </row>
    <row r="1027" spans="1:245" x14ac:dyDescent="0.2">
      <c r="A1027" s="4">
        <v>50</v>
      </c>
      <c r="B1027" s="4">
        <v>0</v>
      </c>
      <c r="C1027" s="4">
        <v>0</v>
      </c>
      <c r="D1027" s="4">
        <v>1</v>
      </c>
      <c r="E1027" s="4">
        <v>210</v>
      </c>
      <c r="F1027" s="4">
        <f>ROUND(Source!X1001,O1027)</f>
        <v>1877.18</v>
      </c>
      <c r="G1027" s="4" t="s">
        <v>296</v>
      </c>
      <c r="H1027" s="4" t="s">
        <v>297</v>
      </c>
      <c r="I1027" s="4"/>
      <c r="J1027" s="4"/>
      <c r="K1027" s="4">
        <v>210</v>
      </c>
      <c r="L1027" s="4">
        <v>25</v>
      </c>
      <c r="M1027" s="4">
        <v>3</v>
      </c>
      <c r="N1027" s="4" t="s">
        <v>3</v>
      </c>
      <c r="O1027" s="4">
        <v>2</v>
      </c>
      <c r="P1027" s="4"/>
      <c r="Q1027" s="4"/>
      <c r="R1027" s="4"/>
      <c r="S1027" s="4"/>
      <c r="T1027" s="4"/>
      <c r="U1027" s="4"/>
      <c r="V1027" s="4"/>
      <c r="W1027" s="4">
        <v>1877.18</v>
      </c>
      <c r="X1027" s="4">
        <v>1</v>
      </c>
      <c r="Y1027" s="4">
        <v>1877.18</v>
      </c>
      <c r="Z1027" s="4"/>
      <c r="AA1027" s="4"/>
      <c r="AB1027" s="4"/>
    </row>
    <row r="1028" spans="1:245" x14ac:dyDescent="0.2">
      <c r="A1028" s="4">
        <v>50</v>
      </c>
      <c r="B1028" s="4">
        <v>0</v>
      </c>
      <c r="C1028" s="4">
        <v>0</v>
      </c>
      <c r="D1028" s="4">
        <v>1</v>
      </c>
      <c r="E1028" s="4">
        <v>211</v>
      </c>
      <c r="F1028" s="4">
        <f>ROUND(Source!Y1001,O1028)</f>
        <v>1008.12</v>
      </c>
      <c r="G1028" s="4" t="s">
        <v>298</v>
      </c>
      <c r="H1028" s="4" t="s">
        <v>299</v>
      </c>
      <c r="I1028" s="4"/>
      <c r="J1028" s="4"/>
      <c r="K1028" s="4">
        <v>211</v>
      </c>
      <c r="L1028" s="4">
        <v>26</v>
      </c>
      <c r="M1028" s="4">
        <v>3</v>
      </c>
      <c r="N1028" s="4" t="s">
        <v>3</v>
      </c>
      <c r="O1028" s="4">
        <v>2</v>
      </c>
      <c r="P1028" s="4"/>
      <c r="Q1028" s="4"/>
      <c r="R1028" s="4"/>
      <c r="S1028" s="4"/>
      <c r="T1028" s="4"/>
      <c r="U1028" s="4"/>
      <c r="V1028" s="4"/>
      <c r="W1028" s="4">
        <v>1008.12</v>
      </c>
      <c r="X1028" s="4">
        <v>1</v>
      </c>
      <c r="Y1028" s="4">
        <v>1008.12</v>
      </c>
      <c r="Z1028" s="4"/>
      <c r="AA1028" s="4"/>
      <c r="AB1028" s="4"/>
    </row>
    <row r="1029" spans="1:245" x14ac:dyDescent="0.2">
      <c r="A1029" s="4">
        <v>50</v>
      </c>
      <c r="B1029" s="4">
        <v>0</v>
      </c>
      <c r="C1029" s="4">
        <v>0</v>
      </c>
      <c r="D1029" s="4">
        <v>1</v>
      </c>
      <c r="E1029" s="4">
        <v>224</v>
      </c>
      <c r="F1029" s="4">
        <f>ROUND(Source!AR1001,O1029)</f>
        <v>5036.5</v>
      </c>
      <c r="G1029" s="4" t="s">
        <v>300</v>
      </c>
      <c r="H1029" s="4" t="s">
        <v>301</v>
      </c>
      <c r="I1029" s="4"/>
      <c r="J1029" s="4"/>
      <c r="K1029" s="4">
        <v>224</v>
      </c>
      <c r="L1029" s="4">
        <v>27</v>
      </c>
      <c r="M1029" s="4">
        <v>3</v>
      </c>
      <c r="N1029" s="4" t="s">
        <v>3</v>
      </c>
      <c r="O1029" s="4">
        <v>2</v>
      </c>
      <c r="P1029" s="4"/>
      <c r="Q1029" s="4"/>
      <c r="R1029" s="4"/>
      <c r="S1029" s="4"/>
      <c r="T1029" s="4"/>
      <c r="U1029" s="4"/>
      <c r="V1029" s="4"/>
      <c r="W1029" s="4">
        <v>5036.5</v>
      </c>
      <c r="X1029" s="4">
        <v>1</v>
      </c>
      <c r="Y1029" s="4">
        <v>5036.5</v>
      </c>
      <c r="Z1029" s="4"/>
      <c r="AA1029" s="4"/>
      <c r="AB1029" s="4"/>
    </row>
    <row r="1031" spans="1:245" x14ac:dyDescent="0.2">
      <c r="A1031" s="1">
        <v>4</v>
      </c>
      <c r="B1031" s="1">
        <v>1</v>
      </c>
      <c r="C1031" s="1"/>
      <c r="D1031" s="1">
        <f>ROW(A1050)</f>
        <v>1050</v>
      </c>
      <c r="E1031" s="1"/>
      <c r="F1031" s="1" t="s">
        <v>14</v>
      </c>
      <c r="G1031" s="1" t="s">
        <v>1043</v>
      </c>
      <c r="H1031" s="1" t="s">
        <v>3</v>
      </c>
      <c r="I1031" s="1">
        <v>0</v>
      </c>
      <c r="J1031" s="1"/>
      <c r="K1031" s="1">
        <v>-1</v>
      </c>
      <c r="L1031" s="1"/>
      <c r="M1031" s="1" t="s">
        <v>3</v>
      </c>
      <c r="N1031" s="1"/>
      <c r="O1031" s="1"/>
      <c r="P1031" s="1"/>
      <c r="Q1031" s="1"/>
      <c r="R1031" s="1"/>
      <c r="S1031" s="1">
        <v>0</v>
      </c>
      <c r="T1031" s="1"/>
      <c r="U1031" s="1" t="s">
        <v>3</v>
      </c>
      <c r="V1031" s="1">
        <v>0</v>
      </c>
      <c r="W1031" s="1"/>
      <c r="X1031" s="1"/>
      <c r="Y1031" s="1"/>
      <c r="Z1031" s="1"/>
      <c r="AA1031" s="1"/>
      <c r="AB1031" s="1" t="s">
        <v>3</v>
      </c>
      <c r="AC1031" s="1" t="s">
        <v>3</v>
      </c>
      <c r="AD1031" s="1" t="s">
        <v>3</v>
      </c>
      <c r="AE1031" s="1" t="s">
        <v>3</v>
      </c>
      <c r="AF1031" s="1" t="s">
        <v>3</v>
      </c>
      <c r="AG1031" s="1" t="s">
        <v>3</v>
      </c>
      <c r="AH1031" s="1"/>
      <c r="AI1031" s="1"/>
      <c r="AJ1031" s="1"/>
      <c r="AK1031" s="1"/>
      <c r="AL1031" s="1"/>
      <c r="AM1031" s="1"/>
      <c r="AN1031" s="1"/>
      <c r="AO1031" s="1"/>
      <c r="AP1031" s="1" t="s">
        <v>3</v>
      </c>
      <c r="AQ1031" s="1" t="s">
        <v>3</v>
      </c>
      <c r="AR1031" s="1" t="s">
        <v>3</v>
      </c>
      <c r="AS1031" s="1"/>
      <c r="AT1031" s="1"/>
      <c r="AU1031" s="1"/>
      <c r="AV1031" s="1"/>
      <c r="AW1031" s="1"/>
      <c r="AX1031" s="1"/>
      <c r="AY1031" s="1"/>
      <c r="AZ1031" s="1" t="s">
        <v>3</v>
      </c>
      <c r="BA1031" s="1"/>
      <c r="BB1031" s="1" t="s">
        <v>3</v>
      </c>
      <c r="BC1031" s="1" t="s">
        <v>3</v>
      </c>
      <c r="BD1031" s="1" t="s">
        <v>3</v>
      </c>
      <c r="BE1031" s="1" t="s">
        <v>3</v>
      </c>
      <c r="BF1031" s="1" t="s">
        <v>3</v>
      </c>
      <c r="BG1031" s="1" t="s">
        <v>3</v>
      </c>
      <c r="BH1031" s="1" t="s">
        <v>3</v>
      </c>
      <c r="BI1031" s="1" t="s">
        <v>3</v>
      </c>
      <c r="BJ1031" s="1" t="s">
        <v>3</v>
      </c>
      <c r="BK1031" s="1" t="s">
        <v>3</v>
      </c>
      <c r="BL1031" s="1" t="s">
        <v>3</v>
      </c>
      <c r="BM1031" s="1" t="s">
        <v>3</v>
      </c>
      <c r="BN1031" s="1" t="s">
        <v>3</v>
      </c>
      <c r="BO1031" s="1" t="s">
        <v>3</v>
      </c>
      <c r="BP1031" s="1" t="s">
        <v>3</v>
      </c>
      <c r="BQ1031" s="1"/>
      <c r="BR1031" s="1"/>
      <c r="BS1031" s="1"/>
      <c r="BT1031" s="1"/>
      <c r="BU1031" s="1"/>
      <c r="BV1031" s="1"/>
      <c r="BW1031" s="1"/>
      <c r="BX1031" s="1">
        <v>0</v>
      </c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>
        <v>0</v>
      </c>
    </row>
    <row r="1033" spans="1:245" x14ac:dyDescent="0.2">
      <c r="A1033" s="2">
        <v>52</v>
      </c>
      <c r="B1033" s="2">
        <f t="shared" ref="B1033:G1033" si="561">B1050</f>
        <v>1</v>
      </c>
      <c r="C1033" s="2">
        <f t="shared" si="561"/>
        <v>4</v>
      </c>
      <c r="D1033" s="2">
        <f t="shared" si="561"/>
        <v>1031</v>
      </c>
      <c r="E1033" s="2">
        <f t="shared" si="561"/>
        <v>0</v>
      </c>
      <c r="F1033" s="2" t="str">
        <f t="shared" si="561"/>
        <v>Новый раздел</v>
      </c>
      <c r="G1033" s="2" t="str">
        <f t="shared" si="561"/>
        <v>5. Строительный мусор, доставка бригады</v>
      </c>
      <c r="H1033" s="2"/>
      <c r="I1033" s="2"/>
      <c r="J1033" s="2"/>
      <c r="K1033" s="2"/>
      <c r="L1033" s="2"/>
      <c r="M1033" s="2"/>
      <c r="N1033" s="2"/>
      <c r="O1033" s="2">
        <f t="shared" ref="O1033:AT1033" si="562">O1050</f>
        <v>80688.83</v>
      </c>
      <c r="P1033" s="2">
        <f t="shared" si="562"/>
        <v>79593.5</v>
      </c>
      <c r="Q1033" s="2">
        <f t="shared" si="562"/>
        <v>555.64</v>
      </c>
      <c r="R1033" s="2">
        <f t="shared" si="562"/>
        <v>539.69000000000005</v>
      </c>
      <c r="S1033" s="2">
        <f t="shared" si="562"/>
        <v>0</v>
      </c>
      <c r="T1033" s="2">
        <f t="shared" si="562"/>
        <v>0</v>
      </c>
      <c r="U1033" s="2">
        <f t="shared" si="562"/>
        <v>0</v>
      </c>
      <c r="V1033" s="2">
        <f t="shared" si="562"/>
        <v>1</v>
      </c>
      <c r="W1033" s="2">
        <f t="shared" si="562"/>
        <v>0</v>
      </c>
      <c r="X1033" s="2">
        <f t="shared" si="562"/>
        <v>0</v>
      </c>
      <c r="Y1033" s="2">
        <f t="shared" si="562"/>
        <v>0</v>
      </c>
      <c r="Z1033" s="2">
        <f t="shared" si="562"/>
        <v>0</v>
      </c>
      <c r="AA1033" s="2">
        <f t="shared" si="562"/>
        <v>0</v>
      </c>
      <c r="AB1033" s="2">
        <f t="shared" si="562"/>
        <v>80688.83</v>
      </c>
      <c r="AC1033" s="2">
        <f t="shared" si="562"/>
        <v>79593.5</v>
      </c>
      <c r="AD1033" s="2">
        <f t="shared" si="562"/>
        <v>555.64</v>
      </c>
      <c r="AE1033" s="2">
        <f t="shared" si="562"/>
        <v>539.69000000000005</v>
      </c>
      <c r="AF1033" s="2">
        <f t="shared" si="562"/>
        <v>0</v>
      </c>
      <c r="AG1033" s="2">
        <f t="shared" si="562"/>
        <v>0</v>
      </c>
      <c r="AH1033" s="2">
        <f t="shared" si="562"/>
        <v>0</v>
      </c>
      <c r="AI1033" s="2">
        <f t="shared" si="562"/>
        <v>1</v>
      </c>
      <c r="AJ1033" s="2">
        <f t="shared" si="562"/>
        <v>0</v>
      </c>
      <c r="AK1033" s="2">
        <f t="shared" si="562"/>
        <v>0</v>
      </c>
      <c r="AL1033" s="2">
        <f t="shared" si="562"/>
        <v>0</v>
      </c>
      <c r="AM1033" s="2">
        <f t="shared" si="562"/>
        <v>0</v>
      </c>
      <c r="AN1033" s="2">
        <f t="shared" si="562"/>
        <v>0</v>
      </c>
      <c r="AO1033" s="2">
        <f t="shared" si="562"/>
        <v>0</v>
      </c>
      <c r="AP1033" s="2">
        <f t="shared" si="562"/>
        <v>0</v>
      </c>
      <c r="AQ1033" s="2">
        <f t="shared" si="562"/>
        <v>0</v>
      </c>
      <c r="AR1033" s="2">
        <f t="shared" si="562"/>
        <v>83740.600000000006</v>
      </c>
      <c r="AS1033" s="2">
        <f t="shared" si="562"/>
        <v>83740.600000000006</v>
      </c>
      <c r="AT1033" s="2">
        <f t="shared" si="562"/>
        <v>0</v>
      </c>
      <c r="AU1033" s="2">
        <f t="shared" ref="AU1033:BZ1033" si="563">AU1050</f>
        <v>0</v>
      </c>
      <c r="AV1033" s="2">
        <f t="shared" si="563"/>
        <v>79593.5</v>
      </c>
      <c r="AW1033" s="2">
        <f t="shared" si="563"/>
        <v>79593.5</v>
      </c>
      <c r="AX1033" s="2">
        <f t="shared" si="563"/>
        <v>0</v>
      </c>
      <c r="AY1033" s="2">
        <f t="shared" si="563"/>
        <v>79593.5</v>
      </c>
      <c r="AZ1033" s="2">
        <f t="shared" si="563"/>
        <v>0</v>
      </c>
      <c r="BA1033" s="2">
        <f t="shared" si="563"/>
        <v>0</v>
      </c>
      <c r="BB1033" s="2">
        <f t="shared" si="563"/>
        <v>0</v>
      </c>
      <c r="BC1033" s="2">
        <f t="shared" si="563"/>
        <v>0</v>
      </c>
      <c r="BD1033" s="2">
        <f t="shared" si="563"/>
        <v>3051.77</v>
      </c>
      <c r="BE1033" s="2">
        <f t="shared" si="563"/>
        <v>0</v>
      </c>
      <c r="BF1033" s="2">
        <f t="shared" si="563"/>
        <v>0</v>
      </c>
      <c r="BG1033" s="2">
        <f t="shared" si="563"/>
        <v>0</v>
      </c>
      <c r="BH1033" s="2">
        <f t="shared" si="563"/>
        <v>0</v>
      </c>
      <c r="BI1033" s="2">
        <f t="shared" si="563"/>
        <v>0</v>
      </c>
      <c r="BJ1033" s="2">
        <f t="shared" si="563"/>
        <v>0</v>
      </c>
      <c r="BK1033" s="2">
        <f t="shared" si="563"/>
        <v>0</v>
      </c>
      <c r="BL1033" s="2">
        <f t="shared" si="563"/>
        <v>0</v>
      </c>
      <c r="BM1033" s="2">
        <f t="shared" si="563"/>
        <v>0</v>
      </c>
      <c r="BN1033" s="2">
        <f t="shared" si="563"/>
        <v>0</v>
      </c>
      <c r="BO1033" s="2">
        <f t="shared" si="563"/>
        <v>0</v>
      </c>
      <c r="BP1033" s="2">
        <f t="shared" si="563"/>
        <v>0</v>
      </c>
      <c r="BQ1033" s="2">
        <f t="shared" si="563"/>
        <v>0</v>
      </c>
      <c r="BR1033" s="2">
        <f t="shared" si="563"/>
        <v>0</v>
      </c>
      <c r="BS1033" s="2">
        <f t="shared" si="563"/>
        <v>0</v>
      </c>
      <c r="BT1033" s="2">
        <f t="shared" si="563"/>
        <v>0</v>
      </c>
      <c r="BU1033" s="2">
        <f t="shared" si="563"/>
        <v>0</v>
      </c>
      <c r="BV1033" s="2">
        <f t="shared" si="563"/>
        <v>0</v>
      </c>
      <c r="BW1033" s="2">
        <f t="shared" si="563"/>
        <v>0</v>
      </c>
      <c r="BX1033" s="2">
        <f t="shared" si="563"/>
        <v>0</v>
      </c>
      <c r="BY1033" s="2">
        <f t="shared" si="563"/>
        <v>0</v>
      </c>
      <c r="BZ1033" s="2">
        <f t="shared" si="563"/>
        <v>0</v>
      </c>
      <c r="CA1033" s="2">
        <f t="shared" ref="CA1033:DF1033" si="564">CA1050</f>
        <v>83740.600000000006</v>
      </c>
      <c r="CB1033" s="2">
        <f t="shared" si="564"/>
        <v>83740.600000000006</v>
      </c>
      <c r="CC1033" s="2">
        <f t="shared" si="564"/>
        <v>0</v>
      </c>
      <c r="CD1033" s="2">
        <f t="shared" si="564"/>
        <v>0</v>
      </c>
      <c r="CE1033" s="2">
        <f t="shared" si="564"/>
        <v>79593.5</v>
      </c>
      <c r="CF1033" s="2">
        <f t="shared" si="564"/>
        <v>79593.5</v>
      </c>
      <c r="CG1033" s="2">
        <f t="shared" si="564"/>
        <v>0</v>
      </c>
      <c r="CH1033" s="2">
        <f t="shared" si="564"/>
        <v>79593.5</v>
      </c>
      <c r="CI1033" s="2">
        <f t="shared" si="564"/>
        <v>0</v>
      </c>
      <c r="CJ1033" s="2">
        <f t="shared" si="564"/>
        <v>0</v>
      </c>
      <c r="CK1033" s="2">
        <f t="shared" si="564"/>
        <v>0</v>
      </c>
      <c r="CL1033" s="2">
        <f t="shared" si="564"/>
        <v>0</v>
      </c>
      <c r="CM1033" s="2">
        <f t="shared" si="564"/>
        <v>3051.77</v>
      </c>
      <c r="CN1033" s="2">
        <f t="shared" si="564"/>
        <v>0</v>
      </c>
      <c r="CO1033" s="2">
        <f t="shared" si="564"/>
        <v>0</v>
      </c>
      <c r="CP1033" s="2">
        <f t="shared" si="564"/>
        <v>0</v>
      </c>
      <c r="CQ1033" s="2">
        <f t="shared" si="564"/>
        <v>0</v>
      </c>
      <c r="CR1033" s="2">
        <f t="shared" si="564"/>
        <v>0</v>
      </c>
      <c r="CS1033" s="2">
        <f t="shared" si="564"/>
        <v>0</v>
      </c>
      <c r="CT1033" s="2">
        <f t="shared" si="564"/>
        <v>0</v>
      </c>
      <c r="CU1033" s="2">
        <f t="shared" si="564"/>
        <v>0</v>
      </c>
      <c r="CV1033" s="2">
        <f t="shared" si="564"/>
        <v>0</v>
      </c>
      <c r="CW1033" s="2">
        <f t="shared" si="564"/>
        <v>0</v>
      </c>
      <c r="CX1033" s="2">
        <f t="shared" si="564"/>
        <v>0</v>
      </c>
      <c r="CY1033" s="2">
        <f t="shared" si="564"/>
        <v>0</v>
      </c>
      <c r="CZ1033" s="2">
        <f t="shared" si="564"/>
        <v>0</v>
      </c>
      <c r="DA1033" s="2">
        <f t="shared" si="564"/>
        <v>0</v>
      </c>
      <c r="DB1033" s="2">
        <f t="shared" si="564"/>
        <v>0</v>
      </c>
      <c r="DC1033" s="2">
        <f t="shared" si="564"/>
        <v>0</v>
      </c>
      <c r="DD1033" s="2">
        <f t="shared" si="564"/>
        <v>0</v>
      </c>
      <c r="DE1033" s="2">
        <f t="shared" si="564"/>
        <v>0</v>
      </c>
      <c r="DF1033" s="2">
        <f t="shared" si="564"/>
        <v>0</v>
      </c>
      <c r="DG1033" s="3">
        <f t="shared" ref="DG1033:EL1033" si="565">DG1050</f>
        <v>0</v>
      </c>
      <c r="DH1033" s="3">
        <f t="shared" si="565"/>
        <v>0</v>
      </c>
      <c r="DI1033" s="3">
        <f t="shared" si="565"/>
        <v>0</v>
      </c>
      <c r="DJ1033" s="3">
        <f t="shared" si="565"/>
        <v>0</v>
      </c>
      <c r="DK1033" s="3">
        <f t="shared" si="565"/>
        <v>0</v>
      </c>
      <c r="DL1033" s="3">
        <f t="shared" si="565"/>
        <v>0</v>
      </c>
      <c r="DM1033" s="3">
        <f t="shared" si="565"/>
        <v>0</v>
      </c>
      <c r="DN1033" s="3">
        <f t="shared" si="565"/>
        <v>0</v>
      </c>
      <c r="DO1033" s="3">
        <f t="shared" si="565"/>
        <v>0</v>
      </c>
      <c r="DP1033" s="3">
        <f t="shared" si="565"/>
        <v>0</v>
      </c>
      <c r="DQ1033" s="3">
        <f t="shared" si="565"/>
        <v>0</v>
      </c>
      <c r="DR1033" s="3">
        <f t="shared" si="565"/>
        <v>0</v>
      </c>
      <c r="DS1033" s="3">
        <f t="shared" si="565"/>
        <v>0</v>
      </c>
      <c r="DT1033" s="3">
        <f t="shared" si="565"/>
        <v>0</v>
      </c>
      <c r="DU1033" s="3">
        <f t="shared" si="565"/>
        <v>0</v>
      </c>
      <c r="DV1033" s="3">
        <f t="shared" si="565"/>
        <v>0</v>
      </c>
      <c r="DW1033" s="3">
        <f t="shared" si="565"/>
        <v>0</v>
      </c>
      <c r="DX1033" s="3">
        <f t="shared" si="565"/>
        <v>0</v>
      </c>
      <c r="DY1033" s="3">
        <f t="shared" si="565"/>
        <v>0</v>
      </c>
      <c r="DZ1033" s="3">
        <f t="shared" si="565"/>
        <v>0</v>
      </c>
      <c r="EA1033" s="3">
        <f t="shared" si="565"/>
        <v>0</v>
      </c>
      <c r="EB1033" s="3">
        <f t="shared" si="565"/>
        <v>0</v>
      </c>
      <c r="EC1033" s="3">
        <f t="shared" si="565"/>
        <v>0</v>
      </c>
      <c r="ED1033" s="3">
        <f t="shared" si="565"/>
        <v>0</v>
      </c>
      <c r="EE1033" s="3">
        <f t="shared" si="565"/>
        <v>0</v>
      </c>
      <c r="EF1033" s="3">
        <f t="shared" si="565"/>
        <v>0</v>
      </c>
      <c r="EG1033" s="3">
        <f t="shared" si="565"/>
        <v>0</v>
      </c>
      <c r="EH1033" s="3">
        <f t="shared" si="565"/>
        <v>0</v>
      </c>
      <c r="EI1033" s="3">
        <f t="shared" si="565"/>
        <v>0</v>
      </c>
      <c r="EJ1033" s="3">
        <f t="shared" si="565"/>
        <v>0</v>
      </c>
      <c r="EK1033" s="3">
        <f t="shared" si="565"/>
        <v>0</v>
      </c>
      <c r="EL1033" s="3">
        <f t="shared" si="565"/>
        <v>0</v>
      </c>
      <c r="EM1033" s="3">
        <f t="shared" ref="EM1033:FR1033" si="566">EM1050</f>
        <v>0</v>
      </c>
      <c r="EN1033" s="3">
        <f t="shared" si="566"/>
        <v>0</v>
      </c>
      <c r="EO1033" s="3">
        <f t="shared" si="566"/>
        <v>0</v>
      </c>
      <c r="EP1033" s="3">
        <f t="shared" si="566"/>
        <v>0</v>
      </c>
      <c r="EQ1033" s="3">
        <f t="shared" si="566"/>
        <v>0</v>
      </c>
      <c r="ER1033" s="3">
        <f t="shared" si="566"/>
        <v>0</v>
      </c>
      <c r="ES1033" s="3">
        <f t="shared" si="566"/>
        <v>0</v>
      </c>
      <c r="ET1033" s="3">
        <f t="shared" si="566"/>
        <v>0</v>
      </c>
      <c r="EU1033" s="3">
        <f t="shared" si="566"/>
        <v>0</v>
      </c>
      <c r="EV1033" s="3">
        <f t="shared" si="566"/>
        <v>0</v>
      </c>
      <c r="EW1033" s="3">
        <f t="shared" si="566"/>
        <v>0</v>
      </c>
      <c r="EX1033" s="3">
        <f t="shared" si="566"/>
        <v>0</v>
      </c>
      <c r="EY1033" s="3">
        <f t="shared" si="566"/>
        <v>0</v>
      </c>
      <c r="EZ1033" s="3">
        <f t="shared" si="566"/>
        <v>0</v>
      </c>
      <c r="FA1033" s="3">
        <f t="shared" si="566"/>
        <v>0</v>
      </c>
      <c r="FB1033" s="3">
        <f t="shared" si="566"/>
        <v>0</v>
      </c>
      <c r="FC1033" s="3">
        <f t="shared" si="566"/>
        <v>0</v>
      </c>
      <c r="FD1033" s="3">
        <f t="shared" si="566"/>
        <v>0</v>
      </c>
      <c r="FE1033" s="3">
        <f t="shared" si="566"/>
        <v>0</v>
      </c>
      <c r="FF1033" s="3">
        <f t="shared" si="566"/>
        <v>0</v>
      </c>
      <c r="FG1033" s="3">
        <f t="shared" si="566"/>
        <v>0</v>
      </c>
      <c r="FH1033" s="3">
        <f t="shared" si="566"/>
        <v>0</v>
      </c>
      <c r="FI1033" s="3">
        <f t="shared" si="566"/>
        <v>0</v>
      </c>
      <c r="FJ1033" s="3">
        <f t="shared" si="566"/>
        <v>0</v>
      </c>
      <c r="FK1033" s="3">
        <f t="shared" si="566"/>
        <v>0</v>
      </c>
      <c r="FL1033" s="3">
        <f t="shared" si="566"/>
        <v>0</v>
      </c>
      <c r="FM1033" s="3">
        <f t="shared" si="566"/>
        <v>0</v>
      </c>
      <c r="FN1033" s="3">
        <f t="shared" si="566"/>
        <v>0</v>
      </c>
      <c r="FO1033" s="3">
        <f t="shared" si="566"/>
        <v>0</v>
      </c>
      <c r="FP1033" s="3">
        <f t="shared" si="566"/>
        <v>0</v>
      </c>
      <c r="FQ1033" s="3">
        <f t="shared" si="566"/>
        <v>0</v>
      </c>
      <c r="FR1033" s="3">
        <f t="shared" si="566"/>
        <v>0</v>
      </c>
      <c r="FS1033" s="3">
        <f t="shared" ref="FS1033:GX1033" si="567">FS1050</f>
        <v>0</v>
      </c>
      <c r="FT1033" s="3">
        <f t="shared" si="567"/>
        <v>0</v>
      </c>
      <c r="FU1033" s="3">
        <f t="shared" si="567"/>
        <v>0</v>
      </c>
      <c r="FV1033" s="3">
        <f t="shared" si="567"/>
        <v>0</v>
      </c>
      <c r="FW1033" s="3">
        <f t="shared" si="567"/>
        <v>0</v>
      </c>
      <c r="FX1033" s="3">
        <f t="shared" si="567"/>
        <v>0</v>
      </c>
      <c r="FY1033" s="3">
        <f t="shared" si="567"/>
        <v>0</v>
      </c>
      <c r="FZ1033" s="3">
        <f t="shared" si="567"/>
        <v>0</v>
      </c>
      <c r="GA1033" s="3">
        <f t="shared" si="567"/>
        <v>0</v>
      </c>
      <c r="GB1033" s="3">
        <f t="shared" si="567"/>
        <v>0</v>
      </c>
      <c r="GC1033" s="3">
        <f t="shared" si="567"/>
        <v>0</v>
      </c>
      <c r="GD1033" s="3">
        <f t="shared" si="567"/>
        <v>0</v>
      </c>
      <c r="GE1033" s="3">
        <f t="shared" si="567"/>
        <v>0</v>
      </c>
      <c r="GF1033" s="3">
        <f t="shared" si="567"/>
        <v>0</v>
      </c>
      <c r="GG1033" s="3">
        <f t="shared" si="567"/>
        <v>0</v>
      </c>
      <c r="GH1033" s="3">
        <f t="shared" si="567"/>
        <v>0</v>
      </c>
      <c r="GI1033" s="3">
        <f t="shared" si="567"/>
        <v>0</v>
      </c>
      <c r="GJ1033" s="3">
        <f t="shared" si="567"/>
        <v>0</v>
      </c>
      <c r="GK1033" s="3">
        <f t="shared" si="567"/>
        <v>0</v>
      </c>
      <c r="GL1033" s="3">
        <f t="shared" si="567"/>
        <v>0</v>
      </c>
      <c r="GM1033" s="3">
        <f t="shared" si="567"/>
        <v>0</v>
      </c>
      <c r="GN1033" s="3">
        <f t="shared" si="567"/>
        <v>0</v>
      </c>
      <c r="GO1033" s="3">
        <f t="shared" si="567"/>
        <v>0</v>
      </c>
      <c r="GP1033" s="3">
        <f t="shared" si="567"/>
        <v>0</v>
      </c>
      <c r="GQ1033" s="3">
        <f t="shared" si="567"/>
        <v>0</v>
      </c>
      <c r="GR1033" s="3">
        <f t="shared" si="567"/>
        <v>0</v>
      </c>
      <c r="GS1033" s="3">
        <f t="shared" si="567"/>
        <v>0</v>
      </c>
      <c r="GT1033" s="3">
        <f t="shared" si="567"/>
        <v>0</v>
      </c>
      <c r="GU1033" s="3">
        <f t="shared" si="567"/>
        <v>0</v>
      </c>
      <c r="GV1033" s="3">
        <f t="shared" si="567"/>
        <v>0</v>
      </c>
      <c r="GW1033" s="3">
        <f t="shared" si="567"/>
        <v>0</v>
      </c>
      <c r="GX1033" s="3">
        <f t="shared" si="567"/>
        <v>0</v>
      </c>
    </row>
    <row r="1035" spans="1:245" x14ac:dyDescent="0.2">
      <c r="A1035">
        <v>17</v>
      </c>
      <c r="B1035">
        <v>1</v>
      </c>
      <c r="E1035" t="s">
        <v>1044</v>
      </c>
      <c r="F1035" t="s">
        <v>1045</v>
      </c>
      <c r="G1035" t="s">
        <v>1046</v>
      </c>
      <c r="H1035" t="s">
        <v>1047</v>
      </c>
      <c r="I1035">
        <v>1</v>
      </c>
      <c r="J1035">
        <v>0</v>
      </c>
      <c r="K1035">
        <v>1</v>
      </c>
      <c r="O1035">
        <f>0</f>
        <v>0</v>
      </c>
      <c r="P1035">
        <f>0</f>
        <v>0</v>
      </c>
      <c r="Q1035">
        <f>0</f>
        <v>0</v>
      </c>
      <c r="R1035">
        <f>0</f>
        <v>0</v>
      </c>
      <c r="S1035">
        <f>0</f>
        <v>0</v>
      </c>
      <c r="T1035">
        <f>0</f>
        <v>0</v>
      </c>
      <c r="U1035">
        <f>0</f>
        <v>0</v>
      </c>
      <c r="V1035">
        <f>0</f>
        <v>0</v>
      </c>
      <c r="W1035">
        <f>0</f>
        <v>0</v>
      </c>
      <c r="X1035">
        <f>0</f>
        <v>0</v>
      </c>
      <c r="Y1035">
        <f>0</f>
        <v>0</v>
      </c>
      <c r="AA1035">
        <v>449016111</v>
      </c>
      <c r="AB1035">
        <f t="shared" ref="AB1035:AB1042" si="568">ROUND((AK1035),6)</f>
        <v>1192.28</v>
      </c>
      <c r="AC1035">
        <f>0</f>
        <v>0</v>
      </c>
      <c r="AD1035">
        <f>0</f>
        <v>0</v>
      </c>
      <c r="AE1035">
        <f>0</f>
        <v>0</v>
      </c>
      <c r="AF1035">
        <f>0</f>
        <v>0</v>
      </c>
      <c r="AG1035">
        <f>0</f>
        <v>0</v>
      </c>
      <c r="AH1035">
        <f>0</f>
        <v>0</v>
      </c>
      <c r="AI1035">
        <f>0</f>
        <v>0</v>
      </c>
      <c r="AJ1035">
        <f>0</f>
        <v>0</v>
      </c>
      <c r="AK1035">
        <v>1192.28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1</v>
      </c>
      <c r="AW1035">
        <v>1</v>
      </c>
      <c r="AZ1035">
        <v>1</v>
      </c>
      <c r="BA1035">
        <v>1</v>
      </c>
      <c r="BB1035">
        <v>1</v>
      </c>
      <c r="BC1035">
        <v>1</v>
      </c>
      <c r="BD1035" t="s">
        <v>3</v>
      </c>
      <c r="BE1035" t="s">
        <v>3</v>
      </c>
      <c r="BF1035" t="s">
        <v>3</v>
      </c>
      <c r="BG1035" t="s">
        <v>3</v>
      </c>
      <c r="BH1035">
        <v>0</v>
      </c>
      <c r="BI1035">
        <v>1</v>
      </c>
      <c r="BJ1035" t="s">
        <v>1045</v>
      </c>
      <c r="BM1035">
        <v>700007</v>
      </c>
      <c r="BN1035">
        <v>0</v>
      </c>
      <c r="BO1035" t="s">
        <v>3</v>
      </c>
      <c r="BP1035">
        <v>0</v>
      </c>
      <c r="BQ1035">
        <v>19</v>
      </c>
      <c r="BR1035">
        <v>0</v>
      </c>
      <c r="BS1035">
        <v>1</v>
      </c>
      <c r="BT1035">
        <v>1</v>
      </c>
      <c r="BU1035">
        <v>1</v>
      </c>
      <c r="BV1035">
        <v>1</v>
      </c>
      <c r="BW1035">
        <v>1</v>
      </c>
      <c r="BX1035">
        <v>1</v>
      </c>
      <c r="BY1035" t="s">
        <v>3</v>
      </c>
      <c r="BZ1035">
        <v>90</v>
      </c>
      <c r="CA1035">
        <v>42</v>
      </c>
      <c r="CB1035" t="s">
        <v>3</v>
      </c>
      <c r="CE1035">
        <v>0</v>
      </c>
      <c r="CF1035">
        <v>0</v>
      </c>
      <c r="CG1035">
        <v>0</v>
      </c>
      <c r="CM1035">
        <v>0</v>
      </c>
      <c r="CN1035" t="s">
        <v>3</v>
      </c>
      <c r="CO1035">
        <v>0</v>
      </c>
      <c r="CP1035">
        <f t="shared" ref="CP1035:CP1042" si="569">AB1035*AZ1035</f>
        <v>1192.28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C1035" t="s">
        <v>3</v>
      </c>
      <c r="DD1035" t="s">
        <v>3</v>
      </c>
      <c r="DE1035" t="s">
        <v>3</v>
      </c>
      <c r="DF1035" t="s">
        <v>3</v>
      </c>
      <c r="DG1035" t="s">
        <v>3</v>
      </c>
      <c r="DH1035" t="s">
        <v>3</v>
      </c>
      <c r="DI1035" t="s">
        <v>3</v>
      </c>
      <c r="DJ1035" t="s">
        <v>3</v>
      </c>
      <c r="DK1035" t="s">
        <v>3</v>
      </c>
      <c r="DL1035" t="s">
        <v>3</v>
      </c>
      <c r="DM1035" t="s">
        <v>3</v>
      </c>
      <c r="DN1035">
        <v>0</v>
      </c>
      <c r="DO1035">
        <v>0</v>
      </c>
      <c r="DP1035">
        <v>1</v>
      </c>
      <c r="DQ1035">
        <v>1</v>
      </c>
      <c r="DU1035">
        <v>1013</v>
      </c>
      <c r="DV1035" t="s">
        <v>1047</v>
      </c>
      <c r="DW1035" t="s">
        <v>1047</v>
      </c>
      <c r="DX1035">
        <v>1</v>
      </c>
      <c r="DZ1035" t="s">
        <v>3</v>
      </c>
      <c r="EA1035" t="s">
        <v>3</v>
      </c>
      <c r="EB1035" t="s">
        <v>3</v>
      </c>
      <c r="EC1035" t="s">
        <v>3</v>
      </c>
      <c r="EE1035">
        <v>416980467</v>
      </c>
      <c r="EF1035">
        <v>19</v>
      </c>
      <c r="EG1035" t="s">
        <v>1048</v>
      </c>
      <c r="EH1035">
        <v>106</v>
      </c>
      <c r="EI1035" t="s">
        <v>1048</v>
      </c>
      <c r="EJ1035">
        <v>1</v>
      </c>
      <c r="EK1035">
        <v>700007</v>
      </c>
      <c r="EL1035" t="s">
        <v>1048</v>
      </c>
      <c r="EM1035" t="s">
        <v>1049</v>
      </c>
      <c r="EO1035" t="s">
        <v>3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0</v>
      </c>
      <c r="EW1035">
        <v>0</v>
      </c>
      <c r="EX1035">
        <v>0</v>
      </c>
      <c r="EY1035">
        <v>0</v>
      </c>
      <c r="FQ1035">
        <v>0</v>
      </c>
      <c r="FR1035">
        <v>0</v>
      </c>
      <c r="FS1035">
        <v>0</v>
      </c>
      <c r="FX1035">
        <v>0</v>
      </c>
      <c r="FY1035">
        <v>0</v>
      </c>
      <c r="GA1035" t="s">
        <v>3</v>
      </c>
      <c r="GD1035">
        <v>1</v>
      </c>
      <c r="GF1035">
        <v>-905067836</v>
      </c>
      <c r="GG1035">
        <v>2</v>
      </c>
      <c r="GH1035">
        <v>1</v>
      </c>
      <c r="GI1035">
        <v>-2</v>
      </c>
      <c r="GJ1035">
        <v>2</v>
      </c>
      <c r="GK1035">
        <v>0</v>
      </c>
      <c r="GL1035">
        <f t="shared" ref="GL1035:GL1048" si="570">ROUND(IF(AND(BH1035=3,BI1035=3,FS1035&lt;&gt;0),P1035,0),2)</f>
        <v>0</v>
      </c>
      <c r="GM1035">
        <f t="shared" ref="GM1035:GM1042" si="571">ROUND(CP1035*I1035,2)</f>
        <v>1192.28</v>
      </c>
      <c r="GN1035">
        <f t="shared" ref="GN1035:GN1048" si="572">IF(OR(BI1035=0,BI1035=1),GM1035-GX1035,0)</f>
        <v>1192.28</v>
      </c>
      <c r="GO1035">
        <f t="shared" ref="GO1035:GO1048" si="573">IF(BI1035=2,GM1035-GX1035,0)</f>
        <v>0</v>
      </c>
      <c r="GP1035">
        <f t="shared" ref="GP1035:GP1048" si="574">IF(BI1035=4,GM1035-GX1035,0)</f>
        <v>0</v>
      </c>
      <c r="GR1035">
        <v>0</v>
      </c>
      <c r="GS1035">
        <v>0</v>
      </c>
      <c r="GT1035">
        <v>0</v>
      </c>
      <c r="GU1035" t="s">
        <v>3</v>
      </c>
      <c r="GV1035">
        <f>0</f>
        <v>0</v>
      </c>
      <c r="GW1035">
        <v>1</v>
      </c>
      <c r="GX1035">
        <f>0</f>
        <v>0</v>
      </c>
      <c r="HA1035">
        <v>0</v>
      </c>
      <c r="HB1035">
        <v>0</v>
      </c>
      <c r="HC1035">
        <v>0</v>
      </c>
      <c r="HD1035">
        <f t="shared" ref="HD1035:HD1042" si="575">GM1035</f>
        <v>1192.28</v>
      </c>
      <c r="HE1035" t="s">
        <v>3</v>
      </c>
      <c r="HF1035" t="s">
        <v>3</v>
      </c>
      <c r="HM1035" t="s">
        <v>3</v>
      </c>
      <c r="HN1035" t="s">
        <v>1050</v>
      </c>
      <c r="HO1035" t="s">
        <v>1051</v>
      </c>
      <c r="HP1035" t="s">
        <v>1048</v>
      </c>
      <c r="HQ1035" t="s">
        <v>1048</v>
      </c>
      <c r="HS1035">
        <v>0</v>
      </c>
      <c r="IK1035">
        <v>0</v>
      </c>
    </row>
    <row r="1036" spans="1:245" x14ac:dyDescent="0.2">
      <c r="A1036">
        <v>17</v>
      </c>
      <c r="B1036">
        <v>1</v>
      </c>
      <c r="E1036" t="s">
        <v>1052</v>
      </c>
      <c r="F1036" t="s">
        <v>1053</v>
      </c>
      <c r="G1036" t="s">
        <v>1054</v>
      </c>
      <c r="H1036" t="s">
        <v>1047</v>
      </c>
      <c r="I1036">
        <v>1</v>
      </c>
      <c r="J1036">
        <v>0</v>
      </c>
      <c r="K1036">
        <v>1</v>
      </c>
      <c r="O1036">
        <f>0</f>
        <v>0</v>
      </c>
      <c r="P1036">
        <f>0</f>
        <v>0</v>
      </c>
      <c r="Q1036">
        <f>0</f>
        <v>0</v>
      </c>
      <c r="R1036">
        <f>0</f>
        <v>0</v>
      </c>
      <c r="S1036">
        <f>0</f>
        <v>0</v>
      </c>
      <c r="T1036">
        <f>0</f>
        <v>0</v>
      </c>
      <c r="U1036">
        <f>0</f>
        <v>0</v>
      </c>
      <c r="V1036">
        <f>0</f>
        <v>0</v>
      </c>
      <c r="W1036">
        <f>0</f>
        <v>0</v>
      </c>
      <c r="X1036">
        <f>0</f>
        <v>0</v>
      </c>
      <c r="Y1036">
        <f>0</f>
        <v>0</v>
      </c>
      <c r="AA1036">
        <v>449016111</v>
      </c>
      <c r="AB1036">
        <f t="shared" si="568"/>
        <v>78.819999999999993</v>
      </c>
      <c r="AC1036">
        <f>0</f>
        <v>0</v>
      </c>
      <c r="AD1036">
        <f>0</f>
        <v>0</v>
      </c>
      <c r="AE1036">
        <f>0</f>
        <v>0</v>
      </c>
      <c r="AF1036">
        <f>0</f>
        <v>0</v>
      </c>
      <c r="AG1036">
        <f>0</f>
        <v>0</v>
      </c>
      <c r="AH1036">
        <f>0</f>
        <v>0</v>
      </c>
      <c r="AI1036">
        <f>0</f>
        <v>0</v>
      </c>
      <c r="AJ1036">
        <f>0</f>
        <v>0</v>
      </c>
      <c r="AK1036">
        <v>78.819999999999993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1</v>
      </c>
      <c r="AW1036">
        <v>1</v>
      </c>
      <c r="AZ1036">
        <v>1</v>
      </c>
      <c r="BA1036">
        <v>1</v>
      </c>
      <c r="BB1036">
        <v>1</v>
      </c>
      <c r="BC1036">
        <v>1</v>
      </c>
      <c r="BD1036" t="s">
        <v>3</v>
      </c>
      <c r="BE1036" t="s">
        <v>3</v>
      </c>
      <c r="BF1036" t="s">
        <v>3</v>
      </c>
      <c r="BG1036" t="s">
        <v>3</v>
      </c>
      <c r="BH1036">
        <v>0</v>
      </c>
      <c r="BI1036">
        <v>1</v>
      </c>
      <c r="BJ1036" t="s">
        <v>1053</v>
      </c>
      <c r="BM1036">
        <v>700007</v>
      </c>
      <c r="BN1036">
        <v>0</v>
      </c>
      <c r="BO1036" t="s">
        <v>3</v>
      </c>
      <c r="BP1036">
        <v>0</v>
      </c>
      <c r="BQ1036">
        <v>19</v>
      </c>
      <c r="BR1036">
        <v>0</v>
      </c>
      <c r="BS1036">
        <v>1</v>
      </c>
      <c r="BT1036">
        <v>1</v>
      </c>
      <c r="BU1036">
        <v>1</v>
      </c>
      <c r="BV1036">
        <v>1</v>
      </c>
      <c r="BW1036">
        <v>1</v>
      </c>
      <c r="BX1036">
        <v>1</v>
      </c>
      <c r="BY1036" t="s">
        <v>3</v>
      </c>
      <c r="BZ1036">
        <v>90</v>
      </c>
      <c r="CA1036">
        <v>42</v>
      </c>
      <c r="CB1036" t="s">
        <v>3</v>
      </c>
      <c r="CE1036">
        <v>0</v>
      </c>
      <c r="CF1036">
        <v>0</v>
      </c>
      <c r="CG1036">
        <v>0</v>
      </c>
      <c r="CM1036">
        <v>0</v>
      </c>
      <c r="CN1036" t="s">
        <v>3</v>
      </c>
      <c r="CO1036">
        <v>0</v>
      </c>
      <c r="CP1036">
        <f t="shared" si="569"/>
        <v>78.819999999999993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C1036" t="s">
        <v>3</v>
      </c>
      <c r="DD1036" t="s">
        <v>3</v>
      </c>
      <c r="DE1036" t="s">
        <v>3</v>
      </c>
      <c r="DF1036" t="s">
        <v>3</v>
      </c>
      <c r="DG1036" t="s">
        <v>3</v>
      </c>
      <c r="DH1036" t="s">
        <v>3</v>
      </c>
      <c r="DI1036" t="s">
        <v>3</v>
      </c>
      <c r="DJ1036" t="s">
        <v>3</v>
      </c>
      <c r="DK1036" t="s">
        <v>3</v>
      </c>
      <c r="DL1036" t="s">
        <v>3</v>
      </c>
      <c r="DM1036" t="s">
        <v>3</v>
      </c>
      <c r="DN1036">
        <v>0</v>
      </c>
      <c r="DO1036">
        <v>0</v>
      </c>
      <c r="DP1036">
        <v>1</v>
      </c>
      <c r="DQ1036">
        <v>1</v>
      </c>
      <c r="DU1036">
        <v>1013</v>
      </c>
      <c r="DV1036" t="s">
        <v>1047</v>
      </c>
      <c r="DW1036" t="s">
        <v>1047</v>
      </c>
      <c r="DX1036">
        <v>1</v>
      </c>
      <c r="DZ1036" t="s">
        <v>3</v>
      </c>
      <c r="EA1036" t="s">
        <v>3</v>
      </c>
      <c r="EB1036" t="s">
        <v>3</v>
      </c>
      <c r="EC1036" t="s">
        <v>3</v>
      </c>
      <c r="EE1036">
        <v>416980467</v>
      </c>
      <c r="EF1036">
        <v>19</v>
      </c>
      <c r="EG1036" t="s">
        <v>1048</v>
      </c>
      <c r="EH1036">
        <v>106</v>
      </c>
      <c r="EI1036" t="s">
        <v>1048</v>
      </c>
      <c r="EJ1036">
        <v>1</v>
      </c>
      <c r="EK1036">
        <v>700007</v>
      </c>
      <c r="EL1036" t="s">
        <v>1048</v>
      </c>
      <c r="EM1036" t="s">
        <v>1049</v>
      </c>
      <c r="EO1036" t="s">
        <v>3</v>
      </c>
      <c r="EQ1036">
        <v>0</v>
      </c>
      <c r="ER1036">
        <v>0</v>
      </c>
      <c r="ES1036">
        <v>0</v>
      </c>
      <c r="ET1036">
        <v>0</v>
      </c>
      <c r="EU1036">
        <v>0</v>
      </c>
      <c r="EV1036">
        <v>0</v>
      </c>
      <c r="EW1036">
        <v>0</v>
      </c>
      <c r="EX1036">
        <v>0</v>
      </c>
      <c r="EY1036">
        <v>0</v>
      </c>
      <c r="FQ1036">
        <v>0</v>
      </c>
      <c r="FR1036">
        <v>0</v>
      </c>
      <c r="FS1036">
        <v>0</v>
      </c>
      <c r="FX1036">
        <v>0</v>
      </c>
      <c r="FY1036">
        <v>0</v>
      </c>
      <c r="GA1036" t="s">
        <v>3</v>
      </c>
      <c r="GD1036">
        <v>1</v>
      </c>
      <c r="GF1036">
        <v>1415970619</v>
      </c>
      <c r="GG1036">
        <v>2</v>
      </c>
      <c r="GH1036">
        <v>1</v>
      </c>
      <c r="GI1036">
        <v>-2</v>
      </c>
      <c r="GJ1036">
        <v>2</v>
      </c>
      <c r="GK1036">
        <v>0</v>
      </c>
      <c r="GL1036">
        <f t="shared" si="570"/>
        <v>0</v>
      </c>
      <c r="GM1036">
        <f t="shared" si="571"/>
        <v>78.819999999999993</v>
      </c>
      <c r="GN1036">
        <f t="shared" si="572"/>
        <v>78.819999999999993</v>
      </c>
      <c r="GO1036">
        <f t="shared" si="573"/>
        <v>0</v>
      </c>
      <c r="GP1036">
        <f t="shared" si="574"/>
        <v>0</v>
      </c>
      <c r="GR1036">
        <v>0</v>
      </c>
      <c r="GS1036">
        <v>0</v>
      </c>
      <c r="GT1036">
        <v>0</v>
      </c>
      <c r="GU1036" t="s">
        <v>3</v>
      </c>
      <c r="GV1036">
        <f>0</f>
        <v>0</v>
      </c>
      <c r="GW1036">
        <v>1</v>
      </c>
      <c r="GX1036">
        <f>0</f>
        <v>0</v>
      </c>
      <c r="HA1036">
        <v>0</v>
      </c>
      <c r="HB1036">
        <v>0</v>
      </c>
      <c r="HC1036">
        <v>0</v>
      </c>
      <c r="HD1036">
        <f t="shared" si="575"/>
        <v>78.819999999999993</v>
      </c>
      <c r="HE1036" t="s">
        <v>3</v>
      </c>
      <c r="HF1036" t="s">
        <v>3</v>
      </c>
      <c r="HM1036" t="s">
        <v>3</v>
      </c>
      <c r="HN1036" t="s">
        <v>1050</v>
      </c>
      <c r="HO1036" t="s">
        <v>1051</v>
      </c>
      <c r="HP1036" t="s">
        <v>1048</v>
      </c>
      <c r="HQ1036" t="s">
        <v>1048</v>
      </c>
      <c r="HS1036">
        <v>0</v>
      </c>
      <c r="IK1036">
        <v>0</v>
      </c>
    </row>
    <row r="1037" spans="1:245" x14ac:dyDescent="0.2">
      <c r="A1037">
        <v>17</v>
      </c>
      <c r="B1037">
        <v>1</v>
      </c>
      <c r="E1037" t="s">
        <v>1055</v>
      </c>
      <c r="F1037" t="s">
        <v>1056</v>
      </c>
      <c r="G1037" t="s">
        <v>1057</v>
      </c>
      <c r="H1037" t="s">
        <v>1047</v>
      </c>
      <c r="I1037">
        <v>1</v>
      </c>
      <c r="J1037">
        <v>0</v>
      </c>
      <c r="K1037">
        <v>1</v>
      </c>
      <c r="O1037">
        <f>0</f>
        <v>0</v>
      </c>
      <c r="P1037">
        <f>0</f>
        <v>0</v>
      </c>
      <c r="Q1037">
        <f>0</f>
        <v>0</v>
      </c>
      <c r="R1037">
        <f>0</f>
        <v>0</v>
      </c>
      <c r="S1037">
        <f>0</f>
        <v>0</v>
      </c>
      <c r="T1037">
        <f>0</f>
        <v>0</v>
      </c>
      <c r="U1037">
        <f>0</f>
        <v>0</v>
      </c>
      <c r="V1037">
        <f>0</f>
        <v>0</v>
      </c>
      <c r="W1037">
        <f>0</f>
        <v>0</v>
      </c>
      <c r="X1037">
        <f>0</f>
        <v>0</v>
      </c>
      <c r="Y1037">
        <f>0</f>
        <v>0</v>
      </c>
      <c r="AA1037">
        <v>449016111</v>
      </c>
      <c r="AB1037">
        <f t="shared" si="568"/>
        <v>132.11000000000001</v>
      </c>
      <c r="AC1037">
        <f>0</f>
        <v>0</v>
      </c>
      <c r="AD1037">
        <f>0</f>
        <v>0</v>
      </c>
      <c r="AE1037">
        <f>0</f>
        <v>0</v>
      </c>
      <c r="AF1037">
        <f>0</f>
        <v>0</v>
      </c>
      <c r="AG1037">
        <f>0</f>
        <v>0</v>
      </c>
      <c r="AH1037">
        <f>0</f>
        <v>0</v>
      </c>
      <c r="AI1037">
        <f>0</f>
        <v>0</v>
      </c>
      <c r="AJ1037">
        <f>0</f>
        <v>0</v>
      </c>
      <c r="AK1037">
        <v>132.11000000000001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1</v>
      </c>
      <c r="AW1037">
        <v>1</v>
      </c>
      <c r="AZ1037">
        <v>1</v>
      </c>
      <c r="BA1037">
        <v>1</v>
      </c>
      <c r="BB1037">
        <v>1</v>
      </c>
      <c r="BC1037">
        <v>1</v>
      </c>
      <c r="BD1037" t="s">
        <v>3</v>
      </c>
      <c r="BE1037" t="s">
        <v>3</v>
      </c>
      <c r="BF1037" t="s">
        <v>3</v>
      </c>
      <c r="BG1037" t="s">
        <v>3</v>
      </c>
      <c r="BH1037">
        <v>0</v>
      </c>
      <c r="BI1037">
        <v>1</v>
      </c>
      <c r="BJ1037" t="s">
        <v>1056</v>
      </c>
      <c r="BM1037">
        <v>700008</v>
      </c>
      <c r="BN1037">
        <v>0</v>
      </c>
      <c r="BO1037" t="s">
        <v>3</v>
      </c>
      <c r="BP1037">
        <v>0</v>
      </c>
      <c r="BQ1037">
        <v>10</v>
      </c>
      <c r="BR1037">
        <v>0</v>
      </c>
      <c r="BS1037">
        <v>1</v>
      </c>
      <c r="BT1037">
        <v>1</v>
      </c>
      <c r="BU1037">
        <v>1</v>
      </c>
      <c r="BV1037">
        <v>1</v>
      </c>
      <c r="BW1037">
        <v>1</v>
      </c>
      <c r="BX1037">
        <v>1</v>
      </c>
      <c r="BY1037" t="s">
        <v>3</v>
      </c>
      <c r="BZ1037">
        <v>94</v>
      </c>
      <c r="CA1037">
        <v>61</v>
      </c>
      <c r="CB1037" t="s">
        <v>3</v>
      </c>
      <c r="CE1037">
        <v>0</v>
      </c>
      <c r="CF1037">
        <v>0</v>
      </c>
      <c r="CG1037">
        <v>0</v>
      </c>
      <c r="CM1037">
        <v>0</v>
      </c>
      <c r="CN1037" t="s">
        <v>3</v>
      </c>
      <c r="CO1037">
        <v>0</v>
      </c>
      <c r="CP1037">
        <f t="shared" si="569"/>
        <v>132.11000000000001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C1037" t="s">
        <v>3</v>
      </c>
      <c r="DD1037" t="s">
        <v>3</v>
      </c>
      <c r="DE1037" t="s">
        <v>3</v>
      </c>
      <c r="DF1037" t="s">
        <v>3</v>
      </c>
      <c r="DG1037" t="s">
        <v>3</v>
      </c>
      <c r="DH1037" t="s">
        <v>3</v>
      </c>
      <c r="DI1037" t="s">
        <v>3</v>
      </c>
      <c r="DJ1037" t="s">
        <v>3</v>
      </c>
      <c r="DK1037" t="s">
        <v>3</v>
      </c>
      <c r="DL1037" t="s">
        <v>3</v>
      </c>
      <c r="DM1037" t="s">
        <v>3</v>
      </c>
      <c r="DN1037">
        <v>0</v>
      </c>
      <c r="DO1037">
        <v>0</v>
      </c>
      <c r="DP1037">
        <v>1</v>
      </c>
      <c r="DQ1037">
        <v>1</v>
      </c>
      <c r="DU1037">
        <v>1013</v>
      </c>
      <c r="DV1037" t="s">
        <v>1047</v>
      </c>
      <c r="DW1037" t="s">
        <v>1047</v>
      </c>
      <c r="DX1037">
        <v>1</v>
      </c>
      <c r="DZ1037" t="s">
        <v>3</v>
      </c>
      <c r="EA1037" t="s">
        <v>3</v>
      </c>
      <c r="EB1037" t="s">
        <v>3</v>
      </c>
      <c r="EC1037" t="s">
        <v>3</v>
      </c>
      <c r="EE1037">
        <v>416980468</v>
      </c>
      <c r="EF1037">
        <v>10</v>
      </c>
      <c r="EG1037" t="s">
        <v>1058</v>
      </c>
      <c r="EH1037">
        <v>107</v>
      </c>
      <c r="EI1037" t="s">
        <v>1059</v>
      </c>
      <c r="EJ1037">
        <v>1</v>
      </c>
      <c r="EK1037">
        <v>700008</v>
      </c>
      <c r="EL1037" t="s">
        <v>1060</v>
      </c>
      <c r="EM1037" t="s">
        <v>1061</v>
      </c>
      <c r="EO1037" t="s">
        <v>3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FQ1037">
        <v>0</v>
      </c>
      <c r="FR1037">
        <v>0</v>
      </c>
      <c r="FS1037">
        <v>0</v>
      </c>
      <c r="FX1037">
        <v>0</v>
      </c>
      <c r="FY1037">
        <v>0</v>
      </c>
      <c r="GA1037" t="s">
        <v>3</v>
      </c>
      <c r="GD1037">
        <v>1</v>
      </c>
      <c r="GF1037">
        <v>1490896072</v>
      </c>
      <c r="GG1037">
        <v>2</v>
      </c>
      <c r="GH1037">
        <v>1</v>
      </c>
      <c r="GI1037">
        <v>-2</v>
      </c>
      <c r="GJ1037">
        <v>2</v>
      </c>
      <c r="GK1037">
        <v>0</v>
      </c>
      <c r="GL1037">
        <f t="shared" si="570"/>
        <v>0</v>
      </c>
      <c r="GM1037">
        <f t="shared" si="571"/>
        <v>132.11000000000001</v>
      </c>
      <c r="GN1037">
        <f t="shared" si="572"/>
        <v>132.11000000000001</v>
      </c>
      <c r="GO1037">
        <f t="shared" si="573"/>
        <v>0</v>
      </c>
      <c r="GP1037">
        <f t="shared" si="574"/>
        <v>0</v>
      </c>
      <c r="GR1037">
        <v>0</v>
      </c>
      <c r="GS1037">
        <v>0</v>
      </c>
      <c r="GT1037">
        <v>0</v>
      </c>
      <c r="GU1037" t="s">
        <v>3</v>
      </c>
      <c r="GV1037">
        <f>0</f>
        <v>0</v>
      </c>
      <c r="GW1037">
        <v>1</v>
      </c>
      <c r="GX1037">
        <f>0</f>
        <v>0</v>
      </c>
      <c r="HA1037">
        <v>0</v>
      </c>
      <c r="HB1037">
        <v>0</v>
      </c>
      <c r="HC1037">
        <v>0</v>
      </c>
      <c r="HD1037">
        <f t="shared" si="575"/>
        <v>132.11000000000001</v>
      </c>
      <c r="HE1037" t="s">
        <v>3</v>
      </c>
      <c r="HF1037" t="s">
        <v>3</v>
      </c>
      <c r="HM1037" t="s">
        <v>3</v>
      </c>
      <c r="HN1037" t="s">
        <v>1062</v>
      </c>
      <c r="HO1037" t="s">
        <v>1063</v>
      </c>
      <c r="HP1037" t="s">
        <v>1059</v>
      </c>
      <c r="HQ1037" t="s">
        <v>1059</v>
      </c>
      <c r="HS1037">
        <v>0</v>
      </c>
      <c r="IK1037">
        <v>0</v>
      </c>
    </row>
    <row r="1038" spans="1:245" x14ac:dyDescent="0.2">
      <c r="A1038">
        <v>17</v>
      </c>
      <c r="B1038">
        <v>1</v>
      </c>
      <c r="E1038" t="s">
        <v>1064</v>
      </c>
      <c r="F1038" t="s">
        <v>1065</v>
      </c>
      <c r="G1038" t="s">
        <v>1066</v>
      </c>
      <c r="H1038" t="s">
        <v>1047</v>
      </c>
      <c r="I1038">
        <v>1</v>
      </c>
      <c r="J1038">
        <v>0</v>
      </c>
      <c r="K1038">
        <v>1</v>
      </c>
      <c r="O1038">
        <f>0</f>
        <v>0</v>
      </c>
      <c r="P1038">
        <f>0</f>
        <v>0</v>
      </c>
      <c r="Q1038">
        <f>0</f>
        <v>0</v>
      </c>
      <c r="R1038">
        <f>0</f>
        <v>0</v>
      </c>
      <c r="S1038">
        <f>0</f>
        <v>0</v>
      </c>
      <c r="T1038">
        <f>0</f>
        <v>0</v>
      </c>
      <c r="U1038">
        <f>0</f>
        <v>0</v>
      </c>
      <c r="V1038">
        <f>0</f>
        <v>0</v>
      </c>
      <c r="W1038">
        <f>0</f>
        <v>0</v>
      </c>
      <c r="X1038">
        <f>0</f>
        <v>0</v>
      </c>
      <c r="Y1038">
        <f>0</f>
        <v>0</v>
      </c>
      <c r="AA1038">
        <v>449016111</v>
      </c>
      <c r="AB1038">
        <f t="shared" si="568"/>
        <v>215.84</v>
      </c>
      <c r="AC1038">
        <f>0</f>
        <v>0</v>
      </c>
      <c r="AD1038">
        <f>0</f>
        <v>0</v>
      </c>
      <c r="AE1038">
        <f>0</f>
        <v>0</v>
      </c>
      <c r="AF1038">
        <f>0</f>
        <v>0</v>
      </c>
      <c r="AG1038">
        <f>0</f>
        <v>0</v>
      </c>
      <c r="AH1038">
        <f>0</f>
        <v>0</v>
      </c>
      <c r="AI1038">
        <f>0</f>
        <v>0</v>
      </c>
      <c r="AJ1038">
        <f>0</f>
        <v>0</v>
      </c>
      <c r="AK1038">
        <v>215.84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1</v>
      </c>
      <c r="AW1038">
        <v>1</v>
      </c>
      <c r="AZ1038">
        <v>1</v>
      </c>
      <c r="BA1038">
        <v>1</v>
      </c>
      <c r="BB1038">
        <v>1</v>
      </c>
      <c r="BC1038">
        <v>1</v>
      </c>
      <c r="BD1038" t="s">
        <v>3</v>
      </c>
      <c r="BE1038" t="s">
        <v>3</v>
      </c>
      <c r="BF1038" t="s">
        <v>3</v>
      </c>
      <c r="BG1038" t="s">
        <v>3</v>
      </c>
      <c r="BH1038">
        <v>0</v>
      </c>
      <c r="BI1038">
        <v>1</v>
      </c>
      <c r="BJ1038" t="s">
        <v>1065</v>
      </c>
      <c r="BM1038">
        <v>700008</v>
      </c>
      <c r="BN1038">
        <v>0</v>
      </c>
      <c r="BO1038" t="s">
        <v>3</v>
      </c>
      <c r="BP1038">
        <v>0</v>
      </c>
      <c r="BQ1038">
        <v>10</v>
      </c>
      <c r="BR1038">
        <v>0</v>
      </c>
      <c r="BS1038">
        <v>1</v>
      </c>
      <c r="BT1038">
        <v>1</v>
      </c>
      <c r="BU1038">
        <v>1</v>
      </c>
      <c r="BV1038">
        <v>1</v>
      </c>
      <c r="BW1038">
        <v>1</v>
      </c>
      <c r="BX1038">
        <v>1</v>
      </c>
      <c r="BY1038" t="s">
        <v>3</v>
      </c>
      <c r="BZ1038">
        <v>94</v>
      </c>
      <c r="CA1038">
        <v>61</v>
      </c>
      <c r="CB1038" t="s">
        <v>3</v>
      </c>
      <c r="CE1038">
        <v>0</v>
      </c>
      <c r="CF1038">
        <v>0</v>
      </c>
      <c r="CG1038">
        <v>0</v>
      </c>
      <c r="CM1038">
        <v>0</v>
      </c>
      <c r="CN1038" t="s">
        <v>3</v>
      </c>
      <c r="CO1038">
        <v>0</v>
      </c>
      <c r="CP1038">
        <f t="shared" si="569"/>
        <v>215.84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C1038" t="s">
        <v>3</v>
      </c>
      <c r="DD1038" t="s">
        <v>3</v>
      </c>
      <c r="DE1038" t="s">
        <v>3</v>
      </c>
      <c r="DF1038" t="s">
        <v>3</v>
      </c>
      <c r="DG1038" t="s">
        <v>3</v>
      </c>
      <c r="DH1038" t="s">
        <v>3</v>
      </c>
      <c r="DI1038" t="s">
        <v>3</v>
      </c>
      <c r="DJ1038" t="s">
        <v>3</v>
      </c>
      <c r="DK1038" t="s">
        <v>3</v>
      </c>
      <c r="DL1038" t="s">
        <v>3</v>
      </c>
      <c r="DM1038" t="s">
        <v>3</v>
      </c>
      <c r="DN1038">
        <v>0</v>
      </c>
      <c r="DO1038">
        <v>0</v>
      </c>
      <c r="DP1038">
        <v>1</v>
      </c>
      <c r="DQ1038">
        <v>1</v>
      </c>
      <c r="DU1038">
        <v>1013</v>
      </c>
      <c r="DV1038" t="s">
        <v>1047</v>
      </c>
      <c r="DW1038" t="s">
        <v>1047</v>
      </c>
      <c r="DX1038">
        <v>1</v>
      </c>
      <c r="DZ1038" t="s">
        <v>3</v>
      </c>
      <c r="EA1038" t="s">
        <v>3</v>
      </c>
      <c r="EB1038" t="s">
        <v>3</v>
      </c>
      <c r="EC1038" t="s">
        <v>3</v>
      </c>
      <c r="EE1038">
        <v>416980468</v>
      </c>
      <c r="EF1038">
        <v>10</v>
      </c>
      <c r="EG1038" t="s">
        <v>1058</v>
      </c>
      <c r="EH1038">
        <v>107</v>
      </c>
      <c r="EI1038" t="s">
        <v>1059</v>
      </c>
      <c r="EJ1038">
        <v>1</v>
      </c>
      <c r="EK1038">
        <v>700008</v>
      </c>
      <c r="EL1038" t="s">
        <v>1060</v>
      </c>
      <c r="EM1038" t="s">
        <v>1061</v>
      </c>
      <c r="EO1038" t="s">
        <v>3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0</v>
      </c>
      <c r="EW1038">
        <v>0</v>
      </c>
      <c r="EX1038">
        <v>0</v>
      </c>
      <c r="EY1038">
        <v>0</v>
      </c>
      <c r="FQ1038">
        <v>0</v>
      </c>
      <c r="FR1038">
        <v>0</v>
      </c>
      <c r="FS1038">
        <v>0</v>
      </c>
      <c r="FX1038">
        <v>0</v>
      </c>
      <c r="FY1038">
        <v>0</v>
      </c>
      <c r="GA1038" t="s">
        <v>3</v>
      </c>
      <c r="GD1038">
        <v>1</v>
      </c>
      <c r="GF1038">
        <v>-1833737580</v>
      </c>
      <c r="GG1038">
        <v>2</v>
      </c>
      <c r="GH1038">
        <v>1</v>
      </c>
      <c r="GI1038">
        <v>-2</v>
      </c>
      <c r="GJ1038">
        <v>2</v>
      </c>
      <c r="GK1038">
        <v>0</v>
      </c>
      <c r="GL1038">
        <f t="shared" si="570"/>
        <v>0</v>
      </c>
      <c r="GM1038">
        <f t="shared" si="571"/>
        <v>215.84</v>
      </c>
      <c r="GN1038">
        <f t="shared" si="572"/>
        <v>215.84</v>
      </c>
      <c r="GO1038">
        <f t="shared" si="573"/>
        <v>0</v>
      </c>
      <c r="GP1038">
        <f t="shared" si="574"/>
        <v>0</v>
      </c>
      <c r="GR1038">
        <v>0</v>
      </c>
      <c r="GS1038">
        <v>0</v>
      </c>
      <c r="GT1038">
        <v>0</v>
      </c>
      <c r="GU1038" t="s">
        <v>3</v>
      </c>
      <c r="GV1038">
        <f>0</f>
        <v>0</v>
      </c>
      <c r="GW1038">
        <v>1</v>
      </c>
      <c r="GX1038">
        <f>0</f>
        <v>0</v>
      </c>
      <c r="HA1038">
        <v>0</v>
      </c>
      <c r="HB1038">
        <v>0</v>
      </c>
      <c r="HC1038">
        <v>0</v>
      </c>
      <c r="HD1038">
        <f t="shared" si="575"/>
        <v>215.84</v>
      </c>
      <c r="HE1038" t="s">
        <v>3</v>
      </c>
      <c r="HF1038" t="s">
        <v>3</v>
      </c>
      <c r="HM1038" t="s">
        <v>3</v>
      </c>
      <c r="HN1038" t="s">
        <v>1062</v>
      </c>
      <c r="HO1038" t="s">
        <v>1063</v>
      </c>
      <c r="HP1038" t="s">
        <v>1059</v>
      </c>
      <c r="HQ1038" t="s">
        <v>1059</v>
      </c>
      <c r="HS1038">
        <v>0</v>
      </c>
      <c r="IK1038">
        <v>0</v>
      </c>
    </row>
    <row r="1039" spans="1:245" x14ac:dyDescent="0.2">
      <c r="A1039">
        <v>17</v>
      </c>
      <c r="B1039">
        <v>1</v>
      </c>
      <c r="E1039" t="s">
        <v>1067</v>
      </c>
      <c r="F1039" t="s">
        <v>1068</v>
      </c>
      <c r="G1039" t="s">
        <v>1069</v>
      </c>
      <c r="H1039" t="s">
        <v>1047</v>
      </c>
      <c r="I1039">
        <v>1</v>
      </c>
      <c r="J1039">
        <v>0</v>
      </c>
      <c r="K1039">
        <v>1</v>
      </c>
      <c r="O1039">
        <f>0</f>
        <v>0</v>
      </c>
      <c r="P1039">
        <f>0</f>
        <v>0</v>
      </c>
      <c r="Q1039">
        <f>0</f>
        <v>0</v>
      </c>
      <c r="R1039">
        <f>0</f>
        <v>0</v>
      </c>
      <c r="S1039">
        <f>0</f>
        <v>0</v>
      </c>
      <c r="T1039">
        <f>0</f>
        <v>0</v>
      </c>
      <c r="U1039">
        <f>0</f>
        <v>0</v>
      </c>
      <c r="V1039">
        <f>0</f>
        <v>0</v>
      </c>
      <c r="W1039">
        <f>0</f>
        <v>0</v>
      </c>
      <c r="X1039">
        <f>0</f>
        <v>0</v>
      </c>
      <c r="Y1039">
        <f>0</f>
        <v>0</v>
      </c>
      <c r="AA1039">
        <v>449016111</v>
      </c>
      <c r="AB1039">
        <f t="shared" si="568"/>
        <v>271.66000000000003</v>
      </c>
      <c r="AC1039">
        <f>0</f>
        <v>0</v>
      </c>
      <c r="AD1039">
        <f>0</f>
        <v>0</v>
      </c>
      <c r="AE1039">
        <f>0</f>
        <v>0</v>
      </c>
      <c r="AF1039">
        <f>0</f>
        <v>0</v>
      </c>
      <c r="AG1039">
        <f>0</f>
        <v>0</v>
      </c>
      <c r="AH1039">
        <f>0</f>
        <v>0</v>
      </c>
      <c r="AI1039">
        <f>0</f>
        <v>0</v>
      </c>
      <c r="AJ1039">
        <f>0</f>
        <v>0</v>
      </c>
      <c r="AK1039">
        <v>271.66000000000003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1</v>
      </c>
      <c r="AW1039">
        <v>1</v>
      </c>
      <c r="AZ1039">
        <v>1</v>
      </c>
      <c r="BA1039">
        <v>1</v>
      </c>
      <c r="BB1039">
        <v>1</v>
      </c>
      <c r="BC1039">
        <v>1</v>
      </c>
      <c r="BD1039" t="s">
        <v>3</v>
      </c>
      <c r="BE1039" t="s">
        <v>3</v>
      </c>
      <c r="BF1039" t="s">
        <v>3</v>
      </c>
      <c r="BG1039" t="s">
        <v>3</v>
      </c>
      <c r="BH1039">
        <v>0</v>
      </c>
      <c r="BI1039">
        <v>1</v>
      </c>
      <c r="BJ1039" t="s">
        <v>1068</v>
      </c>
      <c r="BM1039">
        <v>700008</v>
      </c>
      <c r="BN1039">
        <v>0</v>
      </c>
      <c r="BO1039" t="s">
        <v>3</v>
      </c>
      <c r="BP1039">
        <v>0</v>
      </c>
      <c r="BQ1039">
        <v>10</v>
      </c>
      <c r="BR1039">
        <v>0</v>
      </c>
      <c r="BS1039">
        <v>1</v>
      </c>
      <c r="BT1039">
        <v>1</v>
      </c>
      <c r="BU1039">
        <v>1</v>
      </c>
      <c r="BV1039">
        <v>1</v>
      </c>
      <c r="BW1039">
        <v>1</v>
      </c>
      <c r="BX1039">
        <v>1</v>
      </c>
      <c r="BY1039" t="s">
        <v>3</v>
      </c>
      <c r="BZ1039">
        <v>94</v>
      </c>
      <c r="CA1039">
        <v>61</v>
      </c>
      <c r="CB1039" t="s">
        <v>3</v>
      </c>
      <c r="CE1039">
        <v>0</v>
      </c>
      <c r="CF1039">
        <v>0</v>
      </c>
      <c r="CG1039">
        <v>0</v>
      </c>
      <c r="CM1039">
        <v>0</v>
      </c>
      <c r="CN1039" t="s">
        <v>3</v>
      </c>
      <c r="CO1039">
        <v>0</v>
      </c>
      <c r="CP1039">
        <f t="shared" si="569"/>
        <v>271.66000000000003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C1039" t="s">
        <v>3</v>
      </c>
      <c r="DD1039" t="s">
        <v>3</v>
      </c>
      <c r="DE1039" t="s">
        <v>3</v>
      </c>
      <c r="DF1039" t="s">
        <v>3</v>
      </c>
      <c r="DG1039" t="s">
        <v>3</v>
      </c>
      <c r="DH1039" t="s">
        <v>3</v>
      </c>
      <c r="DI1039" t="s">
        <v>3</v>
      </c>
      <c r="DJ1039" t="s">
        <v>3</v>
      </c>
      <c r="DK1039" t="s">
        <v>3</v>
      </c>
      <c r="DL1039" t="s">
        <v>3</v>
      </c>
      <c r="DM1039" t="s">
        <v>3</v>
      </c>
      <c r="DN1039">
        <v>0</v>
      </c>
      <c r="DO1039">
        <v>0</v>
      </c>
      <c r="DP1039">
        <v>1</v>
      </c>
      <c r="DQ1039">
        <v>1</v>
      </c>
      <c r="DU1039">
        <v>1013</v>
      </c>
      <c r="DV1039" t="s">
        <v>1047</v>
      </c>
      <c r="DW1039" t="s">
        <v>1047</v>
      </c>
      <c r="DX1039">
        <v>1</v>
      </c>
      <c r="DZ1039" t="s">
        <v>3</v>
      </c>
      <c r="EA1039" t="s">
        <v>3</v>
      </c>
      <c r="EB1039" t="s">
        <v>3</v>
      </c>
      <c r="EC1039" t="s">
        <v>3</v>
      </c>
      <c r="EE1039">
        <v>416980468</v>
      </c>
      <c r="EF1039">
        <v>10</v>
      </c>
      <c r="EG1039" t="s">
        <v>1058</v>
      </c>
      <c r="EH1039">
        <v>107</v>
      </c>
      <c r="EI1039" t="s">
        <v>1059</v>
      </c>
      <c r="EJ1039">
        <v>1</v>
      </c>
      <c r="EK1039">
        <v>700008</v>
      </c>
      <c r="EL1039" t="s">
        <v>1060</v>
      </c>
      <c r="EM1039" t="s">
        <v>1061</v>
      </c>
      <c r="EO1039" t="s">
        <v>3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0</v>
      </c>
      <c r="EW1039">
        <v>0</v>
      </c>
      <c r="EX1039">
        <v>0</v>
      </c>
      <c r="EY1039">
        <v>0</v>
      </c>
      <c r="FQ1039">
        <v>0</v>
      </c>
      <c r="FR1039">
        <v>0</v>
      </c>
      <c r="FS1039">
        <v>0</v>
      </c>
      <c r="FX1039">
        <v>0</v>
      </c>
      <c r="FY1039">
        <v>0</v>
      </c>
      <c r="GA1039" t="s">
        <v>3</v>
      </c>
      <c r="GD1039">
        <v>1</v>
      </c>
      <c r="GF1039">
        <v>108380810</v>
      </c>
      <c r="GG1039">
        <v>2</v>
      </c>
      <c r="GH1039">
        <v>1</v>
      </c>
      <c r="GI1039">
        <v>-2</v>
      </c>
      <c r="GJ1039">
        <v>2</v>
      </c>
      <c r="GK1039">
        <v>0</v>
      </c>
      <c r="GL1039">
        <f t="shared" si="570"/>
        <v>0</v>
      </c>
      <c r="GM1039">
        <f t="shared" si="571"/>
        <v>271.66000000000003</v>
      </c>
      <c r="GN1039">
        <f t="shared" si="572"/>
        <v>271.66000000000003</v>
      </c>
      <c r="GO1039">
        <f t="shared" si="573"/>
        <v>0</v>
      </c>
      <c r="GP1039">
        <f t="shared" si="574"/>
        <v>0</v>
      </c>
      <c r="GR1039">
        <v>0</v>
      </c>
      <c r="GS1039">
        <v>0</v>
      </c>
      <c r="GT1039">
        <v>0</v>
      </c>
      <c r="GU1039" t="s">
        <v>3</v>
      </c>
      <c r="GV1039">
        <f>0</f>
        <v>0</v>
      </c>
      <c r="GW1039">
        <v>1</v>
      </c>
      <c r="GX1039">
        <f>0</f>
        <v>0</v>
      </c>
      <c r="HA1039">
        <v>0</v>
      </c>
      <c r="HB1039">
        <v>0</v>
      </c>
      <c r="HC1039">
        <v>0</v>
      </c>
      <c r="HD1039">
        <f t="shared" si="575"/>
        <v>271.66000000000003</v>
      </c>
      <c r="HE1039" t="s">
        <v>3</v>
      </c>
      <c r="HF1039" t="s">
        <v>3</v>
      </c>
      <c r="HM1039" t="s">
        <v>3</v>
      </c>
      <c r="HN1039" t="s">
        <v>1062</v>
      </c>
      <c r="HO1039" t="s">
        <v>1063</v>
      </c>
      <c r="HP1039" t="s">
        <v>1059</v>
      </c>
      <c r="HQ1039" t="s">
        <v>1059</v>
      </c>
      <c r="HS1039">
        <v>0</v>
      </c>
      <c r="IK1039">
        <v>0</v>
      </c>
    </row>
    <row r="1040" spans="1:245" x14ac:dyDescent="0.2">
      <c r="A1040">
        <v>17</v>
      </c>
      <c r="B1040">
        <v>1</v>
      </c>
      <c r="E1040" t="s">
        <v>1070</v>
      </c>
      <c r="F1040" t="s">
        <v>1071</v>
      </c>
      <c r="G1040" t="s">
        <v>1072</v>
      </c>
      <c r="H1040" t="s">
        <v>1047</v>
      </c>
      <c r="I1040">
        <v>1</v>
      </c>
      <c r="J1040">
        <v>0</v>
      </c>
      <c r="K1040">
        <v>1</v>
      </c>
      <c r="O1040">
        <f>0</f>
        <v>0</v>
      </c>
      <c r="P1040">
        <f>0</f>
        <v>0</v>
      </c>
      <c r="Q1040">
        <f>0</f>
        <v>0</v>
      </c>
      <c r="R1040">
        <f>0</f>
        <v>0</v>
      </c>
      <c r="S1040">
        <f>0</f>
        <v>0</v>
      </c>
      <c r="T1040">
        <f>0</f>
        <v>0</v>
      </c>
      <c r="U1040">
        <f>0</f>
        <v>0</v>
      </c>
      <c r="V1040">
        <f>0</f>
        <v>0</v>
      </c>
      <c r="W1040">
        <f>0</f>
        <v>0</v>
      </c>
      <c r="X1040">
        <f>0</f>
        <v>0</v>
      </c>
      <c r="Y1040">
        <f>0</f>
        <v>0</v>
      </c>
      <c r="AA1040">
        <v>449016111</v>
      </c>
      <c r="AB1040">
        <f t="shared" si="568"/>
        <v>329.34</v>
      </c>
      <c r="AC1040">
        <f>0</f>
        <v>0</v>
      </c>
      <c r="AD1040">
        <f>0</f>
        <v>0</v>
      </c>
      <c r="AE1040">
        <f>0</f>
        <v>0</v>
      </c>
      <c r="AF1040">
        <f>0</f>
        <v>0</v>
      </c>
      <c r="AG1040">
        <f>0</f>
        <v>0</v>
      </c>
      <c r="AH1040">
        <f>0</f>
        <v>0</v>
      </c>
      <c r="AI1040">
        <f>0</f>
        <v>0</v>
      </c>
      <c r="AJ1040">
        <f>0</f>
        <v>0</v>
      </c>
      <c r="AK1040">
        <v>329.34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1</v>
      </c>
      <c r="AW1040">
        <v>1</v>
      </c>
      <c r="AZ1040">
        <v>1</v>
      </c>
      <c r="BA1040">
        <v>1</v>
      </c>
      <c r="BB1040">
        <v>1</v>
      </c>
      <c r="BC1040">
        <v>1</v>
      </c>
      <c r="BD1040" t="s">
        <v>3</v>
      </c>
      <c r="BE1040" t="s">
        <v>3</v>
      </c>
      <c r="BF1040" t="s">
        <v>3</v>
      </c>
      <c r="BG1040" t="s">
        <v>3</v>
      </c>
      <c r="BH1040">
        <v>0</v>
      </c>
      <c r="BI1040">
        <v>1</v>
      </c>
      <c r="BJ1040" t="s">
        <v>1071</v>
      </c>
      <c r="BM1040">
        <v>700008</v>
      </c>
      <c r="BN1040">
        <v>0</v>
      </c>
      <c r="BO1040" t="s">
        <v>3</v>
      </c>
      <c r="BP1040">
        <v>0</v>
      </c>
      <c r="BQ1040">
        <v>10</v>
      </c>
      <c r="BR1040">
        <v>0</v>
      </c>
      <c r="BS1040">
        <v>1</v>
      </c>
      <c r="BT1040">
        <v>1</v>
      </c>
      <c r="BU1040">
        <v>1</v>
      </c>
      <c r="BV1040">
        <v>1</v>
      </c>
      <c r="BW1040">
        <v>1</v>
      </c>
      <c r="BX1040">
        <v>1</v>
      </c>
      <c r="BY1040" t="s">
        <v>3</v>
      </c>
      <c r="BZ1040">
        <v>94</v>
      </c>
      <c r="CA1040">
        <v>61</v>
      </c>
      <c r="CB1040" t="s">
        <v>3</v>
      </c>
      <c r="CE1040">
        <v>0</v>
      </c>
      <c r="CF1040">
        <v>0</v>
      </c>
      <c r="CG1040">
        <v>0</v>
      </c>
      <c r="CM1040">
        <v>0</v>
      </c>
      <c r="CN1040" t="s">
        <v>3</v>
      </c>
      <c r="CO1040">
        <v>0</v>
      </c>
      <c r="CP1040">
        <f t="shared" si="569"/>
        <v>329.34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C1040" t="s">
        <v>3</v>
      </c>
      <c r="DD1040" t="s">
        <v>3</v>
      </c>
      <c r="DE1040" t="s">
        <v>3</v>
      </c>
      <c r="DF1040" t="s">
        <v>3</v>
      </c>
      <c r="DG1040" t="s">
        <v>3</v>
      </c>
      <c r="DH1040" t="s">
        <v>3</v>
      </c>
      <c r="DI1040" t="s">
        <v>3</v>
      </c>
      <c r="DJ1040" t="s">
        <v>3</v>
      </c>
      <c r="DK1040" t="s">
        <v>3</v>
      </c>
      <c r="DL1040" t="s">
        <v>3</v>
      </c>
      <c r="DM1040" t="s">
        <v>3</v>
      </c>
      <c r="DN1040">
        <v>0</v>
      </c>
      <c r="DO1040">
        <v>0</v>
      </c>
      <c r="DP1040">
        <v>1</v>
      </c>
      <c r="DQ1040">
        <v>1</v>
      </c>
      <c r="DU1040">
        <v>1013</v>
      </c>
      <c r="DV1040" t="s">
        <v>1047</v>
      </c>
      <c r="DW1040" t="s">
        <v>1047</v>
      </c>
      <c r="DX1040">
        <v>1</v>
      </c>
      <c r="DZ1040" t="s">
        <v>3</v>
      </c>
      <c r="EA1040" t="s">
        <v>3</v>
      </c>
      <c r="EB1040" t="s">
        <v>3</v>
      </c>
      <c r="EC1040" t="s">
        <v>3</v>
      </c>
      <c r="EE1040">
        <v>416980468</v>
      </c>
      <c r="EF1040">
        <v>10</v>
      </c>
      <c r="EG1040" t="s">
        <v>1058</v>
      </c>
      <c r="EH1040">
        <v>107</v>
      </c>
      <c r="EI1040" t="s">
        <v>1059</v>
      </c>
      <c r="EJ1040">
        <v>1</v>
      </c>
      <c r="EK1040">
        <v>700008</v>
      </c>
      <c r="EL1040" t="s">
        <v>1060</v>
      </c>
      <c r="EM1040" t="s">
        <v>1061</v>
      </c>
      <c r="EO1040" t="s">
        <v>3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FQ1040">
        <v>0</v>
      </c>
      <c r="FR1040">
        <v>0</v>
      </c>
      <c r="FS1040">
        <v>0</v>
      </c>
      <c r="FX1040">
        <v>0</v>
      </c>
      <c r="FY1040">
        <v>0</v>
      </c>
      <c r="GA1040" t="s">
        <v>3</v>
      </c>
      <c r="GD1040">
        <v>1</v>
      </c>
      <c r="GF1040">
        <v>-1239470890</v>
      </c>
      <c r="GG1040">
        <v>2</v>
      </c>
      <c r="GH1040">
        <v>1</v>
      </c>
      <c r="GI1040">
        <v>-2</v>
      </c>
      <c r="GJ1040">
        <v>2</v>
      </c>
      <c r="GK1040">
        <v>0</v>
      </c>
      <c r="GL1040">
        <f t="shared" si="570"/>
        <v>0</v>
      </c>
      <c r="GM1040">
        <f t="shared" si="571"/>
        <v>329.34</v>
      </c>
      <c r="GN1040">
        <f t="shared" si="572"/>
        <v>329.34</v>
      </c>
      <c r="GO1040">
        <f t="shared" si="573"/>
        <v>0</v>
      </c>
      <c r="GP1040">
        <f t="shared" si="574"/>
        <v>0</v>
      </c>
      <c r="GR1040">
        <v>0</v>
      </c>
      <c r="GS1040">
        <v>0</v>
      </c>
      <c r="GT1040">
        <v>0</v>
      </c>
      <c r="GU1040" t="s">
        <v>3</v>
      </c>
      <c r="GV1040">
        <f>0</f>
        <v>0</v>
      </c>
      <c r="GW1040">
        <v>1</v>
      </c>
      <c r="GX1040">
        <f>0</f>
        <v>0</v>
      </c>
      <c r="HA1040">
        <v>0</v>
      </c>
      <c r="HB1040">
        <v>0</v>
      </c>
      <c r="HC1040">
        <v>0</v>
      </c>
      <c r="HD1040">
        <f t="shared" si="575"/>
        <v>329.34</v>
      </c>
      <c r="HE1040" t="s">
        <v>3</v>
      </c>
      <c r="HF1040" t="s">
        <v>3</v>
      </c>
      <c r="HM1040" t="s">
        <v>3</v>
      </c>
      <c r="HN1040" t="s">
        <v>1062</v>
      </c>
      <c r="HO1040" t="s">
        <v>1063</v>
      </c>
      <c r="HP1040" t="s">
        <v>1059</v>
      </c>
      <c r="HQ1040" t="s">
        <v>1059</v>
      </c>
      <c r="HS1040">
        <v>0</v>
      </c>
      <c r="IK1040">
        <v>0</v>
      </c>
    </row>
    <row r="1041" spans="1:245" x14ac:dyDescent="0.2">
      <c r="A1041">
        <v>17</v>
      </c>
      <c r="B1041">
        <v>1</v>
      </c>
      <c r="E1041" t="s">
        <v>1073</v>
      </c>
      <c r="F1041" t="s">
        <v>1074</v>
      </c>
      <c r="G1041" t="s">
        <v>1075</v>
      </c>
      <c r="H1041" t="s">
        <v>1047</v>
      </c>
      <c r="I1041">
        <v>1</v>
      </c>
      <c r="J1041">
        <v>0</v>
      </c>
      <c r="K1041">
        <v>1</v>
      </c>
      <c r="O1041">
        <f>0</f>
        <v>0</v>
      </c>
      <c r="P1041">
        <f>0</f>
        <v>0</v>
      </c>
      <c r="Q1041">
        <f>0</f>
        <v>0</v>
      </c>
      <c r="R1041">
        <f>0</f>
        <v>0</v>
      </c>
      <c r="S1041">
        <f>0</f>
        <v>0</v>
      </c>
      <c r="T1041">
        <f>0</f>
        <v>0</v>
      </c>
      <c r="U1041">
        <f>0</f>
        <v>0</v>
      </c>
      <c r="V1041">
        <f>0</f>
        <v>0</v>
      </c>
      <c r="W1041">
        <f>0</f>
        <v>0</v>
      </c>
      <c r="X1041">
        <f>0</f>
        <v>0</v>
      </c>
      <c r="Y1041">
        <f>0</f>
        <v>0</v>
      </c>
      <c r="AA1041">
        <v>449016111</v>
      </c>
      <c r="AB1041">
        <f t="shared" si="568"/>
        <v>387.02</v>
      </c>
      <c r="AC1041">
        <f>0</f>
        <v>0</v>
      </c>
      <c r="AD1041">
        <f>0</f>
        <v>0</v>
      </c>
      <c r="AE1041">
        <f>0</f>
        <v>0</v>
      </c>
      <c r="AF1041">
        <f>0</f>
        <v>0</v>
      </c>
      <c r="AG1041">
        <f>0</f>
        <v>0</v>
      </c>
      <c r="AH1041">
        <f>0</f>
        <v>0</v>
      </c>
      <c r="AI1041">
        <f>0</f>
        <v>0</v>
      </c>
      <c r="AJ1041">
        <f>0</f>
        <v>0</v>
      </c>
      <c r="AK1041">
        <v>387.02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1</v>
      </c>
      <c r="AW1041">
        <v>1</v>
      </c>
      <c r="AZ1041">
        <v>1</v>
      </c>
      <c r="BA1041">
        <v>1</v>
      </c>
      <c r="BB1041">
        <v>1</v>
      </c>
      <c r="BC1041">
        <v>1</v>
      </c>
      <c r="BD1041" t="s">
        <v>3</v>
      </c>
      <c r="BE1041" t="s">
        <v>3</v>
      </c>
      <c r="BF1041" t="s">
        <v>3</v>
      </c>
      <c r="BG1041" t="s">
        <v>3</v>
      </c>
      <c r="BH1041">
        <v>0</v>
      </c>
      <c r="BI1041">
        <v>1</v>
      </c>
      <c r="BJ1041" t="s">
        <v>1074</v>
      </c>
      <c r="BM1041">
        <v>700008</v>
      </c>
      <c r="BN1041">
        <v>0</v>
      </c>
      <c r="BO1041" t="s">
        <v>3</v>
      </c>
      <c r="BP1041">
        <v>0</v>
      </c>
      <c r="BQ1041">
        <v>10</v>
      </c>
      <c r="BR1041">
        <v>0</v>
      </c>
      <c r="BS1041">
        <v>1</v>
      </c>
      <c r="BT1041">
        <v>1</v>
      </c>
      <c r="BU1041">
        <v>1</v>
      </c>
      <c r="BV1041">
        <v>1</v>
      </c>
      <c r="BW1041">
        <v>1</v>
      </c>
      <c r="BX1041">
        <v>1</v>
      </c>
      <c r="BY1041" t="s">
        <v>3</v>
      </c>
      <c r="BZ1041">
        <v>94</v>
      </c>
      <c r="CA1041">
        <v>61</v>
      </c>
      <c r="CB1041" t="s">
        <v>3</v>
      </c>
      <c r="CE1041">
        <v>0</v>
      </c>
      <c r="CF1041">
        <v>0</v>
      </c>
      <c r="CG1041">
        <v>0</v>
      </c>
      <c r="CM1041">
        <v>0</v>
      </c>
      <c r="CN1041" t="s">
        <v>3</v>
      </c>
      <c r="CO1041">
        <v>0</v>
      </c>
      <c r="CP1041">
        <f t="shared" si="569"/>
        <v>387.02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C1041" t="s">
        <v>3</v>
      </c>
      <c r="DD1041" t="s">
        <v>3</v>
      </c>
      <c r="DE1041" t="s">
        <v>3</v>
      </c>
      <c r="DF1041" t="s">
        <v>3</v>
      </c>
      <c r="DG1041" t="s">
        <v>3</v>
      </c>
      <c r="DH1041" t="s">
        <v>3</v>
      </c>
      <c r="DI1041" t="s">
        <v>3</v>
      </c>
      <c r="DJ1041" t="s">
        <v>3</v>
      </c>
      <c r="DK1041" t="s">
        <v>3</v>
      </c>
      <c r="DL1041" t="s">
        <v>3</v>
      </c>
      <c r="DM1041" t="s">
        <v>3</v>
      </c>
      <c r="DN1041">
        <v>0</v>
      </c>
      <c r="DO1041">
        <v>0</v>
      </c>
      <c r="DP1041">
        <v>1</v>
      </c>
      <c r="DQ1041">
        <v>1</v>
      </c>
      <c r="DU1041">
        <v>1013</v>
      </c>
      <c r="DV1041" t="s">
        <v>1047</v>
      </c>
      <c r="DW1041" t="s">
        <v>1047</v>
      </c>
      <c r="DX1041">
        <v>1</v>
      </c>
      <c r="DZ1041" t="s">
        <v>3</v>
      </c>
      <c r="EA1041" t="s">
        <v>3</v>
      </c>
      <c r="EB1041" t="s">
        <v>3</v>
      </c>
      <c r="EC1041" t="s">
        <v>3</v>
      </c>
      <c r="EE1041">
        <v>416980468</v>
      </c>
      <c r="EF1041">
        <v>10</v>
      </c>
      <c r="EG1041" t="s">
        <v>1058</v>
      </c>
      <c r="EH1041">
        <v>107</v>
      </c>
      <c r="EI1041" t="s">
        <v>1059</v>
      </c>
      <c r="EJ1041">
        <v>1</v>
      </c>
      <c r="EK1041">
        <v>700008</v>
      </c>
      <c r="EL1041" t="s">
        <v>1060</v>
      </c>
      <c r="EM1041" t="s">
        <v>1061</v>
      </c>
      <c r="EO1041" t="s">
        <v>3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FQ1041">
        <v>0</v>
      </c>
      <c r="FR1041">
        <v>0</v>
      </c>
      <c r="FS1041">
        <v>0</v>
      </c>
      <c r="FX1041">
        <v>0</v>
      </c>
      <c r="FY1041">
        <v>0</v>
      </c>
      <c r="GA1041" t="s">
        <v>3</v>
      </c>
      <c r="GD1041">
        <v>1</v>
      </c>
      <c r="GF1041">
        <v>-1758802819</v>
      </c>
      <c r="GG1041">
        <v>2</v>
      </c>
      <c r="GH1041">
        <v>1</v>
      </c>
      <c r="GI1041">
        <v>-2</v>
      </c>
      <c r="GJ1041">
        <v>2</v>
      </c>
      <c r="GK1041">
        <v>0</v>
      </c>
      <c r="GL1041">
        <f t="shared" si="570"/>
        <v>0</v>
      </c>
      <c r="GM1041">
        <f t="shared" si="571"/>
        <v>387.02</v>
      </c>
      <c r="GN1041">
        <f t="shared" si="572"/>
        <v>387.02</v>
      </c>
      <c r="GO1041">
        <f t="shared" si="573"/>
        <v>0</v>
      </c>
      <c r="GP1041">
        <f t="shared" si="574"/>
        <v>0</v>
      </c>
      <c r="GR1041">
        <v>0</v>
      </c>
      <c r="GS1041">
        <v>0</v>
      </c>
      <c r="GT1041">
        <v>0</v>
      </c>
      <c r="GU1041" t="s">
        <v>3</v>
      </c>
      <c r="GV1041">
        <f>0</f>
        <v>0</v>
      </c>
      <c r="GW1041">
        <v>1</v>
      </c>
      <c r="GX1041">
        <f>0</f>
        <v>0</v>
      </c>
      <c r="HA1041">
        <v>0</v>
      </c>
      <c r="HB1041">
        <v>0</v>
      </c>
      <c r="HC1041">
        <v>0</v>
      </c>
      <c r="HD1041">
        <f t="shared" si="575"/>
        <v>387.02</v>
      </c>
      <c r="HE1041" t="s">
        <v>3</v>
      </c>
      <c r="HF1041" t="s">
        <v>3</v>
      </c>
      <c r="HM1041" t="s">
        <v>3</v>
      </c>
      <c r="HN1041" t="s">
        <v>1062</v>
      </c>
      <c r="HO1041" t="s">
        <v>1063</v>
      </c>
      <c r="HP1041" t="s">
        <v>1059</v>
      </c>
      <c r="HQ1041" t="s">
        <v>1059</v>
      </c>
      <c r="HS1041">
        <v>0</v>
      </c>
      <c r="IK1041">
        <v>0</v>
      </c>
    </row>
    <row r="1042" spans="1:245" x14ac:dyDescent="0.2">
      <c r="A1042">
        <v>17</v>
      </c>
      <c r="B1042">
        <v>1</v>
      </c>
      <c r="E1042" t="s">
        <v>1076</v>
      </c>
      <c r="F1042" t="s">
        <v>1077</v>
      </c>
      <c r="G1042" t="s">
        <v>1078</v>
      </c>
      <c r="H1042" t="s">
        <v>1047</v>
      </c>
      <c r="I1042">
        <v>1</v>
      </c>
      <c r="J1042">
        <v>0</v>
      </c>
      <c r="K1042">
        <v>1</v>
      </c>
      <c r="O1042">
        <f>0</f>
        <v>0</v>
      </c>
      <c r="P1042">
        <f>0</f>
        <v>0</v>
      </c>
      <c r="Q1042">
        <f>0</f>
        <v>0</v>
      </c>
      <c r="R1042">
        <f>0</f>
        <v>0</v>
      </c>
      <c r="S1042">
        <f>0</f>
        <v>0</v>
      </c>
      <c r="T1042">
        <f>0</f>
        <v>0</v>
      </c>
      <c r="U1042">
        <f>0</f>
        <v>0</v>
      </c>
      <c r="V1042">
        <f>0</f>
        <v>0</v>
      </c>
      <c r="W1042">
        <f>0</f>
        <v>0</v>
      </c>
      <c r="X1042">
        <f>0</f>
        <v>0</v>
      </c>
      <c r="Y1042">
        <f>0</f>
        <v>0</v>
      </c>
      <c r="AA1042">
        <v>449016111</v>
      </c>
      <c r="AB1042">
        <f t="shared" si="568"/>
        <v>444.7</v>
      </c>
      <c r="AC1042">
        <f>0</f>
        <v>0</v>
      </c>
      <c r="AD1042">
        <f>0</f>
        <v>0</v>
      </c>
      <c r="AE1042">
        <f>0</f>
        <v>0</v>
      </c>
      <c r="AF1042">
        <f>0</f>
        <v>0</v>
      </c>
      <c r="AG1042">
        <f>0</f>
        <v>0</v>
      </c>
      <c r="AH1042">
        <f>0</f>
        <v>0</v>
      </c>
      <c r="AI1042">
        <f>0</f>
        <v>0</v>
      </c>
      <c r="AJ1042">
        <f>0</f>
        <v>0</v>
      </c>
      <c r="AK1042">
        <v>444.7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1</v>
      </c>
      <c r="AW1042">
        <v>1</v>
      </c>
      <c r="AZ1042">
        <v>1</v>
      </c>
      <c r="BA1042">
        <v>1</v>
      </c>
      <c r="BB1042">
        <v>1</v>
      </c>
      <c r="BC1042">
        <v>1</v>
      </c>
      <c r="BD1042" t="s">
        <v>3</v>
      </c>
      <c r="BE1042" t="s">
        <v>3</v>
      </c>
      <c r="BF1042" t="s">
        <v>3</v>
      </c>
      <c r="BG1042" t="s">
        <v>3</v>
      </c>
      <c r="BH1042">
        <v>0</v>
      </c>
      <c r="BI1042">
        <v>1</v>
      </c>
      <c r="BJ1042" t="s">
        <v>1077</v>
      </c>
      <c r="BM1042">
        <v>700008</v>
      </c>
      <c r="BN1042">
        <v>0</v>
      </c>
      <c r="BO1042" t="s">
        <v>3</v>
      </c>
      <c r="BP1042">
        <v>0</v>
      </c>
      <c r="BQ1042">
        <v>10</v>
      </c>
      <c r="BR1042">
        <v>0</v>
      </c>
      <c r="BS1042">
        <v>1</v>
      </c>
      <c r="BT1042">
        <v>1</v>
      </c>
      <c r="BU1042">
        <v>1</v>
      </c>
      <c r="BV1042">
        <v>1</v>
      </c>
      <c r="BW1042">
        <v>1</v>
      </c>
      <c r="BX1042">
        <v>1</v>
      </c>
      <c r="BY1042" t="s">
        <v>3</v>
      </c>
      <c r="BZ1042">
        <v>94</v>
      </c>
      <c r="CA1042">
        <v>61</v>
      </c>
      <c r="CB1042" t="s">
        <v>3</v>
      </c>
      <c r="CE1042">
        <v>0</v>
      </c>
      <c r="CF1042">
        <v>0</v>
      </c>
      <c r="CG1042">
        <v>0</v>
      </c>
      <c r="CM1042">
        <v>0</v>
      </c>
      <c r="CN1042" t="s">
        <v>3</v>
      </c>
      <c r="CO1042">
        <v>0</v>
      </c>
      <c r="CP1042">
        <f t="shared" si="569"/>
        <v>444.7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C1042" t="s">
        <v>3</v>
      </c>
      <c r="DD1042" t="s">
        <v>3</v>
      </c>
      <c r="DE1042" t="s">
        <v>3</v>
      </c>
      <c r="DF1042" t="s">
        <v>3</v>
      </c>
      <c r="DG1042" t="s">
        <v>3</v>
      </c>
      <c r="DH1042" t="s">
        <v>3</v>
      </c>
      <c r="DI1042" t="s">
        <v>3</v>
      </c>
      <c r="DJ1042" t="s">
        <v>3</v>
      </c>
      <c r="DK1042" t="s">
        <v>3</v>
      </c>
      <c r="DL1042" t="s">
        <v>3</v>
      </c>
      <c r="DM1042" t="s">
        <v>3</v>
      </c>
      <c r="DN1042">
        <v>0</v>
      </c>
      <c r="DO1042">
        <v>0</v>
      </c>
      <c r="DP1042">
        <v>1</v>
      </c>
      <c r="DQ1042">
        <v>1</v>
      </c>
      <c r="DU1042">
        <v>1013</v>
      </c>
      <c r="DV1042" t="s">
        <v>1047</v>
      </c>
      <c r="DW1042" t="s">
        <v>1047</v>
      </c>
      <c r="DX1042">
        <v>1</v>
      </c>
      <c r="DZ1042" t="s">
        <v>3</v>
      </c>
      <c r="EA1042" t="s">
        <v>3</v>
      </c>
      <c r="EB1042" t="s">
        <v>3</v>
      </c>
      <c r="EC1042" t="s">
        <v>3</v>
      </c>
      <c r="EE1042">
        <v>416980468</v>
      </c>
      <c r="EF1042">
        <v>10</v>
      </c>
      <c r="EG1042" t="s">
        <v>1058</v>
      </c>
      <c r="EH1042">
        <v>107</v>
      </c>
      <c r="EI1042" t="s">
        <v>1059</v>
      </c>
      <c r="EJ1042">
        <v>1</v>
      </c>
      <c r="EK1042">
        <v>700008</v>
      </c>
      <c r="EL1042" t="s">
        <v>1060</v>
      </c>
      <c r="EM1042" t="s">
        <v>1061</v>
      </c>
      <c r="EO1042" t="s">
        <v>3</v>
      </c>
      <c r="EQ1042">
        <v>0</v>
      </c>
      <c r="ER1042">
        <v>0</v>
      </c>
      <c r="ES1042">
        <v>0</v>
      </c>
      <c r="ET1042">
        <v>0</v>
      </c>
      <c r="EU1042">
        <v>0</v>
      </c>
      <c r="EV1042">
        <v>0</v>
      </c>
      <c r="EW1042">
        <v>0</v>
      </c>
      <c r="EX1042">
        <v>0</v>
      </c>
      <c r="EY1042">
        <v>0</v>
      </c>
      <c r="FQ1042">
        <v>0</v>
      </c>
      <c r="FR1042">
        <v>0</v>
      </c>
      <c r="FS1042">
        <v>0</v>
      </c>
      <c r="FX1042">
        <v>0</v>
      </c>
      <c r="FY1042">
        <v>0</v>
      </c>
      <c r="GA1042" t="s">
        <v>3</v>
      </c>
      <c r="GD1042">
        <v>1</v>
      </c>
      <c r="GF1042">
        <v>2145163285</v>
      </c>
      <c r="GG1042">
        <v>2</v>
      </c>
      <c r="GH1042">
        <v>1</v>
      </c>
      <c r="GI1042">
        <v>-2</v>
      </c>
      <c r="GJ1042">
        <v>2</v>
      </c>
      <c r="GK1042">
        <v>0</v>
      </c>
      <c r="GL1042">
        <f t="shared" si="570"/>
        <v>0</v>
      </c>
      <c r="GM1042">
        <f t="shared" si="571"/>
        <v>444.7</v>
      </c>
      <c r="GN1042">
        <f t="shared" si="572"/>
        <v>444.7</v>
      </c>
      <c r="GO1042">
        <f t="shared" si="573"/>
        <v>0</v>
      </c>
      <c r="GP1042">
        <f t="shared" si="574"/>
        <v>0</v>
      </c>
      <c r="GR1042">
        <v>0</v>
      </c>
      <c r="GS1042">
        <v>0</v>
      </c>
      <c r="GT1042">
        <v>0</v>
      </c>
      <c r="GU1042" t="s">
        <v>3</v>
      </c>
      <c r="GV1042">
        <f>0</f>
        <v>0</v>
      </c>
      <c r="GW1042">
        <v>1</v>
      </c>
      <c r="GX1042">
        <f>0</f>
        <v>0</v>
      </c>
      <c r="HA1042">
        <v>0</v>
      </c>
      <c r="HB1042">
        <v>0</v>
      </c>
      <c r="HC1042">
        <v>0</v>
      </c>
      <c r="HD1042">
        <f t="shared" si="575"/>
        <v>444.7</v>
      </c>
      <c r="HE1042" t="s">
        <v>3</v>
      </c>
      <c r="HF1042" t="s">
        <v>3</v>
      </c>
      <c r="HM1042" t="s">
        <v>3</v>
      </c>
      <c r="HN1042" t="s">
        <v>1062</v>
      </c>
      <c r="HO1042" t="s">
        <v>1063</v>
      </c>
      <c r="HP1042" t="s">
        <v>1059</v>
      </c>
      <c r="HQ1042" t="s">
        <v>1059</v>
      </c>
      <c r="HS1042">
        <v>0</v>
      </c>
      <c r="IK1042">
        <v>0</v>
      </c>
    </row>
    <row r="1043" spans="1:245" x14ac:dyDescent="0.2">
      <c r="A1043">
        <v>17</v>
      </c>
      <c r="B1043">
        <v>1</v>
      </c>
      <c r="E1043" t="s">
        <v>1079</v>
      </c>
      <c r="F1043" t="s">
        <v>1080</v>
      </c>
      <c r="G1043" t="s">
        <v>1081</v>
      </c>
      <c r="H1043" t="s">
        <v>1082</v>
      </c>
      <c r="I1043">
        <v>1</v>
      </c>
      <c r="J1043">
        <v>0</v>
      </c>
      <c r="K1043">
        <v>1</v>
      </c>
      <c r="O1043">
        <f t="shared" ref="O1043:O1048" si="576">ROUND(CP1043,2)</f>
        <v>8194.9599999999991</v>
      </c>
      <c r="P1043">
        <f t="shared" ref="P1043:P1048" si="577">ROUND(CQ1043*I1043,2)</f>
        <v>8194.9599999999991</v>
      </c>
      <c r="Q1043">
        <f t="shared" ref="Q1043:Q1048" si="578">ROUND(CR1043*I1043,2)</f>
        <v>0</v>
      </c>
      <c r="R1043">
        <f t="shared" ref="R1043:R1048" si="579">ROUND(CS1043*I1043,2)</f>
        <v>0</v>
      </c>
      <c r="S1043">
        <f t="shared" ref="S1043:S1048" si="580">ROUND(CT1043*I1043,2)</f>
        <v>0</v>
      </c>
      <c r="T1043">
        <f t="shared" ref="T1043:T1048" si="581">ROUND(CU1043*I1043,2)</f>
        <v>0</v>
      </c>
      <c r="U1043">
        <f t="shared" ref="U1043:U1048" si="582">ROUND(CV1043*I1043,7)</f>
        <v>0</v>
      </c>
      <c r="V1043">
        <f t="shared" ref="V1043:V1048" si="583">ROUND(CW1043*I1043,7)</f>
        <v>0</v>
      </c>
      <c r="W1043">
        <f t="shared" ref="W1043:W1048" si="584">ROUND(CX1043*I1043,2)</f>
        <v>0</v>
      </c>
      <c r="X1043">
        <f t="shared" ref="X1043:Y1048" si="585">ROUND(CY1043,2)</f>
        <v>0</v>
      </c>
      <c r="Y1043">
        <f t="shared" si="585"/>
        <v>0</v>
      </c>
      <c r="AA1043">
        <v>449016111</v>
      </c>
      <c r="AB1043">
        <f t="shared" ref="AB1043:AB1048" si="586">ROUND((AC1043+AD1043+AF1043),6)</f>
        <v>8194.9599999999991</v>
      </c>
      <c r="AC1043">
        <f t="shared" ref="AC1043:AC1048" si="587">ROUND((ES1043),6)</f>
        <v>8194.9599999999991</v>
      </c>
      <c r="AD1043">
        <f t="shared" ref="AD1043:AD1048" si="588">ROUND((((ET1043)-(EU1043))+AE1043),6)</f>
        <v>0</v>
      </c>
      <c r="AE1043">
        <f t="shared" ref="AE1043:AF1048" si="589">ROUND((EU1043),6)</f>
        <v>0</v>
      </c>
      <c r="AF1043">
        <f t="shared" si="589"/>
        <v>0</v>
      </c>
      <c r="AG1043">
        <f t="shared" ref="AG1043:AG1048" si="590">ROUND((AP1043),6)</f>
        <v>0</v>
      </c>
      <c r="AH1043">
        <f t="shared" ref="AH1043:AI1048" si="591">(EW1043)</f>
        <v>0</v>
      </c>
      <c r="AI1043">
        <f t="shared" si="591"/>
        <v>0</v>
      </c>
      <c r="AJ1043">
        <f t="shared" ref="AJ1043:AJ1048" si="592">(AS1043)</f>
        <v>0</v>
      </c>
      <c r="AK1043">
        <v>8194.9599999999991</v>
      </c>
      <c r="AL1043">
        <v>8194.9599999999991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1</v>
      </c>
      <c r="AW1043">
        <v>1</v>
      </c>
      <c r="AZ1043">
        <v>1</v>
      </c>
      <c r="BA1043">
        <v>1</v>
      </c>
      <c r="BB1043">
        <v>1</v>
      </c>
      <c r="BC1043">
        <v>1</v>
      </c>
      <c r="BD1043" t="s">
        <v>3</v>
      </c>
      <c r="BE1043" t="s">
        <v>3</v>
      </c>
      <c r="BF1043" t="s">
        <v>3</v>
      </c>
      <c r="BG1043" t="s">
        <v>3</v>
      </c>
      <c r="BH1043">
        <v>3</v>
      </c>
      <c r="BI1043">
        <v>1</v>
      </c>
      <c r="BJ1043" t="s">
        <v>1083</v>
      </c>
      <c r="BM1043">
        <v>1100</v>
      </c>
      <c r="BN1043">
        <v>0</v>
      </c>
      <c r="BO1043" t="s">
        <v>3</v>
      </c>
      <c r="BP1043">
        <v>0</v>
      </c>
      <c r="BQ1043">
        <v>8</v>
      </c>
      <c r="BR1043">
        <v>0</v>
      </c>
      <c r="BS1043">
        <v>1</v>
      </c>
      <c r="BT1043">
        <v>1</v>
      </c>
      <c r="BU1043">
        <v>1</v>
      </c>
      <c r="BV1043">
        <v>1</v>
      </c>
      <c r="BW1043">
        <v>1</v>
      </c>
      <c r="BX1043">
        <v>1</v>
      </c>
      <c r="BY1043" t="s">
        <v>3</v>
      </c>
      <c r="BZ1043">
        <v>0</v>
      </c>
      <c r="CA1043">
        <v>0</v>
      </c>
      <c r="CB1043" t="s">
        <v>3</v>
      </c>
      <c r="CE1043">
        <v>0</v>
      </c>
      <c r="CF1043">
        <v>0</v>
      </c>
      <c r="CG1043">
        <v>0</v>
      </c>
      <c r="CM1043">
        <v>0</v>
      </c>
      <c r="CN1043" t="s">
        <v>3</v>
      </c>
      <c r="CO1043">
        <v>0</v>
      </c>
      <c r="CP1043">
        <f t="shared" ref="CP1043:CP1048" si="593">(P1043+Q1043+S1043+R1043)</f>
        <v>8194.9599999999991</v>
      </c>
      <c r="CQ1043">
        <f t="shared" ref="CQ1043:CQ1048" si="594">ROUND(AL1043*BC1043,2)</f>
        <v>8194.9599999999991</v>
      </c>
      <c r="CR1043">
        <f t="shared" ref="CR1043:CR1048" si="595">ROUND(AM1043*BB1043,2)</f>
        <v>0</v>
      </c>
      <c r="CS1043">
        <f t="shared" ref="CS1043:CS1048" si="596">ROUND(AN1043*BS1043,2)</f>
        <v>0</v>
      </c>
      <c r="CT1043">
        <f t="shared" ref="CT1043:CT1048" si="597">ROUND(AO1043*BA1043,2)</f>
        <v>0</v>
      </c>
      <c r="CU1043">
        <f t="shared" ref="CU1043:CX1048" si="598">AG1043</f>
        <v>0</v>
      </c>
      <c r="CV1043">
        <f t="shared" si="598"/>
        <v>0</v>
      </c>
      <c r="CW1043">
        <f t="shared" si="598"/>
        <v>0</v>
      </c>
      <c r="CX1043">
        <f t="shared" si="598"/>
        <v>0</v>
      </c>
      <c r="CY1043">
        <f t="shared" ref="CY1043:CY1048" si="599">(((S1043+R1043)*AT1043)/100)</f>
        <v>0</v>
      </c>
      <c r="CZ1043">
        <f t="shared" ref="CZ1043:CZ1048" si="600">(((S1043+R1043)*AU1043)/100)</f>
        <v>0</v>
      </c>
      <c r="DC1043" t="s">
        <v>3</v>
      </c>
      <c r="DD1043" t="s">
        <v>3</v>
      </c>
      <c r="DE1043" t="s">
        <v>3</v>
      </c>
      <c r="DF1043" t="s">
        <v>3</v>
      </c>
      <c r="DG1043" t="s">
        <v>3</v>
      </c>
      <c r="DH1043" t="s">
        <v>3</v>
      </c>
      <c r="DI1043" t="s">
        <v>3</v>
      </c>
      <c r="DJ1043" t="s">
        <v>3</v>
      </c>
      <c r="DK1043" t="s">
        <v>3</v>
      </c>
      <c r="DL1043" t="s">
        <v>3</v>
      </c>
      <c r="DM1043" t="s">
        <v>3</v>
      </c>
      <c r="DN1043">
        <v>0</v>
      </c>
      <c r="DO1043">
        <v>0</v>
      </c>
      <c r="DP1043">
        <v>1</v>
      </c>
      <c r="DQ1043">
        <v>1</v>
      </c>
      <c r="DU1043">
        <v>1013</v>
      </c>
      <c r="DV1043" t="s">
        <v>1082</v>
      </c>
      <c r="DW1043" t="s">
        <v>1082</v>
      </c>
      <c r="DX1043">
        <v>1</v>
      </c>
      <c r="DZ1043" t="s">
        <v>3</v>
      </c>
      <c r="EA1043" t="s">
        <v>3</v>
      </c>
      <c r="EB1043" t="s">
        <v>3</v>
      </c>
      <c r="EC1043" t="s">
        <v>3</v>
      </c>
      <c r="EE1043">
        <v>416980207</v>
      </c>
      <c r="EF1043">
        <v>8</v>
      </c>
      <c r="EG1043" t="s">
        <v>1084</v>
      </c>
      <c r="EH1043">
        <v>0</v>
      </c>
      <c r="EI1043" t="s">
        <v>3</v>
      </c>
      <c r="EJ1043">
        <v>1</v>
      </c>
      <c r="EK1043">
        <v>1100</v>
      </c>
      <c r="EL1043" t="s">
        <v>1085</v>
      </c>
      <c r="EM1043" t="s">
        <v>1086</v>
      </c>
      <c r="EO1043" t="s">
        <v>3</v>
      </c>
      <c r="EQ1043">
        <v>0</v>
      </c>
      <c r="ER1043">
        <v>8194.9599999999991</v>
      </c>
      <c r="ES1043">
        <v>8194.9599999999991</v>
      </c>
      <c r="ET1043">
        <v>0</v>
      </c>
      <c r="EU1043">
        <v>0</v>
      </c>
      <c r="EV1043">
        <v>0</v>
      </c>
      <c r="EW1043">
        <v>0</v>
      </c>
      <c r="EX1043">
        <v>0</v>
      </c>
      <c r="EY1043">
        <v>0</v>
      </c>
      <c r="FQ1043">
        <v>0</v>
      </c>
      <c r="FR1043">
        <v>0</v>
      </c>
      <c r="FS1043">
        <v>0</v>
      </c>
      <c r="FX1043">
        <v>0</v>
      </c>
      <c r="FY1043">
        <v>0</v>
      </c>
      <c r="GA1043" t="s">
        <v>3</v>
      </c>
      <c r="GD1043">
        <v>1</v>
      </c>
      <c r="GF1043">
        <v>1673001252</v>
      </c>
      <c r="GG1043">
        <v>2</v>
      </c>
      <c r="GH1043">
        <v>0</v>
      </c>
      <c r="GI1043">
        <v>-2</v>
      </c>
      <c r="GJ1043">
        <v>0</v>
      </c>
      <c r="GK1043">
        <v>0</v>
      </c>
      <c r="GL1043">
        <f t="shared" si="570"/>
        <v>0</v>
      </c>
      <c r="GM1043">
        <f t="shared" ref="GM1043:GM1048" si="601">ROUND(O1043+X1043+Y1043,2)+GX1043</f>
        <v>8194.9599999999991</v>
      </c>
      <c r="GN1043">
        <f t="shared" si="572"/>
        <v>8194.9599999999991</v>
      </c>
      <c r="GO1043">
        <f t="shared" si="573"/>
        <v>0</v>
      </c>
      <c r="GP1043">
        <f t="shared" si="574"/>
        <v>0</v>
      </c>
      <c r="GR1043">
        <v>0</v>
      </c>
      <c r="GS1043">
        <v>0</v>
      </c>
      <c r="GT1043">
        <v>0</v>
      </c>
      <c r="GU1043" t="s">
        <v>3</v>
      </c>
      <c r="GV1043">
        <f t="shared" ref="GV1043:GV1048" si="602">ROUND((GT1043),6)</f>
        <v>0</v>
      </c>
      <c r="GW1043">
        <v>1</v>
      </c>
      <c r="GX1043">
        <f t="shared" ref="GX1043:GX1048" si="603">ROUND(HC1043*I1043,2)</f>
        <v>0</v>
      </c>
      <c r="HA1043">
        <v>0</v>
      </c>
      <c r="HB1043">
        <v>0</v>
      </c>
      <c r="HC1043">
        <f t="shared" ref="HC1043:HC1048" si="604">GV1043*GW1043</f>
        <v>0</v>
      </c>
      <c r="HE1043" t="s">
        <v>3</v>
      </c>
      <c r="HF1043" t="s">
        <v>3</v>
      </c>
      <c r="HM1043" t="s">
        <v>3</v>
      </c>
      <c r="HN1043" t="s">
        <v>3</v>
      </c>
      <c r="HO1043" t="s">
        <v>3</v>
      </c>
      <c r="HP1043" t="s">
        <v>3</v>
      </c>
      <c r="HQ1043" t="s">
        <v>3</v>
      </c>
      <c r="HS1043">
        <v>0</v>
      </c>
      <c r="IK1043">
        <v>0</v>
      </c>
    </row>
    <row r="1044" spans="1:245" x14ac:dyDescent="0.2">
      <c r="A1044">
        <v>17</v>
      </c>
      <c r="B1044">
        <v>1</v>
      </c>
      <c r="E1044" t="s">
        <v>1087</v>
      </c>
      <c r="F1044" t="s">
        <v>1080</v>
      </c>
      <c r="G1044" t="s">
        <v>1088</v>
      </c>
      <c r="H1044" t="s">
        <v>1082</v>
      </c>
      <c r="I1044">
        <v>1</v>
      </c>
      <c r="J1044">
        <v>0</v>
      </c>
      <c r="K1044">
        <v>1</v>
      </c>
      <c r="O1044">
        <f t="shared" si="576"/>
        <v>9997.84</v>
      </c>
      <c r="P1044">
        <f t="shared" si="577"/>
        <v>9997.84</v>
      </c>
      <c r="Q1044">
        <f t="shared" si="578"/>
        <v>0</v>
      </c>
      <c r="R1044">
        <f t="shared" si="579"/>
        <v>0</v>
      </c>
      <c r="S1044">
        <f t="shared" si="580"/>
        <v>0</v>
      </c>
      <c r="T1044">
        <f t="shared" si="581"/>
        <v>0</v>
      </c>
      <c r="U1044">
        <f t="shared" si="582"/>
        <v>0</v>
      </c>
      <c r="V1044">
        <f t="shared" si="583"/>
        <v>0</v>
      </c>
      <c r="W1044">
        <f t="shared" si="584"/>
        <v>0</v>
      </c>
      <c r="X1044">
        <f t="shared" si="585"/>
        <v>0</v>
      </c>
      <c r="Y1044">
        <f t="shared" si="585"/>
        <v>0</v>
      </c>
      <c r="AA1044">
        <v>449016111</v>
      </c>
      <c r="AB1044">
        <f t="shared" si="586"/>
        <v>9997.84</v>
      </c>
      <c r="AC1044">
        <f t="shared" si="587"/>
        <v>9997.84</v>
      </c>
      <c r="AD1044">
        <f t="shared" si="588"/>
        <v>0</v>
      </c>
      <c r="AE1044">
        <f t="shared" si="589"/>
        <v>0</v>
      </c>
      <c r="AF1044">
        <f t="shared" si="589"/>
        <v>0</v>
      </c>
      <c r="AG1044">
        <f t="shared" si="590"/>
        <v>0</v>
      </c>
      <c r="AH1044">
        <f t="shared" si="591"/>
        <v>0</v>
      </c>
      <c r="AI1044">
        <f t="shared" si="591"/>
        <v>0</v>
      </c>
      <c r="AJ1044">
        <f t="shared" si="592"/>
        <v>0</v>
      </c>
      <c r="AK1044">
        <v>9997.84</v>
      </c>
      <c r="AL1044">
        <v>9997.84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1</v>
      </c>
      <c r="AW1044">
        <v>1</v>
      </c>
      <c r="AZ1044">
        <v>1</v>
      </c>
      <c r="BA1044">
        <v>1</v>
      </c>
      <c r="BB1044">
        <v>1</v>
      </c>
      <c r="BC1044">
        <v>1</v>
      </c>
      <c r="BD1044" t="s">
        <v>3</v>
      </c>
      <c r="BE1044" t="s">
        <v>3</v>
      </c>
      <c r="BF1044" t="s">
        <v>3</v>
      </c>
      <c r="BG1044" t="s">
        <v>3</v>
      </c>
      <c r="BH1044">
        <v>3</v>
      </c>
      <c r="BI1044">
        <v>1</v>
      </c>
      <c r="BJ1044" t="s">
        <v>1083</v>
      </c>
      <c r="BM1044">
        <v>1100</v>
      </c>
      <c r="BN1044">
        <v>0</v>
      </c>
      <c r="BO1044" t="s">
        <v>3</v>
      </c>
      <c r="BP1044">
        <v>0</v>
      </c>
      <c r="BQ1044">
        <v>8</v>
      </c>
      <c r="BR1044">
        <v>0</v>
      </c>
      <c r="BS1044">
        <v>1</v>
      </c>
      <c r="BT1044">
        <v>1</v>
      </c>
      <c r="BU1044">
        <v>1</v>
      </c>
      <c r="BV1044">
        <v>1</v>
      </c>
      <c r="BW1044">
        <v>1</v>
      </c>
      <c r="BX1044">
        <v>1</v>
      </c>
      <c r="BY1044" t="s">
        <v>3</v>
      </c>
      <c r="BZ1044">
        <v>0</v>
      </c>
      <c r="CA1044">
        <v>0</v>
      </c>
      <c r="CB1044" t="s">
        <v>3</v>
      </c>
      <c r="CE1044">
        <v>0</v>
      </c>
      <c r="CF1044">
        <v>0</v>
      </c>
      <c r="CG1044">
        <v>0</v>
      </c>
      <c r="CM1044">
        <v>0</v>
      </c>
      <c r="CN1044" t="s">
        <v>3</v>
      </c>
      <c r="CO1044">
        <v>0</v>
      </c>
      <c r="CP1044">
        <f t="shared" si="593"/>
        <v>9997.84</v>
      </c>
      <c r="CQ1044">
        <f t="shared" si="594"/>
        <v>9997.84</v>
      </c>
      <c r="CR1044">
        <f t="shared" si="595"/>
        <v>0</v>
      </c>
      <c r="CS1044">
        <f t="shared" si="596"/>
        <v>0</v>
      </c>
      <c r="CT1044">
        <f t="shared" si="597"/>
        <v>0</v>
      </c>
      <c r="CU1044">
        <f t="shared" si="598"/>
        <v>0</v>
      </c>
      <c r="CV1044">
        <f t="shared" si="598"/>
        <v>0</v>
      </c>
      <c r="CW1044">
        <f t="shared" si="598"/>
        <v>0</v>
      </c>
      <c r="CX1044">
        <f t="shared" si="598"/>
        <v>0</v>
      </c>
      <c r="CY1044">
        <f t="shared" si="599"/>
        <v>0</v>
      </c>
      <c r="CZ1044">
        <f t="shared" si="600"/>
        <v>0</v>
      </c>
      <c r="DC1044" t="s">
        <v>3</v>
      </c>
      <c r="DD1044" t="s">
        <v>3</v>
      </c>
      <c r="DE1044" t="s">
        <v>3</v>
      </c>
      <c r="DF1044" t="s">
        <v>3</v>
      </c>
      <c r="DG1044" t="s">
        <v>3</v>
      </c>
      <c r="DH1044" t="s">
        <v>3</v>
      </c>
      <c r="DI1044" t="s">
        <v>3</v>
      </c>
      <c r="DJ1044" t="s">
        <v>3</v>
      </c>
      <c r="DK1044" t="s">
        <v>3</v>
      </c>
      <c r="DL1044" t="s">
        <v>3</v>
      </c>
      <c r="DM1044" t="s">
        <v>3</v>
      </c>
      <c r="DN1044">
        <v>0</v>
      </c>
      <c r="DO1044">
        <v>0</v>
      </c>
      <c r="DP1044">
        <v>1</v>
      </c>
      <c r="DQ1044">
        <v>1</v>
      </c>
      <c r="DU1044">
        <v>1013</v>
      </c>
      <c r="DV1044" t="s">
        <v>1082</v>
      </c>
      <c r="DW1044" t="s">
        <v>1082</v>
      </c>
      <c r="DX1044">
        <v>1</v>
      </c>
      <c r="DZ1044" t="s">
        <v>3</v>
      </c>
      <c r="EA1044" t="s">
        <v>3</v>
      </c>
      <c r="EB1044" t="s">
        <v>3</v>
      </c>
      <c r="EC1044" t="s">
        <v>3</v>
      </c>
      <c r="EE1044">
        <v>416980207</v>
      </c>
      <c r="EF1044">
        <v>8</v>
      </c>
      <c r="EG1044" t="s">
        <v>1084</v>
      </c>
      <c r="EH1044">
        <v>0</v>
      </c>
      <c r="EI1044" t="s">
        <v>3</v>
      </c>
      <c r="EJ1044">
        <v>1</v>
      </c>
      <c r="EK1044">
        <v>1100</v>
      </c>
      <c r="EL1044" t="s">
        <v>1085</v>
      </c>
      <c r="EM1044" t="s">
        <v>1086</v>
      </c>
      <c r="EO1044" t="s">
        <v>3</v>
      </c>
      <c r="EQ1044">
        <v>0</v>
      </c>
      <c r="ER1044">
        <v>9997.84</v>
      </c>
      <c r="ES1044">
        <v>9997.84</v>
      </c>
      <c r="ET1044">
        <v>0</v>
      </c>
      <c r="EU1044">
        <v>0</v>
      </c>
      <c r="EV1044">
        <v>0</v>
      </c>
      <c r="EW1044">
        <v>0</v>
      </c>
      <c r="EX1044">
        <v>0</v>
      </c>
      <c r="EY1044">
        <v>0</v>
      </c>
      <c r="FQ1044">
        <v>0</v>
      </c>
      <c r="FR1044">
        <v>0</v>
      </c>
      <c r="FS1044">
        <v>0</v>
      </c>
      <c r="FX1044">
        <v>0</v>
      </c>
      <c r="FY1044">
        <v>0</v>
      </c>
      <c r="GA1044" t="s">
        <v>1089</v>
      </c>
      <c r="GD1044">
        <v>1</v>
      </c>
      <c r="GF1044">
        <v>-432457180</v>
      </c>
      <c r="GG1044">
        <v>2</v>
      </c>
      <c r="GH1044">
        <v>0</v>
      </c>
      <c r="GI1044">
        <v>-2</v>
      </c>
      <c r="GJ1044">
        <v>0</v>
      </c>
      <c r="GK1044">
        <v>0</v>
      </c>
      <c r="GL1044">
        <f t="shared" si="570"/>
        <v>0</v>
      </c>
      <c r="GM1044">
        <f t="shared" si="601"/>
        <v>9997.84</v>
      </c>
      <c r="GN1044">
        <f t="shared" si="572"/>
        <v>9997.84</v>
      </c>
      <c r="GO1044">
        <f t="shared" si="573"/>
        <v>0</v>
      </c>
      <c r="GP1044">
        <f t="shared" si="574"/>
        <v>0</v>
      </c>
      <c r="GR1044">
        <v>0</v>
      </c>
      <c r="GS1044">
        <v>4</v>
      </c>
      <c r="GT1044">
        <v>0</v>
      </c>
      <c r="GU1044" t="s">
        <v>3</v>
      </c>
      <c r="GV1044">
        <f t="shared" si="602"/>
        <v>0</v>
      </c>
      <c r="GW1044">
        <v>1</v>
      </c>
      <c r="GX1044">
        <f t="shared" si="603"/>
        <v>0</v>
      </c>
      <c r="HA1044">
        <v>0</v>
      </c>
      <c r="HB1044">
        <v>0</v>
      </c>
      <c r="HC1044">
        <f t="shared" si="604"/>
        <v>0</v>
      </c>
      <c r="HE1044" t="s">
        <v>3</v>
      </c>
      <c r="HF1044" t="s">
        <v>3</v>
      </c>
      <c r="HM1044" t="s">
        <v>3</v>
      </c>
      <c r="HN1044" t="s">
        <v>3</v>
      </c>
      <c r="HO1044" t="s">
        <v>3</v>
      </c>
      <c r="HP1044" t="s">
        <v>3</v>
      </c>
      <c r="HQ1044" t="s">
        <v>3</v>
      </c>
      <c r="HS1044">
        <v>0</v>
      </c>
      <c r="IK1044">
        <v>0</v>
      </c>
    </row>
    <row r="1045" spans="1:245" x14ac:dyDescent="0.2">
      <c r="A1045">
        <v>17</v>
      </c>
      <c r="B1045">
        <v>1</v>
      </c>
      <c r="E1045" t="s">
        <v>1090</v>
      </c>
      <c r="F1045" t="s">
        <v>1080</v>
      </c>
      <c r="G1045" t="s">
        <v>1091</v>
      </c>
      <c r="H1045" t="s">
        <v>1082</v>
      </c>
      <c r="I1045">
        <v>1</v>
      </c>
      <c r="J1045">
        <v>0</v>
      </c>
      <c r="K1045">
        <v>1</v>
      </c>
      <c r="O1045">
        <f t="shared" si="576"/>
        <v>27657.99</v>
      </c>
      <c r="P1045">
        <f t="shared" si="577"/>
        <v>27657.99</v>
      </c>
      <c r="Q1045">
        <f t="shared" si="578"/>
        <v>0</v>
      </c>
      <c r="R1045">
        <f t="shared" si="579"/>
        <v>0</v>
      </c>
      <c r="S1045">
        <f t="shared" si="580"/>
        <v>0</v>
      </c>
      <c r="T1045">
        <f t="shared" si="581"/>
        <v>0</v>
      </c>
      <c r="U1045">
        <f t="shared" si="582"/>
        <v>0</v>
      </c>
      <c r="V1045">
        <f t="shared" si="583"/>
        <v>0</v>
      </c>
      <c r="W1045">
        <f t="shared" si="584"/>
        <v>0</v>
      </c>
      <c r="X1045">
        <f t="shared" si="585"/>
        <v>0</v>
      </c>
      <c r="Y1045">
        <f t="shared" si="585"/>
        <v>0</v>
      </c>
      <c r="AA1045">
        <v>449016111</v>
      </c>
      <c r="AB1045">
        <f t="shared" si="586"/>
        <v>27657.99</v>
      </c>
      <c r="AC1045">
        <f t="shared" si="587"/>
        <v>27657.99</v>
      </c>
      <c r="AD1045">
        <f t="shared" si="588"/>
        <v>0</v>
      </c>
      <c r="AE1045">
        <f t="shared" si="589"/>
        <v>0</v>
      </c>
      <c r="AF1045">
        <f t="shared" si="589"/>
        <v>0</v>
      </c>
      <c r="AG1045">
        <f t="shared" si="590"/>
        <v>0</v>
      </c>
      <c r="AH1045">
        <f t="shared" si="591"/>
        <v>0</v>
      </c>
      <c r="AI1045">
        <f t="shared" si="591"/>
        <v>0</v>
      </c>
      <c r="AJ1045">
        <f t="shared" si="592"/>
        <v>0</v>
      </c>
      <c r="AK1045">
        <v>27657.99</v>
      </c>
      <c r="AL1045">
        <v>27657.99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1</v>
      </c>
      <c r="AW1045">
        <v>1</v>
      </c>
      <c r="AZ1045">
        <v>1</v>
      </c>
      <c r="BA1045">
        <v>1</v>
      </c>
      <c r="BB1045">
        <v>1</v>
      </c>
      <c r="BC1045">
        <v>1</v>
      </c>
      <c r="BD1045" t="s">
        <v>3</v>
      </c>
      <c r="BE1045" t="s">
        <v>3</v>
      </c>
      <c r="BF1045" t="s">
        <v>3</v>
      </c>
      <c r="BG1045" t="s">
        <v>3</v>
      </c>
      <c r="BH1045">
        <v>3</v>
      </c>
      <c r="BI1045">
        <v>1</v>
      </c>
      <c r="BJ1045" t="s">
        <v>1083</v>
      </c>
      <c r="BM1045">
        <v>1100</v>
      </c>
      <c r="BN1045">
        <v>0</v>
      </c>
      <c r="BO1045" t="s">
        <v>3</v>
      </c>
      <c r="BP1045">
        <v>0</v>
      </c>
      <c r="BQ1045">
        <v>8</v>
      </c>
      <c r="BR1045">
        <v>0</v>
      </c>
      <c r="BS1045">
        <v>1</v>
      </c>
      <c r="BT1045">
        <v>1</v>
      </c>
      <c r="BU1045">
        <v>1</v>
      </c>
      <c r="BV1045">
        <v>1</v>
      </c>
      <c r="BW1045">
        <v>1</v>
      </c>
      <c r="BX1045">
        <v>1</v>
      </c>
      <c r="BY1045" t="s">
        <v>3</v>
      </c>
      <c r="BZ1045">
        <v>0</v>
      </c>
      <c r="CA1045">
        <v>0</v>
      </c>
      <c r="CB1045" t="s">
        <v>3</v>
      </c>
      <c r="CE1045">
        <v>0</v>
      </c>
      <c r="CF1045">
        <v>0</v>
      </c>
      <c r="CG1045">
        <v>0</v>
      </c>
      <c r="CM1045">
        <v>0</v>
      </c>
      <c r="CN1045" t="s">
        <v>3</v>
      </c>
      <c r="CO1045">
        <v>0</v>
      </c>
      <c r="CP1045">
        <f t="shared" si="593"/>
        <v>27657.99</v>
      </c>
      <c r="CQ1045">
        <f t="shared" si="594"/>
        <v>27657.99</v>
      </c>
      <c r="CR1045">
        <f t="shared" si="595"/>
        <v>0</v>
      </c>
      <c r="CS1045">
        <f t="shared" si="596"/>
        <v>0</v>
      </c>
      <c r="CT1045">
        <f t="shared" si="597"/>
        <v>0</v>
      </c>
      <c r="CU1045">
        <f t="shared" si="598"/>
        <v>0</v>
      </c>
      <c r="CV1045">
        <f t="shared" si="598"/>
        <v>0</v>
      </c>
      <c r="CW1045">
        <f t="shared" si="598"/>
        <v>0</v>
      </c>
      <c r="CX1045">
        <f t="shared" si="598"/>
        <v>0</v>
      </c>
      <c r="CY1045">
        <f t="shared" si="599"/>
        <v>0</v>
      </c>
      <c r="CZ1045">
        <f t="shared" si="600"/>
        <v>0</v>
      </c>
      <c r="DC1045" t="s">
        <v>3</v>
      </c>
      <c r="DD1045" t="s">
        <v>3</v>
      </c>
      <c r="DE1045" t="s">
        <v>3</v>
      </c>
      <c r="DF1045" t="s">
        <v>3</v>
      </c>
      <c r="DG1045" t="s">
        <v>3</v>
      </c>
      <c r="DH1045" t="s">
        <v>3</v>
      </c>
      <c r="DI1045" t="s">
        <v>3</v>
      </c>
      <c r="DJ1045" t="s">
        <v>3</v>
      </c>
      <c r="DK1045" t="s">
        <v>3</v>
      </c>
      <c r="DL1045" t="s">
        <v>3</v>
      </c>
      <c r="DM1045" t="s">
        <v>3</v>
      </c>
      <c r="DN1045">
        <v>0</v>
      </c>
      <c r="DO1045">
        <v>0</v>
      </c>
      <c r="DP1045">
        <v>1</v>
      </c>
      <c r="DQ1045">
        <v>1</v>
      </c>
      <c r="DU1045">
        <v>1013</v>
      </c>
      <c r="DV1045" t="s">
        <v>1082</v>
      </c>
      <c r="DW1045" t="s">
        <v>1082</v>
      </c>
      <c r="DX1045">
        <v>1</v>
      </c>
      <c r="DZ1045" t="s">
        <v>3</v>
      </c>
      <c r="EA1045" t="s">
        <v>3</v>
      </c>
      <c r="EB1045" t="s">
        <v>3</v>
      </c>
      <c r="EC1045" t="s">
        <v>3</v>
      </c>
      <c r="EE1045">
        <v>416980207</v>
      </c>
      <c r="EF1045">
        <v>8</v>
      </c>
      <c r="EG1045" t="s">
        <v>1084</v>
      </c>
      <c r="EH1045">
        <v>0</v>
      </c>
      <c r="EI1045" t="s">
        <v>3</v>
      </c>
      <c r="EJ1045">
        <v>1</v>
      </c>
      <c r="EK1045">
        <v>1100</v>
      </c>
      <c r="EL1045" t="s">
        <v>1085</v>
      </c>
      <c r="EM1045" t="s">
        <v>1086</v>
      </c>
      <c r="EO1045" t="s">
        <v>3</v>
      </c>
      <c r="EQ1045">
        <v>0</v>
      </c>
      <c r="ER1045">
        <v>27657.99</v>
      </c>
      <c r="ES1045">
        <v>27657.99</v>
      </c>
      <c r="ET1045">
        <v>0</v>
      </c>
      <c r="EU1045">
        <v>0</v>
      </c>
      <c r="EV1045">
        <v>0</v>
      </c>
      <c r="EW1045">
        <v>0</v>
      </c>
      <c r="EX1045">
        <v>0</v>
      </c>
      <c r="EY1045">
        <v>0</v>
      </c>
      <c r="FQ1045">
        <v>0</v>
      </c>
      <c r="FR1045">
        <v>0</v>
      </c>
      <c r="FS1045">
        <v>0</v>
      </c>
      <c r="FX1045">
        <v>0</v>
      </c>
      <c r="FY1045">
        <v>0</v>
      </c>
      <c r="GA1045" t="s">
        <v>1089</v>
      </c>
      <c r="GD1045">
        <v>1</v>
      </c>
      <c r="GF1045">
        <v>1287937433</v>
      </c>
      <c r="GG1045">
        <v>2</v>
      </c>
      <c r="GH1045">
        <v>0</v>
      </c>
      <c r="GI1045">
        <v>-2</v>
      </c>
      <c r="GJ1045">
        <v>0</v>
      </c>
      <c r="GK1045">
        <v>0</v>
      </c>
      <c r="GL1045">
        <f t="shared" si="570"/>
        <v>0</v>
      </c>
      <c r="GM1045">
        <f t="shared" si="601"/>
        <v>27657.99</v>
      </c>
      <c r="GN1045">
        <f t="shared" si="572"/>
        <v>27657.99</v>
      </c>
      <c r="GO1045">
        <f t="shared" si="573"/>
        <v>0</v>
      </c>
      <c r="GP1045">
        <f t="shared" si="574"/>
        <v>0</v>
      </c>
      <c r="GR1045">
        <v>0</v>
      </c>
      <c r="GS1045">
        <v>4</v>
      </c>
      <c r="GT1045">
        <v>0</v>
      </c>
      <c r="GU1045" t="s">
        <v>3</v>
      </c>
      <c r="GV1045">
        <f t="shared" si="602"/>
        <v>0</v>
      </c>
      <c r="GW1045">
        <v>1</v>
      </c>
      <c r="GX1045">
        <f t="shared" si="603"/>
        <v>0</v>
      </c>
      <c r="HA1045">
        <v>0</v>
      </c>
      <c r="HB1045">
        <v>0</v>
      </c>
      <c r="HC1045">
        <f t="shared" si="604"/>
        <v>0</v>
      </c>
      <c r="HE1045" t="s">
        <v>3</v>
      </c>
      <c r="HF1045" t="s">
        <v>3</v>
      </c>
      <c r="HM1045" t="s">
        <v>3</v>
      </c>
      <c r="HN1045" t="s">
        <v>3</v>
      </c>
      <c r="HO1045" t="s">
        <v>3</v>
      </c>
      <c r="HP1045" t="s">
        <v>3</v>
      </c>
      <c r="HQ1045" t="s">
        <v>3</v>
      </c>
      <c r="HS1045">
        <v>0</v>
      </c>
      <c r="IK1045">
        <v>0</v>
      </c>
    </row>
    <row r="1046" spans="1:245" x14ac:dyDescent="0.2">
      <c r="A1046">
        <v>17</v>
      </c>
      <c r="B1046">
        <v>1</v>
      </c>
      <c r="E1046" t="s">
        <v>1092</v>
      </c>
      <c r="F1046" t="s">
        <v>1093</v>
      </c>
      <c r="G1046" t="s">
        <v>1094</v>
      </c>
      <c r="H1046" t="s">
        <v>1082</v>
      </c>
      <c r="I1046">
        <v>1</v>
      </c>
      <c r="J1046">
        <v>0</v>
      </c>
      <c r="K1046">
        <v>1</v>
      </c>
      <c r="O1046">
        <f t="shared" si="576"/>
        <v>33742.71</v>
      </c>
      <c r="P1046">
        <f t="shared" si="577"/>
        <v>33742.71</v>
      </c>
      <c r="Q1046">
        <f t="shared" si="578"/>
        <v>0</v>
      </c>
      <c r="R1046">
        <f t="shared" si="579"/>
        <v>0</v>
      </c>
      <c r="S1046">
        <f t="shared" si="580"/>
        <v>0</v>
      </c>
      <c r="T1046">
        <f t="shared" si="581"/>
        <v>0</v>
      </c>
      <c r="U1046">
        <f t="shared" si="582"/>
        <v>0</v>
      </c>
      <c r="V1046">
        <f t="shared" si="583"/>
        <v>0</v>
      </c>
      <c r="W1046">
        <f t="shared" si="584"/>
        <v>0</v>
      </c>
      <c r="X1046">
        <f t="shared" si="585"/>
        <v>0</v>
      </c>
      <c r="Y1046">
        <f t="shared" si="585"/>
        <v>0</v>
      </c>
      <c r="AA1046">
        <v>449016111</v>
      </c>
      <c r="AB1046">
        <f t="shared" si="586"/>
        <v>33742.71</v>
      </c>
      <c r="AC1046">
        <f t="shared" si="587"/>
        <v>33742.71</v>
      </c>
      <c r="AD1046">
        <f t="shared" si="588"/>
        <v>0</v>
      </c>
      <c r="AE1046">
        <f t="shared" si="589"/>
        <v>0</v>
      </c>
      <c r="AF1046">
        <f t="shared" si="589"/>
        <v>0</v>
      </c>
      <c r="AG1046">
        <f t="shared" si="590"/>
        <v>0</v>
      </c>
      <c r="AH1046">
        <f t="shared" si="591"/>
        <v>0</v>
      </c>
      <c r="AI1046">
        <f t="shared" si="591"/>
        <v>0</v>
      </c>
      <c r="AJ1046">
        <f t="shared" si="592"/>
        <v>0</v>
      </c>
      <c r="AK1046">
        <v>33742.71</v>
      </c>
      <c r="AL1046">
        <v>33742.71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1</v>
      </c>
      <c r="AW1046">
        <v>1</v>
      </c>
      <c r="AZ1046">
        <v>1</v>
      </c>
      <c r="BA1046">
        <v>1</v>
      </c>
      <c r="BB1046">
        <v>1</v>
      </c>
      <c r="BC1046">
        <v>1</v>
      </c>
      <c r="BD1046" t="s">
        <v>3</v>
      </c>
      <c r="BE1046" t="s">
        <v>3</v>
      </c>
      <c r="BF1046" t="s">
        <v>3</v>
      </c>
      <c r="BG1046" t="s">
        <v>3</v>
      </c>
      <c r="BH1046">
        <v>3</v>
      </c>
      <c r="BI1046">
        <v>1</v>
      </c>
      <c r="BJ1046" t="s">
        <v>1083</v>
      </c>
      <c r="BM1046">
        <v>1100</v>
      </c>
      <c r="BN1046">
        <v>0</v>
      </c>
      <c r="BO1046" t="s">
        <v>3</v>
      </c>
      <c r="BP1046">
        <v>0</v>
      </c>
      <c r="BQ1046">
        <v>8</v>
      </c>
      <c r="BR1046">
        <v>0</v>
      </c>
      <c r="BS1046">
        <v>1</v>
      </c>
      <c r="BT1046">
        <v>1</v>
      </c>
      <c r="BU1046">
        <v>1</v>
      </c>
      <c r="BV1046">
        <v>1</v>
      </c>
      <c r="BW1046">
        <v>1</v>
      </c>
      <c r="BX1046">
        <v>1</v>
      </c>
      <c r="BY1046" t="s">
        <v>3</v>
      </c>
      <c r="BZ1046">
        <v>0</v>
      </c>
      <c r="CA1046">
        <v>0</v>
      </c>
      <c r="CB1046" t="s">
        <v>3</v>
      </c>
      <c r="CE1046">
        <v>0</v>
      </c>
      <c r="CF1046">
        <v>0</v>
      </c>
      <c r="CG1046">
        <v>0</v>
      </c>
      <c r="CM1046">
        <v>0</v>
      </c>
      <c r="CN1046" t="s">
        <v>3</v>
      </c>
      <c r="CO1046">
        <v>0</v>
      </c>
      <c r="CP1046">
        <f t="shared" si="593"/>
        <v>33742.71</v>
      </c>
      <c r="CQ1046">
        <f t="shared" si="594"/>
        <v>33742.71</v>
      </c>
      <c r="CR1046">
        <f t="shared" si="595"/>
        <v>0</v>
      </c>
      <c r="CS1046">
        <f t="shared" si="596"/>
        <v>0</v>
      </c>
      <c r="CT1046">
        <f t="shared" si="597"/>
        <v>0</v>
      </c>
      <c r="CU1046">
        <f t="shared" si="598"/>
        <v>0</v>
      </c>
      <c r="CV1046">
        <f t="shared" si="598"/>
        <v>0</v>
      </c>
      <c r="CW1046">
        <f t="shared" si="598"/>
        <v>0</v>
      </c>
      <c r="CX1046">
        <f t="shared" si="598"/>
        <v>0</v>
      </c>
      <c r="CY1046">
        <f t="shared" si="599"/>
        <v>0</v>
      </c>
      <c r="CZ1046">
        <f t="shared" si="600"/>
        <v>0</v>
      </c>
      <c r="DC1046" t="s">
        <v>3</v>
      </c>
      <c r="DD1046" t="s">
        <v>3</v>
      </c>
      <c r="DE1046" t="s">
        <v>3</v>
      </c>
      <c r="DF1046" t="s">
        <v>3</v>
      </c>
      <c r="DG1046" t="s">
        <v>3</v>
      </c>
      <c r="DH1046" t="s">
        <v>3</v>
      </c>
      <c r="DI1046" t="s">
        <v>3</v>
      </c>
      <c r="DJ1046" t="s">
        <v>3</v>
      </c>
      <c r="DK1046" t="s">
        <v>3</v>
      </c>
      <c r="DL1046" t="s">
        <v>3</v>
      </c>
      <c r="DM1046" t="s">
        <v>3</v>
      </c>
      <c r="DN1046">
        <v>0</v>
      </c>
      <c r="DO1046">
        <v>0</v>
      </c>
      <c r="DP1046">
        <v>1</v>
      </c>
      <c r="DQ1046">
        <v>1</v>
      </c>
      <c r="DU1046">
        <v>1013</v>
      </c>
      <c r="DV1046" t="s">
        <v>1082</v>
      </c>
      <c r="DW1046" t="s">
        <v>1082</v>
      </c>
      <c r="DX1046">
        <v>1</v>
      </c>
      <c r="DZ1046" t="s">
        <v>3</v>
      </c>
      <c r="EA1046" t="s">
        <v>3</v>
      </c>
      <c r="EB1046" t="s">
        <v>3</v>
      </c>
      <c r="EC1046" t="s">
        <v>3</v>
      </c>
      <c r="EE1046">
        <v>416980207</v>
      </c>
      <c r="EF1046">
        <v>8</v>
      </c>
      <c r="EG1046" t="s">
        <v>1084</v>
      </c>
      <c r="EH1046">
        <v>0</v>
      </c>
      <c r="EI1046" t="s">
        <v>3</v>
      </c>
      <c r="EJ1046">
        <v>1</v>
      </c>
      <c r="EK1046">
        <v>1100</v>
      </c>
      <c r="EL1046" t="s">
        <v>1085</v>
      </c>
      <c r="EM1046" t="s">
        <v>1086</v>
      </c>
      <c r="EO1046" t="s">
        <v>3</v>
      </c>
      <c r="EQ1046">
        <v>0</v>
      </c>
      <c r="ER1046">
        <v>33742.71</v>
      </c>
      <c r="ES1046">
        <v>33742.71</v>
      </c>
      <c r="ET1046">
        <v>0</v>
      </c>
      <c r="EU1046">
        <v>0</v>
      </c>
      <c r="EV1046">
        <v>0</v>
      </c>
      <c r="EW1046">
        <v>0</v>
      </c>
      <c r="EX1046">
        <v>0</v>
      </c>
      <c r="EY1046">
        <v>0</v>
      </c>
      <c r="FQ1046">
        <v>0</v>
      </c>
      <c r="FR1046">
        <v>0</v>
      </c>
      <c r="FS1046">
        <v>0</v>
      </c>
      <c r="FX1046">
        <v>0</v>
      </c>
      <c r="FY1046">
        <v>0</v>
      </c>
      <c r="GA1046" t="s">
        <v>1089</v>
      </c>
      <c r="GD1046">
        <v>1</v>
      </c>
      <c r="GF1046">
        <v>611340211</v>
      </c>
      <c r="GG1046">
        <v>2</v>
      </c>
      <c r="GH1046">
        <v>0</v>
      </c>
      <c r="GI1046">
        <v>-2</v>
      </c>
      <c r="GJ1046">
        <v>0</v>
      </c>
      <c r="GK1046">
        <v>0</v>
      </c>
      <c r="GL1046">
        <f t="shared" si="570"/>
        <v>0</v>
      </c>
      <c r="GM1046">
        <f t="shared" si="601"/>
        <v>33742.71</v>
      </c>
      <c r="GN1046">
        <f t="shared" si="572"/>
        <v>33742.71</v>
      </c>
      <c r="GO1046">
        <f t="shared" si="573"/>
        <v>0</v>
      </c>
      <c r="GP1046">
        <f t="shared" si="574"/>
        <v>0</v>
      </c>
      <c r="GR1046">
        <v>0</v>
      </c>
      <c r="GS1046">
        <v>4</v>
      </c>
      <c r="GT1046">
        <v>0</v>
      </c>
      <c r="GU1046" t="s">
        <v>3</v>
      </c>
      <c r="GV1046">
        <f t="shared" si="602"/>
        <v>0</v>
      </c>
      <c r="GW1046">
        <v>1</v>
      </c>
      <c r="GX1046">
        <f t="shared" si="603"/>
        <v>0</v>
      </c>
      <c r="HA1046">
        <v>0</v>
      </c>
      <c r="HB1046">
        <v>0</v>
      </c>
      <c r="HC1046">
        <f t="shared" si="604"/>
        <v>0</v>
      </c>
      <c r="HE1046" t="s">
        <v>3</v>
      </c>
      <c r="HF1046" t="s">
        <v>3</v>
      </c>
      <c r="HM1046" t="s">
        <v>3</v>
      </c>
      <c r="HN1046" t="s">
        <v>3</v>
      </c>
      <c r="HO1046" t="s">
        <v>3</v>
      </c>
      <c r="HP1046" t="s">
        <v>3</v>
      </c>
      <c r="HQ1046" t="s">
        <v>3</v>
      </c>
      <c r="HS1046">
        <v>0</v>
      </c>
      <c r="IK1046">
        <v>0</v>
      </c>
    </row>
    <row r="1047" spans="1:245" x14ac:dyDescent="0.2">
      <c r="A1047">
        <v>17</v>
      </c>
      <c r="B1047">
        <v>1</v>
      </c>
      <c r="E1047" t="s">
        <v>3</v>
      </c>
      <c r="F1047" t="s">
        <v>1095</v>
      </c>
      <c r="G1047" t="s">
        <v>1096</v>
      </c>
      <c r="H1047" t="s">
        <v>1082</v>
      </c>
      <c r="I1047">
        <v>1</v>
      </c>
      <c r="J1047">
        <v>0</v>
      </c>
      <c r="K1047">
        <v>1</v>
      </c>
      <c r="O1047">
        <f t="shared" si="576"/>
        <v>6976.48</v>
      </c>
      <c r="P1047">
        <f t="shared" si="577"/>
        <v>6976.48</v>
      </c>
      <c r="Q1047">
        <f t="shared" si="578"/>
        <v>0</v>
      </c>
      <c r="R1047">
        <f t="shared" si="579"/>
        <v>0</v>
      </c>
      <c r="S1047">
        <f t="shared" si="580"/>
        <v>0</v>
      </c>
      <c r="T1047">
        <f t="shared" si="581"/>
        <v>0</v>
      </c>
      <c r="U1047">
        <f t="shared" si="582"/>
        <v>0</v>
      </c>
      <c r="V1047">
        <f t="shared" si="583"/>
        <v>0</v>
      </c>
      <c r="W1047">
        <f t="shared" si="584"/>
        <v>0</v>
      </c>
      <c r="X1047">
        <f t="shared" si="585"/>
        <v>0</v>
      </c>
      <c r="Y1047">
        <f t="shared" si="585"/>
        <v>0</v>
      </c>
      <c r="AA1047">
        <v>-1</v>
      </c>
      <c r="AB1047">
        <f t="shared" si="586"/>
        <v>6976.48</v>
      </c>
      <c r="AC1047">
        <f t="shared" si="587"/>
        <v>6976.48</v>
      </c>
      <c r="AD1047">
        <f t="shared" si="588"/>
        <v>0</v>
      </c>
      <c r="AE1047">
        <f t="shared" si="589"/>
        <v>0</v>
      </c>
      <c r="AF1047">
        <f t="shared" si="589"/>
        <v>0</v>
      </c>
      <c r="AG1047">
        <f t="shared" si="590"/>
        <v>0</v>
      </c>
      <c r="AH1047">
        <f t="shared" si="591"/>
        <v>0</v>
      </c>
      <c r="AI1047">
        <f t="shared" si="591"/>
        <v>0</v>
      </c>
      <c r="AJ1047">
        <f t="shared" si="592"/>
        <v>0</v>
      </c>
      <c r="AK1047">
        <v>6976.48</v>
      </c>
      <c r="AL1047">
        <v>6976.48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1</v>
      </c>
      <c r="AW1047">
        <v>1</v>
      </c>
      <c r="AZ1047">
        <v>1</v>
      </c>
      <c r="BA1047">
        <v>1</v>
      </c>
      <c r="BB1047">
        <v>1</v>
      </c>
      <c r="BC1047">
        <v>1</v>
      </c>
      <c r="BD1047" t="s">
        <v>3</v>
      </c>
      <c r="BE1047" t="s">
        <v>3</v>
      </c>
      <c r="BF1047" t="s">
        <v>3</v>
      </c>
      <c r="BG1047" t="s">
        <v>3</v>
      </c>
      <c r="BH1047">
        <v>3</v>
      </c>
      <c r="BI1047">
        <v>1</v>
      </c>
      <c r="BJ1047" t="s">
        <v>3</v>
      </c>
      <c r="BM1047">
        <v>1100</v>
      </c>
      <c r="BN1047">
        <v>0</v>
      </c>
      <c r="BO1047" t="s">
        <v>3</v>
      </c>
      <c r="BP1047">
        <v>0</v>
      </c>
      <c r="BQ1047">
        <v>8</v>
      </c>
      <c r="BR1047">
        <v>0</v>
      </c>
      <c r="BS1047">
        <v>1</v>
      </c>
      <c r="BT1047">
        <v>1</v>
      </c>
      <c r="BU1047">
        <v>1</v>
      </c>
      <c r="BV1047">
        <v>1</v>
      </c>
      <c r="BW1047">
        <v>1</v>
      </c>
      <c r="BX1047">
        <v>1</v>
      </c>
      <c r="BY1047" t="s">
        <v>3</v>
      </c>
      <c r="BZ1047">
        <v>0</v>
      </c>
      <c r="CA1047">
        <v>0</v>
      </c>
      <c r="CB1047" t="s">
        <v>3</v>
      </c>
      <c r="CE1047">
        <v>0</v>
      </c>
      <c r="CF1047">
        <v>0</v>
      </c>
      <c r="CG1047">
        <v>0</v>
      </c>
      <c r="CM1047">
        <v>0</v>
      </c>
      <c r="CN1047" t="s">
        <v>3</v>
      </c>
      <c r="CO1047">
        <v>0</v>
      </c>
      <c r="CP1047">
        <f t="shared" si="593"/>
        <v>6976.48</v>
      </c>
      <c r="CQ1047">
        <f t="shared" si="594"/>
        <v>6976.48</v>
      </c>
      <c r="CR1047">
        <f t="shared" si="595"/>
        <v>0</v>
      </c>
      <c r="CS1047">
        <f t="shared" si="596"/>
        <v>0</v>
      </c>
      <c r="CT1047">
        <f t="shared" si="597"/>
        <v>0</v>
      </c>
      <c r="CU1047">
        <f t="shared" si="598"/>
        <v>0</v>
      </c>
      <c r="CV1047">
        <f t="shared" si="598"/>
        <v>0</v>
      </c>
      <c r="CW1047">
        <f t="shared" si="598"/>
        <v>0</v>
      </c>
      <c r="CX1047">
        <f t="shared" si="598"/>
        <v>0</v>
      </c>
      <c r="CY1047">
        <f t="shared" si="599"/>
        <v>0</v>
      </c>
      <c r="CZ1047">
        <f t="shared" si="600"/>
        <v>0</v>
      </c>
      <c r="DC1047" t="s">
        <v>3</v>
      </c>
      <c r="DD1047" t="s">
        <v>3</v>
      </c>
      <c r="DE1047" t="s">
        <v>3</v>
      </c>
      <c r="DF1047" t="s">
        <v>3</v>
      </c>
      <c r="DG1047" t="s">
        <v>3</v>
      </c>
      <c r="DH1047" t="s">
        <v>3</v>
      </c>
      <c r="DI1047" t="s">
        <v>3</v>
      </c>
      <c r="DJ1047" t="s">
        <v>3</v>
      </c>
      <c r="DK1047" t="s">
        <v>3</v>
      </c>
      <c r="DL1047" t="s">
        <v>3</v>
      </c>
      <c r="DM1047" t="s">
        <v>3</v>
      </c>
      <c r="DN1047">
        <v>0</v>
      </c>
      <c r="DO1047">
        <v>0</v>
      </c>
      <c r="DP1047">
        <v>1</v>
      </c>
      <c r="DQ1047">
        <v>1</v>
      </c>
      <c r="DU1047">
        <v>1013</v>
      </c>
      <c r="DV1047" t="s">
        <v>1082</v>
      </c>
      <c r="DW1047" t="s">
        <v>1082</v>
      </c>
      <c r="DX1047">
        <v>1</v>
      </c>
      <c r="DZ1047" t="s">
        <v>3</v>
      </c>
      <c r="EA1047" t="s">
        <v>3</v>
      </c>
      <c r="EB1047" t="s">
        <v>3</v>
      </c>
      <c r="EC1047" t="s">
        <v>3</v>
      </c>
      <c r="EE1047">
        <v>416980207</v>
      </c>
      <c r="EF1047">
        <v>8</v>
      </c>
      <c r="EG1047" t="s">
        <v>1084</v>
      </c>
      <c r="EH1047">
        <v>0</v>
      </c>
      <c r="EI1047" t="s">
        <v>3</v>
      </c>
      <c r="EJ1047">
        <v>1</v>
      </c>
      <c r="EK1047">
        <v>1100</v>
      </c>
      <c r="EL1047" t="s">
        <v>1085</v>
      </c>
      <c r="EM1047" t="s">
        <v>1086</v>
      </c>
      <c r="EO1047" t="s">
        <v>3</v>
      </c>
      <c r="EQ1047">
        <v>1024</v>
      </c>
      <c r="ER1047">
        <v>6976.48</v>
      </c>
      <c r="ES1047">
        <v>6976.48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FQ1047">
        <v>0</v>
      </c>
      <c r="FR1047">
        <v>0</v>
      </c>
      <c r="FS1047">
        <v>0</v>
      </c>
      <c r="FX1047">
        <v>0</v>
      </c>
      <c r="FY1047">
        <v>0</v>
      </c>
      <c r="GA1047" t="s">
        <v>3</v>
      </c>
      <c r="GD1047">
        <v>1</v>
      </c>
      <c r="GF1047">
        <v>-721621756</v>
      </c>
      <c r="GG1047">
        <v>2</v>
      </c>
      <c r="GH1047">
        <v>0</v>
      </c>
      <c r="GI1047">
        <v>-2</v>
      </c>
      <c r="GJ1047">
        <v>0</v>
      </c>
      <c r="GK1047">
        <v>0</v>
      </c>
      <c r="GL1047">
        <f t="shared" si="570"/>
        <v>0</v>
      </c>
      <c r="GM1047">
        <f t="shared" si="601"/>
        <v>6976.48</v>
      </c>
      <c r="GN1047">
        <f t="shared" si="572"/>
        <v>6976.48</v>
      </c>
      <c r="GO1047">
        <f t="shared" si="573"/>
        <v>0</v>
      </c>
      <c r="GP1047">
        <f t="shared" si="574"/>
        <v>0</v>
      </c>
      <c r="GR1047">
        <v>0</v>
      </c>
      <c r="GS1047">
        <v>0</v>
      </c>
      <c r="GT1047">
        <v>0</v>
      </c>
      <c r="GU1047" t="s">
        <v>3</v>
      </c>
      <c r="GV1047">
        <f t="shared" si="602"/>
        <v>0</v>
      </c>
      <c r="GW1047">
        <v>1</v>
      </c>
      <c r="GX1047">
        <f t="shared" si="603"/>
        <v>0</v>
      </c>
      <c r="HA1047">
        <v>0</v>
      </c>
      <c r="HB1047">
        <v>0</v>
      </c>
      <c r="HC1047">
        <f t="shared" si="604"/>
        <v>0</v>
      </c>
      <c r="HE1047" t="s">
        <v>3</v>
      </c>
      <c r="HF1047" t="s">
        <v>3</v>
      </c>
      <c r="HM1047" t="s">
        <v>3</v>
      </c>
      <c r="HN1047" t="s">
        <v>3</v>
      </c>
      <c r="HO1047" t="s">
        <v>3</v>
      </c>
      <c r="HP1047" t="s">
        <v>3</v>
      </c>
      <c r="HQ1047" t="s">
        <v>3</v>
      </c>
      <c r="HS1047">
        <v>0</v>
      </c>
      <c r="IK1047">
        <v>0</v>
      </c>
    </row>
    <row r="1048" spans="1:245" x14ac:dyDescent="0.2">
      <c r="A1048">
        <v>17</v>
      </c>
      <c r="B1048">
        <v>1</v>
      </c>
      <c r="C1048">
        <f>ROW(SmtRes!A1795)</f>
        <v>1795</v>
      </c>
      <c r="D1048">
        <f>ROW(EtalonRes!A1873)</f>
        <v>1873</v>
      </c>
      <c r="E1048" t="s">
        <v>1097</v>
      </c>
      <c r="F1048" t="s">
        <v>1098</v>
      </c>
      <c r="G1048" t="s">
        <v>1099</v>
      </c>
      <c r="H1048" t="s">
        <v>1100</v>
      </c>
      <c r="I1048">
        <v>1</v>
      </c>
      <c r="J1048">
        <v>0</v>
      </c>
      <c r="K1048">
        <v>1</v>
      </c>
      <c r="O1048">
        <f t="shared" si="576"/>
        <v>1095.33</v>
      </c>
      <c r="P1048">
        <f t="shared" si="577"/>
        <v>0</v>
      </c>
      <c r="Q1048">
        <f t="shared" si="578"/>
        <v>555.64</v>
      </c>
      <c r="R1048">
        <f t="shared" si="579"/>
        <v>539.69000000000005</v>
      </c>
      <c r="S1048">
        <f t="shared" si="580"/>
        <v>0</v>
      </c>
      <c r="T1048">
        <f t="shared" si="581"/>
        <v>0</v>
      </c>
      <c r="U1048">
        <f t="shared" si="582"/>
        <v>0</v>
      </c>
      <c r="V1048">
        <f t="shared" si="583"/>
        <v>1</v>
      </c>
      <c r="W1048">
        <f t="shared" si="584"/>
        <v>0</v>
      </c>
      <c r="X1048">
        <f t="shared" si="585"/>
        <v>0</v>
      </c>
      <c r="Y1048">
        <f t="shared" si="585"/>
        <v>0</v>
      </c>
      <c r="AA1048">
        <v>449016111</v>
      </c>
      <c r="AB1048">
        <f t="shared" si="586"/>
        <v>388.56</v>
      </c>
      <c r="AC1048">
        <f t="shared" si="587"/>
        <v>0</v>
      </c>
      <c r="AD1048">
        <f t="shared" si="588"/>
        <v>388.56</v>
      </c>
      <c r="AE1048">
        <f t="shared" si="589"/>
        <v>539.69000000000005</v>
      </c>
      <c r="AF1048">
        <f t="shared" si="589"/>
        <v>0</v>
      </c>
      <c r="AG1048">
        <f t="shared" si="590"/>
        <v>0</v>
      </c>
      <c r="AH1048">
        <f t="shared" si="591"/>
        <v>0</v>
      </c>
      <c r="AI1048">
        <f t="shared" si="591"/>
        <v>1</v>
      </c>
      <c r="AJ1048">
        <f t="shared" si="592"/>
        <v>0</v>
      </c>
      <c r="AK1048">
        <v>388.56</v>
      </c>
      <c r="AL1048">
        <v>0</v>
      </c>
      <c r="AM1048">
        <v>388.56</v>
      </c>
      <c r="AN1048">
        <v>539.69000000000005</v>
      </c>
      <c r="AO1048">
        <v>0</v>
      </c>
      <c r="AP1048">
        <v>0</v>
      </c>
      <c r="AQ1048">
        <v>0</v>
      </c>
      <c r="AR1048">
        <v>1</v>
      </c>
      <c r="AS1048">
        <v>0</v>
      </c>
      <c r="AT1048">
        <v>0</v>
      </c>
      <c r="AU1048">
        <v>0</v>
      </c>
      <c r="AV1048">
        <v>1</v>
      </c>
      <c r="AW1048">
        <v>1</v>
      </c>
      <c r="AZ1048">
        <v>1</v>
      </c>
      <c r="BA1048">
        <v>1</v>
      </c>
      <c r="BB1048">
        <v>1.43</v>
      </c>
      <c r="BC1048">
        <v>1</v>
      </c>
      <c r="BD1048" t="s">
        <v>3</v>
      </c>
      <c r="BE1048" t="s">
        <v>3</v>
      </c>
      <c r="BF1048" t="s">
        <v>3</v>
      </c>
      <c r="BG1048" t="s">
        <v>3</v>
      </c>
      <c r="BH1048">
        <v>2</v>
      </c>
      <c r="BI1048">
        <v>1</v>
      </c>
      <c r="BJ1048" t="s">
        <v>1101</v>
      </c>
      <c r="BM1048">
        <v>400001</v>
      </c>
      <c r="BN1048">
        <v>0</v>
      </c>
      <c r="BO1048" t="s">
        <v>1098</v>
      </c>
      <c r="BP1048">
        <v>1</v>
      </c>
      <c r="BQ1048">
        <v>7</v>
      </c>
      <c r="BR1048">
        <v>0</v>
      </c>
      <c r="BS1048">
        <v>1</v>
      </c>
      <c r="BT1048">
        <v>1</v>
      </c>
      <c r="BU1048">
        <v>1</v>
      </c>
      <c r="BV1048">
        <v>1</v>
      </c>
      <c r="BW1048">
        <v>1</v>
      </c>
      <c r="BX1048">
        <v>1</v>
      </c>
      <c r="BY1048" t="s">
        <v>3</v>
      </c>
      <c r="BZ1048">
        <v>0</v>
      </c>
      <c r="CA1048">
        <v>0</v>
      </c>
      <c r="CB1048" t="s">
        <v>3</v>
      </c>
      <c r="CE1048">
        <v>0</v>
      </c>
      <c r="CF1048">
        <v>0</v>
      </c>
      <c r="CG1048">
        <v>0</v>
      </c>
      <c r="CM1048">
        <v>0</v>
      </c>
      <c r="CN1048" t="s">
        <v>3</v>
      </c>
      <c r="CO1048">
        <v>0</v>
      </c>
      <c r="CP1048">
        <f t="shared" si="593"/>
        <v>1095.33</v>
      </c>
      <c r="CQ1048">
        <f t="shared" si="594"/>
        <v>0</v>
      </c>
      <c r="CR1048">
        <f t="shared" si="595"/>
        <v>555.64</v>
      </c>
      <c r="CS1048">
        <f t="shared" si="596"/>
        <v>539.69000000000005</v>
      </c>
      <c r="CT1048">
        <f t="shared" si="597"/>
        <v>0</v>
      </c>
      <c r="CU1048">
        <f t="shared" si="598"/>
        <v>0</v>
      </c>
      <c r="CV1048">
        <f t="shared" si="598"/>
        <v>0</v>
      </c>
      <c r="CW1048">
        <f t="shared" si="598"/>
        <v>1</v>
      </c>
      <c r="CX1048">
        <f t="shared" si="598"/>
        <v>0</v>
      </c>
      <c r="CY1048">
        <f t="shared" si="599"/>
        <v>0</v>
      </c>
      <c r="CZ1048">
        <f t="shared" si="600"/>
        <v>0</v>
      </c>
      <c r="DC1048" t="s">
        <v>3</v>
      </c>
      <c r="DD1048" t="s">
        <v>3</v>
      </c>
      <c r="DE1048" t="s">
        <v>3</v>
      </c>
      <c r="DF1048" t="s">
        <v>3</v>
      </c>
      <c r="DG1048" t="s">
        <v>3</v>
      </c>
      <c r="DH1048" t="s">
        <v>3</v>
      </c>
      <c r="DI1048" t="s">
        <v>3</v>
      </c>
      <c r="DJ1048" t="s">
        <v>3</v>
      </c>
      <c r="DK1048" t="s">
        <v>3</v>
      </c>
      <c r="DL1048" t="s">
        <v>3</v>
      </c>
      <c r="DM1048" t="s">
        <v>3</v>
      </c>
      <c r="DN1048">
        <v>0</v>
      </c>
      <c r="DO1048">
        <v>0</v>
      </c>
      <c r="DP1048">
        <v>1</v>
      </c>
      <c r="DQ1048">
        <v>1</v>
      </c>
      <c r="DU1048">
        <v>1011</v>
      </c>
      <c r="DV1048" t="s">
        <v>1100</v>
      </c>
      <c r="DW1048" t="s">
        <v>1100</v>
      </c>
      <c r="DX1048">
        <v>1</v>
      </c>
      <c r="DZ1048" t="s">
        <v>3</v>
      </c>
      <c r="EA1048" t="s">
        <v>3</v>
      </c>
      <c r="EB1048" t="s">
        <v>3</v>
      </c>
      <c r="EC1048" t="s">
        <v>3</v>
      </c>
      <c r="EE1048">
        <v>416979960</v>
      </c>
      <c r="EF1048">
        <v>7</v>
      </c>
      <c r="EG1048" t="s">
        <v>1102</v>
      </c>
      <c r="EH1048">
        <v>0</v>
      </c>
      <c r="EI1048" t="s">
        <v>3</v>
      </c>
      <c r="EJ1048">
        <v>1</v>
      </c>
      <c r="EK1048">
        <v>400001</v>
      </c>
      <c r="EL1048" t="s">
        <v>1103</v>
      </c>
      <c r="EM1048" t="s">
        <v>268</v>
      </c>
      <c r="EO1048" t="s">
        <v>3</v>
      </c>
      <c r="EQ1048">
        <v>0</v>
      </c>
      <c r="ER1048">
        <v>388.56</v>
      </c>
      <c r="ES1048">
        <v>0</v>
      </c>
      <c r="ET1048">
        <v>388.56</v>
      </c>
      <c r="EU1048">
        <v>539.69000000000005</v>
      </c>
      <c r="EV1048">
        <v>0</v>
      </c>
      <c r="EW1048">
        <v>0</v>
      </c>
      <c r="EX1048">
        <v>1</v>
      </c>
      <c r="EY1048">
        <v>0</v>
      </c>
      <c r="FQ1048">
        <v>0</v>
      </c>
      <c r="FR1048">
        <v>0</v>
      </c>
      <c r="FS1048">
        <v>1</v>
      </c>
      <c r="FX1048">
        <v>0</v>
      </c>
      <c r="FY1048">
        <v>0</v>
      </c>
      <c r="GA1048" t="s">
        <v>3</v>
      </c>
      <c r="GD1048">
        <v>1</v>
      </c>
      <c r="GF1048">
        <v>707341276</v>
      </c>
      <c r="GG1048">
        <v>2</v>
      </c>
      <c r="GH1048">
        <v>1</v>
      </c>
      <c r="GI1048">
        <v>2</v>
      </c>
      <c r="GJ1048">
        <v>0</v>
      </c>
      <c r="GK1048">
        <v>0</v>
      </c>
      <c r="GL1048">
        <f t="shared" si="570"/>
        <v>0</v>
      </c>
      <c r="GM1048">
        <f t="shared" si="601"/>
        <v>1095.33</v>
      </c>
      <c r="GN1048">
        <f t="shared" si="572"/>
        <v>1095.33</v>
      </c>
      <c r="GO1048">
        <f t="shared" si="573"/>
        <v>0</v>
      </c>
      <c r="GP1048">
        <f t="shared" si="574"/>
        <v>0</v>
      </c>
      <c r="GR1048">
        <v>0</v>
      </c>
      <c r="GS1048">
        <v>3</v>
      </c>
      <c r="GT1048">
        <v>0</v>
      </c>
      <c r="GU1048" t="s">
        <v>3</v>
      </c>
      <c r="GV1048">
        <f t="shared" si="602"/>
        <v>0</v>
      </c>
      <c r="GW1048">
        <v>1</v>
      </c>
      <c r="GX1048">
        <f t="shared" si="603"/>
        <v>0</v>
      </c>
      <c r="HA1048">
        <v>0</v>
      </c>
      <c r="HB1048">
        <v>0</v>
      </c>
      <c r="HC1048">
        <f t="shared" si="604"/>
        <v>0</v>
      </c>
      <c r="HE1048" t="s">
        <v>3</v>
      </c>
      <c r="HF1048" t="s">
        <v>3</v>
      </c>
      <c r="HM1048" t="s">
        <v>3</v>
      </c>
      <c r="HN1048" t="s">
        <v>3</v>
      </c>
      <c r="HO1048" t="s">
        <v>3</v>
      </c>
      <c r="HP1048" t="s">
        <v>3</v>
      </c>
      <c r="HQ1048" t="s">
        <v>3</v>
      </c>
      <c r="HS1048">
        <v>0</v>
      </c>
      <c r="IK1048">
        <v>0</v>
      </c>
    </row>
    <row r="1050" spans="1:245" x14ac:dyDescent="0.2">
      <c r="A1050" s="2">
        <v>51</v>
      </c>
      <c r="B1050" s="2">
        <f>B1031</f>
        <v>1</v>
      </c>
      <c r="C1050" s="2">
        <f>A1031</f>
        <v>4</v>
      </c>
      <c r="D1050" s="2">
        <f>ROW(A1031)</f>
        <v>1031</v>
      </c>
      <c r="E1050" s="2"/>
      <c r="F1050" s="2" t="str">
        <f>IF(F1031&lt;&gt;"",F1031,"")</f>
        <v>Новый раздел</v>
      </c>
      <c r="G1050" s="2" t="str">
        <f>IF(G1031&lt;&gt;"",G1031,"")</f>
        <v>5. Строительный мусор, доставка бригады</v>
      </c>
      <c r="H1050" s="2">
        <v>0</v>
      </c>
      <c r="I1050" s="2"/>
      <c r="J1050" s="2"/>
      <c r="K1050" s="2"/>
      <c r="L1050" s="2"/>
      <c r="M1050" s="2"/>
      <c r="N1050" s="2"/>
      <c r="O1050" s="2">
        <f t="shared" ref="O1050:T1050" si="605">ROUND(AB1050,2)</f>
        <v>80688.83</v>
      </c>
      <c r="P1050" s="2">
        <f t="shared" si="605"/>
        <v>79593.5</v>
      </c>
      <c r="Q1050" s="2">
        <f t="shared" si="605"/>
        <v>555.64</v>
      </c>
      <c r="R1050" s="2">
        <f t="shared" si="605"/>
        <v>539.69000000000005</v>
      </c>
      <c r="S1050" s="2">
        <f t="shared" si="605"/>
        <v>0</v>
      </c>
      <c r="T1050" s="2">
        <f t="shared" si="605"/>
        <v>0</v>
      </c>
      <c r="U1050" s="2">
        <f>AH1050</f>
        <v>0</v>
      </c>
      <c r="V1050" s="2">
        <f>AI1050</f>
        <v>1</v>
      </c>
      <c r="W1050" s="2">
        <f>ROUND(AJ1050,2)</f>
        <v>0</v>
      </c>
      <c r="X1050" s="2">
        <f>ROUND(AK1050,2)</f>
        <v>0</v>
      </c>
      <c r="Y1050" s="2">
        <f>ROUND(AL1050,2)</f>
        <v>0</v>
      </c>
      <c r="Z1050" s="2"/>
      <c r="AA1050" s="2"/>
      <c r="AB1050" s="2">
        <f>ROUND(SUMIF(AA1035:AA1048,"=449016111",O1035:O1048),2)</f>
        <v>80688.83</v>
      </c>
      <c r="AC1050" s="2">
        <f>ROUND(SUMIF(AA1035:AA1048,"=449016111",P1035:P1048),2)</f>
        <v>79593.5</v>
      </c>
      <c r="AD1050" s="2">
        <f>ROUND(SUMIF(AA1035:AA1048,"=449016111",Q1035:Q1048),2)</f>
        <v>555.64</v>
      </c>
      <c r="AE1050" s="2">
        <f>ROUND(SUMIF(AA1035:AA1048,"=449016111",R1035:R1048),2)</f>
        <v>539.69000000000005</v>
      </c>
      <c r="AF1050" s="2">
        <f>ROUND(SUMIF(AA1035:AA1048,"=449016111",S1035:S1048),2)</f>
        <v>0</v>
      </c>
      <c r="AG1050" s="2">
        <f>ROUND(SUMIF(AA1035:AA1048,"=449016111",T1035:T1048),2)</f>
        <v>0</v>
      </c>
      <c r="AH1050" s="2">
        <f>SUMIF(AA1035:AA1048,"=449016111",U1035:U1048)</f>
        <v>0</v>
      </c>
      <c r="AI1050" s="2">
        <f>SUMIF(AA1035:AA1048,"=449016111",V1035:V1048)</f>
        <v>1</v>
      </c>
      <c r="AJ1050" s="2">
        <f>ROUND(SUMIF(AA1035:AA1048,"=449016111",W1035:W1048),2)</f>
        <v>0</v>
      </c>
      <c r="AK1050" s="2">
        <f>ROUND(SUMIF(AA1035:AA1048,"=449016111",X1035:X1048),2)</f>
        <v>0</v>
      </c>
      <c r="AL1050" s="2">
        <f>ROUND(SUMIF(AA1035:AA1048,"=449016111",Y1035:Y1048),2)</f>
        <v>0</v>
      </c>
      <c r="AM1050" s="2"/>
      <c r="AN1050" s="2"/>
      <c r="AO1050" s="2">
        <f t="shared" ref="AO1050:BD1050" si="606">ROUND(BX1050,2)</f>
        <v>0</v>
      </c>
      <c r="AP1050" s="2">
        <f t="shared" si="606"/>
        <v>0</v>
      </c>
      <c r="AQ1050" s="2">
        <f t="shared" si="606"/>
        <v>0</v>
      </c>
      <c r="AR1050" s="2">
        <f t="shared" si="606"/>
        <v>83740.600000000006</v>
      </c>
      <c r="AS1050" s="2">
        <f t="shared" si="606"/>
        <v>83740.600000000006</v>
      </c>
      <c r="AT1050" s="2">
        <f t="shared" si="606"/>
        <v>0</v>
      </c>
      <c r="AU1050" s="2">
        <f t="shared" si="606"/>
        <v>0</v>
      </c>
      <c r="AV1050" s="2">
        <f t="shared" si="606"/>
        <v>79593.5</v>
      </c>
      <c r="AW1050" s="2">
        <f t="shared" si="606"/>
        <v>79593.5</v>
      </c>
      <c r="AX1050" s="2">
        <f t="shared" si="606"/>
        <v>0</v>
      </c>
      <c r="AY1050" s="2">
        <f t="shared" si="606"/>
        <v>79593.5</v>
      </c>
      <c r="AZ1050" s="2">
        <f t="shared" si="606"/>
        <v>0</v>
      </c>
      <c r="BA1050" s="2">
        <f t="shared" si="606"/>
        <v>0</v>
      </c>
      <c r="BB1050" s="2">
        <f t="shared" si="606"/>
        <v>0</v>
      </c>
      <c r="BC1050" s="2">
        <f t="shared" si="606"/>
        <v>0</v>
      </c>
      <c r="BD1050" s="2">
        <f t="shared" si="606"/>
        <v>3051.77</v>
      </c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>
        <f>ROUND(SUMIF(AA1035:AA1048,"=449016111",FQ1035:FQ1048),2)</f>
        <v>0</v>
      </c>
      <c r="BY1050" s="2">
        <f>ROUND(SUMIF(AA1035:AA1048,"=449016111",FR1035:FR1048),2)</f>
        <v>0</v>
      </c>
      <c r="BZ1050" s="2">
        <f>ROUND(SUMIF(AA1035:AA1048,"=449016111",GL1035:GL1048),2)</f>
        <v>0</v>
      </c>
      <c r="CA1050" s="2">
        <f>ROUND(SUMIF(AA1035:AA1048,"=449016111",GM1035:GM1048),2)</f>
        <v>83740.600000000006</v>
      </c>
      <c r="CB1050" s="2">
        <f>ROUND(SUMIF(AA1035:AA1048,"=449016111",GN1035:GN1048),2)</f>
        <v>83740.600000000006</v>
      </c>
      <c r="CC1050" s="2">
        <f>ROUND(SUMIF(AA1035:AA1048,"=449016111",GO1035:GO1048),2)</f>
        <v>0</v>
      </c>
      <c r="CD1050" s="2">
        <f>ROUND(SUMIF(AA1035:AA1048,"=449016111",GP1035:GP1048),2)</f>
        <v>0</v>
      </c>
      <c r="CE1050" s="2">
        <f>AC1050-BX1050</f>
        <v>79593.5</v>
      </c>
      <c r="CF1050" s="2">
        <f>AC1050-BY1050</f>
        <v>79593.5</v>
      </c>
      <c r="CG1050" s="2">
        <f>BX1050-BZ1050</f>
        <v>0</v>
      </c>
      <c r="CH1050" s="2">
        <f>AC1050-BX1050-BY1050+BZ1050</f>
        <v>79593.5</v>
      </c>
      <c r="CI1050" s="2">
        <f>BY1050-BZ1050</f>
        <v>0</v>
      </c>
      <c r="CJ1050" s="2">
        <f>ROUND(SUMIF(AA1035:AA1048,"=449016111",GX1035:GX1048),2)</f>
        <v>0</v>
      </c>
      <c r="CK1050" s="2">
        <f>ROUND(SUMIF(AA1035:AA1048,"=449016111",GY1035:GY1048),2)</f>
        <v>0</v>
      </c>
      <c r="CL1050" s="2">
        <f>ROUND(SUMIF(AA1035:AA1048,"=449016111",GZ1035:GZ1048),2)</f>
        <v>0</v>
      </c>
      <c r="CM1050" s="2">
        <f>ROUND(SUMIF(AA1035:AA1048,"=449016111",HD1035:HD1048),2)</f>
        <v>3051.77</v>
      </c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>
        <v>0</v>
      </c>
    </row>
    <row r="1052" spans="1:245" x14ac:dyDescent="0.2">
      <c r="A1052" s="4">
        <v>50</v>
      </c>
      <c r="B1052" s="4">
        <v>0</v>
      </c>
      <c r="C1052" s="4">
        <v>0</v>
      </c>
      <c r="D1052" s="4">
        <v>1</v>
      </c>
      <c r="E1052" s="4">
        <v>201</v>
      </c>
      <c r="F1052" s="4">
        <f>ROUND(Source!O1050,O1052)</f>
        <v>80688.83</v>
      </c>
      <c r="G1052" s="4" t="s">
        <v>248</v>
      </c>
      <c r="H1052" s="4" t="s">
        <v>249</v>
      </c>
      <c r="I1052" s="4"/>
      <c r="J1052" s="4"/>
      <c r="K1052" s="4">
        <v>201</v>
      </c>
      <c r="L1052" s="4">
        <v>1</v>
      </c>
      <c r="M1052" s="4">
        <v>3</v>
      </c>
      <c r="N1052" s="4" t="s">
        <v>3</v>
      </c>
      <c r="O1052" s="4">
        <v>2</v>
      </c>
      <c r="P1052" s="4"/>
      <c r="Q1052" s="4"/>
      <c r="R1052" s="4"/>
      <c r="S1052" s="4"/>
      <c r="T1052" s="4"/>
      <c r="U1052" s="4"/>
      <c r="V1052" s="4"/>
      <c r="W1052" s="4">
        <v>83740.600000000006</v>
      </c>
      <c r="X1052" s="4">
        <v>1</v>
      </c>
      <c r="Y1052" s="4">
        <v>83740.600000000006</v>
      </c>
      <c r="Z1052" s="4"/>
      <c r="AA1052" s="4"/>
      <c r="AB1052" s="4"/>
    </row>
    <row r="1053" spans="1:245" x14ac:dyDescent="0.2">
      <c r="A1053" s="4">
        <v>50</v>
      </c>
      <c r="B1053" s="4">
        <v>0</v>
      </c>
      <c r="C1053" s="4">
        <v>0</v>
      </c>
      <c r="D1053" s="4">
        <v>1</v>
      </c>
      <c r="E1053" s="4">
        <v>202</v>
      </c>
      <c r="F1053" s="4">
        <f>ROUND(Source!P1050,O1053)</f>
        <v>79593.5</v>
      </c>
      <c r="G1053" s="4" t="s">
        <v>250</v>
      </c>
      <c r="H1053" s="4" t="s">
        <v>251</v>
      </c>
      <c r="I1053" s="4"/>
      <c r="J1053" s="4"/>
      <c r="K1053" s="4">
        <v>202</v>
      </c>
      <c r="L1053" s="4">
        <v>2</v>
      </c>
      <c r="M1053" s="4">
        <v>3</v>
      </c>
      <c r="N1053" s="4" t="s">
        <v>3</v>
      </c>
      <c r="O1053" s="4">
        <v>2</v>
      </c>
      <c r="P1053" s="4"/>
      <c r="Q1053" s="4"/>
      <c r="R1053" s="4"/>
      <c r="S1053" s="4"/>
      <c r="T1053" s="4"/>
      <c r="U1053" s="4"/>
      <c r="V1053" s="4"/>
      <c r="W1053" s="4">
        <v>79593.5</v>
      </c>
      <c r="X1053" s="4">
        <v>1</v>
      </c>
      <c r="Y1053" s="4">
        <v>79593.5</v>
      </c>
      <c r="Z1053" s="4"/>
      <c r="AA1053" s="4"/>
      <c r="AB1053" s="4"/>
    </row>
    <row r="1054" spans="1:245" x14ac:dyDescent="0.2">
      <c r="A1054" s="4">
        <v>50</v>
      </c>
      <c r="B1054" s="4">
        <v>0</v>
      </c>
      <c r="C1054" s="4">
        <v>0</v>
      </c>
      <c r="D1054" s="4">
        <v>1</v>
      </c>
      <c r="E1054" s="4">
        <v>222</v>
      </c>
      <c r="F1054" s="4">
        <f>ROUND(Source!AO1050,O1054)</f>
        <v>0</v>
      </c>
      <c r="G1054" s="4" t="s">
        <v>252</v>
      </c>
      <c r="H1054" s="4" t="s">
        <v>253</v>
      </c>
      <c r="I1054" s="4"/>
      <c r="J1054" s="4"/>
      <c r="K1054" s="4">
        <v>222</v>
      </c>
      <c r="L1054" s="4">
        <v>3</v>
      </c>
      <c r="M1054" s="4">
        <v>3</v>
      </c>
      <c r="N1054" s="4" t="s">
        <v>3</v>
      </c>
      <c r="O1054" s="4">
        <v>2</v>
      </c>
      <c r="P1054" s="4"/>
      <c r="Q1054" s="4"/>
      <c r="R1054" s="4"/>
      <c r="S1054" s="4"/>
      <c r="T1054" s="4"/>
      <c r="U1054" s="4"/>
      <c r="V1054" s="4"/>
      <c r="W1054" s="4">
        <v>0</v>
      </c>
      <c r="X1054" s="4">
        <v>1</v>
      </c>
      <c r="Y1054" s="4">
        <v>0</v>
      </c>
      <c r="Z1054" s="4"/>
      <c r="AA1054" s="4"/>
      <c r="AB1054" s="4"/>
    </row>
    <row r="1055" spans="1:245" x14ac:dyDescent="0.2">
      <c r="A1055" s="4">
        <v>50</v>
      </c>
      <c r="B1055" s="4">
        <v>0</v>
      </c>
      <c r="C1055" s="4">
        <v>0</v>
      </c>
      <c r="D1055" s="4">
        <v>1</v>
      </c>
      <c r="E1055" s="4">
        <v>225</v>
      </c>
      <c r="F1055" s="4">
        <f>ROUND(Source!AV1050,O1055)</f>
        <v>79593.5</v>
      </c>
      <c r="G1055" s="4" t="s">
        <v>254</v>
      </c>
      <c r="H1055" s="4" t="s">
        <v>255</v>
      </c>
      <c r="I1055" s="4"/>
      <c r="J1055" s="4"/>
      <c r="K1055" s="4">
        <v>225</v>
      </c>
      <c r="L1055" s="4">
        <v>4</v>
      </c>
      <c r="M1055" s="4">
        <v>3</v>
      </c>
      <c r="N1055" s="4" t="s">
        <v>3</v>
      </c>
      <c r="O1055" s="4">
        <v>2</v>
      </c>
      <c r="P1055" s="4"/>
      <c r="Q1055" s="4"/>
      <c r="R1055" s="4"/>
      <c r="S1055" s="4"/>
      <c r="T1055" s="4"/>
      <c r="U1055" s="4"/>
      <c r="V1055" s="4"/>
      <c r="W1055" s="4">
        <v>79593.5</v>
      </c>
      <c r="X1055" s="4">
        <v>1</v>
      </c>
      <c r="Y1055" s="4">
        <v>79593.5</v>
      </c>
      <c r="Z1055" s="4"/>
      <c r="AA1055" s="4"/>
      <c r="AB1055" s="4"/>
    </row>
    <row r="1056" spans="1:245" x14ac:dyDescent="0.2">
      <c r="A1056" s="4">
        <v>50</v>
      </c>
      <c r="B1056" s="4">
        <v>0</v>
      </c>
      <c r="C1056" s="4">
        <v>0</v>
      </c>
      <c r="D1056" s="4">
        <v>1</v>
      </c>
      <c r="E1056" s="4">
        <v>226</v>
      </c>
      <c r="F1056" s="4">
        <f>ROUND(Source!AW1050,O1056)</f>
        <v>79593.5</v>
      </c>
      <c r="G1056" s="4" t="s">
        <v>256</v>
      </c>
      <c r="H1056" s="4" t="s">
        <v>257</v>
      </c>
      <c r="I1056" s="4"/>
      <c r="J1056" s="4"/>
      <c r="K1056" s="4">
        <v>226</v>
      </c>
      <c r="L1056" s="4">
        <v>5</v>
      </c>
      <c r="M1056" s="4">
        <v>3</v>
      </c>
      <c r="N1056" s="4" t="s">
        <v>3</v>
      </c>
      <c r="O1056" s="4">
        <v>2</v>
      </c>
      <c r="P1056" s="4"/>
      <c r="Q1056" s="4"/>
      <c r="R1056" s="4"/>
      <c r="S1056" s="4"/>
      <c r="T1056" s="4"/>
      <c r="U1056" s="4"/>
      <c r="V1056" s="4"/>
      <c r="W1056" s="4">
        <v>79593.5</v>
      </c>
      <c r="X1056" s="4">
        <v>1</v>
      </c>
      <c r="Y1056" s="4">
        <v>79593.5</v>
      </c>
      <c r="Z1056" s="4"/>
      <c r="AA1056" s="4"/>
      <c r="AB1056" s="4"/>
    </row>
    <row r="1057" spans="1:28" x14ac:dyDescent="0.2">
      <c r="A1057" s="4">
        <v>50</v>
      </c>
      <c r="B1057" s="4">
        <v>0</v>
      </c>
      <c r="C1057" s="4">
        <v>0</v>
      </c>
      <c r="D1057" s="4">
        <v>1</v>
      </c>
      <c r="E1057" s="4">
        <v>227</v>
      </c>
      <c r="F1057" s="4">
        <f>ROUND(Source!AX1050,O1057)</f>
        <v>0</v>
      </c>
      <c r="G1057" s="4" t="s">
        <v>258</v>
      </c>
      <c r="H1057" s="4" t="s">
        <v>259</v>
      </c>
      <c r="I1057" s="4"/>
      <c r="J1057" s="4"/>
      <c r="K1057" s="4">
        <v>227</v>
      </c>
      <c r="L1057" s="4">
        <v>6</v>
      </c>
      <c r="M1057" s="4">
        <v>3</v>
      </c>
      <c r="N1057" s="4" t="s">
        <v>3</v>
      </c>
      <c r="O1057" s="4">
        <v>2</v>
      </c>
      <c r="P1057" s="4"/>
      <c r="Q1057" s="4"/>
      <c r="R1057" s="4"/>
      <c r="S1057" s="4"/>
      <c r="T1057" s="4"/>
      <c r="U1057" s="4"/>
      <c r="V1057" s="4"/>
      <c r="W1057" s="4">
        <v>0</v>
      </c>
      <c r="X1057" s="4">
        <v>1</v>
      </c>
      <c r="Y1057" s="4">
        <v>0</v>
      </c>
      <c r="Z1057" s="4"/>
      <c r="AA1057" s="4"/>
      <c r="AB1057" s="4"/>
    </row>
    <row r="1058" spans="1:28" x14ac:dyDescent="0.2">
      <c r="A1058" s="4">
        <v>50</v>
      </c>
      <c r="B1058" s="4">
        <v>0</v>
      </c>
      <c r="C1058" s="4">
        <v>0</v>
      </c>
      <c r="D1058" s="4">
        <v>1</v>
      </c>
      <c r="E1058" s="4">
        <v>228</v>
      </c>
      <c r="F1058" s="4">
        <f>ROUND(Source!AY1050,O1058)</f>
        <v>79593.5</v>
      </c>
      <c r="G1058" s="4" t="s">
        <v>260</v>
      </c>
      <c r="H1058" s="4" t="s">
        <v>261</v>
      </c>
      <c r="I1058" s="4"/>
      <c r="J1058" s="4"/>
      <c r="K1058" s="4">
        <v>228</v>
      </c>
      <c r="L1058" s="4">
        <v>7</v>
      </c>
      <c r="M1058" s="4">
        <v>3</v>
      </c>
      <c r="N1058" s="4" t="s">
        <v>3</v>
      </c>
      <c r="O1058" s="4">
        <v>2</v>
      </c>
      <c r="P1058" s="4"/>
      <c r="Q1058" s="4"/>
      <c r="R1058" s="4"/>
      <c r="S1058" s="4"/>
      <c r="T1058" s="4"/>
      <c r="U1058" s="4"/>
      <c r="V1058" s="4"/>
      <c r="W1058" s="4">
        <v>79593.5</v>
      </c>
      <c r="X1058" s="4">
        <v>1</v>
      </c>
      <c r="Y1058" s="4">
        <v>79593.5</v>
      </c>
      <c r="Z1058" s="4"/>
      <c r="AA1058" s="4"/>
      <c r="AB1058" s="4"/>
    </row>
    <row r="1059" spans="1:28" x14ac:dyDescent="0.2">
      <c r="A1059" s="4">
        <v>50</v>
      </c>
      <c r="B1059" s="4">
        <v>0</v>
      </c>
      <c r="C1059" s="4">
        <v>0</v>
      </c>
      <c r="D1059" s="4">
        <v>1</v>
      </c>
      <c r="E1059" s="4">
        <v>216</v>
      </c>
      <c r="F1059" s="4">
        <f>ROUND(Source!AP1050,O1059)</f>
        <v>0</v>
      </c>
      <c r="G1059" s="4" t="s">
        <v>262</v>
      </c>
      <c r="H1059" s="4" t="s">
        <v>263</v>
      </c>
      <c r="I1059" s="4"/>
      <c r="J1059" s="4"/>
      <c r="K1059" s="4">
        <v>216</v>
      </c>
      <c r="L1059" s="4">
        <v>8</v>
      </c>
      <c r="M1059" s="4">
        <v>3</v>
      </c>
      <c r="N1059" s="4" t="s">
        <v>3</v>
      </c>
      <c r="O1059" s="4">
        <v>2</v>
      </c>
      <c r="P1059" s="4"/>
      <c r="Q1059" s="4"/>
      <c r="R1059" s="4"/>
      <c r="S1059" s="4"/>
      <c r="T1059" s="4"/>
      <c r="U1059" s="4"/>
      <c r="V1059" s="4"/>
      <c r="W1059" s="4">
        <v>0</v>
      </c>
      <c r="X1059" s="4">
        <v>1</v>
      </c>
      <c r="Y1059" s="4">
        <v>0</v>
      </c>
      <c r="Z1059" s="4"/>
      <c r="AA1059" s="4"/>
      <c r="AB1059" s="4"/>
    </row>
    <row r="1060" spans="1:28" x14ac:dyDescent="0.2">
      <c r="A1060" s="4">
        <v>50</v>
      </c>
      <c r="B1060" s="4">
        <v>0</v>
      </c>
      <c r="C1060" s="4">
        <v>0</v>
      </c>
      <c r="D1060" s="4">
        <v>1</v>
      </c>
      <c r="E1060" s="4">
        <v>223</v>
      </c>
      <c r="F1060" s="4">
        <f>ROUND(Source!AQ1050,O1060)</f>
        <v>0</v>
      </c>
      <c r="G1060" s="4" t="s">
        <v>264</v>
      </c>
      <c r="H1060" s="4" t="s">
        <v>265</v>
      </c>
      <c r="I1060" s="4"/>
      <c r="J1060" s="4"/>
      <c r="K1060" s="4">
        <v>223</v>
      </c>
      <c r="L1060" s="4">
        <v>9</v>
      </c>
      <c r="M1060" s="4">
        <v>3</v>
      </c>
      <c r="N1060" s="4" t="s">
        <v>3</v>
      </c>
      <c r="O1060" s="4">
        <v>2</v>
      </c>
      <c r="P1060" s="4"/>
      <c r="Q1060" s="4"/>
      <c r="R1060" s="4"/>
      <c r="S1060" s="4"/>
      <c r="T1060" s="4"/>
      <c r="U1060" s="4"/>
      <c r="V1060" s="4"/>
      <c r="W1060" s="4">
        <v>0</v>
      </c>
      <c r="X1060" s="4">
        <v>1</v>
      </c>
      <c r="Y1060" s="4">
        <v>0</v>
      </c>
      <c r="Z1060" s="4"/>
      <c r="AA1060" s="4"/>
      <c r="AB1060" s="4"/>
    </row>
    <row r="1061" spans="1:28" x14ac:dyDescent="0.2">
      <c r="A1061" s="4">
        <v>50</v>
      </c>
      <c r="B1061" s="4">
        <v>0</v>
      </c>
      <c r="C1061" s="4">
        <v>0</v>
      </c>
      <c r="D1061" s="4">
        <v>1</v>
      </c>
      <c r="E1061" s="4">
        <v>229</v>
      </c>
      <c r="F1061" s="4">
        <f>ROUND(Source!AZ1050,O1061)</f>
        <v>0</v>
      </c>
      <c r="G1061" s="4" t="s">
        <v>266</v>
      </c>
      <c r="H1061" s="4" t="s">
        <v>267</v>
      </c>
      <c r="I1061" s="4"/>
      <c r="J1061" s="4"/>
      <c r="K1061" s="4">
        <v>229</v>
      </c>
      <c r="L1061" s="4">
        <v>10</v>
      </c>
      <c r="M1061" s="4">
        <v>3</v>
      </c>
      <c r="N1061" s="4" t="s">
        <v>3</v>
      </c>
      <c r="O1061" s="4">
        <v>2</v>
      </c>
      <c r="P1061" s="4"/>
      <c r="Q1061" s="4"/>
      <c r="R1061" s="4"/>
      <c r="S1061" s="4"/>
      <c r="T1061" s="4"/>
      <c r="U1061" s="4"/>
      <c r="V1061" s="4"/>
      <c r="W1061" s="4">
        <v>0</v>
      </c>
      <c r="X1061" s="4">
        <v>1</v>
      </c>
      <c r="Y1061" s="4">
        <v>0</v>
      </c>
      <c r="Z1061" s="4"/>
      <c r="AA1061" s="4"/>
      <c r="AB1061" s="4"/>
    </row>
    <row r="1062" spans="1:28" x14ac:dyDescent="0.2">
      <c r="A1062" s="4">
        <v>50</v>
      </c>
      <c r="B1062" s="4">
        <v>0</v>
      </c>
      <c r="C1062" s="4">
        <v>0</v>
      </c>
      <c r="D1062" s="4">
        <v>1</v>
      </c>
      <c r="E1062" s="4">
        <v>203</v>
      </c>
      <c r="F1062" s="4">
        <f>ROUND(Source!Q1050,O1062)</f>
        <v>555.64</v>
      </c>
      <c r="G1062" s="4" t="s">
        <v>268</v>
      </c>
      <c r="H1062" s="4" t="s">
        <v>269</v>
      </c>
      <c r="I1062" s="4"/>
      <c r="J1062" s="4"/>
      <c r="K1062" s="4">
        <v>203</v>
      </c>
      <c r="L1062" s="4">
        <v>11</v>
      </c>
      <c r="M1062" s="4">
        <v>3</v>
      </c>
      <c r="N1062" s="4" t="s">
        <v>3</v>
      </c>
      <c r="O1062" s="4">
        <v>2</v>
      </c>
      <c r="P1062" s="4"/>
      <c r="Q1062" s="4"/>
      <c r="R1062" s="4"/>
      <c r="S1062" s="4"/>
      <c r="T1062" s="4"/>
      <c r="U1062" s="4"/>
      <c r="V1062" s="4"/>
      <c r="W1062" s="4">
        <v>555.64</v>
      </c>
      <c r="X1062" s="4">
        <v>1</v>
      </c>
      <c r="Y1062" s="4">
        <v>555.64</v>
      </c>
      <c r="Z1062" s="4"/>
      <c r="AA1062" s="4"/>
      <c r="AB1062" s="4"/>
    </row>
    <row r="1063" spans="1:28" x14ac:dyDescent="0.2">
      <c r="A1063" s="4">
        <v>50</v>
      </c>
      <c r="B1063" s="4">
        <v>0</v>
      </c>
      <c r="C1063" s="4">
        <v>0</v>
      </c>
      <c r="D1063" s="4">
        <v>1</v>
      </c>
      <c r="E1063" s="4">
        <v>231</v>
      </c>
      <c r="F1063" s="4">
        <f>ROUND(Source!BB1050,O1063)</f>
        <v>0</v>
      </c>
      <c r="G1063" s="4" t="s">
        <v>270</v>
      </c>
      <c r="H1063" s="4" t="s">
        <v>271</v>
      </c>
      <c r="I1063" s="4"/>
      <c r="J1063" s="4"/>
      <c r="K1063" s="4">
        <v>231</v>
      </c>
      <c r="L1063" s="4">
        <v>12</v>
      </c>
      <c r="M1063" s="4">
        <v>3</v>
      </c>
      <c r="N1063" s="4" t="s">
        <v>3</v>
      </c>
      <c r="O1063" s="4">
        <v>2</v>
      </c>
      <c r="P1063" s="4"/>
      <c r="Q1063" s="4"/>
      <c r="R1063" s="4"/>
      <c r="S1063" s="4"/>
      <c r="T1063" s="4"/>
      <c r="U1063" s="4"/>
      <c r="V1063" s="4"/>
      <c r="W1063" s="4">
        <v>0</v>
      </c>
      <c r="X1063" s="4">
        <v>1</v>
      </c>
      <c r="Y1063" s="4">
        <v>0</v>
      </c>
      <c r="Z1063" s="4"/>
      <c r="AA1063" s="4"/>
      <c r="AB1063" s="4"/>
    </row>
    <row r="1064" spans="1:28" x14ac:dyDescent="0.2">
      <c r="A1064" s="4">
        <v>50</v>
      </c>
      <c r="B1064" s="4">
        <v>0</v>
      </c>
      <c r="C1064" s="4">
        <v>0</v>
      </c>
      <c r="D1064" s="4">
        <v>1</v>
      </c>
      <c r="E1064" s="4">
        <v>204</v>
      </c>
      <c r="F1064" s="4">
        <f>ROUND(Source!R1050,O1064)</f>
        <v>539.69000000000005</v>
      </c>
      <c r="G1064" s="4" t="s">
        <v>272</v>
      </c>
      <c r="H1064" s="4" t="s">
        <v>273</v>
      </c>
      <c r="I1064" s="4"/>
      <c r="J1064" s="4"/>
      <c r="K1064" s="4">
        <v>204</v>
      </c>
      <c r="L1064" s="4">
        <v>13</v>
      </c>
      <c r="M1064" s="4">
        <v>3</v>
      </c>
      <c r="N1064" s="4" t="s">
        <v>3</v>
      </c>
      <c r="O1064" s="4">
        <v>2</v>
      </c>
      <c r="P1064" s="4"/>
      <c r="Q1064" s="4"/>
      <c r="R1064" s="4"/>
      <c r="S1064" s="4"/>
      <c r="T1064" s="4"/>
      <c r="U1064" s="4"/>
      <c r="V1064" s="4"/>
      <c r="W1064" s="4">
        <v>539.69000000000005</v>
      </c>
      <c r="X1064" s="4">
        <v>1</v>
      </c>
      <c r="Y1064" s="4">
        <v>539.69000000000005</v>
      </c>
      <c r="Z1064" s="4"/>
      <c r="AA1064" s="4"/>
      <c r="AB1064" s="4"/>
    </row>
    <row r="1065" spans="1:28" x14ac:dyDescent="0.2">
      <c r="A1065" s="4">
        <v>50</v>
      </c>
      <c r="B1065" s="4">
        <v>0</v>
      </c>
      <c r="C1065" s="4">
        <v>0</v>
      </c>
      <c r="D1065" s="4">
        <v>1</v>
      </c>
      <c r="E1065" s="4">
        <v>205</v>
      </c>
      <c r="F1065" s="4">
        <f>ROUND(Source!S1050,O1065)</f>
        <v>0</v>
      </c>
      <c r="G1065" s="4" t="s">
        <v>274</v>
      </c>
      <c r="H1065" s="4" t="s">
        <v>275</v>
      </c>
      <c r="I1065" s="4"/>
      <c r="J1065" s="4"/>
      <c r="K1065" s="4">
        <v>205</v>
      </c>
      <c r="L1065" s="4">
        <v>14</v>
      </c>
      <c r="M1065" s="4">
        <v>3</v>
      </c>
      <c r="N1065" s="4" t="s">
        <v>3</v>
      </c>
      <c r="O1065" s="4">
        <v>2</v>
      </c>
      <c r="P1065" s="4"/>
      <c r="Q1065" s="4"/>
      <c r="R1065" s="4"/>
      <c r="S1065" s="4"/>
      <c r="T1065" s="4"/>
      <c r="U1065" s="4"/>
      <c r="V1065" s="4"/>
      <c r="W1065" s="4">
        <v>0</v>
      </c>
      <c r="X1065" s="4">
        <v>1</v>
      </c>
      <c r="Y1065" s="4">
        <v>0</v>
      </c>
      <c r="Z1065" s="4"/>
      <c r="AA1065" s="4"/>
      <c r="AB1065" s="4"/>
    </row>
    <row r="1066" spans="1:28" x14ac:dyDescent="0.2">
      <c r="A1066" s="4">
        <v>50</v>
      </c>
      <c r="B1066" s="4">
        <v>0</v>
      </c>
      <c r="C1066" s="4">
        <v>0</v>
      </c>
      <c r="D1066" s="4">
        <v>1</v>
      </c>
      <c r="E1066" s="4">
        <v>232</v>
      </c>
      <c r="F1066" s="4">
        <f>ROUND(Source!BC1050,O1066)</f>
        <v>0</v>
      </c>
      <c r="G1066" s="4" t="s">
        <v>276</v>
      </c>
      <c r="H1066" s="4" t="s">
        <v>277</v>
      </c>
      <c r="I1066" s="4"/>
      <c r="J1066" s="4"/>
      <c r="K1066" s="4">
        <v>232</v>
      </c>
      <c r="L1066" s="4">
        <v>15</v>
      </c>
      <c r="M1066" s="4">
        <v>3</v>
      </c>
      <c r="N1066" s="4" t="s">
        <v>3</v>
      </c>
      <c r="O1066" s="4">
        <v>2</v>
      </c>
      <c r="P1066" s="4"/>
      <c r="Q1066" s="4"/>
      <c r="R1066" s="4"/>
      <c r="S1066" s="4"/>
      <c r="T1066" s="4"/>
      <c r="U1066" s="4"/>
      <c r="V1066" s="4"/>
      <c r="W1066" s="4">
        <v>0</v>
      </c>
      <c r="X1066" s="4">
        <v>1</v>
      </c>
      <c r="Y1066" s="4">
        <v>0</v>
      </c>
      <c r="Z1066" s="4"/>
      <c r="AA1066" s="4"/>
      <c r="AB1066" s="4"/>
    </row>
    <row r="1067" spans="1:28" x14ac:dyDescent="0.2">
      <c r="A1067" s="4">
        <v>50</v>
      </c>
      <c r="B1067" s="4">
        <v>0</v>
      </c>
      <c r="C1067" s="4">
        <v>0</v>
      </c>
      <c r="D1067" s="4">
        <v>1</v>
      </c>
      <c r="E1067" s="4">
        <v>214</v>
      </c>
      <c r="F1067" s="4">
        <f>ROUND(Source!AS1050,O1067)</f>
        <v>83740.600000000006</v>
      </c>
      <c r="G1067" s="4" t="s">
        <v>278</v>
      </c>
      <c r="H1067" s="4" t="s">
        <v>279</v>
      </c>
      <c r="I1067" s="4"/>
      <c r="J1067" s="4"/>
      <c r="K1067" s="4">
        <v>214</v>
      </c>
      <c r="L1067" s="4">
        <v>16</v>
      </c>
      <c r="M1067" s="4">
        <v>3</v>
      </c>
      <c r="N1067" s="4" t="s">
        <v>3</v>
      </c>
      <c r="O1067" s="4">
        <v>2</v>
      </c>
      <c r="P1067" s="4"/>
      <c r="Q1067" s="4"/>
      <c r="R1067" s="4"/>
      <c r="S1067" s="4"/>
      <c r="T1067" s="4"/>
      <c r="U1067" s="4"/>
      <c r="V1067" s="4"/>
      <c r="W1067" s="4">
        <v>83740.600000000006</v>
      </c>
      <c r="X1067" s="4">
        <v>1</v>
      </c>
      <c r="Y1067" s="4">
        <v>83740.600000000006</v>
      </c>
      <c r="Z1067" s="4"/>
      <c r="AA1067" s="4"/>
      <c r="AB1067" s="4"/>
    </row>
    <row r="1068" spans="1:28" x14ac:dyDescent="0.2">
      <c r="A1068" s="4">
        <v>50</v>
      </c>
      <c r="B1068" s="4">
        <v>0</v>
      </c>
      <c r="C1068" s="4">
        <v>0</v>
      </c>
      <c r="D1068" s="4">
        <v>1</v>
      </c>
      <c r="E1068" s="4">
        <v>215</v>
      </c>
      <c r="F1068" s="4">
        <f>ROUND(Source!AT1050,O1068)</f>
        <v>0</v>
      </c>
      <c r="G1068" s="4" t="s">
        <v>280</v>
      </c>
      <c r="H1068" s="4" t="s">
        <v>281</v>
      </c>
      <c r="I1068" s="4"/>
      <c r="J1068" s="4"/>
      <c r="K1068" s="4">
        <v>215</v>
      </c>
      <c r="L1068" s="4">
        <v>17</v>
      </c>
      <c r="M1068" s="4">
        <v>3</v>
      </c>
      <c r="N1068" s="4" t="s">
        <v>3</v>
      </c>
      <c r="O1068" s="4">
        <v>2</v>
      </c>
      <c r="P1068" s="4"/>
      <c r="Q1068" s="4"/>
      <c r="R1068" s="4"/>
      <c r="S1068" s="4"/>
      <c r="T1068" s="4"/>
      <c r="U1068" s="4"/>
      <c r="V1068" s="4"/>
      <c r="W1068" s="4">
        <v>0</v>
      </c>
      <c r="X1068" s="4">
        <v>1</v>
      </c>
      <c r="Y1068" s="4">
        <v>0</v>
      </c>
      <c r="Z1068" s="4"/>
      <c r="AA1068" s="4"/>
      <c r="AB1068" s="4"/>
    </row>
    <row r="1069" spans="1:28" x14ac:dyDescent="0.2">
      <c r="A1069" s="4">
        <v>50</v>
      </c>
      <c r="B1069" s="4">
        <v>0</v>
      </c>
      <c r="C1069" s="4">
        <v>0</v>
      </c>
      <c r="D1069" s="4">
        <v>1</v>
      </c>
      <c r="E1069" s="4">
        <v>217</v>
      </c>
      <c r="F1069" s="4">
        <f>ROUND(Source!AU1050,O1069)</f>
        <v>0</v>
      </c>
      <c r="G1069" s="4" t="s">
        <v>282</v>
      </c>
      <c r="H1069" s="4" t="s">
        <v>283</v>
      </c>
      <c r="I1069" s="4"/>
      <c r="J1069" s="4"/>
      <c r="K1069" s="4">
        <v>217</v>
      </c>
      <c r="L1069" s="4">
        <v>18</v>
      </c>
      <c r="M1069" s="4">
        <v>3</v>
      </c>
      <c r="N1069" s="4" t="s">
        <v>3</v>
      </c>
      <c r="O1069" s="4">
        <v>2</v>
      </c>
      <c r="P1069" s="4"/>
      <c r="Q1069" s="4"/>
      <c r="R1069" s="4"/>
      <c r="S1069" s="4"/>
      <c r="T1069" s="4"/>
      <c r="U1069" s="4"/>
      <c r="V1069" s="4"/>
      <c r="W1069" s="4">
        <v>0</v>
      </c>
      <c r="X1069" s="4">
        <v>1</v>
      </c>
      <c r="Y1069" s="4">
        <v>0</v>
      </c>
      <c r="Z1069" s="4"/>
      <c r="AA1069" s="4"/>
      <c r="AB1069" s="4"/>
    </row>
    <row r="1070" spans="1:28" x14ac:dyDescent="0.2">
      <c r="A1070" s="4">
        <v>50</v>
      </c>
      <c r="B1070" s="4">
        <v>0</v>
      </c>
      <c r="C1070" s="4">
        <v>0</v>
      </c>
      <c r="D1070" s="4">
        <v>1</v>
      </c>
      <c r="E1070" s="4">
        <v>230</v>
      </c>
      <c r="F1070" s="4">
        <f>ROUND(Source!BA1050,O1070)</f>
        <v>0</v>
      </c>
      <c r="G1070" s="4" t="s">
        <v>284</v>
      </c>
      <c r="H1070" s="4" t="s">
        <v>285</v>
      </c>
      <c r="I1070" s="4"/>
      <c r="J1070" s="4"/>
      <c r="K1070" s="4">
        <v>230</v>
      </c>
      <c r="L1070" s="4">
        <v>19</v>
      </c>
      <c r="M1070" s="4">
        <v>3</v>
      </c>
      <c r="N1070" s="4" t="s">
        <v>3</v>
      </c>
      <c r="O1070" s="4">
        <v>2</v>
      </c>
      <c r="P1070" s="4"/>
      <c r="Q1070" s="4"/>
      <c r="R1070" s="4"/>
      <c r="S1070" s="4"/>
      <c r="T1070" s="4"/>
      <c r="U1070" s="4"/>
      <c r="V1070" s="4"/>
      <c r="W1070" s="4">
        <v>0</v>
      </c>
      <c r="X1070" s="4">
        <v>1</v>
      </c>
      <c r="Y1070" s="4">
        <v>0</v>
      </c>
      <c r="Z1070" s="4"/>
      <c r="AA1070" s="4"/>
      <c r="AB1070" s="4"/>
    </row>
    <row r="1071" spans="1:28" x14ac:dyDescent="0.2">
      <c r="A1071" s="4">
        <v>50</v>
      </c>
      <c r="B1071" s="4">
        <v>0</v>
      </c>
      <c r="C1071" s="4">
        <v>0</v>
      </c>
      <c r="D1071" s="4">
        <v>1</v>
      </c>
      <c r="E1071" s="4">
        <v>206</v>
      </c>
      <c r="F1071" s="4">
        <f>ROUND(Source!T1050,O1071)</f>
        <v>0</v>
      </c>
      <c r="G1071" s="4" t="s">
        <v>286</v>
      </c>
      <c r="H1071" s="4" t="s">
        <v>287</v>
      </c>
      <c r="I1071" s="4"/>
      <c r="J1071" s="4"/>
      <c r="K1071" s="4">
        <v>206</v>
      </c>
      <c r="L1071" s="4">
        <v>20</v>
      </c>
      <c r="M1071" s="4">
        <v>3</v>
      </c>
      <c r="N1071" s="4" t="s">
        <v>3</v>
      </c>
      <c r="O1071" s="4">
        <v>2</v>
      </c>
      <c r="P1071" s="4"/>
      <c r="Q1071" s="4"/>
      <c r="R1071" s="4"/>
      <c r="S1071" s="4"/>
      <c r="T1071" s="4"/>
      <c r="U1071" s="4"/>
      <c r="V1071" s="4"/>
      <c r="W1071" s="4">
        <v>0</v>
      </c>
      <c r="X1071" s="4">
        <v>1</v>
      </c>
      <c r="Y1071" s="4">
        <v>0</v>
      </c>
      <c r="Z1071" s="4"/>
      <c r="AA1071" s="4"/>
      <c r="AB1071" s="4"/>
    </row>
    <row r="1072" spans="1:28" x14ac:dyDescent="0.2">
      <c r="A1072" s="4">
        <v>50</v>
      </c>
      <c r="B1072" s="4">
        <v>0</v>
      </c>
      <c r="C1072" s="4">
        <v>0</v>
      </c>
      <c r="D1072" s="4">
        <v>1</v>
      </c>
      <c r="E1072" s="4">
        <v>207</v>
      </c>
      <c r="F1072" s="4">
        <f>ROUND(Source!U1050,O1072)</f>
        <v>0</v>
      </c>
      <c r="G1072" s="4" t="s">
        <v>288</v>
      </c>
      <c r="H1072" s="4" t="s">
        <v>289</v>
      </c>
      <c r="I1072" s="4"/>
      <c r="J1072" s="4"/>
      <c r="K1072" s="4">
        <v>207</v>
      </c>
      <c r="L1072" s="4">
        <v>21</v>
      </c>
      <c r="M1072" s="4">
        <v>3</v>
      </c>
      <c r="N1072" s="4" t="s">
        <v>3</v>
      </c>
      <c r="O1072" s="4">
        <v>7</v>
      </c>
      <c r="P1072" s="4"/>
      <c r="Q1072" s="4"/>
      <c r="R1072" s="4"/>
      <c r="S1072" s="4"/>
      <c r="T1072" s="4"/>
      <c r="U1072" s="4"/>
      <c r="V1072" s="4"/>
      <c r="W1072" s="4">
        <v>0</v>
      </c>
      <c r="X1072" s="4">
        <v>1</v>
      </c>
      <c r="Y1072" s="4">
        <v>0</v>
      </c>
      <c r="Z1072" s="4"/>
      <c r="AA1072" s="4"/>
      <c r="AB1072" s="4"/>
    </row>
    <row r="1073" spans="1:206" x14ac:dyDescent="0.2">
      <c r="A1073" s="4">
        <v>50</v>
      </c>
      <c r="B1073" s="4">
        <v>0</v>
      </c>
      <c r="C1073" s="4">
        <v>0</v>
      </c>
      <c r="D1073" s="4">
        <v>1</v>
      </c>
      <c r="E1073" s="4">
        <v>208</v>
      </c>
      <c r="F1073" s="4">
        <f>ROUND(Source!V1050,O1073)</f>
        <v>1</v>
      </c>
      <c r="G1073" s="4" t="s">
        <v>290</v>
      </c>
      <c r="H1073" s="4" t="s">
        <v>291</v>
      </c>
      <c r="I1073" s="4"/>
      <c r="J1073" s="4"/>
      <c r="K1073" s="4">
        <v>208</v>
      </c>
      <c r="L1073" s="4">
        <v>22</v>
      </c>
      <c r="M1073" s="4">
        <v>3</v>
      </c>
      <c r="N1073" s="4" t="s">
        <v>3</v>
      </c>
      <c r="O1073" s="4">
        <v>7</v>
      </c>
      <c r="P1073" s="4"/>
      <c r="Q1073" s="4"/>
      <c r="R1073" s="4"/>
      <c r="S1073" s="4"/>
      <c r="T1073" s="4"/>
      <c r="U1073" s="4"/>
      <c r="V1073" s="4"/>
      <c r="W1073" s="4">
        <v>1</v>
      </c>
      <c r="X1073" s="4">
        <v>1</v>
      </c>
      <c r="Y1073" s="4">
        <v>1</v>
      </c>
      <c r="Z1073" s="4"/>
      <c r="AA1073" s="4"/>
      <c r="AB1073" s="4"/>
    </row>
    <row r="1074" spans="1:206" x14ac:dyDescent="0.2">
      <c r="A1074" s="4">
        <v>50</v>
      </c>
      <c r="B1074" s="4">
        <v>0</v>
      </c>
      <c r="C1074" s="4">
        <v>0</v>
      </c>
      <c r="D1074" s="4">
        <v>1</v>
      </c>
      <c r="E1074" s="4">
        <v>209</v>
      </c>
      <c r="F1074" s="4">
        <f>ROUND(Source!W1050,O1074)</f>
        <v>0</v>
      </c>
      <c r="G1074" s="4" t="s">
        <v>292</v>
      </c>
      <c r="H1074" s="4" t="s">
        <v>293</v>
      </c>
      <c r="I1074" s="4"/>
      <c r="J1074" s="4"/>
      <c r="K1074" s="4">
        <v>209</v>
      </c>
      <c r="L1074" s="4">
        <v>23</v>
      </c>
      <c r="M1074" s="4">
        <v>3</v>
      </c>
      <c r="N1074" s="4" t="s">
        <v>3</v>
      </c>
      <c r="O1074" s="4">
        <v>2</v>
      </c>
      <c r="P1074" s="4"/>
      <c r="Q1074" s="4"/>
      <c r="R1074" s="4"/>
      <c r="S1074" s="4"/>
      <c r="T1074" s="4"/>
      <c r="U1074" s="4"/>
      <c r="V1074" s="4"/>
      <c r="W1074" s="4">
        <v>0</v>
      </c>
      <c r="X1074" s="4">
        <v>1</v>
      </c>
      <c r="Y1074" s="4">
        <v>0</v>
      </c>
      <c r="Z1074" s="4"/>
      <c r="AA1074" s="4"/>
      <c r="AB1074" s="4"/>
    </row>
    <row r="1075" spans="1:206" x14ac:dyDescent="0.2">
      <c r="A1075" s="4">
        <v>50</v>
      </c>
      <c r="B1075" s="4">
        <v>0</v>
      </c>
      <c r="C1075" s="4">
        <v>0</v>
      </c>
      <c r="D1075" s="4">
        <v>1</v>
      </c>
      <c r="E1075" s="4">
        <v>233</v>
      </c>
      <c r="F1075" s="4">
        <f>ROUND(Source!BD1050,O1075)</f>
        <v>3051.77</v>
      </c>
      <c r="G1075" s="4" t="s">
        <v>294</v>
      </c>
      <c r="H1075" s="4" t="s">
        <v>295</v>
      </c>
      <c r="I1075" s="4"/>
      <c r="J1075" s="4"/>
      <c r="K1075" s="4">
        <v>233</v>
      </c>
      <c r="L1075" s="4">
        <v>24</v>
      </c>
      <c r="M1075" s="4">
        <v>3</v>
      </c>
      <c r="N1075" s="4" t="s">
        <v>3</v>
      </c>
      <c r="O1075" s="4">
        <v>2</v>
      </c>
      <c r="P1075" s="4"/>
      <c r="Q1075" s="4"/>
      <c r="R1075" s="4"/>
      <c r="S1075" s="4"/>
      <c r="T1075" s="4"/>
      <c r="U1075" s="4"/>
      <c r="V1075" s="4"/>
      <c r="W1075" s="4">
        <v>3051.77</v>
      </c>
      <c r="X1075" s="4">
        <v>1</v>
      </c>
      <c r="Y1075" s="4">
        <v>3051.77</v>
      </c>
      <c r="Z1075" s="4"/>
      <c r="AA1075" s="4"/>
      <c r="AB1075" s="4"/>
    </row>
    <row r="1076" spans="1:206" x14ac:dyDescent="0.2">
      <c r="A1076" s="4">
        <v>50</v>
      </c>
      <c r="B1076" s="4">
        <v>0</v>
      </c>
      <c r="C1076" s="4">
        <v>0</v>
      </c>
      <c r="D1076" s="4">
        <v>1</v>
      </c>
      <c r="E1076" s="4">
        <v>210</v>
      </c>
      <c r="F1076" s="4">
        <f>ROUND(Source!X1050,O1076)</f>
        <v>0</v>
      </c>
      <c r="G1076" s="4" t="s">
        <v>296</v>
      </c>
      <c r="H1076" s="4" t="s">
        <v>297</v>
      </c>
      <c r="I1076" s="4"/>
      <c r="J1076" s="4"/>
      <c r="K1076" s="4">
        <v>210</v>
      </c>
      <c r="L1076" s="4">
        <v>25</v>
      </c>
      <c r="M1076" s="4">
        <v>3</v>
      </c>
      <c r="N1076" s="4" t="s">
        <v>3</v>
      </c>
      <c r="O1076" s="4">
        <v>2</v>
      </c>
      <c r="P1076" s="4"/>
      <c r="Q1076" s="4"/>
      <c r="R1076" s="4"/>
      <c r="S1076" s="4"/>
      <c r="T1076" s="4"/>
      <c r="U1076" s="4"/>
      <c r="V1076" s="4"/>
      <c r="W1076" s="4">
        <v>0</v>
      </c>
      <c r="X1076" s="4">
        <v>1</v>
      </c>
      <c r="Y1076" s="4">
        <v>0</v>
      </c>
      <c r="Z1076" s="4"/>
      <c r="AA1076" s="4"/>
      <c r="AB1076" s="4"/>
    </row>
    <row r="1077" spans="1:206" x14ac:dyDescent="0.2">
      <c r="A1077" s="4">
        <v>50</v>
      </c>
      <c r="B1077" s="4">
        <v>0</v>
      </c>
      <c r="C1077" s="4">
        <v>0</v>
      </c>
      <c r="D1077" s="4">
        <v>1</v>
      </c>
      <c r="E1077" s="4">
        <v>211</v>
      </c>
      <c r="F1077" s="4">
        <f>ROUND(Source!Y1050,O1077)</f>
        <v>0</v>
      </c>
      <c r="G1077" s="4" t="s">
        <v>298</v>
      </c>
      <c r="H1077" s="4" t="s">
        <v>299</v>
      </c>
      <c r="I1077" s="4"/>
      <c r="J1077" s="4"/>
      <c r="K1077" s="4">
        <v>211</v>
      </c>
      <c r="L1077" s="4">
        <v>26</v>
      </c>
      <c r="M1077" s="4">
        <v>3</v>
      </c>
      <c r="N1077" s="4" t="s">
        <v>3</v>
      </c>
      <c r="O1077" s="4">
        <v>2</v>
      </c>
      <c r="P1077" s="4"/>
      <c r="Q1077" s="4"/>
      <c r="R1077" s="4"/>
      <c r="S1077" s="4"/>
      <c r="T1077" s="4"/>
      <c r="U1077" s="4"/>
      <c r="V1077" s="4"/>
      <c r="W1077" s="4">
        <v>0</v>
      </c>
      <c r="X1077" s="4">
        <v>1</v>
      </c>
      <c r="Y1077" s="4">
        <v>0</v>
      </c>
      <c r="Z1077" s="4"/>
      <c r="AA1077" s="4"/>
      <c r="AB1077" s="4"/>
    </row>
    <row r="1078" spans="1:206" x14ac:dyDescent="0.2">
      <c r="A1078" s="4">
        <v>50</v>
      </c>
      <c r="B1078" s="4">
        <v>0</v>
      </c>
      <c r="C1078" s="4">
        <v>0</v>
      </c>
      <c r="D1078" s="4">
        <v>1</v>
      </c>
      <c r="E1078" s="4">
        <v>224</v>
      </c>
      <c r="F1078" s="4">
        <f>ROUND(Source!AR1050,O1078)</f>
        <v>83740.600000000006</v>
      </c>
      <c r="G1078" s="4" t="s">
        <v>300</v>
      </c>
      <c r="H1078" s="4" t="s">
        <v>301</v>
      </c>
      <c r="I1078" s="4"/>
      <c r="J1078" s="4"/>
      <c r="K1078" s="4">
        <v>224</v>
      </c>
      <c r="L1078" s="4">
        <v>27</v>
      </c>
      <c r="M1078" s="4">
        <v>3</v>
      </c>
      <c r="N1078" s="4" t="s">
        <v>3</v>
      </c>
      <c r="O1078" s="4">
        <v>2</v>
      </c>
      <c r="P1078" s="4"/>
      <c r="Q1078" s="4"/>
      <c r="R1078" s="4"/>
      <c r="S1078" s="4"/>
      <c r="T1078" s="4"/>
      <c r="U1078" s="4"/>
      <c r="V1078" s="4"/>
      <c r="W1078" s="4">
        <v>83740.600000000006</v>
      </c>
      <c r="X1078" s="4">
        <v>1</v>
      </c>
      <c r="Y1078" s="4">
        <v>83740.600000000006</v>
      </c>
      <c r="Z1078" s="4"/>
      <c r="AA1078" s="4"/>
      <c r="AB1078" s="4"/>
    </row>
    <row r="1080" spans="1:206" x14ac:dyDescent="0.2">
      <c r="A1080" s="2">
        <v>51</v>
      </c>
      <c r="B1080" s="2">
        <f>B20</f>
        <v>1</v>
      </c>
      <c r="C1080" s="2">
        <f>A20</f>
        <v>3</v>
      </c>
      <c r="D1080" s="2">
        <f>ROW(A20)</f>
        <v>20</v>
      </c>
      <c r="E1080" s="2"/>
      <c r="F1080" s="2" t="str">
        <f>IF(F20&lt;&gt;"",F20,"")</f>
        <v/>
      </c>
      <c r="G1080" s="2" t="str">
        <f>IF(G20&lt;&gt;"",G20,"")</f>
        <v/>
      </c>
      <c r="H1080" s="2">
        <v>0</v>
      </c>
      <c r="I1080" s="2"/>
      <c r="J1080" s="2"/>
      <c r="K1080" s="2"/>
      <c r="L1080" s="2"/>
      <c r="M1080" s="2"/>
      <c r="N1080" s="2"/>
      <c r="O1080" s="2">
        <f t="shared" ref="O1080:T1080" si="607">ROUND(O433+O477+O888+O957+O1001+O1050+AB1080,2)</f>
        <v>385769.51</v>
      </c>
      <c r="P1080" s="2">
        <f t="shared" si="607"/>
        <v>79593.5</v>
      </c>
      <c r="Q1080" s="2">
        <f t="shared" si="607"/>
        <v>34006.82</v>
      </c>
      <c r="R1080" s="2">
        <f t="shared" si="607"/>
        <v>16868.939999999999</v>
      </c>
      <c r="S1080" s="2">
        <f t="shared" si="607"/>
        <v>255300.25</v>
      </c>
      <c r="T1080" s="2">
        <f t="shared" si="607"/>
        <v>0</v>
      </c>
      <c r="U1080" s="2">
        <f>U433+U477+U888+U957+U1001+U1050+AH1080</f>
        <v>485.78306000000003</v>
      </c>
      <c r="V1080" s="2">
        <f>V433+V477+V888+V957+V1001+V1050+AI1080</f>
        <v>26.647760000000002</v>
      </c>
      <c r="W1080" s="2">
        <f>ROUND(W433+W477+W888+W957+W1001+W1050+AJ1080,2)</f>
        <v>0</v>
      </c>
      <c r="X1080" s="2">
        <f>ROUND(X433+X477+X888+X957+X1001+X1050+AK1080,2)</f>
        <v>265339.48</v>
      </c>
      <c r="Y1080" s="2">
        <f>ROUND(Y433+Y477+Y888+Y957+Y1001+Y1050+AL1080,2)</f>
        <v>152066.99</v>
      </c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>
        <f t="shared" ref="AO1080:BD1080" si="608">ROUND(AO433+AO477+AO888+AO957+AO1001+AO1050+BX1080,2)</f>
        <v>0</v>
      </c>
      <c r="AP1080" s="2">
        <f t="shared" si="608"/>
        <v>0</v>
      </c>
      <c r="AQ1080" s="2">
        <f t="shared" si="608"/>
        <v>0</v>
      </c>
      <c r="AR1080" s="2">
        <f t="shared" si="608"/>
        <v>806227.75</v>
      </c>
      <c r="AS1080" s="2">
        <f t="shared" si="608"/>
        <v>487483.57</v>
      </c>
      <c r="AT1080" s="2">
        <f t="shared" si="608"/>
        <v>318744.18</v>
      </c>
      <c r="AU1080" s="2">
        <f t="shared" si="608"/>
        <v>0</v>
      </c>
      <c r="AV1080" s="2">
        <f t="shared" si="608"/>
        <v>79593.5</v>
      </c>
      <c r="AW1080" s="2">
        <f t="shared" si="608"/>
        <v>79593.5</v>
      </c>
      <c r="AX1080" s="2">
        <f t="shared" si="608"/>
        <v>0</v>
      </c>
      <c r="AY1080" s="2">
        <f t="shared" si="608"/>
        <v>79593.5</v>
      </c>
      <c r="AZ1080" s="2">
        <f t="shared" si="608"/>
        <v>0</v>
      </c>
      <c r="BA1080" s="2">
        <f t="shared" si="608"/>
        <v>0</v>
      </c>
      <c r="BB1080" s="2">
        <f t="shared" si="608"/>
        <v>0</v>
      </c>
      <c r="BC1080" s="2">
        <f t="shared" si="608"/>
        <v>0</v>
      </c>
      <c r="BD1080" s="2">
        <f t="shared" si="608"/>
        <v>3051.77</v>
      </c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>
        <v>0</v>
      </c>
    </row>
    <row r="1082" spans="1:206" x14ac:dyDescent="0.2">
      <c r="A1082" s="4">
        <v>50</v>
      </c>
      <c r="B1082" s="4">
        <v>0</v>
      </c>
      <c r="C1082" s="4">
        <v>0</v>
      </c>
      <c r="D1082" s="4">
        <v>1</v>
      </c>
      <c r="E1082" s="4">
        <v>201</v>
      </c>
      <c r="F1082" s="4">
        <f>ROUND(Source!O1080,O1082)</f>
        <v>385769.51</v>
      </c>
      <c r="G1082" s="4" t="s">
        <v>248</v>
      </c>
      <c r="H1082" s="4" t="s">
        <v>249</v>
      </c>
      <c r="I1082" s="4"/>
      <c r="J1082" s="4"/>
      <c r="K1082" s="4">
        <v>201</v>
      </c>
      <c r="L1082" s="4">
        <v>1</v>
      </c>
      <c r="M1082" s="4">
        <v>3</v>
      </c>
      <c r="N1082" s="4" t="s">
        <v>3</v>
      </c>
      <c r="O1082" s="4">
        <v>2</v>
      </c>
      <c r="P1082" s="4"/>
      <c r="Q1082" s="4"/>
      <c r="R1082" s="4"/>
      <c r="S1082" s="4"/>
      <c r="T1082" s="4"/>
      <c r="U1082" s="4"/>
      <c r="V1082" s="4"/>
      <c r="W1082" s="4">
        <v>388821.28</v>
      </c>
      <c r="X1082" s="4">
        <v>1</v>
      </c>
      <c r="Y1082" s="4">
        <v>388821.28</v>
      </c>
      <c r="Z1082" s="4"/>
      <c r="AA1082" s="4"/>
      <c r="AB1082" s="4"/>
    </row>
    <row r="1083" spans="1:206" x14ac:dyDescent="0.2">
      <c r="A1083" s="4">
        <v>50</v>
      </c>
      <c r="B1083" s="4">
        <v>0</v>
      </c>
      <c r="C1083" s="4">
        <v>0</v>
      </c>
      <c r="D1083" s="4">
        <v>1</v>
      </c>
      <c r="E1083" s="4">
        <v>202</v>
      </c>
      <c r="F1083" s="4">
        <f>ROUND(Source!P1080,O1083)</f>
        <v>79593.5</v>
      </c>
      <c r="G1083" s="4" t="s">
        <v>250</v>
      </c>
      <c r="H1083" s="4" t="s">
        <v>251</v>
      </c>
      <c r="I1083" s="4"/>
      <c r="J1083" s="4"/>
      <c r="K1083" s="4">
        <v>202</v>
      </c>
      <c r="L1083" s="4">
        <v>2</v>
      </c>
      <c r="M1083" s="4">
        <v>3</v>
      </c>
      <c r="N1083" s="4" t="s">
        <v>3</v>
      </c>
      <c r="O1083" s="4">
        <v>2</v>
      </c>
      <c r="P1083" s="4"/>
      <c r="Q1083" s="4"/>
      <c r="R1083" s="4"/>
      <c r="S1083" s="4"/>
      <c r="T1083" s="4"/>
      <c r="U1083" s="4"/>
      <c r="V1083" s="4"/>
      <c r="W1083" s="4">
        <v>79593.5</v>
      </c>
      <c r="X1083" s="4">
        <v>1</v>
      </c>
      <c r="Y1083" s="4">
        <v>79593.5</v>
      </c>
      <c r="Z1083" s="4"/>
      <c r="AA1083" s="4"/>
      <c r="AB1083" s="4"/>
    </row>
    <row r="1084" spans="1:206" x14ac:dyDescent="0.2">
      <c r="A1084" s="4">
        <v>50</v>
      </c>
      <c r="B1084" s="4">
        <v>0</v>
      </c>
      <c r="C1084" s="4">
        <v>0</v>
      </c>
      <c r="D1084" s="4">
        <v>1</v>
      </c>
      <c r="E1084" s="4">
        <v>222</v>
      </c>
      <c r="F1084" s="4">
        <f>ROUND(Source!AO1080,O1084)</f>
        <v>0</v>
      </c>
      <c r="G1084" s="4" t="s">
        <v>252</v>
      </c>
      <c r="H1084" s="4" t="s">
        <v>253</v>
      </c>
      <c r="I1084" s="4"/>
      <c r="J1084" s="4"/>
      <c r="K1084" s="4">
        <v>222</v>
      </c>
      <c r="L1084" s="4">
        <v>3</v>
      </c>
      <c r="M1084" s="4">
        <v>3</v>
      </c>
      <c r="N1084" s="4" t="s">
        <v>3</v>
      </c>
      <c r="O1084" s="4">
        <v>2</v>
      </c>
      <c r="P1084" s="4"/>
      <c r="Q1084" s="4"/>
      <c r="R1084" s="4"/>
      <c r="S1084" s="4"/>
      <c r="T1084" s="4"/>
      <c r="U1084" s="4"/>
      <c r="V1084" s="4"/>
      <c r="W1084" s="4">
        <v>0</v>
      </c>
      <c r="X1084" s="4">
        <v>1</v>
      </c>
      <c r="Y1084" s="4">
        <v>0</v>
      </c>
      <c r="Z1084" s="4"/>
      <c r="AA1084" s="4"/>
      <c r="AB1084" s="4"/>
    </row>
    <row r="1085" spans="1:206" x14ac:dyDescent="0.2">
      <c r="A1085" s="4">
        <v>50</v>
      </c>
      <c r="B1085" s="4">
        <v>0</v>
      </c>
      <c r="C1085" s="4">
        <v>0</v>
      </c>
      <c r="D1085" s="4">
        <v>1</v>
      </c>
      <c r="E1085" s="4">
        <v>225</v>
      </c>
      <c r="F1085" s="4">
        <f>ROUND(Source!AV1080,O1085)</f>
        <v>79593.5</v>
      </c>
      <c r="G1085" s="4" t="s">
        <v>254</v>
      </c>
      <c r="H1085" s="4" t="s">
        <v>255</v>
      </c>
      <c r="I1085" s="4"/>
      <c r="J1085" s="4"/>
      <c r="K1085" s="4">
        <v>225</v>
      </c>
      <c r="L1085" s="4">
        <v>4</v>
      </c>
      <c r="M1085" s="4">
        <v>3</v>
      </c>
      <c r="N1085" s="4" t="s">
        <v>3</v>
      </c>
      <c r="O1085" s="4">
        <v>2</v>
      </c>
      <c r="P1085" s="4"/>
      <c r="Q1085" s="4"/>
      <c r="R1085" s="4"/>
      <c r="S1085" s="4"/>
      <c r="T1085" s="4"/>
      <c r="U1085" s="4"/>
      <c r="V1085" s="4"/>
      <c r="W1085" s="4">
        <v>79593.5</v>
      </c>
      <c r="X1085" s="4">
        <v>1</v>
      </c>
      <c r="Y1085" s="4">
        <v>79593.5</v>
      </c>
      <c r="Z1085" s="4"/>
      <c r="AA1085" s="4"/>
      <c r="AB1085" s="4"/>
    </row>
    <row r="1086" spans="1:206" x14ac:dyDescent="0.2">
      <c r="A1086" s="4">
        <v>50</v>
      </c>
      <c r="B1086" s="4">
        <v>0</v>
      </c>
      <c r="C1086" s="4">
        <v>0</v>
      </c>
      <c r="D1086" s="4">
        <v>1</v>
      </c>
      <c r="E1086" s="4">
        <v>226</v>
      </c>
      <c r="F1086" s="4">
        <f>ROUND(Source!AW1080,O1086)</f>
        <v>79593.5</v>
      </c>
      <c r="G1086" s="4" t="s">
        <v>256</v>
      </c>
      <c r="H1086" s="4" t="s">
        <v>257</v>
      </c>
      <c r="I1086" s="4"/>
      <c r="J1086" s="4"/>
      <c r="K1086" s="4">
        <v>226</v>
      </c>
      <c r="L1086" s="4">
        <v>5</v>
      </c>
      <c r="M1086" s="4">
        <v>3</v>
      </c>
      <c r="N1086" s="4" t="s">
        <v>3</v>
      </c>
      <c r="O1086" s="4">
        <v>2</v>
      </c>
      <c r="P1086" s="4"/>
      <c r="Q1086" s="4"/>
      <c r="R1086" s="4"/>
      <c r="S1086" s="4"/>
      <c r="T1086" s="4"/>
      <c r="U1086" s="4"/>
      <c r="V1086" s="4"/>
      <c r="W1086" s="4">
        <v>79593.5</v>
      </c>
      <c r="X1086" s="4">
        <v>1</v>
      </c>
      <c r="Y1086" s="4">
        <v>79593.5</v>
      </c>
      <c r="Z1086" s="4"/>
      <c r="AA1086" s="4"/>
      <c r="AB1086" s="4"/>
    </row>
    <row r="1087" spans="1:206" x14ac:dyDescent="0.2">
      <c r="A1087" s="4">
        <v>50</v>
      </c>
      <c r="B1087" s="4">
        <v>0</v>
      </c>
      <c r="C1087" s="4">
        <v>0</v>
      </c>
      <c r="D1087" s="4">
        <v>1</v>
      </c>
      <c r="E1087" s="4">
        <v>227</v>
      </c>
      <c r="F1087" s="4">
        <f>ROUND(Source!AX1080,O1087)</f>
        <v>0</v>
      </c>
      <c r="G1087" s="4" t="s">
        <v>258</v>
      </c>
      <c r="H1087" s="4" t="s">
        <v>259</v>
      </c>
      <c r="I1087" s="4"/>
      <c r="J1087" s="4"/>
      <c r="K1087" s="4">
        <v>227</v>
      </c>
      <c r="L1087" s="4">
        <v>6</v>
      </c>
      <c r="M1087" s="4">
        <v>3</v>
      </c>
      <c r="N1087" s="4" t="s">
        <v>3</v>
      </c>
      <c r="O1087" s="4">
        <v>2</v>
      </c>
      <c r="P1087" s="4"/>
      <c r="Q1087" s="4"/>
      <c r="R1087" s="4"/>
      <c r="S1087" s="4"/>
      <c r="T1087" s="4"/>
      <c r="U1087" s="4"/>
      <c r="V1087" s="4"/>
      <c r="W1087" s="4">
        <v>0</v>
      </c>
      <c r="X1087" s="4">
        <v>1</v>
      </c>
      <c r="Y1087" s="4">
        <v>0</v>
      </c>
      <c r="Z1087" s="4"/>
      <c r="AA1087" s="4"/>
      <c r="AB1087" s="4"/>
    </row>
    <row r="1088" spans="1:206" x14ac:dyDescent="0.2">
      <c r="A1088" s="4">
        <v>50</v>
      </c>
      <c r="B1088" s="4">
        <v>0</v>
      </c>
      <c r="C1088" s="4">
        <v>0</v>
      </c>
      <c r="D1088" s="4">
        <v>1</v>
      </c>
      <c r="E1088" s="4">
        <v>228</v>
      </c>
      <c r="F1088" s="4">
        <f>ROUND(Source!AY1080,O1088)</f>
        <v>79593.5</v>
      </c>
      <c r="G1088" s="4" t="s">
        <v>260</v>
      </c>
      <c r="H1088" s="4" t="s">
        <v>261</v>
      </c>
      <c r="I1088" s="4"/>
      <c r="J1088" s="4"/>
      <c r="K1088" s="4">
        <v>228</v>
      </c>
      <c r="L1088" s="4">
        <v>7</v>
      </c>
      <c r="M1088" s="4">
        <v>3</v>
      </c>
      <c r="N1088" s="4" t="s">
        <v>3</v>
      </c>
      <c r="O1088" s="4">
        <v>2</v>
      </c>
      <c r="P1088" s="4"/>
      <c r="Q1088" s="4"/>
      <c r="R1088" s="4"/>
      <c r="S1088" s="4"/>
      <c r="T1088" s="4"/>
      <c r="U1088" s="4"/>
      <c r="V1088" s="4"/>
      <c r="W1088" s="4">
        <v>79593.5</v>
      </c>
      <c r="X1088" s="4">
        <v>1</v>
      </c>
      <c r="Y1088" s="4">
        <v>79593.5</v>
      </c>
      <c r="Z1088" s="4"/>
      <c r="AA1088" s="4"/>
      <c r="AB1088" s="4"/>
    </row>
    <row r="1089" spans="1:28" x14ac:dyDescent="0.2">
      <c r="A1089" s="4">
        <v>50</v>
      </c>
      <c r="B1089" s="4">
        <v>0</v>
      </c>
      <c r="C1089" s="4">
        <v>0</v>
      </c>
      <c r="D1089" s="4">
        <v>1</v>
      </c>
      <c r="E1089" s="4">
        <v>216</v>
      </c>
      <c r="F1089" s="4">
        <f>ROUND(Source!AP1080,O1089)</f>
        <v>0</v>
      </c>
      <c r="G1089" s="4" t="s">
        <v>262</v>
      </c>
      <c r="H1089" s="4" t="s">
        <v>263</v>
      </c>
      <c r="I1089" s="4"/>
      <c r="J1089" s="4"/>
      <c r="K1089" s="4">
        <v>216</v>
      </c>
      <c r="L1089" s="4">
        <v>8</v>
      </c>
      <c r="M1089" s="4">
        <v>3</v>
      </c>
      <c r="N1089" s="4" t="s">
        <v>3</v>
      </c>
      <c r="O1089" s="4">
        <v>2</v>
      </c>
      <c r="P1089" s="4"/>
      <c r="Q1089" s="4"/>
      <c r="R1089" s="4"/>
      <c r="S1089" s="4"/>
      <c r="T1089" s="4"/>
      <c r="U1089" s="4"/>
      <c r="V1089" s="4"/>
      <c r="W1089" s="4">
        <v>0</v>
      </c>
      <c r="X1089" s="4">
        <v>1</v>
      </c>
      <c r="Y1089" s="4">
        <v>0</v>
      </c>
      <c r="Z1089" s="4"/>
      <c r="AA1089" s="4"/>
      <c r="AB1089" s="4"/>
    </row>
    <row r="1090" spans="1:28" x14ac:dyDescent="0.2">
      <c r="A1090" s="4">
        <v>50</v>
      </c>
      <c r="B1090" s="4">
        <v>0</v>
      </c>
      <c r="C1090" s="4">
        <v>0</v>
      </c>
      <c r="D1090" s="4">
        <v>1</v>
      </c>
      <c r="E1090" s="4">
        <v>223</v>
      </c>
      <c r="F1090" s="4">
        <f>ROUND(Source!AQ1080,O1090)</f>
        <v>0</v>
      </c>
      <c r="G1090" s="4" t="s">
        <v>264</v>
      </c>
      <c r="H1090" s="4" t="s">
        <v>265</v>
      </c>
      <c r="I1090" s="4"/>
      <c r="J1090" s="4"/>
      <c r="K1090" s="4">
        <v>223</v>
      </c>
      <c r="L1090" s="4">
        <v>9</v>
      </c>
      <c r="M1090" s="4">
        <v>3</v>
      </c>
      <c r="N1090" s="4" t="s">
        <v>3</v>
      </c>
      <c r="O1090" s="4">
        <v>2</v>
      </c>
      <c r="P1090" s="4"/>
      <c r="Q1090" s="4"/>
      <c r="R1090" s="4"/>
      <c r="S1090" s="4"/>
      <c r="T1090" s="4"/>
      <c r="U1090" s="4"/>
      <c r="V1090" s="4"/>
      <c r="W1090" s="4">
        <v>0</v>
      </c>
      <c r="X1090" s="4">
        <v>1</v>
      </c>
      <c r="Y1090" s="4">
        <v>0</v>
      </c>
      <c r="Z1090" s="4"/>
      <c r="AA1090" s="4"/>
      <c r="AB1090" s="4"/>
    </row>
    <row r="1091" spans="1:28" x14ac:dyDescent="0.2">
      <c r="A1091" s="4">
        <v>50</v>
      </c>
      <c r="B1091" s="4">
        <v>0</v>
      </c>
      <c r="C1091" s="4">
        <v>0</v>
      </c>
      <c r="D1091" s="4">
        <v>1</v>
      </c>
      <c r="E1091" s="4">
        <v>229</v>
      </c>
      <c r="F1091" s="4">
        <f>ROUND(Source!AZ1080,O1091)</f>
        <v>0</v>
      </c>
      <c r="G1091" s="4" t="s">
        <v>266</v>
      </c>
      <c r="H1091" s="4" t="s">
        <v>267</v>
      </c>
      <c r="I1091" s="4"/>
      <c r="J1091" s="4"/>
      <c r="K1091" s="4">
        <v>229</v>
      </c>
      <c r="L1091" s="4">
        <v>10</v>
      </c>
      <c r="M1091" s="4">
        <v>3</v>
      </c>
      <c r="N1091" s="4" t="s">
        <v>3</v>
      </c>
      <c r="O1091" s="4">
        <v>2</v>
      </c>
      <c r="P1091" s="4"/>
      <c r="Q1091" s="4"/>
      <c r="R1091" s="4"/>
      <c r="S1091" s="4"/>
      <c r="T1091" s="4"/>
      <c r="U1091" s="4"/>
      <c r="V1091" s="4"/>
      <c r="W1091" s="4">
        <v>0</v>
      </c>
      <c r="X1091" s="4">
        <v>1</v>
      </c>
      <c r="Y1091" s="4">
        <v>0</v>
      </c>
      <c r="Z1091" s="4"/>
      <c r="AA1091" s="4"/>
      <c r="AB1091" s="4"/>
    </row>
    <row r="1092" spans="1:28" x14ac:dyDescent="0.2">
      <c r="A1092" s="4">
        <v>50</v>
      </c>
      <c r="B1092" s="4">
        <v>0</v>
      </c>
      <c r="C1092" s="4">
        <v>0</v>
      </c>
      <c r="D1092" s="4">
        <v>1</v>
      </c>
      <c r="E1092" s="4">
        <v>203</v>
      </c>
      <c r="F1092" s="4">
        <f>ROUND(Source!Q1080,O1092)</f>
        <v>34006.82</v>
      </c>
      <c r="G1092" s="4" t="s">
        <v>268</v>
      </c>
      <c r="H1092" s="4" t="s">
        <v>269</v>
      </c>
      <c r="I1092" s="4"/>
      <c r="J1092" s="4"/>
      <c r="K1092" s="4">
        <v>203</v>
      </c>
      <c r="L1092" s="4">
        <v>11</v>
      </c>
      <c r="M1092" s="4">
        <v>3</v>
      </c>
      <c r="N1092" s="4" t="s">
        <v>3</v>
      </c>
      <c r="O1092" s="4">
        <v>2</v>
      </c>
      <c r="P1092" s="4"/>
      <c r="Q1092" s="4"/>
      <c r="R1092" s="4"/>
      <c r="S1092" s="4"/>
      <c r="T1092" s="4"/>
      <c r="U1092" s="4"/>
      <c r="V1092" s="4"/>
      <c r="W1092" s="4">
        <v>34006.819999999992</v>
      </c>
      <c r="X1092" s="4">
        <v>1</v>
      </c>
      <c r="Y1092" s="4">
        <v>34006.819999999992</v>
      </c>
      <c r="Z1092" s="4"/>
      <c r="AA1092" s="4"/>
      <c r="AB1092" s="4"/>
    </row>
    <row r="1093" spans="1:28" x14ac:dyDescent="0.2">
      <c r="A1093" s="4">
        <v>50</v>
      </c>
      <c r="B1093" s="4">
        <v>0</v>
      </c>
      <c r="C1093" s="4">
        <v>0</v>
      </c>
      <c r="D1093" s="4">
        <v>1</v>
      </c>
      <c r="E1093" s="4">
        <v>231</v>
      </c>
      <c r="F1093" s="4">
        <f>ROUND(Source!BB1080,O1093)</f>
        <v>0</v>
      </c>
      <c r="G1093" s="4" t="s">
        <v>270</v>
      </c>
      <c r="H1093" s="4" t="s">
        <v>271</v>
      </c>
      <c r="I1093" s="4"/>
      <c r="J1093" s="4"/>
      <c r="K1093" s="4">
        <v>231</v>
      </c>
      <c r="L1093" s="4">
        <v>12</v>
      </c>
      <c r="M1093" s="4">
        <v>3</v>
      </c>
      <c r="N1093" s="4" t="s">
        <v>3</v>
      </c>
      <c r="O1093" s="4">
        <v>2</v>
      </c>
      <c r="P1093" s="4"/>
      <c r="Q1093" s="4"/>
      <c r="R1093" s="4"/>
      <c r="S1093" s="4"/>
      <c r="T1093" s="4"/>
      <c r="U1093" s="4"/>
      <c r="V1093" s="4"/>
      <c r="W1093" s="4">
        <v>0</v>
      </c>
      <c r="X1093" s="4">
        <v>1</v>
      </c>
      <c r="Y1093" s="4">
        <v>0</v>
      </c>
      <c r="Z1093" s="4"/>
      <c r="AA1093" s="4"/>
      <c r="AB1093" s="4"/>
    </row>
    <row r="1094" spans="1:28" x14ac:dyDescent="0.2">
      <c r="A1094" s="4">
        <v>50</v>
      </c>
      <c r="B1094" s="4">
        <v>0</v>
      </c>
      <c r="C1094" s="4">
        <v>0</v>
      </c>
      <c r="D1094" s="4">
        <v>1</v>
      </c>
      <c r="E1094" s="4">
        <v>204</v>
      </c>
      <c r="F1094" s="4">
        <f>ROUND(Source!R1080,O1094)</f>
        <v>16868.939999999999</v>
      </c>
      <c r="G1094" s="4" t="s">
        <v>272</v>
      </c>
      <c r="H1094" s="4" t="s">
        <v>273</v>
      </c>
      <c r="I1094" s="4"/>
      <c r="J1094" s="4"/>
      <c r="K1094" s="4">
        <v>204</v>
      </c>
      <c r="L1094" s="4">
        <v>13</v>
      </c>
      <c r="M1094" s="4">
        <v>3</v>
      </c>
      <c r="N1094" s="4" t="s">
        <v>3</v>
      </c>
      <c r="O1094" s="4">
        <v>2</v>
      </c>
      <c r="P1094" s="4"/>
      <c r="Q1094" s="4"/>
      <c r="R1094" s="4"/>
      <c r="S1094" s="4"/>
      <c r="T1094" s="4"/>
      <c r="U1094" s="4"/>
      <c r="V1094" s="4"/>
      <c r="W1094" s="4">
        <v>16868.939999999999</v>
      </c>
      <c r="X1094" s="4">
        <v>1</v>
      </c>
      <c r="Y1094" s="4">
        <v>16868.939999999999</v>
      </c>
      <c r="Z1094" s="4"/>
      <c r="AA1094" s="4"/>
      <c r="AB1094" s="4"/>
    </row>
    <row r="1095" spans="1:28" x14ac:dyDescent="0.2">
      <c r="A1095" s="4">
        <v>50</v>
      </c>
      <c r="B1095" s="4">
        <v>0</v>
      </c>
      <c r="C1095" s="4">
        <v>0</v>
      </c>
      <c r="D1095" s="4">
        <v>1</v>
      </c>
      <c r="E1095" s="4">
        <v>205</v>
      </c>
      <c r="F1095" s="4">
        <f>ROUND(Source!S1080,O1095)</f>
        <v>255300.25</v>
      </c>
      <c r="G1095" s="4" t="s">
        <v>274</v>
      </c>
      <c r="H1095" s="4" t="s">
        <v>275</v>
      </c>
      <c r="I1095" s="4"/>
      <c r="J1095" s="4"/>
      <c r="K1095" s="4">
        <v>205</v>
      </c>
      <c r="L1095" s="4">
        <v>14</v>
      </c>
      <c r="M1095" s="4">
        <v>3</v>
      </c>
      <c r="N1095" s="4" t="s">
        <v>3</v>
      </c>
      <c r="O1095" s="4">
        <v>2</v>
      </c>
      <c r="P1095" s="4"/>
      <c r="Q1095" s="4"/>
      <c r="R1095" s="4"/>
      <c r="S1095" s="4"/>
      <c r="T1095" s="4"/>
      <c r="U1095" s="4"/>
      <c r="V1095" s="4"/>
      <c r="W1095" s="4">
        <v>255300.25000000003</v>
      </c>
      <c r="X1095" s="4">
        <v>1</v>
      </c>
      <c r="Y1095" s="4">
        <v>255300.25000000003</v>
      </c>
      <c r="Z1095" s="4"/>
      <c r="AA1095" s="4"/>
      <c r="AB1095" s="4"/>
    </row>
    <row r="1096" spans="1:28" x14ac:dyDescent="0.2">
      <c r="A1096" s="4">
        <v>50</v>
      </c>
      <c r="B1096" s="4">
        <v>0</v>
      </c>
      <c r="C1096" s="4">
        <v>0</v>
      </c>
      <c r="D1096" s="4">
        <v>1</v>
      </c>
      <c r="E1096" s="4">
        <v>232</v>
      </c>
      <c r="F1096" s="4">
        <f>ROUND(Source!BC1080,O1096)</f>
        <v>0</v>
      </c>
      <c r="G1096" s="4" t="s">
        <v>276</v>
      </c>
      <c r="H1096" s="4" t="s">
        <v>277</v>
      </c>
      <c r="I1096" s="4"/>
      <c r="J1096" s="4"/>
      <c r="K1096" s="4">
        <v>232</v>
      </c>
      <c r="L1096" s="4">
        <v>15</v>
      </c>
      <c r="M1096" s="4">
        <v>3</v>
      </c>
      <c r="N1096" s="4" t="s">
        <v>3</v>
      </c>
      <c r="O1096" s="4">
        <v>2</v>
      </c>
      <c r="P1096" s="4"/>
      <c r="Q1096" s="4"/>
      <c r="R1096" s="4"/>
      <c r="S1096" s="4"/>
      <c r="T1096" s="4"/>
      <c r="U1096" s="4"/>
      <c r="V1096" s="4"/>
      <c r="W1096" s="4">
        <v>0</v>
      </c>
      <c r="X1096" s="4">
        <v>1</v>
      </c>
      <c r="Y1096" s="4">
        <v>0</v>
      </c>
      <c r="Z1096" s="4"/>
      <c r="AA1096" s="4"/>
      <c r="AB1096" s="4"/>
    </row>
    <row r="1097" spans="1:28" x14ac:dyDescent="0.2">
      <c r="A1097" s="4">
        <v>50</v>
      </c>
      <c r="B1097" s="4">
        <v>0</v>
      </c>
      <c r="C1097" s="4">
        <v>0</v>
      </c>
      <c r="D1097" s="4">
        <v>1</v>
      </c>
      <c r="E1097" s="4">
        <v>214</v>
      </c>
      <c r="F1097" s="4">
        <f>ROUND(Source!AS1080,O1097)</f>
        <v>487483.57</v>
      </c>
      <c r="G1097" s="4" t="s">
        <v>278</v>
      </c>
      <c r="H1097" s="4" t="s">
        <v>279</v>
      </c>
      <c r="I1097" s="4"/>
      <c r="J1097" s="4"/>
      <c r="K1097" s="4">
        <v>214</v>
      </c>
      <c r="L1097" s="4">
        <v>16</v>
      </c>
      <c r="M1097" s="4">
        <v>3</v>
      </c>
      <c r="N1097" s="4" t="s">
        <v>3</v>
      </c>
      <c r="O1097" s="4">
        <v>2</v>
      </c>
      <c r="P1097" s="4"/>
      <c r="Q1097" s="4"/>
      <c r="R1097" s="4"/>
      <c r="S1097" s="4"/>
      <c r="T1097" s="4"/>
      <c r="U1097" s="4"/>
      <c r="V1097" s="4"/>
      <c r="W1097" s="4">
        <v>487483.57</v>
      </c>
      <c r="X1097" s="4">
        <v>1</v>
      </c>
      <c r="Y1097" s="4">
        <v>487483.57</v>
      </c>
      <c r="Z1097" s="4"/>
      <c r="AA1097" s="4"/>
      <c r="AB1097" s="4"/>
    </row>
    <row r="1098" spans="1:28" x14ac:dyDescent="0.2">
      <c r="A1098" s="4">
        <v>50</v>
      </c>
      <c r="B1098" s="4">
        <v>0</v>
      </c>
      <c r="C1098" s="4">
        <v>0</v>
      </c>
      <c r="D1098" s="4">
        <v>1</v>
      </c>
      <c r="E1098" s="4">
        <v>215</v>
      </c>
      <c r="F1098" s="4">
        <f>ROUND(Source!AT1080,O1098)</f>
        <v>318744.18</v>
      </c>
      <c r="G1098" s="4" t="s">
        <v>280</v>
      </c>
      <c r="H1098" s="4" t="s">
        <v>281</v>
      </c>
      <c r="I1098" s="4"/>
      <c r="J1098" s="4"/>
      <c r="K1098" s="4">
        <v>215</v>
      </c>
      <c r="L1098" s="4">
        <v>17</v>
      </c>
      <c r="M1098" s="4">
        <v>3</v>
      </c>
      <c r="N1098" s="4" t="s">
        <v>3</v>
      </c>
      <c r="O1098" s="4">
        <v>2</v>
      </c>
      <c r="P1098" s="4"/>
      <c r="Q1098" s="4"/>
      <c r="R1098" s="4"/>
      <c r="S1098" s="4"/>
      <c r="T1098" s="4"/>
      <c r="U1098" s="4"/>
      <c r="V1098" s="4"/>
      <c r="W1098" s="4">
        <v>318744.18</v>
      </c>
      <c r="X1098" s="4">
        <v>1</v>
      </c>
      <c r="Y1098" s="4">
        <v>318744.18</v>
      </c>
      <c r="Z1098" s="4"/>
      <c r="AA1098" s="4"/>
      <c r="AB1098" s="4"/>
    </row>
    <row r="1099" spans="1:28" x14ac:dyDescent="0.2">
      <c r="A1099" s="4">
        <v>50</v>
      </c>
      <c r="B1099" s="4">
        <v>0</v>
      </c>
      <c r="C1099" s="4">
        <v>0</v>
      </c>
      <c r="D1099" s="4">
        <v>1</v>
      </c>
      <c r="E1099" s="4">
        <v>217</v>
      </c>
      <c r="F1099" s="4">
        <f>ROUND(Source!AU1080,O1099)</f>
        <v>0</v>
      </c>
      <c r="G1099" s="4" t="s">
        <v>282</v>
      </c>
      <c r="H1099" s="4" t="s">
        <v>283</v>
      </c>
      <c r="I1099" s="4"/>
      <c r="J1099" s="4"/>
      <c r="K1099" s="4">
        <v>217</v>
      </c>
      <c r="L1099" s="4">
        <v>18</v>
      </c>
      <c r="M1099" s="4">
        <v>3</v>
      </c>
      <c r="N1099" s="4" t="s">
        <v>3</v>
      </c>
      <c r="O1099" s="4">
        <v>2</v>
      </c>
      <c r="P1099" s="4"/>
      <c r="Q1099" s="4"/>
      <c r="R1099" s="4"/>
      <c r="S1099" s="4"/>
      <c r="T1099" s="4"/>
      <c r="U1099" s="4"/>
      <c r="V1099" s="4"/>
      <c r="W1099" s="4">
        <v>0</v>
      </c>
      <c r="X1099" s="4">
        <v>1</v>
      </c>
      <c r="Y1099" s="4">
        <v>0</v>
      </c>
      <c r="Z1099" s="4"/>
      <c r="AA1099" s="4"/>
      <c r="AB1099" s="4"/>
    </row>
    <row r="1100" spans="1:28" x14ac:dyDescent="0.2">
      <c r="A1100" s="4">
        <v>50</v>
      </c>
      <c r="B1100" s="4">
        <v>0</v>
      </c>
      <c r="C1100" s="4">
        <v>0</v>
      </c>
      <c r="D1100" s="4">
        <v>1</v>
      </c>
      <c r="E1100" s="4">
        <v>230</v>
      </c>
      <c r="F1100" s="4">
        <f>ROUND(Source!BA1080,O1100)</f>
        <v>0</v>
      </c>
      <c r="G1100" s="4" t="s">
        <v>284</v>
      </c>
      <c r="H1100" s="4" t="s">
        <v>285</v>
      </c>
      <c r="I1100" s="4"/>
      <c r="J1100" s="4"/>
      <c r="K1100" s="4">
        <v>230</v>
      </c>
      <c r="L1100" s="4">
        <v>19</v>
      </c>
      <c r="M1100" s="4">
        <v>3</v>
      </c>
      <c r="N1100" s="4" t="s">
        <v>3</v>
      </c>
      <c r="O1100" s="4">
        <v>2</v>
      </c>
      <c r="P1100" s="4"/>
      <c r="Q1100" s="4"/>
      <c r="R1100" s="4"/>
      <c r="S1100" s="4"/>
      <c r="T1100" s="4"/>
      <c r="U1100" s="4"/>
      <c r="V1100" s="4"/>
      <c r="W1100" s="4">
        <v>0</v>
      </c>
      <c r="X1100" s="4">
        <v>1</v>
      </c>
      <c r="Y1100" s="4">
        <v>0</v>
      </c>
      <c r="Z1100" s="4"/>
      <c r="AA1100" s="4"/>
      <c r="AB1100" s="4"/>
    </row>
    <row r="1101" spans="1:28" x14ac:dyDescent="0.2">
      <c r="A1101" s="4">
        <v>50</v>
      </c>
      <c r="B1101" s="4">
        <v>0</v>
      </c>
      <c r="C1101" s="4">
        <v>0</v>
      </c>
      <c r="D1101" s="4">
        <v>1</v>
      </c>
      <c r="E1101" s="4">
        <v>206</v>
      </c>
      <c r="F1101" s="4">
        <f>ROUND(Source!T1080,O1101)</f>
        <v>0</v>
      </c>
      <c r="G1101" s="4" t="s">
        <v>286</v>
      </c>
      <c r="H1101" s="4" t="s">
        <v>287</v>
      </c>
      <c r="I1101" s="4"/>
      <c r="J1101" s="4"/>
      <c r="K1101" s="4">
        <v>206</v>
      </c>
      <c r="L1101" s="4">
        <v>20</v>
      </c>
      <c r="M1101" s="4">
        <v>3</v>
      </c>
      <c r="N1101" s="4" t="s">
        <v>3</v>
      </c>
      <c r="O1101" s="4">
        <v>2</v>
      </c>
      <c r="P1101" s="4"/>
      <c r="Q1101" s="4"/>
      <c r="R1101" s="4"/>
      <c r="S1101" s="4"/>
      <c r="T1101" s="4"/>
      <c r="U1101" s="4"/>
      <c r="V1101" s="4"/>
      <c r="W1101" s="4">
        <v>0</v>
      </c>
      <c r="X1101" s="4">
        <v>1</v>
      </c>
      <c r="Y1101" s="4">
        <v>0</v>
      </c>
      <c r="Z1101" s="4"/>
      <c r="AA1101" s="4"/>
      <c r="AB1101" s="4"/>
    </row>
    <row r="1102" spans="1:28" x14ac:dyDescent="0.2">
      <c r="A1102" s="4">
        <v>50</v>
      </c>
      <c r="B1102" s="4">
        <v>0</v>
      </c>
      <c r="C1102" s="4">
        <v>0</v>
      </c>
      <c r="D1102" s="4">
        <v>1</v>
      </c>
      <c r="E1102" s="4">
        <v>207</v>
      </c>
      <c r="F1102" s="4">
        <f>ROUND(Source!U1080,O1102)</f>
        <v>485.78305999999998</v>
      </c>
      <c r="G1102" s="4" t="s">
        <v>288</v>
      </c>
      <c r="H1102" s="4" t="s">
        <v>289</v>
      </c>
      <c r="I1102" s="4"/>
      <c r="J1102" s="4"/>
      <c r="K1102" s="4">
        <v>207</v>
      </c>
      <c r="L1102" s="4">
        <v>21</v>
      </c>
      <c r="M1102" s="4">
        <v>3</v>
      </c>
      <c r="N1102" s="4" t="s">
        <v>3</v>
      </c>
      <c r="O1102" s="4">
        <v>7</v>
      </c>
      <c r="P1102" s="4"/>
      <c r="Q1102" s="4"/>
      <c r="R1102" s="4"/>
      <c r="S1102" s="4"/>
      <c r="T1102" s="4"/>
      <c r="U1102" s="4"/>
      <c r="V1102" s="4"/>
      <c r="W1102" s="4">
        <v>485.78305999999998</v>
      </c>
      <c r="X1102" s="4">
        <v>1</v>
      </c>
      <c r="Y1102" s="4">
        <v>485.78305999999998</v>
      </c>
      <c r="Z1102" s="4"/>
      <c r="AA1102" s="4"/>
      <c r="AB1102" s="4"/>
    </row>
    <row r="1103" spans="1:28" x14ac:dyDescent="0.2">
      <c r="A1103" s="4">
        <v>50</v>
      </c>
      <c r="B1103" s="4">
        <v>0</v>
      </c>
      <c r="C1103" s="4">
        <v>0</v>
      </c>
      <c r="D1103" s="4">
        <v>1</v>
      </c>
      <c r="E1103" s="4">
        <v>208</v>
      </c>
      <c r="F1103" s="4">
        <f>ROUND(Source!V1080,O1103)</f>
        <v>26.647760000000002</v>
      </c>
      <c r="G1103" s="4" t="s">
        <v>290</v>
      </c>
      <c r="H1103" s="4" t="s">
        <v>291</v>
      </c>
      <c r="I1103" s="4"/>
      <c r="J1103" s="4"/>
      <c r="K1103" s="4">
        <v>208</v>
      </c>
      <c r="L1103" s="4">
        <v>22</v>
      </c>
      <c r="M1103" s="4">
        <v>3</v>
      </c>
      <c r="N1103" s="4" t="s">
        <v>3</v>
      </c>
      <c r="O1103" s="4">
        <v>7</v>
      </c>
      <c r="P1103" s="4"/>
      <c r="Q1103" s="4"/>
      <c r="R1103" s="4"/>
      <c r="S1103" s="4"/>
      <c r="T1103" s="4"/>
      <c r="U1103" s="4"/>
      <c r="V1103" s="4"/>
      <c r="W1103" s="4">
        <v>26.647760000000002</v>
      </c>
      <c r="X1103" s="4">
        <v>1</v>
      </c>
      <c r="Y1103" s="4">
        <v>26.647760000000002</v>
      </c>
      <c r="Z1103" s="4"/>
      <c r="AA1103" s="4"/>
      <c r="AB1103" s="4"/>
    </row>
    <row r="1104" spans="1:28" x14ac:dyDescent="0.2">
      <c r="A1104" s="4">
        <v>50</v>
      </c>
      <c r="B1104" s="4">
        <v>0</v>
      </c>
      <c r="C1104" s="4">
        <v>0</v>
      </c>
      <c r="D1104" s="4">
        <v>1</v>
      </c>
      <c r="E1104" s="4">
        <v>209</v>
      </c>
      <c r="F1104" s="4">
        <f>ROUND(Source!W1080,O1104)</f>
        <v>0</v>
      </c>
      <c r="G1104" s="4" t="s">
        <v>292</v>
      </c>
      <c r="H1104" s="4" t="s">
        <v>293</v>
      </c>
      <c r="I1104" s="4"/>
      <c r="J1104" s="4"/>
      <c r="K1104" s="4">
        <v>209</v>
      </c>
      <c r="L1104" s="4">
        <v>23</v>
      </c>
      <c r="M1104" s="4">
        <v>3</v>
      </c>
      <c r="N1104" s="4" t="s">
        <v>3</v>
      </c>
      <c r="O1104" s="4">
        <v>2</v>
      </c>
      <c r="P1104" s="4"/>
      <c r="Q1104" s="4"/>
      <c r="R1104" s="4"/>
      <c r="S1104" s="4"/>
      <c r="T1104" s="4"/>
      <c r="U1104" s="4"/>
      <c r="V1104" s="4"/>
      <c r="W1104" s="4">
        <v>0</v>
      </c>
      <c r="X1104" s="4">
        <v>1</v>
      </c>
      <c r="Y1104" s="4">
        <v>0</v>
      </c>
      <c r="Z1104" s="4"/>
      <c r="AA1104" s="4"/>
      <c r="AB1104" s="4"/>
    </row>
    <row r="1105" spans="1:206" x14ac:dyDescent="0.2">
      <c r="A1105" s="4">
        <v>50</v>
      </c>
      <c r="B1105" s="4">
        <v>0</v>
      </c>
      <c r="C1105" s="4">
        <v>0</v>
      </c>
      <c r="D1105" s="4">
        <v>1</v>
      </c>
      <c r="E1105" s="4">
        <v>233</v>
      </c>
      <c r="F1105" s="4">
        <f>ROUND(Source!BD1080,O1105)</f>
        <v>3051.77</v>
      </c>
      <c r="G1105" s="4" t="s">
        <v>294</v>
      </c>
      <c r="H1105" s="4" t="s">
        <v>295</v>
      </c>
      <c r="I1105" s="4"/>
      <c r="J1105" s="4"/>
      <c r="K1105" s="4">
        <v>233</v>
      </c>
      <c r="L1105" s="4">
        <v>24</v>
      </c>
      <c r="M1105" s="4">
        <v>3</v>
      </c>
      <c r="N1105" s="4" t="s">
        <v>3</v>
      </c>
      <c r="O1105" s="4">
        <v>2</v>
      </c>
      <c r="P1105" s="4"/>
      <c r="Q1105" s="4"/>
      <c r="R1105" s="4"/>
      <c r="S1105" s="4"/>
      <c r="T1105" s="4"/>
      <c r="U1105" s="4"/>
      <c r="V1105" s="4"/>
      <c r="W1105" s="4">
        <v>3051.77</v>
      </c>
      <c r="X1105" s="4">
        <v>1</v>
      </c>
      <c r="Y1105" s="4">
        <v>3051.77</v>
      </c>
      <c r="Z1105" s="4"/>
      <c r="AA1105" s="4"/>
      <c r="AB1105" s="4"/>
    </row>
    <row r="1106" spans="1:206" x14ac:dyDescent="0.2">
      <c r="A1106" s="4">
        <v>50</v>
      </c>
      <c r="B1106" s="4">
        <v>0</v>
      </c>
      <c r="C1106" s="4">
        <v>0</v>
      </c>
      <c r="D1106" s="4">
        <v>1</v>
      </c>
      <c r="E1106" s="4">
        <v>210</v>
      </c>
      <c r="F1106" s="4">
        <f>ROUND(Source!X1080,O1106)</f>
        <v>265339.48</v>
      </c>
      <c r="G1106" s="4" t="s">
        <v>296</v>
      </c>
      <c r="H1106" s="4" t="s">
        <v>297</v>
      </c>
      <c r="I1106" s="4"/>
      <c r="J1106" s="4"/>
      <c r="K1106" s="4">
        <v>210</v>
      </c>
      <c r="L1106" s="4">
        <v>25</v>
      </c>
      <c r="M1106" s="4">
        <v>3</v>
      </c>
      <c r="N1106" s="4" t="s">
        <v>3</v>
      </c>
      <c r="O1106" s="4">
        <v>2</v>
      </c>
      <c r="P1106" s="4"/>
      <c r="Q1106" s="4"/>
      <c r="R1106" s="4"/>
      <c r="S1106" s="4"/>
      <c r="T1106" s="4"/>
      <c r="U1106" s="4"/>
      <c r="V1106" s="4"/>
      <c r="W1106" s="4">
        <v>265339.48</v>
      </c>
      <c r="X1106" s="4">
        <v>1</v>
      </c>
      <c r="Y1106" s="4">
        <v>265339.48</v>
      </c>
      <c r="Z1106" s="4"/>
      <c r="AA1106" s="4"/>
      <c r="AB1106" s="4"/>
    </row>
    <row r="1107" spans="1:206" x14ac:dyDescent="0.2">
      <c r="A1107" s="4">
        <v>50</v>
      </c>
      <c r="B1107" s="4">
        <v>0</v>
      </c>
      <c r="C1107" s="4">
        <v>0</v>
      </c>
      <c r="D1107" s="4">
        <v>1</v>
      </c>
      <c r="E1107" s="4">
        <v>211</v>
      </c>
      <c r="F1107" s="4">
        <f>ROUND(Source!Y1080,O1107)</f>
        <v>152066.99</v>
      </c>
      <c r="G1107" s="4" t="s">
        <v>298</v>
      </c>
      <c r="H1107" s="4" t="s">
        <v>299</v>
      </c>
      <c r="I1107" s="4"/>
      <c r="J1107" s="4"/>
      <c r="K1107" s="4">
        <v>211</v>
      </c>
      <c r="L1107" s="4">
        <v>26</v>
      </c>
      <c r="M1107" s="4">
        <v>3</v>
      </c>
      <c r="N1107" s="4" t="s">
        <v>3</v>
      </c>
      <c r="O1107" s="4">
        <v>2</v>
      </c>
      <c r="P1107" s="4"/>
      <c r="Q1107" s="4"/>
      <c r="R1107" s="4"/>
      <c r="S1107" s="4"/>
      <c r="T1107" s="4"/>
      <c r="U1107" s="4"/>
      <c r="V1107" s="4"/>
      <c r="W1107" s="4">
        <v>152066.99</v>
      </c>
      <c r="X1107" s="4">
        <v>1</v>
      </c>
      <c r="Y1107" s="4">
        <v>152066.99</v>
      </c>
      <c r="Z1107" s="4"/>
      <c r="AA1107" s="4"/>
      <c r="AB1107" s="4"/>
    </row>
    <row r="1108" spans="1:206" x14ac:dyDescent="0.2">
      <c r="A1108" s="4">
        <v>50</v>
      </c>
      <c r="B1108" s="4">
        <v>0</v>
      </c>
      <c r="C1108" s="4">
        <v>0</v>
      </c>
      <c r="D1108" s="4">
        <v>1</v>
      </c>
      <c r="E1108" s="4">
        <v>224</v>
      </c>
      <c r="F1108" s="4">
        <f>ROUND(Source!AR1080,O1108)</f>
        <v>806227.75</v>
      </c>
      <c r="G1108" s="4" t="s">
        <v>300</v>
      </c>
      <c r="H1108" s="4" t="s">
        <v>301</v>
      </c>
      <c r="I1108" s="4"/>
      <c r="J1108" s="4"/>
      <c r="K1108" s="4">
        <v>224</v>
      </c>
      <c r="L1108" s="4">
        <v>27</v>
      </c>
      <c r="M1108" s="4">
        <v>3</v>
      </c>
      <c r="N1108" s="4" t="s">
        <v>3</v>
      </c>
      <c r="O1108" s="4">
        <v>2</v>
      </c>
      <c r="P1108" s="4"/>
      <c r="Q1108" s="4"/>
      <c r="R1108" s="4"/>
      <c r="S1108" s="4"/>
      <c r="T1108" s="4"/>
      <c r="U1108" s="4"/>
      <c r="V1108" s="4"/>
      <c r="W1108" s="4">
        <v>806227.75</v>
      </c>
      <c r="X1108" s="4">
        <v>1</v>
      </c>
      <c r="Y1108" s="4">
        <v>806227.75</v>
      </c>
      <c r="Z1108" s="4"/>
      <c r="AA1108" s="4"/>
      <c r="AB1108" s="4"/>
    </row>
    <row r="1110" spans="1:206" x14ac:dyDescent="0.2">
      <c r="A1110" s="2">
        <v>51</v>
      </c>
      <c r="B1110" s="2">
        <f>B12</f>
        <v>1182</v>
      </c>
      <c r="C1110" s="2">
        <f>A12</f>
        <v>1</v>
      </c>
      <c r="D1110" s="2">
        <f>ROW(A12)</f>
        <v>12</v>
      </c>
      <c r="E1110" s="2"/>
      <c r="F1110" s="2" t="str">
        <f>IF(F12&lt;&gt;"",F12,"")</f>
        <v/>
      </c>
      <c r="G1110" s="2" t="str">
        <f>IF(G12&lt;&gt;"",G12,"")</f>
        <v>оказание услуг по организации на ПС "низкой" категории опасности ИТСО в 2026</v>
      </c>
      <c r="H1110" s="2">
        <v>0</v>
      </c>
      <c r="I1110" s="2"/>
      <c r="J1110" s="2"/>
      <c r="K1110" s="2"/>
      <c r="L1110" s="2"/>
      <c r="M1110" s="2"/>
      <c r="N1110" s="2"/>
      <c r="O1110" s="2">
        <f t="shared" ref="O1110:T1110" si="609">ROUND(O1080,2)</f>
        <v>385769.51</v>
      </c>
      <c r="P1110" s="2">
        <f t="shared" si="609"/>
        <v>79593.5</v>
      </c>
      <c r="Q1110" s="2">
        <f t="shared" si="609"/>
        <v>34006.82</v>
      </c>
      <c r="R1110" s="2">
        <f t="shared" si="609"/>
        <v>16868.939999999999</v>
      </c>
      <c r="S1110" s="2">
        <f t="shared" si="609"/>
        <v>255300.25</v>
      </c>
      <c r="T1110" s="2">
        <f t="shared" si="609"/>
        <v>0</v>
      </c>
      <c r="U1110" s="2">
        <f>U1080</f>
        <v>485.78306000000003</v>
      </c>
      <c r="V1110" s="2">
        <f>V1080</f>
        <v>26.647760000000002</v>
      </c>
      <c r="W1110" s="2">
        <f>ROUND(W1080,2)</f>
        <v>0</v>
      </c>
      <c r="X1110" s="2">
        <f>ROUND(X1080,2)</f>
        <v>265339.48</v>
      </c>
      <c r="Y1110" s="2">
        <f>ROUND(Y1080,2)</f>
        <v>152066.99</v>
      </c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>
        <f t="shared" ref="AO1110:BD1110" si="610">ROUND(AO1080,2)</f>
        <v>0</v>
      </c>
      <c r="AP1110" s="2">
        <f t="shared" si="610"/>
        <v>0</v>
      </c>
      <c r="AQ1110" s="2">
        <f t="shared" si="610"/>
        <v>0</v>
      </c>
      <c r="AR1110" s="2">
        <f t="shared" si="610"/>
        <v>806227.75</v>
      </c>
      <c r="AS1110" s="2">
        <f t="shared" si="610"/>
        <v>487483.57</v>
      </c>
      <c r="AT1110" s="2">
        <f t="shared" si="610"/>
        <v>318744.18</v>
      </c>
      <c r="AU1110" s="2">
        <f t="shared" si="610"/>
        <v>0</v>
      </c>
      <c r="AV1110" s="2">
        <f t="shared" si="610"/>
        <v>79593.5</v>
      </c>
      <c r="AW1110" s="2">
        <f t="shared" si="610"/>
        <v>79593.5</v>
      </c>
      <c r="AX1110" s="2">
        <f t="shared" si="610"/>
        <v>0</v>
      </c>
      <c r="AY1110" s="2">
        <f t="shared" si="610"/>
        <v>79593.5</v>
      </c>
      <c r="AZ1110" s="2">
        <f t="shared" si="610"/>
        <v>0</v>
      </c>
      <c r="BA1110" s="2">
        <f t="shared" si="610"/>
        <v>0</v>
      </c>
      <c r="BB1110" s="2">
        <f t="shared" si="610"/>
        <v>0</v>
      </c>
      <c r="BC1110" s="2">
        <f t="shared" si="610"/>
        <v>0</v>
      </c>
      <c r="BD1110" s="2">
        <f t="shared" si="610"/>
        <v>3051.77</v>
      </c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>
        <v>0</v>
      </c>
    </row>
    <row r="1112" spans="1:206" x14ac:dyDescent="0.2">
      <c r="A1112" s="4">
        <v>50</v>
      </c>
      <c r="B1112" s="4">
        <v>0</v>
      </c>
      <c r="C1112" s="4">
        <v>0</v>
      </c>
      <c r="D1112" s="4">
        <v>1</v>
      </c>
      <c r="E1112" s="4">
        <v>201</v>
      </c>
      <c r="F1112" s="4">
        <f>ROUND(Source!O1110,O1112)</f>
        <v>385769.51</v>
      </c>
      <c r="G1112" s="4" t="s">
        <v>248</v>
      </c>
      <c r="H1112" s="4" t="s">
        <v>249</v>
      </c>
      <c r="I1112" s="4"/>
      <c r="J1112" s="4"/>
      <c r="K1112" s="4">
        <v>201</v>
      </c>
      <c r="L1112" s="4">
        <v>1</v>
      </c>
      <c r="M1112" s="4">
        <v>3</v>
      </c>
      <c r="N1112" s="4" t="s">
        <v>3</v>
      </c>
      <c r="O1112" s="4">
        <v>2</v>
      </c>
      <c r="P1112" s="4"/>
      <c r="Q1112" s="4"/>
      <c r="R1112" s="4"/>
      <c r="S1112" s="4"/>
      <c r="T1112" s="4"/>
      <c r="U1112" s="4"/>
      <c r="V1112" s="4"/>
      <c r="W1112" s="4">
        <v>388821.27999999985</v>
      </c>
      <c r="X1112" s="4">
        <v>1</v>
      </c>
      <c r="Y1112" s="4">
        <v>388821.27999999985</v>
      </c>
      <c r="Z1112" s="4"/>
      <c r="AA1112" s="4"/>
      <c r="AB1112" s="4"/>
    </row>
    <row r="1113" spans="1:206" x14ac:dyDescent="0.2">
      <c r="A1113" s="4">
        <v>50</v>
      </c>
      <c r="B1113" s="4">
        <v>0</v>
      </c>
      <c r="C1113" s="4">
        <v>0</v>
      </c>
      <c r="D1113" s="4">
        <v>1</v>
      </c>
      <c r="E1113" s="4">
        <v>202</v>
      </c>
      <c r="F1113" s="4">
        <f>ROUND(Source!P1110,O1113)</f>
        <v>79593.5</v>
      </c>
      <c r="G1113" s="4" t="s">
        <v>250</v>
      </c>
      <c r="H1113" s="4" t="s">
        <v>251</v>
      </c>
      <c r="I1113" s="4"/>
      <c r="J1113" s="4"/>
      <c r="K1113" s="4">
        <v>202</v>
      </c>
      <c r="L1113" s="4">
        <v>2</v>
      </c>
      <c r="M1113" s="4">
        <v>3</v>
      </c>
      <c r="N1113" s="4" t="s">
        <v>3</v>
      </c>
      <c r="O1113" s="4">
        <v>2</v>
      </c>
      <c r="P1113" s="4"/>
      <c r="Q1113" s="4"/>
      <c r="R1113" s="4"/>
      <c r="S1113" s="4"/>
      <c r="T1113" s="4"/>
      <c r="U1113" s="4"/>
      <c r="V1113" s="4"/>
      <c r="W1113" s="4">
        <v>79593.5</v>
      </c>
      <c r="X1113" s="4">
        <v>1</v>
      </c>
      <c r="Y1113" s="4">
        <v>79593.5</v>
      </c>
      <c r="Z1113" s="4"/>
      <c r="AA1113" s="4"/>
      <c r="AB1113" s="4"/>
    </row>
    <row r="1114" spans="1:206" x14ac:dyDescent="0.2">
      <c r="A1114" s="4">
        <v>50</v>
      </c>
      <c r="B1114" s="4">
        <v>0</v>
      </c>
      <c r="C1114" s="4">
        <v>0</v>
      </c>
      <c r="D1114" s="4">
        <v>1</v>
      </c>
      <c r="E1114" s="4">
        <v>222</v>
      </c>
      <c r="F1114" s="4">
        <f>ROUND(Source!AO1110,O1114)</f>
        <v>0</v>
      </c>
      <c r="G1114" s="4" t="s">
        <v>252</v>
      </c>
      <c r="H1114" s="4" t="s">
        <v>253</v>
      </c>
      <c r="I1114" s="4"/>
      <c r="J1114" s="4"/>
      <c r="K1114" s="4">
        <v>222</v>
      </c>
      <c r="L1114" s="4">
        <v>3</v>
      </c>
      <c r="M1114" s="4">
        <v>3</v>
      </c>
      <c r="N1114" s="4" t="s">
        <v>3</v>
      </c>
      <c r="O1114" s="4">
        <v>2</v>
      </c>
      <c r="P1114" s="4"/>
      <c r="Q1114" s="4"/>
      <c r="R1114" s="4"/>
      <c r="S1114" s="4"/>
      <c r="T1114" s="4"/>
      <c r="U1114" s="4"/>
      <c r="V1114" s="4"/>
      <c r="W1114" s="4">
        <v>0</v>
      </c>
      <c r="X1114" s="4">
        <v>1</v>
      </c>
      <c r="Y1114" s="4">
        <v>0</v>
      </c>
      <c r="Z1114" s="4"/>
      <c r="AA1114" s="4"/>
      <c r="AB1114" s="4"/>
    </row>
    <row r="1115" spans="1:206" x14ac:dyDescent="0.2">
      <c r="A1115" s="4">
        <v>50</v>
      </c>
      <c r="B1115" s="4">
        <v>0</v>
      </c>
      <c r="C1115" s="4">
        <v>0</v>
      </c>
      <c r="D1115" s="4">
        <v>1</v>
      </c>
      <c r="E1115" s="4">
        <v>225</v>
      </c>
      <c r="F1115" s="4">
        <f>ROUND(Source!AV1110,O1115)</f>
        <v>79593.5</v>
      </c>
      <c r="G1115" s="4" t="s">
        <v>254</v>
      </c>
      <c r="H1115" s="4" t="s">
        <v>255</v>
      </c>
      <c r="I1115" s="4"/>
      <c r="J1115" s="4"/>
      <c r="K1115" s="4">
        <v>225</v>
      </c>
      <c r="L1115" s="4">
        <v>4</v>
      </c>
      <c r="M1115" s="4">
        <v>3</v>
      </c>
      <c r="N1115" s="4" t="s">
        <v>3</v>
      </c>
      <c r="O1115" s="4">
        <v>2</v>
      </c>
      <c r="P1115" s="4"/>
      <c r="Q1115" s="4"/>
      <c r="R1115" s="4"/>
      <c r="S1115" s="4"/>
      <c r="T1115" s="4"/>
      <c r="U1115" s="4"/>
      <c r="V1115" s="4"/>
      <c r="W1115" s="4">
        <v>79593.5</v>
      </c>
      <c r="X1115" s="4">
        <v>1</v>
      </c>
      <c r="Y1115" s="4">
        <v>79593.5</v>
      </c>
      <c r="Z1115" s="4"/>
      <c r="AA1115" s="4"/>
      <c r="AB1115" s="4"/>
    </row>
    <row r="1116" spans="1:206" x14ac:dyDescent="0.2">
      <c r="A1116" s="4">
        <v>50</v>
      </c>
      <c r="B1116" s="4">
        <v>0</v>
      </c>
      <c r="C1116" s="4">
        <v>0</v>
      </c>
      <c r="D1116" s="4">
        <v>1</v>
      </c>
      <c r="E1116" s="4">
        <v>226</v>
      </c>
      <c r="F1116" s="4">
        <f>ROUND(Source!AW1110,O1116)</f>
        <v>79593.5</v>
      </c>
      <c r="G1116" s="4" t="s">
        <v>256</v>
      </c>
      <c r="H1116" s="4" t="s">
        <v>257</v>
      </c>
      <c r="I1116" s="4"/>
      <c r="J1116" s="4"/>
      <c r="K1116" s="4">
        <v>226</v>
      </c>
      <c r="L1116" s="4">
        <v>5</v>
      </c>
      <c r="M1116" s="4">
        <v>3</v>
      </c>
      <c r="N1116" s="4" t="s">
        <v>3</v>
      </c>
      <c r="O1116" s="4">
        <v>2</v>
      </c>
      <c r="P1116" s="4"/>
      <c r="Q1116" s="4"/>
      <c r="R1116" s="4"/>
      <c r="S1116" s="4"/>
      <c r="T1116" s="4"/>
      <c r="U1116" s="4"/>
      <c r="V1116" s="4"/>
      <c r="W1116" s="4">
        <v>79593.5</v>
      </c>
      <c r="X1116" s="4">
        <v>1</v>
      </c>
      <c r="Y1116" s="4">
        <v>79593.5</v>
      </c>
      <c r="Z1116" s="4"/>
      <c r="AA1116" s="4"/>
      <c r="AB1116" s="4"/>
    </row>
    <row r="1117" spans="1:206" x14ac:dyDescent="0.2">
      <c r="A1117" s="4">
        <v>50</v>
      </c>
      <c r="B1117" s="4">
        <v>0</v>
      </c>
      <c r="C1117" s="4">
        <v>0</v>
      </c>
      <c r="D1117" s="4">
        <v>1</v>
      </c>
      <c r="E1117" s="4">
        <v>227</v>
      </c>
      <c r="F1117" s="4">
        <f>ROUND(Source!AX1110,O1117)</f>
        <v>0</v>
      </c>
      <c r="G1117" s="4" t="s">
        <v>258</v>
      </c>
      <c r="H1117" s="4" t="s">
        <v>259</v>
      </c>
      <c r="I1117" s="4"/>
      <c r="J1117" s="4"/>
      <c r="K1117" s="4">
        <v>227</v>
      </c>
      <c r="L1117" s="4">
        <v>6</v>
      </c>
      <c r="M1117" s="4">
        <v>3</v>
      </c>
      <c r="N1117" s="4" t="s">
        <v>3</v>
      </c>
      <c r="O1117" s="4">
        <v>2</v>
      </c>
      <c r="P1117" s="4"/>
      <c r="Q1117" s="4"/>
      <c r="R1117" s="4"/>
      <c r="S1117" s="4"/>
      <c r="T1117" s="4"/>
      <c r="U1117" s="4"/>
      <c r="V1117" s="4"/>
      <c r="W1117" s="4">
        <v>0</v>
      </c>
      <c r="X1117" s="4">
        <v>1</v>
      </c>
      <c r="Y1117" s="4">
        <v>0</v>
      </c>
      <c r="Z1117" s="4"/>
      <c r="AA1117" s="4"/>
      <c r="AB1117" s="4"/>
    </row>
    <row r="1118" spans="1:206" x14ac:dyDescent="0.2">
      <c r="A1118" s="4">
        <v>50</v>
      </c>
      <c r="B1118" s="4">
        <v>0</v>
      </c>
      <c r="C1118" s="4">
        <v>0</v>
      </c>
      <c r="D1118" s="4">
        <v>1</v>
      </c>
      <c r="E1118" s="4">
        <v>228</v>
      </c>
      <c r="F1118" s="4">
        <f>ROUND(Source!AY1110,O1118)</f>
        <v>79593.5</v>
      </c>
      <c r="G1118" s="4" t="s">
        <v>260</v>
      </c>
      <c r="H1118" s="4" t="s">
        <v>261</v>
      </c>
      <c r="I1118" s="4"/>
      <c r="J1118" s="4"/>
      <c r="K1118" s="4">
        <v>228</v>
      </c>
      <c r="L1118" s="4">
        <v>7</v>
      </c>
      <c r="M1118" s="4">
        <v>3</v>
      </c>
      <c r="N1118" s="4" t="s">
        <v>3</v>
      </c>
      <c r="O1118" s="4">
        <v>2</v>
      </c>
      <c r="P1118" s="4"/>
      <c r="Q1118" s="4"/>
      <c r="R1118" s="4"/>
      <c r="S1118" s="4"/>
      <c r="T1118" s="4"/>
      <c r="U1118" s="4"/>
      <c r="V1118" s="4"/>
      <c r="W1118" s="4">
        <v>79593.5</v>
      </c>
      <c r="X1118" s="4">
        <v>1</v>
      </c>
      <c r="Y1118" s="4">
        <v>79593.5</v>
      </c>
      <c r="Z1118" s="4"/>
      <c r="AA1118" s="4"/>
      <c r="AB1118" s="4"/>
    </row>
    <row r="1119" spans="1:206" x14ac:dyDescent="0.2">
      <c r="A1119" s="4">
        <v>50</v>
      </c>
      <c r="B1119" s="4">
        <v>0</v>
      </c>
      <c r="C1119" s="4">
        <v>0</v>
      </c>
      <c r="D1119" s="4">
        <v>1</v>
      </c>
      <c r="E1119" s="4">
        <v>216</v>
      </c>
      <c r="F1119" s="4">
        <f>ROUND(Source!AP1110,O1119)</f>
        <v>0</v>
      </c>
      <c r="G1119" s="4" t="s">
        <v>262</v>
      </c>
      <c r="H1119" s="4" t="s">
        <v>263</v>
      </c>
      <c r="I1119" s="4"/>
      <c r="J1119" s="4"/>
      <c r="K1119" s="4">
        <v>216</v>
      </c>
      <c r="L1119" s="4">
        <v>8</v>
      </c>
      <c r="M1119" s="4">
        <v>3</v>
      </c>
      <c r="N1119" s="4" t="s">
        <v>3</v>
      </c>
      <c r="O1119" s="4">
        <v>2</v>
      </c>
      <c r="P1119" s="4"/>
      <c r="Q1119" s="4"/>
      <c r="R1119" s="4"/>
      <c r="S1119" s="4"/>
      <c r="T1119" s="4"/>
      <c r="U1119" s="4"/>
      <c r="V1119" s="4"/>
      <c r="W1119" s="4">
        <v>0</v>
      </c>
      <c r="X1119" s="4">
        <v>1</v>
      </c>
      <c r="Y1119" s="4">
        <v>0</v>
      </c>
      <c r="Z1119" s="4"/>
      <c r="AA1119" s="4"/>
      <c r="AB1119" s="4"/>
    </row>
    <row r="1120" spans="1:206" x14ac:dyDescent="0.2">
      <c r="A1120" s="4">
        <v>50</v>
      </c>
      <c r="B1120" s="4">
        <v>0</v>
      </c>
      <c r="C1120" s="4">
        <v>0</v>
      </c>
      <c r="D1120" s="4">
        <v>1</v>
      </c>
      <c r="E1120" s="4">
        <v>223</v>
      </c>
      <c r="F1120" s="4">
        <f>ROUND(Source!AQ1110,O1120)</f>
        <v>0</v>
      </c>
      <c r="G1120" s="4" t="s">
        <v>264</v>
      </c>
      <c r="H1120" s="4" t="s">
        <v>265</v>
      </c>
      <c r="I1120" s="4"/>
      <c r="J1120" s="4"/>
      <c r="K1120" s="4">
        <v>223</v>
      </c>
      <c r="L1120" s="4">
        <v>9</v>
      </c>
      <c r="M1120" s="4">
        <v>3</v>
      </c>
      <c r="N1120" s="4" t="s">
        <v>3</v>
      </c>
      <c r="O1120" s="4">
        <v>2</v>
      </c>
      <c r="P1120" s="4"/>
      <c r="Q1120" s="4"/>
      <c r="R1120" s="4"/>
      <c r="S1120" s="4"/>
      <c r="T1120" s="4"/>
      <c r="U1120" s="4"/>
      <c r="V1120" s="4"/>
      <c r="W1120" s="4">
        <v>0</v>
      </c>
      <c r="X1120" s="4">
        <v>1</v>
      </c>
      <c r="Y1120" s="4">
        <v>0</v>
      </c>
      <c r="Z1120" s="4"/>
      <c r="AA1120" s="4"/>
      <c r="AB1120" s="4"/>
    </row>
    <row r="1121" spans="1:28" x14ac:dyDescent="0.2">
      <c r="A1121" s="4">
        <v>50</v>
      </c>
      <c r="B1121" s="4">
        <v>0</v>
      </c>
      <c r="C1121" s="4">
        <v>0</v>
      </c>
      <c r="D1121" s="4">
        <v>1</v>
      </c>
      <c r="E1121" s="4">
        <v>229</v>
      </c>
      <c r="F1121" s="4">
        <f>ROUND(Source!AZ1110,O1121)</f>
        <v>0</v>
      </c>
      <c r="G1121" s="4" t="s">
        <v>266</v>
      </c>
      <c r="H1121" s="4" t="s">
        <v>267</v>
      </c>
      <c r="I1121" s="4"/>
      <c r="J1121" s="4"/>
      <c r="K1121" s="4">
        <v>229</v>
      </c>
      <c r="L1121" s="4">
        <v>10</v>
      </c>
      <c r="M1121" s="4">
        <v>3</v>
      </c>
      <c r="N1121" s="4" t="s">
        <v>3</v>
      </c>
      <c r="O1121" s="4">
        <v>2</v>
      </c>
      <c r="P1121" s="4"/>
      <c r="Q1121" s="4"/>
      <c r="R1121" s="4"/>
      <c r="S1121" s="4"/>
      <c r="T1121" s="4"/>
      <c r="U1121" s="4"/>
      <c r="V1121" s="4"/>
      <c r="W1121" s="4">
        <v>0</v>
      </c>
      <c r="X1121" s="4">
        <v>1</v>
      </c>
      <c r="Y1121" s="4">
        <v>0</v>
      </c>
      <c r="Z1121" s="4"/>
      <c r="AA1121" s="4"/>
      <c r="AB1121" s="4"/>
    </row>
    <row r="1122" spans="1:28" x14ac:dyDescent="0.2">
      <c r="A1122" s="4">
        <v>50</v>
      </c>
      <c r="B1122" s="4">
        <v>0</v>
      </c>
      <c r="C1122" s="4">
        <v>0</v>
      </c>
      <c r="D1122" s="4">
        <v>1</v>
      </c>
      <c r="E1122" s="4">
        <v>203</v>
      </c>
      <c r="F1122" s="4">
        <f>ROUND(Source!Q1110,O1122)</f>
        <v>34006.82</v>
      </c>
      <c r="G1122" s="4" t="s">
        <v>268</v>
      </c>
      <c r="H1122" s="4" t="s">
        <v>269</v>
      </c>
      <c r="I1122" s="4"/>
      <c r="J1122" s="4"/>
      <c r="K1122" s="4">
        <v>203</v>
      </c>
      <c r="L1122" s="4">
        <v>11</v>
      </c>
      <c r="M1122" s="4">
        <v>3</v>
      </c>
      <c r="N1122" s="4" t="s">
        <v>3</v>
      </c>
      <c r="O1122" s="4">
        <v>2</v>
      </c>
      <c r="P1122" s="4"/>
      <c r="Q1122" s="4"/>
      <c r="R1122" s="4"/>
      <c r="S1122" s="4"/>
      <c r="T1122" s="4"/>
      <c r="U1122" s="4"/>
      <c r="V1122" s="4"/>
      <c r="W1122" s="4">
        <v>34006.819999999985</v>
      </c>
      <c r="X1122" s="4">
        <v>1</v>
      </c>
      <c r="Y1122" s="4">
        <v>34006.819999999985</v>
      </c>
      <c r="Z1122" s="4"/>
      <c r="AA1122" s="4"/>
      <c r="AB1122" s="4"/>
    </row>
    <row r="1123" spans="1:28" x14ac:dyDescent="0.2">
      <c r="A1123" s="4">
        <v>50</v>
      </c>
      <c r="B1123" s="4">
        <v>0</v>
      </c>
      <c r="C1123" s="4">
        <v>0</v>
      </c>
      <c r="D1123" s="4">
        <v>1</v>
      </c>
      <c r="E1123" s="4">
        <v>231</v>
      </c>
      <c r="F1123" s="4">
        <f>ROUND(Source!BB1110,O1123)</f>
        <v>0</v>
      </c>
      <c r="G1123" s="4" t="s">
        <v>270</v>
      </c>
      <c r="H1123" s="4" t="s">
        <v>271</v>
      </c>
      <c r="I1123" s="4"/>
      <c r="J1123" s="4"/>
      <c r="K1123" s="4">
        <v>231</v>
      </c>
      <c r="L1123" s="4">
        <v>12</v>
      </c>
      <c r="M1123" s="4">
        <v>3</v>
      </c>
      <c r="N1123" s="4" t="s">
        <v>3</v>
      </c>
      <c r="O1123" s="4">
        <v>2</v>
      </c>
      <c r="P1123" s="4"/>
      <c r="Q1123" s="4"/>
      <c r="R1123" s="4"/>
      <c r="S1123" s="4"/>
      <c r="T1123" s="4"/>
      <c r="U1123" s="4"/>
      <c r="V1123" s="4"/>
      <c r="W1123" s="4">
        <v>0</v>
      </c>
      <c r="X1123" s="4">
        <v>1</v>
      </c>
      <c r="Y1123" s="4">
        <v>0</v>
      </c>
      <c r="Z1123" s="4"/>
      <c r="AA1123" s="4"/>
      <c r="AB1123" s="4"/>
    </row>
    <row r="1124" spans="1:28" x14ac:dyDescent="0.2">
      <c r="A1124" s="4">
        <v>50</v>
      </c>
      <c r="B1124" s="4">
        <v>0</v>
      </c>
      <c r="C1124" s="4">
        <v>0</v>
      </c>
      <c r="D1124" s="4">
        <v>1</v>
      </c>
      <c r="E1124" s="4">
        <v>204</v>
      </c>
      <c r="F1124" s="4">
        <f>ROUND(Source!R1110,O1124)</f>
        <v>16868.939999999999</v>
      </c>
      <c r="G1124" s="4" t="s">
        <v>272</v>
      </c>
      <c r="H1124" s="4" t="s">
        <v>273</v>
      </c>
      <c r="I1124" s="4"/>
      <c r="J1124" s="4"/>
      <c r="K1124" s="4">
        <v>204</v>
      </c>
      <c r="L1124" s="4">
        <v>13</v>
      </c>
      <c r="M1124" s="4">
        <v>3</v>
      </c>
      <c r="N1124" s="4" t="s">
        <v>3</v>
      </c>
      <c r="O1124" s="4">
        <v>2</v>
      </c>
      <c r="P1124" s="4"/>
      <c r="Q1124" s="4"/>
      <c r="R1124" s="4"/>
      <c r="S1124" s="4"/>
      <c r="T1124" s="4"/>
      <c r="U1124" s="4"/>
      <c r="V1124" s="4"/>
      <c r="W1124" s="4">
        <v>16868.940000000002</v>
      </c>
      <c r="X1124" s="4">
        <v>1</v>
      </c>
      <c r="Y1124" s="4">
        <v>16868.940000000002</v>
      </c>
      <c r="Z1124" s="4"/>
      <c r="AA1124" s="4"/>
      <c r="AB1124" s="4"/>
    </row>
    <row r="1125" spans="1:28" x14ac:dyDescent="0.2">
      <c r="A1125" s="4">
        <v>50</v>
      </c>
      <c r="B1125" s="4">
        <v>0</v>
      </c>
      <c r="C1125" s="4">
        <v>0</v>
      </c>
      <c r="D1125" s="4">
        <v>1</v>
      </c>
      <c r="E1125" s="4">
        <v>205</v>
      </c>
      <c r="F1125" s="4">
        <f>ROUND(Source!S1110,O1125)</f>
        <v>255300.25</v>
      </c>
      <c r="G1125" s="4" t="s">
        <v>274</v>
      </c>
      <c r="H1125" s="4" t="s">
        <v>275</v>
      </c>
      <c r="I1125" s="4"/>
      <c r="J1125" s="4"/>
      <c r="K1125" s="4">
        <v>205</v>
      </c>
      <c r="L1125" s="4">
        <v>14</v>
      </c>
      <c r="M1125" s="4">
        <v>3</v>
      </c>
      <c r="N1125" s="4" t="s">
        <v>3</v>
      </c>
      <c r="O1125" s="4">
        <v>2</v>
      </c>
      <c r="P1125" s="4"/>
      <c r="Q1125" s="4"/>
      <c r="R1125" s="4"/>
      <c r="S1125" s="4"/>
      <c r="T1125" s="4"/>
      <c r="U1125" s="4"/>
      <c r="V1125" s="4"/>
      <c r="W1125" s="4">
        <v>255300.24999999985</v>
      </c>
      <c r="X1125" s="4">
        <v>1</v>
      </c>
      <c r="Y1125" s="4">
        <v>255300.24999999985</v>
      </c>
      <c r="Z1125" s="4"/>
      <c r="AA1125" s="4"/>
      <c r="AB1125" s="4"/>
    </row>
    <row r="1126" spans="1:28" x14ac:dyDescent="0.2">
      <c r="A1126" s="4">
        <v>50</v>
      </c>
      <c r="B1126" s="4">
        <v>0</v>
      </c>
      <c r="C1126" s="4">
        <v>0</v>
      </c>
      <c r="D1126" s="4">
        <v>1</v>
      </c>
      <c r="E1126" s="4">
        <v>232</v>
      </c>
      <c r="F1126" s="4">
        <f>ROUND(Source!BC1110,O1126)</f>
        <v>0</v>
      </c>
      <c r="G1126" s="4" t="s">
        <v>276</v>
      </c>
      <c r="H1126" s="4" t="s">
        <v>277</v>
      </c>
      <c r="I1126" s="4"/>
      <c r="J1126" s="4"/>
      <c r="K1126" s="4">
        <v>232</v>
      </c>
      <c r="L1126" s="4">
        <v>15</v>
      </c>
      <c r="M1126" s="4">
        <v>3</v>
      </c>
      <c r="N1126" s="4" t="s">
        <v>3</v>
      </c>
      <c r="O1126" s="4">
        <v>2</v>
      </c>
      <c r="P1126" s="4"/>
      <c r="Q1126" s="4"/>
      <c r="R1126" s="4"/>
      <c r="S1126" s="4"/>
      <c r="T1126" s="4"/>
      <c r="U1126" s="4"/>
      <c r="V1126" s="4"/>
      <c r="W1126" s="4">
        <v>0</v>
      </c>
      <c r="X1126" s="4">
        <v>1</v>
      </c>
      <c r="Y1126" s="4">
        <v>0</v>
      </c>
      <c r="Z1126" s="4"/>
      <c r="AA1126" s="4"/>
      <c r="AB1126" s="4"/>
    </row>
    <row r="1127" spans="1:28" x14ac:dyDescent="0.2">
      <c r="A1127" s="4">
        <v>50</v>
      </c>
      <c r="B1127" s="4">
        <v>0</v>
      </c>
      <c r="C1127" s="4">
        <v>0</v>
      </c>
      <c r="D1127" s="4">
        <v>1</v>
      </c>
      <c r="E1127" s="4">
        <v>214</v>
      </c>
      <c r="F1127" s="4">
        <f>ROUND(Source!AS1110,O1127)</f>
        <v>487483.57</v>
      </c>
      <c r="G1127" s="4" t="s">
        <v>278</v>
      </c>
      <c r="H1127" s="4" t="s">
        <v>279</v>
      </c>
      <c r="I1127" s="4"/>
      <c r="J1127" s="4"/>
      <c r="K1127" s="4">
        <v>214</v>
      </c>
      <c r="L1127" s="4">
        <v>16</v>
      </c>
      <c r="M1127" s="4">
        <v>3</v>
      </c>
      <c r="N1127" s="4" t="s">
        <v>3</v>
      </c>
      <c r="O1127" s="4">
        <v>2</v>
      </c>
      <c r="P1127" s="4"/>
      <c r="Q1127" s="4"/>
      <c r="R1127" s="4"/>
      <c r="S1127" s="4"/>
      <c r="T1127" s="4"/>
      <c r="U1127" s="4"/>
      <c r="V1127" s="4"/>
      <c r="W1127" s="4">
        <v>487483.57</v>
      </c>
      <c r="X1127" s="4">
        <v>1</v>
      </c>
      <c r="Y1127" s="4">
        <v>487483.57</v>
      </c>
      <c r="Z1127" s="4"/>
      <c r="AA1127" s="4"/>
      <c r="AB1127" s="4"/>
    </row>
    <row r="1128" spans="1:28" x14ac:dyDescent="0.2">
      <c r="A1128" s="4">
        <v>50</v>
      </c>
      <c r="B1128" s="4">
        <v>0</v>
      </c>
      <c r="C1128" s="4">
        <v>0</v>
      </c>
      <c r="D1128" s="4">
        <v>1</v>
      </c>
      <c r="E1128" s="4">
        <v>215</v>
      </c>
      <c r="F1128" s="4">
        <f>ROUND(Source!AT1110,O1128)</f>
        <v>318744.18</v>
      </c>
      <c r="G1128" s="4" t="s">
        <v>280</v>
      </c>
      <c r="H1128" s="4" t="s">
        <v>281</v>
      </c>
      <c r="I1128" s="4"/>
      <c r="J1128" s="4"/>
      <c r="K1128" s="4">
        <v>215</v>
      </c>
      <c r="L1128" s="4">
        <v>17</v>
      </c>
      <c r="M1128" s="4">
        <v>3</v>
      </c>
      <c r="N1128" s="4" t="s">
        <v>3</v>
      </c>
      <c r="O1128" s="4">
        <v>2</v>
      </c>
      <c r="P1128" s="4"/>
      <c r="Q1128" s="4"/>
      <c r="R1128" s="4"/>
      <c r="S1128" s="4"/>
      <c r="T1128" s="4"/>
      <c r="U1128" s="4"/>
      <c r="V1128" s="4"/>
      <c r="W1128" s="4">
        <v>318744.18</v>
      </c>
      <c r="X1128" s="4">
        <v>1</v>
      </c>
      <c r="Y1128" s="4">
        <v>318744.18</v>
      </c>
      <c r="Z1128" s="4"/>
      <c r="AA1128" s="4"/>
      <c r="AB1128" s="4"/>
    </row>
    <row r="1129" spans="1:28" x14ac:dyDescent="0.2">
      <c r="A1129" s="4">
        <v>50</v>
      </c>
      <c r="B1129" s="4">
        <v>0</v>
      </c>
      <c r="C1129" s="4">
        <v>0</v>
      </c>
      <c r="D1129" s="4">
        <v>1</v>
      </c>
      <c r="E1129" s="4">
        <v>217</v>
      </c>
      <c r="F1129" s="4">
        <f>ROUND(Source!AU1110,O1129)</f>
        <v>0</v>
      </c>
      <c r="G1129" s="4" t="s">
        <v>282</v>
      </c>
      <c r="H1129" s="4" t="s">
        <v>283</v>
      </c>
      <c r="I1129" s="4"/>
      <c r="J1129" s="4"/>
      <c r="K1129" s="4">
        <v>217</v>
      </c>
      <c r="L1129" s="4">
        <v>18</v>
      </c>
      <c r="M1129" s="4">
        <v>3</v>
      </c>
      <c r="N1129" s="4" t="s">
        <v>3</v>
      </c>
      <c r="O1129" s="4">
        <v>2</v>
      </c>
      <c r="P1129" s="4"/>
      <c r="Q1129" s="4"/>
      <c r="R1129" s="4"/>
      <c r="S1129" s="4"/>
      <c r="T1129" s="4"/>
      <c r="U1129" s="4"/>
      <c r="V1129" s="4"/>
      <c r="W1129" s="4">
        <v>0</v>
      </c>
      <c r="X1129" s="4">
        <v>1</v>
      </c>
      <c r="Y1129" s="4">
        <v>0</v>
      </c>
      <c r="Z1129" s="4"/>
      <c r="AA1129" s="4"/>
      <c r="AB1129" s="4"/>
    </row>
    <row r="1130" spans="1:28" x14ac:dyDescent="0.2">
      <c r="A1130" s="4">
        <v>50</v>
      </c>
      <c r="B1130" s="4">
        <v>0</v>
      </c>
      <c r="C1130" s="4">
        <v>0</v>
      </c>
      <c r="D1130" s="4">
        <v>1</v>
      </c>
      <c r="E1130" s="4">
        <v>230</v>
      </c>
      <c r="F1130" s="4">
        <f>ROUND(Source!BA1110,O1130)</f>
        <v>0</v>
      </c>
      <c r="G1130" s="4" t="s">
        <v>284</v>
      </c>
      <c r="H1130" s="4" t="s">
        <v>285</v>
      </c>
      <c r="I1130" s="4"/>
      <c r="J1130" s="4"/>
      <c r="K1130" s="4">
        <v>230</v>
      </c>
      <c r="L1130" s="4">
        <v>19</v>
      </c>
      <c r="M1130" s="4">
        <v>3</v>
      </c>
      <c r="N1130" s="4" t="s">
        <v>3</v>
      </c>
      <c r="O1130" s="4">
        <v>2</v>
      </c>
      <c r="P1130" s="4"/>
      <c r="Q1130" s="4"/>
      <c r="R1130" s="4"/>
      <c r="S1130" s="4"/>
      <c r="T1130" s="4"/>
      <c r="U1130" s="4"/>
      <c r="V1130" s="4"/>
      <c r="W1130" s="4">
        <v>0</v>
      </c>
      <c r="X1130" s="4">
        <v>1</v>
      </c>
      <c r="Y1130" s="4">
        <v>0</v>
      </c>
      <c r="Z1130" s="4"/>
      <c r="AA1130" s="4"/>
      <c r="AB1130" s="4"/>
    </row>
    <row r="1131" spans="1:28" x14ac:dyDescent="0.2">
      <c r="A1131" s="4">
        <v>50</v>
      </c>
      <c r="B1131" s="4">
        <v>0</v>
      </c>
      <c r="C1131" s="4">
        <v>0</v>
      </c>
      <c r="D1131" s="4">
        <v>1</v>
      </c>
      <c r="E1131" s="4">
        <v>206</v>
      </c>
      <c r="F1131" s="4">
        <f>ROUND(Source!T1110,O1131)</f>
        <v>0</v>
      </c>
      <c r="G1131" s="4" t="s">
        <v>286</v>
      </c>
      <c r="H1131" s="4" t="s">
        <v>287</v>
      </c>
      <c r="I1131" s="4"/>
      <c r="J1131" s="4"/>
      <c r="K1131" s="4">
        <v>206</v>
      </c>
      <c r="L1131" s="4">
        <v>20</v>
      </c>
      <c r="M1131" s="4">
        <v>3</v>
      </c>
      <c r="N1131" s="4" t="s">
        <v>3</v>
      </c>
      <c r="O1131" s="4">
        <v>2</v>
      </c>
      <c r="P1131" s="4"/>
      <c r="Q1131" s="4"/>
      <c r="R1131" s="4"/>
      <c r="S1131" s="4"/>
      <c r="T1131" s="4"/>
      <c r="U1131" s="4"/>
      <c r="V1131" s="4"/>
      <c r="W1131" s="4">
        <v>0</v>
      </c>
      <c r="X1131" s="4">
        <v>1</v>
      </c>
      <c r="Y1131" s="4">
        <v>0</v>
      </c>
      <c r="Z1131" s="4"/>
      <c r="AA1131" s="4"/>
      <c r="AB1131" s="4"/>
    </row>
    <row r="1132" spans="1:28" x14ac:dyDescent="0.2">
      <c r="A1132" s="4">
        <v>50</v>
      </c>
      <c r="B1132" s="4">
        <v>0</v>
      </c>
      <c r="C1132" s="4">
        <v>0</v>
      </c>
      <c r="D1132" s="4">
        <v>1</v>
      </c>
      <c r="E1132" s="4">
        <v>207</v>
      </c>
      <c r="F1132" s="4">
        <f>ROUND(Source!U1110,O1132)</f>
        <v>485.78305999999998</v>
      </c>
      <c r="G1132" s="4" t="s">
        <v>288</v>
      </c>
      <c r="H1132" s="4" t="s">
        <v>289</v>
      </c>
      <c r="I1132" s="4"/>
      <c r="J1132" s="4"/>
      <c r="K1132" s="4">
        <v>207</v>
      </c>
      <c r="L1132" s="4">
        <v>21</v>
      </c>
      <c r="M1132" s="4">
        <v>3</v>
      </c>
      <c r="N1132" s="4" t="s">
        <v>3</v>
      </c>
      <c r="O1132" s="4">
        <v>7</v>
      </c>
      <c r="P1132" s="4"/>
      <c r="Q1132" s="4"/>
      <c r="R1132" s="4"/>
      <c r="S1132" s="4"/>
      <c r="T1132" s="4"/>
      <c r="U1132" s="4"/>
      <c r="V1132" s="4"/>
      <c r="W1132" s="4">
        <v>485.78305999999998</v>
      </c>
      <c r="X1132" s="4">
        <v>1</v>
      </c>
      <c r="Y1132" s="4">
        <v>485.78305999999998</v>
      </c>
      <c r="Z1132" s="4"/>
      <c r="AA1132" s="4"/>
      <c r="AB1132" s="4"/>
    </row>
    <row r="1133" spans="1:28" x14ac:dyDescent="0.2">
      <c r="A1133" s="4">
        <v>50</v>
      </c>
      <c r="B1133" s="4">
        <v>0</v>
      </c>
      <c r="C1133" s="4">
        <v>0</v>
      </c>
      <c r="D1133" s="4">
        <v>1</v>
      </c>
      <c r="E1133" s="4">
        <v>208</v>
      </c>
      <c r="F1133" s="4">
        <f>ROUND(Source!V1110,O1133)</f>
        <v>26.647760000000002</v>
      </c>
      <c r="G1133" s="4" t="s">
        <v>290</v>
      </c>
      <c r="H1133" s="4" t="s">
        <v>291</v>
      </c>
      <c r="I1133" s="4"/>
      <c r="J1133" s="4"/>
      <c r="K1133" s="4">
        <v>208</v>
      </c>
      <c r="L1133" s="4">
        <v>22</v>
      </c>
      <c r="M1133" s="4">
        <v>3</v>
      </c>
      <c r="N1133" s="4" t="s">
        <v>3</v>
      </c>
      <c r="O1133" s="4">
        <v>7</v>
      </c>
      <c r="P1133" s="4"/>
      <c r="Q1133" s="4"/>
      <c r="R1133" s="4"/>
      <c r="S1133" s="4"/>
      <c r="T1133" s="4"/>
      <c r="U1133" s="4"/>
      <c r="V1133" s="4"/>
      <c r="W1133" s="4">
        <v>26.647760000000002</v>
      </c>
      <c r="X1133" s="4">
        <v>1</v>
      </c>
      <c r="Y1133" s="4">
        <v>26.647760000000002</v>
      </c>
      <c r="Z1133" s="4"/>
      <c r="AA1133" s="4"/>
      <c r="AB1133" s="4"/>
    </row>
    <row r="1134" spans="1:28" x14ac:dyDescent="0.2">
      <c r="A1134" s="4">
        <v>50</v>
      </c>
      <c r="B1134" s="4">
        <v>0</v>
      </c>
      <c r="C1134" s="4">
        <v>0</v>
      </c>
      <c r="D1134" s="4">
        <v>1</v>
      </c>
      <c r="E1134" s="4">
        <v>209</v>
      </c>
      <c r="F1134" s="4">
        <f>ROUND(Source!W1110,O1134)</f>
        <v>0</v>
      </c>
      <c r="G1134" s="4" t="s">
        <v>292</v>
      </c>
      <c r="H1134" s="4" t="s">
        <v>293</v>
      </c>
      <c r="I1134" s="4"/>
      <c r="J1134" s="4"/>
      <c r="K1134" s="4">
        <v>209</v>
      </c>
      <c r="L1134" s="4">
        <v>23</v>
      </c>
      <c r="M1134" s="4">
        <v>3</v>
      </c>
      <c r="N1134" s="4" t="s">
        <v>3</v>
      </c>
      <c r="O1134" s="4">
        <v>2</v>
      </c>
      <c r="P1134" s="4"/>
      <c r="Q1134" s="4"/>
      <c r="R1134" s="4"/>
      <c r="S1134" s="4"/>
      <c r="T1134" s="4"/>
      <c r="U1134" s="4"/>
      <c r="V1134" s="4"/>
      <c r="W1134" s="4">
        <v>0</v>
      </c>
      <c r="X1134" s="4">
        <v>1</v>
      </c>
      <c r="Y1134" s="4">
        <v>0</v>
      </c>
      <c r="Z1134" s="4"/>
      <c r="AA1134" s="4"/>
      <c r="AB1134" s="4"/>
    </row>
    <row r="1135" spans="1:28" x14ac:dyDescent="0.2">
      <c r="A1135" s="4">
        <v>50</v>
      </c>
      <c r="B1135" s="4">
        <v>0</v>
      </c>
      <c r="C1135" s="4">
        <v>0</v>
      </c>
      <c r="D1135" s="4">
        <v>1</v>
      </c>
      <c r="E1135" s="4">
        <v>233</v>
      </c>
      <c r="F1135" s="4">
        <f>ROUND(Source!BD1110,O1135)</f>
        <v>3051.77</v>
      </c>
      <c r="G1135" s="4" t="s">
        <v>294</v>
      </c>
      <c r="H1135" s="4" t="s">
        <v>295</v>
      </c>
      <c r="I1135" s="4"/>
      <c r="J1135" s="4"/>
      <c r="K1135" s="4">
        <v>233</v>
      </c>
      <c r="L1135" s="4">
        <v>24</v>
      </c>
      <c r="M1135" s="4">
        <v>3</v>
      </c>
      <c r="N1135" s="4" t="s">
        <v>3</v>
      </c>
      <c r="O1135" s="4">
        <v>2</v>
      </c>
      <c r="P1135" s="4"/>
      <c r="Q1135" s="4"/>
      <c r="R1135" s="4"/>
      <c r="S1135" s="4"/>
      <c r="T1135" s="4"/>
      <c r="U1135" s="4"/>
      <c r="V1135" s="4"/>
      <c r="W1135" s="4">
        <v>3051.77</v>
      </c>
      <c r="X1135" s="4">
        <v>1</v>
      </c>
      <c r="Y1135" s="4">
        <v>3051.77</v>
      </c>
      <c r="Z1135" s="4"/>
      <c r="AA1135" s="4"/>
      <c r="AB1135" s="4"/>
    </row>
    <row r="1136" spans="1:28" x14ac:dyDescent="0.2">
      <c r="A1136" s="4">
        <v>50</v>
      </c>
      <c r="B1136" s="4">
        <v>0</v>
      </c>
      <c r="C1136" s="4">
        <v>0</v>
      </c>
      <c r="D1136" s="4">
        <v>1</v>
      </c>
      <c r="E1136" s="4">
        <v>210</v>
      </c>
      <c r="F1136" s="4">
        <f>ROUND(Source!X1110,O1136)</f>
        <v>265339.48</v>
      </c>
      <c r="G1136" s="4" t="s">
        <v>296</v>
      </c>
      <c r="H1136" s="4" t="s">
        <v>297</v>
      </c>
      <c r="I1136" s="4"/>
      <c r="J1136" s="4"/>
      <c r="K1136" s="4">
        <v>210</v>
      </c>
      <c r="L1136" s="4">
        <v>25</v>
      </c>
      <c r="M1136" s="4">
        <v>3</v>
      </c>
      <c r="N1136" s="4" t="s">
        <v>3</v>
      </c>
      <c r="O1136" s="4">
        <v>2</v>
      </c>
      <c r="P1136" s="4"/>
      <c r="Q1136" s="4"/>
      <c r="R1136" s="4"/>
      <c r="S1136" s="4"/>
      <c r="T1136" s="4"/>
      <c r="U1136" s="4"/>
      <c r="V1136" s="4"/>
      <c r="W1136" s="4">
        <v>265339.48</v>
      </c>
      <c r="X1136" s="4">
        <v>1</v>
      </c>
      <c r="Y1136" s="4">
        <v>265339.48</v>
      </c>
      <c r="Z1136" s="4"/>
      <c r="AA1136" s="4"/>
      <c r="AB1136" s="4"/>
    </row>
    <row r="1137" spans="1:28" x14ac:dyDescent="0.2">
      <c r="A1137" s="4">
        <v>50</v>
      </c>
      <c r="B1137" s="4">
        <v>0</v>
      </c>
      <c r="C1137" s="4">
        <v>0</v>
      </c>
      <c r="D1137" s="4">
        <v>1</v>
      </c>
      <c r="E1137" s="4">
        <v>211</v>
      </c>
      <c r="F1137" s="4">
        <f>ROUND(Source!Y1110,O1137)</f>
        <v>152066.99</v>
      </c>
      <c r="G1137" s="4" t="s">
        <v>298</v>
      </c>
      <c r="H1137" s="4" t="s">
        <v>299</v>
      </c>
      <c r="I1137" s="4"/>
      <c r="J1137" s="4"/>
      <c r="K1137" s="4">
        <v>211</v>
      </c>
      <c r="L1137" s="4">
        <v>26</v>
      </c>
      <c r="M1137" s="4">
        <v>3</v>
      </c>
      <c r="N1137" s="4" t="s">
        <v>3</v>
      </c>
      <c r="O1137" s="4">
        <v>2</v>
      </c>
      <c r="P1137" s="4"/>
      <c r="Q1137" s="4"/>
      <c r="R1137" s="4"/>
      <c r="S1137" s="4"/>
      <c r="T1137" s="4"/>
      <c r="U1137" s="4"/>
      <c r="V1137" s="4"/>
      <c r="W1137" s="4">
        <v>152066.99</v>
      </c>
      <c r="X1137" s="4">
        <v>1</v>
      </c>
      <c r="Y1137" s="4">
        <v>152066.99</v>
      </c>
      <c r="Z1137" s="4"/>
      <c r="AA1137" s="4"/>
      <c r="AB1137" s="4"/>
    </row>
    <row r="1138" spans="1:28" x14ac:dyDescent="0.2">
      <c r="A1138" s="4">
        <v>50</v>
      </c>
      <c r="B1138" s="4">
        <v>0</v>
      </c>
      <c r="C1138" s="4">
        <v>0</v>
      </c>
      <c r="D1138" s="4">
        <v>1</v>
      </c>
      <c r="E1138" s="4">
        <v>224</v>
      </c>
      <c r="F1138" s="4">
        <f>ROUND(Source!AR1110,O1138)</f>
        <v>806227.75</v>
      </c>
      <c r="G1138" s="4" t="s">
        <v>300</v>
      </c>
      <c r="H1138" s="4" t="s">
        <v>301</v>
      </c>
      <c r="I1138" s="4"/>
      <c r="J1138" s="4"/>
      <c r="K1138" s="4">
        <v>224</v>
      </c>
      <c r="L1138" s="4">
        <v>27</v>
      </c>
      <c r="M1138" s="4">
        <v>3</v>
      </c>
      <c r="N1138" s="4" t="s">
        <v>3</v>
      </c>
      <c r="O1138" s="4">
        <v>2</v>
      </c>
      <c r="P1138" s="4"/>
      <c r="Q1138" s="4"/>
      <c r="R1138" s="4"/>
      <c r="S1138" s="4"/>
      <c r="T1138" s="4"/>
      <c r="U1138" s="4"/>
      <c r="V1138" s="4"/>
      <c r="W1138" s="4">
        <v>806227.75</v>
      </c>
      <c r="X1138" s="4">
        <v>1</v>
      </c>
      <c r="Y1138" s="4">
        <v>806227.75</v>
      </c>
      <c r="Z1138" s="4"/>
      <c r="AA1138" s="4"/>
      <c r="AB1138" s="4"/>
    </row>
    <row r="1140" spans="1:28" x14ac:dyDescent="0.2">
      <c r="A1140" s="5">
        <v>61</v>
      </c>
      <c r="B1140" s="5"/>
      <c r="C1140" s="5"/>
      <c r="D1140" s="5"/>
      <c r="E1140" s="5"/>
      <c r="F1140" s="5">
        <v>10</v>
      </c>
      <c r="G1140" s="5" t="s">
        <v>1104</v>
      </c>
      <c r="H1140" s="5" t="s">
        <v>1105</v>
      </c>
    </row>
    <row r="1141" spans="1:28" x14ac:dyDescent="0.2">
      <c r="A1141" s="5">
        <v>61</v>
      </c>
      <c r="B1141" s="5"/>
      <c r="C1141" s="5"/>
      <c r="D1141" s="5"/>
      <c r="E1141" s="5"/>
      <c r="F1141" s="5">
        <v>1900</v>
      </c>
      <c r="G1141" s="5" t="s">
        <v>1106</v>
      </c>
      <c r="H1141" s="5" t="s">
        <v>1107</v>
      </c>
    </row>
    <row r="1142" spans="1:28" x14ac:dyDescent="0.2">
      <c r="A1142" s="5">
        <v>61</v>
      </c>
      <c r="B1142" s="5"/>
      <c r="C1142" s="5"/>
      <c r="D1142" s="5"/>
      <c r="E1142" s="5"/>
      <c r="F1142" s="5">
        <v>1800</v>
      </c>
      <c r="G1142" s="5" t="s">
        <v>1108</v>
      </c>
      <c r="H1142" s="5" t="s">
        <v>1107</v>
      </c>
    </row>
    <row r="1143" spans="1:28" x14ac:dyDescent="0.2">
      <c r="A1143" s="5">
        <v>61</v>
      </c>
      <c r="B1143" s="5"/>
      <c r="C1143" s="5"/>
      <c r="D1143" s="5"/>
      <c r="E1143" s="5"/>
      <c r="F1143" s="5">
        <v>2</v>
      </c>
      <c r="G1143" s="5" t="s">
        <v>1109</v>
      </c>
      <c r="H1143" s="5" t="s">
        <v>1110</v>
      </c>
    </row>
    <row r="1144" spans="1:28" x14ac:dyDescent="0.2">
      <c r="A1144" s="5">
        <v>61</v>
      </c>
      <c r="B1144" s="5"/>
      <c r="C1144" s="5"/>
      <c r="D1144" s="5"/>
      <c r="E1144" s="5"/>
      <c r="F1144" s="5">
        <v>10</v>
      </c>
      <c r="G1144" s="5" t="s">
        <v>1111</v>
      </c>
      <c r="H1144" s="5" t="s">
        <v>1111</v>
      </c>
    </row>
    <row r="1145" spans="1:28" x14ac:dyDescent="0.2">
      <c r="A1145" s="5">
        <v>61</v>
      </c>
      <c r="B1145" s="5"/>
      <c r="C1145" s="5"/>
      <c r="D1145" s="5"/>
      <c r="E1145" s="5"/>
      <c r="F1145" s="5">
        <v>3</v>
      </c>
      <c r="G1145" s="5" t="s">
        <v>1112</v>
      </c>
      <c r="H1145" s="5" t="s">
        <v>1113</v>
      </c>
    </row>
    <row r="1146" spans="1:28" x14ac:dyDescent="0.2">
      <c r="A1146" s="5">
        <v>61</v>
      </c>
      <c r="B1146" s="5"/>
      <c r="C1146" s="5"/>
      <c r="D1146" s="5"/>
      <c r="E1146" s="5"/>
      <c r="F1146" s="5">
        <v>2400</v>
      </c>
      <c r="G1146" s="5" t="s">
        <v>1114</v>
      </c>
      <c r="H1146" s="5" t="s">
        <v>1115</v>
      </c>
    </row>
    <row r="1147" spans="1:28" x14ac:dyDescent="0.2">
      <c r="A1147" s="5">
        <v>61</v>
      </c>
      <c r="B1147" s="5"/>
      <c r="C1147" s="5"/>
      <c r="D1147" s="5"/>
      <c r="E1147" s="5"/>
      <c r="F1147" s="5">
        <v>0</v>
      </c>
      <c r="G1147" s="5" t="s">
        <v>1116</v>
      </c>
      <c r="H1147" s="5" t="s">
        <v>1117</v>
      </c>
    </row>
    <row r="1148" spans="1:28" x14ac:dyDescent="0.2">
      <c r="A1148" s="5">
        <v>61</v>
      </c>
      <c r="B1148" s="5"/>
      <c r="C1148" s="5"/>
      <c r="D1148" s="5"/>
      <c r="E1148" s="5"/>
      <c r="F1148" s="5">
        <v>12</v>
      </c>
      <c r="G1148" s="5" t="s">
        <v>1118</v>
      </c>
      <c r="H1148" s="5" t="s">
        <v>1117</v>
      </c>
    </row>
    <row r="1149" spans="1:28" x14ac:dyDescent="0.2">
      <c r="A1149" s="5">
        <v>61</v>
      </c>
      <c r="B1149" s="5"/>
      <c r="C1149" s="5"/>
      <c r="D1149" s="5"/>
      <c r="E1149" s="5"/>
      <c r="F1149" s="5">
        <v>0</v>
      </c>
      <c r="G1149" s="5" t="s">
        <v>1119</v>
      </c>
      <c r="H1149" s="5" t="s">
        <v>1117</v>
      </c>
    </row>
    <row r="1150" spans="1:28" x14ac:dyDescent="0.2">
      <c r="A1150" s="5">
        <v>61</v>
      </c>
      <c r="B1150" s="5"/>
      <c r="C1150" s="5"/>
      <c r="D1150" s="5"/>
      <c r="E1150" s="5"/>
      <c r="F1150" s="5">
        <v>0</v>
      </c>
      <c r="G1150" s="5" t="s">
        <v>1120</v>
      </c>
      <c r="H1150" s="5" t="s">
        <v>1117</v>
      </c>
    </row>
    <row r="1151" spans="1:28" x14ac:dyDescent="0.2">
      <c r="A1151" s="5">
        <v>61</v>
      </c>
      <c r="B1151" s="5"/>
      <c r="C1151" s="5"/>
      <c r="D1151" s="5"/>
      <c r="E1151" s="5"/>
      <c r="F1151" s="5">
        <v>2</v>
      </c>
      <c r="G1151" s="5" t="s">
        <v>1121</v>
      </c>
      <c r="H1151" s="5" t="s">
        <v>1117</v>
      </c>
    </row>
    <row r="1152" spans="1:28" x14ac:dyDescent="0.2">
      <c r="A1152" s="5">
        <v>61</v>
      </c>
      <c r="B1152" s="5"/>
      <c r="C1152" s="5"/>
      <c r="D1152" s="5"/>
      <c r="E1152" s="5"/>
      <c r="F1152" s="5">
        <v>6</v>
      </c>
      <c r="G1152" s="5" t="s">
        <v>1122</v>
      </c>
      <c r="H1152" s="5" t="s">
        <v>1117</v>
      </c>
    </row>
    <row r="1153" spans="1:16" x14ac:dyDescent="0.2">
      <c r="A1153" s="5">
        <v>61</v>
      </c>
      <c r="B1153" s="5"/>
      <c r="C1153" s="5"/>
      <c r="D1153" s="5"/>
      <c r="E1153" s="5"/>
      <c r="F1153" s="5">
        <v>12</v>
      </c>
      <c r="G1153" s="5" t="s">
        <v>1123</v>
      </c>
      <c r="H1153" s="5" t="s">
        <v>1123</v>
      </c>
    </row>
    <row r="1156" spans="1:16" x14ac:dyDescent="0.2">
      <c r="A1156">
        <v>70</v>
      </c>
      <c r="B1156">
        <v>1</v>
      </c>
      <c r="D1156">
        <v>1</v>
      </c>
      <c r="E1156" t="s">
        <v>1124</v>
      </c>
      <c r="F1156" t="s">
        <v>1125</v>
      </c>
      <c r="G1156">
        <v>0</v>
      </c>
      <c r="H1156">
        <v>0</v>
      </c>
      <c r="I1156" t="s">
        <v>3</v>
      </c>
      <c r="J1156">
        <v>1</v>
      </c>
      <c r="K1156">
        <v>0</v>
      </c>
      <c r="L1156" t="s">
        <v>3</v>
      </c>
      <c r="M1156" t="s">
        <v>3</v>
      </c>
      <c r="N1156">
        <v>0</v>
      </c>
      <c r="P1156" t="s">
        <v>1126</v>
      </c>
    </row>
    <row r="1157" spans="1:16" x14ac:dyDescent="0.2">
      <c r="A1157">
        <v>70</v>
      </c>
      <c r="B1157">
        <v>1</v>
      </c>
      <c r="D1157">
        <v>2</v>
      </c>
      <c r="E1157" t="s">
        <v>1127</v>
      </c>
      <c r="F1157" t="s">
        <v>1128</v>
      </c>
      <c r="G1157">
        <v>0</v>
      </c>
      <c r="H1157">
        <v>0</v>
      </c>
      <c r="I1157" t="s">
        <v>3</v>
      </c>
      <c r="J1157">
        <v>1</v>
      </c>
      <c r="K1157">
        <v>0</v>
      </c>
      <c r="L1157" t="s">
        <v>3</v>
      </c>
      <c r="M1157" t="s">
        <v>3</v>
      </c>
      <c r="N1157">
        <v>0</v>
      </c>
      <c r="P1157" t="s">
        <v>1129</v>
      </c>
    </row>
    <row r="1158" spans="1:16" x14ac:dyDescent="0.2">
      <c r="A1158">
        <v>70</v>
      </c>
      <c r="B1158">
        <v>1</v>
      </c>
      <c r="D1158">
        <v>3</v>
      </c>
      <c r="E1158" t="s">
        <v>1130</v>
      </c>
      <c r="F1158" t="s">
        <v>1131</v>
      </c>
      <c r="G1158">
        <v>1</v>
      </c>
      <c r="H1158">
        <v>0</v>
      </c>
      <c r="I1158" t="s">
        <v>3</v>
      </c>
      <c r="J1158">
        <v>1</v>
      </c>
      <c r="K1158">
        <v>0</v>
      </c>
      <c r="L1158" t="s">
        <v>3</v>
      </c>
      <c r="M1158" t="s">
        <v>3</v>
      </c>
      <c r="N1158">
        <v>0</v>
      </c>
      <c r="P1158" t="s">
        <v>1132</v>
      </c>
    </row>
    <row r="1159" spans="1:16" x14ac:dyDescent="0.2">
      <c r="A1159">
        <v>70</v>
      </c>
      <c r="B1159">
        <v>1</v>
      </c>
      <c r="D1159">
        <v>4</v>
      </c>
      <c r="E1159" t="s">
        <v>1133</v>
      </c>
      <c r="F1159" t="s">
        <v>1134</v>
      </c>
      <c r="G1159">
        <v>1</v>
      </c>
      <c r="H1159">
        <v>0</v>
      </c>
      <c r="I1159" t="s">
        <v>3</v>
      </c>
      <c r="J1159">
        <v>2</v>
      </c>
      <c r="K1159">
        <v>0</v>
      </c>
      <c r="L1159" t="s">
        <v>3</v>
      </c>
      <c r="M1159" t="s">
        <v>3</v>
      </c>
      <c r="N1159">
        <v>0</v>
      </c>
      <c r="P1159" t="s">
        <v>3</v>
      </c>
    </row>
    <row r="1160" spans="1:16" x14ac:dyDescent="0.2">
      <c r="A1160">
        <v>70</v>
      </c>
      <c r="B1160">
        <v>1</v>
      </c>
      <c r="D1160">
        <v>5</v>
      </c>
      <c r="E1160" t="s">
        <v>1135</v>
      </c>
      <c r="F1160" t="s">
        <v>1136</v>
      </c>
      <c r="G1160">
        <v>0</v>
      </c>
      <c r="H1160">
        <v>0</v>
      </c>
      <c r="I1160" t="s">
        <v>3</v>
      </c>
      <c r="J1160">
        <v>2</v>
      </c>
      <c r="K1160">
        <v>0</v>
      </c>
      <c r="L1160" t="s">
        <v>3</v>
      </c>
      <c r="M1160" t="s">
        <v>3</v>
      </c>
      <c r="N1160">
        <v>0</v>
      </c>
      <c r="P1160" t="s">
        <v>3</v>
      </c>
    </row>
    <row r="1161" spans="1:16" x14ac:dyDescent="0.2">
      <c r="A1161">
        <v>70</v>
      </c>
      <c r="B1161">
        <v>1</v>
      </c>
      <c r="D1161">
        <v>6</v>
      </c>
      <c r="E1161" t="s">
        <v>1137</v>
      </c>
      <c r="F1161" t="s">
        <v>1138</v>
      </c>
      <c r="G1161">
        <v>0</v>
      </c>
      <c r="H1161">
        <v>0</v>
      </c>
      <c r="I1161" t="s">
        <v>3</v>
      </c>
      <c r="J1161">
        <v>2</v>
      </c>
      <c r="K1161">
        <v>0</v>
      </c>
      <c r="L1161" t="s">
        <v>3</v>
      </c>
      <c r="M1161" t="s">
        <v>3</v>
      </c>
      <c r="N1161">
        <v>0</v>
      </c>
      <c r="P1161" t="s">
        <v>3</v>
      </c>
    </row>
    <row r="1162" spans="1:16" x14ac:dyDescent="0.2">
      <c r="A1162">
        <v>70</v>
      </c>
      <c r="B1162">
        <v>1</v>
      </c>
      <c r="D1162">
        <v>7</v>
      </c>
      <c r="E1162" t="s">
        <v>1139</v>
      </c>
      <c r="F1162" t="s">
        <v>1140</v>
      </c>
      <c r="G1162">
        <v>0</v>
      </c>
      <c r="H1162">
        <v>0</v>
      </c>
      <c r="I1162" t="s">
        <v>1141</v>
      </c>
      <c r="J1162">
        <v>0</v>
      </c>
      <c r="K1162">
        <v>0</v>
      </c>
      <c r="L1162" t="s">
        <v>3</v>
      </c>
      <c r="M1162" t="s">
        <v>3</v>
      </c>
      <c r="N1162">
        <v>0</v>
      </c>
      <c r="P1162" t="s">
        <v>1142</v>
      </c>
    </row>
    <row r="1163" spans="1:16" x14ac:dyDescent="0.2">
      <c r="A1163">
        <v>70</v>
      </c>
      <c r="B1163">
        <v>1</v>
      </c>
      <c r="D1163">
        <v>8</v>
      </c>
      <c r="E1163" t="s">
        <v>1143</v>
      </c>
      <c r="F1163" t="s">
        <v>1144</v>
      </c>
      <c r="G1163">
        <v>1</v>
      </c>
      <c r="H1163">
        <v>0</v>
      </c>
      <c r="I1163" t="s">
        <v>3</v>
      </c>
      <c r="J1163">
        <v>5</v>
      </c>
      <c r="K1163">
        <v>0</v>
      </c>
      <c r="L1163" t="s">
        <v>3</v>
      </c>
      <c r="M1163" t="s">
        <v>3</v>
      </c>
      <c r="N1163">
        <v>0</v>
      </c>
      <c r="P1163" t="s">
        <v>3</v>
      </c>
    </row>
    <row r="1164" spans="1:16" x14ac:dyDescent="0.2">
      <c r="A1164">
        <v>70</v>
      </c>
      <c r="B1164">
        <v>1</v>
      </c>
      <c r="D1164">
        <v>9</v>
      </c>
      <c r="E1164" t="s">
        <v>1145</v>
      </c>
      <c r="F1164" t="s">
        <v>1146</v>
      </c>
      <c r="G1164">
        <v>0</v>
      </c>
      <c r="H1164">
        <v>0</v>
      </c>
      <c r="I1164" t="s">
        <v>3</v>
      </c>
      <c r="J1164">
        <v>5</v>
      </c>
      <c r="K1164">
        <v>0</v>
      </c>
      <c r="L1164" t="s">
        <v>3</v>
      </c>
      <c r="M1164" t="s">
        <v>3</v>
      </c>
      <c r="N1164">
        <v>0</v>
      </c>
      <c r="P1164" t="s">
        <v>1147</v>
      </c>
    </row>
    <row r="1165" spans="1:16" x14ac:dyDescent="0.2">
      <c r="A1165">
        <v>70</v>
      </c>
      <c r="B1165">
        <v>1</v>
      </c>
      <c r="D1165">
        <v>10</v>
      </c>
      <c r="E1165" t="s">
        <v>1148</v>
      </c>
      <c r="F1165" t="s">
        <v>1149</v>
      </c>
      <c r="G1165">
        <v>0</v>
      </c>
      <c r="H1165">
        <v>0</v>
      </c>
      <c r="I1165" t="s">
        <v>1150</v>
      </c>
      <c r="J1165">
        <v>5</v>
      </c>
      <c r="K1165">
        <v>0</v>
      </c>
      <c r="L1165" t="s">
        <v>3</v>
      </c>
      <c r="M1165" t="s">
        <v>3</v>
      </c>
      <c r="N1165">
        <v>0</v>
      </c>
      <c r="P1165" t="s">
        <v>1151</v>
      </c>
    </row>
    <row r="1166" spans="1:16" x14ac:dyDescent="0.2">
      <c r="A1166">
        <v>70</v>
      </c>
      <c r="B1166">
        <v>1</v>
      </c>
      <c r="D1166">
        <v>11</v>
      </c>
      <c r="E1166" t="s">
        <v>1152</v>
      </c>
      <c r="F1166" t="s">
        <v>1153</v>
      </c>
      <c r="G1166">
        <v>0</v>
      </c>
      <c r="H1166">
        <v>0</v>
      </c>
      <c r="I1166" t="s">
        <v>1154</v>
      </c>
      <c r="J1166">
        <v>0</v>
      </c>
      <c r="K1166">
        <v>0</v>
      </c>
      <c r="L1166" t="s">
        <v>3</v>
      </c>
      <c r="M1166" t="s">
        <v>3</v>
      </c>
      <c r="N1166">
        <v>0</v>
      </c>
      <c r="P1166" t="s">
        <v>1155</v>
      </c>
    </row>
    <row r="1167" spans="1:16" x14ac:dyDescent="0.2">
      <c r="A1167">
        <v>70</v>
      </c>
      <c r="B1167">
        <v>1</v>
      </c>
      <c r="D1167">
        <v>12</v>
      </c>
      <c r="E1167" t="s">
        <v>1156</v>
      </c>
      <c r="F1167" t="s">
        <v>1157</v>
      </c>
      <c r="G1167">
        <v>0</v>
      </c>
      <c r="H1167">
        <v>0</v>
      </c>
      <c r="I1167" t="s">
        <v>1158</v>
      </c>
      <c r="J1167">
        <v>0</v>
      </c>
      <c r="K1167">
        <v>0</v>
      </c>
      <c r="L1167" t="s">
        <v>3</v>
      </c>
      <c r="M1167" t="s">
        <v>3</v>
      </c>
      <c r="N1167">
        <v>0</v>
      </c>
      <c r="P1167" t="s">
        <v>1159</v>
      </c>
    </row>
    <row r="1168" spans="1:16" x14ac:dyDescent="0.2">
      <c r="A1168">
        <v>70</v>
      </c>
      <c r="B1168">
        <v>1</v>
      </c>
      <c r="D1168">
        <v>13</v>
      </c>
      <c r="E1168" t="s">
        <v>1160</v>
      </c>
      <c r="F1168" t="s">
        <v>1161</v>
      </c>
      <c r="G1168">
        <v>0</v>
      </c>
      <c r="H1168">
        <v>0</v>
      </c>
      <c r="I1168" t="s">
        <v>1162</v>
      </c>
      <c r="J1168">
        <v>0</v>
      </c>
      <c r="K1168">
        <v>0</v>
      </c>
      <c r="L1168" t="s">
        <v>3</v>
      </c>
      <c r="M1168" t="s">
        <v>3</v>
      </c>
      <c r="N1168">
        <v>0</v>
      </c>
      <c r="P1168" t="s">
        <v>1163</v>
      </c>
    </row>
    <row r="1169" spans="1:50" x14ac:dyDescent="0.2">
      <c r="A1169">
        <v>70</v>
      </c>
      <c r="B1169">
        <v>1</v>
      </c>
      <c r="D1169">
        <v>14</v>
      </c>
      <c r="E1169" t="s">
        <v>1164</v>
      </c>
      <c r="F1169" t="s">
        <v>1165</v>
      </c>
      <c r="G1169">
        <v>0</v>
      </c>
      <c r="H1169">
        <v>0</v>
      </c>
      <c r="I1169" t="s">
        <v>3</v>
      </c>
      <c r="J1169">
        <v>0</v>
      </c>
      <c r="K1169">
        <v>0</v>
      </c>
      <c r="L1169" t="s">
        <v>3</v>
      </c>
      <c r="M1169" t="s">
        <v>3</v>
      </c>
      <c r="N1169">
        <v>0</v>
      </c>
      <c r="P1169" t="s">
        <v>3</v>
      </c>
    </row>
    <row r="1170" spans="1:50" x14ac:dyDescent="0.2">
      <c r="A1170">
        <v>70</v>
      </c>
      <c r="B1170">
        <v>1</v>
      </c>
      <c r="D1170">
        <v>15</v>
      </c>
      <c r="E1170" t="s">
        <v>1166</v>
      </c>
      <c r="F1170" t="s">
        <v>1167</v>
      </c>
      <c r="G1170">
        <v>0</v>
      </c>
      <c r="H1170">
        <v>0</v>
      </c>
      <c r="I1170" t="s">
        <v>3</v>
      </c>
      <c r="J1170">
        <v>0</v>
      </c>
      <c r="K1170">
        <v>0</v>
      </c>
      <c r="L1170" t="s">
        <v>3</v>
      </c>
      <c r="M1170" t="s">
        <v>3</v>
      </c>
      <c r="N1170">
        <v>0</v>
      </c>
      <c r="P1170" t="s">
        <v>1168</v>
      </c>
    </row>
    <row r="1171" spans="1:50" x14ac:dyDescent="0.2">
      <c r="A1171">
        <v>70</v>
      </c>
      <c r="B1171">
        <v>1</v>
      </c>
      <c r="D1171">
        <v>16</v>
      </c>
      <c r="E1171" t="s">
        <v>1169</v>
      </c>
      <c r="F1171" t="s">
        <v>1170</v>
      </c>
      <c r="G1171">
        <v>0</v>
      </c>
      <c r="H1171">
        <v>0</v>
      </c>
      <c r="I1171" t="s">
        <v>3</v>
      </c>
      <c r="J1171">
        <v>3</v>
      </c>
      <c r="K1171">
        <v>0</v>
      </c>
      <c r="L1171" t="s">
        <v>3</v>
      </c>
      <c r="M1171" t="s">
        <v>3</v>
      </c>
      <c r="N1171">
        <v>0</v>
      </c>
      <c r="P1171" t="s">
        <v>3</v>
      </c>
    </row>
    <row r="1172" spans="1:50" x14ac:dyDescent="0.2">
      <c r="A1172">
        <v>70</v>
      </c>
      <c r="B1172">
        <v>1</v>
      </c>
      <c r="D1172">
        <v>17</v>
      </c>
      <c r="E1172" t="s">
        <v>1171</v>
      </c>
      <c r="F1172" t="s">
        <v>1172</v>
      </c>
      <c r="G1172">
        <v>1</v>
      </c>
      <c r="H1172">
        <v>0</v>
      </c>
      <c r="I1172" t="s">
        <v>3</v>
      </c>
      <c r="J1172">
        <v>3</v>
      </c>
      <c r="K1172">
        <v>0</v>
      </c>
      <c r="L1172" t="s">
        <v>3</v>
      </c>
      <c r="M1172" t="s">
        <v>3</v>
      </c>
      <c r="N1172">
        <v>0</v>
      </c>
      <c r="P1172" t="s">
        <v>3</v>
      </c>
    </row>
    <row r="1173" spans="1:50" x14ac:dyDescent="0.2">
      <c r="A1173">
        <v>70</v>
      </c>
      <c r="B1173">
        <v>1</v>
      </c>
      <c r="D1173">
        <v>1</v>
      </c>
      <c r="E1173" t="s">
        <v>1173</v>
      </c>
      <c r="F1173" t="s">
        <v>1174</v>
      </c>
      <c r="G1173">
        <v>0.9</v>
      </c>
      <c r="H1173">
        <v>1</v>
      </c>
      <c r="I1173" t="s">
        <v>1175</v>
      </c>
      <c r="J1173">
        <v>0</v>
      </c>
      <c r="K1173">
        <v>0</v>
      </c>
      <c r="L1173" t="s">
        <v>3</v>
      </c>
      <c r="M1173" t="s">
        <v>3</v>
      </c>
      <c r="N1173">
        <v>0</v>
      </c>
      <c r="P1173" t="s">
        <v>1176</v>
      </c>
    </row>
    <row r="1174" spans="1:50" x14ac:dyDescent="0.2">
      <c r="A1174">
        <v>70</v>
      </c>
      <c r="B1174">
        <v>1</v>
      </c>
      <c r="D1174">
        <v>2</v>
      </c>
      <c r="E1174" t="s">
        <v>1177</v>
      </c>
      <c r="F1174" t="s">
        <v>1178</v>
      </c>
      <c r="G1174">
        <v>0.85</v>
      </c>
      <c r="H1174">
        <v>1</v>
      </c>
      <c r="I1174" t="s">
        <v>1179</v>
      </c>
      <c r="J1174">
        <v>0</v>
      </c>
      <c r="K1174">
        <v>0</v>
      </c>
      <c r="L1174" t="s">
        <v>3</v>
      </c>
      <c r="M1174" t="s">
        <v>3</v>
      </c>
      <c r="N1174">
        <v>0</v>
      </c>
      <c r="P1174" t="s">
        <v>1180</v>
      </c>
    </row>
    <row r="1175" spans="1:50" x14ac:dyDescent="0.2">
      <c r="A1175">
        <v>70</v>
      </c>
      <c r="B1175">
        <v>1</v>
      </c>
      <c r="D1175">
        <v>3</v>
      </c>
      <c r="E1175" t="s">
        <v>1181</v>
      </c>
      <c r="F1175" t="s">
        <v>1182</v>
      </c>
      <c r="G1175">
        <v>1.03</v>
      </c>
      <c r="H1175">
        <v>0</v>
      </c>
      <c r="I1175" t="s">
        <v>3</v>
      </c>
      <c r="J1175">
        <v>0</v>
      </c>
      <c r="K1175">
        <v>0</v>
      </c>
      <c r="L1175" t="s">
        <v>3</v>
      </c>
      <c r="M1175" t="s">
        <v>3</v>
      </c>
      <c r="N1175">
        <v>0</v>
      </c>
      <c r="P1175" t="s">
        <v>1183</v>
      </c>
    </row>
    <row r="1176" spans="1:50" x14ac:dyDescent="0.2">
      <c r="A1176">
        <v>70</v>
      </c>
      <c r="B1176">
        <v>1</v>
      </c>
      <c r="D1176">
        <v>4</v>
      </c>
      <c r="E1176" t="s">
        <v>1184</v>
      </c>
      <c r="F1176" t="s">
        <v>1185</v>
      </c>
      <c r="G1176">
        <v>1.1499999999999999</v>
      </c>
      <c r="H1176">
        <v>0</v>
      </c>
      <c r="I1176" t="s">
        <v>3</v>
      </c>
      <c r="J1176">
        <v>0</v>
      </c>
      <c r="K1176">
        <v>0</v>
      </c>
      <c r="L1176" t="s">
        <v>3</v>
      </c>
      <c r="M1176" t="s">
        <v>3</v>
      </c>
      <c r="N1176">
        <v>0</v>
      </c>
      <c r="P1176" t="s">
        <v>1186</v>
      </c>
    </row>
    <row r="1177" spans="1:50" x14ac:dyDescent="0.2">
      <c r="A1177">
        <v>70</v>
      </c>
      <c r="B1177">
        <v>1</v>
      </c>
      <c r="D1177">
        <v>5</v>
      </c>
      <c r="E1177" t="s">
        <v>1187</v>
      </c>
      <c r="F1177" t="s">
        <v>1188</v>
      </c>
      <c r="G1177">
        <v>7</v>
      </c>
      <c r="H1177">
        <v>0</v>
      </c>
      <c r="I1177" t="s">
        <v>3</v>
      </c>
      <c r="J1177">
        <v>0</v>
      </c>
      <c r="K1177">
        <v>0</v>
      </c>
      <c r="L1177" t="s">
        <v>3</v>
      </c>
      <c r="M1177" t="s">
        <v>3</v>
      </c>
      <c r="N1177">
        <v>0</v>
      </c>
      <c r="P1177" t="s">
        <v>3</v>
      </c>
    </row>
    <row r="1178" spans="1:50" x14ac:dyDescent="0.2">
      <c r="A1178">
        <v>70</v>
      </c>
      <c r="B1178">
        <v>1</v>
      </c>
      <c r="D1178">
        <v>6</v>
      </c>
      <c r="E1178" t="s">
        <v>1189</v>
      </c>
      <c r="F1178" t="s">
        <v>3</v>
      </c>
      <c r="G1178">
        <v>2</v>
      </c>
      <c r="H1178">
        <v>0</v>
      </c>
      <c r="I1178" t="s">
        <v>3</v>
      </c>
      <c r="J1178">
        <v>0</v>
      </c>
      <c r="K1178">
        <v>0</v>
      </c>
      <c r="L1178" t="s">
        <v>3</v>
      </c>
      <c r="M1178" t="s">
        <v>3</v>
      </c>
      <c r="N1178">
        <v>0</v>
      </c>
      <c r="P1178" t="s">
        <v>3</v>
      </c>
    </row>
    <row r="1180" spans="1:50" x14ac:dyDescent="0.2">
      <c r="A1180">
        <v>-1</v>
      </c>
    </row>
    <row r="1182" spans="1:50" x14ac:dyDescent="0.2">
      <c r="A1182" s="3">
        <v>75</v>
      </c>
      <c r="B1182" s="3" t="s">
        <v>1190</v>
      </c>
      <c r="C1182" s="3">
        <v>2026</v>
      </c>
      <c r="D1182" s="3">
        <v>0</v>
      </c>
      <c r="E1182" s="3">
        <v>3</v>
      </c>
      <c r="F1182" s="3">
        <v>1</v>
      </c>
      <c r="G1182" s="3">
        <v>0</v>
      </c>
      <c r="H1182" s="3">
        <v>1</v>
      </c>
      <c r="I1182" s="3">
        <v>0</v>
      </c>
      <c r="J1182" s="3">
        <v>3</v>
      </c>
      <c r="K1182" s="3">
        <v>0</v>
      </c>
      <c r="L1182" s="3">
        <v>0</v>
      </c>
      <c r="M1182" s="3">
        <v>0</v>
      </c>
      <c r="N1182" s="3">
        <v>449016111</v>
      </c>
      <c r="O1182" s="3">
        <v>1</v>
      </c>
    </row>
    <row r="1183" spans="1:50" x14ac:dyDescent="0.2">
      <c r="A1183" s="6">
        <v>2</v>
      </c>
      <c r="B1183" s="6" t="s">
        <v>1191</v>
      </c>
      <c r="C1183" s="6" t="s">
        <v>1192</v>
      </c>
      <c r="D1183" s="6">
        <v>0</v>
      </c>
      <c r="E1183" s="6">
        <v>0</v>
      </c>
      <c r="F1183" s="6">
        <v>0</v>
      </c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>
        <v>449016112</v>
      </c>
    </row>
    <row r="1184" spans="1:50" x14ac:dyDescent="0.2">
      <c r="A1184" s="6">
        <v>1</v>
      </c>
      <c r="B1184" s="6" t="s">
        <v>1193</v>
      </c>
      <c r="C1184" s="6" t="s">
        <v>1194</v>
      </c>
      <c r="D1184" s="6">
        <v>2026</v>
      </c>
      <c r="E1184" s="6">
        <v>3</v>
      </c>
      <c r="F1184" s="6">
        <v>1</v>
      </c>
      <c r="G1184" s="6">
        <v>1</v>
      </c>
      <c r="H1184" s="6">
        <v>0</v>
      </c>
      <c r="I1184" s="6">
        <v>2</v>
      </c>
      <c r="J1184" s="6">
        <v>1</v>
      </c>
      <c r="K1184" s="6">
        <v>1</v>
      </c>
      <c r="L1184" s="6">
        <v>1</v>
      </c>
      <c r="M1184" s="6">
        <v>1</v>
      </c>
      <c r="N1184" s="6">
        <v>1</v>
      </c>
      <c r="O1184" s="6">
        <v>1</v>
      </c>
      <c r="P1184" s="6">
        <v>1</v>
      </c>
      <c r="Q1184" s="6">
        <v>1</v>
      </c>
      <c r="R1184" s="6" t="s">
        <v>3</v>
      </c>
      <c r="S1184" s="6" t="s">
        <v>3</v>
      </c>
      <c r="T1184" s="6" t="s">
        <v>3</v>
      </c>
      <c r="U1184" s="6" t="s">
        <v>3</v>
      </c>
      <c r="V1184" s="6" t="s">
        <v>3</v>
      </c>
      <c r="W1184" s="6" t="s">
        <v>3</v>
      </c>
      <c r="X1184" s="6" t="s">
        <v>3</v>
      </c>
      <c r="Y1184" s="6" t="s">
        <v>3</v>
      </c>
      <c r="Z1184" s="6" t="s">
        <v>3</v>
      </c>
      <c r="AA1184" s="6" t="s">
        <v>3</v>
      </c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>
        <v>449016113</v>
      </c>
      <c r="AO1184" s="6" t="s">
        <v>1195</v>
      </c>
      <c r="AP1184" s="6" t="s">
        <v>1196</v>
      </c>
      <c r="AQ1184" s="6">
        <v>46078</v>
      </c>
      <c r="AR1184" s="6">
        <v>409</v>
      </c>
      <c r="AS1184" s="6" t="s">
        <v>1197</v>
      </c>
      <c r="AT1184" s="6" t="s">
        <v>1198</v>
      </c>
      <c r="AU1184" s="6" t="s">
        <v>1196</v>
      </c>
      <c r="AV1184" s="6">
        <v>45720</v>
      </c>
      <c r="AW1184" s="6">
        <v>20</v>
      </c>
      <c r="AX1184" s="6" t="s">
        <v>1199</v>
      </c>
    </row>
    <row r="1188" spans="1:5" x14ac:dyDescent="0.2">
      <c r="A1188">
        <v>65</v>
      </c>
      <c r="C1188">
        <v>1</v>
      </c>
      <c r="D1188">
        <v>0</v>
      </c>
      <c r="E1188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1200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18246</v>
      </c>
      <c r="M1">
        <v>296158276</v>
      </c>
      <c r="N1">
        <v>12</v>
      </c>
      <c r="O1">
        <v>0</v>
      </c>
      <c r="P1">
        <v>0</v>
      </c>
      <c r="Q1">
        <v>3</v>
      </c>
    </row>
    <row r="12" spans="1:133" x14ac:dyDescent="0.2">
      <c r="A12" s="1">
        <v>1</v>
      </c>
      <c r="B12" s="1">
        <v>51</v>
      </c>
      <c r="C12" s="1">
        <v>0</v>
      </c>
      <c r="D12" s="1"/>
      <c r="E12" s="1">
        <v>0</v>
      </c>
      <c r="F12" s="1" t="s">
        <v>3</v>
      </c>
      <c r="G12" s="1" t="s">
        <v>4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5</v>
      </c>
      <c r="BI12" s="1" t="s">
        <v>6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1</v>
      </c>
      <c r="BW12" s="1">
        <v>0</v>
      </c>
      <c r="BX12" s="1">
        <v>0</v>
      </c>
      <c r="BY12" s="1" t="s">
        <v>7</v>
      </c>
      <c r="BZ12" s="1" t="s">
        <v>8</v>
      </c>
      <c r="CA12" s="1" t="s">
        <v>9</v>
      </c>
      <c r="CB12" s="1" t="s">
        <v>9</v>
      </c>
      <c r="CC12" s="1" t="s">
        <v>9</v>
      </c>
      <c r="CD12" s="1" t="s">
        <v>9</v>
      </c>
      <c r="CE12" s="1" t="s">
        <v>10</v>
      </c>
      <c r="CF12" s="1">
        <v>0</v>
      </c>
      <c r="CG12" s="1">
        <v>0</v>
      </c>
      <c r="CH12" s="1">
        <v>487104522</v>
      </c>
      <c r="CI12" s="1" t="s">
        <v>3</v>
      </c>
      <c r="CJ12" s="1" t="s">
        <v>3</v>
      </c>
      <c r="CK12" s="1">
        <v>18</v>
      </c>
      <c r="CL12" s="1"/>
      <c r="CM12" s="1"/>
      <c r="CN12" s="1"/>
      <c r="CO12" s="1"/>
      <c r="CP12" s="1"/>
      <c r="CQ12" s="1" t="s">
        <v>11</v>
      </c>
      <c r="CR12" s="1" t="s">
        <v>12</v>
      </c>
      <c r="CS12" s="1">
        <v>46073</v>
      </c>
      <c r="CT12" s="1">
        <v>540</v>
      </c>
      <c r="CU12" s="1">
        <v>17</v>
      </c>
      <c r="CV12" s="1" t="s">
        <v>1922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1</v>
      </c>
      <c r="C14" s="1">
        <v>0</v>
      </c>
      <c r="D14" s="1">
        <v>449016111</v>
      </c>
      <c r="E14" s="1">
        <v>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 x14ac:dyDescent="0.2">
      <c r="A16" s="7">
        <v>3</v>
      </c>
      <c r="B16" s="7">
        <v>1</v>
      </c>
      <c r="C16" s="7" t="s">
        <v>13</v>
      </c>
      <c r="D16" s="7" t="s">
        <v>13</v>
      </c>
      <c r="E16" s="8">
        <f>ROUND((Source!F1097)/1000,2)</f>
        <v>487.48</v>
      </c>
      <c r="F16" s="8">
        <f>ROUND((Source!F1098)/1000,2)</f>
        <v>318.74</v>
      </c>
      <c r="G16" s="8">
        <f>ROUND((Source!F1089)/1000,2)</f>
        <v>0</v>
      </c>
      <c r="H16" s="8">
        <f>ROUND((Source!F1099)/1000+(Source!F1100)/1000,2)</f>
        <v>0</v>
      </c>
      <c r="I16" s="8">
        <f>E16+F16+G16+H16</f>
        <v>806.22</v>
      </c>
      <c r="J16" s="8">
        <f>ROUND((Source!F1095+Source!F1094)/1000,2)</f>
        <v>272.17</v>
      </c>
      <c r="K16" s="8">
        <v>465.36</v>
      </c>
      <c r="L16" s="8">
        <v>0</v>
      </c>
      <c r="M16" s="8">
        <v>0</v>
      </c>
      <c r="N16" s="8">
        <f>I16+L16+M16</f>
        <v>806.22</v>
      </c>
      <c r="AI16" s="7">
        <v>0</v>
      </c>
      <c r="AJ16" s="7">
        <v>0</v>
      </c>
      <c r="AK16" s="7" t="s">
        <v>3</v>
      </c>
      <c r="AL16" s="7" t="s">
        <v>3</v>
      </c>
      <c r="AM16" s="7" t="s">
        <v>3</v>
      </c>
      <c r="AN16" s="7">
        <v>0</v>
      </c>
      <c r="AO16" s="7" t="s">
        <v>3</v>
      </c>
      <c r="AP16" s="7" t="s">
        <v>3</v>
      </c>
      <c r="AT16" s="8">
        <v>388821.28</v>
      </c>
      <c r="AU16" s="8">
        <v>79593.5</v>
      </c>
      <c r="AV16" s="8">
        <v>0</v>
      </c>
      <c r="AW16" s="8">
        <v>0</v>
      </c>
      <c r="AX16" s="8">
        <v>0</v>
      </c>
      <c r="AY16" s="8">
        <v>34006.819999999992</v>
      </c>
      <c r="AZ16" s="8">
        <v>16868.939999999999</v>
      </c>
      <c r="BA16" s="8">
        <v>255300.25000000003</v>
      </c>
      <c r="BB16" s="8">
        <v>487483.57</v>
      </c>
      <c r="BC16" s="8">
        <v>318744.18</v>
      </c>
      <c r="BD16" s="8">
        <v>0</v>
      </c>
      <c r="BE16" s="8">
        <v>0</v>
      </c>
      <c r="BF16" s="8">
        <v>485.78305999999998</v>
      </c>
      <c r="BG16" s="8">
        <v>26.647760000000002</v>
      </c>
      <c r="BH16" s="8">
        <v>0</v>
      </c>
      <c r="BI16" s="8">
        <v>265339.48</v>
      </c>
      <c r="BJ16" s="8">
        <v>152066.99</v>
      </c>
      <c r="BK16" s="8">
        <v>806227.75</v>
      </c>
    </row>
    <row r="18" spans="1:16" x14ac:dyDescent="0.2">
      <c r="A18">
        <v>51</v>
      </c>
      <c r="E18">
        <v>487.48</v>
      </c>
      <c r="F18">
        <v>318.74</v>
      </c>
      <c r="G18">
        <v>0</v>
      </c>
      <c r="H18">
        <v>0</v>
      </c>
      <c r="I18">
        <v>806.22</v>
      </c>
      <c r="J18">
        <v>272.17</v>
      </c>
      <c r="K18">
        <v>465.36</v>
      </c>
      <c r="L18">
        <v>0</v>
      </c>
      <c r="M18">
        <v>0</v>
      </c>
      <c r="N18">
        <v>806.22</v>
      </c>
    </row>
    <row r="20" spans="1:16" x14ac:dyDescent="0.2">
      <c r="A20" s="4">
        <v>50</v>
      </c>
      <c r="B20" s="4">
        <v>0</v>
      </c>
      <c r="C20" s="4">
        <v>0</v>
      </c>
      <c r="D20" s="4">
        <v>1</v>
      </c>
      <c r="E20" s="4">
        <v>201</v>
      </c>
      <c r="F20" s="4">
        <v>388821.27999999985</v>
      </c>
      <c r="G20" s="4" t="s">
        <v>248</v>
      </c>
      <c r="H20" s="4" t="s">
        <v>249</v>
      </c>
      <c r="I20" s="4"/>
      <c r="J20" s="4"/>
      <c r="K20" s="4">
        <v>201</v>
      </c>
      <c r="L20" s="4">
        <v>1</v>
      </c>
      <c r="M20" s="4">
        <v>3</v>
      </c>
      <c r="N20" s="4" t="s">
        <v>3</v>
      </c>
      <c r="O20" s="4">
        <v>2</v>
      </c>
      <c r="P20" s="4"/>
    </row>
    <row r="21" spans="1:16" x14ac:dyDescent="0.2">
      <c r="A21" s="4">
        <v>50</v>
      </c>
      <c r="B21" s="4">
        <v>0</v>
      </c>
      <c r="C21" s="4">
        <v>0</v>
      </c>
      <c r="D21" s="4">
        <v>1</v>
      </c>
      <c r="E21" s="4">
        <v>202</v>
      </c>
      <c r="F21" s="4">
        <v>79593.5</v>
      </c>
      <c r="G21" s="4" t="s">
        <v>250</v>
      </c>
      <c r="H21" s="4" t="s">
        <v>251</v>
      </c>
      <c r="I21" s="4"/>
      <c r="J21" s="4"/>
      <c r="K21" s="4">
        <v>202</v>
      </c>
      <c r="L21" s="4">
        <v>2</v>
      </c>
      <c r="M21" s="4">
        <v>3</v>
      </c>
      <c r="N21" s="4" t="s">
        <v>3</v>
      </c>
      <c r="O21" s="4">
        <v>2</v>
      </c>
      <c r="P21" s="4"/>
    </row>
    <row r="22" spans="1:16" x14ac:dyDescent="0.2">
      <c r="A22" s="4">
        <v>50</v>
      </c>
      <c r="B22" s="4">
        <v>0</v>
      </c>
      <c r="C22" s="4">
        <v>0</v>
      </c>
      <c r="D22" s="4">
        <v>1</v>
      </c>
      <c r="E22" s="4">
        <v>222</v>
      </c>
      <c r="F22" s="4">
        <v>0</v>
      </c>
      <c r="G22" s="4" t="s">
        <v>252</v>
      </c>
      <c r="H22" s="4" t="s">
        <v>253</v>
      </c>
      <c r="I22" s="4"/>
      <c r="J22" s="4"/>
      <c r="K22" s="4">
        <v>222</v>
      </c>
      <c r="L22" s="4">
        <v>3</v>
      </c>
      <c r="M22" s="4">
        <v>3</v>
      </c>
      <c r="N22" s="4" t="s">
        <v>3</v>
      </c>
      <c r="O22" s="4">
        <v>2</v>
      </c>
      <c r="P22" s="4"/>
    </row>
    <row r="23" spans="1:16" x14ac:dyDescent="0.2">
      <c r="A23" s="4">
        <v>50</v>
      </c>
      <c r="B23" s="4">
        <v>0</v>
      </c>
      <c r="C23" s="4">
        <v>0</v>
      </c>
      <c r="D23" s="4">
        <v>1</v>
      </c>
      <c r="E23" s="4">
        <v>225</v>
      </c>
      <c r="F23" s="4">
        <v>79593.5</v>
      </c>
      <c r="G23" s="4" t="s">
        <v>254</v>
      </c>
      <c r="H23" s="4" t="s">
        <v>255</v>
      </c>
      <c r="I23" s="4"/>
      <c r="J23" s="4"/>
      <c r="K23" s="4">
        <v>225</v>
      </c>
      <c r="L23" s="4">
        <v>4</v>
      </c>
      <c r="M23" s="4">
        <v>3</v>
      </c>
      <c r="N23" s="4" t="s">
        <v>3</v>
      </c>
      <c r="O23" s="4">
        <v>2</v>
      </c>
      <c r="P23" s="4"/>
    </row>
    <row r="24" spans="1:16" x14ac:dyDescent="0.2">
      <c r="A24" s="4">
        <v>50</v>
      </c>
      <c r="B24" s="4">
        <v>0</v>
      </c>
      <c r="C24" s="4">
        <v>0</v>
      </c>
      <c r="D24" s="4">
        <v>1</v>
      </c>
      <c r="E24" s="4">
        <v>226</v>
      </c>
      <c r="F24" s="4">
        <v>79593.5</v>
      </c>
      <c r="G24" s="4" t="s">
        <v>256</v>
      </c>
      <c r="H24" s="4" t="s">
        <v>257</v>
      </c>
      <c r="I24" s="4"/>
      <c r="J24" s="4"/>
      <c r="K24" s="4">
        <v>226</v>
      </c>
      <c r="L24" s="4">
        <v>5</v>
      </c>
      <c r="M24" s="4">
        <v>3</v>
      </c>
      <c r="N24" s="4" t="s">
        <v>3</v>
      </c>
      <c r="O24" s="4">
        <v>2</v>
      </c>
      <c r="P24" s="4"/>
    </row>
    <row r="25" spans="1:16" x14ac:dyDescent="0.2">
      <c r="A25" s="4">
        <v>50</v>
      </c>
      <c r="B25" s="4">
        <v>0</v>
      </c>
      <c r="C25" s="4">
        <v>0</v>
      </c>
      <c r="D25" s="4">
        <v>1</v>
      </c>
      <c r="E25" s="4">
        <v>227</v>
      </c>
      <c r="F25" s="4">
        <v>0</v>
      </c>
      <c r="G25" s="4" t="s">
        <v>258</v>
      </c>
      <c r="H25" s="4" t="s">
        <v>259</v>
      </c>
      <c r="I25" s="4"/>
      <c r="J25" s="4"/>
      <c r="K25" s="4">
        <v>227</v>
      </c>
      <c r="L25" s="4">
        <v>6</v>
      </c>
      <c r="M25" s="4">
        <v>3</v>
      </c>
      <c r="N25" s="4" t="s">
        <v>3</v>
      </c>
      <c r="O25" s="4">
        <v>2</v>
      </c>
      <c r="P25" s="4"/>
    </row>
    <row r="26" spans="1:16" x14ac:dyDescent="0.2">
      <c r="A26" s="4">
        <v>50</v>
      </c>
      <c r="B26" s="4">
        <v>0</v>
      </c>
      <c r="C26" s="4">
        <v>0</v>
      </c>
      <c r="D26" s="4">
        <v>1</v>
      </c>
      <c r="E26" s="4">
        <v>228</v>
      </c>
      <c r="F26" s="4">
        <v>79593.5</v>
      </c>
      <c r="G26" s="4" t="s">
        <v>260</v>
      </c>
      <c r="H26" s="4" t="s">
        <v>261</v>
      </c>
      <c r="I26" s="4"/>
      <c r="J26" s="4"/>
      <c r="K26" s="4">
        <v>228</v>
      </c>
      <c r="L26" s="4">
        <v>7</v>
      </c>
      <c r="M26" s="4">
        <v>3</v>
      </c>
      <c r="N26" s="4" t="s">
        <v>3</v>
      </c>
      <c r="O26" s="4">
        <v>2</v>
      </c>
      <c r="P26" s="4"/>
    </row>
    <row r="27" spans="1:16" x14ac:dyDescent="0.2">
      <c r="A27" s="4">
        <v>50</v>
      </c>
      <c r="B27" s="4">
        <v>0</v>
      </c>
      <c r="C27" s="4">
        <v>0</v>
      </c>
      <c r="D27" s="4">
        <v>1</v>
      </c>
      <c r="E27" s="4">
        <v>216</v>
      </c>
      <c r="F27" s="4">
        <v>0</v>
      </c>
      <c r="G27" s="4" t="s">
        <v>262</v>
      </c>
      <c r="H27" s="4" t="s">
        <v>263</v>
      </c>
      <c r="I27" s="4"/>
      <c r="J27" s="4"/>
      <c r="K27" s="4">
        <v>216</v>
      </c>
      <c r="L27" s="4">
        <v>8</v>
      </c>
      <c r="M27" s="4">
        <v>3</v>
      </c>
      <c r="N27" s="4" t="s">
        <v>3</v>
      </c>
      <c r="O27" s="4">
        <v>2</v>
      </c>
      <c r="P27" s="4"/>
    </row>
    <row r="28" spans="1:16" x14ac:dyDescent="0.2">
      <c r="A28" s="4">
        <v>50</v>
      </c>
      <c r="B28" s="4">
        <v>0</v>
      </c>
      <c r="C28" s="4">
        <v>0</v>
      </c>
      <c r="D28" s="4">
        <v>1</v>
      </c>
      <c r="E28" s="4">
        <v>223</v>
      </c>
      <c r="F28" s="4">
        <v>0</v>
      </c>
      <c r="G28" s="4" t="s">
        <v>264</v>
      </c>
      <c r="H28" s="4" t="s">
        <v>265</v>
      </c>
      <c r="I28" s="4"/>
      <c r="J28" s="4"/>
      <c r="K28" s="4">
        <v>223</v>
      </c>
      <c r="L28" s="4">
        <v>9</v>
      </c>
      <c r="M28" s="4">
        <v>3</v>
      </c>
      <c r="N28" s="4" t="s">
        <v>3</v>
      </c>
      <c r="O28" s="4">
        <v>2</v>
      </c>
      <c r="P28" s="4"/>
    </row>
    <row r="29" spans="1:16" x14ac:dyDescent="0.2">
      <c r="A29" s="4">
        <v>50</v>
      </c>
      <c r="B29" s="4">
        <v>0</v>
      </c>
      <c r="C29" s="4">
        <v>0</v>
      </c>
      <c r="D29" s="4">
        <v>1</v>
      </c>
      <c r="E29" s="4">
        <v>229</v>
      </c>
      <c r="F29" s="4">
        <v>0</v>
      </c>
      <c r="G29" s="4" t="s">
        <v>266</v>
      </c>
      <c r="H29" s="4" t="s">
        <v>267</v>
      </c>
      <c r="I29" s="4"/>
      <c r="J29" s="4"/>
      <c r="K29" s="4">
        <v>229</v>
      </c>
      <c r="L29" s="4">
        <v>10</v>
      </c>
      <c r="M29" s="4">
        <v>3</v>
      </c>
      <c r="N29" s="4" t="s">
        <v>3</v>
      </c>
      <c r="O29" s="4">
        <v>2</v>
      </c>
      <c r="P29" s="4"/>
    </row>
    <row r="30" spans="1:16" x14ac:dyDescent="0.2">
      <c r="A30" s="4">
        <v>50</v>
      </c>
      <c r="B30" s="4">
        <v>0</v>
      </c>
      <c r="C30" s="4">
        <v>0</v>
      </c>
      <c r="D30" s="4">
        <v>1</v>
      </c>
      <c r="E30" s="4">
        <v>203</v>
      </c>
      <c r="F30" s="4">
        <v>34006.819999999985</v>
      </c>
      <c r="G30" s="4" t="s">
        <v>268</v>
      </c>
      <c r="H30" s="4" t="s">
        <v>269</v>
      </c>
      <c r="I30" s="4"/>
      <c r="J30" s="4"/>
      <c r="K30" s="4">
        <v>203</v>
      </c>
      <c r="L30" s="4">
        <v>11</v>
      </c>
      <c r="M30" s="4">
        <v>3</v>
      </c>
      <c r="N30" s="4" t="s">
        <v>3</v>
      </c>
      <c r="O30" s="4">
        <v>2</v>
      </c>
      <c r="P30" s="4"/>
    </row>
    <row r="31" spans="1:16" x14ac:dyDescent="0.2">
      <c r="A31" s="4">
        <v>50</v>
      </c>
      <c r="B31" s="4">
        <v>0</v>
      </c>
      <c r="C31" s="4">
        <v>0</v>
      </c>
      <c r="D31" s="4">
        <v>1</v>
      </c>
      <c r="E31" s="4">
        <v>231</v>
      </c>
      <c r="F31" s="4">
        <v>0</v>
      </c>
      <c r="G31" s="4" t="s">
        <v>270</v>
      </c>
      <c r="H31" s="4" t="s">
        <v>271</v>
      </c>
      <c r="I31" s="4"/>
      <c r="J31" s="4"/>
      <c r="K31" s="4">
        <v>231</v>
      </c>
      <c r="L31" s="4">
        <v>12</v>
      </c>
      <c r="M31" s="4">
        <v>3</v>
      </c>
      <c r="N31" s="4" t="s">
        <v>3</v>
      </c>
      <c r="O31" s="4">
        <v>2</v>
      </c>
      <c r="P31" s="4"/>
    </row>
    <row r="32" spans="1:16" x14ac:dyDescent="0.2">
      <c r="A32" s="4">
        <v>50</v>
      </c>
      <c r="B32" s="4">
        <v>0</v>
      </c>
      <c r="C32" s="4">
        <v>0</v>
      </c>
      <c r="D32" s="4">
        <v>1</v>
      </c>
      <c r="E32" s="4">
        <v>204</v>
      </c>
      <c r="F32" s="4">
        <v>16868.940000000002</v>
      </c>
      <c r="G32" s="4" t="s">
        <v>272</v>
      </c>
      <c r="H32" s="4" t="s">
        <v>273</v>
      </c>
      <c r="I32" s="4"/>
      <c r="J32" s="4"/>
      <c r="K32" s="4">
        <v>204</v>
      </c>
      <c r="L32" s="4">
        <v>13</v>
      </c>
      <c r="M32" s="4">
        <v>3</v>
      </c>
      <c r="N32" s="4" t="s">
        <v>3</v>
      </c>
      <c r="O32" s="4">
        <v>2</v>
      </c>
      <c r="P32" s="4"/>
    </row>
    <row r="33" spans="1:16" x14ac:dyDescent="0.2">
      <c r="A33" s="4">
        <v>50</v>
      </c>
      <c r="B33" s="4">
        <v>0</v>
      </c>
      <c r="C33" s="4">
        <v>0</v>
      </c>
      <c r="D33" s="4">
        <v>1</v>
      </c>
      <c r="E33" s="4">
        <v>205</v>
      </c>
      <c r="F33" s="4">
        <v>255300.24999999985</v>
      </c>
      <c r="G33" s="4" t="s">
        <v>274</v>
      </c>
      <c r="H33" s="4" t="s">
        <v>275</v>
      </c>
      <c r="I33" s="4"/>
      <c r="J33" s="4"/>
      <c r="K33" s="4">
        <v>205</v>
      </c>
      <c r="L33" s="4">
        <v>14</v>
      </c>
      <c r="M33" s="4">
        <v>3</v>
      </c>
      <c r="N33" s="4" t="s">
        <v>3</v>
      </c>
      <c r="O33" s="4">
        <v>2</v>
      </c>
      <c r="P33" s="4"/>
    </row>
    <row r="34" spans="1:16" x14ac:dyDescent="0.2">
      <c r="A34" s="4">
        <v>50</v>
      </c>
      <c r="B34" s="4">
        <v>0</v>
      </c>
      <c r="C34" s="4">
        <v>0</v>
      </c>
      <c r="D34" s="4">
        <v>1</v>
      </c>
      <c r="E34" s="4">
        <v>232</v>
      </c>
      <c r="F34" s="4">
        <v>0</v>
      </c>
      <c r="G34" s="4" t="s">
        <v>276</v>
      </c>
      <c r="H34" s="4" t="s">
        <v>277</v>
      </c>
      <c r="I34" s="4"/>
      <c r="J34" s="4"/>
      <c r="K34" s="4">
        <v>232</v>
      </c>
      <c r="L34" s="4">
        <v>15</v>
      </c>
      <c r="M34" s="4">
        <v>3</v>
      </c>
      <c r="N34" s="4" t="s">
        <v>3</v>
      </c>
      <c r="O34" s="4">
        <v>2</v>
      </c>
      <c r="P34" s="4"/>
    </row>
    <row r="35" spans="1:16" x14ac:dyDescent="0.2">
      <c r="A35" s="4">
        <v>50</v>
      </c>
      <c r="B35" s="4">
        <v>0</v>
      </c>
      <c r="C35" s="4">
        <v>0</v>
      </c>
      <c r="D35" s="4">
        <v>1</v>
      </c>
      <c r="E35" s="4">
        <v>214</v>
      </c>
      <c r="F35" s="4">
        <v>487483.57</v>
      </c>
      <c r="G35" s="4" t="s">
        <v>278</v>
      </c>
      <c r="H35" s="4" t="s">
        <v>279</v>
      </c>
      <c r="I35" s="4"/>
      <c r="J35" s="4"/>
      <c r="K35" s="4">
        <v>214</v>
      </c>
      <c r="L35" s="4">
        <v>16</v>
      </c>
      <c r="M35" s="4">
        <v>3</v>
      </c>
      <c r="N35" s="4" t="s">
        <v>3</v>
      </c>
      <c r="O35" s="4">
        <v>2</v>
      </c>
      <c r="P35" s="4"/>
    </row>
    <row r="36" spans="1:16" x14ac:dyDescent="0.2">
      <c r="A36" s="4">
        <v>50</v>
      </c>
      <c r="B36" s="4">
        <v>0</v>
      </c>
      <c r="C36" s="4">
        <v>0</v>
      </c>
      <c r="D36" s="4">
        <v>1</v>
      </c>
      <c r="E36" s="4">
        <v>215</v>
      </c>
      <c r="F36" s="4">
        <v>318744.18</v>
      </c>
      <c r="G36" s="4" t="s">
        <v>280</v>
      </c>
      <c r="H36" s="4" t="s">
        <v>281</v>
      </c>
      <c r="I36" s="4"/>
      <c r="J36" s="4"/>
      <c r="K36" s="4">
        <v>215</v>
      </c>
      <c r="L36" s="4">
        <v>17</v>
      </c>
      <c r="M36" s="4">
        <v>3</v>
      </c>
      <c r="N36" s="4" t="s">
        <v>3</v>
      </c>
      <c r="O36" s="4">
        <v>2</v>
      </c>
      <c r="P36" s="4"/>
    </row>
    <row r="37" spans="1:16" x14ac:dyDescent="0.2">
      <c r="A37" s="4">
        <v>50</v>
      </c>
      <c r="B37" s="4">
        <v>0</v>
      </c>
      <c r="C37" s="4">
        <v>0</v>
      </c>
      <c r="D37" s="4">
        <v>1</v>
      </c>
      <c r="E37" s="4">
        <v>217</v>
      </c>
      <c r="F37" s="4">
        <v>0</v>
      </c>
      <c r="G37" s="4" t="s">
        <v>282</v>
      </c>
      <c r="H37" s="4" t="s">
        <v>283</v>
      </c>
      <c r="I37" s="4"/>
      <c r="J37" s="4"/>
      <c r="K37" s="4">
        <v>217</v>
      </c>
      <c r="L37" s="4">
        <v>18</v>
      </c>
      <c r="M37" s="4">
        <v>3</v>
      </c>
      <c r="N37" s="4" t="s">
        <v>3</v>
      </c>
      <c r="O37" s="4">
        <v>2</v>
      </c>
      <c r="P37" s="4"/>
    </row>
    <row r="38" spans="1:16" x14ac:dyDescent="0.2">
      <c r="A38" s="4">
        <v>50</v>
      </c>
      <c r="B38" s="4">
        <v>0</v>
      </c>
      <c r="C38" s="4">
        <v>0</v>
      </c>
      <c r="D38" s="4">
        <v>1</v>
      </c>
      <c r="E38" s="4">
        <v>230</v>
      </c>
      <c r="F38" s="4">
        <v>0</v>
      </c>
      <c r="G38" s="4" t="s">
        <v>284</v>
      </c>
      <c r="H38" s="4" t="s">
        <v>285</v>
      </c>
      <c r="I38" s="4"/>
      <c r="J38" s="4"/>
      <c r="K38" s="4">
        <v>230</v>
      </c>
      <c r="L38" s="4">
        <v>19</v>
      </c>
      <c r="M38" s="4">
        <v>3</v>
      </c>
      <c r="N38" s="4" t="s">
        <v>3</v>
      </c>
      <c r="O38" s="4">
        <v>2</v>
      </c>
      <c r="P38" s="4"/>
    </row>
    <row r="39" spans="1:16" x14ac:dyDescent="0.2">
      <c r="A39" s="4">
        <v>50</v>
      </c>
      <c r="B39" s="4">
        <v>0</v>
      </c>
      <c r="C39" s="4">
        <v>0</v>
      </c>
      <c r="D39" s="4">
        <v>1</v>
      </c>
      <c r="E39" s="4">
        <v>206</v>
      </c>
      <c r="F39" s="4">
        <v>0</v>
      </c>
      <c r="G39" s="4" t="s">
        <v>286</v>
      </c>
      <c r="H39" s="4" t="s">
        <v>287</v>
      </c>
      <c r="I39" s="4"/>
      <c r="J39" s="4"/>
      <c r="K39" s="4">
        <v>206</v>
      </c>
      <c r="L39" s="4">
        <v>20</v>
      </c>
      <c r="M39" s="4">
        <v>3</v>
      </c>
      <c r="N39" s="4" t="s">
        <v>3</v>
      </c>
      <c r="O39" s="4">
        <v>2</v>
      </c>
      <c r="P39" s="4"/>
    </row>
    <row r="40" spans="1:16" x14ac:dyDescent="0.2">
      <c r="A40" s="4">
        <v>50</v>
      </c>
      <c r="B40" s="4">
        <v>0</v>
      </c>
      <c r="C40" s="4">
        <v>0</v>
      </c>
      <c r="D40" s="4">
        <v>1</v>
      </c>
      <c r="E40" s="4">
        <v>207</v>
      </c>
      <c r="F40" s="4">
        <v>485.78305999999998</v>
      </c>
      <c r="G40" s="4" t="s">
        <v>288</v>
      </c>
      <c r="H40" s="4" t="s">
        <v>289</v>
      </c>
      <c r="I40" s="4"/>
      <c r="J40" s="4"/>
      <c r="K40" s="4">
        <v>207</v>
      </c>
      <c r="L40" s="4">
        <v>21</v>
      </c>
      <c r="M40" s="4">
        <v>3</v>
      </c>
      <c r="N40" s="4" t="s">
        <v>3</v>
      </c>
      <c r="O40" s="4">
        <v>-1</v>
      </c>
      <c r="P40" s="4"/>
    </row>
    <row r="41" spans="1:16" x14ac:dyDescent="0.2">
      <c r="A41" s="4">
        <v>50</v>
      </c>
      <c r="B41" s="4">
        <v>0</v>
      </c>
      <c r="C41" s="4">
        <v>0</v>
      </c>
      <c r="D41" s="4">
        <v>1</v>
      </c>
      <c r="E41" s="4">
        <v>208</v>
      </c>
      <c r="F41" s="4">
        <v>26.647760000000002</v>
      </c>
      <c r="G41" s="4" t="s">
        <v>290</v>
      </c>
      <c r="H41" s="4" t="s">
        <v>291</v>
      </c>
      <c r="I41" s="4"/>
      <c r="J41" s="4"/>
      <c r="K41" s="4">
        <v>208</v>
      </c>
      <c r="L41" s="4">
        <v>22</v>
      </c>
      <c r="M41" s="4">
        <v>3</v>
      </c>
      <c r="N41" s="4" t="s">
        <v>3</v>
      </c>
      <c r="O41" s="4">
        <v>-1</v>
      </c>
      <c r="P41" s="4"/>
    </row>
    <row r="42" spans="1:16" x14ac:dyDescent="0.2">
      <c r="A42" s="4">
        <v>50</v>
      </c>
      <c r="B42" s="4">
        <v>0</v>
      </c>
      <c r="C42" s="4">
        <v>0</v>
      </c>
      <c r="D42" s="4">
        <v>1</v>
      </c>
      <c r="E42" s="4">
        <v>209</v>
      </c>
      <c r="F42" s="4">
        <v>0</v>
      </c>
      <c r="G42" s="4" t="s">
        <v>292</v>
      </c>
      <c r="H42" s="4" t="s">
        <v>293</v>
      </c>
      <c r="I42" s="4"/>
      <c r="J42" s="4"/>
      <c r="K42" s="4">
        <v>209</v>
      </c>
      <c r="L42" s="4">
        <v>23</v>
      </c>
      <c r="M42" s="4">
        <v>3</v>
      </c>
      <c r="N42" s="4" t="s">
        <v>3</v>
      </c>
      <c r="O42" s="4">
        <v>2</v>
      </c>
      <c r="P42" s="4"/>
    </row>
    <row r="43" spans="1:16" x14ac:dyDescent="0.2">
      <c r="A43" s="4">
        <v>50</v>
      </c>
      <c r="B43" s="4">
        <v>0</v>
      </c>
      <c r="C43" s="4">
        <v>0</v>
      </c>
      <c r="D43" s="4">
        <v>1</v>
      </c>
      <c r="E43" s="4">
        <v>233</v>
      </c>
      <c r="F43" s="4">
        <v>3051.77</v>
      </c>
      <c r="G43" s="4" t="s">
        <v>294</v>
      </c>
      <c r="H43" s="4" t="s">
        <v>295</v>
      </c>
      <c r="I43" s="4"/>
      <c r="J43" s="4"/>
      <c r="K43" s="4">
        <v>233</v>
      </c>
      <c r="L43" s="4">
        <v>24</v>
      </c>
      <c r="M43" s="4">
        <v>3</v>
      </c>
      <c r="N43" s="4" t="s">
        <v>3</v>
      </c>
      <c r="O43" s="4">
        <v>2</v>
      </c>
      <c r="P43" s="4"/>
    </row>
    <row r="44" spans="1:16" x14ac:dyDescent="0.2">
      <c r="A44" s="4">
        <v>50</v>
      </c>
      <c r="B44" s="4">
        <v>0</v>
      </c>
      <c r="C44" s="4">
        <v>0</v>
      </c>
      <c r="D44" s="4">
        <v>1</v>
      </c>
      <c r="E44" s="4">
        <v>210</v>
      </c>
      <c r="F44" s="4">
        <v>265339.48</v>
      </c>
      <c r="G44" s="4" t="s">
        <v>296</v>
      </c>
      <c r="H44" s="4" t="s">
        <v>297</v>
      </c>
      <c r="I44" s="4"/>
      <c r="J44" s="4"/>
      <c r="K44" s="4">
        <v>210</v>
      </c>
      <c r="L44" s="4">
        <v>25</v>
      </c>
      <c r="M44" s="4">
        <v>3</v>
      </c>
      <c r="N44" s="4" t="s">
        <v>3</v>
      </c>
      <c r="O44" s="4">
        <v>2</v>
      </c>
      <c r="P44" s="4"/>
    </row>
    <row r="45" spans="1:16" x14ac:dyDescent="0.2">
      <c r="A45" s="4">
        <v>50</v>
      </c>
      <c r="B45" s="4">
        <v>0</v>
      </c>
      <c r="C45" s="4">
        <v>0</v>
      </c>
      <c r="D45" s="4">
        <v>1</v>
      </c>
      <c r="E45" s="4">
        <v>211</v>
      </c>
      <c r="F45" s="4">
        <v>152066.99</v>
      </c>
      <c r="G45" s="4" t="s">
        <v>298</v>
      </c>
      <c r="H45" s="4" t="s">
        <v>299</v>
      </c>
      <c r="I45" s="4"/>
      <c r="J45" s="4"/>
      <c r="K45" s="4">
        <v>211</v>
      </c>
      <c r="L45" s="4">
        <v>26</v>
      </c>
      <c r="M45" s="4">
        <v>3</v>
      </c>
      <c r="N45" s="4" t="s">
        <v>3</v>
      </c>
      <c r="O45" s="4">
        <v>2</v>
      </c>
      <c r="P45" s="4"/>
    </row>
    <row r="46" spans="1:16" x14ac:dyDescent="0.2">
      <c r="A46" s="4">
        <v>50</v>
      </c>
      <c r="B46" s="4">
        <v>0</v>
      </c>
      <c r="C46" s="4">
        <v>0</v>
      </c>
      <c r="D46" s="4">
        <v>1</v>
      </c>
      <c r="E46" s="4">
        <v>224</v>
      </c>
      <c r="F46" s="4">
        <v>806227.75</v>
      </c>
      <c r="G46" s="4" t="s">
        <v>300</v>
      </c>
      <c r="H46" s="4" t="s">
        <v>301</v>
      </c>
      <c r="I46" s="4"/>
      <c r="J46" s="4"/>
      <c r="K46" s="4">
        <v>224</v>
      </c>
      <c r="L46" s="4">
        <v>27</v>
      </c>
      <c r="M46" s="4">
        <v>3</v>
      </c>
      <c r="N46" s="4" t="s">
        <v>3</v>
      </c>
      <c r="O46" s="4">
        <v>2</v>
      </c>
      <c r="P46" s="4"/>
    </row>
    <row r="48" spans="1:16" x14ac:dyDescent="0.2">
      <c r="A48">
        <v>-1</v>
      </c>
    </row>
    <row r="51" spans="1:50" x14ac:dyDescent="0.2">
      <c r="A51" s="3">
        <v>75</v>
      </c>
      <c r="B51" s="3" t="s">
        <v>1190</v>
      </c>
      <c r="C51" s="3">
        <v>2026</v>
      </c>
      <c r="D51" s="3">
        <v>0</v>
      </c>
      <c r="E51" s="3">
        <v>3</v>
      </c>
      <c r="F51" s="3">
        <v>1</v>
      </c>
      <c r="G51" s="3">
        <v>0</v>
      </c>
      <c r="H51" s="3">
        <v>1</v>
      </c>
      <c r="I51" s="3">
        <v>0</v>
      </c>
      <c r="J51" s="3">
        <v>3</v>
      </c>
      <c r="K51" s="3">
        <v>0</v>
      </c>
      <c r="L51" s="3">
        <v>0</v>
      </c>
      <c r="M51" s="3">
        <v>0</v>
      </c>
      <c r="N51" s="3">
        <v>449016111</v>
      </c>
      <c r="O51" s="3">
        <v>1</v>
      </c>
    </row>
    <row r="52" spans="1:50" x14ac:dyDescent="0.2">
      <c r="A52" s="6">
        <v>2</v>
      </c>
      <c r="B52" s="6" t="s">
        <v>1191</v>
      </c>
      <c r="C52" s="6" t="s">
        <v>1192</v>
      </c>
      <c r="D52" s="6">
        <v>0</v>
      </c>
      <c r="E52" s="6">
        <v>0</v>
      </c>
      <c r="F52" s="6">
        <v>0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>
        <v>449016112</v>
      </c>
    </row>
    <row r="53" spans="1:50" x14ac:dyDescent="0.2">
      <c r="A53" s="6">
        <v>1</v>
      </c>
      <c r="B53" s="6" t="s">
        <v>1193</v>
      </c>
      <c r="C53" s="6" t="s">
        <v>1194</v>
      </c>
      <c r="D53" s="6">
        <v>2026</v>
      </c>
      <c r="E53" s="6">
        <v>3</v>
      </c>
      <c r="F53" s="6">
        <v>1</v>
      </c>
      <c r="G53" s="6">
        <v>1</v>
      </c>
      <c r="H53" s="6">
        <v>0</v>
      </c>
      <c r="I53" s="6">
        <v>2</v>
      </c>
      <c r="J53" s="6">
        <v>1</v>
      </c>
      <c r="K53" s="6">
        <v>1</v>
      </c>
      <c r="L53" s="6">
        <v>1</v>
      </c>
      <c r="M53" s="6">
        <v>1</v>
      </c>
      <c r="N53" s="6">
        <v>1</v>
      </c>
      <c r="O53" s="6">
        <v>1</v>
      </c>
      <c r="P53" s="6">
        <v>1</v>
      </c>
      <c r="Q53" s="6">
        <v>1</v>
      </c>
      <c r="R53" s="6" t="s">
        <v>3</v>
      </c>
      <c r="S53" s="6" t="s">
        <v>3</v>
      </c>
      <c r="T53" s="6" t="s">
        <v>3</v>
      </c>
      <c r="U53" s="6" t="s">
        <v>3</v>
      </c>
      <c r="V53" s="6" t="s">
        <v>3</v>
      </c>
      <c r="W53" s="6" t="s">
        <v>3</v>
      </c>
      <c r="X53" s="6" t="s">
        <v>3</v>
      </c>
      <c r="Y53" s="6" t="s">
        <v>3</v>
      </c>
      <c r="Z53" s="6" t="s">
        <v>3</v>
      </c>
      <c r="AA53" s="6" t="s">
        <v>3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>
        <v>449016113</v>
      </c>
      <c r="AO53" s="6" t="s">
        <v>1195</v>
      </c>
      <c r="AP53" s="6" t="s">
        <v>1196</v>
      </c>
      <c r="AQ53" s="6">
        <v>46078</v>
      </c>
      <c r="AR53" s="6">
        <v>409</v>
      </c>
      <c r="AS53" s="6" t="s">
        <v>1197</v>
      </c>
      <c r="AT53" s="6" t="s">
        <v>1198</v>
      </c>
      <c r="AU53" s="6" t="s">
        <v>1196</v>
      </c>
      <c r="AV53" s="6">
        <v>45720</v>
      </c>
      <c r="AW53" s="6">
        <v>20</v>
      </c>
      <c r="AX53" s="6" t="s">
        <v>1199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795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ROW(Source!A32)</f>
        <v>32</v>
      </c>
      <c r="B1">
        <v>449016111</v>
      </c>
      <c r="C1">
        <v>448996525</v>
      </c>
      <c r="D1">
        <v>277560276</v>
      </c>
      <c r="E1">
        <v>109</v>
      </c>
      <c r="F1">
        <v>1</v>
      </c>
      <c r="G1">
        <v>1</v>
      </c>
      <c r="H1">
        <v>1</v>
      </c>
      <c r="I1" t="s">
        <v>1201</v>
      </c>
      <c r="J1" t="s">
        <v>3</v>
      </c>
      <c r="K1" t="s">
        <v>1202</v>
      </c>
      <c r="L1">
        <v>1191</v>
      </c>
      <c r="N1">
        <v>1013</v>
      </c>
      <c r="O1" t="s">
        <v>1203</v>
      </c>
      <c r="P1" t="s">
        <v>1203</v>
      </c>
      <c r="Q1">
        <v>1</v>
      </c>
      <c r="W1">
        <v>0</v>
      </c>
      <c r="X1">
        <v>1049124552</v>
      </c>
      <c r="Y1">
        <f>AT1</f>
        <v>29.53</v>
      </c>
      <c r="AA1">
        <v>0</v>
      </c>
      <c r="AB1">
        <v>0</v>
      </c>
      <c r="AC1">
        <v>0</v>
      </c>
      <c r="AD1">
        <v>479.27</v>
      </c>
      <c r="AE1">
        <v>0</v>
      </c>
      <c r="AF1">
        <v>0</v>
      </c>
      <c r="AG1">
        <v>0</v>
      </c>
      <c r="AH1">
        <v>479.27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1</v>
      </c>
      <c r="AQ1">
        <v>1</v>
      </c>
      <c r="AR1">
        <v>0</v>
      </c>
      <c r="AS1" t="s">
        <v>3</v>
      </c>
      <c r="AT1">
        <v>29.53</v>
      </c>
      <c r="AU1" t="s">
        <v>3</v>
      </c>
      <c r="AV1">
        <v>1</v>
      </c>
      <c r="AW1">
        <v>2</v>
      </c>
      <c r="AX1">
        <v>448996531</v>
      </c>
      <c r="AY1">
        <v>2</v>
      </c>
      <c r="AZ1">
        <v>131072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14152.8431</v>
      </c>
      <c r="BN1">
        <v>29.53</v>
      </c>
      <c r="BO1">
        <v>0</v>
      </c>
      <c r="BP1">
        <v>1</v>
      </c>
      <c r="BQ1">
        <v>0</v>
      </c>
      <c r="BR1">
        <v>0</v>
      </c>
      <c r="BS1">
        <v>0</v>
      </c>
      <c r="BT1">
        <v>14152.8431</v>
      </c>
      <c r="BU1">
        <v>29.53</v>
      </c>
      <c r="BV1">
        <v>0</v>
      </c>
      <c r="BW1">
        <v>1</v>
      </c>
      <c r="CU1">
        <f>ROUND(AT1*Source!I32*AH1*AL1,2)</f>
        <v>141.53</v>
      </c>
      <c r="CV1">
        <f>ROUND(Y1*Source!I32,7)</f>
        <v>0.29530000000000001</v>
      </c>
      <c r="CW1">
        <v>0</v>
      </c>
      <c r="CX1">
        <f>ROUND(Y1*Source!I32,7)</f>
        <v>0.29530000000000001</v>
      </c>
      <c r="CY1">
        <f>AD1</f>
        <v>479.27</v>
      </c>
      <c r="CZ1">
        <f>AH1</f>
        <v>479.27</v>
      </c>
      <c r="DA1">
        <f>AL1</f>
        <v>1</v>
      </c>
      <c r="DB1">
        <f>ROUND(ROUND(AT1*CZ1,2),6)</f>
        <v>14152.84</v>
      </c>
      <c r="DC1">
        <f>ROUND(ROUND(AT1*AG1,2),6)</f>
        <v>0</v>
      </c>
      <c r="DD1" t="s">
        <v>3</v>
      </c>
      <c r="DE1" t="s">
        <v>3</v>
      </c>
      <c r="DF1">
        <f t="shared" ref="DF1:DF11" si="0">ROUND(ROUND(AE1,2)*CX1,2)</f>
        <v>0</v>
      </c>
      <c r="DG1">
        <f t="shared" ref="DG1:DG7" si="1">ROUND(ROUND(AF1,2)*CX1,2)</f>
        <v>0</v>
      </c>
      <c r="DH1">
        <f t="shared" ref="DH1:DH64" si="2">ROUND(ROUND(AG1,2)*CX1,2)</f>
        <v>0</v>
      </c>
      <c r="DI1">
        <f t="shared" ref="DI1:DI64" si="3">ROUND(ROUND(AH1,2)*CX1,2)</f>
        <v>141.53</v>
      </c>
      <c r="DJ1">
        <f>DI1</f>
        <v>141.53</v>
      </c>
      <c r="DK1">
        <v>1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ROW(Source!A32)</f>
        <v>32</v>
      </c>
      <c r="B2">
        <v>449016111</v>
      </c>
      <c r="C2">
        <v>448996525</v>
      </c>
      <c r="D2">
        <v>277560491</v>
      </c>
      <c r="E2">
        <v>109</v>
      </c>
      <c r="F2">
        <v>1</v>
      </c>
      <c r="G2">
        <v>1</v>
      </c>
      <c r="H2">
        <v>1</v>
      </c>
      <c r="I2" t="s">
        <v>1204</v>
      </c>
      <c r="J2" t="s">
        <v>3</v>
      </c>
      <c r="K2" t="s">
        <v>1205</v>
      </c>
      <c r="L2">
        <v>1191</v>
      </c>
      <c r="N2">
        <v>1013</v>
      </c>
      <c r="O2" t="s">
        <v>1203</v>
      </c>
      <c r="P2" t="s">
        <v>1203</v>
      </c>
      <c r="Q2">
        <v>1</v>
      </c>
      <c r="W2">
        <v>0</v>
      </c>
      <c r="X2">
        <v>-1417349443</v>
      </c>
      <c r="Y2">
        <f>AT2</f>
        <v>0.3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1</v>
      </c>
      <c r="AQ2">
        <v>1</v>
      </c>
      <c r="AR2">
        <v>0</v>
      </c>
      <c r="AS2" t="s">
        <v>3</v>
      </c>
      <c r="AT2">
        <v>0.3</v>
      </c>
      <c r="AU2" t="s">
        <v>3</v>
      </c>
      <c r="AV2">
        <v>2</v>
      </c>
      <c r="AW2">
        <v>2</v>
      </c>
      <c r="AX2">
        <v>448996532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ROUND(Y2*Source!I32,7)</f>
        <v>3.0000000000000001E-3</v>
      </c>
      <c r="CY2">
        <f>AD2</f>
        <v>0</v>
      </c>
      <c r="CZ2">
        <f>AH2</f>
        <v>0</v>
      </c>
      <c r="DA2">
        <f>AL2</f>
        <v>1</v>
      </c>
      <c r="DB2">
        <f>ROUND(ROUND(AT2*CZ2,2),6)</f>
        <v>0</v>
      </c>
      <c r="DC2">
        <f>ROUND(ROUND(AT2*AG2,2),6)</f>
        <v>0</v>
      </c>
      <c r="DD2" t="s">
        <v>3</v>
      </c>
      <c r="DE2" t="s">
        <v>3</v>
      </c>
      <c r="DF2">
        <f t="shared" si="0"/>
        <v>0</v>
      </c>
      <c r="DG2">
        <f t="shared" si="1"/>
        <v>0</v>
      </c>
      <c r="DH2">
        <f t="shared" si="2"/>
        <v>0</v>
      </c>
      <c r="DI2">
        <f t="shared" si="3"/>
        <v>0</v>
      </c>
      <c r="DJ2">
        <f>DI2</f>
        <v>0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ROW(Source!A32)</f>
        <v>32</v>
      </c>
      <c r="B3">
        <v>449016111</v>
      </c>
      <c r="C3">
        <v>448996525</v>
      </c>
      <c r="D3">
        <v>277945805</v>
      </c>
      <c r="E3">
        <v>1</v>
      </c>
      <c r="F3">
        <v>1</v>
      </c>
      <c r="G3">
        <v>1</v>
      </c>
      <c r="H3">
        <v>2</v>
      </c>
      <c r="I3" t="s">
        <v>1206</v>
      </c>
      <c r="J3" t="s">
        <v>1207</v>
      </c>
      <c r="K3" t="s">
        <v>1208</v>
      </c>
      <c r="L3">
        <v>1368</v>
      </c>
      <c r="N3">
        <v>1011</v>
      </c>
      <c r="O3" t="s">
        <v>1100</v>
      </c>
      <c r="P3" t="s">
        <v>1100</v>
      </c>
      <c r="Q3">
        <v>1</v>
      </c>
      <c r="W3">
        <v>0</v>
      </c>
      <c r="X3">
        <v>721652621</v>
      </c>
      <c r="Y3">
        <f>AT3</f>
        <v>0.3</v>
      </c>
      <c r="AA3">
        <v>0</v>
      </c>
      <c r="AB3">
        <v>641.70000000000005</v>
      </c>
      <c r="AC3">
        <v>539.69000000000005</v>
      </c>
      <c r="AD3">
        <v>0</v>
      </c>
      <c r="AE3">
        <v>0</v>
      </c>
      <c r="AF3">
        <v>641.70000000000005</v>
      </c>
      <c r="AG3">
        <v>539.69000000000005</v>
      </c>
      <c r="AH3">
        <v>0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0</v>
      </c>
      <c r="AP3">
        <v>1</v>
      </c>
      <c r="AQ3">
        <v>1</v>
      </c>
      <c r="AR3">
        <v>0</v>
      </c>
      <c r="AS3" t="s">
        <v>3</v>
      </c>
      <c r="AT3">
        <v>0.3</v>
      </c>
      <c r="AU3" t="s">
        <v>3</v>
      </c>
      <c r="AV3">
        <v>1</v>
      </c>
      <c r="AW3">
        <v>2</v>
      </c>
      <c r="AX3">
        <v>448996533</v>
      </c>
      <c r="AY3">
        <v>2</v>
      </c>
      <c r="AZ3">
        <v>98304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192.51000000000002</v>
      </c>
      <c r="BL3">
        <v>161.90700000000001</v>
      </c>
      <c r="BM3">
        <v>0</v>
      </c>
      <c r="BN3">
        <v>0</v>
      </c>
      <c r="BO3">
        <v>0.3</v>
      </c>
      <c r="BP3">
        <v>1</v>
      </c>
      <c r="BQ3">
        <v>0</v>
      </c>
      <c r="BR3">
        <v>192.51000000000002</v>
      </c>
      <c r="BS3">
        <v>161.90700000000001</v>
      </c>
      <c r="BT3">
        <v>0</v>
      </c>
      <c r="BU3">
        <v>0</v>
      </c>
      <c r="BV3">
        <v>0.3</v>
      </c>
      <c r="BW3">
        <v>1</v>
      </c>
      <c r="CV3">
        <v>0</v>
      </c>
      <c r="CW3">
        <f>ROUND(Y3*Source!I32*DO3,7)</f>
        <v>3.0000000000000001E-3</v>
      </c>
      <c r="CX3">
        <f>ROUND(Y3*Source!I32,7)</f>
        <v>3.0000000000000001E-3</v>
      </c>
      <c r="CY3">
        <f>AB3</f>
        <v>641.70000000000005</v>
      </c>
      <c r="CZ3">
        <f>AF3</f>
        <v>641.70000000000005</v>
      </c>
      <c r="DA3">
        <f>AJ3</f>
        <v>1</v>
      </c>
      <c r="DB3">
        <f>ROUND(ROUND(AT3*CZ3,2),6)</f>
        <v>192.51</v>
      </c>
      <c r="DC3">
        <f>ROUND(ROUND(AT3*AG3,2),6)</f>
        <v>161.91</v>
      </c>
      <c r="DD3" t="s">
        <v>3</v>
      </c>
      <c r="DE3" t="s">
        <v>3</v>
      </c>
      <c r="DF3">
        <f t="shared" si="0"/>
        <v>0</v>
      </c>
      <c r="DG3">
        <f t="shared" si="1"/>
        <v>1.93</v>
      </c>
      <c r="DH3">
        <f t="shared" si="2"/>
        <v>1.62</v>
      </c>
      <c r="DI3">
        <f t="shared" si="3"/>
        <v>0</v>
      </c>
      <c r="DJ3">
        <f>DG3+DH3</f>
        <v>3.55</v>
      </c>
      <c r="DK3">
        <v>1</v>
      </c>
      <c r="DL3" t="s">
        <v>1209</v>
      </c>
      <c r="DM3">
        <v>4</v>
      </c>
      <c r="DN3" t="s">
        <v>1203</v>
      </c>
      <c r="DO3">
        <v>1</v>
      </c>
    </row>
    <row r="4" spans="1:119" x14ac:dyDescent="0.2">
      <c r="A4">
        <f>ROW(Source!A32)</f>
        <v>32</v>
      </c>
      <c r="B4">
        <v>449016111</v>
      </c>
      <c r="C4">
        <v>448996525</v>
      </c>
      <c r="D4">
        <v>277865475</v>
      </c>
      <c r="E4">
        <v>1</v>
      </c>
      <c r="F4">
        <v>1</v>
      </c>
      <c r="G4">
        <v>1</v>
      </c>
      <c r="H4">
        <v>3</v>
      </c>
      <c r="I4" t="s">
        <v>1210</v>
      </c>
      <c r="J4" t="s">
        <v>1211</v>
      </c>
      <c r="K4" t="s">
        <v>1212</v>
      </c>
      <c r="L4">
        <v>1383</v>
      </c>
      <c r="N4">
        <v>1013</v>
      </c>
      <c r="O4" t="s">
        <v>1213</v>
      </c>
      <c r="P4" t="s">
        <v>1213</v>
      </c>
      <c r="Q4">
        <v>1</v>
      </c>
      <c r="W4">
        <v>0</v>
      </c>
      <c r="X4">
        <v>2066892133</v>
      </c>
      <c r="Y4">
        <f>(AT4*ROUND(0,7))</f>
        <v>0</v>
      </c>
      <c r="AA4">
        <v>7.32</v>
      </c>
      <c r="AB4">
        <v>0</v>
      </c>
      <c r="AC4">
        <v>0</v>
      </c>
      <c r="AD4">
        <v>0</v>
      </c>
      <c r="AE4">
        <v>7.32</v>
      </c>
      <c r="AF4">
        <v>0</v>
      </c>
      <c r="AG4">
        <v>0</v>
      </c>
      <c r="AH4">
        <v>0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0</v>
      </c>
      <c r="AP4">
        <v>1</v>
      </c>
      <c r="AQ4">
        <v>1</v>
      </c>
      <c r="AR4">
        <v>0</v>
      </c>
      <c r="AS4" t="s">
        <v>3</v>
      </c>
      <c r="AT4">
        <v>3.63</v>
      </c>
      <c r="AU4" t="s">
        <v>23</v>
      </c>
      <c r="AV4">
        <v>0</v>
      </c>
      <c r="AW4">
        <v>2</v>
      </c>
      <c r="AX4">
        <v>448996534</v>
      </c>
      <c r="AY4">
        <v>2</v>
      </c>
      <c r="AZ4">
        <v>16384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26.5716</v>
      </c>
      <c r="BK4">
        <v>0</v>
      </c>
      <c r="BL4">
        <v>0</v>
      </c>
      <c r="BM4">
        <v>0</v>
      </c>
      <c r="BN4">
        <v>0</v>
      </c>
      <c r="BO4">
        <v>0</v>
      </c>
      <c r="BP4">
        <v>1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V4">
        <v>0</v>
      </c>
      <c r="CW4">
        <v>0</v>
      </c>
      <c r="CX4">
        <f>ROUND(Y4*Source!I32,7)</f>
        <v>0</v>
      </c>
      <c r="CY4">
        <f>AA4</f>
        <v>7.32</v>
      </c>
      <c r="CZ4">
        <f>AE4</f>
        <v>7.32</v>
      </c>
      <c r="DA4">
        <f>AI4</f>
        <v>1</v>
      </c>
      <c r="DB4">
        <f>ROUND((ROUND(AT4*CZ4,2)*ROUND(0,7)),6)</f>
        <v>0</v>
      </c>
      <c r="DC4">
        <f>ROUND((ROUND(AT4*AG4,2)*ROUND(0,7)),6)</f>
        <v>0</v>
      </c>
      <c r="DD4" t="s">
        <v>3</v>
      </c>
      <c r="DE4" t="s">
        <v>3</v>
      </c>
      <c r="DF4">
        <f t="shared" si="0"/>
        <v>0</v>
      </c>
      <c r="DG4">
        <f t="shared" si="1"/>
        <v>0</v>
      </c>
      <c r="DH4">
        <f t="shared" si="2"/>
        <v>0</v>
      </c>
      <c r="DI4">
        <f t="shared" si="3"/>
        <v>0</v>
      </c>
      <c r="DJ4">
        <f>DF4</f>
        <v>0</v>
      </c>
      <c r="DK4">
        <v>1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ROW(Source!A32)</f>
        <v>32</v>
      </c>
      <c r="B5">
        <v>449016111</v>
      </c>
      <c r="C5">
        <v>448996525</v>
      </c>
      <c r="D5">
        <v>277561355</v>
      </c>
      <c r="E5">
        <v>109</v>
      </c>
      <c r="F5">
        <v>1</v>
      </c>
      <c r="G5">
        <v>1</v>
      </c>
      <c r="H5">
        <v>3</v>
      </c>
      <c r="I5" t="s">
        <v>30</v>
      </c>
      <c r="J5" t="s">
        <v>3</v>
      </c>
      <c r="K5" t="s">
        <v>31</v>
      </c>
      <c r="L5">
        <v>1371</v>
      </c>
      <c r="N5">
        <v>1013</v>
      </c>
      <c r="O5" t="s">
        <v>32</v>
      </c>
      <c r="P5" t="s">
        <v>32</v>
      </c>
      <c r="Q5">
        <v>1</v>
      </c>
      <c r="W5">
        <v>0</v>
      </c>
      <c r="X5">
        <v>-233106618</v>
      </c>
      <c r="Y5">
        <f>(AT5*ROUND(0,7))</f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1</v>
      </c>
      <c r="AK5">
        <v>1</v>
      </c>
      <c r="AL5">
        <v>1</v>
      </c>
      <c r="AM5">
        <v>-2</v>
      </c>
      <c r="AN5">
        <v>1</v>
      </c>
      <c r="AO5">
        <v>0</v>
      </c>
      <c r="AP5">
        <v>1</v>
      </c>
      <c r="AQ5">
        <v>0</v>
      </c>
      <c r="AR5">
        <v>0</v>
      </c>
      <c r="AS5" t="s">
        <v>3</v>
      </c>
      <c r="AT5">
        <v>0</v>
      </c>
      <c r="AU5" t="s">
        <v>23</v>
      </c>
      <c r="AV5">
        <v>0</v>
      </c>
      <c r="AW5">
        <v>2</v>
      </c>
      <c r="AX5">
        <v>448996535</v>
      </c>
      <c r="AY5">
        <v>1</v>
      </c>
      <c r="AZ5">
        <v>0</v>
      </c>
      <c r="BA5">
        <v>5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CV5">
        <v>0</v>
      </c>
      <c r="CW5">
        <v>0</v>
      </c>
      <c r="CX5">
        <f>ROUND(Y5*Source!I32,7)</f>
        <v>0</v>
      </c>
      <c r="CY5">
        <f>AA5</f>
        <v>0</v>
      </c>
      <c r="CZ5">
        <f>AE5</f>
        <v>0</v>
      </c>
      <c r="DA5">
        <f>AI5</f>
        <v>1</v>
      </c>
      <c r="DB5">
        <f>ROUND((ROUND(AT5*CZ5,2)*ROUND(0,7)),6)</f>
        <v>0</v>
      </c>
      <c r="DC5">
        <f>ROUND((ROUND(AT5*AG5,2)*ROUND(0,7)),6)</f>
        <v>0</v>
      </c>
      <c r="DD5" t="s">
        <v>3</v>
      </c>
      <c r="DE5" t="s">
        <v>3</v>
      </c>
      <c r="DF5">
        <f t="shared" si="0"/>
        <v>0</v>
      </c>
      <c r="DG5">
        <f t="shared" si="1"/>
        <v>0</v>
      </c>
      <c r="DH5">
        <f t="shared" si="2"/>
        <v>0</v>
      </c>
      <c r="DI5">
        <f t="shared" si="3"/>
        <v>0</v>
      </c>
      <c r="DJ5">
        <f>DF5</f>
        <v>0</v>
      </c>
      <c r="DK5">
        <v>0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ROW(Source!A34)</f>
        <v>34</v>
      </c>
      <c r="B6">
        <v>449016111</v>
      </c>
      <c r="C6">
        <v>448996537</v>
      </c>
      <c r="D6">
        <v>277560284</v>
      </c>
      <c r="E6">
        <v>109</v>
      </c>
      <c r="F6">
        <v>1</v>
      </c>
      <c r="G6">
        <v>1</v>
      </c>
      <c r="H6">
        <v>1</v>
      </c>
      <c r="I6" t="s">
        <v>1214</v>
      </c>
      <c r="J6" t="s">
        <v>3</v>
      </c>
      <c r="K6" t="s">
        <v>1215</v>
      </c>
      <c r="L6">
        <v>1191</v>
      </c>
      <c r="N6">
        <v>1013</v>
      </c>
      <c r="O6" t="s">
        <v>1203</v>
      </c>
      <c r="P6" t="s">
        <v>1203</v>
      </c>
      <c r="Q6">
        <v>1</v>
      </c>
      <c r="W6">
        <v>0</v>
      </c>
      <c r="X6">
        <v>-1759674247</v>
      </c>
      <c r="Y6">
        <f t="shared" ref="Y6:Y11" si="4">(AT6*ROUND(0.8,7))</f>
        <v>72.8</v>
      </c>
      <c r="AA6">
        <v>0</v>
      </c>
      <c r="AB6">
        <v>0</v>
      </c>
      <c r="AC6">
        <v>0</v>
      </c>
      <c r="AD6">
        <v>497.4</v>
      </c>
      <c r="AE6">
        <v>0</v>
      </c>
      <c r="AF6">
        <v>0</v>
      </c>
      <c r="AG6">
        <v>0</v>
      </c>
      <c r="AH6">
        <v>497.4</v>
      </c>
      <c r="AI6">
        <v>1</v>
      </c>
      <c r="AJ6">
        <v>1</v>
      </c>
      <c r="AK6">
        <v>1</v>
      </c>
      <c r="AL6">
        <v>1</v>
      </c>
      <c r="AM6">
        <v>-2</v>
      </c>
      <c r="AN6">
        <v>0</v>
      </c>
      <c r="AO6">
        <v>0</v>
      </c>
      <c r="AP6">
        <v>1</v>
      </c>
      <c r="AQ6">
        <v>1</v>
      </c>
      <c r="AR6">
        <v>0</v>
      </c>
      <c r="AS6" t="s">
        <v>3</v>
      </c>
      <c r="AT6">
        <v>91</v>
      </c>
      <c r="AU6" t="s">
        <v>39</v>
      </c>
      <c r="AV6">
        <v>1</v>
      </c>
      <c r="AW6">
        <v>2</v>
      </c>
      <c r="AX6">
        <v>448996550</v>
      </c>
      <c r="AY6">
        <v>2</v>
      </c>
      <c r="AZ6">
        <v>131072</v>
      </c>
      <c r="BA6">
        <v>6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45263.4</v>
      </c>
      <c r="BN6">
        <v>91</v>
      </c>
      <c r="BO6">
        <v>0</v>
      </c>
      <c r="BP6">
        <v>1</v>
      </c>
      <c r="BQ6">
        <v>0</v>
      </c>
      <c r="BR6">
        <v>0</v>
      </c>
      <c r="BS6">
        <v>0</v>
      </c>
      <c r="BT6">
        <v>36210.719999999994</v>
      </c>
      <c r="BU6">
        <v>72.8</v>
      </c>
      <c r="BV6">
        <v>0</v>
      </c>
      <c r="BW6">
        <v>1</v>
      </c>
      <c r="CU6">
        <f>ROUND(AT6*Source!I34*AH6*AL6,2)</f>
        <v>452.63</v>
      </c>
      <c r="CV6">
        <f>ROUND(Y6*Source!I34,7)</f>
        <v>0.72799999999999998</v>
      </c>
      <c r="CW6">
        <v>0</v>
      </c>
      <c r="CX6">
        <f>ROUND(Y6*Source!I34,7)</f>
        <v>0.72799999999999998</v>
      </c>
      <c r="CY6">
        <f>AD6</f>
        <v>497.4</v>
      </c>
      <c r="CZ6">
        <f>AH6</f>
        <v>497.4</v>
      </c>
      <c r="DA6">
        <f>AL6</f>
        <v>1</v>
      </c>
      <c r="DB6">
        <f t="shared" ref="DB6:DB11" si="5">ROUND((ROUND(AT6*CZ6,2)*ROUND(0.8,7)),6)</f>
        <v>36210.720000000001</v>
      </c>
      <c r="DC6">
        <f t="shared" ref="DC6:DC11" si="6">ROUND((ROUND(AT6*AG6,2)*ROUND(0.8,7)),6)</f>
        <v>0</v>
      </c>
      <c r="DD6" t="s">
        <v>3</v>
      </c>
      <c r="DE6" t="s">
        <v>3</v>
      </c>
      <c r="DF6">
        <f t="shared" si="0"/>
        <v>0</v>
      </c>
      <c r="DG6">
        <f t="shared" si="1"/>
        <v>0</v>
      </c>
      <c r="DH6">
        <f t="shared" si="2"/>
        <v>0</v>
      </c>
      <c r="DI6">
        <f t="shared" si="3"/>
        <v>362.11</v>
      </c>
      <c r="DJ6">
        <f>DI6</f>
        <v>362.11</v>
      </c>
      <c r="DK6">
        <v>1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ROW(Source!A34)</f>
        <v>34</v>
      </c>
      <c r="B7">
        <v>449016111</v>
      </c>
      <c r="C7">
        <v>448996537</v>
      </c>
      <c r="D7">
        <v>277560491</v>
      </c>
      <c r="E7">
        <v>109</v>
      </c>
      <c r="F7">
        <v>1</v>
      </c>
      <c r="G7">
        <v>1</v>
      </c>
      <c r="H7">
        <v>1</v>
      </c>
      <c r="I7" t="s">
        <v>1204</v>
      </c>
      <c r="J7" t="s">
        <v>3</v>
      </c>
      <c r="K7" t="s">
        <v>1205</v>
      </c>
      <c r="L7">
        <v>1191</v>
      </c>
      <c r="N7">
        <v>1013</v>
      </c>
      <c r="O7" t="s">
        <v>1203</v>
      </c>
      <c r="P7" t="s">
        <v>1203</v>
      </c>
      <c r="Q7">
        <v>1</v>
      </c>
      <c r="W7">
        <v>0</v>
      </c>
      <c r="X7">
        <v>-1417349443</v>
      </c>
      <c r="Y7">
        <f t="shared" si="4"/>
        <v>28.495999999999999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0</v>
      </c>
      <c r="AP7">
        <v>1</v>
      </c>
      <c r="AQ7">
        <v>1</v>
      </c>
      <c r="AR7">
        <v>0</v>
      </c>
      <c r="AS7" t="s">
        <v>3</v>
      </c>
      <c r="AT7">
        <v>35.619999999999997</v>
      </c>
      <c r="AU7" t="s">
        <v>39</v>
      </c>
      <c r="AV7">
        <v>2</v>
      </c>
      <c r="AW7">
        <v>2</v>
      </c>
      <c r="AX7">
        <v>448996551</v>
      </c>
      <c r="AY7">
        <v>1</v>
      </c>
      <c r="AZ7">
        <v>0</v>
      </c>
      <c r="BA7">
        <v>7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V7">
        <v>0</v>
      </c>
      <c r="CW7">
        <v>0</v>
      </c>
      <c r="CX7">
        <f>ROUND(Y7*Source!I34,7)</f>
        <v>0.28495999999999999</v>
      </c>
      <c r="CY7">
        <f>AD7</f>
        <v>0</v>
      </c>
      <c r="CZ7">
        <f>AH7</f>
        <v>0</v>
      </c>
      <c r="DA7">
        <f>AL7</f>
        <v>1</v>
      </c>
      <c r="DB7">
        <f t="shared" si="5"/>
        <v>0</v>
      </c>
      <c r="DC7">
        <f t="shared" si="6"/>
        <v>0</v>
      </c>
      <c r="DD7" t="s">
        <v>3</v>
      </c>
      <c r="DE7" t="s">
        <v>3</v>
      </c>
      <c r="DF7">
        <f t="shared" si="0"/>
        <v>0</v>
      </c>
      <c r="DG7">
        <f t="shared" si="1"/>
        <v>0</v>
      </c>
      <c r="DH7">
        <f t="shared" si="2"/>
        <v>0</v>
      </c>
      <c r="DI7">
        <f t="shared" si="3"/>
        <v>0</v>
      </c>
      <c r="DJ7">
        <f>DI7</f>
        <v>0</v>
      </c>
      <c r="DK7">
        <v>0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ROW(Source!A34)</f>
        <v>34</v>
      </c>
      <c r="B8">
        <v>449016111</v>
      </c>
      <c r="C8">
        <v>448996537</v>
      </c>
      <c r="D8">
        <v>277944091</v>
      </c>
      <c r="E8">
        <v>1</v>
      </c>
      <c r="F8">
        <v>1</v>
      </c>
      <c r="G8">
        <v>1</v>
      </c>
      <c r="H8">
        <v>2</v>
      </c>
      <c r="I8" t="s">
        <v>1216</v>
      </c>
      <c r="J8" t="s">
        <v>1217</v>
      </c>
      <c r="K8" t="s">
        <v>1218</v>
      </c>
      <c r="L8">
        <v>1368</v>
      </c>
      <c r="N8">
        <v>1011</v>
      </c>
      <c r="O8" t="s">
        <v>1100</v>
      </c>
      <c r="P8" t="s">
        <v>1100</v>
      </c>
      <c r="Q8">
        <v>1</v>
      </c>
      <c r="W8">
        <v>0</v>
      </c>
      <c r="X8">
        <v>-1452162818</v>
      </c>
      <c r="Y8">
        <f t="shared" si="4"/>
        <v>0.56799999999999995</v>
      </c>
      <c r="AA8">
        <v>0</v>
      </c>
      <c r="AB8">
        <v>976.45</v>
      </c>
      <c r="AC8">
        <v>620.24</v>
      </c>
      <c r="AD8">
        <v>0</v>
      </c>
      <c r="AE8">
        <v>0</v>
      </c>
      <c r="AF8">
        <v>800.37</v>
      </c>
      <c r="AG8">
        <v>620.24</v>
      </c>
      <c r="AH8">
        <v>0</v>
      </c>
      <c r="AI8">
        <v>1</v>
      </c>
      <c r="AJ8">
        <v>1.22</v>
      </c>
      <c r="AK8">
        <v>1</v>
      </c>
      <c r="AL8">
        <v>1</v>
      </c>
      <c r="AM8">
        <v>2</v>
      </c>
      <c r="AN8">
        <v>0</v>
      </c>
      <c r="AO8">
        <v>0</v>
      </c>
      <c r="AP8">
        <v>1</v>
      </c>
      <c r="AQ8">
        <v>1</v>
      </c>
      <c r="AR8">
        <v>0</v>
      </c>
      <c r="AS8" t="s">
        <v>3</v>
      </c>
      <c r="AT8">
        <v>0.71</v>
      </c>
      <c r="AU8" t="s">
        <v>39</v>
      </c>
      <c r="AV8">
        <v>1</v>
      </c>
      <c r="AW8">
        <v>2</v>
      </c>
      <c r="AX8">
        <v>448996552</v>
      </c>
      <c r="AY8">
        <v>2</v>
      </c>
      <c r="AZ8">
        <v>65536</v>
      </c>
      <c r="BA8">
        <v>8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568.2627</v>
      </c>
      <c r="BL8">
        <v>440.37039999999996</v>
      </c>
      <c r="BM8">
        <v>0</v>
      </c>
      <c r="BN8">
        <v>0</v>
      </c>
      <c r="BO8">
        <v>0.71</v>
      </c>
      <c r="BP8">
        <v>1</v>
      </c>
      <c r="BQ8">
        <v>0</v>
      </c>
      <c r="BR8">
        <v>454.61015999999995</v>
      </c>
      <c r="BS8">
        <v>352.29631999999998</v>
      </c>
      <c r="BT8">
        <v>0</v>
      </c>
      <c r="BU8">
        <v>0</v>
      </c>
      <c r="BV8">
        <v>0.56799999999999995</v>
      </c>
      <c r="BW8">
        <v>1</v>
      </c>
      <c r="CV8">
        <v>0</v>
      </c>
      <c r="CW8">
        <f>ROUND(Y8*Source!I34*DO8,7)</f>
        <v>5.6800000000000002E-3</v>
      </c>
      <c r="CX8">
        <f>ROUND(Y8*Source!I34,7)</f>
        <v>5.6800000000000002E-3</v>
      </c>
      <c r="CY8">
        <f>AB8</f>
        <v>976.45</v>
      </c>
      <c r="CZ8">
        <f>AF8</f>
        <v>800.37</v>
      </c>
      <c r="DA8">
        <f>AJ8</f>
        <v>1.22</v>
      </c>
      <c r="DB8">
        <f t="shared" si="5"/>
        <v>454.608</v>
      </c>
      <c r="DC8">
        <f t="shared" si="6"/>
        <v>352.29599999999999</v>
      </c>
      <c r="DD8" t="s">
        <v>3</v>
      </c>
      <c r="DE8" t="s">
        <v>3</v>
      </c>
      <c r="DF8">
        <f t="shared" si="0"/>
        <v>0</v>
      </c>
      <c r="DG8">
        <f>ROUND(ROUND(AF8*AJ8,2)*CX8,2)</f>
        <v>5.55</v>
      </c>
      <c r="DH8">
        <f t="shared" si="2"/>
        <v>3.52</v>
      </c>
      <c r="DI8">
        <f t="shared" si="3"/>
        <v>0</v>
      </c>
      <c r="DJ8">
        <f>DG8+DH8</f>
        <v>9.07</v>
      </c>
      <c r="DK8">
        <v>0</v>
      </c>
      <c r="DL8" t="s">
        <v>1219</v>
      </c>
      <c r="DM8">
        <v>5</v>
      </c>
      <c r="DN8" t="s">
        <v>1203</v>
      </c>
      <c r="DO8">
        <v>1</v>
      </c>
    </row>
    <row r="9" spans="1:119" x14ac:dyDescent="0.2">
      <c r="A9">
        <f>ROW(Source!A34)</f>
        <v>34</v>
      </c>
      <c r="B9">
        <v>449016111</v>
      </c>
      <c r="C9">
        <v>448996537</v>
      </c>
      <c r="D9">
        <v>277944622</v>
      </c>
      <c r="E9">
        <v>1</v>
      </c>
      <c r="F9">
        <v>1</v>
      </c>
      <c r="G9">
        <v>1</v>
      </c>
      <c r="H9">
        <v>2</v>
      </c>
      <c r="I9" t="s">
        <v>1220</v>
      </c>
      <c r="J9" t="s">
        <v>1221</v>
      </c>
      <c r="K9" t="s">
        <v>1222</v>
      </c>
      <c r="L9">
        <v>1368</v>
      </c>
      <c r="N9">
        <v>1011</v>
      </c>
      <c r="O9" t="s">
        <v>1100</v>
      </c>
      <c r="P9" t="s">
        <v>1100</v>
      </c>
      <c r="Q9">
        <v>1</v>
      </c>
      <c r="W9">
        <v>0</v>
      </c>
      <c r="X9">
        <v>-776243211</v>
      </c>
      <c r="Y9">
        <f t="shared" si="4"/>
        <v>25.896000000000001</v>
      </c>
      <c r="AA9">
        <v>0</v>
      </c>
      <c r="AB9">
        <v>1626.29</v>
      </c>
      <c r="AC9">
        <v>724.95</v>
      </c>
      <c r="AD9">
        <v>0</v>
      </c>
      <c r="AE9">
        <v>0</v>
      </c>
      <c r="AF9">
        <v>1626.29</v>
      </c>
      <c r="AG9">
        <v>724.95</v>
      </c>
      <c r="AH9">
        <v>0</v>
      </c>
      <c r="AI9">
        <v>1</v>
      </c>
      <c r="AJ9">
        <v>1</v>
      </c>
      <c r="AK9">
        <v>1</v>
      </c>
      <c r="AL9">
        <v>1</v>
      </c>
      <c r="AM9">
        <v>-2</v>
      </c>
      <c r="AN9">
        <v>0</v>
      </c>
      <c r="AO9">
        <v>0</v>
      </c>
      <c r="AP9">
        <v>1</v>
      </c>
      <c r="AQ9">
        <v>1</v>
      </c>
      <c r="AR9">
        <v>0</v>
      </c>
      <c r="AS9" t="s">
        <v>3</v>
      </c>
      <c r="AT9">
        <v>32.369999999999997</v>
      </c>
      <c r="AU9" t="s">
        <v>39</v>
      </c>
      <c r="AV9">
        <v>1</v>
      </c>
      <c r="AW9">
        <v>2</v>
      </c>
      <c r="AX9">
        <v>448996553</v>
      </c>
      <c r="AY9">
        <v>2</v>
      </c>
      <c r="AZ9">
        <v>98304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52643.007299999997</v>
      </c>
      <c r="BL9">
        <v>23466.6315</v>
      </c>
      <c r="BM9">
        <v>0</v>
      </c>
      <c r="BN9">
        <v>0</v>
      </c>
      <c r="BO9">
        <v>32.369999999999997</v>
      </c>
      <c r="BP9">
        <v>1</v>
      </c>
      <c r="BQ9">
        <v>0</v>
      </c>
      <c r="BR9">
        <v>42114.405839999999</v>
      </c>
      <c r="BS9">
        <v>18773.305200000003</v>
      </c>
      <c r="BT9">
        <v>0</v>
      </c>
      <c r="BU9">
        <v>0</v>
      </c>
      <c r="BV9">
        <v>25.896000000000001</v>
      </c>
      <c r="BW9">
        <v>1</v>
      </c>
      <c r="CV9">
        <v>0</v>
      </c>
      <c r="CW9">
        <f>ROUND(Y9*Source!I34*DO9,7)</f>
        <v>0.25896000000000002</v>
      </c>
      <c r="CX9">
        <f>ROUND(Y9*Source!I34,7)</f>
        <v>0.25896000000000002</v>
      </c>
      <c r="CY9">
        <f>AB9</f>
        <v>1626.29</v>
      </c>
      <c r="CZ9">
        <f>AF9</f>
        <v>1626.29</v>
      </c>
      <c r="DA9">
        <f>AJ9</f>
        <v>1</v>
      </c>
      <c r="DB9">
        <f t="shared" si="5"/>
        <v>42114.408000000003</v>
      </c>
      <c r="DC9">
        <f t="shared" si="6"/>
        <v>18773.304</v>
      </c>
      <c r="DD9" t="s">
        <v>3</v>
      </c>
      <c r="DE9" t="s">
        <v>3</v>
      </c>
      <c r="DF9">
        <f t="shared" si="0"/>
        <v>0</v>
      </c>
      <c r="DG9">
        <f t="shared" ref="DG9:DG19" si="7">ROUND(ROUND(AF9,2)*CX9,2)</f>
        <v>421.14</v>
      </c>
      <c r="DH9">
        <f t="shared" si="2"/>
        <v>187.73</v>
      </c>
      <c r="DI9">
        <f t="shared" si="3"/>
        <v>0</v>
      </c>
      <c r="DJ9">
        <f>DG9+DH9</f>
        <v>608.87</v>
      </c>
      <c r="DK9">
        <v>1</v>
      </c>
      <c r="DL9" t="s">
        <v>1223</v>
      </c>
      <c r="DM9">
        <v>6</v>
      </c>
      <c r="DN9" t="s">
        <v>1203</v>
      </c>
      <c r="DO9">
        <v>1</v>
      </c>
    </row>
    <row r="10" spans="1:119" x14ac:dyDescent="0.2">
      <c r="A10">
        <f>ROW(Source!A34)</f>
        <v>34</v>
      </c>
      <c r="B10">
        <v>449016111</v>
      </c>
      <c r="C10">
        <v>448996537</v>
      </c>
      <c r="D10">
        <v>277945805</v>
      </c>
      <c r="E10">
        <v>1</v>
      </c>
      <c r="F10">
        <v>1</v>
      </c>
      <c r="G10">
        <v>1</v>
      </c>
      <c r="H10">
        <v>2</v>
      </c>
      <c r="I10" t="s">
        <v>1206</v>
      </c>
      <c r="J10" t="s">
        <v>1207</v>
      </c>
      <c r="K10" t="s">
        <v>1208</v>
      </c>
      <c r="L10">
        <v>1368</v>
      </c>
      <c r="N10">
        <v>1011</v>
      </c>
      <c r="O10" t="s">
        <v>1100</v>
      </c>
      <c r="P10" t="s">
        <v>1100</v>
      </c>
      <c r="Q10">
        <v>1</v>
      </c>
      <c r="W10">
        <v>0</v>
      </c>
      <c r="X10">
        <v>721652621</v>
      </c>
      <c r="Y10">
        <f t="shared" si="4"/>
        <v>2.032</v>
      </c>
      <c r="AA10">
        <v>0</v>
      </c>
      <c r="AB10">
        <v>641.70000000000005</v>
      </c>
      <c r="AC10">
        <v>539.69000000000005</v>
      </c>
      <c r="AD10">
        <v>0</v>
      </c>
      <c r="AE10">
        <v>0</v>
      </c>
      <c r="AF10">
        <v>641.70000000000005</v>
      </c>
      <c r="AG10">
        <v>539.69000000000005</v>
      </c>
      <c r="AH10">
        <v>0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0</v>
      </c>
      <c r="AP10">
        <v>1</v>
      </c>
      <c r="AQ10">
        <v>1</v>
      </c>
      <c r="AR10">
        <v>0</v>
      </c>
      <c r="AS10" t="s">
        <v>3</v>
      </c>
      <c r="AT10">
        <v>2.54</v>
      </c>
      <c r="AU10" t="s">
        <v>39</v>
      </c>
      <c r="AV10">
        <v>1</v>
      </c>
      <c r="AW10">
        <v>2</v>
      </c>
      <c r="AX10">
        <v>448996554</v>
      </c>
      <c r="AY10">
        <v>2</v>
      </c>
      <c r="AZ10">
        <v>98304</v>
      </c>
      <c r="BA10">
        <v>10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1629.9180000000001</v>
      </c>
      <c r="BL10">
        <v>1370.8126000000002</v>
      </c>
      <c r="BM10">
        <v>0</v>
      </c>
      <c r="BN10">
        <v>0</v>
      </c>
      <c r="BO10">
        <v>2.54</v>
      </c>
      <c r="BP10">
        <v>1</v>
      </c>
      <c r="BQ10">
        <v>0</v>
      </c>
      <c r="BR10">
        <v>1303.9344000000001</v>
      </c>
      <c r="BS10">
        <v>1096.6500800000001</v>
      </c>
      <c r="BT10">
        <v>0</v>
      </c>
      <c r="BU10">
        <v>0</v>
      </c>
      <c r="BV10">
        <v>2.032</v>
      </c>
      <c r="BW10">
        <v>1</v>
      </c>
      <c r="CV10">
        <v>0</v>
      </c>
      <c r="CW10">
        <f>ROUND(Y10*Source!I34*DO10,7)</f>
        <v>2.0320000000000001E-2</v>
      </c>
      <c r="CX10">
        <f>ROUND(Y10*Source!I34,7)</f>
        <v>2.0320000000000001E-2</v>
      </c>
      <c r="CY10">
        <f>AB10</f>
        <v>641.70000000000005</v>
      </c>
      <c r="CZ10">
        <f>AF10</f>
        <v>641.70000000000005</v>
      </c>
      <c r="DA10">
        <f>AJ10</f>
        <v>1</v>
      </c>
      <c r="DB10">
        <f t="shared" si="5"/>
        <v>1303.9359999999999</v>
      </c>
      <c r="DC10">
        <f t="shared" si="6"/>
        <v>1096.6479999999999</v>
      </c>
      <c r="DD10" t="s">
        <v>3</v>
      </c>
      <c r="DE10" t="s">
        <v>3</v>
      </c>
      <c r="DF10">
        <f t="shared" si="0"/>
        <v>0</v>
      </c>
      <c r="DG10">
        <f t="shared" si="7"/>
        <v>13.04</v>
      </c>
      <c r="DH10">
        <f t="shared" si="2"/>
        <v>10.97</v>
      </c>
      <c r="DI10">
        <f t="shared" si="3"/>
        <v>0</v>
      </c>
      <c r="DJ10">
        <f>DG10+DH10</f>
        <v>24.009999999999998</v>
      </c>
      <c r="DK10">
        <v>1</v>
      </c>
      <c r="DL10" t="s">
        <v>1209</v>
      </c>
      <c r="DM10">
        <v>4</v>
      </c>
      <c r="DN10" t="s">
        <v>1203</v>
      </c>
      <c r="DO10">
        <v>1</v>
      </c>
    </row>
    <row r="11" spans="1:119" x14ac:dyDescent="0.2">
      <c r="A11">
        <f>ROW(Source!A34)</f>
        <v>34</v>
      </c>
      <c r="B11">
        <v>449016111</v>
      </c>
      <c r="C11">
        <v>448996537</v>
      </c>
      <c r="D11">
        <v>277946011</v>
      </c>
      <c r="E11">
        <v>1</v>
      </c>
      <c r="F11">
        <v>1</v>
      </c>
      <c r="G11">
        <v>1</v>
      </c>
      <c r="H11">
        <v>2</v>
      </c>
      <c r="I11" t="s">
        <v>1224</v>
      </c>
      <c r="J11" t="s">
        <v>1225</v>
      </c>
      <c r="K11" t="s">
        <v>1226</v>
      </c>
      <c r="L11">
        <v>1368</v>
      </c>
      <c r="N11">
        <v>1011</v>
      </c>
      <c r="O11" t="s">
        <v>1100</v>
      </c>
      <c r="P11" t="s">
        <v>1100</v>
      </c>
      <c r="Q11">
        <v>1</v>
      </c>
      <c r="W11">
        <v>0</v>
      </c>
      <c r="X11">
        <v>275358200</v>
      </c>
      <c r="Y11">
        <f t="shared" si="4"/>
        <v>3.2</v>
      </c>
      <c r="AA11">
        <v>0</v>
      </c>
      <c r="AB11">
        <v>108.47</v>
      </c>
      <c r="AC11">
        <v>0</v>
      </c>
      <c r="AD11">
        <v>0</v>
      </c>
      <c r="AE11">
        <v>0</v>
      </c>
      <c r="AF11">
        <v>108.47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1</v>
      </c>
      <c r="AM11">
        <v>-2</v>
      </c>
      <c r="AN11">
        <v>0</v>
      </c>
      <c r="AO11">
        <v>0</v>
      </c>
      <c r="AP11">
        <v>1</v>
      </c>
      <c r="AQ11">
        <v>1</v>
      </c>
      <c r="AR11">
        <v>0</v>
      </c>
      <c r="AS11" t="s">
        <v>3</v>
      </c>
      <c r="AT11">
        <v>4</v>
      </c>
      <c r="AU11" t="s">
        <v>39</v>
      </c>
      <c r="AV11">
        <v>1</v>
      </c>
      <c r="AW11">
        <v>2</v>
      </c>
      <c r="AX11">
        <v>448996555</v>
      </c>
      <c r="AY11">
        <v>2</v>
      </c>
      <c r="AZ11">
        <v>32768</v>
      </c>
      <c r="BA11">
        <v>11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433.88</v>
      </c>
      <c r="BL11">
        <v>0</v>
      </c>
      <c r="BM11">
        <v>0</v>
      </c>
      <c r="BN11">
        <v>0</v>
      </c>
      <c r="BO11">
        <v>0</v>
      </c>
      <c r="BP11">
        <v>1</v>
      </c>
      <c r="BQ11">
        <v>0</v>
      </c>
      <c r="BR11">
        <v>347.10400000000004</v>
      </c>
      <c r="BS11">
        <v>0</v>
      </c>
      <c r="BT11">
        <v>0</v>
      </c>
      <c r="BU11">
        <v>0</v>
      </c>
      <c r="BV11">
        <v>0</v>
      </c>
      <c r="BW11">
        <v>1</v>
      </c>
      <c r="CV11">
        <v>0</v>
      </c>
      <c r="CW11">
        <f>ROUND(Y11*Source!I34*DO11,7)</f>
        <v>0</v>
      </c>
      <c r="CX11">
        <f>ROUND(Y11*Source!I34,7)</f>
        <v>3.2000000000000001E-2</v>
      </c>
      <c r="CY11">
        <f>AB11</f>
        <v>108.47</v>
      </c>
      <c r="CZ11">
        <f>AF11</f>
        <v>108.47</v>
      </c>
      <c r="DA11">
        <f>AJ11</f>
        <v>1</v>
      </c>
      <c r="DB11">
        <f t="shared" si="5"/>
        <v>347.10399999999998</v>
      </c>
      <c r="DC11">
        <f t="shared" si="6"/>
        <v>0</v>
      </c>
      <c r="DD11" t="s">
        <v>3</v>
      </c>
      <c r="DE11" t="s">
        <v>3</v>
      </c>
      <c r="DF11">
        <f t="shared" si="0"/>
        <v>0</v>
      </c>
      <c r="DG11">
        <f t="shared" si="7"/>
        <v>3.47</v>
      </c>
      <c r="DH11">
        <f t="shared" si="2"/>
        <v>0</v>
      </c>
      <c r="DI11">
        <f t="shared" si="3"/>
        <v>0</v>
      </c>
      <c r="DJ11">
        <f>DG11+DH11</f>
        <v>3.47</v>
      </c>
      <c r="DK11">
        <v>1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ROW(Source!A34)</f>
        <v>34</v>
      </c>
      <c r="B12">
        <v>449016111</v>
      </c>
      <c r="C12">
        <v>448996537</v>
      </c>
      <c r="D12">
        <v>277866597</v>
      </c>
      <c r="E12">
        <v>1</v>
      </c>
      <c r="F12">
        <v>1</v>
      </c>
      <c r="G12">
        <v>1</v>
      </c>
      <c r="H12">
        <v>3</v>
      </c>
      <c r="I12" t="s">
        <v>1227</v>
      </c>
      <c r="J12" t="s">
        <v>1228</v>
      </c>
      <c r="K12" t="s">
        <v>1229</v>
      </c>
      <c r="L12">
        <v>1348</v>
      </c>
      <c r="N12">
        <v>1009</v>
      </c>
      <c r="O12" t="s">
        <v>83</v>
      </c>
      <c r="P12" t="s">
        <v>83</v>
      </c>
      <c r="Q12">
        <v>1000</v>
      </c>
      <c r="W12">
        <v>0</v>
      </c>
      <c r="X12">
        <v>440694812</v>
      </c>
      <c r="Y12">
        <f t="shared" ref="Y12:Y17" si="8">(AT12*ROUND((0*0),7))</f>
        <v>0</v>
      </c>
      <c r="AA12">
        <v>115594.46</v>
      </c>
      <c r="AB12">
        <v>0</v>
      </c>
      <c r="AC12">
        <v>0</v>
      </c>
      <c r="AD12">
        <v>0</v>
      </c>
      <c r="AE12">
        <v>148198.01999999999</v>
      </c>
      <c r="AF12">
        <v>0</v>
      </c>
      <c r="AG12">
        <v>0</v>
      </c>
      <c r="AH12">
        <v>0</v>
      </c>
      <c r="AI12">
        <v>0.78</v>
      </c>
      <c r="AJ12">
        <v>1</v>
      </c>
      <c r="AK12">
        <v>1</v>
      </c>
      <c r="AL12">
        <v>1</v>
      </c>
      <c r="AM12">
        <v>2</v>
      </c>
      <c r="AN12">
        <v>0</v>
      </c>
      <c r="AO12">
        <v>0</v>
      </c>
      <c r="AP12">
        <v>1</v>
      </c>
      <c r="AQ12">
        <v>1</v>
      </c>
      <c r="AR12">
        <v>0</v>
      </c>
      <c r="AS12" t="s">
        <v>3</v>
      </c>
      <c r="AT12">
        <v>4.4999999999999997E-3</v>
      </c>
      <c r="AU12" t="s">
        <v>38</v>
      </c>
      <c r="AV12">
        <v>0</v>
      </c>
      <c r="AW12">
        <v>2</v>
      </c>
      <c r="AX12">
        <v>448996556</v>
      </c>
      <c r="AY12">
        <v>1</v>
      </c>
      <c r="AZ12">
        <v>0</v>
      </c>
      <c r="BA12">
        <v>12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666.89108999999985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CV12">
        <v>0</v>
      </c>
      <c r="CW12">
        <v>0</v>
      </c>
      <c r="CX12">
        <f>ROUND(Y12*Source!I34,7)</f>
        <v>0</v>
      </c>
      <c r="CY12">
        <f t="shared" ref="CY12:CY17" si="9">AA12</f>
        <v>115594.46</v>
      </c>
      <c r="CZ12">
        <f t="shared" ref="CZ12:CZ17" si="10">AE12</f>
        <v>148198.01999999999</v>
      </c>
      <c r="DA12">
        <f t="shared" ref="DA12:DA17" si="11">AI12</f>
        <v>0.78</v>
      </c>
      <c r="DB12">
        <f t="shared" ref="DB12:DB17" si="12">ROUND((ROUND(AT12*CZ12,2)*ROUND((0*0),7)),6)</f>
        <v>0</v>
      </c>
      <c r="DC12">
        <f t="shared" ref="DC12:DC17" si="13">ROUND((ROUND(AT12*AG12,2)*ROUND((0*0),7)),6)</f>
        <v>0</v>
      </c>
      <c r="DD12" t="s">
        <v>3</v>
      </c>
      <c r="DE12" t="s">
        <v>3</v>
      </c>
      <c r="DF12">
        <f>ROUND(ROUND(AE12*AI12,2)*CX12,2)</f>
        <v>0</v>
      </c>
      <c r="DG12">
        <f t="shared" si="7"/>
        <v>0</v>
      </c>
      <c r="DH12">
        <f t="shared" si="2"/>
        <v>0</v>
      </c>
      <c r="DI12">
        <f t="shared" si="3"/>
        <v>0</v>
      </c>
      <c r="DJ12">
        <f t="shared" ref="DJ12:DJ17" si="14">DF12</f>
        <v>0</v>
      </c>
      <c r="DK12">
        <v>0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ROW(Source!A34)</f>
        <v>34</v>
      </c>
      <c r="B13">
        <v>449016111</v>
      </c>
      <c r="C13">
        <v>448996537</v>
      </c>
      <c r="D13">
        <v>277561715</v>
      </c>
      <c r="E13">
        <v>109</v>
      </c>
      <c r="F13">
        <v>1</v>
      </c>
      <c r="G13">
        <v>1</v>
      </c>
      <c r="H13">
        <v>3</v>
      </c>
      <c r="I13" t="s">
        <v>47</v>
      </c>
      <c r="J13" t="s">
        <v>3</v>
      </c>
      <c r="K13" t="s">
        <v>48</v>
      </c>
      <c r="L13">
        <v>1339</v>
      </c>
      <c r="N13">
        <v>1007</v>
      </c>
      <c r="O13" t="s">
        <v>49</v>
      </c>
      <c r="P13" t="s">
        <v>49</v>
      </c>
      <c r="Q13">
        <v>1</v>
      </c>
      <c r="W13">
        <v>0</v>
      </c>
      <c r="X13">
        <v>-157982121</v>
      </c>
      <c r="Y13">
        <f t="shared" si="8"/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1</v>
      </c>
      <c r="AK13">
        <v>1</v>
      </c>
      <c r="AL13">
        <v>1</v>
      </c>
      <c r="AM13">
        <v>-2</v>
      </c>
      <c r="AN13">
        <v>0</v>
      </c>
      <c r="AO13">
        <v>0</v>
      </c>
      <c r="AP13">
        <v>1</v>
      </c>
      <c r="AQ13">
        <v>0</v>
      </c>
      <c r="AR13">
        <v>0</v>
      </c>
      <c r="AS13" t="s">
        <v>3</v>
      </c>
      <c r="AT13">
        <v>0.45</v>
      </c>
      <c r="AU13" t="s">
        <v>38</v>
      </c>
      <c r="AV13">
        <v>0</v>
      </c>
      <c r="AW13">
        <v>2</v>
      </c>
      <c r="AX13">
        <v>448996557</v>
      </c>
      <c r="AY13">
        <v>1</v>
      </c>
      <c r="AZ13">
        <v>0</v>
      </c>
      <c r="BA13">
        <v>13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CV13">
        <v>0</v>
      </c>
      <c r="CW13">
        <v>0</v>
      </c>
      <c r="CX13">
        <f>ROUND(Y13*Source!I34,7)</f>
        <v>0</v>
      </c>
      <c r="CY13">
        <f t="shared" si="9"/>
        <v>0</v>
      </c>
      <c r="CZ13">
        <f t="shared" si="10"/>
        <v>0</v>
      </c>
      <c r="DA13">
        <f t="shared" si="11"/>
        <v>1</v>
      </c>
      <c r="DB13">
        <f t="shared" si="12"/>
        <v>0</v>
      </c>
      <c r="DC13">
        <f t="shared" si="13"/>
        <v>0</v>
      </c>
      <c r="DD13" t="s">
        <v>3</v>
      </c>
      <c r="DE13" t="s">
        <v>3</v>
      </c>
      <c r="DF13">
        <f>ROUND(ROUND(AE13,2)*CX13,2)</f>
        <v>0</v>
      </c>
      <c r="DG13">
        <f t="shared" si="7"/>
        <v>0</v>
      </c>
      <c r="DH13">
        <f t="shared" si="2"/>
        <v>0</v>
      </c>
      <c r="DI13">
        <f t="shared" si="3"/>
        <v>0</v>
      </c>
      <c r="DJ13">
        <f t="shared" si="14"/>
        <v>0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 x14ac:dyDescent="0.2">
      <c r="A14">
        <f>ROW(Source!A34)</f>
        <v>34</v>
      </c>
      <c r="B14">
        <v>449016111</v>
      </c>
      <c r="C14">
        <v>448996537</v>
      </c>
      <c r="D14">
        <v>277562107</v>
      </c>
      <c r="E14">
        <v>109</v>
      </c>
      <c r="F14">
        <v>1</v>
      </c>
      <c r="G14">
        <v>1</v>
      </c>
      <c r="H14">
        <v>3</v>
      </c>
      <c r="I14" t="s">
        <v>51</v>
      </c>
      <c r="J14" t="s">
        <v>3</v>
      </c>
      <c r="K14" t="s">
        <v>52</v>
      </c>
      <c r="L14">
        <v>1371</v>
      </c>
      <c r="N14">
        <v>1013</v>
      </c>
      <c r="O14" t="s">
        <v>32</v>
      </c>
      <c r="P14" t="s">
        <v>32</v>
      </c>
      <c r="Q14">
        <v>1</v>
      </c>
      <c r="W14">
        <v>0</v>
      </c>
      <c r="X14">
        <v>-1719145863</v>
      </c>
      <c r="Y14">
        <f t="shared" si="8"/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1</v>
      </c>
      <c r="AK14">
        <v>1</v>
      </c>
      <c r="AL14">
        <v>1</v>
      </c>
      <c r="AM14">
        <v>-2</v>
      </c>
      <c r="AN14">
        <v>0</v>
      </c>
      <c r="AO14">
        <v>0</v>
      </c>
      <c r="AP14">
        <v>1</v>
      </c>
      <c r="AQ14">
        <v>0</v>
      </c>
      <c r="AR14">
        <v>0</v>
      </c>
      <c r="AS14" t="s">
        <v>3</v>
      </c>
      <c r="AT14">
        <v>33.299999999999997</v>
      </c>
      <c r="AU14" t="s">
        <v>38</v>
      </c>
      <c r="AV14">
        <v>0</v>
      </c>
      <c r="AW14">
        <v>2</v>
      </c>
      <c r="AX14">
        <v>448996558</v>
      </c>
      <c r="AY14">
        <v>1</v>
      </c>
      <c r="AZ14">
        <v>0</v>
      </c>
      <c r="BA14">
        <v>14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CV14">
        <v>0</v>
      </c>
      <c r="CW14">
        <v>0</v>
      </c>
      <c r="CX14">
        <f>ROUND(Y14*Source!I34,7)</f>
        <v>0</v>
      </c>
      <c r="CY14">
        <f t="shared" si="9"/>
        <v>0</v>
      </c>
      <c r="CZ14">
        <f t="shared" si="10"/>
        <v>0</v>
      </c>
      <c r="DA14">
        <f t="shared" si="11"/>
        <v>1</v>
      </c>
      <c r="DB14">
        <f t="shared" si="12"/>
        <v>0</v>
      </c>
      <c r="DC14">
        <f t="shared" si="13"/>
        <v>0</v>
      </c>
      <c r="DD14" t="s">
        <v>3</v>
      </c>
      <c r="DE14" t="s">
        <v>3</v>
      </c>
      <c r="DF14">
        <f>ROUND(ROUND(AE14,2)*CX14,2)</f>
        <v>0</v>
      </c>
      <c r="DG14">
        <f t="shared" si="7"/>
        <v>0</v>
      </c>
      <c r="DH14">
        <f t="shared" si="2"/>
        <v>0</v>
      </c>
      <c r="DI14">
        <f t="shared" si="3"/>
        <v>0</v>
      </c>
      <c r="DJ14">
        <f t="shared" si="14"/>
        <v>0</v>
      </c>
      <c r="DK14">
        <v>0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ROW(Source!A34)</f>
        <v>34</v>
      </c>
      <c r="B15">
        <v>449016111</v>
      </c>
      <c r="C15">
        <v>448996537</v>
      </c>
      <c r="D15">
        <v>277562171</v>
      </c>
      <c r="E15">
        <v>109</v>
      </c>
      <c r="F15">
        <v>1</v>
      </c>
      <c r="G15">
        <v>1</v>
      </c>
      <c r="H15">
        <v>3</v>
      </c>
      <c r="I15" t="s">
        <v>54</v>
      </c>
      <c r="J15" t="s">
        <v>3</v>
      </c>
      <c r="K15" t="s">
        <v>55</v>
      </c>
      <c r="L15">
        <v>1371</v>
      </c>
      <c r="N15">
        <v>1013</v>
      </c>
      <c r="O15" t="s">
        <v>32</v>
      </c>
      <c r="P15" t="s">
        <v>32</v>
      </c>
      <c r="Q15">
        <v>1</v>
      </c>
      <c r="W15">
        <v>0</v>
      </c>
      <c r="X15">
        <v>1431460187</v>
      </c>
      <c r="Y15">
        <f t="shared" si="8"/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0</v>
      </c>
      <c r="AP15">
        <v>1</v>
      </c>
      <c r="AQ15">
        <v>0</v>
      </c>
      <c r="AR15">
        <v>0</v>
      </c>
      <c r="AS15" t="s">
        <v>3</v>
      </c>
      <c r="AT15">
        <v>33.299999999999997</v>
      </c>
      <c r="AU15" t="s">
        <v>38</v>
      </c>
      <c r="AV15">
        <v>0</v>
      </c>
      <c r="AW15">
        <v>2</v>
      </c>
      <c r="AX15">
        <v>448996559</v>
      </c>
      <c r="AY15">
        <v>1</v>
      </c>
      <c r="AZ15">
        <v>0</v>
      </c>
      <c r="BA15">
        <v>15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CV15">
        <v>0</v>
      </c>
      <c r="CW15">
        <v>0</v>
      </c>
      <c r="CX15">
        <f>ROUND(Y15*Source!I34,7)</f>
        <v>0</v>
      </c>
      <c r="CY15">
        <f t="shared" si="9"/>
        <v>0</v>
      </c>
      <c r="CZ15">
        <f t="shared" si="10"/>
        <v>0</v>
      </c>
      <c r="DA15">
        <f t="shared" si="11"/>
        <v>1</v>
      </c>
      <c r="DB15">
        <f t="shared" si="12"/>
        <v>0</v>
      </c>
      <c r="DC15">
        <f t="shared" si="13"/>
        <v>0</v>
      </c>
      <c r="DD15" t="s">
        <v>3</v>
      </c>
      <c r="DE15" t="s">
        <v>3</v>
      </c>
      <c r="DF15">
        <f>ROUND(ROUND(AE15,2)*CX15,2)</f>
        <v>0</v>
      </c>
      <c r="DG15">
        <f t="shared" si="7"/>
        <v>0</v>
      </c>
      <c r="DH15">
        <f t="shared" si="2"/>
        <v>0</v>
      </c>
      <c r="DI15">
        <f t="shared" si="3"/>
        <v>0</v>
      </c>
      <c r="DJ15">
        <f t="shared" si="14"/>
        <v>0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ROW(Source!A34)</f>
        <v>34</v>
      </c>
      <c r="B16">
        <v>449016111</v>
      </c>
      <c r="C16">
        <v>448996537</v>
      </c>
      <c r="D16">
        <v>277562204</v>
      </c>
      <c r="E16">
        <v>109</v>
      </c>
      <c r="F16">
        <v>1</v>
      </c>
      <c r="G16">
        <v>1</v>
      </c>
      <c r="H16">
        <v>3</v>
      </c>
      <c r="I16" t="s">
        <v>57</v>
      </c>
      <c r="J16" t="s">
        <v>3</v>
      </c>
      <c r="K16" t="s">
        <v>58</v>
      </c>
      <c r="L16">
        <v>1371</v>
      </c>
      <c r="N16">
        <v>1013</v>
      </c>
      <c r="O16" t="s">
        <v>32</v>
      </c>
      <c r="P16" t="s">
        <v>32</v>
      </c>
      <c r="Q16">
        <v>1</v>
      </c>
      <c r="W16">
        <v>0</v>
      </c>
      <c r="X16">
        <v>-1684774782</v>
      </c>
      <c r="Y16">
        <f t="shared" si="8"/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1</v>
      </c>
      <c r="AM16">
        <v>-2</v>
      </c>
      <c r="AN16">
        <v>0</v>
      </c>
      <c r="AO16">
        <v>0</v>
      </c>
      <c r="AP16">
        <v>1</v>
      </c>
      <c r="AQ16">
        <v>0</v>
      </c>
      <c r="AR16">
        <v>0</v>
      </c>
      <c r="AS16" t="s">
        <v>3</v>
      </c>
      <c r="AT16">
        <v>33.299999999999997</v>
      </c>
      <c r="AU16" t="s">
        <v>38</v>
      </c>
      <c r="AV16">
        <v>0</v>
      </c>
      <c r="AW16">
        <v>2</v>
      </c>
      <c r="AX16">
        <v>448996560</v>
      </c>
      <c r="AY16">
        <v>1</v>
      </c>
      <c r="AZ16">
        <v>0</v>
      </c>
      <c r="BA16">
        <v>16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V16">
        <v>0</v>
      </c>
      <c r="CW16">
        <v>0</v>
      </c>
      <c r="CX16">
        <f>ROUND(Y16*Source!I34,7)</f>
        <v>0</v>
      </c>
      <c r="CY16">
        <f t="shared" si="9"/>
        <v>0</v>
      </c>
      <c r="CZ16">
        <f t="shared" si="10"/>
        <v>0</v>
      </c>
      <c r="DA16">
        <f t="shared" si="11"/>
        <v>1</v>
      </c>
      <c r="DB16">
        <f t="shared" si="12"/>
        <v>0</v>
      </c>
      <c r="DC16">
        <f t="shared" si="13"/>
        <v>0</v>
      </c>
      <c r="DD16" t="s">
        <v>3</v>
      </c>
      <c r="DE16" t="s">
        <v>3</v>
      </c>
      <c r="DF16">
        <f>ROUND(ROUND(AE16,2)*CX16,2)</f>
        <v>0</v>
      </c>
      <c r="DG16">
        <f t="shared" si="7"/>
        <v>0</v>
      </c>
      <c r="DH16">
        <f t="shared" si="2"/>
        <v>0</v>
      </c>
      <c r="DI16">
        <f t="shared" si="3"/>
        <v>0</v>
      </c>
      <c r="DJ16">
        <f t="shared" si="14"/>
        <v>0</v>
      </c>
      <c r="DK16">
        <v>0</v>
      </c>
      <c r="DL16" t="s">
        <v>3</v>
      </c>
      <c r="DM16">
        <v>0</v>
      </c>
      <c r="DN16" t="s">
        <v>3</v>
      </c>
      <c r="DO16">
        <v>0</v>
      </c>
    </row>
    <row r="17" spans="1:119" x14ac:dyDescent="0.2">
      <c r="A17">
        <f>ROW(Source!A34)</f>
        <v>34</v>
      </c>
      <c r="B17">
        <v>449016111</v>
      </c>
      <c r="C17">
        <v>448996537</v>
      </c>
      <c r="D17">
        <v>277875717</v>
      </c>
      <c r="E17">
        <v>1</v>
      </c>
      <c r="F17">
        <v>1</v>
      </c>
      <c r="G17">
        <v>1</v>
      </c>
      <c r="H17">
        <v>3</v>
      </c>
      <c r="I17" t="s">
        <v>1230</v>
      </c>
      <c r="J17" t="s">
        <v>1231</v>
      </c>
      <c r="K17" t="s">
        <v>1232</v>
      </c>
      <c r="L17">
        <v>1348</v>
      </c>
      <c r="N17">
        <v>1009</v>
      </c>
      <c r="O17" t="s">
        <v>83</v>
      </c>
      <c r="P17" t="s">
        <v>83</v>
      </c>
      <c r="Q17">
        <v>1000</v>
      </c>
      <c r="W17">
        <v>0</v>
      </c>
      <c r="X17">
        <v>-1797286302</v>
      </c>
      <c r="Y17">
        <f t="shared" si="8"/>
        <v>0</v>
      </c>
      <c r="AA17">
        <v>135809.66</v>
      </c>
      <c r="AB17">
        <v>0</v>
      </c>
      <c r="AC17">
        <v>0</v>
      </c>
      <c r="AD17">
        <v>0</v>
      </c>
      <c r="AE17">
        <v>105278.81</v>
      </c>
      <c r="AF17">
        <v>0</v>
      </c>
      <c r="AG17">
        <v>0</v>
      </c>
      <c r="AH17">
        <v>0</v>
      </c>
      <c r="AI17">
        <v>1.29</v>
      </c>
      <c r="AJ17">
        <v>1</v>
      </c>
      <c r="AK17">
        <v>1</v>
      </c>
      <c r="AL17">
        <v>1</v>
      </c>
      <c r="AM17">
        <v>2</v>
      </c>
      <c r="AN17">
        <v>0</v>
      </c>
      <c r="AO17">
        <v>0</v>
      </c>
      <c r="AP17">
        <v>1</v>
      </c>
      <c r="AQ17">
        <v>1</v>
      </c>
      <c r="AR17">
        <v>0</v>
      </c>
      <c r="AS17" t="s">
        <v>3</v>
      </c>
      <c r="AT17">
        <v>2E-3</v>
      </c>
      <c r="AU17" t="s">
        <v>38</v>
      </c>
      <c r="AV17">
        <v>0</v>
      </c>
      <c r="AW17">
        <v>2</v>
      </c>
      <c r="AX17">
        <v>448996561</v>
      </c>
      <c r="AY17">
        <v>1</v>
      </c>
      <c r="AZ17">
        <v>0</v>
      </c>
      <c r="BA17">
        <v>17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210.55761999999999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V17">
        <v>0</v>
      </c>
      <c r="CW17">
        <v>0</v>
      </c>
      <c r="CX17">
        <f>ROUND(Y17*Source!I34,7)</f>
        <v>0</v>
      </c>
      <c r="CY17">
        <f t="shared" si="9"/>
        <v>135809.66</v>
      </c>
      <c r="CZ17">
        <f t="shared" si="10"/>
        <v>105278.81</v>
      </c>
      <c r="DA17">
        <f t="shared" si="11"/>
        <v>1.29</v>
      </c>
      <c r="DB17">
        <f t="shared" si="12"/>
        <v>0</v>
      </c>
      <c r="DC17">
        <f t="shared" si="13"/>
        <v>0</v>
      </c>
      <c r="DD17" t="s">
        <v>3</v>
      </c>
      <c r="DE17" t="s">
        <v>3</v>
      </c>
      <c r="DF17">
        <f>ROUND(ROUND(AE17*AI17,2)*CX17,2)</f>
        <v>0</v>
      </c>
      <c r="DG17">
        <f t="shared" si="7"/>
        <v>0</v>
      </c>
      <c r="DH17">
        <f t="shared" si="2"/>
        <v>0</v>
      </c>
      <c r="DI17">
        <f t="shared" si="3"/>
        <v>0</v>
      </c>
      <c r="DJ17">
        <f t="shared" si="14"/>
        <v>0</v>
      </c>
      <c r="DK17">
        <v>0</v>
      </c>
      <c r="DL17" t="s">
        <v>3</v>
      </c>
      <c r="DM17">
        <v>0</v>
      </c>
      <c r="DN17" t="s">
        <v>3</v>
      </c>
      <c r="DO17">
        <v>0</v>
      </c>
    </row>
    <row r="18" spans="1:119" x14ac:dyDescent="0.2">
      <c r="A18">
        <f>ROW(Source!A39)</f>
        <v>39</v>
      </c>
      <c r="B18">
        <v>449016111</v>
      </c>
      <c r="C18">
        <v>448996566</v>
      </c>
      <c r="D18">
        <v>277560307</v>
      </c>
      <c r="E18">
        <v>109</v>
      </c>
      <c r="F18">
        <v>1</v>
      </c>
      <c r="G18">
        <v>1</v>
      </c>
      <c r="H18">
        <v>1</v>
      </c>
      <c r="I18" t="s">
        <v>1233</v>
      </c>
      <c r="J18" t="s">
        <v>3</v>
      </c>
      <c r="K18" t="s">
        <v>1234</v>
      </c>
      <c r="L18">
        <v>1191</v>
      </c>
      <c r="N18">
        <v>1013</v>
      </c>
      <c r="O18" t="s">
        <v>1203</v>
      </c>
      <c r="P18" t="s">
        <v>1203</v>
      </c>
      <c r="Q18">
        <v>1</v>
      </c>
      <c r="W18">
        <v>0</v>
      </c>
      <c r="X18">
        <v>-946583284</v>
      </c>
      <c r="Y18">
        <f t="shared" ref="Y18:Y24" si="15">(AT18*ROUND(0.7,7))</f>
        <v>1246</v>
      </c>
      <c r="AA18">
        <v>0</v>
      </c>
      <c r="AB18">
        <v>0</v>
      </c>
      <c r="AC18">
        <v>0</v>
      </c>
      <c r="AD18">
        <v>547.74</v>
      </c>
      <c r="AE18">
        <v>0</v>
      </c>
      <c r="AF18">
        <v>0</v>
      </c>
      <c r="AG18">
        <v>0</v>
      </c>
      <c r="AH18">
        <v>547.74</v>
      </c>
      <c r="AI18">
        <v>1</v>
      </c>
      <c r="AJ18">
        <v>1</v>
      </c>
      <c r="AK18">
        <v>1</v>
      </c>
      <c r="AL18">
        <v>1</v>
      </c>
      <c r="AM18">
        <v>-2</v>
      </c>
      <c r="AN18">
        <v>0</v>
      </c>
      <c r="AO18">
        <v>0</v>
      </c>
      <c r="AP18">
        <v>1</v>
      </c>
      <c r="AQ18">
        <v>1</v>
      </c>
      <c r="AR18">
        <v>0</v>
      </c>
      <c r="AS18" t="s">
        <v>3</v>
      </c>
      <c r="AT18">
        <v>1780</v>
      </c>
      <c r="AU18" t="s">
        <v>65</v>
      </c>
      <c r="AV18">
        <v>1</v>
      </c>
      <c r="AW18">
        <v>2</v>
      </c>
      <c r="AX18">
        <v>448996581</v>
      </c>
      <c r="AY18">
        <v>2</v>
      </c>
      <c r="AZ18">
        <v>131072</v>
      </c>
      <c r="BA18">
        <v>18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974977.20000000007</v>
      </c>
      <c r="BN18">
        <v>1780</v>
      </c>
      <c r="BO18">
        <v>0</v>
      </c>
      <c r="BP18">
        <v>1</v>
      </c>
      <c r="BQ18">
        <v>0</v>
      </c>
      <c r="BR18">
        <v>0</v>
      </c>
      <c r="BS18">
        <v>0</v>
      </c>
      <c r="BT18">
        <v>682484.04</v>
      </c>
      <c r="BU18">
        <v>1246</v>
      </c>
      <c r="BV18">
        <v>0</v>
      </c>
      <c r="BW18">
        <v>1</v>
      </c>
      <c r="CU18">
        <f>ROUND(AT18*Source!I39*AH18*AL18,2)</f>
        <v>9749.77</v>
      </c>
      <c r="CV18">
        <f>ROUND(Y18*Source!I39,7)</f>
        <v>12.46</v>
      </c>
      <c r="CW18">
        <v>0</v>
      </c>
      <c r="CX18">
        <f>ROUND(Y18*Source!I39,7)</f>
        <v>12.46</v>
      </c>
      <c r="CY18">
        <f>AD18</f>
        <v>547.74</v>
      </c>
      <c r="CZ18">
        <f>AH18</f>
        <v>547.74</v>
      </c>
      <c r="DA18">
        <f>AL18</f>
        <v>1</v>
      </c>
      <c r="DB18">
        <f t="shared" ref="DB18:DB24" si="16">ROUND((ROUND(AT18*CZ18,2)*ROUND(0.7,7)),6)</f>
        <v>682484.04</v>
      </c>
      <c r="DC18">
        <f t="shared" ref="DC18:DC24" si="17">ROUND((ROUND(AT18*AG18,2)*ROUND(0.7,7)),6)</f>
        <v>0</v>
      </c>
      <c r="DD18" t="s">
        <v>3</v>
      </c>
      <c r="DE18" t="s">
        <v>3</v>
      </c>
      <c r="DF18">
        <f t="shared" ref="DF18:DF24" si="18">ROUND(ROUND(AE18,2)*CX18,2)</f>
        <v>0</v>
      </c>
      <c r="DG18">
        <f t="shared" si="7"/>
        <v>0</v>
      </c>
      <c r="DH18">
        <f t="shared" si="2"/>
        <v>0</v>
      </c>
      <c r="DI18">
        <f t="shared" si="3"/>
        <v>6824.84</v>
      </c>
      <c r="DJ18">
        <f>DI18</f>
        <v>6824.84</v>
      </c>
      <c r="DK18">
        <v>1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ROW(Source!A39)</f>
        <v>39</v>
      </c>
      <c r="B19">
        <v>449016111</v>
      </c>
      <c r="C19">
        <v>448996566</v>
      </c>
      <c r="D19">
        <v>277560491</v>
      </c>
      <c r="E19">
        <v>109</v>
      </c>
      <c r="F19">
        <v>1</v>
      </c>
      <c r="G19">
        <v>1</v>
      </c>
      <c r="H19">
        <v>1</v>
      </c>
      <c r="I19" t="s">
        <v>1204</v>
      </c>
      <c r="J19" t="s">
        <v>3</v>
      </c>
      <c r="K19" t="s">
        <v>1205</v>
      </c>
      <c r="L19">
        <v>1191</v>
      </c>
      <c r="N19">
        <v>1013</v>
      </c>
      <c r="O19" t="s">
        <v>1203</v>
      </c>
      <c r="P19" t="s">
        <v>1203</v>
      </c>
      <c r="Q19">
        <v>1</v>
      </c>
      <c r="W19">
        <v>0</v>
      </c>
      <c r="X19">
        <v>-1417349443</v>
      </c>
      <c r="Y19">
        <f t="shared" si="15"/>
        <v>82.515999999999991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-2</v>
      </c>
      <c r="AN19">
        <v>0</v>
      </c>
      <c r="AO19">
        <v>0</v>
      </c>
      <c r="AP19">
        <v>1</v>
      </c>
      <c r="AQ19">
        <v>1</v>
      </c>
      <c r="AR19">
        <v>0</v>
      </c>
      <c r="AS19" t="s">
        <v>3</v>
      </c>
      <c r="AT19">
        <v>117.88</v>
      </c>
      <c r="AU19" t="s">
        <v>65</v>
      </c>
      <c r="AV19">
        <v>2</v>
      </c>
      <c r="AW19">
        <v>2</v>
      </c>
      <c r="AX19">
        <v>448996582</v>
      </c>
      <c r="AY19">
        <v>1</v>
      </c>
      <c r="AZ19">
        <v>0</v>
      </c>
      <c r="BA19">
        <v>19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V19">
        <v>0</v>
      </c>
      <c r="CW19">
        <v>0</v>
      </c>
      <c r="CX19">
        <f>ROUND(Y19*Source!I39,7)</f>
        <v>0.82516</v>
      </c>
      <c r="CY19">
        <f>AD19</f>
        <v>0</v>
      </c>
      <c r="CZ19">
        <f>AH19</f>
        <v>0</v>
      </c>
      <c r="DA19">
        <f>AL19</f>
        <v>1</v>
      </c>
      <c r="DB19">
        <f t="shared" si="16"/>
        <v>0</v>
      </c>
      <c r="DC19">
        <f t="shared" si="17"/>
        <v>0</v>
      </c>
      <c r="DD19" t="s">
        <v>3</v>
      </c>
      <c r="DE19" t="s">
        <v>3</v>
      </c>
      <c r="DF19">
        <f t="shared" si="18"/>
        <v>0</v>
      </c>
      <c r="DG19">
        <f t="shared" si="7"/>
        <v>0</v>
      </c>
      <c r="DH19">
        <f t="shared" si="2"/>
        <v>0</v>
      </c>
      <c r="DI19">
        <f t="shared" si="3"/>
        <v>0</v>
      </c>
      <c r="DJ19">
        <f>DI19</f>
        <v>0</v>
      </c>
      <c r="DK19">
        <v>0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ROW(Source!A39)</f>
        <v>39</v>
      </c>
      <c r="B20">
        <v>449016111</v>
      </c>
      <c r="C20">
        <v>448996566</v>
      </c>
      <c r="D20">
        <v>277944091</v>
      </c>
      <c r="E20">
        <v>1</v>
      </c>
      <c r="F20">
        <v>1</v>
      </c>
      <c r="G20">
        <v>1</v>
      </c>
      <c r="H20">
        <v>2</v>
      </c>
      <c r="I20" t="s">
        <v>1216</v>
      </c>
      <c r="J20" t="s">
        <v>1217</v>
      </c>
      <c r="K20" t="s">
        <v>1218</v>
      </c>
      <c r="L20">
        <v>1368</v>
      </c>
      <c r="N20">
        <v>1011</v>
      </c>
      <c r="O20" t="s">
        <v>1100</v>
      </c>
      <c r="P20" t="s">
        <v>1100</v>
      </c>
      <c r="Q20">
        <v>1</v>
      </c>
      <c r="W20">
        <v>0</v>
      </c>
      <c r="X20">
        <v>-1452162818</v>
      </c>
      <c r="Y20">
        <f t="shared" si="15"/>
        <v>4.641</v>
      </c>
      <c r="AA20">
        <v>0</v>
      </c>
      <c r="AB20">
        <v>976.45</v>
      </c>
      <c r="AC20">
        <v>620.24</v>
      </c>
      <c r="AD20">
        <v>0</v>
      </c>
      <c r="AE20">
        <v>0</v>
      </c>
      <c r="AF20">
        <v>800.37</v>
      </c>
      <c r="AG20">
        <v>620.24</v>
      </c>
      <c r="AH20">
        <v>0</v>
      </c>
      <c r="AI20">
        <v>1</v>
      </c>
      <c r="AJ20">
        <v>1.22</v>
      </c>
      <c r="AK20">
        <v>1</v>
      </c>
      <c r="AL20">
        <v>1</v>
      </c>
      <c r="AM20">
        <v>2</v>
      </c>
      <c r="AN20">
        <v>0</v>
      </c>
      <c r="AO20">
        <v>0</v>
      </c>
      <c r="AP20">
        <v>1</v>
      </c>
      <c r="AQ20">
        <v>1</v>
      </c>
      <c r="AR20">
        <v>0</v>
      </c>
      <c r="AS20" t="s">
        <v>3</v>
      </c>
      <c r="AT20">
        <v>6.63</v>
      </c>
      <c r="AU20" t="s">
        <v>65</v>
      </c>
      <c r="AV20">
        <v>1</v>
      </c>
      <c r="AW20">
        <v>2</v>
      </c>
      <c r="AX20">
        <v>448996583</v>
      </c>
      <c r="AY20">
        <v>2</v>
      </c>
      <c r="AZ20">
        <v>65536</v>
      </c>
      <c r="BA20">
        <v>20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5306.4530999999997</v>
      </c>
      <c r="BL20">
        <v>4112.1912000000002</v>
      </c>
      <c r="BM20">
        <v>0</v>
      </c>
      <c r="BN20">
        <v>0</v>
      </c>
      <c r="BO20">
        <v>6.63</v>
      </c>
      <c r="BP20">
        <v>1</v>
      </c>
      <c r="BQ20">
        <v>0</v>
      </c>
      <c r="BR20">
        <v>3714.5171700000001</v>
      </c>
      <c r="BS20">
        <v>2878.5338400000001</v>
      </c>
      <c r="BT20">
        <v>0</v>
      </c>
      <c r="BU20">
        <v>0</v>
      </c>
      <c r="BV20">
        <v>4.641</v>
      </c>
      <c r="BW20">
        <v>1</v>
      </c>
      <c r="CV20">
        <v>0</v>
      </c>
      <c r="CW20">
        <f>ROUND(Y20*Source!I39*DO20,7)</f>
        <v>4.641E-2</v>
      </c>
      <c r="CX20">
        <f>ROUND(Y20*Source!I39,7)</f>
        <v>4.641E-2</v>
      </c>
      <c r="CY20">
        <f>AB20</f>
        <v>976.45</v>
      </c>
      <c r="CZ20">
        <f>AF20</f>
        <v>800.37</v>
      </c>
      <c r="DA20">
        <f>AJ20</f>
        <v>1.22</v>
      </c>
      <c r="DB20">
        <f t="shared" si="16"/>
        <v>3714.5149999999999</v>
      </c>
      <c r="DC20">
        <f t="shared" si="17"/>
        <v>2878.5329999999999</v>
      </c>
      <c r="DD20" t="s">
        <v>3</v>
      </c>
      <c r="DE20" t="s">
        <v>3</v>
      </c>
      <c r="DF20">
        <f t="shared" si="18"/>
        <v>0</v>
      </c>
      <c r="DG20">
        <f>ROUND(ROUND(AF20*AJ20,2)*CX20,2)</f>
        <v>45.32</v>
      </c>
      <c r="DH20">
        <f t="shared" si="2"/>
        <v>28.79</v>
      </c>
      <c r="DI20">
        <f t="shared" si="3"/>
        <v>0</v>
      </c>
      <c r="DJ20">
        <f>DG20+DH20</f>
        <v>74.11</v>
      </c>
      <c r="DK20">
        <v>0</v>
      </c>
      <c r="DL20" t="s">
        <v>1219</v>
      </c>
      <c r="DM20">
        <v>5</v>
      </c>
      <c r="DN20" t="s">
        <v>1203</v>
      </c>
      <c r="DO20">
        <v>1</v>
      </c>
    </row>
    <row r="21" spans="1:119" x14ac:dyDescent="0.2">
      <c r="A21">
        <f>ROW(Source!A39)</f>
        <v>39</v>
      </c>
      <c r="B21">
        <v>449016111</v>
      </c>
      <c r="C21">
        <v>448996566</v>
      </c>
      <c r="D21">
        <v>277944622</v>
      </c>
      <c r="E21">
        <v>1</v>
      </c>
      <c r="F21">
        <v>1</v>
      </c>
      <c r="G21">
        <v>1</v>
      </c>
      <c r="H21">
        <v>2</v>
      </c>
      <c r="I21" t="s">
        <v>1220</v>
      </c>
      <c r="J21" t="s">
        <v>1221</v>
      </c>
      <c r="K21" t="s">
        <v>1222</v>
      </c>
      <c r="L21">
        <v>1368</v>
      </c>
      <c r="N21">
        <v>1011</v>
      </c>
      <c r="O21" t="s">
        <v>1100</v>
      </c>
      <c r="P21" t="s">
        <v>1100</v>
      </c>
      <c r="Q21">
        <v>1</v>
      </c>
      <c r="W21">
        <v>0</v>
      </c>
      <c r="X21">
        <v>-776243211</v>
      </c>
      <c r="Y21">
        <f t="shared" si="15"/>
        <v>71.567999999999998</v>
      </c>
      <c r="AA21">
        <v>0</v>
      </c>
      <c r="AB21">
        <v>1626.29</v>
      </c>
      <c r="AC21">
        <v>724.95</v>
      </c>
      <c r="AD21">
        <v>0</v>
      </c>
      <c r="AE21">
        <v>0</v>
      </c>
      <c r="AF21">
        <v>1626.29</v>
      </c>
      <c r="AG21">
        <v>724.95</v>
      </c>
      <c r="AH21">
        <v>0</v>
      </c>
      <c r="AI21">
        <v>1</v>
      </c>
      <c r="AJ21">
        <v>1</v>
      </c>
      <c r="AK21">
        <v>1</v>
      </c>
      <c r="AL21">
        <v>1</v>
      </c>
      <c r="AM21">
        <v>-2</v>
      </c>
      <c r="AN21">
        <v>0</v>
      </c>
      <c r="AO21">
        <v>0</v>
      </c>
      <c r="AP21">
        <v>1</v>
      </c>
      <c r="AQ21">
        <v>1</v>
      </c>
      <c r="AR21">
        <v>0</v>
      </c>
      <c r="AS21" t="s">
        <v>3</v>
      </c>
      <c r="AT21">
        <v>102.24</v>
      </c>
      <c r="AU21" t="s">
        <v>65</v>
      </c>
      <c r="AV21">
        <v>1</v>
      </c>
      <c r="AW21">
        <v>2</v>
      </c>
      <c r="AX21">
        <v>448996584</v>
      </c>
      <c r="AY21">
        <v>2</v>
      </c>
      <c r="AZ21">
        <v>98304</v>
      </c>
      <c r="BA21">
        <v>21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166271.88959999999</v>
      </c>
      <c r="BL21">
        <v>74118.888000000006</v>
      </c>
      <c r="BM21">
        <v>0</v>
      </c>
      <c r="BN21">
        <v>0</v>
      </c>
      <c r="BO21">
        <v>102.24</v>
      </c>
      <c r="BP21">
        <v>1</v>
      </c>
      <c r="BQ21">
        <v>0</v>
      </c>
      <c r="BR21">
        <v>116390.32272</v>
      </c>
      <c r="BS21">
        <v>51883.221600000004</v>
      </c>
      <c r="BT21">
        <v>0</v>
      </c>
      <c r="BU21">
        <v>0</v>
      </c>
      <c r="BV21">
        <v>71.567999999999998</v>
      </c>
      <c r="BW21">
        <v>1</v>
      </c>
      <c r="CV21">
        <v>0</v>
      </c>
      <c r="CW21">
        <f>ROUND(Y21*Source!I39*DO21,7)</f>
        <v>0.71567999999999998</v>
      </c>
      <c r="CX21">
        <f>ROUND(Y21*Source!I39,7)</f>
        <v>0.71567999999999998</v>
      </c>
      <c r="CY21">
        <f>AB21</f>
        <v>1626.29</v>
      </c>
      <c r="CZ21">
        <f>AF21</f>
        <v>1626.29</v>
      </c>
      <c r="DA21">
        <f>AJ21</f>
        <v>1</v>
      </c>
      <c r="DB21">
        <f t="shared" si="16"/>
        <v>116390.323</v>
      </c>
      <c r="DC21">
        <f t="shared" si="17"/>
        <v>51883.222999999998</v>
      </c>
      <c r="DD21" t="s">
        <v>3</v>
      </c>
      <c r="DE21" t="s">
        <v>3</v>
      </c>
      <c r="DF21">
        <f t="shared" si="18"/>
        <v>0</v>
      </c>
      <c r="DG21">
        <f>ROUND(ROUND(AF21,2)*CX21,2)</f>
        <v>1163.9000000000001</v>
      </c>
      <c r="DH21">
        <f t="shared" si="2"/>
        <v>518.83000000000004</v>
      </c>
      <c r="DI21">
        <f t="shared" si="3"/>
        <v>0</v>
      </c>
      <c r="DJ21">
        <f>DG21+DH21</f>
        <v>1682.73</v>
      </c>
      <c r="DK21">
        <v>1</v>
      </c>
      <c r="DL21" t="s">
        <v>1223</v>
      </c>
      <c r="DM21">
        <v>6</v>
      </c>
      <c r="DN21" t="s">
        <v>1203</v>
      </c>
      <c r="DO21">
        <v>1</v>
      </c>
    </row>
    <row r="22" spans="1:119" x14ac:dyDescent="0.2">
      <c r="A22">
        <f>ROW(Source!A39)</f>
        <v>39</v>
      </c>
      <c r="B22">
        <v>449016111</v>
      </c>
      <c r="C22">
        <v>448996566</v>
      </c>
      <c r="D22">
        <v>277944980</v>
      </c>
      <c r="E22">
        <v>1</v>
      </c>
      <c r="F22">
        <v>1</v>
      </c>
      <c r="G22">
        <v>1</v>
      </c>
      <c r="H22">
        <v>2</v>
      </c>
      <c r="I22" t="s">
        <v>1235</v>
      </c>
      <c r="J22" t="s">
        <v>1236</v>
      </c>
      <c r="K22" t="s">
        <v>1237</v>
      </c>
      <c r="L22">
        <v>1368</v>
      </c>
      <c r="N22">
        <v>1011</v>
      </c>
      <c r="O22" t="s">
        <v>1100</v>
      </c>
      <c r="P22" t="s">
        <v>1100</v>
      </c>
      <c r="Q22">
        <v>1</v>
      </c>
      <c r="W22">
        <v>0</v>
      </c>
      <c r="X22">
        <v>1656721457</v>
      </c>
      <c r="Y22">
        <f t="shared" si="15"/>
        <v>16.652999999999999</v>
      </c>
      <c r="AA22">
        <v>0</v>
      </c>
      <c r="AB22">
        <v>12.76</v>
      </c>
      <c r="AC22">
        <v>0</v>
      </c>
      <c r="AD22">
        <v>0</v>
      </c>
      <c r="AE22">
        <v>0</v>
      </c>
      <c r="AF22">
        <v>10.37</v>
      </c>
      <c r="AG22">
        <v>0</v>
      </c>
      <c r="AH22">
        <v>0</v>
      </c>
      <c r="AI22">
        <v>1</v>
      </c>
      <c r="AJ22">
        <v>1.23</v>
      </c>
      <c r="AK22">
        <v>1</v>
      </c>
      <c r="AL22">
        <v>1</v>
      </c>
      <c r="AM22">
        <v>2</v>
      </c>
      <c r="AN22">
        <v>0</v>
      </c>
      <c r="AO22">
        <v>0</v>
      </c>
      <c r="AP22">
        <v>1</v>
      </c>
      <c r="AQ22">
        <v>1</v>
      </c>
      <c r="AR22">
        <v>0</v>
      </c>
      <c r="AS22" t="s">
        <v>3</v>
      </c>
      <c r="AT22">
        <v>23.79</v>
      </c>
      <c r="AU22" t="s">
        <v>65</v>
      </c>
      <c r="AV22">
        <v>1</v>
      </c>
      <c r="AW22">
        <v>2</v>
      </c>
      <c r="AX22">
        <v>448996585</v>
      </c>
      <c r="AY22">
        <v>1</v>
      </c>
      <c r="AZ22">
        <v>0</v>
      </c>
      <c r="BA22">
        <v>22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246.70229999999998</v>
      </c>
      <c r="BL22">
        <v>0</v>
      </c>
      <c r="BM22">
        <v>0</v>
      </c>
      <c r="BN22">
        <v>0</v>
      </c>
      <c r="BO22">
        <v>0</v>
      </c>
      <c r="BP22">
        <v>1</v>
      </c>
      <c r="BQ22">
        <v>0</v>
      </c>
      <c r="BR22">
        <v>172.69160999999997</v>
      </c>
      <c r="BS22">
        <v>0</v>
      </c>
      <c r="BT22">
        <v>0</v>
      </c>
      <c r="BU22">
        <v>0</v>
      </c>
      <c r="BV22">
        <v>0</v>
      </c>
      <c r="BW22">
        <v>1</v>
      </c>
      <c r="CV22">
        <v>0</v>
      </c>
      <c r="CW22">
        <f>ROUND(Y22*Source!I39*DO22,7)</f>
        <v>0</v>
      </c>
      <c r="CX22">
        <f>ROUND(Y22*Source!I39,7)</f>
        <v>0.16653000000000001</v>
      </c>
      <c r="CY22">
        <f>AB22</f>
        <v>12.76</v>
      </c>
      <c r="CZ22">
        <f>AF22</f>
        <v>10.37</v>
      </c>
      <c r="DA22">
        <f>AJ22</f>
        <v>1.23</v>
      </c>
      <c r="DB22">
        <f t="shared" si="16"/>
        <v>172.69</v>
      </c>
      <c r="DC22">
        <f t="shared" si="17"/>
        <v>0</v>
      </c>
      <c r="DD22" t="s">
        <v>3</v>
      </c>
      <c r="DE22" t="s">
        <v>3</v>
      </c>
      <c r="DF22">
        <f t="shared" si="18"/>
        <v>0</v>
      </c>
      <c r="DG22">
        <f>ROUND(ROUND(AF22*AJ22,2)*CX22,2)</f>
        <v>2.12</v>
      </c>
      <c r="DH22">
        <f t="shared" si="2"/>
        <v>0</v>
      </c>
      <c r="DI22">
        <f t="shared" si="3"/>
        <v>0</v>
      </c>
      <c r="DJ22">
        <f>DG22+DH22</f>
        <v>2.12</v>
      </c>
      <c r="DK22">
        <v>0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ROW(Source!A39)</f>
        <v>39</v>
      </c>
      <c r="B23">
        <v>449016111</v>
      </c>
      <c r="C23">
        <v>448996566</v>
      </c>
      <c r="D23">
        <v>277945805</v>
      </c>
      <c r="E23">
        <v>1</v>
      </c>
      <c r="F23">
        <v>1</v>
      </c>
      <c r="G23">
        <v>1</v>
      </c>
      <c r="H23">
        <v>2</v>
      </c>
      <c r="I23" t="s">
        <v>1206</v>
      </c>
      <c r="J23" t="s">
        <v>1207</v>
      </c>
      <c r="K23" t="s">
        <v>1208</v>
      </c>
      <c r="L23">
        <v>1368</v>
      </c>
      <c r="N23">
        <v>1011</v>
      </c>
      <c r="O23" t="s">
        <v>1100</v>
      </c>
      <c r="P23" t="s">
        <v>1100</v>
      </c>
      <c r="Q23">
        <v>1</v>
      </c>
      <c r="W23">
        <v>0</v>
      </c>
      <c r="X23">
        <v>721652621</v>
      </c>
      <c r="Y23">
        <f t="shared" si="15"/>
        <v>6.3069999999999995</v>
      </c>
      <c r="AA23">
        <v>0</v>
      </c>
      <c r="AB23">
        <v>641.70000000000005</v>
      </c>
      <c r="AC23">
        <v>539.69000000000005</v>
      </c>
      <c r="AD23">
        <v>0</v>
      </c>
      <c r="AE23">
        <v>0</v>
      </c>
      <c r="AF23">
        <v>641.70000000000005</v>
      </c>
      <c r="AG23">
        <v>539.69000000000005</v>
      </c>
      <c r="AH23">
        <v>0</v>
      </c>
      <c r="AI23">
        <v>1</v>
      </c>
      <c r="AJ23">
        <v>1</v>
      </c>
      <c r="AK23">
        <v>1</v>
      </c>
      <c r="AL23">
        <v>1</v>
      </c>
      <c r="AM23">
        <v>-2</v>
      </c>
      <c r="AN23">
        <v>0</v>
      </c>
      <c r="AO23">
        <v>0</v>
      </c>
      <c r="AP23">
        <v>1</v>
      </c>
      <c r="AQ23">
        <v>1</v>
      </c>
      <c r="AR23">
        <v>0</v>
      </c>
      <c r="AS23" t="s">
        <v>3</v>
      </c>
      <c r="AT23">
        <v>9.01</v>
      </c>
      <c r="AU23" t="s">
        <v>65</v>
      </c>
      <c r="AV23">
        <v>1</v>
      </c>
      <c r="AW23">
        <v>2</v>
      </c>
      <c r="AX23">
        <v>448996586</v>
      </c>
      <c r="AY23">
        <v>2</v>
      </c>
      <c r="AZ23">
        <v>98304</v>
      </c>
      <c r="BA23">
        <v>23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5781.7170000000006</v>
      </c>
      <c r="BL23">
        <v>4862.6069000000007</v>
      </c>
      <c r="BM23">
        <v>0</v>
      </c>
      <c r="BN23">
        <v>0</v>
      </c>
      <c r="BO23">
        <v>9.01</v>
      </c>
      <c r="BP23">
        <v>1</v>
      </c>
      <c r="BQ23">
        <v>0</v>
      </c>
      <c r="BR23">
        <v>4047.2019</v>
      </c>
      <c r="BS23">
        <v>3403.82483</v>
      </c>
      <c r="BT23">
        <v>0</v>
      </c>
      <c r="BU23">
        <v>0</v>
      </c>
      <c r="BV23">
        <v>6.3069999999999995</v>
      </c>
      <c r="BW23">
        <v>1</v>
      </c>
      <c r="CV23">
        <v>0</v>
      </c>
      <c r="CW23">
        <f>ROUND(Y23*Source!I39*DO23,7)</f>
        <v>6.3070000000000001E-2</v>
      </c>
      <c r="CX23">
        <f>ROUND(Y23*Source!I39,7)</f>
        <v>6.3070000000000001E-2</v>
      </c>
      <c r="CY23">
        <f>AB23</f>
        <v>641.70000000000005</v>
      </c>
      <c r="CZ23">
        <f>AF23</f>
        <v>641.70000000000005</v>
      </c>
      <c r="DA23">
        <f>AJ23</f>
        <v>1</v>
      </c>
      <c r="DB23">
        <f t="shared" si="16"/>
        <v>4047.2040000000002</v>
      </c>
      <c r="DC23">
        <f t="shared" si="17"/>
        <v>3403.8270000000002</v>
      </c>
      <c r="DD23" t="s">
        <v>3</v>
      </c>
      <c r="DE23" t="s">
        <v>3</v>
      </c>
      <c r="DF23">
        <f t="shared" si="18"/>
        <v>0</v>
      </c>
      <c r="DG23">
        <f t="shared" ref="DG23:DG33" si="19">ROUND(ROUND(AF23,2)*CX23,2)</f>
        <v>40.47</v>
      </c>
      <c r="DH23">
        <f t="shared" si="2"/>
        <v>34.04</v>
      </c>
      <c r="DI23">
        <f t="shared" si="3"/>
        <v>0</v>
      </c>
      <c r="DJ23">
        <f>DG23+DH23</f>
        <v>74.509999999999991</v>
      </c>
      <c r="DK23">
        <v>1</v>
      </c>
      <c r="DL23" t="s">
        <v>1209</v>
      </c>
      <c r="DM23">
        <v>4</v>
      </c>
      <c r="DN23" t="s">
        <v>1203</v>
      </c>
      <c r="DO23">
        <v>1</v>
      </c>
    </row>
    <row r="24" spans="1:119" x14ac:dyDescent="0.2">
      <c r="A24">
        <f>ROW(Source!A39)</f>
        <v>39</v>
      </c>
      <c r="B24">
        <v>449016111</v>
      </c>
      <c r="C24">
        <v>448996566</v>
      </c>
      <c r="D24">
        <v>277946072</v>
      </c>
      <c r="E24">
        <v>1</v>
      </c>
      <c r="F24">
        <v>1</v>
      </c>
      <c r="G24">
        <v>1</v>
      </c>
      <c r="H24">
        <v>2</v>
      </c>
      <c r="I24" t="s">
        <v>1238</v>
      </c>
      <c r="J24" t="s">
        <v>1239</v>
      </c>
      <c r="K24" t="s">
        <v>1240</v>
      </c>
      <c r="L24">
        <v>1368</v>
      </c>
      <c r="N24">
        <v>1011</v>
      </c>
      <c r="O24" t="s">
        <v>1100</v>
      </c>
      <c r="P24" t="s">
        <v>1100</v>
      </c>
      <c r="Q24">
        <v>1</v>
      </c>
      <c r="W24">
        <v>0</v>
      </c>
      <c r="X24">
        <v>-278178338</v>
      </c>
      <c r="Y24">
        <f t="shared" si="15"/>
        <v>28.230999999999998</v>
      </c>
      <c r="AA24">
        <v>0</v>
      </c>
      <c r="AB24">
        <v>34.61</v>
      </c>
      <c r="AC24">
        <v>0</v>
      </c>
      <c r="AD24">
        <v>0</v>
      </c>
      <c r="AE24">
        <v>0</v>
      </c>
      <c r="AF24">
        <v>34.61</v>
      </c>
      <c r="AG24">
        <v>0</v>
      </c>
      <c r="AH24">
        <v>0</v>
      </c>
      <c r="AI24">
        <v>1</v>
      </c>
      <c r="AJ24">
        <v>1</v>
      </c>
      <c r="AK24">
        <v>1</v>
      </c>
      <c r="AL24">
        <v>1</v>
      </c>
      <c r="AM24">
        <v>-2</v>
      </c>
      <c r="AN24">
        <v>0</v>
      </c>
      <c r="AO24">
        <v>0</v>
      </c>
      <c r="AP24">
        <v>1</v>
      </c>
      <c r="AQ24">
        <v>1</v>
      </c>
      <c r="AR24">
        <v>0</v>
      </c>
      <c r="AS24" t="s">
        <v>3</v>
      </c>
      <c r="AT24">
        <v>40.33</v>
      </c>
      <c r="AU24" t="s">
        <v>65</v>
      </c>
      <c r="AV24">
        <v>1</v>
      </c>
      <c r="AW24">
        <v>2</v>
      </c>
      <c r="AX24">
        <v>448996587</v>
      </c>
      <c r="AY24">
        <v>2</v>
      </c>
      <c r="AZ24">
        <v>32768</v>
      </c>
      <c r="BA24">
        <v>24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1395.8212999999998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0</v>
      </c>
      <c r="BR24">
        <v>977.07490999999993</v>
      </c>
      <c r="BS24">
        <v>0</v>
      </c>
      <c r="BT24">
        <v>0</v>
      </c>
      <c r="BU24">
        <v>0</v>
      </c>
      <c r="BV24">
        <v>0</v>
      </c>
      <c r="BW24">
        <v>1</v>
      </c>
      <c r="CV24">
        <v>0</v>
      </c>
      <c r="CW24">
        <f>ROUND(Y24*Source!I39*DO24,7)</f>
        <v>0</v>
      </c>
      <c r="CX24">
        <f>ROUND(Y24*Source!I39,7)</f>
        <v>0.28231000000000001</v>
      </c>
      <c r="CY24">
        <f>AB24</f>
        <v>34.61</v>
      </c>
      <c r="CZ24">
        <f>AF24</f>
        <v>34.61</v>
      </c>
      <c r="DA24">
        <f>AJ24</f>
        <v>1</v>
      </c>
      <c r="DB24">
        <f t="shared" si="16"/>
        <v>977.07399999999996</v>
      </c>
      <c r="DC24">
        <f t="shared" si="17"/>
        <v>0</v>
      </c>
      <c r="DD24" t="s">
        <v>3</v>
      </c>
      <c r="DE24" t="s">
        <v>3</v>
      </c>
      <c r="DF24">
        <f t="shared" si="18"/>
        <v>0</v>
      </c>
      <c r="DG24">
        <f t="shared" si="19"/>
        <v>9.77</v>
      </c>
      <c r="DH24">
        <f t="shared" si="2"/>
        <v>0</v>
      </c>
      <c r="DI24">
        <f t="shared" si="3"/>
        <v>0</v>
      </c>
      <c r="DJ24">
        <f>DG24+DH24</f>
        <v>9.77</v>
      </c>
      <c r="DK24">
        <v>1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ROW(Source!A39)</f>
        <v>39</v>
      </c>
      <c r="B25">
        <v>449016111</v>
      </c>
      <c r="C25">
        <v>448996566</v>
      </c>
      <c r="D25">
        <v>277866597</v>
      </c>
      <c r="E25">
        <v>1</v>
      </c>
      <c r="F25">
        <v>1</v>
      </c>
      <c r="G25">
        <v>1</v>
      </c>
      <c r="H25">
        <v>3</v>
      </c>
      <c r="I25" t="s">
        <v>1227</v>
      </c>
      <c r="J25" t="s">
        <v>1228</v>
      </c>
      <c r="K25" t="s">
        <v>1229</v>
      </c>
      <c r="L25">
        <v>1348</v>
      </c>
      <c r="N25">
        <v>1009</v>
      </c>
      <c r="O25" t="s">
        <v>83</v>
      </c>
      <c r="P25" t="s">
        <v>83</v>
      </c>
      <c r="Q25">
        <v>1000</v>
      </c>
      <c r="W25">
        <v>0</v>
      </c>
      <c r="X25">
        <v>440694812</v>
      </c>
      <c r="Y25">
        <f t="shared" ref="Y25:Y31" si="20">(AT25*ROUND((0*0),7))</f>
        <v>0</v>
      </c>
      <c r="AA25">
        <v>115594.46</v>
      </c>
      <c r="AB25">
        <v>0</v>
      </c>
      <c r="AC25">
        <v>0</v>
      </c>
      <c r="AD25">
        <v>0</v>
      </c>
      <c r="AE25">
        <v>148198.01999999999</v>
      </c>
      <c r="AF25">
        <v>0</v>
      </c>
      <c r="AG25">
        <v>0</v>
      </c>
      <c r="AH25">
        <v>0</v>
      </c>
      <c r="AI25">
        <v>0.78</v>
      </c>
      <c r="AJ25">
        <v>1</v>
      </c>
      <c r="AK25">
        <v>1</v>
      </c>
      <c r="AL25">
        <v>1</v>
      </c>
      <c r="AM25">
        <v>2</v>
      </c>
      <c r="AN25">
        <v>0</v>
      </c>
      <c r="AO25">
        <v>0</v>
      </c>
      <c r="AP25">
        <v>1</v>
      </c>
      <c r="AQ25">
        <v>1</v>
      </c>
      <c r="AR25">
        <v>0</v>
      </c>
      <c r="AS25" t="s">
        <v>3</v>
      </c>
      <c r="AT25">
        <v>0.03</v>
      </c>
      <c r="AU25" t="s">
        <v>38</v>
      </c>
      <c r="AV25">
        <v>0</v>
      </c>
      <c r="AW25">
        <v>2</v>
      </c>
      <c r="AX25">
        <v>448996588</v>
      </c>
      <c r="AY25">
        <v>1</v>
      </c>
      <c r="AZ25">
        <v>0</v>
      </c>
      <c r="BA25">
        <v>25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4445.9405999999999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V25">
        <v>0</v>
      </c>
      <c r="CW25">
        <v>0</v>
      </c>
      <c r="CX25">
        <f>ROUND(Y25*Source!I39,7)</f>
        <v>0</v>
      </c>
      <c r="CY25">
        <f t="shared" ref="CY25:CY31" si="21">AA25</f>
        <v>115594.46</v>
      </c>
      <c r="CZ25">
        <f t="shared" ref="CZ25:CZ31" si="22">AE25</f>
        <v>148198.01999999999</v>
      </c>
      <c r="DA25">
        <f t="shared" ref="DA25:DA31" si="23">AI25</f>
        <v>0.78</v>
      </c>
      <c r="DB25">
        <f t="shared" ref="DB25:DB31" si="24">ROUND((ROUND(AT25*CZ25,2)*ROUND((0*0),7)),6)</f>
        <v>0</v>
      </c>
      <c r="DC25">
        <f t="shared" ref="DC25:DC31" si="25">ROUND((ROUND(AT25*AG25,2)*ROUND((0*0),7)),6)</f>
        <v>0</v>
      </c>
      <c r="DD25" t="s">
        <v>3</v>
      </c>
      <c r="DE25" t="s">
        <v>3</v>
      </c>
      <c r="DF25">
        <f>ROUND(ROUND(AE25*AI25,2)*CX25,2)</f>
        <v>0</v>
      </c>
      <c r="DG25">
        <f t="shared" si="19"/>
        <v>0</v>
      </c>
      <c r="DH25">
        <f t="shared" si="2"/>
        <v>0</v>
      </c>
      <c r="DI25">
        <f t="shared" si="3"/>
        <v>0</v>
      </c>
      <c r="DJ25">
        <f t="shared" ref="DJ25:DJ31" si="26">DF25</f>
        <v>0</v>
      </c>
      <c r="DK25">
        <v>0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ROW(Source!A39)</f>
        <v>39</v>
      </c>
      <c r="B26">
        <v>449016111</v>
      </c>
      <c r="C26">
        <v>448996566</v>
      </c>
      <c r="D26">
        <v>277867733</v>
      </c>
      <c r="E26">
        <v>1</v>
      </c>
      <c r="F26">
        <v>1</v>
      </c>
      <c r="G26">
        <v>1</v>
      </c>
      <c r="H26">
        <v>3</v>
      </c>
      <c r="I26" t="s">
        <v>1241</v>
      </c>
      <c r="J26" t="s">
        <v>1242</v>
      </c>
      <c r="K26" t="s">
        <v>1243</v>
      </c>
      <c r="L26">
        <v>1346</v>
      </c>
      <c r="N26">
        <v>1009</v>
      </c>
      <c r="O26" t="s">
        <v>441</v>
      </c>
      <c r="P26" t="s">
        <v>441</v>
      </c>
      <c r="Q26">
        <v>1</v>
      </c>
      <c r="W26">
        <v>0</v>
      </c>
      <c r="X26">
        <v>391631581</v>
      </c>
      <c r="Y26">
        <f t="shared" si="20"/>
        <v>0</v>
      </c>
      <c r="AA26">
        <v>188.92</v>
      </c>
      <c r="AB26">
        <v>0</v>
      </c>
      <c r="AC26">
        <v>0</v>
      </c>
      <c r="AD26">
        <v>0</v>
      </c>
      <c r="AE26">
        <v>174.93</v>
      </c>
      <c r="AF26">
        <v>0</v>
      </c>
      <c r="AG26">
        <v>0</v>
      </c>
      <c r="AH26">
        <v>0</v>
      </c>
      <c r="AI26">
        <v>1.08</v>
      </c>
      <c r="AJ26">
        <v>1</v>
      </c>
      <c r="AK26">
        <v>1</v>
      </c>
      <c r="AL26">
        <v>1</v>
      </c>
      <c r="AM26">
        <v>2</v>
      </c>
      <c r="AN26">
        <v>0</v>
      </c>
      <c r="AO26">
        <v>0</v>
      </c>
      <c r="AP26">
        <v>1</v>
      </c>
      <c r="AQ26">
        <v>1</v>
      </c>
      <c r="AR26">
        <v>0</v>
      </c>
      <c r="AS26" t="s">
        <v>3</v>
      </c>
      <c r="AT26">
        <v>160</v>
      </c>
      <c r="AU26" t="s">
        <v>38</v>
      </c>
      <c r="AV26">
        <v>0</v>
      </c>
      <c r="AW26">
        <v>2</v>
      </c>
      <c r="AX26">
        <v>448996589</v>
      </c>
      <c r="AY26">
        <v>1</v>
      </c>
      <c r="AZ26">
        <v>0</v>
      </c>
      <c r="BA26">
        <v>26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27988.800000000003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V26">
        <v>0</v>
      </c>
      <c r="CW26">
        <v>0</v>
      </c>
      <c r="CX26">
        <f>ROUND(Y26*Source!I39,7)</f>
        <v>0</v>
      </c>
      <c r="CY26">
        <f t="shared" si="21"/>
        <v>188.92</v>
      </c>
      <c r="CZ26">
        <f t="shared" si="22"/>
        <v>174.93</v>
      </c>
      <c r="DA26">
        <f t="shared" si="23"/>
        <v>1.08</v>
      </c>
      <c r="DB26">
        <f t="shared" si="24"/>
        <v>0</v>
      </c>
      <c r="DC26">
        <f t="shared" si="25"/>
        <v>0</v>
      </c>
      <c r="DD26" t="s">
        <v>3</v>
      </c>
      <c r="DE26" t="s">
        <v>3</v>
      </c>
      <c r="DF26">
        <f>ROUND(ROUND(AE26*AI26,2)*CX26,2)</f>
        <v>0</v>
      </c>
      <c r="DG26">
        <f t="shared" si="19"/>
        <v>0</v>
      </c>
      <c r="DH26">
        <f t="shared" si="2"/>
        <v>0</v>
      </c>
      <c r="DI26">
        <f t="shared" si="3"/>
        <v>0</v>
      </c>
      <c r="DJ26">
        <f t="shared" si="26"/>
        <v>0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ROW(Source!A39)</f>
        <v>39</v>
      </c>
      <c r="B27">
        <v>449016111</v>
      </c>
      <c r="C27">
        <v>448996566</v>
      </c>
      <c r="D27">
        <v>277561715</v>
      </c>
      <c r="E27">
        <v>109</v>
      </c>
      <c r="F27">
        <v>1</v>
      </c>
      <c r="G27">
        <v>1</v>
      </c>
      <c r="H27">
        <v>3</v>
      </c>
      <c r="I27" t="s">
        <v>47</v>
      </c>
      <c r="J27" t="s">
        <v>3</v>
      </c>
      <c r="K27" t="s">
        <v>48</v>
      </c>
      <c r="L27">
        <v>1339</v>
      </c>
      <c r="N27">
        <v>1007</v>
      </c>
      <c r="O27" t="s">
        <v>49</v>
      </c>
      <c r="P27" t="s">
        <v>49</v>
      </c>
      <c r="Q27">
        <v>1</v>
      </c>
      <c r="W27">
        <v>0</v>
      </c>
      <c r="X27">
        <v>-157982121</v>
      </c>
      <c r="Y27">
        <f t="shared" si="20"/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1</v>
      </c>
      <c r="AK27">
        <v>1</v>
      </c>
      <c r="AL27">
        <v>1</v>
      </c>
      <c r="AM27">
        <v>-2</v>
      </c>
      <c r="AN27">
        <v>0</v>
      </c>
      <c r="AO27">
        <v>0</v>
      </c>
      <c r="AP27">
        <v>1</v>
      </c>
      <c r="AQ27">
        <v>0</v>
      </c>
      <c r="AR27">
        <v>0</v>
      </c>
      <c r="AS27" t="s">
        <v>3</v>
      </c>
      <c r="AT27">
        <v>29.1</v>
      </c>
      <c r="AU27" t="s">
        <v>38</v>
      </c>
      <c r="AV27">
        <v>0</v>
      </c>
      <c r="AW27">
        <v>2</v>
      </c>
      <c r="AX27">
        <v>448996590</v>
      </c>
      <c r="AY27">
        <v>1</v>
      </c>
      <c r="AZ27">
        <v>0</v>
      </c>
      <c r="BA27">
        <v>27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V27">
        <v>0</v>
      </c>
      <c r="CW27">
        <v>0</v>
      </c>
      <c r="CX27">
        <f>ROUND(Y27*Source!I39,7)</f>
        <v>0</v>
      </c>
      <c r="CY27">
        <f t="shared" si="21"/>
        <v>0</v>
      </c>
      <c r="CZ27">
        <f t="shared" si="22"/>
        <v>0</v>
      </c>
      <c r="DA27">
        <f t="shared" si="23"/>
        <v>1</v>
      </c>
      <c r="DB27">
        <f t="shared" si="24"/>
        <v>0</v>
      </c>
      <c r="DC27">
        <f t="shared" si="25"/>
        <v>0</v>
      </c>
      <c r="DD27" t="s">
        <v>3</v>
      </c>
      <c r="DE27" t="s">
        <v>3</v>
      </c>
      <c r="DF27">
        <f>ROUND(ROUND(AE27,2)*CX27,2)</f>
        <v>0</v>
      </c>
      <c r="DG27">
        <f t="shared" si="19"/>
        <v>0</v>
      </c>
      <c r="DH27">
        <f t="shared" si="2"/>
        <v>0</v>
      </c>
      <c r="DI27">
        <f t="shared" si="3"/>
        <v>0</v>
      </c>
      <c r="DJ27">
        <f t="shared" si="26"/>
        <v>0</v>
      </c>
      <c r="DK27">
        <v>0</v>
      </c>
      <c r="DL27" t="s">
        <v>3</v>
      </c>
      <c r="DM27">
        <v>0</v>
      </c>
      <c r="DN27" t="s">
        <v>3</v>
      </c>
      <c r="DO27">
        <v>0</v>
      </c>
    </row>
    <row r="28" spans="1:119" x14ac:dyDescent="0.2">
      <c r="A28">
        <f>ROW(Source!A39)</f>
        <v>39</v>
      </c>
      <c r="B28">
        <v>449016111</v>
      </c>
      <c r="C28">
        <v>448996566</v>
      </c>
      <c r="D28">
        <v>277871201</v>
      </c>
      <c r="E28">
        <v>1</v>
      </c>
      <c r="F28">
        <v>1</v>
      </c>
      <c r="G28">
        <v>1</v>
      </c>
      <c r="H28">
        <v>3</v>
      </c>
      <c r="I28" t="s">
        <v>1244</v>
      </c>
      <c r="J28" t="s">
        <v>1245</v>
      </c>
      <c r="K28" t="s">
        <v>1246</v>
      </c>
      <c r="L28">
        <v>1339</v>
      </c>
      <c r="N28">
        <v>1007</v>
      </c>
      <c r="O28" t="s">
        <v>49</v>
      </c>
      <c r="P28" t="s">
        <v>49</v>
      </c>
      <c r="Q28">
        <v>1</v>
      </c>
      <c r="W28">
        <v>0</v>
      </c>
      <c r="X28">
        <v>-411977430</v>
      </c>
      <c r="Y28">
        <f t="shared" si="20"/>
        <v>0</v>
      </c>
      <c r="AA28">
        <v>4373.1099999999997</v>
      </c>
      <c r="AB28">
        <v>0</v>
      </c>
      <c r="AC28">
        <v>0</v>
      </c>
      <c r="AD28">
        <v>0</v>
      </c>
      <c r="AE28">
        <v>3338.25</v>
      </c>
      <c r="AF28">
        <v>0</v>
      </c>
      <c r="AG28">
        <v>0</v>
      </c>
      <c r="AH28">
        <v>0</v>
      </c>
      <c r="AI28">
        <v>1.31</v>
      </c>
      <c r="AJ28">
        <v>1</v>
      </c>
      <c r="AK28">
        <v>1</v>
      </c>
      <c r="AL28">
        <v>1</v>
      </c>
      <c r="AM28">
        <v>2</v>
      </c>
      <c r="AN28">
        <v>0</v>
      </c>
      <c r="AO28">
        <v>0</v>
      </c>
      <c r="AP28">
        <v>1</v>
      </c>
      <c r="AQ28">
        <v>1</v>
      </c>
      <c r="AR28">
        <v>0</v>
      </c>
      <c r="AS28" t="s">
        <v>3</v>
      </c>
      <c r="AT28">
        <v>3.1E-2</v>
      </c>
      <c r="AU28" t="s">
        <v>38</v>
      </c>
      <c r="AV28">
        <v>0</v>
      </c>
      <c r="AW28">
        <v>2</v>
      </c>
      <c r="AX28">
        <v>448996591</v>
      </c>
      <c r="AY28">
        <v>1</v>
      </c>
      <c r="AZ28">
        <v>0</v>
      </c>
      <c r="BA28">
        <v>28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103.48575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1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V28">
        <v>0</v>
      </c>
      <c r="CW28">
        <v>0</v>
      </c>
      <c r="CX28">
        <f>ROUND(Y28*Source!I39,7)</f>
        <v>0</v>
      </c>
      <c r="CY28">
        <f t="shared" si="21"/>
        <v>4373.1099999999997</v>
      </c>
      <c r="CZ28">
        <f t="shared" si="22"/>
        <v>3338.25</v>
      </c>
      <c r="DA28">
        <f t="shared" si="23"/>
        <v>1.31</v>
      </c>
      <c r="DB28">
        <f t="shared" si="24"/>
        <v>0</v>
      </c>
      <c r="DC28">
        <f t="shared" si="25"/>
        <v>0</v>
      </c>
      <c r="DD28" t="s">
        <v>3</v>
      </c>
      <c r="DE28" t="s">
        <v>3</v>
      </c>
      <c r="DF28">
        <f>ROUND(ROUND(AE28*AI28,2)*CX28,2)</f>
        <v>0</v>
      </c>
      <c r="DG28">
        <f t="shared" si="19"/>
        <v>0</v>
      </c>
      <c r="DH28">
        <f t="shared" si="2"/>
        <v>0</v>
      </c>
      <c r="DI28">
        <f t="shared" si="3"/>
        <v>0</v>
      </c>
      <c r="DJ28">
        <f t="shared" si="26"/>
        <v>0</v>
      </c>
      <c r="DK28">
        <v>0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ROW(Source!A39)</f>
        <v>39</v>
      </c>
      <c r="B29">
        <v>449016111</v>
      </c>
      <c r="C29">
        <v>448996566</v>
      </c>
      <c r="D29">
        <v>277874135</v>
      </c>
      <c r="E29">
        <v>1</v>
      </c>
      <c r="F29">
        <v>1</v>
      </c>
      <c r="G29">
        <v>1</v>
      </c>
      <c r="H29">
        <v>3</v>
      </c>
      <c r="I29" t="s">
        <v>1247</v>
      </c>
      <c r="J29" t="s">
        <v>1248</v>
      </c>
      <c r="K29" t="s">
        <v>1249</v>
      </c>
      <c r="L29">
        <v>1407</v>
      </c>
      <c r="N29">
        <v>1013</v>
      </c>
      <c r="O29" t="s">
        <v>1250</v>
      </c>
      <c r="P29" t="s">
        <v>1250</v>
      </c>
      <c r="Q29">
        <v>1</v>
      </c>
      <c r="W29">
        <v>0</v>
      </c>
      <c r="X29">
        <v>-1932893651</v>
      </c>
      <c r="Y29">
        <f t="shared" si="20"/>
        <v>0</v>
      </c>
      <c r="AA29">
        <v>13619.58</v>
      </c>
      <c r="AB29">
        <v>0</v>
      </c>
      <c r="AC29">
        <v>0</v>
      </c>
      <c r="AD29">
        <v>0</v>
      </c>
      <c r="AE29">
        <v>14803.89</v>
      </c>
      <c r="AF29">
        <v>0</v>
      </c>
      <c r="AG29">
        <v>0</v>
      </c>
      <c r="AH29">
        <v>0</v>
      </c>
      <c r="AI29">
        <v>0.92</v>
      </c>
      <c r="AJ29">
        <v>1</v>
      </c>
      <c r="AK29">
        <v>1</v>
      </c>
      <c r="AL29">
        <v>1</v>
      </c>
      <c r="AM29">
        <v>2</v>
      </c>
      <c r="AN29">
        <v>0</v>
      </c>
      <c r="AO29">
        <v>0</v>
      </c>
      <c r="AP29">
        <v>1</v>
      </c>
      <c r="AQ29">
        <v>1</v>
      </c>
      <c r="AR29">
        <v>0</v>
      </c>
      <c r="AS29" t="s">
        <v>3</v>
      </c>
      <c r="AT29">
        <v>0.106</v>
      </c>
      <c r="AU29" t="s">
        <v>38</v>
      </c>
      <c r="AV29">
        <v>0</v>
      </c>
      <c r="AW29">
        <v>2</v>
      </c>
      <c r="AX29">
        <v>448996592</v>
      </c>
      <c r="AY29">
        <v>1</v>
      </c>
      <c r="AZ29">
        <v>0</v>
      </c>
      <c r="BA29">
        <v>29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1569.2123399999998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CV29">
        <v>0</v>
      </c>
      <c r="CW29">
        <v>0</v>
      </c>
      <c r="CX29">
        <f>ROUND(Y29*Source!I39,7)</f>
        <v>0</v>
      </c>
      <c r="CY29">
        <f t="shared" si="21"/>
        <v>13619.58</v>
      </c>
      <c r="CZ29">
        <f t="shared" si="22"/>
        <v>14803.89</v>
      </c>
      <c r="DA29">
        <f t="shared" si="23"/>
        <v>0.92</v>
      </c>
      <c r="DB29">
        <f t="shared" si="24"/>
        <v>0</v>
      </c>
      <c r="DC29">
        <f t="shared" si="25"/>
        <v>0</v>
      </c>
      <c r="DD29" t="s">
        <v>3</v>
      </c>
      <c r="DE29" t="s">
        <v>3</v>
      </c>
      <c r="DF29">
        <f>ROUND(ROUND(AE29*AI29,2)*CX29,2)</f>
        <v>0</v>
      </c>
      <c r="DG29">
        <f t="shared" si="19"/>
        <v>0</v>
      </c>
      <c r="DH29">
        <f t="shared" si="2"/>
        <v>0</v>
      </c>
      <c r="DI29">
        <f t="shared" si="3"/>
        <v>0</v>
      </c>
      <c r="DJ29">
        <f t="shared" si="26"/>
        <v>0</v>
      </c>
      <c r="DK29">
        <v>0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ROW(Source!A39)</f>
        <v>39</v>
      </c>
      <c r="B30">
        <v>449016111</v>
      </c>
      <c r="C30">
        <v>448996566</v>
      </c>
      <c r="D30">
        <v>277562757</v>
      </c>
      <c r="E30">
        <v>109</v>
      </c>
      <c r="F30">
        <v>1</v>
      </c>
      <c r="G30">
        <v>1</v>
      </c>
      <c r="H30">
        <v>3</v>
      </c>
      <c r="I30" t="s">
        <v>69</v>
      </c>
      <c r="J30" t="s">
        <v>3</v>
      </c>
      <c r="K30" t="s">
        <v>70</v>
      </c>
      <c r="L30">
        <v>1371</v>
      </c>
      <c r="N30">
        <v>1013</v>
      </c>
      <c r="O30" t="s">
        <v>32</v>
      </c>
      <c r="P30" t="s">
        <v>32</v>
      </c>
      <c r="Q30">
        <v>1</v>
      </c>
      <c r="W30">
        <v>0</v>
      </c>
      <c r="X30">
        <v>888337275</v>
      </c>
      <c r="Y30">
        <f t="shared" si="20"/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1</v>
      </c>
      <c r="AK30">
        <v>1</v>
      </c>
      <c r="AL30">
        <v>1</v>
      </c>
      <c r="AM30">
        <v>-2</v>
      </c>
      <c r="AN30">
        <v>0</v>
      </c>
      <c r="AO30">
        <v>0</v>
      </c>
      <c r="AP30">
        <v>1</v>
      </c>
      <c r="AQ30">
        <v>0</v>
      </c>
      <c r="AR30">
        <v>0</v>
      </c>
      <c r="AS30" t="s">
        <v>3</v>
      </c>
      <c r="AT30">
        <v>200</v>
      </c>
      <c r="AU30" t="s">
        <v>38</v>
      </c>
      <c r="AV30">
        <v>0</v>
      </c>
      <c r="AW30">
        <v>2</v>
      </c>
      <c r="AX30">
        <v>448996593</v>
      </c>
      <c r="AY30">
        <v>1</v>
      </c>
      <c r="AZ30">
        <v>0</v>
      </c>
      <c r="BA30">
        <v>30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CV30">
        <v>0</v>
      </c>
      <c r="CW30">
        <v>0</v>
      </c>
      <c r="CX30">
        <f>ROUND(Y30*Source!I39,7)</f>
        <v>0</v>
      </c>
      <c r="CY30">
        <f t="shared" si="21"/>
        <v>0</v>
      </c>
      <c r="CZ30">
        <f t="shared" si="22"/>
        <v>0</v>
      </c>
      <c r="DA30">
        <f t="shared" si="23"/>
        <v>1</v>
      </c>
      <c r="DB30">
        <f t="shared" si="24"/>
        <v>0</v>
      </c>
      <c r="DC30">
        <f t="shared" si="25"/>
        <v>0</v>
      </c>
      <c r="DD30" t="s">
        <v>3</v>
      </c>
      <c r="DE30" t="s">
        <v>3</v>
      </c>
      <c r="DF30">
        <f t="shared" ref="DF30:DF36" si="27">ROUND(ROUND(AE30,2)*CX30,2)</f>
        <v>0</v>
      </c>
      <c r="DG30">
        <f t="shared" si="19"/>
        <v>0</v>
      </c>
      <c r="DH30">
        <f t="shared" si="2"/>
        <v>0</v>
      </c>
      <c r="DI30">
        <f t="shared" si="3"/>
        <v>0</v>
      </c>
      <c r="DJ30">
        <f t="shared" si="26"/>
        <v>0</v>
      </c>
      <c r="DK30">
        <v>0</v>
      </c>
      <c r="DL30" t="s">
        <v>3</v>
      </c>
      <c r="DM30">
        <v>0</v>
      </c>
      <c r="DN30" t="s">
        <v>3</v>
      </c>
      <c r="DO30">
        <v>0</v>
      </c>
    </row>
    <row r="31" spans="1:119" x14ac:dyDescent="0.2">
      <c r="A31">
        <f>ROW(Source!A39)</f>
        <v>39</v>
      </c>
      <c r="B31">
        <v>449016111</v>
      </c>
      <c r="C31">
        <v>448996566</v>
      </c>
      <c r="D31">
        <v>277563551</v>
      </c>
      <c r="E31">
        <v>109</v>
      </c>
      <c r="F31">
        <v>1</v>
      </c>
      <c r="G31">
        <v>1</v>
      </c>
      <c r="H31">
        <v>3</v>
      </c>
      <c r="I31" t="s">
        <v>72</v>
      </c>
      <c r="J31" t="s">
        <v>3</v>
      </c>
      <c r="K31" t="s">
        <v>73</v>
      </c>
      <c r="L31">
        <v>1371</v>
      </c>
      <c r="N31">
        <v>1013</v>
      </c>
      <c r="O31" t="s">
        <v>32</v>
      </c>
      <c r="P31" t="s">
        <v>32</v>
      </c>
      <c r="Q31">
        <v>1</v>
      </c>
      <c r="W31">
        <v>0</v>
      </c>
      <c r="X31">
        <v>375182205</v>
      </c>
      <c r="Y31">
        <f t="shared" si="20"/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</v>
      </c>
      <c r="AJ31">
        <v>1</v>
      </c>
      <c r="AK31">
        <v>1</v>
      </c>
      <c r="AL31">
        <v>1</v>
      </c>
      <c r="AM31">
        <v>-2</v>
      </c>
      <c r="AN31">
        <v>0</v>
      </c>
      <c r="AO31">
        <v>0</v>
      </c>
      <c r="AP31">
        <v>1</v>
      </c>
      <c r="AQ31">
        <v>0</v>
      </c>
      <c r="AR31">
        <v>0</v>
      </c>
      <c r="AS31" t="s">
        <v>3</v>
      </c>
      <c r="AT31">
        <v>200</v>
      </c>
      <c r="AU31" t="s">
        <v>38</v>
      </c>
      <c r="AV31">
        <v>0</v>
      </c>
      <c r="AW31">
        <v>2</v>
      </c>
      <c r="AX31">
        <v>448996594</v>
      </c>
      <c r="AY31">
        <v>1</v>
      </c>
      <c r="AZ31">
        <v>0</v>
      </c>
      <c r="BA31">
        <v>31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CV31">
        <v>0</v>
      </c>
      <c r="CW31">
        <v>0</v>
      </c>
      <c r="CX31">
        <f>ROUND(Y31*Source!I39,7)</f>
        <v>0</v>
      </c>
      <c r="CY31">
        <f t="shared" si="21"/>
        <v>0</v>
      </c>
      <c r="CZ31">
        <f t="shared" si="22"/>
        <v>0</v>
      </c>
      <c r="DA31">
        <f t="shared" si="23"/>
        <v>1</v>
      </c>
      <c r="DB31">
        <f t="shared" si="24"/>
        <v>0</v>
      </c>
      <c r="DC31">
        <f t="shared" si="25"/>
        <v>0</v>
      </c>
      <c r="DD31" t="s">
        <v>3</v>
      </c>
      <c r="DE31" t="s">
        <v>3</v>
      </c>
      <c r="DF31">
        <f t="shared" si="27"/>
        <v>0</v>
      </c>
      <c r="DG31">
        <f t="shared" si="19"/>
        <v>0</v>
      </c>
      <c r="DH31">
        <f t="shared" si="2"/>
        <v>0</v>
      </c>
      <c r="DI31">
        <f t="shared" si="3"/>
        <v>0</v>
      </c>
      <c r="DJ31">
        <f t="shared" si="26"/>
        <v>0</v>
      </c>
      <c r="DK31">
        <v>0</v>
      </c>
      <c r="DL31" t="s">
        <v>3</v>
      </c>
      <c r="DM31">
        <v>0</v>
      </c>
      <c r="DN31" t="s">
        <v>3</v>
      </c>
      <c r="DO31">
        <v>0</v>
      </c>
    </row>
    <row r="32" spans="1:119" x14ac:dyDescent="0.2">
      <c r="A32">
        <f>ROW(Source!A43)</f>
        <v>43</v>
      </c>
      <c r="B32">
        <v>449016111</v>
      </c>
      <c r="C32">
        <v>448996598</v>
      </c>
      <c r="D32">
        <v>277560284</v>
      </c>
      <c r="E32">
        <v>109</v>
      </c>
      <c r="F32">
        <v>1</v>
      </c>
      <c r="G32">
        <v>1</v>
      </c>
      <c r="H32">
        <v>1</v>
      </c>
      <c r="I32" t="s">
        <v>1214</v>
      </c>
      <c r="J32" t="s">
        <v>3</v>
      </c>
      <c r="K32" t="s">
        <v>1215</v>
      </c>
      <c r="L32">
        <v>1191</v>
      </c>
      <c r="N32">
        <v>1013</v>
      </c>
      <c r="O32" t="s">
        <v>1203</v>
      </c>
      <c r="P32" t="s">
        <v>1203</v>
      </c>
      <c r="Q32">
        <v>1</v>
      </c>
      <c r="W32">
        <v>0</v>
      </c>
      <c r="X32">
        <v>-1759674247</v>
      </c>
      <c r="Y32">
        <f>(AT32*ROUND(0.7,7))</f>
        <v>739.7879999999999</v>
      </c>
      <c r="AA32">
        <v>0</v>
      </c>
      <c r="AB32">
        <v>0</v>
      </c>
      <c r="AC32">
        <v>0</v>
      </c>
      <c r="AD32">
        <v>497.4</v>
      </c>
      <c r="AE32">
        <v>0</v>
      </c>
      <c r="AF32">
        <v>0</v>
      </c>
      <c r="AG32">
        <v>0</v>
      </c>
      <c r="AH32">
        <v>497.4</v>
      </c>
      <c r="AI32">
        <v>1</v>
      </c>
      <c r="AJ32">
        <v>1</v>
      </c>
      <c r="AK32">
        <v>1</v>
      </c>
      <c r="AL32">
        <v>1</v>
      </c>
      <c r="AM32">
        <v>-2</v>
      </c>
      <c r="AN32">
        <v>0</v>
      </c>
      <c r="AO32">
        <v>0</v>
      </c>
      <c r="AP32">
        <v>1</v>
      </c>
      <c r="AQ32">
        <v>1</v>
      </c>
      <c r="AR32">
        <v>0</v>
      </c>
      <c r="AS32" t="s">
        <v>3</v>
      </c>
      <c r="AT32">
        <v>1056.8399999999999</v>
      </c>
      <c r="AU32" t="s">
        <v>65</v>
      </c>
      <c r="AV32">
        <v>1</v>
      </c>
      <c r="AW32">
        <v>2</v>
      </c>
      <c r="AX32">
        <v>448996609</v>
      </c>
      <c r="AY32">
        <v>2</v>
      </c>
      <c r="AZ32">
        <v>131072</v>
      </c>
      <c r="BA32">
        <v>32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525672.2159999999</v>
      </c>
      <c r="BN32">
        <v>1056.8399999999999</v>
      </c>
      <c r="BO32">
        <v>0</v>
      </c>
      <c r="BP32">
        <v>1</v>
      </c>
      <c r="BQ32">
        <v>0</v>
      </c>
      <c r="BR32">
        <v>0</v>
      </c>
      <c r="BS32">
        <v>0</v>
      </c>
      <c r="BT32">
        <v>367970.55119999993</v>
      </c>
      <c r="BU32">
        <v>739.7879999999999</v>
      </c>
      <c r="BV32">
        <v>0</v>
      </c>
      <c r="BW32">
        <v>1</v>
      </c>
      <c r="CU32">
        <f>ROUND(AT32*Source!I43*AH32*AL32,2)</f>
        <v>5256.72</v>
      </c>
      <c r="CV32">
        <f>ROUND(Y32*Source!I43,7)</f>
        <v>7.3978799999999998</v>
      </c>
      <c r="CW32">
        <v>0</v>
      </c>
      <c r="CX32">
        <f>ROUND(Y32*Source!I43,7)</f>
        <v>7.3978799999999998</v>
      </c>
      <c r="CY32">
        <f>AD32</f>
        <v>497.4</v>
      </c>
      <c r="CZ32">
        <f>AH32</f>
        <v>497.4</v>
      </c>
      <c r="DA32">
        <f>AL32</f>
        <v>1</v>
      </c>
      <c r="DB32">
        <f>ROUND((ROUND(AT32*CZ32,2)*ROUND(0.7,7)),6)</f>
        <v>367970.554</v>
      </c>
      <c r="DC32">
        <f>ROUND((ROUND(AT32*AG32,2)*ROUND(0.7,7)),6)</f>
        <v>0</v>
      </c>
      <c r="DD32" t="s">
        <v>3</v>
      </c>
      <c r="DE32" t="s">
        <v>3</v>
      </c>
      <c r="DF32">
        <f t="shared" si="27"/>
        <v>0</v>
      </c>
      <c r="DG32">
        <f t="shared" si="19"/>
        <v>0</v>
      </c>
      <c r="DH32">
        <f t="shared" si="2"/>
        <v>0</v>
      </c>
      <c r="DI32">
        <f t="shared" si="3"/>
        <v>3679.71</v>
      </c>
      <c r="DJ32">
        <f>DI32</f>
        <v>3679.71</v>
      </c>
      <c r="DK32">
        <v>1</v>
      </c>
      <c r="DL32" t="s">
        <v>3</v>
      </c>
      <c r="DM32">
        <v>0</v>
      </c>
      <c r="DN32" t="s">
        <v>3</v>
      </c>
      <c r="DO32">
        <v>0</v>
      </c>
    </row>
    <row r="33" spans="1:119" x14ac:dyDescent="0.2">
      <c r="A33">
        <f>ROW(Source!A43)</f>
        <v>43</v>
      </c>
      <c r="B33">
        <v>449016111</v>
      </c>
      <c r="C33">
        <v>448996598</v>
      </c>
      <c r="D33">
        <v>277560491</v>
      </c>
      <c r="E33">
        <v>109</v>
      </c>
      <c r="F33">
        <v>1</v>
      </c>
      <c r="G33">
        <v>1</v>
      </c>
      <c r="H33">
        <v>1</v>
      </c>
      <c r="I33" t="s">
        <v>1204</v>
      </c>
      <c r="J33" t="s">
        <v>3</v>
      </c>
      <c r="K33" t="s">
        <v>1205</v>
      </c>
      <c r="L33">
        <v>1191</v>
      </c>
      <c r="N33">
        <v>1013</v>
      </c>
      <c r="O33" t="s">
        <v>1203</v>
      </c>
      <c r="P33" t="s">
        <v>1203</v>
      </c>
      <c r="Q33">
        <v>1</v>
      </c>
      <c r="W33">
        <v>0</v>
      </c>
      <c r="X33">
        <v>-1417349443</v>
      </c>
      <c r="Y33">
        <f>(AT33*ROUND(0.7,7))</f>
        <v>7.343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1</v>
      </c>
      <c r="AL33">
        <v>1</v>
      </c>
      <c r="AM33">
        <v>-2</v>
      </c>
      <c r="AN33">
        <v>0</v>
      </c>
      <c r="AO33">
        <v>0</v>
      </c>
      <c r="AP33">
        <v>1</v>
      </c>
      <c r="AQ33">
        <v>1</v>
      </c>
      <c r="AR33">
        <v>0</v>
      </c>
      <c r="AS33" t="s">
        <v>3</v>
      </c>
      <c r="AT33">
        <v>10.49</v>
      </c>
      <c r="AU33" t="s">
        <v>65</v>
      </c>
      <c r="AV33">
        <v>2</v>
      </c>
      <c r="AW33">
        <v>2</v>
      </c>
      <c r="AX33">
        <v>448996610</v>
      </c>
      <c r="AY33">
        <v>1</v>
      </c>
      <c r="AZ33">
        <v>0</v>
      </c>
      <c r="BA33">
        <v>33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V33">
        <v>0</v>
      </c>
      <c r="CW33">
        <v>0</v>
      </c>
      <c r="CX33">
        <f>ROUND(Y33*Source!I43,7)</f>
        <v>7.3429999999999995E-2</v>
      </c>
      <c r="CY33">
        <f>AD33</f>
        <v>0</v>
      </c>
      <c r="CZ33">
        <f>AH33</f>
        <v>0</v>
      </c>
      <c r="DA33">
        <f>AL33</f>
        <v>1</v>
      </c>
      <c r="DB33">
        <f>ROUND((ROUND(AT33*CZ33,2)*ROUND(0.7,7)),6)</f>
        <v>0</v>
      </c>
      <c r="DC33">
        <f>ROUND((ROUND(AT33*AG33,2)*ROUND(0.7,7)),6)</f>
        <v>0</v>
      </c>
      <c r="DD33" t="s">
        <v>3</v>
      </c>
      <c r="DE33" t="s">
        <v>3</v>
      </c>
      <c r="DF33">
        <f t="shared" si="27"/>
        <v>0</v>
      </c>
      <c r="DG33">
        <f t="shared" si="19"/>
        <v>0</v>
      </c>
      <c r="DH33">
        <f t="shared" si="2"/>
        <v>0</v>
      </c>
      <c r="DI33">
        <f t="shared" si="3"/>
        <v>0</v>
      </c>
      <c r="DJ33">
        <f>DI33</f>
        <v>0</v>
      </c>
      <c r="DK33">
        <v>0</v>
      </c>
      <c r="DL33" t="s">
        <v>3</v>
      </c>
      <c r="DM33">
        <v>0</v>
      </c>
      <c r="DN33" t="s">
        <v>3</v>
      </c>
      <c r="DO33">
        <v>0</v>
      </c>
    </row>
    <row r="34" spans="1:119" x14ac:dyDescent="0.2">
      <c r="A34">
        <f>ROW(Source!A43)</f>
        <v>43</v>
      </c>
      <c r="B34">
        <v>449016111</v>
      </c>
      <c r="C34">
        <v>448996598</v>
      </c>
      <c r="D34">
        <v>277944091</v>
      </c>
      <c r="E34">
        <v>1</v>
      </c>
      <c r="F34">
        <v>1</v>
      </c>
      <c r="G34">
        <v>1</v>
      </c>
      <c r="H34">
        <v>2</v>
      </c>
      <c r="I34" t="s">
        <v>1216</v>
      </c>
      <c r="J34" t="s">
        <v>1217</v>
      </c>
      <c r="K34" t="s">
        <v>1218</v>
      </c>
      <c r="L34">
        <v>1368</v>
      </c>
      <c r="N34">
        <v>1011</v>
      </c>
      <c r="O34" t="s">
        <v>1100</v>
      </c>
      <c r="P34" t="s">
        <v>1100</v>
      </c>
      <c r="Q34">
        <v>1</v>
      </c>
      <c r="W34">
        <v>0</v>
      </c>
      <c r="X34">
        <v>-1452162818</v>
      </c>
      <c r="Y34">
        <f>(AT34*ROUND(0.7,7))</f>
        <v>7.2309999999999999</v>
      </c>
      <c r="AA34">
        <v>0</v>
      </c>
      <c r="AB34">
        <v>976.45</v>
      </c>
      <c r="AC34">
        <v>620.24</v>
      </c>
      <c r="AD34">
        <v>0</v>
      </c>
      <c r="AE34">
        <v>0</v>
      </c>
      <c r="AF34">
        <v>800.37</v>
      </c>
      <c r="AG34">
        <v>620.24</v>
      </c>
      <c r="AH34">
        <v>0</v>
      </c>
      <c r="AI34">
        <v>1</v>
      </c>
      <c r="AJ34">
        <v>1.22</v>
      </c>
      <c r="AK34">
        <v>1</v>
      </c>
      <c r="AL34">
        <v>1</v>
      </c>
      <c r="AM34">
        <v>2</v>
      </c>
      <c r="AN34">
        <v>0</v>
      </c>
      <c r="AO34">
        <v>0</v>
      </c>
      <c r="AP34">
        <v>1</v>
      </c>
      <c r="AQ34">
        <v>1</v>
      </c>
      <c r="AR34">
        <v>0</v>
      </c>
      <c r="AS34" t="s">
        <v>3</v>
      </c>
      <c r="AT34">
        <v>10.33</v>
      </c>
      <c r="AU34" t="s">
        <v>65</v>
      </c>
      <c r="AV34">
        <v>1</v>
      </c>
      <c r="AW34">
        <v>2</v>
      </c>
      <c r="AX34">
        <v>448996611</v>
      </c>
      <c r="AY34">
        <v>2</v>
      </c>
      <c r="AZ34">
        <v>65536</v>
      </c>
      <c r="BA34">
        <v>34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8267.8220999999994</v>
      </c>
      <c r="BL34">
        <v>6407.0792000000001</v>
      </c>
      <c r="BM34">
        <v>0</v>
      </c>
      <c r="BN34">
        <v>0</v>
      </c>
      <c r="BO34">
        <v>10.33</v>
      </c>
      <c r="BP34">
        <v>1</v>
      </c>
      <c r="BQ34">
        <v>0</v>
      </c>
      <c r="BR34">
        <v>5787.4754700000003</v>
      </c>
      <c r="BS34">
        <v>4484.9554399999997</v>
      </c>
      <c r="BT34">
        <v>0</v>
      </c>
      <c r="BU34">
        <v>0</v>
      </c>
      <c r="BV34">
        <v>7.2309999999999999</v>
      </c>
      <c r="BW34">
        <v>1</v>
      </c>
      <c r="CV34">
        <v>0</v>
      </c>
      <c r="CW34">
        <f>ROUND(Y34*Source!I43*DO34,7)</f>
        <v>7.2309999999999999E-2</v>
      </c>
      <c r="CX34">
        <f>ROUND(Y34*Source!I43,7)</f>
        <v>7.2309999999999999E-2</v>
      </c>
      <c r="CY34">
        <f>AB34</f>
        <v>976.45</v>
      </c>
      <c r="CZ34">
        <f>AF34</f>
        <v>800.37</v>
      </c>
      <c r="DA34">
        <f>AJ34</f>
        <v>1.22</v>
      </c>
      <c r="DB34">
        <f>ROUND((ROUND(AT34*CZ34,2)*ROUND(0.7,7)),6)</f>
        <v>5787.4740000000002</v>
      </c>
      <c r="DC34">
        <f>ROUND((ROUND(AT34*AG34,2)*ROUND(0.7,7)),6)</f>
        <v>4484.9560000000001</v>
      </c>
      <c r="DD34" t="s">
        <v>3</v>
      </c>
      <c r="DE34" t="s">
        <v>3</v>
      </c>
      <c r="DF34">
        <f t="shared" si="27"/>
        <v>0</v>
      </c>
      <c r="DG34">
        <f>ROUND(ROUND(AF34*AJ34,2)*CX34,2)</f>
        <v>70.61</v>
      </c>
      <c r="DH34">
        <f t="shared" si="2"/>
        <v>44.85</v>
      </c>
      <c r="DI34">
        <f t="shared" si="3"/>
        <v>0</v>
      </c>
      <c r="DJ34">
        <f>DG34+DH34</f>
        <v>115.46000000000001</v>
      </c>
      <c r="DK34">
        <v>0</v>
      </c>
      <c r="DL34" t="s">
        <v>1219</v>
      </c>
      <c r="DM34">
        <v>5</v>
      </c>
      <c r="DN34" t="s">
        <v>1203</v>
      </c>
      <c r="DO34">
        <v>1</v>
      </c>
    </row>
    <row r="35" spans="1:119" x14ac:dyDescent="0.2">
      <c r="A35">
        <f>ROW(Source!A43)</f>
        <v>43</v>
      </c>
      <c r="B35">
        <v>449016111</v>
      </c>
      <c r="C35">
        <v>448996598</v>
      </c>
      <c r="D35">
        <v>277944622</v>
      </c>
      <c r="E35">
        <v>1</v>
      </c>
      <c r="F35">
        <v>1</v>
      </c>
      <c r="G35">
        <v>1</v>
      </c>
      <c r="H35">
        <v>2</v>
      </c>
      <c r="I35" t="s">
        <v>1220</v>
      </c>
      <c r="J35" t="s">
        <v>1221</v>
      </c>
      <c r="K35" t="s">
        <v>1222</v>
      </c>
      <c r="L35">
        <v>1368</v>
      </c>
      <c r="N35">
        <v>1011</v>
      </c>
      <c r="O35" t="s">
        <v>1100</v>
      </c>
      <c r="P35" t="s">
        <v>1100</v>
      </c>
      <c r="Q35">
        <v>1</v>
      </c>
      <c r="W35">
        <v>0</v>
      </c>
      <c r="X35">
        <v>-776243211</v>
      </c>
      <c r="Y35">
        <f>(AT35*ROUND(0.7,7))</f>
        <v>0.11199999999999999</v>
      </c>
      <c r="AA35">
        <v>0</v>
      </c>
      <c r="AB35">
        <v>1626.29</v>
      </c>
      <c r="AC35">
        <v>724.95</v>
      </c>
      <c r="AD35">
        <v>0</v>
      </c>
      <c r="AE35">
        <v>0</v>
      </c>
      <c r="AF35">
        <v>1626.29</v>
      </c>
      <c r="AG35">
        <v>724.95</v>
      </c>
      <c r="AH35">
        <v>0</v>
      </c>
      <c r="AI35">
        <v>1</v>
      </c>
      <c r="AJ35">
        <v>1</v>
      </c>
      <c r="AK35">
        <v>1</v>
      </c>
      <c r="AL35">
        <v>1</v>
      </c>
      <c r="AM35">
        <v>-2</v>
      </c>
      <c r="AN35">
        <v>0</v>
      </c>
      <c r="AO35">
        <v>0</v>
      </c>
      <c r="AP35">
        <v>1</v>
      </c>
      <c r="AQ35">
        <v>1</v>
      </c>
      <c r="AR35">
        <v>0</v>
      </c>
      <c r="AS35" t="s">
        <v>3</v>
      </c>
      <c r="AT35">
        <v>0.16</v>
      </c>
      <c r="AU35" t="s">
        <v>65</v>
      </c>
      <c r="AV35">
        <v>1</v>
      </c>
      <c r="AW35">
        <v>2</v>
      </c>
      <c r="AX35">
        <v>448996612</v>
      </c>
      <c r="AY35">
        <v>2</v>
      </c>
      <c r="AZ35">
        <v>98304</v>
      </c>
      <c r="BA35">
        <v>35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260.20639999999997</v>
      </c>
      <c r="BL35">
        <v>115.992</v>
      </c>
      <c r="BM35">
        <v>0</v>
      </c>
      <c r="BN35">
        <v>0</v>
      </c>
      <c r="BO35">
        <v>0.16</v>
      </c>
      <c r="BP35">
        <v>1</v>
      </c>
      <c r="BQ35">
        <v>0</v>
      </c>
      <c r="BR35">
        <v>182.14447999999999</v>
      </c>
      <c r="BS35">
        <v>81.194400000000002</v>
      </c>
      <c r="BT35">
        <v>0</v>
      </c>
      <c r="BU35">
        <v>0</v>
      </c>
      <c r="BV35">
        <v>0.11199999999999999</v>
      </c>
      <c r="BW35">
        <v>1</v>
      </c>
      <c r="CV35">
        <v>0</v>
      </c>
      <c r="CW35">
        <f>ROUND(Y35*Source!I43*DO35,7)</f>
        <v>1.1199999999999999E-3</v>
      </c>
      <c r="CX35">
        <f>ROUND(Y35*Source!I43,7)</f>
        <v>1.1199999999999999E-3</v>
      </c>
      <c r="CY35">
        <f>AB35</f>
        <v>1626.29</v>
      </c>
      <c r="CZ35">
        <f>AF35</f>
        <v>1626.29</v>
      </c>
      <c r="DA35">
        <f>AJ35</f>
        <v>1</v>
      </c>
      <c r="DB35">
        <f>ROUND((ROUND(AT35*CZ35,2)*ROUND(0.7,7)),6)</f>
        <v>182.14699999999999</v>
      </c>
      <c r="DC35">
        <f>ROUND((ROUND(AT35*AG35,2)*ROUND(0.7,7)),6)</f>
        <v>81.192999999999998</v>
      </c>
      <c r="DD35" t="s">
        <v>3</v>
      </c>
      <c r="DE35" t="s">
        <v>3</v>
      </c>
      <c r="DF35">
        <f t="shared" si="27"/>
        <v>0</v>
      </c>
      <c r="DG35">
        <f t="shared" ref="DG35:DG43" si="28">ROUND(ROUND(AF35,2)*CX35,2)</f>
        <v>1.82</v>
      </c>
      <c r="DH35">
        <f t="shared" si="2"/>
        <v>0.81</v>
      </c>
      <c r="DI35">
        <f t="shared" si="3"/>
        <v>0</v>
      </c>
      <c r="DJ35">
        <f>DG35+DH35</f>
        <v>2.63</v>
      </c>
      <c r="DK35">
        <v>1</v>
      </c>
      <c r="DL35" t="s">
        <v>1223</v>
      </c>
      <c r="DM35">
        <v>6</v>
      </c>
      <c r="DN35" t="s">
        <v>1203</v>
      </c>
      <c r="DO35">
        <v>1</v>
      </c>
    </row>
    <row r="36" spans="1:119" x14ac:dyDescent="0.2">
      <c r="A36">
        <f>ROW(Source!A43)</f>
        <v>43</v>
      </c>
      <c r="B36">
        <v>449016111</v>
      </c>
      <c r="C36">
        <v>448996598</v>
      </c>
      <c r="D36">
        <v>277946072</v>
      </c>
      <c r="E36">
        <v>1</v>
      </c>
      <c r="F36">
        <v>1</v>
      </c>
      <c r="G36">
        <v>1</v>
      </c>
      <c r="H36">
        <v>2</v>
      </c>
      <c r="I36" t="s">
        <v>1238</v>
      </c>
      <c r="J36" t="s">
        <v>1239</v>
      </c>
      <c r="K36" t="s">
        <v>1240</v>
      </c>
      <c r="L36">
        <v>1368</v>
      </c>
      <c r="N36">
        <v>1011</v>
      </c>
      <c r="O36" t="s">
        <v>1100</v>
      </c>
      <c r="P36" t="s">
        <v>1100</v>
      </c>
      <c r="Q36">
        <v>1</v>
      </c>
      <c r="W36">
        <v>0</v>
      </c>
      <c r="X36">
        <v>-278178338</v>
      </c>
      <c r="Y36">
        <f>(AT36*ROUND(0.7,7))</f>
        <v>53.507999999999996</v>
      </c>
      <c r="AA36">
        <v>0</v>
      </c>
      <c r="AB36">
        <v>34.61</v>
      </c>
      <c r="AC36">
        <v>0</v>
      </c>
      <c r="AD36">
        <v>0</v>
      </c>
      <c r="AE36">
        <v>0</v>
      </c>
      <c r="AF36">
        <v>34.61</v>
      </c>
      <c r="AG36">
        <v>0</v>
      </c>
      <c r="AH36">
        <v>0</v>
      </c>
      <c r="AI36">
        <v>1</v>
      </c>
      <c r="AJ36">
        <v>1</v>
      </c>
      <c r="AK36">
        <v>1</v>
      </c>
      <c r="AL36">
        <v>1</v>
      </c>
      <c r="AM36">
        <v>-2</v>
      </c>
      <c r="AN36">
        <v>0</v>
      </c>
      <c r="AO36">
        <v>0</v>
      </c>
      <c r="AP36">
        <v>1</v>
      </c>
      <c r="AQ36">
        <v>1</v>
      </c>
      <c r="AR36">
        <v>0</v>
      </c>
      <c r="AS36" t="s">
        <v>3</v>
      </c>
      <c r="AT36">
        <v>76.44</v>
      </c>
      <c r="AU36" t="s">
        <v>65</v>
      </c>
      <c r="AV36">
        <v>1</v>
      </c>
      <c r="AW36">
        <v>2</v>
      </c>
      <c r="AX36">
        <v>448996613</v>
      </c>
      <c r="AY36">
        <v>2</v>
      </c>
      <c r="AZ36">
        <v>32768</v>
      </c>
      <c r="BA36">
        <v>36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2645.5884000000001</v>
      </c>
      <c r="BL36">
        <v>0</v>
      </c>
      <c r="BM36">
        <v>0</v>
      </c>
      <c r="BN36">
        <v>0</v>
      </c>
      <c r="BO36">
        <v>0</v>
      </c>
      <c r="BP36">
        <v>1</v>
      </c>
      <c r="BQ36">
        <v>0</v>
      </c>
      <c r="BR36">
        <v>1851.9118799999999</v>
      </c>
      <c r="BS36">
        <v>0</v>
      </c>
      <c r="BT36">
        <v>0</v>
      </c>
      <c r="BU36">
        <v>0</v>
      </c>
      <c r="BV36">
        <v>0</v>
      </c>
      <c r="BW36">
        <v>1</v>
      </c>
      <c r="CV36">
        <v>0</v>
      </c>
      <c r="CW36">
        <f>ROUND(Y36*Source!I43*DO36,7)</f>
        <v>0</v>
      </c>
      <c r="CX36">
        <f>ROUND(Y36*Source!I43,7)</f>
        <v>0.53508</v>
      </c>
      <c r="CY36">
        <f>AB36</f>
        <v>34.61</v>
      </c>
      <c r="CZ36">
        <f>AF36</f>
        <v>34.61</v>
      </c>
      <c r="DA36">
        <f>AJ36</f>
        <v>1</v>
      </c>
      <c r="DB36">
        <f>ROUND((ROUND(AT36*CZ36,2)*ROUND(0.7,7)),6)</f>
        <v>1851.913</v>
      </c>
      <c r="DC36">
        <f>ROUND((ROUND(AT36*AG36,2)*ROUND(0.7,7)),6)</f>
        <v>0</v>
      </c>
      <c r="DD36" t="s">
        <v>3</v>
      </c>
      <c r="DE36" t="s">
        <v>3</v>
      </c>
      <c r="DF36">
        <f t="shared" si="27"/>
        <v>0</v>
      </c>
      <c r="DG36">
        <f t="shared" si="28"/>
        <v>18.52</v>
      </c>
      <c r="DH36">
        <f t="shared" si="2"/>
        <v>0</v>
      </c>
      <c r="DI36">
        <f t="shared" si="3"/>
        <v>0</v>
      </c>
      <c r="DJ36">
        <f>DG36+DH36</f>
        <v>18.52</v>
      </c>
      <c r="DK36">
        <v>1</v>
      </c>
      <c r="DL36" t="s">
        <v>3</v>
      </c>
      <c r="DM36">
        <v>0</v>
      </c>
      <c r="DN36" t="s">
        <v>3</v>
      </c>
      <c r="DO36">
        <v>0</v>
      </c>
    </row>
    <row r="37" spans="1:119" x14ac:dyDescent="0.2">
      <c r="A37">
        <f>ROW(Source!A43)</f>
        <v>43</v>
      </c>
      <c r="B37">
        <v>449016111</v>
      </c>
      <c r="C37">
        <v>448996598</v>
      </c>
      <c r="D37">
        <v>277866597</v>
      </c>
      <c r="E37">
        <v>1</v>
      </c>
      <c r="F37">
        <v>1</v>
      </c>
      <c r="G37">
        <v>1</v>
      </c>
      <c r="H37">
        <v>3</v>
      </c>
      <c r="I37" t="s">
        <v>1227</v>
      </c>
      <c r="J37" t="s">
        <v>1228</v>
      </c>
      <c r="K37" t="s">
        <v>1229</v>
      </c>
      <c r="L37">
        <v>1348</v>
      </c>
      <c r="N37">
        <v>1009</v>
      </c>
      <c r="O37" t="s">
        <v>83</v>
      </c>
      <c r="P37" t="s">
        <v>83</v>
      </c>
      <c r="Q37">
        <v>1000</v>
      </c>
      <c r="W37">
        <v>0</v>
      </c>
      <c r="X37">
        <v>440694812</v>
      </c>
      <c r="Y37">
        <f>(AT37*ROUND((0*0),7))</f>
        <v>0</v>
      </c>
      <c r="AA37">
        <v>115594.46</v>
      </c>
      <c r="AB37">
        <v>0</v>
      </c>
      <c r="AC37">
        <v>0</v>
      </c>
      <c r="AD37">
        <v>0</v>
      </c>
      <c r="AE37">
        <v>148198.01999999999</v>
      </c>
      <c r="AF37">
        <v>0</v>
      </c>
      <c r="AG37">
        <v>0</v>
      </c>
      <c r="AH37">
        <v>0</v>
      </c>
      <c r="AI37">
        <v>0.78</v>
      </c>
      <c r="AJ37">
        <v>1</v>
      </c>
      <c r="AK37">
        <v>1</v>
      </c>
      <c r="AL37">
        <v>1</v>
      </c>
      <c r="AM37">
        <v>2</v>
      </c>
      <c r="AN37">
        <v>0</v>
      </c>
      <c r="AO37">
        <v>0</v>
      </c>
      <c r="AP37">
        <v>1</v>
      </c>
      <c r="AQ37">
        <v>1</v>
      </c>
      <c r="AR37">
        <v>0</v>
      </c>
      <c r="AS37" t="s">
        <v>3</v>
      </c>
      <c r="AT37">
        <v>0.03</v>
      </c>
      <c r="AU37" t="s">
        <v>38</v>
      </c>
      <c r="AV37">
        <v>0</v>
      </c>
      <c r="AW37">
        <v>2</v>
      </c>
      <c r="AX37">
        <v>448996614</v>
      </c>
      <c r="AY37">
        <v>1</v>
      </c>
      <c r="AZ37">
        <v>0</v>
      </c>
      <c r="BA37">
        <v>37</v>
      </c>
      <c r="BB37">
        <v>1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4445.9405999999999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1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V37">
        <v>0</v>
      </c>
      <c r="CW37">
        <v>0</v>
      </c>
      <c r="CX37">
        <f>ROUND(Y37*Source!I43,7)</f>
        <v>0</v>
      </c>
      <c r="CY37">
        <f>AA37</f>
        <v>115594.46</v>
      </c>
      <c r="CZ37">
        <f>AE37</f>
        <v>148198.01999999999</v>
      </c>
      <c r="DA37">
        <f>AI37</f>
        <v>0.78</v>
      </c>
      <c r="DB37">
        <f>ROUND((ROUND(AT37*CZ37,2)*ROUND((0*0),7)),6)</f>
        <v>0</v>
      </c>
      <c r="DC37">
        <f>ROUND((ROUND(AT37*AG37,2)*ROUND((0*0),7)),6)</f>
        <v>0</v>
      </c>
      <c r="DD37" t="s">
        <v>3</v>
      </c>
      <c r="DE37" t="s">
        <v>3</v>
      </c>
      <c r="DF37">
        <f>ROUND(ROUND(AE37*AI37,2)*CX37,2)</f>
        <v>0</v>
      </c>
      <c r="DG37">
        <f t="shared" si="28"/>
        <v>0</v>
      </c>
      <c r="DH37">
        <f t="shared" si="2"/>
        <v>0</v>
      </c>
      <c r="DI37">
        <f t="shared" si="3"/>
        <v>0</v>
      </c>
      <c r="DJ37">
        <f>DF37</f>
        <v>0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 x14ac:dyDescent="0.2">
      <c r="A38">
        <f>ROW(Source!A43)</f>
        <v>43</v>
      </c>
      <c r="B38">
        <v>449016111</v>
      </c>
      <c r="C38">
        <v>448996598</v>
      </c>
      <c r="D38">
        <v>277561715</v>
      </c>
      <c r="E38">
        <v>109</v>
      </c>
      <c r="F38">
        <v>1</v>
      </c>
      <c r="G38">
        <v>1</v>
      </c>
      <c r="H38">
        <v>3</v>
      </c>
      <c r="I38" t="s">
        <v>47</v>
      </c>
      <c r="J38" t="s">
        <v>3</v>
      </c>
      <c r="K38" t="s">
        <v>48</v>
      </c>
      <c r="L38">
        <v>1339</v>
      </c>
      <c r="N38">
        <v>1007</v>
      </c>
      <c r="O38" t="s">
        <v>49</v>
      </c>
      <c r="P38" t="s">
        <v>49</v>
      </c>
      <c r="Q38">
        <v>1</v>
      </c>
      <c r="W38">
        <v>0</v>
      </c>
      <c r="X38">
        <v>-157982121</v>
      </c>
      <c r="Y38">
        <f>(AT38*ROUND((0*0),7))</f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1</v>
      </c>
      <c r="AK38">
        <v>1</v>
      </c>
      <c r="AL38">
        <v>1</v>
      </c>
      <c r="AM38">
        <v>-2</v>
      </c>
      <c r="AN38">
        <v>0</v>
      </c>
      <c r="AO38">
        <v>0</v>
      </c>
      <c r="AP38">
        <v>1</v>
      </c>
      <c r="AQ38">
        <v>0</v>
      </c>
      <c r="AR38">
        <v>0</v>
      </c>
      <c r="AS38" t="s">
        <v>3</v>
      </c>
      <c r="AT38">
        <v>249.57</v>
      </c>
      <c r="AU38" t="s">
        <v>38</v>
      </c>
      <c r="AV38">
        <v>0</v>
      </c>
      <c r="AW38">
        <v>2</v>
      </c>
      <c r="AX38">
        <v>448996615</v>
      </c>
      <c r="AY38">
        <v>1</v>
      </c>
      <c r="AZ38">
        <v>0</v>
      </c>
      <c r="BA38">
        <v>38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CV38">
        <v>0</v>
      </c>
      <c r="CW38">
        <v>0</v>
      </c>
      <c r="CX38">
        <f>ROUND(Y38*Source!I43,7)</f>
        <v>0</v>
      </c>
      <c r="CY38">
        <f>AA38</f>
        <v>0</v>
      </c>
      <c r="CZ38">
        <f>AE38</f>
        <v>0</v>
      </c>
      <c r="DA38">
        <f>AI38</f>
        <v>1</v>
      </c>
      <c r="DB38">
        <f>ROUND((ROUND(AT38*CZ38,2)*ROUND((0*0),7)),6)</f>
        <v>0</v>
      </c>
      <c r="DC38">
        <f>ROUND((ROUND(AT38*AG38,2)*ROUND((0*0),7)),6)</f>
        <v>0</v>
      </c>
      <c r="DD38" t="s">
        <v>3</v>
      </c>
      <c r="DE38" t="s">
        <v>3</v>
      </c>
      <c r="DF38">
        <f t="shared" ref="DF38:DF47" si="29">ROUND(ROUND(AE38,2)*CX38,2)</f>
        <v>0</v>
      </c>
      <c r="DG38">
        <f t="shared" si="28"/>
        <v>0</v>
      </c>
      <c r="DH38">
        <f t="shared" si="2"/>
        <v>0</v>
      </c>
      <c r="DI38">
        <f t="shared" si="3"/>
        <v>0</v>
      </c>
      <c r="DJ38">
        <f>DF38</f>
        <v>0</v>
      </c>
      <c r="DK38">
        <v>0</v>
      </c>
      <c r="DL38" t="s">
        <v>3</v>
      </c>
      <c r="DM38">
        <v>0</v>
      </c>
      <c r="DN38" t="s">
        <v>3</v>
      </c>
      <c r="DO38">
        <v>0</v>
      </c>
    </row>
    <row r="39" spans="1:119" x14ac:dyDescent="0.2">
      <c r="A39">
        <f>ROW(Source!A43)</f>
        <v>43</v>
      </c>
      <c r="B39">
        <v>449016111</v>
      </c>
      <c r="C39">
        <v>448996598</v>
      </c>
      <c r="D39">
        <v>277562757</v>
      </c>
      <c r="E39">
        <v>109</v>
      </c>
      <c r="F39">
        <v>1</v>
      </c>
      <c r="G39">
        <v>1</v>
      </c>
      <c r="H39">
        <v>3</v>
      </c>
      <c r="I39" t="s">
        <v>69</v>
      </c>
      <c r="J39" t="s">
        <v>3</v>
      </c>
      <c r="K39" t="s">
        <v>70</v>
      </c>
      <c r="L39">
        <v>1371</v>
      </c>
      <c r="N39">
        <v>1013</v>
      </c>
      <c r="O39" t="s">
        <v>32</v>
      </c>
      <c r="P39" t="s">
        <v>32</v>
      </c>
      <c r="Q39">
        <v>1</v>
      </c>
      <c r="W39">
        <v>0</v>
      </c>
      <c r="X39">
        <v>888337275</v>
      </c>
      <c r="Y39">
        <f>(AT39*ROUND((0*0),7))</f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</v>
      </c>
      <c r="AJ39">
        <v>1</v>
      </c>
      <c r="AK39">
        <v>1</v>
      </c>
      <c r="AL39">
        <v>1</v>
      </c>
      <c r="AM39">
        <v>-2</v>
      </c>
      <c r="AN39">
        <v>0</v>
      </c>
      <c r="AO39">
        <v>0</v>
      </c>
      <c r="AP39">
        <v>1</v>
      </c>
      <c r="AQ39">
        <v>0</v>
      </c>
      <c r="AR39">
        <v>0</v>
      </c>
      <c r="AS39" t="s">
        <v>3</v>
      </c>
      <c r="AT39">
        <v>200</v>
      </c>
      <c r="AU39" t="s">
        <v>38</v>
      </c>
      <c r="AV39">
        <v>0</v>
      </c>
      <c r="AW39">
        <v>2</v>
      </c>
      <c r="AX39">
        <v>448996616</v>
      </c>
      <c r="AY39">
        <v>1</v>
      </c>
      <c r="AZ39">
        <v>0</v>
      </c>
      <c r="BA39">
        <v>39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CV39">
        <v>0</v>
      </c>
      <c r="CW39">
        <v>0</v>
      </c>
      <c r="CX39">
        <f>ROUND(Y39*Source!I43,7)</f>
        <v>0</v>
      </c>
      <c r="CY39">
        <f>AA39</f>
        <v>0</v>
      </c>
      <c r="CZ39">
        <f>AE39</f>
        <v>0</v>
      </c>
      <c r="DA39">
        <f>AI39</f>
        <v>1</v>
      </c>
      <c r="DB39">
        <f>ROUND((ROUND(AT39*CZ39,2)*ROUND((0*0),7)),6)</f>
        <v>0</v>
      </c>
      <c r="DC39">
        <f>ROUND((ROUND(AT39*AG39,2)*ROUND((0*0),7)),6)</f>
        <v>0</v>
      </c>
      <c r="DD39" t="s">
        <v>3</v>
      </c>
      <c r="DE39" t="s">
        <v>3</v>
      </c>
      <c r="DF39">
        <f t="shared" si="29"/>
        <v>0</v>
      </c>
      <c r="DG39">
        <f t="shared" si="28"/>
        <v>0</v>
      </c>
      <c r="DH39">
        <f t="shared" si="2"/>
        <v>0</v>
      </c>
      <c r="DI39">
        <f t="shared" si="3"/>
        <v>0</v>
      </c>
      <c r="DJ39">
        <f>DF39</f>
        <v>0</v>
      </c>
      <c r="DK39">
        <v>0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ROW(Source!A43)</f>
        <v>43</v>
      </c>
      <c r="B40">
        <v>449016111</v>
      </c>
      <c r="C40">
        <v>448996598</v>
      </c>
      <c r="D40">
        <v>277563246</v>
      </c>
      <c r="E40">
        <v>109</v>
      </c>
      <c r="F40">
        <v>1</v>
      </c>
      <c r="G40">
        <v>1</v>
      </c>
      <c r="H40">
        <v>3</v>
      </c>
      <c r="I40" t="s">
        <v>81</v>
      </c>
      <c r="J40" t="s">
        <v>3</v>
      </c>
      <c r="K40" t="s">
        <v>82</v>
      </c>
      <c r="L40">
        <v>1348</v>
      </c>
      <c r="N40">
        <v>1009</v>
      </c>
      <c r="O40" t="s">
        <v>83</v>
      </c>
      <c r="P40" t="s">
        <v>83</v>
      </c>
      <c r="Q40">
        <v>1000</v>
      </c>
      <c r="W40">
        <v>0</v>
      </c>
      <c r="X40">
        <v>1724804016</v>
      </c>
      <c r="Y40">
        <f>(AT40*ROUND((0*0),7))</f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1</v>
      </c>
      <c r="AJ40">
        <v>1</v>
      </c>
      <c r="AK40">
        <v>1</v>
      </c>
      <c r="AL40">
        <v>1</v>
      </c>
      <c r="AM40">
        <v>-2</v>
      </c>
      <c r="AN40">
        <v>0</v>
      </c>
      <c r="AO40">
        <v>0</v>
      </c>
      <c r="AP40">
        <v>1</v>
      </c>
      <c r="AQ40">
        <v>0</v>
      </c>
      <c r="AR40">
        <v>0</v>
      </c>
      <c r="AS40" t="s">
        <v>3</v>
      </c>
      <c r="AT40">
        <v>9.6999999999999993</v>
      </c>
      <c r="AU40" t="s">
        <v>38</v>
      </c>
      <c r="AV40">
        <v>0</v>
      </c>
      <c r="AW40">
        <v>2</v>
      </c>
      <c r="AX40">
        <v>448996617</v>
      </c>
      <c r="AY40">
        <v>1</v>
      </c>
      <c r="AZ40">
        <v>0</v>
      </c>
      <c r="BA40">
        <v>40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CV40">
        <v>0</v>
      </c>
      <c r="CW40">
        <v>0</v>
      </c>
      <c r="CX40">
        <f>ROUND(Y40*Source!I43,7)</f>
        <v>0</v>
      </c>
      <c r="CY40">
        <f>AA40</f>
        <v>0</v>
      </c>
      <c r="CZ40">
        <f>AE40</f>
        <v>0</v>
      </c>
      <c r="DA40">
        <f>AI40</f>
        <v>1</v>
      </c>
      <c r="DB40">
        <f>ROUND((ROUND(AT40*CZ40,2)*ROUND((0*0),7)),6)</f>
        <v>0</v>
      </c>
      <c r="DC40">
        <f>ROUND((ROUND(AT40*AG40,2)*ROUND((0*0),7)),6)</f>
        <v>0</v>
      </c>
      <c r="DD40" t="s">
        <v>3</v>
      </c>
      <c r="DE40" t="s">
        <v>3</v>
      </c>
      <c r="DF40">
        <f t="shared" si="29"/>
        <v>0</v>
      </c>
      <c r="DG40">
        <f t="shared" si="28"/>
        <v>0</v>
      </c>
      <c r="DH40">
        <f t="shared" si="2"/>
        <v>0</v>
      </c>
      <c r="DI40">
        <f t="shared" si="3"/>
        <v>0</v>
      </c>
      <c r="DJ40">
        <f>DF40</f>
        <v>0</v>
      </c>
      <c r="DK40">
        <v>0</v>
      </c>
      <c r="DL40" t="s">
        <v>3</v>
      </c>
      <c r="DM40">
        <v>0</v>
      </c>
      <c r="DN40" t="s">
        <v>3</v>
      </c>
      <c r="DO40">
        <v>0</v>
      </c>
    </row>
    <row r="41" spans="1:119" x14ac:dyDescent="0.2">
      <c r="A41">
        <f>ROW(Source!A43)</f>
        <v>43</v>
      </c>
      <c r="B41">
        <v>449016111</v>
      </c>
      <c r="C41">
        <v>448996598</v>
      </c>
      <c r="D41">
        <v>277563551</v>
      </c>
      <c r="E41">
        <v>109</v>
      </c>
      <c r="F41">
        <v>1</v>
      </c>
      <c r="G41">
        <v>1</v>
      </c>
      <c r="H41">
        <v>3</v>
      </c>
      <c r="I41" t="s">
        <v>72</v>
      </c>
      <c r="J41" t="s">
        <v>3</v>
      </c>
      <c r="K41" t="s">
        <v>73</v>
      </c>
      <c r="L41">
        <v>1371</v>
      </c>
      <c r="N41">
        <v>1013</v>
      </c>
      <c r="O41" t="s">
        <v>32</v>
      </c>
      <c r="P41" t="s">
        <v>32</v>
      </c>
      <c r="Q41">
        <v>1</v>
      </c>
      <c r="W41">
        <v>0</v>
      </c>
      <c r="X41">
        <v>375182205</v>
      </c>
      <c r="Y41">
        <f>(AT41*ROUND((0*0),7))</f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-2</v>
      </c>
      <c r="AN41">
        <v>0</v>
      </c>
      <c r="AO41">
        <v>0</v>
      </c>
      <c r="AP41">
        <v>1</v>
      </c>
      <c r="AQ41">
        <v>0</v>
      </c>
      <c r="AR41">
        <v>0</v>
      </c>
      <c r="AS41" t="s">
        <v>3</v>
      </c>
      <c r="AT41">
        <v>100</v>
      </c>
      <c r="AU41" t="s">
        <v>38</v>
      </c>
      <c r="AV41">
        <v>0</v>
      </c>
      <c r="AW41">
        <v>2</v>
      </c>
      <c r="AX41">
        <v>448996618</v>
      </c>
      <c r="AY41">
        <v>1</v>
      </c>
      <c r="AZ41">
        <v>0</v>
      </c>
      <c r="BA41">
        <v>41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V41">
        <v>0</v>
      </c>
      <c r="CW41">
        <v>0</v>
      </c>
      <c r="CX41">
        <f>ROUND(Y41*Source!I43,7)</f>
        <v>0</v>
      </c>
      <c r="CY41">
        <f>AA41</f>
        <v>0</v>
      </c>
      <c r="CZ41">
        <f>AE41</f>
        <v>0</v>
      </c>
      <c r="DA41">
        <f>AI41</f>
        <v>1</v>
      </c>
      <c r="DB41">
        <f>ROUND((ROUND(AT41*CZ41,2)*ROUND((0*0),7)),6)</f>
        <v>0</v>
      </c>
      <c r="DC41">
        <f>ROUND((ROUND(AT41*AG41,2)*ROUND((0*0),7)),6)</f>
        <v>0</v>
      </c>
      <c r="DD41" t="s">
        <v>3</v>
      </c>
      <c r="DE41" t="s">
        <v>3</v>
      </c>
      <c r="DF41">
        <f t="shared" si="29"/>
        <v>0</v>
      </c>
      <c r="DG41">
        <f t="shared" si="28"/>
        <v>0</v>
      </c>
      <c r="DH41">
        <f t="shared" si="2"/>
        <v>0</v>
      </c>
      <c r="DI41">
        <f t="shared" si="3"/>
        <v>0</v>
      </c>
      <c r="DJ41">
        <f>DF41</f>
        <v>0</v>
      </c>
      <c r="DK41">
        <v>0</v>
      </c>
      <c r="DL41" t="s">
        <v>3</v>
      </c>
      <c r="DM41">
        <v>0</v>
      </c>
      <c r="DN41" t="s">
        <v>3</v>
      </c>
      <c r="DO41">
        <v>0</v>
      </c>
    </row>
    <row r="42" spans="1:119" x14ac:dyDescent="0.2">
      <c r="A42">
        <f>ROW(Source!A48)</f>
        <v>48</v>
      </c>
      <c r="B42">
        <v>449016111</v>
      </c>
      <c r="C42">
        <v>448996623</v>
      </c>
      <c r="D42">
        <v>277560309</v>
      </c>
      <c r="E42">
        <v>109</v>
      </c>
      <c r="F42">
        <v>1</v>
      </c>
      <c r="G42">
        <v>1</v>
      </c>
      <c r="H42">
        <v>1</v>
      </c>
      <c r="I42" t="s">
        <v>1251</v>
      </c>
      <c r="J42" t="s">
        <v>3</v>
      </c>
      <c r="K42" t="s">
        <v>1252</v>
      </c>
      <c r="L42">
        <v>1191</v>
      </c>
      <c r="N42">
        <v>1013</v>
      </c>
      <c r="O42" t="s">
        <v>1203</v>
      </c>
      <c r="P42" t="s">
        <v>1203</v>
      </c>
      <c r="Q42">
        <v>1</v>
      </c>
      <c r="W42">
        <v>0</v>
      </c>
      <c r="X42">
        <v>-1936699058</v>
      </c>
      <c r="Y42">
        <f t="shared" ref="Y42:Y47" si="30">(AT42*ROUND(0.7,7))</f>
        <v>549.5</v>
      </c>
      <c r="AA42">
        <v>0</v>
      </c>
      <c r="AB42">
        <v>0</v>
      </c>
      <c r="AC42">
        <v>0</v>
      </c>
      <c r="AD42">
        <v>555.79999999999995</v>
      </c>
      <c r="AE42">
        <v>0</v>
      </c>
      <c r="AF42">
        <v>0</v>
      </c>
      <c r="AG42">
        <v>0</v>
      </c>
      <c r="AH42">
        <v>555.79999999999995</v>
      </c>
      <c r="AI42">
        <v>1</v>
      </c>
      <c r="AJ42">
        <v>1</v>
      </c>
      <c r="AK42">
        <v>1</v>
      </c>
      <c r="AL42">
        <v>1</v>
      </c>
      <c r="AM42">
        <v>-2</v>
      </c>
      <c r="AN42">
        <v>0</v>
      </c>
      <c r="AO42">
        <v>0</v>
      </c>
      <c r="AP42">
        <v>1</v>
      </c>
      <c r="AQ42">
        <v>1</v>
      </c>
      <c r="AR42">
        <v>0</v>
      </c>
      <c r="AS42" t="s">
        <v>3</v>
      </c>
      <c r="AT42">
        <v>785</v>
      </c>
      <c r="AU42" t="s">
        <v>65</v>
      </c>
      <c r="AV42">
        <v>1</v>
      </c>
      <c r="AW42">
        <v>2</v>
      </c>
      <c r="AX42">
        <v>448996636</v>
      </c>
      <c r="AY42">
        <v>2</v>
      </c>
      <c r="AZ42">
        <v>131072</v>
      </c>
      <c r="BA42">
        <v>42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436302.99999999994</v>
      </c>
      <c r="BN42">
        <v>785</v>
      </c>
      <c r="BO42">
        <v>0</v>
      </c>
      <c r="BP42">
        <v>1</v>
      </c>
      <c r="BQ42">
        <v>0</v>
      </c>
      <c r="BR42">
        <v>0</v>
      </c>
      <c r="BS42">
        <v>0</v>
      </c>
      <c r="BT42">
        <v>305412.09999999998</v>
      </c>
      <c r="BU42">
        <v>549.5</v>
      </c>
      <c r="BV42">
        <v>0</v>
      </c>
      <c r="BW42">
        <v>1</v>
      </c>
      <c r="CU42">
        <f>ROUND(AT42*Source!I48*AH42*AL42,2)</f>
        <v>4363.03</v>
      </c>
      <c r="CV42">
        <f>ROUND(Y42*Source!I48,7)</f>
        <v>5.4950000000000001</v>
      </c>
      <c r="CW42">
        <v>0</v>
      </c>
      <c r="CX42">
        <f>ROUND(Y42*Source!I48,7)</f>
        <v>5.4950000000000001</v>
      </c>
      <c r="CY42">
        <f>AD42</f>
        <v>555.79999999999995</v>
      </c>
      <c r="CZ42">
        <f>AH42</f>
        <v>555.79999999999995</v>
      </c>
      <c r="DA42">
        <f>AL42</f>
        <v>1</v>
      </c>
      <c r="DB42">
        <f t="shared" ref="DB42:DB47" si="31">ROUND((ROUND(AT42*CZ42,2)*ROUND(0.7,7)),6)</f>
        <v>305412.09999999998</v>
      </c>
      <c r="DC42">
        <f t="shared" ref="DC42:DC47" si="32">ROUND((ROUND(AT42*AG42,2)*ROUND(0.7,7)),6)</f>
        <v>0</v>
      </c>
      <c r="DD42" t="s">
        <v>3</v>
      </c>
      <c r="DE42" t="s">
        <v>3</v>
      </c>
      <c r="DF42">
        <f t="shared" si="29"/>
        <v>0</v>
      </c>
      <c r="DG42">
        <f t="shared" si="28"/>
        <v>0</v>
      </c>
      <c r="DH42">
        <f t="shared" si="2"/>
        <v>0</v>
      </c>
      <c r="DI42">
        <f t="shared" si="3"/>
        <v>3054.12</v>
      </c>
      <c r="DJ42">
        <f>DI42</f>
        <v>3054.12</v>
      </c>
      <c r="DK42">
        <v>1</v>
      </c>
      <c r="DL42" t="s">
        <v>3</v>
      </c>
      <c r="DM42">
        <v>0</v>
      </c>
      <c r="DN42" t="s">
        <v>3</v>
      </c>
      <c r="DO42">
        <v>0</v>
      </c>
    </row>
    <row r="43" spans="1:119" x14ac:dyDescent="0.2">
      <c r="A43">
        <f>ROW(Source!A48)</f>
        <v>48</v>
      </c>
      <c r="B43">
        <v>449016111</v>
      </c>
      <c r="C43">
        <v>448996623</v>
      </c>
      <c r="D43">
        <v>277560491</v>
      </c>
      <c r="E43">
        <v>109</v>
      </c>
      <c r="F43">
        <v>1</v>
      </c>
      <c r="G43">
        <v>1</v>
      </c>
      <c r="H43">
        <v>1</v>
      </c>
      <c r="I43" t="s">
        <v>1204</v>
      </c>
      <c r="J43" t="s">
        <v>3</v>
      </c>
      <c r="K43" t="s">
        <v>1205</v>
      </c>
      <c r="L43">
        <v>1191</v>
      </c>
      <c r="N43">
        <v>1013</v>
      </c>
      <c r="O43" t="s">
        <v>1203</v>
      </c>
      <c r="P43" t="s">
        <v>1203</v>
      </c>
      <c r="Q43">
        <v>1</v>
      </c>
      <c r="W43">
        <v>0</v>
      </c>
      <c r="X43">
        <v>-1417349443</v>
      </c>
      <c r="Y43">
        <f t="shared" si="30"/>
        <v>2.1139999999999999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M43">
        <v>-2</v>
      </c>
      <c r="AN43">
        <v>0</v>
      </c>
      <c r="AO43">
        <v>0</v>
      </c>
      <c r="AP43">
        <v>1</v>
      </c>
      <c r="AQ43">
        <v>1</v>
      </c>
      <c r="AR43">
        <v>0</v>
      </c>
      <c r="AS43" t="s">
        <v>3</v>
      </c>
      <c r="AT43">
        <v>3.02</v>
      </c>
      <c r="AU43" t="s">
        <v>65</v>
      </c>
      <c r="AV43">
        <v>2</v>
      </c>
      <c r="AW43">
        <v>2</v>
      </c>
      <c r="AX43">
        <v>448996637</v>
      </c>
      <c r="AY43">
        <v>1</v>
      </c>
      <c r="AZ43">
        <v>0</v>
      </c>
      <c r="BA43">
        <v>43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CV43">
        <v>0</v>
      </c>
      <c r="CW43">
        <v>0</v>
      </c>
      <c r="CX43">
        <f>ROUND(Y43*Source!I48,7)</f>
        <v>2.1139999999999999E-2</v>
      </c>
      <c r="CY43">
        <f>AD43</f>
        <v>0</v>
      </c>
      <c r="CZ43">
        <f>AH43</f>
        <v>0</v>
      </c>
      <c r="DA43">
        <f>AL43</f>
        <v>1</v>
      </c>
      <c r="DB43">
        <f t="shared" si="31"/>
        <v>0</v>
      </c>
      <c r="DC43">
        <f t="shared" si="32"/>
        <v>0</v>
      </c>
      <c r="DD43" t="s">
        <v>3</v>
      </c>
      <c r="DE43" t="s">
        <v>3</v>
      </c>
      <c r="DF43">
        <f t="shared" si="29"/>
        <v>0</v>
      </c>
      <c r="DG43">
        <f t="shared" si="28"/>
        <v>0</v>
      </c>
      <c r="DH43">
        <f t="shared" si="2"/>
        <v>0</v>
      </c>
      <c r="DI43">
        <f t="shared" si="3"/>
        <v>0</v>
      </c>
      <c r="DJ43">
        <f>DI43</f>
        <v>0</v>
      </c>
      <c r="DK43">
        <v>0</v>
      </c>
      <c r="DL43" t="s">
        <v>3</v>
      </c>
      <c r="DM43">
        <v>0</v>
      </c>
      <c r="DN43" t="s">
        <v>3</v>
      </c>
      <c r="DO43">
        <v>0</v>
      </c>
    </row>
    <row r="44" spans="1:119" x14ac:dyDescent="0.2">
      <c r="A44">
        <f>ROW(Source!A48)</f>
        <v>48</v>
      </c>
      <c r="B44">
        <v>449016111</v>
      </c>
      <c r="C44">
        <v>448996623</v>
      </c>
      <c r="D44">
        <v>277944091</v>
      </c>
      <c r="E44">
        <v>1</v>
      </c>
      <c r="F44">
        <v>1</v>
      </c>
      <c r="G44">
        <v>1</v>
      </c>
      <c r="H44">
        <v>2</v>
      </c>
      <c r="I44" t="s">
        <v>1216</v>
      </c>
      <c r="J44" t="s">
        <v>1217</v>
      </c>
      <c r="K44" t="s">
        <v>1218</v>
      </c>
      <c r="L44">
        <v>1368</v>
      </c>
      <c r="N44">
        <v>1011</v>
      </c>
      <c r="O44" t="s">
        <v>1100</v>
      </c>
      <c r="P44" t="s">
        <v>1100</v>
      </c>
      <c r="Q44">
        <v>1</v>
      </c>
      <c r="W44">
        <v>0</v>
      </c>
      <c r="X44">
        <v>-1452162818</v>
      </c>
      <c r="Y44">
        <f t="shared" si="30"/>
        <v>5.5999999999999994E-2</v>
      </c>
      <c r="AA44">
        <v>0</v>
      </c>
      <c r="AB44">
        <v>976.45</v>
      </c>
      <c r="AC44">
        <v>620.24</v>
      </c>
      <c r="AD44">
        <v>0</v>
      </c>
      <c r="AE44">
        <v>0</v>
      </c>
      <c r="AF44">
        <v>800.37</v>
      </c>
      <c r="AG44">
        <v>620.24</v>
      </c>
      <c r="AH44">
        <v>0</v>
      </c>
      <c r="AI44">
        <v>1</v>
      </c>
      <c r="AJ44">
        <v>1.22</v>
      </c>
      <c r="AK44">
        <v>1</v>
      </c>
      <c r="AL44">
        <v>1</v>
      </c>
      <c r="AM44">
        <v>2</v>
      </c>
      <c r="AN44">
        <v>0</v>
      </c>
      <c r="AO44">
        <v>0</v>
      </c>
      <c r="AP44">
        <v>1</v>
      </c>
      <c r="AQ44">
        <v>1</v>
      </c>
      <c r="AR44">
        <v>0</v>
      </c>
      <c r="AS44" t="s">
        <v>3</v>
      </c>
      <c r="AT44">
        <v>0.08</v>
      </c>
      <c r="AU44" t="s">
        <v>65</v>
      </c>
      <c r="AV44">
        <v>1</v>
      </c>
      <c r="AW44">
        <v>2</v>
      </c>
      <c r="AX44">
        <v>448996638</v>
      </c>
      <c r="AY44">
        <v>2</v>
      </c>
      <c r="AZ44">
        <v>65536</v>
      </c>
      <c r="BA44">
        <v>44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64.029600000000002</v>
      </c>
      <c r="BL44">
        <v>49.619199999999999</v>
      </c>
      <c r="BM44">
        <v>0</v>
      </c>
      <c r="BN44">
        <v>0</v>
      </c>
      <c r="BO44">
        <v>0.08</v>
      </c>
      <c r="BP44">
        <v>1</v>
      </c>
      <c r="BQ44">
        <v>0</v>
      </c>
      <c r="BR44">
        <v>44.820719999999994</v>
      </c>
      <c r="BS44">
        <v>34.733439999999995</v>
      </c>
      <c r="BT44">
        <v>0</v>
      </c>
      <c r="BU44">
        <v>0</v>
      </c>
      <c r="BV44">
        <v>5.5999999999999994E-2</v>
      </c>
      <c r="BW44">
        <v>1</v>
      </c>
      <c r="CV44">
        <v>0</v>
      </c>
      <c r="CW44">
        <f>ROUND(Y44*Source!I48*DO44,7)</f>
        <v>5.5999999999999995E-4</v>
      </c>
      <c r="CX44">
        <f>ROUND(Y44*Source!I48,7)</f>
        <v>5.5999999999999995E-4</v>
      </c>
      <c r="CY44">
        <f>AB44</f>
        <v>976.45</v>
      </c>
      <c r="CZ44">
        <f>AF44</f>
        <v>800.37</v>
      </c>
      <c r="DA44">
        <f>AJ44</f>
        <v>1.22</v>
      </c>
      <c r="DB44">
        <f t="shared" si="31"/>
        <v>44.820999999999998</v>
      </c>
      <c r="DC44">
        <f t="shared" si="32"/>
        <v>34.734000000000002</v>
      </c>
      <c r="DD44" t="s">
        <v>3</v>
      </c>
      <c r="DE44" t="s">
        <v>3</v>
      </c>
      <c r="DF44">
        <f t="shared" si="29"/>
        <v>0</v>
      </c>
      <c r="DG44">
        <f>ROUND(ROUND(AF44*AJ44,2)*CX44,2)</f>
        <v>0.55000000000000004</v>
      </c>
      <c r="DH44">
        <f t="shared" si="2"/>
        <v>0.35</v>
      </c>
      <c r="DI44">
        <f t="shared" si="3"/>
        <v>0</v>
      </c>
      <c r="DJ44">
        <f>DG44+DH44</f>
        <v>0.9</v>
      </c>
      <c r="DK44">
        <v>0</v>
      </c>
      <c r="DL44" t="s">
        <v>1219</v>
      </c>
      <c r="DM44">
        <v>5</v>
      </c>
      <c r="DN44" t="s">
        <v>1203</v>
      </c>
      <c r="DO44">
        <v>1</v>
      </c>
    </row>
    <row r="45" spans="1:119" x14ac:dyDescent="0.2">
      <c r="A45">
        <f>ROW(Source!A48)</f>
        <v>48</v>
      </c>
      <c r="B45">
        <v>449016111</v>
      </c>
      <c r="C45">
        <v>448996623</v>
      </c>
      <c r="D45">
        <v>277944980</v>
      </c>
      <c r="E45">
        <v>1</v>
      </c>
      <c r="F45">
        <v>1</v>
      </c>
      <c r="G45">
        <v>1</v>
      </c>
      <c r="H45">
        <v>2</v>
      </c>
      <c r="I45" t="s">
        <v>1235</v>
      </c>
      <c r="J45" t="s">
        <v>1236</v>
      </c>
      <c r="K45" t="s">
        <v>1237</v>
      </c>
      <c r="L45">
        <v>1368</v>
      </c>
      <c r="N45">
        <v>1011</v>
      </c>
      <c r="O45" t="s">
        <v>1100</v>
      </c>
      <c r="P45" t="s">
        <v>1100</v>
      </c>
      <c r="Q45">
        <v>1</v>
      </c>
      <c r="W45">
        <v>0</v>
      </c>
      <c r="X45">
        <v>1656721457</v>
      </c>
      <c r="Y45">
        <f t="shared" si="30"/>
        <v>3.0449999999999995</v>
      </c>
      <c r="AA45">
        <v>0</v>
      </c>
      <c r="AB45">
        <v>12.76</v>
      </c>
      <c r="AC45">
        <v>0</v>
      </c>
      <c r="AD45">
        <v>0</v>
      </c>
      <c r="AE45">
        <v>0</v>
      </c>
      <c r="AF45">
        <v>10.37</v>
      </c>
      <c r="AG45">
        <v>0</v>
      </c>
      <c r="AH45">
        <v>0</v>
      </c>
      <c r="AI45">
        <v>1</v>
      </c>
      <c r="AJ45">
        <v>1.23</v>
      </c>
      <c r="AK45">
        <v>1</v>
      </c>
      <c r="AL45">
        <v>1</v>
      </c>
      <c r="AM45">
        <v>2</v>
      </c>
      <c r="AN45">
        <v>0</v>
      </c>
      <c r="AO45">
        <v>0</v>
      </c>
      <c r="AP45">
        <v>1</v>
      </c>
      <c r="AQ45">
        <v>1</v>
      </c>
      <c r="AR45">
        <v>0</v>
      </c>
      <c r="AS45" t="s">
        <v>3</v>
      </c>
      <c r="AT45">
        <v>4.3499999999999996</v>
      </c>
      <c r="AU45" t="s">
        <v>65</v>
      </c>
      <c r="AV45">
        <v>1</v>
      </c>
      <c r="AW45">
        <v>2</v>
      </c>
      <c r="AX45">
        <v>448996639</v>
      </c>
      <c r="AY45">
        <v>1</v>
      </c>
      <c r="AZ45">
        <v>0</v>
      </c>
      <c r="BA45">
        <v>45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45.10949999999999</v>
      </c>
      <c r="BL45">
        <v>0</v>
      </c>
      <c r="BM45">
        <v>0</v>
      </c>
      <c r="BN45">
        <v>0</v>
      </c>
      <c r="BO45">
        <v>0</v>
      </c>
      <c r="BP45">
        <v>1</v>
      </c>
      <c r="BQ45">
        <v>0</v>
      </c>
      <c r="BR45">
        <v>31.576649999999994</v>
      </c>
      <c r="BS45">
        <v>0</v>
      </c>
      <c r="BT45">
        <v>0</v>
      </c>
      <c r="BU45">
        <v>0</v>
      </c>
      <c r="BV45">
        <v>0</v>
      </c>
      <c r="BW45">
        <v>1</v>
      </c>
      <c r="CV45">
        <v>0</v>
      </c>
      <c r="CW45">
        <f>ROUND(Y45*Source!I48*DO45,7)</f>
        <v>0</v>
      </c>
      <c r="CX45">
        <f>ROUND(Y45*Source!I48,7)</f>
        <v>3.0450000000000001E-2</v>
      </c>
      <c r="CY45">
        <f>AB45</f>
        <v>12.76</v>
      </c>
      <c r="CZ45">
        <f>AF45</f>
        <v>10.37</v>
      </c>
      <c r="DA45">
        <f>AJ45</f>
        <v>1.23</v>
      </c>
      <c r="DB45">
        <f t="shared" si="31"/>
        <v>31.577000000000002</v>
      </c>
      <c r="DC45">
        <f t="shared" si="32"/>
        <v>0</v>
      </c>
      <c r="DD45" t="s">
        <v>3</v>
      </c>
      <c r="DE45" t="s">
        <v>3</v>
      </c>
      <c r="DF45">
        <f t="shared" si="29"/>
        <v>0</v>
      </c>
      <c r="DG45">
        <f>ROUND(ROUND(AF45*AJ45,2)*CX45,2)</f>
        <v>0.39</v>
      </c>
      <c r="DH45">
        <f t="shared" si="2"/>
        <v>0</v>
      </c>
      <c r="DI45">
        <f t="shared" si="3"/>
        <v>0</v>
      </c>
      <c r="DJ45">
        <f>DG45+DH45</f>
        <v>0.39</v>
      </c>
      <c r="DK45">
        <v>0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ROW(Source!A48)</f>
        <v>48</v>
      </c>
      <c r="B46">
        <v>449016111</v>
      </c>
      <c r="C46">
        <v>448996623</v>
      </c>
      <c r="D46">
        <v>277945805</v>
      </c>
      <c r="E46">
        <v>1</v>
      </c>
      <c r="F46">
        <v>1</v>
      </c>
      <c r="G46">
        <v>1</v>
      </c>
      <c r="H46">
        <v>2</v>
      </c>
      <c r="I46" t="s">
        <v>1206</v>
      </c>
      <c r="J46" t="s">
        <v>1207</v>
      </c>
      <c r="K46" t="s">
        <v>1208</v>
      </c>
      <c r="L46">
        <v>1368</v>
      </c>
      <c r="N46">
        <v>1011</v>
      </c>
      <c r="O46" t="s">
        <v>1100</v>
      </c>
      <c r="P46" t="s">
        <v>1100</v>
      </c>
      <c r="Q46">
        <v>1</v>
      </c>
      <c r="W46">
        <v>0</v>
      </c>
      <c r="X46">
        <v>721652621</v>
      </c>
      <c r="Y46">
        <f t="shared" si="30"/>
        <v>2.0579999999999998</v>
      </c>
      <c r="AA46">
        <v>0</v>
      </c>
      <c r="AB46">
        <v>641.70000000000005</v>
      </c>
      <c r="AC46">
        <v>539.69000000000005</v>
      </c>
      <c r="AD46">
        <v>0</v>
      </c>
      <c r="AE46">
        <v>0</v>
      </c>
      <c r="AF46">
        <v>641.70000000000005</v>
      </c>
      <c r="AG46">
        <v>539.69000000000005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-2</v>
      </c>
      <c r="AN46">
        <v>0</v>
      </c>
      <c r="AO46">
        <v>0</v>
      </c>
      <c r="AP46">
        <v>1</v>
      </c>
      <c r="AQ46">
        <v>1</v>
      </c>
      <c r="AR46">
        <v>0</v>
      </c>
      <c r="AS46" t="s">
        <v>3</v>
      </c>
      <c r="AT46">
        <v>2.94</v>
      </c>
      <c r="AU46" t="s">
        <v>65</v>
      </c>
      <c r="AV46">
        <v>1</v>
      </c>
      <c r="AW46">
        <v>2</v>
      </c>
      <c r="AX46">
        <v>448996640</v>
      </c>
      <c r="AY46">
        <v>2</v>
      </c>
      <c r="AZ46">
        <v>98304</v>
      </c>
      <c r="BA46">
        <v>46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1886.5980000000002</v>
      </c>
      <c r="BL46">
        <v>1586.6886000000002</v>
      </c>
      <c r="BM46">
        <v>0</v>
      </c>
      <c r="BN46">
        <v>0</v>
      </c>
      <c r="BO46">
        <v>2.94</v>
      </c>
      <c r="BP46">
        <v>1</v>
      </c>
      <c r="BQ46">
        <v>0</v>
      </c>
      <c r="BR46">
        <v>1320.6186</v>
      </c>
      <c r="BS46">
        <v>1110.68202</v>
      </c>
      <c r="BT46">
        <v>0</v>
      </c>
      <c r="BU46">
        <v>0</v>
      </c>
      <c r="BV46">
        <v>2.0579999999999998</v>
      </c>
      <c r="BW46">
        <v>1</v>
      </c>
      <c r="CV46">
        <v>0</v>
      </c>
      <c r="CW46">
        <f>ROUND(Y46*Source!I48*DO46,7)</f>
        <v>2.0580000000000001E-2</v>
      </c>
      <c r="CX46">
        <f>ROUND(Y46*Source!I48,7)</f>
        <v>2.0580000000000001E-2</v>
      </c>
      <c r="CY46">
        <f>AB46</f>
        <v>641.70000000000005</v>
      </c>
      <c r="CZ46">
        <f>AF46</f>
        <v>641.70000000000005</v>
      </c>
      <c r="DA46">
        <f>AJ46</f>
        <v>1</v>
      </c>
      <c r="DB46">
        <f t="shared" si="31"/>
        <v>1320.62</v>
      </c>
      <c r="DC46">
        <f t="shared" si="32"/>
        <v>1110.683</v>
      </c>
      <c r="DD46" t="s">
        <v>3</v>
      </c>
      <c r="DE46" t="s">
        <v>3</v>
      </c>
      <c r="DF46">
        <f t="shared" si="29"/>
        <v>0</v>
      </c>
      <c r="DG46">
        <f t="shared" ref="DG46:DG61" si="33">ROUND(ROUND(AF46,2)*CX46,2)</f>
        <v>13.21</v>
      </c>
      <c r="DH46">
        <f t="shared" si="2"/>
        <v>11.11</v>
      </c>
      <c r="DI46">
        <f t="shared" si="3"/>
        <v>0</v>
      </c>
      <c r="DJ46">
        <f>DG46+DH46</f>
        <v>24.32</v>
      </c>
      <c r="DK46">
        <v>1</v>
      </c>
      <c r="DL46" t="s">
        <v>1209</v>
      </c>
      <c r="DM46">
        <v>4</v>
      </c>
      <c r="DN46" t="s">
        <v>1203</v>
      </c>
      <c r="DO46">
        <v>1</v>
      </c>
    </row>
    <row r="47" spans="1:119" x14ac:dyDescent="0.2">
      <c r="A47">
        <f>ROW(Source!A48)</f>
        <v>48</v>
      </c>
      <c r="B47">
        <v>449016111</v>
      </c>
      <c r="C47">
        <v>448996623</v>
      </c>
      <c r="D47">
        <v>277946072</v>
      </c>
      <c r="E47">
        <v>1</v>
      </c>
      <c r="F47">
        <v>1</v>
      </c>
      <c r="G47">
        <v>1</v>
      </c>
      <c r="H47">
        <v>2</v>
      </c>
      <c r="I47" t="s">
        <v>1238</v>
      </c>
      <c r="J47" t="s">
        <v>1239</v>
      </c>
      <c r="K47" t="s">
        <v>1240</v>
      </c>
      <c r="L47">
        <v>1368</v>
      </c>
      <c r="N47">
        <v>1011</v>
      </c>
      <c r="O47" t="s">
        <v>1100</v>
      </c>
      <c r="P47" t="s">
        <v>1100</v>
      </c>
      <c r="Q47">
        <v>1</v>
      </c>
      <c r="W47">
        <v>0</v>
      </c>
      <c r="X47">
        <v>-278178338</v>
      </c>
      <c r="Y47">
        <f t="shared" si="30"/>
        <v>8.1199999999999992</v>
      </c>
      <c r="AA47">
        <v>0</v>
      </c>
      <c r="AB47">
        <v>34.61</v>
      </c>
      <c r="AC47">
        <v>0</v>
      </c>
      <c r="AD47">
        <v>0</v>
      </c>
      <c r="AE47">
        <v>0</v>
      </c>
      <c r="AF47">
        <v>34.61</v>
      </c>
      <c r="AG47">
        <v>0</v>
      </c>
      <c r="AH47">
        <v>0</v>
      </c>
      <c r="AI47">
        <v>1</v>
      </c>
      <c r="AJ47">
        <v>1</v>
      </c>
      <c r="AK47">
        <v>1</v>
      </c>
      <c r="AL47">
        <v>1</v>
      </c>
      <c r="AM47">
        <v>-2</v>
      </c>
      <c r="AN47">
        <v>0</v>
      </c>
      <c r="AO47">
        <v>0</v>
      </c>
      <c r="AP47">
        <v>1</v>
      </c>
      <c r="AQ47">
        <v>1</v>
      </c>
      <c r="AR47">
        <v>0</v>
      </c>
      <c r="AS47" t="s">
        <v>3</v>
      </c>
      <c r="AT47">
        <v>11.6</v>
      </c>
      <c r="AU47" t="s">
        <v>65</v>
      </c>
      <c r="AV47">
        <v>1</v>
      </c>
      <c r="AW47">
        <v>2</v>
      </c>
      <c r="AX47">
        <v>448996641</v>
      </c>
      <c r="AY47">
        <v>2</v>
      </c>
      <c r="AZ47">
        <v>32768</v>
      </c>
      <c r="BA47">
        <v>47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401.476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0</v>
      </c>
      <c r="BR47">
        <v>281.03319999999997</v>
      </c>
      <c r="BS47">
        <v>0</v>
      </c>
      <c r="BT47">
        <v>0</v>
      </c>
      <c r="BU47">
        <v>0</v>
      </c>
      <c r="BV47">
        <v>0</v>
      </c>
      <c r="BW47">
        <v>1</v>
      </c>
      <c r="CV47">
        <v>0</v>
      </c>
      <c r="CW47">
        <f>ROUND(Y47*Source!I48*DO47,7)</f>
        <v>0</v>
      </c>
      <c r="CX47">
        <f>ROUND(Y47*Source!I48,7)</f>
        <v>8.1199999999999994E-2</v>
      </c>
      <c r="CY47">
        <f>AB47</f>
        <v>34.61</v>
      </c>
      <c r="CZ47">
        <f>AF47</f>
        <v>34.61</v>
      </c>
      <c r="DA47">
        <f>AJ47</f>
        <v>1</v>
      </c>
      <c r="DB47">
        <f t="shared" si="31"/>
        <v>281.036</v>
      </c>
      <c r="DC47">
        <f t="shared" si="32"/>
        <v>0</v>
      </c>
      <c r="DD47" t="s">
        <v>3</v>
      </c>
      <c r="DE47" t="s">
        <v>3</v>
      </c>
      <c r="DF47">
        <f t="shared" si="29"/>
        <v>0</v>
      </c>
      <c r="DG47">
        <f t="shared" si="33"/>
        <v>2.81</v>
      </c>
      <c r="DH47">
        <f t="shared" si="2"/>
        <v>0</v>
      </c>
      <c r="DI47">
        <f t="shared" si="3"/>
        <v>0</v>
      </c>
      <c r="DJ47">
        <f>DG47+DH47</f>
        <v>2.81</v>
      </c>
      <c r="DK47">
        <v>1</v>
      </c>
      <c r="DL47" t="s">
        <v>3</v>
      </c>
      <c r="DM47">
        <v>0</v>
      </c>
      <c r="DN47" t="s">
        <v>3</v>
      </c>
      <c r="DO47">
        <v>0</v>
      </c>
    </row>
    <row r="48" spans="1:119" x14ac:dyDescent="0.2">
      <c r="A48">
        <f>ROW(Source!A48)</f>
        <v>48</v>
      </c>
      <c r="B48">
        <v>449016111</v>
      </c>
      <c r="C48">
        <v>448996623</v>
      </c>
      <c r="D48">
        <v>277866597</v>
      </c>
      <c r="E48">
        <v>1</v>
      </c>
      <c r="F48">
        <v>1</v>
      </c>
      <c r="G48">
        <v>1</v>
      </c>
      <c r="H48">
        <v>3</v>
      </c>
      <c r="I48" t="s">
        <v>1227</v>
      </c>
      <c r="J48" t="s">
        <v>1228</v>
      </c>
      <c r="K48" t="s">
        <v>1229</v>
      </c>
      <c r="L48">
        <v>1348</v>
      </c>
      <c r="N48">
        <v>1009</v>
      </c>
      <c r="O48" t="s">
        <v>83</v>
      </c>
      <c r="P48" t="s">
        <v>83</v>
      </c>
      <c r="Q48">
        <v>1000</v>
      </c>
      <c r="W48">
        <v>0</v>
      </c>
      <c r="X48">
        <v>440694812</v>
      </c>
      <c r="Y48">
        <f t="shared" ref="Y48:Y53" si="34">(AT48*ROUND((0*0),7))</f>
        <v>0</v>
      </c>
      <c r="AA48">
        <v>115594.46</v>
      </c>
      <c r="AB48">
        <v>0</v>
      </c>
      <c r="AC48">
        <v>0</v>
      </c>
      <c r="AD48">
        <v>0</v>
      </c>
      <c r="AE48">
        <v>148198.01999999999</v>
      </c>
      <c r="AF48">
        <v>0</v>
      </c>
      <c r="AG48">
        <v>0</v>
      </c>
      <c r="AH48">
        <v>0</v>
      </c>
      <c r="AI48">
        <v>0.78</v>
      </c>
      <c r="AJ48">
        <v>1</v>
      </c>
      <c r="AK48">
        <v>1</v>
      </c>
      <c r="AL48">
        <v>1</v>
      </c>
      <c r="AM48">
        <v>2</v>
      </c>
      <c r="AN48">
        <v>0</v>
      </c>
      <c r="AO48">
        <v>0</v>
      </c>
      <c r="AP48">
        <v>1</v>
      </c>
      <c r="AQ48">
        <v>1</v>
      </c>
      <c r="AR48">
        <v>0</v>
      </c>
      <c r="AS48" t="s">
        <v>3</v>
      </c>
      <c r="AT48">
        <v>0.02</v>
      </c>
      <c r="AU48" t="s">
        <v>38</v>
      </c>
      <c r="AV48">
        <v>0</v>
      </c>
      <c r="AW48">
        <v>2</v>
      </c>
      <c r="AX48">
        <v>448996642</v>
      </c>
      <c r="AY48">
        <v>1</v>
      </c>
      <c r="AZ48">
        <v>0</v>
      </c>
      <c r="BA48">
        <v>48</v>
      </c>
      <c r="BB48">
        <v>1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2963.9603999999999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1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CV48">
        <v>0</v>
      </c>
      <c r="CW48">
        <v>0</v>
      </c>
      <c r="CX48">
        <f>ROUND(Y48*Source!I48,7)</f>
        <v>0</v>
      </c>
      <c r="CY48">
        <f t="shared" ref="CY48:CY53" si="35">AA48</f>
        <v>115594.46</v>
      </c>
      <c r="CZ48">
        <f t="shared" ref="CZ48:CZ53" si="36">AE48</f>
        <v>148198.01999999999</v>
      </c>
      <c r="DA48">
        <f t="shared" ref="DA48:DA53" si="37">AI48</f>
        <v>0.78</v>
      </c>
      <c r="DB48">
        <f t="shared" ref="DB48:DB53" si="38">ROUND((ROUND(AT48*CZ48,2)*ROUND((0*0),7)),6)</f>
        <v>0</v>
      </c>
      <c r="DC48">
        <f t="shared" ref="DC48:DC53" si="39">ROUND((ROUND(AT48*AG48,2)*ROUND((0*0),7)),6)</f>
        <v>0</v>
      </c>
      <c r="DD48" t="s">
        <v>3</v>
      </c>
      <c r="DE48" t="s">
        <v>3</v>
      </c>
      <c r="DF48">
        <f>ROUND(ROUND(AE48*AI48,2)*CX48,2)</f>
        <v>0</v>
      </c>
      <c r="DG48">
        <f t="shared" si="33"/>
        <v>0</v>
      </c>
      <c r="DH48">
        <f t="shared" si="2"/>
        <v>0</v>
      </c>
      <c r="DI48">
        <f t="shared" si="3"/>
        <v>0</v>
      </c>
      <c r="DJ48">
        <f t="shared" ref="DJ48:DJ53" si="40">DF48</f>
        <v>0</v>
      </c>
      <c r="DK48">
        <v>0</v>
      </c>
      <c r="DL48" t="s">
        <v>3</v>
      </c>
      <c r="DM48">
        <v>0</v>
      </c>
      <c r="DN48" t="s">
        <v>3</v>
      </c>
      <c r="DO48">
        <v>0</v>
      </c>
    </row>
    <row r="49" spans="1:119" x14ac:dyDescent="0.2">
      <c r="A49">
        <f>ROW(Source!A48)</f>
        <v>48</v>
      </c>
      <c r="B49">
        <v>449016111</v>
      </c>
      <c r="C49">
        <v>448996623</v>
      </c>
      <c r="D49">
        <v>277561715</v>
      </c>
      <c r="E49">
        <v>109</v>
      </c>
      <c r="F49">
        <v>1</v>
      </c>
      <c r="G49">
        <v>1</v>
      </c>
      <c r="H49">
        <v>3</v>
      </c>
      <c r="I49" t="s">
        <v>47</v>
      </c>
      <c r="J49" t="s">
        <v>3</v>
      </c>
      <c r="K49" t="s">
        <v>48</v>
      </c>
      <c r="L49">
        <v>1339</v>
      </c>
      <c r="N49">
        <v>1007</v>
      </c>
      <c r="O49" t="s">
        <v>49</v>
      </c>
      <c r="P49" t="s">
        <v>49</v>
      </c>
      <c r="Q49">
        <v>1</v>
      </c>
      <c r="W49">
        <v>0</v>
      </c>
      <c r="X49">
        <v>-157982121</v>
      </c>
      <c r="Y49">
        <f t="shared" si="34"/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1</v>
      </c>
      <c r="AJ49">
        <v>1</v>
      </c>
      <c r="AK49">
        <v>1</v>
      </c>
      <c r="AL49">
        <v>1</v>
      </c>
      <c r="AM49">
        <v>-2</v>
      </c>
      <c r="AN49">
        <v>0</v>
      </c>
      <c r="AO49">
        <v>0</v>
      </c>
      <c r="AP49">
        <v>1</v>
      </c>
      <c r="AQ49">
        <v>0</v>
      </c>
      <c r="AR49">
        <v>0</v>
      </c>
      <c r="AS49" t="s">
        <v>3</v>
      </c>
      <c r="AT49">
        <v>5</v>
      </c>
      <c r="AU49" t="s">
        <v>38</v>
      </c>
      <c r="AV49">
        <v>0</v>
      </c>
      <c r="AW49">
        <v>2</v>
      </c>
      <c r="AX49">
        <v>448996643</v>
      </c>
      <c r="AY49">
        <v>1</v>
      </c>
      <c r="AZ49">
        <v>0</v>
      </c>
      <c r="BA49">
        <v>49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CV49">
        <v>0</v>
      </c>
      <c r="CW49">
        <v>0</v>
      </c>
      <c r="CX49">
        <f>ROUND(Y49*Source!I48,7)</f>
        <v>0</v>
      </c>
      <c r="CY49">
        <f t="shared" si="35"/>
        <v>0</v>
      </c>
      <c r="CZ49">
        <f t="shared" si="36"/>
        <v>0</v>
      </c>
      <c r="DA49">
        <f t="shared" si="37"/>
        <v>1</v>
      </c>
      <c r="DB49">
        <f t="shared" si="38"/>
        <v>0</v>
      </c>
      <c r="DC49">
        <f t="shared" si="39"/>
        <v>0</v>
      </c>
      <c r="DD49" t="s">
        <v>3</v>
      </c>
      <c r="DE49" t="s">
        <v>3</v>
      </c>
      <c r="DF49">
        <f>ROUND(ROUND(AE49,2)*CX49,2)</f>
        <v>0</v>
      </c>
      <c r="DG49">
        <f t="shared" si="33"/>
        <v>0</v>
      </c>
      <c r="DH49">
        <f t="shared" si="2"/>
        <v>0</v>
      </c>
      <c r="DI49">
        <f t="shared" si="3"/>
        <v>0</v>
      </c>
      <c r="DJ49">
        <f t="shared" si="40"/>
        <v>0</v>
      </c>
      <c r="DK49">
        <v>0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ROW(Source!A48)</f>
        <v>48</v>
      </c>
      <c r="B50">
        <v>449016111</v>
      </c>
      <c r="C50">
        <v>448996623</v>
      </c>
      <c r="D50">
        <v>277871201</v>
      </c>
      <c r="E50">
        <v>1</v>
      </c>
      <c r="F50">
        <v>1</v>
      </c>
      <c r="G50">
        <v>1</v>
      </c>
      <c r="H50">
        <v>3</v>
      </c>
      <c r="I50" t="s">
        <v>1244</v>
      </c>
      <c r="J50" t="s">
        <v>1245</v>
      </c>
      <c r="K50" t="s">
        <v>1246</v>
      </c>
      <c r="L50">
        <v>1339</v>
      </c>
      <c r="N50">
        <v>1007</v>
      </c>
      <c r="O50" t="s">
        <v>49</v>
      </c>
      <c r="P50" t="s">
        <v>49</v>
      </c>
      <c r="Q50">
        <v>1</v>
      </c>
      <c r="W50">
        <v>0</v>
      </c>
      <c r="X50">
        <v>-411977430</v>
      </c>
      <c r="Y50">
        <f t="shared" si="34"/>
        <v>0</v>
      </c>
      <c r="AA50">
        <v>4373.1099999999997</v>
      </c>
      <c r="AB50">
        <v>0</v>
      </c>
      <c r="AC50">
        <v>0</v>
      </c>
      <c r="AD50">
        <v>0</v>
      </c>
      <c r="AE50">
        <v>3338.25</v>
      </c>
      <c r="AF50">
        <v>0</v>
      </c>
      <c r="AG50">
        <v>0</v>
      </c>
      <c r="AH50">
        <v>0</v>
      </c>
      <c r="AI50">
        <v>1.31</v>
      </c>
      <c r="AJ50">
        <v>1</v>
      </c>
      <c r="AK50">
        <v>1</v>
      </c>
      <c r="AL50">
        <v>1</v>
      </c>
      <c r="AM50">
        <v>2</v>
      </c>
      <c r="AN50">
        <v>0</v>
      </c>
      <c r="AO50">
        <v>0</v>
      </c>
      <c r="AP50">
        <v>1</v>
      </c>
      <c r="AQ50">
        <v>1</v>
      </c>
      <c r="AR50">
        <v>0</v>
      </c>
      <c r="AS50" t="s">
        <v>3</v>
      </c>
      <c r="AT50">
        <v>1.4999999999999999E-2</v>
      </c>
      <c r="AU50" t="s">
        <v>38</v>
      </c>
      <c r="AV50">
        <v>0</v>
      </c>
      <c r="AW50">
        <v>2</v>
      </c>
      <c r="AX50">
        <v>448996644</v>
      </c>
      <c r="AY50">
        <v>1</v>
      </c>
      <c r="AZ50">
        <v>0</v>
      </c>
      <c r="BA50">
        <v>50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50.073749999999997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CV50">
        <v>0</v>
      </c>
      <c r="CW50">
        <v>0</v>
      </c>
      <c r="CX50">
        <f>ROUND(Y50*Source!I48,7)</f>
        <v>0</v>
      </c>
      <c r="CY50">
        <f t="shared" si="35"/>
        <v>4373.1099999999997</v>
      </c>
      <c r="CZ50">
        <f t="shared" si="36"/>
        <v>3338.25</v>
      </c>
      <c r="DA50">
        <f t="shared" si="37"/>
        <v>1.31</v>
      </c>
      <c r="DB50">
        <f t="shared" si="38"/>
        <v>0</v>
      </c>
      <c r="DC50">
        <f t="shared" si="39"/>
        <v>0</v>
      </c>
      <c r="DD50" t="s">
        <v>3</v>
      </c>
      <c r="DE50" t="s">
        <v>3</v>
      </c>
      <c r="DF50">
        <f>ROUND(ROUND(AE50*AI50,2)*CX50,2)</f>
        <v>0</v>
      </c>
      <c r="DG50">
        <f t="shared" si="33"/>
        <v>0</v>
      </c>
      <c r="DH50">
        <f t="shared" si="2"/>
        <v>0</v>
      </c>
      <c r="DI50">
        <f t="shared" si="3"/>
        <v>0</v>
      </c>
      <c r="DJ50">
        <f t="shared" si="40"/>
        <v>0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ROW(Source!A48)</f>
        <v>48</v>
      </c>
      <c r="B51">
        <v>449016111</v>
      </c>
      <c r="C51">
        <v>448996623</v>
      </c>
      <c r="D51">
        <v>277874135</v>
      </c>
      <c r="E51">
        <v>1</v>
      </c>
      <c r="F51">
        <v>1</v>
      </c>
      <c r="G51">
        <v>1</v>
      </c>
      <c r="H51">
        <v>3</v>
      </c>
      <c r="I51" t="s">
        <v>1247</v>
      </c>
      <c r="J51" t="s">
        <v>1248</v>
      </c>
      <c r="K51" t="s">
        <v>1249</v>
      </c>
      <c r="L51">
        <v>1407</v>
      </c>
      <c r="N51">
        <v>1013</v>
      </c>
      <c r="O51" t="s">
        <v>1250</v>
      </c>
      <c r="P51" t="s">
        <v>1250</v>
      </c>
      <c r="Q51">
        <v>1</v>
      </c>
      <c r="W51">
        <v>0</v>
      </c>
      <c r="X51">
        <v>-1932893651</v>
      </c>
      <c r="Y51">
        <f t="shared" si="34"/>
        <v>0</v>
      </c>
      <c r="AA51">
        <v>13619.58</v>
      </c>
      <c r="AB51">
        <v>0</v>
      </c>
      <c r="AC51">
        <v>0</v>
      </c>
      <c r="AD51">
        <v>0</v>
      </c>
      <c r="AE51">
        <v>14803.89</v>
      </c>
      <c r="AF51">
        <v>0</v>
      </c>
      <c r="AG51">
        <v>0</v>
      </c>
      <c r="AH51">
        <v>0</v>
      </c>
      <c r="AI51">
        <v>0.92</v>
      </c>
      <c r="AJ51">
        <v>1</v>
      </c>
      <c r="AK51">
        <v>1</v>
      </c>
      <c r="AL51">
        <v>1</v>
      </c>
      <c r="AM51">
        <v>2</v>
      </c>
      <c r="AN51">
        <v>0</v>
      </c>
      <c r="AO51">
        <v>0</v>
      </c>
      <c r="AP51">
        <v>1</v>
      </c>
      <c r="AQ51">
        <v>1</v>
      </c>
      <c r="AR51">
        <v>0</v>
      </c>
      <c r="AS51" t="s">
        <v>3</v>
      </c>
      <c r="AT51">
        <v>3.6999999999999998E-2</v>
      </c>
      <c r="AU51" t="s">
        <v>38</v>
      </c>
      <c r="AV51">
        <v>0</v>
      </c>
      <c r="AW51">
        <v>2</v>
      </c>
      <c r="AX51">
        <v>448996645</v>
      </c>
      <c r="AY51">
        <v>1</v>
      </c>
      <c r="AZ51">
        <v>0</v>
      </c>
      <c r="BA51">
        <v>51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547.74392999999998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V51">
        <v>0</v>
      </c>
      <c r="CW51">
        <v>0</v>
      </c>
      <c r="CX51">
        <f>ROUND(Y51*Source!I48,7)</f>
        <v>0</v>
      </c>
      <c r="CY51">
        <f t="shared" si="35"/>
        <v>13619.58</v>
      </c>
      <c r="CZ51">
        <f t="shared" si="36"/>
        <v>14803.89</v>
      </c>
      <c r="DA51">
        <f t="shared" si="37"/>
        <v>0.92</v>
      </c>
      <c r="DB51">
        <f t="shared" si="38"/>
        <v>0</v>
      </c>
      <c r="DC51">
        <f t="shared" si="39"/>
        <v>0</v>
      </c>
      <c r="DD51" t="s">
        <v>3</v>
      </c>
      <c r="DE51" t="s">
        <v>3</v>
      </c>
      <c r="DF51">
        <f>ROUND(ROUND(AE51*AI51,2)*CX51,2)</f>
        <v>0</v>
      </c>
      <c r="DG51">
        <f t="shared" si="33"/>
        <v>0</v>
      </c>
      <c r="DH51">
        <f t="shared" si="2"/>
        <v>0</v>
      </c>
      <c r="DI51">
        <f t="shared" si="3"/>
        <v>0</v>
      </c>
      <c r="DJ51">
        <f t="shared" si="40"/>
        <v>0</v>
      </c>
      <c r="DK51">
        <v>0</v>
      </c>
      <c r="DL51" t="s">
        <v>3</v>
      </c>
      <c r="DM51">
        <v>0</v>
      </c>
      <c r="DN51" t="s">
        <v>3</v>
      </c>
      <c r="DO51">
        <v>0</v>
      </c>
    </row>
    <row r="52" spans="1:119" x14ac:dyDescent="0.2">
      <c r="A52">
        <f>ROW(Source!A48)</f>
        <v>48</v>
      </c>
      <c r="B52">
        <v>449016111</v>
      </c>
      <c r="C52">
        <v>448996623</v>
      </c>
      <c r="D52">
        <v>277562757</v>
      </c>
      <c r="E52">
        <v>109</v>
      </c>
      <c r="F52">
        <v>1</v>
      </c>
      <c r="G52">
        <v>1</v>
      </c>
      <c r="H52">
        <v>3</v>
      </c>
      <c r="I52" t="s">
        <v>69</v>
      </c>
      <c r="J52" t="s">
        <v>3</v>
      </c>
      <c r="K52" t="s">
        <v>70</v>
      </c>
      <c r="L52">
        <v>1371</v>
      </c>
      <c r="N52">
        <v>1013</v>
      </c>
      <c r="O52" t="s">
        <v>32</v>
      </c>
      <c r="P52" t="s">
        <v>32</v>
      </c>
      <c r="Q52">
        <v>1</v>
      </c>
      <c r="W52">
        <v>0</v>
      </c>
      <c r="X52">
        <v>888337275</v>
      </c>
      <c r="Y52">
        <f t="shared" si="34"/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1</v>
      </c>
      <c r="AJ52">
        <v>1</v>
      </c>
      <c r="AK52">
        <v>1</v>
      </c>
      <c r="AL52">
        <v>1</v>
      </c>
      <c r="AM52">
        <v>-2</v>
      </c>
      <c r="AN52">
        <v>0</v>
      </c>
      <c r="AO52">
        <v>0</v>
      </c>
      <c r="AP52">
        <v>1</v>
      </c>
      <c r="AQ52">
        <v>0</v>
      </c>
      <c r="AR52">
        <v>0</v>
      </c>
      <c r="AS52" t="s">
        <v>3</v>
      </c>
      <c r="AT52">
        <v>100</v>
      </c>
      <c r="AU52" t="s">
        <v>38</v>
      </c>
      <c r="AV52">
        <v>0</v>
      </c>
      <c r="AW52">
        <v>2</v>
      </c>
      <c r="AX52">
        <v>448996646</v>
      </c>
      <c r="AY52">
        <v>1</v>
      </c>
      <c r="AZ52">
        <v>0</v>
      </c>
      <c r="BA52">
        <v>52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V52">
        <v>0</v>
      </c>
      <c r="CW52">
        <v>0</v>
      </c>
      <c r="CX52">
        <f>ROUND(Y52*Source!I48,7)</f>
        <v>0</v>
      </c>
      <c r="CY52">
        <f t="shared" si="35"/>
        <v>0</v>
      </c>
      <c r="CZ52">
        <f t="shared" si="36"/>
        <v>0</v>
      </c>
      <c r="DA52">
        <f t="shared" si="37"/>
        <v>1</v>
      </c>
      <c r="DB52">
        <f t="shared" si="38"/>
        <v>0</v>
      </c>
      <c r="DC52">
        <f t="shared" si="39"/>
        <v>0</v>
      </c>
      <c r="DD52" t="s">
        <v>3</v>
      </c>
      <c r="DE52" t="s">
        <v>3</v>
      </c>
      <c r="DF52">
        <f t="shared" ref="DF52:DF57" si="41">ROUND(ROUND(AE52,2)*CX52,2)</f>
        <v>0</v>
      </c>
      <c r="DG52">
        <f t="shared" si="33"/>
        <v>0</v>
      </c>
      <c r="DH52">
        <f t="shared" si="2"/>
        <v>0</v>
      </c>
      <c r="DI52">
        <f t="shared" si="3"/>
        <v>0</v>
      </c>
      <c r="DJ52">
        <f t="shared" si="40"/>
        <v>0</v>
      </c>
      <c r="DK52">
        <v>0</v>
      </c>
      <c r="DL52" t="s">
        <v>3</v>
      </c>
      <c r="DM52">
        <v>0</v>
      </c>
      <c r="DN52" t="s">
        <v>3</v>
      </c>
      <c r="DO52">
        <v>0</v>
      </c>
    </row>
    <row r="53" spans="1:119" x14ac:dyDescent="0.2">
      <c r="A53">
        <f>ROW(Source!A48)</f>
        <v>48</v>
      </c>
      <c r="B53">
        <v>449016111</v>
      </c>
      <c r="C53">
        <v>448996623</v>
      </c>
      <c r="D53">
        <v>277563090</v>
      </c>
      <c r="E53">
        <v>109</v>
      </c>
      <c r="F53">
        <v>1</v>
      </c>
      <c r="G53">
        <v>1</v>
      </c>
      <c r="H53">
        <v>3</v>
      </c>
      <c r="I53" t="s">
        <v>92</v>
      </c>
      <c r="J53" t="s">
        <v>3</v>
      </c>
      <c r="K53" t="s">
        <v>93</v>
      </c>
      <c r="L53">
        <v>1371</v>
      </c>
      <c r="N53">
        <v>1013</v>
      </c>
      <c r="O53" t="s">
        <v>32</v>
      </c>
      <c r="P53" t="s">
        <v>32</v>
      </c>
      <c r="Q53">
        <v>1</v>
      </c>
      <c r="W53">
        <v>0</v>
      </c>
      <c r="X53">
        <v>2057453542</v>
      </c>
      <c r="Y53">
        <f t="shared" si="34"/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-2</v>
      </c>
      <c r="AN53">
        <v>0</v>
      </c>
      <c r="AO53">
        <v>0</v>
      </c>
      <c r="AP53">
        <v>1</v>
      </c>
      <c r="AQ53">
        <v>0</v>
      </c>
      <c r="AR53">
        <v>0</v>
      </c>
      <c r="AS53" t="s">
        <v>3</v>
      </c>
      <c r="AT53">
        <v>100</v>
      </c>
      <c r="AU53" t="s">
        <v>38</v>
      </c>
      <c r="AV53">
        <v>0</v>
      </c>
      <c r="AW53">
        <v>2</v>
      </c>
      <c r="AX53">
        <v>448996647</v>
      </c>
      <c r="AY53">
        <v>1</v>
      </c>
      <c r="AZ53">
        <v>0</v>
      </c>
      <c r="BA53">
        <v>53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V53">
        <v>0</v>
      </c>
      <c r="CW53">
        <v>0</v>
      </c>
      <c r="CX53">
        <f>ROUND(Y53*Source!I48,7)</f>
        <v>0</v>
      </c>
      <c r="CY53">
        <f t="shared" si="35"/>
        <v>0</v>
      </c>
      <c r="CZ53">
        <f t="shared" si="36"/>
        <v>0</v>
      </c>
      <c r="DA53">
        <f t="shared" si="37"/>
        <v>1</v>
      </c>
      <c r="DB53">
        <f t="shared" si="38"/>
        <v>0</v>
      </c>
      <c r="DC53">
        <f t="shared" si="39"/>
        <v>0</v>
      </c>
      <c r="DD53" t="s">
        <v>3</v>
      </c>
      <c r="DE53" t="s">
        <v>3</v>
      </c>
      <c r="DF53">
        <f t="shared" si="41"/>
        <v>0</v>
      </c>
      <c r="DG53">
        <f t="shared" si="33"/>
        <v>0</v>
      </c>
      <c r="DH53">
        <f t="shared" si="2"/>
        <v>0</v>
      </c>
      <c r="DI53">
        <f t="shared" si="3"/>
        <v>0</v>
      </c>
      <c r="DJ53">
        <f t="shared" si="40"/>
        <v>0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ROW(Source!A52)</f>
        <v>52</v>
      </c>
      <c r="B54">
        <v>449016111</v>
      </c>
      <c r="C54">
        <v>448996651</v>
      </c>
      <c r="D54">
        <v>277560276</v>
      </c>
      <c r="E54">
        <v>109</v>
      </c>
      <c r="F54">
        <v>1</v>
      </c>
      <c r="G54">
        <v>1</v>
      </c>
      <c r="H54">
        <v>1</v>
      </c>
      <c r="I54" t="s">
        <v>1201</v>
      </c>
      <c r="J54" t="s">
        <v>3</v>
      </c>
      <c r="K54" t="s">
        <v>1202</v>
      </c>
      <c r="L54">
        <v>1191</v>
      </c>
      <c r="N54">
        <v>1013</v>
      </c>
      <c r="O54" t="s">
        <v>1203</v>
      </c>
      <c r="P54" t="s">
        <v>1203</v>
      </c>
      <c r="Q54">
        <v>1</v>
      </c>
      <c r="W54">
        <v>0</v>
      </c>
      <c r="X54">
        <v>1049124552</v>
      </c>
      <c r="Y54">
        <f>(AT54*ROUND(0.7,7))</f>
        <v>49.699999999999996</v>
      </c>
      <c r="AA54">
        <v>0</v>
      </c>
      <c r="AB54">
        <v>0</v>
      </c>
      <c r="AC54">
        <v>0</v>
      </c>
      <c r="AD54">
        <v>479.27</v>
      </c>
      <c r="AE54">
        <v>0</v>
      </c>
      <c r="AF54">
        <v>0</v>
      </c>
      <c r="AG54">
        <v>0</v>
      </c>
      <c r="AH54">
        <v>479.27</v>
      </c>
      <c r="AI54">
        <v>1</v>
      </c>
      <c r="AJ54">
        <v>1</v>
      </c>
      <c r="AK54">
        <v>1</v>
      </c>
      <c r="AL54">
        <v>1</v>
      </c>
      <c r="AM54">
        <v>-2</v>
      </c>
      <c r="AN54">
        <v>0</v>
      </c>
      <c r="AO54">
        <v>0</v>
      </c>
      <c r="AP54">
        <v>1</v>
      </c>
      <c r="AQ54">
        <v>1</v>
      </c>
      <c r="AR54">
        <v>0</v>
      </c>
      <c r="AS54" t="s">
        <v>3</v>
      </c>
      <c r="AT54">
        <v>71</v>
      </c>
      <c r="AU54" t="s">
        <v>99</v>
      </c>
      <c r="AV54">
        <v>1</v>
      </c>
      <c r="AW54">
        <v>2</v>
      </c>
      <c r="AX54">
        <v>448996658</v>
      </c>
      <c r="AY54">
        <v>2</v>
      </c>
      <c r="AZ54">
        <v>131072</v>
      </c>
      <c r="BA54">
        <v>54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34028.17</v>
      </c>
      <c r="BN54">
        <v>71</v>
      </c>
      <c r="BO54">
        <v>0</v>
      </c>
      <c r="BP54">
        <v>1</v>
      </c>
      <c r="BQ54">
        <v>0</v>
      </c>
      <c r="BR54">
        <v>0</v>
      </c>
      <c r="BS54">
        <v>0</v>
      </c>
      <c r="BT54">
        <v>23819.718999999997</v>
      </c>
      <c r="BU54">
        <v>49.699999999999996</v>
      </c>
      <c r="BV54">
        <v>0</v>
      </c>
      <c r="BW54">
        <v>1</v>
      </c>
      <c r="CU54">
        <f>ROUND(AT54*Source!I52*AH54*AL54,2)</f>
        <v>340.28</v>
      </c>
      <c r="CV54">
        <f>ROUND(Y54*Source!I52,7)</f>
        <v>0.497</v>
      </c>
      <c r="CW54">
        <v>0</v>
      </c>
      <c r="CX54">
        <f>ROUND(Y54*Source!I52,7)</f>
        <v>0.497</v>
      </c>
      <c r="CY54">
        <f>AD54</f>
        <v>479.27</v>
      </c>
      <c r="CZ54">
        <f>AH54</f>
        <v>479.27</v>
      </c>
      <c r="DA54">
        <f>AL54</f>
        <v>1</v>
      </c>
      <c r="DB54">
        <f>ROUND((ROUND(AT54*CZ54,2)*ROUND(0.7,7)),6)</f>
        <v>23819.719000000001</v>
      </c>
      <c r="DC54">
        <f>ROUND((ROUND(AT54*AG54,2)*ROUND(0.7,7)),6)</f>
        <v>0</v>
      </c>
      <c r="DD54" t="s">
        <v>3</v>
      </c>
      <c r="DE54" t="s">
        <v>3</v>
      </c>
      <c r="DF54">
        <f t="shared" si="41"/>
        <v>0</v>
      </c>
      <c r="DG54">
        <f t="shared" si="33"/>
        <v>0</v>
      </c>
      <c r="DH54">
        <f t="shared" si="2"/>
        <v>0</v>
      </c>
      <c r="DI54">
        <f t="shared" si="3"/>
        <v>238.2</v>
      </c>
      <c r="DJ54">
        <f>DI54</f>
        <v>238.2</v>
      </c>
      <c r="DK54">
        <v>1</v>
      </c>
      <c r="DL54" t="s">
        <v>3</v>
      </c>
      <c r="DM54">
        <v>0</v>
      </c>
      <c r="DN54" t="s">
        <v>3</v>
      </c>
      <c r="DO54">
        <v>0</v>
      </c>
    </row>
    <row r="55" spans="1:119" x14ac:dyDescent="0.2">
      <c r="A55">
        <f>ROW(Source!A52)</f>
        <v>52</v>
      </c>
      <c r="B55">
        <v>449016111</v>
      </c>
      <c r="C55">
        <v>448996651</v>
      </c>
      <c r="D55">
        <v>277560491</v>
      </c>
      <c r="E55">
        <v>109</v>
      </c>
      <c r="F55">
        <v>1</v>
      </c>
      <c r="G55">
        <v>1</v>
      </c>
      <c r="H55">
        <v>1</v>
      </c>
      <c r="I55" t="s">
        <v>1204</v>
      </c>
      <c r="J55" t="s">
        <v>3</v>
      </c>
      <c r="K55" t="s">
        <v>1205</v>
      </c>
      <c r="L55">
        <v>1191</v>
      </c>
      <c r="N55">
        <v>1013</v>
      </c>
      <c r="O55" t="s">
        <v>1203</v>
      </c>
      <c r="P55" t="s">
        <v>1203</v>
      </c>
      <c r="Q55">
        <v>1</v>
      </c>
      <c r="W55">
        <v>0</v>
      </c>
      <c r="X55">
        <v>-1417349443</v>
      </c>
      <c r="Y55">
        <f>(AT55*ROUND(0.7,7))</f>
        <v>0.23799999999999999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0</v>
      </c>
      <c r="AP55">
        <v>1</v>
      </c>
      <c r="AQ55">
        <v>1</v>
      </c>
      <c r="AR55">
        <v>0</v>
      </c>
      <c r="AS55" t="s">
        <v>3</v>
      </c>
      <c r="AT55">
        <v>0.34</v>
      </c>
      <c r="AU55" t="s">
        <v>99</v>
      </c>
      <c r="AV55">
        <v>2</v>
      </c>
      <c r="AW55">
        <v>2</v>
      </c>
      <c r="AX55">
        <v>448996659</v>
      </c>
      <c r="AY55">
        <v>1</v>
      </c>
      <c r="AZ55">
        <v>0</v>
      </c>
      <c r="BA55">
        <v>55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V55">
        <v>0</v>
      </c>
      <c r="CW55">
        <v>0</v>
      </c>
      <c r="CX55">
        <f>ROUND(Y55*Source!I52,7)</f>
        <v>2.3800000000000002E-3</v>
      </c>
      <c r="CY55">
        <f>AD55</f>
        <v>0</v>
      </c>
      <c r="CZ55">
        <f>AH55</f>
        <v>0</v>
      </c>
      <c r="DA55">
        <f>AL55</f>
        <v>1</v>
      </c>
      <c r="DB55">
        <f>ROUND((ROUND(AT55*CZ55,2)*ROUND(0.7,7)),6)</f>
        <v>0</v>
      </c>
      <c r="DC55">
        <f>ROUND((ROUND(AT55*AG55,2)*ROUND(0.7,7)),6)</f>
        <v>0</v>
      </c>
      <c r="DD55" t="s">
        <v>3</v>
      </c>
      <c r="DE55" t="s">
        <v>3</v>
      </c>
      <c r="DF55">
        <f t="shared" si="41"/>
        <v>0</v>
      </c>
      <c r="DG55">
        <f t="shared" si="33"/>
        <v>0</v>
      </c>
      <c r="DH55">
        <f t="shared" si="2"/>
        <v>0</v>
      </c>
      <c r="DI55">
        <f t="shared" si="3"/>
        <v>0</v>
      </c>
      <c r="DJ55">
        <f>DI55</f>
        <v>0</v>
      </c>
      <c r="DK55">
        <v>0</v>
      </c>
      <c r="DL55" t="s">
        <v>3</v>
      </c>
      <c r="DM55">
        <v>0</v>
      </c>
      <c r="DN55" t="s">
        <v>3</v>
      </c>
      <c r="DO55">
        <v>0</v>
      </c>
    </row>
    <row r="56" spans="1:119" x14ac:dyDescent="0.2">
      <c r="A56">
        <f>ROW(Source!A52)</f>
        <v>52</v>
      </c>
      <c r="B56">
        <v>449016111</v>
      </c>
      <c r="C56">
        <v>448996651</v>
      </c>
      <c r="D56">
        <v>277945805</v>
      </c>
      <c r="E56">
        <v>1</v>
      </c>
      <c r="F56">
        <v>1</v>
      </c>
      <c r="G56">
        <v>1</v>
      </c>
      <c r="H56">
        <v>2</v>
      </c>
      <c r="I56" t="s">
        <v>1206</v>
      </c>
      <c r="J56" t="s">
        <v>1207</v>
      </c>
      <c r="K56" t="s">
        <v>1208</v>
      </c>
      <c r="L56">
        <v>1368</v>
      </c>
      <c r="N56">
        <v>1011</v>
      </c>
      <c r="O56" t="s">
        <v>1100</v>
      </c>
      <c r="P56" t="s">
        <v>1100</v>
      </c>
      <c r="Q56">
        <v>1</v>
      </c>
      <c r="W56">
        <v>0</v>
      </c>
      <c r="X56">
        <v>721652621</v>
      </c>
      <c r="Y56">
        <f>(AT56*ROUND(0.7,7))</f>
        <v>0.23799999999999999</v>
      </c>
      <c r="AA56">
        <v>0</v>
      </c>
      <c r="AB56">
        <v>641.70000000000005</v>
      </c>
      <c r="AC56">
        <v>539.69000000000005</v>
      </c>
      <c r="AD56">
        <v>0</v>
      </c>
      <c r="AE56">
        <v>0</v>
      </c>
      <c r="AF56">
        <v>641.70000000000005</v>
      </c>
      <c r="AG56">
        <v>539.69000000000005</v>
      </c>
      <c r="AH56">
        <v>0</v>
      </c>
      <c r="AI56">
        <v>1</v>
      </c>
      <c r="AJ56">
        <v>1</v>
      </c>
      <c r="AK56">
        <v>1</v>
      </c>
      <c r="AL56">
        <v>1</v>
      </c>
      <c r="AM56">
        <v>-2</v>
      </c>
      <c r="AN56">
        <v>0</v>
      </c>
      <c r="AO56">
        <v>0</v>
      </c>
      <c r="AP56">
        <v>1</v>
      </c>
      <c r="AQ56">
        <v>1</v>
      </c>
      <c r="AR56">
        <v>0</v>
      </c>
      <c r="AS56" t="s">
        <v>3</v>
      </c>
      <c r="AT56">
        <v>0.34</v>
      </c>
      <c r="AU56" t="s">
        <v>99</v>
      </c>
      <c r="AV56">
        <v>1</v>
      </c>
      <c r="AW56">
        <v>2</v>
      </c>
      <c r="AX56">
        <v>448996660</v>
      </c>
      <c r="AY56">
        <v>2</v>
      </c>
      <c r="AZ56">
        <v>98304</v>
      </c>
      <c r="BA56">
        <v>56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218.17800000000003</v>
      </c>
      <c r="BL56">
        <v>183.49460000000002</v>
      </c>
      <c r="BM56">
        <v>0</v>
      </c>
      <c r="BN56">
        <v>0</v>
      </c>
      <c r="BO56">
        <v>0.34</v>
      </c>
      <c r="BP56">
        <v>1</v>
      </c>
      <c r="BQ56">
        <v>0</v>
      </c>
      <c r="BR56">
        <v>152.72460000000001</v>
      </c>
      <c r="BS56">
        <v>128.44622000000001</v>
      </c>
      <c r="BT56">
        <v>0</v>
      </c>
      <c r="BU56">
        <v>0</v>
      </c>
      <c r="BV56">
        <v>0.23799999999999999</v>
      </c>
      <c r="BW56">
        <v>1</v>
      </c>
      <c r="CV56">
        <v>0</v>
      </c>
      <c r="CW56">
        <f>ROUND(Y56*Source!I52*DO56,7)</f>
        <v>2.3800000000000002E-3</v>
      </c>
      <c r="CX56">
        <f>ROUND(Y56*Source!I52,7)</f>
        <v>2.3800000000000002E-3</v>
      </c>
      <c r="CY56">
        <f>AB56</f>
        <v>641.70000000000005</v>
      </c>
      <c r="CZ56">
        <f>AF56</f>
        <v>641.70000000000005</v>
      </c>
      <c r="DA56">
        <f>AJ56</f>
        <v>1</v>
      </c>
      <c r="DB56">
        <f>ROUND((ROUND(AT56*CZ56,2)*ROUND(0.7,7)),6)</f>
        <v>152.726</v>
      </c>
      <c r="DC56">
        <f>ROUND((ROUND(AT56*AG56,2)*ROUND(0.7,7)),6)</f>
        <v>128.44300000000001</v>
      </c>
      <c r="DD56" t="s">
        <v>3</v>
      </c>
      <c r="DE56" t="s">
        <v>3</v>
      </c>
      <c r="DF56">
        <f t="shared" si="41"/>
        <v>0</v>
      </c>
      <c r="DG56">
        <f t="shared" si="33"/>
        <v>1.53</v>
      </c>
      <c r="DH56">
        <f t="shared" si="2"/>
        <v>1.28</v>
      </c>
      <c r="DI56">
        <f t="shared" si="3"/>
        <v>0</v>
      </c>
      <c r="DJ56">
        <f>DG56+DH56</f>
        <v>2.81</v>
      </c>
      <c r="DK56">
        <v>1</v>
      </c>
      <c r="DL56" t="s">
        <v>1209</v>
      </c>
      <c r="DM56">
        <v>4</v>
      </c>
      <c r="DN56" t="s">
        <v>1203</v>
      </c>
      <c r="DO56">
        <v>1</v>
      </c>
    </row>
    <row r="57" spans="1:119" x14ac:dyDescent="0.2">
      <c r="A57">
        <f>ROW(Source!A52)</f>
        <v>52</v>
      </c>
      <c r="B57">
        <v>449016111</v>
      </c>
      <c r="C57">
        <v>448996651</v>
      </c>
      <c r="D57">
        <v>277946072</v>
      </c>
      <c r="E57">
        <v>1</v>
      </c>
      <c r="F57">
        <v>1</v>
      </c>
      <c r="G57">
        <v>1</v>
      </c>
      <c r="H57">
        <v>2</v>
      </c>
      <c r="I57" t="s">
        <v>1238</v>
      </c>
      <c r="J57" t="s">
        <v>1239</v>
      </c>
      <c r="K57" t="s">
        <v>1240</v>
      </c>
      <c r="L57">
        <v>1368</v>
      </c>
      <c r="N57">
        <v>1011</v>
      </c>
      <c r="O57" t="s">
        <v>1100</v>
      </c>
      <c r="P57" t="s">
        <v>1100</v>
      </c>
      <c r="Q57">
        <v>1</v>
      </c>
      <c r="W57">
        <v>0</v>
      </c>
      <c r="X57">
        <v>-278178338</v>
      </c>
      <c r="Y57">
        <f>(AT57*ROUND(0.7,7))</f>
        <v>8.1199999999999992</v>
      </c>
      <c r="AA57">
        <v>0</v>
      </c>
      <c r="AB57">
        <v>34.61</v>
      </c>
      <c r="AC57">
        <v>0</v>
      </c>
      <c r="AD57">
        <v>0</v>
      </c>
      <c r="AE57">
        <v>0</v>
      </c>
      <c r="AF57">
        <v>34.61</v>
      </c>
      <c r="AG57">
        <v>0</v>
      </c>
      <c r="AH57">
        <v>0</v>
      </c>
      <c r="AI57">
        <v>1</v>
      </c>
      <c r="AJ57">
        <v>1</v>
      </c>
      <c r="AK57">
        <v>1</v>
      </c>
      <c r="AL57">
        <v>1</v>
      </c>
      <c r="AM57">
        <v>-2</v>
      </c>
      <c r="AN57">
        <v>0</v>
      </c>
      <c r="AO57">
        <v>0</v>
      </c>
      <c r="AP57">
        <v>1</v>
      </c>
      <c r="AQ57">
        <v>1</v>
      </c>
      <c r="AR57">
        <v>0</v>
      </c>
      <c r="AS57" t="s">
        <v>3</v>
      </c>
      <c r="AT57">
        <v>11.6</v>
      </c>
      <c r="AU57" t="s">
        <v>99</v>
      </c>
      <c r="AV57">
        <v>1</v>
      </c>
      <c r="AW57">
        <v>2</v>
      </c>
      <c r="AX57">
        <v>448996661</v>
      </c>
      <c r="AY57">
        <v>2</v>
      </c>
      <c r="AZ57">
        <v>32768</v>
      </c>
      <c r="BA57">
        <v>57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401.476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0</v>
      </c>
      <c r="BR57">
        <v>281.03319999999997</v>
      </c>
      <c r="BS57">
        <v>0</v>
      </c>
      <c r="BT57">
        <v>0</v>
      </c>
      <c r="BU57">
        <v>0</v>
      </c>
      <c r="BV57">
        <v>0</v>
      </c>
      <c r="BW57">
        <v>1</v>
      </c>
      <c r="CV57">
        <v>0</v>
      </c>
      <c r="CW57">
        <f>ROUND(Y57*Source!I52*DO57,7)</f>
        <v>0</v>
      </c>
      <c r="CX57">
        <f>ROUND(Y57*Source!I52,7)</f>
        <v>8.1199999999999994E-2</v>
      </c>
      <c r="CY57">
        <f>AB57</f>
        <v>34.61</v>
      </c>
      <c r="CZ57">
        <f>AF57</f>
        <v>34.61</v>
      </c>
      <c r="DA57">
        <f>AJ57</f>
        <v>1</v>
      </c>
      <c r="DB57">
        <f>ROUND((ROUND(AT57*CZ57,2)*ROUND(0.7,7)),6)</f>
        <v>281.036</v>
      </c>
      <c r="DC57">
        <f>ROUND((ROUND(AT57*AG57,2)*ROUND(0.7,7)),6)</f>
        <v>0</v>
      </c>
      <c r="DD57" t="s">
        <v>3</v>
      </c>
      <c r="DE57" t="s">
        <v>3</v>
      </c>
      <c r="DF57">
        <f t="shared" si="41"/>
        <v>0</v>
      </c>
      <c r="DG57">
        <f t="shared" si="33"/>
        <v>2.81</v>
      </c>
      <c r="DH57">
        <f t="shared" si="2"/>
        <v>0</v>
      </c>
      <c r="DI57">
        <f t="shared" si="3"/>
        <v>0</v>
      </c>
      <c r="DJ57">
        <f>DG57+DH57</f>
        <v>2.81</v>
      </c>
      <c r="DK57">
        <v>1</v>
      </c>
      <c r="DL57" t="s">
        <v>3</v>
      </c>
      <c r="DM57">
        <v>0</v>
      </c>
      <c r="DN57" t="s">
        <v>3</v>
      </c>
      <c r="DO57">
        <v>0</v>
      </c>
    </row>
    <row r="58" spans="1:119" x14ac:dyDescent="0.2">
      <c r="A58">
        <f>ROW(Source!A52)</f>
        <v>52</v>
      </c>
      <c r="B58">
        <v>449016111</v>
      </c>
      <c r="C58">
        <v>448996651</v>
      </c>
      <c r="D58">
        <v>277866597</v>
      </c>
      <c r="E58">
        <v>1</v>
      </c>
      <c r="F58">
        <v>1</v>
      </c>
      <c r="G58">
        <v>1</v>
      </c>
      <c r="H58">
        <v>3</v>
      </c>
      <c r="I58" t="s">
        <v>1227</v>
      </c>
      <c r="J58" t="s">
        <v>1228</v>
      </c>
      <c r="K58" t="s">
        <v>1229</v>
      </c>
      <c r="L58">
        <v>1348</v>
      </c>
      <c r="N58">
        <v>1009</v>
      </c>
      <c r="O58" t="s">
        <v>83</v>
      </c>
      <c r="P58" t="s">
        <v>83</v>
      </c>
      <c r="Q58">
        <v>1000</v>
      </c>
      <c r="W58">
        <v>0</v>
      </c>
      <c r="X58">
        <v>440694812</v>
      </c>
      <c r="Y58">
        <f>(AT58*ROUND((0*0),7))</f>
        <v>0</v>
      </c>
      <c r="AA58">
        <v>115594.46</v>
      </c>
      <c r="AB58">
        <v>0</v>
      </c>
      <c r="AC58">
        <v>0</v>
      </c>
      <c r="AD58">
        <v>0</v>
      </c>
      <c r="AE58">
        <v>148198.01999999999</v>
      </c>
      <c r="AF58">
        <v>0</v>
      </c>
      <c r="AG58">
        <v>0</v>
      </c>
      <c r="AH58">
        <v>0</v>
      </c>
      <c r="AI58">
        <v>0.78</v>
      </c>
      <c r="AJ58">
        <v>1</v>
      </c>
      <c r="AK58">
        <v>1</v>
      </c>
      <c r="AL58">
        <v>1</v>
      </c>
      <c r="AM58">
        <v>2</v>
      </c>
      <c r="AN58">
        <v>0</v>
      </c>
      <c r="AO58">
        <v>0</v>
      </c>
      <c r="AP58">
        <v>1</v>
      </c>
      <c r="AQ58">
        <v>1</v>
      </c>
      <c r="AR58">
        <v>0</v>
      </c>
      <c r="AS58" t="s">
        <v>3</v>
      </c>
      <c r="AT58">
        <v>0.02</v>
      </c>
      <c r="AU58" t="s">
        <v>98</v>
      </c>
      <c r="AV58">
        <v>0</v>
      </c>
      <c r="AW58">
        <v>2</v>
      </c>
      <c r="AX58">
        <v>448996662</v>
      </c>
      <c r="AY58">
        <v>1</v>
      </c>
      <c r="AZ58">
        <v>0</v>
      </c>
      <c r="BA58">
        <v>58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2963.9603999999999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1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CV58">
        <v>0</v>
      </c>
      <c r="CW58">
        <v>0</v>
      </c>
      <c r="CX58">
        <f>ROUND(Y58*Source!I52,7)</f>
        <v>0</v>
      </c>
      <c r="CY58">
        <f>AA58</f>
        <v>115594.46</v>
      </c>
      <c r="CZ58">
        <f>AE58</f>
        <v>148198.01999999999</v>
      </c>
      <c r="DA58">
        <f>AI58</f>
        <v>0.78</v>
      </c>
      <c r="DB58">
        <f>ROUND((ROUND(AT58*CZ58,2)*ROUND((0*0),7)),6)</f>
        <v>0</v>
      </c>
      <c r="DC58">
        <f>ROUND((ROUND(AT58*AG58,2)*ROUND((0*0),7)),6)</f>
        <v>0</v>
      </c>
      <c r="DD58" t="s">
        <v>3</v>
      </c>
      <c r="DE58" t="s">
        <v>3</v>
      </c>
      <c r="DF58">
        <f>ROUND(ROUND(AE58*AI58,2)*CX58,2)</f>
        <v>0</v>
      </c>
      <c r="DG58">
        <f t="shared" si="33"/>
        <v>0</v>
      </c>
      <c r="DH58">
        <f t="shared" si="2"/>
        <v>0</v>
      </c>
      <c r="DI58">
        <f t="shared" si="3"/>
        <v>0</v>
      </c>
      <c r="DJ58">
        <f>DF58</f>
        <v>0</v>
      </c>
      <c r="DK58">
        <v>0</v>
      </c>
      <c r="DL58" t="s">
        <v>3</v>
      </c>
      <c r="DM58">
        <v>0</v>
      </c>
      <c r="DN58" t="s">
        <v>3</v>
      </c>
      <c r="DO58">
        <v>0</v>
      </c>
    </row>
    <row r="59" spans="1:119" x14ac:dyDescent="0.2">
      <c r="A59">
        <f>ROW(Source!A52)</f>
        <v>52</v>
      </c>
      <c r="B59">
        <v>449016111</v>
      </c>
      <c r="C59">
        <v>448996651</v>
      </c>
      <c r="D59">
        <v>277563090</v>
      </c>
      <c r="E59">
        <v>109</v>
      </c>
      <c r="F59">
        <v>1</v>
      </c>
      <c r="G59">
        <v>1</v>
      </c>
      <c r="H59">
        <v>3</v>
      </c>
      <c r="I59" t="s">
        <v>92</v>
      </c>
      <c r="J59" t="s">
        <v>3</v>
      </c>
      <c r="K59" t="s">
        <v>93</v>
      </c>
      <c r="L59">
        <v>1371</v>
      </c>
      <c r="N59">
        <v>1013</v>
      </c>
      <c r="O59" t="s">
        <v>32</v>
      </c>
      <c r="P59" t="s">
        <v>32</v>
      </c>
      <c r="Q59">
        <v>1</v>
      </c>
      <c r="W59">
        <v>0</v>
      </c>
      <c r="X59">
        <v>2057453542</v>
      </c>
      <c r="Y59">
        <f>(AT59*ROUND((0*0),7))</f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1</v>
      </c>
      <c r="AJ59">
        <v>1</v>
      </c>
      <c r="AK59">
        <v>1</v>
      </c>
      <c r="AL59">
        <v>1</v>
      </c>
      <c r="AM59">
        <v>-2</v>
      </c>
      <c r="AN59">
        <v>0</v>
      </c>
      <c r="AO59">
        <v>0</v>
      </c>
      <c r="AP59">
        <v>1</v>
      </c>
      <c r="AQ59">
        <v>0</v>
      </c>
      <c r="AR59">
        <v>0</v>
      </c>
      <c r="AS59" t="s">
        <v>3</v>
      </c>
      <c r="AT59">
        <v>100</v>
      </c>
      <c r="AU59" t="s">
        <v>98</v>
      </c>
      <c r="AV59">
        <v>0</v>
      </c>
      <c r="AW59">
        <v>2</v>
      </c>
      <c r="AX59">
        <v>448996663</v>
      </c>
      <c r="AY59">
        <v>1</v>
      </c>
      <c r="AZ59">
        <v>0</v>
      </c>
      <c r="BA59">
        <v>59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CV59">
        <v>0</v>
      </c>
      <c r="CW59">
        <v>0</v>
      </c>
      <c r="CX59">
        <f>ROUND(Y59*Source!I52,7)</f>
        <v>0</v>
      </c>
      <c r="CY59">
        <f>AA59</f>
        <v>0</v>
      </c>
      <c r="CZ59">
        <f>AE59</f>
        <v>0</v>
      </c>
      <c r="DA59">
        <f>AI59</f>
        <v>1</v>
      </c>
      <c r="DB59">
        <f>ROUND((ROUND(AT59*CZ59,2)*ROUND((0*0),7)),6)</f>
        <v>0</v>
      </c>
      <c r="DC59">
        <f>ROUND((ROUND(AT59*AG59,2)*ROUND((0*0),7)),6)</f>
        <v>0</v>
      </c>
      <c r="DD59" t="s">
        <v>3</v>
      </c>
      <c r="DE59" t="s">
        <v>3</v>
      </c>
      <c r="DF59">
        <f t="shared" ref="DF59:DF66" si="42">ROUND(ROUND(AE59,2)*CX59,2)</f>
        <v>0</v>
      </c>
      <c r="DG59">
        <f t="shared" si="33"/>
        <v>0</v>
      </c>
      <c r="DH59">
        <f t="shared" si="2"/>
        <v>0</v>
      </c>
      <c r="DI59">
        <f t="shared" si="3"/>
        <v>0</v>
      </c>
      <c r="DJ59">
        <f>DF59</f>
        <v>0</v>
      </c>
      <c r="DK59">
        <v>0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ROW(Source!A54)</f>
        <v>54</v>
      </c>
      <c r="B60">
        <v>449016111</v>
      </c>
      <c r="C60">
        <v>448996665</v>
      </c>
      <c r="D60">
        <v>277560307</v>
      </c>
      <c r="E60">
        <v>109</v>
      </c>
      <c r="F60">
        <v>1</v>
      </c>
      <c r="G60">
        <v>1</v>
      </c>
      <c r="H60">
        <v>1</v>
      </c>
      <c r="I60" t="s">
        <v>1233</v>
      </c>
      <c r="J60" t="s">
        <v>3</v>
      </c>
      <c r="K60" t="s">
        <v>1234</v>
      </c>
      <c r="L60">
        <v>1191</v>
      </c>
      <c r="N60">
        <v>1013</v>
      </c>
      <c r="O60" t="s">
        <v>1203</v>
      </c>
      <c r="P60" t="s">
        <v>1203</v>
      </c>
      <c r="Q60">
        <v>1</v>
      </c>
      <c r="W60">
        <v>0</v>
      </c>
      <c r="X60">
        <v>-946583284</v>
      </c>
      <c r="Y60">
        <f t="shared" ref="Y60:Y66" si="43">AT60</f>
        <v>1780</v>
      </c>
      <c r="AA60">
        <v>0</v>
      </c>
      <c r="AB60">
        <v>0</v>
      </c>
      <c r="AC60">
        <v>0</v>
      </c>
      <c r="AD60">
        <v>547.74</v>
      </c>
      <c r="AE60">
        <v>0</v>
      </c>
      <c r="AF60">
        <v>0</v>
      </c>
      <c r="AG60">
        <v>0</v>
      </c>
      <c r="AH60">
        <v>547.74</v>
      </c>
      <c r="AI60">
        <v>1</v>
      </c>
      <c r="AJ60">
        <v>1</v>
      </c>
      <c r="AK60">
        <v>1</v>
      </c>
      <c r="AL60">
        <v>1</v>
      </c>
      <c r="AM60">
        <v>-2</v>
      </c>
      <c r="AN60">
        <v>0</v>
      </c>
      <c r="AO60">
        <v>0</v>
      </c>
      <c r="AP60">
        <v>1</v>
      </c>
      <c r="AQ60">
        <v>1</v>
      </c>
      <c r="AR60">
        <v>0</v>
      </c>
      <c r="AS60" t="s">
        <v>3</v>
      </c>
      <c r="AT60">
        <v>1780</v>
      </c>
      <c r="AU60" t="s">
        <v>3</v>
      </c>
      <c r="AV60">
        <v>1</v>
      </c>
      <c r="AW60">
        <v>2</v>
      </c>
      <c r="AX60">
        <v>448996680</v>
      </c>
      <c r="AY60">
        <v>2</v>
      </c>
      <c r="AZ60">
        <v>131072</v>
      </c>
      <c r="BA60">
        <v>60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974977.20000000007</v>
      </c>
      <c r="BN60">
        <v>1780</v>
      </c>
      <c r="BO60">
        <v>0</v>
      </c>
      <c r="BP60">
        <v>1</v>
      </c>
      <c r="BQ60">
        <v>0</v>
      </c>
      <c r="BR60">
        <v>0</v>
      </c>
      <c r="BS60">
        <v>0</v>
      </c>
      <c r="BT60">
        <v>974977.20000000007</v>
      </c>
      <c r="BU60">
        <v>1780</v>
      </c>
      <c r="BV60">
        <v>0</v>
      </c>
      <c r="BW60">
        <v>1</v>
      </c>
      <c r="CU60">
        <f>ROUND(AT60*Source!I54*AH60*AL60,2)</f>
        <v>9749.77</v>
      </c>
      <c r="CV60">
        <f>ROUND(Y60*Source!I54,7)</f>
        <v>17.8</v>
      </c>
      <c r="CW60">
        <v>0</v>
      </c>
      <c r="CX60">
        <f>ROUND(Y60*Source!I54,7)</f>
        <v>17.8</v>
      </c>
      <c r="CY60">
        <f>AD60</f>
        <v>547.74</v>
      </c>
      <c r="CZ60">
        <f>AH60</f>
        <v>547.74</v>
      </c>
      <c r="DA60">
        <f>AL60</f>
        <v>1</v>
      </c>
      <c r="DB60">
        <f t="shared" ref="DB60:DB66" si="44">ROUND(ROUND(AT60*CZ60,2),6)</f>
        <v>974977.2</v>
      </c>
      <c r="DC60">
        <f t="shared" ref="DC60:DC66" si="45">ROUND(ROUND(AT60*AG60,2),6)</f>
        <v>0</v>
      </c>
      <c r="DD60" t="s">
        <v>3</v>
      </c>
      <c r="DE60" t="s">
        <v>3</v>
      </c>
      <c r="DF60">
        <f t="shared" si="42"/>
        <v>0</v>
      </c>
      <c r="DG60">
        <f t="shared" si="33"/>
        <v>0</v>
      </c>
      <c r="DH60">
        <f t="shared" si="2"/>
        <v>0</v>
      </c>
      <c r="DI60">
        <f t="shared" si="3"/>
        <v>9749.77</v>
      </c>
      <c r="DJ60">
        <f>DI60</f>
        <v>9749.77</v>
      </c>
      <c r="DK60">
        <v>1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ROW(Source!A54)</f>
        <v>54</v>
      </c>
      <c r="B61">
        <v>449016111</v>
      </c>
      <c r="C61">
        <v>448996665</v>
      </c>
      <c r="D61">
        <v>277560491</v>
      </c>
      <c r="E61">
        <v>109</v>
      </c>
      <c r="F61">
        <v>1</v>
      </c>
      <c r="G61">
        <v>1</v>
      </c>
      <c r="H61">
        <v>1</v>
      </c>
      <c r="I61" t="s">
        <v>1204</v>
      </c>
      <c r="J61" t="s">
        <v>3</v>
      </c>
      <c r="K61" t="s">
        <v>1205</v>
      </c>
      <c r="L61">
        <v>1191</v>
      </c>
      <c r="N61">
        <v>1013</v>
      </c>
      <c r="O61" t="s">
        <v>1203</v>
      </c>
      <c r="P61" t="s">
        <v>1203</v>
      </c>
      <c r="Q61">
        <v>1</v>
      </c>
      <c r="W61">
        <v>0</v>
      </c>
      <c r="X61">
        <v>-1417349443</v>
      </c>
      <c r="Y61">
        <f t="shared" si="43"/>
        <v>117.88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1</v>
      </c>
      <c r="AJ61">
        <v>1</v>
      </c>
      <c r="AK61">
        <v>1</v>
      </c>
      <c r="AL61">
        <v>1</v>
      </c>
      <c r="AM61">
        <v>-2</v>
      </c>
      <c r="AN61">
        <v>0</v>
      </c>
      <c r="AO61">
        <v>0</v>
      </c>
      <c r="AP61">
        <v>1</v>
      </c>
      <c r="AQ61">
        <v>1</v>
      </c>
      <c r="AR61">
        <v>0</v>
      </c>
      <c r="AS61" t="s">
        <v>3</v>
      </c>
      <c r="AT61">
        <v>117.88</v>
      </c>
      <c r="AU61" t="s">
        <v>3</v>
      </c>
      <c r="AV61">
        <v>2</v>
      </c>
      <c r="AW61">
        <v>2</v>
      </c>
      <c r="AX61">
        <v>448996681</v>
      </c>
      <c r="AY61">
        <v>1</v>
      </c>
      <c r="AZ61">
        <v>0</v>
      </c>
      <c r="BA61">
        <v>61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V61">
        <v>0</v>
      </c>
      <c r="CW61">
        <v>0</v>
      </c>
      <c r="CX61">
        <f>ROUND(Y61*Source!I54,7)</f>
        <v>1.1788000000000001</v>
      </c>
      <c r="CY61">
        <f>AD61</f>
        <v>0</v>
      </c>
      <c r="CZ61">
        <f>AH61</f>
        <v>0</v>
      </c>
      <c r="DA61">
        <f>AL61</f>
        <v>1</v>
      </c>
      <c r="DB61">
        <f t="shared" si="44"/>
        <v>0</v>
      </c>
      <c r="DC61">
        <f t="shared" si="45"/>
        <v>0</v>
      </c>
      <c r="DD61" t="s">
        <v>3</v>
      </c>
      <c r="DE61" t="s">
        <v>3</v>
      </c>
      <c r="DF61">
        <f t="shared" si="42"/>
        <v>0</v>
      </c>
      <c r="DG61">
        <f t="shared" si="33"/>
        <v>0</v>
      </c>
      <c r="DH61">
        <f t="shared" si="2"/>
        <v>0</v>
      </c>
      <c r="DI61">
        <f t="shared" si="3"/>
        <v>0</v>
      </c>
      <c r="DJ61">
        <f>DI61</f>
        <v>0</v>
      </c>
      <c r="DK61">
        <v>0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ROW(Source!A54)</f>
        <v>54</v>
      </c>
      <c r="B62">
        <v>449016111</v>
      </c>
      <c r="C62">
        <v>448996665</v>
      </c>
      <c r="D62">
        <v>277944091</v>
      </c>
      <c r="E62">
        <v>1</v>
      </c>
      <c r="F62">
        <v>1</v>
      </c>
      <c r="G62">
        <v>1</v>
      </c>
      <c r="H62">
        <v>2</v>
      </c>
      <c r="I62" t="s">
        <v>1216</v>
      </c>
      <c r="J62" t="s">
        <v>1217</v>
      </c>
      <c r="K62" t="s">
        <v>1218</v>
      </c>
      <c r="L62">
        <v>1368</v>
      </c>
      <c r="N62">
        <v>1011</v>
      </c>
      <c r="O62" t="s">
        <v>1100</v>
      </c>
      <c r="P62" t="s">
        <v>1100</v>
      </c>
      <c r="Q62">
        <v>1</v>
      </c>
      <c r="W62">
        <v>0</v>
      </c>
      <c r="X62">
        <v>-1452162818</v>
      </c>
      <c r="Y62">
        <f t="shared" si="43"/>
        <v>6.63</v>
      </c>
      <c r="AA62">
        <v>0</v>
      </c>
      <c r="AB62">
        <v>976.45</v>
      </c>
      <c r="AC62">
        <v>620.24</v>
      </c>
      <c r="AD62">
        <v>0</v>
      </c>
      <c r="AE62">
        <v>0</v>
      </c>
      <c r="AF62">
        <v>800.37</v>
      </c>
      <c r="AG62">
        <v>620.24</v>
      </c>
      <c r="AH62">
        <v>0</v>
      </c>
      <c r="AI62">
        <v>1</v>
      </c>
      <c r="AJ62">
        <v>1.22</v>
      </c>
      <c r="AK62">
        <v>1</v>
      </c>
      <c r="AL62">
        <v>1</v>
      </c>
      <c r="AM62">
        <v>2</v>
      </c>
      <c r="AN62">
        <v>0</v>
      </c>
      <c r="AO62">
        <v>0</v>
      </c>
      <c r="AP62">
        <v>1</v>
      </c>
      <c r="AQ62">
        <v>1</v>
      </c>
      <c r="AR62">
        <v>0</v>
      </c>
      <c r="AS62" t="s">
        <v>3</v>
      </c>
      <c r="AT62">
        <v>6.63</v>
      </c>
      <c r="AU62" t="s">
        <v>3</v>
      </c>
      <c r="AV62">
        <v>1</v>
      </c>
      <c r="AW62">
        <v>2</v>
      </c>
      <c r="AX62">
        <v>448996682</v>
      </c>
      <c r="AY62">
        <v>2</v>
      </c>
      <c r="AZ62">
        <v>65536</v>
      </c>
      <c r="BA62">
        <v>62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5306.4530999999997</v>
      </c>
      <c r="BL62">
        <v>4112.1912000000002</v>
      </c>
      <c r="BM62">
        <v>0</v>
      </c>
      <c r="BN62">
        <v>0</v>
      </c>
      <c r="BO62">
        <v>6.63</v>
      </c>
      <c r="BP62">
        <v>1</v>
      </c>
      <c r="BQ62">
        <v>0</v>
      </c>
      <c r="BR62">
        <v>5306.4530999999997</v>
      </c>
      <c r="BS62">
        <v>4112.1912000000002</v>
      </c>
      <c r="BT62">
        <v>0</v>
      </c>
      <c r="BU62">
        <v>0</v>
      </c>
      <c r="BV62">
        <v>6.63</v>
      </c>
      <c r="BW62">
        <v>1</v>
      </c>
      <c r="CV62">
        <v>0</v>
      </c>
      <c r="CW62">
        <f>ROUND(Y62*Source!I54*DO62,7)</f>
        <v>6.6299999999999998E-2</v>
      </c>
      <c r="CX62">
        <f>ROUND(Y62*Source!I54,7)</f>
        <v>6.6299999999999998E-2</v>
      </c>
      <c r="CY62">
        <f>AB62</f>
        <v>976.45</v>
      </c>
      <c r="CZ62">
        <f>AF62</f>
        <v>800.37</v>
      </c>
      <c r="DA62">
        <f>AJ62</f>
        <v>1.22</v>
      </c>
      <c r="DB62">
        <f t="shared" si="44"/>
        <v>5306.45</v>
      </c>
      <c r="DC62">
        <f t="shared" si="45"/>
        <v>4112.1899999999996</v>
      </c>
      <c r="DD62" t="s">
        <v>3</v>
      </c>
      <c r="DE62" t="s">
        <v>3</v>
      </c>
      <c r="DF62">
        <f t="shared" si="42"/>
        <v>0</v>
      </c>
      <c r="DG62">
        <f>ROUND(ROUND(AF62*AJ62,2)*CX62,2)</f>
        <v>64.739999999999995</v>
      </c>
      <c r="DH62">
        <f t="shared" si="2"/>
        <v>41.12</v>
      </c>
      <c r="DI62">
        <f t="shared" si="3"/>
        <v>0</v>
      </c>
      <c r="DJ62">
        <f>DG62+DH62</f>
        <v>105.85999999999999</v>
      </c>
      <c r="DK62">
        <v>0</v>
      </c>
      <c r="DL62" t="s">
        <v>1219</v>
      </c>
      <c r="DM62">
        <v>5</v>
      </c>
      <c r="DN62" t="s">
        <v>1203</v>
      </c>
      <c r="DO62">
        <v>1</v>
      </c>
    </row>
    <row r="63" spans="1:119" x14ac:dyDescent="0.2">
      <c r="A63">
        <f>ROW(Source!A54)</f>
        <v>54</v>
      </c>
      <c r="B63">
        <v>449016111</v>
      </c>
      <c r="C63">
        <v>448996665</v>
      </c>
      <c r="D63">
        <v>277944622</v>
      </c>
      <c r="E63">
        <v>1</v>
      </c>
      <c r="F63">
        <v>1</v>
      </c>
      <c r="G63">
        <v>1</v>
      </c>
      <c r="H63">
        <v>2</v>
      </c>
      <c r="I63" t="s">
        <v>1220</v>
      </c>
      <c r="J63" t="s">
        <v>1221</v>
      </c>
      <c r="K63" t="s">
        <v>1222</v>
      </c>
      <c r="L63">
        <v>1368</v>
      </c>
      <c r="N63">
        <v>1011</v>
      </c>
      <c r="O63" t="s">
        <v>1100</v>
      </c>
      <c r="P63" t="s">
        <v>1100</v>
      </c>
      <c r="Q63">
        <v>1</v>
      </c>
      <c r="W63">
        <v>0</v>
      </c>
      <c r="X63">
        <v>-776243211</v>
      </c>
      <c r="Y63">
        <f t="shared" si="43"/>
        <v>102.24</v>
      </c>
      <c r="AA63">
        <v>0</v>
      </c>
      <c r="AB63">
        <v>1626.29</v>
      </c>
      <c r="AC63">
        <v>724.95</v>
      </c>
      <c r="AD63">
        <v>0</v>
      </c>
      <c r="AE63">
        <v>0</v>
      </c>
      <c r="AF63">
        <v>1626.29</v>
      </c>
      <c r="AG63">
        <v>724.95</v>
      </c>
      <c r="AH63">
        <v>0</v>
      </c>
      <c r="AI63">
        <v>1</v>
      </c>
      <c r="AJ63">
        <v>1</v>
      </c>
      <c r="AK63">
        <v>1</v>
      </c>
      <c r="AL63">
        <v>1</v>
      </c>
      <c r="AM63">
        <v>-2</v>
      </c>
      <c r="AN63">
        <v>0</v>
      </c>
      <c r="AO63">
        <v>0</v>
      </c>
      <c r="AP63">
        <v>1</v>
      </c>
      <c r="AQ63">
        <v>1</v>
      </c>
      <c r="AR63">
        <v>0</v>
      </c>
      <c r="AS63" t="s">
        <v>3</v>
      </c>
      <c r="AT63">
        <v>102.24</v>
      </c>
      <c r="AU63" t="s">
        <v>3</v>
      </c>
      <c r="AV63">
        <v>1</v>
      </c>
      <c r="AW63">
        <v>2</v>
      </c>
      <c r="AX63">
        <v>448996683</v>
      </c>
      <c r="AY63">
        <v>2</v>
      </c>
      <c r="AZ63">
        <v>98304</v>
      </c>
      <c r="BA63">
        <v>63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166271.88959999999</v>
      </c>
      <c r="BL63">
        <v>74118.888000000006</v>
      </c>
      <c r="BM63">
        <v>0</v>
      </c>
      <c r="BN63">
        <v>0</v>
      </c>
      <c r="BO63">
        <v>102.24</v>
      </c>
      <c r="BP63">
        <v>1</v>
      </c>
      <c r="BQ63">
        <v>0</v>
      </c>
      <c r="BR63">
        <v>166271.88959999999</v>
      </c>
      <c r="BS63">
        <v>74118.888000000006</v>
      </c>
      <c r="BT63">
        <v>0</v>
      </c>
      <c r="BU63">
        <v>0</v>
      </c>
      <c r="BV63">
        <v>102.24</v>
      </c>
      <c r="BW63">
        <v>1</v>
      </c>
      <c r="CV63">
        <v>0</v>
      </c>
      <c r="CW63">
        <f>ROUND(Y63*Source!I54*DO63,7)</f>
        <v>1.0224</v>
      </c>
      <c r="CX63">
        <f>ROUND(Y63*Source!I54,7)</f>
        <v>1.0224</v>
      </c>
      <c r="CY63">
        <f>AB63</f>
        <v>1626.29</v>
      </c>
      <c r="CZ63">
        <f>AF63</f>
        <v>1626.29</v>
      </c>
      <c r="DA63">
        <f>AJ63</f>
        <v>1</v>
      </c>
      <c r="DB63">
        <f t="shared" si="44"/>
        <v>166271.89000000001</v>
      </c>
      <c r="DC63">
        <f t="shared" si="45"/>
        <v>74118.89</v>
      </c>
      <c r="DD63" t="s">
        <v>3</v>
      </c>
      <c r="DE63" t="s">
        <v>3</v>
      </c>
      <c r="DF63">
        <f t="shared" si="42"/>
        <v>0</v>
      </c>
      <c r="DG63">
        <f>ROUND(ROUND(AF63,2)*CX63,2)</f>
        <v>1662.72</v>
      </c>
      <c r="DH63">
        <f t="shared" si="2"/>
        <v>741.19</v>
      </c>
      <c r="DI63">
        <f t="shared" si="3"/>
        <v>0</v>
      </c>
      <c r="DJ63">
        <f>DG63+DH63</f>
        <v>2403.91</v>
      </c>
      <c r="DK63">
        <v>1</v>
      </c>
      <c r="DL63" t="s">
        <v>1223</v>
      </c>
      <c r="DM63">
        <v>6</v>
      </c>
      <c r="DN63" t="s">
        <v>1203</v>
      </c>
      <c r="DO63">
        <v>1</v>
      </c>
    </row>
    <row r="64" spans="1:119" x14ac:dyDescent="0.2">
      <c r="A64">
        <f>ROW(Source!A54)</f>
        <v>54</v>
      </c>
      <c r="B64">
        <v>449016111</v>
      </c>
      <c r="C64">
        <v>448996665</v>
      </c>
      <c r="D64">
        <v>277944980</v>
      </c>
      <c r="E64">
        <v>1</v>
      </c>
      <c r="F64">
        <v>1</v>
      </c>
      <c r="G64">
        <v>1</v>
      </c>
      <c r="H64">
        <v>2</v>
      </c>
      <c r="I64" t="s">
        <v>1235</v>
      </c>
      <c r="J64" t="s">
        <v>1236</v>
      </c>
      <c r="K64" t="s">
        <v>1237</v>
      </c>
      <c r="L64">
        <v>1368</v>
      </c>
      <c r="N64">
        <v>1011</v>
      </c>
      <c r="O64" t="s">
        <v>1100</v>
      </c>
      <c r="P64" t="s">
        <v>1100</v>
      </c>
      <c r="Q64">
        <v>1</v>
      </c>
      <c r="W64">
        <v>0</v>
      </c>
      <c r="X64">
        <v>1656721457</v>
      </c>
      <c r="Y64">
        <f t="shared" si="43"/>
        <v>23.79</v>
      </c>
      <c r="AA64">
        <v>0</v>
      </c>
      <c r="AB64">
        <v>12.76</v>
      </c>
      <c r="AC64">
        <v>0</v>
      </c>
      <c r="AD64">
        <v>0</v>
      </c>
      <c r="AE64">
        <v>0</v>
      </c>
      <c r="AF64">
        <v>10.37</v>
      </c>
      <c r="AG64">
        <v>0</v>
      </c>
      <c r="AH64">
        <v>0</v>
      </c>
      <c r="AI64">
        <v>1</v>
      </c>
      <c r="AJ64">
        <v>1.23</v>
      </c>
      <c r="AK64">
        <v>1</v>
      </c>
      <c r="AL64">
        <v>1</v>
      </c>
      <c r="AM64">
        <v>2</v>
      </c>
      <c r="AN64">
        <v>0</v>
      </c>
      <c r="AO64">
        <v>0</v>
      </c>
      <c r="AP64">
        <v>1</v>
      </c>
      <c r="AQ64">
        <v>1</v>
      </c>
      <c r="AR64">
        <v>0</v>
      </c>
      <c r="AS64" t="s">
        <v>3</v>
      </c>
      <c r="AT64">
        <v>23.79</v>
      </c>
      <c r="AU64" t="s">
        <v>3</v>
      </c>
      <c r="AV64">
        <v>1</v>
      </c>
      <c r="AW64">
        <v>2</v>
      </c>
      <c r="AX64">
        <v>448996684</v>
      </c>
      <c r="AY64">
        <v>1</v>
      </c>
      <c r="AZ64">
        <v>0</v>
      </c>
      <c r="BA64">
        <v>64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246.70229999999998</v>
      </c>
      <c r="BL64">
        <v>0</v>
      </c>
      <c r="BM64">
        <v>0</v>
      </c>
      <c r="BN64">
        <v>0</v>
      </c>
      <c r="BO64">
        <v>0</v>
      </c>
      <c r="BP64">
        <v>1</v>
      </c>
      <c r="BQ64">
        <v>0</v>
      </c>
      <c r="BR64">
        <v>246.70229999999998</v>
      </c>
      <c r="BS64">
        <v>0</v>
      </c>
      <c r="BT64">
        <v>0</v>
      </c>
      <c r="BU64">
        <v>0</v>
      </c>
      <c r="BV64">
        <v>0</v>
      </c>
      <c r="BW64">
        <v>1</v>
      </c>
      <c r="CV64">
        <v>0</v>
      </c>
      <c r="CW64">
        <f>ROUND(Y64*Source!I54*DO64,7)</f>
        <v>0</v>
      </c>
      <c r="CX64">
        <f>ROUND(Y64*Source!I54,7)</f>
        <v>0.2379</v>
      </c>
      <c r="CY64">
        <f>AB64</f>
        <v>12.76</v>
      </c>
      <c r="CZ64">
        <f>AF64</f>
        <v>10.37</v>
      </c>
      <c r="DA64">
        <f>AJ64</f>
        <v>1.23</v>
      </c>
      <c r="DB64">
        <f t="shared" si="44"/>
        <v>246.7</v>
      </c>
      <c r="DC64">
        <f t="shared" si="45"/>
        <v>0</v>
      </c>
      <c r="DD64" t="s">
        <v>3</v>
      </c>
      <c r="DE64" t="s">
        <v>3</v>
      </c>
      <c r="DF64">
        <f t="shared" si="42"/>
        <v>0</v>
      </c>
      <c r="DG64">
        <f>ROUND(ROUND(AF64*AJ64,2)*CX64,2)</f>
        <v>3.04</v>
      </c>
      <c r="DH64">
        <f t="shared" si="2"/>
        <v>0</v>
      </c>
      <c r="DI64">
        <f t="shared" si="3"/>
        <v>0</v>
      </c>
      <c r="DJ64">
        <f>DG64+DH64</f>
        <v>3.04</v>
      </c>
      <c r="DK64">
        <v>0</v>
      </c>
      <c r="DL64" t="s">
        <v>3</v>
      </c>
      <c r="DM64">
        <v>0</v>
      </c>
      <c r="DN64" t="s">
        <v>3</v>
      </c>
      <c r="DO64">
        <v>0</v>
      </c>
    </row>
    <row r="65" spans="1:119" x14ac:dyDescent="0.2">
      <c r="A65">
        <f>ROW(Source!A54)</f>
        <v>54</v>
      </c>
      <c r="B65">
        <v>449016111</v>
      </c>
      <c r="C65">
        <v>448996665</v>
      </c>
      <c r="D65">
        <v>277945805</v>
      </c>
      <c r="E65">
        <v>1</v>
      </c>
      <c r="F65">
        <v>1</v>
      </c>
      <c r="G65">
        <v>1</v>
      </c>
      <c r="H65">
        <v>2</v>
      </c>
      <c r="I65" t="s">
        <v>1206</v>
      </c>
      <c r="J65" t="s">
        <v>1207</v>
      </c>
      <c r="K65" t="s">
        <v>1208</v>
      </c>
      <c r="L65">
        <v>1368</v>
      </c>
      <c r="N65">
        <v>1011</v>
      </c>
      <c r="O65" t="s">
        <v>1100</v>
      </c>
      <c r="P65" t="s">
        <v>1100</v>
      </c>
      <c r="Q65">
        <v>1</v>
      </c>
      <c r="W65">
        <v>0</v>
      </c>
      <c r="X65">
        <v>721652621</v>
      </c>
      <c r="Y65">
        <f t="shared" si="43"/>
        <v>9.01</v>
      </c>
      <c r="AA65">
        <v>0</v>
      </c>
      <c r="AB65">
        <v>641.70000000000005</v>
      </c>
      <c r="AC65">
        <v>539.69000000000005</v>
      </c>
      <c r="AD65">
        <v>0</v>
      </c>
      <c r="AE65">
        <v>0</v>
      </c>
      <c r="AF65">
        <v>641.70000000000005</v>
      </c>
      <c r="AG65">
        <v>539.69000000000005</v>
      </c>
      <c r="AH65">
        <v>0</v>
      </c>
      <c r="AI65">
        <v>1</v>
      </c>
      <c r="AJ65">
        <v>1</v>
      </c>
      <c r="AK65">
        <v>1</v>
      </c>
      <c r="AL65">
        <v>1</v>
      </c>
      <c r="AM65">
        <v>-2</v>
      </c>
      <c r="AN65">
        <v>0</v>
      </c>
      <c r="AO65">
        <v>0</v>
      </c>
      <c r="AP65">
        <v>1</v>
      </c>
      <c r="AQ65">
        <v>1</v>
      </c>
      <c r="AR65">
        <v>0</v>
      </c>
      <c r="AS65" t="s">
        <v>3</v>
      </c>
      <c r="AT65">
        <v>9.01</v>
      </c>
      <c r="AU65" t="s">
        <v>3</v>
      </c>
      <c r="AV65">
        <v>1</v>
      </c>
      <c r="AW65">
        <v>2</v>
      </c>
      <c r="AX65">
        <v>448996685</v>
      </c>
      <c r="AY65">
        <v>2</v>
      </c>
      <c r="AZ65">
        <v>98304</v>
      </c>
      <c r="BA65">
        <v>65</v>
      </c>
      <c r="BB65">
        <v>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5781.7170000000006</v>
      </c>
      <c r="BL65">
        <v>4862.6069000000007</v>
      </c>
      <c r="BM65">
        <v>0</v>
      </c>
      <c r="BN65">
        <v>0</v>
      </c>
      <c r="BO65">
        <v>9.01</v>
      </c>
      <c r="BP65">
        <v>1</v>
      </c>
      <c r="BQ65">
        <v>0</v>
      </c>
      <c r="BR65">
        <v>5781.7170000000006</v>
      </c>
      <c r="BS65">
        <v>4862.6069000000007</v>
      </c>
      <c r="BT65">
        <v>0</v>
      </c>
      <c r="BU65">
        <v>0</v>
      </c>
      <c r="BV65">
        <v>9.01</v>
      </c>
      <c r="BW65">
        <v>1</v>
      </c>
      <c r="CV65">
        <v>0</v>
      </c>
      <c r="CW65">
        <f>ROUND(Y65*Source!I54*DO65,7)</f>
        <v>9.01E-2</v>
      </c>
      <c r="CX65">
        <f>ROUND(Y65*Source!I54,7)</f>
        <v>9.01E-2</v>
      </c>
      <c r="CY65">
        <f>AB65</f>
        <v>641.70000000000005</v>
      </c>
      <c r="CZ65">
        <f>AF65</f>
        <v>641.70000000000005</v>
      </c>
      <c r="DA65">
        <f>AJ65</f>
        <v>1</v>
      </c>
      <c r="DB65">
        <f t="shared" si="44"/>
        <v>5781.72</v>
      </c>
      <c r="DC65">
        <f t="shared" si="45"/>
        <v>4862.6099999999997</v>
      </c>
      <c r="DD65" t="s">
        <v>3</v>
      </c>
      <c r="DE65" t="s">
        <v>3</v>
      </c>
      <c r="DF65">
        <f t="shared" si="42"/>
        <v>0</v>
      </c>
      <c r="DG65">
        <f t="shared" ref="DG65:DG75" si="46">ROUND(ROUND(AF65,2)*CX65,2)</f>
        <v>57.82</v>
      </c>
      <c r="DH65">
        <f t="shared" ref="DH65:DH128" si="47">ROUND(ROUND(AG65,2)*CX65,2)</f>
        <v>48.63</v>
      </c>
      <c r="DI65">
        <f t="shared" ref="DI65:DI128" si="48">ROUND(ROUND(AH65,2)*CX65,2)</f>
        <v>0</v>
      </c>
      <c r="DJ65">
        <f>DG65+DH65</f>
        <v>106.45</v>
      </c>
      <c r="DK65">
        <v>1</v>
      </c>
      <c r="DL65" t="s">
        <v>1209</v>
      </c>
      <c r="DM65">
        <v>4</v>
      </c>
      <c r="DN65" t="s">
        <v>1203</v>
      </c>
      <c r="DO65">
        <v>1</v>
      </c>
    </row>
    <row r="66" spans="1:119" x14ac:dyDescent="0.2">
      <c r="A66">
        <f>ROW(Source!A54)</f>
        <v>54</v>
      </c>
      <c r="B66">
        <v>449016111</v>
      </c>
      <c r="C66">
        <v>448996665</v>
      </c>
      <c r="D66">
        <v>277946072</v>
      </c>
      <c r="E66">
        <v>1</v>
      </c>
      <c r="F66">
        <v>1</v>
      </c>
      <c r="G66">
        <v>1</v>
      </c>
      <c r="H66">
        <v>2</v>
      </c>
      <c r="I66" t="s">
        <v>1238</v>
      </c>
      <c r="J66" t="s">
        <v>1239</v>
      </c>
      <c r="K66" t="s">
        <v>1240</v>
      </c>
      <c r="L66">
        <v>1368</v>
      </c>
      <c r="N66">
        <v>1011</v>
      </c>
      <c r="O66" t="s">
        <v>1100</v>
      </c>
      <c r="P66" t="s">
        <v>1100</v>
      </c>
      <c r="Q66">
        <v>1</v>
      </c>
      <c r="W66">
        <v>0</v>
      </c>
      <c r="X66">
        <v>-278178338</v>
      </c>
      <c r="Y66">
        <f t="shared" si="43"/>
        <v>40.33</v>
      </c>
      <c r="AA66">
        <v>0</v>
      </c>
      <c r="AB66">
        <v>34.61</v>
      </c>
      <c r="AC66">
        <v>0</v>
      </c>
      <c r="AD66">
        <v>0</v>
      </c>
      <c r="AE66">
        <v>0</v>
      </c>
      <c r="AF66">
        <v>34.61</v>
      </c>
      <c r="AG66">
        <v>0</v>
      </c>
      <c r="AH66">
        <v>0</v>
      </c>
      <c r="AI66">
        <v>1</v>
      </c>
      <c r="AJ66">
        <v>1</v>
      </c>
      <c r="AK66">
        <v>1</v>
      </c>
      <c r="AL66">
        <v>1</v>
      </c>
      <c r="AM66">
        <v>-2</v>
      </c>
      <c r="AN66">
        <v>0</v>
      </c>
      <c r="AO66">
        <v>0</v>
      </c>
      <c r="AP66">
        <v>1</v>
      </c>
      <c r="AQ66">
        <v>1</v>
      </c>
      <c r="AR66">
        <v>0</v>
      </c>
      <c r="AS66" t="s">
        <v>3</v>
      </c>
      <c r="AT66">
        <v>40.33</v>
      </c>
      <c r="AU66" t="s">
        <v>3</v>
      </c>
      <c r="AV66">
        <v>1</v>
      </c>
      <c r="AW66">
        <v>2</v>
      </c>
      <c r="AX66">
        <v>448996686</v>
      </c>
      <c r="AY66">
        <v>2</v>
      </c>
      <c r="AZ66">
        <v>32768</v>
      </c>
      <c r="BA66">
        <v>66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1395.8212999999998</v>
      </c>
      <c r="BL66">
        <v>0</v>
      </c>
      <c r="BM66">
        <v>0</v>
      </c>
      <c r="BN66">
        <v>0</v>
      </c>
      <c r="BO66">
        <v>0</v>
      </c>
      <c r="BP66">
        <v>1</v>
      </c>
      <c r="BQ66">
        <v>0</v>
      </c>
      <c r="BR66">
        <v>1395.8212999999998</v>
      </c>
      <c r="BS66">
        <v>0</v>
      </c>
      <c r="BT66">
        <v>0</v>
      </c>
      <c r="BU66">
        <v>0</v>
      </c>
      <c r="BV66">
        <v>0</v>
      </c>
      <c r="BW66">
        <v>1</v>
      </c>
      <c r="CV66">
        <v>0</v>
      </c>
      <c r="CW66">
        <f>ROUND(Y66*Source!I54*DO66,7)</f>
        <v>0</v>
      </c>
      <c r="CX66">
        <f>ROUND(Y66*Source!I54,7)</f>
        <v>0.40329999999999999</v>
      </c>
      <c r="CY66">
        <f>AB66</f>
        <v>34.61</v>
      </c>
      <c r="CZ66">
        <f>AF66</f>
        <v>34.61</v>
      </c>
      <c r="DA66">
        <f>AJ66</f>
        <v>1</v>
      </c>
      <c r="DB66">
        <f t="shared" si="44"/>
        <v>1395.82</v>
      </c>
      <c r="DC66">
        <f t="shared" si="45"/>
        <v>0</v>
      </c>
      <c r="DD66" t="s">
        <v>3</v>
      </c>
      <c r="DE66" t="s">
        <v>3</v>
      </c>
      <c r="DF66">
        <f t="shared" si="42"/>
        <v>0</v>
      </c>
      <c r="DG66">
        <f t="shared" si="46"/>
        <v>13.96</v>
      </c>
      <c r="DH66">
        <f t="shared" si="47"/>
        <v>0</v>
      </c>
      <c r="DI66">
        <f t="shared" si="48"/>
        <v>0</v>
      </c>
      <c r="DJ66">
        <f>DG66+DH66</f>
        <v>13.96</v>
      </c>
      <c r="DK66">
        <v>1</v>
      </c>
      <c r="DL66" t="s">
        <v>3</v>
      </c>
      <c r="DM66">
        <v>0</v>
      </c>
      <c r="DN66" t="s">
        <v>3</v>
      </c>
      <c r="DO66">
        <v>0</v>
      </c>
    </row>
    <row r="67" spans="1:119" x14ac:dyDescent="0.2">
      <c r="A67">
        <f>ROW(Source!A54)</f>
        <v>54</v>
      </c>
      <c r="B67">
        <v>449016111</v>
      </c>
      <c r="C67">
        <v>448996665</v>
      </c>
      <c r="D67">
        <v>277866597</v>
      </c>
      <c r="E67">
        <v>1</v>
      </c>
      <c r="F67">
        <v>1</v>
      </c>
      <c r="G67">
        <v>1</v>
      </c>
      <c r="H67">
        <v>3</v>
      </c>
      <c r="I67" t="s">
        <v>1227</v>
      </c>
      <c r="J67" t="s">
        <v>1228</v>
      </c>
      <c r="K67" t="s">
        <v>1229</v>
      </c>
      <c r="L67">
        <v>1348</v>
      </c>
      <c r="N67">
        <v>1009</v>
      </c>
      <c r="O67" t="s">
        <v>83</v>
      </c>
      <c r="P67" t="s">
        <v>83</v>
      </c>
      <c r="Q67">
        <v>1000</v>
      </c>
      <c r="W67">
        <v>0</v>
      </c>
      <c r="X67">
        <v>440694812</v>
      </c>
      <c r="Y67">
        <f t="shared" ref="Y67:Y73" si="49">(AT67*ROUND(0,7))</f>
        <v>0</v>
      </c>
      <c r="AA67">
        <v>115594.46</v>
      </c>
      <c r="AB67">
        <v>0</v>
      </c>
      <c r="AC67">
        <v>0</v>
      </c>
      <c r="AD67">
        <v>0</v>
      </c>
      <c r="AE67">
        <v>148198.01999999999</v>
      </c>
      <c r="AF67">
        <v>0</v>
      </c>
      <c r="AG67">
        <v>0</v>
      </c>
      <c r="AH67">
        <v>0</v>
      </c>
      <c r="AI67">
        <v>0.78</v>
      </c>
      <c r="AJ67">
        <v>1</v>
      </c>
      <c r="AK67">
        <v>1</v>
      </c>
      <c r="AL67">
        <v>1</v>
      </c>
      <c r="AM67">
        <v>2</v>
      </c>
      <c r="AN67">
        <v>0</v>
      </c>
      <c r="AO67">
        <v>0</v>
      </c>
      <c r="AP67">
        <v>1</v>
      </c>
      <c r="AQ67">
        <v>1</v>
      </c>
      <c r="AR67">
        <v>0</v>
      </c>
      <c r="AS67" t="s">
        <v>3</v>
      </c>
      <c r="AT67">
        <v>0.03</v>
      </c>
      <c r="AU67" t="s">
        <v>23</v>
      </c>
      <c r="AV67">
        <v>0</v>
      </c>
      <c r="AW67">
        <v>2</v>
      </c>
      <c r="AX67">
        <v>448996687</v>
      </c>
      <c r="AY67">
        <v>1</v>
      </c>
      <c r="AZ67">
        <v>0</v>
      </c>
      <c r="BA67">
        <v>67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4445.9405999999999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1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CV67">
        <v>0</v>
      </c>
      <c r="CW67">
        <v>0</v>
      </c>
      <c r="CX67">
        <f>ROUND(Y67*Source!I54,7)</f>
        <v>0</v>
      </c>
      <c r="CY67">
        <f t="shared" ref="CY67:CY73" si="50">AA67</f>
        <v>115594.46</v>
      </c>
      <c r="CZ67">
        <f t="shared" ref="CZ67:CZ73" si="51">AE67</f>
        <v>148198.01999999999</v>
      </c>
      <c r="DA67">
        <f t="shared" ref="DA67:DA73" si="52">AI67</f>
        <v>0.78</v>
      </c>
      <c r="DB67">
        <f t="shared" ref="DB67:DB73" si="53">ROUND((ROUND(AT67*CZ67,2)*ROUND(0,7)),6)</f>
        <v>0</v>
      </c>
      <c r="DC67">
        <f t="shared" ref="DC67:DC73" si="54">ROUND((ROUND(AT67*AG67,2)*ROUND(0,7)),6)</f>
        <v>0</v>
      </c>
      <c r="DD67" t="s">
        <v>3</v>
      </c>
      <c r="DE67" t="s">
        <v>3</v>
      </c>
      <c r="DF67">
        <f>ROUND(ROUND(AE67*AI67,2)*CX67,2)</f>
        <v>0</v>
      </c>
      <c r="DG67">
        <f t="shared" si="46"/>
        <v>0</v>
      </c>
      <c r="DH67">
        <f t="shared" si="47"/>
        <v>0</v>
      </c>
      <c r="DI67">
        <f t="shared" si="48"/>
        <v>0</v>
      </c>
      <c r="DJ67">
        <f t="shared" ref="DJ67:DJ73" si="55">DF67</f>
        <v>0</v>
      </c>
      <c r="DK67">
        <v>0</v>
      </c>
      <c r="DL67" t="s">
        <v>3</v>
      </c>
      <c r="DM67">
        <v>0</v>
      </c>
      <c r="DN67" t="s">
        <v>3</v>
      </c>
      <c r="DO67">
        <v>0</v>
      </c>
    </row>
    <row r="68" spans="1:119" x14ac:dyDescent="0.2">
      <c r="A68">
        <f>ROW(Source!A54)</f>
        <v>54</v>
      </c>
      <c r="B68">
        <v>449016111</v>
      </c>
      <c r="C68">
        <v>448996665</v>
      </c>
      <c r="D68">
        <v>277867733</v>
      </c>
      <c r="E68">
        <v>1</v>
      </c>
      <c r="F68">
        <v>1</v>
      </c>
      <c r="G68">
        <v>1</v>
      </c>
      <c r="H68">
        <v>3</v>
      </c>
      <c r="I68" t="s">
        <v>1241</v>
      </c>
      <c r="J68" t="s">
        <v>1242</v>
      </c>
      <c r="K68" t="s">
        <v>1243</v>
      </c>
      <c r="L68">
        <v>1346</v>
      </c>
      <c r="N68">
        <v>1009</v>
      </c>
      <c r="O68" t="s">
        <v>441</v>
      </c>
      <c r="P68" t="s">
        <v>441</v>
      </c>
      <c r="Q68">
        <v>1</v>
      </c>
      <c r="W68">
        <v>0</v>
      </c>
      <c r="X68">
        <v>391631581</v>
      </c>
      <c r="Y68">
        <f t="shared" si="49"/>
        <v>0</v>
      </c>
      <c r="AA68">
        <v>188.92</v>
      </c>
      <c r="AB68">
        <v>0</v>
      </c>
      <c r="AC68">
        <v>0</v>
      </c>
      <c r="AD68">
        <v>0</v>
      </c>
      <c r="AE68">
        <v>174.93</v>
      </c>
      <c r="AF68">
        <v>0</v>
      </c>
      <c r="AG68">
        <v>0</v>
      </c>
      <c r="AH68">
        <v>0</v>
      </c>
      <c r="AI68">
        <v>1.08</v>
      </c>
      <c r="AJ68">
        <v>1</v>
      </c>
      <c r="AK68">
        <v>1</v>
      </c>
      <c r="AL68">
        <v>1</v>
      </c>
      <c r="AM68">
        <v>2</v>
      </c>
      <c r="AN68">
        <v>0</v>
      </c>
      <c r="AO68">
        <v>0</v>
      </c>
      <c r="AP68">
        <v>1</v>
      </c>
      <c r="AQ68">
        <v>1</v>
      </c>
      <c r="AR68">
        <v>0</v>
      </c>
      <c r="AS68" t="s">
        <v>3</v>
      </c>
      <c r="AT68">
        <v>160</v>
      </c>
      <c r="AU68" t="s">
        <v>23</v>
      </c>
      <c r="AV68">
        <v>0</v>
      </c>
      <c r="AW68">
        <v>2</v>
      </c>
      <c r="AX68">
        <v>448996688</v>
      </c>
      <c r="AY68">
        <v>1</v>
      </c>
      <c r="AZ68">
        <v>0</v>
      </c>
      <c r="BA68">
        <v>68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27988.800000000003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CV68">
        <v>0</v>
      </c>
      <c r="CW68">
        <v>0</v>
      </c>
      <c r="CX68">
        <f>ROUND(Y68*Source!I54,7)</f>
        <v>0</v>
      </c>
      <c r="CY68">
        <f t="shared" si="50"/>
        <v>188.92</v>
      </c>
      <c r="CZ68">
        <f t="shared" si="51"/>
        <v>174.93</v>
      </c>
      <c r="DA68">
        <f t="shared" si="52"/>
        <v>1.08</v>
      </c>
      <c r="DB68">
        <f t="shared" si="53"/>
        <v>0</v>
      </c>
      <c r="DC68">
        <f t="shared" si="54"/>
        <v>0</v>
      </c>
      <c r="DD68" t="s">
        <v>3</v>
      </c>
      <c r="DE68" t="s">
        <v>3</v>
      </c>
      <c r="DF68">
        <f>ROUND(ROUND(AE68*AI68,2)*CX68,2)</f>
        <v>0</v>
      </c>
      <c r="DG68">
        <f t="shared" si="46"/>
        <v>0</v>
      </c>
      <c r="DH68">
        <f t="shared" si="47"/>
        <v>0</v>
      </c>
      <c r="DI68">
        <f t="shared" si="48"/>
        <v>0</v>
      </c>
      <c r="DJ68">
        <f t="shared" si="55"/>
        <v>0</v>
      </c>
      <c r="DK68">
        <v>0</v>
      </c>
      <c r="DL68" t="s">
        <v>3</v>
      </c>
      <c r="DM68">
        <v>0</v>
      </c>
      <c r="DN68" t="s">
        <v>3</v>
      </c>
      <c r="DO68">
        <v>0</v>
      </c>
    </row>
    <row r="69" spans="1:119" x14ac:dyDescent="0.2">
      <c r="A69">
        <f>ROW(Source!A54)</f>
        <v>54</v>
      </c>
      <c r="B69">
        <v>449016111</v>
      </c>
      <c r="C69">
        <v>448996665</v>
      </c>
      <c r="D69">
        <v>277561715</v>
      </c>
      <c r="E69">
        <v>109</v>
      </c>
      <c r="F69">
        <v>1</v>
      </c>
      <c r="G69">
        <v>1</v>
      </c>
      <c r="H69">
        <v>3</v>
      </c>
      <c r="I69" t="s">
        <v>47</v>
      </c>
      <c r="J69" t="s">
        <v>3</v>
      </c>
      <c r="K69" t="s">
        <v>48</v>
      </c>
      <c r="L69">
        <v>1339</v>
      </c>
      <c r="N69">
        <v>1007</v>
      </c>
      <c r="O69" t="s">
        <v>49</v>
      </c>
      <c r="P69" t="s">
        <v>49</v>
      </c>
      <c r="Q69">
        <v>1</v>
      </c>
      <c r="W69">
        <v>0</v>
      </c>
      <c r="X69">
        <v>-157982121</v>
      </c>
      <c r="Y69">
        <f t="shared" si="49"/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1</v>
      </c>
      <c r="AJ69">
        <v>1</v>
      </c>
      <c r="AK69">
        <v>1</v>
      </c>
      <c r="AL69">
        <v>1</v>
      </c>
      <c r="AM69">
        <v>-2</v>
      </c>
      <c r="AN69">
        <v>0</v>
      </c>
      <c r="AO69">
        <v>0</v>
      </c>
      <c r="AP69">
        <v>1</v>
      </c>
      <c r="AQ69">
        <v>0</v>
      </c>
      <c r="AR69">
        <v>0</v>
      </c>
      <c r="AS69" t="s">
        <v>3</v>
      </c>
      <c r="AT69">
        <v>29.1</v>
      </c>
      <c r="AU69" t="s">
        <v>23</v>
      </c>
      <c r="AV69">
        <v>0</v>
      </c>
      <c r="AW69">
        <v>2</v>
      </c>
      <c r="AX69">
        <v>448996689</v>
      </c>
      <c r="AY69">
        <v>1</v>
      </c>
      <c r="AZ69">
        <v>0</v>
      </c>
      <c r="BA69">
        <v>69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CV69">
        <v>0</v>
      </c>
      <c r="CW69">
        <v>0</v>
      </c>
      <c r="CX69">
        <f>ROUND(Y69*Source!I54,7)</f>
        <v>0</v>
      </c>
      <c r="CY69">
        <f t="shared" si="50"/>
        <v>0</v>
      </c>
      <c r="CZ69">
        <f t="shared" si="51"/>
        <v>0</v>
      </c>
      <c r="DA69">
        <f t="shared" si="52"/>
        <v>1</v>
      </c>
      <c r="DB69">
        <f t="shared" si="53"/>
        <v>0</v>
      </c>
      <c r="DC69">
        <f t="shared" si="54"/>
        <v>0</v>
      </c>
      <c r="DD69" t="s">
        <v>3</v>
      </c>
      <c r="DE69" t="s">
        <v>3</v>
      </c>
      <c r="DF69">
        <f>ROUND(ROUND(AE69,2)*CX69,2)</f>
        <v>0</v>
      </c>
      <c r="DG69">
        <f t="shared" si="46"/>
        <v>0</v>
      </c>
      <c r="DH69">
        <f t="shared" si="47"/>
        <v>0</v>
      </c>
      <c r="DI69">
        <f t="shared" si="48"/>
        <v>0</v>
      </c>
      <c r="DJ69">
        <f t="shared" si="55"/>
        <v>0</v>
      </c>
      <c r="DK69">
        <v>0</v>
      </c>
      <c r="DL69" t="s">
        <v>3</v>
      </c>
      <c r="DM69">
        <v>0</v>
      </c>
      <c r="DN69" t="s">
        <v>3</v>
      </c>
      <c r="DO69">
        <v>0</v>
      </c>
    </row>
    <row r="70" spans="1:119" x14ac:dyDescent="0.2">
      <c r="A70">
        <f>ROW(Source!A54)</f>
        <v>54</v>
      </c>
      <c r="B70">
        <v>449016111</v>
      </c>
      <c r="C70">
        <v>448996665</v>
      </c>
      <c r="D70">
        <v>277871201</v>
      </c>
      <c r="E70">
        <v>1</v>
      </c>
      <c r="F70">
        <v>1</v>
      </c>
      <c r="G70">
        <v>1</v>
      </c>
      <c r="H70">
        <v>3</v>
      </c>
      <c r="I70" t="s">
        <v>1244</v>
      </c>
      <c r="J70" t="s">
        <v>1245</v>
      </c>
      <c r="K70" t="s">
        <v>1246</v>
      </c>
      <c r="L70">
        <v>1339</v>
      </c>
      <c r="N70">
        <v>1007</v>
      </c>
      <c r="O70" t="s">
        <v>49</v>
      </c>
      <c r="P70" t="s">
        <v>49</v>
      </c>
      <c r="Q70">
        <v>1</v>
      </c>
      <c r="W70">
        <v>0</v>
      </c>
      <c r="X70">
        <v>-411977430</v>
      </c>
      <c r="Y70">
        <f t="shared" si="49"/>
        <v>0</v>
      </c>
      <c r="AA70">
        <v>4373.1099999999997</v>
      </c>
      <c r="AB70">
        <v>0</v>
      </c>
      <c r="AC70">
        <v>0</v>
      </c>
      <c r="AD70">
        <v>0</v>
      </c>
      <c r="AE70">
        <v>3338.25</v>
      </c>
      <c r="AF70">
        <v>0</v>
      </c>
      <c r="AG70">
        <v>0</v>
      </c>
      <c r="AH70">
        <v>0</v>
      </c>
      <c r="AI70">
        <v>1.31</v>
      </c>
      <c r="AJ70">
        <v>1</v>
      </c>
      <c r="AK70">
        <v>1</v>
      </c>
      <c r="AL70">
        <v>1</v>
      </c>
      <c r="AM70">
        <v>2</v>
      </c>
      <c r="AN70">
        <v>0</v>
      </c>
      <c r="AO70">
        <v>0</v>
      </c>
      <c r="AP70">
        <v>1</v>
      </c>
      <c r="AQ70">
        <v>1</v>
      </c>
      <c r="AR70">
        <v>0</v>
      </c>
      <c r="AS70" t="s">
        <v>3</v>
      </c>
      <c r="AT70">
        <v>3.1E-2</v>
      </c>
      <c r="AU70" t="s">
        <v>23</v>
      </c>
      <c r="AV70">
        <v>0</v>
      </c>
      <c r="AW70">
        <v>2</v>
      </c>
      <c r="AX70">
        <v>448996690</v>
      </c>
      <c r="AY70">
        <v>1</v>
      </c>
      <c r="AZ70">
        <v>0</v>
      </c>
      <c r="BA70">
        <v>70</v>
      </c>
      <c r="BB70">
        <v>1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103.48575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CV70">
        <v>0</v>
      </c>
      <c r="CW70">
        <v>0</v>
      </c>
      <c r="CX70">
        <f>ROUND(Y70*Source!I54,7)</f>
        <v>0</v>
      </c>
      <c r="CY70">
        <f t="shared" si="50"/>
        <v>4373.1099999999997</v>
      </c>
      <c r="CZ70">
        <f t="shared" si="51"/>
        <v>3338.25</v>
      </c>
      <c r="DA70">
        <f t="shared" si="52"/>
        <v>1.31</v>
      </c>
      <c r="DB70">
        <f t="shared" si="53"/>
        <v>0</v>
      </c>
      <c r="DC70">
        <f t="shared" si="54"/>
        <v>0</v>
      </c>
      <c r="DD70" t="s">
        <v>3</v>
      </c>
      <c r="DE70" t="s">
        <v>3</v>
      </c>
      <c r="DF70">
        <f>ROUND(ROUND(AE70*AI70,2)*CX70,2)</f>
        <v>0</v>
      </c>
      <c r="DG70">
        <f t="shared" si="46"/>
        <v>0</v>
      </c>
      <c r="DH70">
        <f t="shared" si="47"/>
        <v>0</v>
      </c>
      <c r="DI70">
        <f t="shared" si="48"/>
        <v>0</v>
      </c>
      <c r="DJ70">
        <f t="shared" si="55"/>
        <v>0</v>
      </c>
      <c r="DK70">
        <v>0</v>
      </c>
      <c r="DL70" t="s">
        <v>3</v>
      </c>
      <c r="DM70">
        <v>0</v>
      </c>
      <c r="DN70" t="s">
        <v>3</v>
      </c>
      <c r="DO70">
        <v>0</v>
      </c>
    </row>
    <row r="71" spans="1:119" x14ac:dyDescent="0.2">
      <c r="A71">
        <f>ROW(Source!A54)</f>
        <v>54</v>
      </c>
      <c r="B71">
        <v>449016111</v>
      </c>
      <c r="C71">
        <v>448996665</v>
      </c>
      <c r="D71">
        <v>277874135</v>
      </c>
      <c r="E71">
        <v>1</v>
      </c>
      <c r="F71">
        <v>1</v>
      </c>
      <c r="G71">
        <v>1</v>
      </c>
      <c r="H71">
        <v>3</v>
      </c>
      <c r="I71" t="s">
        <v>1247</v>
      </c>
      <c r="J71" t="s">
        <v>1248</v>
      </c>
      <c r="K71" t="s">
        <v>1249</v>
      </c>
      <c r="L71">
        <v>1407</v>
      </c>
      <c r="N71">
        <v>1013</v>
      </c>
      <c r="O71" t="s">
        <v>1250</v>
      </c>
      <c r="P71" t="s">
        <v>1250</v>
      </c>
      <c r="Q71">
        <v>1</v>
      </c>
      <c r="W71">
        <v>0</v>
      </c>
      <c r="X71">
        <v>-1932893651</v>
      </c>
      <c r="Y71">
        <f t="shared" si="49"/>
        <v>0</v>
      </c>
      <c r="AA71">
        <v>13619.58</v>
      </c>
      <c r="AB71">
        <v>0</v>
      </c>
      <c r="AC71">
        <v>0</v>
      </c>
      <c r="AD71">
        <v>0</v>
      </c>
      <c r="AE71">
        <v>14803.89</v>
      </c>
      <c r="AF71">
        <v>0</v>
      </c>
      <c r="AG71">
        <v>0</v>
      </c>
      <c r="AH71">
        <v>0</v>
      </c>
      <c r="AI71">
        <v>0.92</v>
      </c>
      <c r="AJ71">
        <v>1</v>
      </c>
      <c r="AK71">
        <v>1</v>
      </c>
      <c r="AL71">
        <v>1</v>
      </c>
      <c r="AM71">
        <v>2</v>
      </c>
      <c r="AN71">
        <v>0</v>
      </c>
      <c r="AO71">
        <v>0</v>
      </c>
      <c r="AP71">
        <v>1</v>
      </c>
      <c r="AQ71">
        <v>1</v>
      </c>
      <c r="AR71">
        <v>0</v>
      </c>
      <c r="AS71" t="s">
        <v>3</v>
      </c>
      <c r="AT71">
        <v>0.106</v>
      </c>
      <c r="AU71" t="s">
        <v>23</v>
      </c>
      <c r="AV71">
        <v>0</v>
      </c>
      <c r="AW71">
        <v>2</v>
      </c>
      <c r="AX71">
        <v>448996691</v>
      </c>
      <c r="AY71">
        <v>1</v>
      </c>
      <c r="AZ71">
        <v>0</v>
      </c>
      <c r="BA71">
        <v>71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1569.2123399999998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1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CV71">
        <v>0</v>
      </c>
      <c r="CW71">
        <v>0</v>
      </c>
      <c r="CX71">
        <f>ROUND(Y71*Source!I54,7)</f>
        <v>0</v>
      </c>
      <c r="CY71">
        <f t="shared" si="50"/>
        <v>13619.58</v>
      </c>
      <c r="CZ71">
        <f t="shared" si="51"/>
        <v>14803.89</v>
      </c>
      <c r="DA71">
        <f t="shared" si="52"/>
        <v>0.92</v>
      </c>
      <c r="DB71">
        <f t="shared" si="53"/>
        <v>0</v>
      </c>
      <c r="DC71">
        <f t="shared" si="54"/>
        <v>0</v>
      </c>
      <c r="DD71" t="s">
        <v>3</v>
      </c>
      <c r="DE71" t="s">
        <v>3</v>
      </c>
      <c r="DF71">
        <f>ROUND(ROUND(AE71*AI71,2)*CX71,2)</f>
        <v>0</v>
      </c>
      <c r="DG71">
        <f t="shared" si="46"/>
        <v>0</v>
      </c>
      <c r="DH71">
        <f t="shared" si="47"/>
        <v>0</v>
      </c>
      <c r="DI71">
        <f t="shared" si="48"/>
        <v>0</v>
      </c>
      <c r="DJ71">
        <f t="shared" si="55"/>
        <v>0</v>
      </c>
      <c r="DK71">
        <v>0</v>
      </c>
      <c r="DL71" t="s">
        <v>3</v>
      </c>
      <c r="DM71">
        <v>0</v>
      </c>
      <c r="DN71" t="s">
        <v>3</v>
      </c>
      <c r="DO71">
        <v>0</v>
      </c>
    </row>
    <row r="72" spans="1:119" x14ac:dyDescent="0.2">
      <c r="A72">
        <f>ROW(Source!A54)</f>
        <v>54</v>
      </c>
      <c r="B72">
        <v>449016111</v>
      </c>
      <c r="C72">
        <v>448996665</v>
      </c>
      <c r="D72">
        <v>277562757</v>
      </c>
      <c r="E72">
        <v>109</v>
      </c>
      <c r="F72">
        <v>1</v>
      </c>
      <c r="G72">
        <v>1</v>
      </c>
      <c r="H72">
        <v>3</v>
      </c>
      <c r="I72" t="s">
        <v>69</v>
      </c>
      <c r="J72" t="s">
        <v>3</v>
      </c>
      <c r="K72" t="s">
        <v>70</v>
      </c>
      <c r="L72">
        <v>1371</v>
      </c>
      <c r="N72">
        <v>1013</v>
      </c>
      <c r="O72" t="s">
        <v>32</v>
      </c>
      <c r="P72" t="s">
        <v>32</v>
      </c>
      <c r="Q72">
        <v>1</v>
      </c>
      <c r="W72">
        <v>0</v>
      </c>
      <c r="X72">
        <v>888337275</v>
      </c>
      <c r="Y72">
        <f t="shared" si="49"/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</v>
      </c>
      <c r="AJ72">
        <v>1</v>
      </c>
      <c r="AK72">
        <v>1</v>
      </c>
      <c r="AL72">
        <v>1</v>
      </c>
      <c r="AM72">
        <v>-2</v>
      </c>
      <c r="AN72">
        <v>0</v>
      </c>
      <c r="AO72">
        <v>0</v>
      </c>
      <c r="AP72">
        <v>1</v>
      </c>
      <c r="AQ72">
        <v>0</v>
      </c>
      <c r="AR72">
        <v>0</v>
      </c>
      <c r="AS72" t="s">
        <v>3</v>
      </c>
      <c r="AT72">
        <v>200</v>
      </c>
      <c r="AU72" t="s">
        <v>23</v>
      </c>
      <c r="AV72">
        <v>0</v>
      </c>
      <c r="AW72">
        <v>2</v>
      </c>
      <c r="AX72">
        <v>448996692</v>
      </c>
      <c r="AY72">
        <v>1</v>
      </c>
      <c r="AZ72">
        <v>0</v>
      </c>
      <c r="BA72">
        <v>72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V72">
        <v>0</v>
      </c>
      <c r="CW72">
        <v>0</v>
      </c>
      <c r="CX72">
        <f>ROUND(Y72*Source!I54,7)</f>
        <v>0</v>
      </c>
      <c r="CY72">
        <f t="shared" si="50"/>
        <v>0</v>
      </c>
      <c r="CZ72">
        <f t="shared" si="51"/>
        <v>0</v>
      </c>
      <c r="DA72">
        <f t="shared" si="52"/>
        <v>1</v>
      </c>
      <c r="DB72">
        <f t="shared" si="53"/>
        <v>0</v>
      </c>
      <c r="DC72">
        <f t="shared" si="54"/>
        <v>0</v>
      </c>
      <c r="DD72" t="s">
        <v>3</v>
      </c>
      <c r="DE72" t="s">
        <v>3</v>
      </c>
      <c r="DF72">
        <f t="shared" ref="DF72:DF78" si="56">ROUND(ROUND(AE72,2)*CX72,2)</f>
        <v>0</v>
      </c>
      <c r="DG72">
        <f t="shared" si="46"/>
        <v>0</v>
      </c>
      <c r="DH72">
        <f t="shared" si="47"/>
        <v>0</v>
      </c>
      <c r="DI72">
        <f t="shared" si="48"/>
        <v>0</v>
      </c>
      <c r="DJ72">
        <f t="shared" si="55"/>
        <v>0</v>
      </c>
      <c r="DK72">
        <v>0</v>
      </c>
      <c r="DL72" t="s">
        <v>3</v>
      </c>
      <c r="DM72">
        <v>0</v>
      </c>
      <c r="DN72" t="s">
        <v>3</v>
      </c>
      <c r="DO72">
        <v>0</v>
      </c>
    </row>
    <row r="73" spans="1:119" x14ac:dyDescent="0.2">
      <c r="A73">
        <f>ROW(Source!A54)</f>
        <v>54</v>
      </c>
      <c r="B73">
        <v>449016111</v>
      </c>
      <c r="C73">
        <v>448996665</v>
      </c>
      <c r="D73">
        <v>277563551</v>
      </c>
      <c r="E73">
        <v>109</v>
      </c>
      <c r="F73">
        <v>1</v>
      </c>
      <c r="G73">
        <v>1</v>
      </c>
      <c r="H73">
        <v>3</v>
      </c>
      <c r="I73" t="s">
        <v>72</v>
      </c>
      <c r="J73" t="s">
        <v>3</v>
      </c>
      <c r="K73" t="s">
        <v>73</v>
      </c>
      <c r="L73">
        <v>1371</v>
      </c>
      <c r="N73">
        <v>1013</v>
      </c>
      <c r="O73" t="s">
        <v>32</v>
      </c>
      <c r="P73" t="s">
        <v>32</v>
      </c>
      <c r="Q73">
        <v>1</v>
      </c>
      <c r="W73">
        <v>0</v>
      </c>
      <c r="X73">
        <v>375182205</v>
      </c>
      <c r="Y73">
        <f t="shared" si="49"/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1</v>
      </c>
      <c r="AJ73">
        <v>1</v>
      </c>
      <c r="AK73">
        <v>1</v>
      </c>
      <c r="AL73">
        <v>1</v>
      </c>
      <c r="AM73">
        <v>-2</v>
      </c>
      <c r="AN73">
        <v>0</v>
      </c>
      <c r="AO73">
        <v>0</v>
      </c>
      <c r="AP73">
        <v>1</v>
      </c>
      <c r="AQ73">
        <v>0</v>
      </c>
      <c r="AR73">
        <v>0</v>
      </c>
      <c r="AS73" t="s">
        <v>3</v>
      </c>
      <c r="AT73">
        <v>200</v>
      </c>
      <c r="AU73" t="s">
        <v>23</v>
      </c>
      <c r="AV73">
        <v>0</v>
      </c>
      <c r="AW73">
        <v>2</v>
      </c>
      <c r="AX73">
        <v>448996693</v>
      </c>
      <c r="AY73">
        <v>1</v>
      </c>
      <c r="AZ73">
        <v>0</v>
      </c>
      <c r="BA73">
        <v>73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CV73">
        <v>0</v>
      </c>
      <c r="CW73">
        <v>0</v>
      </c>
      <c r="CX73">
        <f>ROUND(Y73*Source!I54,7)</f>
        <v>0</v>
      </c>
      <c r="CY73">
        <f t="shared" si="50"/>
        <v>0</v>
      </c>
      <c r="CZ73">
        <f t="shared" si="51"/>
        <v>0</v>
      </c>
      <c r="DA73">
        <f t="shared" si="52"/>
        <v>1</v>
      </c>
      <c r="DB73">
        <f t="shared" si="53"/>
        <v>0</v>
      </c>
      <c r="DC73">
        <f t="shared" si="54"/>
        <v>0</v>
      </c>
      <c r="DD73" t="s">
        <v>3</v>
      </c>
      <c r="DE73" t="s">
        <v>3</v>
      </c>
      <c r="DF73">
        <f t="shared" si="56"/>
        <v>0</v>
      </c>
      <c r="DG73">
        <f t="shared" si="46"/>
        <v>0</v>
      </c>
      <c r="DH73">
        <f t="shared" si="47"/>
        <v>0</v>
      </c>
      <c r="DI73">
        <f t="shared" si="48"/>
        <v>0</v>
      </c>
      <c r="DJ73">
        <f t="shared" si="55"/>
        <v>0</v>
      </c>
      <c r="DK73">
        <v>0</v>
      </c>
      <c r="DL73" t="s">
        <v>3</v>
      </c>
      <c r="DM73">
        <v>0</v>
      </c>
      <c r="DN73" t="s">
        <v>3</v>
      </c>
      <c r="DO73">
        <v>0</v>
      </c>
    </row>
    <row r="74" spans="1:119" x14ac:dyDescent="0.2">
      <c r="A74">
        <f>ROW(Source!A58)</f>
        <v>58</v>
      </c>
      <c r="B74">
        <v>449016111</v>
      </c>
      <c r="C74">
        <v>448996697</v>
      </c>
      <c r="D74">
        <v>277560284</v>
      </c>
      <c r="E74">
        <v>109</v>
      </c>
      <c r="F74">
        <v>1</v>
      </c>
      <c r="G74">
        <v>1</v>
      </c>
      <c r="H74">
        <v>1</v>
      </c>
      <c r="I74" t="s">
        <v>1214</v>
      </c>
      <c r="J74" t="s">
        <v>3</v>
      </c>
      <c r="K74" t="s">
        <v>1215</v>
      </c>
      <c r="L74">
        <v>1191</v>
      </c>
      <c r="N74">
        <v>1013</v>
      </c>
      <c r="O74" t="s">
        <v>1203</v>
      </c>
      <c r="P74" t="s">
        <v>1203</v>
      </c>
      <c r="Q74">
        <v>1</v>
      </c>
      <c r="W74">
        <v>0</v>
      </c>
      <c r="X74">
        <v>-1759674247</v>
      </c>
      <c r="Y74">
        <f>AT74</f>
        <v>1056.8399999999999</v>
      </c>
      <c r="AA74">
        <v>0</v>
      </c>
      <c r="AB74">
        <v>0</v>
      </c>
      <c r="AC74">
        <v>0</v>
      </c>
      <c r="AD74">
        <v>497.4</v>
      </c>
      <c r="AE74">
        <v>0</v>
      </c>
      <c r="AF74">
        <v>0</v>
      </c>
      <c r="AG74">
        <v>0</v>
      </c>
      <c r="AH74">
        <v>497.4</v>
      </c>
      <c r="AI74">
        <v>1</v>
      </c>
      <c r="AJ74">
        <v>1</v>
      </c>
      <c r="AK74">
        <v>1</v>
      </c>
      <c r="AL74">
        <v>1</v>
      </c>
      <c r="AM74">
        <v>-2</v>
      </c>
      <c r="AN74">
        <v>0</v>
      </c>
      <c r="AO74">
        <v>0</v>
      </c>
      <c r="AP74">
        <v>1</v>
      </c>
      <c r="AQ74">
        <v>1</v>
      </c>
      <c r="AR74">
        <v>0</v>
      </c>
      <c r="AS74" t="s">
        <v>3</v>
      </c>
      <c r="AT74">
        <v>1056.8399999999999</v>
      </c>
      <c r="AU74" t="s">
        <v>3</v>
      </c>
      <c r="AV74">
        <v>1</v>
      </c>
      <c r="AW74">
        <v>2</v>
      </c>
      <c r="AX74">
        <v>448996708</v>
      </c>
      <c r="AY74">
        <v>2</v>
      </c>
      <c r="AZ74">
        <v>131072</v>
      </c>
      <c r="BA74">
        <v>74</v>
      </c>
      <c r="BB74">
        <v>1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525672.2159999999</v>
      </c>
      <c r="BN74">
        <v>1056.8399999999999</v>
      </c>
      <c r="BO74">
        <v>0</v>
      </c>
      <c r="BP74">
        <v>1</v>
      </c>
      <c r="BQ74">
        <v>0</v>
      </c>
      <c r="BR74">
        <v>0</v>
      </c>
      <c r="BS74">
        <v>0</v>
      </c>
      <c r="BT74">
        <v>525672.2159999999</v>
      </c>
      <c r="BU74">
        <v>1056.8399999999999</v>
      </c>
      <c r="BV74">
        <v>0</v>
      </c>
      <c r="BW74">
        <v>1</v>
      </c>
      <c r="CU74">
        <f>ROUND(AT74*Source!I58*AH74*AL74,2)</f>
        <v>5256.72</v>
      </c>
      <c r="CV74">
        <f>ROUND(Y74*Source!I58,7)</f>
        <v>10.5684</v>
      </c>
      <c r="CW74">
        <v>0</v>
      </c>
      <c r="CX74">
        <f>ROUND(Y74*Source!I58,7)</f>
        <v>10.5684</v>
      </c>
      <c r="CY74">
        <f>AD74</f>
        <v>497.4</v>
      </c>
      <c r="CZ74">
        <f>AH74</f>
        <v>497.4</v>
      </c>
      <c r="DA74">
        <f>AL74</f>
        <v>1</v>
      </c>
      <c r="DB74">
        <f>ROUND(ROUND(AT74*CZ74,2),6)</f>
        <v>525672.22</v>
      </c>
      <c r="DC74">
        <f>ROUND(ROUND(AT74*AG74,2),6)</f>
        <v>0</v>
      </c>
      <c r="DD74" t="s">
        <v>3</v>
      </c>
      <c r="DE74" t="s">
        <v>3</v>
      </c>
      <c r="DF74">
        <f t="shared" si="56"/>
        <v>0</v>
      </c>
      <c r="DG74">
        <f t="shared" si="46"/>
        <v>0</v>
      </c>
      <c r="DH74">
        <f t="shared" si="47"/>
        <v>0</v>
      </c>
      <c r="DI74">
        <f t="shared" si="48"/>
        <v>5256.72</v>
      </c>
      <c r="DJ74">
        <f>DI74</f>
        <v>5256.72</v>
      </c>
      <c r="DK74">
        <v>1</v>
      </c>
      <c r="DL74" t="s">
        <v>3</v>
      </c>
      <c r="DM74">
        <v>0</v>
      </c>
      <c r="DN74" t="s">
        <v>3</v>
      </c>
      <c r="DO74">
        <v>0</v>
      </c>
    </row>
    <row r="75" spans="1:119" x14ac:dyDescent="0.2">
      <c r="A75">
        <f>ROW(Source!A58)</f>
        <v>58</v>
      </c>
      <c r="B75">
        <v>449016111</v>
      </c>
      <c r="C75">
        <v>448996697</v>
      </c>
      <c r="D75">
        <v>277560491</v>
      </c>
      <c r="E75">
        <v>109</v>
      </c>
      <c r="F75">
        <v>1</v>
      </c>
      <c r="G75">
        <v>1</v>
      </c>
      <c r="H75">
        <v>1</v>
      </c>
      <c r="I75" t="s">
        <v>1204</v>
      </c>
      <c r="J75" t="s">
        <v>3</v>
      </c>
      <c r="K75" t="s">
        <v>1205</v>
      </c>
      <c r="L75">
        <v>1191</v>
      </c>
      <c r="N75">
        <v>1013</v>
      </c>
      <c r="O75" t="s">
        <v>1203</v>
      </c>
      <c r="P75" t="s">
        <v>1203</v>
      </c>
      <c r="Q75">
        <v>1</v>
      </c>
      <c r="W75">
        <v>0</v>
      </c>
      <c r="X75">
        <v>-1417349443</v>
      </c>
      <c r="Y75">
        <f>AT75</f>
        <v>10.49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1</v>
      </c>
      <c r="AJ75">
        <v>1</v>
      </c>
      <c r="AK75">
        <v>1</v>
      </c>
      <c r="AL75">
        <v>1</v>
      </c>
      <c r="AM75">
        <v>-2</v>
      </c>
      <c r="AN75">
        <v>0</v>
      </c>
      <c r="AO75">
        <v>0</v>
      </c>
      <c r="AP75">
        <v>1</v>
      </c>
      <c r="AQ75">
        <v>1</v>
      </c>
      <c r="AR75">
        <v>0</v>
      </c>
      <c r="AS75" t="s">
        <v>3</v>
      </c>
      <c r="AT75">
        <v>10.49</v>
      </c>
      <c r="AU75" t="s">
        <v>3</v>
      </c>
      <c r="AV75">
        <v>2</v>
      </c>
      <c r="AW75">
        <v>2</v>
      </c>
      <c r="AX75">
        <v>448996709</v>
      </c>
      <c r="AY75">
        <v>1</v>
      </c>
      <c r="AZ75">
        <v>0</v>
      </c>
      <c r="BA75">
        <v>75</v>
      </c>
      <c r="BB75">
        <v>1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CV75">
        <v>0</v>
      </c>
      <c r="CW75">
        <v>0</v>
      </c>
      <c r="CX75">
        <f>ROUND(Y75*Source!I58,7)</f>
        <v>0.10489999999999999</v>
      </c>
      <c r="CY75">
        <f>AD75</f>
        <v>0</v>
      </c>
      <c r="CZ75">
        <f>AH75</f>
        <v>0</v>
      </c>
      <c r="DA75">
        <f>AL75</f>
        <v>1</v>
      </c>
      <c r="DB75">
        <f>ROUND(ROUND(AT75*CZ75,2),6)</f>
        <v>0</v>
      </c>
      <c r="DC75">
        <f>ROUND(ROUND(AT75*AG75,2),6)</f>
        <v>0</v>
      </c>
      <c r="DD75" t="s">
        <v>3</v>
      </c>
      <c r="DE75" t="s">
        <v>3</v>
      </c>
      <c r="DF75">
        <f t="shared" si="56"/>
        <v>0</v>
      </c>
      <c r="DG75">
        <f t="shared" si="46"/>
        <v>0</v>
      </c>
      <c r="DH75">
        <f t="shared" si="47"/>
        <v>0</v>
      </c>
      <c r="DI75">
        <f t="shared" si="48"/>
        <v>0</v>
      </c>
      <c r="DJ75">
        <f>DI75</f>
        <v>0</v>
      </c>
      <c r="DK75">
        <v>0</v>
      </c>
      <c r="DL75" t="s">
        <v>3</v>
      </c>
      <c r="DM75">
        <v>0</v>
      </c>
      <c r="DN75" t="s">
        <v>3</v>
      </c>
      <c r="DO75">
        <v>0</v>
      </c>
    </row>
    <row r="76" spans="1:119" x14ac:dyDescent="0.2">
      <c r="A76">
        <f>ROW(Source!A58)</f>
        <v>58</v>
      </c>
      <c r="B76">
        <v>449016111</v>
      </c>
      <c r="C76">
        <v>448996697</v>
      </c>
      <c r="D76">
        <v>277944091</v>
      </c>
      <c r="E76">
        <v>1</v>
      </c>
      <c r="F76">
        <v>1</v>
      </c>
      <c r="G76">
        <v>1</v>
      </c>
      <c r="H76">
        <v>2</v>
      </c>
      <c r="I76" t="s">
        <v>1216</v>
      </c>
      <c r="J76" t="s">
        <v>1217</v>
      </c>
      <c r="K76" t="s">
        <v>1218</v>
      </c>
      <c r="L76">
        <v>1368</v>
      </c>
      <c r="N76">
        <v>1011</v>
      </c>
      <c r="O76" t="s">
        <v>1100</v>
      </c>
      <c r="P76" t="s">
        <v>1100</v>
      </c>
      <c r="Q76">
        <v>1</v>
      </c>
      <c r="W76">
        <v>0</v>
      </c>
      <c r="X76">
        <v>-1452162818</v>
      </c>
      <c r="Y76">
        <f>AT76</f>
        <v>10.33</v>
      </c>
      <c r="AA76">
        <v>0</v>
      </c>
      <c r="AB76">
        <v>976.45</v>
      </c>
      <c r="AC76">
        <v>620.24</v>
      </c>
      <c r="AD76">
        <v>0</v>
      </c>
      <c r="AE76">
        <v>0</v>
      </c>
      <c r="AF76">
        <v>800.37</v>
      </c>
      <c r="AG76">
        <v>620.24</v>
      </c>
      <c r="AH76">
        <v>0</v>
      </c>
      <c r="AI76">
        <v>1</v>
      </c>
      <c r="AJ76">
        <v>1.22</v>
      </c>
      <c r="AK76">
        <v>1</v>
      </c>
      <c r="AL76">
        <v>1</v>
      </c>
      <c r="AM76">
        <v>2</v>
      </c>
      <c r="AN76">
        <v>0</v>
      </c>
      <c r="AO76">
        <v>0</v>
      </c>
      <c r="AP76">
        <v>1</v>
      </c>
      <c r="AQ76">
        <v>1</v>
      </c>
      <c r="AR76">
        <v>0</v>
      </c>
      <c r="AS76" t="s">
        <v>3</v>
      </c>
      <c r="AT76">
        <v>10.33</v>
      </c>
      <c r="AU76" t="s">
        <v>3</v>
      </c>
      <c r="AV76">
        <v>1</v>
      </c>
      <c r="AW76">
        <v>2</v>
      </c>
      <c r="AX76">
        <v>448996710</v>
      </c>
      <c r="AY76">
        <v>2</v>
      </c>
      <c r="AZ76">
        <v>65536</v>
      </c>
      <c r="BA76">
        <v>76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8267.8220999999994</v>
      </c>
      <c r="BL76">
        <v>6407.0792000000001</v>
      </c>
      <c r="BM76">
        <v>0</v>
      </c>
      <c r="BN76">
        <v>0</v>
      </c>
      <c r="BO76">
        <v>10.33</v>
      </c>
      <c r="BP76">
        <v>1</v>
      </c>
      <c r="BQ76">
        <v>0</v>
      </c>
      <c r="BR76">
        <v>8267.8220999999994</v>
      </c>
      <c r="BS76">
        <v>6407.0792000000001</v>
      </c>
      <c r="BT76">
        <v>0</v>
      </c>
      <c r="BU76">
        <v>0</v>
      </c>
      <c r="BV76">
        <v>10.33</v>
      </c>
      <c r="BW76">
        <v>1</v>
      </c>
      <c r="CV76">
        <v>0</v>
      </c>
      <c r="CW76">
        <f>ROUND(Y76*Source!I58*DO76,7)</f>
        <v>0.1033</v>
      </c>
      <c r="CX76">
        <f>ROUND(Y76*Source!I58,7)</f>
        <v>0.1033</v>
      </c>
      <c r="CY76">
        <f>AB76</f>
        <v>976.45</v>
      </c>
      <c r="CZ76">
        <f>AF76</f>
        <v>800.37</v>
      </c>
      <c r="DA76">
        <f>AJ76</f>
        <v>1.22</v>
      </c>
      <c r="DB76">
        <f>ROUND(ROUND(AT76*CZ76,2),6)</f>
        <v>8267.82</v>
      </c>
      <c r="DC76">
        <f>ROUND(ROUND(AT76*AG76,2),6)</f>
        <v>6407.08</v>
      </c>
      <c r="DD76" t="s">
        <v>3</v>
      </c>
      <c r="DE76" t="s">
        <v>3</v>
      </c>
      <c r="DF76">
        <f t="shared" si="56"/>
        <v>0</v>
      </c>
      <c r="DG76">
        <f>ROUND(ROUND(AF76*AJ76,2)*CX76,2)</f>
        <v>100.87</v>
      </c>
      <c r="DH76">
        <f t="shared" si="47"/>
        <v>64.069999999999993</v>
      </c>
      <c r="DI76">
        <f t="shared" si="48"/>
        <v>0</v>
      </c>
      <c r="DJ76">
        <f>DG76+DH76</f>
        <v>164.94</v>
      </c>
      <c r="DK76">
        <v>0</v>
      </c>
      <c r="DL76" t="s">
        <v>1219</v>
      </c>
      <c r="DM76">
        <v>5</v>
      </c>
      <c r="DN76" t="s">
        <v>1203</v>
      </c>
      <c r="DO76">
        <v>1</v>
      </c>
    </row>
    <row r="77" spans="1:119" x14ac:dyDescent="0.2">
      <c r="A77">
        <f>ROW(Source!A58)</f>
        <v>58</v>
      </c>
      <c r="B77">
        <v>449016111</v>
      </c>
      <c r="C77">
        <v>448996697</v>
      </c>
      <c r="D77">
        <v>277944622</v>
      </c>
      <c r="E77">
        <v>1</v>
      </c>
      <c r="F77">
        <v>1</v>
      </c>
      <c r="G77">
        <v>1</v>
      </c>
      <c r="H77">
        <v>2</v>
      </c>
      <c r="I77" t="s">
        <v>1220</v>
      </c>
      <c r="J77" t="s">
        <v>1221</v>
      </c>
      <c r="K77" t="s">
        <v>1222</v>
      </c>
      <c r="L77">
        <v>1368</v>
      </c>
      <c r="N77">
        <v>1011</v>
      </c>
      <c r="O77" t="s">
        <v>1100</v>
      </c>
      <c r="P77" t="s">
        <v>1100</v>
      </c>
      <c r="Q77">
        <v>1</v>
      </c>
      <c r="W77">
        <v>0</v>
      </c>
      <c r="X77">
        <v>-776243211</v>
      </c>
      <c r="Y77">
        <f>AT77</f>
        <v>0.16</v>
      </c>
      <c r="AA77">
        <v>0</v>
      </c>
      <c r="AB77">
        <v>1626.29</v>
      </c>
      <c r="AC77">
        <v>724.95</v>
      </c>
      <c r="AD77">
        <v>0</v>
      </c>
      <c r="AE77">
        <v>0</v>
      </c>
      <c r="AF77">
        <v>1626.29</v>
      </c>
      <c r="AG77">
        <v>724.95</v>
      </c>
      <c r="AH77">
        <v>0</v>
      </c>
      <c r="AI77">
        <v>1</v>
      </c>
      <c r="AJ77">
        <v>1</v>
      </c>
      <c r="AK77">
        <v>1</v>
      </c>
      <c r="AL77">
        <v>1</v>
      </c>
      <c r="AM77">
        <v>-2</v>
      </c>
      <c r="AN77">
        <v>0</v>
      </c>
      <c r="AO77">
        <v>0</v>
      </c>
      <c r="AP77">
        <v>1</v>
      </c>
      <c r="AQ77">
        <v>1</v>
      </c>
      <c r="AR77">
        <v>0</v>
      </c>
      <c r="AS77" t="s">
        <v>3</v>
      </c>
      <c r="AT77">
        <v>0.16</v>
      </c>
      <c r="AU77" t="s">
        <v>3</v>
      </c>
      <c r="AV77">
        <v>1</v>
      </c>
      <c r="AW77">
        <v>2</v>
      </c>
      <c r="AX77">
        <v>448996711</v>
      </c>
      <c r="AY77">
        <v>2</v>
      </c>
      <c r="AZ77">
        <v>98304</v>
      </c>
      <c r="BA77">
        <v>77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260.20639999999997</v>
      </c>
      <c r="BL77">
        <v>115.992</v>
      </c>
      <c r="BM77">
        <v>0</v>
      </c>
      <c r="BN77">
        <v>0</v>
      </c>
      <c r="BO77">
        <v>0.16</v>
      </c>
      <c r="BP77">
        <v>1</v>
      </c>
      <c r="BQ77">
        <v>0</v>
      </c>
      <c r="BR77">
        <v>260.20639999999997</v>
      </c>
      <c r="BS77">
        <v>115.992</v>
      </c>
      <c r="BT77">
        <v>0</v>
      </c>
      <c r="BU77">
        <v>0</v>
      </c>
      <c r="BV77">
        <v>0.16</v>
      </c>
      <c r="BW77">
        <v>1</v>
      </c>
      <c r="CV77">
        <v>0</v>
      </c>
      <c r="CW77">
        <f>ROUND(Y77*Source!I58*DO77,7)</f>
        <v>1.6000000000000001E-3</v>
      </c>
      <c r="CX77">
        <f>ROUND(Y77*Source!I58,7)</f>
        <v>1.6000000000000001E-3</v>
      </c>
      <c r="CY77">
        <f>AB77</f>
        <v>1626.29</v>
      </c>
      <c r="CZ77">
        <f>AF77</f>
        <v>1626.29</v>
      </c>
      <c r="DA77">
        <f>AJ77</f>
        <v>1</v>
      </c>
      <c r="DB77">
        <f>ROUND(ROUND(AT77*CZ77,2),6)</f>
        <v>260.20999999999998</v>
      </c>
      <c r="DC77">
        <f>ROUND(ROUND(AT77*AG77,2),6)</f>
        <v>115.99</v>
      </c>
      <c r="DD77" t="s">
        <v>3</v>
      </c>
      <c r="DE77" t="s">
        <v>3</v>
      </c>
      <c r="DF77">
        <f t="shared" si="56"/>
        <v>0</v>
      </c>
      <c r="DG77">
        <f t="shared" ref="DG77:DG101" si="57">ROUND(ROUND(AF77,2)*CX77,2)</f>
        <v>2.6</v>
      </c>
      <c r="DH77">
        <f t="shared" si="47"/>
        <v>1.1599999999999999</v>
      </c>
      <c r="DI77">
        <f t="shared" si="48"/>
        <v>0</v>
      </c>
      <c r="DJ77">
        <f>DG77+DH77</f>
        <v>3.76</v>
      </c>
      <c r="DK77">
        <v>1</v>
      </c>
      <c r="DL77" t="s">
        <v>1223</v>
      </c>
      <c r="DM77">
        <v>6</v>
      </c>
      <c r="DN77" t="s">
        <v>1203</v>
      </c>
      <c r="DO77">
        <v>1</v>
      </c>
    </row>
    <row r="78" spans="1:119" x14ac:dyDescent="0.2">
      <c r="A78">
        <f>ROW(Source!A58)</f>
        <v>58</v>
      </c>
      <c r="B78">
        <v>449016111</v>
      </c>
      <c r="C78">
        <v>448996697</v>
      </c>
      <c r="D78">
        <v>277946072</v>
      </c>
      <c r="E78">
        <v>1</v>
      </c>
      <c r="F78">
        <v>1</v>
      </c>
      <c r="G78">
        <v>1</v>
      </c>
      <c r="H78">
        <v>2</v>
      </c>
      <c r="I78" t="s">
        <v>1238</v>
      </c>
      <c r="J78" t="s">
        <v>1239</v>
      </c>
      <c r="K78" t="s">
        <v>1240</v>
      </c>
      <c r="L78">
        <v>1368</v>
      </c>
      <c r="N78">
        <v>1011</v>
      </c>
      <c r="O78" t="s">
        <v>1100</v>
      </c>
      <c r="P78" t="s">
        <v>1100</v>
      </c>
      <c r="Q78">
        <v>1</v>
      </c>
      <c r="W78">
        <v>0</v>
      </c>
      <c r="X78">
        <v>-278178338</v>
      </c>
      <c r="Y78">
        <f>AT78</f>
        <v>76.44</v>
      </c>
      <c r="AA78">
        <v>0</v>
      </c>
      <c r="AB78">
        <v>34.61</v>
      </c>
      <c r="AC78">
        <v>0</v>
      </c>
      <c r="AD78">
        <v>0</v>
      </c>
      <c r="AE78">
        <v>0</v>
      </c>
      <c r="AF78">
        <v>34.61</v>
      </c>
      <c r="AG78">
        <v>0</v>
      </c>
      <c r="AH78">
        <v>0</v>
      </c>
      <c r="AI78">
        <v>1</v>
      </c>
      <c r="AJ78">
        <v>1</v>
      </c>
      <c r="AK78">
        <v>1</v>
      </c>
      <c r="AL78">
        <v>1</v>
      </c>
      <c r="AM78">
        <v>-2</v>
      </c>
      <c r="AN78">
        <v>0</v>
      </c>
      <c r="AO78">
        <v>0</v>
      </c>
      <c r="AP78">
        <v>1</v>
      </c>
      <c r="AQ78">
        <v>1</v>
      </c>
      <c r="AR78">
        <v>0</v>
      </c>
      <c r="AS78" t="s">
        <v>3</v>
      </c>
      <c r="AT78">
        <v>76.44</v>
      </c>
      <c r="AU78" t="s">
        <v>3</v>
      </c>
      <c r="AV78">
        <v>1</v>
      </c>
      <c r="AW78">
        <v>2</v>
      </c>
      <c r="AX78">
        <v>448996712</v>
      </c>
      <c r="AY78">
        <v>2</v>
      </c>
      <c r="AZ78">
        <v>32768</v>
      </c>
      <c r="BA78">
        <v>78</v>
      </c>
      <c r="BB78">
        <v>1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2645.5884000000001</v>
      </c>
      <c r="BL78">
        <v>0</v>
      </c>
      <c r="BM78">
        <v>0</v>
      </c>
      <c r="BN78">
        <v>0</v>
      </c>
      <c r="BO78">
        <v>0</v>
      </c>
      <c r="BP78">
        <v>1</v>
      </c>
      <c r="BQ78">
        <v>0</v>
      </c>
      <c r="BR78">
        <v>2645.5884000000001</v>
      </c>
      <c r="BS78">
        <v>0</v>
      </c>
      <c r="BT78">
        <v>0</v>
      </c>
      <c r="BU78">
        <v>0</v>
      </c>
      <c r="BV78">
        <v>0</v>
      </c>
      <c r="BW78">
        <v>1</v>
      </c>
      <c r="CV78">
        <v>0</v>
      </c>
      <c r="CW78">
        <f>ROUND(Y78*Source!I58*DO78,7)</f>
        <v>0</v>
      </c>
      <c r="CX78">
        <f>ROUND(Y78*Source!I58,7)</f>
        <v>0.76439999999999997</v>
      </c>
      <c r="CY78">
        <f>AB78</f>
        <v>34.61</v>
      </c>
      <c r="CZ78">
        <f>AF78</f>
        <v>34.61</v>
      </c>
      <c r="DA78">
        <f>AJ78</f>
        <v>1</v>
      </c>
      <c r="DB78">
        <f>ROUND(ROUND(AT78*CZ78,2),6)</f>
        <v>2645.59</v>
      </c>
      <c r="DC78">
        <f>ROUND(ROUND(AT78*AG78,2),6)</f>
        <v>0</v>
      </c>
      <c r="DD78" t="s">
        <v>3</v>
      </c>
      <c r="DE78" t="s">
        <v>3</v>
      </c>
      <c r="DF78">
        <f t="shared" si="56"/>
        <v>0</v>
      </c>
      <c r="DG78">
        <f t="shared" si="57"/>
        <v>26.46</v>
      </c>
      <c r="DH78">
        <f t="shared" si="47"/>
        <v>0</v>
      </c>
      <c r="DI78">
        <f t="shared" si="48"/>
        <v>0</v>
      </c>
      <c r="DJ78">
        <f>DG78+DH78</f>
        <v>26.46</v>
      </c>
      <c r="DK78">
        <v>1</v>
      </c>
      <c r="DL78" t="s">
        <v>3</v>
      </c>
      <c r="DM78">
        <v>0</v>
      </c>
      <c r="DN78" t="s">
        <v>3</v>
      </c>
      <c r="DO78">
        <v>0</v>
      </c>
    </row>
    <row r="79" spans="1:119" x14ac:dyDescent="0.2">
      <c r="A79">
        <f>ROW(Source!A58)</f>
        <v>58</v>
      </c>
      <c r="B79">
        <v>449016111</v>
      </c>
      <c r="C79">
        <v>448996697</v>
      </c>
      <c r="D79">
        <v>277866597</v>
      </c>
      <c r="E79">
        <v>1</v>
      </c>
      <c r="F79">
        <v>1</v>
      </c>
      <c r="G79">
        <v>1</v>
      </c>
      <c r="H79">
        <v>3</v>
      </c>
      <c r="I79" t="s">
        <v>1227</v>
      </c>
      <c r="J79" t="s">
        <v>1228</v>
      </c>
      <c r="K79" t="s">
        <v>1229</v>
      </c>
      <c r="L79">
        <v>1348</v>
      </c>
      <c r="N79">
        <v>1009</v>
      </c>
      <c r="O79" t="s">
        <v>83</v>
      </c>
      <c r="P79" t="s">
        <v>83</v>
      </c>
      <c r="Q79">
        <v>1000</v>
      </c>
      <c r="W79">
        <v>0</v>
      </c>
      <c r="X79">
        <v>440694812</v>
      </c>
      <c r="Y79">
        <f>(AT79*ROUND(0,7))</f>
        <v>0</v>
      </c>
      <c r="AA79">
        <v>115594.46</v>
      </c>
      <c r="AB79">
        <v>0</v>
      </c>
      <c r="AC79">
        <v>0</v>
      </c>
      <c r="AD79">
        <v>0</v>
      </c>
      <c r="AE79">
        <v>148198.01999999999</v>
      </c>
      <c r="AF79">
        <v>0</v>
      </c>
      <c r="AG79">
        <v>0</v>
      </c>
      <c r="AH79">
        <v>0</v>
      </c>
      <c r="AI79">
        <v>0.78</v>
      </c>
      <c r="AJ79">
        <v>1</v>
      </c>
      <c r="AK79">
        <v>1</v>
      </c>
      <c r="AL79">
        <v>1</v>
      </c>
      <c r="AM79">
        <v>2</v>
      </c>
      <c r="AN79">
        <v>0</v>
      </c>
      <c r="AO79">
        <v>0</v>
      </c>
      <c r="AP79">
        <v>1</v>
      </c>
      <c r="AQ79">
        <v>1</v>
      </c>
      <c r="AR79">
        <v>0</v>
      </c>
      <c r="AS79" t="s">
        <v>3</v>
      </c>
      <c r="AT79">
        <v>0.03</v>
      </c>
      <c r="AU79" t="s">
        <v>23</v>
      </c>
      <c r="AV79">
        <v>0</v>
      </c>
      <c r="AW79">
        <v>2</v>
      </c>
      <c r="AX79">
        <v>448996713</v>
      </c>
      <c r="AY79">
        <v>1</v>
      </c>
      <c r="AZ79">
        <v>0</v>
      </c>
      <c r="BA79">
        <v>79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4445.9405999999999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1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CV79">
        <v>0</v>
      </c>
      <c r="CW79">
        <v>0</v>
      </c>
      <c r="CX79">
        <f>ROUND(Y79*Source!I58,7)</f>
        <v>0</v>
      </c>
      <c r="CY79">
        <f>AA79</f>
        <v>115594.46</v>
      </c>
      <c r="CZ79">
        <f>AE79</f>
        <v>148198.01999999999</v>
      </c>
      <c r="DA79">
        <f>AI79</f>
        <v>0.78</v>
      </c>
      <c r="DB79">
        <f>ROUND((ROUND(AT79*CZ79,2)*ROUND(0,7)),6)</f>
        <v>0</v>
      </c>
      <c r="DC79">
        <f>ROUND((ROUND(AT79*AG79,2)*ROUND(0,7)),6)</f>
        <v>0</v>
      </c>
      <c r="DD79" t="s">
        <v>3</v>
      </c>
      <c r="DE79" t="s">
        <v>3</v>
      </c>
      <c r="DF79">
        <f>ROUND(ROUND(AE79*AI79,2)*CX79,2)</f>
        <v>0</v>
      </c>
      <c r="DG79">
        <f t="shared" si="57"/>
        <v>0</v>
      </c>
      <c r="DH79">
        <f t="shared" si="47"/>
        <v>0</v>
      </c>
      <c r="DI79">
        <f t="shared" si="48"/>
        <v>0</v>
      </c>
      <c r="DJ79">
        <f>DF79</f>
        <v>0</v>
      </c>
      <c r="DK79">
        <v>0</v>
      </c>
      <c r="DL79" t="s">
        <v>3</v>
      </c>
      <c r="DM79">
        <v>0</v>
      </c>
      <c r="DN79" t="s">
        <v>3</v>
      </c>
      <c r="DO79">
        <v>0</v>
      </c>
    </row>
    <row r="80" spans="1:119" x14ac:dyDescent="0.2">
      <c r="A80">
        <f>ROW(Source!A58)</f>
        <v>58</v>
      </c>
      <c r="B80">
        <v>449016111</v>
      </c>
      <c r="C80">
        <v>448996697</v>
      </c>
      <c r="D80">
        <v>277561715</v>
      </c>
      <c r="E80">
        <v>109</v>
      </c>
      <c r="F80">
        <v>1</v>
      </c>
      <c r="G80">
        <v>1</v>
      </c>
      <c r="H80">
        <v>3</v>
      </c>
      <c r="I80" t="s">
        <v>47</v>
      </c>
      <c r="J80" t="s">
        <v>3</v>
      </c>
      <c r="K80" t="s">
        <v>48</v>
      </c>
      <c r="L80">
        <v>1339</v>
      </c>
      <c r="N80">
        <v>1007</v>
      </c>
      <c r="O80" t="s">
        <v>49</v>
      </c>
      <c r="P80" t="s">
        <v>49</v>
      </c>
      <c r="Q80">
        <v>1</v>
      </c>
      <c r="W80">
        <v>0</v>
      </c>
      <c r="X80">
        <v>-157982121</v>
      </c>
      <c r="Y80">
        <f>(AT80*ROUND(0,7))</f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1</v>
      </c>
      <c r="AJ80">
        <v>1</v>
      </c>
      <c r="AK80">
        <v>1</v>
      </c>
      <c r="AL80">
        <v>1</v>
      </c>
      <c r="AM80">
        <v>-2</v>
      </c>
      <c r="AN80">
        <v>0</v>
      </c>
      <c r="AO80">
        <v>0</v>
      </c>
      <c r="AP80">
        <v>1</v>
      </c>
      <c r="AQ80">
        <v>0</v>
      </c>
      <c r="AR80">
        <v>0</v>
      </c>
      <c r="AS80" t="s">
        <v>3</v>
      </c>
      <c r="AT80">
        <v>249.57</v>
      </c>
      <c r="AU80" t="s">
        <v>23</v>
      </c>
      <c r="AV80">
        <v>0</v>
      </c>
      <c r="AW80">
        <v>2</v>
      </c>
      <c r="AX80">
        <v>448996714</v>
      </c>
      <c r="AY80">
        <v>1</v>
      </c>
      <c r="AZ80">
        <v>0</v>
      </c>
      <c r="BA80">
        <v>80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CV80">
        <v>0</v>
      </c>
      <c r="CW80">
        <v>0</v>
      </c>
      <c r="CX80">
        <f>ROUND(Y80*Source!I58,7)</f>
        <v>0</v>
      </c>
      <c r="CY80">
        <f>AA80</f>
        <v>0</v>
      </c>
      <c r="CZ80">
        <f>AE80</f>
        <v>0</v>
      </c>
      <c r="DA80">
        <f>AI80</f>
        <v>1</v>
      </c>
      <c r="DB80">
        <f>ROUND((ROUND(AT80*CZ80,2)*ROUND(0,7)),6)</f>
        <v>0</v>
      </c>
      <c r="DC80">
        <f>ROUND((ROUND(AT80*AG80,2)*ROUND(0,7)),6)</f>
        <v>0</v>
      </c>
      <c r="DD80" t="s">
        <v>3</v>
      </c>
      <c r="DE80" t="s">
        <v>3</v>
      </c>
      <c r="DF80">
        <f t="shared" ref="DF80:DF88" si="58">ROUND(ROUND(AE80,2)*CX80,2)</f>
        <v>0</v>
      </c>
      <c r="DG80">
        <f t="shared" si="57"/>
        <v>0</v>
      </c>
      <c r="DH80">
        <f t="shared" si="47"/>
        <v>0</v>
      </c>
      <c r="DI80">
        <f t="shared" si="48"/>
        <v>0</v>
      </c>
      <c r="DJ80">
        <f>DF80</f>
        <v>0</v>
      </c>
      <c r="DK80">
        <v>0</v>
      </c>
      <c r="DL80" t="s">
        <v>3</v>
      </c>
      <c r="DM80">
        <v>0</v>
      </c>
      <c r="DN80" t="s">
        <v>3</v>
      </c>
      <c r="DO80">
        <v>0</v>
      </c>
    </row>
    <row r="81" spans="1:119" x14ac:dyDescent="0.2">
      <c r="A81">
        <f>ROW(Source!A58)</f>
        <v>58</v>
      </c>
      <c r="B81">
        <v>449016111</v>
      </c>
      <c r="C81">
        <v>448996697</v>
      </c>
      <c r="D81">
        <v>277562757</v>
      </c>
      <c r="E81">
        <v>109</v>
      </c>
      <c r="F81">
        <v>1</v>
      </c>
      <c r="G81">
        <v>1</v>
      </c>
      <c r="H81">
        <v>3</v>
      </c>
      <c r="I81" t="s">
        <v>69</v>
      </c>
      <c r="J81" t="s">
        <v>3</v>
      </c>
      <c r="K81" t="s">
        <v>70</v>
      </c>
      <c r="L81">
        <v>1371</v>
      </c>
      <c r="N81">
        <v>1013</v>
      </c>
      <c r="O81" t="s">
        <v>32</v>
      </c>
      <c r="P81" t="s">
        <v>32</v>
      </c>
      <c r="Q81">
        <v>1</v>
      </c>
      <c r="W81">
        <v>0</v>
      </c>
      <c r="X81">
        <v>888337275</v>
      </c>
      <c r="Y81">
        <f>(AT81*ROUND(0,7))</f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1</v>
      </c>
      <c r="AJ81">
        <v>1</v>
      </c>
      <c r="AK81">
        <v>1</v>
      </c>
      <c r="AL81">
        <v>1</v>
      </c>
      <c r="AM81">
        <v>-2</v>
      </c>
      <c r="AN81">
        <v>0</v>
      </c>
      <c r="AO81">
        <v>0</v>
      </c>
      <c r="AP81">
        <v>1</v>
      </c>
      <c r="AQ81">
        <v>0</v>
      </c>
      <c r="AR81">
        <v>0</v>
      </c>
      <c r="AS81" t="s">
        <v>3</v>
      </c>
      <c r="AT81">
        <v>200</v>
      </c>
      <c r="AU81" t="s">
        <v>23</v>
      </c>
      <c r="AV81">
        <v>0</v>
      </c>
      <c r="AW81">
        <v>2</v>
      </c>
      <c r="AX81">
        <v>448996715</v>
      </c>
      <c r="AY81">
        <v>1</v>
      </c>
      <c r="AZ81">
        <v>0</v>
      </c>
      <c r="BA81">
        <v>81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CV81">
        <v>0</v>
      </c>
      <c r="CW81">
        <v>0</v>
      </c>
      <c r="CX81">
        <f>ROUND(Y81*Source!I58,7)</f>
        <v>0</v>
      </c>
      <c r="CY81">
        <f>AA81</f>
        <v>0</v>
      </c>
      <c r="CZ81">
        <f>AE81</f>
        <v>0</v>
      </c>
      <c r="DA81">
        <f>AI81</f>
        <v>1</v>
      </c>
      <c r="DB81">
        <f>ROUND((ROUND(AT81*CZ81,2)*ROUND(0,7)),6)</f>
        <v>0</v>
      </c>
      <c r="DC81">
        <f>ROUND((ROUND(AT81*AG81,2)*ROUND(0,7)),6)</f>
        <v>0</v>
      </c>
      <c r="DD81" t="s">
        <v>3</v>
      </c>
      <c r="DE81" t="s">
        <v>3</v>
      </c>
      <c r="DF81">
        <f t="shared" si="58"/>
        <v>0</v>
      </c>
      <c r="DG81">
        <f t="shared" si="57"/>
        <v>0</v>
      </c>
      <c r="DH81">
        <f t="shared" si="47"/>
        <v>0</v>
      </c>
      <c r="DI81">
        <f t="shared" si="48"/>
        <v>0</v>
      </c>
      <c r="DJ81">
        <f>DF81</f>
        <v>0</v>
      </c>
      <c r="DK81">
        <v>0</v>
      </c>
      <c r="DL81" t="s">
        <v>3</v>
      </c>
      <c r="DM81">
        <v>0</v>
      </c>
      <c r="DN81" t="s">
        <v>3</v>
      </c>
      <c r="DO81">
        <v>0</v>
      </c>
    </row>
    <row r="82" spans="1:119" x14ac:dyDescent="0.2">
      <c r="A82">
        <f>ROW(Source!A58)</f>
        <v>58</v>
      </c>
      <c r="B82">
        <v>449016111</v>
      </c>
      <c r="C82">
        <v>448996697</v>
      </c>
      <c r="D82">
        <v>277563246</v>
      </c>
      <c r="E82">
        <v>109</v>
      </c>
      <c r="F82">
        <v>1</v>
      </c>
      <c r="G82">
        <v>1</v>
      </c>
      <c r="H82">
        <v>3</v>
      </c>
      <c r="I82" t="s">
        <v>81</v>
      </c>
      <c r="J82" t="s">
        <v>3</v>
      </c>
      <c r="K82" t="s">
        <v>82</v>
      </c>
      <c r="L82">
        <v>1348</v>
      </c>
      <c r="N82">
        <v>1009</v>
      </c>
      <c r="O82" t="s">
        <v>83</v>
      </c>
      <c r="P82" t="s">
        <v>83</v>
      </c>
      <c r="Q82">
        <v>1000</v>
      </c>
      <c r="W82">
        <v>0</v>
      </c>
      <c r="X82">
        <v>1724804016</v>
      </c>
      <c r="Y82">
        <f>(AT82*ROUND(0,7))</f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1</v>
      </c>
      <c r="AJ82">
        <v>1</v>
      </c>
      <c r="AK82">
        <v>1</v>
      </c>
      <c r="AL82">
        <v>1</v>
      </c>
      <c r="AM82">
        <v>-2</v>
      </c>
      <c r="AN82">
        <v>0</v>
      </c>
      <c r="AO82">
        <v>0</v>
      </c>
      <c r="AP82">
        <v>1</v>
      </c>
      <c r="AQ82">
        <v>0</v>
      </c>
      <c r="AR82">
        <v>0</v>
      </c>
      <c r="AS82" t="s">
        <v>3</v>
      </c>
      <c r="AT82">
        <v>9.6999999999999993</v>
      </c>
      <c r="AU82" t="s">
        <v>23</v>
      </c>
      <c r="AV82">
        <v>0</v>
      </c>
      <c r="AW82">
        <v>2</v>
      </c>
      <c r="AX82">
        <v>448996716</v>
      </c>
      <c r="AY82">
        <v>1</v>
      </c>
      <c r="AZ82">
        <v>0</v>
      </c>
      <c r="BA82">
        <v>82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CV82">
        <v>0</v>
      </c>
      <c r="CW82">
        <v>0</v>
      </c>
      <c r="CX82">
        <f>ROUND(Y82*Source!I58,7)</f>
        <v>0</v>
      </c>
      <c r="CY82">
        <f>AA82</f>
        <v>0</v>
      </c>
      <c r="CZ82">
        <f>AE82</f>
        <v>0</v>
      </c>
      <c r="DA82">
        <f>AI82</f>
        <v>1</v>
      </c>
      <c r="DB82">
        <f>ROUND((ROUND(AT82*CZ82,2)*ROUND(0,7)),6)</f>
        <v>0</v>
      </c>
      <c r="DC82">
        <f>ROUND((ROUND(AT82*AG82,2)*ROUND(0,7)),6)</f>
        <v>0</v>
      </c>
      <c r="DD82" t="s">
        <v>3</v>
      </c>
      <c r="DE82" t="s">
        <v>3</v>
      </c>
      <c r="DF82">
        <f t="shared" si="58"/>
        <v>0</v>
      </c>
      <c r="DG82">
        <f t="shared" si="57"/>
        <v>0</v>
      </c>
      <c r="DH82">
        <f t="shared" si="47"/>
        <v>0</v>
      </c>
      <c r="DI82">
        <f t="shared" si="48"/>
        <v>0</v>
      </c>
      <c r="DJ82">
        <f>DF82</f>
        <v>0</v>
      </c>
      <c r="DK82">
        <v>0</v>
      </c>
      <c r="DL82" t="s">
        <v>3</v>
      </c>
      <c r="DM82">
        <v>0</v>
      </c>
      <c r="DN82" t="s">
        <v>3</v>
      </c>
      <c r="DO82">
        <v>0</v>
      </c>
    </row>
    <row r="83" spans="1:119" x14ac:dyDescent="0.2">
      <c r="A83">
        <f>ROW(Source!A58)</f>
        <v>58</v>
      </c>
      <c r="B83">
        <v>449016111</v>
      </c>
      <c r="C83">
        <v>448996697</v>
      </c>
      <c r="D83">
        <v>277563551</v>
      </c>
      <c r="E83">
        <v>109</v>
      </c>
      <c r="F83">
        <v>1</v>
      </c>
      <c r="G83">
        <v>1</v>
      </c>
      <c r="H83">
        <v>3</v>
      </c>
      <c r="I83" t="s">
        <v>72</v>
      </c>
      <c r="J83" t="s">
        <v>3</v>
      </c>
      <c r="K83" t="s">
        <v>73</v>
      </c>
      <c r="L83">
        <v>1371</v>
      </c>
      <c r="N83">
        <v>1013</v>
      </c>
      <c r="O83" t="s">
        <v>32</v>
      </c>
      <c r="P83" t="s">
        <v>32</v>
      </c>
      <c r="Q83">
        <v>1</v>
      </c>
      <c r="W83">
        <v>0</v>
      </c>
      <c r="X83">
        <v>375182205</v>
      </c>
      <c r="Y83">
        <f>(AT83*ROUND(0,7))</f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1</v>
      </c>
      <c r="AJ83">
        <v>1</v>
      </c>
      <c r="AK83">
        <v>1</v>
      </c>
      <c r="AL83">
        <v>1</v>
      </c>
      <c r="AM83">
        <v>-2</v>
      </c>
      <c r="AN83">
        <v>0</v>
      </c>
      <c r="AO83">
        <v>0</v>
      </c>
      <c r="AP83">
        <v>1</v>
      </c>
      <c r="AQ83">
        <v>0</v>
      </c>
      <c r="AR83">
        <v>0</v>
      </c>
      <c r="AS83" t="s">
        <v>3</v>
      </c>
      <c r="AT83">
        <v>100</v>
      </c>
      <c r="AU83" t="s">
        <v>23</v>
      </c>
      <c r="AV83">
        <v>0</v>
      </c>
      <c r="AW83">
        <v>2</v>
      </c>
      <c r="AX83">
        <v>448996717</v>
      </c>
      <c r="AY83">
        <v>1</v>
      </c>
      <c r="AZ83">
        <v>0</v>
      </c>
      <c r="BA83">
        <v>83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CV83">
        <v>0</v>
      </c>
      <c r="CW83">
        <v>0</v>
      </c>
      <c r="CX83">
        <f>ROUND(Y83*Source!I58,7)</f>
        <v>0</v>
      </c>
      <c r="CY83">
        <f>AA83</f>
        <v>0</v>
      </c>
      <c r="CZ83">
        <f>AE83</f>
        <v>0</v>
      </c>
      <c r="DA83">
        <f>AI83</f>
        <v>1</v>
      </c>
      <c r="DB83">
        <f>ROUND((ROUND(AT83*CZ83,2)*ROUND(0,7)),6)</f>
        <v>0</v>
      </c>
      <c r="DC83">
        <f>ROUND((ROUND(AT83*AG83,2)*ROUND(0,7)),6)</f>
        <v>0</v>
      </c>
      <c r="DD83" t="s">
        <v>3</v>
      </c>
      <c r="DE83" t="s">
        <v>3</v>
      </c>
      <c r="DF83">
        <f t="shared" si="58"/>
        <v>0</v>
      </c>
      <c r="DG83">
        <f t="shared" si="57"/>
        <v>0</v>
      </c>
      <c r="DH83">
        <f t="shared" si="47"/>
        <v>0</v>
      </c>
      <c r="DI83">
        <f t="shared" si="48"/>
        <v>0</v>
      </c>
      <c r="DJ83">
        <f>DF83</f>
        <v>0</v>
      </c>
      <c r="DK83">
        <v>0</v>
      </c>
      <c r="DL83" t="s">
        <v>3</v>
      </c>
      <c r="DM83">
        <v>0</v>
      </c>
      <c r="DN83" t="s">
        <v>3</v>
      </c>
      <c r="DO83">
        <v>0</v>
      </c>
    </row>
    <row r="84" spans="1:119" x14ac:dyDescent="0.2">
      <c r="A84">
        <f>ROW(Source!A63)</f>
        <v>63</v>
      </c>
      <c r="B84">
        <v>449016111</v>
      </c>
      <c r="C84">
        <v>448996722</v>
      </c>
      <c r="D84">
        <v>277560284</v>
      </c>
      <c r="E84">
        <v>109</v>
      </c>
      <c r="F84">
        <v>1</v>
      </c>
      <c r="G84">
        <v>1</v>
      </c>
      <c r="H84">
        <v>1</v>
      </c>
      <c r="I84" t="s">
        <v>1214</v>
      </c>
      <c r="J84" t="s">
        <v>3</v>
      </c>
      <c r="K84" t="s">
        <v>1215</v>
      </c>
      <c r="L84">
        <v>1191</v>
      </c>
      <c r="N84">
        <v>1013</v>
      </c>
      <c r="O84" t="s">
        <v>1203</v>
      </c>
      <c r="P84" t="s">
        <v>1203</v>
      </c>
      <c r="Q84">
        <v>1</v>
      </c>
      <c r="W84">
        <v>0</v>
      </c>
      <c r="X84">
        <v>-1759674247</v>
      </c>
      <c r="Y84">
        <f>(AT84*ROUND(0.7,7))</f>
        <v>20.929999999999996</v>
      </c>
      <c r="AA84">
        <v>0</v>
      </c>
      <c r="AB84">
        <v>0</v>
      </c>
      <c r="AC84">
        <v>0</v>
      </c>
      <c r="AD84">
        <v>497.4</v>
      </c>
      <c r="AE84">
        <v>0</v>
      </c>
      <c r="AF84">
        <v>0</v>
      </c>
      <c r="AG84">
        <v>0</v>
      </c>
      <c r="AH84">
        <v>497.4</v>
      </c>
      <c r="AI84">
        <v>1</v>
      </c>
      <c r="AJ84">
        <v>1</v>
      </c>
      <c r="AK84">
        <v>1</v>
      </c>
      <c r="AL84">
        <v>1</v>
      </c>
      <c r="AM84">
        <v>-2</v>
      </c>
      <c r="AN84">
        <v>0</v>
      </c>
      <c r="AO84">
        <v>0</v>
      </c>
      <c r="AP84">
        <v>1</v>
      </c>
      <c r="AQ84">
        <v>1</v>
      </c>
      <c r="AR84">
        <v>0</v>
      </c>
      <c r="AS84" t="s">
        <v>3</v>
      </c>
      <c r="AT84">
        <v>29.9</v>
      </c>
      <c r="AU84" t="s">
        <v>99</v>
      </c>
      <c r="AV84">
        <v>1</v>
      </c>
      <c r="AW84">
        <v>2</v>
      </c>
      <c r="AX84">
        <v>448996731</v>
      </c>
      <c r="AY84">
        <v>2</v>
      </c>
      <c r="AZ84">
        <v>131072</v>
      </c>
      <c r="BA84">
        <v>84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14872.259999999998</v>
      </c>
      <c r="BN84">
        <v>29.9</v>
      </c>
      <c r="BO84">
        <v>0</v>
      </c>
      <c r="BP84">
        <v>1</v>
      </c>
      <c r="BQ84">
        <v>0</v>
      </c>
      <c r="BR84">
        <v>0</v>
      </c>
      <c r="BS84">
        <v>0</v>
      </c>
      <c r="BT84">
        <v>10410.581999999999</v>
      </c>
      <c r="BU84">
        <v>20.929999999999996</v>
      </c>
      <c r="BV84">
        <v>0</v>
      </c>
      <c r="BW84">
        <v>1</v>
      </c>
      <c r="CU84">
        <f>ROUND(AT84*Source!I63*AH84*AL84,2)</f>
        <v>148.72</v>
      </c>
      <c r="CV84">
        <f>ROUND(Y84*Source!I63,7)</f>
        <v>0.20930000000000001</v>
      </c>
      <c r="CW84">
        <v>0</v>
      </c>
      <c r="CX84">
        <f>ROUND(Y84*Source!I63,7)</f>
        <v>0.20930000000000001</v>
      </c>
      <c r="CY84">
        <f>AD84</f>
        <v>497.4</v>
      </c>
      <c r="CZ84">
        <f>AH84</f>
        <v>497.4</v>
      </c>
      <c r="DA84">
        <f>AL84</f>
        <v>1</v>
      </c>
      <c r="DB84">
        <f>ROUND((ROUND(AT84*CZ84,2)*ROUND(0.7,7)),6)</f>
        <v>10410.582</v>
      </c>
      <c r="DC84">
        <f>ROUND((ROUND(AT84*AG84,2)*ROUND(0.7,7)),6)</f>
        <v>0</v>
      </c>
      <c r="DD84" t="s">
        <v>3</v>
      </c>
      <c r="DE84" t="s">
        <v>3</v>
      </c>
      <c r="DF84">
        <f t="shared" si="58"/>
        <v>0</v>
      </c>
      <c r="DG84">
        <f t="shared" si="57"/>
        <v>0</v>
      </c>
      <c r="DH84">
        <f t="shared" si="47"/>
        <v>0</v>
      </c>
      <c r="DI84">
        <f t="shared" si="48"/>
        <v>104.11</v>
      </c>
      <c r="DJ84">
        <f>DI84</f>
        <v>104.11</v>
      </c>
      <c r="DK84">
        <v>1</v>
      </c>
      <c r="DL84" t="s">
        <v>3</v>
      </c>
      <c r="DM84">
        <v>0</v>
      </c>
      <c r="DN84" t="s">
        <v>3</v>
      </c>
      <c r="DO84">
        <v>0</v>
      </c>
    </row>
    <row r="85" spans="1:119" x14ac:dyDescent="0.2">
      <c r="A85">
        <f>ROW(Source!A63)</f>
        <v>63</v>
      </c>
      <c r="B85">
        <v>449016111</v>
      </c>
      <c r="C85">
        <v>448996722</v>
      </c>
      <c r="D85">
        <v>277560491</v>
      </c>
      <c r="E85">
        <v>109</v>
      </c>
      <c r="F85">
        <v>1</v>
      </c>
      <c r="G85">
        <v>1</v>
      </c>
      <c r="H85">
        <v>1</v>
      </c>
      <c r="I85" t="s">
        <v>1204</v>
      </c>
      <c r="J85" t="s">
        <v>3</v>
      </c>
      <c r="K85" t="s">
        <v>1205</v>
      </c>
      <c r="L85">
        <v>1191</v>
      </c>
      <c r="N85">
        <v>1013</v>
      </c>
      <c r="O85" t="s">
        <v>1203</v>
      </c>
      <c r="P85" t="s">
        <v>1203</v>
      </c>
      <c r="Q85">
        <v>1</v>
      </c>
      <c r="W85">
        <v>0</v>
      </c>
      <c r="X85">
        <v>-1417349443</v>
      </c>
      <c r="Y85">
        <f>(AT85*ROUND(0.7,7))</f>
        <v>0.217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1</v>
      </c>
      <c r="AJ85">
        <v>1</v>
      </c>
      <c r="AK85">
        <v>1</v>
      </c>
      <c r="AL85">
        <v>1</v>
      </c>
      <c r="AM85">
        <v>-2</v>
      </c>
      <c r="AN85">
        <v>0</v>
      </c>
      <c r="AO85">
        <v>0</v>
      </c>
      <c r="AP85">
        <v>1</v>
      </c>
      <c r="AQ85">
        <v>1</v>
      </c>
      <c r="AR85">
        <v>0</v>
      </c>
      <c r="AS85" t="s">
        <v>3</v>
      </c>
      <c r="AT85">
        <v>0.31</v>
      </c>
      <c r="AU85" t="s">
        <v>99</v>
      </c>
      <c r="AV85">
        <v>2</v>
      </c>
      <c r="AW85">
        <v>2</v>
      </c>
      <c r="AX85">
        <v>448996732</v>
      </c>
      <c r="AY85">
        <v>1</v>
      </c>
      <c r="AZ85">
        <v>0</v>
      </c>
      <c r="BA85">
        <v>85</v>
      </c>
      <c r="BB85">
        <v>1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CV85">
        <v>0</v>
      </c>
      <c r="CW85">
        <v>0</v>
      </c>
      <c r="CX85">
        <f>ROUND(Y85*Source!I63,7)</f>
        <v>2.1700000000000001E-3</v>
      </c>
      <c r="CY85">
        <f>AD85</f>
        <v>0</v>
      </c>
      <c r="CZ85">
        <f>AH85</f>
        <v>0</v>
      </c>
      <c r="DA85">
        <f>AL85</f>
        <v>1</v>
      </c>
      <c r="DB85">
        <f>ROUND((ROUND(AT85*CZ85,2)*ROUND(0.7,7)),6)</f>
        <v>0</v>
      </c>
      <c r="DC85">
        <f>ROUND((ROUND(AT85*AG85,2)*ROUND(0.7,7)),6)</f>
        <v>0</v>
      </c>
      <c r="DD85" t="s">
        <v>3</v>
      </c>
      <c r="DE85" t="s">
        <v>3</v>
      </c>
      <c r="DF85">
        <f t="shared" si="58"/>
        <v>0</v>
      </c>
      <c r="DG85">
        <f t="shared" si="57"/>
        <v>0</v>
      </c>
      <c r="DH85">
        <f t="shared" si="47"/>
        <v>0</v>
      </c>
      <c r="DI85">
        <f t="shared" si="48"/>
        <v>0</v>
      </c>
      <c r="DJ85">
        <f>DI85</f>
        <v>0</v>
      </c>
      <c r="DK85">
        <v>0</v>
      </c>
      <c r="DL85" t="s">
        <v>3</v>
      </c>
      <c r="DM85">
        <v>0</v>
      </c>
      <c r="DN85" t="s">
        <v>3</v>
      </c>
      <c r="DO85">
        <v>0</v>
      </c>
    </row>
    <row r="86" spans="1:119" x14ac:dyDescent="0.2">
      <c r="A86">
        <f>ROW(Source!A63)</f>
        <v>63</v>
      </c>
      <c r="B86">
        <v>449016111</v>
      </c>
      <c r="C86">
        <v>448996722</v>
      </c>
      <c r="D86">
        <v>277944622</v>
      </c>
      <c r="E86">
        <v>1</v>
      </c>
      <c r="F86">
        <v>1</v>
      </c>
      <c r="G86">
        <v>1</v>
      </c>
      <c r="H86">
        <v>2</v>
      </c>
      <c r="I86" t="s">
        <v>1220</v>
      </c>
      <c r="J86" t="s">
        <v>1221</v>
      </c>
      <c r="K86" t="s">
        <v>1222</v>
      </c>
      <c r="L86">
        <v>1368</v>
      </c>
      <c r="N86">
        <v>1011</v>
      </c>
      <c r="O86" t="s">
        <v>1100</v>
      </c>
      <c r="P86" t="s">
        <v>1100</v>
      </c>
      <c r="Q86">
        <v>1</v>
      </c>
      <c r="W86">
        <v>0</v>
      </c>
      <c r="X86">
        <v>-776243211</v>
      </c>
      <c r="Y86">
        <f>(AT86*ROUND(0.7,7))</f>
        <v>8.3999999999999991E-2</v>
      </c>
      <c r="AA86">
        <v>0</v>
      </c>
      <c r="AB86">
        <v>1626.29</v>
      </c>
      <c r="AC86">
        <v>724.95</v>
      </c>
      <c r="AD86">
        <v>0</v>
      </c>
      <c r="AE86">
        <v>0</v>
      </c>
      <c r="AF86">
        <v>1626.29</v>
      </c>
      <c r="AG86">
        <v>724.95</v>
      </c>
      <c r="AH86">
        <v>0</v>
      </c>
      <c r="AI86">
        <v>1</v>
      </c>
      <c r="AJ86">
        <v>1</v>
      </c>
      <c r="AK86">
        <v>1</v>
      </c>
      <c r="AL86">
        <v>1</v>
      </c>
      <c r="AM86">
        <v>-2</v>
      </c>
      <c r="AN86">
        <v>0</v>
      </c>
      <c r="AO86">
        <v>0</v>
      </c>
      <c r="AP86">
        <v>1</v>
      </c>
      <c r="AQ86">
        <v>1</v>
      </c>
      <c r="AR86">
        <v>0</v>
      </c>
      <c r="AS86" t="s">
        <v>3</v>
      </c>
      <c r="AT86">
        <v>0.12</v>
      </c>
      <c r="AU86" t="s">
        <v>99</v>
      </c>
      <c r="AV86">
        <v>1</v>
      </c>
      <c r="AW86">
        <v>2</v>
      </c>
      <c r="AX86">
        <v>448996733</v>
      </c>
      <c r="AY86">
        <v>2</v>
      </c>
      <c r="AZ86">
        <v>98304</v>
      </c>
      <c r="BA86">
        <v>86</v>
      </c>
      <c r="BB86">
        <v>1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195.15479999999999</v>
      </c>
      <c r="BL86">
        <v>86.994</v>
      </c>
      <c r="BM86">
        <v>0</v>
      </c>
      <c r="BN86">
        <v>0</v>
      </c>
      <c r="BO86">
        <v>0.12</v>
      </c>
      <c r="BP86">
        <v>1</v>
      </c>
      <c r="BQ86">
        <v>0</v>
      </c>
      <c r="BR86">
        <v>136.60835999999998</v>
      </c>
      <c r="BS86">
        <v>60.895799999999994</v>
      </c>
      <c r="BT86">
        <v>0</v>
      </c>
      <c r="BU86">
        <v>0</v>
      </c>
      <c r="BV86">
        <v>8.3999999999999991E-2</v>
      </c>
      <c r="BW86">
        <v>1</v>
      </c>
      <c r="CV86">
        <v>0</v>
      </c>
      <c r="CW86">
        <f>ROUND(Y86*Source!I63*DO86,7)</f>
        <v>8.4000000000000003E-4</v>
      </c>
      <c r="CX86">
        <f>ROUND(Y86*Source!I63,7)</f>
        <v>8.4000000000000003E-4</v>
      </c>
      <c r="CY86">
        <f>AB86</f>
        <v>1626.29</v>
      </c>
      <c r="CZ86">
        <f>AF86</f>
        <v>1626.29</v>
      </c>
      <c r="DA86">
        <f>AJ86</f>
        <v>1</v>
      </c>
      <c r="DB86">
        <f>ROUND((ROUND(AT86*CZ86,2)*ROUND(0.7,7)),6)</f>
        <v>136.60499999999999</v>
      </c>
      <c r="DC86">
        <f>ROUND((ROUND(AT86*AG86,2)*ROUND(0.7,7)),6)</f>
        <v>60.893000000000001</v>
      </c>
      <c r="DD86" t="s">
        <v>3</v>
      </c>
      <c r="DE86" t="s">
        <v>3</v>
      </c>
      <c r="DF86">
        <f t="shared" si="58"/>
        <v>0</v>
      </c>
      <c r="DG86">
        <f t="shared" si="57"/>
        <v>1.37</v>
      </c>
      <c r="DH86">
        <f t="shared" si="47"/>
        <v>0.61</v>
      </c>
      <c r="DI86">
        <f t="shared" si="48"/>
        <v>0</v>
      </c>
      <c r="DJ86">
        <f>DG86+DH86</f>
        <v>1.98</v>
      </c>
      <c r="DK86">
        <v>1</v>
      </c>
      <c r="DL86" t="s">
        <v>1223</v>
      </c>
      <c r="DM86">
        <v>6</v>
      </c>
      <c r="DN86" t="s">
        <v>1203</v>
      </c>
      <c r="DO86">
        <v>1</v>
      </c>
    </row>
    <row r="87" spans="1:119" x14ac:dyDescent="0.2">
      <c r="A87">
        <f>ROW(Source!A63)</f>
        <v>63</v>
      </c>
      <c r="B87">
        <v>449016111</v>
      </c>
      <c r="C87">
        <v>448996722</v>
      </c>
      <c r="D87">
        <v>277945805</v>
      </c>
      <c r="E87">
        <v>1</v>
      </c>
      <c r="F87">
        <v>1</v>
      </c>
      <c r="G87">
        <v>1</v>
      </c>
      <c r="H87">
        <v>2</v>
      </c>
      <c r="I87" t="s">
        <v>1206</v>
      </c>
      <c r="J87" t="s">
        <v>1207</v>
      </c>
      <c r="K87" t="s">
        <v>1208</v>
      </c>
      <c r="L87">
        <v>1368</v>
      </c>
      <c r="N87">
        <v>1011</v>
      </c>
      <c r="O87" t="s">
        <v>1100</v>
      </c>
      <c r="P87" t="s">
        <v>1100</v>
      </c>
      <c r="Q87">
        <v>1</v>
      </c>
      <c r="W87">
        <v>0</v>
      </c>
      <c r="X87">
        <v>721652621</v>
      </c>
      <c r="Y87">
        <f>(AT87*ROUND(0.7,7))</f>
        <v>0.13299999999999998</v>
      </c>
      <c r="AA87">
        <v>0</v>
      </c>
      <c r="AB87">
        <v>641.70000000000005</v>
      </c>
      <c r="AC87">
        <v>539.69000000000005</v>
      </c>
      <c r="AD87">
        <v>0</v>
      </c>
      <c r="AE87">
        <v>0</v>
      </c>
      <c r="AF87">
        <v>641.70000000000005</v>
      </c>
      <c r="AG87">
        <v>539.69000000000005</v>
      </c>
      <c r="AH87">
        <v>0</v>
      </c>
      <c r="AI87">
        <v>1</v>
      </c>
      <c r="AJ87">
        <v>1</v>
      </c>
      <c r="AK87">
        <v>1</v>
      </c>
      <c r="AL87">
        <v>1</v>
      </c>
      <c r="AM87">
        <v>-2</v>
      </c>
      <c r="AN87">
        <v>0</v>
      </c>
      <c r="AO87">
        <v>0</v>
      </c>
      <c r="AP87">
        <v>1</v>
      </c>
      <c r="AQ87">
        <v>1</v>
      </c>
      <c r="AR87">
        <v>0</v>
      </c>
      <c r="AS87" t="s">
        <v>3</v>
      </c>
      <c r="AT87">
        <v>0.19</v>
      </c>
      <c r="AU87" t="s">
        <v>99</v>
      </c>
      <c r="AV87">
        <v>1</v>
      </c>
      <c r="AW87">
        <v>2</v>
      </c>
      <c r="AX87">
        <v>448996734</v>
      </c>
      <c r="AY87">
        <v>2</v>
      </c>
      <c r="AZ87">
        <v>98304</v>
      </c>
      <c r="BA87">
        <v>87</v>
      </c>
      <c r="BB87">
        <v>1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121.92300000000002</v>
      </c>
      <c r="BL87">
        <v>102.54110000000001</v>
      </c>
      <c r="BM87">
        <v>0</v>
      </c>
      <c r="BN87">
        <v>0</v>
      </c>
      <c r="BO87">
        <v>0.19</v>
      </c>
      <c r="BP87">
        <v>1</v>
      </c>
      <c r="BQ87">
        <v>0</v>
      </c>
      <c r="BR87">
        <v>85.346099999999993</v>
      </c>
      <c r="BS87">
        <v>71.778769999999994</v>
      </c>
      <c r="BT87">
        <v>0</v>
      </c>
      <c r="BU87">
        <v>0</v>
      </c>
      <c r="BV87">
        <v>0.13299999999999998</v>
      </c>
      <c r="BW87">
        <v>1</v>
      </c>
      <c r="CV87">
        <v>0</v>
      </c>
      <c r="CW87">
        <f>ROUND(Y87*Source!I63*DO87,7)</f>
        <v>1.33E-3</v>
      </c>
      <c r="CX87">
        <f>ROUND(Y87*Source!I63,7)</f>
        <v>1.33E-3</v>
      </c>
      <c r="CY87">
        <f>AB87</f>
        <v>641.70000000000005</v>
      </c>
      <c r="CZ87">
        <f>AF87</f>
        <v>641.70000000000005</v>
      </c>
      <c r="DA87">
        <f>AJ87</f>
        <v>1</v>
      </c>
      <c r="DB87">
        <f>ROUND((ROUND(AT87*CZ87,2)*ROUND(0.7,7)),6)</f>
        <v>85.343999999999994</v>
      </c>
      <c r="DC87">
        <f>ROUND((ROUND(AT87*AG87,2)*ROUND(0.7,7)),6)</f>
        <v>71.778000000000006</v>
      </c>
      <c r="DD87" t="s">
        <v>3</v>
      </c>
      <c r="DE87" t="s">
        <v>3</v>
      </c>
      <c r="DF87">
        <f t="shared" si="58"/>
        <v>0</v>
      </c>
      <c r="DG87">
        <f t="shared" si="57"/>
        <v>0.85</v>
      </c>
      <c r="DH87">
        <f t="shared" si="47"/>
        <v>0.72</v>
      </c>
      <c r="DI87">
        <f t="shared" si="48"/>
        <v>0</v>
      </c>
      <c r="DJ87">
        <f>DG87+DH87</f>
        <v>1.5699999999999998</v>
      </c>
      <c r="DK87">
        <v>1</v>
      </c>
      <c r="DL87" t="s">
        <v>1209</v>
      </c>
      <c r="DM87">
        <v>4</v>
      </c>
      <c r="DN87" t="s">
        <v>1203</v>
      </c>
      <c r="DO87">
        <v>1</v>
      </c>
    </row>
    <row r="88" spans="1:119" x14ac:dyDescent="0.2">
      <c r="A88">
        <f>ROW(Source!A63)</f>
        <v>63</v>
      </c>
      <c r="B88">
        <v>449016111</v>
      </c>
      <c r="C88">
        <v>448996722</v>
      </c>
      <c r="D88">
        <v>277865475</v>
      </c>
      <c r="E88">
        <v>1</v>
      </c>
      <c r="F88">
        <v>1</v>
      </c>
      <c r="G88">
        <v>1</v>
      </c>
      <c r="H88">
        <v>3</v>
      </c>
      <c r="I88" t="s">
        <v>1210</v>
      </c>
      <c r="J88" t="s">
        <v>1211</v>
      </c>
      <c r="K88" t="s">
        <v>1212</v>
      </c>
      <c r="L88">
        <v>1383</v>
      </c>
      <c r="N88">
        <v>1013</v>
      </c>
      <c r="O88" t="s">
        <v>1213</v>
      </c>
      <c r="P88" t="s">
        <v>1213</v>
      </c>
      <c r="Q88">
        <v>1</v>
      </c>
      <c r="W88">
        <v>0</v>
      </c>
      <c r="X88">
        <v>2066892133</v>
      </c>
      <c r="Y88">
        <f>(AT88*ROUND((0*0),7))</f>
        <v>0</v>
      </c>
      <c r="AA88">
        <v>7.32</v>
      </c>
      <c r="AB88">
        <v>0</v>
      </c>
      <c r="AC88">
        <v>0</v>
      </c>
      <c r="AD88">
        <v>0</v>
      </c>
      <c r="AE88">
        <v>7.32</v>
      </c>
      <c r="AF88">
        <v>0</v>
      </c>
      <c r="AG88">
        <v>0</v>
      </c>
      <c r="AH88">
        <v>0</v>
      </c>
      <c r="AI88">
        <v>1</v>
      </c>
      <c r="AJ88">
        <v>1</v>
      </c>
      <c r="AK88">
        <v>1</v>
      </c>
      <c r="AL88">
        <v>1</v>
      </c>
      <c r="AM88">
        <v>-2</v>
      </c>
      <c r="AN88">
        <v>0</v>
      </c>
      <c r="AO88">
        <v>0</v>
      </c>
      <c r="AP88">
        <v>1</v>
      </c>
      <c r="AQ88">
        <v>1</v>
      </c>
      <c r="AR88">
        <v>0</v>
      </c>
      <c r="AS88" t="s">
        <v>3</v>
      </c>
      <c r="AT88">
        <v>2.1892</v>
      </c>
      <c r="AU88" t="s">
        <v>38</v>
      </c>
      <c r="AV88">
        <v>0</v>
      </c>
      <c r="AW88">
        <v>2</v>
      </c>
      <c r="AX88">
        <v>448996735</v>
      </c>
      <c r="AY88">
        <v>2</v>
      </c>
      <c r="AZ88">
        <v>16384</v>
      </c>
      <c r="BA88">
        <v>88</v>
      </c>
      <c r="BB88">
        <v>1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16.024944000000001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1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CV88">
        <v>0</v>
      </c>
      <c r="CW88">
        <v>0</v>
      </c>
      <c r="CX88">
        <f>ROUND(Y88*Source!I63,7)</f>
        <v>0</v>
      </c>
      <c r="CY88">
        <f>AA88</f>
        <v>7.32</v>
      </c>
      <c r="CZ88">
        <f>AE88</f>
        <v>7.32</v>
      </c>
      <c r="DA88">
        <f>AI88</f>
        <v>1</v>
      </c>
      <c r="DB88">
        <f>ROUND((ROUND(AT88*CZ88,2)*ROUND((0*0),7)),6)</f>
        <v>0</v>
      </c>
      <c r="DC88">
        <f>ROUND((ROUND(AT88*AG88,2)*ROUND((0*0),7)),6)</f>
        <v>0</v>
      </c>
      <c r="DD88" t="s">
        <v>3</v>
      </c>
      <c r="DE88" t="s">
        <v>3</v>
      </c>
      <c r="DF88">
        <f t="shared" si="58"/>
        <v>0</v>
      </c>
      <c r="DG88">
        <f t="shared" si="57"/>
        <v>0</v>
      </c>
      <c r="DH88">
        <f t="shared" si="47"/>
        <v>0</v>
      </c>
      <c r="DI88">
        <f t="shared" si="48"/>
        <v>0</v>
      </c>
      <c r="DJ88">
        <f>DF88</f>
        <v>0</v>
      </c>
      <c r="DK88">
        <v>1</v>
      </c>
      <c r="DL88" t="s">
        <v>3</v>
      </c>
      <c r="DM88">
        <v>0</v>
      </c>
      <c r="DN88" t="s">
        <v>3</v>
      </c>
      <c r="DO88">
        <v>0</v>
      </c>
    </row>
    <row r="89" spans="1:119" x14ac:dyDescent="0.2">
      <c r="A89">
        <f>ROW(Source!A63)</f>
        <v>63</v>
      </c>
      <c r="B89">
        <v>449016111</v>
      </c>
      <c r="C89">
        <v>448996722</v>
      </c>
      <c r="D89">
        <v>277867966</v>
      </c>
      <c r="E89">
        <v>1</v>
      </c>
      <c r="F89">
        <v>1</v>
      </c>
      <c r="G89">
        <v>1</v>
      </c>
      <c r="H89">
        <v>3</v>
      </c>
      <c r="I89" t="s">
        <v>1253</v>
      </c>
      <c r="J89" t="s">
        <v>1254</v>
      </c>
      <c r="K89" t="s">
        <v>1255</v>
      </c>
      <c r="L89">
        <v>1348</v>
      </c>
      <c r="N89">
        <v>1009</v>
      </c>
      <c r="O89" t="s">
        <v>83</v>
      </c>
      <c r="P89" t="s">
        <v>83</v>
      </c>
      <c r="Q89">
        <v>1000</v>
      </c>
      <c r="W89">
        <v>0</v>
      </c>
      <c r="X89">
        <v>1463236481</v>
      </c>
      <c r="Y89">
        <f>(AT89*ROUND((0*0),7))</f>
        <v>0</v>
      </c>
      <c r="AA89">
        <v>257777.04</v>
      </c>
      <c r="AB89">
        <v>0</v>
      </c>
      <c r="AC89">
        <v>0</v>
      </c>
      <c r="AD89">
        <v>0</v>
      </c>
      <c r="AE89">
        <v>199827.16</v>
      </c>
      <c r="AF89">
        <v>0</v>
      </c>
      <c r="AG89">
        <v>0</v>
      </c>
      <c r="AH89">
        <v>0</v>
      </c>
      <c r="AI89">
        <v>1.29</v>
      </c>
      <c r="AJ89">
        <v>1</v>
      </c>
      <c r="AK89">
        <v>1</v>
      </c>
      <c r="AL89">
        <v>1</v>
      </c>
      <c r="AM89">
        <v>2</v>
      </c>
      <c r="AN89">
        <v>0</v>
      </c>
      <c r="AO89">
        <v>0</v>
      </c>
      <c r="AP89">
        <v>1</v>
      </c>
      <c r="AQ89">
        <v>1</v>
      </c>
      <c r="AR89">
        <v>0</v>
      </c>
      <c r="AS89" t="s">
        <v>3</v>
      </c>
      <c r="AT89">
        <v>2.9999999999999997E-4</v>
      </c>
      <c r="AU89" t="s">
        <v>38</v>
      </c>
      <c r="AV89">
        <v>0</v>
      </c>
      <c r="AW89">
        <v>2</v>
      </c>
      <c r="AX89">
        <v>448996736</v>
      </c>
      <c r="AY89">
        <v>1</v>
      </c>
      <c r="AZ89">
        <v>0</v>
      </c>
      <c r="BA89">
        <v>89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59.948147999999996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1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CV89">
        <v>0</v>
      </c>
      <c r="CW89">
        <v>0</v>
      </c>
      <c r="CX89">
        <f>ROUND(Y89*Source!I63,7)</f>
        <v>0</v>
      </c>
      <c r="CY89">
        <f>AA89</f>
        <v>257777.04</v>
      </c>
      <c r="CZ89">
        <f>AE89</f>
        <v>199827.16</v>
      </c>
      <c r="DA89">
        <f>AI89</f>
        <v>1.29</v>
      </c>
      <c r="DB89">
        <f>ROUND((ROUND(AT89*CZ89,2)*ROUND((0*0),7)),6)</f>
        <v>0</v>
      </c>
      <c r="DC89">
        <f>ROUND((ROUND(AT89*AG89,2)*ROUND((0*0),7)),6)</f>
        <v>0</v>
      </c>
      <c r="DD89" t="s">
        <v>3</v>
      </c>
      <c r="DE89" t="s">
        <v>3</v>
      </c>
      <c r="DF89">
        <f>ROUND(ROUND(AE89*AI89,2)*CX89,2)</f>
        <v>0</v>
      </c>
      <c r="DG89">
        <f t="shared" si="57"/>
        <v>0</v>
      </c>
      <c r="DH89">
        <f t="shared" si="47"/>
        <v>0</v>
      </c>
      <c r="DI89">
        <f t="shared" si="48"/>
        <v>0</v>
      </c>
      <c r="DJ89">
        <f>DF89</f>
        <v>0</v>
      </c>
      <c r="DK89">
        <v>0</v>
      </c>
      <c r="DL89" t="s">
        <v>3</v>
      </c>
      <c r="DM89">
        <v>0</v>
      </c>
      <c r="DN89" t="s">
        <v>3</v>
      </c>
      <c r="DO89">
        <v>0</v>
      </c>
    </row>
    <row r="90" spans="1:119" x14ac:dyDescent="0.2">
      <c r="A90">
        <f>ROW(Source!A63)</f>
        <v>63</v>
      </c>
      <c r="B90">
        <v>449016111</v>
      </c>
      <c r="C90">
        <v>448996722</v>
      </c>
      <c r="D90">
        <v>277868331</v>
      </c>
      <c r="E90">
        <v>1</v>
      </c>
      <c r="F90">
        <v>1</v>
      </c>
      <c r="G90">
        <v>1</v>
      </c>
      <c r="H90">
        <v>3</v>
      </c>
      <c r="I90" t="s">
        <v>1256</v>
      </c>
      <c r="J90" t="s">
        <v>1257</v>
      </c>
      <c r="K90" t="s">
        <v>1258</v>
      </c>
      <c r="L90">
        <v>1348</v>
      </c>
      <c r="N90">
        <v>1009</v>
      </c>
      <c r="O90" t="s">
        <v>83</v>
      </c>
      <c r="P90" t="s">
        <v>83</v>
      </c>
      <c r="Q90">
        <v>1000</v>
      </c>
      <c r="W90">
        <v>0</v>
      </c>
      <c r="X90">
        <v>1941629919</v>
      </c>
      <c r="Y90">
        <f>(AT90*ROUND((0*0),7))</f>
        <v>0</v>
      </c>
      <c r="AA90">
        <v>308351.78000000003</v>
      </c>
      <c r="AB90">
        <v>0</v>
      </c>
      <c r="AC90">
        <v>0</v>
      </c>
      <c r="AD90">
        <v>0</v>
      </c>
      <c r="AE90">
        <v>239032.39</v>
      </c>
      <c r="AF90">
        <v>0</v>
      </c>
      <c r="AG90">
        <v>0</v>
      </c>
      <c r="AH90">
        <v>0</v>
      </c>
      <c r="AI90">
        <v>1.29</v>
      </c>
      <c r="AJ90">
        <v>1</v>
      </c>
      <c r="AK90">
        <v>1</v>
      </c>
      <c r="AL90">
        <v>1</v>
      </c>
      <c r="AM90">
        <v>2</v>
      </c>
      <c r="AN90">
        <v>0</v>
      </c>
      <c r="AO90">
        <v>0</v>
      </c>
      <c r="AP90">
        <v>1</v>
      </c>
      <c r="AQ90">
        <v>1</v>
      </c>
      <c r="AR90">
        <v>0</v>
      </c>
      <c r="AS90" t="s">
        <v>3</v>
      </c>
      <c r="AT90">
        <v>2.9999999999999997E-4</v>
      </c>
      <c r="AU90" t="s">
        <v>38</v>
      </c>
      <c r="AV90">
        <v>0</v>
      </c>
      <c r="AW90">
        <v>2</v>
      </c>
      <c r="AX90">
        <v>448996737</v>
      </c>
      <c r="AY90">
        <v>1</v>
      </c>
      <c r="AZ90">
        <v>0</v>
      </c>
      <c r="BA90">
        <v>90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71.709716999999998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1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CV90">
        <v>0</v>
      </c>
      <c r="CW90">
        <v>0</v>
      </c>
      <c r="CX90">
        <f>ROUND(Y90*Source!I63,7)</f>
        <v>0</v>
      </c>
      <c r="CY90">
        <f>AA90</f>
        <v>308351.78000000003</v>
      </c>
      <c r="CZ90">
        <f>AE90</f>
        <v>239032.39</v>
      </c>
      <c r="DA90">
        <f>AI90</f>
        <v>1.29</v>
      </c>
      <c r="DB90">
        <f>ROUND((ROUND(AT90*CZ90,2)*ROUND((0*0),7)),6)</f>
        <v>0</v>
      </c>
      <c r="DC90">
        <f>ROUND((ROUND(AT90*AG90,2)*ROUND((0*0),7)),6)</f>
        <v>0</v>
      </c>
      <c r="DD90" t="s">
        <v>3</v>
      </c>
      <c r="DE90" t="s">
        <v>3</v>
      </c>
      <c r="DF90">
        <f>ROUND(ROUND(AE90*AI90,2)*CX90,2)</f>
        <v>0</v>
      </c>
      <c r="DG90">
        <f t="shared" si="57"/>
        <v>0</v>
      </c>
      <c r="DH90">
        <f t="shared" si="47"/>
        <v>0</v>
      </c>
      <c r="DI90">
        <f t="shared" si="48"/>
        <v>0</v>
      </c>
      <c r="DJ90">
        <f>DF90</f>
        <v>0</v>
      </c>
      <c r="DK90">
        <v>0</v>
      </c>
      <c r="DL90" t="s">
        <v>3</v>
      </c>
      <c r="DM90">
        <v>0</v>
      </c>
      <c r="DN90" t="s">
        <v>3</v>
      </c>
      <c r="DO90">
        <v>0</v>
      </c>
    </row>
    <row r="91" spans="1:119" x14ac:dyDescent="0.2">
      <c r="A91">
        <f>ROW(Source!A63)</f>
        <v>63</v>
      </c>
      <c r="B91">
        <v>449016111</v>
      </c>
      <c r="C91">
        <v>448996722</v>
      </c>
      <c r="D91">
        <v>277563200</v>
      </c>
      <c r="E91">
        <v>109</v>
      </c>
      <c r="F91">
        <v>1</v>
      </c>
      <c r="G91">
        <v>1</v>
      </c>
      <c r="H91">
        <v>3</v>
      </c>
      <c r="I91" t="s">
        <v>123</v>
      </c>
      <c r="J91" t="s">
        <v>3</v>
      </c>
      <c r="K91" t="s">
        <v>124</v>
      </c>
      <c r="L91">
        <v>1348</v>
      </c>
      <c r="N91">
        <v>1009</v>
      </c>
      <c r="O91" t="s">
        <v>83</v>
      </c>
      <c r="P91" t="s">
        <v>83</v>
      </c>
      <c r="Q91">
        <v>1000</v>
      </c>
      <c r="W91">
        <v>0</v>
      </c>
      <c r="X91">
        <v>-2026878615</v>
      </c>
      <c r="Y91">
        <f>AT91</f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1</v>
      </c>
      <c r="AJ91">
        <v>1</v>
      </c>
      <c r="AK91">
        <v>1</v>
      </c>
      <c r="AL91">
        <v>1</v>
      </c>
      <c r="AM91">
        <v>-2</v>
      </c>
      <c r="AN91">
        <v>1</v>
      </c>
      <c r="AO91">
        <v>0</v>
      </c>
      <c r="AP91">
        <v>1</v>
      </c>
      <c r="AQ91">
        <v>0</v>
      </c>
      <c r="AR91">
        <v>0</v>
      </c>
      <c r="AS91" t="s">
        <v>3</v>
      </c>
      <c r="AT91">
        <v>0</v>
      </c>
      <c r="AU91" t="s">
        <v>3</v>
      </c>
      <c r="AV91">
        <v>0</v>
      </c>
      <c r="AW91">
        <v>2</v>
      </c>
      <c r="AX91">
        <v>448996738</v>
      </c>
      <c r="AY91">
        <v>1</v>
      </c>
      <c r="AZ91">
        <v>0</v>
      </c>
      <c r="BA91">
        <v>91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CV91">
        <v>0</v>
      </c>
      <c r="CW91">
        <v>0</v>
      </c>
      <c r="CX91">
        <f>ROUND(Y91*Source!I63,7)</f>
        <v>0</v>
      </c>
      <c r="CY91">
        <f>AA91</f>
        <v>0</v>
      </c>
      <c r="CZ91">
        <f>AE91</f>
        <v>0</v>
      </c>
      <c r="DA91">
        <f>AI91</f>
        <v>1</v>
      </c>
      <c r="DB91">
        <f>ROUND(ROUND(AT91*CZ91,2),6)</f>
        <v>0</v>
      </c>
      <c r="DC91">
        <f>ROUND(ROUND(AT91*AG91,2),6)</f>
        <v>0</v>
      </c>
      <c r="DD91" t="s">
        <v>3</v>
      </c>
      <c r="DE91" t="s">
        <v>3</v>
      </c>
      <c r="DF91">
        <f t="shared" ref="DF91:DF96" si="59">ROUND(ROUND(AE91,2)*CX91,2)</f>
        <v>0</v>
      </c>
      <c r="DG91">
        <f t="shared" si="57"/>
        <v>0</v>
      </c>
      <c r="DH91">
        <f t="shared" si="47"/>
        <v>0</v>
      </c>
      <c r="DI91">
        <f t="shared" si="48"/>
        <v>0</v>
      </c>
      <c r="DJ91">
        <f>DF91</f>
        <v>0</v>
      </c>
      <c r="DK91">
        <v>0</v>
      </c>
      <c r="DL91" t="s">
        <v>3</v>
      </c>
      <c r="DM91">
        <v>0</v>
      </c>
      <c r="DN91" t="s">
        <v>3</v>
      </c>
      <c r="DO91">
        <v>0</v>
      </c>
    </row>
    <row r="92" spans="1:119" x14ac:dyDescent="0.2">
      <c r="A92">
        <f>ROW(Source!A65)</f>
        <v>65</v>
      </c>
      <c r="B92">
        <v>449016111</v>
      </c>
      <c r="C92">
        <v>448996740</v>
      </c>
      <c r="D92">
        <v>277560284</v>
      </c>
      <c r="E92">
        <v>109</v>
      </c>
      <c r="F92">
        <v>1</v>
      </c>
      <c r="G92">
        <v>1</v>
      </c>
      <c r="H92">
        <v>1</v>
      </c>
      <c r="I92" t="s">
        <v>1214</v>
      </c>
      <c r="J92" t="s">
        <v>3</v>
      </c>
      <c r="K92" t="s">
        <v>1215</v>
      </c>
      <c r="L92">
        <v>1191</v>
      </c>
      <c r="N92">
        <v>1013</v>
      </c>
      <c r="O92" t="s">
        <v>1203</v>
      </c>
      <c r="P92" t="s">
        <v>1203</v>
      </c>
      <c r="Q92">
        <v>1</v>
      </c>
      <c r="W92">
        <v>0</v>
      </c>
      <c r="X92">
        <v>-1759674247</v>
      </c>
      <c r="Y92">
        <f>AT92</f>
        <v>29.9</v>
      </c>
      <c r="AA92">
        <v>0</v>
      </c>
      <c r="AB92">
        <v>0</v>
      </c>
      <c r="AC92">
        <v>0</v>
      </c>
      <c r="AD92">
        <v>497.4</v>
      </c>
      <c r="AE92">
        <v>0</v>
      </c>
      <c r="AF92">
        <v>0</v>
      </c>
      <c r="AG92">
        <v>0</v>
      </c>
      <c r="AH92">
        <v>497.4</v>
      </c>
      <c r="AI92">
        <v>1</v>
      </c>
      <c r="AJ92">
        <v>1</v>
      </c>
      <c r="AK92">
        <v>1</v>
      </c>
      <c r="AL92">
        <v>1</v>
      </c>
      <c r="AM92">
        <v>-2</v>
      </c>
      <c r="AN92">
        <v>0</v>
      </c>
      <c r="AO92">
        <v>0</v>
      </c>
      <c r="AP92">
        <v>1</v>
      </c>
      <c r="AQ92">
        <v>1</v>
      </c>
      <c r="AR92">
        <v>0</v>
      </c>
      <c r="AS92" t="s">
        <v>3</v>
      </c>
      <c r="AT92">
        <v>29.9</v>
      </c>
      <c r="AU92" t="s">
        <v>3</v>
      </c>
      <c r="AV92">
        <v>1</v>
      </c>
      <c r="AW92">
        <v>2</v>
      </c>
      <c r="AX92">
        <v>448996749</v>
      </c>
      <c r="AY92">
        <v>2</v>
      </c>
      <c r="AZ92">
        <v>131072</v>
      </c>
      <c r="BA92">
        <v>92</v>
      </c>
      <c r="BB92">
        <v>1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14872.259999999998</v>
      </c>
      <c r="BN92">
        <v>29.9</v>
      </c>
      <c r="BO92">
        <v>0</v>
      </c>
      <c r="BP92">
        <v>1</v>
      </c>
      <c r="BQ92">
        <v>0</v>
      </c>
      <c r="BR92">
        <v>0</v>
      </c>
      <c r="BS92">
        <v>0</v>
      </c>
      <c r="BT92">
        <v>14872.259999999998</v>
      </c>
      <c r="BU92">
        <v>29.9</v>
      </c>
      <c r="BV92">
        <v>0</v>
      </c>
      <c r="BW92">
        <v>1</v>
      </c>
      <c r="CU92">
        <f>ROUND(AT92*Source!I65*AH92*AL92,2)</f>
        <v>148.72</v>
      </c>
      <c r="CV92">
        <f>ROUND(Y92*Source!I65,7)</f>
        <v>0.29899999999999999</v>
      </c>
      <c r="CW92">
        <v>0</v>
      </c>
      <c r="CX92">
        <f>ROUND(Y92*Source!I65,7)</f>
        <v>0.29899999999999999</v>
      </c>
      <c r="CY92">
        <f>AD92</f>
        <v>497.4</v>
      </c>
      <c r="CZ92">
        <f>AH92</f>
        <v>497.4</v>
      </c>
      <c r="DA92">
        <f>AL92</f>
        <v>1</v>
      </c>
      <c r="DB92">
        <f>ROUND(ROUND(AT92*CZ92,2),6)</f>
        <v>14872.26</v>
      </c>
      <c r="DC92">
        <f>ROUND(ROUND(AT92*AG92,2),6)</f>
        <v>0</v>
      </c>
      <c r="DD92" t="s">
        <v>3</v>
      </c>
      <c r="DE92" t="s">
        <v>3</v>
      </c>
      <c r="DF92">
        <f t="shared" si="59"/>
        <v>0</v>
      </c>
      <c r="DG92">
        <f t="shared" si="57"/>
        <v>0</v>
      </c>
      <c r="DH92">
        <f t="shared" si="47"/>
        <v>0</v>
      </c>
      <c r="DI92">
        <f t="shared" si="48"/>
        <v>148.72</v>
      </c>
      <c r="DJ92">
        <f>DI92</f>
        <v>148.72</v>
      </c>
      <c r="DK92">
        <v>1</v>
      </c>
      <c r="DL92" t="s">
        <v>3</v>
      </c>
      <c r="DM92">
        <v>0</v>
      </c>
      <c r="DN92" t="s">
        <v>3</v>
      </c>
      <c r="DO92">
        <v>0</v>
      </c>
    </row>
    <row r="93" spans="1:119" x14ac:dyDescent="0.2">
      <c r="A93">
        <f>ROW(Source!A65)</f>
        <v>65</v>
      </c>
      <c r="B93">
        <v>449016111</v>
      </c>
      <c r="C93">
        <v>448996740</v>
      </c>
      <c r="D93">
        <v>277560491</v>
      </c>
      <c r="E93">
        <v>109</v>
      </c>
      <c r="F93">
        <v>1</v>
      </c>
      <c r="G93">
        <v>1</v>
      </c>
      <c r="H93">
        <v>1</v>
      </c>
      <c r="I93" t="s">
        <v>1204</v>
      </c>
      <c r="J93" t="s">
        <v>3</v>
      </c>
      <c r="K93" t="s">
        <v>1205</v>
      </c>
      <c r="L93">
        <v>1191</v>
      </c>
      <c r="N93">
        <v>1013</v>
      </c>
      <c r="O93" t="s">
        <v>1203</v>
      </c>
      <c r="P93" t="s">
        <v>1203</v>
      </c>
      <c r="Q93">
        <v>1</v>
      </c>
      <c r="W93">
        <v>0</v>
      </c>
      <c r="X93">
        <v>-1417349443</v>
      </c>
      <c r="Y93">
        <f>AT93</f>
        <v>0.31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1</v>
      </c>
      <c r="AJ93">
        <v>1</v>
      </c>
      <c r="AK93">
        <v>1</v>
      </c>
      <c r="AL93">
        <v>1</v>
      </c>
      <c r="AM93">
        <v>-2</v>
      </c>
      <c r="AN93">
        <v>0</v>
      </c>
      <c r="AO93">
        <v>0</v>
      </c>
      <c r="AP93">
        <v>1</v>
      </c>
      <c r="AQ93">
        <v>1</v>
      </c>
      <c r="AR93">
        <v>0</v>
      </c>
      <c r="AS93" t="s">
        <v>3</v>
      </c>
      <c r="AT93">
        <v>0.31</v>
      </c>
      <c r="AU93" t="s">
        <v>3</v>
      </c>
      <c r="AV93">
        <v>2</v>
      </c>
      <c r="AW93">
        <v>2</v>
      </c>
      <c r="AX93">
        <v>448996750</v>
      </c>
      <c r="AY93">
        <v>1</v>
      </c>
      <c r="AZ93">
        <v>0</v>
      </c>
      <c r="BA93">
        <v>93</v>
      </c>
      <c r="BB93">
        <v>1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CV93">
        <v>0</v>
      </c>
      <c r="CW93">
        <v>0</v>
      </c>
      <c r="CX93">
        <f>ROUND(Y93*Source!I65,7)</f>
        <v>3.0999999999999999E-3</v>
      </c>
      <c r="CY93">
        <f>AD93</f>
        <v>0</v>
      </c>
      <c r="CZ93">
        <f>AH93</f>
        <v>0</v>
      </c>
      <c r="DA93">
        <f>AL93</f>
        <v>1</v>
      </c>
      <c r="DB93">
        <f>ROUND(ROUND(AT93*CZ93,2),6)</f>
        <v>0</v>
      </c>
      <c r="DC93">
        <f>ROUND(ROUND(AT93*AG93,2),6)</f>
        <v>0</v>
      </c>
      <c r="DD93" t="s">
        <v>3</v>
      </c>
      <c r="DE93" t="s">
        <v>3</v>
      </c>
      <c r="DF93">
        <f t="shared" si="59"/>
        <v>0</v>
      </c>
      <c r="DG93">
        <f t="shared" si="57"/>
        <v>0</v>
      </c>
      <c r="DH93">
        <f t="shared" si="47"/>
        <v>0</v>
      </c>
      <c r="DI93">
        <f t="shared" si="48"/>
        <v>0</v>
      </c>
      <c r="DJ93">
        <f>DI93</f>
        <v>0</v>
      </c>
      <c r="DK93">
        <v>0</v>
      </c>
      <c r="DL93" t="s">
        <v>3</v>
      </c>
      <c r="DM93">
        <v>0</v>
      </c>
      <c r="DN93" t="s">
        <v>3</v>
      </c>
      <c r="DO93">
        <v>0</v>
      </c>
    </row>
    <row r="94" spans="1:119" x14ac:dyDescent="0.2">
      <c r="A94">
        <f>ROW(Source!A65)</f>
        <v>65</v>
      </c>
      <c r="B94">
        <v>449016111</v>
      </c>
      <c r="C94">
        <v>448996740</v>
      </c>
      <c r="D94">
        <v>277944622</v>
      </c>
      <c r="E94">
        <v>1</v>
      </c>
      <c r="F94">
        <v>1</v>
      </c>
      <c r="G94">
        <v>1</v>
      </c>
      <c r="H94">
        <v>2</v>
      </c>
      <c r="I94" t="s">
        <v>1220</v>
      </c>
      <c r="J94" t="s">
        <v>1221</v>
      </c>
      <c r="K94" t="s">
        <v>1222</v>
      </c>
      <c r="L94">
        <v>1368</v>
      </c>
      <c r="N94">
        <v>1011</v>
      </c>
      <c r="O94" t="s">
        <v>1100</v>
      </c>
      <c r="P94" t="s">
        <v>1100</v>
      </c>
      <c r="Q94">
        <v>1</v>
      </c>
      <c r="W94">
        <v>0</v>
      </c>
      <c r="X94">
        <v>-776243211</v>
      </c>
      <c r="Y94">
        <f>AT94</f>
        <v>0.12</v>
      </c>
      <c r="AA94">
        <v>0</v>
      </c>
      <c r="AB94">
        <v>1626.29</v>
      </c>
      <c r="AC94">
        <v>724.95</v>
      </c>
      <c r="AD94">
        <v>0</v>
      </c>
      <c r="AE94">
        <v>0</v>
      </c>
      <c r="AF94">
        <v>1626.29</v>
      </c>
      <c r="AG94">
        <v>724.95</v>
      </c>
      <c r="AH94">
        <v>0</v>
      </c>
      <c r="AI94">
        <v>1</v>
      </c>
      <c r="AJ94">
        <v>1</v>
      </c>
      <c r="AK94">
        <v>1</v>
      </c>
      <c r="AL94">
        <v>1</v>
      </c>
      <c r="AM94">
        <v>-2</v>
      </c>
      <c r="AN94">
        <v>0</v>
      </c>
      <c r="AO94">
        <v>0</v>
      </c>
      <c r="AP94">
        <v>1</v>
      </c>
      <c r="AQ94">
        <v>1</v>
      </c>
      <c r="AR94">
        <v>0</v>
      </c>
      <c r="AS94" t="s">
        <v>3</v>
      </c>
      <c r="AT94">
        <v>0.12</v>
      </c>
      <c r="AU94" t="s">
        <v>3</v>
      </c>
      <c r="AV94">
        <v>1</v>
      </c>
      <c r="AW94">
        <v>2</v>
      </c>
      <c r="AX94">
        <v>448996751</v>
      </c>
      <c r="AY94">
        <v>2</v>
      </c>
      <c r="AZ94">
        <v>98304</v>
      </c>
      <c r="BA94">
        <v>94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195.15479999999999</v>
      </c>
      <c r="BL94">
        <v>86.994</v>
      </c>
      <c r="BM94">
        <v>0</v>
      </c>
      <c r="BN94">
        <v>0</v>
      </c>
      <c r="BO94">
        <v>0.12</v>
      </c>
      <c r="BP94">
        <v>1</v>
      </c>
      <c r="BQ94">
        <v>0</v>
      </c>
      <c r="BR94">
        <v>195.15479999999999</v>
      </c>
      <c r="BS94">
        <v>86.994</v>
      </c>
      <c r="BT94">
        <v>0</v>
      </c>
      <c r="BU94">
        <v>0</v>
      </c>
      <c r="BV94">
        <v>0.12</v>
      </c>
      <c r="BW94">
        <v>1</v>
      </c>
      <c r="CV94">
        <v>0</v>
      </c>
      <c r="CW94">
        <f>ROUND(Y94*Source!I65*DO94,7)</f>
        <v>1.1999999999999999E-3</v>
      </c>
      <c r="CX94">
        <f>ROUND(Y94*Source!I65,7)</f>
        <v>1.1999999999999999E-3</v>
      </c>
      <c r="CY94">
        <f>AB94</f>
        <v>1626.29</v>
      </c>
      <c r="CZ94">
        <f>AF94</f>
        <v>1626.29</v>
      </c>
      <c r="DA94">
        <f>AJ94</f>
        <v>1</v>
      </c>
      <c r="DB94">
        <f>ROUND(ROUND(AT94*CZ94,2),6)</f>
        <v>195.15</v>
      </c>
      <c r="DC94">
        <f>ROUND(ROUND(AT94*AG94,2),6)</f>
        <v>86.99</v>
      </c>
      <c r="DD94" t="s">
        <v>3</v>
      </c>
      <c r="DE94" t="s">
        <v>3</v>
      </c>
      <c r="DF94">
        <f t="shared" si="59"/>
        <v>0</v>
      </c>
      <c r="DG94">
        <f t="shared" si="57"/>
        <v>1.95</v>
      </c>
      <c r="DH94">
        <f t="shared" si="47"/>
        <v>0.87</v>
      </c>
      <c r="DI94">
        <f t="shared" si="48"/>
        <v>0</v>
      </c>
      <c r="DJ94">
        <f>DG94+DH94</f>
        <v>2.82</v>
      </c>
      <c r="DK94">
        <v>1</v>
      </c>
      <c r="DL94" t="s">
        <v>1223</v>
      </c>
      <c r="DM94">
        <v>6</v>
      </c>
      <c r="DN94" t="s">
        <v>1203</v>
      </c>
      <c r="DO94">
        <v>1</v>
      </c>
    </row>
    <row r="95" spans="1:119" x14ac:dyDescent="0.2">
      <c r="A95">
        <f>ROW(Source!A65)</f>
        <v>65</v>
      </c>
      <c r="B95">
        <v>449016111</v>
      </c>
      <c r="C95">
        <v>448996740</v>
      </c>
      <c r="D95">
        <v>277945805</v>
      </c>
      <c r="E95">
        <v>1</v>
      </c>
      <c r="F95">
        <v>1</v>
      </c>
      <c r="G95">
        <v>1</v>
      </c>
      <c r="H95">
        <v>2</v>
      </c>
      <c r="I95" t="s">
        <v>1206</v>
      </c>
      <c r="J95" t="s">
        <v>1207</v>
      </c>
      <c r="K95" t="s">
        <v>1208</v>
      </c>
      <c r="L95">
        <v>1368</v>
      </c>
      <c r="N95">
        <v>1011</v>
      </c>
      <c r="O95" t="s">
        <v>1100</v>
      </c>
      <c r="P95" t="s">
        <v>1100</v>
      </c>
      <c r="Q95">
        <v>1</v>
      </c>
      <c r="W95">
        <v>0</v>
      </c>
      <c r="X95">
        <v>721652621</v>
      </c>
      <c r="Y95">
        <f>AT95</f>
        <v>0.19</v>
      </c>
      <c r="AA95">
        <v>0</v>
      </c>
      <c r="AB95">
        <v>641.70000000000005</v>
      </c>
      <c r="AC95">
        <v>539.69000000000005</v>
      </c>
      <c r="AD95">
        <v>0</v>
      </c>
      <c r="AE95">
        <v>0</v>
      </c>
      <c r="AF95">
        <v>641.70000000000005</v>
      </c>
      <c r="AG95">
        <v>539.69000000000005</v>
      </c>
      <c r="AH95">
        <v>0</v>
      </c>
      <c r="AI95">
        <v>1</v>
      </c>
      <c r="AJ95">
        <v>1</v>
      </c>
      <c r="AK95">
        <v>1</v>
      </c>
      <c r="AL95">
        <v>1</v>
      </c>
      <c r="AM95">
        <v>-2</v>
      </c>
      <c r="AN95">
        <v>0</v>
      </c>
      <c r="AO95">
        <v>0</v>
      </c>
      <c r="AP95">
        <v>1</v>
      </c>
      <c r="AQ95">
        <v>1</v>
      </c>
      <c r="AR95">
        <v>0</v>
      </c>
      <c r="AS95" t="s">
        <v>3</v>
      </c>
      <c r="AT95">
        <v>0.19</v>
      </c>
      <c r="AU95" t="s">
        <v>3</v>
      </c>
      <c r="AV95">
        <v>1</v>
      </c>
      <c r="AW95">
        <v>2</v>
      </c>
      <c r="AX95">
        <v>448996752</v>
      </c>
      <c r="AY95">
        <v>2</v>
      </c>
      <c r="AZ95">
        <v>98304</v>
      </c>
      <c r="BA95">
        <v>95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121.92300000000002</v>
      </c>
      <c r="BL95">
        <v>102.54110000000001</v>
      </c>
      <c r="BM95">
        <v>0</v>
      </c>
      <c r="BN95">
        <v>0</v>
      </c>
      <c r="BO95">
        <v>0.19</v>
      </c>
      <c r="BP95">
        <v>1</v>
      </c>
      <c r="BQ95">
        <v>0</v>
      </c>
      <c r="BR95">
        <v>121.92300000000002</v>
      </c>
      <c r="BS95">
        <v>102.54110000000001</v>
      </c>
      <c r="BT95">
        <v>0</v>
      </c>
      <c r="BU95">
        <v>0</v>
      </c>
      <c r="BV95">
        <v>0.19</v>
      </c>
      <c r="BW95">
        <v>1</v>
      </c>
      <c r="CV95">
        <v>0</v>
      </c>
      <c r="CW95">
        <f>ROUND(Y95*Source!I65*DO95,7)</f>
        <v>1.9E-3</v>
      </c>
      <c r="CX95">
        <f>ROUND(Y95*Source!I65,7)</f>
        <v>1.9E-3</v>
      </c>
      <c r="CY95">
        <f>AB95</f>
        <v>641.70000000000005</v>
      </c>
      <c r="CZ95">
        <f>AF95</f>
        <v>641.70000000000005</v>
      </c>
      <c r="DA95">
        <f>AJ95</f>
        <v>1</v>
      </c>
      <c r="DB95">
        <f>ROUND(ROUND(AT95*CZ95,2),6)</f>
        <v>121.92</v>
      </c>
      <c r="DC95">
        <f>ROUND(ROUND(AT95*AG95,2),6)</f>
        <v>102.54</v>
      </c>
      <c r="DD95" t="s">
        <v>3</v>
      </c>
      <c r="DE95" t="s">
        <v>3</v>
      </c>
      <c r="DF95">
        <f t="shared" si="59"/>
        <v>0</v>
      </c>
      <c r="DG95">
        <f t="shared" si="57"/>
        <v>1.22</v>
      </c>
      <c r="DH95">
        <f t="shared" si="47"/>
        <v>1.03</v>
      </c>
      <c r="DI95">
        <f t="shared" si="48"/>
        <v>0</v>
      </c>
      <c r="DJ95">
        <f>DG95+DH95</f>
        <v>2.25</v>
      </c>
      <c r="DK95">
        <v>1</v>
      </c>
      <c r="DL95" t="s">
        <v>1209</v>
      </c>
      <c r="DM95">
        <v>4</v>
      </c>
      <c r="DN95" t="s">
        <v>1203</v>
      </c>
      <c r="DO95">
        <v>1</v>
      </c>
    </row>
    <row r="96" spans="1:119" x14ac:dyDescent="0.2">
      <c r="A96">
        <f>ROW(Source!A65)</f>
        <v>65</v>
      </c>
      <c r="B96">
        <v>449016111</v>
      </c>
      <c r="C96">
        <v>448996740</v>
      </c>
      <c r="D96">
        <v>277865475</v>
      </c>
      <c r="E96">
        <v>1</v>
      </c>
      <c r="F96">
        <v>1</v>
      </c>
      <c r="G96">
        <v>1</v>
      </c>
      <c r="H96">
        <v>3</v>
      </c>
      <c r="I96" t="s">
        <v>1210</v>
      </c>
      <c r="J96" t="s">
        <v>1211</v>
      </c>
      <c r="K96" t="s">
        <v>1212</v>
      </c>
      <c r="L96">
        <v>1383</v>
      </c>
      <c r="N96">
        <v>1013</v>
      </c>
      <c r="O96" t="s">
        <v>1213</v>
      </c>
      <c r="P96" t="s">
        <v>1213</v>
      </c>
      <c r="Q96">
        <v>1</v>
      </c>
      <c r="W96">
        <v>0</v>
      </c>
      <c r="X96">
        <v>2066892133</v>
      </c>
      <c r="Y96">
        <f>(AT96*ROUND(0,7))</f>
        <v>0</v>
      </c>
      <c r="AA96">
        <v>7.32</v>
      </c>
      <c r="AB96">
        <v>0</v>
      </c>
      <c r="AC96">
        <v>0</v>
      </c>
      <c r="AD96">
        <v>0</v>
      </c>
      <c r="AE96">
        <v>7.32</v>
      </c>
      <c r="AF96">
        <v>0</v>
      </c>
      <c r="AG96">
        <v>0</v>
      </c>
      <c r="AH96">
        <v>0</v>
      </c>
      <c r="AI96">
        <v>1</v>
      </c>
      <c r="AJ96">
        <v>1</v>
      </c>
      <c r="AK96">
        <v>1</v>
      </c>
      <c r="AL96">
        <v>1</v>
      </c>
      <c r="AM96">
        <v>-2</v>
      </c>
      <c r="AN96">
        <v>0</v>
      </c>
      <c r="AO96">
        <v>0</v>
      </c>
      <c r="AP96">
        <v>1</v>
      </c>
      <c r="AQ96">
        <v>1</v>
      </c>
      <c r="AR96">
        <v>0</v>
      </c>
      <c r="AS96" t="s">
        <v>3</v>
      </c>
      <c r="AT96">
        <v>2.1892</v>
      </c>
      <c r="AU96" t="s">
        <v>23</v>
      </c>
      <c r="AV96">
        <v>0</v>
      </c>
      <c r="AW96">
        <v>2</v>
      </c>
      <c r="AX96">
        <v>448996753</v>
      </c>
      <c r="AY96">
        <v>2</v>
      </c>
      <c r="AZ96">
        <v>16384</v>
      </c>
      <c r="BA96">
        <v>96</v>
      </c>
      <c r="BB96">
        <v>1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16.024944000000001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1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CV96">
        <v>0</v>
      </c>
      <c r="CW96">
        <v>0</v>
      </c>
      <c r="CX96">
        <f>ROUND(Y96*Source!I65,7)</f>
        <v>0</v>
      </c>
      <c r="CY96">
        <f>AA96</f>
        <v>7.32</v>
      </c>
      <c r="CZ96">
        <f>AE96</f>
        <v>7.32</v>
      </c>
      <c r="DA96">
        <f>AI96</f>
        <v>1</v>
      </c>
      <c r="DB96">
        <f>ROUND((ROUND(AT96*CZ96,2)*ROUND(0,7)),6)</f>
        <v>0</v>
      </c>
      <c r="DC96">
        <f>ROUND((ROUND(AT96*AG96,2)*ROUND(0,7)),6)</f>
        <v>0</v>
      </c>
      <c r="DD96" t="s">
        <v>3</v>
      </c>
      <c r="DE96" t="s">
        <v>3</v>
      </c>
      <c r="DF96">
        <f t="shared" si="59"/>
        <v>0</v>
      </c>
      <c r="DG96">
        <f t="shared" si="57"/>
        <v>0</v>
      </c>
      <c r="DH96">
        <f t="shared" si="47"/>
        <v>0</v>
      </c>
      <c r="DI96">
        <f t="shared" si="48"/>
        <v>0</v>
      </c>
      <c r="DJ96">
        <f>DF96</f>
        <v>0</v>
      </c>
      <c r="DK96">
        <v>1</v>
      </c>
      <c r="DL96" t="s">
        <v>3</v>
      </c>
      <c r="DM96">
        <v>0</v>
      </c>
      <c r="DN96" t="s">
        <v>3</v>
      </c>
      <c r="DO96">
        <v>0</v>
      </c>
    </row>
    <row r="97" spans="1:119" x14ac:dyDescent="0.2">
      <c r="A97">
        <f>ROW(Source!A65)</f>
        <v>65</v>
      </c>
      <c r="B97">
        <v>449016111</v>
      </c>
      <c r="C97">
        <v>448996740</v>
      </c>
      <c r="D97">
        <v>277867966</v>
      </c>
      <c r="E97">
        <v>1</v>
      </c>
      <c r="F97">
        <v>1</v>
      </c>
      <c r="G97">
        <v>1</v>
      </c>
      <c r="H97">
        <v>3</v>
      </c>
      <c r="I97" t="s">
        <v>1253</v>
      </c>
      <c r="J97" t="s">
        <v>1254</v>
      </c>
      <c r="K97" t="s">
        <v>1255</v>
      </c>
      <c r="L97">
        <v>1348</v>
      </c>
      <c r="N97">
        <v>1009</v>
      </c>
      <c r="O97" t="s">
        <v>83</v>
      </c>
      <c r="P97" t="s">
        <v>83</v>
      </c>
      <c r="Q97">
        <v>1000</v>
      </c>
      <c r="W97">
        <v>0</v>
      </c>
      <c r="X97">
        <v>1463236481</v>
      </c>
      <c r="Y97">
        <f>(AT97*ROUND(0,7))</f>
        <v>0</v>
      </c>
      <c r="AA97">
        <v>257777.04</v>
      </c>
      <c r="AB97">
        <v>0</v>
      </c>
      <c r="AC97">
        <v>0</v>
      </c>
      <c r="AD97">
        <v>0</v>
      </c>
      <c r="AE97">
        <v>199827.16</v>
      </c>
      <c r="AF97">
        <v>0</v>
      </c>
      <c r="AG97">
        <v>0</v>
      </c>
      <c r="AH97">
        <v>0</v>
      </c>
      <c r="AI97">
        <v>1.29</v>
      </c>
      <c r="AJ97">
        <v>1</v>
      </c>
      <c r="AK97">
        <v>1</v>
      </c>
      <c r="AL97">
        <v>1</v>
      </c>
      <c r="AM97">
        <v>2</v>
      </c>
      <c r="AN97">
        <v>0</v>
      </c>
      <c r="AO97">
        <v>0</v>
      </c>
      <c r="AP97">
        <v>1</v>
      </c>
      <c r="AQ97">
        <v>1</v>
      </c>
      <c r="AR97">
        <v>0</v>
      </c>
      <c r="AS97" t="s">
        <v>3</v>
      </c>
      <c r="AT97">
        <v>2.9999999999999997E-4</v>
      </c>
      <c r="AU97" t="s">
        <v>23</v>
      </c>
      <c r="AV97">
        <v>0</v>
      </c>
      <c r="AW97">
        <v>2</v>
      </c>
      <c r="AX97">
        <v>448996754</v>
      </c>
      <c r="AY97">
        <v>1</v>
      </c>
      <c r="AZ97">
        <v>0</v>
      </c>
      <c r="BA97">
        <v>97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59.948147999999996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1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CV97">
        <v>0</v>
      </c>
      <c r="CW97">
        <v>0</v>
      </c>
      <c r="CX97">
        <f>ROUND(Y97*Source!I65,7)</f>
        <v>0</v>
      </c>
      <c r="CY97">
        <f>AA97</f>
        <v>257777.04</v>
      </c>
      <c r="CZ97">
        <f>AE97</f>
        <v>199827.16</v>
      </c>
      <c r="DA97">
        <f>AI97</f>
        <v>1.29</v>
      </c>
      <c r="DB97">
        <f>ROUND((ROUND(AT97*CZ97,2)*ROUND(0,7)),6)</f>
        <v>0</v>
      </c>
      <c r="DC97">
        <f>ROUND((ROUND(AT97*AG97,2)*ROUND(0,7)),6)</f>
        <v>0</v>
      </c>
      <c r="DD97" t="s">
        <v>3</v>
      </c>
      <c r="DE97" t="s">
        <v>3</v>
      </c>
      <c r="DF97">
        <f>ROUND(ROUND(AE97*AI97,2)*CX97,2)</f>
        <v>0</v>
      </c>
      <c r="DG97">
        <f t="shared" si="57"/>
        <v>0</v>
      </c>
      <c r="DH97">
        <f t="shared" si="47"/>
        <v>0</v>
      </c>
      <c r="DI97">
        <f t="shared" si="48"/>
        <v>0</v>
      </c>
      <c r="DJ97">
        <f>DF97</f>
        <v>0</v>
      </c>
      <c r="DK97">
        <v>0</v>
      </c>
      <c r="DL97" t="s">
        <v>3</v>
      </c>
      <c r="DM97">
        <v>0</v>
      </c>
      <c r="DN97" t="s">
        <v>3</v>
      </c>
      <c r="DO97">
        <v>0</v>
      </c>
    </row>
    <row r="98" spans="1:119" x14ac:dyDescent="0.2">
      <c r="A98">
        <f>ROW(Source!A65)</f>
        <v>65</v>
      </c>
      <c r="B98">
        <v>449016111</v>
      </c>
      <c r="C98">
        <v>448996740</v>
      </c>
      <c r="D98">
        <v>277868331</v>
      </c>
      <c r="E98">
        <v>1</v>
      </c>
      <c r="F98">
        <v>1</v>
      </c>
      <c r="G98">
        <v>1</v>
      </c>
      <c r="H98">
        <v>3</v>
      </c>
      <c r="I98" t="s">
        <v>1256</v>
      </c>
      <c r="J98" t="s">
        <v>1257</v>
      </c>
      <c r="K98" t="s">
        <v>1258</v>
      </c>
      <c r="L98">
        <v>1348</v>
      </c>
      <c r="N98">
        <v>1009</v>
      </c>
      <c r="O98" t="s">
        <v>83</v>
      </c>
      <c r="P98" t="s">
        <v>83</v>
      </c>
      <c r="Q98">
        <v>1000</v>
      </c>
      <c r="W98">
        <v>0</v>
      </c>
      <c r="X98">
        <v>1941629919</v>
      </c>
      <c r="Y98">
        <f>(AT98*ROUND(0,7))</f>
        <v>0</v>
      </c>
      <c r="AA98">
        <v>308351.78000000003</v>
      </c>
      <c r="AB98">
        <v>0</v>
      </c>
      <c r="AC98">
        <v>0</v>
      </c>
      <c r="AD98">
        <v>0</v>
      </c>
      <c r="AE98">
        <v>239032.39</v>
      </c>
      <c r="AF98">
        <v>0</v>
      </c>
      <c r="AG98">
        <v>0</v>
      </c>
      <c r="AH98">
        <v>0</v>
      </c>
      <c r="AI98">
        <v>1.29</v>
      </c>
      <c r="AJ98">
        <v>1</v>
      </c>
      <c r="AK98">
        <v>1</v>
      </c>
      <c r="AL98">
        <v>1</v>
      </c>
      <c r="AM98">
        <v>2</v>
      </c>
      <c r="AN98">
        <v>0</v>
      </c>
      <c r="AO98">
        <v>0</v>
      </c>
      <c r="AP98">
        <v>1</v>
      </c>
      <c r="AQ98">
        <v>1</v>
      </c>
      <c r="AR98">
        <v>0</v>
      </c>
      <c r="AS98" t="s">
        <v>3</v>
      </c>
      <c r="AT98">
        <v>2.9999999999999997E-4</v>
      </c>
      <c r="AU98" t="s">
        <v>23</v>
      </c>
      <c r="AV98">
        <v>0</v>
      </c>
      <c r="AW98">
        <v>2</v>
      </c>
      <c r="AX98">
        <v>448996755</v>
      </c>
      <c r="AY98">
        <v>1</v>
      </c>
      <c r="AZ98">
        <v>0</v>
      </c>
      <c r="BA98">
        <v>98</v>
      </c>
      <c r="BB98">
        <v>1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71.709716999999998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1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CV98">
        <v>0</v>
      </c>
      <c r="CW98">
        <v>0</v>
      </c>
      <c r="CX98">
        <f>ROUND(Y98*Source!I65,7)</f>
        <v>0</v>
      </c>
      <c r="CY98">
        <f>AA98</f>
        <v>308351.78000000003</v>
      </c>
      <c r="CZ98">
        <f>AE98</f>
        <v>239032.39</v>
      </c>
      <c r="DA98">
        <f>AI98</f>
        <v>1.29</v>
      </c>
      <c r="DB98">
        <f>ROUND((ROUND(AT98*CZ98,2)*ROUND(0,7)),6)</f>
        <v>0</v>
      </c>
      <c r="DC98">
        <f>ROUND((ROUND(AT98*AG98,2)*ROUND(0,7)),6)</f>
        <v>0</v>
      </c>
      <c r="DD98" t="s">
        <v>3</v>
      </c>
      <c r="DE98" t="s">
        <v>3</v>
      </c>
      <c r="DF98">
        <f>ROUND(ROUND(AE98*AI98,2)*CX98,2)</f>
        <v>0</v>
      </c>
      <c r="DG98">
        <f t="shared" si="57"/>
        <v>0</v>
      </c>
      <c r="DH98">
        <f t="shared" si="47"/>
        <v>0</v>
      </c>
      <c r="DI98">
        <f t="shared" si="48"/>
        <v>0</v>
      </c>
      <c r="DJ98">
        <f>DF98</f>
        <v>0</v>
      </c>
      <c r="DK98">
        <v>0</v>
      </c>
      <c r="DL98" t="s">
        <v>3</v>
      </c>
      <c r="DM98">
        <v>0</v>
      </c>
      <c r="DN98" t="s">
        <v>3</v>
      </c>
      <c r="DO98">
        <v>0</v>
      </c>
    </row>
    <row r="99" spans="1:119" x14ac:dyDescent="0.2">
      <c r="A99">
        <f>ROW(Source!A65)</f>
        <v>65</v>
      </c>
      <c r="B99">
        <v>449016111</v>
      </c>
      <c r="C99">
        <v>448996740</v>
      </c>
      <c r="D99">
        <v>277563200</v>
      </c>
      <c r="E99">
        <v>109</v>
      </c>
      <c r="F99">
        <v>1</v>
      </c>
      <c r="G99">
        <v>1</v>
      </c>
      <c r="H99">
        <v>3</v>
      </c>
      <c r="I99" t="s">
        <v>123</v>
      </c>
      <c r="J99" t="s">
        <v>3</v>
      </c>
      <c r="K99" t="s">
        <v>124</v>
      </c>
      <c r="L99">
        <v>1348</v>
      </c>
      <c r="N99">
        <v>1009</v>
      </c>
      <c r="O99" t="s">
        <v>83</v>
      </c>
      <c r="P99" t="s">
        <v>83</v>
      </c>
      <c r="Q99">
        <v>1000</v>
      </c>
      <c r="W99">
        <v>0</v>
      </c>
      <c r="X99">
        <v>-2026878615</v>
      </c>
      <c r="Y99">
        <f>(AT99*ROUND(0,7))</f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1</v>
      </c>
      <c r="AJ99">
        <v>1</v>
      </c>
      <c r="AK99">
        <v>1</v>
      </c>
      <c r="AL99">
        <v>1</v>
      </c>
      <c r="AM99">
        <v>-2</v>
      </c>
      <c r="AN99">
        <v>1</v>
      </c>
      <c r="AO99">
        <v>0</v>
      </c>
      <c r="AP99">
        <v>1</v>
      </c>
      <c r="AQ99">
        <v>0</v>
      </c>
      <c r="AR99">
        <v>0</v>
      </c>
      <c r="AS99" t="s">
        <v>3</v>
      </c>
      <c r="AT99">
        <v>0</v>
      </c>
      <c r="AU99" t="s">
        <v>23</v>
      </c>
      <c r="AV99">
        <v>0</v>
      </c>
      <c r="AW99">
        <v>2</v>
      </c>
      <c r="AX99">
        <v>448996756</v>
      </c>
      <c r="AY99">
        <v>1</v>
      </c>
      <c r="AZ99">
        <v>0</v>
      </c>
      <c r="BA99">
        <v>99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CV99">
        <v>0</v>
      </c>
      <c r="CW99">
        <v>0</v>
      </c>
      <c r="CX99">
        <f>ROUND(Y99*Source!I65,7)</f>
        <v>0</v>
      </c>
      <c r="CY99">
        <f>AA99</f>
        <v>0</v>
      </c>
      <c r="CZ99">
        <f>AE99</f>
        <v>0</v>
      </c>
      <c r="DA99">
        <f>AI99</f>
        <v>1</v>
      </c>
      <c r="DB99">
        <f>ROUND((ROUND(AT99*CZ99,2)*ROUND(0,7)),6)</f>
        <v>0</v>
      </c>
      <c r="DC99">
        <f>ROUND((ROUND(AT99*AG99,2)*ROUND(0,7)),6)</f>
        <v>0</v>
      </c>
      <c r="DD99" t="s">
        <v>3</v>
      </c>
      <c r="DE99" t="s">
        <v>3</v>
      </c>
      <c r="DF99">
        <f t="shared" ref="DF99:DF105" si="60">ROUND(ROUND(AE99,2)*CX99,2)</f>
        <v>0</v>
      </c>
      <c r="DG99">
        <f t="shared" si="57"/>
        <v>0</v>
      </c>
      <c r="DH99">
        <f t="shared" si="47"/>
        <v>0</v>
      </c>
      <c r="DI99">
        <f t="shared" si="48"/>
        <v>0</v>
      </c>
      <c r="DJ99">
        <f>DF99</f>
        <v>0</v>
      </c>
      <c r="DK99">
        <v>0</v>
      </c>
      <c r="DL99" t="s">
        <v>3</v>
      </c>
      <c r="DM99">
        <v>0</v>
      </c>
      <c r="DN99" t="s">
        <v>3</v>
      </c>
      <c r="DO99">
        <v>0</v>
      </c>
    </row>
    <row r="100" spans="1:119" x14ac:dyDescent="0.2">
      <c r="A100">
        <f>ROW(Source!A67)</f>
        <v>67</v>
      </c>
      <c r="B100">
        <v>449016111</v>
      </c>
      <c r="C100">
        <v>448996758</v>
      </c>
      <c r="D100">
        <v>277560309</v>
      </c>
      <c r="E100">
        <v>109</v>
      </c>
      <c r="F100">
        <v>1</v>
      </c>
      <c r="G100">
        <v>1</v>
      </c>
      <c r="H100">
        <v>1</v>
      </c>
      <c r="I100" t="s">
        <v>1251</v>
      </c>
      <c r="J100" t="s">
        <v>3</v>
      </c>
      <c r="K100" t="s">
        <v>1252</v>
      </c>
      <c r="L100">
        <v>1191</v>
      </c>
      <c r="N100">
        <v>1013</v>
      </c>
      <c r="O100" t="s">
        <v>1203</v>
      </c>
      <c r="P100" t="s">
        <v>1203</v>
      </c>
      <c r="Q100">
        <v>1</v>
      </c>
      <c r="W100">
        <v>0</v>
      </c>
      <c r="X100">
        <v>-1936699058</v>
      </c>
      <c r="Y100">
        <f t="shared" ref="Y100:Y105" si="61">AT100</f>
        <v>785</v>
      </c>
      <c r="AA100">
        <v>0</v>
      </c>
      <c r="AB100">
        <v>0</v>
      </c>
      <c r="AC100">
        <v>0</v>
      </c>
      <c r="AD100">
        <v>555.79999999999995</v>
      </c>
      <c r="AE100">
        <v>0</v>
      </c>
      <c r="AF100">
        <v>0</v>
      </c>
      <c r="AG100">
        <v>0</v>
      </c>
      <c r="AH100">
        <v>555.79999999999995</v>
      </c>
      <c r="AI100">
        <v>1</v>
      </c>
      <c r="AJ100">
        <v>1</v>
      </c>
      <c r="AK100">
        <v>1</v>
      </c>
      <c r="AL100">
        <v>1</v>
      </c>
      <c r="AM100">
        <v>-2</v>
      </c>
      <c r="AN100">
        <v>0</v>
      </c>
      <c r="AO100">
        <v>0</v>
      </c>
      <c r="AP100">
        <v>1</v>
      </c>
      <c r="AQ100">
        <v>1</v>
      </c>
      <c r="AR100">
        <v>0</v>
      </c>
      <c r="AS100" t="s">
        <v>3</v>
      </c>
      <c r="AT100">
        <v>785</v>
      </c>
      <c r="AU100" t="s">
        <v>3</v>
      </c>
      <c r="AV100">
        <v>1</v>
      </c>
      <c r="AW100">
        <v>2</v>
      </c>
      <c r="AX100">
        <v>448996771</v>
      </c>
      <c r="AY100">
        <v>2</v>
      </c>
      <c r="AZ100">
        <v>131072</v>
      </c>
      <c r="BA100">
        <v>100</v>
      </c>
      <c r="BB100">
        <v>1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436302.99999999994</v>
      </c>
      <c r="BN100">
        <v>785</v>
      </c>
      <c r="BO100">
        <v>0</v>
      </c>
      <c r="BP100">
        <v>1</v>
      </c>
      <c r="BQ100">
        <v>0</v>
      </c>
      <c r="BR100">
        <v>0</v>
      </c>
      <c r="BS100">
        <v>0</v>
      </c>
      <c r="BT100">
        <v>436302.99999999994</v>
      </c>
      <c r="BU100">
        <v>785</v>
      </c>
      <c r="BV100">
        <v>0</v>
      </c>
      <c r="BW100">
        <v>1</v>
      </c>
      <c r="CU100">
        <f>ROUND(AT100*Source!I67*AH100*AL100,2)</f>
        <v>4363.03</v>
      </c>
      <c r="CV100">
        <f>ROUND(Y100*Source!I67,7)</f>
        <v>7.85</v>
      </c>
      <c r="CW100">
        <v>0</v>
      </c>
      <c r="CX100">
        <f>ROUND(Y100*Source!I67,7)</f>
        <v>7.85</v>
      </c>
      <c r="CY100">
        <f>AD100</f>
        <v>555.79999999999995</v>
      </c>
      <c r="CZ100">
        <f>AH100</f>
        <v>555.79999999999995</v>
      </c>
      <c r="DA100">
        <f>AL100</f>
        <v>1</v>
      </c>
      <c r="DB100">
        <f t="shared" ref="DB100:DB105" si="62">ROUND(ROUND(AT100*CZ100,2),6)</f>
        <v>436303</v>
      </c>
      <c r="DC100">
        <f t="shared" ref="DC100:DC105" si="63">ROUND(ROUND(AT100*AG100,2),6)</f>
        <v>0</v>
      </c>
      <c r="DD100" t="s">
        <v>3</v>
      </c>
      <c r="DE100" t="s">
        <v>3</v>
      </c>
      <c r="DF100">
        <f t="shared" si="60"/>
        <v>0</v>
      </c>
      <c r="DG100">
        <f t="shared" si="57"/>
        <v>0</v>
      </c>
      <c r="DH100">
        <f t="shared" si="47"/>
        <v>0</v>
      </c>
      <c r="DI100">
        <f t="shared" si="48"/>
        <v>4363.03</v>
      </c>
      <c r="DJ100">
        <f>DI100</f>
        <v>4363.03</v>
      </c>
      <c r="DK100">
        <v>1</v>
      </c>
      <c r="DL100" t="s">
        <v>3</v>
      </c>
      <c r="DM100">
        <v>0</v>
      </c>
      <c r="DN100" t="s">
        <v>3</v>
      </c>
      <c r="DO100">
        <v>0</v>
      </c>
    </row>
    <row r="101" spans="1:119" x14ac:dyDescent="0.2">
      <c r="A101">
        <f>ROW(Source!A67)</f>
        <v>67</v>
      </c>
      <c r="B101">
        <v>449016111</v>
      </c>
      <c r="C101">
        <v>448996758</v>
      </c>
      <c r="D101">
        <v>277560491</v>
      </c>
      <c r="E101">
        <v>109</v>
      </c>
      <c r="F101">
        <v>1</v>
      </c>
      <c r="G101">
        <v>1</v>
      </c>
      <c r="H101">
        <v>1</v>
      </c>
      <c r="I101" t="s">
        <v>1204</v>
      </c>
      <c r="J101" t="s">
        <v>3</v>
      </c>
      <c r="K101" t="s">
        <v>1205</v>
      </c>
      <c r="L101">
        <v>1191</v>
      </c>
      <c r="N101">
        <v>1013</v>
      </c>
      <c r="O101" t="s">
        <v>1203</v>
      </c>
      <c r="P101" t="s">
        <v>1203</v>
      </c>
      <c r="Q101">
        <v>1</v>
      </c>
      <c r="W101">
        <v>0</v>
      </c>
      <c r="X101">
        <v>-1417349443</v>
      </c>
      <c r="Y101">
        <f t="shared" si="61"/>
        <v>3.02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</v>
      </c>
      <c r="AJ101">
        <v>1</v>
      </c>
      <c r="AK101">
        <v>1</v>
      </c>
      <c r="AL101">
        <v>1</v>
      </c>
      <c r="AM101">
        <v>-2</v>
      </c>
      <c r="AN101">
        <v>0</v>
      </c>
      <c r="AO101">
        <v>0</v>
      </c>
      <c r="AP101">
        <v>1</v>
      </c>
      <c r="AQ101">
        <v>1</v>
      </c>
      <c r="AR101">
        <v>0</v>
      </c>
      <c r="AS101" t="s">
        <v>3</v>
      </c>
      <c r="AT101">
        <v>3.02</v>
      </c>
      <c r="AU101" t="s">
        <v>3</v>
      </c>
      <c r="AV101">
        <v>2</v>
      </c>
      <c r="AW101">
        <v>2</v>
      </c>
      <c r="AX101">
        <v>448996772</v>
      </c>
      <c r="AY101">
        <v>1</v>
      </c>
      <c r="AZ101">
        <v>0</v>
      </c>
      <c r="BA101">
        <v>101</v>
      </c>
      <c r="BB101">
        <v>1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CV101">
        <v>0</v>
      </c>
      <c r="CW101">
        <v>0</v>
      </c>
      <c r="CX101">
        <f>ROUND(Y101*Source!I67,7)</f>
        <v>3.0200000000000001E-2</v>
      </c>
      <c r="CY101">
        <f>AD101</f>
        <v>0</v>
      </c>
      <c r="CZ101">
        <f>AH101</f>
        <v>0</v>
      </c>
      <c r="DA101">
        <f>AL101</f>
        <v>1</v>
      </c>
      <c r="DB101">
        <f t="shared" si="62"/>
        <v>0</v>
      </c>
      <c r="DC101">
        <f t="shared" si="63"/>
        <v>0</v>
      </c>
      <c r="DD101" t="s">
        <v>3</v>
      </c>
      <c r="DE101" t="s">
        <v>3</v>
      </c>
      <c r="DF101">
        <f t="shared" si="60"/>
        <v>0</v>
      </c>
      <c r="DG101">
        <f t="shared" si="57"/>
        <v>0</v>
      </c>
      <c r="DH101">
        <f t="shared" si="47"/>
        <v>0</v>
      </c>
      <c r="DI101">
        <f t="shared" si="48"/>
        <v>0</v>
      </c>
      <c r="DJ101">
        <f>DI101</f>
        <v>0</v>
      </c>
      <c r="DK101">
        <v>0</v>
      </c>
      <c r="DL101" t="s">
        <v>3</v>
      </c>
      <c r="DM101">
        <v>0</v>
      </c>
      <c r="DN101" t="s">
        <v>3</v>
      </c>
      <c r="DO101">
        <v>0</v>
      </c>
    </row>
    <row r="102" spans="1:119" x14ac:dyDescent="0.2">
      <c r="A102">
        <f>ROW(Source!A67)</f>
        <v>67</v>
      </c>
      <c r="B102">
        <v>449016111</v>
      </c>
      <c r="C102">
        <v>448996758</v>
      </c>
      <c r="D102">
        <v>277944091</v>
      </c>
      <c r="E102">
        <v>1</v>
      </c>
      <c r="F102">
        <v>1</v>
      </c>
      <c r="G102">
        <v>1</v>
      </c>
      <c r="H102">
        <v>2</v>
      </c>
      <c r="I102" t="s">
        <v>1216</v>
      </c>
      <c r="J102" t="s">
        <v>1217</v>
      </c>
      <c r="K102" t="s">
        <v>1218</v>
      </c>
      <c r="L102">
        <v>1368</v>
      </c>
      <c r="N102">
        <v>1011</v>
      </c>
      <c r="O102" t="s">
        <v>1100</v>
      </c>
      <c r="P102" t="s">
        <v>1100</v>
      </c>
      <c r="Q102">
        <v>1</v>
      </c>
      <c r="W102">
        <v>0</v>
      </c>
      <c r="X102">
        <v>-1452162818</v>
      </c>
      <c r="Y102">
        <f t="shared" si="61"/>
        <v>0.08</v>
      </c>
      <c r="AA102">
        <v>0</v>
      </c>
      <c r="AB102">
        <v>976.45</v>
      </c>
      <c r="AC102">
        <v>620.24</v>
      </c>
      <c r="AD102">
        <v>0</v>
      </c>
      <c r="AE102">
        <v>0</v>
      </c>
      <c r="AF102">
        <v>800.37</v>
      </c>
      <c r="AG102">
        <v>620.24</v>
      </c>
      <c r="AH102">
        <v>0</v>
      </c>
      <c r="AI102">
        <v>1</v>
      </c>
      <c r="AJ102">
        <v>1.22</v>
      </c>
      <c r="AK102">
        <v>1</v>
      </c>
      <c r="AL102">
        <v>1</v>
      </c>
      <c r="AM102">
        <v>2</v>
      </c>
      <c r="AN102">
        <v>0</v>
      </c>
      <c r="AO102">
        <v>0</v>
      </c>
      <c r="AP102">
        <v>1</v>
      </c>
      <c r="AQ102">
        <v>1</v>
      </c>
      <c r="AR102">
        <v>0</v>
      </c>
      <c r="AS102" t="s">
        <v>3</v>
      </c>
      <c r="AT102">
        <v>0.08</v>
      </c>
      <c r="AU102" t="s">
        <v>3</v>
      </c>
      <c r="AV102">
        <v>1</v>
      </c>
      <c r="AW102">
        <v>2</v>
      </c>
      <c r="AX102">
        <v>448996773</v>
      </c>
      <c r="AY102">
        <v>2</v>
      </c>
      <c r="AZ102">
        <v>65536</v>
      </c>
      <c r="BA102">
        <v>102</v>
      </c>
      <c r="BB102">
        <v>1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64.029600000000002</v>
      </c>
      <c r="BL102">
        <v>49.619199999999999</v>
      </c>
      <c r="BM102">
        <v>0</v>
      </c>
      <c r="BN102">
        <v>0</v>
      </c>
      <c r="BO102">
        <v>0.08</v>
      </c>
      <c r="BP102">
        <v>1</v>
      </c>
      <c r="BQ102">
        <v>0</v>
      </c>
      <c r="BR102">
        <v>64.029600000000002</v>
      </c>
      <c r="BS102">
        <v>49.619199999999999</v>
      </c>
      <c r="BT102">
        <v>0</v>
      </c>
      <c r="BU102">
        <v>0</v>
      </c>
      <c r="BV102">
        <v>0.08</v>
      </c>
      <c r="BW102">
        <v>1</v>
      </c>
      <c r="CV102">
        <v>0</v>
      </c>
      <c r="CW102">
        <f>ROUND(Y102*Source!I67*DO102,7)</f>
        <v>8.0000000000000004E-4</v>
      </c>
      <c r="CX102">
        <f>ROUND(Y102*Source!I67,7)</f>
        <v>8.0000000000000004E-4</v>
      </c>
      <c r="CY102">
        <f>AB102</f>
        <v>976.45</v>
      </c>
      <c r="CZ102">
        <f>AF102</f>
        <v>800.37</v>
      </c>
      <c r="DA102">
        <f>AJ102</f>
        <v>1.22</v>
      </c>
      <c r="DB102">
        <f t="shared" si="62"/>
        <v>64.03</v>
      </c>
      <c r="DC102">
        <f t="shared" si="63"/>
        <v>49.62</v>
      </c>
      <c r="DD102" t="s">
        <v>3</v>
      </c>
      <c r="DE102" t="s">
        <v>3</v>
      </c>
      <c r="DF102">
        <f t="shared" si="60"/>
        <v>0</v>
      </c>
      <c r="DG102">
        <f>ROUND(ROUND(AF102*AJ102,2)*CX102,2)</f>
        <v>0.78</v>
      </c>
      <c r="DH102">
        <f t="shared" si="47"/>
        <v>0.5</v>
      </c>
      <c r="DI102">
        <f t="shared" si="48"/>
        <v>0</v>
      </c>
      <c r="DJ102">
        <f>DG102+DH102</f>
        <v>1.28</v>
      </c>
      <c r="DK102">
        <v>0</v>
      </c>
      <c r="DL102" t="s">
        <v>1219</v>
      </c>
      <c r="DM102">
        <v>5</v>
      </c>
      <c r="DN102" t="s">
        <v>1203</v>
      </c>
      <c r="DO102">
        <v>1</v>
      </c>
    </row>
    <row r="103" spans="1:119" x14ac:dyDescent="0.2">
      <c r="A103">
        <f>ROW(Source!A67)</f>
        <v>67</v>
      </c>
      <c r="B103">
        <v>449016111</v>
      </c>
      <c r="C103">
        <v>448996758</v>
      </c>
      <c r="D103">
        <v>277944980</v>
      </c>
      <c r="E103">
        <v>1</v>
      </c>
      <c r="F103">
        <v>1</v>
      </c>
      <c r="G103">
        <v>1</v>
      </c>
      <c r="H103">
        <v>2</v>
      </c>
      <c r="I103" t="s">
        <v>1235</v>
      </c>
      <c r="J103" t="s">
        <v>1236</v>
      </c>
      <c r="K103" t="s">
        <v>1237</v>
      </c>
      <c r="L103">
        <v>1368</v>
      </c>
      <c r="N103">
        <v>1011</v>
      </c>
      <c r="O103" t="s">
        <v>1100</v>
      </c>
      <c r="P103" t="s">
        <v>1100</v>
      </c>
      <c r="Q103">
        <v>1</v>
      </c>
      <c r="W103">
        <v>0</v>
      </c>
      <c r="X103">
        <v>1656721457</v>
      </c>
      <c r="Y103">
        <f t="shared" si="61"/>
        <v>4.3499999999999996</v>
      </c>
      <c r="AA103">
        <v>0</v>
      </c>
      <c r="AB103">
        <v>12.76</v>
      </c>
      <c r="AC103">
        <v>0</v>
      </c>
      <c r="AD103">
        <v>0</v>
      </c>
      <c r="AE103">
        <v>0</v>
      </c>
      <c r="AF103">
        <v>10.37</v>
      </c>
      <c r="AG103">
        <v>0</v>
      </c>
      <c r="AH103">
        <v>0</v>
      </c>
      <c r="AI103">
        <v>1</v>
      </c>
      <c r="AJ103">
        <v>1.23</v>
      </c>
      <c r="AK103">
        <v>1</v>
      </c>
      <c r="AL103">
        <v>1</v>
      </c>
      <c r="AM103">
        <v>2</v>
      </c>
      <c r="AN103">
        <v>0</v>
      </c>
      <c r="AO103">
        <v>0</v>
      </c>
      <c r="AP103">
        <v>1</v>
      </c>
      <c r="AQ103">
        <v>1</v>
      </c>
      <c r="AR103">
        <v>0</v>
      </c>
      <c r="AS103" t="s">
        <v>3</v>
      </c>
      <c r="AT103">
        <v>4.3499999999999996</v>
      </c>
      <c r="AU103" t="s">
        <v>3</v>
      </c>
      <c r="AV103">
        <v>1</v>
      </c>
      <c r="AW103">
        <v>2</v>
      </c>
      <c r="AX103">
        <v>448996774</v>
      </c>
      <c r="AY103">
        <v>1</v>
      </c>
      <c r="AZ103">
        <v>0</v>
      </c>
      <c r="BA103">
        <v>103</v>
      </c>
      <c r="BB103">
        <v>1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45.10949999999999</v>
      </c>
      <c r="BL103">
        <v>0</v>
      </c>
      <c r="BM103">
        <v>0</v>
      </c>
      <c r="BN103">
        <v>0</v>
      </c>
      <c r="BO103">
        <v>0</v>
      </c>
      <c r="BP103">
        <v>1</v>
      </c>
      <c r="BQ103">
        <v>0</v>
      </c>
      <c r="BR103">
        <v>45.10949999999999</v>
      </c>
      <c r="BS103">
        <v>0</v>
      </c>
      <c r="BT103">
        <v>0</v>
      </c>
      <c r="BU103">
        <v>0</v>
      </c>
      <c r="BV103">
        <v>0</v>
      </c>
      <c r="BW103">
        <v>1</v>
      </c>
      <c r="CV103">
        <v>0</v>
      </c>
      <c r="CW103">
        <f>ROUND(Y103*Source!I67*DO103,7)</f>
        <v>0</v>
      </c>
      <c r="CX103">
        <f>ROUND(Y103*Source!I67,7)</f>
        <v>4.3499999999999997E-2</v>
      </c>
      <c r="CY103">
        <f>AB103</f>
        <v>12.76</v>
      </c>
      <c r="CZ103">
        <f>AF103</f>
        <v>10.37</v>
      </c>
      <c r="DA103">
        <f>AJ103</f>
        <v>1.23</v>
      </c>
      <c r="DB103">
        <f t="shared" si="62"/>
        <v>45.11</v>
      </c>
      <c r="DC103">
        <f t="shared" si="63"/>
        <v>0</v>
      </c>
      <c r="DD103" t="s">
        <v>3</v>
      </c>
      <c r="DE103" t="s">
        <v>3</v>
      </c>
      <c r="DF103">
        <f t="shared" si="60"/>
        <v>0</v>
      </c>
      <c r="DG103">
        <f>ROUND(ROUND(AF103*AJ103,2)*CX103,2)</f>
        <v>0.56000000000000005</v>
      </c>
      <c r="DH103">
        <f t="shared" si="47"/>
        <v>0</v>
      </c>
      <c r="DI103">
        <f t="shared" si="48"/>
        <v>0</v>
      </c>
      <c r="DJ103">
        <f>DG103+DH103</f>
        <v>0.56000000000000005</v>
      </c>
      <c r="DK103">
        <v>0</v>
      </c>
      <c r="DL103" t="s">
        <v>3</v>
      </c>
      <c r="DM103">
        <v>0</v>
      </c>
      <c r="DN103" t="s">
        <v>3</v>
      </c>
      <c r="DO103">
        <v>0</v>
      </c>
    </row>
    <row r="104" spans="1:119" x14ac:dyDescent="0.2">
      <c r="A104">
        <f>ROW(Source!A67)</f>
        <v>67</v>
      </c>
      <c r="B104">
        <v>449016111</v>
      </c>
      <c r="C104">
        <v>448996758</v>
      </c>
      <c r="D104">
        <v>277945805</v>
      </c>
      <c r="E104">
        <v>1</v>
      </c>
      <c r="F104">
        <v>1</v>
      </c>
      <c r="G104">
        <v>1</v>
      </c>
      <c r="H104">
        <v>2</v>
      </c>
      <c r="I104" t="s">
        <v>1206</v>
      </c>
      <c r="J104" t="s">
        <v>1207</v>
      </c>
      <c r="K104" t="s">
        <v>1208</v>
      </c>
      <c r="L104">
        <v>1368</v>
      </c>
      <c r="N104">
        <v>1011</v>
      </c>
      <c r="O104" t="s">
        <v>1100</v>
      </c>
      <c r="P104" t="s">
        <v>1100</v>
      </c>
      <c r="Q104">
        <v>1</v>
      </c>
      <c r="W104">
        <v>0</v>
      </c>
      <c r="X104">
        <v>721652621</v>
      </c>
      <c r="Y104">
        <f t="shared" si="61"/>
        <v>2.94</v>
      </c>
      <c r="AA104">
        <v>0</v>
      </c>
      <c r="AB104">
        <v>641.70000000000005</v>
      </c>
      <c r="AC104">
        <v>539.69000000000005</v>
      </c>
      <c r="AD104">
        <v>0</v>
      </c>
      <c r="AE104">
        <v>0</v>
      </c>
      <c r="AF104">
        <v>641.70000000000005</v>
      </c>
      <c r="AG104">
        <v>539.69000000000005</v>
      </c>
      <c r="AH104">
        <v>0</v>
      </c>
      <c r="AI104">
        <v>1</v>
      </c>
      <c r="AJ104">
        <v>1</v>
      </c>
      <c r="AK104">
        <v>1</v>
      </c>
      <c r="AL104">
        <v>1</v>
      </c>
      <c r="AM104">
        <v>-2</v>
      </c>
      <c r="AN104">
        <v>0</v>
      </c>
      <c r="AO104">
        <v>0</v>
      </c>
      <c r="AP104">
        <v>1</v>
      </c>
      <c r="AQ104">
        <v>1</v>
      </c>
      <c r="AR104">
        <v>0</v>
      </c>
      <c r="AS104" t="s">
        <v>3</v>
      </c>
      <c r="AT104">
        <v>2.94</v>
      </c>
      <c r="AU104" t="s">
        <v>3</v>
      </c>
      <c r="AV104">
        <v>1</v>
      </c>
      <c r="AW104">
        <v>2</v>
      </c>
      <c r="AX104">
        <v>448996775</v>
      </c>
      <c r="AY104">
        <v>2</v>
      </c>
      <c r="AZ104">
        <v>98304</v>
      </c>
      <c r="BA104">
        <v>104</v>
      </c>
      <c r="BB104">
        <v>1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1886.5980000000002</v>
      </c>
      <c r="BL104">
        <v>1586.6886000000002</v>
      </c>
      <c r="BM104">
        <v>0</v>
      </c>
      <c r="BN104">
        <v>0</v>
      </c>
      <c r="BO104">
        <v>2.94</v>
      </c>
      <c r="BP104">
        <v>1</v>
      </c>
      <c r="BQ104">
        <v>0</v>
      </c>
      <c r="BR104">
        <v>1886.5980000000002</v>
      </c>
      <c r="BS104">
        <v>1586.6886000000002</v>
      </c>
      <c r="BT104">
        <v>0</v>
      </c>
      <c r="BU104">
        <v>0</v>
      </c>
      <c r="BV104">
        <v>2.94</v>
      </c>
      <c r="BW104">
        <v>1</v>
      </c>
      <c r="CV104">
        <v>0</v>
      </c>
      <c r="CW104">
        <f>ROUND(Y104*Source!I67*DO104,7)</f>
        <v>2.9399999999999999E-2</v>
      </c>
      <c r="CX104">
        <f>ROUND(Y104*Source!I67,7)</f>
        <v>2.9399999999999999E-2</v>
      </c>
      <c r="CY104">
        <f>AB104</f>
        <v>641.70000000000005</v>
      </c>
      <c r="CZ104">
        <f>AF104</f>
        <v>641.70000000000005</v>
      </c>
      <c r="DA104">
        <f>AJ104</f>
        <v>1</v>
      </c>
      <c r="DB104">
        <f t="shared" si="62"/>
        <v>1886.6</v>
      </c>
      <c r="DC104">
        <f t="shared" si="63"/>
        <v>1586.69</v>
      </c>
      <c r="DD104" t="s">
        <v>3</v>
      </c>
      <c r="DE104" t="s">
        <v>3</v>
      </c>
      <c r="DF104">
        <f t="shared" si="60"/>
        <v>0</v>
      </c>
      <c r="DG104">
        <f t="shared" ref="DG104:DG120" si="64">ROUND(ROUND(AF104,2)*CX104,2)</f>
        <v>18.87</v>
      </c>
      <c r="DH104">
        <f t="shared" si="47"/>
        <v>15.87</v>
      </c>
      <c r="DI104">
        <f t="shared" si="48"/>
        <v>0</v>
      </c>
      <c r="DJ104">
        <f>DG104+DH104</f>
        <v>34.74</v>
      </c>
      <c r="DK104">
        <v>1</v>
      </c>
      <c r="DL104" t="s">
        <v>1209</v>
      </c>
      <c r="DM104">
        <v>4</v>
      </c>
      <c r="DN104" t="s">
        <v>1203</v>
      </c>
      <c r="DO104">
        <v>1</v>
      </c>
    </row>
    <row r="105" spans="1:119" x14ac:dyDescent="0.2">
      <c r="A105">
        <f>ROW(Source!A67)</f>
        <v>67</v>
      </c>
      <c r="B105">
        <v>449016111</v>
      </c>
      <c r="C105">
        <v>448996758</v>
      </c>
      <c r="D105">
        <v>277946072</v>
      </c>
      <c r="E105">
        <v>1</v>
      </c>
      <c r="F105">
        <v>1</v>
      </c>
      <c r="G105">
        <v>1</v>
      </c>
      <c r="H105">
        <v>2</v>
      </c>
      <c r="I105" t="s">
        <v>1238</v>
      </c>
      <c r="J105" t="s">
        <v>1239</v>
      </c>
      <c r="K105" t="s">
        <v>1240</v>
      </c>
      <c r="L105">
        <v>1368</v>
      </c>
      <c r="N105">
        <v>1011</v>
      </c>
      <c r="O105" t="s">
        <v>1100</v>
      </c>
      <c r="P105" t="s">
        <v>1100</v>
      </c>
      <c r="Q105">
        <v>1</v>
      </c>
      <c r="W105">
        <v>0</v>
      </c>
      <c r="X105">
        <v>-278178338</v>
      </c>
      <c r="Y105">
        <f t="shared" si="61"/>
        <v>11.6</v>
      </c>
      <c r="AA105">
        <v>0</v>
      </c>
      <c r="AB105">
        <v>34.61</v>
      </c>
      <c r="AC105">
        <v>0</v>
      </c>
      <c r="AD105">
        <v>0</v>
      </c>
      <c r="AE105">
        <v>0</v>
      </c>
      <c r="AF105">
        <v>34.61</v>
      </c>
      <c r="AG105">
        <v>0</v>
      </c>
      <c r="AH105">
        <v>0</v>
      </c>
      <c r="AI105">
        <v>1</v>
      </c>
      <c r="AJ105">
        <v>1</v>
      </c>
      <c r="AK105">
        <v>1</v>
      </c>
      <c r="AL105">
        <v>1</v>
      </c>
      <c r="AM105">
        <v>-2</v>
      </c>
      <c r="AN105">
        <v>0</v>
      </c>
      <c r="AO105">
        <v>0</v>
      </c>
      <c r="AP105">
        <v>1</v>
      </c>
      <c r="AQ105">
        <v>1</v>
      </c>
      <c r="AR105">
        <v>0</v>
      </c>
      <c r="AS105" t="s">
        <v>3</v>
      </c>
      <c r="AT105">
        <v>11.6</v>
      </c>
      <c r="AU105" t="s">
        <v>3</v>
      </c>
      <c r="AV105">
        <v>1</v>
      </c>
      <c r="AW105">
        <v>2</v>
      </c>
      <c r="AX105">
        <v>448996776</v>
      </c>
      <c r="AY105">
        <v>2</v>
      </c>
      <c r="AZ105">
        <v>32768</v>
      </c>
      <c r="BA105">
        <v>105</v>
      </c>
      <c r="BB105">
        <v>1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401.476</v>
      </c>
      <c r="BL105">
        <v>0</v>
      </c>
      <c r="BM105">
        <v>0</v>
      </c>
      <c r="BN105">
        <v>0</v>
      </c>
      <c r="BO105">
        <v>0</v>
      </c>
      <c r="BP105">
        <v>1</v>
      </c>
      <c r="BQ105">
        <v>0</v>
      </c>
      <c r="BR105">
        <v>401.476</v>
      </c>
      <c r="BS105">
        <v>0</v>
      </c>
      <c r="BT105">
        <v>0</v>
      </c>
      <c r="BU105">
        <v>0</v>
      </c>
      <c r="BV105">
        <v>0</v>
      </c>
      <c r="BW105">
        <v>1</v>
      </c>
      <c r="CV105">
        <v>0</v>
      </c>
      <c r="CW105">
        <f>ROUND(Y105*Source!I67*DO105,7)</f>
        <v>0</v>
      </c>
      <c r="CX105">
        <f>ROUND(Y105*Source!I67,7)</f>
        <v>0.11600000000000001</v>
      </c>
      <c r="CY105">
        <f>AB105</f>
        <v>34.61</v>
      </c>
      <c r="CZ105">
        <f>AF105</f>
        <v>34.61</v>
      </c>
      <c r="DA105">
        <f>AJ105</f>
        <v>1</v>
      </c>
      <c r="DB105">
        <f t="shared" si="62"/>
        <v>401.48</v>
      </c>
      <c r="DC105">
        <f t="shared" si="63"/>
        <v>0</v>
      </c>
      <c r="DD105" t="s">
        <v>3</v>
      </c>
      <c r="DE105" t="s">
        <v>3</v>
      </c>
      <c r="DF105">
        <f t="shared" si="60"/>
        <v>0</v>
      </c>
      <c r="DG105">
        <f t="shared" si="64"/>
        <v>4.01</v>
      </c>
      <c r="DH105">
        <f t="shared" si="47"/>
        <v>0</v>
      </c>
      <c r="DI105">
        <f t="shared" si="48"/>
        <v>0</v>
      </c>
      <c r="DJ105">
        <f>DG105+DH105</f>
        <v>4.01</v>
      </c>
      <c r="DK105">
        <v>1</v>
      </c>
      <c r="DL105" t="s">
        <v>3</v>
      </c>
      <c r="DM105">
        <v>0</v>
      </c>
      <c r="DN105" t="s">
        <v>3</v>
      </c>
      <c r="DO105">
        <v>0</v>
      </c>
    </row>
    <row r="106" spans="1:119" x14ac:dyDescent="0.2">
      <c r="A106">
        <f>ROW(Source!A67)</f>
        <v>67</v>
      </c>
      <c r="B106">
        <v>449016111</v>
      </c>
      <c r="C106">
        <v>448996758</v>
      </c>
      <c r="D106">
        <v>277866597</v>
      </c>
      <c r="E106">
        <v>1</v>
      </c>
      <c r="F106">
        <v>1</v>
      </c>
      <c r="G106">
        <v>1</v>
      </c>
      <c r="H106">
        <v>3</v>
      </c>
      <c r="I106" t="s">
        <v>1227</v>
      </c>
      <c r="J106" t="s">
        <v>1228</v>
      </c>
      <c r="K106" t="s">
        <v>1229</v>
      </c>
      <c r="L106">
        <v>1348</v>
      </c>
      <c r="N106">
        <v>1009</v>
      </c>
      <c r="O106" t="s">
        <v>83</v>
      </c>
      <c r="P106" t="s">
        <v>83</v>
      </c>
      <c r="Q106">
        <v>1000</v>
      </c>
      <c r="W106">
        <v>0</v>
      </c>
      <c r="X106">
        <v>440694812</v>
      </c>
      <c r="Y106">
        <f t="shared" ref="Y106:Y111" si="65">(AT106*ROUND(0,7))</f>
        <v>0</v>
      </c>
      <c r="AA106">
        <v>115594.46</v>
      </c>
      <c r="AB106">
        <v>0</v>
      </c>
      <c r="AC106">
        <v>0</v>
      </c>
      <c r="AD106">
        <v>0</v>
      </c>
      <c r="AE106">
        <v>148198.01999999999</v>
      </c>
      <c r="AF106">
        <v>0</v>
      </c>
      <c r="AG106">
        <v>0</v>
      </c>
      <c r="AH106">
        <v>0</v>
      </c>
      <c r="AI106">
        <v>0.78</v>
      </c>
      <c r="AJ106">
        <v>1</v>
      </c>
      <c r="AK106">
        <v>1</v>
      </c>
      <c r="AL106">
        <v>1</v>
      </c>
      <c r="AM106">
        <v>2</v>
      </c>
      <c r="AN106">
        <v>0</v>
      </c>
      <c r="AO106">
        <v>0</v>
      </c>
      <c r="AP106">
        <v>1</v>
      </c>
      <c r="AQ106">
        <v>1</v>
      </c>
      <c r="AR106">
        <v>0</v>
      </c>
      <c r="AS106" t="s">
        <v>3</v>
      </c>
      <c r="AT106">
        <v>0.02</v>
      </c>
      <c r="AU106" t="s">
        <v>23</v>
      </c>
      <c r="AV106">
        <v>0</v>
      </c>
      <c r="AW106">
        <v>2</v>
      </c>
      <c r="AX106">
        <v>448996777</v>
      </c>
      <c r="AY106">
        <v>1</v>
      </c>
      <c r="AZ106">
        <v>0</v>
      </c>
      <c r="BA106">
        <v>106</v>
      </c>
      <c r="BB106">
        <v>1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2963.9603999999999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1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CV106">
        <v>0</v>
      </c>
      <c r="CW106">
        <v>0</v>
      </c>
      <c r="CX106">
        <f>ROUND(Y106*Source!I67,7)</f>
        <v>0</v>
      </c>
      <c r="CY106">
        <f t="shared" ref="CY106:CY111" si="66">AA106</f>
        <v>115594.46</v>
      </c>
      <c r="CZ106">
        <f t="shared" ref="CZ106:CZ111" si="67">AE106</f>
        <v>148198.01999999999</v>
      </c>
      <c r="DA106">
        <f t="shared" ref="DA106:DA111" si="68">AI106</f>
        <v>0.78</v>
      </c>
      <c r="DB106">
        <f t="shared" ref="DB106:DB111" si="69">ROUND((ROUND(AT106*CZ106,2)*ROUND(0,7)),6)</f>
        <v>0</v>
      </c>
      <c r="DC106">
        <f t="shared" ref="DC106:DC111" si="70">ROUND((ROUND(AT106*AG106,2)*ROUND(0,7)),6)</f>
        <v>0</v>
      </c>
      <c r="DD106" t="s">
        <v>3</v>
      </c>
      <c r="DE106" t="s">
        <v>3</v>
      </c>
      <c r="DF106">
        <f>ROUND(ROUND(AE106*AI106,2)*CX106,2)</f>
        <v>0</v>
      </c>
      <c r="DG106">
        <f t="shared" si="64"/>
        <v>0</v>
      </c>
      <c r="DH106">
        <f t="shared" si="47"/>
        <v>0</v>
      </c>
      <c r="DI106">
        <f t="shared" si="48"/>
        <v>0</v>
      </c>
      <c r="DJ106">
        <f t="shared" ref="DJ106:DJ111" si="71">DF106</f>
        <v>0</v>
      </c>
      <c r="DK106">
        <v>0</v>
      </c>
      <c r="DL106" t="s">
        <v>3</v>
      </c>
      <c r="DM106">
        <v>0</v>
      </c>
      <c r="DN106" t="s">
        <v>3</v>
      </c>
      <c r="DO106">
        <v>0</v>
      </c>
    </row>
    <row r="107" spans="1:119" x14ac:dyDescent="0.2">
      <c r="A107">
        <f>ROW(Source!A67)</f>
        <v>67</v>
      </c>
      <c r="B107">
        <v>449016111</v>
      </c>
      <c r="C107">
        <v>448996758</v>
      </c>
      <c r="D107">
        <v>277561715</v>
      </c>
      <c r="E107">
        <v>109</v>
      </c>
      <c r="F107">
        <v>1</v>
      </c>
      <c r="G107">
        <v>1</v>
      </c>
      <c r="H107">
        <v>3</v>
      </c>
      <c r="I107" t="s">
        <v>47</v>
      </c>
      <c r="J107" t="s">
        <v>3</v>
      </c>
      <c r="K107" t="s">
        <v>48</v>
      </c>
      <c r="L107">
        <v>1339</v>
      </c>
      <c r="N107">
        <v>1007</v>
      </c>
      <c r="O107" t="s">
        <v>49</v>
      </c>
      <c r="P107" t="s">
        <v>49</v>
      </c>
      <c r="Q107">
        <v>1</v>
      </c>
      <c r="W107">
        <v>0</v>
      </c>
      <c r="X107">
        <v>-157982121</v>
      </c>
      <c r="Y107">
        <f t="shared" si="65"/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1</v>
      </c>
      <c r="AJ107">
        <v>1</v>
      </c>
      <c r="AK107">
        <v>1</v>
      </c>
      <c r="AL107">
        <v>1</v>
      </c>
      <c r="AM107">
        <v>-2</v>
      </c>
      <c r="AN107">
        <v>0</v>
      </c>
      <c r="AO107">
        <v>0</v>
      </c>
      <c r="AP107">
        <v>1</v>
      </c>
      <c r="AQ107">
        <v>0</v>
      </c>
      <c r="AR107">
        <v>0</v>
      </c>
      <c r="AS107" t="s">
        <v>3</v>
      </c>
      <c r="AT107">
        <v>5</v>
      </c>
      <c r="AU107" t="s">
        <v>23</v>
      </c>
      <c r="AV107">
        <v>0</v>
      </c>
      <c r="AW107">
        <v>2</v>
      </c>
      <c r="AX107">
        <v>448996778</v>
      </c>
      <c r="AY107">
        <v>1</v>
      </c>
      <c r="AZ107">
        <v>0</v>
      </c>
      <c r="BA107">
        <v>107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CV107">
        <v>0</v>
      </c>
      <c r="CW107">
        <v>0</v>
      </c>
      <c r="CX107">
        <f>ROUND(Y107*Source!I67,7)</f>
        <v>0</v>
      </c>
      <c r="CY107">
        <f t="shared" si="66"/>
        <v>0</v>
      </c>
      <c r="CZ107">
        <f t="shared" si="67"/>
        <v>0</v>
      </c>
      <c r="DA107">
        <f t="shared" si="68"/>
        <v>1</v>
      </c>
      <c r="DB107">
        <f t="shared" si="69"/>
        <v>0</v>
      </c>
      <c r="DC107">
        <f t="shared" si="70"/>
        <v>0</v>
      </c>
      <c r="DD107" t="s">
        <v>3</v>
      </c>
      <c r="DE107" t="s">
        <v>3</v>
      </c>
      <c r="DF107">
        <f>ROUND(ROUND(AE107,2)*CX107,2)</f>
        <v>0</v>
      </c>
      <c r="DG107">
        <f t="shared" si="64"/>
        <v>0</v>
      </c>
      <c r="DH107">
        <f t="shared" si="47"/>
        <v>0</v>
      </c>
      <c r="DI107">
        <f t="shared" si="48"/>
        <v>0</v>
      </c>
      <c r="DJ107">
        <f t="shared" si="71"/>
        <v>0</v>
      </c>
      <c r="DK107">
        <v>0</v>
      </c>
      <c r="DL107" t="s">
        <v>3</v>
      </c>
      <c r="DM107">
        <v>0</v>
      </c>
      <c r="DN107" t="s">
        <v>3</v>
      </c>
      <c r="DO107">
        <v>0</v>
      </c>
    </row>
    <row r="108" spans="1:119" x14ac:dyDescent="0.2">
      <c r="A108">
        <f>ROW(Source!A67)</f>
        <v>67</v>
      </c>
      <c r="B108">
        <v>449016111</v>
      </c>
      <c r="C108">
        <v>448996758</v>
      </c>
      <c r="D108">
        <v>277871201</v>
      </c>
      <c r="E108">
        <v>1</v>
      </c>
      <c r="F108">
        <v>1</v>
      </c>
      <c r="G108">
        <v>1</v>
      </c>
      <c r="H108">
        <v>3</v>
      </c>
      <c r="I108" t="s">
        <v>1244</v>
      </c>
      <c r="J108" t="s">
        <v>1245</v>
      </c>
      <c r="K108" t="s">
        <v>1246</v>
      </c>
      <c r="L108">
        <v>1339</v>
      </c>
      <c r="N108">
        <v>1007</v>
      </c>
      <c r="O108" t="s">
        <v>49</v>
      </c>
      <c r="P108" t="s">
        <v>49</v>
      </c>
      <c r="Q108">
        <v>1</v>
      </c>
      <c r="W108">
        <v>0</v>
      </c>
      <c r="X108">
        <v>-411977430</v>
      </c>
      <c r="Y108">
        <f t="shared" si="65"/>
        <v>0</v>
      </c>
      <c r="AA108">
        <v>4373.1099999999997</v>
      </c>
      <c r="AB108">
        <v>0</v>
      </c>
      <c r="AC108">
        <v>0</v>
      </c>
      <c r="AD108">
        <v>0</v>
      </c>
      <c r="AE108">
        <v>3338.25</v>
      </c>
      <c r="AF108">
        <v>0</v>
      </c>
      <c r="AG108">
        <v>0</v>
      </c>
      <c r="AH108">
        <v>0</v>
      </c>
      <c r="AI108">
        <v>1.31</v>
      </c>
      <c r="AJ108">
        <v>1</v>
      </c>
      <c r="AK108">
        <v>1</v>
      </c>
      <c r="AL108">
        <v>1</v>
      </c>
      <c r="AM108">
        <v>2</v>
      </c>
      <c r="AN108">
        <v>0</v>
      </c>
      <c r="AO108">
        <v>0</v>
      </c>
      <c r="AP108">
        <v>1</v>
      </c>
      <c r="AQ108">
        <v>1</v>
      </c>
      <c r="AR108">
        <v>0</v>
      </c>
      <c r="AS108" t="s">
        <v>3</v>
      </c>
      <c r="AT108">
        <v>1.4999999999999999E-2</v>
      </c>
      <c r="AU108" t="s">
        <v>23</v>
      </c>
      <c r="AV108">
        <v>0</v>
      </c>
      <c r="AW108">
        <v>2</v>
      </c>
      <c r="AX108">
        <v>448996779</v>
      </c>
      <c r="AY108">
        <v>1</v>
      </c>
      <c r="AZ108">
        <v>0</v>
      </c>
      <c r="BA108">
        <v>108</v>
      </c>
      <c r="BB108">
        <v>1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50.073749999999997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1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CV108">
        <v>0</v>
      </c>
      <c r="CW108">
        <v>0</v>
      </c>
      <c r="CX108">
        <f>ROUND(Y108*Source!I67,7)</f>
        <v>0</v>
      </c>
      <c r="CY108">
        <f t="shared" si="66"/>
        <v>4373.1099999999997</v>
      </c>
      <c r="CZ108">
        <f t="shared" si="67"/>
        <v>3338.25</v>
      </c>
      <c r="DA108">
        <f t="shared" si="68"/>
        <v>1.31</v>
      </c>
      <c r="DB108">
        <f t="shared" si="69"/>
        <v>0</v>
      </c>
      <c r="DC108">
        <f t="shared" si="70"/>
        <v>0</v>
      </c>
      <c r="DD108" t="s">
        <v>3</v>
      </c>
      <c r="DE108" t="s">
        <v>3</v>
      </c>
      <c r="DF108">
        <f>ROUND(ROUND(AE108*AI108,2)*CX108,2)</f>
        <v>0</v>
      </c>
      <c r="DG108">
        <f t="shared" si="64"/>
        <v>0</v>
      </c>
      <c r="DH108">
        <f t="shared" si="47"/>
        <v>0</v>
      </c>
      <c r="DI108">
        <f t="shared" si="48"/>
        <v>0</v>
      </c>
      <c r="DJ108">
        <f t="shared" si="71"/>
        <v>0</v>
      </c>
      <c r="DK108">
        <v>0</v>
      </c>
      <c r="DL108" t="s">
        <v>3</v>
      </c>
      <c r="DM108">
        <v>0</v>
      </c>
      <c r="DN108" t="s">
        <v>3</v>
      </c>
      <c r="DO108">
        <v>0</v>
      </c>
    </row>
    <row r="109" spans="1:119" x14ac:dyDescent="0.2">
      <c r="A109">
        <f>ROW(Source!A67)</f>
        <v>67</v>
      </c>
      <c r="B109">
        <v>449016111</v>
      </c>
      <c r="C109">
        <v>448996758</v>
      </c>
      <c r="D109">
        <v>277874135</v>
      </c>
      <c r="E109">
        <v>1</v>
      </c>
      <c r="F109">
        <v>1</v>
      </c>
      <c r="G109">
        <v>1</v>
      </c>
      <c r="H109">
        <v>3</v>
      </c>
      <c r="I109" t="s">
        <v>1247</v>
      </c>
      <c r="J109" t="s">
        <v>1248</v>
      </c>
      <c r="K109" t="s">
        <v>1249</v>
      </c>
      <c r="L109">
        <v>1407</v>
      </c>
      <c r="N109">
        <v>1013</v>
      </c>
      <c r="O109" t="s">
        <v>1250</v>
      </c>
      <c r="P109" t="s">
        <v>1250</v>
      </c>
      <c r="Q109">
        <v>1</v>
      </c>
      <c r="W109">
        <v>0</v>
      </c>
      <c r="X109">
        <v>-1932893651</v>
      </c>
      <c r="Y109">
        <f t="shared" si="65"/>
        <v>0</v>
      </c>
      <c r="AA109">
        <v>13619.58</v>
      </c>
      <c r="AB109">
        <v>0</v>
      </c>
      <c r="AC109">
        <v>0</v>
      </c>
      <c r="AD109">
        <v>0</v>
      </c>
      <c r="AE109">
        <v>14803.89</v>
      </c>
      <c r="AF109">
        <v>0</v>
      </c>
      <c r="AG109">
        <v>0</v>
      </c>
      <c r="AH109">
        <v>0</v>
      </c>
      <c r="AI109">
        <v>0.92</v>
      </c>
      <c r="AJ109">
        <v>1</v>
      </c>
      <c r="AK109">
        <v>1</v>
      </c>
      <c r="AL109">
        <v>1</v>
      </c>
      <c r="AM109">
        <v>2</v>
      </c>
      <c r="AN109">
        <v>0</v>
      </c>
      <c r="AO109">
        <v>0</v>
      </c>
      <c r="AP109">
        <v>1</v>
      </c>
      <c r="AQ109">
        <v>1</v>
      </c>
      <c r="AR109">
        <v>0</v>
      </c>
      <c r="AS109" t="s">
        <v>3</v>
      </c>
      <c r="AT109">
        <v>3.6999999999999998E-2</v>
      </c>
      <c r="AU109" t="s">
        <v>23</v>
      </c>
      <c r="AV109">
        <v>0</v>
      </c>
      <c r="AW109">
        <v>2</v>
      </c>
      <c r="AX109">
        <v>448996780</v>
      </c>
      <c r="AY109">
        <v>1</v>
      </c>
      <c r="AZ109">
        <v>0</v>
      </c>
      <c r="BA109">
        <v>109</v>
      </c>
      <c r="BB109">
        <v>1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547.74392999999998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1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CV109">
        <v>0</v>
      </c>
      <c r="CW109">
        <v>0</v>
      </c>
      <c r="CX109">
        <f>ROUND(Y109*Source!I67,7)</f>
        <v>0</v>
      </c>
      <c r="CY109">
        <f t="shared" si="66"/>
        <v>13619.58</v>
      </c>
      <c r="CZ109">
        <f t="shared" si="67"/>
        <v>14803.89</v>
      </c>
      <c r="DA109">
        <f t="shared" si="68"/>
        <v>0.92</v>
      </c>
      <c r="DB109">
        <f t="shared" si="69"/>
        <v>0</v>
      </c>
      <c r="DC109">
        <f t="shared" si="70"/>
        <v>0</v>
      </c>
      <c r="DD109" t="s">
        <v>3</v>
      </c>
      <c r="DE109" t="s">
        <v>3</v>
      </c>
      <c r="DF109">
        <f>ROUND(ROUND(AE109*AI109,2)*CX109,2)</f>
        <v>0</v>
      </c>
      <c r="DG109">
        <f t="shared" si="64"/>
        <v>0</v>
      </c>
      <c r="DH109">
        <f t="shared" si="47"/>
        <v>0</v>
      </c>
      <c r="DI109">
        <f t="shared" si="48"/>
        <v>0</v>
      </c>
      <c r="DJ109">
        <f t="shared" si="71"/>
        <v>0</v>
      </c>
      <c r="DK109">
        <v>0</v>
      </c>
      <c r="DL109" t="s">
        <v>3</v>
      </c>
      <c r="DM109">
        <v>0</v>
      </c>
      <c r="DN109" t="s">
        <v>3</v>
      </c>
      <c r="DO109">
        <v>0</v>
      </c>
    </row>
    <row r="110" spans="1:119" x14ac:dyDescent="0.2">
      <c r="A110">
        <f>ROW(Source!A67)</f>
        <v>67</v>
      </c>
      <c r="B110">
        <v>449016111</v>
      </c>
      <c r="C110">
        <v>448996758</v>
      </c>
      <c r="D110">
        <v>277562757</v>
      </c>
      <c r="E110">
        <v>109</v>
      </c>
      <c r="F110">
        <v>1</v>
      </c>
      <c r="G110">
        <v>1</v>
      </c>
      <c r="H110">
        <v>3</v>
      </c>
      <c r="I110" t="s">
        <v>69</v>
      </c>
      <c r="J110" t="s">
        <v>3</v>
      </c>
      <c r="K110" t="s">
        <v>70</v>
      </c>
      <c r="L110">
        <v>1371</v>
      </c>
      <c r="N110">
        <v>1013</v>
      </c>
      <c r="O110" t="s">
        <v>32</v>
      </c>
      <c r="P110" t="s">
        <v>32</v>
      </c>
      <c r="Q110">
        <v>1</v>
      </c>
      <c r="W110">
        <v>0</v>
      </c>
      <c r="X110">
        <v>888337275</v>
      </c>
      <c r="Y110">
        <f t="shared" si="65"/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1</v>
      </c>
      <c r="AJ110">
        <v>1</v>
      </c>
      <c r="AK110">
        <v>1</v>
      </c>
      <c r="AL110">
        <v>1</v>
      </c>
      <c r="AM110">
        <v>-2</v>
      </c>
      <c r="AN110">
        <v>0</v>
      </c>
      <c r="AO110">
        <v>0</v>
      </c>
      <c r="AP110">
        <v>1</v>
      </c>
      <c r="AQ110">
        <v>0</v>
      </c>
      <c r="AR110">
        <v>0</v>
      </c>
      <c r="AS110" t="s">
        <v>3</v>
      </c>
      <c r="AT110">
        <v>100</v>
      </c>
      <c r="AU110" t="s">
        <v>23</v>
      </c>
      <c r="AV110">
        <v>0</v>
      </c>
      <c r="AW110">
        <v>2</v>
      </c>
      <c r="AX110">
        <v>448996781</v>
      </c>
      <c r="AY110">
        <v>1</v>
      </c>
      <c r="AZ110">
        <v>0</v>
      </c>
      <c r="BA110">
        <v>110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CV110">
        <v>0</v>
      </c>
      <c r="CW110">
        <v>0</v>
      </c>
      <c r="CX110">
        <f>ROUND(Y110*Source!I67,7)</f>
        <v>0</v>
      </c>
      <c r="CY110">
        <f t="shared" si="66"/>
        <v>0</v>
      </c>
      <c r="CZ110">
        <f t="shared" si="67"/>
        <v>0</v>
      </c>
      <c r="DA110">
        <f t="shared" si="68"/>
        <v>1</v>
      </c>
      <c r="DB110">
        <f t="shared" si="69"/>
        <v>0</v>
      </c>
      <c r="DC110">
        <f t="shared" si="70"/>
        <v>0</v>
      </c>
      <c r="DD110" t="s">
        <v>3</v>
      </c>
      <c r="DE110" t="s">
        <v>3</v>
      </c>
      <c r="DF110">
        <f t="shared" ref="DF110:DF115" si="72">ROUND(ROUND(AE110,2)*CX110,2)</f>
        <v>0</v>
      </c>
      <c r="DG110">
        <f t="shared" si="64"/>
        <v>0</v>
      </c>
      <c r="DH110">
        <f t="shared" si="47"/>
        <v>0</v>
      </c>
      <c r="DI110">
        <f t="shared" si="48"/>
        <v>0</v>
      </c>
      <c r="DJ110">
        <f t="shared" si="71"/>
        <v>0</v>
      </c>
      <c r="DK110">
        <v>0</v>
      </c>
      <c r="DL110" t="s">
        <v>3</v>
      </c>
      <c r="DM110">
        <v>0</v>
      </c>
      <c r="DN110" t="s">
        <v>3</v>
      </c>
      <c r="DO110">
        <v>0</v>
      </c>
    </row>
    <row r="111" spans="1:119" x14ac:dyDescent="0.2">
      <c r="A111">
        <f>ROW(Source!A67)</f>
        <v>67</v>
      </c>
      <c r="B111">
        <v>449016111</v>
      </c>
      <c r="C111">
        <v>448996758</v>
      </c>
      <c r="D111">
        <v>277563090</v>
      </c>
      <c r="E111">
        <v>109</v>
      </c>
      <c r="F111">
        <v>1</v>
      </c>
      <c r="G111">
        <v>1</v>
      </c>
      <c r="H111">
        <v>3</v>
      </c>
      <c r="I111" t="s">
        <v>92</v>
      </c>
      <c r="J111" t="s">
        <v>3</v>
      </c>
      <c r="K111" t="s">
        <v>93</v>
      </c>
      <c r="L111">
        <v>1371</v>
      </c>
      <c r="N111">
        <v>1013</v>
      </c>
      <c r="O111" t="s">
        <v>32</v>
      </c>
      <c r="P111" t="s">
        <v>32</v>
      </c>
      <c r="Q111">
        <v>1</v>
      </c>
      <c r="W111">
        <v>0</v>
      </c>
      <c r="X111">
        <v>2057453542</v>
      </c>
      <c r="Y111">
        <f t="shared" si="65"/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1</v>
      </c>
      <c r="AJ111">
        <v>1</v>
      </c>
      <c r="AK111">
        <v>1</v>
      </c>
      <c r="AL111">
        <v>1</v>
      </c>
      <c r="AM111">
        <v>-2</v>
      </c>
      <c r="AN111">
        <v>0</v>
      </c>
      <c r="AO111">
        <v>0</v>
      </c>
      <c r="AP111">
        <v>1</v>
      </c>
      <c r="AQ111">
        <v>0</v>
      </c>
      <c r="AR111">
        <v>0</v>
      </c>
      <c r="AS111" t="s">
        <v>3</v>
      </c>
      <c r="AT111">
        <v>100</v>
      </c>
      <c r="AU111" t="s">
        <v>23</v>
      </c>
      <c r="AV111">
        <v>0</v>
      </c>
      <c r="AW111">
        <v>2</v>
      </c>
      <c r="AX111">
        <v>448996782</v>
      </c>
      <c r="AY111">
        <v>1</v>
      </c>
      <c r="AZ111">
        <v>0</v>
      </c>
      <c r="BA111">
        <v>111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CV111">
        <v>0</v>
      </c>
      <c r="CW111">
        <v>0</v>
      </c>
      <c r="CX111">
        <f>ROUND(Y111*Source!I67,7)</f>
        <v>0</v>
      </c>
      <c r="CY111">
        <f t="shared" si="66"/>
        <v>0</v>
      </c>
      <c r="CZ111">
        <f t="shared" si="67"/>
        <v>0</v>
      </c>
      <c r="DA111">
        <f t="shared" si="68"/>
        <v>1</v>
      </c>
      <c r="DB111">
        <f t="shared" si="69"/>
        <v>0</v>
      </c>
      <c r="DC111">
        <f t="shared" si="70"/>
        <v>0</v>
      </c>
      <c r="DD111" t="s">
        <v>3</v>
      </c>
      <c r="DE111" t="s">
        <v>3</v>
      </c>
      <c r="DF111">
        <f t="shared" si="72"/>
        <v>0</v>
      </c>
      <c r="DG111">
        <f t="shared" si="64"/>
        <v>0</v>
      </c>
      <c r="DH111">
        <f t="shared" si="47"/>
        <v>0</v>
      </c>
      <c r="DI111">
        <f t="shared" si="48"/>
        <v>0</v>
      </c>
      <c r="DJ111">
        <f t="shared" si="71"/>
        <v>0</v>
      </c>
      <c r="DK111">
        <v>0</v>
      </c>
      <c r="DL111" t="s">
        <v>3</v>
      </c>
      <c r="DM111">
        <v>0</v>
      </c>
      <c r="DN111" t="s">
        <v>3</v>
      </c>
      <c r="DO111">
        <v>0</v>
      </c>
    </row>
    <row r="112" spans="1:119" x14ac:dyDescent="0.2">
      <c r="A112">
        <f>ROW(Source!A71)</f>
        <v>71</v>
      </c>
      <c r="B112">
        <v>449016111</v>
      </c>
      <c r="C112">
        <v>448996786</v>
      </c>
      <c r="D112">
        <v>277560276</v>
      </c>
      <c r="E112">
        <v>109</v>
      </c>
      <c r="F112">
        <v>1</v>
      </c>
      <c r="G112">
        <v>1</v>
      </c>
      <c r="H112">
        <v>1</v>
      </c>
      <c r="I112" t="s">
        <v>1201</v>
      </c>
      <c r="J112" t="s">
        <v>3</v>
      </c>
      <c r="K112" t="s">
        <v>1202</v>
      </c>
      <c r="L112">
        <v>1191</v>
      </c>
      <c r="N112">
        <v>1013</v>
      </c>
      <c r="O112" t="s">
        <v>1203</v>
      </c>
      <c r="P112" t="s">
        <v>1203</v>
      </c>
      <c r="Q112">
        <v>1</v>
      </c>
      <c r="W112">
        <v>0</v>
      </c>
      <c r="X112">
        <v>1049124552</v>
      </c>
      <c r="Y112">
        <f>AT112</f>
        <v>71</v>
      </c>
      <c r="AA112">
        <v>0</v>
      </c>
      <c r="AB112">
        <v>0</v>
      </c>
      <c r="AC112">
        <v>0</v>
      </c>
      <c r="AD112">
        <v>479.27</v>
      </c>
      <c r="AE112">
        <v>0</v>
      </c>
      <c r="AF112">
        <v>0</v>
      </c>
      <c r="AG112">
        <v>0</v>
      </c>
      <c r="AH112">
        <v>479.27</v>
      </c>
      <c r="AI112">
        <v>1</v>
      </c>
      <c r="AJ112">
        <v>1</v>
      </c>
      <c r="AK112">
        <v>1</v>
      </c>
      <c r="AL112">
        <v>1</v>
      </c>
      <c r="AM112">
        <v>-2</v>
      </c>
      <c r="AN112">
        <v>0</v>
      </c>
      <c r="AO112">
        <v>0</v>
      </c>
      <c r="AP112">
        <v>1</v>
      </c>
      <c r="AQ112">
        <v>1</v>
      </c>
      <c r="AR112">
        <v>0</v>
      </c>
      <c r="AS112" t="s">
        <v>3</v>
      </c>
      <c r="AT112">
        <v>71</v>
      </c>
      <c r="AU112" t="s">
        <v>3</v>
      </c>
      <c r="AV112">
        <v>1</v>
      </c>
      <c r="AW112">
        <v>2</v>
      </c>
      <c r="AX112">
        <v>448996793</v>
      </c>
      <c r="AY112">
        <v>2</v>
      </c>
      <c r="AZ112">
        <v>131072</v>
      </c>
      <c r="BA112">
        <v>112</v>
      </c>
      <c r="BB112">
        <v>1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34028.17</v>
      </c>
      <c r="BN112">
        <v>71</v>
      </c>
      <c r="BO112">
        <v>0</v>
      </c>
      <c r="BP112">
        <v>1</v>
      </c>
      <c r="BQ112">
        <v>0</v>
      </c>
      <c r="BR112">
        <v>0</v>
      </c>
      <c r="BS112">
        <v>0</v>
      </c>
      <c r="BT112">
        <v>34028.17</v>
      </c>
      <c r="BU112">
        <v>71</v>
      </c>
      <c r="BV112">
        <v>0</v>
      </c>
      <c r="BW112">
        <v>1</v>
      </c>
      <c r="CU112">
        <f>ROUND(AT112*Source!I71*AH112*AL112,2)</f>
        <v>340.28</v>
      </c>
      <c r="CV112">
        <f>ROUND(Y112*Source!I71,7)</f>
        <v>0.71</v>
      </c>
      <c r="CW112">
        <v>0</v>
      </c>
      <c r="CX112">
        <f>ROUND(Y112*Source!I71,7)</f>
        <v>0.71</v>
      </c>
      <c r="CY112">
        <f>AD112</f>
        <v>479.27</v>
      </c>
      <c r="CZ112">
        <f>AH112</f>
        <v>479.27</v>
      </c>
      <c r="DA112">
        <f>AL112</f>
        <v>1</v>
      </c>
      <c r="DB112">
        <f>ROUND(ROUND(AT112*CZ112,2),6)</f>
        <v>34028.17</v>
      </c>
      <c r="DC112">
        <f>ROUND(ROUND(AT112*AG112,2),6)</f>
        <v>0</v>
      </c>
      <c r="DD112" t="s">
        <v>3</v>
      </c>
      <c r="DE112" t="s">
        <v>3</v>
      </c>
      <c r="DF112">
        <f t="shared" si="72"/>
        <v>0</v>
      </c>
      <c r="DG112">
        <f t="shared" si="64"/>
        <v>0</v>
      </c>
      <c r="DH112">
        <f t="shared" si="47"/>
        <v>0</v>
      </c>
      <c r="DI112">
        <f t="shared" si="48"/>
        <v>340.28</v>
      </c>
      <c r="DJ112">
        <f>DI112</f>
        <v>340.28</v>
      </c>
      <c r="DK112">
        <v>1</v>
      </c>
      <c r="DL112" t="s">
        <v>3</v>
      </c>
      <c r="DM112">
        <v>0</v>
      </c>
      <c r="DN112" t="s">
        <v>3</v>
      </c>
      <c r="DO112">
        <v>0</v>
      </c>
    </row>
    <row r="113" spans="1:119" x14ac:dyDescent="0.2">
      <c r="A113">
        <f>ROW(Source!A71)</f>
        <v>71</v>
      </c>
      <c r="B113">
        <v>449016111</v>
      </c>
      <c r="C113">
        <v>448996786</v>
      </c>
      <c r="D113">
        <v>277560491</v>
      </c>
      <c r="E113">
        <v>109</v>
      </c>
      <c r="F113">
        <v>1</v>
      </c>
      <c r="G113">
        <v>1</v>
      </c>
      <c r="H113">
        <v>1</v>
      </c>
      <c r="I113" t="s">
        <v>1204</v>
      </c>
      <c r="J113" t="s">
        <v>3</v>
      </c>
      <c r="K113" t="s">
        <v>1205</v>
      </c>
      <c r="L113">
        <v>1191</v>
      </c>
      <c r="N113">
        <v>1013</v>
      </c>
      <c r="O113" t="s">
        <v>1203</v>
      </c>
      <c r="P113" t="s">
        <v>1203</v>
      </c>
      <c r="Q113">
        <v>1</v>
      </c>
      <c r="W113">
        <v>0</v>
      </c>
      <c r="X113">
        <v>-1417349443</v>
      </c>
      <c r="Y113">
        <f>AT113</f>
        <v>0.34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1</v>
      </c>
      <c r="AJ113">
        <v>1</v>
      </c>
      <c r="AK113">
        <v>1</v>
      </c>
      <c r="AL113">
        <v>1</v>
      </c>
      <c r="AM113">
        <v>-2</v>
      </c>
      <c r="AN113">
        <v>0</v>
      </c>
      <c r="AO113">
        <v>0</v>
      </c>
      <c r="AP113">
        <v>1</v>
      </c>
      <c r="AQ113">
        <v>1</v>
      </c>
      <c r="AR113">
        <v>0</v>
      </c>
      <c r="AS113" t="s">
        <v>3</v>
      </c>
      <c r="AT113">
        <v>0.34</v>
      </c>
      <c r="AU113" t="s">
        <v>3</v>
      </c>
      <c r="AV113">
        <v>2</v>
      </c>
      <c r="AW113">
        <v>2</v>
      </c>
      <c r="AX113">
        <v>448996794</v>
      </c>
      <c r="AY113">
        <v>1</v>
      </c>
      <c r="AZ113">
        <v>0</v>
      </c>
      <c r="BA113">
        <v>113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CV113">
        <v>0</v>
      </c>
      <c r="CW113">
        <v>0</v>
      </c>
      <c r="CX113">
        <f>ROUND(Y113*Source!I71,7)</f>
        <v>3.3999999999999998E-3</v>
      </c>
      <c r="CY113">
        <f>AD113</f>
        <v>0</v>
      </c>
      <c r="CZ113">
        <f>AH113</f>
        <v>0</v>
      </c>
      <c r="DA113">
        <f>AL113</f>
        <v>1</v>
      </c>
      <c r="DB113">
        <f>ROUND(ROUND(AT113*CZ113,2),6)</f>
        <v>0</v>
      </c>
      <c r="DC113">
        <f>ROUND(ROUND(AT113*AG113,2),6)</f>
        <v>0</v>
      </c>
      <c r="DD113" t="s">
        <v>3</v>
      </c>
      <c r="DE113" t="s">
        <v>3</v>
      </c>
      <c r="DF113">
        <f t="shared" si="72"/>
        <v>0</v>
      </c>
      <c r="DG113">
        <f t="shared" si="64"/>
        <v>0</v>
      </c>
      <c r="DH113">
        <f t="shared" si="47"/>
        <v>0</v>
      </c>
      <c r="DI113">
        <f t="shared" si="48"/>
        <v>0</v>
      </c>
      <c r="DJ113">
        <f>DI113</f>
        <v>0</v>
      </c>
      <c r="DK113">
        <v>0</v>
      </c>
      <c r="DL113" t="s">
        <v>3</v>
      </c>
      <c r="DM113">
        <v>0</v>
      </c>
      <c r="DN113" t="s">
        <v>3</v>
      </c>
      <c r="DO113">
        <v>0</v>
      </c>
    </row>
    <row r="114" spans="1:119" x14ac:dyDescent="0.2">
      <c r="A114">
        <f>ROW(Source!A71)</f>
        <v>71</v>
      </c>
      <c r="B114">
        <v>449016111</v>
      </c>
      <c r="C114">
        <v>448996786</v>
      </c>
      <c r="D114">
        <v>277945805</v>
      </c>
      <c r="E114">
        <v>1</v>
      </c>
      <c r="F114">
        <v>1</v>
      </c>
      <c r="G114">
        <v>1</v>
      </c>
      <c r="H114">
        <v>2</v>
      </c>
      <c r="I114" t="s">
        <v>1206</v>
      </c>
      <c r="J114" t="s">
        <v>1207</v>
      </c>
      <c r="K114" t="s">
        <v>1208</v>
      </c>
      <c r="L114">
        <v>1368</v>
      </c>
      <c r="N114">
        <v>1011</v>
      </c>
      <c r="O114" t="s">
        <v>1100</v>
      </c>
      <c r="P114" t="s">
        <v>1100</v>
      </c>
      <c r="Q114">
        <v>1</v>
      </c>
      <c r="W114">
        <v>0</v>
      </c>
      <c r="X114">
        <v>721652621</v>
      </c>
      <c r="Y114">
        <f>AT114</f>
        <v>0.34</v>
      </c>
      <c r="AA114">
        <v>0</v>
      </c>
      <c r="AB114">
        <v>641.70000000000005</v>
      </c>
      <c r="AC114">
        <v>539.69000000000005</v>
      </c>
      <c r="AD114">
        <v>0</v>
      </c>
      <c r="AE114">
        <v>0</v>
      </c>
      <c r="AF114">
        <v>641.70000000000005</v>
      </c>
      <c r="AG114">
        <v>539.69000000000005</v>
      </c>
      <c r="AH114">
        <v>0</v>
      </c>
      <c r="AI114">
        <v>1</v>
      </c>
      <c r="AJ114">
        <v>1</v>
      </c>
      <c r="AK114">
        <v>1</v>
      </c>
      <c r="AL114">
        <v>1</v>
      </c>
      <c r="AM114">
        <v>-2</v>
      </c>
      <c r="AN114">
        <v>0</v>
      </c>
      <c r="AO114">
        <v>0</v>
      </c>
      <c r="AP114">
        <v>1</v>
      </c>
      <c r="AQ114">
        <v>1</v>
      </c>
      <c r="AR114">
        <v>0</v>
      </c>
      <c r="AS114" t="s">
        <v>3</v>
      </c>
      <c r="AT114">
        <v>0.34</v>
      </c>
      <c r="AU114" t="s">
        <v>3</v>
      </c>
      <c r="AV114">
        <v>1</v>
      </c>
      <c r="AW114">
        <v>2</v>
      </c>
      <c r="AX114">
        <v>448996795</v>
      </c>
      <c r="AY114">
        <v>2</v>
      </c>
      <c r="AZ114">
        <v>98304</v>
      </c>
      <c r="BA114">
        <v>114</v>
      </c>
      <c r="BB114">
        <v>1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218.17800000000003</v>
      </c>
      <c r="BL114">
        <v>183.49460000000002</v>
      </c>
      <c r="BM114">
        <v>0</v>
      </c>
      <c r="BN114">
        <v>0</v>
      </c>
      <c r="BO114">
        <v>0.34</v>
      </c>
      <c r="BP114">
        <v>1</v>
      </c>
      <c r="BQ114">
        <v>0</v>
      </c>
      <c r="BR114">
        <v>218.17800000000003</v>
      </c>
      <c r="BS114">
        <v>183.49460000000002</v>
      </c>
      <c r="BT114">
        <v>0</v>
      </c>
      <c r="BU114">
        <v>0</v>
      </c>
      <c r="BV114">
        <v>0.34</v>
      </c>
      <c r="BW114">
        <v>1</v>
      </c>
      <c r="CV114">
        <v>0</v>
      </c>
      <c r="CW114">
        <f>ROUND(Y114*Source!I71*DO114,7)</f>
        <v>3.3999999999999998E-3</v>
      </c>
      <c r="CX114">
        <f>ROUND(Y114*Source!I71,7)</f>
        <v>3.3999999999999998E-3</v>
      </c>
      <c r="CY114">
        <f>AB114</f>
        <v>641.70000000000005</v>
      </c>
      <c r="CZ114">
        <f>AF114</f>
        <v>641.70000000000005</v>
      </c>
      <c r="DA114">
        <f>AJ114</f>
        <v>1</v>
      </c>
      <c r="DB114">
        <f>ROUND(ROUND(AT114*CZ114,2),6)</f>
        <v>218.18</v>
      </c>
      <c r="DC114">
        <f>ROUND(ROUND(AT114*AG114,2),6)</f>
        <v>183.49</v>
      </c>
      <c r="DD114" t="s">
        <v>3</v>
      </c>
      <c r="DE114" t="s">
        <v>3</v>
      </c>
      <c r="DF114">
        <f t="shared" si="72"/>
        <v>0</v>
      </c>
      <c r="DG114">
        <f t="shared" si="64"/>
        <v>2.1800000000000002</v>
      </c>
      <c r="DH114">
        <f t="shared" si="47"/>
        <v>1.83</v>
      </c>
      <c r="DI114">
        <f t="shared" si="48"/>
        <v>0</v>
      </c>
      <c r="DJ114">
        <f>DG114+DH114</f>
        <v>4.01</v>
      </c>
      <c r="DK114">
        <v>1</v>
      </c>
      <c r="DL114" t="s">
        <v>1209</v>
      </c>
      <c r="DM114">
        <v>4</v>
      </c>
      <c r="DN114" t="s">
        <v>1203</v>
      </c>
      <c r="DO114">
        <v>1</v>
      </c>
    </row>
    <row r="115" spans="1:119" x14ac:dyDescent="0.2">
      <c r="A115">
        <f>ROW(Source!A71)</f>
        <v>71</v>
      </c>
      <c r="B115">
        <v>449016111</v>
      </c>
      <c r="C115">
        <v>448996786</v>
      </c>
      <c r="D115">
        <v>277946072</v>
      </c>
      <c r="E115">
        <v>1</v>
      </c>
      <c r="F115">
        <v>1</v>
      </c>
      <c r="G115">
        <v>1</v>
      </c>
      <c r="H115">
        <v>2</v>
      </c>
      <c r="I115" t="s">
        <v>1238</v>
      </c>
      <c r="J115" t="s">
        <v>1239</v>
      </c>
      <c r="K115" t="s">
        <v>1240</v>
      </c>
      <c r="L115">
        <v>1368</v>
      </c>
      <c r="N115">
        <v>1011</v>
      </c>
      <c r="O115" t="s">
        <v>1100</v>
      </c>
      <c r="P115" t="s">
        <v>1100</v>
      </c>
      <c r="Q115">
        <v>1</v>
      </c>
      <c r="W115">
        <v>0</v>
      </c>
      <c r="X115">
        <v>-278178338</v>
      </c>
      <c r="Y115">
        <f>AT115</f>
        <v>11.6</v>
      </c>
      <c r="AA115">
        <v>0</v>
      </c>
      <c r="AB115">
        <v>34.61</v>
      </c>
      <c r="AC115">
        <v>0</v>
      </c>
      <c r="AD115">
        <v>0</v>
      </c>
      <c r="AE115">
        <v>0</v>
      </c>
      <c r="AF115">
        <v>34.61</v>
      </c>
      <c r="AG115">
        <v>0</v>
      </c>
      <c r="AH115">
        <v>0</v>
      </c>
      <c r="AI115">
        <v>1</v>
      </c>
      <c r="AJ115">
        <v>1</v>
      </c>
      <c r="AK115">
        <v>1</v>
      </c>
      <c r="AL115">
        <v>1</v>
      </c>
      <c r="AM115">
        <v>-2</v>
      </c>
      <c r="AN115">
        <v>0</v>
      </c>
      <c r="AO115">
        <v>0</v>
      </c>
      <c r="AP115">
        <v>1</v>
      </c>
      <c r="AQ115">
        <v>1</v>
      </c>
      <c r="AR115">
        <v>0</v>
      </c>
      <c r="AS115" t="s">
        <v>3</v>
      </c>
      <c r="AT115">
        <v>11.6</v>
      </c>
      <c r="AU115" t="s">
        <v>3</v>
      </c>
      <c r="AV115">
        <v>1</v>
      </c>
      <c r="AW115">
        <v>2</v>
      </c>
      <c r="AX115">
        <v>448996796</v>
      </c>
      <c r="AY115">
        <v>2</v>
      </c>
      <c r="AZ115">
        <v>32768</v>
      </c>
      <c r="BA115">
        <v>115</v>
      </c>
      <c r="BB115">
        <v>1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401.476</v>
      </c>
      <c r="BL115">
        <v>0</v>
      </c>
      <c r="BM115">
        <v>0</v>
      </c>
      <c r="BN115">
        <v>0</v>
      </c>
      <c r="BO115">
        <v>0</v>
      </c>
      <c r="BP115">
        <v>1</v>
      </c>
      <c r="BQ115">
        <v>0</v>
      </c>
      <c r="BR115">
        <v>401.476</v>
      </c>
      <c r="BS115">
        <v>0</v>
      </c>
      <c r="BT115">
        <v>0</v>
      </c>
      <c r="BU115">
        <v>0</v>
      </c>
      <c r="BV115">
        <v>0</v>
      </c>
      <c r="BW115">
        <v>1</v>
      </c>
      <c r="CV115">
        <v>0</v>
      </c>
      <c r="CW115">
        <f>ROUND(Y115*Source!I71*DO115,7)</f>
        <v>0</v>
      </c>
      <c r="CX115">
        <f>ROUND(Y115*Source!I71,7)</f>
        <v>0.11600000000000001</v>
      </c>
      <c r="CY115">
        <f>AB115</f>
        <v>34.61</v>
      </c>
      <c r="CZ115">
        <f>AF115</f>
        <v>34.61</v>
      </c>
      <c r="DA115">
        <f>AJ115</f>
        <v>1</v>
      </c>
      <c r="DB115">
        <f>ROUND(ROUND(AT115*CZ115,2),6)</f>
        <v>401.48</v>
      </c>
      <c r="DC115">
        <f>ROUND(ROUND(AT115*AG115,2),6)</f>
        <v>0</v>
      </c>
      <c r="DD115" t="s">
        <v>3</v>
      </c>
      <c r="DE115" t="s">
        <v>3</v>
      </c>
      <c r="DF115">
        <f t="shared" si="72"/>
        <v>0</v>
      </c>
      <c r="DG115">
        <f t="shared" si="64"/>
        <v>4.01</v>
      </c>
      <c r="DH115">
        <f t="shared" si="47"/>
        <v>0</v>
      </c>
      <c r="DI115">
        <f t="shared" si="48"/>
        <v>0</v>
      </c>
      <c r="DJ115">
        <f>DG115+DH115</f>
        <v>4.01</v>
      </c>
      <c r="DK115">
        <v>1</v>
      </c>
      <c r="DL115" t="s">
        <v>3</v>
      </c>
      <c r="DM115">
        <v>0</v>
      </c>
      <c r="DN115" t="s">
        <v>3</v>
      </c>
      <c r="DO115">
        <v>0</v>
      </c>
    </row>
    <row r="116" spans="1:119" x14ac:dyDescent="0.2">
      <c r="A116">
        <f>ROW(Source!A71)</f>
        <v>71</v>
      </c>
      <c r="B116">
        <v>449016111</v>
      </c>
      <c r="C116">
        <v>448996786</v>
      </c>
      <c r="D116">
        <v>277866597</v>
      </c>
      <c r="E116">
        <v>1</v>
      </c>
      <c r="F116">
        <v>1</v>
      </c>
      <c r="G116">
        <v>1</v>
      </c>
      <c r="H116">
        <v>3</v>
      </c>
      <c r="I116" t="s">
        <v>1227</v>
      </c>
      <c r="J116" t="s">
        <v>1228</v>
      </c>
      <c r="K116" t="s">
        <v>1229</v>
      </c>
      <c r="L116">
        <v>1348</v>
      </c>
      <c r="N116">
        <v>1009</v>
      </c>
      <c r="O116" t="s">
        <v>83</v>
      </c>
      <c r="P116" t="s">
        <v>83</v>
      </c>
      <c r="Q116">
        <v>1000</v>
      </c>
      <c r="W116">
        <v>0</v>
      </c>
      <c r="X116">
        <v>440694812</v>
      </c>
      <c r="Y116">
        <f>(AT116*ROUND(0,7))</f>
        <v>0</v>
      </c>
      <c r="AA116">
        <v>115594.46</v>
      </c>
      <c r="AB116">
        <v>0</v>
      </c>
      <c r="AC116">
        <v>0</v>
      </c>
      <c r="AD116">
        <v>0</v>
      </c>
      <c r="AE116">
        <v>148198.01999999999</v>
      </c>
      <c r="AF116">
        <v>0</v>
      </c>
      <c r="AG116">
        <v>0</v>
      </c>
      <c r="AH116">
        <v>0</v>
      </c>
      <c r="AI116">
        <v>0.78</v>
      </c>
      <c r="AJ116">
        <v>1</v>
      </c>
      <c r="AK116">
        <v>1</v>
      </c>
      <c r="AL116">
        <v>1</v>
      </c>
      <c r="AM116">
        <v>2</v>
      </c>
      <c r="AN116">
        <v>0</v>
      </c>
      <c r="AO116">
        <v>0</v>
      </c>
      <c r="AP116">
        <v>1</v>
      </c>
      <c r="AQ116">
        <v>1</v>
      </c>
      <c r="AR116">
        <v>0</v>
      </c>
      <c r="AS116" t="s">
        <v>3</v>
      </c>
      <c r="AT116">
        <v>0.02</v>
      </c>
      <c r="AU116" t="s">
        <v>135</v>
      </c>
      <c r="AV116">
        <v>0</v>
      </c>
      <c r="AW116">
        <v>2</v>
      </c>
      <c r="AX116">
        <v>448996797</v>
      </c>
      <c r="AY116">
        <v>1</v>
      </c>
      <c r="AZ116">
        <v>0</v>
      </c>
      <c r="BA116">
        <v>116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2963.9603999999999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1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CV116">
        <v>0</v>
      </c>
      <c r="CW116">
        <v>0</v>
      </c>
      <c r="CX116">
        <f>ROUND(Y116*Source!I71,7)</f>
        <v>0</v>
      </c>
      <c r="CY116">
        <f>AA116</f>
        <v>115594.46</v>
      </c>
      <c r="CZ116">
        <f>AE116</f>
        <v>148198.01999999999</v>
      </c>
      <c r="DA116">
        <f>AI116</f>
        <v>0.78</v>
      </c>
      <c r="DB116">
        <f>ROUND((ROUND(AT116*CZ116,2)*ROUND(0,7)),6)</f>
        <v>0</v>
      </c>
      <c r="DC116">
        <f>ROUND((ROUND(AT116*AG116,2)*ROUND(0,7)),6)</f>
        <v>0</v>
      </c>
      <c r="DD116" t="s">
        <v>3</v>
      </c>
      <c r="DE116" t="s">
        <v>3</v>
      </c>
      <c r="DF116">
        <f>ROUND(ROUND(AE116*AI116,2)*CX116,2)</f>
        <v>0</v>
      </c>
      <c r="DG116">
        <f t="shared" si="64"/>
        <v>0</v>
      </c>
      <c r="DH116">
        <f t="shared" si="47"/>
        <v>0</v>
      </c>
      <c r="DI116">
        <f t="shared" si="48"/>
        <v>0</v>
      </c>
      <c r="DJ116">
        <f>DF116</f>
        <v>0</v>
      </c>
      <c r="DK116">
        <v>0</v>
      </c>
      <c r="DL116" t="s">
        <v>3</v>
      </c>
      <c r="DM116">
        <v>0</v>
      </c>
      <c r="DN116" t="s">
        <v>3</v>
      </c>
      <c r="DO116">
        <v>0</v>
      </c>
    </row>
    <row r="117" spans="1:119" x14ac:dyDescent="0.2">
      <c r="A117">
        <f>ROW(Source!A71)</f>
        <v>71</v>
      </c>
      <c r="B117">
        <v>449016111</v>
      </c>
      <c r="C117">
        <v>448996786</v>
      </c>
      <c r="D117">
        <v>277563090</v>
      </c>
      <c r="E117">
        <v>109</v>
      </c>
      <c r="F117">
        <v>1</v>
      </c>
      <c r="G117">
        <v>1</v>
      </c>
      <c r="H117">
        <v>3</v>
      </c>
      <c r="I117" t="s">
        <v>92</v>
      </c>
      <c r="J117" t="s">
        <v>3</v>
      </c>
      <c r="K117" t="s">
        <v>93</v>
      </c>
      <c r="L117">
        <v>1371</v>
      </c>
      <c r="N117">
        <v>1013</v>
      </c>
      <c r="O117" t="s">
        <v>32</v>
      </c>
      <c r="P117" t="s">
        <v>32</v>
      </c>
      <c r="Q117">
        <v>1</v>
      </c>
      <c r="W117">
        <v>0</v>
      </c>
      <c r="X117">
        <v>2057453542</v>
      </c>
      <c r="Y117">
        <f>(AT117*ROUND(0,7))</f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1</v>
      </c>
      <c r="AJ117">
        <v>1</v>
      </c>
      <c r="AK117">
        <v>1</v>
      </c>
      <c r="AL117">
        <v>1</v>
      </c>
      <c r="AM117">
        <v>-2</v>
      </c>
      <c r="AN117">
        <v>0</v>
      </c>
      <c r="AO117">
        <v>0</v>
      </c>
      <c r="AP117">
        <v>1</v>
      </c>
      <c r="AQ117">
        <v>0</v>
      </c>
      <c r="AR117">
        <v>0</v>
      </c>
      <c r="AS117" t="s">
        <v>3</v>
      </c>
      <c r="AT117">
        <v>100</v>
      </c>
      <c r="AU117" t="s">
        <v>135</v>
      </c>
      <c r="AV117">
        <v>0</v>
      </c>
      <c r="AW117">
        <v>2</v>
      </c>
      <c r="AX117">
        <v>448996798</v>
      </c>
      <c r="AY117">
        <v>1</v>
      </c>
      <c r="AZ117">
        <v>0</v>
      </c>
      <c r="BA117">
        <v>117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CV117">
        <v>0</v>
      </c>
      <c r="CW117">
        <v>0</v>
      </c>
      <c r="CX117">
        <f>ROUND(Y117*Source!I71,7)</f>
        <v>0</v>
      </c>
      <c r="CY117">
        <f>AA117</f>
        <v>0</v>
      </c>
      <c r="CZ117">
        <f>AE117</f>
        <v>0</v>
      </c>
      <c r="DA117">
        <f>AI117</f>
        <v>1</v>
      </c>
      <c r="DB117">
        <f>ROUND((ROUND(AT117*CZ117,2)*ROUND(0,7)),6)</f>
        <v>0</v>
      </c>
      <c r="DC117">
        <f>ROUND((ROUND(AT117*AG117,2)*ROUND(0,7)),6)</f>
        <v>0</v>
      </c>
      <c r="DD117" t="s">
        <v>3</v>
      </c>
      <c r="DE117" t="s">
        <v>3</v>
      </c>
      <c r="DF117">
        <f t="shared" ref="DF117:DF123" si="73">ROUND(ROUND(AE117,2)*CX117,2)</f>
        <v>0</v>
      </c>
      <c r="DG117">
        <f t="shared" si="64"/>
        <v>0</v>
      </c>
      <c r="DH117">
        <f t="shared" si="47"/>
        <v>0</v>
      </c>
      <c r="DI117">
        <f t="shared" si="48"/>
        <v>0</v>
      </c>
      <c r="DJ117">
        <f>DF117</f>
        <v>0</v>
      </c>
      <c r="DK117">
        <v>0</v>
      </c>
      <c r="DL117" t="s">
        <v>3</v>
      </c>
      <c r="DM117">
        <v>0</v>
      </c>
      <c r="DN117" t="s">
        <v>3</v>
      </c>
      <c r="DO117">
        <v>0</v>
      </c>
    </row>
    <row r="118" spans="1:119" x14ac:dyDescent="0.2">
      <c r="A118">
        <f>ROW(Source!A73)</f>
        <v>73</v>
      </c>
      <c r="B118">
        <v>449016111</v>
      </c>
      <c r="C118">
        <v>448996800</v>
      </c>
      <c r="D118">
        <v>327091191</v>
      </c>
      <c r="E118">
        <v>112</v>
      </c>
      <c r="F118">
        <v>1</v>
      </c>
      <c r="G118">
        <v>1</v>
      </c>
      <c r="H118">
        <v>1</v>
      </c>
      <c r="I118" t="s">
        <v>1259</v>
      </c>
      <c r="J118" t="s">
        <v>3</v>
      </c>
      <c r="K118" t="s">
        <v>1260</v>
      </c>
      <c r="L118">
        <v>1191</v>
      </c>
      <c r="N118">
        <v>1013</v>
      </c>
      <c r="O118" t="s">
        <v>1203</v>
      </c>
      <c r="P118" t="s">
        <v>1203</v>
      </c>
      <c r="Q118">
        <v>1</v>
      </c>
      <c r="W118">
        <v>0</v>
      </c>
      <c r="X118">
        <v>-1088579471</v>
      </c>
      <c r="Y118">
        <f t="shared" ref="Y118:Y123" si="74">AT118</f>
        <v>142</v>
      </c>
      <c r="AA118">
        <v>0</v>
      </c>
      <c r="AB118">
        <v>0</v>
      </c>
      <c r="AC118">
        <v>0</v>
      </c>
      <c r="AD118">
        <v>533.64</v>
      </c>
      <c r="AE118">
        <v>0</v>
      </c>
      <c r="AF118">
        <v>0</v>
      </c>
      <c r="AG118">
        <v>0</v>
      </c>
      <c r="AH118">
        <v>533.64</v>
      </c>
      <c r="AI118">
        <v>1</v>
      </c>
      <c r="AJ118">
        <v>1</v>
      </c>
      <c r="AK118">
        <v>1</v>
      </c>
      <c r="AL118">
        <v>1</v>
      </c>
      <c r="AM118">
        <v>-2</v>
      </c>
      <c r="AN118">
        <v>0</v>
      </c>
      <c r="AO118">
        <v>0</v>
      </c>
      <c r="AP118">
        <v>1</v>
      </c>
      <c r="AQ118">
        <v>1</v>
      </c>
      <c r="AR118">
        <v>0</v>
      </c>
      <c r="AS118" t="s">
        <v>3</v>
      </c>
      <c r="AT118">
        <v>142</v>
      </c>
      <c r="AU118" t="s">
        <v>3</v>
      </c>
      <c r="AV118">
        <v>1</v>
      </c>
      <c r="AW118">
        <v>2</v>
      </c>
      <c r="AX118">
        <v>448996815</v>
      </c>
      <c r="AY118">
        <v>2</v>
      </c>
      <c r="AZ118">
        <v>131072</v>
      </c>
      <c r="BA118">
        <v>118</v>
      </c>
      <c r="BB118">
        <v>1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75776.88</v>
      </c>
      <c r="BN118">
        <v>142</v>
      </c>
      <c r="BO118">
        <v>0</v>
      </c>
      <c r="BP118">
        <v>1</v>
      </c>
      <c r="BQ118">
        <v>0</v>
      </c>
      <c r="BR118">
        <v>0</v>
      </c>
      <c r="BS118">
        <v>0</v>
      </c>
      <c r="BT118">
        <v>75776.88</v>
      </c>
      <c r="BU118">
        <v>142</v>
      </c>
      <c r="BV118">
        <v>0</v>
      </c>
      <c r="BW118">
        <v>1</v>
      </c>
      <c r="CU118">
        <f>ROUND(AT118*Source!I73*AH118*AL118,2)</f>
        <v>757.77</v>
      </c>
      <c r="CV118">
        <f>ROUND(Y118*Source!I73,7)</f>
        <v>1.42</v>
      </c>
      <c r="CW118">
        <v>0</v>
      </c>
      <c r="CX118">
        <f>ROUND(Y118*Source!I73,7)</f>
        <v>1.42</v>
      </c>
      <c r="CY118">
        <f>AD118</f>
        <v>533.64</v>
      </c>
      <c r="CZ118">
        <f>AH118</f>
        <v>533.64</v>
      </c>
      <c r="DA118">
        <f>AL118</f>
        <v>1</v>
      </c>
      <c r="DB118">
        <f t="shared" ref="DB118:DB123" si="75">ROUND(ROUND(AT118*CZ118,2),6)</f>
        <v>75776.88</v>
      </c>
      <c r="DC118">
        <f t="shared" ref="DC118:DC123" si="76">ROUND(ROUND(AT118*AG118,2),6)</f>
        <v>0</v>
      </c>
      <c r="DD118" t="s">
        <v>3</v>
      </c>
      <c r="DE118" t="s">
        <v>3</v>
      </c>
      <c r="DF118">
        <f t="shared" si="73"/>
        <v>0</v>
      </c>
      <c r="DG118">
        <f t="shared" si="64"/>
        <v>0</v>
      </c>
      <c r="DH118">
        <f t="shared" si="47"/>
        <v>0</v>
      </c>
      <c r="DI118">
        <f t="shared" si="48"/>
        <v>757.77</v>
      </c>
      <c r="DJ118">
        <f>DI118</f>
        <v>757.77</v>
      </c>
      <c r="DK118">
        <v>1</v>
      </c>
      <c r="DL118" t="s">
        <v>3</v>
      </c>
      <c r="DM118">
        <v>0</v>
      </c>
      <c r="DN118" t="s">
        <v>3</v>
      </c>
      <c r="DO118">
        <v>0</v>
      </c>
    </row>
    <row r="119" spans="1:119" x14ac:dyDescent="0.2">
      <c r="A119">
        <f>ROW(Source!A73)</f>
        <v>73</v>
      </c>
      <c r="B119">
        <v>449016111</v>
      </c>
      <c r="C119">
        <v>448996800</v>
      </c>
      <c r="D119">
        <v>327091406</v>
      </c>
      <c r="E119">
        <v>112</v>
      </c>
      <c r="F119">
        <v>1</v>
      </c>
      <c r="G119">
        <v>1</v>
      </c>
      <c r="H119">
        <v>1</v>
      </c>
      <c r="I119" t="s">
        <v>1204</v>
      </c>
      <c r="J119" t="s">
        <v>3</v>
      </c>
      <c r="K119" t="s">
        <v>1205</v>
      </c>
      <c r="L119">
        <v>1191</v>
      </c>
      <c r="N119">
        <v>1013</v>
      </c>
      <c r="O119" t="s">
        <v>1203</v>
      </c>
      <c r="P119" t="s">
        <v>1203</v>
      </c>
      <c r="Q119">
        <v>1</v>
      </c>
      <c r="W119">
        <v>0</v>
      </c>
      <c r="X119">
        <v>-1417349443</v>
      </c>
      <c r="Y119">
        <f t="shared" si="74"/>
        <v>23.47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1</v>
      </c>
      <c r="AJ119">
        <v>1</v>
      </c>
      <c r="AK119">
        <v>1</v>
      </c>
      <c r="AL119">
        <v>1</v>
      </c>
      <c r="AM119">
        <v>-2</v>
      </c>
      <c r="AN119">
        <v>0</v>
      </c>
      <c r="AO119">
        <v>0</v>
      </c>
      <c r="AP119">
        <v>1</v>
      </c>
      <c r="AQ119">
        <v>1</v>
      </c>
      <c r="AR119">
        <v>0</v>
      </c>
      <c r="AS119" t="s">
        <v>3</v>
      </c>
      <c r="AT119">
        <v>23.47</v>
      </c>
      <c r="AU119" t="s">
        <v>3</v>
      </c>
      <c r="AV119">
        <v>2</v>
      </c>
      <c r="AW119">
        <v>2</v>
      </c>
      <c r="AX119">
        <v>448996816</v>
      </c>
      <c r="AY119">
        <v>1</v>
      </c>
      <c r="AZ119">
        <v>0</v>
      </c>
      <c r="BA119">
        <v>119</v>
      </c>
      <c r="BB119">
        <v>1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CV119">
        <v>0</v>
      </c>
      <c r="CW119">
        <v>0</v>
      </c>
      <c r="CX119">
        <f>ROUND(Y119*Source!I73,7)</f>
        <v>0.23469999999999999</v>
      </c>
      <c r="CY119">
        <f>AD119</f>
        <v>0</v>
      </c>
      <c r="CZ119">
        <f>AH119</f>
        <v>0</v>
      </c>
      <c r="DA119">
        <f>AL119</f>
        <v>1</v>
      </c>
      <c r="DB119">
        <f t="shared" si="75"/>
        <v>0</v>
      </c>
      <c r="DC119">
        <f t="shared" si="76"/>
        <v>0</v>
      </c>
      <c r="DD119" t="s">
        <v>3</v>
      </c>
      <c r="DE119" t="s">
        <v>3</v>
      </c>
      <c r="DF119">
        <f t="shared" si="73"/>
        <v>0</v>
      </c>
      <c r="DG119">
        <f t="shared" si="64"/>
        <v>0</v>
      </c>
      <c r="DH119">
        <f t="shared" si="47"/>
        <v>0</v>
      </c>
      <c r="DI119">
        <f t="shared" si="48"/>
        <v>0</v>
      </c>
      <c r="DJ119">
        <f>DI119</f>
        <v>0</v>
      </c>
      <c r="DK119">
        <v>0</v>
      </c>
      <c r="DL119" t="s">
        <v>3</v>
      </c>
      <c r="DM119">
        <v>0</v>
      </c>
      <c r="DN119" t="s">
        <v>3</v>
      </c>
      <c r="DO119">
        <v>0</v>
      </c>
    </row>
    <row r="120" spans="1:119" x14ac:dyDescent="0.2">
      <c r="A120">
        <f>ROW(Source!A73)</f>
        <v>73</v>
      </c>
      <c r="B120">
        <v>449016111</v>
      </c>
      <c r="C120">
        <v>448996800</v>
      </c>
      <c r="D120">
        <v>327211495</v>
      </c>
      <c r="E120">
        <v>1</v>
      </c>
      <c r="F120">
        <v>1</v>
      </c>
      <c r="G120">
        <v>1</v>
      </c>
      <c r="H120">
        <v>2</v>
      </c>
      <c r="I120" t="s">
        <v>1220</v>
      </c>
      <c r="J120" t="s">
        <v>1221</v>
      </c>
      <c r="K120" t="s">
        <v>1222</v>
      </c>
      <c r="L120">
        <v>1368</v>
      </c>
      <c r="N120">
        <v>1011</v>
      </c>
      <c r="O120" t="s">
        <v>1100</v>
      </c>
      <c r="P120" t="s">
        <v>1100</v>
      </c>
      <c r="Q120">
        <v>1</v>
      </c>
      <c r="W120">
        <v>0</v>
      </c>
      <c r="X120">
        <v>-613270886</v>
      </c>
      <c r="Y120">
        <f t="shared" si="74"/>
        <v>22.94</v>
      </c>
      <c r="AA120">
        <v>0</v>
      </c>
      <c r="AB120">
        <v>1626.29</v>
      </c>
      <c r="AC120">
        <v>724.95</v>
      </c>
      <c r="AD120">
        <v>0</v>
      </c>
      <c r="AE120">
        <v>0</v>
      </c>
      <c r="AF120">
        <v>1626.29</v>
      </c>
      <c r="AG120">
        <v>724.95</v>
      </c>
      <c r="AH120">
        <v>0</v>
      </c>
      <c r="AI120">
        <v>1</v>
      </c>
      <c r="AJ120">
        <v>1</v>
      </c>
      <c r="AK120">
        <v>1</v>
      </c>
      <c r="AL120">
        <v>1</v>
      </c>
      <c r="AM120">
        <v>-2</v>
      </c>
      <c r="AN120">
        <v>0</v>
      </c>
      <c r="AO120">
        <v>0</v>
      </c>
      <c r="AP120">
        <v>1</v>
      </c>
      <c r="AQ120">
        <v>1</v>
      </c>
      <c r="AR120">
        <v>0</v>
      </c>
      <c r="AS120" t="s">
        <v>3</v>
      </c>
      <c r="AT120">
        <v>22.94</v>
      </c>
      <c r="AU120" t="s">
        <v>3</v>
      </c>
      <c r="AV120">
        <v>1</v>
      </c>
      <c r="AW120">
        <v>2</v>
      </c>
      <c r="AX120">
        <v>448996817</v>
      </c>
      <c r="AY120">
        <v>2</v>
      </c>
      <c r="AZ120">
        <v>98304</v>
      </c>
      <c r="BA120">
        <v>120</v>
      </c>
      <c r="BB120">
        <v>1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37307.092600000004</v>
      </c>
      <c r="BL120">
        <v>16630.353000000003</v>
      </c>
      <c r="BM120">
        <v>0</v>
      </c>
      <c r="BN120">
        <v>0</v>
      </c>
      <c r="BO120">
        <v>22.94</v>
      </c>
      <c r="BP120">
        <v>1</v>
      </c>
      <c r="BQ120">
        <v>0</v>
      </c>
      <c r="BR120">
        <v>37307.092600000004</v>
      </c>
      <c r="BS120">
        <v>16630.353000000003</v>
      </c>
      <c r="BT120">
        <v>0</v>
      </c>
      <c r="BU120">
        <v>0</v>
      </c>
      <c r="BV120">
        <v>22.94</v>
      </c>
      <c r="BW120">
        <v>1</v>
      </c>
      <c r="CV120">
        <v>0</v>
      </c>
      <c r="CW120">
        <f>ROUND(Y120*Source!I73*DO120,7)</f>
        <v>0.22939999999999999</v>
      </c>
      <c r="CX120">
        <f>ROUND(Y120*Source!I73,7)</f>
        <v>0.22939999999999999</v>
      </c>
      <c r="CY120">
        <f>AB120</f>
        <v>1626.29</v>
      </c>
      <c r="CZ120">
        <f>AF120</f>
        <v>1626.29</v>
      </c>
      <c r="DA120">
        <f>AJ120</f>
        <v>1</v>
      </c>
      <c r="DB120">
        <f t="shared" si="75"/>
        <v>37307.089999999997</v>
      </c>
      <c r="DC120">
        <f t="shared" si="76"/>
        <v>16630.349999999999</v>
      </c>
      <c r="DD120" t="s">
        <v>3</v>
      </c>
      <c r="DE120" t="s">
        <v>3</v>
      </c>
      <c r="DF120">
        <f t="shared" si="73"/>
        <v>0</v>
      </c>
      <c r="DG120">
        <f t="shared" si="64"/>
        <v>373.07</v>
      </c>
      <c r="DH120">
        <f t="shared" si="47"/>
        <v>166.3</v>
      </c>
      <c r="DI120">
        <f t="shared" si="48"/>
        <v>0</v>
      </c>
      <c r="DJ120">
        <f>DG120+DH120</f>
        <v>539.37</v>
      </c>
      <c r="DK120">
        <v>1</v>
      </c>
      <c r="DL120" t="s">
        <v>1223</v>
      </c>
      <c r="DM120">
        <v>6</v>
      </c>
      <c r="DN120" t="s">
        <v>1203</v>
      </c>
      <c r="DO120">
        <v>1</v>
      </c>
    </row>
    <row r="121" spans="1:119" x14ac:dyDescent="0.2">
      <c r="A121">
        <f>ROW(Source!A73)</f>
        <v>73</v>
      </c>
      <c r="B121">
        <v>449016111</v>
      </c>
      <c r="C121">
        <v>448996800</v>
      </c>
      <c r="D121">
        <v>327212310</v>
      </c>
      <c r="E121">
        <v>1</v>
      </c>
      <c r="F121">
        <v>1</v>
      </c>
      <c r="G121">
        <v>1</v>
      </c>
      <c r="H121">
        <v>2</v>
      </c>
      <c r="I121" t="s">
        <v>1261</v>
      </c>
      <c r="J121" t="s">
        <v>1262</v>
      </c>
      <c r="K121" t="s">
        <v>1263</v>
      </c>
      <c r="L121">
        <v>1368</v>
      </c>
      <c r="N121">
        <v>1011</v>
      </c>
      <c r="O121" t="s">
        <v>1100</v>
      </c>
      <c r="P121" t="s">
        <v>1100</v>
      </c>
      <c r="Q121">
        <v>1</v>
      </c>
      <c r="W121">
        <v>0</v>
      </c>
      <c r="X121">
        <v>-594643786</v>
      </c>
      <c r="Y121">
        <f t="shared" si="74"/>
        <v>0.48</v>
      </c>
      <c r="AA121">
        <v>0</v>
      </c>
      <c r="AB121">
        <v>35.630000000000003</v>
      </c>
      <c r="AC121">
        <v>0</v>
      </c>
      <c r="AD121">
        <v>0</v>
      </c>
      <c r="AE121">
        <v>0</v>
      </c>
      <c r="AF121">
        <v>28.97</v>
      </c>
      <c r="AG121">
        <v>0</v>
      </c>
      <c r="AH121">
        <v>0</v>
      </c>
      <c r="AI121">
        <v>1</v>
      </c>
      <c r="AJ121">
        <v>1.23</v>
      </c>
      <c r="AK121">
        <v>1</v>
      </c>
      <c r="AL121">
        <v>1</v>
      </c>
      <c r="AM121">
        <v>2</v>
      </c>
      <c r="AN121">
        <v>0</v>
      </c>
      <c r="AO121">
        <v>0</v>
      </c>
      <c r="AP121">
        <v>1</v>
      </c>
      <c r="AQ121">
        <v>1</v>
      </c>
      <c r="AR121">
        <v>0</v>
      </c>
      <c r="AS121" t="s">
        <v>3</v>
      </c>
      <c r="AT121">
        <v>0.48</v>
      </c>
      <c r="AU121" t="s">
        <v>3</v>
      </c>
      <c r="AV121">
        <v>1</v>
      </c>
      <c r="AW121">
        <v>2</v>
      </c>
      <c r="AX121">
        <v>448996818</v>
      </c>
      <c r="AY121">
        <v>1</v>
      </c>
      <c r="AZ121">
        <v>0</v>
      </c>
      <c r="BA121">
        <v>121</v>
      </c>
      <c r="BB121">
        <v>1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13.9056</v>
      </c>
      <c r="BL121">
        <v>0</v>
      </c>
      <c r="BM121">
        <v>0</v>
      </c>
      <c r="BN121">
        <v>0</v>
      </c>
      <c r="BO121">
        <v>0</v>
      </c>
      <c r="BP121">
        <v>1</v>
      </c>
      <c r="BQ121">
        <v>0</v>
      </c>
      <c r="BR121">
        <v>13.9056</v>
      </c>
      <c r="BS121">
        <v>0</v>
      </c>
      <c r="BT121">
        <v>0</v>
      </c>
      <c r="BU121">
        <v>0</v>
      </c>
      <c r="BV121">
        <v>0</v>
      </c>
      <c r="BW121">
        <v>1</v>
      </c>
      <c r="CV121">
        <v>0</v>
      </c>
      <c r="CW121">
        <f>ROUND(Y121*Source!I73*DO121,7)</f>
        <v>0</v>
      </c>
      <c r="CX121">
        <f>ROUND(Y121*Source!I73,7)</f>
        <v>4.7999999999999996E-3</v>
      </c>
      <c r="CY121">
        <f>AB121</f>
        <v>35.630000000000003</v>
      </c>
      <c r="CZ121">
        <f>AF121</f>
        <v>28.97</v>
      </c>
      <c r="DA121">
        <f>AJ121</f>
        <v>1.23</v>
      </c>
      <c r="DB121">
        <f t="shared" si="75"/>
        <v>13.91</v>
      </c>
      <c r="DC121">
        <f t="shared" si="76"/>
        <v>0</v>
      </c>
      <c r="DD121" t="s">
        <v>3</v>
      </c>
      <c r="DE121" t="s">
        <v>3</v>
      </c>
      <c r="DF121">
        <f t="shared" si="73"/>
        <v>0</v>
      </c>
      <c r="DG121">
        <f>ROUND(ROUND(AF121*AJ121,2)*CX121,2)</f>
        <v>0.17</v>
      </c>
      <c r="DH121">
        <f t="shared" si="47"/>
        <v>0</v>
      </c>
      <c r="DI121">
        <f t="shared" si="48"/>
        <v>0</v>
      </c>
      <c r="DJ121">
        <f>DG121+DH121</f>
        <v>0.17</v>
      </c>
      <c r="DK121">
        <v>0</v>
      </c>
      <c r="DL121" t="s">
        <v>3</v>
      </c>
      <c r="DM121">
        <v>0</v>
      </c>
      <c r="DN121" t="s">
        <v>3</v>
      </c>
      <c r="DO121">
        <v>0</v>
      </c>
    </row>
    <row r="122" spans="1:119" x14ac:dyDescent="0.2">
      <c r="A122">
        <f>ROW(Source!A73)</f>
        <v>73</v>
      </c>
      <c r="B122">
        <v>449016111</v>
      </c>
      <c r="C122">
        <v>448996800</v>
      </c>
      <c r="D122">
        <v>327212380</v>
      </c>
      <c r="E122">
        <v>1</v>
      </c>
      <c r="F122">
        <v>1</v>
      </c>
      <c r="G122">
        <v>1</v>
      </c>
      <c r="H122">
        <v>2</v>
      </c>
      <c r="I122" t="s">
        <v>1206</v>
      </c>
      <c r="J122" t="s">
        <v>1207</v>
      </c>
      <c r="K122" t="s">
        <v>1208</v>
      </c>
      <c r="L122">
        <v>1368</v>
      </c>
      <c r="N122">
        <v>1011</v>
      </c>
      <c r="O122" t="s">
        <v>1100</v>
      </c>
      <c r="P122" t="s">
        <v>1100</v>
      </c>
      <c r="Q122">
        <v>1</v>
      </c>
      <c r="W122">
        <v>0</v>
      </c>
      <c r="X122">
        <v>1032761012</v>
      </c>
      <c r="Y122">
        <f t="shared" si="74"/>
        <v>0.53</v>
      </c>
      <c r="AA122">
        <v>0</v>
      </c>
      <c r="AB122">
        <v>641.70000000000005</v>
      </c>
      <c r="AC122">
        <v>539.69000000000005</v>
      </c>
      <c r="AD122">
        <v>0</v>
      </c>
      <c r="AE122">
        <v>0</v>
      </c>
      <c r="AF122">
        <v>641.70000000000005</v>
      </c>
      <c r="AG122">
        <v>539.69000000000005</v>
      </c>
      <c r="AH122">
        <v>0</v>
      </c>
      <c r="AI122">
        <v>1</v>
      </c>
      <c r="AJ122">
        <v>1</v>
      </c>
      <c r="AK122">
        <v>1</v>
      </c>
      <c r="AL122">
        <v>1</v>
      </c>
      <c r="AM122">
        <v>-2</v>
      </c>
      <c r="AN122">
        <v>0</v>
      </c>
      <c r="AO122">
        <v>0</v>
      </c>
      <c r="AP122">
        <v>1</v>
      </c>
      <c r="AQ122">
        <v>1</v>
      </c>
      <c r="AR122">
        <v>0</v>
      </c>
      <c r="AS122" t="s">
        <v>3</v>
      </c>
      <c r="AT122">
        <v>0.53</v>
      </c>
      <c r="AU122" t="s">
        <v>3</v>
      </c>
      <c r="AV122">
        <v>1</v>
      </c>
      <c r="AW122">
        <v>2</v>
      </c>
      <c r="AX122">
        <v>448996819</v>
      </c>
      <c r="AY122">
        <v>2</v>
      </c>
      <c r="AZ122">
        <v>98304</v>
      </c>
      <c r="BA122">
        <v>122</v>
      </c>
      <c r="BB122">
        <v>1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340.10100000000006</v>
      </c>
      <c r="BL122">
        <v>286.03570000000002</v>
      </c>
      <c r="BM122">
        <v>0</v>
      </c>
      <c r="BN122">
        <v>0</v>
      </c>
      <c r="BO122">
        <v>0.53</v>
      </c>
      <c r="BP122">
        <v>1</v>
      </c>
      <c r="BQ122">
        <v>0</v>
      </c>
      <c r="BR122">
        <v>340.10100000000006</v>
      </c>
      <c r="BS122">
        <v>286.03570000000002</v>
      </c>
      <c r="BT122">
        <v>0</v>
      </c>
      <c r="BU122">
        <v>0</v>
      </c>
      <c r="BV122">
        <v>0.53</v>
      </c>
      <c r="BW122">
        <v>1</v>
      </c>
      <c r="CV122">
        <v>0</v>
      </c>
      <c r="CW122">
        <f>ROUND(Y122*Source!I73*DO122,7)</f>
        <v>5.3E-3</v>
      </c>
      <c r="CX122">
        <f>ROUND(Y122*Source!I73,7)</f>
        <v>5.3E-3</v>
      </c>
      <c r="CY122">
        <f>AB122</f>
        <v>641.70000000000005</v>
      </c>
      <c r="CZ122">
        <f>AF122</f>
        <v>641.70000000000005</v>
      </c>
      <c r="DA122">
        <f>AJ122</f>
        <v>1</v>
      </c>
      <c r="DB122">
        <f t="shared" si="75"/>
        <v>340.1</v>
      </c>
      <c r="DC122">
        <f t="shared" si="76"/>
        <v>286.04000000000002</v>
      </c>
      <c r="DD122" t="s">
        <v>3</v>
      </c>
      <c r="DE122" t="s">
        <v>3</v>
      </c>
      <c r="DF122">
        <f t="shared" si="73"/>
        <v>0</v>
      </c>
      <c r="DG122">
        <f t="shared" ref="DG122:DG134" si="77">ROUND(ROUND(AF122,2)*CX122,2)</f>
        <v>3.4</v>
      </c>
      <c r="DH122">
        <f t="shared" si="47"/>
        <v>2.86</v>
      </c>
      <c r="DI122">
        <f t="shared" si="48"/>
        <v>0</v>
      </c>
      <c r="DJ122">
        <f>DG122+DH122</f>
        <v>6.26</v>
      </c>
      <c r="DK122">
        <v>1</v>
      </c>
      <c r="DL122" t="s">
        <v>1209</v>
      </c>
      <c r="DM122">
        <v>4</v>
      </c>
      <c r="DN122" t="s">
        <v>1203</v>
      </c>
      <c r="DO122">
        <v>1</v>
      </c>
    </row>
    <row r="123" spans="1:119" x14ac:dyDescent="0.2">
      <c r="A123">
        <f>ROW(Source!A73)</f>
        <v>73</v>
      </c>
      <c r="B123">
        <v>449016111</v>
      </c>
      <c r="C123">
        <v>448996800</v>
      </c>
      <c r="D123">
        <v>327212532</v>
      </c>
      <c r="E123">
        <v>1</v>
      </c>
      <c r="F123">
        <v>1</v>
      </c>
      <c r="G123">
        <v>1</v>
      </c>
      <c r="H123">
        <v>2</v>
      </c>
      <c r="I123" t="s">
        <v>1224</v>
      </c>
      <c r="J123" t="s">
        <v>1225</v>
      </c>
      <c r="K123" t="s">
        <v>1226</v>
      </c>
      <c r="L123">
        <v>1368</v>
      </c>
      <c r="N123">
        <v>1011</v>
      </c>
      <c r="O123" t="s">
        <v>1100</v>
      </c>
      <c r="P123" t="s">
        <v>1100</v>
      </c>
      <c r="Q123">
        <v>1</v>
      </c>
      <c r="W123">
        <v>0</v>
      </c>
      <c r="X123">
        <v>446753943</v>
      </c>
      <c r="Y123">
        <f t="shared" si="74"/>
        <v>6.93</v>
      </c>
      <c r="AA123">
        <v>0</v>
      </c>
      <c r="AB123">
        <v>108.47</v>
      </c>
      <c r="AC123">
        <v>0</v>
      </c>
      <c r="AD123">
        <v>0</v>
      </c>
      <c r="AE123">
        <v>0</v>
      </c>
      <c r="AF123">
        <v>108.47</v>
      </c>
      <c r="AG123">
        <v>0</v>
      </c>
      <c r="AH123">
        <v>0</v>
      </c>
      <c r="AI123">
        <v>1</v>
      </c>
      <c r="AJ123">
        <v>1</v>
      </c>
      <c r="AK123">
        <v>1</v>
      </c>
      <c r="AL123">
        <v>1</v>
      </c>
      <c r="AM123">
        <v>-2</v>
      </c>
      <c r="AN123">
        <v>0</v>
      </c>
      <c r="AO123">
        <v>0</v>
      </c>
      <c r="AP123">
        <v>1</v>
      </c>
      <c r="AQ123">
        <v>1</v>
      </c>
      <c r="AR123">
        <v>0</v>
      </c>
      <c r="AS123" t="s">
        <v>3</v>
      </c>
      <c r="AT123">
        <v>6.93</v>
      </c>
      <c r="AU123" t="s">
        <v>3</v>
      </c>
      <c r="AV123">
        <v>1</v>
      </c>
      <c r="AW123">
        <v>2</v>
      </c>
      <c r="AX123">
        <v>448996820</v>
      </c>
      <c r="AY123">
        <v>2</v>
      </c>
      <c r="AZ123">
        <v>32768</v>
      </c>
      <c r="BA123">
        <v>123</v>
      </c>
      <c r="BB123">
        <v>1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751.69709999999998</v>
      </c>
      <c r="BL123">
        <v>0</v>
      </c>
      <c r="BM123">
        <v>0</v>
      </c>
      <c r="BN123">
        <v>0</v>
      </c>
      <c r="BO123">
        <v>0</v>
      </c>
      <c r="BP123">
        <v>1</v>
      </c>
      <c r="BQ123">
        <v>0</v>
      </c>
      <c r="BR123">
        <v>751.69709999999998</v>
      </c>
      <c r="BS123">
        <v>0</v>
      </c>
      <c r="BT123">
        <v>0</v>
      </c>
      <c r="BU123">
        <v>0</v>
      </c>
      <c r="BV123">
        <v>0</v>
      </c>
      <c r="BW123">
        <v>1</v>
      </c>
      <c r="CV123">
        <v>0</v>
      </c>
      <c r="CW123">
        <f>ROUND(Y123*Source!I73*DO123,7)</f>
        <v>0</v>
      </c>
      <c r="CX123">
        <f>ROUND(Y123*Source!I73,7)</f>
        <v>6.93E-2</v>
      </c>
      <c r="CY123">
        <f>AB123</f>
        <v>108.47</v>
      </c>
      <c r="CZ123">
        <f>AF123</f>
        <v>108.47</v>
      </c>
      <c r="DA123">
        <f>AJ123</f>
        <v>1</v>
      </c>
      <c r="DB123">
        <f t="shared" si="75"/>
        <v>751.7</v>
      </c>
      <c r="DC123">
        <f t="shared" si="76"/>
        <v>0</v>
      </c>
      <c r="DD123" t="s">
        <v>3</v>
      </c>
      <c r="DE123" t="s">
        <v>3</v>
      </c>
      <c r="DF123">
        <f t="shared" si="73"/>
        <v>0</v>
      </c>
      <c r="DG123">
        <f t="shared" si="77"/>
        <v>7.52</v>
      </c>
      <c r="DH123">
        <f t="shared" si="47"/>
        <v>0</v>
      </c>
      <c r="DI123">
        <f t="shared" si="48"/>
        <v>0</v>
      </c>
      <c r="DJ123">
        <f>DG123+DH123</f>
        <v>7.52</v>
      </c>
      <c r="DK123">
        <v>1</v>
      </c>
      <c r="DL123" t="s">
        <v>3</v>
      </c>
      <c r="DM123">
        <v>0</v>
      </c>
      <c r="DN123" t="s">
        <v>3</v>
      </c>
      <c r="DO123">
        <v>0</v>
      </c>
    </row>
    <row r="124" spans="1:119" x14ac:dyDescent="0.2">
      <c r="A124">
        <f>ROW(Source!A73)</f>
        <v>73</v>
      </c>
      <c r="B124">
        <v>449016111</v>
      </c>
      <c r="C124">
        <v>448996800</v>
      </c>
      <c r="D124">
        <v>327164155</v>
      </c>
      <c r="E124">
        <v>1</v>
      </c>
      <c r="F124">
        <v>1</v>
      </c>
      <c r="G124">
        <v>1</v>
      </c>
      <c r="H124">
        <v>3</v>
      </c>
      <c r="I124" t="s">
        <v>1227</v>
      </c>
      <c r="J124" t="s">
        <v>1228</v>
      </c>
      <c r="K124" t="s">
        <v>1229</v>
      </c>
      <c r="L124">
        <v>1348</v>
      </c>
      <c r="N124">
        <v>1009</v>
      </c>
      <c r="O124" t="s">
        <v>83</v>
      </c>
      <c r="P124" t="s">
        <v>83</v>
      </c>
      <c r="Q124">
        <v>1000</v>
      </c>
      <c r="W124">
        <v>0</v>
      </c>
      <c r="X124">
        <v>1188347690</v>
      </c>
      <c r="Y124">
        <f t="shared" ref="Y124:Y131" si="78">(AT124*ROUND(0,7))</f>
        <v>0</v>
      </c>
      <c r="AA124">
        <v>115594.46</v>
      </c>
      <c r="AB124">
        <v>0</v>
      </c>
      <c r="AC124">
        <v>0</v>
      </c>
      <c r="AD124">
        <v>0</v>
      </c>
      <c r="AE124">
        <v>148198.01999999999</v>
      </c>
      <c r="AF124">
        <v>0</v>
      </c>
      <c r="AG124">
        <v>0</v>
      </c>
      <c r="AH124">
        <v>0</v>
      </c>
      <c r="AI124">
        <v>0.78</v>
      </c>
      <c r="AJ124">
        <v>1</v>
      </c>
      <c r="AK124">
        <v>1</v>
      </c>
      <c r="AL124">
        <v>1</v>
      </c>
      <c r="AM124">
        <v>2</v>
      </c>
      <c r="AN124">
        <v>0</v>
      </c>
      <c r="AO124">
        <v>0</v>
      </c>
      <c r="AP124">
        <v>1</v>
      </c>
      <c r="AQ124">
        <v>1</v>
      </c>
      <c r="AR124">
        <v>0</v>
      </c>
      <c r="AS124" t="s">
        <v>3</v>
      </c>
      <c r="AT124">
        <v>1.2E-2</v>
      </c>
      <c r="AU124" t="s">
        <v>135</v>
      </c>
      <c r="AV124">
        <v>0</v>
      </c>
      <c r="AW124">
        <v>2</v>
      </c>
      <c r="AX124">
        <v>448996821</v>
      </c>
      <c r="AY124">
        <v>1</v>
      </c>
      <c r="AZ124">
        <v>0</v>
      </c>
      <c r="BA124">
        <v>124</v>
      </c>
      <c r="BB124">
        <v>1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1778.3762399999998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1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CV124">
        <v>0</v>
      </c>
      <c r="CW124">
        <v>0</v>
      </c>
      <c r="CX124">
        <f>ROUND(Y124*Source!I73,7)</f>
        <v>0</v>
      </c>
      <c r="CY124">
        <f t="shared" ref="CY124:CY131" si="79">AA124</f>
        <v>115594.46</v>
      </c>
      <c r="CZ124">
        <f t="shared" ref="CZ124:CZ131" si="80">AE124</f>
        <v>148198.01999999999</v>
      </c>
      <c r="DA124">
        <f t="shared" ref="DA124:DA131" si="81">AI124</f>
        <v>0.78</v>
      </c>
      <c r="DB124">
        <f t="shared" ref="DB124:DB131" si="82">ROUND((ROUND(AT124*CZ124,2)*ROUND(0,7)),6)</f>
        <v>0</v>
      </c>
      <c r="DC124">
        <f t="shared" ref="DC124:DC131" si="83">ROUND((ROUND(AT124*AG124,2)*ROUND(0,7)),6)</f>
        <v>0</v>
      </c>
      <c r="DD124" t="s">
        <v>3</v>
      </c>
      <c r="DE124" t="s">
        <v>3</v>
      </c>
      <c r="DF124">
        <f>ROUND(ROUND(AE124*AI124,2)*CX124,2)</f>
        <v>0</v>
      </c>
      <c r="DG124">
        <f t="shared" si="77"/>
        <v>0</v>
      </c>
      <c r="DH124">
        <f t="shared" si="47"/>
        <v>0</v>
      </c>
      <c r="DI124">
        <f t="shared" si="48"/>
        <v>0</v>
      </c>
      <c r="DJ124">
        <f t="shared" ref="DJ124:DJ131" si="84">DF124</f>
        <v>0</v>
      </c>
      <c r="DK124">
        <v>0</v>
      </c>
      <c r="DL124" t="s">
        <v>3</v>
      </c>
      <c r="DM124">
        <v>0</v>
      </c>
      <c r="DN124" t="s">
        <v>3</v>
      </c>
      <c r="DO124">
        <v>0</v>
      </c>
    </row>
    <row r="125" spans="1:119" x14ac:dyDescent="0.2">
      <c r="A125">
        <f>ROW(Source!A73)</f>
        <v>73</v>
      </c>
      <c r="B125">
        <v>449016111</v>
      </c>
      <c r="C125">
        <v>448996800</v>
      </c>
      <c r="D125">
        <v>327092486</v>
      </c>
      <c r="E125">
        <v>112</v>
      </c>
      <c r="F125">
        <v>1</v>
      </c>
      <c r="G125">
        <v>1</v>
      </c>
      <c r="H125">
        <v>3</v>
      </c>
      <c r="I125" t="s">
        <v>47</v>
      </c>
      <c r="J125" t="s">
        <v>3</v>
      </c>
      <c r="K125" t="s">
        <v>48</v>
      </c>
      <c r="L125">
        <v>1339</v>
      </c>
      <c r="N125">
        <v>1007</v>
      </c>
      <c r="O125" t="s">
        <v>49</v>
      </c>
      <c r="P125" t="s">
        <v>49</v>
      </c>
      <c r="Q125">
        <v>1</v>
      </c>
      <c r="W125">
        <v>0</v>
      </c>
      <c r="X125">
        <v>-157982121</v>
      </c>
      <c r="Y125">
        <f t="shared" si="78"/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1</v>
      </c>
      <c r="AJ125">
        <v>1</v>
      </c>
      <c r="AK125">
        <v>1</v>
      </c>
      <c r="AL125">
        <v>1</v>
      </c>
      <c r="AM125">
        <v>-2</v>
      </c>
      <c r="AN125">
        <v>0</v>
      </c>
      <c r="AO125">
        <v>0</v>
      </c>
      <c r="AP125">
        <v>1</v>
      </c>
      <c r="AQ125">
        <v>0</v>
      </c>
      <c r="AR125">
        <v>0</v>
      </c>
      <c r="AS125" t="s">
        <v>3</v>
      </c>
      <c r="AT125">
        <v>1.38</v>
      </c>
      <c r="AU125" t="s">
        <v>135</v>
      </c>
      <c r="AV125">
        <v>0</v>
      </c>
      <c r="AW125">
        <v>2</v>
      </c>
      <c r="AX125">
        <v>448996822</v>
      </c>
      <c r="AY125">
        <v>1</v>
      </c>
      <c r="AZ125">
        <v>0</v>
      </c>
      <c r="BA125">
        <v>125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CV125">
        <v>0</v>
      </c>
      <c r="CW125">
        <v>0</v>
      </c>
      <c r="CX125">
        <f>ROUND(Y125*Source!I73,7)</f>
        <v>0</v>
      </c>
      <c r="CY125">
        <f t="shared" si="79"/>
        <v>0</v>
      </c>
      <c r="CZ125">
        <f t="shared" si="80"/>
        <v>0</v>
      </c>
      <c r="DA125">
        <f t="shared" si="81"/>
        <v>1</v>
      </c>
      <c r="DB125">
        <f t="shared" si="82"/>
        <v>0</v>
      </c>
      <c r="DC125">
        <f t="shared" si="83"/>
        <v>0</v>
      </c>
      <c r="DD125" t="s">
        <v>3</v>
      </c>
      <c r="DE125" t="s">
        <v>3</v>
      </c>
      <c r="DF125">
        <f>ROUND(ROUND(AE125,2)*CX125,2)</f>
        <v>0</v>
      </c>
      <c r="DG125">
        <f t="shared" si="77"/>
        <v>0</v>
      </c>
      <c r="DH125">
        <f t="shared" si="47"/>
        <v>0</v>
      </c>
      <c r="DI125">
        <f t="shared" si="48"/>
        <v>0</v>
      </c>
      <c r="DJ125">
        <f t="shared" si="84"/>
        <v>0</v>
      </c>
      <c r="DK125">
        <v>0</v>
      </c>
      <c r="DL125" t="s">
        <v>3</v>
      </c>
      <c r="DM125">
        <v>0</v>
      </c>
      <c r="DN125" t="s">
        <v>3</v>
      </c>
      <c r="DO125">
        <v>0</v>
      </c>
    </row>
    <row r="126" spans="1:119" x14ac:dyDescent="0.2">
      <c r="A126">
        <f>ROW(Source!A73)</f>
        <v>73</v>
      </c>
      <c r="B126">
        <v>449016111</v>
      </c>
      <c r="C126">
        <v>448996800</v>
      </c>
      <c r="D126">
        <v>327166980</v>
      </c>
      <c r="E126">
        <v>1</v>
      </c>
      <c r="F126">
        <v>1</v>
      </c>
      <c r="G126">
        <v>1</v>
      </c>
      <c r="H126">
        <v>3</v>
      </c>
      <c r="I126" t="s">
        <v>1264</v>
      </c>
      <c r="J126" t="s">
        <v>1265</v>
      </c>
      <c r="K126" t="s">
        <v>1266</v>
      </c>
      <c r="L126">
        <v>1339</v>
      </c>
      <c r="N126">
        <v>1007</v>
      </c>
      <c r="O126" t="s">
        <v>49</v>
      </c>
      <c r="P126" t="s">
        <v>49</v>
      </c>
      <c r="Q126">
        <v>1</v>
      </c>
      <c r="W126">
        <v>0</v>
      </c>
      <c r="X126">
        <v>-1363753648</v>
      </c>
      <c r="Y126">
        <f t="shared" si="78"/>
        <v>0</v>
      </c>
      <c r="AA126">
        <v>4567.71</v>
      </c>
      <c r="AB126">
        <v>0</v>
      </c>
      <c r="AC126">
        <v>0</v>
      </c>
      <c r="AD126">
        <v>0</v>
      </c>
      <c r="AE126">
        <v>3486.8</v>
      </c>
      <c r="AF126">
        <v>0</v>
      </c>
      <c r="AG126">
        <v>0</v>
      </c>
      <c r="AH126">
        <v>0</v>
      </c>
      <c r="AI126">
        <v>1.31</v>
      </c>
      <c r="AJ126">
        <v>1</v>
      </c>
      <c r="AK126">
        <v>1</v>
      </c>
      <c r="AL126">
        <v>1</v>
      </c>
      <c r="AM126">
        <v>2</v>
      </c>
      <c r="AN126">
        <v>0</v>
      </c>
      <c r="AO126">
        <v>0</v>
      </c>
      <c r="AP126">
        <v>1</v>
      </c>
      <c r="AQ126">
        <v>1</v>
      </c>
      <c r="AR126">
        <v>0</v>
      </c>
      <c r="AS126" t="s">
        <v>3</v>
      </c>
      <c r="AT126">
        <v>8.9999999999999993E-3</v>
      </c>
      <c r="AU126" t="s">
        <v>135</v>
      </c>
      <c r="AV126">
        <v>0</v>
      </c>
      <c r="AW126">
        <v>2</v>
      </c>
      <c r="AX126">
        <v>448996823</v>
      </c>
      <c r="AY126">
        <v>1</v>
      </c>
      <c r="AZ126">
        <v>0</v>
      </c>
      <c r="BA126">
        <v>126</v>
      </c>
      <c r="BB126">
        <v>1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31.3812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1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CV126">
        <v>0</v>
      </c>
      <c r="CW126">
        <v>0</v>
      </c>
      <c r="CX126">
        <f>ROUND(Y126*Source!I73,7)</f>
        <v>0</v>
      </c>
      <c r="CY126">
        <f t="shared" si="79"/>
        <v>4567.71</v>
      </c>
      <c r="CZ126">
        <f t="shared" si="80"/>
        <v>3486.8</v>
      </c>
      <c r="DA126">
        <f t="shared" si="81"/>
        <v>1.31</v>
      </c>
      <c r="DB126">
        <f t="shared" si="82"/>
        <v>0</v>
      </c>
      <c r="DC126">
        <f t="shared" si="83"/>
        <v>0</v>
      </c>
      <c r="DD126" t="s">
        <v>3</v>
      </c>
      <c r="DE126" t="s">
        <v>3</v>
      </c>
      <c r="DF126">
        <f>ROUND(ROUND(AE126*AI126,2)*CX126,2)</f>
        <v>0</v>
      </c>
      <c r="DG126">
        <f t="shared" si="77"/>
        <v>0</v>
      </c>
      <c r="DH126">
        <f t="shared" si="47"/>
        <v>0</v>
      </c>
      <c r="DI126">
        <f t="shared" si="48"/>
        <v>0</v>
      </c>
      <c r="DJ126">
        <f t="shared" si="84"/>
        <v>0</v>
      </c>
      <c r="DK126">
        <v>0</v>
      </c>
      <c r="DL126" t="s">
        <v>3</v>
      </c>
      <c r="DM126">
        <v>0</v>
      </c>
      <c r="DN126" t="s">
        <v>3</v>
      </c>
      <c r="DO126">
        <v>0</v>
      </c>
    </row>
    <row r="127" spans="1:119" x14ac:dyDescent="0.2">
      <c r="A127">
        <f>ROW(Source!A73)</f>
        <v>73</v>
      </c>
      <c r="B127">
        <v>449016111</v>
      </c>
      <c r="C127">
        <v>448996800</v>
      </c>
      <c r="D127">
        <v>327092971</v>
      </c>
      <c r="E127">
        <v>112</v>
      </c>
      <c r="F127">
        <v>1</v>
      </c>
      <c r="G127">
        <v>1</v>
      </c>
      <c r="H127">
        <v>3</v>
      </c>
      <c r="I127" t="s">
        <v>57</v>
      </c>
      <c r="J127" t="s">
        <v>3</v>
      </c>
      <c r="K127" t="s">
        <v>58</v>
      </c>
      <c r="L127">
        <v>1371</v>
      </c>
      <c r="N127">
        <v>1013</v>
      </c>
      <c r="O127" t="s">
        <v>32</v>
      </c>
      <c r="P127" t="s">
        <v>32</v>
      </c>
      <c r="Q127">
        <v>1</v>
      </c>
      <c r="W127">
        <v>0</v>
      </c>
      <c r="X127">
        <v>-1684774782</v>
      </c>
      <c r="Y127">
        <f t="shared" si="78"/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1</v>
      </c>
      <c r="AJ127">
        <v>1</v>
      </c>
      <c r="AK127">
        <v>1</v>
      </c>
      <c r="AL127">
        <v>1</v>
      </c>
      <c r="AM127">
        <v>-2</v>
      </c>
      <c r="AN127">
        <v>0</v>
      </c>
      <c r="AO127">
        <v>0</v>
      </c>
      <c r="AP127">
        <v>1</v>
      </c>
      <c r="AQ127">
        <v>0</v>
      </c>
      <c r="AR127">
        <v>0</v>
      </c>
      <c r="AS127" t="s">
        <v>3</v>
      </c>
      <c r="AT127">
        <v>33.299999999999997</v>
      </c>
      <c r="AU127" t="s">
        <v>135</v>
      </c>
      <c r="AV127">
        <v>0</v>
      </c>
      <c r="AW127">
        <v>2</v>
      </c>
      <c r="AX127">
        <v>448996824</v>
      </c>
      <c r="AY127">
        <v>1</v>
      </c>
      <c r="AZ127">
        <v>0</v>
      </c>
      <c r="BA127">
        <v>127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CV127">
        <v>0</v>
      </c>
      <c r="CW127">
        <v>0</v>
      </c>
      <c r="CX127">
        <f>ROUND(Y127*Source!I73,7)</f>
        <v>0</v>
      </c>
      <c r="CY127">
        <f t="shared" si="79"/>
        <v>0</v>
      </c>
      <c r="CZ127">
        <f t="shared" si="80"/>
        <v>0</v>
      </c>
      <c r="DA127">
        <f t="shared" si="81"/>
        <v>1</v>
      </c>
      <c r="DB127">
        <f t="shared" si="82"/>
        <v>0</v>
      </c>
      <c r="DC127">
        <f t="shared" si="83"/>
        <v>0</v>
      </c>
      <c r="DD127" t="s">
        <v>3</v>
      </c>
      <c r="DE127" t="s">
        <v>3</v>
      </c>
      <c r="DF127">
        <f>ROUND(ROUND(AE127,2)*CX127,2)</f>
        <v>0</v>
      </c>
      <c r="DG127">
        <f t="shared" si="77"/>
        <v>0</v>
      </c>
      <c r="DH127">
        <f t="shared" si="47"/>
        <v>0</v>
      </c>
      <c r="DI127">
        <f t="shared" si="48"/>
        <v>0</v>
      </c>
      <c r="DJ127">
        <f t="shared" si="84"/>
        <v>0</v>
      </c>
      <c r="DK127">
        <v>0</v>
      </c>
      <c r="DL127" t="s">
        <v>3</v>
      </c>
      <c r="DM127">
        <v>0</v>
      </c>
      <c r="DN127" t="s">
        <v>3</v>
      </c>
      <c r="DO127">
        <v>0</v>
      </c>
    </row>
    <row r="128" spans="1:119" x14ac:dyDescent="0.2">
      <c r="A128">
        <f>ROW(Source!A73)</f>
        <v>73</v>
      </c>
      <c r="B128">
        <v>449016111</v>
      </c>
      <c r="C128">
        <v>448996800</v>
      </c>
      <c r="D128">
        <v>327168694</v>
      </c>
      <c r="E128">
        <v>1</v>
      </c>
      <c r="F128">
        <v>1</v>
      </c>
      <c r="G128">
        <v>1</v>
      </c>
      <c r="H128">
        <v>3</v>
      </c>
      <c r="I128" t="s">
        <v>1247</v>
      </c>
      <c r="J128" t="s">
        <v>1248</v>
      </c>
      <c r="K128" t="s">
        <v>1249</v>
      </c>
      <c r="L128">
        <v>1407</v>
      </c>
      <c r="N128">
        <v>1013</v>
      </c>
      <c r="O128" t="s">
        <v>1250</v>
      </c>
      <c r="P128" t="s">
        <v>1250</v>
      </c>
      <c r="Q128">
        <v>1</v>
      </c>
      <c r="W128">
        <v>0</v>
      </c>
      <c r="X128">
        <v>-1110558310</v>
      </c>
      <c r="Y128">
        <f t="shared" si="78"/>
        <v>0</v>
      </c>
      <c r="AA128">
        <v>13619.58</v>
      </c>
      <c r="AB128">
        <v>0</v>
      </c>
      <c r="AC128">
        <v>0</v>
      </c>
      <c r="AD128">
        <v>0</v>
      </c>
      <c r="AE128">
        <v>14803.89</v>
      </c>
      <c r="AF128">
        <v>0</v>
      </c>
      <c r="AG128">
        <v>0</v>
      </c>
      <c r="AH128">
        <v>0</v>
      </c>
      <c r="AI128">
        <v>0.92</v>
      </c>
      <c r="AJ128">
        <v>1</v>
      </c>
      <c r="AK128">
        <v>1</v>
      </c>
      <c r="AL128">
        <v>1</v>
      </c>
      <c r="AM128">
        <v>2</v>
      </c>
      <c r="AN128">
        <v>0</v>
      </c>
      <c r="AO128">
        <v>0</v>
      </c>
      <c r="AP128">
        <v>1</v>
      </c>
      <c r="AQ128">
        <v>1</v>
      </c>
      <c r="AR128">
        <v>0</v>
      </c>
      <c r="AS128" t="s">
        <v>3</v>
      </c>
      <c r="AT128">
        <v>2.1000000000000001E-2</v>
      </c>
      <c r="AU128" t="s">
        <v>135</v>
      </c>
      <c r="AV128">
        <v>0</v>
      </c>
      <c r="AW128">
        <v>2</v>
      </c>
      <c r="AX128">
        <v>448996825</v>
      </c>
      <c r="AY128">
        <v>1</v>
      </c>
      <c r="AZ128">
        <v>0</v>
      </c>
      <c r="BA128">
        <v>128</v>
      </c>
      <c r="BB128">
        <v>1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310.88168999999999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1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CV128">
        <v>0</v>
      </c>
      <c r="CW128">
        <v>0</v>
      </c>
      <c r="CX128">
        <f>ROUND(Y128*Source!I73,7)</f>
        <v>0</v>
      </c>
      <c r="CY128">
        <f t="shared" si="79"/>
        <v>13619.58</v>
      </c>
      <c r="CZ128">
        <f t="shared" si="80"/>
        <v>14803.89</v>
      </c>
      <c r="DA128">
        <f t="shared" si="81"/>
        <v>0.92</v>
      </c>
      <c r="DB128">
        <f t="shared" si="82"/>
        <v>0</v>
      </c>
      <c r="DC128">
        <f t="shared" si="83"/>
        <v>0</v>
      </c>
      <c r="DD128" t="s">
        <v>3</v>
      </c>
      <c r="DE128" t="s">
        <v>3</v>
      </c>
      <c r="DF128">
        <f>ROUND(ROUND(AE128*AI128,2)*CX128,2)</f>
        <v>0</v>
      </c>
      <c r="DG128">
        <f t="shared" si="77"/>
        <v>0</v>
      </c>
      <c r="DH128">
        <f t="shared" si="47"/>
        <v>0</v>
      </c>
      <c r="DI128">
        <f t="shared" si="48"/>
        <v>0</v>
      </c>
      <c r="DJ128">
        <f t="shared" si="84"/>
        <v>0</v>
      </c>
      <c r="DK128">
        <v>0</v>
      </c>
      <c r="DL128" t="s">
        <v>3</v>
      </c>
      <c r="DM128">
        <v>0</v>
      </c>
      <c r="DN128" t="s">
        <v>3</v>
      </c>
      <c r="DO128">
        <v>0</v>
      </c>
    </row>
    <row r="129" spans="1:119" x14ac:dyDescent="0.2">
      <c r="A129">
        <f>ROW(Source!A73)</f>
        <v>73</v>
      </c>
      <c r="B129">
        <v>449016111</v>
      </c>
      <c r="C129">
        <v>448996800</v>
      </c>
      <c r="D129">
        <v>327169631</v>
      </c>
      <c r="E129">
        <v>1</v>
      </c>
      <c r="F129">
        <v>1</v>
      </c>
      <c r="G129">
        <v>1</v>
      </c>
      <c r="H129">
        <v>3</v>
      </c>
      <c r="I129" t="s">
        <v>1230</v>
      </c>
      <c r="J129" t="s">
        <v>1231</v>
      </c>
      <c r="K129" t="s">
        <v>1232</v>
      </c>
      <c r="L129">
        <v>1348</v>
      </c>
      <c r="N129">
        <v>1009</v>
      </c>
      <c r="O129" t="s">
        <v>83</v>
      </c>
      <c r="P129" t="s">
        <v>83</v>
      </c>
      <c r="Q129">
        <v>1000</v>
      </c>
      <c r="W129">
        <v>0</v>
      </c>
      <c r="X129">
        <v>-367739006</v>
      </c>
      <c r="Y129">
        <f t="shared" si="78"/>
        <v>0</v>
      </c>
      <c r="AA129">
        <v>135809.66</v>
      </c>
      <c r="AB129">
        <v>0</v>
      </c>
      <c r="AC129">
        <v>0</v>
      </c>
      <c r="AD129">
        <v>0</v>
      </c>
      <c r="AE129">
        <v>105278.81</v>
      </c>
      <c r="AF129">
        <v>0</v>
      </c>
      <c r="AG129">
        <v>0</v>
      </c>
      <c r="AH129">
        <v>0</v>
      </c>
      <c r="AI129">
        <v>1.29</v>
      </c>
      <c r="AJ129">
        <v>1</v>
      </c>
      <c r="AK129">
        <v>1</v>
      </c>
      <c r="AL129">
        <v>1</v>
      </c>
      <c r="AM129">
        <v>2</v>
      </c>
      <c r="AN129">
        <v>0</v>
      </c>
      <c r="AO129">
        <v>0</v>
      </c>
      <c r="AP129">
        <v>1</v>
      </c>
      <c r="AQ129">
        <v>1</v>
      </c>
      <c r="AR129">
        <v>0</v>
      </c>
      <c r="AS129" t="s">
        <v>3</v>
      </c>
      <c r="AT129">
        <v>2E-3</v>
      </c>
      <c r="AU129" t="s">
        <v>135</v>
      </c>
      <c r="AV129">
        <v>0</v>
      </c>
      <c r="AW129">
        <v>2</v>
      </c>
      <c r="AX129">
        <v>448996826</v>
      </c>
      <c r="AY129">
        <v>1</v>
      </c>
      <c r="AZ129">
        <v>0</v>
      </c>
      <c r="BA129">
        <v>129</v>
      </c>
      <c r="BB129">
        <v>1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210.55761999999999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1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CV129">
        <v>0</v>
      </c>
      <c r="CW129">
        <v>0</v>
      </c>
      <c r="CX129">
        <f>ROUND(Y129*Source!I73,7)</f>
        <v>0</v>
      </c>
      <c r="CY129">
        <f t="shared" si="79"/>
        <v>135809.66</v>
      </c>
      <c r="CZ129">
        <f t="shared" si="80"/>
        <v>105278.81</v>
      </c>
      <c r="DA129">
        <f t="shared" si="81"/>
        <v>1.29</v>
      </c>
      <c r="DB129">
        <f t="shared" si="82"/>
        <v>0</v>
      </c>
      <c r="DC129">
        <f t="shared" si="83"/>
        <v>0</v>
      </c>
      <c r="DD129" t="s">
        <v>3</v>
      </c>
      <c r="DE129" t="s">
        <v>3</v>
      </c>
      <c r="DF129">
        <f>ROUND(ROUND(AE129*AI129,2)*CX129,2)</f>
        <v>0</v>
      </c>
      <c r="DG129">
        <f t="shared" si="77"/>
        <v>0</v>
      </c>
      <c r="DH129">
        <f t="shared" ref="DH129:DH192" si="85">ROUND(ROUND(AG129,2)*CX129,2)</f>
        <v>0</v>
      </c>
      <c r="DI129">
        <f t="shared" ref="DI129:DI192" si="86">ROUND(ROUND(AH129,2)*CX129,2)</f>
        <v>0</v>
      </c>
      <c r="DJ129">
        <f t="shared" si="84"/>
        <v>0</v>
      </c>
      <c r="DK129">
        <v>0</v>
      </c>
      <c r="DL129" t="s">
        <v>3</v>
      </c>
      <c r="DM129">
        <v>0</v>
      </c>
      <c r="DN129" t="s">
        <v>3</v>
      </c>
      <c r="DO129">
        <v>0</v>
      </c>
    </row>
    <row r="130" spans="1:119" x14ac:dyDescent="0.2">
      <c r="A130">
        <f>ROW(Source!A73)</f>
        <v>73</v>
      </c>
      <c r="B130">
        <v>449016111</v>
      </c>
      <c r="C130">
        <v>448996800</v>
      </c>
      <c r="D130">
        <v>327093789</v>
      </c>
      <c r="E130">
        <v>112</v>
      </c>
      <c r="F130">
        <v>1</v>
      </c>
      <c r="G130">
        <v>1</v>
      </c>
      <c r="H130">
        <v>3</v>
      </c>
      <c r="I130" t="s">
        <v>144</v>
      </c>
      <c r="J130" t="s">
        <v>3</v>
      </c>
      <c r="K130" t="s">
        <v>145</v>
      </c>
      <c r="L130">
        <v>1327</v>
      </c>
      <c r="N130">
        <v>1005</v>
      </c>
      <c r="O130" t="s">
        <v>146</v>
      </c>
      <c r="P130" t="s">
        <v>146</v>
      </c>
      <c r="Q130">
        <v>1</v>
      </c>
      <c r="W130">
        <v>0</v>
      </c>
      <c r="X130">
        <v>1973310331</v>
      </c>
      <c r="Y130">
        <f t="shared" si="78"/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1</v>
      </c>
      <c r="AJ130">
        <v>1</v>
      </c>
      <c r="AK130">
        <v>1</v>
      </c>
      <c r="AL130">
        <v>1</v>
      </c>
      <c r="AM130">
        <v>-2</v>
      </c>
      <c r="AN130">
        <v>0</v>
      </c>
      <c r="AO130">
        <v>0</v>
      </c>
      <c r="AP130">
        <v>1</v>
      </c>
      <c r="AQ130">
        <v>0</v>
      </c>
      <c r="AR130">
        <v>0</v>
      </c>
      <c r="AS130" t="s">
        <v>3</v>
      </c>
      <c r="AT130">
        <v>143</v>
      </c>
      <c r="AU130" t="s">
        <v>135</v>
      </c>
      <c r="AV130">
        <v>0</v>
      </c>
      <c r="AW130">
        <v>2</v>
      </c>
      <c r="AX130">
        <v>448996827</v>
      </c>
      <c r="AY130">
        <v>1</v>
      </c>
      <c r="AZ130">
        <v>0</v>
      </c>
      <c r="BA130">
        <v>130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CV130">
        <v>0</v>
      </c>
      <c r="CW130">
        <v>0</v>
      </c>
      <c r="CX130">
        <f>ROUND(Y130*Source!I73,7)</f>
        <v>0</v>
      </c>
      <c r="CY130">
        <f t="shared" si="79"/>
        <v>0</v>
      </c>
      <c r="CZ130">
        <f t="shared" si="80"/>
        <v>0</v>
      </c>
      <c r="DA130">
        <f t="shared" si="81"/>
        <v>1</v>
      </c>
      <c r="DB130">
        <f t="shared" si="82"/>
        <v>0</v>
      </c>
      <c r="DC130">
        <f t="shared" si="83"/>
        <v>0</v>
      </c>
      <c r="DD130" t="s">
        <v>3</v>
      </c>
      <c r="DE130" t="s">
        <v>3</v>
      </c>
      <c r="DF130">
        <f>ROUND(ROUND(AE130,2)*CX130,2)</f>
        <v>0</v>
      </c>
      <c r="DG130">
        <f t="shared" si="77"/>
        <v>0</v>
      </c>
      <c r="DH130">
        <f t="shared" si="85"/>
        <v>0</v>
      </c>
      <c r="DI130">
        <f t="shared" si="86"/>
        <v>0</v>
      </c>
      <c r="DJ130">
        <f t="shared" si="84"/>
        <v>0</v>
      </c>
      <c r="DK130">
        <v>0</v>
      </c>
      <c r="DL130" t="s">
        <v>3</v>
      </c>
      <c r="DM130">
        <v>0</v>
      </c>
      <c r="DN130" t="s">
        <v>3</v>
      </c>
      <c r="DO130">
        <v>0</v>
      </c>
    </row>
    <row r="131" spans="1:119" x14ac:dyDescent="0.2">
      <c r="A131">
        <f>ROW(Source!A73)</f>
        <v>73</v>
      </c>
      <c r="B131">
        <v>449016111</v>
      </c>
      <c r="C131">
        <v>448996800</v>
      </c>
      <c r="D131">
        <v>327171543</v>
      </c>
      <c r="E131">
        <v>1</v>
      </c>
      <c r="F131">
        <v>1</v>
      </c>
      <c r="G131">
        <v>1</v>
      </c>
      <c r="H131">
        <v>3</v>
      </c>
      <c r="I131" t="s">
        <v>1267</v>
      </c>
      <c r="J131" t="s">
        <v>1268</v>
      </c>
      <c r="K131" t="s">
        <v>1269</v>
      </c>
      <c r="L131">
        <v>1348</v>
      </c>
      <c r="N131">
        <v>1009</v>
      </c>
      <c r="O131" t="s">
        <v>83</v>
      </c>
      <c r="P131" t="s">
        <v>83</v>
      </c>
      <c r="Q131">
        <v>1000</v>
      </c>
      <c r="W131">
        <v>0</v>
      </c>
      <c r="X131">
        <v>-652240890</v>
      </c>
      <c r="Y131">
        <f t="shared" si="78"/>
        <v>0</v>
      </c>
      <c r="AA131">
        <v>83456.83</v>
      </c>
      <c r="AB131">
        <v>0</v>
      </c>
      <c r="AC131">
        <v>0</v>
      </c>
      <c r="AD131">
        <v>0</v>
      </c>
      <c r="AE131">
        <v>88783.86</v>
      </c>
      <c r="AF131">
        <v>0</v>
      </c>
      <c r="AG131">
        <v>0</v>
      </c>
      <c r="AH131">
        <v>0</v>
      </c>
      <c r="AI131">
        <v>0.94</v>
      </c>
      <c r="AJ131">
        <v>1</v>
      </c>
      <c r="AK131">
        <v>1</v>
      </c>
      <c r="AL131">
        <v>1</v>
      </c>
      <c r="AM131">
        <v>2</v>
      </c>
      <c r="AN131">
        <v>0</v>
      </c>
      <c r="AO131">
        <v>0</v>
      </c>
      <c r="AP131">
        <v>1</v>
      </c>
      <c r="AQ131">
        <v>1</v>
      </c>
      <c r="AR131">
        <v>0</v>
      </c>
      <c r="AS131" t="s">
        <v>3</v>
      </c>
      <c r="AT131">
        <v>1E-3</v>
      </c>
      <c r="AU131" t="s">
        <v>135</v>
      </c>
      <c r="AV131">
        <v>0</v>
      </c>
      <c r="AW131">
        <v>2</v>
      </c>
      <c r="AX131">
        <v>448996828</v>
      </c>
      <c r="AY131">
        <v>1</v>
      </c>
      <c r="AZ131">
        <v>0</v>
      </c>
      <c r="BA131">
        <v>131</v>
      </c>
      <c r="BB131">
        <v>1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88.783860000000004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1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CV131">
        <v>0</v>
      </c>
      <c r="CW131">
        <v>0</v>
      </c>
      <c r="CX131">
        <f>ROUND(Y131*Source!I73,7)</f>
        <v>0</v>
      </c>
      <c r="CY131">
        <f t="shared" si="79"/>
        <v>83456.83</v>
      </c>
      <c r="CZ131">
        <f t="shared" si="80"/>
        <v>88783.86</v>
      </c>
      <c r="DA131">
        <f t="shared" si="81"/>
        <v>0.94</v>
      </c>
      <c r="DB131">
        <f t="shared" si="82"/>
        <v>0</v>
      </c>
      <c r="DC131">
        <f t="shared" si="83"/>
        <v>0</v>
      </c>
      <c r="DD131" t="s">
        <v>3</v>
      </c>
      <c r="DE131" t="s">
        <v>3</v>
      </c>
      <c r="DF131">
        <f>ROUND(ROUND(AE131*AI131,2)*CX131,2)</f>
        <v>0</v>
      </c>
      <c r="DG131">
        <f t="shared" si="77"/>
        <v>0</v>
      </c>
      <c r="DH131">
        <f t="shared" si="85"/>
        <v>0</v>
      </c>
      <c r="DI131">
        <f t="shared" si="86"/>
        <v>0</v>
      </c>
      <c r="DJ131">
        <f t="shared" si="84"/>
        <v>0</v>
      </c>
      <c r="DK131">
        <v>0</v>
      </c>
      <c r="DL131" t="s">
        <v>3</v>
      </c>
      <c r="DM131">
        <v>0</v>
      </c>
      <c r="DN131" t="s">
        <v>3</v>
      </c>
      <c r="DO131">
        <v>0</v>
      </c>
    </row>
    <row r="132" spans="1:119" x14ac:dyDescent="0.2">
      <c r="A132">
        <f>ROW(Source!A77)</f>
        <v>77</v>
      </c>
      <c r="B132">
        <v>449016111</v>
      </c>
      <c r="C132">
        <v>448996832</v>
      </c>
      <c r="D132">
        <v>277560301</v>
      </c>
      <c r="E132">
        <v>109</v>
      </c>
      <c r="F132">
        <v>1</v>
      </c>
      <c r="G132">
        <v>1</v>
      </c>
      <c r="H132">
        <v>1</v>
      </c>
      <c r="I132" t="s">
        <v>1259</v>
      </c>
      <c r="J132" t="s">
        <v>3</v>
      </c>
      <c r="K132" t="s">
        <v>1270</v>
      </c>
      <c r="L132">
        <v>1191</v>
      </c>
      <c r="N132">
        <v>1013</v>
      </c>
      <c r="O132" t="s">
        <v>1203</v>
      </c>
      <c r="P132" t="s">
        <v>1203</v>
      </c>
      <c r="Q132">
        <v>1</v>
      </c>
      <c r="W132">
        <v>0</v>
      </c>
      <c r="X132">
        <v>1608048003</v>
      </c>
      <c r="Y132">
        <f t="shared" ref="Y132:Y137" si="87">AT132</f>
        <v>149</v>
      </c>
      <c r="AA132">
        <v>0</v>
      </c>
      <c r="AB132">
        <v>0</v>
      </c>
      <c r="AC132">
        <v>0</v>
      </c>
      <c r="AD132">
        <v>533.64</v>
      </c>
      <c r="AE132">
        <v>0</v>
      </c>
      <c r="AF132">
        <v>0</v>
      </c>
      <c r="AG132">
        <v>0</v>
      </c>
      <c r="AH132">
        <v>533.64</v>
      </c>
      <c r="AI132">
        <v>1</v>
      </c>
      <c r="AJ132">
        <v>1</v>
      </c>
      <c r="AK132">
        <v>1</v>
      </c>
      <c r="AL132">
        <v>1</v>
      </c>
      <c r="AM132">
        <v>-2</v>
      </c>
      <c r="AN132">
        <v>0</v>
      </c>
      <c r="AO132">
        <v>0</v>
      </c>
      <c r="AP132">
        <v>1</v>
      </c>
      <c r="AQ132">
        <v>1</v>
      </c>
      <c r="AR132">
        <v>0</v>
      </c>
      <c r="AS132" t="s">
        <v>3</v>
      </c>
      <c r="AT132">
        <v>149</v>
      </c>
      <c r="AU132" t="s">
        <v>3</v>
      </c>
      <c r="AV132">
        <v>1</v>
      </c>
      <c r="AW132">
        <v>2</v>
      </c>
      <c r="AX132">
        <v>448996847</v>
      </c>
      <c r="AY132">
        <v>2</v>
      </c>
      <c r="AZ132">
        <v>131072</v>
      </c>
      <c r="BA132">
        <v>132</v>
      </c>
      <c r="BB132">
        <v>1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79512.36</v>
      </c>
      <c r="BN132">
        <v>149</v>
      </c>
      <c r="BO132">
        <v>0</v>
      </c>
      <c r="BP132">
        <v>1</v>
      </c>
      <c r="BQ132">
        <v>0</v>
      </c>
      <c r="BR132">
        <v>0</v>
      </c>
      <c r="BS132">
        <v>0</v>
      </c>
      <c r="BT132">
        <v>79512.36</v>
      </c>
      <c r="BU132">
        <v>149</v>
      </c>
      <c r="BV132">
        <v>0</v>
      </c>
      <c r="BW132">
        <v>1</v>
      </c>
      <c r="CU132">
        <f>ROUND(AT132*Source!I77*AH132*AL132,2)</f>
        <v>795.12</v>
      </c>
      <c r="CV132">
        <f>ROUND(Y132*Source!I77,7)</f>
        <v>1.49</v>
      </c>
      <c r="CW132">
        <v>0</v>
      </c>
      <c r="CX132">
        <f>ROUND(Y132*Source!I77,7)</f>
        <v>1.49</v>
      </c>
      <c r="CY132">
        <f>AD132</f>
        <v>533.64</v>
      </c>
      <c r="CZ132">
        <f>AH132</f>
        <v>533.64</v>
      </c>
      <c r="DA132">
        <f>AL132</f>
        <v>1</v>
      </c>
      <c r="DB132">
        <f t="shared" ref="DB132:DB137" si="88">ROUND(ROUND(AT132*CZ132,2),6)</f>
        <v>79512.36</v>
      </c>
      <c r="DC132">
        <f t="shared" ref="DC132:DC137" si="89">ROUND(ROUND(AT132*AG132,2),6)</f>
        <v>0</v>
      </c>
      <c r="DD132" t="s">
        <v>3</v>
      </c>
      <c r="DE132" t="s">
        <v>3</v>
      </c>
      <c r="DF132">
        <f t="shared" ref="DF132:DF137" si="90">ROUND(ROUND(AE132,2)*CX132,2)</f>
        <v>0</v>
      </c>
      <c r="DG132">
        <f t="shared" si="77"/>
        <v>0</v>
      </c>
      <c r="DH132">
        <f t="shared" si="85"/>
        <v>0</v>
      </c>
      <c r="DI132">
        <f t="shared" si="86"/>
        <v>795.12</v>
      </c>
      <c r="DJ132">
        <f>DI132</f>
        <v>795.12</v>
      </c>
      <c r="DK132">
        <v>1</v>
      </c>
      <c r="DL132" t="s">
        <v>3</v>
      </c>
      <c r="DM132">
        <v>0</v>
      </c>
      <c r="DN132" t="s">
        <v>3</v>
      </c>
      <c r="DO132">
        <v>0</v>
      </c>
    </row>
    <row r="133" spans="1:119" x14ac:dyDescent="0.2">
      <c r="A133">
        <f>ROW(Source!A77)</f>
        <v>77</v>
      </c>
      <c r="B133">
        <v>449016111</v>
      </c>
      <c r="C133">
        <v>448996832</v>
      </c>
      <c r="D133">
        <v>277560491</v>
      </c>
      <c r="E133">
        <v>109</v>
      </c>
      <c r="F133">
        <v>1</v>
      </c>
      <c r="G133">
        <v>1</v>
      </c>
      <c r="H133">
        <v>1</v>
      </c>
      <c r="I133" t="s">
        <v>1204</v>
      </c>
      <c r="J133" t="s">
        <v>3</v>
      </c>
      <c r="K133" t="s">
        <v>1205</v>
      </c>
      <c r="L133">
        <v>1191</v>
      </c>
      <c r="N133">
        <v>1013</v>
      </c>
      <c r="O133" t="s">
        <v>1203</v>
      </c>
      <c r="P133" t="s">
        <v>1203</v>
      </c>
      <c r="Q133">
        <v>1</v>
      </c>
      <c r="W133">
        <v>0</v>
      </c>
      <c r="X133">
        <v>-1417349443</v>
      </c>
      <c r="Y133">
        <f t="shared" si="87"/>
        <v>23.81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1</v>
      </c>
      <c r="AJ133">
        <v>1</v>
      </c>
      <c r="AK133">
        <v>1</v>
      </c>
      <c r="AL133">
        <v>1</v>
      </c>
      <c r="AM133">
        <v>-2</v>
      </c>
      <c r="AN133">
        <v>0</v>
      </c>
      <c r="AO133">
        <v>0</v>
      </c>
      <c r="AP133">
        <v>1</v>
      </c>
      <c r="AQ133">
        <v>1</v>
      </c>
      <c r="AR133">
        <v>0</v>
      </c>
      <c r="AS133" t="s">
        <v>3</v>
      </c>
      <c r="AT133">
        <v>23.81</v>
      </c>
      <c r="AU133" t="s">
        <v>3</v>
      </c>
      <c r="AV133">
        <v>2</v>
      </c>
      <c r="AW133">
        <v>2</v>
      </c>
      <c r="AX133">
        <v>448996848</v>
      </c>
      <c r="AY133">
        <v>1</v>
      </c>
      <c r="AZ133">
        <v>0</v>
      </c>
      <c r="BA133">
        <v>133</v>
      </c>
      <c r="BB133">
        <v>1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CV133">
        <v>0</v>
      </c>
      <c r="CW133">
        <v>0</v>
      </c>
      <c r="CX133">
        <f>ROUND(Y133*Source!I77,7)</f>
        <v>0.23810000000000001</v>
      </c>
      <c r="CY133">
        <f>AD133</f>
        <v>0</v>
      </c>
      <c r="CZ133">
        <f>AH133</f>
        <v>0</v>
      </c>
      <c r="DA133">
        <f>AL133</f>
        <v>1</v>
      </c>
      <c r="DB133">
        <f t="shared" si="88"/>
        <v>0</v>
      </c>
      <c r="DC133">
        <f t="shared" si="89"/>
        <v>0</v>
      </c>
      <c r="DD133" t="s">
        <v>3</v>
      </c>
      <c r="DE133" t="s">
        <v>3</v>
      </c>
      <c r="DF133">
        <f t="shared" si="90"/>
        <v>0</v>
      </c>
      <c r="DG133">
        <f t="shared" si="77"/>
        <v>0</v>
      </c>
      <c r="DH133">
        <f t="shared" si="85"/>
        <v>0</v>
      </c>
      <c r="DI133">
        <f t="shared" si="86"/>
        <v>0</v>
      </c>
      <c r="DJ133">
        <f>DI133</f>
        <v>0</v>
      </c>
      <c r="DK133">
        <v>0</v>
      </c>
      <c r="DL133" t="s">
        <v>3</v>
      </c>
      <c r="DM133">
        <v>0</v>
      </c>
      <c r="DN133" t="s">
        <v>3</v>
      </c>
      <c r="DO133">
        <v>0</v>
      </c>
    </row>
    <row r="134" spans="1:119" x14ac:dyDescent="0.2">
      <c r="A134">
        <f>ROW(Source!A77)</f>
        <v>77</v>
      </c>
      <c r="B134">
        <v>449016111</v>
      </c>
      <c r="C134">
        <v>448996832</v>
      </c>
      <c r="D134">
        <v>277944622</v>
      </c>
      <c r="E134">
        <v>1</v>
      </c>
      <c r="F134">
        <v>1</v>
      </c>
      <c r="G134">
        <v>1</v>
      </c>
      <c r="H134">
        <v>2</v>
      </c>
      <c r="I134" t="s">
        <v>1220</v>
      </c>
      <c r="J134" t="s">
        <v>1221</v>
      </c>
      <c r="K134" t="s">
        <v>1222</v>
      </c>
      <c r="L134">
        <v>1368</v>
      </c>
      <c r="N134">
        <v>1011</v>
      </c>
      <c r="O134" t="s">
        <v>1100</v>
      </c>
      <c r="P134" t="s">
        <v>1100</v>
      </c>
      <c r="Q134">
        <v>1</v>
      </c>
      <c r="W134">
        <v>0</v>
      </c>
      <c r="X134">
        <v>-776243211</v>
      </c>
      <c r="Y134">
        <f t="shared" si="87"/>
        <v>23.09</v>
      </c>
      <c r="AA134">
        <v>0</v>
      </c>
      <c r="AB134">
        <v>1626.29</v>
      </c>
      <c r="AC134">
        <v>724.95</v>
      </c>
      <c r="AD134">
        <v>0</v>
      </c>
      <c r="AE134">
        <v>0</v>
      </c>
      <c r="AF134">
        <v>1626.29</v>
      </c>
      <c r="AG134">
        <v>724.95</v>
      </c>
      <c r="AH134">
        <v>0</v>
      </c>
      <c r="AI134">
        <v>1</v>
      </c>
      <c r="AJ134">
        <v>1</v>
      </c>
      <c r="AK134">
        <v>1</v>
      </c>
      <c r="AL134">
        <v>1</v>
      </c>
      <c r="AM134">
        <v>-2</v>
      </c>
      <c r="AN134">
        <v>0</v>
      </c>
      <c r="AO134">
        <v>0</v>
      </c>
      <c r="AP134">
        <v>1</v>
      </c>
      <c r="AQ134">
        <v>1</v>
      </c>
      <c r="AR134">
        <v>0</v>
      </c>
      <c r="AS134" t="s">
        <v>3</v>
      </c>
      <c r="AT134">
        <v>23.09</v>
      </c>
      <c r="AU134" t="s">
        <v>3</v>
      </c>
      <c r="AV134">
        <v>1</v>
      </c>
      <c r="AW134">
        <v>2</v>
      </c>
      <c r="AX134">
        <v>448996849</v>
      </c>
      <c r="AY134">
        <v>2</v>
      </c>
      <c r="AZ134">
        <v>98304</v>
      </c>
      <c r="BA134">
        <v>134</v>
      </c>
      <c r="BB134">
        <v>1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37551.036099999998</v>
      </c>
      <c r="BL134">
        <v>16739.095499999999</v>
      </c>
      <c r="BM134">
        <v>0</v>
      </c>
      <c r="BN134">
        <v>0</v>
      </c>
      <c r="BO134">
        <v>23.09</v>
      </c>
      <c r="BP134">
        <v>1</v>
      </c>
      <c r="BQ134">
        <v>0</v>
      </c>
      <c r="BR134">
        <v>37551.036099999998</v>
      </c>
      <c r="BS134">
        <v>16739.095499999999</v>
      </c>
      <c r="BT134">
        <v>0</v>
      </c>
      <c r="BU134">
        <v>0</v>
      </c>
      <c r="BV134">
        <v>23.09</v>
      </c>
      <c r="BW134">
        <v>1</v>
      </c>
      <c r="CV134">
        <v>0</v>
      </c>
      <c r="CW134">
        <f>ROUND(Y134*Source!I77*DO134,7)</f>
        <v>0.23089999999999999</v>
      </c>
      <c r="CX134">
        <f>ROUND(Y134*Source!I77,7)</f>
        <v>0.23089999999999999</v>
      </c>
      <c r="CY134">
        <f>AB134</f>
        <v>1626.29</v>
      </c>
      <c r="CZ134">
        <f>AF134</f>
        <v>1626.29</v>
      </c>
      <c r="DA134">
        <f>AJ134</f>
        <v>1</v>
      </c>
      <c r="DB134">
        <f t="shared" si="88"/>
        <v>37551.040000000001</v>
      </c>
      <c r="DC134">
        <f t="shared" si="89"/>
        <v>16739.099999999999</v>
      </c>
      <c r="DD134" t="s">
        <v>3</v>
      </c>
      <c r="DE134" t="s">
        <v>3</v>
      </c>
      <c r="DF134">
        <f t="shared" si="90"/>
        <v>0</v>
      </c>
      <c r="DG134">
        <f t="shared" si="77"/>
        <v>375.51</v>
      </c>
      <c r="DH134">
        <f t="shared" si="85"/>
        <v>167.39</v>
      </c>
      <c r="DI134">
        <f t="shared" si="86"/>
        <v>0</v>
      </c>
      <c r="DJ134">
        <f>DG134+DH134</f>
        <v>542.9</v>
      </c>
      <c r="DK134">
        <v>1</v>
      </c>
      <c r="DL134" t="s">
        <v>1223</v>
      </c>
      <c r="DM134">
        <v>6</v>
      </c>
      <c r="DN134" t="s">
        <v>1203</v>
      </c>
      <c r="DO134">
        <v>1</v>
      </c>
    </row>
    <row r="135" spans="1:119" x14ac:dyDescent="0.2">
      <c r="A135">
        <f>ROW(Source!A77)</f>
        <v>77</v>
      </c>
      <c r="B135">
        <v>449016111</v>
      </c>
      <c r="C135">
        <v>448996832</v>
      </c>
      <c r="D135">
        <v>277945701</v>
      </c>
      <c r="E135">
        <v>1</v>
      </c>
      <c r="F135">
        <v>1</v>
      </c>
      <c r="G135">
        <v>1</v>
      </c>
      <c r="H135">
        <v>2</v>
      </c>
      <c r="I135" t="s">
        <v>1261</v>
      </c>
      <c r="J135" t="s">
        <v>1262</v>
      </c>
      <c r="K135" t="s">
        <v>1263</v>
      </c>
      <c r="L135">
        <v>1368</v>
      </c>
      <c r="N135">
        <v>1011</v>
      </c>
      <c r="O135" t="s">
        <v>1100</v>
      </c>
      <c r="P135" t="s">
        <v>1100</v>
      </c>
      <c r="Q135">
        <v>1</v>
      </c>
      <c r="W135">
        <v>0</v>
      </c>
      <c r="X135">
        <v>-1727120442</v>
      </c>
      <c r="Y135">
        <f t="shared" si="87"/>
        <v>0.48</v>
      </c>
      <c r="AA135">
        <v>0</v>
      </c>
      <c r="AB135">
        <v>35.630000000000003</v>
      </c>
      <c r="AC135">
        <v>0</v>
      </c>
      <c r="AD135">
        <v>0</v>
      </c>
      <c r="AE135">
        <v>0</v>
      </c>
      <c r="AF135">
        <v>28.97</v>
      </c>
      <c r="AG135">
        <v>0</v>
      </c>
      <c r="AH135">
        <v>0</v>
      </c>
      <c r="AI135">
        <v>1</v>
      </c>
      <c r="AJ135">
        <v>1.23</v>
      </c>
      <c r="AK135">
        <v>1</v>
      </c>
      <c r="AL135">
        <v>1</v>
      </c>
      <c r="AM135">
        <v>2</v>
      </c>
      <c r="AN135">
        <v>0</v>
      </c>
      <c r="AO135">
        <v>0</v>
      </c>
      <c r="AP135">
        <v>1</v>
      </c>
      <c r="AQ135">
        <v>1</v>
      </c>
      <c r="AR135">
        <v>0</v>
      </c>
      <c r="AS135" t="s">
        <v>3</v>
      </c>
      <c r="AT135">
        <v>0.48</v>
      </c>
      <c r="AU135" t="s">
        <v>3</v>
      </c>
      <c r="AV135">
        <v>1</v>
      </c>
      <c r="AW135">
        <v>2</v>
      </c>
      <c r="AX135">
        <v>448996850</v>
      </c>
      <c r="AY135">
        <v>1</v>
      </c>
      <c r="AZ135">
        <v>0</v>
      </c>
      <c r="BA135">
        <v>135</v>
      </c>
      <c r="BB135">
        <v>1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13.9056</v>
      </c>
      <c r="BL135">
        <v>0</v>
      </c>
      <c r="BM135">
        <v>0</v>
      </c>
      <c r="BN135">
        <v>0</v>
      </c>
      <c r="BO135">
        <v>0</v>
      </c>
      <c r="BP135">
        <v>1</v>
      </c>
      <c r="BQ135">
        <v>0</v>
      </c>
      <c r="BR135">
        <v>13.9056</v>
      </c>
      <c r="BS135">
        <v>0</v>
      </c>
      <c r="BT135">
        <v>0</v>
      </c>
      <c r="BU135">
        <v>0</v>
      </c>
      <c r="BV135">
        <v>0</v>
      </c>
      <c r="BW135">
        <v>1</v>
      </c>
      <c r="CV135">
        <v>0</v>
      </c>
      <c r="CW135">
        <f>ROUND(Y135*Source!I77*DO135,7)</f>
        <v>0</v>
      </c>
      <c r="CX135">
        <f>ROUND(Y135*Source!I77,7)</f>
        <v>4.7999999999999996E-3</v>
      </c>
      <c r="CY135">
        <f>AB135</f>
        <v>35.630000000000003</v>
      </c>
      <c r="CZ135">
        <f>AF135</f>
        <v>28.97</v>
      </c>
      <c r="DA135">
        <f>AJ135</f>
        <v>1.23</v>
      </c>
      <c r="DB135">
        <f t="shared" si="88"/>
        <v>13.91</v>
      </c>
      <c r="DC135">
        <f t="shared" si="89"/>
        <v>0</v>
      </c>
      <c r="DD135" t="s">
        <v>3</v>
      </c>
      <c r="DE135" t="s">
        <v>3</v>
      </c>
      <c r="DF135">
        <f t="shared" si="90"/>
        <v>0</v>
      </c>
      <c r="DG135">
        <f>ROUND(ROUND(AF135*AJ135,2)*CX135,2)</f>
        <v>0.17</v>
      </c>
      <c r="DH135">
        <f t="shared" si="85"/>
        <v>0</v>
      </c>
      <c r="DI135">
        <f t="shared" si="86"/>
        <v>0</v>
      </c>
      <c r="DJ135">
        <f>DG135+DH135</f>
        <v>0.17</v>
      </c>
      <c r="DK135">
        <v>0</v>
      </c>
      <c r="DL135" t="s">
        <v>3</v>
      </c>
      <c r="DM135">
        <v>0</v>
      </c>
      <c r="DN135" t="s">
        <v>3</v>
      </c>
      <c r="DO135">
        <v>0</v>
      </c>
    </row>
    <row r="136" spans="1:119" x14ac:dyDescent="0.2">
      <c r="A136">
        <f>ROW(Source!A77)</f>
        <v>77</v>
      </c>
      <c r="B136">
        <v>449016111</v>
      </c>
      <c r="C136">
        <v>448996832</v>
      </c>
      <c r="D136">
        <v>277945805</v>
      </c>
      <c r="E136">
        <v>1</v>
      </c>
      <c r="F136">
        <v>1</v>
      </c>
      <c r="G136">
        <v>1</v>
      </c>
      <c r="H136">
        <v>2</v>
      </c>
      <c r="I136" t="s">
        <v>1206</v>
      </c>
      <c r="J136" t="s">
        <v>1207</v>
      </c>
      <c r="K136" t="s">
        <v>1208</v>
      </c>
      <c r="L136">
        <v>1368</v>
      </c>
      <c r="N136">
        <v>1011</v>
      </c>
      <c r="O136" t="s">
        <v>1100</v>
      </c>
      <c r="P136" t="s">
        <v>1100</v>
      </c>
      <c r="Q136">
        <v>1</v>
      </c>
      <c r="W136">
        <v>0</v>
      </c>
      <c r="X136">
        <v>721652621</v>
      </c>
      <c r="Y136">
        <f t="shared" si="87"/>
        <v>0.72</v>
      </c>
      <c r="AA136">
        <v>0</v>
      </c>
      <c r="AB136">
        <v>641.70000000000005</v>
      </c>
      <c r="AC136">
        <v>539.69000000000005</v>
      </c>
      <c r="AD136">
        <v>0</v>
      </c>
      <c r="AE136">
        <v>0</v>
      </c>
      <c r="AF136">
        <v>641.70000000000005</v>
      </c>
      <c r="AG136">
        <v>539.69000000000005</v>
      </c>
      <c r="AH136">
        <v>0</v>
      </c>
      <c r="AI136">
        <v>1</v>
      </c>
      <c r="AJ136">
        <v>1</v>
      </c>
      <c r="AK136">
        <v>1</v>
      </c>
      <c r="AL136">
        <v>1</v>
      </c>
      <c r="AM136">
        <v>-2</v>
      </c>
      <c r="AN136">
        <v>0</v>
      </c>
      <c r="AO136">
        <v>0</v>
      </c>
      <c r="AP136">
        <v>1</v>
      </c>
      <c r="AQ136">
        <v>1</v>
      </c>
      <c r="AR136">
        <v>0</v>
      </c>
      <c r="AS136" t="s">
        <v>3</v>
      </c>
      <c r="AT136">
        <v>0.72</v>
      </c>
      <c r="AU136" t="s">
        <v>3</v>
      </c>
      <c r="AV136">
        <v>1</v>
      </c>
      <c r="AW136">
        <v>2</v>
      </c>
      <c r="AX136">
        <v>448996851</v>
      </c>
      <c r="AY136">
        <v>2</v>
      </c>
      <c r="AZ136">
        <v>98304</v>
      </c>
      <c r="BA136">
        <v>136</v>
      </c>
      <c r="BB136">
        <v>1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462.024</v>
      </c>
      <c r="BL136">
        <v>388.57680000000005</v>
      </c>
      <c r="BM136">
        <v>0</v>
      </c>
      <c r="BN136">
        <v>0</v>
      </c>
      <c r="BO136">
        <v>0.72</v>
      </c>
      <c r="BP136">
        <v>1</v>
      </c>
      <c r="BQ136">
        <v>0</v>
      </c>
      <c r="BR136">
        <v>462.024</v>
      </c>
      <c r="BS136">
        <v>388.57680000000005</v>
      </c>
      <c r="BT136">
        <v>0</v>
      </c>
      <c r="BU136">
        <v>0</v>
      </c>
      <c r="BV136">
        <v>0.72</v>
      </c>
      <c r="BW136">
        <v>1</v>
      </c>
      <c r="CV136">
        <v>0</v>
      </c>
      <c r="CW136">
        <f>ROUND(Y136*Source!I77*DO136,7)</f>
        <v>7.1999999999999998E-3</v>
      </c>
      <c r="CX136">
        <f>ROUND(Y136*Source!I77,7)</f>
        <v>7.1999999999999998E-3</v>
      </c>
      <c r="CY136">
        <f>AB136</f>
        <v>641.70000000000005</v>
      </c>
      <c r="CZ136">
        <f>AF136</f>
        <v>641.70000000000005</v>
      </c>
      <c r="DA136">
        <f>AJ136</f>
        <v>1</v>
      </c>
      <c r="DB136">
        <f t="shared" si="88"/>
        <v>462.02</v>
      </c>
      <c r="DC136">
        <f t="shared" si="89"/>
        <v>388.58</v>
      </c>
      <c r="DD136" t="s">
        <v>3</v>
      </c>
      <c r="DE136" t="s">
        <v>3</v>
      </c>
      <c r="DF136">
        <f t="shared" si="90"/>
        <v>0</v>
      </c>
      <c r="DG136">
        <f t="shared" ref="DG136:DG147" si="91">ROUND(ROUND(AF136,2)*CX136,2)</f>
        <v>4.62</v>
      </c>
      <c r="DH136">
        <f t="shared" si="85"/>
        <v>3.89</v>
      </c>
      <c r="DI136">
        <f t="shared" si="86"/>
        <v>0</v>
      </c>
      <c r="DJ136">
        <f>DG136+DH136</f>
        <v>8.51</v>
      </c>
      <c r="DK136">
        <v>1</v>
      </c>
      <c r="DL136" t="s">
        <v>1209</v>
      </c>
      <c r="DM136">
        <v>4</v>
      </c>
      <c r="DN136" t="s">
        <v>1203</v>
      </c>
      <c r="DO136">
        <v>1</v>
      </c>
    </row>
    <row r="137" spans="1:119" x14ac:dyDescent="0.2">
      <c r="A137">
        <f>ROW(Source!A77)</f>
        <v>77</v>
      </c>
      <c r="B137">
        <v>449016111</v>
      </c>
      <c r="C137">
        <v>448996832</v>
      </c>
      <c r="D137">
        <v>277946011</v>
      </c>
      <c r="E137">
        <v>1</v>
      </c>
      <c r="F137">
        <v>1</v>
      </c>
      <c r="G137">
        <v>1</v>
      </c>
      <c r="H137">
        <v>2</v>
      </c>
      <c r="I137" t="s">
        <v>1224</v>
      </c>
      <c r="J137" t="s">
        <v>1225</v>
      </c>
      <c r="K137" t="s">
        <v>1226</v>
      </c>
      <c r="L137">
        <v>1368</v>
      </c>
      <c r="N137">
        <v>1011</v>
      </c>
      <c r="O137" t="s">
        <v>1100</v>
      </c>
      <c r="P137" t="s">
        <v>1100</v>
      </c>
      <c r="Q137">
        <v>1</v>
      </c>
      <c r="W137">
        <v>0</v>
      </c>
      <c r="X137">
        <v>275358200</v>
      </c>
      <c r="Y137">
        <f t="shared" si="87"/>
        <v>6.93</v>
      </c>
      <c r="AA137">
        <v>0</v>
      </c>
      <c r="AB137">
        <v>108.47</v>
      </c>
      <c r="AC137">
        <v>0</v>
      </c>
      <c r="AD137">
        <v>0</v>
      </c>
      <c r="AE137">
        <v>0</v>
      </c>
      <c r="AF137">
        <v>108.47</v>
      </c>
      <c r="AG137">
        <v>0</v>
      </c>
      <c r="AH137">
        <v>0</v>
      </c>
      <c r="AI137">
        <v>1</v>
      </c>
      <c r="AJ137">
        <v>1</v>
      </c>
      <c r="AK137">
        <v>1</v>
      </c>
      <c r="AL137">
        <v>1</v>
      </c>
      <c r="AM137">
        <v>-2</v>
      </c>
      <c r="AN137">
        <v>0</v>
      </c>
      <c r="AO137">
        <v>0</v>
      </c>
      <c r="AP137">
        <v>1</v>
      </c>
      <c r="AQ137">
        <v>1</v>
      </c>
      <c r="AR137">
        <v>0</v>
      </c>
      <c r="AS137" t="s">
        <v>3</v>
      </c>
      <c r="AT137">
        <v>6.93</v>
      </c>
      <c r="AU137" t="s">
        <v>3</v>
      </c>
      <c r="AV137">
        <v>1</v>
      </c>
      <c r="AW137">
        <v>2</v>
      </c>
      <c r="AX137">
        <v>448996852</v>
      </c>
      <c r="AY137">
        <v>2</v>
      </c>
      <c r="AZ137">
        <v>32768</v>
      </c>
      <c r="BA137">
        <v>137</v>
      </c>
      <c r="BB137">
        <v>1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751.69709999999998</v>
      </c>
      <c r="BL137">
        <v>0</v>
      </c>
      <c r="BM137">
        <v>0</v>
      </c>
      <c r="BN137">
        <v>0</v>
      </c>
      <c r="BO137">
        <v>0</v>
      </c>
      <c r="BP137">
        <v>1</v>
      </c>
      <c r="BQ137">
        <v>0</v>
      </c>
      <c r="BR137">
        <v>751.69709999999998</v>
      </c>
      <c r="BS137">
        <v>0</v>
      </c>
      <c r="BT137">
        <v>0</v>
      </c>
      <c r="BU137">
        <v>0</v>
      </c>
      <c r="BV137">
        <v>0</v>
      </c>
      <c r="BW137">
        <v>1</v>
      </c>
      <c r="CV137">
        <v>0</v>
      </c>
      <c r="CW137">
        <f>ROUND(Y137*Source!I77*DO137,7)</f>
        <v>0</v>
      </c>
      <c r="CX137">
        <f>ROUND(Y137*Source!I77,7)</f>
        <v>6.93E-2</v>
      </c>
      <c r="CY137">
        <f>AB137</f>
        <v>108.47</v>
      </c>
      <c r="CZ137">
        <f>AF137</f>
        <v>108.47</v>
      </c>
      <c r="DA137">
        <f>AJ137</f>
        <v>1</v>
      </c>
      <c r="DB137">
        <f t="shared" si="88"/>
        <v>751.7</v>
      </c>
      <c r="DC137">
        <f t="shared" si="89"/>
        <v>0</v>
      </c>
      <c r="DD137" t="s">
        <v>3</v>
      </c>
      <c r="DE137" t="s">
        <v>3</v>
      </c>
      <c r="DF137">
        <f t="shared" si="90"/>
        <v>0</v>
      </c>
      <c r="DG137">
        <f t="shared" si="91"/>
        <v>7.52</v>
      </c>
      <c r="DH137">
        <f t="shared" si="85"/>
        <v>0</v>
      </c>
      <c r="DI137">
        <f t="shared" si="86"/>
        <v>0</v>
      </c>
      <c r="DJ137">
        <f>DG137+DH137</f>
        <v>7.52</v>
      </c>
      <c r="DK137">
        <v>1</v>
      </c>
      <c r="DL137" t="s">
        <v>3</v>
      </c>
      <c r="DM137">
        <v>0</v>
      </c>
      <c r="DN137" t="s">
        <v>3</v>
      </c>
      <c r="DO137">
        <v>0</v>
      </c>
    </row>
    <row r="138" spans="1:119" x14ac:dyDescent="0.2">
      <c r="A138">
        <f>ROW(Source!A77)</f>
        <v>77</v>
      </c>
      <c r="B138">
        <v>449016111</v>
      </c>
      <c r="C138">
        <v>448996832</v>
      </c>
      <c r="D138">
        <v>277866597</v>
      </c>
      <c r="E138">
        <v>1</v>
      </c>
      <c r="F138">
        <v>1</v>
      </c>
      <c r="G138">
        <v>1</v>
      </c>
      <c r="H138">
        <v>3</v>
      </c>
      <c r="I138" t="s">
        <v>1227</v>
      </c>
      <c r="J138" t="s">
        <v>1228</v>
      </c>
      <c r="K138" t="s">
        <v>1229</v>
      </c>
      <c r="L138">
        <v>1348</v>
      </c>
      <c r="N138">
        <v>1009</v>
      </c>
      <c r="O138" t="s">
        <v>83</v>
      </c>
      <c r="P138" t="s">
        <v>83</v>
      </c>
      <c r="Q138">
        <v>1000</v>
      </c>
      <c r="W138">
        <v>0</v>
      </c>
      <c r="X138">
        <v>440694812</v>
      </c>
      <c r="Y138">
        <f t="shared" ref="Y138:Y145" si="92">(AT138*ROUND(0,7))</f>
        <v>0</v>
      </c>
      <c r="AA138">
        <v>115594.46</v>
      </c>
      <c r="AB138">
        <v>0</v>
      </c>
      <c r="AC138">
        <v>0</v>
      </c>
      <c r="AD138">
        <v>0</v>
      </c>
      <c r="AE138">
        <v>148198.01999999999</v>
      </c>
      <c r="AF138">
        <v>0</v>
      </c>
      <c r="AG138">
        <v>0</v>
      </c>
      <c r="AH138">
        <v>0</v>
      </c>
      <c r="AI138">
        <v>0.78</v>
      </c>
      <c r="AJ138">
        <v>1</v>
      </c>
      <c r="AK138">
        <v>1</v>
      </c>
      <c r="AL138">
        <v>1</v>
      </c>
      <c r="AM138">
        <v>2</v>
      </c>
      <c r="AN138">
        <v>0</v>
      </c>
      <c r="AO138">
        <v>0</v>
      </c>
      <c r="AP138">
        <v>1</v>
      </c>
      <c r="AQ138">
        <v>1</v>
      </c>
      <c r="AR138">
        <v>0</v>
      </c>
      <c r="AS138" t="s">
        <v>3</v>
      </c>
      <c r="AT138">
        <v>1.2E-2</v>
      </c>
      <c r="AU138" t="s">
        <v>23</v>
      </c>
      <c r="AV138">
        <v>0</v>
      </c>
      <c r="AW138">
        <v>2</v>
      </c>
      <c r="AX138">
        <v>448996853</v>
      </c>
      <c r="AY138">
        <v>1</v>
      </c>
      <c r="AZ138">
        <v>0</v>
      </c>
      <c r="BA138">
        <v>138</v>
      </c>
      <c r="BB138">
        <v>1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1778.3762399999998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1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CV138">
        <v>0</v>
      </c>
      <c r="CW138">
        <v>0</v>
      </c>
      <c r="CX138">
        <f>ROUND(Y138*Source!I77,7)</f>
        <v>0</v>
      </c>
      <c r="CY138">
        <f t="shared" ref="CY138:CY145" si="93">AA138</f>
        <v>115594.46</v>
      </c>
      <c r="CZ138">
        <f t="shared" ref="CZ138:CZ145" si="94">AE138</f>
        <v>148198.01999999999</v>
      </c>
      <c r="DA138">
        <f t="shared" ref="DA138:DA145" si="95">AI138</f>
        <v>0.78</v>
      </c>
      <c r="DB138">
        <f t="shared" ref="DB138:DB145" si="96">ROUND((ROUND(AT138*CZ138,2)*ROUND(0,7)),6)</f>
        <v>0</v>
      </c>
      <c r="DC138">
        <f t="shared" ref="DC138:DC145" si="97">ROUND((ROUND(AT138*AG138,2)*ROUND(0,7)),6)</f>
        <v>0</v>
      </c>
      <c r="DD138" t="s">
        <v>3</v>
      </c>
      <c r="DE138" t="s">
        <v>3</v>
      </c>
      <c r="DF138">
        <f>ROUND(ROUND(AE138*AI138,2)*CX138,2)</f>
        <v>0</v>
      </c>
      <c r="DG138">
        <f t="shared" si="91"/>
        <v>0</v>
      </c>
      <c r="DH138">
        <f t="shared" si="85"/>
        <v>0</v>
      </c>
      <c r="DI138">
        <f t="shared" si="86"/>
        <v>0</v>
      </c>
      <c r="DJ138">
        <f t="shared" ref="DJ138:DJ145" si="98">DF138</f>
        <v>0</v>
      </c>
      <c r="DK138">
        <v>0</v>
      </c>
      <c r="DL138" t="s">
        <v>3</v>
      </c>
      <c r="DM138">
        <v>0</v>
      </c>
      <c r="DN138" t="s">
        <v>3</v>
      </c>
      <c r="DO138">
        <v>0</v>
      </c>
    </row>
    <row r="139" spans="1:119" x14ac:dyDescent="0.2">
      <c r="A139">
        <f>ROW(Source!A77)</f>
        <v>77</v>
      </c>
      <c r="B139">
        <v>449016111</v>
      </c>
      <c r="C139">
        <v>448996832</v>
      </c>
      <c r="D139">
        <v>277561715</v>
      </c>
      <c r="E139">
        <v>109</v>
      </c>
      <c r="F139">
        <v>1</v>
      </c>
      <c r="G139">
        <v>1</v>
      </c>
      <c r="H139">
        <v>3</v>
      </c>
      <c r="I139" t="s">
        <v>47</v>
      </c>
      <c r="J139" t="s">
        <v>3</v>
      </c>
      <c r="K139" t="s">
        <v>48</v>
      </c>
      <c r="L139">
        <v>1339</v>
      </c>
      <c r="N139">
        <v>1007</v>
      </c>
      <c r="O139" t="s">
        <v>49</v>
      </c>
      <c r="P139" t="s">
        <v>49</v>
      </c>
      <c r="Q139">
        <v>1</v>
      </c>
      <c r="W139">
        <v>0</v>
      </c>
      <c r="X139">
        <v>-157982121</v>
      </c>
      <c r="Y139">
        <f t="shared" si="92"/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1</v>
      </c>
      <c r="AJ139">
        <v>1</v>
      </c>
      <c r="AK139">
        <v>1</v>
      </c>
      <c r="AL139">
        <v>1</v>
      </c>
      <c r="AM139">
        <v>-2</v>
      </c>
      <c r="AN139">
        <v>0</v>
      </c>
      <c r="AO139">
        <v>0</v>
      </c>
      <c r="AP139">
        <v>1</v>
      </c>
      <c r="AQ139">
        <v>0</v>
      </c>
      <c r="AR139">
        <v>0</v>
      </c>
      <c r="AS139" t="s">
        <v>3</v>
      </c>
      <c r="AT139">
        <v>1.38</v>
      </c>
      <c r="AU139" t="s">
        <v>23</v>
      </c>
      <c r="AV139">
        <v>0</v>
      </c>
      <c r="AW139">
        <v>2</v>
      </c>
      <c r="AX139">
        <v>448996854</v>
      </c>
      <c r="AY139">
        <v>1</v>
      </c>
      <c r="AZ139">
        <v>0</v>
      </c>
      <c r="BA139">
        <v>139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CV139">
        <v>0</v>
      </c>
      <c r="CW139">
        <v>0</v>
      </c>
      <c r="CX139">
        <f>ROUND(Y139*Source!I77,7)</f>
        <v>0</v>
      </c>
      <c r="CY139">
        <f t="shared" si="93"/>
        <v>0</v>
      </c>
      <c r="CZ139">
        <f t="shared" si="94"/>
        <v>0</v>
      </c>
      <c r="DA139">
        <f t="shared" si="95"/>
        <v>1</v>
      </c>
      <c r="DB139">
        <f t="shared" si="96"/>
        <v>0</v>
      </c>
      <c r="DC139">
        <f t="shared" si="97"/>
        <v>0</v>
      </c>
      <c r="DD139" t="s">
        <v>3</v>
      </c>
      <c r="DE139" t="s">
        <v>3</v>
      </c>
      <c r="DF139">
        <f>ROUND(ROUND(AE139,2)*CX139,2)</f>
        <v>0</v>
      </c>
      <c r="DG139">
        <f t="shared" si="91"/>
        <v>0</v>
      </c>
      <c r="DH139">
        <f t="shared" si="85"/>
        <v>0</v>
      </c>
      <c r="DI139">
        <f t="shared" si="86"/>
        <v>0</v>
      </c>
      <c r="DJ139">
        <f t="shared" si="98"/>
        <v>0</v>
      </c>
      <c r="DK139">
        <v>0</v>
      </c>
      <c r="DL139" t="s">
        <v>3</v>
      </c>
      <c r="DM139">
        <v>0</v>
      </c>
      <c r="DN139" t="s">
        <v>3</v>
      </c>
      <c r="DO139">
        <v>0</v>
      </c>
    </row>
    <row r="140" spans="1:119" x14ac:dyDescent="0.2">
      <c r="A140">
        <f>ROW(Source!A77)</f>
        <v>77</v>
      </c>
      <c r="B140">
        <v>449016111</v>
      </c>
      <c r="C140">
        <v>448996832</v>
      </c>
      <c r="D140">
        <v>277871202</v>
      </c>
      <c r="E140">
        <v>1</v>
      </c>
      <c r="F140">
        <v>1</v>
      </c>
      <c r="G140">
        <v>1</v>
      </c>
      <c r="H140">
        <v>3</v>
      </c>
      <c r="I140" t="s">
        <v>1264</v>
      </c>
      <c r="J140" t="s">
        <v>1265</v>
      </c>
      <c r="K140" t="s">
        <v>1266</v>
      </c>
      <c r="L140">
        <v>1339</v>
      </c>
      <c r="N140">
        <v>1007</v>
      </c>
      <c r="O140" t="s">
        <v>49</v>
      </c>
      <c r="P140" t="s">
        <v>49</v>
      </c>
      <c r="Q140">
        <v>1</v>
      </c>
      <c r="W140">
        <v>0</v>
      </c>
      <c r="X140">
        <v>310789115</v>
      </c>
      <c r="Y140">
        <f t="shared" si="92"/>
        <v>0</v>
      </c>
      <c r="AA140">
        <v>4567.71</v>
      </c>
      <c r="AB140">
        <v>0</v>
      </c>
      <c r="AC140">
        <v>0</v>
      </c>
      <c r="AD140">
        <v>0</v>
      </c>
      <c r="AE140">
        <v>3486.8</v>
      </c>
      <c r="AF140">
        <v>0</v>
      </c>
      <c r="AG140">
        <v>0</v>
      </c>
      <c r="AH140">
        <v>0</v>
      </c>
      <c r="AI140">
        <v>1.31</v>
      </c>
      <c r="AJ140">
        <v>1</v>
      </c>
      <c r="AK140">
        <v>1</v>
      </c>
      <c r="AL140">
        <v>1</v>
      </c>
      <c r="AM140">
        <v>2</v>
      </c>
      <c r="AN140">
        <v>0</v>
      </c>
      <c r="AO140">
        <v>0</v>
      </c>
      <c r="AP140">
        <v>1</v>
      </c>
      <c r="AQ140">
        <v>1</v>
      </c>
      <c r="AR140">
        <v>0</v>
      </c>
      <c r="AS140" t="s">
        <v>3</v>
      </c>
      <c r="AT140">
        <v>8.9999999999999993E-3</v>
      </c>
      <c r="AU140" t="s">
        <v>23</v>
      </c>
      <c r="AV140">
        <v>0</v>
      </c>
      <c r="AW140">
        <v>2</v>
      </c>
      <c r="AX140">
        <v>448996855</v>
      </c>
      <c r="AY140">
        <v>1</v>
      </c>
      <c r="AZ140">
        <v>0</v>
      </c>
      <c r="BA140">
        <v>140</v>
      </c>
      <c r="BB140">
        <v>1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31.3812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1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CV140">
        <v>0</v>
      </c>
      <c r="CW140">
        <v>0</v>
      </c>
      <c r="CX140">
        <f>ROUND(Y140*Source!I77,7)</f>
        <v>0</v>
      </c>
      <c r="CY140">
        <f t="shared" si="93"/>
        <v>4567.71</v>
      </c>
      <c r="CZ140">
        <f t="shared" si="94"/>
        <v>3486.8</v>
      </c>
      <c r="DA140">
        <f t="shared" si="95"/>
        <v>1.31</v>
      </c>
      <c r="DB140">
        <f t="shared" si="96"/>
        <v>0</v>
      </c>
      <c r="DC140">
        <f t="shared" si="97"/>
        <v>0</v>
      </c>
      <c r="DD140" t="s">
        <v>3</v>
      </c>
      <c r="DE140" t="s">
        <v>3</v>
      </c>
      <c r="DF140">
        <f>ROUND(ROUND(AE140*AI140,2)*CX140,2)</f>
        <v>0</v>
      </c>
      <c r="DG140">
        <f t="shared" si="91"/>
        <v>0</v>
      </c>
      <c r="DH140">
        <f t="shared" si="85"/>
        <v>0</v>
      </c>
      <c r="DI140">
        <f t="shared" si="86"/>
        <v>0</v>
      </c>
      <c r="DJ140">
        <f t="shared" si="98"/>
        <v>0</v>
      </c>
      <c r="DK140">
        <v>0</v>
      </c>
      <c r="DL140" t="s">
        <v>3</v>
      </c>
      <c r="DM140">
        <v>0</v>
      </c>
      <c r="DN140" t="s">
        <v>3</v>
      </c>
      <c r="DO140">
        <v>0</v>
      </c>
    </row>
    <row r="141" spans="1:119" x14ac:dyDescent="0.2">
      <c r="A141">
        <f>ROW(Source!A77)</f>
        <v>77</v>
      </c>
      <c r="B141">
        <v>449016111</v>
      </c>
      <c r="C141">
        <v>448996832</v>
      </c>
      <c r="D141">
        <v>277562204</v>
      </c>
      <c r="E141">
        <v>109</v>
      </c>
      <c r="F141">
        <v>1</v>
      </c>
      <c r="G141">
        <v>1</v>
      </c>
      <c r="H141">
        <v>3</v>
      </c>
      <c r="I141" t="s">
        <v>57</v>
      </c>
      <c r="J141" t="s">
        <v>3</v>
      </c>
      <c r="K141" t="s">
        <v>58</v>
      </c>
      <c r="L141">
        <v>1371</v>
      </c>
      <c r="N141">
        <v>1013</v>
      </c>
      <c r="O141" t="s">
        <v>32</v>
      </c>
      <c r="P141" t="s">
        <v>32</v>
      </c>
      <c r="Q141">
        <v>1</v>
      </c>
      <c r="W141">
        <v>0</v>
      </c>
      <c r="X141">
        <v>-1684774782</v>
      </c>
      <c r="Y141">
        <f t="shared" si="92"/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1</v>
      </c>
      <c r="AJ141">
        <v>1</v>
      </c>
      <c r="AK141">
        <v>1</v>
      </c>
      <c r="AL141">
        <v>1</v>
      </c>
      <c r="AM141">
        <v>-2</v>
      </c>
      <c r="AN141">
        <v>0</v>
      </c>
      <c r="AO141">
        <v>0</v>
      </c>
      <c r="AP141">
        <v>1</v>
      </c>
      <c r="AQ141">
        <v>0</v>
      </c>
      <c r="AR141">
        <v>0</v>
      </c>
      <c r="AS141" t="s">
        <v>3</v>
      </c>
      <c r="AT141">
        <v>33.299999999999997</v>
      </c>
      <c r="AU141" t="s">
        <v>23</v>
      </c>
      <c r="AV141">
        <v>0</v>
      </c>
      <c r="AW141">
        <v>2</v>
      </c>
      <c r="AX141">
        <v>448996856</v>
      </c>
      <c r="AY141">
        <v>1</v>
      </c>
      <c r="AZ141">
        <v>0</v>
      </c>
      <c r="BA141">
        <v>141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CV141">
        <v>0</v>
      </c>
      <c r="CW141">
        <v>0</v>
      </c>
      <c r="CX141">
        <f>ROUND(Y141*Source!I77,7)</f>
        <v>0</v>
      </c>
      <c r="CY141">
        <f t="shared" si="93"/>
        <v>0</v>
      </c>
      <c r="CZ141">
        <f t="shared" si="94"/>
        <v>0</v>
      </c>
      <c r="DA141">
        <f t="shared" si="95"/>
        <v>1</v>
      </c>
      <c r="DB141">
        <f t="shared" si="96"/>
        <v>0</v>
      </c>
      <c r="DC141">
        <f t="shared" si="97"/>
        <v>0</v>
      </c>
      <c r="DD141" t="s">
        <v>3</v>
      </c>
      <c r="DE141" t="s">
        <v>3</v>
      </c>
      <c r="DF141">
        <f>ROUND(ROUND(AE141,2)*CX141,2)</f>
        <v>0</v>
      </c>
      <c r="DG141">
        <f t="shared" si="91"/>
        <v>0</v>
      </c>
      <c r="DH141">
        <f t="shared" si="85"/>
        <v>0</v>
      </c>
      <c r="DI141">
        <f t="shared" si="86"/>
        <v>0</v>
      </c>
      <c r="DJ141">
        <f t="shared" si="98"/>
        <v>0</v>
      </c>
      <c r="DK141">
        <v>0</v>
      </c>
      <c r="DL141" t="s">
        <v>3</v>
      </c>
      <c r="DM141">
        <v>0</v>
      </c>
      <c r="DN141" t="s">
        <v>3</v>
      </c>
      <c r="DO141">
        <v>0</v>
      </c>
    </row>
    <row r="142" spans="1:119" x14ac:dyDescent="0.2">
      <c r="A142">
        <f>ROW(Source!A77)</f>
        <v>77</v>
      </c>
      <c r="B142">
        <v>449016111</v>
      </c>
      <c r="C142">
        <v>448996832</v>
      </c>
      <c r="D142">
        <v>277874135</v>
      </c>
      <c r="E142">
        <v>1</v>
      </c>
      <c r="F142">
        <v>1</v>
      </c>
      <c r="G142">
        <v>1</v>
      </c>
      <c r="H142">
        <v>3</v>
      </c>
      <c r="I142" t="s">
        <v>1247</v>
      </c>
      <c r="J142" t="s">
        <v>1248</v>
      </c>
      <c r="K142" t="s">
        <v>1249</v>
      </c>
      <c r="L142">
        <v>1407</v>
      </c>
      <c r="N142">
        <v>1013</v>
      </c>
      <c r="O142" t="s">
        <v>1250</v>
      </c>
      <c r="P142" t="s">
        <v>1250</v>
      </c>
      <c r="Q142">
        <v>1</v>
      </c>
      <c r="W142">
        <v>0</v>
      </c>
      <c r="X142">
        <v>-1932893651</v>
      </c>
      <c r="Y142">
        <f t="shared" si="92"/>
        <v>0</v>
      </c>
      <c r="AA142">
        <v>13619.58</v>
      </c>
      <c r="AB142">
        <v>0</v>
      </c>
      <c r="AC142">
        <v>0</v>
      </c>
      <c r="AD142">
        <v>0</v>
      </c>
      <c r="AE142">
        <v>14803.89</v>
      </c>
      <c r="AF142">
        <v>0</v>
      </c>
      <c r="AG142">
        <v>0</v>
      </c>
      <c r="AH142">
        <v>0</v>
      </c>
      <c r="AI142">
        <v>0.92</v>
      </c>
      <c r="AJ142">
        <v>1</v>
      </c>
      <c r="AK142">
        <v>1</v>
      </c>
      <c r="AL142">
        <v>1</v>
      </c>
      <c r="AM142">
        <v>2</v>
      </c>
      <c r="AN142">
        <v>0</v>
      </c>
      <c r="AO142">
        <v>0</v>
      </c>
      <c r="AP142">
        <v>1</v>
      </c>
      <c r="AQ142">
        <v>1</v>
      </c>
      <c r="AR142">
        <v>0</v>
      </c>
      <c r="AS142" t="s">
        <v>3</v>
      </c>
      <c r="AT142">
        <v>2.1000000000000001E-2</v>
      </c>
      <c r="AU142" t="s">
        <v>23</v>
      </c>
      <c r="AV142">
        <v>0</v>
      </c>
      <c r="AW142">
        <v>2</v>
      </c>
      <c r="AX142">
        <v>448996857</v>
      </c>
      <c r="AY142">
        <v>1</v>
      </c>
      <c r="AZ142">
        <v>0</v>
      </c>
      <c r="BA142">
        <v>142</v>
      </c>
      <c r="BB142">
        <v>1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310.88168999999999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1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CV142">
        <v>0</v>
      </c>
      <c r="CW142">
        <v>0</v>
      </c>
      <c r="CX142">
        <f>ROUND(Y142*Source!I77,7)</f>
        <v>0</v>
      </c>
      <c r="CY142">
        <f t="shared" si="93"/>
        <v>13619.58</v>
      </c>
      <c r="CZ142">
        <f t="shared" si="94"/>
        <v>14803.89</v>
      </c>
      <c r="DA142">
        <f t="shared" si="95"/>
        <v>0.92</v>
      </c>
      <c r="DB142">
        <f t="shared" si="96"/>
        <v>0</v>
      </c>
      <c r="DC142">
        <f t="shared" si="97"/>
        <v>0</v>
      </c>
      <c r="DD142" t="s">
        <v>3</v>
      </c>
      <c r="DE142" t="s">
        <v>3</v>
      </c>
      <c r="DF142">
        <f>ROUND(ROUND(AE142*AI142,2)*CX142,2)</f>
        <v>0</v>
      </c>
      <c r="DG142">
        <f t="shared" si="91"/>
        <v>0</v>
      </c>
      <c r="DH142">
        <f t="shared" si="85"/>
        <v>0</v>
      </c>
      <c r="DI142">
        <f t="shared" si="86"/>
        <v>0</v>
      </c>
      <c r="DJ142">
        <f t="shared" si="98"/>
        <v>0</v>
      </c>
      <c r="DK142">
        <v>0</v>
      </c>
      <c r="DL142" t="s">
        <v>3</v>
      </c>
      <c r="DM142">
        <v>0</v>
      </c>
      <c r="DN142" t="s">
        <v>3</v>
      </c>
      <c r="DO142">
        <v>0</v>
      </c>
    </row>
    <row r="143" spans="1:119" x14ac:dyDescent="0.2">
      <c r="A143">
        <f>ROW(Source!A77)</f>
        <v>77</v>
      </c>
      <c r="B143">
        <v>449016111</v>
      </c>
      <c r="C143">
        <v>448996832</v>
      </c>
      <c r="D143">
        <v>277875717</v>
      </c>
      <c r="E143">
        <v>1</v>
      </c>
      <c r="F143">
        <v>1</v>
      </c>
      <c r="G143">
        <v>1</v>
      </c>
      <c r="H143">
        <v>3</v>
      </c>
      <c r="I143" t="s">
        <v>1230</v>
      </c>
      <c r="J143" t="s">
        <v>1231</v>
      </c>
      <c r="K143" t="s">
        <v>1232</v>
      </c>
      <c r="L143">
        <v>1348</v>
      </c>
      <c r="N143">
        <v>1009</v>
      </c>
      <c r="O143" t="s">
        <v>83</v>
      </c>
      <c r="P143" t="s">
        <v>83</v>
      </c>
      <c r="Q143">
        <v>1000</v>
      </c>
      <c r="W143">
        <v>0</v>
      </c>
      <c r="X143">
        <v>-1797286302</v>
      </c>
      <c r="Y143">
        <f t="shared" si="92"/>
        <v>0</v>
      </c>
      <c r="AA143">
        <v>135809.66</v>
      </c>
      <c r="AB143">
        <v>0</v>
      </c>
      <c r="AC143">
        <v>0</v>
      </c>
      <c r="AD143">
        <v>0</v>
      </c>
      <c r="AE143">
        <v>105278.81</v>
      </c>
      <c r="AF143">
        <v>0</v>
      </c>
      <c r="AG143">
        <v>0</v>
      </c>
      <c r="AH143">
        <v>0</v>
      </c>
      <c r="AI143">
        <v>1.29</v>
      </c>
      <c r="AJ143">
        <v>1</v>
      </c>
      <c r="AK143">
        <v>1</v>
      </c>
      <c r="AL143">
        <v>1</v>
      </c>
      <c r="AM143">
        <v>2</v>
      </c>
      <c r="AN143">
        <v>0</v>
      </c>
      <c r="AO143">
        <v>0</v>
      </c>
      <c r="AP143">
        <v>1</v>
      </c>
      <c r="AQ143">
        <v>1</v>
      </c>
      <c r="AR143">
        <v>0</v>
      </c>
      <c r="AS143" t="s">
        <v>3</v>
      </c>
      <c r="AT143">
        <v>2E-3</v>
      </c>
      <c r="AU143" t="s">
        <v>23</v>
      </c>
      <c r="AV143">
        <v>0</v>
      </c>
      <c r="AW143">
        <v>2</v>
      </c>
      <c r="AX143">
        <v>448996858</v>
      </c>
      <c r="AY143">
        <v>1</v>
      </c>
      <c r="AZ143">
        <v>0</v>
      </c>
      <c r="BA143">
        <v>143</v>
      </c>
      <c r="BB143">
        <v>1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210.55761999999999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1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CV143">
        <v>0</v>
      </c>
      <c r="CW143">
        <v>0</v>
      </c>
      <c r="CX143">
        <f>ROUND(Y143*Source!I77,7)</f>
        <v>0</v>
      </c>
      <c r="CY143">
        <f t="shared" si="93"/>
        <v>135809.66</v>
      </c>
      <c r="CZ143">
        <f t="shared" si="94"/>
        <v>105278.81</v>
      </c>
      <c r="DA143">
        <f t="shared" si="95"/>
        <v>1.29</v>
      </c>
      <c r="DB143">
        <f t="shared" si="96"/>
        <v>0</v>
      </c>
      <c r="DC143">
        <f t="shared" si="97"/>
        <v>0</v>
      </c>
      <c r="DD143" t="s">
        <v>3</v>
      </c>
      <c r="DE143" t="s">
        <v>3</v>
      </c>
      <c r="DF143">
        <f>ROUND(ROUND(AE143*AI143,2)*CX143,2)</f>
        <v>0</v>
      </c>
      <c r="DG143">
        <f t="shared" si="91"/>
        <v>0</v>
      </c>
      <c r="DH143">
        <f t="shared" si="85"/>
        <v>0</v>
      </c>
      <c r="DI143">
        <f t="shared" si="86"/>
        <v>0</v>
      </c>
      <c r="DJ143">
        <f t="shared" si="98"/>
        <v>0</v>
      </c>
      <c r="DK143">
        <v>0</v>
      </c>
      <c r="DL143" t="s">
        <v>3</v>
      </c>
      <c r="DM143">
        <v>0</v>
      </c>
      <c r="DN143" t="s">
        <v>3</v>
      </c>
      <c r="DO143">
        <v>0</v>
      </c>
    </row>
    <row r="144" spans="1:119" x14ac:dyDescent="0.2">
      <c r="A144">
        <f>ROW(Source!A77)</f>
        <v>77</v>
      </c>
      <c r="B144">
        <v>449016111</v>
      </c>
      <c r="C144">
        <v>448996832</v>
      </c>
      <c r="D144">
        <v>277563086</v>
      </c>
      <c r="E144">
        <v>109</v>
      </c>
      <c r="F144">
        <v>1</v>
      </c>
      <c r="G144">
        <v>1</v>
      </c>
      <c r="H144">
        <v>3</v>
      </c>
      <c r="I144" t="s">
        <v>144</v>
      </c>
      <c r="J144" t="s">
        <v>3</v>
      </c>
      <c r="K144" t="s">
        <v>145</v>
      </c>
      <c r="L144">
        <v>1327</v>
      </c>
      <c r="N144">
        <v>1005</v>
      </c>
      <c r="O144" t="s">
        <v>146</v>
      </c>
      <c r="P144" t="s">
        <v>146</v>
      </c>
      <c r="Q144">
        <v>1</v>
      </c>
      <c r="W144">
        <v>0</v>
      </c>
      <c r="X144">
        <v>1973310331</v>
      </c>
      <c r="Y144">
        <f t="shared" si="92"/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1</v>
      </c>
      <c r="AJ144">
        <v>1</v>
      </c>
      <c r="AK144">
        <v>1</v>
      </c>
      <c r="AL144">
        <v>1</v>
      </c>
      <c r="AM144">
        <v>-2</v>
      </c>
      <c r="AN144">
        <v>0</v>
      </c>
      <c r="AO144">
        <v>0</v>
      </c>
      <c r="AP144">
        <v>1</v>
      </c>
      <c r="AQ144">
        <v>0</v>
      </c>
      <c r="AR144">
        <v>0</v>
      </c>
      <c r="AS144" t="s">
        <v>3</v>
      </c>
      <c r="AT144">
        <v>189</v>
      </c>
      <c r="AU144" t="s">
        <v>23</v>
      </c>
      <c r="AV144">
        <v>0</v>
      </c>
      <c r="AW144">
        <v>2</v>
      </c>
      <c r="AX144">
        <v>448996859</v>
      </c>
      <c r="AY144">
        <v>1</v>
      </c>
      <c r="AZ144">
        <v>0</v>
      </c>
      <c r="BA144">
        <v>144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CV144">
        <v>0</v>
      </c>
      <c r="CW144">
        <v>0</v>
      </c>
      <c r="CX144">
        <f>ROUND(Y144*Source!I77,7)</f>
        <v>0</v>
      </c>
      <c r="CY144">
        <f t="shared" si="93"/>
        <v>0</v>
      </c>
      <c r="CZ144">
        <f t="shared" si="94"/>
        <v>0</v>
      </c>
      <c r="DA144">
        <f t="shared" si="95"/>
        <v>1</v>
      </c>
      <c r="DB144">
        <f t="shared" si="96"/>
        <v>0</v>
      </c>
      <c r="DC144">
        <f t="shared" si="97"/>
        <v>0</v>
      </c>
      <c r="DD144" t="s">
        <v>3</v>
      </c>
      <c r="DE144" t="s">
        <v>3</v>
      </c>
      <c r="DF144">
        <f>ROUND(ROUND(AE144,2)*CX144,2)</f>
        <v>0</v>
      </c>
      <c r="DG144">
        <f t="shared" si="91"/>
        <v>0</v>
      </c>
      <c r="DH144">
        <f t="shared" si="85"/>
        <v>0</v>
      </c>
      <c r="DI144">
        <f t="shared" si="86"/>
        <v>0</v>
      </c>
      <c r="DJ144">
        <f t="shared" si="98"/>
        <v>0</v>
      </c>
      <c r="DK144">
        <v>0</v>
      </c>
      <c r="DL144" t="s">
        <v>3</v>
      </c>
      <c r="DM144">
        <v>0</v>
      </c>
      <c r="DN144" t="s">
        <v>3</v>
      </c>
      <c r="DO144">
        <v>0</v>
      </c>
    </row>
    <row r="145" spans="1:119" x14ac:dyDescent="0.2">
      <c r="A145">
        <f>ROW(Source!A77)</f>
        <v>77</v>
      </c>
      <c r="B145">
        <v>449016111</v>
      </c>
      <c r="C145">
        <v>448996832</v>
      </c>
      <c r="D145">
        <v>277879101</v>
      </c>
      <c r="E145">
        <v>1</v>
      </c>
      <c r="F145">
        <v>1</v>
      </c>
      <c r="G145">
        <v>1</v>
      </c>
      <c r="H145">
        <v>3</v>
      </c>
      <c r="I145" t="s">
        <v>1267</v>
      </c>
      <c r="J145" t="s">
        <v>1268</v>
      </c>
      <c r="K145" t="s">
        <v>1269</v>
      </c>
      <c r="L145">
        <v>1348</v>
      </c>
      <c r="N145">
        <v>1009</v>
      </c>
      <c r="O145" t="s">
        <v>83</v>
      </c>
      <c r="P145" t="s">
        <v>83</v>
      </c>
      <c r="Q145">
        <v>1000</v>
      </c>
      <c r="W145">
        <v>0</v>
      </c>
      <c r="X145">
        <v>-1545627606</v>
      </c>
      <c r="Y145">
        <f t="shared" si="92"/>
        <v>0</v>
      </c>
      <c r="AA145">
        <v>83456.83</v>
      </c>
      <c r="AB145">
        <v>0</v>
      </c>
      <c r="AC145">
        <v>0</v>
      </c>
      <c r="AD145">
        <v>0</v>
      </c>
      <c r="AE145">
        <v>88783.86</v>
      </c>
      <c r="AF145">
        <v>0</v>
      </c>
      <c r="AG145">
        <v>0</v>
      </c>
      <c r="AH145">
        <v>0</v>
      </c>
      <c r="AI145">
        <v>0.94</v>
      </c>
      <c r="AJ145">
        <v>1</v>
      </c>
      <c r="AK145">
        <v>1</v>
      </c>
      <c r="AL145">
        <v>1</v>
      </c>
      <c r="AM145">
        <v>2</v>
      </c>
      <c r="AN145">
        <v>0</v>
      </c>
      <c r="AO145">
        <v>0</v>
      </c>
      <c r="AP145">
        <v>1</v>
      </c>
      <c r="AQ145">
        <v>1</v>
      </c>
      <c r="AR145">
        <v>0</v>
      </c>
      <c r="AS145" t="s">
        <v>3</v>
      </c>
      <c r="AT145">
        <v>2E-3</v>
      </c>
      <c r="AU145" t="s">
        <v>23</v>
      </c>
      <c r="AV145">
        <v>0</v>
      </c>
      <c r="AW145">
        <v>2</v>
      </c>
      <c r="AX145">
        <v>448996860</v>
      </c>
      <c r="AY145">
        <v>1</v>
      </c>
      <c r="AZ145">
        <v>0</v>
      </c>
      <c r="BA145">
        <v>145</v>
      </c>
      <c r="BB145">
        <v>1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177.56772000000001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1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CV145">
        <v>0</v>
      </c>
      <c r="CW145">
        <v>0</v>
      </c>
      <c r="CX145">
        <f>ROUND(Y145*Source!I77,7)</f>
        <v>0</v>
      </c>
      <c r="CY145">
        <f t="shared" si="93"/>
        <v>83456.83</v>
      </c>
      <c r="CZ145">
        <f t="shared" si="94"/>
        <v>88783.86</v>
      </c>
      <c r="DA145">
        <f t="shared" si="95"/>
        <v>0.94</v>
      </c>
      <c r="DB145">
        <f t="shared" si="96"/>
        <v>0</v>
      </c>
      <c r="DC145">
        <f t="shared" si="97"/>
        <v>0</v>
      </c>
      <c r="DD145" t="s">
        <v>3</v>
      </c>
      <c r="DE145" t="s">
        <v>3</v>
      </c>
      <c r="DF145">
        <f>ROUND(ROUND(AE145*AI145,2)*CX145,2)</f>
        <v>0</v>
      </c>
      <c r="DG145">
        <f t="shared" si="91"/>
        <v>0</v>
      </c>
      <c r="DH145">
        <f t="shared" si="85"/>
        <v>0</v>
      </c>
      <c r="DI145">
        <f t="shared" si="86"/>
        <v>0</v>
      </c>
      <c r="DJ145">
        <f t="shared" si="98"/>
        <v>0</v>
      </c>
      <c r="DK145">
        <v>0</v>
      </c>
      <c r="DL145" t="s">
        <v>3</v>
      </c>
      <c r="DM145">
        <v>0</v>
      </c>
      <c r="DN145" t="s">
        <v>3</v>
      </c>
      <c r="DO145">
        <v>0</v>
      </c>
    </row>
    <row r="146" spans="1:119" x14ac:dyDescent="0.2">
      <c r="A146">
        <f>ROW(Source!A81)</f>
        <v>81</v>
      </c>
      <c r="B146">
        <v>449016111</v>
      </c>
      <c r="C146">
        <v>448996864</v>
      </c>
      <c r="D146">
        <v>327091160</v>
      </c>
      <c r="E146">
        <v>112</v>
      </c>
      <c r="F146">
        <v>1</v>
      </c>
      <c r="G146">
        <v>1</v>
      </c>
      <c r="H146">
        <v>1</v>
      </c>
      <c r="I146" t="s">
        <v>1201</v>
      </c>
      <c r="J146" t="s">
        <v>3</v>
      </c>
      <c r="K146" t="s">
        <v>1271</v>
      </c>
      <c r="L146">
        <v>1191</v>
      </c>
      <c r="N146">
        <v>1013</v>
      </c>
      <c r="O146" t="s">
        <v>1203</v>
      </c>
      <c r="P146" t="s">
        <v>1203</v>
      </c>
      <c r="Q146">
        <v>1</v>
      </c>
      <c r="W146">
        <v>0</v>
      </c>
      <c r="X146">
        <v>-1833565283</v>
      </c>
      <c r="Y146">
        <f>AT146</f>
        <v>35.64</v>
      </c>
      <c r="AA146">
        <v>0</v>
      </c>
      <c r="AB146">
        <v>0</v>
      </c>
      <c r="AC146">
        <v>0</v>
      </c>
      <c r="AD146">
        <v>479.27</v>
      </c>
      <c r="AE146">
        <v>0</v>
      </c>
      <c r="AF146">
        <v>0</v>
      </c>
      <c r="AG146">
        <v>0</v>
      </c>
      <c r="AH146">
        <v>479.27</v>
      </c>
      <c r="AI146">
        <v>1</v>
      </c>
      <c r="AJ146">
        <v>1</v>
      </c>
      <c r="AK146">
        <v>1</v>
      </c>
      <c r="AL146">
        <v>1</v>
      </c>
      <c r="AM146">
        <v>-2</v>
      </c>
      <c r="AN146">
        <v>0</v>
      </c>
      <c r="AO146">
        <v>0</v>
      </c>
      <c r="AP146">
        <v>1</v>
      </c>
      <c r="AQ146">
        <v>1</v>
      </c>
      <c r="AR146">
        <v>0</v>
      </c>
      <c r="AS146" t="s">
        <v>3</v>
      </c>
      <c r="AT146">
        <v>35.64</v>
      </c>
      <c r="AU146" t="s">
        <v>3</v>
      </c>
      <c r="AV146">
        <v>1</v>
      </c>
      <c r="AW146">
        <v>2</v>
      </c>
      <c r="AX146">
        <v>448996873</v>
      </c>
      <c r="AY146">
        <v>2</v>
      </c>
      <c r="AZ146">
        <v>131072</v>
      </c>
      <c r="BA146">
        <v>146</v>
      </c>
      <c r="BB146">
        <v>1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17081.182799999999</v>
      </c>
      <c r="BN146">
        <v>35.64</v>
      </c>
      <c r="BO146">
        <v>0</v>
      </c>
      <c r="BP146">
        <v>1</v>
      </c>
      <c r="BQ146">
        <v>0</v>
      </c>
      <c r="BR146">
        <v>0</v>
      </c>
      <c r="BS146">
        <v>0</v>
      </c>
      <c r="BT146">
        <v>17081.182799999999</v>
      </c>
      <c r="BU146">
        <v>35.64</v>
      </c>
      <c r="BV146">
        <v>0</v>
      </c>
      <c r="BW146">
        <v>1</v>
      </c>
      <c r="CU146">
        <f>ROUND(AT146*Source!I81*AH146*AL146,2)</f>
        <v>170.81</v>
      </c>
      <c r="CV146">
        <f>ROUND(Y146*Source!I81,7)</f>
        <v>0.35639999999999999</v>
      </c>
      <c r="CW146">
        <v>0</v>
      </c>
      <c r="CX146">
        <f>ROUND(Y146*Source!I81,7)</f>
        <v>0.35639999999999999</v>
      </c>
      <c r="CY146">
        <f>AD146</f>
        <v>479.27</v>
      </c>
      <c r="CZ146">
        <f>AH146</f>
        <v>479.27</v>
      </c>
      <c r="DA146">
        <f>AL146</f>
        <v>1</v>
      </c>
      <c r="DB146">
        <f>ROUND(ROUND(AT146*CZ146,2),6)</f>
        <v>17081.18</v>
      </c>
      <c r="DC146">
        <f>ROUND(ROUND(AT146*AG146,2),6)</f>
        <v>0</v>
      </c>
      <c r="DD146" t="s">
        <v>3</v>
      </c>
      <c r="DE146" t="s">
        <v>3</v>
      </c>
      <c r="DF146">
        <f t="shared" ref="DF146:DF152" si="99">ROUND(ROUND(AE146,2)*CX146,2)</f>
        <v>0</v>
      </c>
      <c r="DG146">
        <f t="shared" si="91"/>
        <v>0</v>
      </c>
      <c r="DH146">
        <f t="shared" si="85"/>
        <v>0</v>
      </c>
      <c r="DI146">
        <f t="shared" si="86"/>
        <v>170.81</v>
      </c>
      <c r="DJ146">
        <f>DI146</f>
        <v>170.81</v>
      </c>
      <c r="DK146">
        <v>1</v>
      </c>
      <c r="DL146" t="s">
        <v>3</v>
      </c>
      <c r="DM146">
        <v>0</v>
      </c>
      <c r="DN146" t="s">
        <v>3</v>
      </c>
      <c r="DO146">
        <v>0</v>
      </c>
    </row>
    <row r="147" spans="1:119" x14ac:dyDescent="0.2">
      <c r="A147">
        <f>ROW(Source!A81)</f>
        <v>81</v>
      </c>
      <c r="B147">
        <v>449016111</v>
      </c>
      <c r="C147">
        <v>448996864</v>
      </c>
      <c r="D147">
        <v>327091406</v>
      </c>
      <c r="E147">
        <v>112</v>
      </c>
      <c r="F147">
        <v>1</v>
      </c>
      <c r="G147">
        <v>1</v>
      </c>
      <c r="H147">
        <v>1</v>
      </c>
      <c r="I147" t="s">
        <v>1204</v>
      </c>
      <c r="J147" t="s">
        <v>3</v>
      </c>
      <c r="K147" t="s">
        <v>1205</v>
      </c>
      <c r="L147">
        <v>1191</v>
      </c>
      <c r="N147">
        <v>1013</v>
      </c>
      <c r="O147" t="s">
        <v>1203</v>
      </c>
      <c r="P147" t="s">
        <v>1203</v>
      </c>
      <c r="Q147">
        <v>1</v>
      </c>
      <c r="W147">
        <v>0</v>
      </c>
      <c r="X147">
        <v>-1417349443</v>
      </c>
      <c r="Y147">
        <f>AT147</f>
        <v>22.48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1</v>
      </c>
      <c r="AJ147">
        <v>1</v>
      </c>
      <c r="AK147">
        <v>1</v>
      </c>
      <c r="AL147">
        <v>1</v>
      </c>
      <c r="AM147">
        <v>-2</v>
      </c>
      <c r="AN147">
        <v>0</v>
      </c>
      <c r="AO147">
        <v>0</v>
      </c>
      <c r="AP147">
        <v>1</v>
      </c>
      <c r="AQ147">
        <v>1</v>
      </c>
      <c r="AR147">
        <v>0</v>
      </c>
      <c r="AS147" t="s">
        <v>3</v>
      </c>
      <c r="AT147">
        <v>22.48</v>
      </c>
      <c r="AU147" t="s">
        <v>3</v>
      </c>
      <c r="AV147">
        <v>2</v>
      </c>
      <c r="AW147">
        <v>2</v>
      </c>
      <c r="AX147">
        <v>448996874</v>
      </c>
      <c r="AY147">
        <v>1</v>
      </c>
      <c r="AZ147">
        <v>0</v>
      </c>
      <c r="BA147">
        <v>147</v>
      </c>
      <c r="BB147">
        <v>1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CV147">
        <v>0</v>
      </c>
      <c r="CW147">
        <v>0</v>
      </c>
      <c r="CX147">
        <f>ROUND(Y147*Source!I81,7)</f>
        <v>0.2248</v>
      </c>
      <c r="CY147">
        <f>AD147</f>
        <v>0</v>
      </c>
      <c r="CZ147">
        <f>AH147</f>
        <v>0</v>
      </c>
      <c r="DA147">
        <f>AL147</f>
        <v>1</v>
      </c>
      <c r="DB147">
        <f>ROUND(ROUND(AT147*CZ147,2),6)</f>
        <v>0</v>
      </c>
      <c r="DC147">
        <f>ROUND(ROUND(AT147*AG147,2),6)</f>
        <v>0</v>
      </c>
      <c r="DD147" t="s">
        <v>3</v>
      </c>
      <c r="DE147" t="s">
        <v>3</v>
      </c>
      <c r="DF147">
        <f t="shared" si="99"/>
        <v>0</v>
      </c>
      <c r="DG147">
        <f t="shared" si="91"/>
        <v>0</v>
      </c>
      <c r="DH147">
        <f t="shared" si="85"/>
        <v>0</v>
      </c>
      <c r="DI147">
        <f t="shared" si="86"/>
        <v>0</v>
      </c>
      <c r="DJ147">
        <f>DI147</f>
        <v>0</v>
      </c>
      <c r="DK147">
        <v>0</v>
      </c>
      <c r="DL147" t="s">
        <v>3</v>
      </c>
      <c r="DM147">
        <v>0</v>
      </c>
      <c r="DN147" t="s">
        <v>3</v>
      </c>
      <c r="DO147">
        <v>0</v>
      </c>
    </row>
    <row r="148" spans="1:119" x14ac:dyDescent="0.2">
      <c r="A148">
        <f>ROW(Source!A81)</f>
        <v>81</v>
      </c>
      <c r="B148">
        <v>449016111</v>
      </c>
      <c r="C148">
        <v>448996864</v>
      </c>
      <c r="D148">
        <v>327211381</v>
      </c>
      <c r="E148">
        <v>1</v>
      </c>
      <c r="F148">
        <v>1</v>
      </c>
      <c r="G148">
        <v>1</v>
      </c>
      <c r="H148">
        <v>2</v>
      </c>
      <c r="I148" t="s">
        <v>1272</v>
      </c>
      <c r="J148" t="s">
        <v>1273</v>
      </c>
      <c r="K148" t="s">
        <v>1274</v>
      </c>
      <c r="L148">
        <v>1368</v>
      </c>
      <c r="N148">
        <v>1011</v>
      </c>
      <c r="O148" t="s">
        <v>1100</v>
      </c>
      <c r="P148" t="s">
        <v>1100</v>
      </c>
      <c r="Q148">
        <v>1</v>
      </c>
      <c r="W148">
        <v>0</v>
      </c>
      <c r="X148">
        <v>-1030140311</v>
      </c>
      <c r="Y148">
        <f>AT148</f>
        <v>10.93</v>
      </c>
      <c r="AA148">
        <v>0</v>
      </c>
      <c r="AB148">
        <v>2736.29</v>
      </c>
      <c r="AC148">
        <v>620.24</v>
      </c>
      <c r="AD148">
        <v>0</v>
      </c>
      <c r="AE148">
        <v>0</v>
      </c>
      <c r="AF148">
        <v>2088.77</v>
      </c>
      <c r="AG148">
        <v>620.24</v>
      </c>
      <c r="AH148">
        <v>0</v>
      </c>
      <c r="AI148">
        <v>1</v>
      </c>
      <c r="AJ148">
        <v>1.31</v>
      </c>
      <c r="AK148">
        <v>1</v>
      </c>
      <c r="AL148">
        <v>1</v>
      </c>
      <c r="AM148">
        <v>2</v>
      </c>
      <c r="AN148">
        <v>0</v>
      </c>
      <c r="AO148">
        <v>0</v>
      </c>
      <c r="AP148">
        <v>1</v>
      </c>
      <c r="AQ148">
        <v>1</v>
      </c>
      <c r="AR148">
        <v>0</v>
      </c>
      <c r="AS148" t="s">
        <v>3</v>
      </c>
      <c r="AT148">
        <v>10.93</v>
      </c>
      <c r="AU148" t="s">
        <v>3</v>
      </c>
      <c r="AV148">
        <v>1</v>
      </c>
      <c r="AW148">
        <v>2</v>
      </c>
      <c r="AX148">
        <v>448996875</v>
      </c>
      <c r="AY148">
        <v>2</v>
      </c>
      <c r="AZ148">
        <v>65536</v>
      </c>
      <c r="BA148">
        <v>148</v>
      </c>
      <c r="BB148">
        <v>1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22830.256099999999</v>
      </c>
      <c r="BL148">
        <v>6779.2232000000004</v>
      </c>
      <c r="BM148">
        <v>0</v>
      </c>
      <c r="BN148">
        <v>0</v>
      </c>
      <c r="BO148">
        <v>10.93</v>
      </c>
      <c r="BP148">
        <v>1</v>
      </c>
      <c r="BQ148">
        <v>0</v>
      </c>
      <c r="BR148">
        <v>22830.256099999999</v>
      </c>
      <c r="BS148">
        <v>6779.2232000000004</v>
      </c>
      <c r="BT148">
        <v>0</v>
      </c>
      <c r="BU148">
        <v>0</v>
      </c>
      <c r="BV148">
        <v>10.93</v>
      </c>
      <c r="BW148">
        <v>1</v>
      </c>
      <c r="CV148">
        <v>0</v>
      </c>
      <c r="CW148">
        <f>ROUND(Y148*Source!I81*DO148,7)</f>
        <v>0.10929999999999999</v>
      </c>
      <c r="CX148">
        <f>ROUND(Y148*Source!I81,7)</f>
        <v>0.10929999999999999</v>
      </c>
      <c r="CY148">
        <f>AB148</f>
        <v>2736.29</v>
      </c>
      <c r="CZ148">
        <f>AF148</f>
        <v>2088.77</v>
      </c>
      <c r="DA148">
        <f>AJ148</f>
        <v>1.31</v>
      </c>
      <c r="DB148">
        <f>ROUND(ROUND(AT148*CZ148,2),6)</f>
        <v>22830.26</v>
      </c>
      <c r="DC148">
        <f>ROUND(ROUND(AT148*AG148,2),6)</f>
        <v>6779.22</v>
      </c>
      <c r="DD148" t="s">
        <v>3</v>
      </c>
      <c r="DE148" t="s">
        <v>3</v>
      </c>
      <c r="DF148">
        <f t="shared" si="99"/>
        <v>0</v>
      </c>
      <c r="DG148">
        <f>ROUND(ROUND(AF148*AJ148,2)*CX148,2)</f>
        <v>299.08</v>
      </c>
      <c r="DH148">
        <f t="shared" si="85"/>
        <v>67.790000000000006</v>
      </c>
      <c r="DI148">
        <f t="shared" si="86"/>
        <v>0</v>
      </c>
      <c r="DJ148">
        <f>DG148+DH148</f>
        <v>366.87</v>
      </c>
      <c r="DK148">
        <v>0</v>
      </c>
      <c r="DL148" t="s">
        <v>1219</v>
      </c>
      <c r="DM148">
        <v>5</v>
      </c>
      <c r="DN148" t="s">
        <v>1203</v>
      </c>
      <c r="DO148">
        <v>1</v>
      </c>
    </row>
    <row r="149" spans="1:119" x14ac:dyDescent="0.2">
      <c r="A149">
        <f>ROW(Source!A81)</f>
        <v>81</v>
      </c>
      <c r="B149">
        <v>449016111</v>
      </c>
      <c r="C149">
        <v>448996864</v>
      </c>
      <c r="D149">
        <v>327212374</v>
      </c>
      <c r="E149">
        <v>1</v>
      </c>
      <c r="F149">
        <v>1</v>
      </c>
      <c r="G149">
        <v>1</v>
      </c>
      <c r="H149">
        <v>2</v>
      </c>
      <c r="I149" t="s">
        <v>1275</v>
      </c>
      <c r="J149" t="s">
        <v>1276</v>
      </c>
      <c r="K149" t="s">
        <v>1277</v>
      </c>
      <c r="L149">
        <v>1368</v>
      </c>
      <c r="N149">
        <v>1011</v>
      </c>
      <c r="O149" t="s">
        <v>1100</v>
      </c>
      <c r="P149" t="s">
        <v>1100</v>
      </c>
      <c r="Q149">
        <v>1</v>
      </c>
      <c r="W149">
        <v>0</v>
      </c>
      <c r="X149">
        <v>1038311377</v>
      </c>
      <c r="Y149">
        <f>AT149</f>
        <v>10.74</v>
      </c>
      <c r="AA149">
        <v>0</v>
      </c>
      <c r="AB149">
        <v>1088.2</v>
      </c>
      <c r="AC149">
        <v>620.24</v>
      </c>
      <c r="AD149">
        <v>0</v>
      </c>
      <c r="AE149">
        <v>0</v>
      </c>
      <c r="AF149">
        <v>788.55</v>
      </c>
      <c r="AG149">
        <v>620.24</v>
      </c>
      <c r="AH149">
        <v>0</v>
      </c>
      <c r="AI149">
        <v>1</v>
      </c>
      <c r="AJ149">
        <v>1.38</v>
      </c>
      <c r="AK149">
        <v>1</v>
      </c>
      <c r="AL149">
        <v>1</v>
      </c>
      <c r="AM149">
        <v>2</v>
      </c>
      <c r="AN149">
        <v>0</v>
      </c>
      <c r="AO149">
        <v>0</v>
      </c>
      <c r="AP149">
        <v>1</v>
      </c>
      <c r="AQ149">
        <v>1</v>
      </c>
      <c r="AR149">
        <v>0</v>
      </c>
      <c r="AS149" t="s">
        <v>3</v>
      </c>
      <c r="AT149">
        <v>10.74</v>
      </c>
      <c r="AU149" t="s">
        <v>3</v>
      </c>
      <c r="AV149">
        <v>1</v>
      </c>
      <c r="AW149">
        <v>2</v>
      </c>
      <c r="AX149">
        <v>448996876</v>
      </c>
      <c r="AY149">
        <v>2</v>
      </c>
      <c r="AZ149">
        <v>65536</v>
      </c>
      <c r="BA149">
        <v>149</v>
      </c>
      <c r="BB149">
        <v>1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8469.027</v>
      </c>
      <c r="BL149">
        <v>6661.3775999999998</v>
      </c>
      <c r="BM149">
        <v>0</v>
      </c>
      <c r="BN149">
        <v>0</v>
      </c>
      <c r="BO149">
        <v>10.74</v>
      </c>
      <c r="BP149">
        <v>1</v>
      </c>
      <c r="BQ149">
        <v>0</v>
      </c>
      <c r="BR149">
        <v>8469.027</v>
      </c>
      <c r="BS149">
        <v>6661.3775999999998</v>
      </c>
      <c r="BT149">
        <v>0</v>
      </c>
      <c r="BU149">
        <v>0</v>
      </c>
      <c r="BV149">
        <v>10.74</v>
      </c>
      <c r="BW149">
        <v>1</v>
      </c>
      <c r="CV149">
        <v>0</v>
      </c>
      <c r="CW149">
        <f>ROUND(Y149*Source!I81*DO149,7)</f>
        <v>0.1074</v>
      </c>
      <c r="CX149">
        <f>ROUND(Y149*Source!I81,7)</f>
        <v>0.1074</v>
      </c>
      <c r="CY149">
        <f>AB149</f>
        <v>1088.2</v>
      </c>
      <c r="CZ149">
        <f>AF149</f>
        <v>788.55</v>
      </c>
      <c r="DA149">
        <f>AJ149</f>
        <v>1.38</v>
      </c>
      <c r="DB149">
        <f>ROUND(ROUND(AT149*CZ149,2),6)</f>
        <v>8469.0300000000007</v>
      </c>
      <c r="DC149">
        <f>ROUND(ROUND(AT149*AG149,2),6)</f>
        <v>6661.38</v>
      </c>
      <c r="DD149" t="s">
        <v>3</v>
      </c>
      <c r="DE149" t="s">
        <v>3</v>
      </c>
      <c r="DF149">
        <f t="shared" si="99"/>
        <v>0</v>
      </c>
      <c r="DG149">
        <f>ROUND(ROUND(AF149*AJ149,2)*CX149,2)</f>
        <v>116.87</v>
      </c>
      <c r="DH149">
        <f t="shared" si="85"/>
        <v>66.61</v>
      </c>
      <c r="DI149">
        <f t="shared" si="86"/>
        <v>0</v>
      </c>
      <c r="DJ149">
        <f>DG149+DH149</f>
        <v>183.48000000000002</v>
      </c>
      <c r="DK149">
        <v>0</v>
      </c>
      <c r="DL149" t="s">
        <v>1219</v>
      </c>
      <c r="DM149">
        <v>5</v>
      </c>
      <c r="DN149" t="s">
        <v>1203</v>
      </c>
      <c r="DO149">
        <v>1</v>
      </c>
    </row>
    <row r="150" spans="1:119" x14ac:dyDescent="0.2">
      <c r="A150">
        <f>ROW(Source!A81)</f>
        <v>81</v>
      </c>
      <c r="B150">
        <v>449016111</v>
      </c>
      <c r="C150">
        <v>448996864</v>
      </c>
      <c r="D150">
        <v>327212380</v>
      </c>
      <c r="E150">
        <v>1</v>
      </c>
      <c r="F150">
        <v>1</v>
      </c>
      <c r="G150">
        <v>1</v>
      </c>
      <c r="H150">
        <v>2</v>
      </c>
      <c r="I150" t="s">
        <v>1206</v>
      </c>
      <c r="J150" t="s">
        <v>1207</v>
      </c>
      <c r="K150" t="s">
        <v>1208</v>
      </c>
      <c r="L150">
        <v>1368</v>
      </c>
      <c r="N150">
        <v>1011</v>
      </c>
      <c r="O150" t="s">
        <v>1100</v>
      </c>
      <c r="P150" t="s">
        <v>1100</v>
      </c>
      <c r="Q150">
        <v>1</v>
      </c>
      <c r="W150">
        <v>0</v>
      </c>
      <c r="X150">
        <v>1032761012</v>
      </c>
      <c r="Y150">
        <f>AT150</f>
        <v>0.81</v>
      </c>
      <c r="AA150">
        <v>0</v>
      </c>
      <c r="AB150">
        <v>641.70000000000005</v>
      </c>
      <c r="AC150">
        <v>539.69000000000005</v>
      </c>
      <c r="AD150">
        <v>0</v>
      </c>
      <c r="AE150">
        <v>0</v>
      </c>
      <c r="AF150">
        <v>641.70000000000005</v>
      </c>
      <c r="AG150">
        <v>539.69000000000005</v>
      </c>
      <c r="AH150">
        <v>0</v>
      </c>
      <c r="AI150">
        <v>1</v>
      </c>
      <c r="AJ150">
        <v>1</v>
      </c>
      <c r="AK150">
        <v>1</v>
      </c>
      <c r="AL150">
        <v>1</v>
      </c>
      <c r="AM150">
        <v>-2</v>
      </c>
      <c r="AN150">
        <v>0</v>
      </c>
      <c r="AO150">
        <v>0</v>
      </c>
      <c r="AP150">
        <v>1</v>
      </c>
      <c r="AQ150">
        <v>1</v>
      </c>
      <c r="AR150">
        <v>0</v>
      </c>
      <c r="AS150" t="s">
        <v>3</v>
      </c>
      <c r="AT150">
        <v>0.81</v>
      </c>
      <c r="AU150" t="s">
        <v>3</v>
      </c>
      <c r="AV150">
        <v>1</v>
      </c>
      <c r="AW150">
        <v>2</v>
      </c>
      <c r="AX150">
        <v>448996877</v>
      </c>
      <c r="AY150">
        <v>2</v>
      </c>
      <c r="AZ150">
        <v>98304</v>
      </c>
      <c r="BA150">
        <v>150</v>
      </c>
      <c r="BB150">
        <v>1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519.77700000000004</v>
      </c>
      <c r="BL150">
        <v>437.14890000000008</v>
      </c>
      <c r="BM150">
        <v>0</v>
      </c>
      <c r="BN150">
        <v>0</v>
      </c>
      <c r="BO150">
        <v>0.81</v>
      </c>
      <c r="BP150">
        <v>1</v>
      </c>
      <c r="BQ150">
        <v>0</v>
      </c>
      <c r="BR150">
        <v>519.77700000000004</v>
      </c>
      <c r="BS150">
        <v>437.14890000000008</v>
      </c>
      <c r="BT150">
        <v>0</v>
      </c>
      <c r="BU150">
        <v>0</v>
      </c>
      <c r="BV150">
        <v>0.81</v>
      </c>
      <c r="BW150">
        <v>1</v>
      </c>
      <c r="CV150">
        <v>0</v>
      </c>
      <c r="CW150">
        <f>ROUND(Y150*Source!I81*DO150,7)</f>
        <v>8.0999999999999996E-3</v>
      </c>
      <c r="CX150">
        <f>ROUND(Y150*Source!I81,7)</f>
        <v>8.0999999999999996E-3</v>
      </c>
      <c r="CY150">
        <f>AB150</f>
        <v>641.70000000000005</v>
      </c>
      <c r="CZ150">
        <f>AF150</f>
        <v>641.70000000000005</v>
      </c>
      <c r="DA150">
        <f>AJ150</f>
        <v>1</v>
      </c>
      <c r="DB150">
        <f>ROUND(ROUND(AT150*CZ150,2),6)</f>
        <v>519.78</v>
      </c>
      <c r="DC150">
        <f>ROUND(ROUND(AT150*AG150,2),6)</f>
        <v>437.15</v>
      </c>
      <c r="DD150" t="s">
        <v>3</v>
      </c>
      <c r="DE150" t="s">
        <v>3</v>
      </c>
      <c r="DF150">
        <f t="shared" si="99"/>
        <v>0</v>
      </c>
      <c r="DG150">
        <f t="shared" ref="DG150:DG168" si="100">ROUND(ROUND(AF150,2)*CX150,2)</f>
        <v>5.2</v>
      </c>
      <c r="DH150">
        <f t="shared" si="85"/>
        <v>4.37</v>
      </c>
      <c r="DI150">
        <f t="shared" si="86"/>
        <v>0</v>
      </c>
      <c r="DJ150">
        <f>DG150+DH150</f>
        <v>9.57</v>
      </c>
      <c r="DK150">
        <v>1</v>
      </c>
      <c r="DL150" t="s">
        <v>1209</v>
      </c>
      <c r="DM150">
        <v>4</v>
      </c>
      <c r="DN150" t="s">
        <v>1203</v>
      </c>
      <c r="DO150">
        <v>1</v>
      </c>
    </row>
    <row r="151" spans="1:119" x14ac:dyDescent="0.2">
      <c r="A151">
        <f>ROW(Source!A81)</f>
        <v>81</v>
      </c>
      <c r="B151">
        <v>449016111</v>
      </c>
      <c r="C151">
        <v>448996864</v>
      </c>
      <c r="D151">
        <v>327092486</v>
      </c>
      <c r="E151">
        <v>112</v>
      </c>
      <c r="F151">
        <v>1</v>
      </c>
      <c r="G151">
        <v>1</v>
      </c>
      <c r="H151">
        <v>3</v>
      </c>
      <c r="I151" t="s">
        <v>47</v>
      </c>
      <c r="J151" t="s">
        <v>3</v>
      </c>
      <c r="K151" t="s">
        <v>48</v>
      </c>
      <c r="L151">
        <v>1339</v>
      </c>
      <c r="N151">
        <v>1007</v>
      </c>
      <c r="O151" t="s">
        <v>49</v>
      </c>
      <c r="P151" t="s">
        <v>49</v>
      </c>
      <c r="Q151">
        <v>1</v>
      </c>
      <c r="W151">
        <v>0</v>
      </c>
      <c r="X151">
        <v>-157982121</v>
      </c>
      <c r="Y151">
        <f>(AT151*ROUND(0,7))</f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1</v>
      </c>
      <c r="AJ151">
        <v>1</v>
      </c>
      <c r="AK151">
        <v>1</v>
      </c>
      <c r="AL151">
        <v>1</v>
      </c>
      <c r="AM151">
        <v>-2</v>
      </c>
      <c r="AN151">
        <v>0</v>
      </c>
      <c r="AO151">
        <v>0</v>
      </c>
      <c r="AP151">
        <v>1</v>
      </c>
      <c r="AQ151">
        <v>0</v>
      </c>
      <c r="AR151">
        <v>0</v>
      </c>
      <c r="AS151" t="s">
        <v>3</v>
      </c>
      <c r="AT151">
        <v>6.34</v>
      </c>
      <c r="AU151" t="s">
        <v>135</v>
      </c>
      <c r="AV151">
        <v>0</v>
      </c>
      <c r="AW151">
        <v>2</v>
      </c>
      <c r="AX151">
        <v>448996878</v>
      </c>
      <c r="AY151">
        <v>1</v>
      </c>
      <c r="AZ151">
        <v>0</v>
      </c>
      <c r="BA151">
        <v>151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CV151">
        <v>0</v>
      </c>
      <c r="CW151">
        <v>0</v>
      </c>
      <c r="CX151">
        <f>ROUND(Y151*Source!I81,7)</f>
        <v>0</v>
      </c>
      <c r="CY151">
        <f>AA151</f>
        <v>0</v>
      </c>
      <c r="CZ151">
        <f>AE151</f>
        <v>0</v>
      </c>
      <c r="DA151">
        <f>AI151</f>
        <v>1</v>
      </c>
      <c r="DB151">
        <f>ROUND((ROUND(AT151*CZ151,2)*ROUND(0,7)),6)</f>
        <v>0</v>
      </c>
      <c r="DC151">
        <f>ROUND((ROUND(AT151*AG151,2)*ROUND(0,7)),6)</f>
        <v>0</v>
      </c>
      <c r="DD151" t="s">
        <v>3</v>
      </c>
      <c r="DE151" t="s">
        <v>3</v>
      </c>
      <c r="DF151">
        <f t="shared" si="99"/>
        <v>0</v>
      </c>
      <c r="DG151">
        <f t="shared" si="100"/>
        <v>0</v>
      </c>
      <c r="DH151">
        <f t="shared" si="85"/>
        <v>0</v>
      </c>
      <c r="DI151">
        <f t="shared" si="86"/>
        <v>0</v>
      </c>
      <c r="DJ151">
        <f>DF151</f>
        <v>0</v>
      </c>
      <c r="DK151">
        <v>0</v>
      </c>
      <c r="DL151" t="s">
        <v>3</v>
      </c>
      <c r="DM151">
        <v>0</v>
      </c>
      <c r="DN151" t="s">
        <v>3</v>
      </c>
      <c r="DO151">
        <v>0</v>
      </c>
    </row>
    <row r="152" spans="1:119" x14ac:dyDescent="0.2">
      <c r="A152">
        <f>ROW(Source!A81)</f>
        <v>81</v>
      </c>
      <c r="B152">
        <v>449016111</v>
      </c>
      <c r="C152">
        <v>448996864</v>
      </c>
      <c r="D152">
        <v>327093505</v>
      </c>
      <c r="E152">
        <v>112</v>
      </c>
      <c r="F152">
        <v>1</v>
      </c>
      <c r="G152">
        <v>1</v>
      </c>
      <c r="H152">
        <v>3</v>
      </c>
      <c r="I152" t="s">
        <v>69</v>
      </c>
      <c r="J152" t="s">
        <v>3</v>
      </c>
      <c r="K152" t="s">
        <v>70</v>
      </c>
      <c r="L152">
        <v>1371</v>
      </c>
      <c r="N152">
        <v>1013</v>
      </c>
      <c r="O152" t="s">
        <v>32</v>
      </c>
      <c r="P152" t="s">
        <v>32</v>
      </c>
      <c r="Q152">
        <v>1</v>
      </c>
      <c r="W152">
        <v>0</v>
      </c>
      <c r="X152">
        <v>888337275</v>
      </c>
      <c r="Y152">
        <f>(AT152*ROUND(0,7))</f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1</v>
      </c>
      <c r="AJ152">
        <v>1</v>
      </c>
      <c r="AK152">
        <v>1</v>
      </c>
      <c r="AL152">
        <v>1</v>
      </c>
      <c r="AM152">
        <v>-2</v>
      </c>
      <c r="AN152">
        <v>0</v>
      </c>
      <c r="AO152">
        <v>0</v>
      </c>
      <c r="AP152">
        <v>1</v>
      </c>
      <c r="AQ152">
        <v>0</v>
      </c>
      <c r="AR152">
        <v>0</v>
      </c>
      <c r="AS152" t="s">
        <v>3</v>
      </c>
      <c r="AT152">
        <v>100</v>
      </c>
      <c r="AU152" t="s">
        <v>135</v>
      </c>
      <c r="AV152">
        <v>0</v>
      </c>
      <c r="AW152">
        <v>2</v>
      </c>
      <c r="AX152">
        <v>448996879</v>
      </c>
      <c r="AY152">
        <v>1</v>
      </c>
      <c r="AZ152">
        <v>0</v>
      </c>
      <c r="BA152">
        <v>152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CV152">
        <v>0</v>
      </c>
      <c r="CW152">
        <v>0</v>
      </c>
      <c r="CX152">
        <f>ROUND(Y152*Source!I81,7)</f>
        <v>0</v>
      </c>
      <c r="CY152">
        <f>AA152</f>
        <v>0</v>
      </c>
      <c r="CZ152">
        <f>AE152</f>
        <v>0</v>
      </c>
      <c r="DA152">
        <f>AI152</f>
        <v>1</v>
      </c>
      <c r="DB152">
        <f>ROUND((ROUND(AT152*CZ152,2)*ROUND(0,7)),6)</f>
        <v>0</v>
      </c>
      <c r="DC152">
        <f>ROUND((ROUND(AT152*AG152,2)*ROUND(0,7)),6)</f>
        <v>0</v>
      </c>
      <c r="DD152" t="s">
        <v>3</v>
      </c>
      <c r="DE152" t="s">
        <v>3</v>
      </c>
      <c r="DF152">
        <f t="shared" si="99"/>
        <v>0</v>
      </c>
      <c r="DG152">
        <f t="shared" si="100"/>
        <v>0</v>
      </c>
      <c r="DH152">
        <f t="shared" si="85"/>
        <v>0</v>
      </c>
      <c r="DI152">
        <f t="shared" si="86"/>
        <v>0</v>
      </c>
      <c r="DJ152">
        <f>DF152</f>
        <v>0</v>
      </c>
      <c r="DK152">
        <v>0</v>
      </c>
      <c r="DL152" t="s">
        <v>3</v>
      </c>
      <c r="DM152">
        <v>0</v>
      </c>
      <c r="DN152" t="s">
        <v>3</v>
      </c>
      <c r="DO152">
        <v>0</v>
      </c>
    </row>
    <row r="153" spans="1:119" x14ac:dyDescent="0.2">
      <c r="A153">
        <f>ROW(Source!A81)</f>
        <v>81</v>
      </c>
      <c r="B153">
        <v>449016111</v>
      </c>
      <c r="C153">
        <v>448996864</v>
      </c>
      <c r="D153">
        <v>327173751</v>
      </c>
      <c r="E153">
        <v>1</v>
      </c>
      <c r="F153">
        <v>1</v>
      </c>
      <c r="G153">
        <v>1</v>
      </c>
      <c r="H153">
        <v>3</v>
      </c>
      <c r="I153" t="s">
        <v>1278</v>
      </c>
      <c r="J153" t="s">
        <v>1279</v>
      </c>
      <c r="K153" t="s">
        <v>1280</v>
      </c>
      <c r="L153">
        <v>1339</v>
      </c>
      <c r="N153">
        <v>1007</v>
      </c>
      <c r="O153" t="s">
        <v>49</v>
      </c>
      <c r="P153" t="s">
        <v>49</v>
      </c>
      <c r="Q153">
        <v>1</v>
      </c>
      <c r="W153">
        <v>0</v>
      </c>
      <c r="X153">
        <v>-1558223359</v>
      </c>
      <c r="Y153">
        <f>(AT153*ROUND(0,7))</f>
        <v>0</v>
      </c>
      <c r="AA153">
        <v>16172.9</v>
      </c>
      <c r="AB153">
        <v>0</v>
      </c>
      <c r="AC153">
        <v>0</v>
      </c>
      <c r="AD153">
        <v>0</v>
      </c>
      <c r="AE153">
        <v>20734.490000000002</v>
      </c>
      <c r="AF153">
        <v>0</v>
      </c>
      <c r="AG153">
        <v>0</v>
      </c>
      <c r="AH153">
        <v>0</v>
      </c>
      <c r="AI153">
        <v>0.78</v>
      </c>
      <c r="AJ153">
        <v>1</v>
      </c>
      <c r="AK153">
        <v>1</v>
      </c>
      <c r="AL153">
        <v>1</v>
      </c>
      <c r="AM153">
        <v>2</v>
      </c>
      <c r="AN153">
        <v>0</v>
      </c>
      <c r="AO153">
        <v>0</v>
      </c>
      <c r="AP153">
        <v>1</v>
      </c>
      <c r="AQ153">
        <v>1</v>
      </c>
      <c r="AR153">
        <v>0</v>
      </c>
      <c r="AS153" t="s">
        <v>3</v>
      </c>
      <c r="AT153">
        <v>0.13975000000000001</v>
      </c>
      <c r="AU153" t="s">
        <v>135</v>
      </c>
      <c r="AV153">
        <v>0</v>
      </c>
      <c r="AW153">
        <v>2</v>
      </c>
      <c r="AX153">
        <v>448996880</v>
      </c>
      <c r="AY153">
        <v>1</v>
      </c>
      <c r="AZ153">
        <v>0</v>
      </c>
      <c r="BA153">
        <v>153</v>
      </c>
      <c r="BB153">
        <v>1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2897.6449775000006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1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CV153">
        <v>0</v>
      </c>
      <c r="CW153">
        <v>0</v>
      </c>
      <c r="CX153">
        <f>ROUND(Y153*Source!I81,7)</f>
        <v>0</v>
      </c>
      <c r="CY153">
        <f>AA153</f>
        <v>16172.9</v>
      </c>
      <c r="CZ153">
        <f>AE153</f>
        <v>20734.490000000002</v>
      </c>
      <c r="DA153">
        <f>AI153</f>
        <v>0.78</v>
      </c>
      <c r="DB153">
        <f>ROUND((ROUND(AT153*CZ153,2)*ROUND(0,7)),6)</f>
        <v>0</v>
      </c>
      <c r="DC153">
        <f>ROUND((ROUND(AT153*AG153,2)*ROUND(0,7)),6)</f>
        <v>0</v>
      </c>
      <c r="DD153" t="s">
        <v>3</v>
      </c>
      <c r="DE153" t="s">
        <v>3</v>
      </c>
      <c r="DF153">
        <f>ROUND(ROUND(AE153*AI153,2)*CX153,2)</f>
        <v>0</v>
      </c>
      <c r="DG153">
        <f t="shared" si="100"/>
        <v>0</v>
      </c>
      <c r="DH153">
        <f t="shared" si="85"/>
        <v>0</v>
      </c>
      <c r="DI153">
        <f t="shared" si="86"/>
        <v>0</v>
      </c>
      <c r="DJ153">
        <f>DF153</f>
        <v>0</v>
      </c>
      <c r="DK153">
        <v>0</v>
      </c>
      <c r="DL153" t="s">
        <v>3</v>
      </c>
      <c r="DM153">
        <v>0</v>
      </c>
      <c r="DN153" t="s">
        <v>3</v>
      </c>
      <c r="DO153">
        <v>0</v>
      </c>
    </row>
    <row r="154" spans="1:119" x14ac:dyDescent="0.2">
      <c r="A154">
        <f>ROW(Source!A84)</f>
        <v>84</v>
      </c>
      <c r="B154">
        <v>449016111</v>
      </c>
      <c r="C154">
        <v>448996883</v>
      </c>
      <c r="D154">
        <v>277560276</v>
      </c>
      <c r="E154">
        <v>109</v>
      </c>
      <c r="F154">
        <v>1</v>
      </c>
      <c r="G154">
        <v>1</v>
      </c>
      <c r="H154">
        <v>1</v>
      </c>
      <c r="I154" t="s">
        <v>1201</v>
      </c>
      <c r="J154" t="s">
        <v>3</v>
      </c>
      <c r="K154" t="s">
        <v>1202</v>
      </c>
      <c r="L154">
        <v>1191</v>
      </c>
      <c r="N154">
        <v>1013</v>
      </c>
      <c r="O154" t="s">
        <v>1203</v>
      </c>
      <c r="P154" t="s">
        <v>1203</v>
      </c>
      <c r="Q154">
        <v>1</v>
      </c>
      <c r="W154">
        <v>0</v>
      </c>
      <c r="X154">
        <v>1049124552</v>
      </c>
      <c r="Y154">
        <f>AT154</f>
        <v>7.11</v>
      </c>
      <c r="AA154">
        <v>0</v>
      </c>
      <c r="AB154">
        <v>0</v>
      </c>
      <c r="AC154">
        <v>0</v>
      </c>
      <c r="AD154">
        <v>479.27</v>
      </c>
      <c r="AE154">
        <v>0</v>
      </c>
      <c r="AF154">
        <v>0</v>
      </c>
      <c r="AG154">
        <v>0</v>
      </c>
      <c r="AH154">
        <v>479.27</v>
      </c>
      <c r="AI154">
        <v>1</v>
      </c>
      <c r="AJ154">
        <v>1</v>
      </c>
      <c r="AK154">
        <v>1</v>
      </c>
      <c r="AL154">
        <v>1</v>
      </c>
      <c r="AM154">
        <v>-2</v>
      </c>
      <c r="AN154">
        <v>0</v>
      </c>
      <c r="AO154">
        <v>0</v>
      </c>
      <c r="AP154">
        <v>1</v>
      </c>
      <c r="AQ154">
        <v>1</v>
      </c>
      <c r="AR154">
        <v>0</v>
      </c>
      <c r="AS154" t="s">
        <v>3</v>
      </c>
      <c r="AT154">
        <v>7.11</v>
      </c>
      <c r="AU154" t="s">
        <v>3</v>
      </c>
      <c r="AV154">
        <v>1</v>
      </c>
      <c r="AW154">
        <v>2</v>
      </c>
      <c r="AX154">
        <v>448996890</v>
      </c>
      <c r="AY154">
        <v>2</v>
      </c>
      <c r="AZ154">
        <v>131072</v>
      </c>
      <c r="BA154">
        <v>154</v>
      </c>
      <c r="BB154">
        <v>1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3407.6097</v>
      </c>
      <c r="BN154">
        <v>7.11</v>
      </c>
      <c r="BO154">
        <v>0</v>
      </c>
      <c r="BP154">
        <v>1</v>
      </c>
      <c r="BQ154">
        <v>0</v>
      </c>
      <c r="BR154">
        <v>0</v>
      </c>
      <c r="BS154">
        <v>0</v>
      </c>
      <c r="BT154">
        <v>3407.6097</v>
      </c>
      <c r="BU154">
        <v>7.11</v>
      </c>
      <c r="BV154">
        <v>0</v>
      </c>
      <c r="BW154">
        <v>1</v>
      </c>
      <c r="CU154">
        <f>ROUND(AT154*Source!I84*AH154*AL154,2)</f>
        <v>340.76</v>
      </c>
      <c r="CV154">
        <f>ROUND(Y154*Source!I84,7)</f>
        <v>0.71099999999999997</v>
      </c>
      <c r="CW154">
        <v>0</v>
      </c>
      <c r="CX154">
        <f>ROUND(Y154*Source!I84,7)</f>
        <v>0.71099999999999997</v>
      </c>
      <c r="CY154">
        <f>AD154</f>
        <v>479.27</v>
      </c>
      <c r="CZ154">
        <f>AH154</f>
        <v>479.27</v>
      </c>
      <c r="DA154">
        <f>AL154</f>
        <v>1</v>
      </c>
      <c r="DB154">
        <f>ROUND(ROUND(AT154*CZ154,2),6)</f>
        <v>3407.61</v>
      </c>
      <c r="DC154">
        <f>ROUND(ROUND(AT154*AG154,2),6)</f>
        <v>0</v>
      </c>
      <c r="DD154" t="s">
        <v>3</v>
      </c>
      <c r="DE154" t="s">
        <v>3</v>
      </c>
      <c r="DF154">
        <f t="shared" ref="DF154:DF174" si="101">ROUND(ROUND(AE154,2)*CX154,2)</f>
        <v>0</v>
      </c>
      <c r="DG154">
        <f t="shared" si="100"/>
        <v>0</v>
      </c>
      <c r="DH154">
        <f t="shared" si="85"/>
        <v>0</v>
      </c>
      <c r="DI154">
        <f t="shared" si="86"/>
        <v>340.76</v>
      </c>
      <c r="DJ154">
        <f>DI154</f>
        <v>340.76</v>
      </c>
      <c r="DK154">
        <v>1</v>
      </c>
      <c r="DL154" t="s">
        <v>3</v>
      </c>
      <c r="DM154">
        <v>0</v>
      </c>
      <c r="DN154" t="s">
        <v>3</v>
      </c>
      <c r="DO154">
        <v>0</v>
      </c>
    </row>
    <row r="155" spans="1:119" x14ac:dyDescent="0.2">
      <c r="A155">
        <f>ROW(Source!A84)</f>
        <v>84</v>
      </c>
      <c r="B155">
        <v>449016111</v>
      </c>
      <c r="C155">
        <v>448996883</v>
      </c>
      <c r="D155">
        <v>277560491</v>
      </c>
      <c r="E155">
        <v>109</v>
      </c>
      <c r="F155">
        <v>1</v>
      </c>
      <c r="G155">
        <v>1</v>
      </c>
      <c r="H155">
        <v>1</v>
      </c>
      <c r="I155" t="s">
        <v>1204</v>
      </c>
      <c r="J155" t="s">
        <v>3</v>
      </c>
      <c r="K155" t="s">
        <v>1205</v>
      </c>
      <c r="L155">
        <v>1191</v>
      </c>
      <c r="N155">
        <v>1013</v>
      </c>
      <c r="O155" t="s">
        <v>1203</v>
      </c>
      <c r="P155" t="s">
        <v>1203</v>
      </c>
      <c r="Q155">
        <v>1</v>
      </c>
      <c r="W155">
        <v>0</v>
      </c>
      <c r="X155">
        <v>-1417349443</v>
      </c>
      <c r="Y155">
        <f>AT155</f>
        <v>0.68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1</v>
      </c>
      <c r="AK155">
        <v>1</v>
      </c>
      <c r="AL155">
        <v>1</v>
      </c>
      <c r="AM155">
        <v>-2</v>
      </c>
      <c r="AN155">
        <v>0</v>
      </c>
      <c r="AO155">
        <v>0</v>
      </c>
      <c r="AP155">
        <v>1</v>
      </c>
      <c r="AQ155">
        <v>1</v>
      </c>
      <c r="AR155">
        <v>0</v>
      </c>
      <c r="AS155" t="s">
        <v>3</v>
      </c>
      <c r="AT155">
        <v>0.68</v>
      </c>
      <c r="AU155" t="s">
        <v>3</v>
      </c>
      <c r="AV155">
        <v>2</v>
      </c>
      <c r="AW155">
        <v>2</v>
      </c>
      <c r="AX155">
        <v>448996891</v>
      </c>
      <c r="AY155">
        <v>1</v>
      </c>
      <c r="AZ155">
        <v>0</v>
      </c>
      <c r="BA155">
        <v>155</v>
      </c>
      <c r="BB155">
        <v>1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CV155">
        <v>0</v>
      </c>
      <c r="CW155">
        <v>0</v>
      </c>
      <c r="CX155">
        <f>ROUND(Y155*Source!I84,7)</f>
        <v>6.8000000000000005E-2</v>
      </c>
      <c r="CY155">
        <f>AD155</f>
        <v>0</v>
      </c>
      <c r="CZ155">
        <f>AH155</f>
        <v>0</v>
      </c>
      <c r="DA155">
        <f>AL155</f>
        <v>1</v>
      </c>
      <c r="DB155">
        <f>ROUND(ROUND(AT155*CZ155,2),6)</f>
        <v>0</v>
      </c>
      <c r="DC155">
        <f>ROUND(ROUND(AT155*AG155,2),6)</f>
        <v>0</v>
      </c>
      <c r="DD155" t="s">
        <v>3</v>
      </c>
      <c r="DE155" t="s">
        <v>3</v>
      </c>
      <c r="DF155">
        <f t="shared" si="101"/>
        <v>0</v>
      </c>
      <c r="DG155">
        <f t="shared" si="100"/>
        <v>0</v>
      </c>
      <c r="DH155">
        <f t="shared" si="85"/>
        <v>0</v>
      </c>
      <c r="DI155">
        <f t="shared" si="86"/>
        <v>0</v>
      </c>
      <c r="DJ155">
        <f>DI155</f>
        <v>0</v>
      </c>
      <c r="DK155">
        <v>0</v>
      </c>
      <c r="DL155" t="s">
        <v>3</v>
      </c>
      <c r="DM155">
        <v>0</v>
      </c>
      <c r="DN155" t="s">
        <v>3</v>
      </c>
      <c r="DO155">
        <v>0</v>
      </c>
    </row>
    <row r="156" spans="1:119" x14ac:dyDescent="0.2">
      <c r="A156">
        <f>ROW(Source!A84)</f>
        <v>84</v>
      </c>
      <c r="B156">
        <v>449016111</v>
      </c>
      <c r="C156">
        <v>448996883</v>
      </c>
      <c r="D156">
        <v>277945805</v>
      </c>
      <c r="E156">
        <v>1</v>
      </c>
      <c r="F156">
        <v>1</v>
      </c>
      <c r="G156">
        <v>1</v>
      </c>
      <c r="H156">
        <v>2</v>
      </c>
      <c r="I156" t="s">
        <v>1206</v>
      </c>
      <c r="J156" t="s">
        <v>1207</v>
      </c>
      <c r="K156" t="s">
        <v>1208</v>
      </c>
      <c r="L156">
        <v>1368</v>
      </c>
      <c r="N156">
        <v>1011</v>
      </c>
      <c r="O156" t="s">
        <v>1100</v>
      </c>
      <c r="P156" t="s">
        <v>1100</v>
      </c>
      <c r="Q156">
        <v>1</v>
      </c>
      <c r="W156">
        <v>0</v>
      </c>
      <c r="X156">
        <v>721652621</v>
      </c>
      <c r="Y156">
        <f>AT156</f>
        <v>0.11</v>
      </c>
      <c r="AA156">
        <v>0</v>
      </c>
      <c r="AB156">
        <v>641.70000000000005</v>
      </c>
      <c r="AC156">
        <v>539.69000000000005</v>
      </c>
      <c r="AD156">
        <v>0</v>
      </c>
      <c r="AE156">
        <v>0</v>
      </c>
      <c r="AF156">
        <v>641.70000000000005</v>
      </c>
      <c r="AG156">
        <v>539.69000000000005</v>
      </c>
      <c r="AH156">
        <v>0</v>
      </c>
      <c r="AI156">
        <v>1</v>
      </c>
      <c r="AJ156">
        <v>1</v>
      </c>
      <c r="AK156">
        <v>1</v>
      </c>
      <c r="AL156">
        <v>1</v>
      </c>
      <c r="AM156">
        <v>-2</v>
      </c>
      <c r="AN156">
        <v>0</v>
      </c>
      <c r="AO156">
        <v>0</v>
      </c>
      <c r="AP156">
        <v>1</v>
      </c>
      <c r="AQ156">
        <v>1</v>
      </c>
      <c r="AR156">
        <v>0</v>
      </c>
      <c r="AS156" t="s">
        <v>3</v>
      </c>
      <c r="AT156">
        <v>0.11</v>
      </c>
      <c r="AU156" t="s">
        <v>3</v>
      </c>
      <c r="AV156">
        <v>1</v>
      </c>
      <c r="AW156">
        <v>2</v>
      </c>
      <c r="AX156">
        <v>448996892</v>
      </c>
      <c r="AY156">
        <v>2</v>
      </c>
      <c r="AZ156">
        <v>98304</v>
      </c>
      <c r="BA156">
        <v>156</v>
      </c>
      <c r="BB156">
        <v>1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70.587000000000003</v>
      </c>
      <c r="BL156">
        <v>59.365900000000003</v>
      </c>
      <c r="BM156">
        <v>0</v>
      </c>
      <c r="BN156">
        <v>0</v>
      </c>
      <c r="BO156">
        <v>0.11</v>
      </c>
      <c r="BP156">
        <v>1</v>
      </c>
      <c r="BQ156">
        <v>0</v>
      </c>
      <c r="BR156">
        <v>70.587000000000003</v>
      </c>
      <c r="BS156">
        <v>59.365900000000003</v>
      </c>
      <c r="BT156">
        <v>0</v>
      </c>
      <c r="BU156">
        <v>0</v>
      </c>
      <c r="BV156">
        <v>0.11</v>
      </c>
      <c r="BW156">
        <v>1</v>
      </c>
      <c r="CV156">
        <v>0</v>
      </c>
      <c r="CW156">
        <f>ROUND(Y156*Source!I84*DO156,7)</f>
        <v>1.0999999999999999E-2</v>
      </c>
      <c r="CX156">
        <f>ROUND(Y156*Source!I84,7)</f>
        <v>1.0999999999999999E-2</v>
      </c>
      <c r="CY156">
        <f>AB156</f>
        <v>641.70000000000005</v>
      </c>
      <c r="CZ156">
        <f>AF156</f>
        <v>641.70000000000005</v>
      </c>
      <c r="DA156">
        <f>AJ156</f>
        <v>1</v>
      </c>
      <c r="DB156">
        <f>ROUND(ROUND(AT156*CZ156,2),6)</f>
        <v>70.59</v>
      </c>
      <c r="DC156">
        <f>ROUND(ROUND(AT156*AG156,2),6)</f>
        <v>59.37</v>
      </c>
      <c r="DD156" t="s">
        <v>3</v>
      </c>
      <c r="DE156" t="s">
        <v>3</v>
      </c>
      <c r="DF156">
        <f t="shared" si="101"/>
        <v>0</v>
      </c>
      <c r="DG156">
        <f t="shared" si="100"/>
        <v>7.06</v>
      </c>
      <c r="DH156">
        <f t="shared" si="85"/>
        <v>5.94</v>
      </c>
      <c r="DI156">
        <f t="shared" si="86"/>
        <v>0</v>
      </c>
      <c r="DJ156">
        <f>DG156+DH156</f>
        <v>13</v>
      </c>
      <c r="DK156">
        <v>1</v>
      </c>
      <c r="DL156" t="s">
        <v>1209</v>
      </c>
      <c r="DM156">
        <v>4</v>
      </c>
      <c r="DN156" t="s">
        <v>1203</v>
      </c>
      <c r="DO156">
        <v>1</v>
      </c>
    </row>
    <row r="157" spans="1:119" x14ac:dyDescent="0.2">
      <c r="A157">
        <f>ROW(Source!A84)</f>
        <v>84</v>
      </c>
      <c r="B157">
        <v>449016111</v>
      </c>
      <c r="C157">
        <v>448996883</v>
      </c>
      <c r="D157">
        <v>277945930</v>
      </c>
      <c r="E157">
        <v>1</v>
      </c>
      <c r="F157">
        <v>1</v>
      </c>
      <c r="G157">
        <v>1</v>
      </c>
      <c r="H157">
        <v>2</v>
      </c>
      <c r="I157" t="s">
        <v>1281</v>
      </c>
      <c r="J157" t="s">
        <v>1282</v>
      </c>
      <c r="K157" t="s">
        <v>1283</v>
      </c>
      <c r="L157">
        <v>1368</v>
      </c>
      <c r="N157">
        <v>1011</v>
      </c>
      <c r="O157" t="s">
        <v>1100</v>
      </c>
      <c r="P157" t="s">
        <v>1100</v>
      </c>
      <c r="Q157">
        <v>1</v>
      </c>
      <c r="W157">
        <v>0</v>
      </c>
      <c r="X157">
        <v>1516678200</v>
      </c>
      <c r="Y157">
        <f>AT157</f>
        <v>0.56999999999999995</v>
      </c>
      <c r="AA157">
        <v>0</v>
      </c>
      <c r="AB157">
        <v>83.01</v>
      </c>
      <c r="AC157">
        <v>539.69000000000005</v>
      </c>
      <c r="AD157">
        <v>0</v>
      </c>
      <c r="AE157">
        <v>0</v>
      </c>
      <c r="AF157">
        <v>83.01</v>
      </c>
      <c r="AG157">
        <v>539.69000000000005</v>
      </c>
      <c r="AH157">
        <v>0</v>
      </c>
      <c r="AI157">
        <v>1</v>
      </c>
      <c r="AJ157">
        <v>1</v>
      </c>
      <c r="AK157">
        <v>1</v>
      </c>
      <c r="AL157">
        <v>1</v>
      </c>
      <c r="AM157">
        <v>-2</v>
      </c>
      <c r="AN157">
        <v>0</v>
      </c>
      <c r="AO157">
        <v>0</v>
      </c>
      <c r="AP157">
        <v>1</v>
      </c>
      <c r="AQ157">
        <v>1</v>
      </c>
      <c r="AR157">
        <v>0</v>
      </c>
      <c r="AS157" t="s">
        <v>3</v>
      </c>
      <c r="AT157">
        <v>0.56999999999999995</v>
      </c>
      <c r="AU157" t="s">
        <v>3</v>
      </c>
      <c r="AV157">
        <v>1</v>
      </c>
      <c r="AW157">
        <v>2</v>
      </c>
      <c r="AX157">
        <v>448996893</v>
      </c>
      <c r="AY157">
        <v>2</v>
      </c>
      <c r="AZ157">
        <v>98304</v>
      </c>
      <c r="BA157">
        <v>157</v>
      </c>
      <c r="BB157">
        <v>1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47.3157</v>
      </c>
      <c r="BL157">
        <v>307.62330000000003</v>
      </c>
      <c r="BM157">
        <v>0</v>
      </c>
      <c r="BN157">
        <v>0</v>
      </c>
      <c r="BO157">
        <v>0.56999999999999995</v>
      </c>
      <c r="BP157">
        <v>1</v>
      </c>
      <c r="BQ157">
        <v>0</v>
      </c>
      <c r="BR157">
        <v>47.3157</v>
      </c>
      <c r="BS157">
        <v>307.62330000000003</v>
      </c>
      <c r="BT157">
        <v>0</v>
      </c>
      <c r="BU157">
        <v>0</v>
      </c>
      <c r="BV157">
        <v>0.56999999999999995</v>
      </c>
      <c r="BW157">
        <v>1</v>
      </c>
      <c r="CV157">
        <v>0</v>
      </c>
      <c r="CW157">
        <f>ROUND(Y157*Source!I84*DO157,7)</f>
        <v>5.7000000000000002E-2</v>
      </c>
      <c r="CX157">
        <f>ROUND(Y157*Source!I84,7)</f>
        <v>5.7000000000000002E-2</v>
      </c>
      <c r="CY157">
        <f>AB157</f>
        <v>83.01</v>
      </c>
      <c r="CZ157">
        <f>AF157</f>
        <v>83.01</v>
      </c>
      <c r="DA157">
        <f>AJ157</f>
        <v>1</v>
      </c>
      <c r="DB157">
        <f>ROUND(ROUND(AT157*CZ157,2),6)</f>
        <v>47.32</v>
      </c>
      <c r="DC157">
        <f>ROUND(ROUND(AT157*AG157,2),6)</f>
        <v>307.62</v>
      </c>
      <c r="DD157" t="s">
        <v>3</v>
      </c>
      <c r="DE157" t="s">
        <v>3</v>
      </c>
      <c r="DF157">
        <f t="shared" si="101"/>
        <v>0</v>
      </c>
      <c r="DG157">
        <f t="shared" si="100"/>
        <v>4.7300000000000004</v>
      </c>
      <c r="DH157">
        <f t="shared" si="85"/>
        <v>30.76</v>
      </c>
      <c r="DI157">
        <f t="shared" si="86"/>
        <v>0</v>
      </c>
      <c r="DJ157">
        <f>DG157+DH157</f>
        <v>35.49</v>
      </c>
      <c r="DK157">
        <v>1</v>
      </c>
      <c r="DL157" t="s">
        <v>1209</v>
      </c>
      <c r="DM157">
        <v>4</v>
      </c>
      <c r="DN157" t="s">
        <v>1203</v>
      </c>
      <c r="DO157">
        <v>1</v>
      </c>
    </row>
    <row r="158" spans="1:119" x14ac:dyDescent="0.2">
      <c r="A158">
        <f>ROW(Source!A84)</f>
        <v>84</v>
      </c>
      <c r="B158">
        <v>449016111</v>
      </c>
      <c r="C158">
        <v>448996883</v>
      </c>
      <c r="D158">
        <v>277560614</v>
      </c>
      <c r="E158">
        <v>109</v>
      </c>
      <c r="F158">
        <v>1</v>
      </c>
      <c r="G158">
        <v>1</v>
      </c>
      <c r="H158">
        <v>3</v>
      </c>
      <c r="I158" t="s">
        <v>166</v>
      </c>
      <c r="J158" t="s">
        <v>3</v>
      </c>
      <c r="K158" t="s">
        <v>167</v>
      </c>
      <c r="L158">
        <v>1377</v>
      </c>
      <c r="N158">
        <v>1013</v>
      </c>
      <c r="O158" t="s">
        <v>168</v>
      </c>
      <c r="P158" t="s">
        <v>168</v>
      </c>
      <c r="Q158">
        <v>1</v>
      </c>
      <c r="W158">
        <v>0</v>
      </c>
      <c r="X158">
        <v>-1614040265</v>
      </c>
      <c r="Y158">
        <f>(AT158*ROUND(0,7))</f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1</v>
      </c>
      <c r="AJ158">
        <v>1</v>
      </c>
      <c r="AK158">
        <v>1</v>
      </c>
      <c r="AL158">
        <v>1</v>
      </c>
      <c r="AM158">
        <v>-2</v>
      </c>
      <c r="AN158">
        <v>0</v>
      </c>
      <c r="AO158">
        <v>0</v>
      </c>
      <c r="AP158">
        <v>1</v>
      </c>
      <c r="AQ158">
        <v>0</v>
      </c>
      <c r="AR158">
        <v>0</v>
      </c>
      <c r="AS158" t="s">
        <v>3</v>
      </c>
      <c r="AT158">
        <v>120</v>
      </c>
      <c r="AU158" t="s">
        <v>23</v>
      </c>
      <c r="AV158">
        <v>0</v>
      </c>
      <c r="AW158">
        <v>2</v>
      </c>
      <c r="AX158">
        <v>448996894</v>
      </c>
      <c r="AY158">
        <v>1</v>
      </c>
      <c r="AZ158">
        <v>0</v>
      </c>
      <c r="BA158">
        <v>158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CV158">
        <v>0</v>
      </c>
      <c r="CW158">
        <v>0</v>
      </c>
      <c r="CX158">
        <f>ROUND(Y158*Source!I84,7)</f>
        <v>0</v>
      </c>
      <c r="CY158">
        <f>AA158</f>
        <v>0</v>
      </c>
      <c r="CZ158">
        <f>AE158</f>
        <v>0</v>
      </c>
      <c r="DA158">
        <f>AI158</f>
        <v>1</v>
      </c>
      <c r="DB158">
        <f>ROUND((ROUND(AT158*CZ158,2)*ROUND(0,7)),6)</f>
        <v>0</v>
      </c>
      <c r="DC158">
        <f>ROUND((ROUND(AT158*AG158,2)*ROUND(0,7)),6)</f>
        <v>0</v>
      </c>
      <c r="DD158" t="s">
        <v>3</v>
      </c>
      <c r="DE158" t="s">
        <v>3</v>
      </c>
      <c r="DF158">
        <f t="shared" si="101"/>
        <v>0</v>
      </c>
      <c r="DG158">
        <f t="shared" si="100"/>
        <v>0</v>
      </c>
      <c r="DH158">
        <f t="shared" si="85"/>
        <v>0</v>
      </c>
      <c r="DI158">
        <f t="shared" si="86"/>
        <v>0</v>
      </c>
      <c r="DJ158">
        <f>DF158</f>
        <v>0</v>
      </c>
      <c r="DK158">
        <v>0</v>
      </c>
      <c r="DL158" t="s">
        <v>3</v>
      </c>
      <c r="DM158">
        <v>0</v>
      </c>
      <c r="DN158" t="s">
        <v>3</v>
      </c>
      <c r="DO158">
        <v>0</v>
      </c>
    </row>
    <row r="159" spans="1:119" x14ac:dyDescent="0.2">
      <c r="A159">
        <f>ROW(Source!A84)</f>
        <v>84</v>
      </c>
      <c r="B159">
        <v>449016111</v>
      </c>
      <c r="C159">
        <v>448996883</v>
      </c>
      <c r="D159">
        <v>277560664</v>
      </c>
      <c r="E159">
        <v>109</v>
      </c>
      <c r="F159">
        <v>1</v>
      </c>
      <c r="G159">
        <v>1</v>
      </c>
      <c r="H159">
        <v>3</v>
      </c>
      <c r="I159" t="s">
        <v>170</v>
      </c>
      <c r="J159" t="s">
        <v>3</v>
      </c>
      <c r="K159" t="s">
        <v>171</v>
      </c>
      <c r="L159">
        <v>1371</v>
      </c>
      <c r="N159">
        <v>1013</v>
      </c>
      <c r="O159" t="s">
        <v>32</v>
      </c>
      <c r="P159" t="s">
        <v>32</v>
      </c>
      <c r="Q159">
        <v>1</v>
      </c>
      <c r="W159">
        <v>0</v>
      </c>
      <c r="X159">
        <v>-442667550</v>
      </c>
      <c r="Y159">
        <f>(AT159*ROUND(0,7))</f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</v>
      </c>
      <c r="AJ159">
        <v>1</v>
      </c>
      <c r="AK159">
        <v>1</v>
      </c>
      <c r="AL159">
        <v>1</v>
      </c>
      <c r="AM159">
        <v>-2</v>
      </c>
      <c r="AN159">
        <v>0</v>
      </c>
      <c r="AO159">
        <v>0</v>
      </c>
      <c r="AP159">
        <v>1</v>
      </c>
      <c r="AQ159">
        <v>0</v>
      </c>
      <c r="AR159">
        <v>0</v>
      </c>
      <c r="AS159" t="s">
        <v>3</v>
      </c>
      <c r="AT159">
        <v>10</v>
      </c>
      <c r="AU159" t="s">
        <v>23</v>
      </c>
      <c r="AV159">
        <v>0</v>
      </c>
      <c r="AW159">
        <v>2</v>
      </c>
      <c r="AX159">
        <v>448996895</v>
      </c>
      <c r="AY159">
        <v>1</v>
      </c>
      <c r="AZ159">
        <v>0</v>
      </c>
      <c r="BA159">
        <v>159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CV159">
        <v>0</v>
      </c>
      <c r="CW159">
        <v>0</v>
      </c>
      <c r="CX159">
        <f>ROUND(Y159*Source!I84,7)</f>
        <v>0</v>
      </c>
      <c r="CY159">
        <f>AA159</f>
        <v>0</v>
      </c>
      <c r="CZ159">
        <f>AE159</f>
        <v>0</v>
      </c>
      <c r="DA159">
        <f>AI159</f>
        <v>1</v>
      </c>
      <c r="DB159">
        <f>ROUND((ROUND(AT159*CZ159,2)*ROUND(0,7)),6)</f>
        <v>0</v>
      </c>
      <c r="DC159">
        <f>ROUND((ROUND(AT159*AG159,2)*ROUND(0,7)),6)</f>
        <v>0</v>
      </c>
      <c r="DD159" t="s">
        <v>3</v>
      </c>
      <c r="DE159" t="s">
        <v>3</v>
      </c>
      <c r="DF159">
        <f t="shared" si="101"/>
        <v>0</v>
      </c>
      <c r="DG159">
        <f t="shared" si="100"/>
        <v>0</v>
      </c>
      <c r="DH159">
        <f t="shared" si="85"/>
        <v>0</v>
      </c>
      <c r="DI159">
        <f t="shared" si="86"/>
        <v>0</v>
      </c>
      <c r="DJ159">
        <f>DF159</f>
        <v>0</v>
      </c>
      <c r="DK159">
        <v>0</v>
      </c>
      <c r="DL159" t="s">
        <v>3</v>
      </c>
      <c r="DM159">
        <v>0</v>
      </c>
      <c r="DN159" t="s">
        <v>3</v>
      </c>
      <c r="DO159">
        <v>0</v>
      </c>
    </row>
    <row r="160" spans="1:119" x14ac:dyDescent="0.2">
      <c r="A160">
        <f>ROW(Source!A87)</f>
        <v>87</v>
      </c>
      <c r="B160">
        <v>449016111</v>
      </c>
      <c r="C160">
        <v>448996898</v>
      </c>
      <c r="D160">
        <v>277560276</v>
      </c>
      <c r="E160">
        <v>109</v>
      </c>
      <c r="F160">
        <v>1</v>
      </c>
      <c r="G160">
        <v>1</v>
      </c>
      <c r="H160">
        <v>1</v>
      </c>
      <c r="I160" t="s">
        <v>1201</v>
      </c>
      <c r="J160" t="s">
        <v>3</v>
      </c>
      <c r="K160" t="s">
        <v>1202</v>
      </c>
      <c r="L160">
        <v>1191</v>
      </c>
      <c r="N160">
        <v>1013</v>
      </c>
      <c r="O160" t="s">
        <v>1203</v>
      </c>
      <c r="P160" t="s">
        <v>1203</v>
      </c>
      <c r="Q160">
        <v>1</v>
      </c>
      <c r="W160">
        <v>0</v>
      </c>
      <c r="X160">
        <v>1049124552</v>
      </c>
      <c r="Y160">
        <f>AT160</f>
        <v>7.69</v>
      </c>
      <c r="AA160">
        <v>0</v>
      </c>
      <c r="AB160">
        <v>0</v>
      </c>
      <c r="AC160">
        <v>0</v>
      </c>
      <c r="AD160">
        <v>479.27</v>
      </c>
      <c r="AE160">
        <v>0</v>
      </c>
      <c r="AF160">
        <v>0</v>
      </c>
      <c r="AG160">
        <v>0</v>
      </c>
      <c r="AH160">
        <v>479.27</v>
      </c>
      <c r="AI160">
        <v>1</v>
      </c>
      <c r="AJ160">
        <v>1</v>
      </c>
      <c r="AK160">
        <v>1</v>
      </c>
      <c r="AL160">
        <v>1</v>
      </c>
      <c r="AM160">
        <v>-2</v>
      </c>
      <c r="AN160">
        <v>0</v>
      </c>
      <c r="AO160">
        <v>0</v>
      </c>
      <c r="AP160">
        <v>1</v>
      </c>
      <c r="AQ160">
        <v>1</v>
      </c>
      <c r="AR160">
        <v>0</v>
      </c>
      <c r="AS160" t="s">
        <v>3</v>
      </c>
      <c r="AT160">
        <v>7.69</v>
      </c>
      <c r="AU160" t="s">
        <v>3</v>
      </c>
      <c r="AV160">
        <v>1</v>
      </c>
      <c r="AW160">
        <v>2</v>
      </c>
      <c r="AX160">
        <v>448996905</v>
      </c>
      <c r="AY160">
        <v>2</v>
      </c>
      <c r="AZ160">
        <v>131072</v>
      </c>
      <c r="BA160">
        <v>160</v>
      </c>
      <c r="BB160">
        <v>1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3685.5862999999999</v>
      </c>
      <c r="BN160">
        <v>7.69</v>
      </c>
      <c r="BO160">
        <v>0</v>
      </c>
      <c r="BP160">
        <v>1</v>
      </c>
      <c r="BQ160">
        <v>0</v>
      </c>
      <c r="BR160">
        <v>0</v>
      </c>
      <c r="BS160">
        <v>0</v>
      </c>
      <c r="BT160">
        <v>3685.5862999999999</v>
      </c>
      <c r="BU160">
        <v>7.69</v>
      </c>
      <c r="BV160">
        <v>0</v>
      </c>
      <c r="BW160">
        <v>1</v>
      </c>
      <c r="CU160">
        <f>ROUND(AT160*Source!I87*AH160*AL160,2)</f>
        <v>368.56</v>
      </c>
      <c r="CV160">
        <f>ROUND(Y160*Source!I87,7)</f>
        <v>0.76900000000000002</v>
      </c>
      <c r="CW160">
        <v>0</v>
      </c>
      <c r="CX160">
        <f>ROUND(Y160*Source!I87,7)</f>
        <v>0.76900000000000002</v>
      </c>
      <c r="CY160">
        <f>AD160</f>
        <v>479.27</v>
      </c>
      <c r="CZ160">
        <f>AH160</f>
        <v>479.27</v>
      </c>
      <c r="DA160">
        <f>AL160</f>
        <v>1</v>
      </c>
      <c r="DB160">
        <f>ROUND(ROUND(AT160*CZ160,2),6)</f>
        <v>3685.59</v>
      </c>
      <c r="DC160">
        <f>ROUND(ROUND(AT160*AG160,2),6)</f>
        <v>0</v>
      </c>
      <c r="DD160" t="s">
        <v>3</v>
      </c>
      <c r="DE160" t="s">
        <v>3</v>
      </c>
      <c r="DF160">
        <f t="shared" si="101"/>
        <v>0</v>
      </c>
      <c r="DG160">
        <f t="shared" si="100"/>
        <v>0</v>
      </c>
      <c r="DH160">
        <f t="shared" si="85"/>
        <v>0</v>
      </c>
      <c r="DI160">
        <f t="shared" si="86"/>
        <v>368.56</v>
      </c>
      <c r="DJ160">
        <f>DI160</f>
        <v>368.56</v>
      </c>
      <c r="DK160">
        <v>1</v>
      </c>
      <c r="DL160" t="s">
        <v>3</v>
      </c>
      <c r="DM160">
        <v>0</v>
      </c>
      <c r="DN160" t="s">
        <v>3</v>
      </c>
      <c r="DO160">
        <v>0</v>
      </c>
    </row>
    <row r="161" spans="1:119" x14ac:dyDescent="0.2">
      <c r="A161">
        <f>ROW(Source!A87)</f>
        <v>87</v>
      </c>
      <c r="B161">
        <v>449016111</v>
      </c>
      <c r="C161">
        <v>448996898</v>
      </c>
      <c r="D161">
        <v>277560491</v>
      </c>
      <c r="E161">
        <v>109</v>
      </c>
      <c r="F161">
        <v>1</v>
      </c>
      <c r="G161">
        <v>1</v>
      </c>
      <c r="H161">
        <v>1</v>
      </c>
      <c r="I161" t="s">
        <v>1204</v>
      </c>
      <c r="J161" t="s">
        <v>3</v>
      </c>
      <c r="K161" t="s">
        <v>1205</v>
      </c>
      <c r="L161">
        <v>1191</v>
      </c>
      <c r="N161">
        <v>1013</v>
      </c>
      <c r="O161" t="s">
        <v>1203</v>
      </c>
      <c r="P161" t="s">
        <v>1203</v>
      </c>
      <c r="Q161">
        <v>1</v>
      </c>
      <c r="W161">
        <v>0</v>
      </c>
      <c r="X161">
        <v>-1417349443</v>
      </c>
      <c r="Y161">
        <f>AT161</f>
        <v>0.94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1</v>
      </c>
      <c r="AJ161">
        <v>1</v>
      </c>
      <c r="AK161">
        <v>1</v>
      </c>
      <c r="AL161">
        <v>1</v>
      </c>
      <c r="AM161">
        <v>-2</v>
      </c>
      <c r="AN161">
        <v>0</v>
      </c>
      <c r="AO161">
        <v>0</v>
      </c>
      <c r="AP161">
        <v>1</v>
      </c>
      <c r="AQ161">
        <v>1</v>
      </c>
      <c r="AR161">
        <v>0</v>
      </c>
      <c r="AS161" t="s">
        <v>3</v>
      </c>
      <c r="AT161">
        <v>0.94</v>
      </c>
      <c r="AU161" t="s">
        <v>3</v>
      </c>
      <c r="AV161">
        <v>2</v>
      </c>
      <c r="AW161">
        <v>2</v>
      </c>
      <c r="AX161">
        <v>448996906</v>
      </c>
      <c r="AY161">
        <v>1</v>
      </c>
      <c r="AZ161">
        <v>0</v>
      </c>
      <c r="BA161">
        <v>161</v>
      </c>
      <c r="BB161">
        <v>1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CV161">
        <v>0</v>
      </c>
      <c r="CW161">
        <v>0</v>
      </c>
      <c r="CX161">
        <f>ROUND(Y161*Source!I87,7)</f>
        <v>9.4E-2</v>
      </c>
      <c r="CY161">
        <f>AD161</f>
        <v>0</v>
      </c>
      <c r="CZ161">
        <f>AH161</f>
        <v>0</v>
      </c>
      <c r="DA161">
        <f>AL161</f>
        <v>1</v>
      </c>
      <c r="DB161">
        <f>ROUND(ROUND(AT161*CZ161,2),6)</f>
        <v>0</v>
      </c>
      <c r="DC161">
        <f>ROUND(ROUND(AT161*AG161,2),6)</f>
        <v>0</v>
      </c>
      <c r="DD161" t="s">
        <v>3</v>
      </c>
      <c r="DE161" t="s">
        <v>3</v>
      </c>
      <c r="DF161">
        <f t="shared" si="101"/>
        <v>0</v>
      </c>
      <c r="DG161">
        <f t="shared" si="100"/>
        <v>0</v>
      </c>
      <c r="DH161">
        <f t="shared" si="85"/>
        <v>0</v>
      </c>
      <c r="DI161">
        <f t="shared" si="86"/>
        <v>0</v>
      </c>
      <c r="DJ161">
        <f>DI161</f>
        <v>0</v>
      </c>
      <c r="DK161">
        <v>0</v>
      </c>
      <c r="DL161" t="s">
        <v>3</v>
      </c>
      <c r="DM161">
        <v>0</v>
      </c>
      <c r="DN161" t="s">
        <v>3</v>
      </c>
      <c r="DO161">
        <v>0</v>
      </c>
    </row>
    <row r="162" spans="1:119" x14ac:dyDescent="0.2">
      <c r="A162">
        <f>ROW(Source!A87)</f>
        <v>87</v>
      </c>
      <c r="B162">
        <v>449016111</v>
      </c>
      <c r="C162">
        <v>448996898</v>
      </c>
      <c r="D162">
        <v>277945805</v>
      </c>
      <c r="E162">
        <v>1</v>
      </c>
      <c r="F162">
        <v>1</v>
      </c>
      <c r="G162">
        <v>1</v>
      </c>
      <c r="H162">
        <v>2</v>
      </c>
      <c r="I162" t="s">
        <v>1206</v>
      </c>
      <c r="J162" t="s">
        <v>1207</v>
      </c>
      <c r="K162" t="s">
        <v>1208</v>
      </c>
      <c r="L162">
        <v>1368</v>
      </c>
      <c r="N162">
        <v>1011</v>
      </c>
      <c r="O162" t="s">
        <v>1100</v>
      </c>
      <c r="P162" t="s">
        <v>1100</v>
      </c>
      <c r="Q162">
        <v>1</v>
      </c>
      <c r="W162">
        <v>0</v>
      </c>
      <c r="X162">
        <v>721652621</v>
      </c>
      <c r="Y162">
        <f>AT162</f>
        <v>0.19</v>
      </c>
      <c r="AA162">
        <v>0</v>
      </c>
      <c r="AB162">
        <v>641.70000000000005</v>
      </c>
      <c r="AC162">
        <v>539.69000000000005</v>
      </c>
      <c r="AD162">
        <v>0</v>
      </c>
      <c r="AE162">
        <v>0</v>
      </c>
      <c r="AF162">
        <v>641.70000000000005</v>
      </c>
      <c r="AG162">
        <v>539.69000000000005</v>
      </c>
      <c r="AH162">
        <v>0</v>
      </c>
      <c r="AI162">
        <v>1</v>
      </c>
      <c r="AJ162">
        <v>1</v>
      </c>
      <c r="AK162">
        <v>1</v>
      </c>
      <c r="AL162">
        <v>1</v>
      </c>
      <c r="AM162">
        <v>-2</v>
      </c>
      <c r="AN162">
        <v>0</v>
      </c>
      <c r="AO162">
        <v>0</v>
      </c>
      <c r="AP162">
        <v>1</v>
      </c>
      <c r="AQ162">
        <v>1</v>
      </c>
      <c r="AR162">
        <v>0</v>
      </c>
      <c r="AS162" t="s">
        <v>3</v>
      </c>
      <c r="AT162">
        <v>0.19</v>
      </c>
      <c r="AU162" t="s">
        <v>3</v>
      </c>
      <c r="AV162">
        <v>1</v>
      </c>
      <c r="AW162">
        <v>2</v>
      </c>
      <c r="AX162">
        <v>448996907</v>
      </c>
      <c r="AY162">
        <v>2</v>
      </c>
      <c r="AZ162">
        <v>98304</v>
      </c>
      <c r="BA162">
        <v>162</v>
      </c>
      <c r="BB162">
        <v>1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121.92300000000002</v>
      </c>
      <c r="BL162">
        <v>102.54110000000001</v>
      </c>
      <c r="BM162">
        <v>0</v>
      </c>
      <c r="BN162">
        <v>0</v>
      </c>
      <c r="BO162">
        <v>0.19</v>
      </c>
      <c r="BP162">
        <v>1</v>
      </c>
      <c r="BQ162">
        <v>0</v>
      </c>
      <c r="BR162">
        <v>121.92300000000002</v>
      </c>
      <c r="BS162">
        <v>102.54110000000001</v>
      </c>
      <c r="BT162">
        <v>0</v>
      </c>
      <c r="BU162">
        <v>0</v>
      </c>
      <c r="BV162">
        <v>0.19</v>
      </c>
      <c r="BW162">
        <v>1</v>
      </c>
      <c r="CV162">
        <v>0</v>
      </c>
      <c r="CW162">
        <f>ROUND(Y162*Source!I87*DO162,7)</f>
        <v>1.9E-2</v>
      </c>
      <c r="CX162">
        <f>ROUND(Y162*Source!I87,7)</f>
        <v>1.9E-2</v>
      </c>
      <c r="CY162">
        <f>AB162</f>
        <v>641.70000000000005</v>
      </c>
      <c r="CZ162">
        <f>AF162</f>
        <v>641.70000000000005</v>
      </c>
      <c r="DA162">
        <f>AJ162</f>
        <v>1</v>
      </c>
      <c r="DB162">
        <f>ROUND(ROUND(AT162*CZ162,2),6)</f>
        <v>121.92</v>
      </c>
      <c r="DC162">
        <f>ROUND(ROUND(AT162*AG162,2),6)</f>
        <v>102.54</v>
      </c>
      <c r="DD162" t="s">
        <v>3</v>
      </c>
      <c r="DE162" t="s">
        <v>3</v>
      </c>
      <c r="DF162">
        <f t="shared" si="101"/>
        <v>0</v>
      </c>
      <c r="DG162">
        <f t="shared" si="100"/>
        <v>12.19</v>
      </c>
      <c r="DH162">
        <f t="shared" si="85"/>
        <v>10.25</v>
      </c>
      <c r="DI162">
        <f t="shared" si="86"/>
        <v>0</v>
      </c>
      <c r="DJ162">
        <f>DG162+DH162</f>
        <v>22.439999999999998</v>
      </c>
      <c r="DK162">
        <v>1</v>
      </c>
      <c r="DL162" t="s">
        <v>1209</v>
      </c>
      <c r="DM162">
        <v>4</v>
      </c>
      <c r="DN162" t="s">
        <v>1203</v>
      </c>
      <c r="DO162">
        <v>1</v>
      </c>
    </row>
    <row r="163" spans="1:119" x14ac:dyDescent="0.2">
      <c r="A163">
        <f>ROW(Source!A87)</f>
        <v>87</v>
      </c>
      <c r="B163">
        <v>449016111</v>
      </c>
      <c r="C163">
        <v>448996898</v>
      </c>
      <c r="D163">
        <v>277945930</v>
      </c>
      <c r="E163">
        <v>1</v>
      </c>
      <c r="F163">
        <v>1</v>
      </c>
      <c r="G163">
        <v>1</v>
      </c>
      <c r="H163">
        <v>2</v>
      </c>
      <c r="I163" t="s">
        <v>1281</v>
      </c>
      <c r="J163" t="s">
        <v>1282</v>
      </c>
      <c r="K163" t="s">
        <v>1283</v>
      </c>
      <c r="L163">
        <v>1368</v>
      </c>
      <c r="N163">
        <v>1011</v>
      </c>
      <c r="O163" t="s">
        <v>1100</v>
      </c>
      <c r="P163" t="s">
        <v>1100</v>
      </c>
      <c r="Q163">
        <v>1</v>
      </c>
      <c r="W163">
        <v>0</v>
      </c>
      <c r="X163">
        <v>1516678200</v>
      </c>
      <c r="Y163">
        <f>AT163</f>
        <v>0.75</v>
      </c>
      <c r="AA163">
        <v>0</v>
      </c>
      <c r="AB163">
        <v>83.01</v>
      </c>
      <c r="AC163">
        <v>539.69000000000005</v>
      </c>
      <c r="AD163">
        <v>0</v>
      </c>
      <c r="AE163">
        <v>0</v>
      </c>
      <c r="AF163">
        <v>83.01</v>
      </c>
      <c r="AG163">
        <v>539.69000000000005</v>
      </c>
      <c r="AH163">
        <v>0</v>
      </c>
      <c r="AI163">
        <v>1</v>
      </c>
      <c r="AJ163">
        <v>1</v>
      </c>
      <c r="AK163">
        <v>1</v>
      </c>
      <c r="AL163">
        <v>1</v>
      </c>
      <c r="AM163">
        <v>-2</v>
      </c>
      <c r="AN163">
        <v>0</v>
      </c>
      <c r="AO163">
        <v>0</v>
      </c>
      <c r="AP163">
        <v>1</v>
      </c>
      <c r="AQ163">
        <v>1</v>
      </c>
      <c r="AR163">
        <v>0</v>
      </c>
      <c r="AS163" t="s">
        <v>3</v>
      </c>
      <c r="AT163">
        <v>0.75</v>
      </c>
      <c r="AU163" t="s">
        <v>3</v>
      </c>
      <c r="AV163">
        <v>1</v>
      </c>
      <c r="AW163">
        <v>2</v>
      </c>
      <c r="AX163">
        <v>448996908</v>
      </c>
      <c r="AY163">
        <v>2</v>
      </c>
      <c r="AZ163">
        <v>98304</v>
      </c>
      <c r="BA163">
        <v>163</v>
      </c>
      <c r="BB163">
        <v>1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62.257500000000007</v>
      </c>
      <c r="BL163">
        <v>404.76750000000004</v>
      </c>
      <c r="BM163">
        <v>0</v>
      </c>
      <c r="BN163">
        <v>0</v>
      </c>
      <c r="BO163">
        <v>0.75</v>
      </c>
      <c r="BP163">
        <v>1</v>
      </c>
      <c r="BQ163">
        <v>0</v>
      </c>
      <c r="BR163">
        <v>62.257500000000007</v>
      </c>
      <c r="BS163">
        <v>404.76750000000004</v>
      </c>
      <c r="BT163">
        <v>0</v>
      </c>
      <c r="BU163">
        <v>0</v>
      </c>
      <c r="BV163">
        <v>0.75</v>
      </c>
      <c r="BW163">
        <v>1</v>
      </c>
      <c r="CV163">
        <v>0</v>
      </c>
      <c r="CW163">
        <f>ROUND(Y163*Source!I87*DO163,7)</f>
        <v>7.4999999999999997E-2</v>
      </c>
      <c r="CX163">
        <f>ROUND(Y163*Source!I87,7)</f>
        <v>7.4999999999999997E-2</v>
      </c>
      <c r="CY163">
        <f>AB163</f>
        <v>83.01</v>
      </c>
      <c r="CZ163">
        <f>AF163</f>
        <v>83.01</v>
      </c>
      <c r="DA163">
        <f>AJ163</f>
        <v>1</v>
      </c>
      <c r="DB163">
        <f>ROUND(ROUND(AT163*CZ163,2),6)</f>
        <v>62.26</v>
      </c>
      <c r="DC163">
        <f>ROUND(ROUND(AT163*AG163,2),6)</f>
        <v>404.77</v>
      </c>
      <c r="DD163" t="s">
        <v>3</v>
      </c>
      <c r="DE163" t="s">
        <v>3</v>
      </c>
      <c r="DF163">
        <f t="shared" si="101"/>
        <v>0</v>
      </c>
      <c r="DG163">
        <f t="shared" si="100"/>
        <v>6.23</v>
      </c>
      <c r="DH163">
        <f t="shared" si="85"/>
        <v>40.479999999999997</v>
      </c>
      <c r="DI163">
        <f t="shared" si="86"/>
        <v>0</v>
      </c>
      <c r="DJ163">
        <f>DG163+DH163</f>
        <v>46.709999999999994</v>
      </c>
      <c r="DK163">
        <v>1</v>
      </c>
      <c r="DL163" t="s">
        <v>1209</v>
      </c>
      <c r="DM163">
        <v>4</v>
      </c>
      <c r="DN163" t="s">
        <v>1203</v>
      </c>
      <c r="DO163">
        <v>1</v>
      </c>
    </row>
    <row r="164" spans="1:119" x14ac:dyDescent="0.2">
      <c r="A164">
        <f>ROW(Source!A87)</f>
        <v>87</v>
      </c>
      <c r="B164">
        <v>449016111</v>
      </c>
      <c r="C164">
        <v>448996898</v>
      </c>
      <c r="D164">
        <v>277560614</v>
      </c>
      <c r="E164">
        <v>109</v>
      </c>
      <c r="F164">
        <v>1</v>
      </c>
      <c r="G164">
        <v>1</v>
      </c>
      <c r="H164">
        <v>3</v>
      </c>
      <c r="I164" t="s">
        <v>166</v>
      </c>
      <c r="J164" t="s">
        <v>3</v>
      </c>
      <c r="K164" t="s">
        <v>167</v>
      </c>
      <c r="L164">
        <v>1377</v>
      </c>
      <c r="N164">
        <v>1013</v>
      </c>
      <c r="O164" t="s">
        <v>168</v>
      </c>
      <c r="P164" t="s">
        <v>168</v>
      </c>
      <c r="Q164">
        <v>1</v>
      </c>
      <c r="W164">
        <v>0</v>
      </c>
      <c r="X164">
        <v>-1614040265</v>
      </c>
      <c r="Y164">
        <f>(AT164*ROUND(0,7))</f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1</v>
      </c>
      <c r="AJ164">
        <v>1</v>
      </c>
      <c r="AK164">
        <v>1</v>
      </c>
      <c r="AL164">
        <v>1</v>
      </c>
      <c r="AM164">
        <v>-2</v>
      </c>
      <c r="AN164">
        <v>0</v>
      </c>
      <c r="AO164">
        <v>0</v>
      </c>
      <c r="AP164">
        <v>1</v>
      </c>
      <c r="AQ164">
        <v>0</v>
      </c>
      <c r="AR164">
        <v>0</v>
      </c>
      <c r="AS164" t="s">
        <v>3</v>
      </c>
      <c r="AT164">
        <v>160</v>
      </c>
      <c r="AU164" t="s">
        <v>23</v>
      </c>
      <c r="AV164">
        <v>0</v>
      </c>
      <c r="AW164">
        <v>2</v>
      </c>
      <c r="AX164">
        <v>448996909</v>
      </c>
      <c r="AY164">
        <v>1</v>
      </c>
      <c r="AZ164">
        <v>0</v>
      </c>
      <c r="BA164">
        <v>164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CV164">
        <v>0</v>
      </c>
      <c r="CW164">
        <v>0</v>
      </c>
      <c r="CX164">
        <f>ROUND(Y164*Source!I87,7)</f>
        <v>0</v>
      </c>
      <c r="CY164">
        <f>AA164</f>
        <v>0</v>
      </c>
      <c r="CZ164">
        <f>AE164</f>
        <v>0</v>
      </c>
      <c r="DA164">
        <f>AI164</f>
        <v>1</v>
      </c>
      <c r="DB164">
        <f>ROUND((ROUND(AT164*CZ164,2)*ROUND(0,7)),6)</f>
        <v>0</v>
      </c>
      <c r="DC164">
        <f>ROUND((ROUND(AT164*AG164,2)*ROUND(0,7)),6)</f>
        <v>0</v>
      </c>
      <c r="DD164" t="s">
        <v>3</v>
      </c>
      <c r="DE164" t="s">
        <v>3</v>
      </c>
      <c r="DF164">
        <f t="shared" si="101"/>
        <v>0</v>
      </c>
      <c r="DG164">
        <f t="shared" si="100"/>
        <v>0</v>
      </c>
      <c r="DH164">
        <f t="shared" si="85"/>
        <v>0</v>
      </c>
      <c r="DI164">
        <f t="shared" si="86"/>
        <v>0</v>
      </c>
      <c r="DJ164">
        <f>DF164</f>
        <v>0</v>
      </c>
      <c r="DK164">
        <v>0</v>
      </c>
      <c r="DL164" t="s">
        <v>3</v>
      </c>
      <c r="DM164">
        <v>0</v>
      </c>
      <c r="DN164" t="s">
        <v>3</v>
      </c>
      <c r="DO164">
        <v>0</v>
      </c>
    </row>
    <row r="165" spans="1:119" x14ac:dyDescent="0.2">
      <c r="A165">
        <f>ROW(Source!A87)</f>
        <v>87</v>
      </c>
      <c r="B165">
        <v>449016111</v>
      </c>
      <c r="C165">
        <v>448996898</v>
      </c>
      <c r="D165">
        <v>277560664</v>
      </c>
      <c r="E165">
        <v>109</v>
      </c>
      <c r="F165">
        <v>1</v>
      </c>
      <c r="G165">
        <v>1</v>
      </c>
      <c r="H165">
        <v>3</v>
      </c>
      <c r="I165" t="s">
        <v>170</v>
      </c>
      <c r="J165" t="s">
        <v>3</v>
      </c>
      <c r="K165" t="s">
        <v>171</v>
      </c>
      <c r="L165">
        <v>1371</v>
      </c>
      <c r="N165">
        <v>1013</v>
      </c>
      <c r="O165" t="s">
        <v>32</v>
      </c>
      <c r="P165" t="s">
        <v>32</v>
      </c>
      <c r="Q165">
        <v>1</v>
      </c>
      <c r="W165">
        <v>0</v>
      </c>
      <c r="X165">
        <v>-442667550</v>
      </c>
      <c r="Y165">
        <f>(AT165*ROUND(0,7))</f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1</v>
      </c>
      <c r="AJ165">
        <v>1</v>
      </c>
      <c r="AK165">
        <v>1</v>
      </c>
      <c r="AL165">
        <v>1</v>
      </c>
      <c r="AM165">
        <v>-2</v>
      </c>
      <c r="AN165">
        <v>0</v>
      </c>
      <c r="AO165">
        <v>0</v>
      </c>
      <c r="AP165">
        <v>1</v>
      </c>
      <c r="AQ165">
        <v>0</v>
      </c>
      <c r="AR165">
        <v>0</v>
      </c>
      <c r="AS165" t="s">
        <v>3</v>
      </c>
      <c r="AT165">
        <v>10</v>
      </c>
      <c r="AU165" t="s">
        <v>23</v>
      </c>
      <c r="AV165">
        <v>0</v>
      </c>
      <c r="AW165">
        <v>2</v>
      </c>
      <c r="AX165">
        <v>448996910</v>
      </c>
      <c r="AY165">
        <v>1</v>
      </c>
      <c r="AZ165">
        <v>0</v>
      </c>
      <c r="BA165">
        <v>165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CV165">
        <v>0</v>
      </c>
      <c r="CW165">
        <v>0</v>
      </c>
      <c r="CX165">
        <f>ROUND(Y165*Source!I87,7)</f>
        <v>0</v>
      </c>
      <c r="CY165">
        <f>AA165</f>
        <v>0</v>
      </c>
      <c r="CZ165">
        <f>AE165</f>
        <v>0</v>
      </c>
      <c r="DA165">
        <f>AI165</f>
        <v>1</v>
      </c>
      <c r="DB165">
        <f>ROUND((ROUND(AT165*CZ165,2)*ROUND(0,7)),6)</f>
        <v>0</v>
      </c>
      <c r="DC165">
        <f>ROUND((ROUND(AT165*AG165,2)*ROUND(0,7)),6)</f>
        <v>0</v>
      </c>
      <c r="DD165" t="s">
        <v>3</v>
      </c>
      <c r="DE165" t="s">
        <v>3</v>
      </c>
      <c r="DF165">
        <f t="shared" si="101"/>
        <v>0</v>
      </c>
      <c r="DG165">
        <f t="shared" si="100"/>
        <v>0</v>
      </c>
      <c r="DH165">
        <f t="shared" si="85"/>
        <v>0</v>
      </c>
      <c r="DI165">
        <f t="shared" si="86"/>
        <v>0</v>
      </c>
      <c r="DJ165">
        <f>DF165</f>
        <v>0</v>
      </c>
      <c r="DK165">
        <v>0</v>
      </c>
      <c r="DL165" t="s">
        <v>3</v>
      </c>
      <c r="DM165">
        <v>0</v>
      </c>
      <c r="DN165" t="s">
        <v>3</v>
      </c>
      <c r="DO165">
        <v>0</v>
      </c>
    </row>
    <row r="166" spans="1:119" x14ac:dyDescent="0.2">
      <c r="A166">
        <f>ROW(Source!A90)</f>
        <v>90</v>
      </c>
      <c r="B166">
        <v>449016111</v>
      </c>
      <c r="C166">
        <v>448996913</v>
      </c>
      <c r="D166">
        <v>327091191</v>
      </c>
      <c r="E166">
        <v>112</v>
      </c>
      <c r="F166">
        <v>1</v>
      </c>
      <c r="G166">
        <v>1</v>
      </c>
      <c r="H166">
        <v>1</v>
      </c>
      <c r="I166" t="s">
        <v>1259</v>
      </c>
      <c r="J166" t="s">
        <v>3</v>
      </c>
      <c r="K166" t="s">
        <v>1260</v>
      </c>
      <c r="L166">
        <v>1191</v>
      </c>
      <c r="N166">
        <v>1013</v>
      </c>
      <c r="O166" t="s">
        <v>1203</v>
      </c>
      <c r="P166" t="s">
        <v>1203</v>
      </c>
      <c r="Q166">
        <v>1</v>
      </c>
      <c r="W166">
        <v>0</v>
      </c>
      <c r="X166">
        <v>-1088579471</v>
      </c>
      <c r="Y166">
        <f t="shared" ref="Y166:Y174" si="102">AT166</f>
        <v>30.9</v>
      </c>
      <c r="AA166">
        <v>0</v>
      </c>
      <c r="AB166">
        <v>0</v>
      </c>
      <c r="AC166">
        <v>0</v>
      </c>
      <c r="AD166">
        <v>533.64</v>
      </c>
      <c r="AE166">
        <v>0</v>
      </c>
      <c r="AF166">
        <v>0</v>
      </c>
      <c r="AG166">
        <v>0</v>
      </c>
      <c r="AH166">
        <v>533.64</v>
      </c>
      <c r="AI166">
        <v>1</v>
      </c>
      <c r="AJ166">
        <v>1</v>
      </c>
      <c r="AK166">
        <v>1</v>
      </c>
      <c r="AL166">
        <v>1</v>
      </c>
      <c r="AM166">
        <v>-2</v>
      </c>
      <c r="AN166">
        <v>0</v>
      </c>
      <c r="AO166">
        <v>0</v>
      </c>
      <c r="AP166">
        <v>1</v>
      </c>
      <c r="AQ166">
        <v>1</v>
      </c>
      <c r="AR166">
        <v>0</v>
      </c>
      <c r="AS166" t="s">
        <v>3</v>
      </c>
      <c r="AT166">
        <v>30.9</v>
      </c>
      <c r="AU166" t="s">
        <v>3</v>
      </c>
      <c r="AV166">
        <v>1</v>
      </c>
      <c r="AW166">
        <v>2</v>
      </c>
      <c r="AX166">
        <v>448996925</v>
      </c>
      <c r="AY166">
        <v>2</v>
      </c>
      <c r="AZ166">
        <v>131072</v>
      </c>
      <c r="BA166">
        <v>166</v>
      </c>
      <c r="BB166">
        <v>1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16489.475999999999</v>
      </c>
      <c r="BN166">
        <v>30.9</v>
      </c>
      <c r="BO166">
        <v>0</v>
      </c>
      <c r="BP166">
        <v>1</v>
      </c>
      <c r="BQ166">
        <v>0</v>
      </c>
      <c r="BR166">
        <v>0</v>
      </c>
      <c r="BS166">
        <v>0</v>
      </c>
      <c r="BT166">
        <v>16489.475999999999</v>
      </c>
      <c r="BU166">
        <v>30.9</v>
      </c>
      <c r="BV166">
        <v>0</v>
      </c>
      <c r="BW166">
        <v>1</v>
      </c>
      <c r="CU166">
        <f>ROUND(AT166*Source!I90*AH166*AL166,2)</f>
        <v>16489.48</v>
      </c>
      <c r="CV166">
        <f>ROUND(Y166*Source!I90,7)</f>
        <v>30.9</v>
      </c>
      <c r="CW166">
        <v>0</v>
      </c>
      <c r="CX166">
        <f>ROUND(Y166*Source!I90,7)</f>
        <v>30.9</v>
      </c>
      <c r="CY166">
        <f>AD166</f>
        <v>533.64</v>
      </c>
      <c r="CZ166">
        <f>AH166</f>
        <v>533.64</v>
      </c>
      <c r="DA166">
        <f>AL166</f>
        <v>1</v>
      </c>
      <c r="DB166">
        <f t="shared" ref="DB166:DB174" si="103">ROUND(ROUND(AT166*CZ166,2),6)</f>
        <v>16489.48</v>
      </c>
      <c r="DC166">
        <f t="shared" ref="DC166:DC174" si="104">ROUND(ROUND(AT166*AG166,2),6)</f>
        <v>0</v>
      </c>
      <c r="DD166" t="s">
        <v>3</v>
      </c>
      <c r="DE166" t="s">
        <v>3</v>
      </c>
      <c r="DF166">
        <f t="shared" si="101"/>
        <v>0</v>
      </c>
      <c r="DG166">
        <f t="shared" si="100"/>
        <v>0</v>
      </c>
      <c r="DH166">
        <f t="shared" si="85"/>
        <v>0</v>
      </c>
      <c r="DI166">
        <f t="shared" si="86"/>
        <v>16489.48</v>
      </c>
      <c r="DJ166">
        <f>DI166</f>
        <v>16489.48</v>
      </c>
      <c r="DK166">
        <v>1</v>
      </c>
      <c r="DL166" t="s">
        <v>3</v>
      </c>
      <c r="DM166">
        <v>0</v>
      </c>
      <c r="DN166" t="s">
        <v>3</v>
      </c>
      <c r="DO166">
        <v>0</v>
      </c>
    </row>
    <row r="167" spans="1:119" x14ac:dyDescent="0.2">
      <c r="A167">
        <f>ROW(Source!A90)</f>
        <v>90</v>
      </c>
      <c r="B167">
        <v>449016111</v>
      </c>
      <c r="C167">
        <v>448996913</v>
      </c>
      <c r="D167">
        <v>327091406</v>
      </c>
      <c r="E167">
        <v>112</v>
      </c>
      <c r="F167">
        <v>1</v>
      </c>
      <c r="G167">
        <v>1</v>
      </c>
      <c r="H167">
        <v>1</v>
      </c>
      <c r="I167" t="s">
        <v>1204</v>
      </c>
      <c r="J167" t="s">
        <v>3</v>
      </c>
      <c r="K167" t="s">
        <v>1205</v>
      </c>
      <c r="L167">
        <v>1191</v>
      </c>
      <c r="N167">
        <v>1013</v>
      </c>
      <c r="O167" t="s">
        <v>1203</v>
      </c>
      <c r="P167" t="s">
        <v>1203</v>
      </c>
      <c r="Q167">
        <v>1</v>
      </c>
      <c r="W167">
        <v>0</v>
      </c>
      <c r="X167">
        <v>-1417349443</v>
      </c>
      <c r="Y167">
        <f t="shared" si="102"/>
        <v>0.09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1</v>
      </c>
      <c r="AJ167">
        <v>1</v>
      </c>
      <c r="AK167">
        <v>1</v>
      </c>
      <c r="AL167">
        <v>1</v>
      </c>
      <c r="AM167">
        <v>-2</v>
      </c>
      <c r="AN167">
        <v>0</v>
      </c>
      <c r="AO167">
        <v>0</v>
      </c>
      <c r="AP167">
        <v>1</v>
      </c>
      <c r="AQ167">
        <v>1</v>
      </c>
      <c r="AR167">
        <v>0</v>
      </c>
      <c r="AS167" t="s">
        <v>3</v>
      </c>
      <c r="AT167">
        <v>0.09</v>
      </c>
      <c r="AU167" t="s">
        <v>3</v>
      </c>
      <c r="AV167">
        <v>2</v>
      </c>
      <c r="AW167">
        <v>2</v>
      </c>
      <c r="AX167">
        <v>448996926</v>
      </c>
      <c r="AY167">
        <v>1</v>
      </c>
      <c r="AZ167">
        <v>0</v>
      </c>
      <c r="BA167">
        <v>167</v>
      </c>
      <c r="BB167">
        <v>1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CV167">
        <v>0</v>
      </c>
      <c r="CW167">
        <v>0</v>
      </c>
      <c r="CX167">
        <f>ROUND(Y167*Source!I90,7)</f>
        <v>0.09</v>
      </c>
      <c r="CY167">
        <f>AD167</f>
        <v>0</v>
      </c>
      <c r="CZ167">
        <f>AH167</f>
        <v>0</v>
      </c>
      <c r="DA167">
        <f>AL167</f>
        <v>1</v>
      </c>
      <c r="DB167">
        <f t="shared" si="103"/>
        <v>0</v>
      </c>
      <c r="DC167">
        <f t="shared" si="104"/>
        <v>0</v>
      </c>
      <c r="DD167" t="s">
        <v>3</v>
      </c>
      <c r="DE167" t="s">
        <v>3</v>
      </c>
      <c r="DF167">
        <f t="shared" si="101"/>
        <v>0</v>
      </c>
      <c r="DG167">
        <f t="shared" si="100"/>
        <v>0</v>
      </c>
      <c r="DH167">
        <f t="shared" si="85"/>
        <v>0</v>
      </c>
      <c r="DI167">
        <f t="shared" si="86"/>
        <v>0</v>
      </c>
      <c r="DJ167">
        <f>DI167</f>
        <v>0</v>
      </c>
      <c r="DK167">
        <v>0</v>
      </c>
      <c r="DL167" t="s">
        <v>3</v>
      </c>
      <c r="DM167">
        <v>0</v>
      </c>
      <c r="DN167" t="s">
        <v>3</v>
      </c>
      <c r="DO167">
        <v>0</v>
      </c>
    </row>
    <row r="168" spans="1:119" x14ac:dyDescent="0.2">
      <c r="A168">
        <f>ROW(Source!A90)</f>
        <v>90</v>
      </c>
      <c r="B168">
        <v>449016111</v>
      </c>
      <c r="C168">
        <v>448996913</v>
      </c>
      <c r="D168">
        <v>327211495</v>
      </c>
      <c r="E168">
        <v>1</v>
      </c>
      <c r="F168">
        <v>1</v>
      </c>
      <c r="G168">
        <v>1</v>
      </c>
      <c r="H168">
        <v>2</v>
      </c>
      <c r="I168" t="s">
        <v>1220</v>
      </c>
      <c r="J168" t="s">
        <v>1221</v>
      </c>
      <c r="K168" t="s">
        <v>1222</v>
      </c>
      <c r="L168">
        <v>1368</v>
      </c>
      <c r="N168">
        <v>1011</v>
      </c>
      <c r="O168" t="s">
        <v>1100</v>
      </c>
      <c r="P168" t="s">
        <v>1100</v>
      </c>
      <c r="Q168">
        <v>1</v>
      </c>
      <c r="W168">
        <v>0</v>
      </c>
      <c r="X168">
        <v>-613270886</v>
      </c>
      <c r="Y168">
        <f t="shared" si="102"/>
        <v>0.05</v>
      </c>
      <c r="AA168">
        <v>0</v>
      </c>
      <c r="AB168">
        <v>1626.29</v>
      </c>
      <c r="AC168">
        <v>724.95</v>
      </c>
      <c r="AD168">
        <v>0</v>
      </c>
      <c r="AE168">
        <v>0</v>
      </c>
      <c r="AF168">
        <v>1626.29</v>
      </c>
      <c r="AG168">
        <v>724.95</v>
      </c>
      <c r="AH168">
        <v>0</v>
      </c>
      <c r="AI168">
        <v>1</v>
      </c>
      <c r="AJ168">
        <v>1</v>
      </c>
      <c r="AK168">
        <v>1</v>
      </c>
      <c r="AL168">
        <v>1</v>
      </c>
      <c r="AM168">
        <v>-2</v>
      </c>
      <c r="AN168">
        <v>0</v>
      </c>
      <c r="AO168">
        <v>0</v>
      </c>
      <c r="AP168">
        <v>1</v>
      </c>
      <c r="AQ168">
        <v>1</v>
      </c>
      <c r="AR168">
        <v>0</v>
      </c>
      <c r="AS168" t="s">
        <v>3</v>
      </c>
      <c r="AT168">
        <v>0.05</v>
      </c>
      <c r="AU168" t="s">
        <v>3</v>
      </c>
      <c r="AV168">
        <v>1</v>
      </c>
      <c r="AW168">
        <v>2</v>
      </c>
      <c r="AX168">
        <v>448996927</v>
      </c>
      <c r="AY168">
        <v>2</v>
      </c>
      <c r="AZ168">
        <v>98304</v>
      </c>
      <c r="BA168">
        <v>168</v>
      </c>
      <c r="BB168">
        <v>1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81.31450000000001</v>
      </c>
      <c r="BL168">
        <v>36.247500000000002</v>
      </c>
      <c r="BM168">
        <v>0</v>
      </c>
      <c r="BN168">
        <v>0</v>
      </c>
      <c r="BO168">
        <v>0.05</v>
      </c>
      <c r="BP168">
        <v>1</v>
      </c>
      <c r="BQ168">
        <v>0</v>
      </c>
      <c r="BR168">
        <v>81.31450000000001</v>
      </c>
      <c r="BS168">
        <v>36.247500000000002</v>
      </c>
      <c r="BT168">
        <v>0</v>
      </c>
      <c r="BU168">
        <v>0</v>
      </c>
      <c r="BV168">
        <v>0.05</v>
      </c>
      <c r="BW168">
        <v>1</v>
      </c>
      <c r="CV168">
        <v>0</v>
      </c>
      <c r="CW168">
        <f>ROUND(Y168*Source!I90*DO168,7)</f>
        <v>0.05</v>
      </c>
      <c r="CX168">
        <f>ROUND(Y168*Source!I90,7)</f>
        <v>0.05</v>
      </c>
      <c r="CY168">
        <f t="shared" ref="CY168:CY174" si="105">AB168</f>
        <v>1626.29</v>
      </c>
      <c r="CZ168">
        <f t="shared" ref="CZ168:CZ174" si="106">AF168</f>
        <v>1626.29</v>
      </c>
      <c r="DA168">
        <f t="shared" ref="DA168:DA174" si="107">AJ168</f>
        <v>1</v>
      </c>
      <c r="DB168">
        <f t="shared" si="103"/>
        <v>81.31</v>
      </c>
      <c r="DC168">
        <f t="shared" si="104"/>
        <v>36.25</v>
      </c>
      <c r="DD168" t="s">
        <v>3</v>
      </c>
      <c r="DE168" t="s">
        <v>3</v>
      </c>
      <c r="DF168">
        <f t="shared" si="101"/>
        <v>0</v>
      </c>
      <c r="DG168">
        <f t="shared" si="100"/>
        <v>81.31</v>
      </c>
      <c r="DH168">
        <f t="shared" si="85"/>
        <v>36.25</v>
      </c>
      <c r="DI168">
        <f t="shared" si="86"/>
        <v>0</v>
      </c>
      <c r="DJ168">
        <f t="shared" ref="DJ168:DJ174" si="108">DG168+DH168</f>
        <v>117.56</v>
      </c>
      <c r="DK168">
        <v>1</v>
      </c>
      <c r="DL168" t="s">
        <v>1223</v>
      </c>
      <c r="DM168">
        <v>6</v>
      </c>
      <c r="DN168" t="s">
        <v>1203</v>
      </c>
      <c r="DO168">
        <v>1</v>
      </c>
    </row>
    <row r="169" spans="1:119" x14ac:dyDescent="0.2">
      <c r="A169">
        <f>ROW(Source!A90)</f>
        <v>90</v>
      </c>
      <c r="B169">
        <v>449016111</v>
      </c>
      <c r="C169">
        <v>448996913</v>
      </c>
      <c r="D169">
        <v>327211703</v>
      </c>
      <c r="E169">
        <v>1</v>
      </c>
      <c r="F169">
        <v>1</v>
      </c>
      <c r="G169">
        <v>1</v>
      </c>
      <c r="H169">
        <v>2</v>
      </c>
      <c r="I169" t="s">
        <v>1284</v>
      </c>
      <c r="J169" t="s">
        <v>1285</v>
      </c>
      <c r="K169" t="s">
        <v>1286</v>
      </c>
      <c r="L169">
        <v>1368</v>
      </c>
      <c r="N169">
        <v>1011</v>
      </c>
      <c r="O169" t="s">
        <v>1100</v>
      </c>
      <c r="P169" t="s">
        <v>1100</v>
      </c>
      <c r="Q169">
        <v>1</v>
      </c>
      <c r="W169">
        <v>0</v>
      </c>
      <c r="X169">
        <v>-753094801</v>
      </c>
      <c r="Y169">
        <f t="shared" si="102"/>
        <v>0.22</v>
      </c>
      <c r="AA169">
        <v>0</v>
      </c>
      <c r="AB169">
        <v>11.59</v>
      </c>
      <c r="AC169">
        <v>0</v>
      </c>
      <c r="AD169">
        <v>0</v>
      </c>
      <c r="AE169">
        <v>0</v>
      </c>
      <c r="AF169">
        <v>7.83</v>
      </c>
      <c r="AG169">
        <v>0</v>
      </c>
      <c r="AH169">
        <v>0</v>
      </c>
      <c r="AI169">
        <v>1</v>
      </c>
      <c r="AJ169">
        <v>1.48</v>
      </c>
      <c r="AK169">
        <v>1</v>
      </c>
      <c r="AL169">
        <v>1</v>
      </c>
      <c r="AM169">
        <v>2</v>
      </c>
      <c r="AN169">
        <v>0</v>
      </c>
      <c r="AO169">
        <v>0</v>
      </c>
      <c r="AP169">
        <v>1</v>
      </c>
      <c r="AQ169">
        <v>1</v>
      </c>
      <c r="AR169">
        <v>0</v>
      </c>
      <c r="AS169" t="s">
        <v>3</v>
      </c>
      <c r="AT169">
        <v>0.22</v>
      </c>
      <c r="AU169" t="s">
        <v>3</v>
      </c>
      <c r="AV169">
        <v>1</v>
      </c>
      <c r="AW169">
        <v>2</v>
      </c>
      <c r="AX169">
        <v>448996928</v>
      </c>
      <c r="AY169">
        <v>1</v>
      </c>
      <c r="AZ169">
        <v>0</v>
      </c>
      <c r="BA169">
        <v>169</v>
      </c>
      <c r="BB169">
        <v>1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1.7226000000000001</v>
      </c>
      <c r="BL169">
        <v>0</v>
      </c>
      <c r="BM169">
        <v>0</v>
      </c>
      <c r="BN169">
        <v>0</v>
      </c>
      <c r="BO169">
        <v>0</v>
      </c>
      <c r="BP169">
        <v>1</v>
      </c>
      <c r="BQ169">
        <v>0</v>
      </c>
      <c r="BR169">
        <v>1.7226000000000001</v>
      </c>
      <c r="BS169">
        <v>0</v>
      </c>
      <c r="BT169">
        <v>0</v>
      </c>
      <c r="BU169">
        <v>0</v>
      </c>
      <c r="BV169">
        <v>0</v>
      </c>
      <c r="BW169">
        <v>1</v>
      </c>
      <c r="CV169">
        <v>0</v>
      </c>
      <c r="CW169">
        <f>ROUND(Y169*Source!I90*DO169,7)</f>
        <v>0</v>
      </c>
      <c r="CX169">
        <f>ROUND(Y169*Source!I90,7)</f>
        <v>0.22</v>
      </c>
      <c r="CY169">
        <f t="shared" si="105"/>
        <v>11.59</v>
      </c>
      <c r="CZ169">
        <f t="shared" si="106"/>
        <v>7.83</v>
      </c>
      <c r="DA169">
        <f t="shared" si="107"/>
        <v>1.48</v>
      </c>
      <c r="DB169">
        <f t="shared" si="103"/>
        <v>1.72</v>
      </c>
      <c r="DC169">
        <f t="shared" si="104"/>
        <v>0</v>
      </c>
      <c r="DD169" t="s">
        <v>3</v>
      </c>
      <c r="DE169" t="s">
        <v>3</v>
      </c>
      <c r="DF169">
        <f t="shared" si="101"/>
        <v>0</v>
      </c>
      <c r="DG169">
        <f>ROUND(ROUND(AF169*AJ169,2)*CX169,2)</f>
        <v>2.5499999999999998</v>
      </c>
      <c r="DH169">
        <f t="shared" si="85"/>
        <v>0</v>
      </c>
      <c r="DI169">
        <f t="shared" si="86"/>
        <v>0</v>
      </c>
      <c r="DJ169">
        <f t="shared" si="108"/>
        <v>2.5499999999999998</v>
      </c>
      <c r="DK169">
        <v>0</v>
      </c>
      <c r="DL169" t="s">
        <v>3</v>
      </c>
      <c r="DM169">
        <v>0</v>
      </c>
      <c r="DN169" t="s">
        <v>3</v>
      </c>
      <c r="DO169">
        <v>0</v>
      </c>
    </row>
    <row r="170" spans="1:119" x14ac:dyDescent="0.2">
      <c r="A170">
        <f>ROW(Source!A90)</f>
        <v>90</v>
      </c>
      <c r="B170">
        <v>449016111</v>
      </c>
      <c r="C170">
        <v>448996913</v>
      </c>
      <c r="D170">
        <v>327212400</v>
      </c>
      <c r="E170">
        <v>1</v>
      </c>
      <c r="F170">
        <v>1</v>
      </c>
      <c r="G170">
        <v>1</v>
      </c>
      <c r="H170">
        <v>2</v>
      </c>
      <c r="I170" t="s">
        <v>1287</v>
      </c>
      <c r="J170" t="s">
        <v>1288</v>
      </c>
      <c r="K170" t="s">
        <v>1289</v>
      </c>
      <c r="L170">
        <v>1368</v>
      </c>
      <c r="N170">
        <v>1011</v>
      </c>
      <c r="O170" t="s">
        <v>1100</v>
      </c>
      <c r="P170" t="s">
        <v>1100</v>
      </c>
      <c r="Q170">
        <v>1</v>
      </c>
      <c r="W170">
        <v>0</v>
      </c>
      <c r="X170">
        <v>-214099664</v>
      </c>
      <c r="Y170">
        <f t="shared" si="102"/>
        <v>0.04</v>
      </c>
      <c r="AA170">
        <v>0</v>
      </c>
      <c r="AB170">
        <v>1054.8599999999999</v>
      </c>
      <c r="AC170">
        <v>620.24</v>
      </c>
      <c r="AD170">
        <v>0</v>
      </c>
      <c r="AE170">
        <v>0</v>
      </c>
      <c r="AF170">
        <v>781.38</v>
      </c>
      <c r="AG170">
        <v>620.24</v>
      </c>
      <c r="AH170">
        <v>0</v>
      </c>
      <c r="AI170">
        <v>1</v>
      </c>
      <c r="AJ170">
        <v>1.35</v>
      </c>
      <c r="AK170">
        <v>1</v>
      </c>
      <c r="AL170">
        <v>1</v>
      </c>
      <c r="AM170">
        <v>2</v>
      </c>
      <c r="AN170">
        <v>0</v>
      </c>
      <c r="AO170">
        <v>0</v>
      </c>
      <c r="AP170">
        <v>1</v>
      </c>
      <c r="AQ170">
        <v>1</v>
      </c>
      <c r="AR170">
        <v>0</v>
      </c>
      <c r="AS170" t="s">
        <v>3</v>
      </c>
      <c r="AT170">
        <v>0.04</v>
      </c>
      <c r="AU170" t="s">
        <v>3</v>
      </c>
      <c r="AV170">
        <v>1</v>
      </c>
      <c r="AW170">
        <v>2</v>
      </c>
      <c r="AX170">
        <v>448996929</v>
      </c>
      <c r="AY170">
        <v>2</v>
      </c>
      <c r="AZ170">
        <v>98304</v>
      </c>
      <c r="BA170">
        <v>170</v>
      </c>
      <c r="BB170">
        <v>1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31.255200000000002</v>
      </c>
      <c r="BL170">
        <v>24.8096</v>
      </c>
      <c r="BM170">
        <v>0</v>
      </c>
      <c r="BN170">
        <v>0</v>
      </c>
      <c r="BO170">
        <v>0.04</v>
      </c>
      <c r="BP170">
        <v>1</v>
      </c>
      <c r="BQ170">
        <v>0</v>
      </c>
      <c r="BR170">
        <v>31.255200000000002</v>
      </c>
      <c r="BS170">
        <v>24.8096</v>
      </c>
      <c r="BT170">
        <v>0</v>
      </c>
      <c r="BU170">
        <v>0</v>
      </c>
      <c r="BV170">
        <v>0.04</v>
      </c>
      <c r="BW170">
        <v>1</v>
      </c>
      <c r="CV170">
        <v>0</v>
      </c>
      <c r="CW170">
        <f>ROUND(Y170*Source!I90*DO170,7)</f>
        <v>0.04</v>
      </c>
      <c r="CX170">
        <f>ROUND(Y170*Source!I90,7)</f>
        <v>0.04</v>
      </c>
      <c r="CY170">
        <f t="shared" si="105"/>
        <v>1054.8599999999999</v>
      </c>
      <c r="CZ170">
        <f t="shared" si="106"/>
        <v>781.38</v>
      </c>
      <c r="DA170">
        <f t="shared" si="107"/>
        <v>1.35</v>
      </c>
      <c r="DB170">
        <f t="shared" si="103"/>
        <v>31.26</v>
      </c>
      <c r="DC170">
        <f t="shared" si="104"/>
        <v>24.81</v>
      </c>
      <c r="DD170" t="s">
        <v>3</v>
      </c>
      <c r="DE170" t="s">
        <v>3</v>
      </c>
      <c r="DF170">
        <f t="shared" si="101"/>
        <v>0</v>
      </c>
      <c r="DG170">
        <f>ROUND(ROUND(AF170*AJ170,2)*CX170,2)</f>
        <v>42.19</v>
      </c>
      <c r="DH170">
        <f t="shared" si="85"/>
        <v>24.81</v>
      </c>
      <c r="DI170">
        <f t="shared" si="86"/>
        <v>0</v>
      </c>
      <c r="DJ170">
        <f t="shared" si="108"/>
        <v>67</v>
      </c>
      <c r="DK170">
        <v>0</v>
      </c>
      <c r="DL170" t="s">
        <v>1219</v>
      </c>
      <c r="DM170">
        <v>5</v>
      </c>
      <c r="DN170" t="s">
        <v>1203</v>
      </c>
      <c r="DO170">
        <v>1</v>
      </c>
    </row>
    <row r="171" spans="1:119" x14ac:dyDescent="0.2">
      <c r="A171">
        <f>ROW(Source!A90)</f>
        <v>90</v>
      </c>
      <c r="B171">
        <v>449016111</v>
      </c>
      <c r="C171">
        <v>448996913</v>
      </c>
      <c r="D171">
        <v>327212415</v>
      </c>
      <c r="E171">
        <v>1</v>
      </c>
      <c r="F171">
        <v>1</v>
      </c>
      <c r="G171">
        <v>1</v>
      </c>
      <c r="H171">
        <v>2</v>
      </c>
      <c r="I171" t="s">
        <v>1290</v>
      </c>
      <c r="J171" t="s">
        <v>1291</v>
      </c>
      <c r="K171" t="s">
        <v>1292</v>
      </c>
      <c r="L171">
        <v>1368</v>
      </c>
      <c r="N171">
        <v>1011</v>
      </c>
      <c r="O171" t="s">
        <v>1100</v>
      </c>
      <c r="P171" t="s">
        <v>1100</v>
      </c>
      <c r="Q171">
        <v>1</v>
      </c>
      <c r="W171">
        <v>0</v>
      </c>
      <c r="X171">
        <v>-1849305465</v>
      </c>
      <c r="Y171">
        <f t="shared" si="102"/>
        <v>0.04</v>
      </c>
      <c r="AA171">
        <v>0</v>
      </c>
      <c r="AB171">
        <v>174.89</v>
      </c>
      <c r="AC171">
        <v>0</v>
      </c>
      <c r="AD171">
        <v>0</v>
      </c>
      <c r="AE171">
        <v>0</v>
      </c>
      <c r="AF171">
        <v>174.89</v>
      </c>
      <c r="AG171">
        <v>0</v>
      </c>
      <c r="AH171">
        <v>0</v>
      </c>
      <c r="AI171">
        <v>1</v>
      </c>
      <c r="AJ171">
        <v>1</v>
      </c>
      <c r="AK171">
        <v>1</v>
      </c>
      <c r="AL171">
        <v>1</v>
      </c>
      <c r="AM171">
        <v>-2</v>
      </c>
      <c r="AN171">
        <v>0</v>
      </c>
      <c r="AO171">
        <v>0</v>
      </c>
      <c r="AP171">
        <v>1</v>
      </c>
      <c r="AQ171">
        <v>1</v>
      </c>
      <c r="AR171">
        <v>0</v>
      </c>
      <c r="AS171" t="s">
        <v>3</v>
      </c>
      <c r="AT171">
        <v>0.04</v>
      </c>
      <c r="AU171" t="s">
        <v>3</v>
      </c>
      <c r="AV171">
        <v>1</v>
      </c>
      <c r="AW171">
        <v>2</v>
      </c>
      <c r="AX171">
        <v>448996930</v>
      </c>
      <c r="AY171">
        <v>2</v>
      </c>
      <c r="AZ171">
        <v>32768</v>
      </c>
      <c r="BA171">
        <v>171</v>
      </c>
      <c r="BB171">
        <v>1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6.9955999999999996</v>
      </c>
      <c r="BL171">
        <v>0</v>
      </c>
      <c r="BM171">
        <v>0</v>
      </c>
      <c r="BN171">
        <v>0</v>
      </c>
      <c r="BO171">
        <v>0</v>
      </c>
      <c r="BP171">
        <v>1</v>
      </c>
      <c r="BQ171">
        <v>0</v>
      </c>
      <c r="BR171">
        <v>6.9955999999999996</v>
      </c>
      <c r="BS171">
        <v>0</v>
      </c>
      <c r="BT171">
        <v>0</v>
      </c>
      <c r="BU171">
        <v>0</v>
      </c>
      <c r="BV171">
        <v>0</v>
      </c>
      <c r="BW171">
        <v>1</v>
      </c>
      <c r="CV171">
        <v>0</v>
      </c>
      <c r="CW171">
        <f>ROUND(Y171*Source!I90*DO171,7)</f>
        <v>0</v>
      </c>
      <c r="CX171">
        <f>ROUND(Y171*Source!I90,7)</f>
        <v>0.04</v>
      </c>
      <c r="CY171">
        <f t="shared" si="105"/>
        <v>174.89</v>
      </c>
      <c r="CZ171">
        <f t="shared" si="106"/>
        <v>174.89</v>
      </c>
      <c r="DA171">
        <f t="shared" si="107"/>
        <v>1</v>
      </c>
      <c r="DB171">
        <f t="shared" si="103"/>
        <v>7</v>
      </c>
      <c r="DC171">
        <f t="shared" si="104"/>
        <v>0</v>
      </c>
      <c r="DD171" t="s">
        <v>3</v>
      </c>
      <c r="DE171" t="s">
        <v>3</v>
      </c>
      <c r="DF171">
        <f t="shared" si="101"/>
        <v>0</v>
      </c>
      <c r="DG171">
        <f>ROUND(ROUND(AF171,2)*CX171,2)</f>
        <v>7</v>
      </c>
      <c r="DH171">
        <f t="shared" si="85"/>
        <v>0</v>
      </c>
      <c r="DI171">
        <f t="shared" si="86"/>
        <v>0</v>
      </c>
      <c r="DJ171">
        <f t="shared" si="108"/>
        <v>7</v>
      </c>
      <c r="DK171">
        <v>1</v>
      </c>
      <c r="DL171" t="s">
        <v>3</v>
      </c>
      <c r="DM171">
        <v>0</v>
      </c>
      <c r="DN171" t="s">
        <v>3</v>
      </c>
      <c r="DO171">
        <v>0</v>
      </c>
    </row>
    <row r="172" spans="1:119" x14ac:dyDescent="0.2">
      <c r="A172">
        <f>ROW(Source!A90)</f>
        <v>90</v>
      </c>
      <c r="B172">
        <v>449016111</v>
      </c>
      <c r="C172">
        <v>448996913</v>
      </c>
      <c r="D172">
        <v>327212532</v>
      </c>
      <c r="E172">
        <v>1</v>
      </c>
      <c r="F172">
        <v>1</v>
      </c>
      <c r="G172">
        <v>1</v>
      </c>
      <c r="H172">
        <v>2</v>
      </c>
      <c r="I172" t="s">
        <v>1224</v>
      </c>
      <c r="J172" t="s">
        <v>1225</v>
      </c>
      <c r="K172" t="s">
        <v>1226</v>
      </c>
      <c r="L172">
        <v>1368</v>
      </c>
      <c r="N172">
        <v>1011</v>
      </c>
      <c r="O172" t="s">
        <v>1100</v>
      </c>
      <c r="P172" t="s">
        <v>1100</v>
      </c>
      <c r="Q172">
        <v>1</v>
      </c>
      <c r="W172">
        <v>0</v>
      </c>
      <c r="X172">
        <v>446753943</v>
      </c>
      <c r="Y172">
        <f t="shared" si="102"/>
        <v>13.13</v>
      </c>
      <c r="AA172">
        <v>0</v>
      </c>
      <c r="AB172">
        <v>108.47</v>
      </c>
      <c r="AC172">
        <v>0</v>
      </c>
      <c r="AD172">
        <v>0</v>
      </c>
      <c r="AE172">
        <v>0</v>
      </c>
      <c r="AF172">
        <v>108.47</v>
      </c>
      <c r="AG172">
        <v>0</v>
      </c>
      <c r="AH172">
        <v>0</v>
      </c>
      <c r="AI172">
        <v>1</v>
      </c>
      <c r="AJ172">
        <v>1</v>
      </c>
      <c r="AK172">
        <v>1</v>
      </c>
      <c r="AL172">
        <v>1</v>
      </c>
      <c r="AM172">
        <v>-2</v>
      </c>
      <c r="AN172">
        <v>0</v>
      </c>
      <c r="AO172">
        <v>0</v>
      </c>
      <c r="AP172">
        <v>1</v>
      </c>
      <c r="AQ172">
        <v>1</v>
      </c>
      <c r="AR172">
        <v>0</v>
      </c>
      <c r="AS172" t="s">
        <v>3</v>
      </c>
      <c r="AT172">
        <v>13.13</v>
      </c>
      <c r="AU172" t="s">
        <v>3</v>
      </c>
      <c r="AV172">
        <v>1</v>
      </c>
      <c r="AW172">
        <v>2</v>
      </c>
      <c r="AX172">
        <v>448996931</v>
      </c>
      <c r="AY172">
        <v>2</v>
      </c>
      <c r="AZ172">
        <v>32768</v>
      </c>
      <c r="BA172">
        <v>172</v>
      </c>
      <c r="BB172">
        <v>1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1424.2111</v>
      </c>
      <c r="BL172">
        <v>0</v>
      </c>
      <c r="BM172">
        <v>0</v>
      </c>
      <c r="BN172">
        <v>0</v>
      </c>
      <c r="BO172">
        <v>0</v>
      </c>
      <c r="BP172">
        <v>1</v>
      </c>
      <c r="BQ172">
        <v>0</v>
      </c>
      <c r="BR172">
        <v>1424.2111</v>
      </c>
      <c r="BS172">
        <v>0</v>
      </c>
      <c r="BT172">
        <v>0</v>
      </c>
      <c r="BU172">
        <v>0</v>
      </c>
      <c r="BV172">
        <v>0</v>
      </c>
      <c r="BW172">
        <v>1</v>
      </c>
      <c r="CV172">
        <v>0</v>
      </c>
      <c r="CW172">
        <f>ROUND(Y172*Source!I90*DO172,7)</f>
        <v>0</v>
      </c>
      <c r="CX172">
        <f>ROUND(Y172*Source!I90,7)</f>
        <v>13.13</v>
      </c>
      <c r="CY172">
        <f t="shared" si="105"/>
        <v>108.47</v>
      </c>
      <c r="CZ172">
        <f t="shared" si="106"/>
        <v>108.47</v>
      </c>
      <c r="DA172">
        <f t="shared" si="107"/>
        <v>1</v>
      </c>
      <c r="DB172">
        <f t="shared" si="103"/>
        <v>1424.21</v>
      </c>
      <c r="DC172">
        <f t="shared" si="104"/>
        <v>0</v>
      </c>
      <c r="DD172" t="s">
        <v>3</v>
      </c>
      <c r="DE172" t="s">
        <v>3</v>
      </c>
      <c r="DF172">
        <f t="shared" si="101"/>
        <v>0</v>
      </c>
      <c r="DG172">
        <f>ROUND(ROUND(AF172,2)*CX172,2)</f>
        <v>1424.21</v>
      </c>
      <c r="DH172">
        <f t="shared" si="85"/>
        <v>0</v>
      </c>
      <c r="DI172">
        <f t="shared" si="86"/>
        <v>0</v>
      </c>
      <c r="DJ172">
        <f t="shared" si="108"/>
        <v>1424.21</v>
      </c>
      <c r="DK172">
        <v>1</v>
      </c>
      <c r="DL172" t="s">
        <v>3</v>
      </c>
      <c r="DM172">
        <v>0</v>
      </c>
      <c r="DN172" t="s">
        <v>3</v>
      </c>
      <c r="DO172">
        <v>0</v>
      </c>
    </row>
    <row r="173" spans="1:119" x14ac:dyDescent="0.2">
      <c r="A173">
        <f>ROW(Source!A90)</f>
        <v>90</v>
      </c>
      <c r="B173">
        <v>449016111</v>
      </c>
      <c r="C173">
        <v>448996913</v>
      </c>
      <c r="D173">
        <v>327213035</v>
      </c>
      <c r="E173">
        <v>1</v>
      </c>
      <c r="F173">
        <v>1</v>
      </c>
      <c r="G173">
        <v>1</v>
      </c>
      <c r="H173">
        <v>2</v>
      </c>
      <c r="I173" t="s">
        <v>1293</v>
      </c>
      <c r="J173" t="s">
        <v>1294</v>
      </c>
      <c r="K173" t="s">
        <v>1295</v>
      </c>
      <c r="L173">
        <v>1368</v>
      </c>
      <c r="N173">
        <v>1011</v>
      </c>
      <c r="O173" t="s">
        <v>1100</v>
      </c>
      <c r="P173" t="s">
        <v>1100</v>
      </c>
      <c r="Q173">
        <v>1</v>
      </c>
      <c r="W173">
        <v>0</v>
      </c>
      <c r="X173">
        <v>-659365108</v>
      </c>
      <c r="Y173">
        <f t="shared" si="102"/>
        <v>1.7</v>
      </c>
      <c r="AA173">
        <v>0</v>
      </c>
      <c r="AB173">
        <v>29.75</v>
      </c>
      <c r="AC173">
        <v>0</v>
      </c>
      <c r="AD173">
        <v>0</v>
      </c>
      <c r="AE173">
        <v>0</v>
      </c>
      <c r="AF173">
        <v>29.75</v>
      </c>
      <c r="AG173">
        <v>0</v>
      </c>
      <c r="AH173">
        <v>0</v>
      </c>
      <c r="AI173">
        <v>1</v>
      </c>
      <c r="AJ173">
        <v>1</v>
      </c>
      <c r="AK173">
        <v>1</v>
      </c>
      <c r="AL173">
        <v>1</v>
      </c>
      <c r="AM173">
        <v>-2</v>
      </c>
      <c r="AN173">
        <v>0</v>
      </c>
      <c r="AO173">
        <v>0</v>
      </c>
      <c r="AP173">
        <v>1</v>
      </c>
      <c r="AQ173">
        <v>1</v>
      </c>
      <c r="AR173">
        <v>0</v>
      </c>
      <c r="AS173" t="s">
        <v>3</v>
      </c>
      <c r="AT173">
        <v>1.7</v>
      </c>
      <c r="AU173" t="s">
        <v>3</v>
      </c>
      <c r="AV173">
        <v>1</v>
      </c>
      <c r="AW173">
        <v>2</v>
      </c>
      <c r="AX173">
        <v>448996932</v>
      </c>
      <c r="AY173">
        <v>2</v>
      </c>
      <c r="AZ173">
        <v>32768</v>
      </c>
      <c r="BA173">
        <v>173</v>
      </c>
      <c r="BB173">
        <v>1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50.574999999999996</v>
      </c>
      <c r="BL173">
        <v>0</v>
      </c>
      <c r="BM173">
        <v>0</v>
      </c>
      <c r="BN173">
        <v>0</v>
      </c>
      <c r="BO173">
        <v>0</v>
      </c>
      <c r="BP173">
        <v>1</v>
      </c>
      <c r="BQ173">
        <v>0</v>
      </c>
      <c r="BR173">
        <v>50.574999999999996</v>
      </c>
      <c r="BS173">
        <v>0</v>
      </c>
      <c r="BT173">
        <v>0</v>
      </c>
      <c r="BU173">
        <v>0</v>
      </c>
      <c r="BV173">
        <v>0</v>
      </c>
      <c r="BW173">
        <v>1</v>
      </c>
      <c r="CV173">
        <v>0</v>
      </c>
      <c r="CW173">
        <f>ROUND(Y173*Source!I90*DO173,7)</f>
        <v>0</v>
      </c>
      <c r="CX173">
        <f>ROUND(Y173*Source!I90,7)</f>
        <v>1.7</v>
      </c>
      <c r="CY173">
        <f t="shared" si="105"/>
        <v>29.75</v>
      </c>
      <c r="CZ173">
        <f t="shared" si="106"/>
        <v>29.75</v>
      </c>
      <c r="DA173">
        <f t="shared" si="107"/>
        <v>1</v>
      </c>
      <c r="DB173">
        <f t="shared" si="103"/>
        <v>50.58</v>
      </c>
      <c r="DC173">
        <f t="shared" si="104"/>
        <v>0</v>
      </c>
      <c r="DD173" t="s">
        <v>3</v>
      </c>
      <c r="DE173" t="s">
        <v>3</v>
      </c>
      <c r="DF173">
        <f t="shared" si="101"/>
        <v>0</v>
      </c>
      <c r="DG173">
        <f>ROUND(ROUND(AF173,2)*CX173,2)</f>
        <v>50.58</v>
      </c>
      <c r="DH173">
        <f t="shared" si="85"/>
        <v>0</v>
      </c>
      <c r="DI173">
        <f t="shared" si="86"/>
        <v>0</v>
      </c>
      <c r="DJ173">
        <f t="shared" si="108"/>
        <v>50.58</v>
      </c>
      <c r="DK173">
        <v>1</v>
      </c>
      <c r="DL173" t="s">
        <v>3</v>
      </c>
      <c r="DM173">
        <v>0</v>
      </c>
      <c r="DN173" t="s">
        <v>3</v>
      </c>
      <c r="DO173">
        <v>0</v>
      </c>
    </row>
    <row r="174" spans="1:119" x14ac:dyDescent="0.2">
      <c r="A174">
        <f>ROW(Source!A90)</f>
        <v>90</v>
      </c>
      <c r="B174">
        <v>449016111</v>
      </c>
      <c r="C174">
        <v>448996913</v>
      </c>
      <c r="D174">
        <v>327213040</v>
      </c>
      <c r="E174">
        <v>1</v>
      </c>
      <c r="F174">
        <v>1</v>
      </c>
      <c r="G174">
        <v>1</v>
      </c>
      <c r="H174">
        <v>2</v>
      </c>
      <c r="I174" t="s">
        <v>1296</v>
      </c>
      <c r="J174" t="s">
        <v>1297</v>
      </c>
      <c r="K174" t="s">
        <v>1298</v>
      </c>
      <c r="L174">
        <v>1368</v>
      </c>
      <c r="N174">
        <v>1011</v>
      </c>
      <c r="O174" t="s">
        <v>1100</v>
      </c>
      <c r="P174" t="s">
        <v>1100</v>
      </c>
      <c r="Q174">
        <v>1</v>
      </c>
      <c r="W174">
        <v>0</v>
      </c>
      <c r="X174">
        <v>1214029303</v>
      </c>
      <c r="Y174">
        <f t="shared" si="102"/>
        <v>1.3</v>
      </c>
      <c r="AA174">
        <v>0</v>
      </c>
      <c r="AB174">
        <v>109.72</v>
      </c>
      <c r="AC174">
        <v>0</v>
      </c>
      <c r="AD174">
        <v>0</v>
      </c>
      <c r="AE174">
        <v>0</v>
      </c>
      <c r="AF174">
        <v>86.39</v>
      </c>
      <c r="AG174">
        <v>0</v>
      </c>
      <c r="AH174">
        <v>0</v>
      </c>
      <c r="AI174">
        <v>1</v>
      </c>
      <c r="AJ174">
        <v>1.27</v>
      </c>
      <c r="AK174">
        <v>1</v>
      </c>
      <c r="AL174">
        <v>1</v>
      </c>
      <c r="AM174">
        <v>2</v>
      </c>
      <c r="AN174">
        <v>0</v>
      </c>
      <c r="AO174">
        <v>0</v>
      </c>
      <c r="AP174">
        <v>1</v>
      </c>
      <c r="AQ174">
        <v>1</v>
      </c>
      <c r="AR174">
        <v>0</v>
      </c>
      <c r="AS174" t="s">
        <v>3</v>
      </c>
      <c r="AT174">
        <v>1.3</v>
      </c>
      <c r="AU174" t="s">
        <v>3</v>
      </c>
      <c r="AV174">
        <v>1</v>
      </c>
      <c r="AW174">
        <v>2</v>
      </c>
      <c r="AX174">
        <v>448996933</v>
      </c>
      <c r="AY174">
        <v>1</v>
      </c>
      <c r="AZ174">
        <v>0</v>
      </c>
      <c r="BA174">
        <v>174</v>
      </c>
      <c r="BB174">
        <v>1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112.307</v>
      </c>
      <c r="BL174">
        <v>0</v>
      </c>
      <c r="BM174">
        <v>0</v>
      </c>
      <c r="BN174">
        <v>0</v>
      </c>
      <c r="BO174">
        <v>0</v>
      </c>
      <c r="BP174">
        <v>1</v>
      </c>
      <c r="BQ174">
        <v>0</v>
      </c>
      <c r="BR174">
        <v>112.307</v>
      </c>
      <c r="BS174">
        <v>0</v>
      </c>
      <c r="BT174">
        <v>0</v>
      </c>
      <c r="BU174">
        <v>0</v>
      </c>
      <c r="BV174">
        <v>0</v>
      </c>
      <c r="BW174">
        <v>1</v>
      </c>
      <c r="CV174">
        <v>0</v>
      </c>
      <c r="CW174">
        <f>ROUND(Y174*Source!I90*DO174,7)</f>
        <v>0</v>
      </c>
      <c r="CX174">
        <f>ROUND(Y174*Source!I90,7)</f>
        <v>1.3</v>
      </c>
      <c r="CY174">
        <f t="shared" si="105"/>
        <v>109.72</v>
      </c>
      <c r="CZ174">
        <f t="shared" si="106"/>
        <v>86.39</v>
      </c>
      <c r="DA174">
        <f t="shared" si="107"/>
        <v>1.27</v>
      </c>
      <c r="DB174">
        <f t="shared" si="103"/>
        <v>112.31</v>
      </c>
      <c r="DC174">
        <f t="shared" si="104"/>
        <v>0</v>
      </c>
      <c r="DD174" t="s">
        <v>3</v>
      </c>
      <c r="DE174" t="s">
        <v>3</v>
      </c>
      <c r="DF174">
        <f t="shared" si="101"/>
        <v>0</v>
      </c>
      <c r="DG174">
        <f>ROUND(ROUND(AF174*AJ174,2)*CX174,2)</f>
        <v>142.63999999999999</v>
      </c>
      <c r="DH174">
        <f t="shared" si="85"/>
        <v>0</v>
      </c>
      <c r="DI174">
        <f t="shared" si="86"/>
        <v>0</v>
      </c>
      <c r="DJ174">
        <f t="shared" si="108"/>
        <v>142.63999999999999</v>
      </c>
      <c r="DK174">
        <v>0</v>
      </c>
      <c r="DL174" t="s">
        <v>3</v>
      </c>
      <c r="DM174">
        <v>0</v>
      </c>
      <c r="DN174" t="s">
        <v>3</v>
      </c>
      <c r="DO174">
        <v>0</v>
      </c>
    </row>
    <row r="175" spans="1:119" x14ac:dyDescent="0.2">
      <c r="A175">
        <f>ROW(Source!A90)</f>
        <v>90</v>
      </c>
      <c r="B175">
        <v>449016111</v>
      </c>
      <c r="C175">
        <v>448996913</v>
      </c>
      <c r="D175">
        <v>327164155</v>
      </c>
      <c r="E175">
        <v>1</v>
      </c>
      <c r="F175">
        <v>1</v>
      </c>
      <c r="G175">
        <v>1</v>
      </c>
      <c r="H175">
        <v>3</v>
      </c>
      <c r="I175" t="s">
        <v>1227</v>
      </c>
      <c r="J175" t="s">
        <v>1228</v>
      </c>
      <c r="K175" t="s">
        <v>1229</v>
      </c>
      <c r="L175">
        <v>1348</v>
      </c>
      <c r="N175">
        <v>1009</v>
      </c>
      <c r="O175" t="s">
        <v>83</v>
      </c>
      <c r="P175" t="s">
        <v>83</v>
      </c>
      <c r="Q175">
        <v>1000</v>
      </c>
      <c r="W175">
        <v>0</v>
      </c>
      <c r="X175">
        <v>1188347690</v>
      </c>
      <c r="Y175">
        <f>(AT175*ROUND(0,7))</f>
        <v>0</v>
      </c>
      <c r="AA175">
        <v>115594.46</v>
      </c>
      <c r="AB175">
        <v>0</v>
      </c>
      <c r="AC175">
        <v>0</v>
      </c>
      <c r="AD175">
        <v>0</v>
      </c>
      <c r="AE175">
        <v>148198.01999999999</v>
      </c>
      <c r="AF175">
        <v>0</v>
      </c>
      <c r="AG175">
        <v>0</v>
      </c>
      <c r="AH175">
        <v>0</v>
      </c>
      <c r="AI175">
        <v>0.78</v>
      </c>
      <c r="AJ175">
        <v>1</v>
      </c>
      <c r="AK175">
        <v>1</v>
      </c>
      <c r="AL175">
        <v>1</v>
      </c>
      <c r="AM175">
        <v>2</v>
      </c>
      <c r="AN175">
        <v>0</v>
      </c>
      <c r="AO175">
        <v>0</v>
      </c>
      <c r="AP175">
        <v>1</v>
      </c>
      <c r="AQ175">
        <v>1</v>
      </c>
      <c r="AR175">
        <v>0</v>
      </c>
      <c r="AS175" t="s">
        <v>3</v>
      </c>
      <c r="AT175">
        <v>4.5999999999999999E-3</v>
      </c>
      <c r="AU175" t="s">
        <v>135</v>
      </c>
      <c r="AV175">
        <v>0</v>
      </c>
      <c r="AW175">
        <v>2</v>
      </c>
      <c r="AX175">
        <v>448996934</v>
      </c>
      <c r="AY175">
        <v>1</v>
      </c>
      <c r="AZ175">
        <v>0</v>
      </c>
      <c r="BA175">
        <v>175</v>
      </c>
      <c r="BB175">
        <v>1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681.71089199999994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CV175">
        <v>0</v>
      </c>
      <c r="CW175">
        <v>0</v>
      </c>
      <c r="CX175">
        <f>ROUND(Y175*Source!I90,7)</f>
        <v>0</v>
      </c>
      <c r="CY175">
        <f>AA175</f>
        <v>115594.46</v>
      </c>
      <c r="CZ175">
        <f>AE175</f>
        <v>148198.01999999999</v>
      </c>
      <c r="DA175">
        <f>AI175</f>
        <v>0.78</v>
      </c>
      <c r="DB175">
        <f>ROUND((ROUND(AT175*CZ175,2)*ROUND(0,7)),6)</f>
        <v>0</v>
      </c>
      <c r="DC175">
        <f>ROUND((ROUND(AT175*AG175,2)*ROUND(0,7)),6)</f>
        <v>0</v>
      </c>
      <c r="DD175" t="s">
        <v>3</v>
      </c>
      <c r="DE175" t="s">
        <v>3</v>
      </c>
      <c r="DF175">
        <f>ROUND(ROUND(AE175*AI175,2)*CX175,2)</f>
        <v>0</v>
      </c>
      <c r="DG175">
        <f>ROUND(ROUND(AF175,2)*CX175,2)</f>
        <v>0</v>
      </c>
      <c r="DH175">
        <f t="shared" si="85"/>
        <v>0</v>
      </c>
      <c r="DI175">
        <f t="shared" si="86"/>
        <v>0</v>
      </c>
      <c r="DJ175">
        <f>DF175</f>
        <v>0</v>
      </c>
      <c r="DK175">
        <v>0</v>
      </c>
      <c r="DL175" t="s">
        <v>3</v>
      </c>
      <c r="DM175">
        <v>0</v>
      </c>
      <c r="DN175" t="s">
        <v>3</v>
      </c>
      <c r="DO175">
        <v>0</v>
      </c>
    </row>
    <row r="176" spans="1:119" x14ac:dyDescent="0.2">
      <c r="A176">
        <f>ROW(Source!A90)</f>
        <v>90</v>
      </c>
      <c r="B176">
        <v>449016111</v>
      </c>
      <c r="C176">
        <v>448996913</v>
      </c>
      <c r="D176">
        <v>327093988</v>
      </c>
      <c r="E176">
        <v>112</v>
      </c>
      <c r="F176">
        <v>1</v>
      </c>
      <c r="G176">
        <v>1</v>
      </c>
      <c r="H176">
        <v>3</v>
      </c>
      <c r="I176" t="s">
        <v>187</v>
      </c>
      <c r="J176" t="s">
        <v>3</v>
      </c>
      <c r="K176" t="s">
        <v>188</v>
      </c>
      <c r="L176">
        <v>1348</v>
      </c>
      <c r="N176">
        <v>1009</v>
      </c>
      <c r="O176" t="s">
        <v>83</v>
      </c>
      <c r="P176" t="s">
        <v>83</v>
      </c>
      <c r="Q176">
        <v>1000</v>
      </c>
      <c r="W176">
        <v>0</v>
      </c>
      <c r="X176">
        <v>1471899773</v>
      </c>
      <c r="Y176">
        <f>(AT176*ROUND(0,7))</f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1</v>
      </c>
      <c r="AJ176">
        <v>1</v>
      </c>
      <c r="AK176">
        <v>1</v>
      </c>
      <c r="AL176">
        <v>1</v>
      </c>
      <c r="AM176">
        <v>-2</v>
      </c>
      <c r="AN176">
        <v>0</v>
      </c>
      <c r="AO176">
        <v>0</v>
      </c>
      <c r="AP176">
        <v>1</v>
      </c>
      <c r="AQ176">
        <v>0</v>
      </c>
      <c r="AR176">
        <v>0</v>
      </c>
      <c r="AS176" t="s">
        <v>3</v>
      </c>
      <c r="AT176">
        <v>1.01</v>
      </c>
      <c r="AU176" t="s">
        <v>135</v>
      </c>
      <c r="AV176">
        <v>0</v>
      </c>
      <c r="AW176">
        <v>2</v>
      </c>
      <c r="AX176">
        <v>448996935</v>
      </c>
      <c r="AY176">
        <v>1</v>
      </c>
      <c r="AZ176">
        <v>0</v>
      </c>
      <c r="BA176">
        <v>176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CV176">
        <v>0</v>
      </c>
      <c r="CW176">
        <v>0</v>
      </c>
      <c r="CX176">
        <f>ROUND(Y176*Source!I90,7)</f>
        <v>0</v>
      </c>
      <c r="CY176">
        <f>AA176</f>
        <v>0</v>
      </c>
      <c r="CZ176">
        <f>AE176</f>
        <v>0</v>
      </c>
      <c r="DA176">
        <f>AI176</f>
        <v>1</v>
      </c>
      <c r="DB176">
        <f>ROUND((ROUND(AT176*CZ176,2)*ROUND(0,7)),6)</f>
        <v>0</v>
      </c>
      <c r="DC176">
        <f>ROUND((ROUND(AT176*AG176,2)*ROUND(0,7)),6)</f>
        <v>0</v>
      </c>
      <c r="DD176" t="s">
        <v>3</v>
      </c>
      <c r="DE176" t="s">
        <v>3</v>
      </c>
      <c r="DF176">
        <f t="shared" ref="DF176:DF186" si="109">ROUND(ROUND(AE176,2)*CX176,2)</f>
        <v>0</v>
      </c>
      <c r="DG176">
        <f>ROUND(ROUND(AF176,2)*CX176,2)</f>
        <v>0</v>
      </c>
      <c r="DH176">
        <f t="shared" si="85"/>
        <v>0</v>
      </c>
      <c r="DI176">
        <f t="shared" si="86"/>
        <v>0</v>
      </c>
      <c r="DJ176">
        <f>DF176</f>
        <v>0</v>
      </c>
      <c r="DK176">
        <v>0</v>
      </c>
      <c r="DL176" t="s">
        <v>3</v>
      </c>
      <c r="DM176">
        <v>0</v>
      </c>
      <c r="DN176" t="s">
        <v>3</v>
      </c>
      <c r="DO176">
        <v>0</v>
      </c>
    </row>
    <row r="177" spans="1:119" x14ac:dyDescent="0.2">
      <c r="A177">
        <f>ROW(Source!A92)</f>
        <v>92</v>
      </c>
      <c r="B177">
        <v>449016111</v>
      </c>
      <c r="C177">
        <v>448996937</v>
      </c>
      <c r="D177">
        <v>277560281</v>
      </c>
      <c r="E177">
        <v>109</v>
      </c>
      <c r="F177">
        <v>1</v>
      </c>
      <c r="G177">
        <v>1</v>
      </c>
      <c r="H177">
        <v>1</v>
      </c>
      <c r="I177" t="s">
        <v>1299</v>
      </c>
      <c r="J177" t="s">
        <v>3</v>
      </c>
      <c r="K177" t="s">
        <v>1300</v>
      </c>
      <c r="L177">
        <v>1191</v>
      </c>
      <c r="N177">
        <v>1013</v>
      </c>
      <c r="O177" t="s">
        <v>1203</v>
      </c>
      <c r="P177" t="s">
        <v>1203</v>
      </c>
      <c r="Q177">
        <v>1</v>
      </c>
      <c r="W177">
        <v>0</v>
      </c>
      <c r="X177">
        <v>784619160</v>
      </c>
      <c r="Y177">
        <f t="shared" ref="Y177:Y184" si="110">AT177</f>
        <v>14.1</v>
      </c>
      <c r="AA177">
        <v>0</v>
      </c>
      <c r="AB177">
        <v>0</v>
      </c>
      <c r="AC177">
        <v>0</v>
      </c>
      <c r="AD177">
        <v>491.36</v>
      </c>
      <c r="AE177">
        <v>0</v>
      </c>
      <c r="AF177">
        <v>0</v>
      </c>
      <c r="AG177">
        <v>0</v>
      </c>
      <c r="AH177">
        <v>491.36</v>
      </c>
      <c r="AI177">
        <v>1</v>
      </c>
      <c r="AJ177">
        <v>1</v>
      </c>
      <c r="AK177">
        <v>1</v>
      </c>
      <c r="AL177">
        <v>1</v>
      </c>
      <c r="AM177">
        <v>-2</v>
      </c>
      <c r="AN177">
        <v>0</v>
      </c>
      <c r="AO177">
        <v>0</v>
      </c>
      <c r="AP177">
        <v>1</v>
      </c>
      <c r="AQ177">
        <v>1</v>
      </c>
      <c r="AR177">
        <v>0</v>
      </c>
      <c r="AS177" t="s">
        <v>3</v>
      </c>
      <c r="AT177">
        <v>14.1</v>
      </c>
      <c r="AU177" t="s">
        <v>3</v>
      </c>
      <c r="AV177">
        <v>1</v>
      </c>
      <c r="AW177">
        <v>2</v>
      </c>
      <c r="AX177">
        <v>448996960</v>
      </c>
      <c r="AY177">
        <v>2</v>
      </c>
      <c r="AZ177">
        <v>131072</v>
      </c>
      <c r="BA177">
        <v>177</v>
      </c>
      <c r="BB177">
        <v>1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6928.1760000000004</v>
      </c>
      <c r="BN177">
        <v>14.1</v>
      </c>
      <c r="BO177">
        <v>0</v>
      </c>
      <c r="BP177">
        <v>1</v>
      </c>
      <c r="BQ177">
        <v>0</v>
      </c>
      <c r="BR177">
        <v>0</v>
      </c>
      <c r="BS177">
        <v>0</v>
      </c>
      <c r="BT177">
        <v>6928.1760000000004</v>
      </c>
      <c r="BU177">
        <v>14.1</v>
      </c>
      <c r="BV177">
        <v>0</v>
      </c>
      <c r="BW177">
        <v>1</v>
      </c>
      <c r="CU177">
        <f>ROUND(AT177*Source!I92*AH177*AL177,2)</f>
        <v>6928.18</v>
      </c>
      <c r="CV177">
        <f>ROUND(Y177*Source!I92,7)</f>
        <v>14.1</v>
      </c>
      <c r="CW177">
        <v>0</v>
      </c>
      <c r="CX177">
        <f>ROUND(Y177*Source!I92,7)</f>
        <v>14.1</v>
      </c>
      <c r="CY177">
        <f>AD177</f>
        <v>491.36</v>
      </c>
      <c r="CZ177">
        <f>AH177</f>
        <v>491.36</v>
      </c>
      <c r="DA177">
        <f>AL177</f>
        <v>1</v>
      </c>
      <c r="DB177">
        <f t="shared" ref="DB177:DB184" si="111">ROUND(ROUND(AT177*CZ177,2),6)</f>
        <v>6928.18</v>
      </c>
      <c r="DC177">
        <f t="shared" ref="DC177:DC184" si="112">ROUND(ROUND(AT177*AG177,2),6)</f>
        <v>0</v>
      </c>
      <c r="DD177" t="s">
        <v>3</v>
      </c>
      <c r="DE177" t="s">
        <v>3</v>
      </c>
      <c r="DF177">
        <f t="shared" si="109"/>
        <v>0</v>
      </c>
      <c r="DG177">
        <f>ROUND(ROUND(AF177,2)*CX177,2)</f>
        <v>0</v>
      </c>
      <c r="DH177">
        <f t="shared" si="85"/>
        <v>0</v>
      </c>
      <c r="DI177">
        <f t="shared" si="86"/>
        <v>6928.18</v>
      </c>
      <c r="DJ177">
        <f>DI177</f>
        <v>6928.18</v>
      </c>
      <c r="DK177">
        <v>1</v>
      </c>
      <c r="DL177" t="s">
        <v>3</v>
      </c>
      <c r="DM177">
        <v>0</v>
      </c>
      <c r="DN177" t="s">
        <v>3</v>
      </c>
      <c r="DO177">
        <v>0</v>
      </c>
    </row>
    <row r="178" spans="1:119" x14ac:dyDescent="0.2">
      <c r="A178">
        <f>ROW(Source!A92)</f>
        <v>92</v>
      </c>
      <c r="B178">
        <v>449016111</v>
      </c>
      <c r="C178">
        <v>448996937</v>
      </c>
      <c r="D178">
        <v>277560491</v>
      </c>
      <c r="E178">
        <v>109</v>
      </c>
      <c r="F178">
        <v>1</v>
      </c>
      <c r="G178">
        <v>1</v>
      </c>
      <c r="H178">
        <v>1</v>
      </c>
      <c r="I178" t="s">
        <v>1204</v>
      </c>
      <c r="J178" t="s">
        <v>3</v>
      </c>
      <c r="K178" t="s">
        <v>1205</v>
      </c>
      <c r="L178">
        <v>1191</v>
      </c>
      <c r="N178">
        <v>1013</v>
      </c>
      <c r="O178" t="s">
        <v>1203</v>
      </c>
      <c r="P178" t="s">
        <v>1203</v>
      </c>
      <c r="Q178">
        <v>1</v>
      </c>
      <c r="W178">
        <v>0</v>
      </c>
      <c r="X178">
        <v>-1417349443</v>
      </c>
      <c r="Y178">
        <f t="shared" si="110"/>
        <v>1.75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1</v>
      </c>
      <c r="AJ178">
        <v>1</v>
      </c>
      <c r="AK178">
        <v>1</v>
      </c>
      <c r="AL178">
        <v>1</v>
      </c>
      <c r="AM178">
        <v>-2</v>
      </c>
      <c r="AN178">
        <v>0</v>
      </c>
      <c r="AO178">
        <v>0</v>
      </c>
      <c r="AP178">
        <v>1</v>
      </c>
      <c r="AQ178">
        <v>1</v>
      </c>
      <c r="AR178">
        <v>0</v>
      </c>
      <c r="AS178" t="s">
        <v>3</v>
      </c>
      <c r="AT178">
        <v>1.75</v>
      </c>
      <c r="AU178" t="s">
        <v>3</v>
      </c>
      <c r="AV178">
        <v>2</v>
      </c>
      <c r="AW178">
        <v>2</v>
      </c>
      <c r="AX178">
        <v>448996961</v>
      </c>
      <c r="AY178">
        <v>1</v>
      </c>
      <c r="AZ178">
        <v>0</v>
      </c>
      <c r="BA178">
        <v>178</v>
      </c>
      <c r="BB178">
        <v>1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CV178">
        <v>0</v>
      </c>
      <c r="CW178">
        <v>0</v>
      </c>
      <c r="CX178">
        <f>ROUND(Y178*Source!I92,7)</f>
        <v>1.75</v>
      </c>
      <c r="CY178">
        <f>AD178</f>
        <v>0</v>
      </c>
      <c r="CZ178">
        <f>AH178</f>
        <v>0</v>
      </c>
      <c r="DA178">
        <f>AL178</f>
        <v>1</v>
      </c>
      <c r="DB178">
        <f t="shared" si="111"/>
        <v>0</v>
      </c>
      <c r="DC178">
        <f t="shared" si="112"/>
        <v>0</v>
      </c>
      <c r="DD178" t="s">
        <v>3</v>
      </c>
      <c r="DE178" t="s">
        <v>3</v>
      </c>
      <c r="DF178">
        <f t="shared" si="109"/>
        <v>0</v>
      </c>
      <c r="DG178">
        <f>ROUND(ROUND(AF178,2)*CX178,2)</f>
        <v>0</v>
      </c>
      <c r="DH178">
        <f t="shared" si="85"/>
        <v>0</v>
      </c>
      <c r="DI178">
        <f t="shared" si="86"/>
        <v>0</v>
      </c>
      <c r="DJ178">
        <f>DI178</f>
        <v>0</v>
      </c>
      <c r="DK178">
        <v>0</v>
      </c>
      <c r="DL178" t="s">
        <v>3</v>
      </c>
      <c r="DM178">
        <v>0</v>
      </c>
      <c r="DN178" t="s">
        <v>3</v>
      </c>
      <c r="DO178">
        <v>0</v>
      </c>
    </row>
    <row r="179" spans="1:119" x14ac:dyDescent="0.2">
      <c r="A179">
        <f>ROW(Source!A92)</f>
        <v>92</v>
      </c>
      <c r="B179">
        <v>449016111</v>
      </c>
      <c r="C179">
        <v>448996937</v>
      </c>
      <c r="D179">
        <v>277944579</v>
      </c>
      <c r="E179">
        <v>1</v>
      </c>
      <c r="F179">
        <v>1</v>
      </c>
      <c r="G179">
        <v>1</v>
      </c>
      <c r="H179">
        <v>2</v>
      </c>
      <c r="I179" t="s">
        <v>1301</v>
      </c>
      <c r="J179" t="s">
        <v>1302</v>
      </c>
      <c r="K179" t="s">
        <v>1303</v>
      </c>
      <c r="L179">
        <v>1368</v>
      </c>
      <c r="N179">
        <v>1011</v>
      </c>
      <c r="O179" t="s">
        <v>1100</v>
      </c>
      <c r="P179" t="s">
        <v>1100</v>
      </c>
      <c r="Q179">
        <v>1</v>
      </c>
      <c r="W179">
        <v>0</v>
      </c>
      <c r="X179">
        <v>1160182556</v>
      </c>
      <c r="Y179">
        <f t="shared" si="110"/>
        <v>0.1</v>
      </c>
      <c r="AA179">
        <v>0</v>
      </c>
      <c r="AB179">
        <v>2471.19</v>
      </c>
      <c r="AC179">
        <v>724.95</v>
      </c>
      <c r="AD179">
        <v>0</v>
      </c>
      <c r="AE179">
        <v>0</v>
      </c>
      <c r="AF179">
        <v>1803.79</v>
      </c>
      <c r="AG179">
        <v>724.95</v>
      </c>
      <c r="AH179">
        <v>0</v>
      </c>
      <c r="AI179">
        <v>1</v>
      </c>
      <c r="AJ179">
        <v>1.37</v>
      </c>
      <c r="AK179">
        <v>1</v>
      </c>
      <c r="AL179">
        <v>1</v>
      </c>
      <c r="AM179">
        <v>2</v>
      </c>
      <c r="AN179">
        <v>0</v>
      </c>
      <c r="AO179">
        <v>0</v>
      </c>
      <c r="AP179">
        <v>1</v>
      </c>
      <c r="AQ179">
        <v>1</v>
      </c>
      <c r="AR179">
        <v>0</v>
      </c>
      <c r="AS179" t="s">
        <v>3</v>
      </c>
      <c r="AT179">
        <v>0.1</v>
      </c>
      <c r="AU179" t="s">
        <v>3</v>
      </c>
      <c r="AV179">
        <v>1</v>
      </c>
      <c r="AW179">
        <v>2</v>
      </c>
      <c r="AX179">
        <v>448996962</v>
      </c>
      <c r="AY179">
        <v>2</v>
      </c>
      <c r="AZ179">
        <v>65536</v>
      </c>
      <c r="BA179">
        <v>179</v>
      </c>
      <c r="BB179">
        <v>1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180.37900000000002</v>
      </c>
      <c r="BL179">
        <v>72.495000000000005</v>
      </c>
      <c r="BM179">
        <v>0</v>
      </c>
      <c r="BN179">
        <v>0</v>
      </c>
      <c r="BO179">
        <v>0.1</v>
      </c>
      <c r="BP179">
        <v>1</v>
      </c>
      <c r="BQ179">
        <v>0</v>
      </c>
      <c r="BR179">
        <v>180.37900000000002</v>
      </c>
      <c r="BS179">
        <v>72.495000000000005</v>
      </c>
      <c r="BT179">
        <v>0</v>
      </c>
      <c r="BU179">
        <v>0</v>
      </c>
      <c r="BV179">
        <v>0.1</v>
      </c>
      <c r="BW179">
        <v>1</v>
      </c>
      <c r="CV179">
        <v>0</v>
      </c>
      <c r="CW179">
        <f>ROUND(Y179*Source!I92*DO179,7)</f>
        <v>0.1</v>
      </c>
      <c r="CX179">
        <f>ROUND(Y179*Source!I92,7)</f>
        <v>0.1</v>
      </c>
      <c r="CY179">
        <f t="shared" ref="CY179:CY184" si="113">AB179</f>
        <v>2471.19</v>
      </c>
      <c r="CZ179">
        <f t="shared" ref="CZ179:CZ184" si="114">AF179</f>
        <v>1803.79</v>
      </c>
      <c r="DA179">
        <f t="shared" ref="DA179:DA184" si="115">AJ179</f>
        <v>1.37</v>
      </c>
      <c r="DB179">
        <f t="shared" si="111"/>
        <v>180.38</v>
      </c>
      <c r="DC179">
        <f t="shared" si="112"/>
        <v>72.5</v>
      </c>
      <c r="DD179" t="s">
        <v>3</v>
      </c>
      <c r="DE179" t="s">
        <v>3</v>
      </c>
      <c r="DF179">
        <f t="shared" si="109"/>
        <v>0</v>
      </c>
      <c r="DG179">
        <f>ROUND(ROUND(AF179*AJ179,2)*CX179,2)</f>
        <v>247.12</v>
      </c>
      <c r="DH179">
        <f t="shared" si="85"/>
        <v>72.5</v>
      </c>
      <c r="DI179">
        <f t="shared" si="86"/>
        <v>0</v>
      </c>
      <c r="DJ179">
        <f t="shared" ref="DJ179:DJ184" si="116">DG179+DH179</f>
        <v>319.62</v>
      </c>
      <c r="DK179">
        <v>0</v>
      </c>
      <c r="DL179" t="s">
        <v>1223</v>
      </c>
      <c r="DM179">
        <v>6</v>
      </c>
      <c r="DN179" t="s">
        <v>1203</v>
      </c>
      <c r="DO179">
        <v>1</v>
      </c>
    </row>
    <row r="180" spans="1:119" x14ac:dyDescent="0.2">
      <c r="A180">
        <f>ROW(Source!A92)</f>
        <v>92</v>
      </c>
      <c r="B180">
        <v>449016111</v>
      </c>
      <c r="C180">
        <v>448996937</v>
      </c>
      <c r="D180">
        <v>277944622</v>
      </c>
      <c r="E180">
        <v>1</v>
      </c>
      <c r="F180">
        <v>1</v>
      </c>
      <c r="G180">
        <v>1</v>
      </c>
      <c r="H180">
        <v>2</v>
      </c>
      <c r="I180" t="s">
        <v>1220</v>
      </c>
      <c r="J180" t="s">
        <v>1221</v>
      </c>
      <c r="K180" t="s">
        <v>1222</v>
      </c>
      <c r="L180">
        <v>1368</v>
      </c>
      <c r="N180">
        <v>1011</v>
      </c>
      <c r="O180" t="s">
        <v>1100</v>
      </c>
      <c r="P180" t="s">
        <v>1100</v>
      </c>
      <c r="Q180">
        <v>1</v>
      </c>
      <c r="W180">
        <v>0</v>
      </c>
      <c r="X180">
        <v>-776243211</v>
      </c>
      <c r="Y180">
        <f t="shared" si="110"/>
        <v>0.13</v>
      </c>
      <c r="AA180">
        <v>0</v>
      </c>
      <c r="AB180">
        <v>1626.29</v>
      </c>
      <c r="AC180">
        <v>724.95</v>
      </c>
      <c r="AD180">
        <v>0</v>
      </c>
      <c r="AE180">
        <v>0</v>
      </c>
      <c r="AF180">
        <v>1626.29</v>
      </c>
      <c r="AG180">
        <v>724.95</v>
      </c>
      <c r="AH180">
        <v>0</v>
      </c>
      <c r="AI180">
        <v>1</v>
      </c>
      <c r="AJ180">
        <v>1</v>
      </c>
      <c r="AK180">
        <v>1</v>
      </c>
      <c r="AL180">
        <v>1</v>
      </c>
      <c r="AM180">
        <v>-2</v>
      </c>
      <c r="AN180">
        <v>0</v>
      </c>
      <c r="AO180">
        <v>0</v>
      </c>
      <c r="AP180">
        <v>1</v>
      </c>
      <c r="AQ180">
        <v>1</v>
      </c>
      <c r="AR180">
        <v>0</v>
      </c>
      <c r="AS180" t="s">
        <v>3</v>
      </c>
      <c r="AT180">
        <v>0.13</v>
      </c>
      <c r="AU180" t="s">
        <v>3</v>
      </c>
      <c r="AV180">
        <v>1</v>
      </c>
      <c r="AW180">
        <v>2</v>
      </c>
      <c r="AX180">
        <v>448996963</v>
      </c>
      <c r="AY180">
        <v>2</v>
      </c>
      <c r="AZ180">
        <v>98304</v>
      </c>
      <c r="BA180">
        <v>180</v>
      </c>
      <c r="BB180">
        <v>1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211.4177</v>
      </c>
      <c r="BL180">
        <v>94.243500000000012</v>
      </c>
      <c r="BM180">
        <v>0</v>
      </c>
      <c r="BN180">
        <v>0</v>
      </c>
      <c r="BO180">
        <v>0.13</v>
      </c>
      <c r="BP180">
        <v>1</v>
      </c>
      <c r="BQ180">
        <v>0</v>
      </c>
      <c r="BR180">
        <v>211.4177</v>
      </c>
      <c r="BS180">
        <v>94.243500000000012</v>
      </c>
      <c r="BT180">
        <v>0</v>
      </c>
      <c r="BU180">
        <v>0</v>
      </c>
      <c r="BV180">
        <v>0.13</v>
      </c>
      <c r="BW180">
        <v>1</v>
      </c>
      <c r="CV180">
        <v>0</v>
      </c>
      <c r="CW180">
        <f>ROUND(Y180*Source!I92*DO180,7)</f>
        <v>0.13</v>
      </c>
      <c r="CX180">
        <f>ROUND(Y180*Source!I92,7)</f>
        <v>0.13</v>
      </c>
      <c r="CY180">
        <f t="shared" si="113"/>
        <v>1626.29</v>
      </c>
      <c r="CZ180">
        <f t="shared" si="114"/>
        <v>1626.29</v>
      </c>
      <c r="DA180">
        <f t="shared" si="115"/>
        <v>1</v>
      </c>
      <c r="DB180">
        <f t="shared" si="111"/>
        <v>211.42</v>
      </c>
      <c r="DC180">
        <f t="shared" si="112"/>
        <v>94.24</v>
      </c>
      <c r="DD180" t="s">
        <v>3</v>
      </c>
      <c r="DE180" t="s">
        <v>3</v>
      </c>
      <c r="DF180">
        <f t="shared" si="109"/>
        <v>0</v>
      </c>
      <c r="DG180">
        <f>ROUND(ROUND(AF180,2)*CX180,2)</f>
        <v>211.42</v>
      </c>
      <c r="DH180">
        <f t="shared" si="85"/>
        <v>94.24</v>
      </c>
      <c r="DI180">
        <f t="shared" si="86"/>
        <v>0</v>
      </c>
      <c r="DJ180">
        <f t="shared" si="116"/>
        <v>305.65999999999997</v>
      </c>
      <c r="DK180">
        <v>1</v>
      </c>
      <c r="DL180" t="s">
        <v>1223</v>
      </c>
      <c r="DM180">
        <v>6</v>
      </c>
      <c r="DN180" t="s">
        <v>1203</v>
      </c>
      <c r="DO180">
        <v>1</v>
      </c>
    </row>
    <row r="181" spans="1:119" x14ac:dyDescent="0.2">
      <c r="A181">
        <f>ROW(Source!A92)</f>
        <v>92</v>
      </c>
      <c r="B181">
        <v>449016111</v>
      </c>
      <c r="C181">
        <v>448996937</v>
      </c>
      <c r="D181">
        <v>277944636</v>
      </c>
      <c r="E181">
        <v>1</v>
      </c>
      <c r="F181">
        <v>1</v>
      </c>
      <c r="G181">
        <v>1</v>
      </c>
      <c r="H181">
        <v>2</v>
      </c>
      <c r="I181" t="s">
        <v>1304</v>
      </c>
      <c r="J181" t="s">
        <v>1305</v>
      </c>
      <c r="K181" t="s">
        <v>1306</v>
      </c>
      <c r="L181">
        <v>1368</v>
      </c>
      <c r="N181">
        <v>1011</v>
      </c>
      <c r="O181" t="s">
        <v>1100</v>
      </c>
      <c r="P181" t="s">
        <v>1100</v>
      </c>
      <c r="Q181">
        <v>1</v>
      </c>
      <c r="W181">
        <v>0</v>
      </c>
      <c r="X181">
        <v>1848542303</v>
      </c>
      <c r="Y181">
        <f t="shared" si="110"/>
        <v>1.33</v>
      </c>
      <c r="AA181">
        <v>0</v>
      </c>
      <c r="AB181">
        <v>2467.94</v>
      </c>
      <c r="AC181">
        <v>773.28</v>
      </c>
      <c r="AD181">
        <v>0</v>
      </c>
      <c r="AE181">
        <v>0</v>
      </c>
      <c r="AF181">
        <v>2467.94</v>
      </c>
      <c r="AG181">
        <v>773.28</v>
      </c>
      <c r="AH181">
        <v>0</v>
      </c>
      <c r="AI181">
        <v>1</v>
      </c>
      <c r="AJ181">
        <v>1</v>
      </c>
      <c r="AK181">
        <v>1</v>
      </c>
      <c r="AL181">
        <v>1</v>
      </c>
      <c r="AM181">
        <v>-2</v>
      </c>
      <c r="AN181">
        <v>0</v>
      </c>
      <c r="AO181">
        <v>0</v>
      </c>
      <c r="AP181">
        <v>1</v>
      </c>
      <c r="AQ181">
        <v>1</v>
      </c>
      <c r="AR181">
        <v>0</v>
      </c>
      <c r="AS181" t="s">
        <v>3</v>
      </c>
      <c r="AT181">
        <v>1.33</v>
      </c>
      <c r="AU181" t="s">
        <v>3</v>
      </c>
      <c r="AV181">
        <v>1</v>
      </c>
      <c r="AW181">
        <v>2</v>
      </c>
      <c r="AX181">
        <v>448996964</v>
      </c>
      <c r="AY181">
        <v>2</v>
      </c>
      <c r="AZ181">
        <v>98304</v>
      </c>
      <c r="BA181">
        <v>181</v>
      </c>
      <c r="BB181">
        <v>1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3282.3602000000001</v>
      </c>
      <c r="BL181">
        <v>1028.4624000000001</v>
      </c>
      <c r="BM181">
        <v>0</v>
      </c>
      <c r="BN181">
        <v>0</v>
      </c>
      <c r="BO181">
        <v>1.33</v>
      </c>
      <c r="BP181">
        <v>1</v>
      </c>
      <c r="BQ181">
        <v>0</v>
      </c>
      <c r="BR181">
        <v>3282.3602000000001</v>
      </c>
      <c r="BS181">
        <v>1028.4624000000001</v>
      </c>
      <c r="BT181">
        <v>0</v>
      </c>
      <c r="BU181">
        <v>0</v>
      </c>
      <c r="BV181">
        <v>1.33</v>
      </c>
      <c r="BW181">
        <v>1</v>
      </c>
      <c r="CV181">
        <v>0</v>
      </c>
      <c r="CW181">
        <f>ROUND(Y181*Source!I92*DO181,7)</f>
        <v>1.33</v>
      </c>
      <c r="CX181">
        <f>ROUND(Y181*Source!I92,7)</f>
        <v>1.33</v>
      </c>
      <c r="CY181">
        <f t="shared" si="113"/>
        <v>2467.94</v>
      </c>
      <c r="CZ181">
        <f t="shared" si="114"/>
        <v>2467.94</v>
      </c>
      <c r="DA181">
        <f t="shared" si="115"/>
        <v>1</v>
      </c>
      <c r="DB181">
        <f t="shared" si="111"/>
        <v>3282.36</v>
      </c>
      <c r="DC181">
        <f t="shared" si="112"/>
        <v>1028.46</v>
      </c>
      <c r="DD181" t="s">
        <v>3</v>
      </c>
      <c r="DE181" t="s">
        <v>3</v>
      </c>
      <c r="DF181">
        <f t="shared" si="109"/>
        <v>0</v>
      </c>
      <c r="DG181">
        <f>ROUND(ROUND(AF181,2)*CX181,2)</f>
        <v>3282.36</v>
      </c>
      <c r="DH181">
        <f t="shared" si="85"/>
        <v>1028.46</v>
      </c>
      <c r="DI181">
        <f t="shared" si="86"/>
        <v>0</v>
      </c>
      <c r="DJ181">
        <f t="shared" si="116"/>
        <v>4310.82</v>
      </c>
      <c r="DK181">
        <v>1</v>
      </c>
      <c r="DL181" t="s">
        <v>1307</v>
      </c>
      <c r="DM181">
        <v>7</v>
      </c>
      <c r="DN181" t="s">
        <v>1203</v>
      </c>
      <c r="DO181">
        <v>1</v>
      </c>
    </row>
    <row r="182" spans="1:119" x14ac:dyDescent="0.2">
      <c r="A182">
        <f>ROW(Source!A92)</f>
        <v>92</v>
      </c>
      <c r="B182">
        <v>449016111</v>
      </c>
      <c r="C182">
        <v>448996937</v>
      </c>
      <c r="D182">
        <v>277945805</v>
      </c>
      <c r="E182">
        <v>1</v>
      </c>
      <c r="F182">
        <v>1</v>
      </c>
      <c r="G182">
        <v>1</v>
      </c>
      <c r="H182">
        <v>2</v>
      </c>
      <c r="I182" t="s">
        <v>1206</v>
      </c>
      <c r="J182" t="s">
        <v>1207</v>
      </c>
      <c r="K182" t="s">
        <v>1208</v>
      </c>
      <c r="L182">
        <v>1368</v>
      </c>
      <c r="N182">
        <v>1011</v>
      </c>
      <c r="O182" t="s">
        <v>1100</v>
      </c>
      <c r="P182" t="s">
        <v>1100</v>
      </c>
      <c r="Q182">
        <v>1</v>
      </c>
      <c r="W182">
        <v>0</v>
      </c>
      <c r="X182">
        <v>721652621</v>
      </c>
      <c r="Y182">
        <f t="shared" si="110"/>
        <v>0.19</v>
      </c>
      <c r="AA182">
        <v>0</v>
      </c>
      <c r="AB182">
        <v>641.70000000000005</v>
      </c>
      <c r="AC182">
        <v>539.69000000000005</v>
      </c>
      <c r="AD182">
        <v>0</v>
      </c>
      <c r="AE182">
        <v>0</v>
      </c>
      <c r="AF182">
        <v>641.70000000000005</v>
      </c>
      <c r="AG182">
        <v>539.69000000000005</v>
      </c>
      <c r="AH182">
        <v>0</v>
      </c>
      <c r="AI182">
        <v>1</v>
      </c>
      <c r="AJ182">
        <v>1</v>
      </c>
      <c r="AK182">
        <v>1</v>
      </c>
      <c r="AL182">
        <v>1</v>
      </c>
      <c r="AM182">
        <v>-2</v>
      </c>
      <c r="AN182">
        <v>0</v>
      </c>
      <c r="AO182">
        <v>0</v>
      </c>
      <c r="AP182">
        <v>1</v>
      </c>
      <c r="AQ182">
        <v>1</v>
      </c>
      <c r="AR182">
        <v>0</v>
      </c>
      <c r="AS182" t="s">
        <v>3</v>
      </c>
      <c r="AT182">
        <v>0.19</v>
      </c>
      <c r="AU182" t="s">
        <v>3</v>
      </c>
      <c r="AV182">
        <v>1</v>
      </c>
      <c r="AW182">
        <v>2</v>
      </c>
      <c r="AX182">
        <v>448996965</v>
      </c>
      <c r="AY182">
        <v>2</v>
      </c>
      <c r="AZ182">
        <v>98304</v>
      </c>
      <c r="BA182">
        <v>182</v>
      </c>
      <c r="BB182">
        <v>1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121.92300000000002</v>
      </c>
      <c r="BL182">
        <v>102.54110000000001</v>
      </c>
      <c r="BM182">
        <v>0</v>
      </c>
      <c r="BN182">
        <v>0</v>
      </c>
      <c r="BO182">
        <v>0.19</v>
      </c>
      <c r="BP182">
        <v>1</v>
      </c>
      <c r="BQ182">
        <v>0</v>
      </c>
      <c r="BR182">
        <v>121.92300000000002</v>
      </c>
      <c r="BS182">
        <v>102.54110000000001</v>
      </c>
      <c r="BT182">
        <v>0</v>
      </c>
      <c r="BU182">
        <v>0</v>
      </c>
      <c r="BV182">
        <v>0.19</v>
      </c>
      <c r="BW182">
        <v>1</v>
      </c>
      <c r="CV182">
        <v>0</v>
      </c>
      <c r="CW182">
        <f>ROUND(Y182*Source!I92*DO182,7)</f>
        <v>0.19</v>
      </c>
      <c r="CX182">
        <f>ROUND(Y182*Source!I92,7)</f>
        <v>0.19</v>
      </c>
      <c r="CY182">
        <f t="shared" si="113"/>
        <v>641.70000000000005</v>
      </c>
      <c r="CZ182">
        <f t="shared" si="114"/>
        <v>641.70000000000005</v>
      </c>
      <c r="DA182">
        <f t="shared" si="115"/>
        <v>1</v>
      </c>
      <c r="DB182">
        <f t="shared" si="111"/>
        <v>121.92</v>
      </c>
      <c r="DC182">
        <f t="shared" si="112"/>
        <v>102.54</v>
      </c>
      <c r="DD182" t="s">
        <v>3</v>
      </c>
      <c r="DE182" t="s">
        <v>3</v>
      </c>
      <c r="DF182">
        <f t="shared" si="109"/>
        <v>0</v>
      </c>
      <c r="DG182">
        <f>ROUND(ROUND(AF182,2)*CX182,2)</f>
        <v>121.92</v>
      </c>
      <c r="DH182">
        <f t="shared" si="85"/>
        <v>102.54</v>
      </c>
      <c r="DI182">
        <f t="shared" si="86"/>
        <v>0</v>
      </c>
      <c r="DJ182">
        <f t="shared" si="116"/>
        <v>224.46</v>
      </c>
      <c r="DK182">
        <v>1</v>
      </c>
      <c r="DL182" t="s">
        <v>1209</v>
      </c>
      <c r="DM182">
        <v>4</v>
      </c>
      <c r="DN182" t="s">
        <v>1203</v>
      </c>
      <c r="DO182">
        <v>1</v>
      </c>
    </row>
    <row r="183" spans="1:119" x14ac:dyDescent="0.2">
      <c r="A183">
        <f>ROW(Source!A92)</f>
        <v>92</v>
      </c>
      <c r="B183">
        <v>449016111</v>
      </c>
      <c r="C183">
        <v>448996937</v>
      </c>
      <c r="D183">
        <v>277946018</v>
      </c>
      <c r="E183">
        <v>1</v>
      </c>
      <c r="F183">
        <v>1</v>
      </c>
      <c r="G183">
        <v>1</v>
      </c>
      <c r="H183">
        <v>2</v>
      </c>
      <c r="I183" t="s">
        <v>1308</v>
      </c>
      <c r="J183" t="s">
        <v>1309</v>
      </c>
      <c r="K183" t="s">
        <v>1310</v>
      </c>
      <c r="L183">
        <v>1368</v>
      </c>
      <c r="N183">
        <v>1011</v>
      </c>
      <c r="O183" t="s">
        <v>1100</v>
      </c>
      <c r="P183" t="s">
        <v>1100</v>
      </c>
      <c r="Q183">
        <v>1</v>
      </c>
      <c r="W183">
        <v>0</v>
      </c>
      <c r="X183">
        <v>-703310236</v>
      </c>
      <c r="Y183">
        <f t="shared" si="110"/>
        <v>0.67</v>
      </c>
      <c r="AA183">
        <v>0</v>
      </c>
      <c r="AB183">
        <v>5.35</v>
      </c>
      <c r="AC183">
        <v>0</v>
      </c>
      <c r="AD183">
        <v>0</v>
      </c>
      <c r="AE183">
        <v>0</v>
      </c>
      <c r="AF183">
        <v>4.3499999999999996</v>
      </c>
      <c r="AG183">
        <v>0</v>
      </c>
      <c r="AH183">
        <v>0</v>
      </c>
      <c r="AI183">
        <v>1</v>
      </c>
      <c r="AJ183">
        <v>1.23</v>
      </c>
      <c r="AK183">
        <v>1</v>
      </c>
      <c r="AL183">
        <v>1</v>
      </c>
      <c r="AM183">
        <v>2</v>
      </c>
      <c r="AN183">
        <v>0</v>
      </c>
      <c r="AO183">
        <v>0</v>
      </c>
      <c r="AP183">
        <v>1</v>
      </c>
      <c r="AQ183">
        <v>1</v>
      </c>
      <c r="AR183">
        <v>0</v>
      </c>
      <c r="AS183" t="s">
        <v>3</v>
      </c>
      <c r="AT183">
        <v>0.67</v>
      </c>
      <c r="AU183" t="s">
        <v>3</v>
      </c>
      <c r="AV183">
        <v>1</v>
      </c>
      <c r="AW183">
        <v>2</v>
      </c>
      <c r="AX183">
        <v>448996966</v>
      </c>
      <c r="AY183">
        <v>1</v>
      </c>
      <c r="AZ183">
        <v>0</v>
      </c>
      <c r="BA183">
        <v>183</v>
      </c>
      <c r="BB183">
        <v>1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2.9144999999999999</v>
      </c>
      <c r="BL183">
        <v>0</v>
      </c>
      <c r="BM183">
        <v>0</v>
      </c>
      <c r="BN183">
        <v>0</v>
      </c>
      <c r="BO183">
        <v>0</v>
      </c>
      <c r="BP183">
        <v>1</v>
      </c>
      <c r="BQ183">
        <v>0</v>
      </c>
      <c r="BR183">
        <v>2.9144999999999999</v>
      </c>
      <c r="BS183">
        <v>0</v>
      </c>
      <c r="BT183">
        <v>0</v>
      </c>
      <c r="BU183">
        <v>0</v>
      </c>
      <c r="BV183">
        <v>0</v>
      </c>
      <c r="BW183">
        <v>1</v>
      </c>
      <c r="CV183">
        <v>0</v>
      </c>
      <c r="CW183">
        <f>ROUND(Y183*Source!I92*DO183,7)</f>
        <v>0</v>
      </c>
      <c r="CX183">
        <f>ROUND(Y183*Source!I92,7)</f>
        <v>0.67</v>
      </c>
      <c r="CY183">
        <f t="shared" si="113"/>
        <v>5.35</v>
      </c>
      <c r="CZ183">
        <f t="shared" si="114"/>
        <v>4.3499999999999996</v>
      </c>
      <c r="DA183">
        <f t="shared" si="115"/>
        <v>1.23</v>
      </c>
      <c r="DB183">
        <f t="shared" si="111"/>
        <v>2.91</v>
      </c>
      <c r="DC183">
        <f t="shared" si="112"/>
        <v>0</v>
      </c>
      <c r="DD183" t="s">
        <v>3</v>
      </c>
      <c r="DE183" t="s">
        <v>3</v>
      </c>
      <c r="DF183">
        <f t="shared" si="109"/>
        <v>0</v>
      </c>
      <c r="DG183">
        <f>ROUND(ROUND(AF183*AJ183,2)*CX183,2)</f>
        <v>3.58</v>
      </c>
      <c r="DH183">
        <f t="shared" si="85"/>
        <v>0</v>
      </c>
      <c r="DI183">
        <f t="shared" si="86"/>
        <v>0</v>
      </c>
      <c r="DJ183">
        <f t="shared" si="116"/>
        <v>3.58</v>
      </c>
      <c r="DK183">
        <v>0</v>
      </c>
      <c r="DL183" t="s">
        <v>3</v>
      </c>
      <c r="DM183">
        <v>0</v>
      </c>
      <c r="DN183" t="s">
        <v>3</v>
      </c>
      <c r="DO183">
        <v>0</v>
      </c>
    </row>
    <row r="184" spans="1:119" x14ac:dyDescent="0.2">
      <c r="A184">
        <f>ROW(Source!A92)</f>
        <v>92</v>
      </c>
      <c r="B184">
        <v>449016111</v>
      </c>
      <c r="C184">
        <v>448996937</v>
      </c>
      <c r="D184">
        <v>277946051</v>
      </c>
      <c r="E184">
        <v>1</v>
      </c>
      <c r="F184">
        <v>1</v>
      </c>
      <c r="G184">
        <v>1</v>
      </c>
      <c r="H184">
        <v>2</v>
      </c>
      <c r="I184" t="s">
        <v>1311</v>
      </c>
      <c r="J184" t="s">
        <v>1312</v>
      </c>
      <c r="K184" t="s">
        <v>1313</v>
      </c>
      <c r="L184">
        <v>1368</v>
      </c>
      <c r="N184">
        <v>1011</v>
      </c>
      <c r="O184" t="s">
        <v>1100</v>
      </c>
      <c r="P184" t="s">
        <v>1100</v>
      </c>
      <c r="Q184">
        <v>1</v>
      </c>
      <c r="W184">
        <v>0</v>
      </c>
      <c r="X184">
        <v>1783782473</v>
      </c>
      <c r="Y184">
        <f t="shared" si="110"/>
        <v>0.57999999999999996</v>
      </c>
      <c r="AA184">
        <v>0</v>
      </c>
      <c r="AB184">
        <v>77.069999999999993</v>
      </c>
      <c r="AC184">
        <v>0</v>
      </c>
      <c r="AD184">
        <v>0</v>
      </c>
      <c r="AE184">
        <v>0</v>
      </c>
      <c r="AF184">
        <v>77.069999999999993</v>
      </c>
      <c r="AG184">
        <v>0</v>
      </c>
      <c r="AH184">
        <v>0</v>
      </c>
      <c r="AI184">
        <v>1</v>
      </c>
      <c r="AJ184">
        <v>1</v>
      </c>
      <c r="AK184">
        <v>1</v>
      </c>
      <c r="AL184">
        <v>1</v>
      </c>
      <c r="AM184">
        <v>-2</v>
      </c>
      <c r="AN184">
        <v>0</v>
      </c>
      <c r="AO184">
        <v>0</v>
      </c>
      <c r="AP184">
        <v>1</v>
      </c>
      <c r="AQ184">
        <v>1</v>
      </c>
      <c r="AR184">
        <v>0</v>
      </c>
      <c r="AS184" t="s">
        <v>3</v>
      </c>
      <c r="AT184">
        <v>0.57999999999999996</v>
      </c>
      <c r="AU184" t="s">
        <v>3</v>
      </c>
      <c r="AV184">
        <v>1</v>
      </c>
      <c r="AW184">
        <v>2</v>
      </c>
      <c r="AX184">
        <v>448996967</v>
      </c>
      <c r="AY184">
        <v>2</v>
      </c>
      <c r="AZ184">
        <v>32768</v>
      </c>
      <c r="BA184">
        <v>184</v>
      </c>
      <c r="BB184">
        <v>1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44.700599999999994</v>
      </c>
      <c r="BL184">
        <v>0</v>
      </c>
      <c r="BM184">
        <v>0</v>
      </c>
      <c r="BN184">
        <v>0</v>
      </c>
      <c r="BO184">
        <v>0</v>
      </c>
      <c r="BP184">
        <v>1</v>
      </c>
      <c r="BQ184">
        <v>0</v>
      </c>
      <c r="BR184">
        <v>44.700599999999994</v>
      </c>
      <c r="BS184">
        <v>0</v>
      </c>
      <c r="BT184">
        <v>0</v>
      </c>
      <c r="BU184">
        <v>0</v>
      </c>
      <c r="BV184">
        <v>0</v>
      </c>
      <c r="BW184">
        <v>1</v>
      </c>
      <c r="CV184">
        <v>0</v>
      </c>
      <c r="CW184">
        <f>ROUND(Y184*Source!I92*DO184,7)</f>
        <v>0</v>
      </c>
      <c r="CX184">
        <f>ROUND(Y184*Source!I92,7)</f>
        <v>0.57999999999999996</v>
      </c>
      <c r="CY184">
        <f t="shared" si="113"/>
        <v>77.069999999999993</v>
      </c>
      <c r="CZ184">
        <f t="shared" si="114"/>
        <v>77.069999999999993</v>
      </c>
      <c r="DA184">
        <f t="shared" si="115"/>
        <v>1</v>
      </c>
      <c r="DB184">
        <f t="shared" si="111"/>
        <v>44.7</v>
      </c>
      <c r="DC184">
        <f t="shared" si="112"/>
        <v>0</v>
      </c>
      <c r="DD184" t="s">
        <v>3</v>
      </c>
      <c r="DE184" t="s">
        <v>3</v>
      </c>
      <c r="DF184">
        <f t="shared" si="109"/>
        <v>0</v>
      </c>
      <c r="DG184">
        <f t="shared" ref="DG184:DG200" si="117">ROUND(ROUND(AF184,2)*CX184,2)</f>
        <v>44.7</v>
      </c>
      <c r="DH184">
        <f t="shared" si="85"/>
        <v>0</v>
      </c>
      <c r="DI184">
        <f t="shared" si="86"/>
        <v>0</v>
      </c>
      <c r="DJ184">
        <f t="shared" si="116"/>
        <v>44.7</v>
      </c>
      <c r="DK184">
        <v>1</v>
      </c>
      <c r="DL184" t="s">
        <v>3</v>
      </c>
      <c r="DM184">
        <v>0</v>
      </c>
      <c r="DN184" t="s">
        <v>3</v>
      </c>
      <c r="DO184">
        <v>0</v>
      </c>
    </row>
    <row r="185" spans="1:119" x14ac:dyDescent="0.2">
      <c r="A185">
        <f>ROW(Source!A92)</f>
        <v>92</v>
      </c>
      <c r="B185">
        <v>449016111</v>
      </c>
      <c r="C185">
        <v>448996937</v>
      </c>
      <c r="D185">
        <v>277862586</v>
      </c>
      <c r="E185">
        <v>1</v>
      </c>
      <c r="F185">
        <v>1</v>
      </c>
      <c r="G185">
        <v>1</v>
      </c>
      <c r="H185">
        <v>3</v>
      </c>
      <c r="I185" t="s">
        <v>1314</v>
      </c>
      <c r="J185" t="s">
        <v>1315</v>
      </c>
      <c r="K185" t="s">
        <v>1316</v>
      </c>
      <c r="L185">
        <v>1339</v>
      </c>
      <c r="N185">
        <v>1007</v>
      </c>
      <c r="O185" t="s">
        <v>49</v>
      </c>
      <c r="P185" t="s">
        <v>49</v>
      </c>
      <c r="Q185">
        <v>1</v>
      </c>
      <c r="W185">
        <v>0</v>
      </c>
      <c r="X185">
        <v>-786072583</v>
      </c>
      <c r="Y185">
        <f t="shared" ref="Y185:Y198" si="118">(AT185*ROUND(0,7))</f>
        <v>0</v>
      </c>
      <c r="AA185">
        <v>108.66</v>
      </c>
      <c r="AB185">
        <v>0</v>
      </c>
      <c r="AC185">
        <v>0</v>
      </c>
      <c r="AD185">
        <v>0</v>
      </c>
      <c r="AE185">
        <v>108.66</v>
      </c>
      <c r="AF185">
        <v>0</v>
      </c>
      <c r="AG185">
        <v>0</v>
      </c>
      <c r="AH185">
        <v>0</v>
      </c>
      <c r="AI185">
        <v>1</v>
      </c>
      <c r="AJ185">
        <v>1</v>
      </c>
      <c r="AK185">
        <v>1</v>
      </c>
      <c r="AL185">
        <v>1</v>
      </c>
      <c r="AM185">
        <v>-2</v>
      </c>
      <c r="AN185">
        <v>0</v>
      </c>
      <c r="AO185">
        <v>0</v>
      </c>
      <c r="AP185">
        <v>1</v>
      </c>
      <c r="AQ185">
        <v>1</v>
      </c>
      <c r="AR185">
        <v>0</v>
      </c>
      <c r="AS185" t="s">
        <v>3</v>
      </c>
      <c r="AT185">
        <v>0.5</v>
      </c>
      <c r="AU185" t="s">
        <v>23</v>
      </c>
      <c r="AV185">
        <v>0</v>
      </c>
      <c r="AW185">
        <v>2</v>
      </c>
      <c r="AX185">
        <v>448996968</v>
      </c>
      <c r="AY185">
        <v>2</v>
      </c>
      <c r="AZ185">
        <v>16384</v>
      </c>
      <c r="BA185">
        <v>185</v>
      </c>
      <c r="BB185">
        <v>1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54.33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1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CV185">
        <v>0</v>
      </c>
      <c r="CW185">
        <v>0</v>
      </c>
      <c r="CX185">
        <f>ROUND(Y185*Source!I92,7)</f>
        <v>0</v>
      </c>
      <c r="CY185">
        <f t="shared" ref="CY185:CY198" si="119">AA185</f>
        <v>108.66</v>
      </c>
      <c r="CZ185">
        <f t="shared" ref="CZ185:CZ198" si="120">AE185</f>
        <v>108.66</v>
      </c>
      <c r="DA185">
        <f t="shared" ref="DA185:DA198" si="121">AI185</f>
        <v>1</v>
      </c>
      <c r="DB185">
        <f t="shared" ref="DB185:DB198" si="122">ROUND((ROUND(AT185*CZ185,2)*ROUND(0,7)),6)</f>
        <v>0</v>
      </c>
      <c r="DC185">
        <f t="shared" ref="DC185:DC198" si="123">ROUND((ROUND(AT185*AG185,2)*ROUND(0,7)),6)</f>
        <v>0</v>
      </c>
      <c r="DD185" t="s">
        <v>3</v>
      </c>
      <c r="DE185" t="s">
        <v>3</v>
      </c>
      <c r="DF185">
        <f t="shared" si="109"/>
        <v>0</v>
      </c>
      <c r="DG185">
        <f t="shared" si="117"/>
        <v>0</v>
      </c>
      <c r="DH185">
        <f t="shared" si="85"/>
        <v>0</v>
      </c>
      <c r="DI185">
        <f t="shared" si="86"/>
        <v>0</v>
      </c>
      <c r="DJ185">
        <f t="shared" ref="DJ185:DJ198" si="124">DF185</f>
        <v>0</v>
      </c>
      <c r="DK185">
        <v>1</v>
      </c>
      <c r="DL185" t="s">
        <v>3</v>
      </c>
      <c r="DM185">
        <v>0</v>
      </c>
      <c r="DN185" t="s">
        <v>3</v>
      </c>
      <c r="DO185">
        <v>0</v>
      </c>
    </row>
    <row r="186" spans="1:119" x14ac:dyDescent="0.2">
      <c r="A186">
        <f>ROW(Source!A92)</f>
        <v>92</v>
      </c>
      <c r="B186">
        <v>449016111</v>
      </c>
      <c r="C186">
        <v>448996937</v>
      </c>
      <c r="D186">
        <v>277862590</v>
      </c>
      <c r="E186">
        <v>1</v>
      </c>
      <c r="F186">
        <v>1</v>
      </c>
      <c r="G186">
        <v>1</v>
      </c>
      <c r="H186">
        <v>3</v>
      </c>
      <c r="I186" t="s">
        <v>1317</v>
      </c>
      <c r="J186" t="s">
        <v>1318</v>
      </c>
      <c r="K186" t="s">
        <v>1319</v>
      </c>
      <c r="L186">
        <v>1346</v>
      </c>
      <c r="N186">
        <v>1009</v>
      </c>
      <c r="O186" t="s">
        <v>441</v>
      </c>
      <c r="P186" t="s">
        <v>441</v>
      </c>
      <c r="Q186">
        <v>1</v>
      </c>
      <c r="W186">
        <v>0</v>
      </c>
      <c r="X186">
        <v>151224974</v>
      </c>
      <c r="Y186">
        <f t="shared" si="118"/>
        <v>0</v>
      </c>
      <c r="AA186">
        <v>54.5</v>
      </c>
      <c r="AB186">
        <v>0</v>
      </c>
      <c r="AC186">
        <v>0</v>
      </c>
      <c r="AD186">
        <v>0</v>
      </c>
      <c r="AE186">
        <v>54.5</v>
      </c>
      <c r="AF186">
        <v>0</v>
      </c>
      <c r="AG186">
        <v>0</v>
      </c>
      <c r="AH186">
        <v>0</v>
      </c>
      <c r="AI186">
        <v>1</v>
      </c>
      <c r="AJ186">
        <v>1</v>
      </c>
      <c r="AK186">
        <v>1</v>
      </c>
      <c r="AL186">
        <v>1</v>
      </c>
      <c r="AM186">
        <v>-2</v>
      </c>
      <c r="AN186">
        <v>0</v>
      </c>
      <c r="AO186">
        <v>0</v>
      </c>
      <c r="AP186">
        <v>1</v>
      </c>
      <c r="AQ186">
        <v>1</v>
      </c>
      <c r="AR186">
        <v>0</v>
      </c>
      <c r="AS186" t="s">
        <v>3</v>
      </c>
      <c r="AT186">
        <v>0.15</v>
      </c>
      <c r="AU186" t="s">
        <v>23</v>
      </c>
      <c r="AV186">
        <v>0</v>
      </c>
      <c r="AW186">
        <v>2</v>
      </c>
      <c r="AX186">
        <v>448996969</v>
      </c>
      <c r="AY186">
        <v>2</v>
      </c>
      <c r="AZ186">
        <v>16384</v>
      </c>
      <c r="BA186">
        <v>186</v>
      </c>
      <c r="BB186">
        <v>1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8.1749999999999989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1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CV186">
        <v>0</v>
      </c>
      <c r="CW186">
        <v>0</v>
      </c>
      <c r="CX186">
        <f>ROUND(Y186*Source!I92,7)</f>
        <v>0</v>
      </c>
      <c r="CY186">
        <f t="shared" si="119"/>
        <v>54.5</v>
      </c>
      <c r="CZ186">
        <f t="shared" si="120"/>
        <v>54.5</v>
      </c>
      <c r="DA186">
        <f t="shared" si="121"/>
        <v>1</v>
      </c>
      <c r="DB186">
        <f t="shared" si="122"/>
        <v>0</v>
      </c>
      <c r="DC186">
        <f t="shared" si="123"/>
        <v>0</v>
      </c>
      <c r="DD186" t="s">
        <v>3</v>
      </c>
      <c r="DE186" t="s">
        <v>3</v>
      </c>
      <c r="DF186">
        <f t="shared" si="109"/>
        <v>0</v>
      </c>
      <c r="DG186">
        <f t="shared" si="117"/>
        <v>0</v>
      </c>
      <c r="DH186">
        <f t="shared" si="85"/>
        <v>0</v>
      </c>
      <c r="DI186">
        <f t="shared" si="86"/>
        <v>0</v>
      </c>
      <c r="DJ186">
        <f t="shared" si="124"/>
        <v>0</v>
      </c>
      <c r="DK186">
        <v>1</v>
      </c>
      <c r="DL186" t="s">
        <v>3</v>
      </c>
      <c r="DM186">
        <v>0</v>
      </c>
      <c r="DN186" t="s">
        <v>3</v>
      </c>
      <c r="DO186">
        <v>0</v>
      </c>
    </row>
    <row r="187" spans="1:119" x14ac:dyDescent="0.2">
      <c r="A187">
        <f>ROW(Source!A92)</f>
        <v>92</v>
      </c>
      <c r="B187">
        <v>449016111</v>
      </c>
      <c r="C187">
        <v>448996937</v>
      </c>
      <c r="D187">
        <v>277866682</v>
      </c>
      <c r="E187">
        <v>1</v>
      </c>
      <c r="F187">
        <v>1</v>
      </c>
      <c r="G187">
        <v>1</v>
      </c>
      <c r="H187">
        <v>3</v>
      </c>
      <c r="I187" t="s">
        <v>1320</v>
      </c>
      <c r="J187" t="s">
        <v>1321</v>
      </c>
      <c r="K187" t="s">
        <v>1322</v>
      </c>
      <c r="L187">
        <v>1346</v>
      </c>
      <c r="N187">
        <v>1009</v>
      </c>
      <c r="O187" t="s">
        <v>441</v>
      </c>
      <c r="P187" t="s">
        <v>441</v>
      </c>
      <c r="Q187">
        <v>1</v>
      </c>
      <c r="W187">
        <v>0</v>
      </c>
      <c r="X187">
        <v>1568892381</v>
      </c>
      <c r="Y187">
        <f t="shared" si="118"/>
        <v>0</v>
      </c>
      <c r="AA187">
        <v>121.39</v>
      </c>
      <c r="AB187">
        <v>0</v>
      </c>
      <c r="AC187">
        <v>0</v>
      </c>
      <c r="AD187">
        <v>0</v>
      </c>
      <c r="AE187">
        <v>155.63</v>
      </c>
      <c r="AF187">
        <v>0</v>
      </c>
      <c r="AG187">
        <v>0</v>
      </c>
      <c r="AH187">
        <v>0</v>
      </c>
      <c r="AI187">
        <v>0.78</v>
      </c>
      <c r="AJ187">
        <v>1</v>
      </c>
      <c r="AK187">
        <v>1</v>
      </c>
      <c r="AL187">
        <v>1</v>
      </c>
      <c r="AM187">
        <v>2</v>
      </c>
      <c r="AN187">
        <v>0</v>
      </c>
      <c r="AO187">
        <v>0</v>
      </c>
      <c r="AP187">
        <v>1</v>
      </c>
      <c r="AQ187">
        <v>1</v>
      </c>
      <c r="AR187">
        <v>0</v>
      </c>
      <c r="AS187" t="s">
        <v>3</v>
      </c>
      <c r="AT187">
        <v>2.6</v>
      </c>
      <c r="AU187" t="s">
        <v>23</v>
      </c>
      <c r="AV187">
        <v>0</v>
      </c>
      <c r="AW187">
        <v>2</v>
      </c>
      <c r="AX187">
        <v>448996970</v>
      </c>
      <c r="AY187">
        <v>1</v>
      </c>
      <c r="AZ187">
        <v>0</v>
      </c>
      <c r="BA187">
        <v>187</v>
      </c>
      <c r="BB187">
        <v>1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404.63799999999998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1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CV187">
        <v>0</v>
      </c>
      <c r="CW187">
        <v>0</v>
      </c>
      <c r="CX187">
        <f>ROUND(Y187*Source!I92,7)</f>
        <v>0</v>
      </c>
      <c r="CY187">
        <f t="shared" si="119"/>
        <v>121.39</v>
      </c>
      <c r="CZ187">
        <f t="shared" si="120"/>
        <v>155.63</v>
      </c>
      <c r="DA187">
        <f t="shared" si="121"/>
        <v>0.78</v>
      </c>
      <c r="DB187">
        <f t="shared" si="122"/>
        <v>0</v>
      </c>
      <c r="DC187">
        <f t="shared" si="123"/>
        <v>0</v>
      </c>
      <c r="DD187" t="s">
        <v>3</v>
      </c>
      <c r="DE187" t="s">
        <v>3</v>
      </c>
      <c r="DF187">
        <f>ROUND(ROUND(AE187*AI187,2)*CX187,2)</f>
        <v>0</v>
      </c>
      <c r="DG187">
        <f t="shared" si="117"/>
        <v>0</v>
      </c>
      <c r="DH187">
        <f t="shared" si="85"/>
        <v>0</v>
      </c>
      <c r="DI187">
        <f t="shared" si="86"/>
        <v>0</v>
      </c>
      <c r="DJ187">
        <f t="shared" si="124"/>
        <v>0</v>
      </c>
      <c r="DK187">
        <v>0</v>
      </c>
      <c r="DL187" t="s">
        <v>3</v>
      </c>
      <c r="DM187">
        <v>0</v>
      </c>
      <c r="DN187" t="s">
        <v>3</v>
      </c>
      <c r="DO187">
        <v>0</v>
      </c>
    </row>
    <row r="188" spans="1:119" x14ac:dyDescent="0.2">
      <c r="A188">
        <f>ROW(Source!A92)</f>
        <v>92</v>
      </c>
      <c r="B188">
        <v>449016111</v>
      </c>
      <c r="C188">
        <v>448996937</v>
      </c>
      <c r="D188">
        <v>277867733</v>
      </c>
      <c r="E188">
        <v>1</v>
      </c>
      <c r="F188">
        <v>1</v>
      </c>
      <c r="G188">
        <v>1</v>
      </c>
      <c r="H188">
        <v>3</v>
      </c>
      <c r="I188" t="s">
        <v>1241</v>
      </c>
      <c r="J188" t="s">
        <v>1242</v>
      </c>
      <c r="K188" t="s">
        <v>1243</v>
      </c>
      <c r="L188">
        <v>1346</v>
      </c>
      <c r="N188">
        <v>1009</v>
      </c>
      <c r="O188" t="s">
        <v>441</v>
      </c>
      <c r="P188" t="s">
        <v>441</v>
      </c>
      <c r="Q188">
        <v>1</v>
      </c>
      <c r="W188">
        <v>0</v>
      </c>
      <c r="X188">
        <v>391631581</v>
      </c>
      <c r="Y188">
        <f t="shared" si="118"/>
        <v>0</v>
      </c>
      <c r="AA188">
        <v>188.92</v>
      </c>
      <c r="AB188">
        <v>0</v>
      </c>
      <c r="AC188">
        <v>0</v>
      </c>
      <c r="AD188">
        <v>0</v>
      </c>
      <c r="AE188">
        <v>174.93</v>
      </c>
      <c r="AF188">
        <v>0</v>
      </c>
      <c r="AG188">
        <v>0</v>
      </c>
      <c r="AH188">
        <v>0</v>
      </c>
      <c r="AI188">
        <v>1.08</v>
      </c>
      <c r="AJ188">
        <v>1</v>
      </c>
      <c r="AK188">
        <v>1</v>
      </c>
      <c r="AL188">
        <v>1</v>
      </c>
      <c r="AM188">
        <v>2</v>
      </c>
      <c r="AN188">
        <v>0</v>
      </c>
      <c r="AO188">
        <v>0</v>
      </c>
      <c r="AP188">
        <v>1</v>
      </c>
      <c r="AQ188">
        <v>1</v>
      </c>
      <c r="AR188">
        <v>0</v>
      </c>
      <c r="AS188" t="s">
        <v>3</v>
      </c>
      <c r="AT188">
        <v>3</v>
      </c>
      <c r="AU188" t="s">
        <v>23</v>
      </c>
      <c r="AV188">
        <v>0</v>
      </c>
      <c r="AW188">
        <v>2</v>
      </c>
      <c r="AX188">
        <v>448996971</v>
      </c>
      <c r="AY188">
        <v>1</v>
      </c>
      <c r="AZ188">
        <v>0</v>
      </c>
      <c r="BA188">
        <v>188</v>
      </c>
      <c r="BB188">
        <v>1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524.79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1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CV188">
        <v>0</v>
      </c>
      <c r="CW188">
        <v>0</v>
      </c>
      <c r="CX188">
        <f>ROUND(Y188*Source!I92,7)</f>
        <v>0</v>
      </c>
      <c r="CY188">
        <f t="shared" si="119"/>
        <v>188.92</v>
      </c>
      <c r="CZ188">
        <f t="shared" si="120"/>
        <v>174.93</v>
      </c>
      <c r="DA188">
        <f t="shared" si="121"/>
        <v>1.08</v>
      </c>
      <c r="DB188">
        <f t="shared" si="122"/>
        <v>0</v>
      </c>
      <c r="DC188">
        <f t="shared" si="123"/>
        <v>0</v>
      </c>
      <c r="DD188" t="s">
        <v>3</v>
      </c>
      <c r="DE188" t="s">
        <v>3</v>
      </c>
      <c r="DF188">
        <f>ROUND(ROUND(AE188*AI188,2)*CX188,2)</f>
        <v>0</v>
      </c>
      <c r="DG188">
        <f t="shared" si="117"/>
        <v>0</v>
      </c>
      <c r="DH188">
        <f t="shared" si="85"/>
        <v>0</v>
      </c>
      <c r="DI188">
        <f t="shared" si="86"/>
        <v>0</v>
      </c>
      <c r="DJ188">
        <f t="shared" si="124"/>
        <v>0</v>
      </c>
      <c r="DK188">
        <v>0</v>
      </c>
      <c r="DL188" t="s">
        <v>3</v>
      </c>
      <c r="DM188">
        <v>0</v>
      </c>
      <c r="DN188" t="s">
        <v>3</v>
      </c>
      <c r="DO188">
        <v>0</v>
      </c>
    </row>
    <row r="189" spans="1:119" x14ac:dyDescent="0.2">
      <c r="A189">
        <f>ROW(Source!A92)</f>
        <v>92</v>
      </c>
      <c r="B189">
        <v>449016111</v>
      </c>
      <c r="C189">
        <v>448996937</v>
      </c>
      <c r="D189">
        <v>277867826</v>
      </c>
      <c r="E189">
        <v>1</v>
      </c>
      <c r="F189">
        <v>1</v>
      </c>
      <c r="G189">
        <v>1</v>
      </c>
      <c r="H189">
        <v>3</v>
      </c>
      <c r="I189" t="s">
        <v>1323</v>
      </c>
      <c r="J189" t="s">
        <v>1324</v>
      </c>
      <c r="K189" t="s">
        <v>1325</v>
      </c>
      <c r="L189">
        <v>1348</v>
      </c>
      <c r="N189">
        <v>1009</v>
      </c>
      <c r="O189" t="s">
        <v>83</v>
      </c>
      <c r="P189" t="s">
        <v>83</v>
      </c>
      <c r="Q189">
        <v>1000</v>
      </c>
      <c r="W189">
        <v>0</v>
      </c>
      <c r="X189">
        <v>-700507852</v>
      </c>
      <c r="Y189">
        <f t="shared" si="118"/>
        <v>0</v>
      </c>
      <c r="AA189">
        <v>83923.41</v>
      </c>
      <c r="AB189">
        <v>0</v>
      </c>
      <c r="AC189">
        <v>0</v>
      </c>
      <c r="AD189">
        <v>0</v>
      </c>
      <c r="AE189">
        <v>83923.41</v>
      </c>
      <c r="AF189">
        <v>0</v>
      </c>
      <c r="AG189">
        <v>0</v>
      </c>
      <c r="AH189">
        <v>0</v>
      </c>
      <c r="AI189">
        <v>1</v>
      </c>
      <c r="AJ189">
        <v>1</v>
      </c>
      <c r="AK189">
        <v>1</v>
      </c>
      <c r="AL189">
        <v>1</v>
      </c>
      <c r="AM189">
        <v>-2</v>
      </c>
      <c r="AN189">
        <v>0</v>
      </c>
      <c r="AO189">
        <v>0</v>
      </c>
      <c r="AP189">
        <v>1</v>
      </c>
      <c r="AQ189">
        <v>1</v>
      </c>
      <c r="AR189">
        <v>0</v>
      </c>
      <c r="AS189" t="s">
        <v>3</v>
      </c>
      <c r="AT189">
        <v>1.0000000000000001E-5</v>
      </c>
      <c r="AU189" t="s">
        <v>23</v>
      </c>
      <c r="AV189">
        <v>0</v>
      </c>
      <c r="AW189">
        <v>2</v>
      </c>
      <c r="AX189">
        <v>448996972</v>
      </c>
      <c r="AY189">
        <v>2</v>
      </c>
      <c r="AZ189">
        <v>16384</v>
      </c>
      <c r="BA189">
        <v>189</v>
      </c>
      <c r="BB189">
        <v>1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0.83923410000000009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1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CV189">
        <v>0</v>
      </c>
      <c r="CW189">
        <v>0</v>
      </c>
      <c r="CX189">
        <f>ROUND(Y189*Source!I92,7)</f>
        <v>0</v>
      </c>
      <c r="CY189">
        <f t="shared" si="119"/>
        <v>83923.41</v>
      </c>
      <c r="CZ189">
        <f t="shared" si="120"/>
        <v>83923.41</v>
      </c>
      <c r="DA189">
        <f t="shared" si="121"/>
        <v>1</v>
      </c>
      <c r="DB189">
        <f t="shared" si="122"/>
        <v>0</v>
      </c>
      <c r="DC189">
        <f t="shared" si="123"/>
        <v>0</v>
      </c>
      <c r="DD189" t="s">
        <v>3</v>
      </c>
      <c r="DE189" t="s">
        <v>3</v>
      </c>
      <c r="DF189">
        <f>ROUND(ROUND(AE189,2)*CX189,2)</f>
        <v>0</v>
      </c>
      <c r="DG189">
        <f t="shared" si="117"/>
        <v>0</v>
      </c>
      <c r="DH189">
        <f t="shared" si="85"/>
        <v>0</v>
      </c>
      <c r="DI189">
        <f t="shared" si="86"/>
        <v>0</v>
      </c>
      <c r="DJ189">
        <f t="shared" si="124"/>
        <v>0</v>
      </c>
      <c r="DK189">
        <v>1</v>
      </c>
      <c r="DL189" t="s">
        <v>3</v>
      </c>
      <c r="DM189">
        <v>0</v>
      </c>
      <c r="DN189" t="s">
        <v>3</v>
      </c>
      <c r="DO189">
        <v>0</v>
      </c>
    </row>
    <row r="190" spans="1:119" x14ac:dyDescent="0.2">
      <c r="A190">
        <f>ROW(Source!A92)</f>
        <v>92</v>
      </c>
      <c r="B190">
        <v>449016111</v>
      </c>
      <c r="C190">
        <v>448996937</v>
      </c>
      <c r="D190">
        <v>277869630</v>
      </c>
      <c r="E190">
        <v>1</v>
      </c>
      <c r="F190">
        <v>1</v>
      </c>
      <c r="G190">
        <v>1</v>
      </c>
      <c r="H190">
        <v>3</v>
      </c>
      <c r="I190" t="s">
        <v>1326</v>
      </c>
      <c r="J190" t="s">
        <v>1327</v>
      </c>
      <c r="K190" t="s">
        <v>1328</v>
      </c>
      <c r="L190">
        <v>1348</v>
      </c>
      <c r="N190">
        <v>1009</v>
      </c>
      <c r="O190" t="s">
        <v>83</v>
      </c>
      <c r="P190" t="s">
        <v>83</v>
      </c>
      <c r="Q190">
        <v>1000</v>
      </c>
      <c r="W190">
        <v>0</v>
      </c>
      <c r="X190">
        <v>29798444</v>
      </c>
      <c r="Y190">
        <f t="shared" si="118"/>
        <v>0</v>
      </c>
      <c r="AA190">
        <v>356952.52</v>
      </c>
      <c r="AB190">
        <v>0</v>
      </c>
      <c r="AC190">
        <v>0</v>
      </c>
      <c r="AD190">
        <v>0</v>
      </c>
      <c r="AE190">
        <v>231787.35</v>
      </c>
      <c r="AF190">
        <v>0</v>
      </c>
      <c r="AG190">
        <v>0</v>
      </c>
      <c r="AH190">
        <v>0</v>
      </c>
      <c r="AI190">
        <v>1.54</v>
      </c>
      <c r="AJ190">
        <v>1</v>
      </c>
      <c r="AK190">
        <v>1</v>
      </c>
      <c r="AL190">
        <v>1</v>
      </c>
      <c r="AM190">
        <v>2</v>
      </c>
      <c r="AN190">
        <v>0</v>
      </c>
      <c r="AO190">
        <v>0</v>
      </c>
      <c r="AP190">
        <v>1</v>
      </c>
      <c r="AQ190">
        <v>1</v>
      </c>
      <c r="AR190">
        <v>0</v>
      </c>
      <c r="AS190" t="s">
        <v>3</v>
      </c>
      <c r="AT190">
        <v>1E-4</v>
      </c>
      <c r="AU190" t="s">
        <v>23</v>
      </c>
      <c r="AV190">
        <v>0</v>
      </c>
      <c r="AW190">
        <v>2</v>
      </c>
      <c r="AX190">
        <v>448996973</v>
      </c>
      <c r="AY190">
        <v>1</v>
      </c>
      <c r="AZ190">
        <v>0</v>
      </c>
      <c r="BA190">
        <v>190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23.178735000000003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1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CV190">
        <v>0</v>
      </c>
      <c r="CW190">
        <v>0</v>
      </c>
      <c r="CX190">
        <f>ROUND(Y190*Source!I92,7)</f>
        <v>0</v>
      </c>
      <c r="CY190">
        <f t="shared" si="119"/>
        <v>356952.52</v>
      </c>
      <c r="CZ190">
        <f t="shared" si="120"/>
        <v>231787.35</v>
      </c>
      <c r="DA190">
        <f t="shared" si="121"/>
        <v>1.54</v>
      </c>
      <c r="DB190">
        <f t="shared" si="122"/>
        <v>0</v>
      </c>
      <c r="DC190">
        <f t="shared" si="123"/>
        <v>0</v>
      </c>
      <c r="DD190" t="s">
        <v>3</v>
      </c>
      <c r="DE190" t="s">
        <v>3</v>
      </c>
      <c r="DF190">
        <f>ROUND(ROUND(AE190*AI190,2)*CX190,2)</f>
        <v>0</v>
      </c>
      <c r="DG190">
        <f t="shared" si="117"/>
        <v>0</v>
      </c>
      <c r="DH190">
        <f t="shared" si="85"/>
        <v>0</v>
      </c>
      <c r="DI190">
        <f t="shared" si="86"/>
        <v>0</v>
      </c>
      <c r="DJ190">
        <f t="shared" si="124"/>
        <v>0</v>
      </c>
      <c r="DK190">
        <v>0</v>
      </c>
      <c r="DL190" t="s">
        <v>3</v>
      </c>
      <c r="DM190">
        <v>0</v>
      </c>
      <c r="DN190" t="s">
        <v>3</v>
      </c>
      <c r="DO190">
        <v>0</v>
      </c>
    </row>
    <row r="191" spans="1:119" x14ac:dyDescent="0.2">
      <c r="A191">
        <f>ROW(Source!A92)</f>
        <v>92</v>
      </c>
      <c r="B191">
        <v>449016111</v>
      </c>
      <c r="C191">
        <v>448996937</v>
      </c>
      <c r="D191">
        <v>277562772</v>
      </c>
      <c r="E191">
        <v>109</v>
      </c>
      <c r="F191">
        <v>1</v>
      </c>
      <c r="G191">
        <v>1</v>
      </c>
      <c r="H191">
        <v>3</v>
      </c>
      <c r="I191" t="s">
        <v>192</v>
      </c>
      <c r="J191" t="s">
        <v>3</v>
      </c>
      <c r="K191" t="s">
        <v>193</v>
      </c>
      <c r="L191">
        <v>1348</v>
      </c>
      <c r="N191">
        <v>1009</v>
      </c>
      <c r="O191" t="s">
        <v>83</v>
      </c>
      <c r="P191" t="s">
        <v>83</v>
      </c>
      <c r="Q191">
        <v>1000</v>
      </c>
      <c r="W191">
        <v>0</v>
      </c>
      <c r="X191">
        <v>-1422279583</v>
      </c>
      <c r="Y191">
        <f t="shared" si="118"/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</v>
      </c>
      <c r="AJ191">
        <v>1</v>
      </c>
      <c r="AK191">
        <v>1</v>
      </c>
      <c r="AL191">
        <v>1</v>
      </c>
      <c r="AM191">
        <v>-2</v>
      </c>
      <c r="AN191">
        <v>0</v>
      </c>
      <c r="AO191">
        <v>0</v>
      </c>
      <c r="AP191">
        <v>1</v>
      </c>
      <c r="AQ191">
        <v>0</v>
      </c>
      <c r="AR191">
        <v>0</v>
      </c>
      <c r="AS191" t="s">
        <v>3</v>
      </c>
      <c r="AT191">
        <v>1</v>
      </c>
      <c r="AU191" t="s">
        <v>23</v>
      </c>
      <c r="AV191">
        <v>0</v>
      </c>
      <c r="AW191">
        <v>2</v>
      </c>
      <c r="AX191">
        <v>448996974</v>
      </c>
      <c r="AY191">
        <v>1</v>
      </c>
      <c r="AZ191">
        <v>0</v>
      </c>
      <c r="BA191">
        <v>191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CV191">
        <v>0</v>
      </c>
      <c r="CW191">
        <v>0</v>
      </c>
      <c r="CX191">
        <f>ROUND(Y191*Source!I92,7)</f>
        <v>0</v>
      </c>
      <c r="CY191">
        <f t="shared" si="119"/>
        <v>0</v>
      </c>
      <c r="CZ191">
        <f t="shared" si="120"/>
        <v>0</v>
      </c>
      <c r="DA191">
        <f t="shared" si="121"/>
        <v>1</v>
      </c>
      <c r="DB191">
        <f t="shared" si="122"/>
        <v>0</v>
      </c>
      <c r="DC191">
        <f t="shared" si="123"/>
        <v>0</v>
      </c>
      <c r="DD191" t="s">
        <v>3</v>
      </c>
      <c r="DE191" t="s">
        <v>3</v>
      </c>
      <c r="DF191">
        <f>ROUND(ROUND(AE191,2)*CX191,2)</f>
        <v>0</v>
      </c>
      <c r="DG191">
        <f t="shared" si="117"/>
        <v>0</v>
      </c>
      <c r="DH191">
        <f t="shared" si="85"/>
        <v>0</v>
      </c>
      <c r="DI191">
        <f t="shared" si="86"/>
        <v>0</v>
      </c>
      <c r="DJ191">
        <f t="shared" si="124"/>
        <v>0</v>
      </c>
      <c r="DK191">
        <v>0</v>
      </c>
      <c r="DL191" t="s">
        <v>3</v>
      </c>
      <c r="DM191">
        <v>0</v>
      </c>
      <c r="DN191" t="s">
        <v>3</v>
      </c>
      <c r="DO191">
        <v>0</v>
      </c>
    </row>
    <row r="192" spans="1:119" x14ac:dyDescent="0.2">
      <c r="A192">
        <f>ROW(Source!A92)</f>
        <v>92</v>
      </c>
      <c r="B192">
        <v>449016111</v>
      </c>
      <c r="C192">
        <v>448996937</v>
      </c>
      <c r="D192">
        <v>277875719</v>
      </c>
      <c r="E192">
        <v>1</v>
      </c>
      <c r="F192">
        <v>1</v>
      </c>
      <c r="G192">
        <v>1</v>
      </c>
      <c r="H192">
        <v>3</v>
      </c>
      <c r="I192" t="s">
        <v>1329</v>
      </c>
      <c r="J192" t="s">
        <v>1330</v>
      </c>
      <c r="K192" t="s">
        <v>1331</v>
      </c>
      <c r="L192">
        <v>1348</v>
      </c>
      <c r="N192">
        <v>1009</v>
      </c>
      <c r="O192" t="s">
        <v>83</v>
      </c>
      <c r="P192" t="s">
        <v>83</v>
      </c>
      <c r="Q192">
        <v>1000</v>
      </c>
      <c r="W192">
        <v>0</v>
      </c>
      <c r="X192">
        <v>-934370280</v>
      </c>
      <c r="Y192">
        <f t="shared" si="118"/>
        <v>0</v>
      </c>
      <c r="AA192">
        <v>135809.66</v>
      </c>
      <c r="AB192">
        <v>0</v>
      </c>
      <c r="AC192">
        <v>0</v>
      </c>
      <c r="AD192">
        <v>0</v>
      </c>
      <c r="AE192">
        <v>105278.81</v>
      </c>
      <c r="AF192">
        <v>0</v>
      </c>
      <c r="AG192">
        <v>0</v>
      </c>
      <c r="AH192">
        <v>0</v>
      </c>
      <c r="AI192">
        <v>1.29</v>
      </c>
      <c r="AJ192">
        <v>1</v>
      </c>
      <c r="AK192">
        <v>1</v>
      </c>
      <c r="AL192">
        <v>1</v>
      </c>
      <c r="AM192">
        <v>2</v>
      </c>
      <c r="AN192">
        <v>0</v>
      </c>
      <c r="AO192">
        <v>0</v>
      </c>
      <c r="AP192">
        <v>1</v>
      </c>
      <c r="AQ192">
        <v>1</v>
      </c>
      <c r="AR192">
        <v>0</v>
      </c>
      <c r="AS192" t="s">
        <v>3</v>
      </c>
      <c r="AT192">
        <v>1E-4</v>
      </c>
      <c r="AU192" t="s">
        <v>23</v>
      </c>
      <c r="AV192">
        <v>0</v>
      </c>
      <c r="AW192">
        <v>2</v>
      </c>
      <c r="AX192">
        <v>448996975</v>
      </c>
      <c r="AY192">
        <v>1</v>
      </c>
      <c r="AZ192">
        <v>0</v>
      </c>
      <c r="BA192">
        <v>192</v>
      </c>
      <c r="BB192">
        <v>1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10.527881000000001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1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CV192">
        <v>0</v>
      </c>
      <c r="CW192">
        <v>0</v>
      </c>
      <c r="CX192">
        <f>ROUND(Y192*Source!I92,7)</f>
        <v>0</v>
      </c>
      <c r="CY192">
        <f t="shared" si="119"/>
        <v>135809.66</v>
      </c>
      <c r="CZ192">
        <f t="shared" si="120"/>
        <v>105278.81</v>
      </c>
      <c r="DA192">
        <f t="shared" si="121"/>
        <v>1.29</v>
      </c>
      <c r="DB192">
        <f t="shared" si="122"/>
        <v>0</v>
      </c>
      <c r="DC192">
        <f t="shared" si="123"/>
        <v>0</v>
      </c>
      <c r="DD192" t="s">
        <v>3</v>
      </c>
      <c r="DE192" t="s">
        <v>3</v>
      </c>
      <c r="DF192">
        <f t="shared" ref="DF192:DF198" si="125">ROUND(ROUND(AE192*AI192,2)*CX192,2)</f>
        <v>0</v>
      </c>
      <c r="DG192">
        <f t="shared" si="117"/>
        <v>0</v>
      </c>
      <c r="DH192">
        <f t="shared" si="85"/>
        <v>0</v>
      </c>
      <c r="DI192">
        <f t="shared" si="86"/>
        <v>0</v>
      </c>
      <c r="DJ192">
        <f t="shared" si="124"/>
        <v>0</v>
      </c>
      <c r="DK192">
        <v>0</v>
      </c>
      <c r="DL192" t="s">
        <v>3</v>
      </c>
      <c r="DM192">
        <v>0</v>
      </c>
      <c r="DN192" t="s">
        <v>3</v>
      </c>
      <c r="DO192">
        <v>0</v>
      </c>
    </row>
    <row r="193" spans="1:119" x14ac:dyDescent="0.2">
      <c r="A193">
        <f>ROW(Source!A92)</f>
        <v>92</v>
      </c>
      <c r="B193">
        <v>449016111</v>
      </c>
      <c r="C193">
        <v>448996937</v>
      </c>
      <c r="D193">
        <v>277878888</v>
      </c>
      <c r="E193">
        <v>1</v>
      </c>
      <c r="F193">
        <v>1</v>
      </c>
      <c r="G193">
        <v>1</v>
      </c>
      <c r="H193">
        <v>3</v>
      </c>
      <c r="I193" t="s">
        <v>1332</v>
      </c>
      <c r="J193" t="s">
        <v>1333</v>
      </c>
      <c r="K193" t="s">
        <v>1334</v>
      </c>
      <c r="L193">
        <v>1302</v>
      </c>
      <c r="N193">
        <v>1003</v>
      </c>
      <c r="O193" t="s">
        <v>588</v>
      </c>
      <c r="P193" t="s">
        <v>588</v>
      </c>
      <c r="Q193">
        <v>10</v>
      </c>
      <c r="W193">
        <v>0</v>
      </c>
      <c r="X193">
        <v>43830838</v>
      </c>
      <c r="Y193">
        <f t="shared" si="118"/>
        <v>0</v>
      </c>
      <c r="AA193">
        <v>218.57</v>
      </c>
      <c r="AB193">
        <v>0</v>
      </c>
      <c r="AC193">
        <v>0</v>
      </c>
      <c r="AD193">
        <v>0</v>
      </c>
      <c r="AE193">
        <v>307.83999999999997</v>
      </c>
      <c r="AF193">
        <v>0</v>
      </c>
      <c r="AG193">
        <v>0</v>
      </c>
      <c r="AH193">
        <v>0</v>
      </c>
      <c r="AI193">
        <v>0.71</v>
      </c>
      <c r="AJ193">
        <v>1</v>
      </c>
      <c r="AK193">
        <v>1</v>
      </c>
      <c r="AL193">
        <v>1</v>
      </c>
      <c r="AM193">
        <v>2</v>
      </c>
      <c r="AN193">
        <v>0</v>
      </c>
      <c r="AO193">
        <v>0</v>
      </c>
      <c r="AP193">
        <v>1</v>
      </c>
      <c r="AQ193">
        <v>1</v>
      </c>
      <c r="AR193">
        <v>0</v>
      </c>
      <c r="AS193" t="s">
        <v>3</v>
      </c>
      <c r="AT193">
        <v>1.8700000000000001E-2</v>
      </c>
      <c r="AU193" t="s">
        <v>23</v>
      </c>
      <c r="AV193">
        <v>0</v>
      </c>
      <c r="AW193">
        <v>2</v>
      </c>
      <c r="AX193">
        <v>448996976</v>
      </c>
      <c r="AY193">
        <v>1</v>
      </c>
      <c r="AZ193">
        <v>0</v>
      </c>
      <c r="BA193">
        <v>193</v>
      </c>
      <c r="BB193">
        <v>1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5.7566079999999999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1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CV193">
        <v>0</v>
      </c>
      <c r="CW193">
        <v>0</v>
      </c>
      <c r="CX193">
        <f>ROUND(Y193*Source!I92,7)</f>
        <v>0</v>
      </c>
      <c r="CY193">
        <f t="shared" si="119"/>
        <v>218.57</v>
      </c>
      <c r="CZ193">
        <f t="shared" si="120"/>
        <v>307.83999999999997</v>
      </c>
      <c r="DA193">
        <f t="shared" si="121"/>
        <v>0.71</v>
      </c>
      <c r="DB193">
        <f t="shared" si="122"/>
        <v>0</v>
      </c>
      <c r="DC193">
        <f t="shared" si="123"/>
        <v>0</v>
      </c>
      <c r="DD193" t="s">
        <v>3</v>
      </c>
      <c r="DE193" t="s">
        <v>3</v>
      </c>
      <c r="DF193">
        <f t="shared" si="125"/>
        <v>0</v>
      </c>
      <c r="DG193">
        <f t="shared" si="117"/>
        <v>0</v>
      </c>
      <c r="DH193">
        <f t="shared" ref="DH193:DH256" si="126">ROUND(ROUND(AG193,2)*CX193,2)</f>
        <v>0</v>
      </c>
      <c r="DI193">
        <f t="shared" ref="DI193:DI256" si="127">ROUND(ROUND(AH193,2)*CX193,2)</f>
        <v>0</v>
      </c>
      <c r="DJ193">
        <f t="shared" si="124"/>
        <v>0</v>
      </c>
      <c r="DK193">
        <v>0</v>
      </c>
      <c r="DL193" t="s">
        <v>3</v>
      </c>
      <c r="DM193">
        <v>0</v>
      </c>
      <c r="DN193" t="s">
        <v>3</v>
      </c>
      <c r="DO193">
        <v>0</v>
      </c>
    </row>
    <row r="194" spans="1:119" x14ac:dyDescent="0.2">
      <c r="A194">
        <f>ROW(Source!A92)</f>
        <v>92</v>
      </c>
      <c r="B194">
        <v>449016111</v>
      </c>
      <c r="C194">
        <v>448996937</v>
      </c>
      <c r="D194">
        <v>277879137</v>
      </c>
      <c r="E194">
        <v>1</v>
      </c>
      <c r="F194">
        <v>1</v>
      </c>
      <c r="G194">
        <v>1</v>
      </c>
      <c r="H194">
        <v>3</v>
      </c>
      <c r="I194" t="s">
        <v>1335</v>
      </c>
      <c r="J194" t="s">
        <v>1336</v>
      </c>
      <c r="K194" t="s">
        <v>1337</v>
      </c>
      <c r="L194">
        <v>1348</v>
      </c>
      <c r="N194">
        <v>1009</v>
      </c>
      <c r="O194" t="s">
        <v>83</v>
      </c>
      <c r="P194" t="s">
        <v>83</v>
      </c>
      <c r="Q194">
        <v>1000</v>
      </c>
      <c r="W194">
        <v>0</v>
      </c>
      <c r="X194">
        <v>-1836863831</v>
      </c>
      <c r="Y194">
        <f t="shared" si="118"/>
        <v>0</v>
      </c>
      <c r="AA194">
        <v>56642.71</v>
      </c>
      <c r="AB194">
        <v>0</v>
      </c>
      <c r="AC194">
        <v>0</v>
      </c>
      <c r="AD194">
        <v>0</v>
      </c>
      <c r="AE194">
        <v>60258.2</v>
      </c>
      <c r="AF194">
        <v>0</v>
      </c>
      <c r="AG194">
        <v>0</v>
      </c>
      <c r="AH194">
        <v>0</v>
      </c>
      <c r="AI194">
        <v>0.94</v>
      </c>
      <c r="AJ194">
        <v>1</v>
      </c>
      <c r="AK194">
        <v>1</v>
      </c>
      <c r="AL194">
        <v>1</v>
      </c>
      <c r="AM194">
        <v>2</v>
      </c>
      <c r="AN194">
        <v>0</v>
      </c>
      <c r="AO194">
        <v>0</v>
      </c>
      <c r="AP194">
        <v>1</v>
      </c>
      <c r="AQ194">
        <v>1</v>
      </c>
      <c r="AR194">
        <v>0</v>
      </c>
      <c r="AS194" t="s">
        <v>3</v>
      </c>
      <c r="AT194">
        <v>3.0000000000000001E-5</v>
      </c>
      <c r="AU194" t="s">
        <v>23</v>
      </c>
      <c r="AV194">
        <v>0</v>
      </c>
      <c r="AW194">
        <v>2</v>
      </c>
      <c r="AX194">
        <v>448996977</v>
      </c>
      <c r="AY194">
        <v>1</v>
      </c>
      <c r="AZ194">
        <v>0</v>
      </c>
      <c r="BA194">
        <v>194</v>
      </c>
      <c r="BB194">
        <v>1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1.8077459999999999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1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CV194">
        <v>0</v>
      </c>
      <c r="CW194">
        <v>0</v>
      </c>
      <c r="CX194">
        <f>ROUND(Y194*Source!I92,7)</f>
        <v>0</v>
      </c>
      <c r="CY194">
        <f t="shared" si="119"/>
        <v>56642.71</v>
      </c>
      <c r="CZ194">
        <f t="shared" si="120"/>
        <v>60258.2</v>
      </c>
      <c r="DA194">
        <f t="shared" si="121"/>
        <v>0.94</v>
      </c>
      <c r="DB194">
        <f t="shared" si="122"/>
        <v>0</v>
      </c>
      <c r="DC194">
        <f t="shared" si="123"/>
        <v>0</v>
      </c>
      <c r="DD194" t="s">
        <v>3</v>
      </c>
      <c r="DE194" t="s">
        <v>3</v>
      </c>
      <c r="DF194">
        <f t="shared" si="125"/>
        <v>0</v>
      </c>
      <c r="DG194">
        <f t="shared" si="117"/>
        <v>0</v>
      </c>
      <c r="DH194">
        <f t="shared" si="126"/>
        <v>0</v>
      </c>
      <c r="DI194">
        <f t="shared" si="127"/>
        <v>0</v>
      </c>
      <c r="DJ194">
        <f t="shared" si="124"/>
        <v>0</v>
      </c>
      <c r="DK194">
        <v>0</v>
      </c>
      <c r="DL194" t="s">
        <v>3</v>
      </c>
      <c r="DM194">
        <v>0</v>
      </c>
      <c r="DN194" t="s">
        <v>3</v>
      </c>
      <c r="DO194">
        <v>0</v>
      </c>
    </row>
    <row r="195" spans="1:119" x14ac:dyDescent="0.2">
      <c r="A195">
        <f>ROW(Source!A92)</f>
        <v>92</v>
      </c>
      <c r="B195">
        <v>449016111</v>
      </c>
      <c r="C195">
        <v>448996937</v>
      </c>
      <c r="D195">
        <v>277879986</v>
      </c>
      <c r="E195">
        <v>1</v>
      </c>
      <c r="F195">
        <v>1</v>
      </c>
      <c r="G195">
        <v>1</v>
      </c>
      <c r="H195">
        <v>3</v>
      </c>
      <c r="I195" t="s">
        <v>1338</v>
      </c>
      <c r="J195" t="s">
        <v>1339</v>
      </c>
      <c r="K195" t="s">
        <v>1340</v>
      </c>
      <c r="L195">
        <v>1348</v>
      </c>
      <c r="N195">
        <v>1009</v>
      </c>
      <c r="O195" t="s">
        <v>83</v>
      </c>
      <c r="P195" t="s">
        <v>83</v>
      </c>
      <c r="Q195">
        <v>1000</v>
      </c>
      <c r="W195">
        <v>0</v>
      </c>
      <c r="X195">
        <v>-476013673</v>
      </c>
      <c r="Y195">
        <f t="shared" si="118"/>
        <v>0</v>
      </c>
      <c r="AA195">
        <v>128554.4</v>
      </c>
      <c r="AB195">
        <v>0</v>
      </c>
      <c r="AC195">
        <v>0</v>
      </c>
      <c r="AD195">
        <v>0</v>
      </c>
      <c r="AE195">
        <v>136760</v>
      </c>
      <c r="AF195">
        <v>0</v>
      </c>
      <c r="AG195">
        <v>0</v>
      </c>
      <c r="AH195">
        <v>0</v>
      </c>
      <c r="AI195">
        <v>0.94</v>
      </c>
      <c r="AJ195">
        <v>1</v>
      </c>
      <c r="AK195">
        <v>1</v>
      </c>
      <c r="AL195">
        <v>1</v>
      </c>
      <c r="AM195">
        <v>2</v>
      </c>
      <c r="AN195">
        <v>0</v>
      </c>
      <c r="AO195">
        <v>0</v>
      </c>
      <c r="AP195">
        <v>1</v>
      </c>
      <c r="AQ195">
        <v>1</v>
      </c>
      <c r="AR195">
        <v>0</v>
      </c>
      <c r="AS195" t="s">
        <v>3</v>
      </c>
      <c r="AT195">
        <v>1.9400000000000001E-3</v>
      </c>
      <c r="AU195" t="s">
        <v>23</v>
      </c>
      <c r="AV195">
        <v>0</v>
      </c>
      <c r="AW195">
        <v>2</v>
      </c>
      <c r="AX195">
        <v>448996978</v>
      </c>
      <c r="AY195">
        <v>1</v>
      </c>
      <c r="AZ195">
        <v>0</v>
      </c>
      <c r="BA195">
        <v>195</v>
      </c>
      <c r="BB195">
        <v>1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265.31440000000003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1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CV195">
        <v>0</v>
      </c>
      <c r="CW195">
        <v>0</v>
      </c>
      <c r="CX195">
        <f>ROUND(Y195*Source!I92,7)</f>
        <v>0</v>
      </c>
      <c r="CY195">
        <f t="shared" si="119"/>
        <v>128554.4</v>
      </c>
      <c r="CZ195">
        <f t="shared" si="120"/>
        <v>136760</v>
      </c>
      <c r="DA195">
        <f t="shared" si="121"/>
        <v>0.94</v>
      </c>
      <c r="DB195">
        <f t="shared" si="122"/>
        <v>0</v>
      </c>
      <c r="DC195">
        <f t="shared" si="123"/>
        <v>0</v>
      </c>
      <c r="DD195" t="s">
        <v>3</v>
      </c>
      <c r="DE195" t="s">
        <v>3</v>
      </c>
      <c r="DF195">
        <f t="shared" si="125"/>
        <v>0</v>
      </c>
      <c r="DG195">
        <f t="shared" si="117"/>
        <v>0</v>
      </c>
      <c r="DH195">
        <f t="shared" si="126"/>
        <v>0</v>
      </c>
      <c r="DI195">
        <f t="shared" si="127"/>
        <v>0</v>
      </c>
      <c r="DJ195">
        <f t="shared" si="124"/>
        <v>0</v>
      </c>
      <c r="DK195">
        <v>0</v>
      </c>
      <c r="DL195" t="s">
        <v>3</v>
      </c>
      <c r="DM195">
        <v>0</v>
      </c>
      <c r="DN195" t="s">
        <v>3</v>
      </c>
      <c r="DO195">
        <v>0</v>
      </c>
    </row>
    <row r="196" spans="1:119" x14ac:dyDescent="0.2">
      <c r="A196">
        <f>ROW(Source!A92)</f>
        <v>92</v>
      </c>
      <c r="B196">
        <v>449016111</v>
      </c>
      <c r="C196">
        <v>448996937</v>
      </c>
      <c r="D196">
        <v>277882400</v>
      </c>
      <c r="E196">
        <v>1</v>
      </c>
      <c r="F196">
        <v>1</v>
      </c>
      <c r="G196">
        <v>1</v>
      </c>
      <c r="H196">
        <v>3</v>
      </c>
      <c r="I196" t="s">
        <v>1341</v>
      </c>
      <c r="J196" t="s">
        <v>1342</v>
      </c>
      <c r="K196" t="s">
        <v>1343</v>
      </c>
      <c r="L196">
        <v>1339</v>
      </c>
      <c r="N196">
        <v>1007</v>
      </c>
      <c r="O196" t="s">
        <v>49</v>
      </c>
      <c r="P196" t="s">
        <v>49</v>
      </c>
      <c r="Q196">
        <v>1</v>
      </c>
      <c r="W196">
        <v>0</v>
      </c>
      <c r="X196">
        <v>470938565</v>
      </c>
      <c r="Y196">
        <f t="shared" si="118"/>
        <v>0</v>
      </c>
      <c r="AA196">
        <v>12866.9</v>
      </c>
      <c r="AB196">
        <v>0</v>
      </c>
      <c r="AC196">
        <v>0</v>
      </c>
      <c r="AD196">
        <v>0</v>
      </c>
      <c r="AE196">
        <v>16496.03</v>
      </c>
      <c r="AF196">
        <v>0</v>
      </c>
      <c r="AG196">
        <v>0</v>
      </c>
      <c r="AH196">
        <v>0</v>
      </c>
      <c r="AI196">
        <v>0.78</v>
      </c>
      <c r="AJ196">
        <v>1</v>
      </c>
      <c r="AK196">
        <v>1</v>
      </c>
      <c r="AL196">
        <v>1</v>
      </c>
      <c r="AM196">
        <v>2</v>
      </c>
      <c r="AN196">
        <v>0</v>
      </c>
      <c r="AO196">
        <v>0</v>
      </c>
      <c r="AP196">
        <v>1</v>
      </c>
      <c r="AQ196">
        <v>1</v>
      </c>
      <c r="AR196">
        <v>0</v>
      </c>
      <c r="AS196" t="s">
        <v>3</v>
      </c>
      <c r="AT196">
        <v>1.0300000000000001E-3</v>
      </c>
      <c r="AU196" t="s">
        <v>23</v>
      </c>
      <c r="AV196">
        <v>0</v>
      </c>
      <c r="AW196">
        <v>2</v>
      </c>
      <c r="AX196">
        <v>448996979</v>
      </c>
      <c r="AY196">
        <v>1</v>
      </c>
      <c r="AZ196">
        <v>0</v>
      </c>
      <c r="BA196">
        <v>196</v>
      </c>
      <c r="BB196">
        <v>1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16.990910899999999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1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CV196">
        <v>0</v>
      </c>
      <c r="CW196">
        <v>0</v>
      </c>
      <c r="CX196">
        <f>ROUND(Y196*Source!I92,7)</f>
        <v>0</v>
      </c>
      <c r="CY196">
        <f t="shared" si="119"/>
        <v>12866.9</v>
      </c>
      <c r="CZ196">
        <f t="shared" si="120"/>
        <v>16496.03</v>
      </c>
      <c r="DA196">
        <f t="shared" si="121"/>
        <v>0.78</v>
      </c>
      <c r="DB196">
        <f t="shared" si="122"/>
        <v>0</v>
      </c>
      <c r="DC196">
        <f t="shared" si="123"/>
        <v>0</v>
      </c>
      <c r="DD196" t="s">
        <v>3</v>
      </c>
      <c r="DE196" t="s">
        <v>3</v>
      </c>
      <c r="DF196">
        <f t="shared" si="125"/>
        <v>0</v>
      </c>
      <c r="DG196">
        <f t="shared" si="117"/>
        <v>0</v>
      </c>
      <c r="DH196">
        <f t="shared" si="126"/>
        <v>0</v>
      </c>
      <c r="DI196">
        <f t="shared" si="127"/>
        <v>0</v>
      </c>
      <c r="DJ196">
        <f t="shared" si="124"/>
        <v>0</v>
      </c>
      <c r="DK196">
        <v>0</v>
      </c>
      <c r="DL196" t="s">
        <v>3</v>
      </c>
      <c r="DM196">
        <v>0</v>
      </c>
      <c r="DN196" t="s">
        <v>3</v>
      </c>
      <c r="DO196">
        <v>0</v>
      </c>
    </row>
    <row r="197" spans="1:119" x14ac:dyDescent="0.2">
      <c r="A197">
        <f>ROW(Source!A92)</f>
        <v>92</v>
      </c>
      <c r="B197">
        <v>449016111</v>
      </c>
      <c r="C197">
        <v>448996937</v>
      </c>
      <c r="D197">
        <v>277896146</v>
      </c>
      <c r="E197">
        <v>1</v>
      </c>
      <c r="F197">
        <v>1</v>
      </c>
      <c r="G197">
        <v>1</v>
      </c>
      <c r="H197">
        <v>3</v>
      </c>
      <c r="I197" t="s">
        <v>1344</v>
      </c>
      <c r="J197" t="s">
        <v>1345</v>
      </c>
      <c r="K197" t="s">
        <v>1346</v>
      </c>
      <c r="L197">
        <v>1348</v>
      </c>
      <c r="N197">
        <v>1009</v>
      </c>
      <c r="O197" t="s">
        <v>83</v>
      </c>
      <c r="P197" t="s">
        <v>83</v>
      </c>
      <c r="Q197">
        <v>1000</v>
      </c>
      <c r="W197">
        <v>0</v>
      </c>
      <c r="X197">
        <v>1333152248</v>
      </c>
      <c r="Y197">
        <f t="shared" si="118"/>
        <v>0</v>
      </c>
      <c r="AA197">
        <v>78458.63</v>
      </c>
      <c r="AB197">
        <v>0</v>
      </c>
      <c r="AC197">
        <v>0</v>
      </c>
      <c r="AD197">
        <v>0</v>
      </c>
      <c r="AE197">
        <v>51280.15</v>
      </c>
      <c r="AF197">
        <v>0</v>
      </c>
      <c r="AG197">
        <v>0</v>
      </c>
      <c r="AH197">
        <v>0</v>
      </c>
      <c r="AI197">
        <v>1.53</v>
      </c>
      <c r="AJ197">
        <v>1</v>
      </c>
      <c r="AK197">
        <v>1</v>
      </c>
      <c r="AL197">
        <v>1</v>
      </c>
      <c r="AM197">
        <v>2</v>
      </c>
      <c r="AN197">
        <v>0</v>
      </c>
      <c r="AO197">
        <v>0</v>
      </c>
      <c r="AP197">
        <v>1</v>
      </c>
      <c r="AQ197">
        <v>1</v>
      </c>
      <c r="AR197">
        <v>0</v>
      </c>
      <c r="AS197" t="s">
        <v>3</v>
      </c>
      <c r="AT197">
        <v>3.1E-4</v>
      </c>
      <c r="AU197" t="s">
        <v>23</v>
      </c>
      <c r="AV197">
        <v>0</v>
      </c>
      <c r="AW197">
        <v>2</v>
      </c>
      <c r="AX197">
        <v>448996980</v>
      </c>
      <c r="AY197">
        <v>1</v>
      </c>
      <c r="AZ197">
        <v>0</v>
      </c>
      <c r="BA197">
        <v>197</v>
      </c>
      <c r="BB197">
        <v>1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15.896846500000001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1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CV197">
        <v>0</v>
      </c>
      <c r="CW197">
        <v>0</v>
      </c>
      <c r="CX197">
        <f>ROUND(Y197*Source!I92,7)</f>
        <v>0</v>
      </c>
      <c r="CY197">
        <f t="shared" si="119"/>
        <v>78458.63</v>
      </c>
      <c r="CZ197">
        <f t="shared" si="120"/>
        <v>51280.15</v>
      </c>
      <c r="DA197">
        <f t="shared" si="121"/>
        <v>1.53</v>
      </c>
      <c r="DB197">
        <f t="shared" si="122"/>
        <v>0</v>
      </c>
      <c r="DC197">
        <f t="shared" si="123"/>
        <v>0</v>
      </c>
      <c r="DD197" t="s">
        <v>3</v>
      </c>
      <c r="DE197" t="s">
        <v>3</v>
      </c>
      <c r="DF197">
        <f t="shared" si="125"/>
        <v>0</v>
      </c>
      <c r="DG197">
        <f t="shared" si="117"/>
        <v>0</v>
      </c>
      <c r="DH197">
        <f t="shared" si="126"/>
        <v>0</v>
      </c>
      <c r="DI197">
        <f t="shared" si="127"/>
        <v>0</v>
      </c>
      <c r="DJ197">
        <f t="shared" si="124"/>
        <v>0</v>
      </c>
      <c r="DK197">
        <v>0</v>
      </c>
      <c r="DL197" t="s">
        <v>3</v>
      </c>
      <c r="DM197">
        <v>0</v>
      </c>
      <c r="DN197" t="s">
        <v>3</v>
      </c>
      <c r="DO197">
        <v>0</v>
      </c>
    </row>
    <row r="198" spans="1:119" x14ac:dyDescent="0.2">
      <c r="A198">
        <f>ROW(Source!A92)</f>
        <v>92</v>
      </c>
      <c r="B198">
        <v>449016111</v>
      </c>
      <c r="C198">
        <v>448996937</v>
      </c>
      <c r="D198">
        <v>277896835</v>
      </c>
      <c r="E198">
        <v>1</v>
      </c>
      <c r="F198">
        <v>1</v>
      </c>
      <c r="G198">
        <v>1</v>
      </c>
      <c r="H198">
        <v>3</v>
      </c>
      <c r="I198" t="s">
        <v>1347</v>
      </c>
      <c r="J198" t="s">
        <v>1348</v>
      </c>
      <c r="K198" t="s">
        <v>1349</v>
      </c>
      <c r="L198">
        <v>1348</v>
      </c>
      <c r="N198">
        <v>1009</v>
      </c>
      <c r="O198" t="s">
        <v>83</v>
      </c>
      <c r="P198" t="s">
        <v>83</v>
      </c>
      <c r="Q198">
        <v>1000</v>
      </c>
      <c r="W198">
        <v>0</v>
      </c>
      <c r="X198">
        <v>-1139616960</v>
      </c>
      <c r="Y198">
        <f t="shared" si="118"/>
        <v>0</v>
      </c>
      <c r="AA198">
        <v>140892.82</v>
      </c>
      <c r="AB198">
        <v>0</v>
      </c>
      <c r="AC198">
        <v>0</v>
      </c>
      <c r="AD198">
        <v>0</v>
      </c>
      <c r="AE198">
        <v>98526.45</v>
      </c>
      <c r="AF198">
        <v>0</v>
      </c>
      <c r="AG198">
        <v>0</v>
      </c>
      <c r="AH198">
        <v>0</v>
      </c>
      <c r="AI198">
        <v>1.43</v>
      </c>
      <c r="AJ198">
        <v>1</v>
      </c>
      <c r="AK198">
        <v>1</v>
      </c>
      <c r="AL198">
        <v>1</v>
      </c>
      <c r="AM198">
        <v>2</v>
      </c>
      <c r="AN198">
        <v>0</v>
      </c>
      <c r="AO198">
        <v>0</v>
      </c>
      <c r="AP198">
        <v>1</v>
      </c>
      <c r="AQ198">
        <v>1</v>
      </c>
      <c r="AR198">
        <v>0</v>
      </c>
      <c r="AS198" t="s">
        <v>3</v>
      </c>
      <c r="AT198">
        <v>5.9999999999999995E-4</v>
      </c>
      <c r="AU198" t="s">
        <v>23</v>
      </c>
      <c r="AV198">
        <v>0</v>
      </c>
      <c r="AW198">
        <v>2</v>
      </c>
      <c r="AX198">
        <v>448996981</v>
      </c>
      <c r="AY198">
        <v>1</v>
      </c>
      <c r="AZ198">
        <v>0</v>
      </c>
      <c r="BA198">
        <v>198</v>
      </c>
      <c r="BB198">
        <v>1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59.115869999999994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1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CV198">
        <v>0</v>
      </c>
      <c r="CW198">
        <v>0</v>
      </c>
      <c r="CX198">
        <f>ROUND(Y198*Source!I92,7)</f>
        <v>0</v>
      </c>
      <c r="CY198">
        <f t="shared" si="119"/>
        <v>140892.82</v>
      </c>
      <c r="CZ198">
        <f t="shared" si="120"/>
        <v>98526.45</v>
      </c>
      <c r="DA198">
        <f t="shared" si="121"/>
        <v>1.43</v>
      </c>
      <c r="DB198">
        <f t="shared" si="122"/>
        <v>0</v>
      </c>
      <c r="DC198">
        <f t="shared" si="123"/>
        <v>0</v>
      </c>
      <c r="DD198" t="s">
        <v>3</v>
      </c>
      <c r="DE198" t="s">
        <v>3</v>
      </c>
      <c r="DF198">
        <f t="shared" si="125"/>
        <v>0</v>
      </c>
      <c r="DG198">
        <f t="shared" si="117"/>
        <v>0</v>
      </c>
      <c r="DH198">
        <f t="shared" si="126"/>
        <v>0</v>
      </c>
      <c r="DI198">
        <f t="shared" si="127"/>
        <v>0</v>
      </c>
      <c r="DJ198">
        <f t="shared" si="124"/>
        <v>0</v>
      </c>
      <c r="DK198">
        <v>0</v>
      </c>
      <c r="DL198" t="s">
        <v>3</v>
      </c>
      <c r="DM198">
        <v>0</v>
      </c>
      <c r="DN198" t="s">
        <v>3</v>
      </c>
      <c r="DO198">
        <v>0</v>
      </c>
    </row>
    <row r="199" spans="1:119" x14ac:dyDescent="0.2">
      <c r="A199">
        <f>ROW(Source!A94)</f>
        <v>94</v>
      </c>
      <c r="B199">
        <v>449016111</v>
      </c>
      <c r="C199">
        <v>448996983</v>
      </c>
      <c r="D199">
        <v>277560281</v>
      </c>
      <c r="E199">
        <v>109</v>
      </c>
      <c r="F199">
        <v>1</v>
      </c>
      <c r="G199">
        <v>1</v>
      </c>
      <c r="H199">
        <v>1</v>
      </c>
      <c r="I199" t="s">
        <v>1299</v>
      </c>
      <c r="J199" t="s">
        <v>3</v>
      </c>
      <c r="K199" t="s">
        <v>1300</v>
      </c>
      <c r="L199">
        <v>1191</v>
      </c>
      <c r="N199">
        <v>1013</v>
      </c>
      <c r="O199" t="s">
        <v>1203</v>
      </c>
      <c r="P199" t="s">
        <v>1203</v>
      </c>
      <c r="Q199">
        <v>1</v>
      </c>
      <c r="W199">
        <v>0</v>
      </c>
      <c r="X199">
        <v>784619160</v>
      </c>
      <c r="Y199">
        <f t="shared" ref="Y199:Y206" si="128">AT199</f>
        <v>14.1</v>
      </c>
      <c r="AA199">
        <v>0</v>
      </c>
      <c r="AB199">
        <v>0</v>
      </c>
      <c r="AC199">
        <v>0</v>
      </c>
      <c r="AD199">
        <v>491.36</v>
      </c>
      <c r="AE199">
        <v>0</v>
      </c>
      <c r="AF199">
        <v>0</v>
      </c>
      <c r="AG199">
        <v>0</v>
      </c>
      <c r="AH199">
        <v>491.36</v>
      </c>
      <c r="AI199">
        <v>1</v>
      </c>
      <c r="AJ199">
        <v>1</v>
      </c>
      <c r="AK199">
        <v>1</v>
      </c>
      <c r="AL199">
        <v>1</v>
      </c>
      <c r="AM199">
        <v>-2</v>
      </c>
      <c r="AN199">
        <v>0</v>
      </c>
      <c r="AO199">
        <v>0</v>
      </c>
      <c r="AP199">
        <v>1</v>
      </c>
      <c r="AQ199">
        <v>1</v>
      </c>
      <c r="AR199">
        <v>0</v>
      </c>
      <c r="AS199" t="s">
        <v>3</v>
      </c>
      <c r="AT199">
        <v>14.1</v>
      </c>
      <c r="AU199" t="s">
        <v>3</v>
      </c>
      <c r="AV199">
        <v>1</v>
      </c>
      <c r="AW199">
        <v>2</v>
      </c>
      <c r="AX199">
        <v>448997006</v>
      </c>
      <c r="AY199">
        <v>2</v>
      </c>
      <c r="AZ199">
        <v>131072</v>
      </c>
      <c r="BA199">
        <v>199</v>
      </c>
      <c r="BB199">
        <v>1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6928.1760000000004</v>
      </c>
      <c r="BN199">
        <v>14.1</v>
      </c>
      <c r="BO199">
        <v>0</v>
      </c>
      <c r="BP199">
        <v>1</v>
      </c>
      <c r="BQ199">
        <v>0</v>
      </c>
      <c r="BR199">
        <v>0</v>
      </c>
      <c r="BS199">
        <v>0</v>
      </c>
      <c r="BT199">
        <v>6928.1760000000004</v>
      </c>
      <c r="BU199">
        <v>14.1</v>
      </c>
      <c r="BV199">
        <v>0</v>
      </c>
      <c r="BW199">
        <v>1</v>
      </c>
      <c r="CU199">
        <f>ROUND(AT199*Source!I94*AH199*AL199,2)</f>
        <v>6928.18</v>
      </c>
      <c r="CV199">
        <f>ROUND(Y199*Source!I94,7)</f>
        <v>14.1</v>
      </c>
      <c r="CW199">
        <v>0</v>
      </c>
      <c r="CX199">
        <f>ROUND(Y199*Source!I94,7)</f>
        <v>14.1</v>
      </c>
      <c r="CY199">
        <f>AD199</f>
        <v>491.36</v>
      </c>
      <c r="CZ199">
        <f>AH199</f>
        <v>491.36</v>
      </c>
      <c r="DA199">
        <f>AL199</f>
        <v>1</v>
      </c>
      <c r="DB199">
        <f t="shared" ref="DB199:DB206" si="129">ROUND(ROUND(AT199*CZ199,2),6)</f>
        <v>6928.18</v>
      </c>
      <c r="DC199">
        <f t="shared" ref="DC199:DC206" si="130">ROUND(ROUND(AT199*AG199,2),6)</f>
        <v>0</v>
      </c>
      <c r="DD199" t="s">
        <v>3</v>
      </c>
      <c r="DE199" t="s">
        <v>3</v>
      </c>
      <c r="DF199">
        <f t="shared" ref="DF199:DF208" si="131">ROUND(ROUND(AE199,2)*CX199,2)</f>
        <v>0</v>
      </c>
      <c r="DG199">
        <f t="shared" si="117"/>
        <v>0</v>
      </c>
      <c r="DH199">
        <f t="shared" si="126"/>
        <v>0</v>
      </c>
      <c r="DI199">
        <f t="shared" si="127"/>
        <v>6928.18</v>
      </c>
      <c r="DJ199">
        <f>DI199</f>
        <v>6928.18</v>
      </c>
      <c r="DK199">
        <v>1</v>
      </c>
      <c r="DL199" t="s">
        <v>3</v>
      </c>
      <c r="DM199">
        <v>0</v>
      </c>
      <c r="DN199" t="s">
        <v>3</v>
      </c>
      <c r="DO199">
        <v>0</v>
      </c>
    </row>
    <row r="200" spans="1:119" x14ac:dyDescent="0.2">
      <c r="A200">
        <f>ROW(Source!A94)</f>
        <v>94</v>
      </c>
      <c r="B200">
        <v>449016111</v>
      </c>
      <c r="C200">
        <v>448996983</v>
      </c>
      <c r="D200">
        <v>277560491</v>
      </c>
      <c r="E200">
        <v>109</v>
      </c>
      <c r="F200">
        <v>1</v>
      </c>
      <c r="G200">
        <v>1</v>
      </c>
      <c r="H200">
        <v>1</v>
      </c>
      <c r="I200" t="s">
        <v>1204</v>
      </c>
      <c r="J200" t="s">
        <v>3</v>
      </c>
      <c r="K200" t="s">
        <v>1205</v>
      </c>
      <c r="L200">
        <v>1191</v>
      </c>
      <c r="N200">
        <v>1013</v>
      </c>
      <c r="O200" t="s">
        <v>1203</v>
      </c>
      <c r="P200" t="s">
        <v>1203</v>
      </c>
      <c r="Q200">
        <v>1</v>
      </c>
      <c r="W200">
        <v>0</v>
      </c>
      <c r="X200">
        <v>-1417349443</v>
      </c>
      <c r="Y200">
        <f t="shared" si="128"/>
        <v>1.75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1</v>
      </c>
      <c r="AJ200">
        <v>1</v>
      </c>
      <c r="AK200">
        <v>1</v>
      </c>
      <c r="AL200">
        <v>1</v>
      </c>
      <c r="AM200">
        <v>-2</v>
      </c>
      <c r="AN200">
        <v>0</v>
      </c>
      <c r="AO200">
        <v>0</v>
      </c>
      <c r="AP200">
        <v>1</v>
      </c>
      <c r="AQ200">
        <v>1</v>
      </c>
      <c r="AR200">
        <v>0</v>
      </c>
      <c r="AS200" t="s">
        <v>3</v>
      </c>
      <c r="AT200">
        <v>1.75</v>
      </c>
      <c r="AU200" t="s">
        <v>3</v>
      </c>
      <c r="AV200">
        <v>2</v>
      </c>
      <c r="AW200">
        <v>2</v>
      </c>
      <c r="AX200">
        <v>448997007</v>
      </c>
      <c r="AY200">
        <v>1</v>
      </c>
      <c r="AZ200">
        <v>0</v>
      </c>
      <c r="BA200">
        <v>200</v>
      </c>
      <c r="BB200">
        <v>1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CV200">
        <v>0</v>
      </c>
      <c r="CW200">
        <v>0</v>
      </c>
      <c r="CX200">
        <f>ROUND(Y200*Source!I94,7)</f>
        <v>1.75</v>
      </c>
      <c r="CY200">
        <f>AD200</f>
        <v>0</v>
      </c>
      <c r="CZ200">
        <f>AH200</f>
        <v>0</v>
      </c>
      <c r="DA200">
        <f>AL200</f>
        <v>1</v>
      </c>
      <c r="DB200">
        <f t="shared" si="129"/>
        <v>0</v>
      </c>
      <c r="DC200">
        <f t="shared" si="130"/>
        <v>0</v>
      </c>
      <c r="DD200" t="s">
        <v>3</v>
      </c>
      <c r="DE200" t="s">
        <v>3</v>
      </c>
      <c r="DF200">
        <f t="shared" si="131"/>
        <v>0</v>
      </c>
      <c r="DG200">
        <f t="shared" si="117"/>
        <v>0</v>
      </c>
      <c r="DH200">
        <f t="shared" si="126"/>
        <v>0</v>
      </c>
      <c r="DI200">
        <f t="shared" si="127"/>
        <v>0</v>
      </c>
      <c r="DJ200">
        <f>DI200</f>
        <v>0</v>
      </c>
      <c r="DK200">
        <v>0</v>
      </c>
      <c r="DL200" t="s">
        <v>3</v>
      </c>
      <c r="DM200">
        <v>0</v>
      </c>
      <c r="DN200" t="s">
        <v>3</v>
      </c>
      <c r="DO200">
        <v>0</v>
      </c>
    </row>
    <row r="201" spans="1:119" x14ac:dyDescent="0.2">
      <c r="A201">
        <f>ROW(Source!A94)</f>
        <v>94</v>
      </c>
      <c r="B201">
        <v>449016111</v>
      </c>
      <c r="C201">
        <v>448996983</v>
      </c>
      <c r="D201">
        <v>277944579</v>
      </c>
      <c r="E201">
        <v>1</v>
      </c>
      <c r="F201">
        <v>1</v>
      </c>
      <c r="G201">
        <v>1</v>
      </c>
      <c r="H201">
        <v>2</v>
      </c>
      <c r="I201" t="s">
        <v>1301</v>
      </c>
      <c r="J201" t="s">
        <v>1302</v>
      </c>
      <c r="K201" t="s">
        <v>1303</v>
      </c>
      <c r="L201">
        <v>1368</v>
      </c>
      <c r="N201">
        <v>1011</v>
      </c>
      <c r="O201" t="s">
        <v>1100</v>
      </c>
      <c r="P201" t="s">
        <v>1100</v>
      </c>
      <c r="Q201">
        <v>1</v>
      </c>
      <c r="W201">
        <v>0</v>
      </c>
      <c r="X201">
        <v>1160182556</v>
      </c>
      <c r="Y201">
        <f t="shared" si="128"/>
        <v>0.1</v>
      </c>
      <c r="AA201">
        <v>0</v>
      </c>
      <c r="AB201">
        <v>2471.19</v>
      </c>
      <c r="AC201">
        <v>724.95</v>
      </c>
      <c r="AD201">
        <v>0</v>
      </c>
      <c r="AE201">
        <v>0</v>
      </c>
      <c r="AF201">
        <v>1803.79</v>
      </c>
      <c r="AG201">
        <v>724.95</v>
      </c>
      <c r="AH201">
        <v>0</v>
      </c>
      <c r="AI201">
        <v>1</v>
      </c>
      <c r="AJ201">
        <v>1.37</v>
      </c>
      <c r="AK201">
        <v>1</v>
      </c>
      <c r="AL201">
        <v>1</v>
      </c>
      <c r="AM201">
        <v>2</v>
      </c>
      <c r="AN201">
        <v>0</v>
      </c>
      <c r="AO201">
        <v>0</v>
      </c>
      <c r="AP201">
        <v>1</v>
      </c>
      <c r="AQ201">
        <v>1</v>
      </c>
      <c r="AR201">
        <v>0</v>
      </c>
      <c r="AS201" t="s">
        <v>3</v>
      </c>
      <c r="AT201">
        <v>0.1</v>
      </c>
      <c r="AU201" t="s">
        <v>3</v>
      </c>
      <c r="AV201">
        <v>1</v>
      </c>
      <c r="AW201">
        <v>2</v>
      </c>
      <c r="AX201">
        <v>448997008</v>
      </c>
      <c r="AY201">
        <v>2</v>
      </c>
      <c r="AZ201">
        <v>65536</v>
      </c>
      <c r="BA201">
        <v>201</v>
      </c>
      <c r="BB201">
        <v>1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180.37900000000002</v>
      </c>
      <c r="BL201">
        <v>72.495000000000005</v>
      </c>
      <c r="BM201">
        <v>0</v>
      </c>
      <c r="BN201">
        <v>0</v>
      </c>
      <c r="BO201">
        <v>0.1</v>
      </c>
      <c r="BP201">
        <v>1</v>
      </c>
      <c r="BQ201">
        <v>0</v>
      </c>
      <c r="BR201">
        <v>180.37900000000002</v>
      </c>
      <c r="BS201">
        <v>72.495000000000005</v>
      </c>
      <c r="BT201">
        <v>0</v>
      </c>
      <c r="BU201">
        <v>0</v>
      </c>
      <c r="BV201">
        <v>0.1</v>
      </c>
      <c r="BW201">
        <v>1</v>
      </c>
      <c r="CV201">
        <v>0</v>
      </c>
      <c r="CW201">
        <f>ROUND(Y201*Source!I94*DO201,7)</f>
        <v>0.1</v>
      </c>
      <c r="CX201">
        <f>ROUND(Y201*Source!I94,7)</f>
        <v>0.1</v>
      </c>
      <c r="CY201">
        <f t="shared" ref="CY201:CY206" si="132">AB201</f>
        <v>2471.19</v>
      </c>
      <c r="CZ201">
        <f t="shared" ref="CZ201:CZ206" si="133">AF201</f>
        <v>1803.79</v>
      </c>
      <c r="DA201">
        <f t="shared" ref="DA201:DA206" si="134">AJ201</f>
        <v>1.37</v>
      </c>
      <c r="DB201">
        <f t="shared" si="129"/>
        <v>180.38</v>
      </c>
      <c r="DC201">
        <f t="shared" si="130"/>
        <v>72.5</v>
      </c>
      <c r="DD201" t="s">
        <v>3</v>
      </c>
      <c r="DE201" t="s">
        <v>3</v>
      </c>
      <c r="DF201">
        <f t="shared" si="131"/>
        <v>0</v>
      </c>
      <c r="DG201">
        <f>ROUND(ROUND(AF201*AJ201,2)*CX201,2)</f>
        <v>247.12</v>
      </c>
      <c r="DH201">
        <f t="shared" si="126"/>
        <v>72.5</v>
      </c>
      <c r="DI201">
        <f t="shared" si="127"/>
        <v>0</v>
      </c>
      <c r="DJ201">
        <f t="shared" ref="DJ201:DJ206" si="135">DG201+DH201</f>
        <v>319.62</v>
      </c>
      <c r="DK201">
        <v>0</v>
      </c>
      <c r="DL201" t="s">
        <v>1223</v>
      </c>
      <c r="DM201">
        <v>6</v>
      </c>
      <c r="DN201" t="s">
        <v>1203</v>
      </c>
      <c r="DO201">
        <v>1</v>
      </c>
    </row>
    <row r="202" spans="1:119" x14ac:dyDescent="0.2">
      <c r="A202">
        <f>ROW(Source!A94)</f>
        <v>94</v>
      </c>
      <c r="B202">
        <v>449016111</v>
      </c>
      <c r="C202">
        <v>448996983</v>
      </c>
      <c r="D202">
        <v>277944622</v>
      </c>
      <c r="E202">
        <v>1</v>
      </c>
      <c r="F202">
        <v>1</v>
      </c>
      <c r="G202">
        <v>1</v>
      </c>
      <c r="H202">
        <v>2</v>
      </c>
      <c r="I202" t="s">
        <v>1220</v>
      </c>
      <c r="J202" t="s">
        <v>1221</v>
      </c>
      <c r="K202" t="s">
        <v>1222</v>
      </c>
      <c r="L202">
        <v>1368</v>
      </c>
      <c r="N202">
        <v>1011</v>
      </c>
      <c r="O202" t="s">
        <v>1100</v>
      </c>
      <c r="P202" t="s">
        <v>1100</v>
      </c>
      <c r="Q202">
        <v>1</v>
      </c>
      <c r="W202">
        <v>0</v>
      </c>
      <c r="X202">
        <v>-776243211</v>
      </c>
      <c r="Y202">
        <f t="shared" si="128"/>
        <v>0.13</v>
      </c>
      <c r="AA202">
        <v>0</v>
      </c>
      <c r="AB202">
        <v>1626.29</v>
      </c>
      <c r="AC202">
        <v>724.95</v>
      </c>
      <c r="AD202">
        <v>0</v>
      </c>
      <c r="AE202">
        <v>0</v>
      </c>
      <c r="AF202">
        <v>1626.29</v>
      </c>
      <c r="AG202">
        <v>724.95</v>
      </c>
      <c r="AH202">
        <v>0</v>
      </c>
      <c r="AI202">
        <v>1</v>
      </c>
      <c r="AJ202">
        <v>1</v>
      </c>
      <c r="AK202">
        <v>1</v>
      </c>
      <c r="AL202">
        <v>1</v>
      </c>
      <c r="AM202">
        <v>-2</v>
      </c>
      <c r="AN202">
        <v>0</v>
      </c>
      <c r="AO202">
        <v>0</v>
      </c>
      <c r="AP202">
        <v>1</v>
      </c>
      <c r="AQ202">
        <v>1</v>
      </c>
      <c r="AR202">
        <v>0</v>
      </c>
      <c r="AS202" t="s">
        <v>3</v>
      </c>
      <c r="AT202">
        <v>0.13</v>
      </c>
      <c r="AU202" t="s">
        <v>3</v>
      </c>
      <c r="AV202">
        <v>1</v>
      </c>
      <c r="AW202">
        <v>2</v>
      </c>
      <c r="AX202">
        <v>448997009</v>
      </c>
      <c r="AY202">
        <v>2</v>
      </c>
      <c r="AZ202">
        <v>98304</v>
      </c>
      <c r="BA202">
        <v>202</v>
      </c>
      <c r="BB202">
        <v>1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211.4177</v>
      </c>
      <c r="BL202">
        <v>94.243500000000012</v>
      </c>
      <c r="BM202">
        <v>0</v>
      </c>
      <c r="BN202">
        <v>0</v>
      </c>
      <c r="BO202">
        <v>0.13</v>
      </c>
      <c r="BP202">
        <v>1</v>
      </c>
      <c r="BQ202">
        <v>0</v>
      </c>
      <c r="BR202">
        <v>211.4177</v>
      </c>
      <c r="BS202">
        <v>94.243500000000012</v>
      </c>
      <c r="BT202">
        <v>0</v>
      </c>
      <c r="BU202">
        <v>0</v>
      </c>
      <c r="BV202">
        <v>0.13</v>
      </c>
      <c r="BW202">
        <v>1</v>
      </c>
      <c r="CV202">
        <v>0</v>
      </c>
      <c r="CW202">
        <f>ROUND(Y202*Source!I94*DO202,7)</f>
        <v>0.13</v>
      </c>
      <c r="CX202">
        <f>ROUND(Y202*Source!I94,7)</f>
        <v>0.13</v>
      </c>
      <c r="CY202">
        <f t="shared" si="132"/>
        <v>1626.29</v>
      </c>
      <c r="CZ202">
        <f t="shared" si="133"/>
        <v>1626.29</v>
      </c>
      <c r="DA202">
        <f t="shared" si="134"/>
        <v>1</v>
      </c>
      <c r="DB202">
        <f t="shared" si="129"/>
        <v>211.42</v>
      </c>
      <c r="DC202">
        <f t="shared" si="130"/>
        <v>94.24</v>
      </c>
      <c r="DD202" t="s">
        <v>3</v>
      </c>
      <c r="DE202" t="s">
        <v>3</v>
      </c>
      <c r="DF202">
        <f t="shared" si="131"/>
        <v>0</v>
      </c>
      <c r="DG202">
        <f>ROUND(ROUND(AF202,2)*CX202,2)</f>
        <v>211.42</v>
      </c>
      <c r="DH202">
        <f t="shared" si="126"/>
        <v>94.24</v>
      </c>
      <c r="DI202">
        <f t="shared" si="127"/>
        <v>0</v>
      </c>
      <c r="DJ202">
        <f t="shared" si="135"/>
        <v>305.65999999999997</v>
      </c>
      <c r="DK202">
        <v>1</v>
      </c>
      <c r="DL202" t="s">
        <v>1223</v>
      </c>
      <c r="DM202">
        <v>6</v>
      </c>
      <c r="DN202" t="s">
        <v>1203</v>
      </c>
      <c r="DO202">
        <v>1</v>
      </c>
    </row>
    <row r="203" spans="1:119" x14ac:dyDescent="0.2">
      <c r="A203">
        <f>ROW(Source!A94)</f>
        <v>94</v>
      </c>
      <c r="B203">
        <v>449016111</v>
      </c>
      <c r="C203">
        <v>448996983</v>
      </c>
      <c r="D203">
        <v>277944636</v>
      </c>
      <c r="E203">
        <v>1</v>
      </c>
      <c r="F203">
        <v>1</v>
      </c>
      <c r="G203">
        <v>1</v>
      </c>
      <c r="H203">
        <v>2</v>
      </c>
      <c r="I203" t="s">
        <v>1304</v>
      </c>
      <c r="J203" t="s">
        <v>1305</v>
      </c>
      <c r="K203" t="s">
        <v>1306</v>
      </c>
      <c r="L203">
        <v>1368</v>
      </c>
      <c r="N203">
        <v>1011</v>
      </c>
      <c r="O203" t="s">
        <v>1100</v>
      </c>
      <c r="P203" t="s">
        <v>1100</v>
      </c>
      <c r="Q203">
        <v>1</v>
      </c>
      <c r="W203">
        <v>0</v>
      </c>
      <c r="X203">
        <v>1848542303</v>
      </c>
      <c r="Y203">
        <f t="shared" si="128"/>
        <v>1.33</v>
      </c>
      <c r="AA203">
        <v>0</v>
      </c>
      <c r="AB203">
        <v>2467.94</v>
      </c>
      <c r="AC203">
        <v>773.28</v>
      </c>
      <c r="AD203">
        <v>0</v>
      </c>
      <c r="AE203">
        <v>0</v>
      </c>
      <c r="AF203">
        <v>2467.94</v>
      </c>
      <c r="AG203">
        <v>773.28</v>
      </c>
      <c r="AH203">
        <v>0</v>
      </c>
      <c r="AI203">
        <v>1</v>
      </c>
      <c r="AJ203">
        <v>1</v>
      </c>
      <c r="AK203">
        <v>1</v>
      </c>
      <c r="AL203">
        <v>1</v>
      </c>
      <c r="AM203">
        <v>-2</v>
      </c>
      <c r="AN203">
        <v>0</v>
      </c>
      <c r="AO203">
        <v>0</v>
      </c>
      <c r="AP203">
        <v>1</v>
      </c>
      <c r="AQ203">
        <v>1</v>
      </c>
      <c r="AR203">
        <v>0</v>
      </c>
      <c r="AS203" t="s">
        <v>3</v>
      </c>
      <c r="AT203">
        <v>1.33</v>
      </c>
      <c r="AU203" t="s">
        <v>3</v>
      </c>
      <c r="AV203">
        <v>1</v>
      </c>
      <c r="AW203">
        <v>2</v>
      </c>
      <c r="AX203">
        <v>448997010</v>
      </c>
      <c r="AY203">
        <v>2</v>
      </c>
      <c r="AZ203">
        <v>98304</v>
      </c>
      <c r="BA203">
        <v>203</v>
      </c>
      <c r="BB203">
        <v>1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3282.3602000000001</v>
      </c>
      <c r="BL203">
        <v>1028.4624000000001</v>
      </c>
      <c r="BM203">
        <v>0</v>
      </c>
      <c r="BN203">
        <v>0</v>
      </c>
      <c r="BO203">
        <v>1.33</v>
      </c>
      <c r="BP203">
        <v>1</v>
      </c>
      <c r="BQ203">
        <v>0</v>
      </c>
      <c r="BR203">
        <v>3282.3602000000001</v>
      </c>
      <c r="BS203">
        <v>1028.4624000000001</v>
      </c>
      <c r="BT203">
        <v>0</v>
      </c>
      <c r="BU203">
        <v>0</v>
      </c>
      <c r="BV203">
        <v>1.33</v>
      </c>
      <c r="BW203">
        <v>1</v>
      </c>
      <c r="CV203">
        <v>0</v>
      </c>
      <c r="CW203">
        <f>ROUND(Y203*Source!I94*DO203,7)</f>
        <v>1.33</v>
      </c>
      <c r="CX203">
        <f>ROUND(Y203*Source!I94,7)</f>
        <v>1.33</v>
      </c>
      <c r="CY203">
        <f t="shared" si="132"/>
        <v>2467.94</v>
      </c>
      <c r="CZ203">
        <f t="shared" si="133"/>
        <v>2467.94</v>
      </c>
      <c r="DA203">
        <f t="shared" si="134"/>
        <v>1</v>
      </c>
      <c r="DB203">
        <f t="shared" si="129"/>
        <v>3282.36</v>
      </c>
      <c r="DC203">
        <f t="shared" si="130"/>
        <v>1028.46</v>
      </c>
      <c r="DD203" t="s">
        <v>3</v>
      </c>
      <c r="DE203" t="s">
        <v>3</v>
      </c>
      <c r="DF203">
        <f t="shared" si="131"/>
        <v>0</v>
      </c>
      <c r="DG203">
        <f>ROUND(ROUND(AF203,2)*CX203,2)</f>
        <v>3282.36</v>
      </c>
      <c r="DH203">
        <f t="shared" si="126"/>
        <v>1028.46</v>
      </c>
      <c r="DI203">
        <f t="shared" si="127"/>
        <v>0</v>
      </c>
      <c r="DJ203">
        <f t="shared" si="135"/>
        <v>4310.82</v>
      </c>
      <c r="DK203">
        <v>1</v>
      </c>
      <c r="DL203" t="s">
        <v>1307</v>
      </c>
      <c r="DM203">
        <v>7</v>
      </c>
      <c r="DN203" t="s">
        <v>1203</v>
      </c>
      <c r="DO203">
        <v>1</v>
      </c>
    </row>
    <row r="204" spans="1:119" x14ac:dyDescent="0.2">
      <c r="A204">
        <f>ROW(Source!A94)</f>
        <v>94</v>
      </c>
      <c r="B204">
        <v>449016111</v>
      </c>
      <c r="C204">
        <v>448996983</v>
      </c>
      <c r="D204">
        <v>277945805</v>
      </c>
      <c r="E204">
        <v>1</v>
      </c>
      <c r="F204">
        <v>1</v>
      </c>
      <c r="G204">
        <v>1</v>
      </c>
      <c r="H204">
        <v>2</v>
      </c>
      <c r="I204" t="s">
        <v>1206</v>
      </c>
      <c r="J204" t="s">
        <v>1207</v>
      </c>
      <c r="K204" t="s">
        <v>1208</v>
      </c>
      <c r="L204">
        <v>1368</v>
      </c>
      <c r="N204">
        <v>1011</v>
      </c>
      <c r="O204" t="s">
        <v>1100</v>
      </c>
      <c r="P204" t="s">
        <v>1100</v>
      </c>
      <c r="Q204">
        <v>1</v>
      </c>
      <c r="W204">
        <v>0</v>
      </c>
      <c r="X204">
        <v>721652621</v>
      </c>
      <c r="Y204">
        <f t="shared" si="128"/>
        <v>0.19</v>
      </c>
      <c r="AA204">
        <v>0</v>
      </c>
      <c r="AB204">
        <v>641.70000000000005</v>
      </c>
      <c r="AC204">
        <v>539.69000000000005</v>
      </c>
      <c r="AD204">
        <v>0</v>
      </c>
      <c r="AE204">
        <v>0</v>
      </c>
      <c r="AF204">
        <v>641.70000000000005</v>
      </c>
      <c r="AG204">
        <v>539.69000000000005</v>
      </c>
      <c r="AH204">
        <v>0</v>
      </c>
      <c r="AI204">
        <v>1</v>
      </c>
      <c r="AJ204">
        <v>1</v>
      </c>
      <c r="AK204">
        <v>1</v>
      </c>
      <c r="AL204">
        <v>1</v>
      </c>
      <c r="AM204">
        <v>-2</v>
      </c>
      <c r="AN204">
        <v>0</v>
      </c>
      <c r="AO204">
        <v>0</v>
      </c>
      <c r="AP204">
        <v>1</v>
      </c>
      <c r="AQ204">
        <v>1</v>
      </c>
      <c r="AR204">
        <v>0</v>
      </c>
      <c r="AS204" t="s">
        <v>3</v>
      </c>
      <c r="AT204">
        <v>0.19</v>
      </c>
      <c r="AU204" t="s">
        <v>3</v>
      </c>
      <c r="AV204">
        <v>1</v>
      </c>
      <c r="AW204">
        <v>2</v>
      </c>
      <c r="AX204">
        <v>448997011</v>
      </c>
      <c r="AY204">
        <v>2</v>
      </c>
      <c r="AZ204">
        <v>98304</v>
      </c>
      <c r="BA204">
        <v>204</v>
      </c>
      <c r="BB204">
        <v>1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121.92300000000002</v>
      </c>
      <c r="BL204">
        <v>102.54110000000001</v>
      </c>
      <c r="BM204">
        <v>0</v>
      </c>
      <c r="BN204">
        <v>0</v>
      </c>
      <c r="BO204">
        <v>0.19</v>
      </c>
      <c r="BP204">
        <v>1</v>
      </c>
      <c r="BQ204">
        <v>0</v>
      </c>
      <c r="BR204">
        <v>121.92300000000002</v>
      </c>
      <c r="BS204">
        <v>102.54110000000001</v>
      </c>
      <c r="BT204">
        <v>0</v>
      </c>
      <c r="BU204">
        <v>0</v>
      </c>
      <c r="BV204">
        <v>0.19</v>
      </c>
      <c r="BW204">
        <v>1</v>
      </c>
      <c r="CV204">
        <v>0</v>
      </c>
      <c r="CW204">
        <f>ROUND(Y204*Source!I94*DO204,7)</f>
        <v>0.19</v>
      </c>
      <c r="CX204">
        <f>ROUND(Y204*Source!I94,7)</f>
        <v>0.19</v>
      </c>
      <c r="CY204">
        <f t="shared" si="132"/>
        <v>641.70000000000005</v>
      </c>
      <c r="CZ204">
        <f t="shared" si="133"/>
        <v>641.70000000000005</v>
      </c>
      <c r="DA204">
        <f t="shared" si="134"/>
        <v>1</v>
      </c>
      <c r="DB204">
        <f t="shared" si="129"/>
        <v>121.92</v>
      </c>
      <c r="DC204">
        <f t="shared" si="130"/>
        <v>102.54</v>
      </c>
      <c r="DD204" t="s">
        <v>3</v>
      </c>
      <c r="DE204" t="s">
        <v>3</v>
      </c>
      <c r="DF204">
        <f t="shared" si="131"/>
        <v>0</v>
      </c>
      <c r="DG204">
        <f>ROUND(ROUND(AF204,2)*CX204,2)</f>
        <v>121.92</v>
      </c>
      <c r="DH204">
        <f t="shared" si="126"/>
        <v>102.54</v>
      </c>
      <c r="DI204">
        <f t="shared" si="127"/>
        <v>0</v>
      </c>
      <c r="DJ204">
        <f t="shared" si="135"/>
        <v>224.46</v>
      </c>
      <c r="DK204">
        <v>1</v>
      </c>
      <c r="DL204" t="s">
        <v>1209</v>
      </c>
      <c r="DM204">
        <v>4</v>
      </c>
      <c r="DN204" t="s">
        <v>1203</v>
      </c>
      <c r="DO204">
        <v>1</v>
      </c>
    </row>
    <row r="205" spans="1:119" x14ac:dyDescent="0.2">
      <c r="A205">
        <f>ROW(Source!A94)</f>
        <v>94</v>
      </c>
      <c r="B205">
        <v>449016111</v>
      </c>
      <c r="C205">
        <v>448996983</v>
      </c>
      <c r="D205">
        <v>277946018</v>
      </c>
      <c r="E205">
        <v>1</v>
      </c>
      <c r="F205">
        <v>1</v>
      </c>
      <c r="G205">
        <v>1</v>
      </c>
      <c r="H205">
        <v>2</v>
      </c>
      <c r="I205" t="s">
        <v>1308</v>
      </c>
      <c r="J205" t="s">
        <v>1309</v>
      </c>
      <c r="K205" t="s">
        <v>1310</v>
      </c>
      <c r="L205">
        <v>1368</v>
      </c>
      <c r="N205">
        <v>1011</v>
      </c>
      <c r="O205" t="s">
        <v>1100</v>
      </c>
      <c r="P205" t="s">
        <v>1100</v>
      </c>
      <c r="Q205">
        <v>1</v>
      </c>
      <c r="W205">
        <v>0</v>
      </c>
      <c r="X205">
        <v>-703310236</v>
      </c>
      <c r="Y205">
        <f t="shared" si="128"/>
        <v>0.67</v>
      </c>
      <c r="AA205">
        <v>0</v>
      </c>
      <c r="AB205">
        <v>5.35</v>
      </c>
      <c r="AC205">
        <v>0</v>
      </c>
      <c r="AD205">
        <v>0</v>
      </c>
      <c r="AE205">
        <v>0</v>
      </c>
      <c r="AF205">
        <v>4.3499999999999996</v>
      </c>
      <c r="AG205">
        <v>0</v>
      </c>
      <c r="AH205">
        <v>0</v>
      </c>
      <c r="AI205">
        <v>1</v>
      </c>
      <c r="AJ205">
        <v>1.23</v>
      </c>
      <c r="AK205">
        <v>1</v>
      </c>
      <c r="AL205">
        <v>1</v>
      </c>
      <c r="AM205">
        <v>2</v>
      </c>
      <c r="AN205">
        <v>0</v>
      </c>
      <c r="AO205">
        <v>0</v>
      </c>
      <c r="AP205">
        <v>1</v>
      </c>
      <c r="AQ205">
        <v>1</v>
      </c>
      <c r="AR205">
        <v>0</v>
      </c>
      <c r="AS205" t="s">
        <v>3</v>
      </c>
      <c r="AT205">
        <v>0.67</v>
      </c>
      <c r="AU205" t="s">
        <v>3</v>
      </c>
      <c r="AV205">
        <v>1</v>
      </c>
      <c r="AW205">
        <v>2</v>
      </c>
      <c r="AX205">
        <v>448997012</v>
      </c>
      <c r="AY205">
        <v>1</v>
      </c>
      <c r="AZ205">
        <v>0</v>
      </c>
      <c r="BA205">
        <v>205</v>
      </c>
      <c r="BB205">
        <v>1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2.9144999999999999</v>
      </c>
      <c r="BL205">
        <v>0</v>
      </c>
      <c r="BM205">
        <v>0</v>
      </c>
      <c r="BN205">
        <v>0</v>
      </c>
      <c r="BO205">
        <v>0</v>
      </c>
      <c r="BP205">
        <v>1</v>
      </c>
      <c r="BQ205">
        <v>0</v>
      </c>
      <c r="BR205">
        <v>2.9144999999999999</v>
      </c>
      <c r="BS205">
        <v>0</v>
      </c>
      <c r="BT205">
        <v>0</v>
      </c>
      <c r="BU205">
        <v>0</v>
      </c>
      <c r="BV205">
        <v>0</v>
      </c>
      <c r="BW205">
        <v>1</v>
      </c>
      <c r="CV205">
        <v>0</v>
      </c>
      <c r="CW205">
        <f>ROUND(Y205*Source!I94*DO205,7)</f>
        <v>0</v>
      </c>
      <c r="CX205">
        <f>ROUND(Y205*Source!I94,7)</f>
        <v>0.67</v>
      </c>
      <c r="CY205">
        <f t="shared" si="132"/>
        <v>5.35</v>
      </c>
      <c r="CZ205">
        <f t="shared" si="133"/>
        <v>4.3499999999999996</v>
      </c>
      <c r="DA205">
        <f t="shared" si="134"/>
        <v>1.23</v>
      </c>
      <c r="DB205">
        <f t="shared" si="129"/>
        <v>2.91</v>
      </c>
      <c r="DC205">
        <f t="shared" si="130"/>
        <v>0</v>
      </c>
      <c r="DD205" t="s">
        <v>3</v>
      </c>
      <c r="DE205" t="s">
        <v>3</v>
      </c>
      <c r="DF205">
        <f t="shared" si="131"/>
        <v>0</v>
      </c>
      <c r="DG205">
        <f>ROUND(ROUND(AF205*AJ205,2)*CX205,2)</f>
        <v>3.58</v>
      </c>
      <c r="DH205">
        <f t="shared" si="126"/>
        <v>0</v>
      </c>
      <c r="DI205">
        <f t="shared" si="127"/>
        <v>0</v>
      </c>
      <c r="DJ205">
        <f t="shared" si="135"/>
        <v>3.58</v>
      </c>
      <c r="DK205">
        <v>0</v>
      </c>
      <c r="DL205" t="s">
        <v>3</v>
      </c>
      <c r="DM205">
        <v>0</v>
      </c>
      <c r="DN205" t="s">
        <v>3</v>
      </c>
      <c r="DO205">
        <v>0</v>
      </c>
    </row>
    <row r="206" spans="1:119" x14ac:dyDescent="0.2">
      <c r="A206">
        <f>ROW(Source!A94)</f>
        <v>94</v>
      </c>
      <c r="B206">
        <v>449016111</v>
      </c>
      <c r="C206">
        <v>448996983</v>
      </c>
      <c r="D206">
        <v>277946051</v>
      </c>
      <c r="E206">
        <v>1</v>
      </c>
      <c r="F206">
        <v>1</v>
      </c>
      <c r="G206">
        <v>1</v>
      </c>
      <c r="H206">
        <v>2</v>
      </c>
      <c r="I206" t="s">
        <v>1311</v>
      </c>
      <c r="J206" t="s">
        <v>1312</v>
      </c>
      <c r="K206" t="s">
        <v>1313</v>
      </c>
      <c r="L206">
        <v>1368</v>
      </c>
      <c r="N206">
        <v>1011</v>
      </c>
      <c r="O206" t="s">
        <v>1100</v>
      </c>
      <c r="P206" t="s">
        <v>1100</v>
      </c>
      <c r="Q206">
        <v>1</v>
      </c>
      <c r="W206">
        <v>0</v>
      </c>
      <c r="X206">
        <v>1783782473</v>
      </c>
      <c r="Y206">
        <f t="shared" si="128"/>
        <v>0.57999999999999996</v>
      </c>
      <c r="AA206">
        <v>0</v>
      </c>
      <c r="AB206">
        <v>77.069999999999993</v>
      </c>
      <c r="AC206">
        <v>0</v>
      </c>
      <c r="AD206">
        <v>0</v>
      </c>
      <c r="AE206">
        <v>0</v>
      </c>
      <c r="AF206">
        <v>77.069999999999993</v>
      </c>
      <c r="AG206">
        <v>0</v>
      </c>
      <c r="AH206">
        <v>0</v>
      </c>
      <c r="AI206">
        <v>1</v>
      </c>
      <c r="AJ206">
        <v>1</v>
      </c>
      <c r="AK206">
        <v>1</v>
      </c>
      <c r="AL206">
        <v>1</v>
      </c>
      <c r="AM206">
        <v>-2</v>
      </c>
      <c r="AN206">
        <v>0</v>
      </c>
      <c r="AO206">
        <v>0</v>
      </c>
      <c r="AP206">
        <v>1</v>
      </c>
      <c r="AQ206">
        <v>1</v>
      </c>
      <c r="AR206">
        <v>0</v>
      </c>
      <c r="AS206" t="s">
        <v>3</v>
      </c>
      <c r="AT206">
        <v>0.57999999999999996</v>
      </c>
      <c r="AU206" t="s">
        <v>3</v>
      </c>
      <c r="AV206">
        <v>1</v>
      </c>
      <c r="AW206">
        <v>2</v>
      </c>
      <c r="AX206">
        <v>448997013</v>
      </c>
      <c r="AY206">
        <v>2</v>
      </c>
      <c r="AZ206">
        <v>32768</v>
      </c>
      <c r="BA206">
        <v>206</v>
      </c>
      <c r="BB206">
        <v>1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44.700599999999994</v>
      </c>
      <c r="BL206">
        <v>0</v>
      </c>
      <c r="BM206">
        <v>0</v>
      </c>
      <c r="BN206">
        <v>0</v>
      </c>
      <c r="BO206">
        <v>0</v>
      </c>
      <c r="BP206">
        <v>1</v>
      </c>
      <c r="BQ206">
        <v>0</v>
      </c>
      <c r="BR206">
        <v>44.700599999999994</v>
      </c>
      <c r="BS206">
        <v>0</v>
      </c>
      <c r="BT206">
        <v>0</v>
      </c>
      <c r="BU206">
        <v>0</v>
      </c>
      <c r="BV206">
        <v>0</v>
      </c>
      <c r="BW206">
        <v>1</v>
      </c>
      <c r="CV206">
        <v>0</v>
      </c>
      <c r="CW206">
        <f>ROUND(Y206*Source!I94*DO206,7)</f>
        <v>0</v>
      </c>
      <c r="CX206">
        <f>ROUND(Y206*Source!I94,7)</f>
        <v>0.57999999999999996</v>
      </c>
      <c r="CY206">
        <f t="shared" si="132"/>
        <v>77.069999999999993</v>
      </c>
      <c r="CZ206">
        <f t="shared" si="133"/>
        <v>77.069999999999993</v>
      </c>
      <c r="DA206">
        <f t="shared" si="134"/>
        <v>1</v>
      </c>
      <c r="DB206">
        <f t="shared" si="129"/>
        <v>44.7</v>
      </c>
      <c r="DC206">
        <f t="shared" si="130"/>
        <v>0</v>
      </c>
      <c r="DD206" t="s">
        <v>3</v>
      </c>
      <c r="DE206" t="s">
        <v>3</v>
      </c>
      <c r="DF206">
        <f t="shared" si="131"/>
        <v>0</v>
      </c>
      <c r="DG206">
        <f t="shared" ref="DG206:DG222" si="136">ROUND(ROUND(AF206,2)*CX206,2)</f>
        <v>44.7</v>
      </c>
      <c r="DH206">
        <f t="shared" si="126"/>
        <v>0</v>
      </c>
      <c r="DI206">
        <f t="shared" si="127"/>
        <v>0</v>
      </c>
      <c r="DJ206">
        <f t="shared" si="135"/>
        <v>44.7</v>
      </c>
      <c r="DK206">
        <v>1</v>
      </c>
      <c r="DL206" t="s">
        <v>3</v>
      </c>
      <c r="DM206">
        <v>0</v>
      </c>
      <c r="DN206" t="s">
        <v>3</v>
      </c>
      <c r="DO206">
        <v>0</v>
      </c>
    </row>
    <row r="207" spans="1:119" x14ac:dyDescent="0.2">
      <c r="A207">
        <f>ROW(Source!A94)</f>
        <v>94</v>
      </c>
      <c r="B207">
        <v>449016111</v>
      </c>
      <c r="C207">
        <v>448996983</v>
      </c>
      <c r="D207">
        <v>277862586</v>
      </c>
      <c r="E207">
        <v>1</v>
      </c>
      <c r="F207">
        <v>1</v>
      </c>
      <c r="G207">
        <v>1</v>
      </c>
      <c r="H207">
        <v>3</v>
      </c>
      <c r="I207" t="s">
        <v>1314</v>
      </c>
      <c r="J207" t="s">
        <v>1315</v>
      </c>
      <c r="K207" t="s">
        <v>1316</v>
      </c>
      <c r="L207">
        <v>1339</v>
      </c>
      <c r="N207">
        <v>1007</v>
      </c>
      <c r="O207" t="s">
        <v>49</v>
      </c>
      <c r="P207" t="s">
        <v>49</v>
      </c>
      <c r="Q207">
        <v>1</v>
      </c>
      <c r="W207">
        <v>0</v>
      </c>
      <c r="X207">
        <v>-786072583</v>
      </c>
      <c r="Y207">
        <f t="shared" ref="Y207:Y220" si="137">(AT207*ROUND(0,7))</f>
        <v>0</v>
      </c>
      <c r="AA207">
        <v>108.66</v>
      </c>
      <c r="AB207">
        <v>0</v>
      </c>
      <c r="AC207">
        <v>0</v>
      </c>
      <c r="AD207">
        <v>0</v>
      </c>
      <c r="AE207">
        <v>108.66</v>
      </c>
      <c r="AF207">
        <v>0</v>
      </c>
      <c r="AG207">
        <v>0</v>
      </c>
      <c r="AH207">
        <v>0</v>
      </c>
      <c r="AI207">
        <v>1</v>
      </c>
      <c r="AJ207">
        <v>1</v>
      </c>
      <c r="AK207">
        <v>1</v>
      </c>
      <c r="AL207">
        <v>1</v>
      </c>
      <c r="AM207">
        <v>-2</v>
      </c>
      <c r="AN207">
        <v>0</v>
      </c>
      <c r="AO207">
        <v>0</v>
      </c>
      <c r="AP207">
        <v>1</v>
      </c>
      <c r="AQ207">
        <v>1</v>
      </c>
      <c r="AR207">
        <v>0</v>
      </c>
      <c r="AS207" t="s">
        <v>3</v>
      </c>
      <c r="AT207">
        <v>0.5</v>
      </c>
      <c r="AU207" t="s">
        <v>23</v>
      </c>
      <c r="AV207">
        <v>0</v>
      </c>
      <c r="AW207">
        <v>2</v>
      </c>
      <c r="AX207">
        <v>448997014</v>
      </c>
      <c r="AY207">
        <v>2</v>
      </c>
      <c r="AZ207">
        <v>16384</v>
      </c>
      <c r="BA207">
        <v>207</v>
      </c>
      <c r="BB207">
        <v>1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54.33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1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CV207">
        <v>0</v>
      </c>
      <c r="CW207">
        <v>0</v>
      </c>
      <c r="CX207">
        <f>ROUND(Y207*Source!I94,7)</f>
        <v>0</v>
      </c>
      <c r="CY207">
        <f t="shared" ref="CY207:CY220" si="138">AA207</f>
        <v>108.66</v>
      </c>
      <c r="CZ207">
        <f t="shared" ref="CZ207:CZ220" si="139">AE207</f>
        <v>108.66</v>
      </c>
      <c r="DA207">
        <f t="shared" ref="DA207:DA220" si="140">AI207</f>
        <v>1</v>
      </c>
      <c r="DB207">
        <f t="shared" ref="DB207:DB220" si="141">ROUND((ROUND(AT207*CZ207,2)*ROUND(0,7)),6)</f>
        <v>0</v>
      </c>
      <c r="DC207">
        <f t="shared" ref="DC207:DC220" si="142">ROUND((ROUND(AT207*AG207,2)*ROUND(0,7)),6)</f>
        <v>0</v>
      </c>
      <c r="DD207" t="s">
        <v>3</v>
      </c>
      <c r="DE207" t="s">
        <v>3</v>
      </c>
      <c r="DF207">
        <f t="shared" si="131"/>
        <v>0</v>
      </c>
      <c r="DG207">
        <f t="shared" si="136"/>
        <v>0</v>
      </c>
      <c r="DH207">
        <f t="shared" si="126"/>
        <v>0</v>
      </c>
      <c r="DI207">
        <f t="shared" si="127"/>
        <v>0</v>
      </c>
      <c r="DJ207">
        <f t="shared" ref="DJ207:DJ220" si="143">DF207</f>
        <v>0</v>
      </c>
      <c r="DK207">
        <v>1</v>
      </c>
      <c r="DL207" t="s">
        <v>3</v>
      </c>
      <c r="DM207">
        <v>0</v>
      </c>
      <c r="DN207" t="s">
        <v>3</v>
      </c>
      <c r="DO207">
        <v>0</v>
      </c>
    </row>
    <row r="208" spans="1:119" x14ac:dyDescent="0.2">
      <c r="A208">
        <f>ROW(Source!A94)</f>
        <v>94</v>
      </c>
      <c r="B208">
        <v>449016111</v>
      </c>
      <c r="C208">
        <v>448996983</v>
      </c>
      <c r="D208">
        <v>277862590</v>
      </c>
      <c r="E208">
        <v>1</v>
      </c>
      <c r="F208">
        <v>1</v>
      </c>
      <c r="G208">
        <v>1</v>
      </c>
      <c r="H208">
        <v>3</v>
      </c>
      <c r="I208" t="s">
        <v>1317</v>
      </c>
      <c r="J208" t="s">
        <v>1318</v>
      </c>
      <c r="K208" t="s">
        <v>1319</v>
      </c>
      <c r="L208">
        <v>1346</v>
      </c>
      <c r="N208">
        <v>1009</v>
      </c>
      <c r="O208" t="s">
        <v>441</v>
      </c>
      <c r="P208" t="s">
        <v>441</v>
      </c>
      <c r="Q208">
        <v>1</v>
      </c>
      <c r="W208">
        <v>0</v>
      </c>
      <c r="X208">
        <v>151224974</v>
      </c>
      <c r="Y208">
        <f t="shared" si="137"/>
        <v>0</v>
      </c>
      <c r="AA208">
        <v>54.5</v>
      </c>
      <c r="AB208">
        <v>0</v>
      </c>
      <c r="AC208">
        <v>0</v>
      </c>
      <c r="AD208">
        <v>0</v>
      </c>
      <c r="AE208">
        <v>54.5</v>
      </c>
      <c r="AF208">
        <v>0</v>
      </c>
      <c r="AG208">
        <v>0</v>
      </c>
      <c r="AH208">
        <v>0</v>
      </c>
      <c r="AI208">
        <v>1</v>
      </c>
      <c r="AJ208">
        <v>1</v>
      </c>
      <c r="AK208">
        <v>1</v>
      </c>
      <c r="AL208">
        <v>1</v>
      </c>
      <c r="AM208">
        <v>-2</v>
      </c>
      <c r="AN208">
        <v>0</v>
      </c>
      <c r="AO208">
        <v>0</v>
      </c>
      <c r="AP208">
        <v>1</v>
      </c>
      <c r="AQ208">
        <v>1</v>
      </c>
      <c r="AR208">
        <v>0</v>
      </c>
      <c r="AS208" t="s">
        <v>3</v>
      </c>
      <c r="AT208">
        <v>0.15</v>
      </c>
      <c r="AU208" t="s">
        <v>23</v>
      </c>
      <c r="AV208">
        <v>0</v>
      </c>
      <c r="AW208">
        <v>2</v>
      </c>
      <c r="AX208">
        <v>448997015</v>
      </c>
      <c r="AY208">
        <v>2</v>
      </c>
      <c r="AZ208">
        <v>16384</v>
      </c>
      <c r="BA208">
        <v>208</v>
      </c>
      <c r="BB208">
        <v>1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8.1749999999999989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1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CV208">
        <v>0</v>
      </c>
      <c r="CW208">
        <v>0</v>
      </c>
      <c r="CX208">
        <f>ROUND(Y208*Source!I94,7)</f>
        <v>0</v>
      </c>
      <c r="CY208">
        <f t="shared" si="138"/>
        <v>54.5</v>
      </c>
      <c r="CZ208">
        <f t="shared" si="139"/>
        <v>54.5</v>
      </c>
      <c r="DA208">
        <f t="shared" si="140"/>
        <v>1</v>
      </c>
      <c r="DB208">
        <f t="shared" si="141"/>
        <v>0</v>
      </c>
      <c r="DC208">
        <f t="shared" si="142"/>
        <v>0</v>
      </c>
      <c r="DD208" t="s">
        <v>3</v>
      </c>
      <c r="DE208" t="s">
        <v>3</v>
      </c>
      <c r="DF208">
        <f t="shared" si="131"/>
        <v>0</v>
      </c>
      <c r="DG208">
        <f t="shared" si="136"/>
        <v>0</v>
      </c>
      <c r="DH208">
        <f t="shared" si="126"/>
        <v>0</v>
      </c>
      <c r="DI208">
        <f t="shared" si="127"/>
        <v>0</v>
      </c>
      <c r="DJ208">
        <f t="shared" si="143"/>
        <v>0</v>
      </c>
      <c r="DK208">
        <v>1</v>
      </c>
      <c r="DL208" t="s">
        <v>3</v>
      </c>
      <c r="DM208">
        <v>0</v>
      </c>
      <c r="DN208" t="s">
        <v>3</v>
      </c>
      <c r="DO208">
        <v>0</v>
      </c>
    </row>
    <row r="209" spans="1:119" x14ac:dyDescent="0.2">
      <c r="A209">
        <f>ROW(Source!A94)</f>
        <v>94</v>
      </c>
      <c r="B209">
        <v>449016111</v>
      </c>
      <c r="C209">
        <v>448996983</v>
      </c>
      <c r="D209">
        <v>277866682</v>
      </c>
      <c r="E209">
        <v>1</v>
      </c>
      <c r="F209">
        <v>1</v>
      </c>
      <c r="G209">
        <v>1</v>
      </c>
      <c r="H209">
        <v>3</v>
      </c>
      <c r="I209" t="s">
        <v>1320</v>
      </c>
      <c r="J209" t="s">
        <v>1321</v>
      </c>
      <c r="K209" t="s">
        <v>1322</v>
      </c>
      <c r="L209">
        <v>1346</v>
      </c>
      <c r="N209">
        <v>1009</v>
      </c>
      <c r="O209" t="s">
        <v>441</v>
      </c>
      <c r="P209" t="s">
        <v>441</v>
      </c>
      <c r="Q209">
        <v>1</v>
      </c>
      <c r="W209">
        <v>0</v>
      </c>
      <c r="X209">
        <v>1568892381</v>
      </c>
      <c r="Y209">
        <f t="shared" si="137"/>
        <v>0</v>
      </c>
      <c r="AA209">
        <v>121.39</v>
      </c>
      <c r="AB209">
        <v>0</v>
      </c>
      <c r="AC209">
        <v>0</v>
      </c>
      <c r="AD209">
        <v>0</v>
      </c>
      <c r="AE209">
        <v>155.63</v>
      </c>
      <c r="AF209">
        <v>0</v>
      </c>
      <c r="AG209">
        <v>0</v>
      </c>
      <c r="AH209">
        <v>0</v>
      </c>
      <c r="AI209">
        <v>0.78</v>
      </c>
      <c r="AJ209">
        <v>1</v>
      </c>
      <c r="AK209">
        <v>1</v>
      </c>
      <c r="AL209">
        <v>1</v>
      </c>
      <c r="AM209">
        <v>2</v>
      </c>
      <c r="AN209">
        <v>0</v>
      </c>
      <c r="AO209">
        <v>0</v>
      </c>
      <c r="AP209">
        <v>1</v>
      </c>
      <c r="AQ209">
        <v>1</v>
      </c>
      <c r="AR209">
        <v>0</v>
      </c>
      <c r="AS209" t="s">
        <v>3</v>
      </c>
      <c r="AT209">
        <v>2.6</v>
      </c>
      <c r="AU209" t="s">
        <v>23</v>
      </c>
      <c r="AV209">
        <v>0</v>
      </c>
      <c r="AW209">
        <v>2</v>
      </c>
      <c r="AX209">
        <v>448997016</v>
      </c>
      <c r="AY209">
        <v>1</v>
      </c>
      <c r="AZ209">
        <v>0</v>
      </c>
      <c r="BA209">
        <v>209</v>
      </c>
      <c r="BB209">
        <v>1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404.63799999999998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1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CV209">
        <v>0</v>
      </c>
      <c r="CW209">
        <v>0</v>
      </c>
      <c r="CX209">
        <f>ROUND(Y209*Source!I94,7)</f>
        <v>0</v>
      </c>
      <c r="CY209">
        <f t="shared" si="138"/>
        <v>121.39</v>
      </c>
      <c r="CZ209">
        <f t="shared" si="139"/>
        <v>155.63</v>
      </c>
      <c r="DA209">
        <f t="shared" si="140"/>
        <v>0.78</v>
      </c>
      <c r="DB209">
        <f t="shared" si="141"/>
        <v>0</v>
      </c>
      <c r="DC209">
        <f t="shared" si="142"/>
        <v>0</v>
      </c>
      <c r="DD209" t="s">
        <v>3</v>
      </c>
      <c r="DE209" t="s">
        <v>3</v>
      </c>
      <c r="DF209">
        <f>ROUND(ROUND(AE209*AI209,2)*CX209,2)</f>
        <v>0</v>
      </c>
      <c r="DG209">
        <f t="shared" si="136"/>
        <v>0</v>
      </c>
      <c r="DH209">
        <f t="shared" si="126"/>
        <v>0</v>
      </c>
      <c r="DI209">
        <f t="shared" si="127"/>
        <v>0</v>
      </c>
      <c r="DJ209">
        <f t="shared" si="143"/>
        <v>0</v>
      </c>
      <c r="DK209">
        <v>0</v>
      </c>
      <c r="DL209" t="s">
        <v>3</v>
      </c>
      <c r="DM209">
        <v>0</v>
      </c>
      <c r="DN209" t="s">
        <v>3</v>
      </c>
      <c r="DO209">
        <v>0</v>
      </c>
    </row>
    <row r="210" spans="1:119" x14ac:dyDescent="0.2">
      <c r="A210">
        <f>ROW(Source!A94)</f>
        <v>94</v>
      </c>
      <c r="B210">
        <v>449016111</v>
      </c>
      <c r="C210">
        <v>448996983</v>
      </c>
      <c r="D210">
        <v>277867733</v>
      </c>
      <c r="E210">
        <v>1</v>
      </c>
      <c r="F210">
        <v>1</v>
      </c>
      <c r="G210">
        <v>1</v>
      </c>
      <c r="H210">
        <v>3</v>
      </c>
      <c r="I210" t="s">
        <v>1241</v>
      </c>
      <c r="J210" t="s">
        <v>1242</v>
      </c>
      <c r="K210" t="s">
        <v>1243</v>
      </c>
      <c r="L210">
        <v>1346</v>
      </c>
      <c r="N210">
        <v>1009</v>
      </c>
      <c r="O210" t="s">
        <v>441</v>
      </c>
      <c r="P210" t="s">
        <v>441</v>
      </c>
      <c r="Q210">
        <v>1</v>
      </c>
      <c r="W210">
        <v>0</v>
      </c>
      <c r="X210">
        <v>391631581</v>
      </c>
      <c r="Y210">
        <f t="shared" si="137"/>
        <v>0</v>
      </c>
      <c r="AA210">
        <v>188.92</v>
      </c>
      <c r="AB210">
        <v>0</v>
      </c>
      <c r="AC210">
        <v>0</v>
      </c>
      <c r="AD210">
        <v>0</v>
      </c>
      <c r="AE210">
        <v>174.93</v>
      </c>
      <c r="AF210">
        <v>0</v>
      </c>
      <c r="AG210">
        <v>0</v>
      </c>
      <c r="AH210">
        <v>0</v>
      </c>
      <c r="AI210">
        <v>1.08</v>
      </c>
      <c r="AJ210">
        <v>1</v>
      </c>
      <c r="AK210">
        <v>1</v>
      </c>
      <c r="AL210">
        <v>1</v>
      </c>
      <c r="AM210">
        <v>2</v>
      </c>
      <c r="AN210">
        <v>0</v>
      </c>
      <c r="AO210">
        <v>0</v>
      </c>
      <c r="AP210">
        <v>1</v>
      </c>
      <c r="AQ210">
        <v>1</v>
      </c>
      <c r="AR210">
        <v>0</v>
      </c>
      <c r="AS210" t="s">
        <v>3</v>
      </c>
      <c r="AT210">
        <v>3</v>
      </c>
      <c r="AU210" t="s">
        <v>23</v>
      </c>
      <c r="AV210">
        <v>0</v>
      </c>
      <c r="AW210">
        <v>2</v>
      </c>
      <c r="AX210">
        <v>448997017</v>
      </c>
      <c r="AY210">
        <v>1</v>
      </c>
      <c r="AZ210">
        <v>0</v>
      </c>
      <c r="BA210">
        <v>210</v>
      </c>
      <c r="BB210">
        <v>1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524.79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1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CV210">
        <v>0</v>
      </c>
      <c r="CW210">
        <v>0</v>
      </c>
      <c r="CX210">
        <f>ROUND(Y210*Source!I94,7)</f>
        <v>0</v>
      </c>
      <c r="CY210">
        <f t="shared" si="138"/>
        <v>188.92</v>
      </c>
      <c r="CZ210">
        <f t="shared" si="139"/>
        <v>174.93</v>
      </c>
      <c r="DA210">
        <f t="shared" si="140"/>
        <v>1.08</v>
      </c>
      <c r="DB210">
        <f t="shared" si="141"/>
        <v>0</v>
      </c>
      <c r="DC210">
        <f t="shared" si="142"/>
        <v>0</v>
      </c>
      <c r="DD210" t="s">
        <v>3</v>
      </c>
      <c r="DE210" t="s">
        <v>3</v>
      </c>
      <c r="DF210">
        <f>ROUND(ROUND(AE210*AI210,2)*CX210,2)</f>
        <v>0</v>
      </c>
      <c r="DG210">
        <f t="shared" si="136"/>
        <v>0</v>
      </c>
      <c r="DH210">
        <f t="shared" si="126"/>
        <v>0</v>
      </c>
      <c r="DI210">
        <f t="shared" si="127"/>
        <v>0</v>
      </c>
      <c r="DJ210">
        <f t="shared" si="143"/>
        <v>0</v>
      </c>
      <c r="DK210">
        <v>0</v>
      </c>
      <c r="DL210" t="s">
        <v>3</v>
      </c>
      <c r="DM210">
        <v>0</v>
      </c>
      <c r="DN210" t="s">
        <v>3</v>
      </c>
      <c r="DO210">
        <v>0</v>
      </c>
    </row>
    <row r="211" spans="1:119" x14ac:dyDescent="0.2">
      <c r="A211">
        <f>ROW(Source!A94)</f>
        <v>94</v>
      </c>
      <c r="B211">
        <v>449016111</v>
      </c>
      <c r="C211">
        <v>448996983</v>
      </c>
      <c r="D211">
        <v>277867826</v>
      </c>
      <c r="E211">
        <v>1</v>
      </c>
      <c r="F211">
        <v>1</v>
      </c>
      <c r="G211">
        <v>1</v>
      </c>
      <c r="H211">
        <v>3</v>
      </c>
      <c r="I211" t="s">
        <v>1323</v>
      </c>
      <c r="J211" t="s">
        <v>1324</v>
      </c>
      <c r="K211" t="s">
        <v>1325</v>
      </c>
      <c r="L211">
        <v>1348</v>
      </c>
      <c r="N211">
        <v>1009</v>
      </c>
      <c r="O211" t="s">
        <v>83</v>
      </c>
      <c r="P211" t="s">
        <v>83</v>
      </c>
      <c r="Q211">
        <v>1000</v>
      </c>
      <c r="W211">
        <v>0</v>
      </c>
      <c r="X211">
        <v>-700507852</v>
      </c>
      <c r="Y211">
        <f t="shared" si="137"/>
        <v>0</v>
      </c>
      <c r="AA211">
        <v>83923.41</v>
      </c>
      <c r="AB211">
        <v>0</v>
      </c>
      <c r="AC211">
        <v>0</v>
      </c>
      <c r="AD211">
        <v>0</v>
      </c>
      <c r="AE211">
        <v>83923.41</v>
      </c>
      <c r="AF211">
        <v>0</v>
      </c>
      <c r="AG211">
        <v>0</v>
      </c>
      <c r="AH211">
        <v>0</v>
      </c>
      <c r="AI211">
        <v>1</v>
      </c>
      <c r="AJ211">
        <v>1</v>
      </c>
      <c r="AK211">
        <v>1</v>
      </c>
      <c r="AL211">
        <v>1</v>
      </c>
      <c r="AM211">
        <v>-2</v>
      </c>
      <c r="AN211">
        <v>0</v>
      </c>
      <c r="AO211">
        <v>0</v>
      </c>
      <c r="AP211">
        <v>1</v>
      </c>
      <c r="AQ211">
        <v>1</v>
      </c>
      <c r="AR211">
        <v>0</v>
      </c>
      <c r="AS211" t="s">
        <v>3</v>
      </c>
      <c r="AT211">
        <v>1.0000000000000001E-5</v>
      </c>
      <c r="AU211" t="s">
        <v>23</v>
      </c>
      <c r="AV211">
        <v>0</v>
      </c>
      <c r="AW211">
        <v>2</v>
      </c>
      <c r="AX211">
        <v>448997018</v>
      </c>
      <c r="AY211">
        <v>2</v>
      </c>
      <c r="AZ211">
        <v>16384</v>
      </c>
      <c r="BA211">
        <v>211</v>
      </c>
      <c r="BB211">
        <v>1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0.83923410000000009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1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CV211">
        <v>0</v>
      </c>
      <c r="CW211">
        <v>0</v>
      </c>
      <c r="CX211">
        <f>ROUND(Y211*Source!I94,7)</f>
        <v>0</v>
      </c>
      <c r="CY211">
        <f t="shared" si="138"/>
        <v>83923.41</v>
      </c>
      <c r="CZ211">
        <f t="shared" si="139"/>
        <v>83923.41</v>
      </c>
      <c r="DA211">
        <f t="shared" si="140"/>
        <v>1</v>
      </c>
      <c r="DB211">
        <f t="shared" si="141"/>
        <v>0</v>
      </c>
      <c r="DC211">
        <f t="shared" si="142"/>
        <v>0</v>
      </c>
      <c r="DD211" t="s">
        <v>3</v>
      </c>
      <c r="DE211" t="s">
        <v>3</v>
      </c>
      <c r="DF211">
        <f>ROUND(ROUND(AE211,2)*CX211,2)</f>
        <v>0</v>
      </c>
      <c r="DG211">
        <f t="shared" si="136"/>
        <v>0</v>
      </c>
      <c r="DH211">
        <f t="shared" si="126"/>
        <v>0</v>
      </c>
      <c r="DI211">
        <f t="shared" si="127"/>
        <v>0</v>
      </c>
      <c r="DJ211">
        <f t="shared" si="143"/>
        <v>0</v>
      </c>
      <c r="DK211">
        <v>1</v>
      </c>
      <c r="DL211" t="s">
        <v>3</v>
      </c>
      <c r="DM211">
        <v>0</v>
      </c>
      <c r="DN211" t="s">
        <v>3</v>
      </c>
      <c r="DO211">
        <v>0</v>
      </c>
    </row>
    <row r="212" spans="1:119" x14ac:dyDescent="0.2">
      <c r="A212">
        <f>ROW(Source!A94)</f>
        <v>94</v>
      </c>
      <c r="B212">
        <v>449016111</v>
      </c>
      <c r="C212">
        <v>448996983</v>
      </c>
      <c r="D212">
        <v>277869630</v>
      </c>
      <c r="E212">
        <v>1</v>
      </c>
      <c r="F212">
        <v>1</v>
      </c>
      <c r="G212">
        <v>1</v>
      </c>
      <c r="H212">
        <v>3</v>
      </c>
      <c r="I212" t="s">
        <v>1326</v>
      </c>
      <c r="J212" t="s">
        <v>1327</v>
      </c>
      <c r="K212" t="s">
        <v>1328</v>
      </c>
      <c r="L212">
        <v>1348</v>
      </c>
      <c r="N212">
        <v>1009</v>
      </c>
      <c r="O212" t="s">
        <v>83</v>
      </c>
      <c r="P212" t="s">
        <v>83</v>
      </c>
      <c r="Q212">
        <v>1000</v>
      </c>
      <c r="W212">
        <v>0</v>
      </c>
      <c r="X212">
        <v>29798444</v>
      </c>
      <c r="Y212">
        <f t="shared" si="137"/>
        <v>0</v>
      </c>
      <c r="AA212">
        <v>356952.52</v>
      </c>
      <c r="AB212">
        <v>0</v>
      </c>
      <c r="AC212">
        <v>0</v>
      </c>
      <c r="AD212">
        <v>0</v>
      </c>
      <c r="AE212">
        <v>231787.35</v>
      </c>
      <c r="AF212">
        <v>0</v>
      </c>
      <c r="AG212">
        <v>0</v>
      </c>
      <c r="AH212">
        <v>0</v>
      </c>
      <c r="AI212">
        <v>1.54</v>
      </c>
      <c r="AJ212">
        <v>1</v>
      </c>
      <c r="AK212">
        <v>1</v>
      </c>
      <c r="AL212">
        <v>1</v>
      </c>
      <c r="AM212">
        <v>2</v>
      </c>
      <c r="AN212">
        <v>0</v>
      </c>
      <c r="AO212">
        <v>0</v>
      </c>
      <c r="AP212">
        <v>1</v>
      </c>
      <c r="AQ212">
        <v>1</v>
      </c>
      <c r="AR212">
        <v>0</v>
      </c>
      <c r="AS212" t="s">
        <v>3</v>
      </c>
      <c r="AT212">
        <v>1E-4</v>
      </c>
      <c r="AU212" t="s">
        <v>23</v>
      </c>
      <c r="AV212">
        <v>0</v>
      </c>
      <c r="AW212">
        <v>2</v>
      </c>
      <c r="AX212">
        <v>448997019</v>
      </c>
      <c r="AY212">
        <v>1</v>
      </c>
      <c r="AZ212">
        <v>0</v>
      </c>
      <c r="BA212">
        <v>212</v>
      </c>
      <c r="BB212">
        <v>1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23.178735000000003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1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CV212">
        <v>0</v>
      </c>
      <c r="CW212">
        <v>0</v>
      </c>
      <c r="CX212">
        <f>ROUND(Y212*Source!I94,7)</f>
        <v>0</v>
      </c>
      <c r="CY212">
        <f t="shared" si="138"/>
        <v>356952.52</v>
      </c>
      <c r="CZ212">
        <f t="shared" si="139"/>
        <v>231787.35</v>
      </c>
      <c r="DA212">
        <f t="shared" si="140"/>
        <v>1.54</v>
      </c>
      <c r="DB212">
        <f t="shared" si="141"/>
        <v>0</v>
      </c>
      <c r="DC212">
        <f t="shared" si="142"/>
        <v>0</v>
      </c>
      <c r="DD212" t="s">
        <v>3</v>
      </c>
      <c r="DE212" t="s">
        <v>3</v>
      </c>
      <c r="DF212">
        <f>ROUND(ROUND(AE212*AI212,2)*CX212,2)</f>
        <v>0</v>
      </c>
      <c r="DG212">
        <f t="shared" si="136"/>
        <v>0</v>
      </c>
      <c r="DH212">
        <f t="shared" si="126"/>
        <v>0</v>
      </c>
      <c r="DI212">
        <f t="shared" si="127"/>
        <v>0</v>
      </c>
      <c r="DJ212">
        <f t="shared" si="143"/>
        <v>0</v>
      </c>
      <c r="DK212">
        <v>0</v>
      </c>
      <c r="DL212" t="s">
        <v>3</v>
      </c>
      <c r="DM212">
        <v>0</v>
      </c>
      <c r="DN212" t="s">
        <v>3</v>
      </c>
      <c r="DO212">
        <v>0</v>
      </c>
    </row>
    <row r="213" spans="1:119" x14ac:dyDescent="0.2">
      <c r="A213">
        <f>ROW(Source!A94)</f>
        <v>94</v>
      </c>
      <c r="B213">
        <v>449016111</v>
      </c>
      <c r="C213">
        <v>448996983</v>
      </c>
      <c r="D213">
        <v>277562772</v>
      </c>
      <c r="E213">
        <v>109</v>
      </c>
      <c r="F213">
        <v>1</v>
      </c>
      <c r="G213">
        <v>1</v>
      </c>
      <c r="H213">
        <v>3</v>
      </c>
      <c r="I213" t="s">
        <v>192</v>
      </c>
      <c r="J213" t="s">
        <v>3</v>
      </c>
      <c r="K213" t="s">
        <v>193</v>
      </c>
      <c r="L213">
        <v>1348</v>
      </c>
      <c r="N213">
        <v>1009</v>
      </c>
      <c r="O213" t="s">
        <v>83</v>
      </c>
      <c r="P213" t="s">
        <v>83</v>
      </c>
      <c r="Q213">
        <v>1000</v>
      </c>
      <c r="W213">
        <v>0</v>
      </c>
      <c r="X213">
        <v>-1422279583</v>
      </c>
      <c r="Y213">
        <f t="shared" si="137"/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1</v>
      </c>
      <c r="AJ213">
        <v>1</v>
      </c>
      <c r="AK213">
        <v>1</v>
      </c>
      <c r="AL213">
        <v>1</v>
      </c>
      <c r="AM213">
        <v>-2</v>
      </c>
      <c r="AN213">
        <v>0</v>
      </c>
      <c r="AO213">
        <v>0</v>
      </c>
      <c r="AP213">
        <v>1</v>
      </c>
      <c r="AQ213">
        <v>0</v>
      </c>
      <c r="AR213">
        <v>0</v>
      </c>
      <c r="AS213" t="s">
        <v>3</v>
      </c>
      <c r="AT213">
        <v>1</v>
      </c>
      <c r="AU213" t="s">
        <v>23</v>
      </c>
      <c r="AV213">
        <v>0</v>
      </c>
      <c r="AW213">
        <v>2</v>
      </c>
      <c r="AX213">
        <v>448997020</v>
      </c>
      <c r="AY213">
        <v>1</v>
      </c>
      <c r="AZ213">
        <v>0</v>
      </c>
      <c r="BA213">
        <v>213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CV213">
        <v>0</v>
      </c>
      <c r="CW213">
        <v>0</v>
      </c>
      <c r="CX213">
        <f>ROUND(Y213*Source!I94,7)</f>
        <v>0</v>
      </c>
      <c r="CY213">
        <f t="shared" si="138"/>
        <v>0</v>
      </c>
      <c r="CZ213">
        <f t="shared" si="139"/>
        <v>0</v>
      </c>
      <c r="DA213">
        <f t="shared" si="140"/>
        <v>1</v>
      </c>
      <c r="DB213">
        <f t="shared" si="141"/>
        <v>0</v>
      </c>
      <c r="DC213">
        <f t="shared" si="142"/>
        <v>0</v>
      </c>
      <c r="DD213" t="s">
        <v>3</v>
      </c>
      <c r="DE213" t="s">
        <v>3</v>
      </c>
      <c r="DF213">
        <f>ROUND(ROUND(AE213,2)*CX213,2)</f>
        <v>0</v>
      </c>
      <c r="DG213">
        <f t="shared" si="136"/>
        <v>0</v>
      </c>
      <c r="DH213">
        <f t="shared" si="126"/>
        <v>0</v>
      </c>
      <c r="DI213">
        <f t="shared" si="127"/>
        <v>0</v>
      </c>
      <c r="DJ213">
        <f t="shared" si="143"/>
        <v>0</v>
      </c>
      <c r="DK213">
        <v>0</v>
      </c>
      <c r="DL213" t="s">
        <v>3</v>
      </c>
      <c r="DM213">
        <v>0</v>
      </c>
      <c r="DN213" t="s">
        <v>3</v>
      </c>
      <c r="DO213">
        <v>0</v>
      </c>
    </row>
    <row r="214" spans="1:119" x14ac:dyDescent="0.2">
      <c r="A214">
        <f>ROW(Source!A94)</f>
        <v>94</v>
      </c>
      <c r="B214">
        <v>449016111</v>
      </c>
      <c r="C214">
        <v>448996983</v>
      </c>
      <c r="D214">
        <v>277875719</v>
      </c>
      <c r="E214">
        <v>1</v>
      </c>
      <c r="F214">
        <v>1</v>
      </c>
      <c r="G214">
        <v>1</v>
      </c>
      <c r="H214">
        <v>3</v>
      </c>
      <c r="I214" t="s">
        <v>1329</v>
      </c>
      <c r="J214" t="s">
        <v>1330</v>
      </c>
      <c r="K214" t="s">
        <v>1331</v>
      </c>
      <c r="L214">
        <v>1348</v>
      </c>
      <c r="N214">
        <v>1009</v>
      </c>
      <c r="O214" t="s">
        <v>83</v>
      </c>
      <c r="P214" t="s">
        <v>83</v>
      </c>
      <c r="Q214">
        <v>1000</v>
      </c>
      <c r="W214">
        <v>0</v>
      </c>
      <c r="X214">
        <v>-934370280</v>
      </c>
      <c r="Y214">
        <f t="shared" si="137"/>
        <v>0</v>
      </c>
      <c r="AA214">
        <v>135809.66</v>
      </c>
      <c r="AB214">
        <v>0</v>
      </c>
      <c r="AC214">
        <v>0</v>
      </c>
      <c r="AD214">
        <v>0</v>
      </c>
      <c r="AE214">
        <v>105278.81</v>
      </c>
      <c r="AF214">
        <v>0</v>
      </c>
      <c r="AG214">
        <v>0</v>
      </c>
      <c r="AH214">
        <v>0</v>
      </c>
      <c r="AI214">
        <v>1.29</v>
      </c>
      <c r="AJ214">
        <v>1</v>
      </c>
      <c r="AK214">
        <v>1</v>
      </c>
      <c r="AL214">
        <v>1</v>
      </c>
      <c r="AM214">
        <v>2</v>
      </c>
      <c r="AN214">
        <v>0</v>
      </c>
      <c r="AO214">
        <v>0</v>
      </c>
      <c r="AP214">
        <v>1</v>
      </c>
      <c r="AQ214">
        <v>1</v>
      </c>
      <c r="AR214">
        <v>0</v>
      </c>
      <c r="AS214" t="s">
        <v>3</v>
      </c>
      <c r="AT214">
        <v>1E-4</v>
      </c>
      <c r="AU214" t="s">
        <v>23</v>
      </c>
      <c r="AV214">
        <v>0</v>
      </c>
      <c r="AW214">
        <v>2</v>
      </c>
      <c r="AX214">
        <v>448997021</v>
      </c>
      <c r="AY214">
        <v>1</v>
      </c>
      <c r="AZ214">
        <v>0</v>
      </c>
      <c r="BA214">
        <v>214</v>
      </c>
      <c r="BB214">
        <v>1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10.527881000000001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1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CV214">
        <v>0</v>
      </c>
      <c r="CW214">
        <v>0</v>
      </c>
      <c r="CX214">
        <f>ROUND(Y214*Source!I94,7)</f>
        <v>0</v>
      </c>
      <c r="CY214">
        <f t="shared" si="138"/>
        <v>135809.66</v>
      </c>
      <c r="CZ214">
        <f t="shared" si="139"/>
        <v>105278.81</v>
      </c>
      <c r="DA214">
        <f t="shared" si="140"/>
        <v>1.29</v>
      </c>
      <c r="DB214">
        <f t="shared" si="141"/>
        <v>0</v>
      </c>
      <c r="DC214">
        <f t="shared" si="142"/>
        <v>0</v>
      </c>
      <c r="DD214" t="s">
        <v>3</v>
      </c>
      <c r="DE214" t="s">
        <v>3</v>
      </c>
      <c r="DF214">
        <f t="shared" ref="DF214:DF220" si="144">ROUND(ROUND(AE214*AI214,2)*CX214,2)</f>
        <v>0</v>
      </c>
      <c r="DG214">
        <f t="shared" si="136"/>
        <v>0</v>
      </c>
      <c r="DH214">
        <f t="shared" si="126"/>
        <v>0</v>
      </c>
      <c r="DI214">
        <f t="shared" si="127"/>
        <v>0</v>
      </c>
      <c r="DJ214">
        <f t="shared" si="143"/>
        <v>0</v>
      </c>
      <c r="DK214">
        <v>0</v>
      </c>
      <c r="DL214" t="s">
        <v>3</v>
      </c>
      <c r="DM214">
        <v>0</v>
      </c>
      <c r="DN214" t="s">
        <v>3</v>
      </c>
      <c r="DO214">
        <v>0</v>
      </c>
    </row>
    <row r="215" spans="1:119" x14ac:dyDescent="0.2">
      <c r="A215">
        <f>ROW(Source!A94)</f>
        <v>94</v>
      </c>
      <c r="B215">
        <v>449016111</v>
      </c>
      <c r="C215">
        <v>448996983</v>
      </c>
      <c r="D215">
        <v>277878888</v>
      </c>
      <c r="E215">
        <v>1</v>
      </c>
      <c r="F215">
        <v>1</v>
      </c>
      <c r="G215">
        <v>1</v>
      </c>
      <c r="H215">
        <v>3</v>
      </c>
      <c r="I215" t="s">
        <v>1332</v>
      </c>
      <c r="J215" t="s">
        <v>1333</v>
      </c>
      <c r="K215" t="s">
        <v>1334</v>
      </c>
      <c r="L215">
        <v>1302</v>
      </c>
      <c r="N215">
        <v>1003</v>
      </c>
      <c r="O215" t="s">
        <v>588</v>
      </c>
      <c r="P215" t="s">
        <v>588</v>
      </c>
      <c r="Q215">
        <v>10</v>
      </c>
      <c r="W215">
        <v>0</v>
      </c>
      <c r="X215">
        <v>43830838</v>
      </c>
      <c r="Y215">
        <f t="shared" si="137"/>
        <v>0</v>
      </c>
      <c r="AA215">
        <v>218.57</v>
      </c>
      <c r="AB215">
        <v>0</v>
      </c>
      <c r="AC215">
        <v>0</v>
      </c>
      <c r="AD215">
        <v>0</v>
      </c>
      <c r="AE215">
        <v>307.83999999999997</v>
      </c>
      <c r="AF215">
        <v>0</v>
      </c>
      <c r="AG215">
        <v>0</v>
      </c>
      <c r="AH215">
        <v>0</v>
      </c>
      <c r="AI215">
        <v>0.71</v>
      </c>
      <c r="AJ215">
        <v>1</v>
      </c>
      <c r="AK215">
        <v>1</v>
      </c>
      <c r="AL215">
        <v>1</v>
      </c>
      <c r="AM215">
        <v>2</v>
      </c>
      <c r="AN215">
        <v>0</v>
      </c>
      <c r="AO215">
        <v>0</v>
      </c>
      <c r="AP215">
        <v>1</v>
      </c>
      <c r="AQ215">
        <v>1</v>
      </c>
      <c r="AR215">
        <v>0</v>
      </c>
      <c r="AS215" t="s">
        <v>3</v>
      </c>
      <c r="AT215">
        <v>1.8700000000000001E-2</v>
      </c>
      <c r="AU215" t="s">
        <v>23</v>
      </c>
      <c r="AV215">
        <v>0</v>
      </c>
      <c r="AW215">
        <v>2</v>
      </c>
      <c r="AX215">
        <v>448997022</v>
      </c>
      <c r="AY215">
        <v>1</v>
      </c>
      <c r="AZ215">
        <v>0</v>
      </c>
      <c r="BA215">
        <v>215</v>
      </c>
      <c r="BB215">
        <v>1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5.7566079999999999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1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CV215">
        <v>0</v>
      </c>
      <c r="CW215">
        <v>0</v>
      </c>
      <c r="CX215">
        <f>ROUND(Y215*Source!I94,7)</f>
        <v>0</v>
      </c>
      <c r="CY215">
        <f t="shared" si="138"/>
        <v>218.57</v>
      </c>
      <c r="CZ215">
        <f t="shared" si="139"/>
        <v>307.83999999999997</v>
      </c>
      <c r="DA215">
        <f t="shared" si="140"/>
        <v>0.71</v>
      </c>
      <c r="DB215">
        <f t="shared" si="141"/>
        <v>0</v>
      </c>
      <c r="DC215">
        <f t="shared" si="142"/>
        <v>0</v>
      </c>
      <c r="DD215" t="s">
        <v>3</v>
      </c>
      <c r="DE215" t="s">
        <v>3</v>
      </c>
      <c r="DF215">
        <f t="shared" si="144"/>
        <v>0</v>
      </c>
      <c r="DG215">
        <f t="shared" si="136"/>
        <v>0</v>
      </c>
      <c r="DH215">
        <f t="shared" si="126"/>
        <v>0</v>
      </c>
      <c r="DI215">
        <f t="shared" si="127"/>
        <v>0</v>
      </c>
      <c r="DJ215">
        <f t="shared" si="143"/>
        <v>0</v>
      </c>
      <c r="DK215">
        <v>0</v>
      </c>
      <c r="DL215" t="s">
        <v>3</v>
      </c>
      <c r="DM215">
        <v>0</v>
      </c>
      <c r="DN215" t="s">
        <v>3</v>
      </c>
      <c r="DO215">
        <v>0</v>
      </c>
    </row>
    <row r="216" spans="1:119" x14ac:dyDescent="0.2">
      <c r="A216">
        <f>ROW(Source!A94)</f>
        <v>94</v>
      </c>
      <c r="B216">
        <v>449016111</v>
      </c>
      <c r="C216">
        <v>448996983</v>
      </c>
      <c r="D216">
        <v>277879137</v>
      </c>
      <c r="E216">
        <v>1</v>
      </c>
      <c r="F216">
        <v>1</v>
      </c>
      <c r="G216">
        <v>1</v>
      </c>
      <c r="H216">
        <v>3</v>
      </c>
      <c r="I216" t="s">
        <v>1335</v>
      </c>
      <c r="J216" t="s">
        <v>1336</v>
      </c>
      <c r="K216" t="s">
        <v>1337</v>
      </c>
      <c r="L216">
        <v>1348</v>
      </c>
      <c r="N216">
        <v>1009</v>
      </c>
      <c r="O216" t="s">
        <v>83</v>
      </c>
      <c r="P216" t="s">
        <v>83</v>
      </c>
      <c r="Q216">
        <v>1000</v>
      </c>
      <c r="W216">
        <v>0</v>
      </c>
      <c r="X216">
        <v>-1836863831</v>
      </c>
      <c r="Y216">
        <f t="shared" si="137"/>
        <v>0</v>
      </c>
      <c r="AA216">
        <v>56642.71</v>
      </c>
      <c r="AB216">
        <v>0</v>
      </c>
      <c r="AC216">
        <v>0</v>
      </c>
      <c r="AD216">
        <v>0</v>
      </c>
      <c r="AE216">
        <v>60258.2</v>
      </c>
      <c r="AF216">
        <v>0</v>
      </c>
      <c r="AG216">
        <v>0</v>
      </c>
      <c r="AH216">
        <v>0</v>
      </c>
      <c r="AI216">
        <v>0.94</v>
      </c>
      <c r="AJ216">
        <v>1</v>
      </c>
      <c r="AK216">
        <v>1</v>
      </c>
      <c r="AL216">
        <v>1</v>
      </c>
      <c r="AM216">
        <v>2</v>
      </c>
      <c r="AN216">
        <v>0</v>
      </c>
      <c r="AO216">
        <v>0</v>
      </c>
      <c r="AP216">
        <v>1</v>
      </c>
      <c r="AQ216">
        <v>1</v>
      </c>
      <c r="AR216">
        <v>0</v>
      </c>
      <c r="AS216" t="s">
        <v>3</v>
      </c>
      <c r="AT216">
        <v>3.0000000000000001E-5</v>
      </c>
      <c r="AU216" t="s">
        <v>23</v>
      </c>
      <c r="AV216">
        <v>0</v>
      </c>
      <c r="AW216">
        <v>2</v>
      </c>
      <c r="AX216">
        <v>448997023</v>
      </c>
      <c r="AY216">
        <v>1</v>
      </c>
      <c r="AZ216">
        <v>0</v>
      </c>
      <c r="BA216">
        <v>216</v>
      </c>
      <c r="BB216">
        <v>1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1.8077459999999999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1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CV216">
        <v>0</v>
      </c>
      <c r="CW216">
        <v>0</v>
      </c>
      <c r="CX216">
        <f>ROUND(Y216*Source!I94,7)</f>
        <v>0</v>
      </c>
      <c r="CY216">
        <f t="shared" si="138"/>
        <v>56642.71</v>
      </c>
      <c r="CZ216">
        <f t="shared" si="139"/>
        <v>60258.2</v>
      </c>
      <c r="DA216">
        <f t="shared" si="140"/>
        <v>0.94</v>
      </c>
      <c r="DB216">
        <f t="shared" si="141"/>
        <v>0</v>
      </c>
      <c r="DC216">
        <f t="shared" si="142"/>
        <v>0</v>
      </c>
      <c r="DD216" t="s">
        <v>3</v>
      </c>
      <c r="DE216" t="s">
        <v>3</v>
      </c>
      <c r="DF216">
        <f t="shared" si="144"/>
        <v>0</v>
      </c>
      <c r="DG216">
        <f t="shared" si="136"/>
        <v>0</v>
      </c>
      <c r="DH216">
        <f t="shared" si="126"/>
        <v>0</v>
      </c>
      <c r="DI216">
        <f t="shared" si="127"/>
        <v>0</v>
      </c>
      <c r="DJ216">
        <f t="shared" si="143"/>
        <v>0</v>
      </c>
      <c r="DK216">
        <v>0</v>
      </c>
      <c r="DL216" t="s">
        <v>3</v>
      </c>
      <c r="DM216">
        <v>0</v>
      </c>
      <c r="DN216" t="s">
        <v>3</v>
      </c>
      <c r="DO216">
        <v>0</v>
      </c>
    </row>
    <row r="217" spans="1:119" x14ac:dyDescent="0.2">
      <c r="A217">
        <f>ROW(Source!A94)</f>
        <v>94</v>
      </c>
      <c r="B217">
        <v>449016111</v>
      </c>
      <c r="C217">
        <v>448996983</v>
      </c>
      <c r="D217">
        <v>277879986</v>
      </c>
      <c r="E217">
        <v>1</v>
      </c>
      <c r="F217">
        <v>1</v>
      </c>
      <c r="G217">
        <v>1</v>
      </c>
      <c r="H217">
        <v>3</v>
      </c>
      <c r="I217" t="s">
        <v>1338</v>
      </c>
      <c r="J217" t="s">
        <v>1339</v>
      </c>
      <c r="K217" t="s">
        <v>1340</v>
      </c>
      <c r="L217">
        <v>1348</v>
      </c>
      <c r="N217">
        <v>1009</v>
      </c>
      <c r="O217" t="s">
        <v>83</v>
      </c>
      <c r="P217" t="s">
        <v>83</v>
      </c>
      <c r="Q217">
        <v>1000</v>
      </c>
      <c r="W217">
        <v>0</v>
      </c>
      <c r="X217">
        <v>-476013673</v>
      </c>
      <c r="Y217">
        <f t="shared" si="137"/>
        <v>0</v>
      </c>
      <c r="AA217">
        <v>128554.4</v>
      </c>
      <c r="AB217">
        <v>0</v>
      </c>
      <c r="AC217">
        <v>0</v>
      </c>
      <c r="AD217">
        <v>0</v>
      </c>
      <c r="AE217">
        <v>136760</v>
      </c>
      <c r="AF217">
        <v>0</v>
      </c>
      <c r="AG217">
        <v>0</v>
      </c>
      <c r="AH217">
        <v>0</v>
      </c>
      <c r="AI217">
        <v>0.94</v>
      </c>
      <c r="AJ217">
        <v>1</v>
      </c>
      <c r="AK217">
        <v>1</v>
      </c>
      <c r="AL217">
        <v>1</v>
      </c>
      <c r="AM217">
        <v>2</v>
      </c>
      <c r="AN217">
        <v>0</v>
      </c>
      <c r="AO217">
        <v>0</v>
      </c>
      <c r="AP217">
        <v>1</v>
      </c>
      <c r="AQ217">
        <v>1</v>
      </c>
      <c r="AR217">
        <v>0</v>
      </c>
      <c r="AS217" t="s">
        <v>3</v>
      </c>
      <c r="AT217">
        <v>1.9400000000000001E-3</v>
      </c>
      <c r="AU217" t="s">
        <v>23</v>
      </c>
      <c r="AV217">
        <v>0</v>
      </c>
      <c r="AW217">
        <v>2</v>
      </c>
      <c r="AX217">
        <v>448997024</v>
      </c>
      <c r="AY217">
        <v>1</v>
      </c>
      <c r="AZ217">
        <v>0</v>
      </c>
      <c r="BA217">
        <v>217</v>
      </c>
      <c r="BB217">
        <v>1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265.31440000000003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1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CV217">
        <v>0</v>
      </c>
      <c r="CW217">
        <v>0</v>
      </c>
      <c r="CX217">
        <f>ROUND(Y217*Source!I94,7)</f>
        <v>0</v>
      </c>
      <c r="CY217">
        <f t="shared" si="138"/>
        <v>128554.4</v>
      </c>
      <c r="CZ217">
        <f t="shared" si="139"/>
        <v>136760</v>
      </c>
      <c r="DA217">
        <f t="shared" si="140"/>
        <v>0.94</v>
      </c>
      <c r="DB217">
        <f t="shared" si="141"/>
        <v>0</v>
      </c>
      <c r="DC217">
        <f t="shared" si="142"/>
        <v>0</v>
      </c>
      <c r="DD217" t="s">
        <v>3</v>
      </c>
      <c r="DE217" t="s">
        <v>3</v>
      </c>
      <c r="DF217">
        <f t="shared" si="144"/>
        <v>0</v>
      </c>
      <c r="DG217">
        <f t="shared" si="136"/>
        <v>0</v>
      </c>
      <c r="DH217">
        <f t="shared" si="126"/>
        <v>0</v>
      </c>
      <c r="DI217">
        <f t="shared" si="127"/>
        <v>0</v>
      </c>
      <c r="DJ217">
        <f t="shared" si="143"/>
        <v>0</v>
      </c>
      <c r="DK217">
        <v>0</v>
      </c>
      <c r="DL217" t="s">
        <v>3</v>
      </c>
      <c r="DM217">
        <v>0</v>
      </c>
      <c r="DN217" t="s">
        <v>3</v>
      </c>
      <c r="DO217">
        <v>0</v>
      </c>
    </row>
    <row r="218" spans="1:119" x14ac:dyDescent="0.2">
      <c r="A218">
        <f>ROW(Source!A94)</f>
        <v>94</v>
      </c>
      <c r="B218">
        <v>449016111</v>
      </c>
      <c r="C218">
        <v>448996983</v>
      </c>
      <c r="D218">
        <v>277882400</v>
      </c>
      <c r="E218">
        <v>1</v>
      </c>
      <c r="F218">
        <v>1</v>
      </c>
      <c r="G218">
        <v>1</v>
      </c>
      <c r="H218">
        <v>3</v>
      </c>
      <c r="I218" t="s">
        <v>1341</v>
      </c>
      <c r="J218" t="s">
        <v>1342</v>
      </c>
      <c r="K218" t="s">
        <v>1343</v>
      </c>
      <c r="L218">
        <v>1339</v>
      </c>
      <c r="N218">
        <v>1007</v>
      </c>
      <c r="O218" t="s">
        <v>49</v>
      </c>
      <c r="P218" t="s">
        <v>49</v>
      </c>
      <c r="Q218">
        <v>1</v>
      </c>
      <c r="W218">
        <v>0</v>
      </c>
      <c r="X218">
        <v>470938565</v>
      </c>
      <c r="Y218">
        <f t="shared" si="137"/>
        <v>0</v>
      </c>
      <c r="AA218">
        <v>12866.9</v>
      </c>
      <c r="AB218">
        <v>0</v>
      </c>
      <c r="AC218">
        <v>0</v>
      </c>
      <c r="AD218">
        <v>0</v>
      </c>
      <c r="AE218">
        <v>16496.03</v>
      </c>
      <c r="AF218">
        <v>0</v>
      </c>
      <c r="AG218">
        <v>0</v>
      </c>
      <c r="AH218">
        <v>0</v>
      </c>
      <c r="AI218">
        <v>0.78</v>
      </c>
      <c r="AJ218">
        <v>1</v>
      </c>
      <c r="AK218">
        <v>1</v>
      </c>
      <c r="AL218">
        <v>1</v>
      </c>
      <c r="AM218">
        <v>2</v>
      </c>
      <c r="AN218">
        <v>0</v>
      </c>
      <c r="AO218">
        <v>0</v>
      </c>
      <c r="AP218">
        <v>1</v>
      </c>
      <c r="AQ218">
        <v>1</v>
      </c>
      <c r="AR218">
        <v>0</v>
      </c>
      <c r="AS218" t="s">
        <v>3</v>
      </c>
      <c r="AT218">
        <v>1.0300000000000001E-3</v>
      </c>
      <c r="AU218" t="s">
        <v>23</v>
      </c>
      <c r="AV218">
        <v>0</v>
      </c>
      <c r="AW218">
        <v>2</v>
      </c>
      <c r="AX218">
        <v>448997025</v>
      </c>
      <c r="AY218">
        <v>1</v>
      </c>
      <c r="AZ218">
        <v>0</v>
      </c>
      <c r="BA218">
        <v>218</v>
      </c>
      <c r="BB218">
        <v>1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16.990910899999999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1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CV218">
        <v>0</v>
      </c>
      <c r="CW218">
        <v>0</v>
      </c>
      <c r="CX218">
        <f>ROUND(Y218*Source!I94,7)</f>
        <v>0</v>
      </c>
      <c r="CY218">
        <f t="shared" si="138"/>
        <v>12866.9</v>
      </c>
      <c r="CZ218">
        <f t="shared" si="139"/>
        <v>16496.03</v>
      </c>
      <c r="DA218">
        <f t="shared" si="140"/>
        <v>0.78</v>
      </c>
      <c r="DB218">
        <f t="shared" si="141"/>
        <v>0</v>
      </c>
      <c r="DC218">
        <f t="shared" si="142"/>
        <v>0</v>
      </c>
      <c r="DD218" t="s">
        <v>3</v>
      </c>
      <c r="DE218" t="s">
        <v>3</v>
      </c>
      <c r="DF218">
        <f t="shared" si="144"/>
        <v>0</v>
      </c>
      <c r="DG218">
        <f t="shared" si="136"/>
        <v>0</v>
      </c>
      <c r="DH218">
        <f t="shared" si="126"/>
        <v>0</v>
      </c>
      <c r="DI218">
        <f t="shared" si="127"/>
        <v>0</v>
      </c>
      <c r="DJ218">
        <f t="shared" si="143"/>
        <v>0</v>
      </c>
      <c r="DK218">
        <v>0</v>
      </c>
      <c r="DL218" t="s">
        <v>3</v>
      </c>
      <c r="DM218">
        <v>0</v>
      </c>
      <c r="DN218" t="s">
        <v>3</v>
      </c>
      <c r="DO218">
        <v>0</v>
      </c>
    </row>
    <row r="219" spans="1:119" x14ac:dyDescent="0.2">
      <c r="A219">
        <f>ROW(Source!A94)</f>
        <v>94</v>
      </c>
      <c r="B219">
        <v>449016111</v>
      </c>
      <c r="C219">
        <v>448996983</v>
      </c>
      <c r="D219">
        <v>277896146</v>
      </c>
      <c r="E219">
        <v>1</v>
      </c>
      <c r="F219">
        <v>1</v>
      </c>
      <c r="G219">
        <v>1</v>
      </c>
      <c r="H219">
        <v>3</v>
      </c>
      <c r="I219" t="s">
        <v>1344</v>
      </c>
      <c r="J219" t="s">
        <v>1345</v>
      </c>
      <c r="K219" t="s">
        <v>1346</v>
      </c>
      <c r="L219">
        <v>1348</v>
      </c>
      <c r="N219">
        <v>1009</v>
      </c>
      <c r="O219" t="s">
        <v>83</v>
      </c>
      <c r="P219" t="s">
        <v>83</v>
      </c>
      <c r="Q219">
        <v>1000</v>
      </c>
      <c r="W219">
        <v>0</v>
      </c>
      <c r="X219">
        <v>1333152248</v>
      </c>
      <c r="Y219">
        <f t="shared" si="137"/>
        <v>0</v>
      </c>
      <c r="AA219">
        <v>78458.63</v>
      </c>
      <c r="AB219">
        <v>0</v>
      </c>
      <c r="AC219">
        <v>0</v>
      </c>
      <c r="AD219">
        <v>0</v>
      </c>
      <c r="AE219">
        <v>51280.15</v>
      </c>
      <c r="AF219">
        <v>0</v>
      </c>
      <c r="AG219">
        <v>0</v>
      </c>
      <c r="AH219">
        <v>0</v>
      </c>
      <c r="AI219">
        <v>1.53</v>
      </c>
      <c r="AJ219">
        <v>1</v>
      </c>
      <c r="AK219">
        <v>1</v>
      </c>
      <c r="AL219">
        <v>1</v>
      </c>
      <c r="AM219">
        <v>2</v>
      </c>
      <c r="AN219">
        <v>0</v>
      </c>
      <c r="AO219">
        <v>0</v>
      </c>
      <c r="AP219">
        <v>1</v>
      </c>
      <c r="AQ219">
        <v>1</v>
      </c>
      <c r="AR219">
        <v>0</v>
      </c>
      <c r="AS219" t="s">
        <v>3</v>
      </c>
      <c r="AT219">
        <v>3.1E-4</v>
      </c>
      <c r="AU219" t="s">
        <v>23</v>
      </c>
      <c r="AV219">
        <v>0</v>
      </c>
      <c r="AW219">
        <v>2</v>
      </c>
      <c r="AX219">
        <v>448997026</v>
      </c>
      <c r="AY219">
        <v>1</v>
      </c>
      <c r="AZ219">
        <v>0</v>
      </c>
      <c r="BA219">
        <v>219</v>
      </c>
      <c r="BB219">
        <v>1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15.896846500000001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1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CV219">
        <v>0</v>
      </c>
      <c r="CW219">
        <v>0</v>
      </c>
      <c r="CX219">
        <f>ROUND(Y219*Source!I94,7)</f>
        <v>0</v>
      </c>
      <c r="CY219">
        <f t="shared" si="138"/>
        <v>78458.63</v>
      </c>
      <c r="CZ219">
        <f t="shared" si="139"/>
        <v>51280.15</v>
      </c>
      <c r="DA219">
        <f t="shared" si="140"/>
        <v>1.53</v>
      </c>
      <c r="DB219">
        <f t="shared" si="141"/>
        <v>0</v>
      </c>
      <c r="DC219">
        <f t="shared" si="142"/>
        <v>0</v>
      </c>
      <c r="DD219" t="s">
        <v>3</v>
      </c>
      <c r="DE219" t="s">
        <v>3</v>
      </c>
      <c r="DF219">
        <f t="shared" si="144"/>
        <v>0</v>
      </c>
      <c r="DG219">
        <f t="shared" si="136"/>
        <v>0</v>
      </c>
      <c r="DH219">
        <f t="shared" si="126"/>
        <v>0</v>
      </c>
      <c r="DI219">
        <f t="shared" si="127"/>
        <v>0</v>
      </c>
      <c r="DJ219">
        <f t="shared" si="143"/>
        <v>0</v>
      </c>
      <c r="DK219">
        <v>0</v>
      </c>
      <c r="DL219" t="s">
        <v>3</v>
      </c>
      <c r="DM219">
        <v>0</v>
      </c>
      <c r="DN219" t="s">
        <v>3</v>
      </c>
      <c r="DO219">
        <v>0</v>
      </c>
    </row>
    <row r="220" spans="1:119" x14ac:dyDescent="0.2">
      <c r="A220">
        <f>ROW(Source!A94)</f>
        <v>94</v>
      </c>
      <c r="B220">
        <v>449016111</v>
      </c>
      <c r="C220">
        <v>448996983</v>
      </c>
      <c r="D220">
        <v>277896835</v>
      </c>
      <c r="E220">
        <v>1</v>
      </c>
      <c r="F220">
        <v>1</v>
      </c>
      <c r="G220">
        <v>1</v>
      </c>
      <c r="H220">
        <v>3</v>
      </c>
      <c r="I220" t="s">
        <v>1347</v>
      </c>
      <c r="J220" t="s">
        <v>1348</v>
      </c>
      <c r="K220" t="s">
        <v>1349</v>
      </c>
      <c r="L220">
        <v>1348</v>
      </c>
      <c r="N220">
        <v>1009</v>
      </c>
      <c r="O220" t="s">
        <v>83</v>
      </c>
      <c r="P220" t="s">
        <v>83</v>
      </c>
      <c r="Q220">
        <v>1000</v>
      </c>
      <c r="W220">
        <v>0</v>
      </c>
      <c r="X220">
        <v>-1139616960</v>
      </c>
      <c r="Y220">
        <f t="shared" si="137"/>
        <v>0</v>
      </c>
      <c r="AA220">
        <v>140892.82</v>
      </c>
      <c r="AB220">
        <v>0</v>
      </c>
      <c r="AC220">
        <v>0</v>
      </c>
      <c r="AD220">
        <v>0</v>
      </c>
      <c r="AE220">
        <v>98526.45</v>
      </c>
      <c r="AF220">
        <v>0</v>
      </c>
      <c r="AG220">
        <v>0</v>
      </c>
      <c r="AH220">
        <v>0</v>
      </c>
      <c r="AI220">
        <v>1.43</v>
      </c>
      <c r="AJ220">
        <v>1</v>
      </c>
      <c r="AK220">
        <v>1</v>
      </c>
      <c r="AL220">
        <v>1</v>
      </c>
      <c r="AM220">
        <v>2</v>
      </c>
      <c r="AN220">
        <v>0</v>
      </c>
      <c r="AO220">
        <v>0</v>
      </c>
      <c r="AP220">
        <v>1</v>
      </c>
      <c r="AQ220">
        <v>1</v>
      </c>
      <c r="AR220">
        <v>0</v>
      </c>
      <c r="AS220" t="s">
        <v>3</v>
      </c>
      <c r="AT220">
        <v>5.9999999999999995E-4</v>
      </c>
      <c r="AU220" t="s">
        <v>23</v>
      </c>
      <c r="AV220">
        <v>0</v>
      </c>
      <c r="AW220">
        <v>2</v>
      </c>
      <c r="AX220">
        <v>448997027</v>
      </c>
      <c r="AY220">
        <v>1</v>
      </c>
      <c r="AZ220">
        <v>0</v>
      </c>
      <c r="BA220">
        <v>220</v>
      </c>
      <c r="BB220">
        <v>1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59.115869999999994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1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CV220">
        <v>0</v>
      </c>
      <c r="CW220">
        <v>0</v>
      </c>
      <c r="CX220">
        <f>ROUND(Y220*Source!I94,7)</f>
        <v>0</v>
      </c>
      <c r="CY220">
        <f t="shared" si="138"/>
        <v>140892.82</v>
      </c>
      <c r="CZ220">
        <f t="shared" si="139"/>
        <v>98526.45</v>
      </c>
      <c r="DA220">
        <f t="shared" si="140"/>
        <v>1.43</v>
      </c>
      <c r="DB220">
        <f t="shared" si="141"/>
        <v>0</v>
      </c>
      <c r="DC220">
        <f t="shared" si="142"/>
        <v>0</v>
      </c>
      <c r="DD220" t="s">
        <v>3</v>
      </c>
      <c r="DE220" t="s">
        <v>3</v>
      </c>
      <c r="DF220">
        <f t="shared" si="144"/>
        <v>0</v>
      </c>
      <c r="DG220">
        <f t="shared" si="136"/>
        <v>0</v>
      </c>
      <c r="DH220">
        <f t="shared" si="126"/>
        <v>0</v>
      </c>
      <c r="DI220">
        <f t="shared" si="127"/>
        <v>0</v>
      </c>
      <c r="DJ220">
        <f t="shared" si="143"/>
        <v>0</v>
      </c>
      <c r="DK220">
        <v>0</v>
      </c>
      <c r="DL220" t="s">
        <v>3</v>
      </c>
      <c r="DM220">
        <v>0</v>
      </c>
      <c r="DN220" t="s">
        <v>3</v>
      </c>
      <c r="DO220">
        <v>0</v>
      </c>
    </row>
    <row r="221" spans="1:119" x14ac:dyDescent="0.2">
      <c r="A221">
        <f>ROW(Source!A96)</f>
        <v>96</v>
      </c>
      <c r="B221">
        <v>449016111</v>
      </c>
      <c r="C221">
        <v>448997029</v>
      </c>
      <c r="D221">
        <v>277560284</v>
      </c>
      <c r="E221">
        <v>109</v>
      </c>
      <c r="F221">
        <v>1</v>
      </c>
      <c r="G221">
        <v>1</v>
      </c>
      <c r="H221">
        <v>1</v>
      </c>
      <c r="I221" t="s">
        <v>1214</v>
      </c>
      <c r="J221" t="s">
        <v>3</v>
      </c>
      <c r="K221" t="s">
        <v>1215</v>
      </c>
      <c r="L221">
        <v>1191</v>
      </c>
      <c r="N221">
        <v>1013</v>
      </c>
      <c r="O221" t="s">
        <v>1203</v>
      </c>
      <c r="P221" t="s">
        <v>1203</v>
      </c>
      <c r="Q221">
        <v>1</v>
      </c>
      <c r="W221">
        <v>0</v>
      </c>
      <c r="X221">
        <v>-1759674247</v>
      </c>
      <c r="Y221">
        <f t="shared" ref="Y221:Y226" si="145">AT221</f>
        <v>91</v>
      </c>
      <c r="AA221">
        <v>0</v>
      </c>
      <c r="AB221">
        <v>0</v>
      </c>
      <c r="AC221">
        <v>0</v>
      </c>
      <c r="AD221">
        <v>497.4</v>
      </c>
      <c r="AE221">
        <v>0</v>
      </c>
      <c r="AF221">
        <v>0</v>
      </c>
      <c r="AG221">
        <v>0</v>
      </c>
      <c r="AH221">
        <v>497.4</v>
      </c>
      <c r="AI221">
        <v>1</v>
      </c>
      <c r="AJ221">
        <v>1</v>
      </c>
      <c r="AK221">
        <v>1</v>
      </c>
      <c r="AL221">
        <v>1</v>
      </c>
      <c r="AM221">
        <v>-2</v>
      </c>
      <c r="AN221">
        <v>0</v>
      </c>
      <c r="AO221">
        <v>0</v>
      </c>
      <c r="AP221">
        <v>1</v>
      </c>
      <c r="AQ221">
        <v>1</v>
      </c>
      <c r="AR221">
        <v>0</v>
      </c>
      <c r="AS221" t="s">
        <v>3</v>
      </c>
      <c r="AT221">
        <v>91</v>
      </c>
      <c r="AU221" t="s">
        <v>3</v>
      </c>
      <c r="AV221">
        <v>1</v>
      </c>
      <c r="AW221">
        <v>2</v>
      </c>
      <c r="AX221">
        <v>448997042</v>
      </c>
      <c r="AY221">
        <v>2</v>
      </c>
      <c r="AZ221">
        <v>131072</v>
      </c>
      <c r="BA221">
        <v>221</v>
      </c>
      <c r="BB221">
        <v>1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45263.4</v>
      </c>
      <c r="BN221">
        <v>91</v>
      </c>
      <c r="BO221">
        <v>0</v>
      </c>
      <c r="BP221">
        <v>1</v>
      </c>
      <c r="BQ221">
        <v>0</v>
      </c>
      <c r="BR221">
        <v>0</v>
      </c>
      <c r="BS221">
        <v>0</v>
      </c>
      <c r="BT221">
        <v>45263.4</v>
      </c>
      <c r="BU221">
        <v>91</v>
      </c>
      <c r="BV221">
        <v>0</v>
      </c>
      <c r="BW221">
        <v>1</v>
      </c>
      <c r="CU221">
        <f>ROUND(AT221*Source!I96*AH221*AL221,2)</f>
        <v>452.63</v>
      </c>
      <c r="CV221">
        <f>ROUND(Y221*Source!I96,7)</f>
        <v>0.91</v>
      </c>
      <c r="CW221">
        <v>0</v>
      </c>
      <c r="CX221">
        <f>ROUND(Y221*Source!I96,7)</f>
        <v>0.91</v>
      </c>
      <c r="CY221">
        <f>AD221</f>
        <v>497.4</v>
      </c>
      <c r="CZ221">
        <f>AH221</f>
        <v>497.4</v>
      </c>
      <c r="DA221">
        <f>AL221</f>
        <v>1</v>
      </c>
      <c r="DB221">
        <f t="shared" ref="DB221:DB226" si="146">ROUND(ROUND(AT221*CZ221,2),6)</f>
        <v>45263.4</v>
      </c>
      <c r="DC221">
        <f t="shared" ref="DC221:DC226" si="147">ROUND(ROUND(AT221*AG221,2),6)</f>
        <v>0</v>
      </c>
      <c r="DD221" t="s">
        <v>3</v>
      </c>
      <c r="DE221" t="s">
        <v>3</v>
      </c>
      <c r="DF221">
        <f t="shared" ref="DF221:DF226" si="148">ROUND(ROUND(AE221,2)*CX221,2)</f>
        <v>0</v>
      </c>
      <c r="DG221">
        <f t="shared" si="136"/>
        <v>0</v>
      </c>
      <c r="DH221">
        <f t="shared" si="126"/>
        <v>0</v>
      </c>
      <c r="DI221">
        <f t="shared" si="127"/>
        <v>452.63</v>
      </c>
      <c r="DJ221">
        <f>DI221</f>
        <v>452.63</v>
      </c>
      <c r="DK221">
        <v>1</v>
      </c>
      <c r="DL221" t="s">
        <v>3</v>
      </c>
      <c r="DM221">
        <v>0</v>
      </c>
      <c r="DN221" t="s">
        <v>3</v>
      </c>
      <c r="DO221">
        <v>0</v>
      </c>
    </row>
    <row r="222" spans="1:119" x14ac:dyDescent="0.2">
      <c r="A222">
        <f>ROW(Source!A96)</f>
        <v>96</v>
      </c>
      <c r="B222">
        <v>449016111</v>
      </c>
      <c r="C222">
        <v>448997029</v>
      </c>
      <c r="D222">
        <v>277560491</v>
      </c>
      <c r="E222">
        <v>109</v>
      </c>
      <c r="F222">
        <v>1</v>
      </c>
      <c r="G222">
        <v>1</v>
      </c>
      <c r="H222">
        <v>1</v>
      </c>
      <c r="I222" t="s">
        <v>1204</v>
      </c>
      <c r="J222" t="s">
        <v>3</v>
      </c>
      <c r="K222" t="s">
        <v>1205</v>
      </c>
      <c r="L222">
        <v>1191</v>
      </c>
      <c r="N222">
        <v>1013</v>
      </c>
      <c r="O222" t="s">
        <v>1203</v>
      </c>
      <c r="P222" t="s">
        <v>1203</v>
      </c>
      <c r="Q222">
        <v>1</v>
      </c>
      <c r="W222">
        <v>0</v>
      </c>
      <c r="X222">
        <v>-1417349443</v>
      </c>
      <c r="Y222">
        <f t="shared" si="145"/>
        <v>35.619999999999997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1</v>
      </c>
      <c r="AJ222">
        <v>1</v>
      </c>
      <c r="AK222">
        <v>1</v>
      </c>
      <c r="AL222">
        <v>1</v>
      </c>
      <c r="AM222">
        <v>-2</v>
      </c>
      <c r="AN222">
        <v>0</v>
      </c>
      <c r="AO222">
        <v>0</v>
      </c>
      <c r="AP222">
        <v>1</v>
      </c>
      <c r="AQ222">
        <v>1</v>
      </c>
      <c r="AR222">
        <v>0</v>
      </c>
      <c r="AS222" t="s">
        <v>3</v>
      </c>
      <c r="AT222">
        <v>35.619999999999997</v>
      </c>
      <c r="AU222" t="s">
        <v>3</v>
      </c>
      <c r="AV222">
        <v>2</v>
      </c>
      <c r="AW222">
        <v>2</v>
      </c>
      <c r="AX222">
        <v>448997043</v>
      </c>
      <c r="AY222">
        <v>1</v>
      </c>
      <c r="AZ222">
        <v>0</v>
      </c>
      <c r="BA222">
        <v>222</v>
      </c>
      <c r="BB222">
        <v>1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CV222">
        <v>0</v>
      </c>
      <c r="CW222">
        <v>0</v>
      </c>
      <c r="CX222">
        <f>ROUND(Y222*Source!I96,7)</f>
        <v>0.35620000000000002</v>
      </c>
      <c r="CY222">
        <f>AD222</f>
        <v>0</v>
      </c>
      <c r="CZ222">
        <f>AH222</f>
        <v>0</v>
      </c>
      <c r="DA222">
        <f>AL222</f>
        <v>1</v>
      </c>
      <c r="DB222">
        <f t="shared" si="146"/>
        <v>0</v>
      </c>
      <c r="DC222">
        <f t="shared" si="147"/>
        <v>0</v>
      </c>
      <c r="DD222" t="s">
        <v>3</v>
      </c>
      <c r="DE222" t="s">
        <v>3</v>
      </c>
      <c r="DF222">
        <f t="shared" si="148"/>
        <v>0</v>
      </c>
      <c r="DG222">
        <f t="shared" si="136"/>
        <v>0</v>
      </c>
      <c r="DH222">
        <f t="shared" si="126"/>
        <v>0</v>
      </c>
      <c r="DI222">
        <f t="shared" si="127"/>
        <v>0</v>
      </c>
      <c r="DJ222">
        <f>DI222</f>
        <v>0</v>
      </c>
      <c r="DK222">
        <v>0</v>
      </c>
      <c r="DL222" t="s">
        <v>3</v>
      </c>
      <c r="DM222">
        <v>0</v>
      </c>
      <c r="DN222" t="s">
        <v>3</v>
      </c>
      <c r="DO222">
        <v>0</v>
      </c>
    </row>
    <row r="223" spans="1:119" x14ac:dyDescent="0.2">
      <c r="A223">
        <f>ROW(Source!A96)</f>
        <v>96</v>
      </c>
      <c r="B223">
        <v>449016111</v>
      </c>
      <c r="C223">
        <v>448997029</v>
      </c>
      <c r="D223">
        <v>277944091</v>
      </c>
      <c r="E223">
        <v>1</v>
      </c>
      <c r="F223">
        <v>1</v>
      </c>
      <c r="G223">
        <v>1</v>
      </c>
      <c r="H223">
        <v>2</v>
      </c>
      <c r="I223" t="s">
        <v>1216</v>
      </c>
      <c r="J223" t="s">
        <v>1217</v>
      </c>
      <c r="K223" t="s">
        <v>1218</v>
      </c>
      <c r="L223">
        <v>1368</v>
      </c>
      <c r="N223">
        <v>1011</v>
      </c>
      <c r="O223" t="s">
        <v>1100</v>
      </c>
      <c r="P223" t="s">
        <v>1100</v>
      </c>
      <c r="Q223">
        <v>1</v>
      </c>
      <c r="W223">
        <v>0</v>
      </c>
      <c r="X223">
        <v>-1452162818</v>
      </c>
      <c r="Y223">
        <f t="shared" si="145"/>
        <v>0.71</v>
      </c>
      <c r="AA223">
        <v>0</v>
      </c>
      <c r="AB223">
        <v>976.45</v>
      </c>
      <c r="AC223">
        <v>620.24</v>
      </c>
      <c r="AD223">
        <v>0</v>
      </c>
      <c r="AE223">
        <v>0</v>
      </c>
      <c r="AF223">
        <v>800.37</v>
      </c>
      <c r="AG223">
        <v>620.24</v>
      </c>
      <c r="AH223">
        <v>0</v>
      </c>
      <c r="AI223">
        <v>1</v>
      </c>
      <c r="AJ223">
        <v>1.22</v>
      </c>
      <c r="AK223">
        <v>1</v>
      </c>
      <c r="AL223">
        <v>1</v>
      </c>
      <c r="AM223">
        <v>2</v>
      </c>
      <c r="AN223">
        <v>0</v>
      </c>
      <c r="AO223">
        <v>0</v>
      </c>
      <c r="AP223">
        <v>1</v>
      </c>
      <c r="AQ223">
        <v>1</v>
      </c>
      <c r="AR223">
        <v>0</v>
      </c>
      <c r="AS223" t="s">
        <v>3</v>
      </c>
      <c r="AT223">
        <v>0.71</v>
      </c>
      <c r="AU223" t="s">
        <v>3</v>
      </c>
      <c r="AV223">
        <v>1</v>
      </c>
      <c r="AW223">
        <v>2</v>
      </c>
      <c r="AX223">
        <v>448997044</v>
      </c>
      <c r="AY223">
        <v>2</v>
      </c>
      <c r="AZ223">
        <v>65536</v>
      </c>
      <c r="BA223">
        <v>223</v>
      </c>
      <c r="BB223">
        <v>1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568.2627</v>
      </c>
      <c r="BL223">
        <v>440.37039999999996</v>
      </c>
      <c r="BM223">
        <v>0</v>
      </c>
      <c r="BN223">
        <v>0</v>
      </c>
      <c r="BO223">
        <v>0.71</v>
      </c>
      <c r="BP223">
        <v>1</v>
      </c>
      <c r="BQ223">
        <v>0</v>
      </c>
      <c r="BR223">
        <v>568.2627</v>
      </c>
      <c r="BS223">
        <v>440.37039999999996</v>
      </c>
      <c r="BT223">
        <v>0</v>
      </c>
      <c r="BU223">
        <v>0</v>
      </c>
      <c r="BV223">
        <v>0.71</v>
      </c>
      <c r="BW223">
        <v>1</v>
      </c>
      <c r="CV223">
        <v>0</v>
      </c>
      <c r="CW223">
        <f>ROUND(Y223*Source!I96*DO223,7)</f>
        <v>7.1000000000000004E-3</v>
      </c>
      <c r="CX223">
        <f>ROUND(Y223*Source!I96,7)</f>
        <v>7.1000000000000004E-3</v>
      </c>
      <c r="CY223">
        <f>AB223</f>
        <v>976.45</v>
      </c>
      <c r="CZ223">
        <f>AF223</f>
        <v>800.37</v>
      </c>
      <c r="DA223">
        <f>AJ223</f>
        <v>1.22</v>
      </c>
      <c r="DB223">
        <f t="shared" si="146"/>
        <v>568.26</v>
      </c>
      <c r="DC223">
        <f t="shared" si="147"/>
        <v>440.37</v>
      </c>
      <c r="DD223" t="s">
        <v>3</v>
      </c>
      <c r="DE223" t="s">
        <v>3</v>
      </c>
      <c r="DF223">
        <f t="shared" si="148"/>
        <v>0</v>
      </c>
      <c r="DG223">
        <f>ROUND(ROUND(AF223*AJ223,2)*CX223,2)</f>
        <v>6.93</v>
      </c>
      <c r="DH223">
        <f t="shared" si="126"/>
        <v>4.4000000000000004</v>
      </c>
      <c r="DI223">
        <f t="shared" si="127"/>
        <v>0</v>
      </c>
      <c r="DJ223">
        <f>DG223+DH223</f>
        <v>11.33</v>
      </c>
      <c r="DK223">
        <v>0</v>
      </c>
      <c r="DL223" t="s">
        <v>1219</v>
      </c>
      <c r="DM223">
        <v>5</v>
      </c>
      <c r="DN223" t="s">
        <v>1203</v>
      </c>
      <c r="DO223">
        <v>1</v>
      </c>
    </row>
    <row r="224" spans="1:119" x14ac:dyDescent="0.2">
      <c r="A224">
        <f>ROW(Source!A96)</f>
        <v>96</v>
      </c>
      <c r="B224">
        <v>449016111</v>
      </c>
      <c r="C224">
        <v>448997029</v>
      </c>
      <c r="D224">
        <v>277944622</v>
      </c>
      <c r="E224">
        <v>1</v>
      </c>
      <c r="F224">
        <v>1</v>
      </c>
      <c r="G224">
        <v>1</v>
      </c>
      <c r="H224">
        <v>2</v>
      </c>
      <c r="I224" t="s">
        <v>1220</v>
      </c>
      <c r="J224" t="s">
        <v>1221</v>
      </c>
      <c r="K224" t="s">
        <v>1222</v>
      </c>
      <c r="L224">
        <v>1368</v>
      </c>
      <c r="N224">
        <v>1011</v>
      </c>
      <c r="O224" t="s">
        <v>1100</v>
      </c>
      <c r="P224" t="s">
        <v>1100</v>
      </c>
      <c r="Q224">
        <v>1</v>
      </c>
      <c r="W224">
        <v>0</v>
      </c>
      <c r="X224">
        <v>-776243211</v>
      </c>
      <c r="Y224">
        <f t="shared" si="145"/>
        <v>32.369999999999997</v>
      </c>
      <c r="AA224">
        <v>0</v>
      </c>
      <c r="AB224">
        <v>1626.29</v>
      </c>
      <c r="AC224">
        <v>724.95</v>
      </c>
      <c r="AD224">
        <v>0</v>
      </c>
      <c r="AE224">
        <v>0</v>
      </c>
      <c r="AF224">
        <v>1626.29</v>
      </c>
      <c r="AG224">
        <v>724.95</v>
      </c>
      <c r="AH224">
        <v>0</v>
      </c>
      <c r="AI224">
        <v>1</v>
      </c>
      <c r="AJ224">
        <v>1</v>
      </c>
      <c r="AK224">
        <v>1</v>
      </c>
      <c r="AL224">
        <v>1</v>
      </c>
      <c r="AM224">
        <v>-2</v>
      </c>
      <c r="AN224">
        <v>0</v>
      </c>
      <c r="AO224">
        <v>0</v>
      </c>
      <c r="AP224">
        <v>1</v>
      </c>
      <c r="AQ224">
        <v>1</v>
      </c>
      <c r="AR224">
        <v>0</v>
      </c>
      <c r="AS224" t="s">
        <v>3</v>
      </c>
      <c r="AT224">
        <v>32.369999999999997</v>
      </c>
      <c r="AU224" t="s">
        <v>3</v>
      </c>
      <c r="AV224">
        <v>1</v>
      </c>
      <c r="AW224">
        <v>2</v>
      </c>
      <c r="AX224">
        <v>448997045</v>
      </c>
      <c r="AY224">
        <v>2</v>
      </c>
      <c r="AZ224">
        <v>98304</v>
      </c>
      <c r="BA224">
        <v>224</v>
      </c>
      <c r="BB224">
        <v>1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52643.007299999997</v>
      </c>
      <c r="BL224">
        <v>23466.6315</v>
      </c>
      <c r="BM224">
        <v>0</v>
      </c>
      <c r="BN224">
        <v>0</v>
      </c>
      <c r="BO224">
        <v>32.369999999999997</v>
      </c>
      <c r="BP224">
        <v>1</v>
      </c>
      <c r="BQ224">
        <v>0</v>
      </c>
      <c r="BR224">
        <v>52643.007299999997</v>
      </c>
      <c r="BS224">
        <v>23466.6315</v>
      </c>
      <c r="BT224">
        <v>0</v>
      </c>
      <c r="BU224">
        <v>0</v>
      </c>
      <c r="BV224">
        <v>32.369999999999997</v>
      </c>
      <c r="BW224">
        <v>1</v>
      </c>
      <c r="CV224">
        <v>0</v>
      </c>
      <c r="CW224">
        <f>ROUND(Y224*Source!I96*DO224,7)</f>
        <v>0.32369999999999999</v>
      </c>
      <c r="CX224">
        <f>ROUND(Y224*Source!I96,7)</f>
        <v>0.32369999999999999</v>
      </c>
      <c r="CY224">
        <f>AB224</f>
        <v>1626.29</v>
      </c>
      <c r="CZ224">
        <f>AF224</f>
        <v>1626.29</v>
      </c>
      <c r="DA224">
        <f>AJ224</f>
        <v>1</v>
      </c>
      <c r="DB224">
        <f t="shared" si="146"/>
        <v>52643.01</v>
      </c>
      <c r="DC224">
        <f t="shared" si="147"/>
        <v>23466.63</v>
      </c>
      <c r="DD224" t="s">
        <v>3</v>
      </c>
      <c r="DE224" t="s">
        <v>3</v>
      </c>
      <c r="DF224">
        <f t="shared" si="148"/>
        <v>0</v>
      </c>
      <c r="DG224">
        <f t="shared" ref="DG224:DG234" si="149">ROUND(ROUND(AF224,2)*CX224,2)</f>
        <v>526.42999999999995</v>
      </c>
      <c r="DH224">
        <f t="shared" si="126"/>
        <v>234.67</v>
      </c>
      <c r="DI224">
        <f t="shared" si="127"/>
        <v>0</v>
      </c>
      <c r="DJ224">
        <f>DG224+DH224</f>
        <v>761.09999999999991</v>
      </c>
      <c r="DK224">
        <v>1</v>
      </c>
      <c r="DL224" t="s">
        <v>1223</v>
      </c>
      <c r="DM224">
        <v>6</v>
      </c>
      <c r="DN224" t="s">
        <v>1203</v>
      </c>
      <c r="DO224">
        <v>1</v>
      </c>
    </row>
    <row r="225" spans="1:119" x14ac:dyDescent="0.2">
      <c r="A225">
        <f>ROW(Source!A96)</f>
        <v>96</v>
      </c>
      <c r="B225">
        <v>449016111</v>
      </c>
      <c r="C225">
        <v>448997029</v>
      </c>
      <c r="D225">
        <v>277945805</v>
      </c>
      <c r="E225">
        <v>1</v>
      </c>
      <c r="F225">
        <v>1</v>
      </c>
      <c r="G225">
        <v>1</v>
      </c>
      <c r="H225">
        <v>2</v>
      </c>
      <c r="I225" t="s">
        <v>1206</v>
      </c>
      <c r="J225" t="s">
        <v>1207</v>
      </c>
      <c r="K225" t="s">
        <v>1208</v>
      </c>
      <c r="L225">
        <v>1368</v>
      </c>
      <c r="N225">
        <v>1011</v>
      </c>
      <c r="O225" t="s">
        <v>1100</v>
      </c>
      <c r="P225" t="s">
        <v>1100</v>
      </c>
      <c r="Q225">
        <v>1</v>
      </c>
      <c r="W225">
        <v>0</v>
      </c>
      <c r="X225">
        <v>721652621</v>
      </c>
      <c r="Y225">
        <f t="shared" si="145"/>
        <v>2.54</v>
      </c>
      <c r="AA225">
        <v>0</v>
      </c>
      <c r="AB225">
        <v>641.70000000000005</v>
      </c>
      <c r="AC225">
        <v>539.69000000000005</v>
      </c>
      <c r="AD225">
        <v>0</v>
      </c>
      <c r="AE225">
        <v>0</v>
      </c>
      <c r="AF225">
        <v>641.70000000000005</v>
      </c>
      <c r="AG225">
        <v>539.69000000000005</v>
      </c>
      <c r="AH225">
        <v>0</v>
      </c>
      <c r="AI225">
        <v>1</v>
      </c>
      <c r="AJ225">
        <v>1</v>
      </c>
      <c r="AK225">
        <v>1</v>
      </c>
      <c r="AL225">
        <v>1</v>
      </c>
      <c r="AM225">
        <v>-2</v>
      </c>
      <c r="AN225">
        <v>0</v>
      </c>
      <c r="AO225">
        <v>0</v>
      </c>
      <c r="AP225">
        <v>1</v>
      </c>
      <c r="AQ225">
        <v>1</v>
      </c>
      <c r="AR225">
        <v>0</v>
      </c>
      <c r="AS225" t="s">
        <v>3</v>
      </c>
      <c r="AT225">
        <v>2.54</v>
      </c>
      <c r="AU225" t="s">
        <v>3</v>
      </c>
      <c r="AV225">
        <v>1</v>
      </c>
      <c r="AW225">
        <v>2</v>
      </c>
      <c r="AX225">
        <v>448997046</v>
      </c>
      <c r="AY225">
        <v>2</v>
      </c>
      <c r="AZ225">
        <v>98304</v>
      </c>
      <c r="BA225">
        <v>225</v>
      </c>
      <c r="BB225">
        <v>1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1629.9180000000001</v>
      </c>
      <c r="BL225">
        <v>1370.8126000000002</v>
      </c>
      <c r="BM225">
        <v>0</v>
      </c>
      <c r="BN225">
        <v>0</v>
      </c>
      <c r="BO225">
        <v>2.54</v>
      </c>
      <c r="BP225">
        <v>1</v>
      </c>
      <c r="BQ225">
        <v>0</v>
      </c>
      <c r="BR225">
        <v>1629.9180000000001</v>
      </c>
      <c r="BS225">
        <v>1370.8126000000002</v>
      </c>
      <c r="BT225">
        <v>0</v>
      </c>
      <c r="BU225">
        <v>0</v>
      </c>
      <c r="BV225">
        <v>2.54</v>
      </c>
      <c r="BW225">
        <v>1</v>
      </c>
      <c r="CV225">
        <v>0</v>
      </c>
      <c r="CW225">
        <f>ROUND(Y225*Source!I96*DO225,7)</f>
        <v>2.5399999999999999E-2</v>
      </c>
      <c r="CX225">
        <f>ROUND(Y225*Source!I96,7)</f>
        <v>2.5399999999999999E-2</v>
      </c>
      <c r="CY225">
        <f>AB225</f>
        <v>641.70000000000005</v>
      </c>
      <c r="CZ225">
        <f>AF225</f>
        <v>641.70000000000005</v>
      </c>
      <c r="DA225">
        <f>AJ225</f>
        <v>1</v>
      </c>
      <c r="DB225">
        <f t="shared" si="146"/>
        <v>1629.92</v>
      </c>
      <c r="DC225">
        <f t="shared" si="147"/>
        <v>1370.81</v>
      </c>
      <c r="DD225" t="s">
        <v>3</v>
      </c>
      <c r="DE225" t="s">
        <v>3</v>
      </c>
      <c r="DF225">
        <f t="shared" si="148"/>
        <v>0</v>
      </c>
      <c r="DG225">
        <f t="shared" si="149"/>
        <v>16.3</v>
      </c>
      <c r="DH225">
        <f t="shared" si="126"/>
        <v>13.71</v>
      </c>
      <c r="DI225">
        <f t="shared" si="127"/>
        <v>0</v>
      </c>
      <c r="DJ225">
        <f>DG225+DH225</f>
        <v>30.01</v>
      </c>
      <c r="DK225">
        <v>1</v>
      </c>
      <c r="DL225" t="s">
        <v>1209</v>
      </c>
      <c r="DM225">
        <v>4</v>
      </c>
      <c r="DN225" t="s">
        <v>1203</v>
      </c>
      <c r="DO225">
        <v>1</v>
      </c>
    </row>
    <row r="226" spans="1:119" x14ac:dyDescent="0.2">
      <c r="A226">
        <f>ROW(Source!A96)</f>
        <v>96</v>
      </c>
      <c r="B226">
        <v>449016111</v>
      </c>
      <c r="C226">
        <v>448997029</v>
      </c>
      <c r="D226">
        <v>277946011</v>
      </c>
      <c r="E226">
        <v>1</v>
      </c>
      <c r="F226">
        <v>1</v>
      </c>
      <c r="G226">
        <v>1</v>
      </c>
      <c r="H226">
        <v>2</v>
      </c>
      <c r="I226" t="s">
        <v>1224</v>
      </c>
      <c r="J226" t="s">
        <v>1225</v>
      </c>
      <c r="K226" t="s">
        <v>1226</v>
      </c>
      <c r="L226">
        <v>1368</v>
      </c>
      <c r="N226">
        <v>1011</v>
      </c>
      <c r="O226" t="s">
        <v>1100</v>
      </c>
      <c r="P226" t="s">
        <v>1100</v>
      </c>
      <c r="Q226">
        <v>1</v>
      </c>
      <c r="W226">
        <v>0</v>
      </c>
      <c r="X226">
        <v>275358200</v>
      </c>
      <c r="Y226">
        <f t="shared" si="145"/>
        <v>4</v>
      </c>
      <c r="AA226">
        <v>0</v>
      </c>
      <c r="AB226">
        <v>108.47</v>
      </c>
      <c r="AC226">
        <v>0</v>
      </c>
      <c r="AD226">
        <v>0</v>
      </c>
      <c r="AE226">
        <v>0</v>
      </c>
      <c r="AF226">
        <v>108.47</v>
      </c>
      <c r="AG226">
        <v>0</v>
      </c>
      <c r="AH226">
        <v>0</v>
      </c>
      <c r="AI226">
        <v>1</v>
      </c>
      <c r="AJ226">
        <v>1</v>
      </c>
      <c r="AK226">
        <v>1</v>
      </c>
      <c r="AL226">
        <v>1</v>
      </c>
      <c r="AM226">
        <v>-2</v>
      </c>
      <c r="AN226">
        <v>0</v>
      </c>
      <c r="AO226">
        <v>0</v>
      </c>
      <c r="AP226">
        <v>1</v>
      </c>
      <c r="AQ226">
        <v>1</v>
      </c>
      <c r="AR226">
        <v>0</v>
      </c>
      <c r="AS226" t="s">
        <v>3</v>
      </c>
      <c r="AT226">
        <v>4</v>
      </c>
      <c r="AU226" t="s">
        <v>3</v>
      </c>
      <c r="AV226">
        <v>1</v>
      </c>
      <c r="AW226">
        <v>2</v>
      </c>
      <c r="AX226">
        <v>448997047</v>
      </c>
      <c r="AY226">
        <v>2</v>
      </c>
      <c r="AZ226">
        <v>32768</v>
      </c>
      <c r="BA226">
        <v>226</v>
      </c>
      <c r="BB226">
        <v>1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433.88</v>
      </c>
      <c r="BL226">
        <v>0</v>
      </c>
      <c r="BM226">
        <v>0</v>
      </c>
      <c r="BN226">
        <v>0</v>
      </c>
      <c r="BO226">
        <v>0</v>
      </c>
      <c r="BP226">
        <v>1</v>
      </c>
      <c r="BQ226">
        <v>0</v>
      </c>
      <c r="BR226">
        <v>433.88</v>
      </c>
      <c r="BS226">
        <v>0</v>
      </c>
      <c r="BT226">
        <v>0</v>
      </c>
      <c r="BU226">
        <v>0</v>
      </c>
      <c r="BV226">
        <v>0</v>
      </c>
      <c r="BW226">
        <v>1</v>
      </c>
      <c r="CV226">
        <v>0</v>
      </c>
      <c r="CW226">
        <f>ROUND(Y226*Source!I96*DO226,7)</f>
        <v>0</v>
      </c>
      <c r="CX226">
        <f>ROUND(Y226*Source!I96,7)</f>
        <v>0.04</v>
      </c>
      <c r="CY226">
        <f>AB226</f>
        <v>108.47</v>
      </c>
      <c r="CZ226">
        <f>AF226</f>
        <v>108.47</v>
      </c>
      <c r="DA226">
        <f>AJ226</f>
        <v>1</v>
      </c>
      <c r="DB226">
        <f t="shared" si="146"/>
        <v>433.88</v>
      </c>
      <c r="DC226">
        <f t="shared" si="147"/>
        <v>0</v>
      </c>
      <c r="DD226" t="s">
        <v>3</v>
      </c>
      <c r="DE226" t="s">
        <v>3</v>
      </c>
      <c r="DF226">
        <f t="shared" si="148"/>
        <v>0</v>
      </c>
      <c r="DG226">
        <f t="shared" si="149"/>
        <v>4.34</v>
      </c>
      <c r="DH226">
        <f t="shared" si="126"/>
        <v>0</v>
      </c>
      <c r="DI226">
        <f t="shared" si="127"/>
        <v>0</v>
      </c>
      <c r="DJ226">
        <f>DG226+DH226</f>
        <v>4.34</v>
      </c>
      <c r="DK226">
        <v>1</v>
      </c>
      <c r="DL226" t="s">
        <v>3</v>
      </c>
      <c r="DM226">
        <v>0</v>
      </c>
      <c r="DN226" t="s">
        <v>3</v>
      </c>
      <c r="DO226">
        <v>0</v>
      </c>
    </row>
    <row r="227" spans="1:119" x14ac:dyDescent="0.2">
      <c r="A227">
        <f>ROW(Source!A96)</f>
        <v>96</v>
      </c>
      <c r="B227">
        <v>449016111</v>
      </c>
      <c r="C227">
        <v>448997029</v>
      </c>
      <c r="D227">
        <v>277866597</v>
      </c>
      <c r="E227">
        <v>1</v>
      </c>
      <c r="F227">
        <v>1</v>
      </c>
      <c r="G227">
        <v>1</v>
      </c>
      <c r="H227">
        <v>3</v>
      </c>
      <c r="I227" t="s">
        <v>1227</v>
      </c>
      <c r="J227" t="s">
        <v>1228</v>
      </c>
      <c r="K227" t="s">
        <v>1229</v>
      </c>
      <c r="L227">
        <v>1348</v>
      </c>
      <c r="N227">
        <v>1009</v>
      </c>
      <c r="O227" t="s">
        <v>83</v>
      </c>
      <c r="P227" t="s">
        <v>83</v>
      </c>
      <c r="Q227">
        <v>1000</v>
      </c>
      <c r="W227">
        <v>0</v>
      </c>
      <c r="X227">
        <v>440694812</v>
      </c>
      <c r="Y227">
        <f t="shared" ref="Y227:Y232" si="150">(AT227*ROUND(0,7))</f>
        <v>0</v>
      </c>
      <c r="AA227">
        <v>115594.46</v>
      </c>
      <c r="AB227">
        <v>0</v>
      </c>
      <c r="AC227">
        <v>0</v>
      </c>
      <c r="AD227">
        <v>0</v>
      </c>
      <c r="AE227">
        <v>148198.01999999999</v>
      </c>
      <c r="AF227">
        <v>0</v>
      </c>
      <c r="AG227">
        <v>0</v>
      </c>
      <c r="AH227">
        <v>0</v>
      </c>
      <c r="AI227">
        <v>0.78</v>
      </c>
      <c r="AJ227">
        <v>1</v>
      </c>
      <c r="AK227">
        <v>1</v>
      </c>
      <c r="AL227">
        <v>1</v>
      </c>
      <c r="AM227">
        <v>2</v>
      </c>
      <c r="AN227">
        <v>0</v>
      </c>
      <c r="AO227">
        <v>0</v>
      </c>
      <c r="AP227">
        <v>1</v>
      </c>
      <c r="AQ227">
        <v>1</v>
      </c>
      <c r="AR227">
        <v>0</v>
      </c>
      <c r="AS227" t="s">
        <v>3</v>
      </c>
      <c r="AT227">
        <v>4.4999999999999997E-3</v>
      </c>
      <c r="AU227" t="s">
        <v>23</v>
      </c>
      <c r="AV227">
        <v>0</v>
      </c>
      <c r="AW227">
        <v>2</v>
      </c>
      <c r="AX227">
        <v>448997048</v>
      </c>
      <c r="AY227">
        <v>1</v>
      </c>
      <c r="AZ227">
        <v>0</v>
      </c>
      <c r="BA227">
        <v>227</v>
      </c>
      <c r="BB227">
        <v>1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666.89108999999985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1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CV227">
        <v>0</v>
      </c>
      <c r="CW227">
        <v>0</v>
      </c>
      <c r="CX227">
        <f>ROUND(Y227*Source!I96,7)</f>
        <v>0</v>
      </c>
      <c r="CY227">
        <f t="shared" ref="CY227:CY232" si="151">AA227</f>
        <v>115594.46</v>
      </c>
      <c r="CZ227">
        <f t="shared" ref="CZ227:CZ232" si="152">AE227</f>
        <v>148198.01999999999</v>
      </c>
      <c r="DA227">
        <f t="shared" ref="DA227:DA232" si="153">AI227</f>
        <v>0.78</v>
      </c>
      <c r="DB227">
        <f t="shared" ref="DB227:DB232" si="154">ROUND((ROUND(AT227*CZ227,2)*ROUND(0,7)),6)</f>
        <v>0</v>
      </c>
      <c r="DC227">
        <f t="shared" ref="DC227:DC232" si="155">ROUND((ROUND(AT227*AG227,2)*ROUND(0,7)),6)</f>
        <v>0</v>
      </c>
      <c r="DD227" t="s">
        <v>3</v>
      </c>
      <c r="DE227" t="s">
        <v>3</v>
      </c>
      <c r="DF227">
        <f>ROUND(ROUND(AE227*AI227,2)*CX227,2)</f>
        <v>0</v>
      </c>
      <c r="DG227">
        <f t="shared" si="149"/>
        <v>0</v>
      </c>
      <c r="DH227">
        <f t="shared" si="126"/>
        <v>0</v>
      </c>
      <c r="DI227">
        <f t="shared" si="127"/>
        <v>0</v>
      </c>
      <c r="DJ227">
        <f t="shared" ref="DJ227:DJ232" si="156">DF227</f>
        <v>0</v>
      </c>
      <c r="DK227">
        <v>0</v>
      </c>
      <c r="DL227" t="s">
        <v>3</v>
      </c>
      <c r="DM227">
        <v>0</v>
      </c>
      <c r="DN227" t="s">
        <v>3</v>
      </c>
      <c r="DO227">
        <v>0</v>
      </c>
    </row>
    <row r="228" spans="1:119" x14ac:dyDescent="0.2">
      <c r="A228">
        <f>ROW(Source!A96)</f>
        <v>96</v>
      </c>
      <c r="B228">
        <v>449016111</v>
      </c>
      <c r="C228">
        <v>448997029</v>
      </c>
      <c r="D228">
        <v>277561715</v>
      </c>
      <c r="E228">
        <v>109</v>
      </c>
      <c r="F228">
        <v>1</v>
      </c>
      <c r="G228">
        <v>1</v>
      </c>
      <c r="H228">
        <v>3</v>
      </c>
      <c r="I228" t="s">
        <v>47</v>
      </c>
      <c r="J228" t="s">
        <v>3</v>
      </c>
      <c r="K228" t="s">
        <v>48</v>
      </c>
      <c r="L228">
        <v>1339</v>
      </c>
      <c r="N228">
        <v>1007</v>
      </c>
      <c r="O228" t="s">
        <v>49</v>
      </c>
      <c r="P228" t="s">
        <v>49</v>
      </c>
      <c r="Q228">
        <v>1</v>
      </c>
      <c r="W228">
        <v>0</v>
      </c>
      <c r="X228">
        <v>-157982121</v>
      </c>
      <c r="Y228">
        <f t="shared" si="150"/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1</v>
      </c>
      <c r="AJ228">
        <v>1</v>
      </c>
      <c r="AK228">
        <v>1</v>
      </c>
      <c r="AL228">
        <v>1</v>
      </c>
      <c r="AM228">
        <v>-2</v>
      </c>
      <c r="AN228">
        <v>0</v>
      </c>
      <c r="AO228">
        <v>0</v>
      </c>
      <c r="AP228">
        <v>1</v>
      </c>
      <c r="AQ228">
        <v>0</v>
      </c>
      <c r="AR228">
        <v>0</v>
      </c>
      <c r="AS228" t="s">
        <v>3</v>
      </c>
      <c r="AT228">
        <v>0.45</v>
      </c>
      <c r="AU228" t="s">
        <v>23</v>
      </c>
      <c r="AV228">
        <v>0</v>
      </c>
      <c r="AW228">
        <v>2</v>
      </c>
      <c r="AX228">
        <v>448997049</v>
      </c>
      <c r="AY228">
        <v>1</v>
      </c>
      <c r="AZ228">
        <v>0</v>
      </c>
      <c r="BA228">
        <v>228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CV228">
        <v>0</v>
      </c>
      <c r="CW228">
        <v>0</v>
      </c>
      <c r="CX228">
        <f>ROUND(Y228*Source!I96,7)</f>
        <v>0</v>
      </c>
      <c r="CY228">
        <f t="shared" si="151"/>
        <v>0</v>
      </c>
      <c r="CZ228">
        <f t="shared" si="152"/>
        <v>0</v>
      </c>
      <c r="DA228">
        <f t="shared" si="153"/>
        <v>1</v>
      </c>
      <c r="DB228">
        <f t="shared" si="154"/>
        <v>0</v>
      </c>
      <c r="DC228">
        <f t="shared" si="155"/>
        <v>0</v>
      </c>
      <c r="DD228" t="s">
        <v>3</v>
      </c>
      <c r="DE228" t="s">
        <v>3</v>
      </c>
      <c r="DF228">
        <f>ROUND(ROUND(AE228,2)*CX228,2)</f>
        <v>0</v>
      </c>
      <c r="DG228">
        <f t="shared" si="149"/>
        <v>0</v>
      </c>
      <c r="DH228">
        <f t="shared" si="126"/>
        <v>0</v>
      </c>
      <c r="DI228">
        <f t="shared" si="127"/>
        <v>0</v>
      </c>
      <c r="DJ228">
        <f t="shared" si="156"/>
        <v>0</v>
      </c>
      <c r="DK228">
        <v>0</v>
      </c>
      <c r="DL228" t="s">
        <v>3</v>
      </c>
      <c r="DM228">
        <v>0</v>
      </c>
      <c r="DN228" t="s">
        <v>3</v>
      </c>
      <c r="DO228">
        <v>0</v>
      </c>
    </row>
    <row r="229" spans="1:119" x14ac:dyDescent="0.2">
      <c r="A229">
        <f>ROW(Source!A96)</f>
        <v>96</v>
      </c>
      <c r="B229">
        <v>449016111</v>
      </c>
      <c r="C229">
        <v>448997029</v>
      </c>
      <c r="D229">
        <v>277562107</v>
      </c>
      <c r="E229">
        <v>109</v>
      </c>
      <c r="F229">
        <v>1</v>
      </c>
      <c r="G229">
        <v>1</v>
      </c>
      <c r="H229">
        <v>3</v>
      </c>
      <c r="I229" t="s">
        <v>51</v>
      </c>
      <c r="J229" t="s">
        <v>3</v>
      </c>
      <c r="K229" t="s">
        <v>52</v>
      </c>
      <c r="L229">
        <v>1371</v>
      </c>
      <c r="N229">
        <v>1013</v>
      </c>
      <c r="O229" t="s">
        <v>32</v>
      </c>
      <c r="P229" t="s">
        <v>32</v>
      </c>
      <c r="Q229">
        <v>1</v>
      </c>
      <c r="W229">
        <v>0</v>
      </c>
      <c r="X229">
        <v>-1719145863</v>
      </c>
      <c r="Y229">
        <f t="shared" si="150"/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1</v>
      </c>
      <c r="AJ229">
        <v>1</v>
      </c>
      <c r="AK229">
        <v>1</v>
      </c>
      <c r="AL229">
        <v>1</v>
      </c>
      <c r="AM229">
        <v>-2</v>
      </c>
      <c r="AN229">
        <v>0</v>
      </c>
      <c r="AO229">
        <v>0</v>
      </c>
      <c r="AP229">
        <v>1</v>
      </c>
      <c r="AQ229">
        <v>0</v>
      </c>
      <c r="AR229">
        <v>0</v>
      </c>
      <c r="AS229" t="s">
        <v>3</v>
      </c>
      <c r="AT229">
        <v>33.299999999999997</v>
      </c>
      <c r="AU229" t="s">
        <v>23</v>
      </c>
      <c r="AV229">
        <v>0</v>
      </c>
      <c r="AW229">
        <v>2</v>
      </c>
      <c r="AX229">
        <v>448997050</v>
      </c>
      <c r="AY229">
        <v>1</v>
      </c>
      <c r="AZ229">
        <v>0</v>
      </c>
      <c r="BA229">
        <v>229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CV229">
        <v>0</v>
      </c>
      <c r="CW229">
        <v>0</v>
      </c>
      <c r="CX229">
        <f>ROUND(Y229*Source!I96,7)</f>
        <v>0</v>
      </c>
      <c r="CY229">
        <f t="shared" si="151"/>
        <v>0</v>
      </c>
      <c r="CZ229">
        <f t="shared" si="152"/>
        <v>0</v>
      </c>
      <c r="DA229">
        <f t="shared" si="153"/>
        <v>1</v>
      </c>
      <c r="DB229">
        <f t="shared" si="154"/>
        <v>0</v>
      </c>
      <c r="DC229">
        <f t="shared" si="155"/>
        <v>0</v>
      </c>
      <c r="DD229" t="s">
        <v>3</v>
      </c>
      <c r="DE229" t="s">
        <v>3</v>
      </c>
      <c r="DF229">
        <f>ROUND(ROUND(AE229,2)*CX229,2)</f>
        <v>0</v>
      </c>
      <c r="DG229">
        <f t="shared" si="149"/>
        <v>0</v>
      </c>
      <c r="DH229">
        <f t="shared" si="126"/>
        <v>0</v>
      </c>
      <c r="DI229">
        <f t="shared" si="127"/>
        <v>0</v>
      </c>
      <c r="DJ229">
        <f t="shared" si="156"/>
        <v>0</v>
      </c>
      <c r="DK229">
        <v>0</v>
      </c>
      <c r="DL229" t="s">
        <v>3</v>
      </c>
      <c r="DM229">
        <v>0</v>
      </c>
      <c r="DN229" t="s">
        <v>3</v>
      </c>
      <c r="DO229">
        <v>0</v>
      </c>
    </row>
    <row r="230" spans="1:119" x14ac:dyDescent="0.2">
      <c r="A230">
        <f>ROW(Source!A96)</f>
        <v>96</v>
      </c>
      <c r="B230">
        <v>449016111</v>
      </c>
      <c r="C230">
        <v>448997029</v>
      </c>
      <c r="D230">
        <v>277562171</v>
      </c>
      <c r="E230">
        <v>109</v>
      </c>
      <c r="F230">
        <v>1</v>
      </c>
      <c r="G230">
        <v>1</v>
      </c>
      <c r="H230">
        <v>3</v>
      </c>
      <c r="I230" t="s">
        <v>54</v>
      </c>
      <c r="J230" t="s">
        <v>3</v>
      </c>
      <c r="K230" t="s">
        <v>55</v>
      </c>
      <c r="L230">
        <v>1371</v>
      </c>
      <c r="N230">
        <v>1013</v>
      </c>
      <c r="O230" t="s">
        <v>32</v>
      </c>
      <c r="P230" t="s">
        <v>32</v>
      </c>
      <c r="Q230">
        <v>1</v>
      </c>
      <c r="W230">
        <v>0</v>
      </c>
      <c r="X230">
        <v>1431460187</v>
      </c>
      <c r="Y230">
        <f t="shared" si="150"/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1</v>
      </c>
      <c r="AJ230">
        <v>1</v>
      </c>
      <c r="AK230">
        <v>1</v>
      </c>
      <c r="AL230">
        <v>1</v>
      </c>
      <c r="AM230">
        <v>-2</v>
      </c>
      <c r="AN230">
        <v>0</v>
      </c>
      <c r="AO230">
        <v>0</v>
      </c>
      <c r="AP230">
        <v>1</v>
      </c>
      <c r="AQ230">
        <v>0</v>
      </c>
      <c r="AR230">
        <v>0</v>
      </c>
      <c r="AS230" t="s">
        <v>3</v>
      </c>
      <c r="AT230">
        <v>33.299999999999997</v>
      </c>
      <c r="AU230" t="s">
        <v>23</v>
      </c>
      <c r="AV230">
        <v>0</v>
      </c>
      <c r="AW230">
        <v>2</v>
      </c>
      <c r="AX230">
        <v>448997051</v>
      </c>
      <c r="AY230">
        <v>1</v>
      </c>
      <c r="AZ230">
        <v>0</v>
      </c>
      <c r="BA230">
        <v>230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CV230">
        <v>0</v>
      </c>
      <c r="CW230">
        <v>0</v>
      </c>
      <c r="CX230">
        <f>ROUND(Y230*Source!I96,7)</f>
        <v>0</v>
      </c>
      <c r="CY230">
        <f t="shared" si="151"/>
        <v>0</v>
      </c>
      <c r="CZ230">
        <f t="shared" si="152"/>
        <v>0</v>
      </c>
      <c r="DA230">
        <f t="shared" si="153"/>
        <v>1</v>
      </c>
      <c r="DB230">
        <f t="shared" si="154"/>
        <v>0</v>
      </c>
      <c r="DC230">
        <f t="shared" si="155"/>
        <v>0</v>
      </c>
      <c r="DD230" t="s">
        <v>3</v>
      </c>
      <c r="DE230" t="s">
        <v>3</v>
      </c>
      <c r="DF230">
        <f>ROUND(ROUND(AE230,2)*CX230,2)</f>
        <v>0</v>
      </c>
      <c r="DG230">
        <f t="shared" si="149"/>
        <v>0</v>
      </c>
      <c r="DH230">
        <f t="shared" si="126"/>
        <v>0</v>
      </c>
      <c r="DI230">
        <f t="shared" si="127"/>
        <v>0</v>
      </c>
      <c r="DJ230">
        <f t="shared" si="156"/>
        <v>0</v>
      </c>
      <c r="DK230">
        <v>0</v>
      </c>
      <c r="DL230" t="s">
        <v>3</v>
      </c>
      <c r="DM230">
        <v>0</v>
      </c>
      <c r="DN230" t="s">
        <v>3</v>
      </c>
      <c r="DO230">
        <v>0</v>
      </c>
    </row>
    <row r="231" spans="1:119" x14ac:dyDescent="0.2">
      <c r="A231">
        <f>ROW(Source!A96)</f>
        <v>96</v>
      </c>
      <c r="B231">
        <v>449016111</v>
      </c>
      <c r="C231">
        <v>448997029</v>
      </c>
      <c r="D231">
        <v>277562204</v>
      </c>
      <c r="E231">
        <v>109</v>
      </c>
      <c r="F231">
        <v>1</v>
      </c>
      <c r="G231">
        <v>1</v>
      </c>
      <c r="H231">
        <v>3</v>
      </c>
      <c r="I231" t="s">
        <v>57</v>
      </c>
      <c r="J231" t="s">
        <v>3</v>
      </c>
      <c r="K231" t="s">
        <v>58</v>
      </c>
      <c r="L231">
        <v>1371</v>
      </c>
      <c r="N231">
        <v>1013</v>
      </c>
      <c r="O231" t="s">
        <v>32</v>
      </c>
      <c r="P231" t="s">
        <v>32</v>
      </c>
      <c r="Q231">
        <v>1</v>
      </c>
      <c r="W231">
        <v>0</v>
      </c>
      <c r="X231">
        <v>-1684774782</v>
      </c>
      <c r="Y231">
        <f t="shared" si="150"/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1</v>
      </c>
      <c r="AJ231">
        <v>1</v>
      </c>
      <c r="AK231">
        <v>1</v>
      </c>
      <c r="AL231">
        <v>1</v>
      </c>
      <c r="AM231">
        <v>-2</v>
      </c>
      <c r="AN231">
        <v>0</v>
      </c>
      <c r="AO231">
        <v>0</v>
      </c>
      <c r="AP231">
        <v>1</v>
      </c>
      <c r="AQ231">
        <v>0</v>
      </c>
      <c r="AR231">
        <v>0</v>
      </c>
      <c r="AS231" t="s">
        <v>3</v>
      </c>
      <c r="AT231">
        <v>33.299999999999997</v>
      </c>
      <c r="AU231" t="s">
        <v>23</v>
      </c>
      <c r="AV231">
        <v>0</v>
      </c>
      <c r="AW231">
        <v>2</v>
      </c>
      <c r="AX231">
        <v>448997052</v>
      </c>
      <c r="AY231">
        <v>1</v>
      </c>
      <c r="AZ231">
        <v>0</v>
      </c>
      <c r="BA231">
        <v>231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CV231">
        <v>0</v>
      </c>
      <c r="CW231">
        <v>0</v>
      </c>
      <c r="CX231">
        <f>ROUND(Y231*Source!I96,7)</f>
        <v>0</v>
      </c>
      <c r="CY231">
        <f t="shared" si="151"/>
        <v>0</v>
      </c>
      <c r="CZ231">
        <f t="shared" si="152"/>
        <v>0</v>
      </c>
      <c r="DA231">
        <f t="shared" si="153"/>
        <v>1</v>
      </c>
      <c r="DB231">
        <f t="shared" si="154"/>
        <v>0</v>
      </c>
      <c r="DC231">
        <f t="shared" si="155"/>
        <v>0</v>
      </c>
      <c r="DD231" t="s">
        <v>3</v>
      </c>
      <c r="DE231" t="s">
        <v>3</v>
      </c>
      <c r="DF231">
        <f>ROUND(ROUND(AE231,2)*CX231,2)</f>
        <v>0</v>
      </c>
      <c r="DG231">
        <f t="shared" si="149"/>
        <v>0</v>
      </c>
      <c r="DH231">
        <f t="shared" si="126"/>
        <v>0</v>
      </c>
      <c r="DI231">
        <f t="shared" si="127"/>
        <v>0</v>
      </c>
      <c r="DJ231">
        <f t="shared" si="156"/>
        <v>0</v>
      </c>
      <c r="DK231">
        <v>0</v>
      </c>
      <c r="DL231" t="s">
        <v>3</v>
      </c>
      <c r="DM231">
        <v>0</v>
      </c>
      <c r="DN231" t="s">
        <v>3</v>
      </c>
      <c r="DO231">
        <v>0</v>
      </c>
    </row>
    <row r="232" spans="1:119" x14ac:dyDescent="0.2">
      <c r="A232">
        <f>ROW(Source!A96)</f>
        <v>96</v>
      </c>
      <c r="B232">
        <v>449016111</v>
      </c>
      <c r="C232">
        <v>448997029</v>
      </c>
      <c r="D232">
        <v>277875717</v>
      </c>
      <c r="E232">
        <v>1</v>
      </c>
      <c r="F232">
        <v>1</v>
      </c>
      <c r="G232">
        <v>1</v>
      </c>
      <c r="H232">
        <v>3</v>
      </c>
      <c r="I232" t="s">
        <v>1230</v>
      </c>
      <c r="J232" t="s">
        <v>1231</v>
      </c>
      <c r="K232" t="s">
        <v>1232</v>
      </c>
      <c r="L232">
        <v>1348</v>
      </c>
      <c r="N232">
        <v>1009</v>
      </c>
      <c r="O232" t="s">
        <v>83</v>
      </c>
      <c r="P232" t="s">
        <v>83</v>
      </c>
      <c r="Q232">
        <v>1000</v>
      </c>
      <c r="W232">
        <v>0</v>
      </c>
      <c r="X232">
        <v>-1797286302</v>
      </c>
      <c r="Y232">
        <f t="shared" si="150"/>
        <v>0</v>
      </c>
      <c r="AA232">
        <v>135809.66</v>
      </c>
      <c r="AB232">
        <v>0</v>
      </c>
      <c r="AC232">
        <v>0</v>
      </c>
      <c r="AD232">
        <v>0</v>
      </c>
      <c r="AE232">
        <v>105278.81</v>
      </c>
      <c r="AF232">
        <v>0</v>
      </c>
      <c r="AG232">
        <v>0</v>
      </c>
      <c r="AH232">
        <v>0</v>
      </c>
      <c r="AI232">
        <v>1.29</v>
      </c>
      <c r="AJ232">
        <v>1</v>
      </c>
      <c r="AK232">
        <v>1</v>
      </c>
      <c r="AL232">
        <v>1</v>
      </c>
      <c r="AM232">
        <v>2</v>
      </c>
      <c r="AN232">
        <v>0</v>
      </c>
      <c r="AO232">
        <v>0</v>
      </c>
      <c r="AP232">
        <v>1</v>
      </c>
      <c r="AQ232">
        <v>1</v>
      </c>
      <c r="AR232">
        <v>0</v>
      </c>
      <c r="AS232" t="s">
        <v>3</v>
      </c>
      <c r="AT232">
        <v>2E-3</v>
      </c>
      <c r="AU232" t="s">
        <v>23</v>
      </c>
      <c r="AV232">
        <v>0</v>
      </c>
      <c r="AW232">
        <v>2</v>
      </c>
      <c r="AX232">
        <v>448997053</v>
      </c>
      <c r="AY232">
        <v>1</v>
      </c>
      <c r="AZ232">
        <v>0</v>
      </c>
      <c r="BA232">
        <v>232</v>
      </c>
      <c r="BB232">
        <v>1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210.55761999999999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1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CV232">
        <v>0</v>
      </c>
      <c r="CW232">
        <v>0</v>
      </c>
      <c r="CX232">
        <f>ROUND(Y232*Source!I96,7)</f>
        <v>0</v>
      </c>
      <c r="CY232">
        <f t="shared" si="151"/>
        <v>135809.66</v>
      </c>
      <c r="CZ232">
        <f t="shared" si="152"/>
        <v>105278.81</v>
      </c>
      <c r="DA232">
        <f t="shared" si="153"/>
        <v>1.29</v>
      </c>
      <c r="DB232">
        <f t="shared" si="154"/>
        <v>0</v>
      </c>
      <c r="DC232">
        <f t="shared" si="155"/>
        <v>0</v>
      </c>
      <c r="DD232" t="s">
        <v>3</v>
      </c>
      <c r="DE232" t="s">
        <v>3</v>
      </c>
      <c r="DF232">
        <f>ROUND(ROUND(AE232*AI232,2)*CX232,2)</f>
        <v>0</v>
      </c>
      <c r="DG232">
        <f t="shared" si="149"/>
        <v>0</v>
      </c>
      <c r="DH232">
        <f t="shared" si="126"/>
        <v>0</v>
      </c>
      <c r="DI232">
        <f t="shared" si="127"/>
        <v>0</v>
      </c>
      <c r="DJ232">
        <f t="shared" si="156"/>
        <v>0</v>
      </c>
      <c r="DK232">
        <v>0</v>
      </c>
      <c r="DL232" t="s">
        <v>3</v>
      </c>
      <c r="DM232">
        <v>0</v>
      </c>
      <c r="DN232" t="s">
        <v>3</v>
      </c>
      <c r="DO232">
        <v>0</v>
      </c>
    </row>
    <row r="233" spans="1:119" x14ac:dyDescent="0.2">
      <c r="A233">
        <f>ROW(Source!A101)</f>
        <v>101</v>
      </c>
      <c r="B233">
        <v>449016111</v>
      </c>
      <c r="C233">
        <v>448997058</v>
      </c>
      <c r="D233">
        <v>277560276</v>
      </c>
      <c r="E233">
        <v>109</v>
      </c>
      <c r="F233">
        <v>1</v>
      </c>
      <c r="G233">
        <v>1</v>
      </c>
      <c r="H233">
        <v>1</v>
      </c>
      <c r="I233" t="s">
        <v>1201</v>
      </c>
      <c r="J233" t="s">
        <v>3</v>
      </c>
      <c r="K233" t="s">
        <v>1202</v>
      </c>
      <c r="L233">
        <v>1191</v>
      </c>
      <c r="N233">
        <v>1013</v>
      </c>
      <c r="O233" t="s">
        <v>1203</v>
      </c>
      <c r="P233" t="s">
        <v>1203</v>
      </c>
      <c r="Q233">
        <v>1</v>
      </c>
      <c r="W233">
        <v>0</v>
      </c>
      <c r="X233">
        <v>1049124552</v>
      </c>
      <c r="Y233">
        <f>AT233</f>
        <v>6.73</v>
      </c>
      <c r="AA233">
        <v>0</v>
      </c>
      <c r="AB233">
        <v>0</v>
      </c>
      <c r="AC233">
        <v>0</v>
      </c>
      <c r="AD233">
        <v>479.27</v>
      </c>
      <c r="AE233">
        <v>0</v>
      </c>
      <c r="AF233">
        <v>0</v>
      </c>
      <c r="AG233">
        <v>0</v>
      </c>
      <c r="AH233">
        <v>479.27</v>
      </c>
      <c r="AI233">
        <v>1</v>
      </c>
      <c r="AJ233">
        <v>1</v>
      </c>
      <c r="AK233">
        <v>1</v>
      </c>
      <c r="AL233">
        <v>1</v>
      </c>
      <c r="AM233">
        <v>-2</v>
      </c>
      <c r="AN233">
        <v>0</v>
      </c>
      <c r="AO233">
        <v>0</v>
      </c>
      <c r="AP233">
        <v>1</v>
      </c>
      <c r="AQ233">
        <v>1</v>
      </c>
      <c r="AR233">
        <v>0</v>
      </c>
      <c r="AS233" t="s">
        <v>3</v>
      </c>
      <c r="AT233">
        <v>6.73</v>
      </c>
      <c r="AU233" t="s">
        <v>3</v>
      </c>
      <c r="AV233">
        <v>1</v>
      </c>
      <c r="AW233">
        <v>2</v>
      </c>
      <c r="AX233">
        <v>448997068</v>
      </c>
      <c r="AY233">
        <v>2</v>
      </c>
      <c r="AZ233">
        <v>131072</v>
      </c>
      <c r="BA233">
        <v>233</v>
      </c>
      <c r="BB233">
        <v>1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3225.4871000000003</v>
      </c>
      <c r="BN233">
        <v>6.73</v>
      </c>
      <c r="BO233">
        <v>0</v>
      </c>
      <c r="BP233">
        <v>1</v>
      </c>
      <c r="BQ233">
        <v>0</v>
      </c>
      <c r="BR233">
        <v>0</v>
      </c>
      <c r="BS233">
        <v>0</v>
      </c>
      <c r="BT233">
        <v>3225.4871000000003</v>
      </c>
      <c r="BU233">
        <v>6.73</v>
      </c>
      <c r="BV233">
        <v>0</v>
      </c>
      <c r="BW233">
        <v>1</v>
      </c>
      <c r="CU233">
        <f>ROUND(AT233*Source!I101*AH233*AL233,2)</f>
        <v>32.25</v>
      </c>
      <c r="CV233">
        <f>ROUND(Y233*Source!I101,7)</f>
        <v>6.7299999999999999E-2</v>
      </c>
      <c r="CW233">
        <v>0</v>
      </c>
      <c r="CX233">
        <f>ROUND(Y233*Source!I101,7)</f>
        <v>6.7299999999999999E-2</v>
      </c>
      <c r="CY233">
        <f>AD233</f>
        <v>479.27</v>
      </c>
      <c r="CZ233">
        <f>AH233</f>
        <v>479.27</v>
      </c>
      <c r="DA233">
        <f>AL233</f>
        <v>1</v>
      </c>
      <c r="DB233">
        <f>ROUND(ROUND(AT233*CZ233,2),6)</f>
        <v>3225.49</v>
      </c>
      <c r="DC233">
        <f>ROUND(ROUND(AT233*AG233,2),6)</f>
        <v>0</v>
      </c>
      <c r="DD233" t="s">
        <v>3</v>
      </c>
      <c r="DE233" t="s">
        <v>3</v>
      </c>
      <c r="DF233">
        <f t="shared" ref="DF233:DF238" si="157">ROUND(ROUND(AE233,2)*CX233,2)</f>
        <v>0</v>
      </c>
      <c r="DG233">
        <f t="shared" si="149"/>
        <v>0</v>
      </c>
      <c r="DH233">
        <f t="shared" si="126"/>
        <v>0</v>
      </c>
      <c r="DI233">
        <f t="shared" si="127"/>
        <v>32.25</v>
      </c>
      <c r="DJ233">
        <f>DI233</f>
        <v>32.25</v>
      </c>
      <c r="DK233">
        <v>1</v>
      </c>
      <c r="DL233" t="s">
        <v>3</v>
      </c>
      <c r="DM233">
        <v>0</v>
      </c>
      <c r="DN233" t="s">
        <v>3</v>
      </c>
      <c r="DO233">
        <v>0</v>
      </c>
    </row>
    <row r="234" spans="1:119" x14ac:dyDescent="0.2">
      <c r="A234">
        <f>ROW(Source!A101)</f>
        <v>101</v>
      </c>
      <c r="B234">
        <v>449016111</v>
      </c>
      <c r="C234">
        <v>448997058</v>
      </c>
      <c r="D234">
        <v>277560491</v>
      </c>
      <c r="E234">
        <v>109</v>
      </c>
      <c r="F234">
        <v>1</v>
      </c>
      <c r="G234">
        <v>1</v>
      </c>
      <c r="H234">
        <v>1</v>
      </c>
      <c r="I234" t="s">
        <v>1204</v>
      </c>
      <c r="J234" t="s">
        <v>3</v>
      </c>
      <c r="K234" t="s">
        <v>1205</v>
      </c>
      <c r="L234">
        <v>1191</v>
      </c>
      <c r="N234">
        <v>1013</v>
      </c>
      <c r="O234" t="s">
        <v>1203</v>
      </c>
      <c r="P234" t="s">
        <v>1203</v>
      </c>
      <c r="Q234">
        <v>1</v>
      </c>
      <c r="W234">
        <v>0</v>
      </c>
      <c r="X234">
        <v>-1417349443</v>
      </c>
      <c r="Y234">
        <f>AT234</f>
        <v>0.99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1</v>
      </c>
      <c r="AJ234">
        <v>1</v>
      </c>
      <c r="AK234">
        <v>1</v>
      </c>
      <c r="AL234">
        <v>1</v>
      </c>
      <c r="AM234">
        <v>-2</v>
      </c>
      <c r="AN234">
        <v>0</v>
      </c>
      <c r="AO234">
        <v>0</v>
      </c>
      <c r="AP234">
        <v>1</v>
      </c>
      <c r="AQ234">
        <v>1</v>
      </c>
      <c r="AR234">
        <v>0</v>
      </c>
      <c r="AS234" t="s">
        <v>3</v>
      </c>
      <c r="AT234">
        <v>0.99</v>
      </c>
      <c r="AU234" t="s">
        <v>3</v>
      </c>
      <c r="AV234">
        <v>2</v>
      </c>
      <c r="AW234">
        <v>2</v>
      </c>
      <c r="AX234">
        <v>448997069</v>
      </c>
      <c r="AY234">
        <v>1</v>
      </c>
      <c r="AZ234">
        <v>0</v>
      </c>
      <c r="BA234">
        <v>234</v>
      </c>
      <c r="BB234">
        <v>1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CV234">
        <v>0</v>
      </c>
      <c r="CW234">
        <v>0</v>
      </c>
      <c r="CX234">
        <f>ROUND(Y234*Source!I101,7)</f>
        <v>9.9000000000000008E-3</v>
      </c>
      <c r="CY234">
        <f>AD234</f>
        <v>0</v>
      </c>
      <c r="CZ234">
        <f>AH234</f>
        <v>0</v>
      </c>
      <c r="DA234">
        <f>AL234</f>
        <v>1</v>
      </c>
      <c r="DB234">
        <f>ROUND(ROUND(AT234*CZ234,2),6)</f>
        <v>0</v>
      </c>
      <c r="DC234">
        <f>ROUND(ROUND(AT234*AG234,2),6)</f>
        <v>0</v>
      </c>
      <c r="DD234" t="s">
        <v>3</v>
      </c>
      <c r="DE234" t="s">
        <v>3</v>
      </c>
      <c r="DF234">
        <f t="shared" si="157"/>
        <v>0</v>
      </c>
      <c r="DG234">
        <f t="shared" si="149"/>
        <v>0</v>
      </c>
      <c r="DH234">
        <f t="shared" si="126"/>
        <v>0</v>
      </c>
      <c r="DI234">
        <f t="shared" si="127"/>
        <v>0</v>
      </c>
      <c r="DJ234">
        <f>DI234</f>
        <v>0</v>
      </c>
      <c r="DK234">
        <v>0</v>
      </c>
      <c r="DL234" t="s">
        <v>3</v>
      </c>
      <c r="DM234">
        <v>0</v>
      </c>
      <c r="DN234" t="s">
        <v>3</v>
      </c>
      <c r="DO234">
        <v>0</v>
      </c>
    </row>
    <row r="235" spans="1:119" x14ac:dyDescent="0.2">
      <c r="A235">
        <f>ROW(Source!A101)</f>
        <v>101</v>
      </c>
      <c r="B235">
        <v>449016111</v>
      </c>
      <c r="C235">
        <v>448997058</v>
      </c>
      <c r="D235">
        <v>277944803</v>
      </c>
      <c r="E235">
        <v>1</v>
      </c>
      <c r="F235">
        <v>1</v>
      </c>
      <c r="G235">
        <v>1</v>
      </c>
      <c r="H235">
        <v>2</v>
      </c>
      <c r="I235" t="s">
        <v>1350</v>
      </c>
      <c r="J235" t="s">
        <v>1351</v>
      </c>
      <c r="K235" t="s">
        <v>1352</v>
      </c>
      <c r="L235">
        <v>1368</v>
      </c>
      <c r="N235">
        <v>1011</v>
      </c>
      <c r="O235" t="s">
        <v>1100</v>
      </c>
      <c r="P235" t="s">
        <v>1100</v>
      </c>
      <c r="Q235">
        <v>1</v>
      </c>
      <c r="W235">
        <v>0</v>
      </c>
      <c r="X235">
        <v>291687607</v>
      </c>
      <c r="Y235">
        <f>AT235</f>
        <v>1.1200000000000001</v>
      </c>
      <c r="AA235">
        <v>0</v>
      </c>
      <c r="AB235">
        <v>1.79</v>
      </c>
      <c r="AC235">
        <v>0</v>
      </c>
      <c r="AD235">
        <v>0</v>
      </c>
      <c r="AE235">
        <v>0</v>
      </c>
      <c r="AF235">
        <v>1.21</v>
      </c>
      <c r="AG235">
        <v>0</v>
      </c>
      <c r="AH235">
        <v>0</v>
      </c>
      <c r="AI235">
        <v>1</v>
      </c>
      <c r="AJ235">
        <v>1.48</v>
      </c>
      <c r="AK235">
        <v>1</v>
      </c>
      <c r="AL235">
        <v>1</v>
      </c>
      <c r="AM235">
        <v>2</v>
      </c>
      <c r="AN235">
        <v>0</v>
      </c>
      <c r="AO235">
        <v>0</v>
      </c>
      <c r="AP235">
        <v>1</v>
      </c>
      <c r="AQ235">
        <v>1</v>
      </c>
      <c r="AR235">
        <v>0</v>
      </c>
      <c r="AS235" t="s">
        <v>3</v>
      </c>
      <c r="AT235">
        <v>1.1200000000000001</v>
      </c>
      <c r="AU235" t="s">
        <v>3</v>
      </c>
      <c r="AV235">
        <v>1</v>
      </c>
      <c r="AW235">
        <v>2</v>
      </c>
      <c r="AX235">
        <v>448997070</v>
      </c>
      <c r="AY235">
        <v>1</v>
      </c>
      <c r="AZ235">
        <v>0</v>
      </c>
      <c r="BA235">
        <v>235</v>
      </c>
      <c r="BB235">
        <v>1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1.3552000000000002</v>
      </c>
      <c r="BL235">
        <v>0</v>
      </c>
      <c r="BM235">
        <v>0</v>
      </c>
      <c r="BN235">
        <v>0</v>
      </c>
      <c r="BO235">
        <v>0</v>
      </c>
      <c r="BP235">
        <v>1</v>
      </c>
      <c r="BQ235">
        <v>0</v>
      </c>
      <c r="BR235">
        <v>1.3552000000000002</v>
      </c>
      <c r="BS235">
        <v>0</v>
      </c>
      <c r="BT235">
        <v>0</v>
      </c>
      <c r="BU235">
        <v>0</v>
      </c>
      <c r="BV235">
        <v>0</v>
      </c>
      <c r="BW235">
        <v>1</v>
      </c>
      <c r="CV235">
        <v>0</v>
      </c>
      <c r="CW235">
        <f>ROUND(Y235*Source!I101*DO235,7)</f>
        <v>0</v>
      </c>
      <c r="CX235">
        <f>ROUND(Y235*Source!I101,7)</f>
        <v>1.12E-2</v>
      </c>
      <c r="CY235">
        <f>AB235</f>
        <v>1.79</v>
      </c>
      <c r="CZ235">
        <f>AF235</f>
        <v>1.21</v>
      </c>
      <c r="DA235">
        <f>AJ235</f>
        <v>1.48</v>
      </c>
      <c r="DB235">
        <f>ROUND(ROUND(AT235*CZ235,2),6)</f>
        <v>1.36</v>
      </c>
      <c r="DC235">
        <f>ROUND(ROUND(AT235*AG235,2),6)</f>
        <v>0</v>
      </c>
      <c r="DD235" t="s">
        <v>3</v>
      </c>
      <c r="DE235" t="s">
        <v>3</v>
      </c>
      <c r="DF235">
        <f t="shared" si="157"/>
        <v>0</v>
      </c>
      <c r="DG235">
        <f>ROUND(ROUND(AF235*AJ235,2)*CX235,2)</f>
        <v>0.02</v>
      </c>
      <c r="DH235">
        <f t="shared" si="126"/>
        <v>0</v>
      </c>
      <c r="DI235">
        <f t="shared" si="127"/>
        <v>0</v>
      </c>
      <c r="DJ235">
        <f>DG235+DH235</f>
        <v>0.02</v>
      </c>
      <c r="DK235">
        <v>0</v>
      </c>
      <c r="DL235" t="s">
        <v>3</v>
      </c>
      <c r="DM235">
        <v>0</v>
      </c>
      <c r="DN235" t="s">
        <v>3</v>
      </c>
      <c r="DO235">
        <v>0</v>
      </c>
    </row>
    <row r="236" spans="1:119" x14ac:dyDescent="0.2">
      <c r="A236">
        <f>ROW(Source!A101)</f>
        <v>101</v>
      </c>
      <c r="B236">
        <v>449016111</v>
      </c>
      <c r="C236">
        <v>448997058</v>
      </c>
      <c r="D236">
        <v>277945805</v>
      </c>
      <c r="E236">
        <v>1</v>
      </c>
      <c r="F236">
        <v>1</v>
      </c>
      <c r="G236">
        <v>1</v>
      </c>
      <c r="H236">
        <v>2</v>
      </c>
      <c r="I236" t="s">
        <v>1206</v>
      </c>
      <c r="J236" t="s">
        <v>1207</v>
      </c>
      <c r="K236" t="s">
        <v>1208</v>
      </c>
      <c r="L236">
        <v>1368</v>
      </c>
      <c r="N236">
        <v>1011</v>
      </c>
      <c r="O236" t="s">
        <v>1100</v>
      </c>
      <c r="P236" t="s">
        <v>1100</v>
      </c>
      <c r="Q236">
        <v>1</v>
      </c>
      <c r="W236">
        <v>0</v>
      </c>
      <c r="X236">
        <v>721652621</v>
      </c>
      <c r="Y236">
        <f>AT236</f>
        <v>0.06</v>
      </c>
      <c r="AA236">
        <v>0</v>
      </c>
      <c r="AB236">
        <v>641.70000000000005</v>
      </c>
      <c r="AC236">
        <v>539.69000000000005</v>
      </c>
      <c r="AD236">
        <v>0</v>
      </c>
      <c r="AE236">
        <v>0</v>
      </c>
      <c r="AF236">
        <v>641.70000000000005</v>
      </c>
      <c r="AG236">
        <v>539.69000000000005</v>
      </c>
      <c r="AH236">
        <v>0</v>
      </c>
      <c r="AI236">
        <v>1</v>
      </c>
      <c r="AJ236">
        <v>1</v>
      </c>
      <c r="AK236">
        <v>1</v>
      </c>
      <c r="AL236">
        <v>1</v>
      </c>
      <c r="AM236">
        <v>-2</v>
      </c>
      <c r="AN236">
        <v>0</v>
      </c>
      <c r="AO236">
        <v>0</v>
      </c>
      <c r="AP236">
        <v>1</v>
      </c>
      <c r="AQ236">
        <v>1</v>
      </c>
      <c r="AR236">
        <v>0</v>
      </c>
      <c r="AS236" t="s">
        <v>3</v>
      </c>
      <c r="AT236">
        <v>0.06</v>
      </c>
      <c r="AU236" t="s">
        <v>3</v>
      </c>
      <c r="AV236">
        <v>1</v>
      </c>
      <c r="AW236">
        <v>2</v>
      </c>
      <c r="AX236">
        <v>448997071</v>
      </c>
      <c r="AY236">
        <v>2</v>
      </c>
      <c r="AZ236">
        <v>98304</v>
      </c>
      <c r="BA236">
        <v>236</v>
      </c>
      <c r="BB236">
        <v>1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38.502000000000002</v>
      </c>
      <c r="BL236">
        <v>32.381399999999999</v>
      </c>
      <c r="BM236">
        <v>0</v>
      </c>
      <c r="BN236">
        <v>0</v>
      </c>
      <c r="BO236">
        <v>0.06</v>
      </c>
      <c r="BP236">
        <v>1</v>
      </c>
      <c r="BQ236">
        <v>0</v>
      </c>
      <c r="BR236">
        <v>38.502000000000002</v>
      </c>
      <c r="BS236">
        <v>32.381399999999999</v>
      </c>
      <c r="BT236">
        <v>0</v>
      </c>
      <c r="BU236">
        <v>0</v>
      </c>
      <c r="BV236">
        <v>0.06</v>
      </c>
      <c r="BW236">
        <v>1</v>
      </c>
      <c r="CV236">
        <v>0</v>
      </c>
      <c r="CW236">
        <f>ROUND(Y236*Source!I101*DO236,7)</f>
        <v>5.9999999999999995E-4</v>
      </c>
      <c r="CX236">
        <f>ROUND(Y236*Source!I101,7)</f>
        <v>5.9999999999999995E-4</v>
      </c>
      <c r="CY236">
        <f>AB236</f>
        <v>641.70000000000005</v>
      </c>
      <c r="CZ236">
        <f>AF236</f>
        <v>641.70000000000005</v>
      </c>
      <c r="DA236">
        <f>AJ236</f>
        <v>1</v>
      </c>
      <c r="DB236">
        <f>ROUND(ROUND(AT236*CZ236,2),6)</f>
        <v>38.5</v>
      </c>
      <c r="DC236">
        <f>ROUND(ROUND(AT236*AG236,2),6)</f>
        <v>32.380000000000003</v>
      </c>
      <c r="DD236" t="s">
        <v>3</v>
      </c>
      <c r="DE236" t="s">
        <v>3</v>
      </c>
      <c r="DF236">
        <f t="shared" si="157"/>
        <v>0</v>
      </c>
      <c r="DG236">
        <f t="shared" ref="DG236:DG243" si="158">ROUND(ROUND(AF236,2)*CX236,2)</f>
        <v>0.39</v>
      </c>
      <c r="DH236">
        <f t="shared" si="126"/>
        <v>0.32</v>
      </c>
      <c r="DI236">
        <f t="shared" si="127"/>
        <v>0</v>
      </c>
      <c r="DJ236">
        <f>DG236+DH236</f>
        <v>0.71</v>
      </c>
      <c r="DK236">
        <v>1</v>
      </c>
      <c r="DL236" t="s">
        <v>1209</v>
      </c>
      <c r="DM236">
        <v>4</v>
      </c>
      <c r="DN236" t="s">
        <v>1203</v>
      </c>
      <c r="DO236">
        <v>1</v>
      </c>
    </row>
    <row r="237" spans="1:119" x14ac:dyDescent="0.2">
      <c r="A237">
        <f>ROW(Source!A101)</f>
        <v>101</v>
      </c>
      <c r="B237">
        <v>449016111</v>
      </c>
      <c r="C237">
        <v>448997058</v>
      </c>
      <c r="D237">
        <v>277945930</v>
      </c>
      <c r="E237">
        <v>1</v>
      </c>
      <c r="F237">
        <v>1</v>
      </c>
      <c r="G237">
        <v>1</v>
      </c>
      <c r="H237">
        <v>2</v>
      </c>
      <c r="I237" t="s">
        <v>1281</v>
      </c>
      <c r="J237" t="s">
        <v>1282</v>
      </c>
      <c r="K237" t="s">
        <v>1283</v>
      </c>
      <c r="L237">
        <v>1368</v>
      </c>
      <c r="N237">
        <v>1011</v>
      </c>
      <c r="O237" t="s">
        <v>1100</v>
      </c>
      <c r="P237" t="s">
        <v>1100</v>
      </c>
      <c r="Q237">
        <v>1</v>
      </c>
      <c r="W237">
        <v>0</v>
      </c>
      <c r="X237">
        <v>1516678200</v>
      </c>
      <c r="Y237">
        <f>AT237</f>
        <v>0.93</v>
      </c>
      <c r="AA237">
        <v>0</v>
      </c>
      <c r="AB237">
        <v>83.01</v>
      </c>
      <c r="AC237">
        <v>539.69000000000005</v>
      </c>
      <c r="AD237">
        <v>0</v>
      </c>
      <c r="AE237">
        <v>0</v>
      </c>
      <c r="AF237">
        <v>83.01</v>
      </c>
      <c r="AG237">
        <v>539.69000000000005</v>
      </c>
      <c r="AH237">
        <v>0</v>
      </c>
      <c r="AI237">
        <v>1</v>
      </c>
      <c r="AJ237">
        <v>1</v>
      </c>
      <c r="AK237">
        <v>1</v>
      </c>
      <c r="AL237">
        <v>1</v>
      </c>
      <c r="AM237">
        <v>-2</v>
      </c>
      <c r="AN237">
        <v>0</v>
      </c>
      <c r="AO237">
        <v>0</v>
      </c>
      <c r="AP237">
        <v>1</v>
      </c>
      <c r="AQ237">
        <v>1</v>
      </c>
      <c r="AR237">
        <v>0</v>
      </c>
      <c r="AS237" t="s">
        <v>3</v>
      </c>
      <c r="AT237">
        <v>0.93</v>
      </c>
      <c r="AU237" t="s">
        <v>3</v>
      </c>
      <c r="AV237">
        <v>1</v>
      </c>
      <c r="AW237">
        <v>2</v>
      </c>
      <c r="AX237">
        <v>448997072</v>
      </c>
      <c r="AY237">
        <v>2</v>
      </c>
      <c r="AZ237">
        <v>98304</v>
      </c>
      <c r="BA237">
        <v>237</v>
      </c>
      <c r="BB237">
        <v>1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77.199300000000008</v>
      </c>
      <c r="BL237">
        <v>501.91170000000005</v>
      </c>
      <c r="BM237">
        <v>0</v>
      </c>
      <c r="BN237">
        <v>0</v>
      </c>
      <c r="BO237">
        <v>0.93</v>
      </c>
      <c r="BP237">
        <v>1</v>
      </c>
      <c r="BQ237">
        <v>0</v>
      </c>
      <c r="BR237">
        <v>77.199300000000008</v>
      </c>
      <c r="BS237">
        <v>501.91170000000005</v>
      </c>
      <c r="BT237">
        <v>0</v>
      </c>
      <c r="BU237">
        <v>0</v>
      </c>
      <c r="BV237">
        <v>0.93</v>
      </c>
      <c r="BW237">
        <v>1</v>
      </c>
      <c r="CV237">
        <v>0</v>
      </c>
      <c r="CW237">
        <f>ROUND(Y237*Source!I101*DO237,7)</f>
        <v>9.2999999999999992E-3</v>
      </c>
      <c r="CX237">
        <f>ROUND(Y237*Source!I101,7)</f>
        <v>9.2999999999999992E-3</v>
      </c>
      <c r="CY237">
        <f>AB237</f>
        <v>83.01</v>
      </c>
      <c r="CZ237">
        <f>AF237</f>
        <v>83.01</v>
      </c>
      <c r="DA237">
        <f>AJ237</f>
        <v>1</v>
      </c>
      <c r="DB237">
        <f>ROUND(ROUND(AT237*CZ237,2),6)</f>
        <v>77.2</v>
      </c>
      <c r="DC237">
        <f>ROUND(ROUND(AT237*AG237,2),6)</f>
        <v>501.91</v>
      </c>
      <c r="DD237" t="s">
        <v>3</v>
      </c>
      <c r="DE237" t="s">
        <v>3</v>
      </c>
      <c r="DF237">
        <f t="shared" si="157"/>
        <v>0</v>
      </c>
      <c r="DG237">
        <f t="shared" si="158"/>
        <v>0.77</v>
      </c>
      <c r="DH237">
        <f t="shared" si="126"/>
        <v>5.0199999999999996</v>
      </c>
      <c r="DI237">
        <f t="shared" si="127"/>
        <v>0</v>
      </c>
      <c r="DJ237">
        <f>DG237+DH237</f>
        <v>5.7899999999999991</v>
      </c>
      <c r="DK237">
        <v>1</v>
      </c>
      <c r="DL237" t="s">
        <v>1209</v>
      </c>
      <c r="DM237">
        <v>4</v>
      </c>
      <c r="DN237" t="s">
        <v>1203</v>
      </c>
      <c r="DO237">
        <v>1</v>
      </c>
    </row>
    <row r="238" spans="1:119" x14ac:dyDescent="0.2">
      <c r="A238">
        <f>ROW(Source!A101)</f>
        <v>101</v>
      </c>
      <c r="B238">
        <v>449016111</v>
      </c>
      <c r="C238">
        <v>448997058</v>
      </c>
      <c r="D238">
        <v>277560614</v>
      </c>
      <c r="E238">
        <v>109</v>
      </c>
      <c r="F238">
        <v>1</v>
      </c>
      <c r="G238">
        <v>1</v>
      </c>
      <c r="H238">
        <v>3</v>
      </c>
      <c r="I238" t="s">
        <v>166</v>
      </c>
      <c r="J238" t="s">
        <v>3</v>
      </c>
      <c r="K238" t="s">
        <v>167</v>
      </c>
      <c r="L238">
        <v>1377</v>
      </c>
      <c r="N238">
        <v>1013</v>
      </c>
      <c r="O238" t="s">
        <v>168</v>
      </c>
      <c r="P238" t="s">
        <v>168</v>
      </c>
      <c r="Q238">
        <v>1</v>
      </c>
      <c r="W238">
        <v>0</v>
      </c>
      <c r="X238">
        <v>-1614040265</v>
      </c>
      <c r="Y238">
        <f>(AT238*ROUND(0,7))</f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1</v>
      </c>
      <c r="AJ238">
        <v>1</v>
      </c>
      <c r="AK238">
        <v>1</v>
      </c>
      <c r="AL238">
        <v>1</v>
      </c>
      <c r="AM238">
        <v>-2</v>
      </c>
      <c r="AN238">
        <v>0</v>
      </c>
      <c r="AO238">
        <v>0</v>
      </c>
      <c r="AP238">
        <v>1</v>
      </c>
      <c r="AQ238">
        <v>0</v>
      </c>
      <c r="AR238">
        <v>0</v>
      </c>
      <c r="AS238" t="s">
        <v>3</v>
      </c>
      <c r="AT238">
        <v>116.66</v>
      </c>
      <c r="AU238" t="s">
        <v>135</v>
      </c>
      <c r="AV238">
        <v>0</v>
      </c>
      <c r="AW238">
        <v>2</v>
      </c>
      <c r="AX238">
        <v>448997073</v>
      </c>
      <c r="AY238">
        <v>1</v>
      </c>
      <c r="AZ238">
        <v>0</v>
      </c>
      <c r="BA238">
        <v>238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CV238">
        <v>0</v>
      </c>
      <c r="CW238">
        <v>0</v>
      </c>
      <c r="CX238">
        <f>ROUND(Y238*Source!I101,7)</f>
        <v>0</v>
      </c>
      <c r="CY238">
        <f>AA238</f>
        <v>0</v>
      </c>
      <c r="CZ238">
        <f>AE238</f>
        <v>0</v>
      </c>
      <c r="DA238">
        <f>AI238</f>
        <v>1</v>
      </c>
      <c r="DB238">
        <f>ROUND((ROUND(AT238*CZ238,2)*ROUND(0,7)),6)</f>
        <v>0</v>
      </c>
      <c r="DC238">
        <f>ROUND((ROUND(AT238*AG238,2)*ROUND(0,7)),6)</f>
        <v>0</v>
      </c>
      <c r="DD238" t="s">
        <v>3</v>
      </c>
      <c r="DE238" t="s">
        <v>3</v>
      </c>
      <c r="DF238">
        <f t="shared" si="157"/>
        <v>0</v>
      </c>
      <c r="DG238">
        <f t="shared" si="158"/>
        <v>0</v>
      </c>
      <c r="DH238">
        <f t="shared" si="126"/>
        <v>0</v>
      </c>
      <c r="DI238">
        <f t="shared" si="127"/>
        <v>0</v>
      </c>
      <c r="DJ238">
        <f>DF238</f>
        <v>0</v>
      </c>
      <c r="DK238">
        <v>0</v>
      </c>
      <c r="DL238" t="s">
        <v>3</v>
      </c>
      <c r="DM238">
        <v>0</v>
      </c>
      <c r="DN238" t="s">
        <v>3</v>
      </c>
      <c r="DO238">
        <v>0</v>
      </c>
    </row>
    <row r="239" spans="1:119" x14ac:dyDescent="0.2">
      <c r="A239">
        <f>ROW(Source!A101)</f>
        <v>101</v>
      </c>
      <c r="B239">
        <v>449016111</v>
      </c>
      <c r="C239">
        <v>448997058</v>
      </c>
      <c r="D239">
        <v>277879122</v>
      </c>
      <c r="E239">
        <v>1</v>
      </c>
      <c r="F239">
        <v>1</v>
      </c>
      <c r="G239">
        <v>1</v>
      </c>
      <c r="H239">
        <v>3</v>
      </c>
      <c r="I239" t="s">
        <v>1353</v>
      </c>
      <c r="J239" t="s">
        <v>1354</v>
      </c>
      <c r="K239" t="s">
        <v>1355</v>
      </c>
      <c r="L239">
        <v>1348</v>
      </c>
      <c r="N239">
        <v>1009</v>
      </c>
      <c r="O239" t="s">
        <v>83</v>
      </c>
      <c r="P239" t="s">
        <v>83</v>
      </c>
      <c r="Q239">
        <v>1000</v>
      </c>
      <c r="W239">
        <v>0</v>
      </c>
      <c r="X239">
        <v>391982732</v>
      </c>
      <c r="Y239">
        <f>(AT239*ROUND(0,7))</f>
        <v>0</v>
      </c>
      <c r="AA239">
        <v>82010.960000000006</v>
      </c>
      <c r="AB239">
        <v>0</v>
      </c>
      <c r="AC239">
        <v>0</v>
      </c>
      <c r="AD239">
        <v>0</v>
      </c>
      <c r="AE239">
        <v>87245.7</v>
      </c>
      <c r="AF239">
        <v>0</v>
      </c>
      <c r="AG239">
        <v>0</v>
      </c>
      <c r="AH239">
        <v>0</v>
      </c>
      <c r="AI239">
        <v>0.94</v>
      </c>
      <c r="AJ239">
        <v>1</v>
      </c>
      <c r="AK239">
        <v>1</v>
      </c>
      <c r="AL239">
        <v>1</v>
      </c>
      <c r="AM239">
        <v>2</v>
      </c>
      <c r="AN239">
        <v>0</v>
      </c>
      <c r="AO239">
        <v>0</v>
      </c>
      <c r="AP239">
        <v>1</v>
      </c>
      <c r="AQ239">
        <v>1</v>
      </c>
      <c r="AR239">
        <v>0</v>
      </c>
      <c r="AS239" t="s">
        <v>3</v>
      </c>
      <c r="AT239">
        <v>1E-4</v>
      </c>
      <c r="AU239" t="s">
        <v>135</v>
      </c>
      <c r="AV239">
        <v>0</v>
      </c>
      <c r="AW239">
        <v>2</v>
      </c>
      <c r="AX239">
        <v>448997074</v>
      </c>
      <c r="AY239">
        <v>1</v>
      </c>
      <c r="AZ239">
        <v>0</v>
      </c>
      <c r="BA239">
        <v>239</v>
      </c>
      <c r="BB239">
        <v>1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8.7245699999999999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1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CV239">
        <v>0</v>
      </c>
      <c r="CW239">
        <v>0</v>
      </c>
      <c r="CX239">
        <f>ROUND(Y239*Source!I101,7)</f>
        <v>0</v>
      </c>
      <c r="CY239">
        <f>AA239</f>
        <v>82010.960000000006</v>
      </c>
      <c r="CZ239">
        <f>AE239</f>
        <v>87245.7</v>
      </c>
      <c r="DA239">
        <f>AI239</f>
        <v>0.94</v>
      </c>
      <c r="DB239">
        <f>ROUND((ROUND(AT239*CZ239,2)*ROUND(0,7)),6)</f>
        <v>0</v>
      </c>
      <c r="DC239">
        <f>ROUND((ROUND(AT239*AG239,2)*ROUND(0,7)),6)</f>
        <v>0</v>
      </c>
      <c r="DD239" t="s">
        <v>3</v>
      </c>
      <c r="DE239" t="s">
        <v>3</v>
      </c>
      <c r="DF239">
        <f>ROUND(ROUND(AE239*AI239,2)*CX239,2)</f>
        <v>0</v>
      </c>
      <c r="DG239">
        <f t="shared" si="158"/>
        <v>0</v>
      </c>
      <c r="DH239">
        <f t="shared" si="126"/>
        <v>0</v>
      </c>
      <c r="DI239">
        <f t="shared" si="127"/>
        <v>0</v>
      </c>
      <c r="DJ239">
        <f>DF239</f>
        <v>0</v>
      </c>
      <c r="DK239">
        <v>0</v>
      </c>
      <c r="DL239" t="s">
        <v>3</v>
      </c>
      <c r="DM239">
        <v>0</v>
      </c>
      <c r="DN239" t="s">
        <v>3</v>
      </c>
      <c r="DO239">
        <v>0</v>
      </c>
    </row>
    <row r="240" spans="1:119" x14ac:dyDescent="0.2">
      <c r="A240">
        <f>ROW(Source!A101)</f>
        <v>101</v>
      </c>
      <c r="B240">
        <v>449016111</v>
      </c>
      <c r="C240">
        <v>448997058</v>
      </c>
      <c r="D240">
        <v>277879126</v>
      </c>
      <c r="E240">
        <v>1</v>
      </c>
      <c r="F240">
        <v>1</v>
      </c>
      <c r="G240">
        <v>1</v>
      </c>
      <c r="H240">
        <v>3</v>
      </c>
      <c r="I240" t="s">
        <v>1356</v>
      </c>
      <c r="J240" t="s">
        <v>1357</v>
      </c>
      <c r="K240" t="s">
        <v>1358</v>
      </c>
      <c r="L240">
        <v>1348</v>
      </c>
      <c r="N240">
        <v>1009</v>
      </c>
      <c r="O240" t="s">
        <v>83</v>
      </c>
      <c r="P240" t="s">
        <v>83</v>
      </c>
      <c r="Q240">
        <v>1000</v>
      </c>
      <c r="W240">
        <v>0</v>
      </c>
      <c r="X240">
        <v>-1053638491</v>
      </c>
      <c r="Y240">
        <f>(AT240*ROUND(0,7))</f>
        <v>0</v>
      </c>
      <c r="AA240">
        <v>71847.679999999993</v>
      </c>
      <c r="AB240">
        <v>0</v>
      </c>
      <c r="AC240">
        <v>0</v>
      </c>
      <c r="AD240">
        <v>0</v>
      </c>
      <c r="AE240">
        <v>76433.7</v>
      </c>
      <c r="AF240">
        <v>0</v>
      </c>
      <c r="AG240">
        <v>0</v>
      </c>
      <c r="AH240">
        <v>0</v>
      </c>
      <c r="AI240">
        <v>0.94</v>
      </c>
      <c r="AJ240">
        <v>1</v>
      </c>
      <c r="AK240">
        <v>1</v>
      </c>
      <c r="AL240">
        <v>1</v>
      </c>
      <c r="AM240">
        <v>2</v>
      </c>
      <c r="AN240">
        <v>0</v>
      </c>
      <c r="AO240">
        <v>0</v>
      </c>
      <c r="AP240">
        <v>1</v>
      </c>
      <c r="AQ240">
        <v>1</v>
      </c>
      <c r="AR240">
        <v>0</v>
      </c>
      <c r="AS240" t="s">
        <v>3</v>
      </c>
      <c r="AT240">
        <v>5.8999999999999999E-3</v>
      </c>
      <c r="AU240" t="s">
        <v>135</v>
      </c>
      <c r="AV240">
        <v>0</v>
      </c>
      <c r="AW240">
        <v>2</v>
      </c>
      <c r="AX240">
        <v>448997075</v>
      </c>
      <c r="AY240">
        <v>1</v>
      </c>
      <c r="AZ240">
        <v>0</v>
      </c>
      <c r="BA240">
        <v>240</v>
      </c>
      <c r="BB240">
        <v>1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450.95882999999998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1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CV240">
        <v>0</v>
      </c>
      <c r="CW240">
        <v>0</v>
      </c>
      <c r="CX240">
        <f>ROUND(Y240*Source!I101,7)</f>
        <v>0</v>
      </c>
      <c r="CY240">
        <f>AA240</f>
        <v>71847.679999999993</v>
      </c>
      <c r="CZ240">
        <f>AE240</f>
        <v>76433.7</v>
      </c>
      <c r="DA240">
        <f>AI240</f>
        <v>0.94</v>
      </c>
      <c r="DB240">
        <f>ROUND((ROUND(AT240*CZ240,2)*ROUND(0,7)),6)</f>
        <v>0</v>
      </c>
      <c r="DC240">
        <f>ROUND((ROUND(AT240*AG240,2)*ROUND(0,7)),6)</f>
        <v>0</v>
      </c>
      <c r="DD240" t="s">
        <v>3</v>
      </c>
      <c r="DE240" t="s">
        <v>3</v>
      </c>
      <c r="DF240">
        <f>ROUND(ROUND(AE240*AI240,2)*CX240,2)</f>
        <v>0</v>
      </c>
      <c r="DG240">
        <f t="shared" si="158"/>
        <v>0</v>
      </c>
      <c r="DH240">
        <f t="shared" si="126"/>
        <v>0</v>
      </c>
      <c r="DI240">
        <f t="shared" si="127"/>
        <v>0</v>
      </c>
      <c r="DJ240">
        <f>DF240</f>
        <v>0</v>
      </c>
      <c r="DK240">
        <v>0</v>
      </c>
      <c r="DL240" t="s">
        <v>3</v>
      </c>
      <c r="DM240">
        <v>0</v>
      </c>
      <c r="DN240" t="s">
        <v>3</v>
      </c>
      <c r="DO240">
        <v>0</v>
      </c>
    </row>
    <row r="241" spans="1:119" x14ac:dyDescent="0.2">
      <c r="A241">
        <f>ROW(Source!A101)</f>
        <v>101</v>
      </c>
      <c r="B241">
        <v>449016111</v>
      </c>
      <c r="C241">
        <v>448997058</v>
      </c>
      <c r="D241">
        <v>277563130</v>
      </c>
      <c r="E241">
        <v>109</v>
      </c>
      <c r="F241">
        <v>1</v>
      </c>
      <c r="G241">
        <v>1</v>
      </c>
      <c r="H241">
        <v>3</v>
      </c>
      <c r="I241" t="s">
        <v>209</v>
      </c>
      <c r="J241" t="s">
        <v>3</v>
      </c>
      <c r="K241" t="s">
        <v>210</v>
      </c>
      <c r="L241">
        <v>1301</v>
      </c>
      <c r="N241">
        <v>1003</v>
      </c>
      <c r="O241" t="s">
        <v>211</v>
      </c>
      <c r="P241" t="s">
        <v>211</v>
      </c>
      <c r="Q241">
        <v>1</v>
      </c>
      <c r="W241">
        <v>0</v>
      </c>
      <c r="X241">
        <v>67467915</v>
      </c>
      <c r="Y241">
        <f>(AT241*ROUND(0,7))</f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1</v>
      </c>
      <c r="AJ241">
        <v>1</v>
      </c>
      <c r="AK241">
        <v>1</v>
      </c>
      <c r="AL241">
        <v>1</v>
      </c>
      <c r="AM241">
        <v>-2</v>
      </c>
      <c r="AN241">
        <v>0</v>
      </c>
      <c r="AO241">
        <v>0</v>
      </c>
      <c r="AP241">
        <v>1</v>
      </c>
      <c r="AQ241">
        <v>0</v>
      </c>
      <c r="AR241">
        <v>0</v>
      </c>
      <c r="AS241" t="s">
        <v>3</v>
      </c>
      <c r="AT241">
        <v>100</v>
      </c>
      <c r="AU241" t="s">
        <v>135</v>
      </c>
      <c r="AV241">
        <v>0</v>
      </c>
      <c r="AW241">
        <v>2</v>
      </c>
      <c r="AX241">
        <v>448997076</v>
      </c>
      <c r="AY241">
        <v>1</v>
      </c>
      <c r="AZ241">
        <v>0</v>
      </c>
      <c r="BA241">
        <v>241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CV241">
        <v>0</v>
      </c>
      <c r="CW241">
        <v>0</v>
      </c>
      <c r="CX241">
        <f>ROUND(Y241*Source!I101,7)</f>
        <v>0</v>
      </c>
      <c r="CY241">
        <f>AA241</f>
        <v>0</v>
      </c>
      <c r="CZ241">
        <f>AE241</f>
        <v>0</v>
      </c>
      <c r="DA241">
        <f>AI241</f>
        <v>1</v>
      </c>
      <c r="DB241">
        <f>ROUND((ROUND(AT241*CZ241,2)*ROUND(0,7)),6)</f>
        <v>0</v>
      </c>
      <c r="DC241">
        <f>ROUND((ROUND(AT241*AG241,2)*ROUND(0,7)),6)</f>
        <v>0</v>
      </c>
      <c r="DD241" t="s">
        <v>3</v>
      </c>
      <c r="DE241" t="s">
        <v>3</v>
      </c>
      <c r="DF241">
        <f t="shared" ref="DF241:DF247" si="159">ROUND(ROUND(AE241,2)*CX241,2)</f>
        <v>0</v>
      </c>
      <c r="DG241">
        <f t="shared" si="158"/>
        <v>0</v>
      </c>
      <c r="DH241">
        <f t="shared" si="126"/>
        <v>0</v>
      </c>
      <c r="DI241">
        <f t="shared" si="127"/>
        <v>0</v>
      </c>
      <c r="DJ241">
        <f>DF241</f>
        <v>0</v>
      </c>
      <c r="DK241">
        <v>0</v>
      </c>
      <c r="DL241" t="s">
        <v>3</v>
      </c>
      <c r="DM241">
        <v>0</v>
      </c>
      <c r="DN241" t="s">
        <v>3</v>
      </c>
      <c r="DO241">
        <v>0</v>
      </c>
    </row>
    <row r="242" spans="1:119" x14ac:dyDescent="0.2">
      <c r="A242">
        <f>ROW(Source!A104)</f>
        <v>104</v>
      </c>
      <c r="B242">
        <v>449016111</v>
      </c>
      <c r="C242">
        <v>448997079</v>
      </c>
      <c r="D242">
        <v>277560276</v>
      </c>
      <c r="E242">
        <v>109</v>
      </c>
      <c r="F242">
        <v>1</v>
      </c>
      <c r="G242">
        <v>1</v>
      </c>
      <c r="H242">
        <v>1</v>
      </c>
      <c r="I242" t="s">
        <v>1201</v>
      </c>
      <c r="J242" t="s">
        <v>3</v>
      </c>
      <c r="K242" t="s">
        <v>1202</v>
      </c>
      <c r="L242">
        <v>1191</v>
      </c>
      <c r="N242">
        <v>1013</v>
      </c>
      <c r="O242" t="s">
        <v>1203</v>
      </c>
      <c r="P242" t="s">
        <v>1203</v>
      </c>
      <c r="Q242">
        <v>1</v>
      </c>
      <c r="W242">
        <v>0</v>
      </c>
      <c r="X242">
        <v>1049124552</v>
      </c>
      <c r="Y242">
        <f>AT242</f>
        <v>7.64</v>
      </c>
      <c r="AA242">
        <v>0</v>
      </c>
      <c r="AB242">
        <v>0</v>
      </c>
      <c r="AC242">
        <v>0</v>
      </c>
      <c r="AD242">
        <v>479.27</v>
      </c>
      <c r="AE242">
        <v>0</v>
      </c>
      <c r="AF242">
        <v>0</v>
      </c>
      <c r="AG242">
        <v>0</v>
      </c>
      <c r="AH242">
        <v>479.27</v>
      </c>
      <c r="AI242">
        <v>1</v>
      </c>
      <c r="AJ242">
        <v>1</v>
      </c>
      <c r="AK242">
        <v>1</v>
      </c>
      <c r="AL242">
        <v>1</v>
      </c>
      <c r="AM242">
        <v>-2</v>
      </c>
      <c r="AN242">
        <v>0</v>
      </c>
      <c r="AO242">
        <v>0</v>
      </c>
      <c r="AP242">
        <v>1</v>
      </c>
      <c r="AQ242">
        <v>1</v>
      </c>
      <c r="AR242">
        <v>0</v>
      </c>
      <c r="AS242" t="s">
        <v>3</v>
      </c>
      <c r="AT242">
        <v>7.64</v>
      </c>
      <c r="AU242" t="s">
        <v>3</v>
      </c>
      <c r="AV242">
        <v>1</v>
      </c>
      <c r="AW242">
        <v>2</v>
      </c>
      <c r="AX242">
        <v>448997089</v>
      </c>
      <c r="AY242">
        <v>2</v>
      </c>
      <c r="AZ242">
        <v>131072</v>
      </c>
      <c r="BA242">
        <v>242</v>
      </c>
      <c r="BB242">
        <v>1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3661.6227999999996</v>
      </c>
      <c r="BN242">
        <v>7.64</v>
      </c>
      <c r="BO242">
        <v>0</v>
      </c>
      <c r="BP242">
        <v>1</v>
      </c>
      <c r="BQ242">
        <v>0</v>
      </c>
      <c r="BR242">
        <v>0</v>
      </c>
      <c r="BS242">
        <v>0</v>
      </c>
      <c r="BT242">
        <v>3661.6227999999996</v>
      </c>
      <c r="BU242">
        <v>7.64</v>
      </c>
      <c r="BV242">
        <v>0</v>
      </c>
      <c r="BW242">
        <v>1</v>
      </c>
      <c r="CU242">
        <f>ROUND(AT242*Source!I104*AH242*AL242,2)</f>
        <v>36.619999999999997</v>
      </c>
      <c r="CV242">
        <f>ROUND(Y242*Source!I104,7)</f>
        <v>7.6399999999999996E-2</v>
      </c>
      <c r="CW242">
        <v>0</v>
      </c>
      <c r="CX242">
        <f>ROUND(Y242*Source!I104,7)</f>
        <v>7.6399999999999996E-2</v>
      </c>
      <c r="CY242">
        <f>AD242</f>
        <v>479.27</v>
      </c>
      <c r="CZ242">
        <f>AH242</f>
        <v>479.27</v>
      </c>
      <c r="DA242">
        <f>AL242</f>
        <v>1</v>
      </c>
      <c r="DB242">
        <f>ROUND(ROUND(AT242*CZ242,2),6)</f>
        <v>3661.62</v>
      </c>
      <c r="DC242">
        <f>ROUND(ROUND(AT242*AG242,2),6)</f>
        <v>0</v>
      </c>
      <c r="DD242" t="s">
        <v>3</v>
      </c>
      <c r="DE242" t="s">
        <v>3</v>
      </c>
      <c r="DF242">
        <f t="shared" si="159"/>
        <v>0</v>
      </c>
      <c r="DG242">
        <f t="shared" si="158"/>
        <v>0</v>
      </c>
      <c r="DH242">
        <f t="shared" si="126"/>
        <v>0</v>
      </c>
      <c r="DI242">
        <f t="shared" si="127"/>
        <v>36.619999999999997</v>
      </c>
      <c r="DJ242">
        <f>DI242</f>
        <v>36.619999999999997</v>
      </c>
      <c r="DK242">
        <v>1</v>
      </c>
      <c r="DL242" t="s">
        <v>3</v>
      </c>
      <c r="DM242">
        <v>0</v>
      </c>
      <c r="DN242" t="s">
        <v>3</v>
      </c>
      <c r="DO242">
        <v>0</v>
      </c>
    </row>
    <row r="243" spans="1:119" x14ac:dyDescent="0.2">
      <c r="A243">
        <f>ROW(Source!A104)</f>
        <v>104</v>
      </c>
      <c r="B243">
        <v>449016111</v>
      </c>
      <c r="C243">
        <v>448997079</v>
      </c>
      <c r="D243">
        <v>277560491</v>
      </c>
      <c r="E243">
        <v>109</v>
      </c>
      <c r="F243">
        <v>1</v>
      </c>
      <c r="G243">
        <v>1</v>
      </c>
      <c r="H243">
        <v>1</v>
      </c>
      <c r="I243" t="s">
        <v>1204</v>
      </c>
      <c r="J243" t="s">
        <v>3</v>
      </c>
      <c r="K243" t="s">
        <v>1205</v>
      </c>
      <c r="L243">
        <v>1191</v>
      </c>
      <c r="N243">
        <v>1013</v>
      </c>
      <c r="O243" t="s">
        <v>1203</v>
      </c>
      <c r="P243" t="s">
        <v>1203</v>
      </c>
      <c r="Q243">
        <v>1</v>
      </c>
      <c r="W243">
        <v>0</v>
      </c>
      <c r="X243">
        <v>-1417349443</v>
      </c>
      <c r="Y243">
        <f>AT243</f>
        <v>1.1399999999999999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1</v>
      </c>
      <c r="AJ243">
        <v>1</v>
      </c>
      <c r="AK243">
        <v>1</v>
      </c>
      <c r="AL243">
        <v>1</v>
      </c>
      <c r="AM243">
        <v>-2</v>
      </c>
      <c r="AN243">
        <v>0</v>
      </c>
      <c r="AO243">
        <v>0</v>
      </c>
      <c r="AP243">
        <v>1</v>
      </c>
      <c r="AQ243">
        <v>1</v>
      </c>
      <c r="AR243">
        <v>0</v>
      </c>
      <c r="AS243" t="s">
        <v>3</v>
      </c>
      <c r="AT243">
        <v>1.1399999999999999</v>
      </c>
      <c r="AU243" t="s">
        <v>3</v>
      </c>
      <c r="AV243">
        <v>2</v>
      </c>
      <c r="AW243">
        <v>2</v>
      </c>
      <c r="AX243">
        <v>448997090</v>
      </c>
      <c r="AY243">
        <v>1</v>
      </c>
      <c r="AZ243">
        <v>0</v>
      </c>
      <c r="BA243">
        <v>243</v>
      </c>
      <c r="BB243">
        <v>1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CV243">
        <v>0</v>
      </c>
      <c r="CW243">
        <v>0</v>
      </c>
      <c r="CX243">
        <f>ROUND(Y243*Source!I104,7)</f>
        <v>1.14E-2</v>
      </c>
      <c r="CY243">
        <f>AD243</f>
        <v>0</v>
      </c>
      <c r="CZ243">
        <f>AH243</f>
        <v>0</v>
      </c>
      <c r="DA243">
        <f>AL243</f>
        <v>1</v>
      </c>
      <c r="DB243">
        <f>ROUND(ROUND(AT243*CZ243,2),6)</f>
        <v>0</v>
      </c>
      <c r="DC243">
        <f>ROUND(ROUND(AT243*AG243,2),6)</f>
        <v>0</v>
      </c>
      <c r="DD243" t="s">
        <v>3</v>
      </c>
      <c r="DE243" t="s">
        <v>3</v>
      </c>
      <c r="DF243">
        <f t="shared" si="159"/>
        <v>0</v>
      </c>
      <c r="DG243">
        <f t="shared" si="158"/>
        <v>0</v>
      </c>
      <c r="DH243">
        <f t="shared" si="126"/>
        <v>0</v>
      </c>
      <c r="DI243">
        <f t="shared" si="127"/>
        <v>0</v>
      </c>
      <c r="DJ243">
        <f>DI243</f>
        <v>0</v>
      </c>
      <c r="DK243">
        <v>0</v>
      </c>
      <c r="DL243" t="s">
        <v>3</v>
      </c>
      <c r="DM243">
        <v>0</v>
      </c>
      <c r="DN243" t="s">
        <v>3</v>
      </c>
      <c r="DO243">
        <v>0</v>
      </c>
    </row>
    <row r="244" spans="1:119" x14ac:dyDescent="0.2">
      <c r="A244">
        <f>ROW(Source!A104)</f>
        <v>104</v>
      </c>
      <c r="B244">
        <v>449016111</v>
      </c>
      <c r="C244">
        <v>448997079</v>
      </c>
      <c r="D244">
        <v>277944803</v>
      </c>
      <c r="E244">
        <v>1</v>
      </c>
      <c r="F244">
        <v>1</v>
      </c>
      <c r="G244">
        <v>1</v>
      </c>
      <c r="H244">
        <v>2</v>
      </c>
      <c r="I244" t="s">
        <v>1350</v>
      </c>
      <c r="J244" t="s">
        <v>1351</v>
      </c>
      <c r="K244" t="s">
        <v>1352</v>
      </c>
      <c r="L244">
        <v>1368</v>
      </c>
      <c r="N244">
        <v>1011</v>
      </c>
      <c r="O244" t="s">
        <v>1100</v>
      </c>
      <c r="P244" t="s">
        <v>1100</v>
      </c>
      <c r="Q244">
        <v>1</v>
      </c>
      <c r="W244">
        <v>0</v>
      </c>
      <c r="X244">
        <v>291687607</v>
      </c>
      <c r="Y244">
        <f>AT244</f>
        <v>1.25</v>
      </c>
      <c r="AA244">
        <v>0</v>
      </c>
      <c r="AB244">
        <v>1.79</v>
      </c>
      <c r="AC244">
        <v>0</v>
      </c>
      <c r="AD244">
        <v>0</v>
      </c>
      <c r="AE244">
        <v>0</v>
      </c>
      <c r="AF244">
        <v>1.21</v>
      </c>
      <c r="AG244">
        <v>0</v>
      </c>
      <c r="AH244">
        <v>0</v>
      </c>
      <c r="AI244">
        <v>1</v>
      </c>
      <c r="AJ244">
        <v>1.48</v>
      </c>
      <c r="AK244">
        <v>1</v>
      </c>
      <c r="AL244">
        <v>1</v>
      </c>
      <c r="AM244">
        <v>2</v>
      </c>
      <c r="AN244">
        <v>0</v>
      </c>
      <c r="AO244">
        <v>0</v>
      </c>
      <c r="AP244">
        <v>1</v>
      </c>
      <c r="AQ244">
        <v>1</v>
      </c>
      <c r="AR244">
        <v>0</v>
      </c>
      <c r="AS244" t="s">
        <v>3</v>
      </c>
      <c r="AT244">
        <v>1.25</v>
      </c>
      <c r="AU244" t="s">
        <v>3</v>
      </c>
      <c r="AV244">
        <v>1</v>
      </c>
      <c r="AW244">
        <v>2</v>
      </c>
      <c r="AX244">
        <v>448997091</v>
      </c>
      <c r="AY244">
        <v>1</v>
      </c>
      <c r="AZ244">
        <v>0</v>
      </c>
      <c r="BA244">
        <v>244</v>
      </c>
      <c r="BB244">
        <v>1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1.5125</v>
      </c>
      <c r="BL244">
        <v>0</v>
      </c>
      <c r="BM244">
        <v>0</v>
      </c>
      <c r="BN244">
        <v>0</v>
      </c>
      <c r="BO244">
        <v>0</v>
      </c>
      <c r="BP244">
        <v>1</v>
      </c>
      <c r="BQ244">
        <v>0</v>
      </c>
      <c r="BR244">
        <v>1.5125</v>
      </c>
      <c r="BS244">
        <v>0</v>
      </c>
      <c r="BT244">
        <v>0</v>
      </c>
      <c r="BU244">
        <v>0</v>
      </c>
      <c r="BV244">
        <v>0</v>
      </c>
      <c r="BW244">
        <v>1</v>
      </c>
      <c r="CV244">
        <v>0</v>
      </c>
      <c r="CW244">
        <f>ROUND(Y244*Source!I104*DO244,7)</f>
        <v>0</v>
      </c>
      <c r="CX244">
        <f>ROUND(Y244*Source!I104,7)</f>
        <v>1.2500000000000001E-2</v>
      </c>
      <c r="CY244">
        <f>AB244</f>
        <v>1.79</v>
      </c>
      <c r="CZ244">
        <f>AF244</f>
        <v>1.21</v>
      </c>
      <c r="DA244">
        <f>AJ244</f>
        <v>1.48</v>
      </c>
      <c r="DB244">
        <f>ROUND(ROUND(AT244*CZ244,2),6)</f>
        <v>1.51</v>
      </c>
      <c r="DC244">
        <f>ROUND(ROUND(AT244*AG244,2),6)</f>
        <v>0</v>
      </c>
      <c r="DD244" t="s">
        <v>3</v>
      </c>
      <c r="DE244" t="s">
        <v>3</v>
      </c>
      <c r="DF244">
        <f t="shared" si="159"/>
        <v>0</v>
      </c>
      <c r="DG244">
        <f>ROUND(ROUND(AF244*AJ244,2)*CX244,2)</f>
        <v>0.02</v>
      </c>
      <c r="DH244">
        <f t="shared" si="126"/>
        <v>0</v>
      </c>
      <c r="DI244">
        <f t="shared" si="127"/>
        <v>0</v>
      </c>
      <c r="DJ244">
        <f>DG244+DH244</f>
        <v>0.02</v>
      </c>
      <c r="DK244">
        <v>0</v>
      </c>
      <c r="DL244" t="s">
        <v>3</v>
      </c>
      <c r="DM244">
        <v>0</v>
      </c>
      <c r="DN244" t="s">
        <v>3</v>
      </c>
      <c r="DO244">
        <v>0</v>
      </c>
    </row>
    <row r="245" spans="1:119" x14ac:dyDescent="0.2">
      <c r="A245">
        <f>ROW(Source!A104)</f>
        <v>104</v>
      </c>
      <c r="B245">
        <v>449016111</v>
      </c>
      <c r="C245">
        <v>448997079</v>
      </c>
      <c r="D245">
        <v>277945805</v>
      </c>
      <c r="E245">
        <v>1</v>
      </c>
      <c r="F245">
        <v>1</v>
      </c>
      <c r="G245">
        <v>1</v>
      </c>
      <c r="H245">
        <v>2</v>
      </c>
      <c r="I245" t="s">
        <v>1206</v>
      </c>
      <c r="J245" t="s">
        <v>1207</v>
      </c>
      <c r="K245" t="s">
        <v>1208</v>
      </c>
      <c r="L245">
        <v>1368</v>
      </c>
      <c r="N245">
        <v>1011</v>
      </c>
      <c r="O245" t="s">
        <v>1100</v>
      </c>
      <c r="P245" t="s">
        <v>1100</v>
      </c>
      <c r="Q245">
        <v>1</v>
      </c>
      <c r="W245">
        <v>0</v>
      </c>
      <c r="X245">
        <v>721652621</v>
      </c>
      <c r="Y245">
        <f>AT245</f>
        <v>0.15</v>
      </c>
      <c r="AA245">
        <v>0</v>
      </c>
      <c r="AB245">
        <v>641.70000000000005</v>
      </c>
      <c r="AC245">
        <v>539.69000000000005</v>
      </c>
      <c r="AD245">
        <v>0</v>
      </c>
      <c r="AE245">
        <v>0</v>
      </c>
      <c r="AF245">
        <v>641.70000000000005</v>
      </c>
      <c r="AG245">
        <v>539.69000000000005</v>
      </c>
      <c r="AH245">
        <v>0</v>
      </c>
      <c r="AI245">
        <v>1</v>
      </c>
      <c r="AJ245">
        <v>1</v>
      </c>
      <c r="AK245">
        <v>1</v>
      </c>
      <c r="AL245">
        <v>1</v>
      </c>
      <c r="AM245">
        <v>-2</v>
      </c>
      <c r="AN245">
        <v>0</v>
      </c>
      <c r="AO245">
        <v>0</v>
      </c>
      <c r="AP245">
        <v>1</v>
      </c>
      <c r="AQ245">
        <v>1</v>
      </c>
      <c r="AR245">
        <v>0</v>
      </c>
      <c r="AS245" t="s">
        <v>3</v>
      </c>
      <c r="AT245">
        <v>0.15</v>
      </c>
      <c r="AU245" t="s">
        <v>3</v>
      </c>
      <c r="AV245">
        <v>1</v>
      </c>
      <c r="AW245">
        <v>2</v>
      </c>
      <c r="AX245">
        <v>448997092</v>
      </c>
      <c r="AY245">
        <v>2</v>
      </c>
      <c r="AZ245">
        <v>98304</v>
      </c>
      <c r="BA245">
        <v>245</v>
      </c>
      <c r="BB245">
        <v>1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96.25500000000001</v>
      </c>
      <c r="BL245">
        <v>80.953500000000005</v>
      </c>
      <c r="BM245">
        <v>0</v>
      </c>
      <c r="BN245">
        <v>0</v>
      </c>
      <c r="BO245">
        <v>0.15</v>
      </c>
      <c r="BP245">
        <v>1</v>
      </c>
      <c r="BQ245">
        <v>0</v>
      </c>
      <c r="BR245">
        <v>96.25500000000001</v>
      </c>
      <c r="BS245">
        <v>80.953500000000005</v>
      </c>
      <c r="BT245">
        <v>0</v>
      </c>
      <c r="BU245">
        <v>0</v>
      </c>
      <c r="BV245">
        <v>0.15</v>
      </c>
      <c r="BW245">
        <v>1</v>
      </c>
      <c r="CV245">
        <v>0</v>
      </c>
      <c r="CW245">
        <f>ROUND(Y245*Source!I104*DO245,7)</f>
        <v>1.5E-3</v>
      </c>
      <c r="CX245">
        <f>ROUND(Y245*Source!I104,7)</f>
        <v>1.5E-3</v>
      </c>
      <c r="CY245">
        <f>AB245</f>
        <v>641.70000000000005</v>
      </c>
      <c r="CZ245">
        <f>AF245</f>
        <v>641.70000000000005</v>
      </c>
      <c r="DA245">
        <f>AJ245</f>
        <v>1</v>
      </c>
      <c r="DB245">
        <f>ROUND(ROUND(AT245*CZ245,2),6)</f>
        <v>96.26</v>
      </c>
      <c r="DC245">
        <f>ROUND(ROUND(AT245*AG245,2),6)</f>
        <v>80.95</v>
      </c>
      <c r="DD245" t="s">
        <v>3</v>
      </c>
      <c r="DE245" t="s">
        <v>3</v>
      </c>
      <c r="DF245">
        <f t="shared" si="159"/>
        <v>0</v>
      </c>
      <c r="DG245">
        <f t="shared" ref="DG245:DG252" si="160">ROUND(ROUND(AF245,2)*CX245,2)</f>
        <v>0.96</v>
      </c>
      <c r="DH245">
        <f t="shared" si="126"/>
        <v>0.81</v>
      </c>
      <c r="DI245">
        <f t="shared" si="127"/>
        <v>0</v>
      </c>
      <c r="DJ245">
        <f>DG245+DH245</f>
        <v>1.77</v>
      </c>
      <c r="DK245">
        <v>1</v>
      </c>
      <c r="DL245" t="s">
        <v>1209</v>
      </c>
      <c r="DM245">
        <v>4</v>
      </c>
      <c r="DN245" t="s">
        <v>1203</v>
      </c>
      <c r="DO245">
        <v>1</v>
      </c>
    </row>
    <row r="246" spans="1:119" x14ac:dyDescent="0.2">
      <c r="A246">
        <f>ROW(Source!A104)</f>
        <v>104</v>
      </c>
      <c r="B246">
        <v>449016111</v>
      </c>
      <c r="C246">
        <v>448997079</v>
      </c>
      <c r="D246">
        <v>277945930</v>
      </c>
      <c r="E246">
        <v>1</v>
      </c>
      <c r="F246">
        <v>1</v>
      </c>
      <c r="G246">
        <v>1</v>
      </c>
      <c r="H246">
        <v>2</v>
      </c>
      <c r="I246" t="s">
        <v>1281</v>
      </c>
      <c r="J246" t="s">
        <v>1282</v>
      </c>
      <c r="K246" t="s">
        <v>1283</v>
      </c>
      <c r="L246">
        <v>1368</v>
      </c>
      <c r="N246">
        <v>1011</v>
      </c>
      <c r="O246" t="s">
        <v>1100</v>
      </c>
      <c r="P246" t="s">
        <v>1100</v>
      </c>
      <c r="Q246">
        <v>1</v>
      </c>
      <c r="W246">
        <v>0</v>
      </c>
      <c r="X246">
        <v>1516678200</v>
      </c>
      <c r="Y246">
        <f>AT246</f>
        <v>0.99</v>
      </c>
      <c r="AA246">
        <v>0</v>
      </c>
      <c r="AB246">
        <v>83.01</v>
      </c>
      <c r="AC246">
        <v>539.69000000000005</v>
      </c>
      <c r="AD246">
        <v>0</v>
      </c>
      <c r="AE246">
        <v>0</v>
      </c>
      <c r="AF246">
        <v>83.01</v>
      </c>
      <c r="AG246">
        <v>539.69000000000005</v>
      </c>
      <c r="AH246">
        <v>0</v>
      </c>
      <c r="AI246">
        <v>1</v>
      </c>
      <c r="AJ246">
        <v>1</v>
      </c>
      <c r="AK246">
        <v>1</v>
      </c>
      <c r="AL246">
        <v>1</v>
      </c>
      <c r="AM246">
        <v>-2</v>
      </c>
      <c r="AN246">
        <v>0</v>
      </c>
      <c r="AO246">
        <v>0</v>
      </c>
      <c r="AP246">
        <v>1</v>
      </c>
      <c r="AQ246">
        <v>1</v>
      </c>
      <c r="AR246">
        <v>0</v>
      </c>
      <c r="AS246" t="s">
        <v>3</v>
      </c>
      <c r="AT246">
        <v>0.99</v>
      </c>
      <c r="AU246" t="s">
        <v>3</v>
      </c>
      <c r="AV246">
        <v>1</v>
      </c>
      <c r="AW246">
        <v>2</v>
      </c>
      <c r="AX246">
        <v>448997093</v>
      </c>
      <c r="AY246">
        <v>2</v>
      </c>
      <c r="AZ246">
        <v>98304</v>
      </c>
      <c r="BA246">
        <v>246</v>
      </c>
      <c r="BB246">
        <v>1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82.179900000000004</v>
      </c>
      <c r="BL246">
        <v>534.29310000000009</v>
      </c>
      <c r="BM246">
        <v>0</v>
      </c>
      <c r="BN246">
        <v>0</v>
      </c>
      <c r="BO246">
        <v>0.99</v>
      </c>
      <c r="BP246">
        <v>1</v>
      </c>
      <c r="BQ246">
        <v>0</v>
      </c>
      <c r="BR246">
        <v>82.179900000000004</v>
      </c>
      <c r="BS246">
        <v>534.29310000000009</v>
      </c>
      <c r="BT246">
        <v>0</v>
      </c>
      <c r="BU246">
        <v>0</v>
      </c>
      <c r="BV246">
        <v>0.99</v>
      </c>
      <c r="BW246">
        <v>1</v>
      </c>
      <c r="CV246">
        <v>0</v>
      </c>
      <c r="CW246">
        <f>ROUND(Y246*Source!I104*DO246,7)</f>
        <v>9.9000000000000008E-3</v>
      </c>
      <c r="CX246">
        <f>ROUND(Y246*Source!I104,7)</f>
        <v>9.9000000000000008E-3</v>
      </c>
      <c r="CY246">
        <f>AB246</f>
        <v>83.01</v>
      </c>
      <c r="CZ246">
        <f>AF246</f>
        <v>83.01</v>
      </c>
      <c r="DA246">
        <f>AJ246</f>
        <v>1</v>
      </c>
      <c r="DB246">
        <f>ROUND(ROUND(AT246*CZ246,2),6)</f>
        <v>82.18</v>
      </c>
      <c r="DC246">
        <f>ROUND(ROUND(AT246*AG246,2),6)</f>
        <v>534.29</v>
      </c>
      <c r="DD246" t="s">
        <v>3</v>
      </c>
      <c r="DE246" t="s">
        <v>3</v>
      </c>
      <c r="DF246">
        <f t="shared" si="159"/>
        <v>0</v>
      </c>
      <c r="DG246">
        <f t="shared" si="160"/>
        <v>0.82</v>
      </c>
      <c r="DH246">
        <f t="shared" si="126"/>
        <v>5.34</v>
      </c>
      <c r="DI246">
        <f t="shared" si="127"/>
        <v>0</v>
      </c>
      <c r="DJ246">
        <f>DG246+DH246</f>
        <v>6.16</v>
      </c>
      <c r="DK246">
        <v>1</v>
      </c>
      <c r="DL246" t="s">
        <v>1209</v>
      </c>
      <c r="DM246">
        <v>4</v>
      </c>
      <c r="DN246" t="s">
        <v>1203</v>
      </c>
      <c r="DO246">
        <v>1</v>
      </c>
    </row>
    <row r="247" spans="1:119" x14ac:dyDescent="0.2">
      <c r="A247">
        <f>ROW(Source!A104)</f>
        <v>104</v>
      </c>
      <c r="B247">
        <v>449016111</v>
      </c>
      <c r="C247">
        <v>448997079</v>
      </c>
      <c r="D247">
        <v>277560614</v>
      </c>
      <c r="E247">
        <v>109</v>
      </c>
      <c r="F247">
        <v>1</v>
      </c>
      <c r="G247">
        <v>1</v>
      </c>
      <c r="H247">
        <v>3</v>
      </c>
      <c r="I247" t="s">
        <v>166</v>
      </c>
      <c r="J247" t="s">
        <v>3</v>
      </c>
      <c r="K247" t="s">
        <v>167</v>
      </c>
      <c r="L247">
        <v>1377</v>
      </c>
      <c r="N247">
        <v>1013</v>
      </c>
      <c r="O247" t="s">
        <v>168</v>
      </c>
      <c r="P247" t="s">
        <v>168</v>
      </c>
      <c r="Q247">
        <v>1</v>
      </c>
      <c r="W247">
        <v>0</v>
      </c>
      <c r="X247">
        <v>-1614040265</v>
      </c>
      <c r="Y247">
        <f>(AT247*ROUND(0,7))</f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1</v>
      </c>
      <c r="AJ247">
        <v>1</v>
      </c>
      <c r="AK247">
        <v>1</v>
      </c>
      <c r="AL247">
        <v>1</v>
      </c>
      <c r="AM247">
        <v>-2</v>
      </c>
      <c r="AN247">
        <v>0</v>
      </c>
      <c r="AO247">
        <v>0</v>
      </c>
      <c r="AP247">
        <v>1</v>
      </c>
      <c r="AQ247">
        <v>0</v>
      </c>
      <c r="AR247">
        <v>0</v>
      </c>
      <c r="AS247" t="s">
        <v>3</v>
      </c>
      <c r="AT247">
        <v>116.66</v>
      </c>
      <c r="AU247" t="s">
        <v>23</v>
      </c>
      <c r="AV247">
        <v>0</v>
      </c>
      <c r="AW247">
        <v>2</v>
      </c>
      <c r="AX247">
        <v>448997094</v>
      </c>
      <c r="AY247">
        <v>1</v>
      </c>
      <c r="AZ247">
        <v>0</v>
      </c>
      <c r="BA247">
        <v>247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CV247">
        <v>0</v>
      </c>
      <c r="CW247">
        <v>0</v>
      </c>
      <c r="CX247">
        <f>ROUND(Y247*Source!I104,7)</f>
        <v>0</v>
      </c>
      <c r="CY247">
        <f>AA247</f>
        <v>0</v>
      </c>
      <c r="CZ247">
        <f>AE247</f>
        <v>0</v>
      </c>
      <c r="DA247">
        <f>AI247</f>
        <v>1</v>
      </c>
      <c r="DB247">
        <f>ROUND((ROUND(AT247*CZ247,2)*ROUND(0,7)),6)</f>
        <v>0</v>
      </c>
      <c r="DC247">
        <f>ROUND((ROUND(AT247*AG247,2)*ROUND(0,7)),6)</f>
        <v>0</v>
      </c>
      <c r="DD247" t="s">
        <v>3</v>
      </c>
      <c r="DE247" t="s">
        <v>3</v>
      </c>
      <c r="DF247">
        <f t="shared" si="159"/>
        <v>0</v>
      </c>
      <c r="DG247">
        <f t="shared" si="160"/>
        <v>0</v>
      </c>
      <c r="DH247">
        <f t="shared" si="126"/>
        <v>0</v>
      </c>
      <c r="DI247">
        <f t="shared" si="127"/>
        <v>0</v>
      </c>
      <c r="DJ247">
        <f>DF247</f>
        <v>0</v>
      </c>
      <c r="DK247">
        <v>0</v>
      </c>
      <c r="DL247" t="s">
        <v>3</v>
      </c>
      <c r="DM247">
        <v>0</v>
      </c>
      <c r="DN247" t="s">
        <v>3</v>
      </c>
      <c r="DO247">
        <v>0</v>
      </c>
    </row>
    <row r="248" spans="1:119" x14ac:dyDescent="0.2">
      <c r="A248">
        <f>ROW(Source!A104)</f>
        <v>104</v>
      </c>
      <c r="B248">
        <v>449016111</v>
      </c>
      <c r="C248">
        <v>448997079</v>
      </c>
      <c r="D248">
        <v>277879122</v>
      </c>
      <c r="E248">
        <v>1</v>
      </c>
      <c r="F248">
        <v>1</v>
      </c>
      <c r="G248">
        <v>1</v>
      </c>
      <c r="H248">
        <v>3</v>
      </c>
      <c r="I248" t="s">
        <v>1353</v>
      </c>
      <c r="J248" t="s">
        <v>1354</v>
      </c>
      <c r="K248" t="s">
        <v>1355</v>
      </c>
      <c r="L248">
        <v>1348</v>
      </c>
      <c r="N248">
        <v>1009</v>
      </c>
      <c r="O248" t="s">
        <v>83</v>
      </c>
      <c r="P248" t="s">
        <v>83</v>
      </c>
      <c r="Q248">
        <v>1000</v>
      </c>
      <c r="W248">
        <v>0</v>
      </c>
      <c r="X248">
        <v>391982732</v>
      </c>
      <c r="Y248">
        <f>(AT248*ROUND(0,7))</f>
        <v>0</v>
      </c>
      <c r="AA248">
        <v>82010.960000000006</v>
      </c>
      <c r="AB248">
        <v>0</v>
      </c>
      <c r="AC248">
        <v>0</v>
      </c>
      <c r="AD248">
        <v>0</v>
      </c>
      <c r="AE248">
        <v>87245.7</v>
      </c>
      <c r="AF248">
        <v>0</v>
      </c>
      <c r="AG248">
        <v>0</v>
      </c>
      <c r="AH248">
        <v>0</v>
      </c>
      <c r="AI248">
        <v>0.94</v>
      </c>
      <c r="AJ248">
        <v>1</v>
      </c>
      <c r="AK248">
        <v>1</v>
      </c>
      <c r="AL248">
        <v>1</v>
      </c>
      <c r="AM248">
        <v>2</v>
      </c>
      <c r="AN248">
        <v>0</v>
      </c>
      <c r="AO248">
        <v>0</v>
      </c>
      <c r="AP248">
        <v>1</v>
      </c>
      <c r="AQ248">
        <v>1</v>
      </c>
      <c r="AR248">
        <v>0</v>
      </c>
      <c r="AS248" t="s">
        <v>3</v>
      </c>
      <c r="AT248">
        <v>1E-4</v>
      </c>
      <c r="AU248" t="s">
        <v>23</v>
      </c>
      <c r="AV248">
        <v>0</v>
      </c>
      <c r="AW248">
        <v>2</v>
      </c>
      <c r="AX248">
        <v>448997095</v>
      </c>
      <c r="AY248">
        <v>1</v>
      </c>
      <c r="AZ248">
        <v>0</v>
      </c>
      <c r="BA248">
        <v>248</v>
      </c>
      <c r="BB248">
        <v>1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8.7245699999999999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1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CV248">
        <v>0</v>
      </c>
      <c r="CW248">
        <v>0</v>
      </c>
      <c r="CX248">
        <f>ROUND(Y248*Source!I104,7)</f>
        <v>0</v>
      </c>
      <c r="CY248">
        <f>AA248</f>
        <v>82010.960000000006</v>
      </c>
      <c r="CZ248">
        <f>AE248</f>
        <v>87245.7</v>
      </c>
      <c r="DA248">
        <f>AI248</f>
        <v>0.94</v>
      </c>
      <c r="DB248">
        <f>ROUND((ROUND(AT248*CZ248,2)*ROUND(0,7)),6)</f>
        <v>0</v>
      </c>
      <c r="DC248">
        <f>ROUND((ROUND(AT248*AG248,2)*ROUND(0,7)),6)</f>
        <v>0</v>
      </c>
      <c r="DD248" t="s">
        <v>3</v>
      </c>
      <c r="DE248" t="s">
        <v>3</v>
      </c>
      <c r="DF248">
        <f>ROUND(ROUND(AE248*AI248,2)*CX248,2)</f>
        <v>0</v>
      </c>
      <c r="DG248">
        <f t="shared" si="160"/>
        <v>0</v>
      </c>
      <c r="DH248">
        <f t="shared" si="126"/>
        <v>0</v>
      </c>
      <c r="DI248">
        <f t="shared" si="127"/>
        <v>0</v>
      </c>
      <c r="DJ248">
        <f>DF248</f>
        <v>0</v>
      </c>
      <c r="DK248">
        <v>0</v>
      </c>
      <c r="DL248" t="s">
        <v>3</v>
      </c>
      <c r="DM248">
        <v>0</v>
      </c>
      <c r="DN248" t="s">
        <v>3</v>
      </c>
      <c r="DO248">
        <v>0</v>
      </c>
    </row>
    <row r="249" spans="1:119" x14ac:dyDescent="0.2">
      <c r="A249">
        <f>ROW(Source!A104)</f>
        <v>104</v>
      </c>
      <c r="B249">
        <v>449016111</v>
      </c>
      <c r="C249">
        <v>448997079</v>
      </c>
      <c r="D249">
        <v>277879126</v>
      </c>
      <c r="E249">
        <v>1</v>
      </c>
      <c r="F249">
        <v>1</v>
      </c>
      <c r="G249">
        <v>1</v>
      </c>
      <c r="H249">
        <v>3</v>
      </c>
      <c r="I249" t="s">
        <v>1356</v>
      </c>
      <c r="J249" t="s">
        <v>1357</v>
      </c>
      <c r="K249" t="s">
        <v>1358</v>
      </c>
      <c r="L249">
        <v>1348</v>
      </c>
      <c r="N249">
        <v>1009</v>
      </c>
      <c r="O249" t="s">
        <v>83</v>
      </c>
      <c r="P249" t="s">
        <v>83</v>
      </c>
      <c r="Q249">
        <v>1000</v>
      </c>
      <c r="W249">
        <v>0</v>
      </c>
      <c r="X249">
        <v>-1053638491</v>
      </c>
      <c r="Y249">
        <f>(AT249*ROUND(0,7))</f>
        <v>0</v>
      </c>
      <c r="AA249">
        <v>71847.679999999993</v>
      </c>
      <c r="AB249">
        <v>0</v>
      </c>
      <c r="AC249">
        <v>0</v>
      </c>
      <c r="AD249">
        <v>0</v>
      </c>
      <c r="AE249">
        <v>76433.7</v>
      </c>
      <c r="AF249">
        <v>0</v>
      </c>
      <c r="AG249">
        <v>0</v>
      </c>
      <c r="AH249">
        <v>0</v>
      </c>
      <c r="AI249">
        <v>0.94</v>
      </c>
      <c r="AJ249">
        <v>1</v>
      </c>
      <c r="AK249">
        <v>1</v>
      </c>
      <c r="AL249">
        <v>1</v>
      </c>
      <c r="AM249">
        <v>2</v>
      </c>
      <c r="AN249">
        <v>0</v>
      </c>
      <c r="AO249">
        <v>0</v>
      </c>
      <c r="AP249">
        <v>1</v>
      </c>
      <c r="AQ249">
        <v>1</v>
      </c>
      <c r="AR249">
        <v>0</v>
      </c>
      <c r="AS249" t="s">
        <v>3</v>
      </c>
      <c r="AT249">
        <v>5.8999999999999999E-3</v>
      </c>
      <c r="AU249" t="s">
        <v>23</v>
      </c>
      <c r="AV249">
        <v>0</v>
      </c>
      <c r="AW249">
        <v>2</v>
      </c>
      <c r="AX249">
        <v>448997096</v>
      </c>
      <c r="AY249">
        <v>1</v>
      </c>
      <c r="AZ249">
        <v>0</v>
      </c>
      <c r="BA249">
        <v>249</v>
      </c>
      <c r="BB249">
        <v>1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450.95882999999998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1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CV249">
        <v>0</v>
      </c>
      <c r="CW249">
        <v>0</v>
      </c>
      <c r="CX249">
        <f>ROUND(Y249*Source!I104,7)</f>
        <v>0</v>
      </c>
      <c r="CY249">
        <f>AA249</f>
        <v>71847.679999999993</v>
      </c>
      <c r="CZ249">
        <f>AE249</f>
        <v>76433.7</v>
      </c>
      <c r="DA249">
        <f>AI249</f>
        <v>0.94</v>
      </c>
      <c r="DB249">
        <f>ROUND((ROUND(AT249*CZ249,2)*ROUND(0,7)),6)</f>
        <v>0</v>
      </c>
      <c r="DC249">
        <f>ROUND((ROUND(AT249*AG249,2)*ROUND(0,7)),6)</f>
        <v>0</v>
      </c>
      <c r="DD249" t="s">
        <v>3</v>
      </c>
      <c r="DE249" t="s">
        <v>3</v>
      </c>
      <c r="DF249">
        <f>ROUND(ROUND(AE249*AI249,2)*CX249,2)</f>
        <v>0</v>
      </c>
      <c r="DG249">
        <f t="shared" si="160"/>
        <v>0</v>
      </c>
      <c r="DH249">
        <f t="shared" si="126"/>
        <v>0</v>
      </c>
      <c r="DI249">
        <f t="shared" si="127"/>
        <v>0</v>
      </c>
      <c r="DJ249">
        <f>DF249</f>
        <v>0</v>
      </c>
      <c r="DK249">
        <v>0</v>
      </c>
      <c r="DL249" t="s">
        <v>3</v>
      </c>
      <c r="DM249">
        <v>0</v>
      </c>
      <c r="DN249" t="s">
        <v>3</v>
      </c>
      <c r="DO249">
        <v>0</v>
      </c>
    </row>
    <row r="250" spans="1:119" x14ac:dyDescent="0.2">
      <c r="A250">
        <f>ROW(Source!A104)</f>
        <v>104</v>
      </c>
      <c r="B250">
        <v>449016111</v>
      </c>
      <c r="C250">
        <v>448997079</v>
      </c>
      <c r="D250">
        <v>277563130</v>
      </c>
      <c r="E250">
        <v>109</v>
      </c>
      <c r="F250">
        <v>1</v>
      </c>
      <c r="G250">
        <v>1</v>
      </c>
      <c r="H250">
        <v>3</v>
      </c>
      <c r="I250" t="s">
        <v>209</v>
      </c>
      <c r="J250" t="s">
        <v>3</v>
      </c>
      <c r="K250" t="s">
        <v>218</v>
      </c>
      <c r="L250">
        <v>1301</v>
      </c>
      <c r="N250">
        <v>1003</v>
      </c>
      <c r="O250" t="s">
        <v>211</v>
      </c>
      <c r="P250" t="s">
        <v>211</v>
      </c>
      <c r="Q250">
        <v>1</v>
      </c>
      <c r="W250">
        <v>0</v>
      </c>
      <c r="X250">
        <v>138754153</v>
      </c>
      <c r="Y250">
        <f>(AT250*ROUND(0,7))</f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1</v>
      </c>
      <c r="AJ250">
        <v>1</v>
      </c>
      <c r="AK250">
        <v>1</v>
      </c>
      <c r="AL250">
        <v>1</v>
      </c>
      <c r="AM250">
        <v>-2</v>
      </c>
      <c r="AN250">
        <v>0</v>
      </c>
      <c r="AO250">
        <v>0</v>
      </c>
      <c r="AP250">
        <v>1</v>
      </c>
      <c r="AQ250">
        <v>0</v>
      </c>
      <c r="AR250">
        <v>0</v>
      </c>
      <c r="AS250" t="s">
        <v>3</v>
      </c>
      <c r="AT250">
        <v>100</v>
      </c>
      <c r="AU250" t="s">
        <v>23</v>
      </c>
      <c r="AV250">
        <v>0</v>
      </c>
      <c r="AW250">
        <v>2</v>
      </c>
      <c r="AX250">
        <v>448997097</v>
      </c>
      <c r="AY250">
        <v>1</v>
      </c>
      <c r="AZ250">
        <v>0</v>
      </c>
      <c r="BA250">
        <v>250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CV250">
        <v>0</v>
      </c>
      <c r="CW250">
        <v>0</v>
      </c>
      <c r="CX250">
        <f>ROUND(Y250*Source!I104,7)</f>
        <v>0</v>
      </c>
      <c r="CY250">
        <f>AA250</f>
        <v>0</v>
      </c>
      <c r="CZ250">
        <f>AE250</f>
        <v>0</v>
      </c>
      <c r="DA250">
        <f>AI250</f>
        <v>1</v>
      </c>
      <c r="DB250">
        <f>ROUND((ROUND(AT250*CZ250,2)*ROUND(0,7)),6)</f>
        <v>0</v>
      </c>
      <c r="DC250">
        <f>ROUND((ROUND(AT250*AG250,2)*ROUND(0,7)),6)</f>
        <v>0</v>
      </c>
      <c r="DD250" t="s">
        <v>3</v>
      </c>
      <c r="DE250" t="s">
        <v>3</v>
      </c>
      <c r="DF250">
        <f t="shared" ref="DF250:DF256" si="161">ROUND(ROUND(AE250,2)*CX250,2)</f>
        <v>0</v>
      </c>
      <c r="DG250">
        <f t="shared" si="160"/>
        <v>0</v>
      </c>
      <c r="DH250">
        <f t="shared" si="126"/>
        <v>0</v>
      </c>
      <c r="DI250">
        <f t="shared" si="127"/>
        <v>0</v>
      </c>
      <c r="DJ250">
        <f>DF250</f>
        <v>0</v>
      </c>
      <c r="DK250">
        <v>0</v>
      </c>
      <c r="DL250" t="s">
        <v>3</v>
      </c>
      <c r="DM250">
        <v>0</v>
      </c>
      <c r="DN250" t="s">
        <v>3</v>
      </c>
      <c r="DO250">
        <v>0</v>
      </c>
    </row>
    <row r="251" spans="1:119" x14ac:dyDescent="0.2">
      <c r="A251">
        <f>ROW(Source!A107)</f>
        <v>107</v>
      </c>
      <c r="B251">
        <v>449016111</v>
      </c>
      <c r="C251">
        <v>448997100</v>
      </c>
      <c r="D251">
        <v>277560276</v>
      </c>
      <c r="E251">
        <v>109</v>
      </c>
      <c r="F251">
        <v>1</v>
      </c>
      <c r="G251">
        <v>1</v>
      </c>
      <c r="H251">
        <v>1</v>
      </c>
      <c r="I251" t="s">
        <v>1201</v>
      </c>
      <c r="J251" t="s">
        <v>3</v>
      </c>
      <c r="K251" t="s">
        <v>1202</v>
      </c>
      <c r="L251">
        <v>1191</v>
      </c>
      <c r="N251">
        <v>1013</v>
      </c>
      <c r="O251" t="s">
        <v>1203</v>
      </c>
      <c r="P251" t="s">
        <v>1203</v>
      </c>
      <c r="Q251">
        <v>1</v>
      </c>
      <c r="W251">
        <v>0</v>
      </c>
      <c r="X251">
        <v>1049124552</v>
      </c>
      <c r="Y251">
        <f>AT251</f>
        <v>8.4600000000000009</v>
      </c>
      <c r="AA251">
        <v>0</v>
      </c>
      <c r="AB251">
        <v>0</v>
      </c>
      <c r="AC251">
        <v>0</v>
      </c>
      <c r="AD251">
        <v>479.27</v>
      </c>
      <c r="AE251">
        <v>0</v>
      </c>
      <c r="AF251">
        <v>0</v>
      </c>
      <c r="AG251">
        <v>0</v>
      </c>
      <c r="AH251">
        <v>479.27</v>
      </c>
      <c r="AI251">
        <v>1</v>
      </c>
      <c r="AJ251">
        <v>1</v>
      </c>
      <c r="AK251">
        <v>1</v>
      </c>
      <c r="AL251">
        <v>1</v>
      </c>
      <c r="AM251">
        <v>-2</v>
      </c>
      <c r="AN251">
        <v>0</v>
      </c>
      <c r="AO251">
        <v>0</v>
      </c>
      <c r="AP251">
        <v>1</v>
      </c>
      <c r="AQ251">
        <v>1</v>
      </c>
      <c r="AR251">
        <v>0</v>
      </c>
      <c r="AS251" t="s">
        <v>3</v>
      </c>
      <c r="AT251">
        <v>8.4600000000000009</v>
      </c>
      <c r="AU251" t="s">
        <v>3</v>
      </c>
      <c r="AV251">
        <v>1</v>
      </c>
      <c r="AW251">
        <v>2</v>
      </c>
      <c r="AX251">
        <v>448997111</v>
      </c>
      <c r="AY251">
        <v>2</v>
      </c>
      <c r="AZ251">
        <v>131072</v>
      </c>
      <c r="BA251">
        <v>251</v>
      </c>
      <c r="BB251">
        <v>1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4054.6242000000002</v>
      </c>
      <c r="BN251">
        <v>8.4600000000000009</v>
      </c>
      <c r="BO251">
        <v>0</v>
      </c>
      <c r="BP251">
        <v>1</v>
      </c>
      <c r="BQ251">
        <v>0</v>
      </c>
      <c r="BR251">
        <v>0</v>
      </c>
      <c r="BS251">
        <v>0</v>
      </c>
      <c r="BT251">
        <v>4054.6242000000002</v>
      </c>
      <c r="BU251">
        <v>8.4600000000000009</v>
      </c>
      <c r="BV251">
        <v>0</v>
      </c>
      <c r="BW251">
        <v>1</v>
      </c>
      <c r="CU251">
        <f>ROUND(AT251*Source!I107*AH251*AL251,2)</f>
        <v>40.549999999999997</v>
      </c>
      <c r="CV251">
        <f>ROUND(Y251*Source!I107,7)</f>
        <v>8.4599999999999995E-2</v>
      </c>
      <c r="CW251">
        <v>0</v>
      </c>
      <c r="CX251">
        <f>ROUND(Y251*Source!I107,7)</f>
        <v>8.4599999999999995E-2</v>
      </c>
      <c r="CY251">
        <f>AD251</f>
        <v>479.27</v>
      </c>
      <c r="CZ251">
        <f>AH251</f>
        <v>479.27</v>
      </c>
      <c r="DA251">
        <f>AL251</f>
        <v>1</v>
      </c>
      <c r="DB251">
        <f>ROUND(ROUND(AT251*CZ251,2),6)</f>
        <v>4054.62</v>
      </c>
      <c r="DC251">
        <f>ROUND(ROUND(AT251*AG251,2),6)</f>
        <v>0</v>
      </c>
      <c r="DD251" t="s">
        <v>3</v>
      </c>
      <c r="DE251" t="s">
        <v>3</v>
      </c>
      <c r="DF251">
        <f t="shared" si="161"/>
        <v>0</v>
      </c>
      <c r="DG251">
        <f t="shared" si="160"/>
        <v>0</v>
      </c>
      <c r="DH251">
        <f t="shared" si="126"/>
        <v>0</v>
      </c>
      <c r="DI251">
        <f t="shared" si="127"/>
        <v>40.549999999999997</v>
      </c>
      <c r="DJ251">
        <f>DI251</f>
        <v>40.549999999999997</v>
      </c>
      <c r="DK251">
        <v>1</v>
      </c>
      <c r="DL251" t="s">
        <v>3</v>
      </c>
      <c r="DM251">
        <v>0</v>
      </c>
      <c r="DN251" t="s">
        <v>3</v>
      </c>
      <c r="DO251">
        <v>0</v>
      </c>
    </row>
    <row r="252" spans="1:119" x14ac:dyDescent="0.2">
      <c r="A252">
        <f>ROW(Source!A107)</f>
        <v>107</v>
      </c>
      <c r="B252">
        <v>449016111</v>
      </c>
      <c r="C252">
        <v>448997100</v>
      </c>
      <c r="D252">
        <v>277560491</v>
      </c>
      <c r="E252">
        <v>109</v>
      </c>
      <c r="F252">
        <v>1</v>
      </c>
      <c r="G252">
        <v>1</v>
      </c>
      <c r="H252">
        <v>1</v>
      </c>
      <c r="I252" t="s">
        <v>1204</v>
      </c>
      <c r="J252" t="s">
        <v>3</v>
      </c>
      <c r="K252" t="s">
        <v>1205</v>
      </c>
      <c r="L252">
        <v>1191</v>
      </c>
      <c r="N252">
        <v>1013</v>
      </c>
      <c r="O252" t="s">
        <v>1203</v>
      </c>
      <c r="P252" t="s">
        <v>1203</v>
      </c>
      <c r="Q252">
        <v>1</v>
      </c>
      <c r="W252">
        <v>0</v>
      </c>
      <c r="X252">
        <v>-1417349443</v>
      </c>
      <c r="Y252">
        <f>AT252</f>
        <v>2.0699999999999998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1</v>
      </c>
      <c r="AJ252">
        <v>1</v>
      </c>
      <c r="AK252">
        <v>1</v>
      </c>
      <c r="AL252">
        <v>1</v>
      </c>
      <c r="AM252">
        <v>-2</v>
      </c>
      <c r="AN252">
        <v>0</v>
      </c>
      <c r="AO252">
        <v>0</v>
      </c>
      <c r="AP252">
        <v>1</v>
      </c>
      <c r="AQ252">
        <v>1</v>
      </c>
      <c r="AR252">
        <v>0</v>
      </c>
      <c r="AS252" t="s">
        <v>3</v>
      </c>
      <c r="AT252">
        <v>2.0699999999999998</v>
      </c>
      <c r="AU252" t="s">
        <v>3</v>
      </c>
      <c r="AV252">
        <v>2</v>
      </c>
      <c r="AW252">
        <v>2</v>
      </c>
      <c r="AX252">
        <v>448997112</v>
      </c>
      <c r="AY252">
        <v>1</v>
      </c>
      <c r="AZ252">
        <v>0</v>
      </c>
      <c r="BA252">
        <v>252</v>
      </c>
      <c r="BB252">
        <v>1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CV252">
        <v>0</v>
      </c>
      <c r="CW252">
        <v>0</v>
      </c>
      <c r="CX252">
        <f>ROUND(Y252*Source!I107,7)</f>
        <v>2.07E-2</v>
      </c>
      <c r="CY252">
        <f>AD252</f>
        <v>0</v>
      </c>
      <c r="CZ252">
        <f>AH252</f>
        <v>0</v>
      </c>
      <c r="DA252">
        <f>AL252</f>
        <v>1</v>
      </c>
      <c r="DB252">
        <f>ROUND(ROUND(AT252*CZ252,2),6)</f>
        <v>0</v>
      </c>
      <c r="DC252">
        <f>ROUND(ROUND(AT252*AG252,2),6)</f>
        <v>0</v>
      </c>
      <c r="DD252" t="s">
        <v>3</v>
      </c>
      <c r="DE252" t="s">
        <v>3</v>
      </c>
      <c r="DF252">
        <f t="shared" si="161"/>
        <v>0</v>
      </c>
      <c r="DG252">
        <f t="shared" si="160"/>
        <v>0</v>
      </c>
      <c r="DH252">
        <f t="shared" si="126"/>
        <v>0</v>
      </c>
      <c r="DI252">
        <f t="shared" si="127"/>
        <v>0</v>
      </c>
      <c r="DJ252">
        <f>DI252</f>
        <v>0</v>
      </c>
      <c r="DK252">
        <v>0</v>
      </c>
      <c r="DL252" t="s">
        <v>3</v>
      </c>
      <c r="DM252">
        <v>0</v>
      </c>
      <c r="DN252" t="s">
        <v>3</v>
      </c>
      <c r="DO252">
        <v>0</v>
      </c>
    </row>
    <row r="253" spans="1:119" x14ac:dyDescent="0.2">
      <c r="A253">
        <f>ROW(Source!A107)</f>
        <v>107</v>
      </c>
      <c r="B253">
        <v>449016111</v>
      </c>
      <c r="C253">
        <v>448997100</v>
      </c>
      <c r="D253">
        <v>277944803</v>
      </c>
      <c r="E253">
        <v>1</v>
      </c>
      <c r="F253">
        <v>1</v>
      </c>
      <c r="G253">
        <v>1</v>
      </c>
      <c r="H253">
        <v>2</v>
      </c>
      <c r="I253" t="s">
        <v>1350</v>
      </c>
      <c r="J253" t="s">
        <v>1351</v>
      </c>
      <c r="K253" t="s">
        <v>1352</v>
      </c>
      <c r="L253">
        <v>1368</v>
      </c>
      <c r="N253">
        <v>1011</v>
      </c>
      <c r="O253" t="s">
        <v>1100</v>
      </c>
      <c r="P253" t="s">
        <v>1100</v>
      </c>
      <c r="Q253">
        <v>1</v>
      </c>
      <c r="W253">
        <v>0</v>
      </c>
      <c r="X253">
        <v>291687607</v>
      </c>
      <c r="Y253">
        <f>AT253</f>
        <v>1.31</v>
      </c>
      <c r="AA253">
        <v>0</v>
      </c>
      <c r="AB253">
        <v>1.79</v>
      </c>
      <c r="AC253">
        <v>0</v>
      </c>
      <c r="AD253">
        <v>0</v>
      </c>
      <c r="AE253">
        <v>0</v>
      </c>
      <c r="AF253">
        <v>1.21</v>
      </c>
      <c r="AG253">
        <v>0</v>
      </c>
      <c r="AH253">
        <v>0</v>
      </c>
      <c r="AI253">
        <v>1</v>
      </c>
      <c r="AJ253">
        <v>1.48</v>
      </c>
      <c r="AK253">
        <v>1</v>
      </c>
      <c r="AL253">
        <v>1</v>
      </c>
      <c r="AM253">
        <v>2</v>
      </c>
      <c r="AN253">
        <v>0</v>
      </c>
      <c r="AO253">
        <v>0</v>
      </c>
      <c r="AP253">
        <v>1</v>
      </c>
      <c r="AQ253">
        <v>1</v>
      </c>
      <c r="AR253">
        <v>0</v>
      </c>
      <c r="AS253" t="s">
        <v>3</v>
      </c>
      <c r="AT253">
        <v>1.31</v>
      </c>
      <c r="AU253" t="s">
        <v>3</v>
      </c>
      <c r="AV253">
        <v>1</v>
      </c>
      <c r="AW253">
        <v>2</v>
      </c>
      <c r="AX253">
        <v>448997113</v>
      </c>
      <c r="AY253">
        <v>1</v>
      </c>
      <c r="AZ253">
        <v>0</v>
      </c>
      <c r="BA253">
        <v>253</v>
      </c>
      <c r="BB253">
        <v>1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1.5851</v>
      </c>
      <c r="BL253">
        <v>0</v>
      </c>
      <c r="BM253">
        <v>0</v>
      </c>
      <c r="BN253">
        <v>0</v>
      </c>
      <c r="BO253">
        <v>0</v>
      </c>
      <c r="BP253">
        <v>1</v>
      </c>
      <c r="BQ253">
        <v>0</v>
      </c>
      <c r="BR253">
        <v>1.5851</v>
      </c>
      <c r="BS253">
        <v>0</v>
      </c>
      <c r="BT253">
        <v>0</v>
      </c>
      <c r="BU253">
        <v>0</v>
      </c>
      <c r="BV253">
        <v>0</v>
      </c>
      <c r="BW253">
        <v>1</v>
      </c>
      <c r="CV253">
        <v>0</v>
      </c>
      <c r="CW253">
        <f>ROUND(Y253*Source!I107*DO253,7)</f>
        <v>0</v>
      </c>
      <c r="CX253">
        <f>ROUND(Y253*Source!I107,7)</f>
        <v>1.3100000000000001E-2</v>
      </c>
      <c r="CY253">
        <f>AB253</f>
        <v>1.79</v>
      </c>
      <c r="CZ253">
        <f>AF253</f>
        <v>1.21</v>
      </c>
      <c r="DA253">
        <f>AJ253</f>
        <v>1.48</v>
      </c>
      <c r="DB253">
        <f>ROUND(ROUND(AT253*CZ253,2),6)</f>
        <v>1.59</v>
      </c>
      <c r="DC253">
        <f>ROUND(ROUND(AT253*AG253,2),6)</f>
        <v>0</v>
      </c>
      <c r="DD253" t="s">
        <v>3</v>
      </c>
      <c r="DE253" t="s">
        <v>3</v>
      </c>
      <c r="DF253">
        <f t="shared" si="161"/>
        <v>0</v>
      </c>
      <c r="DG253">
        <f>ROUND(ROUND(AF253*AJ253,2)*CX253,2)</f>
        <v>0.02</v>
      </c>
      <c r="DH253">
        <f t="shared" si="126"/>
        <v>0</v>
      </c>
      <c r="DI253">
        <f t="shared" si="127"/>
        <v>0</v>
      </c>
      <c r="DJ253">
        <f>DG253+DH253</f>
        <v>0.02</v>
      </c>
      <c r="DK253">
        <v>0</v>
      </c>
      <c r="DL253" t="s">
        <v>3</v>
      </c>
      <c r="DM253">
        <v>0</v>
      </c>
      <c r="DN253" t="s">
        <v>3</v>
      </c>
      <c r="DO253">
        <v>0</v>
      </c>
    </row>
    <row r="254" spans="1:119" x14ac:dyDescent="0.2">
      <c r="A254">
        <f>ROW(Source!A107)</f>
        <v>107</v>
      </c>
      <c r="B254">
        <v>449016111</v>
      </c>
      <c r="C254">
        <v>448997100</v>
      </c>
      <c r="D254">
        <v>277945805</v>
      </c>
      <c r="E254">
        <v>1</v>
      </c>
      <c r="F254">
        <v>1</v>
      </c>
      <c r="G254">
        <v>1</v>
      </c>
      <c r="H254">
        <v>2</v>
      </c>
      <c r="I254" t="s">
        <v>1206</v>
      </c>
      <c r="J254" t="s">
        <v>1207</v>
      </c>
      <c r="K254" t="s">
        <v>1208</v>
      </c>
      <c r="L254">
        <v>1368</v>
      </c>
      <c r="N254">
        <v>1011</v>
      </c>
      <c r="O254" t="s">
        <v>1100</v>
      </c>
      <c r="P254" t="s">
        <v>1100</v>
      </c>
      <c r="Q254">
        <v>1</v>
      </c>
      <c r="W254">
        <v>0</v>
      </c>
      <c r="X254">
        <v>721652621</v>
      </c>
      <c r="Y254">
        <f>AT254</f>
        <v>0.16</v>
      </c>
      <c r="AA254">
        <v>0</v>
      </c>
      <c r="AB254">
        <v>641.70000000000005</v>
      </c>
      <c r="AC254">
        <v>539.69000000000005</v>
      </c>
      <c r="AD254">
        <v>0</v>
      </c>
      <c r="AE254">
        <v>0</v>
      </c>
      <c r="AF254">
        <v>641.70000000000005</v>
      </c>
      <c r="AG254">
        <v>539.69000000000005</v>
      </c>
      <c r="AH254">
        <v>0</v>
      </c>
      <c r="AI254">
        <v>1</v>
      </c>
      <c r="AJ254">
        <v>1</v>
      </c>
      <c r="AK254">
        <v>1</v>
      </c>
      <c r="AL254">
        <v>1</v>
      </c>
      <c r="AM254">
        <v>-2</v>
      </c>
      <c r="AN254">
        <v>0</v>
      </c>
      <c r="AO254">
        <v>0</v>
      </c>
      <c r="AP254">
        <v>1</v>
      </c>
      <c r="AQ254">
        <v>1</v>
      </c>
      <c r="AR254">
        <v>0</v>
      </c>
      <c r="AS254" t="s">
        <v>3</v>
      </c>
      <c r="AT254">
        <v>0.16</v>
      </c>
      <c r="AU254" t="s">
        <v>3</v>
      </c>
      <c r="AV254">
        <v>1</v>
      </c>
      <c r="AW254">
        <v>2</v>
      </c>
      <c r="AX254">
        <v>448997114</v>
      </c>
      <c r="AY254">
        <v>2</v>
      </c>
      <c r="AZ254">
        <v>98304</v>
      </c>
      <c r="BA254">
        <v>254</v>
      </c>
      <c r="BB254">
        <v>1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102.67200000000001</v>
      </c>
      <c r="BL254">
        <v>86.350400000000008</v>
      </c>
      <c r="BM254">
        <v>0</v>
      </c>
      <c r="BN254">
        <v>0</v>
      </c>
      <c r="BO254">
        <v>0.16</v>
      </c>
      <c r="BP254">
        <v>1</v>
      </c>
      <c r="BQ254">
        <v>0</v>
      </c>
      <c r="BR254">
        <v>102.67200000000001</v>
      </c>
      <c r="BS254">
        <v>86.350400000000008</v>
      </c>
      <c r="BT254">
        <v>0</v>
      </c>
      <c r="BU254">
        <v>0</v>
      </c>
      <c r="BV254">
        <v>0.16</v>
      </c>
      <c r="BW254">
        <v>1</v>
      </c>
      <c r="CV254">
        <v>0</v>
      </c>
      <c r="CW254">
        <f>ROUND(Y254*Source!I107*DO254,7)</f>
        <v>1.6000000000000001E-3</v>
      </c>
      <c r="CX254">
        <f>ROUND(Y254*Source!I107,7)</f>
        <v>1.6000000000000001E-3</v>
      </c>
      <c r="CY254">
        <f>AB254</f>
        <v>641.70000000000005</v>
      </c>
      <c r="CZ254">
        <f>AF254</f>
        <v>641.70000000000005</v>
      </c>
      <c r="DA254">
        <f>AJ254</f>
        <v>1</v>
      </c>
      <c r="DB254">
        <f>ROUND(ROUND(AT254*CZ254,2),6)</f>
        <v>102.67</v>
      </c>
      <c r="DC254">
        <f>ROUND(ROUND(AT254*AG254,2),6)</f>
        <v>86.35</v>
      </c>
      <c r="DD254" t="s">
        <v>3</v>
      </c>
      <c r="DE254" t="s">
        <v>3</v>
      </c>
      <c r="DF254">
        <f t="shared" si="161"/>
        <v>0</v>
      </c>
      <c r="DG254">
        <f t="shared" ref="DG254:DG262" si="162">ROUND(ROUND(AF254,2)*CX254,2)</f>
        <v>1.03</v>
      </c>
      <c r="DH254">
        <f t="shared" si="126"/>
        <v>0.86</v>
      </c>
      <c r="DI254">
        <f t="shared" si="127"/>
        <v>0</v>
      </c>
      <c r="DJ254">
        <f>DG254+DH254</f>
        <v>1.8900000000000001</v>
      </c>
      <c r="DK254">
        <v>1</v>
      </c>
      <c r="DL254" t="s">
        <v>1209</v>
      </c>
      <c r="DM254">
        <v>4</v>
      </c>
      <c r="DN254" t="s">
        <v>1203</v>
      </c>
      <c r="DO254">
        <v>1</v>
      </c>
    </row>
    <row r="255" spans="1:119" x14ac:dyDescent="0.2">
      <c r="A255">
        <f>ROW(Source!A107)</f>
        <v>107</v>
      </c>
      <c r="B255">
        <v>449016111</v>
      </c>
      <c r="C255">
        <v>448997100</v>
      </c>
      <c r="D255">
        <v>277945930</v>
      </c>
      <c r="E255">
        <v>1</v>
      </c>
      <c r="F255">
        <v>1</v>
      </c>
      <c r="G255">
        <v>1</v>
      </c>
      <c r="H255">
        <v>2</v>
      </c>
      <c r="I255" t="s">
        <v>1281</v>
      </c>
      <c r="J255" t="s">
        <v>1282</v>
      </c>
      <c r="K255" t="s">
        <v>1283</v>
      </c>
      <c r="L255">
        <v>1368</v>
      </c>
      <c r="N255">
        <v>1011</v>
      </c>
      <c r="O255" t="s">
        <v>1100</v>
      </c>
      <c r="P255" t="s">
        <v>1100</v>
      </c>
      <c r="Q255">
        <v>1</v>
      </c>
      <c r="W255">
        <v>0</v>
      </c>
      <c r="X255">
        <v>1516678200</v>
      </c>
      <c r="Y255">
        <f>AT255</f>
        <v>1.91</v>
      </c>
      <c r="AA255">
        <v>0</v>
      </c>
      <c r="AB255">
        <v>83.01</v>
      </c>
      <c r="AC255">
        <v>539.69000000000005</v>
      </c>
      <c r="AD255">
        <v>0</v>
      </c>
      <c r="AE255">
        <v>0</v>
      </c>
      <c r="AF255">
        <v>83.01</v>
      </c>
      <c r="AG255">
        <v>539.69000000000005</v>
      </c>
      <c r="AH255">
        <v>0</v>
      </c>
      <c r="AI255">
        <v>1</v>
      </c>
      <c r="AJ255">
        <v>1</v>
      </c>
      <c r="AK255">
        <v>1</v>
      </c>
      <c r="AL255">
        <v>1</v>
      </c>
      <c r="AM255">
        <v>-2</v>
      </c>
      <c r="AN255">
        <v>0</v>
      </c>
      <c r="AO255">
        <v>0</v>
      </c>
      <c r="AP255">
        <v>1</v>
      </c>
      <c r="AQ255">
        <v>1</v>
      </c>
      <c r="AR255">
        <v>0</v>
      </c>
      <c r="AS255" t="s">
        <v>3</v>
      </c>
      <c r="AT255">
        <v>1.91</v>
      </c>
      <c r="AU255" t="s">
        <v>3</v>
      </c>
      <c r="AV255">
        <v>1</v>
      </c>
      <c r="AW255">
        <v>2</v>
      </c>
      <c r="AX255">
        <v>448997115</v>
      </c>
      <c r="AY255">
        <v>2</v>
      </c>
      <c r="AZ255">
        <v>98304</v>
      </c>
      <c r="BA255">
        <v>255</v>
      </c>
      <c r="BB255">
        <v>1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158.54910000000001</v>
      </c>
      <c r="BL255">
        <v>1030.8079</v>
      </c>
      <c r="BM255">
        <v>0</v>
      </c>
      <c r="BN255">
        <v>0</v>
      </c>
      <c r="BO255">
        <v>1.91</v>
      </c>
      <c r="BP255">
        <v>1</v>
      </c>
      <c r="BQ255">
        <v>0</v>
      </c>
      <c r="BR255">
        <v>158.54910000000001</v>
      </c>
      <c r="BS255">
        <v>1030.8079</v>
      </c>
      <c r="BT255">
        <v>0</v>
      </c>
      <c r="BU255">
        <v>0</v>
      </c>
      <c r="BV255">
        <v>1.91</v>
      </c>
      <c r="BW255">
        <v>1</v>
      </c>
      <c r="CV255">
        <v>0</v>
      </c>
      <c r="CW255">
        <f>ROUND(Y255*Source!I107*DO255,7)</f>
        <v>1.9099999999999999E-2</v>
      </c>
      <c r="CX255">
        <f>ROUND(Y255*Source!I107,7)</f>
        <v>1.9099999999999999E-2</v>
      </c>
      <c r="CY255">
        <f>AB255</f>
        <v>83.01</v>
      </c>
      <c r="CZ255">
        <f>AF255</f>
        <v>83.01</v>
      </c>
      <c r="DA255">
        <f>AJ255</f>
        <v>1</v>
      </c>
      <c r="DB255">
        <f>ROUND(ROUND(AT255*CZ255,2),6)</f>
        <v>158.55000000000001</v>
      </c>
      <c r="DC255">
        <f>ROUND(ROUND(AT255*AG255,2),6)</f>
        <v>1030.81</v>
      </c>
      <c r="DD255" t="s">
        <v>3</v>
      </c>
      <c r="DE255" t="s">
        <v>3</v>
      </c>
      <c r="DF255">
        <f t="shared" si="161"/>
        <v>0</v>
      </c>
      <c r="DG255">
        <f t="shared" si="162"/>
        <v>1.59</v>
      </c>
      <c r="DH255">
        <f t="shared" si="126"/>
        <v>10.31</v>
      </c>
      <c r="DI255">
        <f t="shared" si="127"/>
        <v>0</v>
      </c>
      <c r="DJ255">
        <f>DG255+DH255</f>
        <v>11.9</v>
      </c>
      <c r="DK255">
        <v>1</v>
      </c>
      <c r="DL255" t="s">
        <v>1209</v>
      </c>
      <c r="DM255">
        <v>4</v>
      </c>
      <c r="DN255" t="s">
        <v>1203</v>
      </c>
      <c r="DO255">
        <v>1</v>
      </c>
    </row>
    <row r="256" spans="1:119" x14ac:dyDescent="0.2">
      <c r="A256">
        <f>ROW(Source!A107)</f>
        <v>107</v>
      </c>
      <c r="B256">
        <v>449016111</v>
      </c>
      <c r="C256">
        <v>448997100</v>
      </c>
      <c r="D256">
        <v>277560614</v>
      </c>
      <c r="E256">
        <v>109</v>
      </c>
      <c r="F256">
        <v>1</v>
      </c>
      <c r="G256">
        <v>1</v>
      </c>
      <c r="H256">
        <v>3</v>
      </c>
      <c r="I256" t="s">
        <v>166</v>
      </c>
      <c r="J256" t="s">
        <v>3</v>
      </c>
      <c r="K256" t="s">
        <v>167</v>
      </c>
      <c r="L256">
        <v>1377</v>
      </c>
      <c r="N256">
        <v>1013</v>
      </c>
      <c r="O256" t="s">
        <v>168</v>
      </c>
      <c r="P256" t="s">
        <v>168</v>
      </c>
      <c r="Q256">
        <v>1</v>
      </c>
      <c r="W256">
        <v>0</v>
      </c>
      <c r="X256">
        <v>-1614040265</v>
      </c>
      <c r="Y256">
        <f>(AT256*ROUND(0,7))</f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1</v>
      </c>
      <c r="AJ256">
        <v>1</v>
      </c>
      <c r="AK256">
        <v>1</v>
      </c>
      <c r="AL256">
        <v>1</v>
      </c>
      <c r="AM256">
        <v>-2</v>
      </c>
      <c r="AN256">
        <v>0</v>
      </c>
      <c r="AO256">
        <v>0</v>
      </c>
      <c r="AP256">
        <v>1</v>
      </c>
      <c r="AQ256">
        <v>0</v>
      </c>
      <c r="AR256">
        <v>0</v>
      </c>
      <c r="AS256" t="s">
        <v>3</v>
      </c>
      <c r="AT256">
        <v>183.32</v>
      </c>
      <c r="AU256" t="s">
        <v>23</v>
      </c>
      <c r="AV256">
        <v>0</v>
      </c>
      <c r="AW256">
        <v>2</v>
      </c>
      <c r="AX256">
        <v>448997116</v>
      </c>
      <c r="AY256">
        <v>1</v>
      </c>
      <c r="AZ256">
        <v>0</v>
      </c>
      <c r="BA256">
        <v>256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CV256">
        <v>0</v>
      </c>
      <c r="CW256">
        <v>0</v>
      </c>
      <c r="CX256">
        <f>ROUND(Y256*Source!I107,7)</f>
        <v>0</v>
      </c>
      <c r="CY256">
        <f>AA256</f>
        <v>0</v>
      </c>
      <c r="CZ256">
        <f>AE256</f>
        <v>0</v>
      </c>
      <c r="DA256">
        <f>AI256</f>
        <v>1</v>
      </c>
      <c r="DB256">
        <f>ROUND((ROUND(AT256*CZ256,2)*ROUND(0,7)),6)</f>
        <v>0</v>
      </c>
      <c r="DC256">
        <f>ROUND((ROUND(AT256*AG256,2)*ROUND(0,7)),6)</f>
        <v>0</v>
      </c>
      <c r="DD256" t="s">
        <v>3</v>
      </c>
      <c r="DE256" t="s">
        <v>3</v>
      </c>
      <c r="DF256">
        <f t="shared" si="161"/>
        <v>0</v>
      </c>
      <c r="DG256">
        <f t="shared" si="162"/>
        <v>0</v>
      </c>
      <c r="DH256">
        <f t="shared" si="126"/>
        <v>0</v>
      </c>
      <c r="DI256">
        <f t="shared" si="127"/>
        <v>0</v>
      </c>
      <c r="DJ256">
        <f>DF256</f>
        <v>0</v>
      </c>
      <c r="DK256">
        <v>0</v>
      </c>
      <c r="DL256" t="s">
        <v>3</v>
      </c>
      <c r="DM256">
        <v>0</v>
      </c>
      <c r="DN256" t="s">
        <v>3</v>
      </c>
      <c r="DO256">
        <v>0</v>
      </c>
    </row>
    <row r="257" spans="1:119" x14ac:dyDescent="0.2">
      <c r="A257">
        <f>ROW(Source!A107)</f>
        <v>107</v>
      </c>
      <c r="B257">
        <v>449016111</v>
      </c>
      <c r="C257">
        <v>448997100</v>
      </c>
      <c r="D257">
        <v>277879122</v>
      </c>
      <c r="E257">
        <v>1</v>
      </c>
      <c r="F257">
        <v>1</v>
      </c>
      <c r="G257">
        <v>1</v>
      </c>
      <c r="H257">
        <v>3</v>
      </c>
      <c r="I257" t="s">
        <v>1353</v>
      </c>
      <c r="J257" t="s">
        <v>1354</v>
      </c>
      <c r="K257" t="s">
        <v>1355</v>
      </c>
      <c r="L257">
        <v>1348</v>
      </c>
      <c r="N257">
        <v>1009</v>
      </c>
      <c r="O257" t="s">
        <v>83</v>
      </c>
      <c r="P257" t="s">
        <v>83</v>
      </c>
      <c r="Q257">
        <v>1000</v>
      </c>
      <c r="W257">
        <v>0</v>
      </c>
      <c r="X257">
        <v>391982732</v>
      </c>
      <c r="Y257">
        <f>(AT257*ROUND(0,7))</f>
        <v>0</v>
      </c>
      <c r="AA257">
        <v>82010.960000000006</v>
      </c>
      <c r="AB257">
        <v>0</v>
      </c>
      <c r="AC257">
        <v>0</v>
      </c>
      <c r="AD257">
        <v>0</v>
      </c>
      <c r="AE257">
        <v>87245.7</v>
      </c>
      <c r="AF257">
        <v>0</v>
      </c>
      <c r="AG257">
        <v>0</v>
      </c>
      <c r="AH257">
        <v>0</v>
      </c>
      <c r="AI257">
        <v>0.94</v>
      </c>
      <c r="AJ257">
        <v>1</v>
      </c>
      <c r="AK257">
        <v>1</v>
      </c>
      <c r="AL257">
        <v>1</v>
      </c>
      <c r="AM257">
        <v>2</v>
      </c>
      <c r="AN257">
        <v>0</v>
      </c>
      <c r="AO257">
        <v>0</v>
      </c>
      <c r="AP257">
        <v>1</v>
      </c>
      <c r="AQ257">
        <v>1</v>
      </c>
      <c r="AR257">
        <v>0</v>
      </c>
      <c r="AS257" t="s">
        <v>3</v>
      </c>
      <c r="AT257">
        <v>1E-4</v>
      </c>
      <c r="AU257" t="s">
        <v>23</v>
      </c>
      <c r="AV257">
        <v>0</v>
      </c>
      <c r="AW257">
        <v>2</v>
      </c>
      <c r="AX257">
        <v>448997117</v>
      </c>
      <c r="AY257">
        <v>1</v>
      </c>
      <c r="AZ257">
        <v>0</v>
      </c>
      <c r="BA257">
        <v>257</v>
      </c>
      <c r="BB257">
        <v>1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8.7245699999999999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1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CV257">
        <v>0</v>
      </c>
      <c r="CW257">
        <v>0</v>
      </c>
      <c r="CX257">
        <f>ROUND(Y257*Source!I107,7)</f>
        <v>0</v>
      </c>
      <c r="CY257">
        <f>AA257</f>
        <v>82010.960000000006</v>
      </c>
      <c r="CZ257">
        <f>AE257</f>
        <v>87245.7</v>
      </c>
      <c r="DA257">
        <f>AI257</f>
        <v>0.94</v>
      </c>
      <c r="DB257">
        <f>ROUND((ROUND(AT257*CZ257,2)*ROUND(0,7)),6)</f>
        <v>0</v>
      </c>
      <c r="DC257">
        <f>ROUND((ROUND(AT257*AG257,2)*ROUND(0,7)),6)</f>
        <v>0</v>
      </c>
      <c r="DD257" t="s">
        <v>3</v>
      </c>
      <c r="DE257" t="s">
        <v>3</v>
      </c>
      <c r="DF257">
        <f>ROUND(ROUND(AE257*AI257,2)*CX257,2)</f>
        <v>0</v>
      </c>
      <c r="DG257">
        <f t="shared" si="162"/>
        <v>0</v>
      </c>
      <c r="DH257">
        <f t="shared" ref="DH257:DH320" si="163">ROUND(ROUND(AG257,2)*CX257,2)</f>
        <v>0</v>
      </c>
      <c r="DI257">
        <f t="shared" ref="DI257:DI320" si="164">ROUND(ROUND(AH257,2)*CX257,2)</f>
        <v>0</v>
      </c>
      <c r="DJ257">
        <f>DF257</f>
        <v>0</v>
      </c>
      <c r="DK257">
        <v>0</v>
      </c>
      <c r="DL257" t="s">
        <v>3</v>
      </c>
      <c r="DM257">
        <v>0</v>
      </c>
      <c r="DN257" t="s">
        <v>3</v>
      </c>
      <c r="DO257">
        <v>0</v>
      </c>
    </row>
    <row r="258" spans="1:119" x14ac:dyDescent="0.2">
      <c r="A258">
        <f>ROW(Source!A107)</f>
        <v>107</v>
      </c>
      <c r="B258">
        <v>449016111</v>
      </c>
      <c r="C258">
        <v>448997100</v>
      </c>
      <c r="D258">
        <v>277879126</v>
      </c>
      <c r="E258">
        <v>1</v>
      </c>
      <c r="F258">
        <v>1</v>
      </c>
      <c r="G258">
        <v>1</v>
      </c>
      <c r="H258">
        <v>3</v>
      </c>
      <c r="I258" t="s">
        <v>1356</v>
      </c>
      <c r="J258" t="s">
        <v>1357</v>
      </c>
      <c r="K258" t="s">
        <v>1358</v>
      </c>
      <c r="L258">
        <v>1348</v>
      </c>
      <c r="N258">
        <v>1009</v>
      </c>
      <c r="O258" t="s">
        <v>83</v>
      </c>
      <c r="P258" t="s">
        <v>83</v>
      </c>
      <c r="Q258">
        <v>1000</v>
      </c>
      <c r="W258">
        <v>0</v>
      </c>
      <c r="X258">
        <v>-1053638491</v>
      </c>
      <c r="Y258">
        <f>(AT258*ROUND(0,7))</f>
        <v>0</v>
      </c>
      <c r="AA258">
        <v>71847.679999999993</v>
      </c>
      <c r="AB258">
        <v>0</v>
      </c>
      <c r="AC258">
        <v>0</v>
      </c>
      <c r="AD258">
        <v>0</v>
      </c>
      <c r="AE258">
        <v>76433.7</v>
      </c>
      <c r="AF258">
        <v>0</v>
      </c>
      <c r="AG258">
        <v>0</v>
      </c>
      <c r="AH258">
        <v>0</v>
      </c>
      <c r="AI258">
        <v>0.94</v>
      </c>
      <c r="AJ258">
        <v>1</v>
      </c>
      <c r="AK258">
        <v>1</v>
      </c>
      <c r="AL258">
        <v>1</v>
      </c>
      <c r="AM258">
        <v>2</v>
      </c>
      <c r="AN258">
        <v>0</v>
      </c>
      <c r="AO258">
        <v>0</v>
      </c>
      <c r="AP258">
        <v>1</v>
      </c>
      <c r="AQ258">
        <v>1</v>
      </c>
      <c r="AR258">
        <v>0</v>
      </c>
      <c r="AS258" t="s">
        <v>3</v>
      </c>
      <c r="AT258">
        <v>5.8999999999999999E-3</v>
      </c>
      <c r="AU258" t="s">
        <v>23</v>
      </c>
      <c r="AV258">
        <v>0</v>
      </c>
      <c r="AW258">
        <v>2</v>
      </c>
      <c r="AX258">
        <v>448997118</v>
      </c>
      <c r="AY258">
        <v>1</v>
      </c>
      <c r="AZ258">
        <v>0</v>
      </c>
      <c r="BA258">
        <v>258</v>
      </c>
      <c r="BB258">
        <v>1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450.95882999999998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1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CV258">
        <v>0</v>
      </c>
      <c r="CW258">
        <v>0</v>
      </c>
      <c r="CX258">
        <f>ROUND(Y258*Source!I107,7)</f>
        <v>0</v>
      </c>
      <c r="CY258">
        <f>AA258</f>
        <v>71847.679999999993</v>
      </c>
      <c r="CZ258">
        <f>AE258</f>
        <v>76433.7</v>
      </c>
      <c r="DA258">
        <f>AI258</f>
        <v>0.94</v>
      </c>
      <c r="DB258">
        <f>ROUND((ROUND(AT258*CZ258,2)*ROUND(0,7)),6)</f>
        <v>0</v>
      </c>
      <c r="DC258">
        <f>ROUND((ROUND(AT258*AG258,2)*ROUND(0,7)),6)</f>
        <v>0</v>
      </c>
      <c r="DD258" t="s">
        <v>3</v>
      </c>
      <c r="DE258" t="s">
        <v>3</v>
      </c>
      <c r="DF258">
        <f>ROUND(ROUND(AE258*AI258,2)*CX258,2)</f>
        <v>0</v>
      </c>
      <c r="DG258">
        <f t="shared" si="162"/>
        <v>0</v>
      </c>
      <c r="DH258">
        <f t="shared" si="163"/>
        <v>0</v>
      </c>
      <c r="DI258">
        <f t="shared" si="164"/>
        <v>0</v>
      </c>
      <c r="DJ258">
        <f>DF258</f>
        <v>0</v>
      </c>
      <c r="DK258">
        <v>0</v>
      </c>
      <c r="DL258" t="s">
        <v>3</v>
      </c>
      <c r="DM258">
        <v>0</v>
      </c>
      <c r="DN258" t="s">
        <v>3</v>
      </c>
      <c r="DO258">
        <v>0</v>
      </c>
    </row>
    <row r="259" spans="1:119" x14ac:dyDescent="0.2">
      <c r="A259">
        <f>ROW(Source!A107)</f>
        <v>107</v>
      </c>
      <c r="B259">
        <v>449016111</v>
      </c>
      <c r="C259">
        <v>448997100</v>
      </c>
      <c r="D259">
        <v>277563130</v>
      </c>
      <c r="E259">
        <v>109</v>
      </c>
      <c r="F259">
        <v>1</v>
      </c>
      <c r="G259">
        <v>1</v>
      </c>
      <c r="H259">
        <v>3</v>
      </c>
      <c r="I259" t="s">
        <v>209</v>
      </c>
      <c r="J259" t="s">
        <v>3</v>
      </c>
      <c r="K259" t="s">
        <v>210</v>
      </c>
      <c r="L259">
        <v>1301</v>
      </c>
      <c r="N259">
        <v>1003</v>
      </c>
      <c r="O259" t="s">
        <v>211</v>
      </c>
      <c r="P259" t="s">
        <v>211</v>
      </c>
      <c r="Q259">
        <v>1</v>
      </c>
      <c r="W259">
        <v>0</v>
      </c>
      <c r="X259">
        <v>67467915</v>
      </c>
      <c r="Y259">
        <f>(AT259*ROUND(0,7))</f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1</v>
      </c>
      <c r="AJ259">
        <v>1</v>
      </c>
      <c r="AK259">
        <v>1</v>
      </c>
      <c r="AL259">
        <v>1</v>
      </c>
      <c r="AM259">
        <v>-2</v>
      </c>
      <c r="AN259">
        <v>0</v>
      </c>
      <c r="AO259">
        <v>0</v>
      </c>
      <c r="AP259">
        <v>1</v>
      </c>
      <c r="AQ259">
        <v>0</v>
      </c>
      <c r="AR259">
        <v>0</v>
      </c>
      <c r="AS259" t="s">
        <v>3</v>
      </c>
      <c r="AT259">
        <v>100</v>
      </c>
      <c r="AU259" t="s">
        <v>23</v>
      </c>
      <c r="AV259">
        <v>0</v>
      </c>
      <c r="AW259">
        <v>2</v>
      </c>
      <c r="AX259">
        <v>448997119</v>
      </c>
      <c r="AY259">
        <v>1</v>
      </c>
      <c r="AZ259">
        <v>0</v>
      </c>
      <c r="BA259">
        <v>259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CV259">
        <v>0</v>
      </c>
      <c r="CW259">
        <v>0</v>
      </c>
      <c r="CX259">
        <f>ROUND(Y259*Source!I107,7)</f>
        <v>0</v>
      </c>
      <c r="CY259">
        <f>AA259</f>
        <v>0</v>
      </c>
      <c r="CZ259">
        <f>AE259</f>
        <v>0</v>
      </c>
      <c r="DA259">
        <f>AI259</f>
        <v>1</v>
      </c>
      <c r="DB259">
        <f>ROUND((ROUND(AT259*CZ259,2)*ROUND(0,7)),6)</f>
        <v>0</v>
      </c>
      <c r="DC259">
        <f>ROUND((ROUND(AT259*AG259,2)*ROUND(0,7)),6)</f>
        <v>0</v>
      </c>
      <c r="DD259" t="s">
        <v>3</v>
      </c>
      <c r="DE259" t="s">
        <v>3</v>
      </c>
      <c r="DF259">
        <f t="shared" ref="DF259:DF266" si="165">ROUND(ROUND(AE259,2)*CX259,2)</f>
        <v>0</v>
      </c>
      <c r="DG259">
        <f t="shared" si="162"/>
        <v>0</v>
      </c>
      <c r="DH259">
        <f t="shared" si="163"/>
        <v>0</v>
      </c>
      <c r="DI259">
        <f t="shared" si="164"/>
        <v>0</v>
      </c>
      <c r="DJ259">
        <f>DF259</f>
        <v>0</v>
      </c>
      <c r="DK259">
        <v>0</v>
      </c>
      <c r="DL259" t="s">
        <v>3</v>
      </c>
      <c r="DM259">
        <v>0</v>
      </c>
      <c r="DN259" t="s">
        <v>3</v>
      </c>
      <c r="DO259">
        <v>0</v>
      </c>
    </row>
    <row r="260" spans="1:119" x14ac:dyDescent="0.2">
      <c r="A260">
        <f>ROW(Source!A107)</f>
        <v>107</v>
      </c>
      <c r="B260">
        <v>449016111</v>
      </c>
      <c r="C260">
        <v>448997100</v>
      </c>
      <c r="D260">
        <v>277563188</v>
      </c>
      <c r="E260">
        <v>109</v>
      </c>
      <c r="F260">
        <v>1</v>
      </c>
      <c r="G260">
        <v>1</v>
      </c>
      <c r="H260">
        <v>3</v>
      </c>
      <c r="I260" t="s">
        <v>226</v>
      </c>
      <c r="J260" t="s">
        <v>3</v>
      </c>
      <c r="K260" t="s">
        <v>227</v>
      </c>
      <c r="L260">
        <v>1348</v>
      </c>
      <c r="N260">
        <v>1009</v>
      </c>
      <c r="O260" t="s">
        <v>83</v>
      </c>
      <c r="P260" t="s">
        <v>83</v>
      </c>
      <c r="Q260">
        <v>1000</v>
      </c>
      <c r="W260">
        <v>0</v>
      </c>
      <c r="X260">
        <v>704239651</v>
      </c>
      <c r="Y260">
        <f>(AT260*ROUND(0,7))</f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1</v>
      </c>
      <c r="AJ260">
        <v>1</v>
      </c>
      <c r="AK260">
        <v>1</v>
      </c>
      <c r="AL260">
        <v>1</v>
      </c>
      <c r="AM260">
        <v>-2</v>
      </c>
      <c r="AN260">
        <v>0</v>
      </c>
      <c r="AO260">
        <v>0</v>
      </c>
      <c r="AP260">
        <v>1</v>
      </c>
      <c r="AQ260">
        <v>0</v>
      </c>
      <c r="AR260">
        <v>0</v>
      </c>
      <c r="AS260" t="s">
        <v>3</v>
      </c>
      <c r="AT260">
        <v>7.1199999999999999E-2</v>
      </c>
      <c r="AU260" t="s">
        <v>23</v>
      </c>
      <c r="AV260">
        <v>0</v>
      </c>
      <c r="AW260">
        <v>2</v>
      </c>
      <c r="AX260">
        <v>448997120</v>
      </c>
      <c r="AY260">
        <v>1</v>
      </c>
      <c r="AZ260">
        <v>0</v>
      </c>
      <c r="BA260">
        <v>260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CV260">
        <v>0</v>
      </c>
      <c r="CW260">
        <v>0</v>
      </c>
      <c r="CX260">
        <f>ROUND(Y260*Source!I107,7)</f>
        <v>0</v>
      </c>
      <c r="CY260">
        <f>AA260</f>
        <v>0</v>
      </c>
      <c r="CZ260">
        <f>AE260</f>
        <v>0</v>
      </c>
      <c r="DA260">
        <f>AI260</f>
        <v>1</v>
      </c>
      <c r="DB260">
        <f>ROUND((ROUND(AT260*CZ260,2)*ROUND(0,7)),6)</f>
        <v>0</v>
      </c>
      <c r="DC260">
        <f>ROUND((ROUND(AT260*AG260,2)*ROUND(0,7)),6)</f>
        <v>0</v>
      </c>
      <c r="DD260" t="s">
        <v>3</v>
      </c>
      <c r="DE260" t="s">
        <v>3</v>
      </c>
      <c r="DF260">
        <f t="shared" si="165"/>
        <v>0</v>
      </c>
      <c r="DG260">
        <f t="shared" si="162"/>
        <v>0</v>
      </c>
      <c r="DH260">
        <f t="shared" si="163"/>
        <v>0</v>
      </c>
      <c r="DI260">
        <f t="shared" si="164"/>
        <v>0</v>
      </c>
      <c r="DJ260">
        <f>DF260</f>
        <v>0</v>
      </c>
      <c r="DK260">
        <v>0</v>
      </c>
      <c r="DL260" t="s">
        <v>3</v>
      </c>
      <c r="DM260">
        <v>0</v>
      </c>
      <c r="DN260" t="s">
        <v>3</v>
      </c>
      <c r="DO260">
        <v>0</v>
      </c>
    </row>
    <row r="261" spans="1:119" x14ac:dyDescent="0.2">
      <c r="A261">
        <f>ROW(Source!A111)</f>
        <v>111</v>
      </c>
      <c r="B261">
        <v>449016111</v>
      </c>
      <c r="C261">
        <v>448997124</v>
      </c>
      <c r="D261">
        <v>277560276</v>
      </c>
      <c r="E261">
        <v>109</v>
      </c>
      <c r="F261">
        <v>1</v>
      </c>
      <c r="G261">
        <v>1</v>
      </c>
      <c r="H261">
        <v>1</v>
      </c>
      <c r="I261" t="s">
        <v>1201</v>
      </c>
      <c r="J261" t="s">
        <v>3</v>
      </c>
      <c r="K261" t="s">
        <v>1202</v>
      </c>
      <c r="L261">
        <v>1191</v>
      </c>
      <c r="N261">
        <v>1013</v>
      </c>
      <c r="O261" t="s">
        <v>1203</v>
      </c>
      <c r="P261" t="s">
        <v>1203</v>
      </c>
      <c r="Q261">
        <v>1</v>
      </c>
      <c r="W261">
        <v>0</v>
      </c>
      <c r="X261">
        <v>1049124552</v>
      </c>
      <c r="Y261">
        <f>AT261</f>
        <v>9.0299999999999994</v>
      </c>
      <c r="AA261">
        <v>0</v>
      </c>
      <c r="AB261">
        <v>0</v>
      </c>
      <c r="AC261">
        <v>0</v>
      </c>
      <c r="AD261">
        <v>479.27</v>
      </c>
      <c r="AE261">
        <v>0</v>
      </c>
      <c r="AF261">
        <v>0</v>
      </c>
      <c r="AG261">
        <v>0</v>
      </c>
      <c r="AH261">
        <v>479.27</v>
      </c>
      <c r="AI261">
        <v>1</v>
      </c>
      <c r="AJ261">
        <v>1</v>
      </c>
      <c r="AK261">
        <v>1</v>
      </c>
      <c r="AL261">
        <v>1</v>
      </c>
      <c r="AM261">
        <v>-2</v>
      </c>
      <c r="AN261">
        <v>0</v>
      </c>
      <c r="AO261">
        <v>0</v>
      </c>
      <c r="AP261">
        <v>1</v>
      </c>
      <c r="AQ261">
        <v>1</v>
      </c>
      <c r="AR261">
        <v>0</v>
      </c>
      <c r="AS261" t="s">
        <v>3</v>
      </c>
      <c r="AT261">
        <v>9.0299999999999994</v>
      </c>
      <c r="AU261" t="s">
        <v>3</v>
      </c>
      <c r="AV261">
        <v>1</v>
      </c>
      <c r="AW261">
        <v>2</v>
      </c>
      <c r="AX261">
        <v>448997135</v>
      </c>
      <c r="AY261">
        <v>2</v>
      </c>
      <c r="AZ261">
        <v>131072</v>
      </c>
      <c r="BA261">
        <v>261</v>
      </c>
      <c r="BB261">
        <v>1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4327.8080999999993</v>
      </c>
      <c r="BN261">
        <v>9.0299999999999994</v>
      </c>
      <c r="BO261">
        <v>0</v>
      </c>
      <c r="BP261">
        <v>1</v>
      </c>
      <c r="BQ261">
        <v>0</v>
      </c>
      <c r="BR261">
        <v>0</v>
      </c>
      <c r="BS261">
        <v>0</v>
      </c>
      <c r="BT261">
        <v>4327.8080999999993</v>
      </c>
      <c r="BU261">
        <v>9.0299999999999994</v>
      </c>
      <c r="BV261">
        <v>0</v>
      </c>
      <c r="BW261">
        <v>1</v>
      </c>
      <c r="CU261">
        <f>ROUND(AT261*Source!I111*AH261*AL261,2)</f>
        <v>43.28</v>
      </c>
      <c r="CV261">
        <f>ROUND(Y261*Source!I111,7)</f>
        <v>9.0300000000000005E-2</v>
      </c>
      <c r="CW261">
        <v>0</v>
      </c>
      <c r="CX261">
        <f>ROUND(Y261*Source!I111,7)</f>
        <v>9.0300000000000005E-2</v>
      </c>
      <c r="CY261">
        <f>AD261</f>
        <v>479.27</v>
      </c>
      <c r="CZ261">
        <f>AH261</f>
        <v>479.27</v>
      </c>
      <c r="DA261">
        <f>AL261</f>
        <v>1</v>
      </c>
      <c r="DB261">
        <f>ROUND(ROUND(AT261*CZ261,2),6)</f>
        <v>4327.8100000000004</v>
      </c>
      <c r="DC261">
        <f>ROUND(ROUND(AT261*AG261,2),6)</f>
        <v>0</v>
      </c>
      <c r="DD261" t="s">
        <v>3</v>
      </c>
      <c r="DE261" t="s">
        <v>3</v>
      </c>
      <c r="DF261">
        <f t="shared" si="165"/>
        <v>0</v>
      </c>
      <c r="DG261">
        <f t="shared" si="162"/>
        <v>0</v>
      </c>
      <c r="DH261">
        <f t="shared" si="163"/>
        <v>0</v>
      </c>
      <c r="DI261">
        <f t="shared" si="164"/>
        <v>43.28</v>
      </c>
      <c r="DJ261">
        <f>DI261</f>
        <v>43.28</v>
      </c>
      <c r="DK261">
        <v>1</v>
      </c>
      <c r="DL261" t="s">
        <v>3</v>
      </c>
      <c r="DM261">
        <v>0</v>
      </c>
      <c r="DN261" t="s">
        <v>3</v>
      </c>
      <c r="DO261">
        <v>0</v>
      </c>
    </row>
    <row r="262" spans="1:119" x14ac:dyDescent="0.2">
      <c r="A262">
        <f>ROW(Source!A111)</f>
        <v>111</v>
      </c>
      <c r="B262">
        <v>449016111</v>
      </c>
      <c r="C262">
        <v>448997124</v>
      </c>
      <c r="D262">
        <v>277560491</v>
      </c>
      <c r="E262">
        <v>109</v>
      </c>
      <c r="F262">
        <v>1</v>
      </c>
      <c r="G262">
        <v>1</v>
      </c>
      <c r="H262">
        <v>1</v>
      </c>
      <c r="I262" t="s">
        <v>1204</v>
      </c>
      <c r="J262" t="s">
        <v>3</v>
      </c>
      <c r="K262" t="s">
        <v>1205</v>
      </c>
      <c r="L262">
        <v>1191</v>
      </c>
      <c r="N262">
        <v>1013</v>
      </c>
      <c r="O262" t="s">
        <v>1203</v>
      </c>
      <c r="P262" t="s">
        <v>1203</v>
      </c>
      <c r="Q262">
        <v>1</v>
      </c>
      <c r="W262">
        <v>0</v>
      </c>
      <c r="X262">
        <v>-1417349443</v>
      </c>
      <c r="Y262">
        <f>AT262</f>
        <v>2.25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1</v>
      </c>
      <c r="AJ262">
        <v>1</v>
      </c>
      <c r="AK262">
        <v>1</v>
      </c>
      <c r="AL262">
        <v>1</v>
      </c>
      <c r="AM262">
        <v>-2</v>
      </c>
      <c r="AN262">
        <v>0</v>
      </c>
      <c r="AO262">
        <v>0</v>
      </c>
      <c r="AP262">
        <v>1</v>
      </c>
      <c r="AQ262">
        <v>1</v>
      </c>
      <c r="AR262">
        <v>0</v>
      </c>
      <c r="AS262" t="s">
        <v>3</v>
      </c>
      <c r="AT262">
        <v>2.25</v>
      </c>
      <c r="AU262" t="s">
        <v>3</v>
      </c>
      <c r="AV262">
        <v>2</v>
      </c>
      <c r="AW262">
        <v>2</v>
      </c>
      <c r="AX262">
        <v>448997136</v>
      </c>
      <c r="AY262">
        <v>1</v>
      </c>
      <c r="AZ262">
        <v>0</v>
      </c>
      <c r="BA262">
        <v>262</v>
      </c>
      <c r="BB262">
        <v>1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CV262">
        <v>0</v>
      </c>
      <c r="CW262">
        <v>0</v>
      </c>
      <c r="CX262">
        <f>ROUND(Y262*Source!I111,7)</f>
        <v>2.2499999999999999E-2</v>
      </c>
      <c r="CY262">
        <f>AD262</f>
        <v>0</v>
      </c>
      <c r="CZ262">
        <f>AH262</f>
        <v>0</v>
      </c>
      <c r="DA262">
        <f>AL262</f>
        <v>1</v>
      </c>
      <c r="DB262">
        <f>ROUND(ROUND(AT262*CZ262,2),6)</f>
        <v>0</v>
      </c>
      <c r="DC262">
        <f>ROUND(ROUND(AT262*AG262,2),6)</f>
        <v>0</v>
      </c>
      <c r="DD262" t="s">
        <v>3</v>
      </c>
      <c r="DE262" t="s">
        <v>3</v>
      </c>
      <c r="DF262">
        <f t="shared" si="165"/>
        <v>0</v>
      </c>
      <c r="DG262">
        <f t="shared" si="162"/>
        <v>0</v>
      </c>
      <c r="DH262">
        <f t="shared" si="163"/>
        <v>0</v>
      </c>
      <c r="DI262">
        <f t="shared" si="164"/>
        <v>0</v>
      </c>
      <c r="DJ262">
        <f>DI262</f>
        <v>0</v>
      </c>
      <c r="DK262">
        <v>0</v>
      </c>
      <c r="DL262" t="s">
        <v>3</v>
      </c>
      <c r="DM262">
        <v>0</v>
      </c>
      <c r="DN262" t="s">
        <v>3</v>
      </c>
      <c r="DO262">
        <v>0</v>
      </c>
    </row>
    <row r="263" spans="1:119" x14ac:dyDescent="0.2">
      <c r="A263">
        <f>ROW(Source!A111)</f>
        <v>111</v>
      </c>
      <c r="B263">
        <v>449016111</v>
      </c>
      <c r="C263">
        <v>448997124</v>
      </c>
      <c r="D263">
        <v>277944803</v>
      </c>
      <c r="E263">
        <v>1</v>
      </c>
      <c r="F263">
        <v>1</v>
      </c>
      <c r="G263">
        <v>1</v>
      </c>
      <c r="H263">
        <v>2</v>
      </c>
      <c r="I263" t="s">
        <v>1350</v>
      </c>
      <c r="J263" t="s">
        <v>1351</v>
      </c>
      <c r="K263" t="s">
        <v>1352</v>
      </c>
      <c r="L263">
        <v>1368</v>
      </c>
      <c r="N263">
        <v>1011</v>
      </c>
      <c r="O263" t="s">
        <v>1100</v>
      </c>
      <c r="P263" t="s">
        <v>1100</v>
      </c>
      <c r="Q263">
        <v>1</v>
      </c>
      <c r="W263">
        <v>0</v>
      </c>
      <c r="X263">
        <v>291687607</v>
      </c>
      <c r="Y263">
        <f>AT263</f>
        <v>1.42</v>
      </c>
      <c r="AA263">
        <v>0</v>
      </c>
      <c r="AB263">
        <v>1.79</v>
      </c>
      <c r="AC263">
        <v>0</v>
      </c>
      <c r="AD263">
        <v>0</v>
      </c>
      <c r="AE263">
        <v>0</v>
      </c>
      <c r="AF263">
        <v>1.21</v>
      </c>
      <c r="AG263">
        <v>0</v>
      </c>
      <c r="AH263">
        <v>0</v>
      </c>
      <c r="AI263">
        <v>1</v>
      </c>
      <c r="AJ263">
        <v>1.48</v>
      </c>
      <c r="AK263">
        <v>1</v>
      </c>
      <c r="AL263">
        <v>1</v>
      </c>
      <c r="AM263">
        <v>2</v>
      </c>
      <c r="AN263">
        <v>0</v>
      </c>
      <c r="AO263">
        <v>0</v>
      </c>
      <c r="AP263">
        <v>1</v>
      </c>
      <c r="AQ263">
        <v>1</v>
      </c>
      <c r="AR263">
        <v>0</v>
      </c>
      <c r="AS263" t="s">
        <v>3</v>
      </c>
      <c r="AT263">
        <v>1.42</v>
      </c>
      <c r="AU263" t="s">
        <v>3</v>
      </c>
      <c r="AV263">
        <v>1</v>
      </c>
      <c r="AW263">
        <v>2</v>
      </c>
      <c r="AX263">
        <v>448997137</v>
      </c>
      <c r="AY263">
        <v>1</v>
      </c>
      <c r="AZ263">
        <v>0</v>
      </c>
      <c r="BA263">
        <v>263</v>
      </c>
      <c r="BB263">
        <v>1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1.7181999999999999</v>
      </c>
      <c r="BL263">
        <v>0</v>
      </c>
      <c r="BM263">
        <v>0</v>
      </c>
      <c r="BN263">
        <v>0</v>
      </c>
      <c r="BO263">
        <v>0</v>
      </c>
      <c r="BP263">
        <v>1</v>
      </c>
      <c r="BQ263">
        <v>0</v>
      </c>
      <c r="BR263">
        <v>1.7181999999999999</v>
      </c>
      <c r="BS263">
        <v>0</v>
      </c>
      <c r="BT263">
        <v>0</v>
      </c>
      <c r="BU263">
        <v>0</v>
      </c>
      <c r="BV263">
        <v>0</v>
      </c>
      <c r="BW263">
        <v>1</v>
      </c>
      <c r="CV263">
        <v>0</v>
      </c>
      <c r="CW263">
        <f>ROUND(Y263*Source!I111*DO263,7)</f>
        <v>0</v>
      </c>
      <c r="CX263">
        <f>ROUND(Y263*Source!I111,7)</f>
        <v>1.4200000000000001E-2</v>
      </c>
      <c r="CY263">
        <f>AB263</f>
        <v>1.79</v>
      </c>
      <c r="CZ263">
        <f>AF263</f>
        <v>1.21</v>
      </c>
      <c r="DA263">
        <f>AJ263</f>
        <v>1.48</v>
      </c>
      <c r="DB263">
        <f>ROUND(ROUND(AT263*CZ263,2),6)</f>
        <v>1.72</v>
      </c>
      <c r="DC263">
        <f>ROUND(ROUND(AT263*AG263,2),6)</f>
        <v>0</v>
      </c>
      <c r="DD263" t="s">
        <v>3</v>
      </c>
      <c r="DE263" t="s">
        <v>3</v>
      </c>
      <c r="DF263">
        <f t="shared" si="165"/>
        <v>0</v>
      </c>
      <c r="DG263">
        <f>ROUND(ROUND(AF263*AJ263,2)*CX263,2)</f>
        <v>0.03</v>
      </c>
      <c r="DH263">
        <f t="shared" si="163"/>
        <v>0</v>
      </c>
      <c r="DI263">
        <f t="shared" si="164"/>
        <v>0</v>
      </c>
      <c r="DJ263">
        <f>DG263+DH263</f>
        <v>0.03</v>
      </c>
      <c r="DK263">
        <v>0</v>
      </c>
      <c r="DL263" t="s">
        <v>3</v>
      </c>
      <c r="DM263">
        <v>0</v>
      </c>
      <c r="DN263" t="s">
        <v>3</v>
      </c>
      <c r="DO263">
        <v>0</v>
      </c>
    </row>
    <row r="264" spans="1:119" x14ac:dyDescent="0.2">
      <c r="A264">
        <f>ROW(Source!A111)</f>
        <v>111</v>
      </c>
      <c r="B264">
        <v>449016111</v>
      </c>
      <c r="C264">
        <v>448997124</v>
      </c>
      <c r="D264">
        <v>277945805</v>
      </c>
      <c r="E264">
        <v>1</v>
      </c>
      <c r="F264">
        <v>1</v>
      </c>
      <c r="G264">
        <v>1</v>
      </c>
      <c r="H264">
        <v>2</v>
      </c>
      <c r="I264" t="s">
        <v>1206</v>
      </c>
      <c r="J264" t="s">
        <v>1207</v>
      </c>
      <c r="K264" t="s">
        <v>1208</v>
      </c>
      <c r="L264">
        <v>1368</v>
      </c>
      <c r="N264">
        <v>1011</v>
      </c>
      <c r="O264" t="s">
        <v>1100</v>
      </c>
      <c r="P264" t="s">
        <v>1100</v>
      </c>
      <c r="Q264">
        <v>1</v>
      </c>
      <c r="W264">
        <v>0</v>
      </c>
      <c r="X264">
        <v>721652621</v>
      </c>
      <c r="Y264">
        <f>AT264</f>
        <v>0.21</v>
      </c>
      <c r="AA264">
        <v>0</v>
      </c>
      <c r="AB264">
        <v>641.70000000000005</v>
      </c>
      <c r="AC264">
        <v>539.69000000000005</v>
      </c>
      <c r="AD264">
        <v>0</v>
      </c>
      <c r="AE264">
        <v>0</v>
      </c>
      <c r="AF264">
        <v>641.70000000000005</v>
      </c>
      <c r="AG264">
        <v>539.69000000000005</v>
      </c>
      <c r="AH264">
        <v>0</v>
      </c>
      <c r="AI264">
        <v>1</v>
      </c>
      <c r="AJ264">
        <v>1</v>
      </c>
      <c r="AK264">
        <v>1</v>
      </c>
      <c r="AL264">
        <v>1</v>
      </c>
      <c r="AM264">
        <v>-2</v>
      </c>
      <c r="AN264">
        <v>0</v>
      </c>
      <c r="AO264">
        <v>0</v>
      </c>
      <c r="AP264">
        <v>1</v>
      </c>
      <c r="AQ264">
        <v>1</v>
      </c>
      <c r="AR264">
        <v>0</v>
      </c>
      <c r="AS264" t="s">
        <v>3</v>
      </c>
      <c r="AT264">
        <v>0.21</v>
      </c>
      <c r="AU264" t="s">
        <v>3</v>
      </c>
      <c r="AV264">
        <v>1</v>
      </c>
      <c r="AW264">
        <v>2</v>
      </c>
      <c r="AX264">
        <v>448997138</v>
      </c>
      <c r="AY264">
        <v>2</v>
      </c>
      <c r="AZ264">
        <v>98304</v>
      </c>
      <c r="BA264">
        <v>264</v>
      </c>
      <c r="BB264">
        <v>1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134.75700000000001</v>
      </c>
      <c r="BL264">
        <v>113.3349</v>
      </c>
      <c r="BM264">
        <v>0</v>
      </c>
      <c r="BN264">
        <v>0</v>
      </c>
      <c r="BO264">
        <v>0.21</v>
      </c>
      <c r="BP264">
        <v>1</v>
      </c>
      <c r="BQ264">
        <v>0</v>
      </c>
      <c r="BR264">
        <v>134.75700000000001</v>
      </c>
      <c r="BS264">
        <v>113.3349</v>
      </c>
      <c r="BT264">
        <v>0</v>
      </c>
      <c r="BU264">
        <v>0</v>
      </c>
      <c r="BV264">
        <v>0.21</v>
      </c>
      <c r="BW264">
        <v>1</v>
      </c>
      <c r="CV264">
        <v>0</v>
      </c>
      <c r="CW264">
        <f>ROUND(Y264*Source!I111*DO264,7)</f>
        <v>2.0999999999999999E-3</v>
      </c>
      <c r="CX264">
        <f>ROUND(Y264*Source!I111,7)</f>
        <v>2.0999999999999999E-3</v>
      </c>
      <c r="CY264">
        <f>AB264</f>
        <v>641.70000000000005</v>
      </c>
      <c r="CZ264">
        <f>AF264</f>
        <v>641.70000000000005</v>
      </c>
      <c r="DA264">
        <f>AJ264</f>
        <v>1</v>
      </c>
      <c r="DB264">
        <f>ROUND(ROUND(AT264*CZ264,2),6)</f>
        <v>134.76</v>
      </c>
      <c r="DC264">
        <f>ROUND(ROUND(AT264*AG264,2),6)</f>
        <v>113.33</v>
      </c>
      <c r="DD264" t="s">
        <v>3</v>
      </c>
      <c r="DE264" t="s">
        <v>3</v>
      </c>
      <c r="DF264">
        <f t="shared" si="165"/>
        <v>0</v>
      </c>
      <c r="DG264">
        <f t="shared" ref="DG264:DG275" si="166">ROUND(ROUND(AF264,2)*CX264,2)</f>
        <v>1.35</v>
      </c>
      <c r="DH264">
        <f t="shared" si="163"/>
        <v>1.1299999999999999</v>
      </c>
      <c r="DI264">
        <f t="shared" si="164"/>
        <v>0</v>
      </c>
      <c r="DJ264">
        <f>DG264+DH264</f>
        <v>2.48</v>
      </c>
      <c r="DK264">
        <v>1</v>
      </c>
      <c r="DL264" t="s">
        <v>1209</v>
      </c>
      <c r="DM264">
        <v>4</v>
      </c>
      <c r="DN264" t="s">
        <v>1203</v>
      </c>
      <c r="DO264">
        <v>1</v>
      </c>
    </row>
    <row r="265" spans="1:119" x14ac:dyDescent="0.2">
      <c r="A265">
        <f>ROW(Source!A111)</f>
        <v>111</v>
      </c>
      <c r="B265">
        <v>449016111</v>
      </c>
      <c r="C265">
        <v>448997124</v>
      </c>
      <c r="D265">
        <v>277945930</v>
      </c>
      <c r="E265">
        <v>1</v>
      </c>
      <c r="F265">
        <v>1</v>
      </c>
      <c r="G265">
        <v>1</v>
      </c>
      <c r="H265">
        <v>2</v>
      </c>
      <c r="I265" t="s">
        <v>1281</v>
      </c>
      <c r="J265" t="s">
        <v>1282</v>
      </c>
      <c r="K265" t="s">
        <v>1283</v>
      </c>
      <c r="L265">
        <v>1368</v>
      </c>
      <c r="N265">
        <v>1011</v>
      </c>
      <c r="O265" t="s">
        <v>1100</v>
      </c>
      <c r="P265" t="s">
        <v>1100</v>
      </c>
      <c r="Q265">
        <v>1</v>
      </c>
      <c r="W265">
        <v>0</v>
      </c>
      <c r="X265">
        <v>1516678200</v>
      </c>
      <c r="Y265">
        <f>AT265</f>
        <v>2.04</v>
      </c>
      <c r="AA265">
        <v>0</v>
      </c>
      <c r="AB265">
        <v>83.01</v>
      </c>
      <c r="AC265">
        <v>539.69000000000005</v>
      </c>
      <c r="AD265">
        <v>0</v>
      </c>
      <c r="AE265">
        <v>0</v>
      </c>
      <c r="AF265">
        <v>83.01</v>
      </c>
      <c r="AG265">
        <v>539.69000000000005</v>
      </c>
      <c r="AH265">
        <v>0</v>
      </c>
      <c r="AI265">
        <v>1</v>
      </c>
      <c r="AJ265">
        <v>1</v>
      </c>
      <c r="AK265">
        <v>1</v>
      </c>
      <c r="AL265">
        <v>1</v>
      </c>
      <c r="AM265">
        <v>-2</v>
      </c>
      <c r="AN265">
        <v>0</v>
      </c>
      <c r="AO265">
        <v>0</v>
      </c>
      <c r="AP265">
        <v>1</v>
      </c>
      <c r="AQ265">
        <v>1</v>
      </c>
      <c r="AR265">
        <v>0</v>
      </c>
      <c r="AS265" t="s">
        <v>3</v>
      </c>
      <c r="AT265">
        <v>2.04</v>
      </c>
      <c r="AU265" t="s">
        <v>3</v>
      </c>
      <c r="AV265">
        <v>1</v>
      </c>
      <c r="AW265">
        <v>2</v>
      </c>
      <c r="AX265">
        <v>448997139</v>
      </c>
      <c r="AY265">
        <v>2</v>
      </c>
      <c r="AZ265">
        <v>98304</v>
      </c>
      <c r="BA265">
        <v>265</v>
      </c>
      <c r="BB265">
        <v>1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169.34040000000002</v>
      </c>
      <c r="BL265">
        <v>1100.9676000000002</v>
      </c>
      <c r="BM265">
        <v>0</v>
      </c>
      <c r="BN265">
        <v>0</v>
      </c>
      <c r="BO265">
        <v>2.04</v>
      </c>
      <c r="BP265">
        <v>1</v>
      </c>
      <c r="BQ265">
        <v>0</v>
      </c>
      <c r="BR265">
        <v>169.34040000000002</v>
      </c>
      <c r="BS265">
        <v>1100.9676000000002</v>
      </c>
      <c r="BT265">
        <v>0</v>
      </c>
      <c r="BU265">
        <v>0</v>
      </c>
      <c r="BV265">
        <v>2.04</v>
      </c>
      <c r="BW265">
        <v>1</v>
      </c>
      <c r="CV265">
        <v>0</v>
      </c>
      <c r="CW265">
        <f>ROUND(Y265*Source!I111*DO265,7)</f>
        <v>2.0400000000000001E-2</v>
      </c>
      <c r="CX265">
        <f>ROUND(Y265*Source!I111,7)</f>
        <v>2.0400000000000001E-2</v>
      </c>
      <c r="CY265">
        <f>AB265</f>
        <v>83.01</v>
      </c>
      <c r="CZ265">
        <f>AF265</f>
        <v>83.01</v>
      </c>
      <c r="DA265">
        <f>AJ265</f>
        <v>1</v>
      </c>
      <c r="DB265">
        <f>ROUND(ROUND(AT265*CZ265,2),6)</f>
        <v>169.34</v>
      </c>
      <c r="DC265">
        <f>ROUND(ROUND(AT265*AG265,2),6)</f>
        <v>1100.97</v>
      </c>
      <c r="DD265" t="s">
        <v>3</v>
      </c>
      <c r="DE265" t="s">
        <v>3</v>
      </c>
      <c r="DF265">
        <f t="shared" si="165"/>
        <v>0</v>
      </c>
      <c r="DG265">
        <f t="shared" si="166"/>
        <v>1.69</v>
      </c>
      <c r="DH265">
        <f t="shared" si="163"/>
        <v>11.01</v>
      </c>
      <c r="DI265">
        <f t="shared" si="164"/>
        <v>0</v>
      </c>
      <c r="DJ265">
        <f>DG265+DH265</f>
        <v>12.7</v>
      </c>
      <c r="DK265">
        <v>1</v>
      </c>
      <c r="DL265" t="s">
        <v>1209</v>
      </c>
      <c r="DM265">
        <v>4</v>
      </c>
      <c r="DN265" t="s">
        <v>1203</v>
      </c>
      <c r="DO265">
        <v>1</v>
      </c>
    </row>
    <row r="266" spans="1:119" x14ac:dyDescent="0.2">
      <c r="A266">
        <f>ROW(Source!A111)</f>
        <v>111</v>
      </c>
      <c r="B266">
        <v>449016111</v>
      </c>
      <c r="C266">
        <v>448997124</v>
      </c>
      <c r="D266">
        <v>277560614</v>
      </c>
      <c r="E266">
        <v>109</v>
      </c>
      <c r="F266">
        <v>1</v>
      </c>
      <c r="G266">
        <v>1</v>
      </c>
      <c r="H266">
        <v>3</v>
      </c>
      <c r="I266" t="s">
        <v>166</v>
      </c>
      <c r="J266" t="s">
        <v>3</v>
      </c>
      <c r="K266" t="s">
        <v>167</v>
      </c>
      <c r="L266">
        <v>1377</v>
      </c>
      <c r="N266">
        <v>1013</v>
      </c>
      <c r="O266" t="s">
        <v>168</v>
      </c>
      <c r="P266" t="s">
        <v>168</v>
      </c>
      <c r="Q266">
        <v>1</v>
      </c>
      <c r="W266">
        <v>0</v>
      </c>
      <c r="X266">
        <v>-1614040265</v>
      </c>
      <c r="Y266">
        <f>(AT266*ROUND(0,7))</f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1</v>
      </c>
      <c r="AJ266">
        <v>1</v>
      </c>
      <c r="AK266">
        <v>1</v>
      </c>
      <c r="AL266">
        <v>1</v>
      </c>
      <c r="AM266">
        <v>-2</v>
      </c>
      <c r="AN266">
        <v>0</v>
      </c>
      <c r="AO266">
        <v>0</v>
      </c>
      <c r="AP266">
        <v>1</v>
      </c>
      <c r="AQ266">
        <v>0</v>
      </c>
      <c r="AR266">
        <v>0</v>
      </c>
      <c r="AS266" t="s">
        <v>3</v>
      </c>
      <c r="AT266">
        <v>183.32</v>
      </c>
      <c r="AU266" t="s">
        <v>23</v>
      </c>
      <c r="AV266">
        <v>0</v>
      </c>
      <c r="AW266">
        <v>2</v>
      </c>
      <c r="AX266">
        <v>448997140</v>
      </c>
      <c r="AY266">
        <v>1</v>
      </c>
      <c r="AZ266">
        <v>0</v>
      </c>
      <c r="BA266">
        <v>266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CV266">
        <v>0</v>
      </c>
      <c r="CW266">
        <v>0</v>
      </c>
      <c r="CX266">
        <f>ROUND(Y266*Source!I111,7)</f>
        <v>0</v>
      </c>
      <c r="CY266">
        <f>AA266</f>
        <v>0</v>
      </c>
      <c r="CZ266">
        <f>AE266</f>
        <v>0</v>
      </c>
      <c r="DA266">
        <f>AI266</f>
        <v>1</v>
      </c>
      <c r="DB266">
        <f>ROUND((ROUND(AT266*CZ266,2)*ROUND(0,7)),6)</f>
        <v>0</v>
      </c>
      <c r="DC266">
        <f>ROUND((ROUND(AT266*AG266,2)*ROUND(0,7)),6)</f>
        <v>0</v>
      </c>
      <c r="DD266" t="s">
        <v>3</v>
      </c>
      <c r="DE266" t="s">
        <v>3</v>
      </c>
      <c r="DF266">
        <f t="shared" si="165"/>
        <v>0</v>
      </c>
      <c r="DG266">
        <f t="shared" si="166"/>
        <v>0</v>
      </c>
      <c r="DH266">
        <f t="shared" si="163"/>
        <v>0</v>
      </c>
      <c r="DI266">
        <f t="shared" si="164"/>
        <v>0</v>
      </c>
      <c r="DJ266">
        <f>DF266</f>
        <v>0</v>
      </c>
      <c r="DK266">
        <v>0</v>
      </c>
      <c r="DL266" t="s">
        <v>3</v>
      </c>
      <c r="DM266">
        <v>0</v>
      </c>
      <c r="DN266" t="s">
        <v>3</v>
      </c>
      <c r="DO266">
        <v>0</v>
      </c>
    </row>
    <row r="267" spans="1:119" x14ac:dyDescent="0.2">
      <c r="A267">
        <f>ROW(Source!A111)</f>
        <v>111</v>
      </c>
      <c r="B267">
        <v>449016111</v>
      </c>
      <c r="C267">
        <v>448997124</v>
      </c>
      <c r="D267">
        <v>277879122</v>
      </c>
      <c r="E267">
        <v>1</v>
      </c>
      <c r="F267">
        <v>1</v>
      </c>
      <c r="G267">
        <v>1</v>
      </c>
      <c r="H267">
        <v>3</v>
      </c>
      <c r="I267" t="s">
        <v>1353</v>
      </c>
      <c r="J267" t="s">
        <v>1354</v>
      </c>
      <c r="K267" t="s">
        <v>1355</v>
      </c>
      <c r="L267">
        <v>1348</v>
      </c>
      <c r="N267">
        <v>1009</v>
      </c>
      <c r="O267" t="s">
        <v>83</v>
      </c>
      <c r="P267" t="s">
        <v>83</v>
      </c>
      <c r="Q267">
        <v>1000</v>
      </c>
      <c r="W267">
        <v>0</v>
      </c>
      <c r="X267">
        <v>391982732</v>
      </c>
      <c r="Y267">
        <f>(AT267*ROUND(0,7))</f>
        <v>0</v>
      </c>
      <c r="AA267">
        <v>82010.960000000006</v>
      </c>
      <c r="AB267">
        <v>0</v>
      </c>
      <c r="AC267">
        <v>0</v>
      </c>
      <c r="AD267">
        <v>0</v>
      </c>
      <c r="AE267">
        <v>87245.7</v>
      </c>
      <c r="AF267">
        <v>0</v>
      </c>
      <c r="AG267">
        <v>0</v>
      </c>
      <c r="AH267">
        <v>0</v>
      </c>
      <c r="AI267">
        <v>0.94</v>
      </c>
      <c r="AJ267">
        <v>1</v>
      </c>
      <c r="AK267">
        <v>1</v>
      </c>
      <c r="AL267">
        <v>1</v>
      </c>
      <c r="AM267">
        <v>2</v>
      </c>
      <c r="AN267">
        <v>0</v>
      </c>
      <c r="AO267">
        <v>0</v>
      </c>
      <c r="AP267">
        <v>1</v>
      </c>
      <c r="AQ267">
        <v>1</v>
      </c>
      <c r="AR267">
        <v>0</v>
      </c>
      <c r="AS267" t="s">
        <v>3</v>
      </c>
      <c r="AT267">
        <v>1E-4</v>
      </c>
      <c r="AU267" t="s">
        <v>23</v>
      </c>
      <c r="AV267">
        <v>0</v>
      </c>
      <c r="AW267">
        <v>2</v>
      </c>
      <c r="AX267">
        <v>448997141</v>
      </c>
      <c r="AY267">
        <v>1</v>
      </c>
      <c r="AZ267">
        <v>0</v>
      </c>
      <c r="BA267">
        <v>267</v>
      </c>
      <c r="BB267">
        <v>1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8.7245699999999999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1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CV267">
        <v>0</v>
      </c>
      <c r="CW267">
        <v>0</v>
      </c>
      <c r="CX267">
        <f>ROUND(Y267*Source!I111,7)</f>
        <v>0</v>
      </c>
      <c r="CY267">
        <f>AA267</f>
        <v>82010.960000000006</v>
      </c>
      <c r="CZ267">
        <f>AE267</f>
        <v>87245.7</v>
      </c>
      <c r="DA267">
        <f>AI267</f>
        <v>0.94</v>
      </c>
      <c r="DB267">
        <f>ROUND((ROUND(AT267*CZ267,2)*ROUND(0,7)),6)</f>
        <v>0</v>
      </c>
      <c r="DC267">
        <f>ROUND((ROUND(AT267*AG267,2)*ROUND(0,7)),6)</f>
        <v>0</v>
      </c>
      <c r="DD267" t="s">
        <v>3</v>
      </c>
      <c r="DE267" t="s">
        <v>3</v>
      </c>
      <c r="DF267">
        <f>ROUND(ROUND(AE267*AI267,2)*CX267,2)</f>
        <v>0</v>
      </c>
      <c r="DG267">
        <f t="shared" si="166"/>
        <v>0</v>
      </c>
      <c r="DH267">
        <f t="shared" si="163"/>
        <v>0</v>
      </c>
      <c r="DI267">
        <f t="shared" si="164"/>
        <v>0</v>
      </c>
      <c r="DJ267">
        <f>DF267</f>
        <v>0</v>
      </c>
      <c r="DK267">
        <v>0</v>
      </c>
      <c r="DL267" t="s">
        <v>3</v>
      </c>
      <c r="DM267">
        <v>0</v>
      </c>
      <c r="DN267" t="s">
        <v>3</v>
      </c>
      <c r="DO267">
        <v>0</v>
      </c>
    </row>
    <row r="268" spans="1:119" x14ac:dyDescent="0.2">
      <c r="A268">
        <f>ROW(Source!A111)</f>
        <v>111</v>
      </c>
      <c r="B268">
        <v>449016111</v>
      </c>
      <c r="C268">
        <v>448997124</v>
      </c>
      <c r="D268">
        <v>277879126</v>
      </c>
      <c r="E268">
        <v>1</v>
      </c>
      <c r="F268">
        <v>1</v>
      </c>
      <c r="G268">
        <v>1</v>
      </c>
      <c r="H268">
        <v>3</v>
      </c>
      <c r="I268" t="s">
        <v>1356</v>
      </c>
      <c r="J268" t="s">
        <v>1357</v>
      </c>
      <c r="K268" t="s">
        <v>1358</v>
      </c>
      <c r="L268">
        <v>1348</v>
      </c>
      <c r="N268">
        <v>1009</v>
      </c>
      <c r="O268" t="s">
        <v>83</v>
      </c>
      <c r="P268" t="s">
        <v>83</v>
      </c>
      <c r="Q268">
        <v>1000</v>
      </c>
      <c r="W268">
        <v>0</v>
      </c>
      <c r="X268">
        <v>-1053638491</v>
      </c>
      <c r="Y268">
        <f>(AT268*ROUND(0,7))</f>
        <v>0</v>
      </c>
      <c r="AA268">
        <v>71847.679999999993</v>
      </c>
      <c r="AB268">
        <v>0</v>
      </c>
      <c r="AC268">
        <v>0</v>
      </c>
      <c r="AD268">
        <v>0</v>
      </c>
      <c r="AE268">
        <v>76433.7</v>
      </c>
      <c r="AF268">
        <v>0</v>
      </c>
      <c r="AG268">
        <v>0</v>
      </c>
      <c r="AH268">
        <v>0</v>
      </c>
      <c r="AI268">
        <v>0.94</v>
      </c>
      <c r="AJ268">
        <v>1</v>
      </c>
      <c r="AK268">
        <v>1</v>
      </c>
      <c r="AL268">
        <v>1</v>
      </c>
      <c r="AM268">
        <v>2</v>
      </c>
      <c r="AN268">
        <v>0</v>
      </c>
      <c r="AO268">
        <v>0</v>
      </c>
      <c r="AP268">
        <v>1</v>
      </c>
      <c r="AQ268">
        <v>1</v>
      </c>
      <c r="AR268">
        <v>0</v>
      </c>
      <c r="AS268" t="s">
        <v>3</v>
      </c>
      <c r="AT268">
        <v>5.8999999999999999E-3</v>
      </c>
      <c r="AU268" t="s">
        <v>23</v>
      </c>
      <c r="AV268">
        <v>0</v>
      </c>
      <c r="AW268">
        <v>2</v>
      </c>
      <c r="AX268">
        <v>448997142</v>
      </c>
      <c r="AY268">
        <v>1</v>
      </c>
      <c r="AZ268">
        <v>0</v>
      </c>
      <c r="BA268">
        <v>268</v>
      </c>
      <c r="BB268">
        <v>1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450.95882999999998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1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CV268">
        <v>0</v>
      </c>
      <c r="CW268">
        <v>0</v>
      </c>
      <c r="CX268">
        <f>ROUND(Y268*Source!I111,7)</f>
        <v>0</v>
      </c>
      <c r="CY268">
        <f>AA268</f>
        <v>71847.679999999993</v>
      </c>
      <c r="CZ268">
        <f>AE268</f>
        <v>76433.7</v>
      </c>
      <c r="DA268">
        <f>AI268</f>
        <v>0.94</v>
      </c>
      <c r="DB268">
        <f>ROUND((ROUND(AT268*CZ268,2)*ROUND(0,7)),6)</f>
        <v>0</v>
      </c>
      <c r="DC268">
        <f>ROUND((ROUND(AT268*AG268,2)*ROUND(0,7)),6)</f>
        <v>0</v>
      </c>
      <c r="DD268" t="s">
        <v>3</v>
      </c>
      <c r="DE268" t="s">
        <v>3</v>
      </c>
      <c r="DF268">
        <f>ROUND(ROUND(AE268*AI268,2)*CX268,2)</f>
        <v>0</v>
      </c>
      <c r="DG268">
        <f t="shared" si="166"/>
        <v>0</v>
      </c>
      <c r="DH268">
        <f t="shared" si="163"/>
        <v>0</v>
      </c>
      <c r="DI268">
        <f t="shared" si="164"/>
        <v>0</v>
      </c>
      <c r="DJ268">
        <f>DF268</f>
        <v>0</v>
      </c>
      <c r="DK268">
        <v>0</v>
      </c>
      <c r="DL268" t="s">
        <v>3</v>
      </c>
      <c r="DM268">
        <v>0</v>
      </c>
      <c r="DN268" t="s">
        <v>3</v>
      </c>
      <c r="DO268">
        <v>0</v>
      </c>
    </row>
    <row r="269" spans="1:119" x14ac:dyDescent="0.2">
      <c r="A269">
        <f>ROW(Source!A111)</f>
        <v>111</v>
      </c>
      <c r="B269">
        <v>449016111</v>
      </c>
      <c r="C269">
        <v>448997124</v>
      </c>
      <c r="D269">
        <v>277563130</v>
      </c>
      <c r="E269">
        <v>109</v>
      </c>
      <c r="F269">
        <v>1</v>
      </c>
      <c r="G269">
        <v>1</v>
      </c>
      <c r="H269">
        <v>3</v>
      </c>
      <c r="I269" t="s">
        <v>209</v>
      </c>
      <c r="J269" t="s">
        <v>3</v>
      </c>
      <c r="K269" t="s">
        <v>218</v>
      </c>
      <c r="L269">
        <v>1301</v>
      </c>
      <c r="N269">
        <v>1003</v>
      </c>
      <c r="O269" t="s">
        <v>211</v>
      </c>
      <c r="P269" t="s">
        <v>211</v>
      </c>
      <c r="Q269">
        <v>1</v>
      </c>
      <c r="W269">
        <v>0</v>
      </c>
      <c r="X269">
        <v>138754153</v>
      </c>
      <c r="Y269">
        <f>(AT269*ROUND(0,7))</f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1</v>
      </c>
      <c r="AJ269">
        <v>1</v>
      </c>
      <c r="AK269">
        <v>1</v>
      </c>
      <c r="AL269">
        <v>1</v>
      </c>
      <c r="AM269">
        <v>-2</v>
      </c>
      <c r="AN269">
        <v>0</v>
      </c>
      <c r="AO269">
        <v>0</v>
      </c>
      <c r="AP269">
        <v>1</v>
      </c>
      <c r="AQ269">
        <v>0</v>
      </c>
      <c r="AR269">
        <v>0</v>
      </c>
      <c r="AS269" t="s">
        <v>3</v>
      </c>
      <c r="AT269">
        <v>100</v>
      </c>
      <c r="AU269" t="s">
        <v>23</v>
      </c>
      <c r="AV269">
        <v>0</v>
      </c>
      <c r="AW269">
        <v>2</v>
      </c>
      <c r="AX269">
        <v>448997143</v>
      </c>
      <c r="AY269">
        <v>1</v>
      </c>
      <c r="AZ269">
        <v>0</v>
      </c>
      <c r="BA269">
        <v>269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CV269">
        <v>0</v>
      </c>
      <c r="CW269">
        <v>0</v>
      </c>
      <c r="CX269">
        <f>ROUND(Y269*Source!I111,7)</f>
        <v>0</v>
      </c>
      <c r="CY269">
        <f>AA269</f>
        <v>0</v>
      </c>
      <c r="CZ269">
        <f>AE269</f>
        <v>0</v>
      </c>
      <c r="DA269">
        <f>AI269</f>
        <v>1</v>
      </c>
      <c r="DB269">
        <f>ROUND((ROUND(AT269*CZ269,2)*ROUND(0,7)),6)</f>
        <v>0</v>
      </c>
      <c r="DC269">
        <f>ROUND((ROUND(AT269*AG269,2)*ROUND(0,7)),6)</f>
        <v>0</v>
      </c>
      <c r="DD269" t="s">
        <v>3</v>
      </c>
      <c r="DE269" t="s">
        <v>3</v>
      </c>
      <c r="DF269">
        <f t="shared" ref="DF269:DF277" si="167">ROUND(ROUND(AE269,2)*CX269,2)</f>
        <v>0</v>
      </c>
      <c r="DG269">
        <f t="shared" si="166"/>
        <v>0</v>
      </c>
      <c r="DH269">
        <f t="shared" si="163"/>
        <v>0</v>
      </c>
      <c r="DI269">
        <f t="shared" si="164"/>
        <v>0</v>
      </c>
      <c r="DJ269">
        <f>DF269</f>
        <v>0</v>
      </c>
      <c r="DK269">
        <v>0</v>
      </c>
      <c r="DL269" t="s">
        <v>3</v>
      </c>
      <c r="DM269">
        <v>0</v>
      </c>
      <c r="DN269" t="s">
        <v>3</v>
      </c>
      <c r="DO269">
        <v>0</v>
      </c>
    </row>
    <row r="270" spans="1:119" x14ac:dyDescent="0.2">
      <c r="A270">
        <f>ROW(Source!A111)</f>
        <v>111</v>
      </c>
      <c r="B270">
        <v>449016111</v>
      </c>
      <c r="C270">
        <v>448997124</v>
      </c>
      <c r="D270">
        <v>277563188</v>
      </c>
      <c r="E270">
        <v>109</v>
      </c>
      <c r="F270">
        <v>1</v>
      </c>
      <c r="G270">
        <v>1</v>
      </c>
      <c r="H270">
        <v>3</v>
      </c>
      <c r="I270" t="s">
        <v>226</v>
      </c>
      <c r="J270" t="s">
        <v>3</v>
      </c>
      <c r="K270" t="s">
        <v>227</v>
      </c>
      <c r="L270">
        <v>1348</v>
      </c>
      <c r="N270">
        <v>1009</v>
      </c>
      <c r="O270" t="s">
        <v>83</v>
      </c>
      <c r="P270" t="s">
        <v>83</v>
      </c>
      <c r="Q270">
        <v>1000</v>
      </c>
      <c r="W270">
        <v>0</v>
      </c>
      <c r="X270">
        <v>704239651</v>
      </c>
      <c r="Y270">
        <f>(AT270*ROUND(0,7))</f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1</v>
      </c>
      <c r="AJ270">
        <v>1</v>
      </c>
      <c r="AK270">
        <v>1</v>
      </c>
      <c r="AL270">
        <v>1</v>
      </c>
      <c r="AM270">
        <v>-2</v>
      </c>
      <c r="AN270">
        <v>0</v>
      </c>
      <c r="AO270">
        <v>0</v>
      </c>
      <c r="AP270">
        <v>1</v>
      </c>
      <c r="AQ270">
        <v>0</v>
      </c>
      <c r="AR270">
        <v>0</v>
      </c>
      <c r="AS270" t="s">
        <v>3</v>
      </c>
      <c r="AT270">
        <v>7.1199999999999999E-2</v>
      </c>
      <c r="AU270" t="s">
        <v>23</v>
      </c>
      <c r="AV270">
        <v>0</v>
      </c>
      <c r="AW270">
        <v>2</v>
      </c>
      <c r="AX270">
        <v>448997144</v>
      </c>
      <c r="AY270">
        <v>1</v>
      </c>
      <c r="AZ270">
        <v>0</v>
      </c>
      <c r="BA270">
        <v>270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CV270">
        <v>0</v>
      </c>
      <c r="CW270">
        <v>0</v>
      </c>
      <c r="CX270">
        <f>ROUND(Y270*Source!I111,7)</f>
        <v>0</v>
      </c>
      <c r="CY270">
        <f>AA270</f>
        <v>0</v>
      </c>
      <c r="CZ270">
        <f>AE270</f>
        <v>0</v>
      </c>
      <c r="DA270">
        <f>AI270</f>
        <v>1</v>
      </c>
      <c r="DB270">
        <f>ROUND((ROUND(AT270*CZ270,2)*ROUND(0,7)),6)</f>
        <v>0</v>
      </c>
      <c r="DC270">
        <f>ROUND((ROUND(AT270*AG270,2)*ROUND(0,7)),6)</f>
        <v>0</v>
      </c>
      <c r="DD270" t="s">
        <v>3</v>
      </c>
      <c r="DE270" t="s">
        <v>3</v>
      </c>
      <c r="DF270">
        <f t="shared" si="167"/>
        <v>0</v>
      </c>
      <c r="DG270">
        <f t="shared" si="166"/>
        <v>0</v>
      </c>
      <c r="DH270">
        <f t="shared" si="163"/>
        <v>0</v>
      </c>
      <c r="DI270">
        <f t="shared" si="164"/>
        <v>0</v>
      </c>
      <c r="DJ270">
        <f>DF270</f>
        <v>0</v>
      </c>
      <c r="DK270">
        <v>0</v>
      </c>
      <c r="DL270" t="s">
        <v>3</v>
      </c>
      <c r="DM270">
        <v>0</v>
      </c>
      <c r="DN270" t="s">
        <v>3</v>
      </c>
      <c r="DO270">
        <v>0</v>
      </c>
    </row>
    <row r="271" spans="1:119" x14ac:dyDescent="0.2">
      <c r="A271">
        <f>ROW(Source!A115)</f>
        <v>115</v>
      </c>
      <c r="B271">
        <v>449016111</v>
      </c>
      <c r="C271">
        <v>448997148</v>
      </c>
      <c r="D271">
        <v>277560279</v>
      </c>
      <c r="E271">
        <v>109</v>
      </c>
      <c r="F271">
        <v>1</v>
      </c>
      <c r="G271">
        <v>1</v>
      </c>
      <c r="H271">
        <v>1</v>
      </c>
      <c r="I271" t="s">
        <v>1359</v>
      </c>
      <c r="J271" t="s">
        <v>3</v>
      </c>
      <c r="K271" t="s">
        <v>1360</v>
      </c>
      <c r="L271">
        <v>1191</v>
      </c>
      <c r="N271">
        <v>1013</v>
      </c>
      <c r="O271" t="s">
        <v>1203</v>
      </c>
      <c r="P271" t="s">
        <v>1203</v>
      </c>
      <c r="Q271">
        <v>1</v>
      </c>
      <c r="W271">
        <v>0</v>
      </c>
      <c r="X271">
        <v>-983457869</v>
      </c>
      <c r="Y271">
        <f t="shared" ref="Y271:Y277" si="168">AT271</f>
        <v>282</v>
      </c>
      <c r="AA271">
        <v>0</v>
      </c>
      <c r="AB271">
        <v>0</v>
      </c>
      <c r="AC271">
        <v>0</v>
      </c>
      <c r="AD271">
        <v>485.31</v>
      </c>
      <c r="AE271">
        <v>0</v>
      </c>
      <c r="AF271">
        <v>0</v>
      </c>
      <c r="AG271">
        <v>0</v>
      </c>
      <c r="AH271">
        <v>485.31</v>
      </c>
      <c r="AI271">
        <v>1</v>
      </c>
      <c r="AJ271">
        <v>1</v>
      </c>
      <c r="AK271">
        <v>1</v>
      </c>
      <c r="AL271">
        <v>1</v>
      </c>
      <c r="AM271">
        <v>-2</v>
      </c>
      <c r="AN271">
        <v>0</v>
      </c>
      <c r="AO271">
        <v>0</v>
      </c>
      <c r="AP271">
        <v>1</v>
      </c>
      <c r="AQ271">
        <v>1</v>
      </c>
      <c r="AR271">
        <v>0</v>
      </c>
      <c r="AS271" t="s">
        <v>3</v>
      </c>
      <c r="AT271">
        <v>282</v>
      </c>
      <c r="AU271" t="s">
        <v>3</v>
      </c>
      <c r="AV271">
        <v>1</v>
      </c>
      <c r="AW271">
        <v>2</v>
      </c>
      <c r="AX271">
        <v>448997165</v>
      </c>
      <c r="AY271">
        <v>2</v>
      </c>
      <c r="AZ271">
        <v>131072</v>
      </c>
      <c r="BA271">
        <v>271</v>
      </c>
      <c r="BB271">
        <v>1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136857.42000000001</v>
      </c>
      <c r="BN271">
        <v>282</v>
      </c>
      <c r="BO271">
        <v>0</v>
      </c>
      <c r="BP271">
        <v>1</v>
      </c>
      <c r="BQ271">
        <v>0</v>
      </c>
      <c r="BR271">
        <v>0</v>
      </c>
      <c r="BS271">
        <v>0</v>
      </c>
      <c r="BT271">
        <v>136857.42000000001</v>
      </c>
      <c r="BU271">
        <v>282</v>
      </c>
      <c r="BV271">
        <v>0</v>
      </c>
      <c r="BW271">
        <v>1</v>
      </c>
      <c r="CU271">
        <f>ROUND(AT271*Source!I115*AH271*AL271,2)</f>
        <v>1368.57</v>
      </c>
      <c r="CV271">
        <f>ROUND(Y271*Source!I115,7)</f>
        <v>2.82</v>
      </c>
      <c r="CW271">
        <v>0</v>
      </c>
      <c r="CX271">
        <f>ROUND(Y271*Source!I115,7)</f>
        <v>2.82</v>
      </c>
      <c r="CY271">
        <f>AD271</f>
        <v>485.31</v>
      </c>
      <c r="CZ271">
        <f>AH271</f>
        <v>485.31</v>
      </c>
      <c r="DA271">
        <f>AL271</f>
        <v>1</v>
      </c>
      <c r="DB271">
        <f t="shared" ref="DB271:DB277" si="169">ROUND(ROUND(AT271*CZ271,2),6)</f>
        <v>136857.42000000001</v>
      </c>
      <c r="DC271">
        <f t="shared" ref="DC271:DC277" si="170">ROUND(ROUND(AT271*AG271,2),6)</f>
        <v>0</v>
      </c>
      <c r="DD271" t="s">
        <v>3</v>
      </c>
      <c r="DE271" t="s">
        <v>3</v>
      </c>
      <c r="DF271">
        <f t="shared" si="167"/>
        <v>0</v>
      </c>
      <c r="DG271">
        <f t="shared" si="166"/>
        <v>0</v>
      </c>
      <c r="DH271">
        <f t="shared" si="163"/>
        <v>0</v>
      </c>
      <c r="DI271">
        <f t="shared" si="164"/>
        <v>1368.57</v>
      </c>
      <c r="DJ271">
        <f>DI271</f>
        <v>1368.57</v>
      </c>
      <c r="DK271">
        <v>1</v>
      </c>
      <c r="DL271" t="s">
        <v>3</v>
      </c>
      <c r="DM271">
        <v>0</v>
      </c>
      <c r="DN271" t="s">
        <v>3</v>
      </c>
      <c r="DO271">
        <v>0</v>
      </c>
    </row>
    <row r="272" spans="1:119" x14ac:dyDescent="0.2">
      <c r="A272">
        <f>ROW(Source!A115)</f>
        <v>115</v>
      </c>
      <c r="B272">
        <v>449016111</v>
      </c>
      <c r="C272">
        <v>448997148</v>
      </c>
      <c r="D272">
        <v>277560491</v>
      </c>
      <c r="E272">
        <v>109</v>
      </c>
      <c r="F272">
        <v>1</v>
      </c>
      <c r="G272">
        <v>1</v>
      </c>
      <c r="H272">
        <v>1</v>
      </c>
      <c r="I272" t="s">
        <v>1204</v>
      </c>
      <c r="J272" t="s">
        <v>3</v>
      </c>
      <c r="K272" t="s">
        <v>1205</v>
      </c>
      <c r="L272">
        <v>1191</v>
      </c>
      <c r="N272">
        <v>1013</v>
      </c>
      <c r="O272" t="s">
        <v>1203</v>
      </c>
      <c r="P272" t="s">
        <v>1203</v>
      </c>
      <c r="Q272">
        <v>1</v>
      </c>
      <c r="W272">
        <v>0</v>
      </c>
      <c r="X272">
        <v>-1417349443</v>
      </c>
      <c r="Y272">
        <f t="shared" si="168"/>
        <v>22.51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1</v>
      </c>
      <c r="AJ272">
        <v>1</v>
      </c>
      <c r="AK272">
        <v>1</v>
      </c>
      <c r="AL272">
        <v>1</v>
      </c>
      <c r="AM272">
        <v>-2</v>
      </c>
      <c r="AN272">
        <v>0</v>
      </c>
      <c r="AO272">
        <v>0</v>
      </c>
      <c r="AP272">
        <v>1</v>
      </c>
      <c r="AQ272">
        <v>1</v>
      </c>
      <c r="AR272">
        <v>0</v>
      </c>
      <c r="AS272" t="s">
        <v>3</v>
      </c>
      <c r="AT272">
        <v>22.51</v>
      </c>
      <c r="AU272" t="s">
        <v>3</v>
      </c>
      <c r="AV272">
        <v>2</v>
      </c>
      <c r="AW272">
        <v>2</v>
      </c>
      <c r="AX272">
        <v>448997166</v>
      </c>
      <c r="AY272">
        <v>1</v>
      </c>
      <c r="AZ272">
        <v>0</v>
      </c>
      <c r="BA272">
        <v>272</v>
      </c>
      <c r="BB272">
        <v>1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CV272">
        <v>0</v>
      </c>
      <c r="CW272">
        <v>0</v>
      </c>
      <c r="CX272">
        <f>ROUND(Y272*Source!I115,7)</f>
        <v>0.22509999999999999</v>
      </c>
      <c r="CY272">
        <f>AD272</f>
        <v>0</v>
      </c>
      <c r="CZ272">
        <f>AH272</f>
        <v>0</v>
      </c>
      <c r="DA272">
        <f>AL272</f>
        <v>1</v>
      </c>
      <c r="DB272">
        <f t="shared" si="169"/>
        <v>0</v>
      </c>
      <c r="DC272">
        <f t="shared" si="170"/>
        <v>0</v>
      </c>
      <c r="DD272" t="s">
        <v>3</v>
      </c>
      <c r="DE272" t="s">
        <v>3</v>
      </c>
      <c r="DF272">
        <f t="shared" si="167"/>
        <v>0</v>
      </c>
      <c r="DG272">
        <f t="shared" si="166"/>
        <v>0</v>
      </c>
      <c r="DH272">
        <f t="shared" si="163"/>
        <v>0</v>
      </c>
      <c r="DI272">
        <f t="shared" si="164"/>
        <v>0</v>
      </c>
      <c r="DJ272">
        <f>DI272</f>
        <v>0</v>
      </c>
      <c r="DK272">
        <v>0</v>
      </c>
      <c r="DL272" t="s">
        <v>3</v>
      </c>
      <c r="DM272">
        <v>0</v>
      </c>
      <c r="DN272" t="s">
        <v>3</v>
      </c>
      <c r="DO272">
        <v>0</v>
      </c>
    </row>
    <row r="273" spans="1:119" x14ac:dyDescent="0.2">
      <c r="A273">
        <f>ROW(Source!A115)</f>
        <v>115</v>
      </c>
      <c r="B273">
        <v>449016111</v>
      </c>
      <c r="C273">
        <v>448997148</v>
      </c>
      <c r="D273">
        <v>277944566</v>
      </c>
      <c r="E273">
        <v>1</v>
      </c>
      <c r="F273">
        <v>1</v>
      </c>
      <c r="G273">
        <v>1</v>
      </c>
      <c r="H273">
        <v>2</v>
      </c>
      <c r="I273" t="s">
        <v>1361</v>
      </c>
      <c r="J273" t="s">
        <v>1362</v>
      </c>
      <c r="K273" t="s">
        <v>1363</v>
      </c>
      <c r="L273">
        <v>1368</v>
      </c>
      <c r="N273">
        <v>1011</v>
      </c>
      <c r="O273" t="s">
        <v>1100</v>
      </c>
      <c r="P273" t="s">
        <v>1100</v>
      </c>
      <c r="Q273">
        <v>1</v>
      </c>
      <c r="W273">
        <v>0</v>
      </c>
      <c r="X273">
        <v>987909208</v>
      </c>
      <c r="Y273">
        <f t="shared" si="168"/>
        <v>21.3</v>
      </c>
      <c r="AA273">
        <v>0</v>
      </c>
      <c r="AB273">
        <v>1039.75</v>
      </c>
      <c r="AC273">
        <v>724.95</v>
      </c>
      <c r="AD273">
        <v>0</v>
      </c>
      <c r="AE273">
        <v>0</v>
      </c>
      <c r="AF273">
        <v>1039.75</v>
      </c>
      <c r="AG273">
        <v>724.95</v>
      </c>
      <c r="AH273">
        <v>0</v>
      </c>
      <c r="AI273">
        <v>1</v>
      </c>
      <c r="AJ273">
        <v>1</v>
      </c>
      <c r="AK273">
        <v>1</v>
      </c>
      <c r="AL273">
        <v>1</v>
      </c>
      <c r="AM273">
        <v>-2</v>
      </c>
      <c r="AN273">
        <v>0</v>
      </c>
      <c r="AO273">
        <v>0</v>
      </c>
      <c r="AP273">
        <v>1</v>
      </c>
      <c r="AQ273">
        <v>1</v>
      </c>
      <c r="AR273">
        <v>0</v>
      </c>
      <c r="AS273" t="s">
        <v>3</v>
      </c>
      <c r="AT273">
        <v>21.3</v>
      </c>
      <c r="AU273" t="s">
        <v>3</v>
      </c>
      <c r="AV273">
        <v>1</v>
      </c>
      <c r="AW273">
        <v>2</v>
      </c>
      <c r="AX273">
        <v>448997167</v>
      </c>
      <c r="AY273">
        <v>2</v>
      </c>
      <c r="AZ273">
        <v>98304</v>
      </c>
      <c r="BA273">
        <v>273</v>
      </c>
      <c r="BB273">
        <v>1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22146.674999999999</v>
      </c>
      <c r="BL273">
        <v>15441.435000000001</v>
      </c>
      <c r="BM273">
        <v>0</v>
      </c>
      <c r="BN273">
        <v>0</v>
      </c>
      <c r="BO273">
        <v>21.3</v>
      </c>
      <c r="BP273">
        <v>1</v>
      </c>
      <c r="BQ273">
        <v>0</v>
      </c>
      <c r="BR273">
        <v>22146.674999999999</v>
      </c>
      <c r="BS273">
        <v>15441.435000000001</v>
      </c>
      <c r="BT273">
        <v>0</v>
      </c>
      <c r="BU273">
        <v>0</v>
      </c>
      <c r="BV273">
        <v>21.3</v>
      </c>
      <c r="BW273">
        <v>1</v>
      </c>
      <c r="CV273">
        <v>0</v>
      </c>
      <c r="CW273">
        <f>ROUND(Y273*Source!I115*DO273,7)</f>
        <v>0.21299999999999999</v>
      </c>
      <c r="CX273">
        <f>ROUND(Y273*Source!I115,7)</f>
        <v>0.21299999999999999</v>
      </c>
      <c r="CY273">
        <f>AB273</f>
        <v>1039.75</v>
      </c>
      <c r="CZ273">
        <f>AF273</f>
        <v>1039.75</v>
      </c>
      <c r="DA273">
        <f>AJ273</f>
        <v>1</v>
      </c>
      <c r="DB273">
        <f t="shared" si="169"/>
        <v>22146.68</v>
      </c>
      <c r="DC273">
        <f t="shared" si="170"/>
        <v>15441.44</v>
      </c>
      <c r="DD273" t="s">
        <v>3</v>
      </c>
      <c r="DE273" t="s">
        <v>3</v>
      </c>
      <c r="DF273">
        <f t="shared" si="167"/>
        <v>0</v>
      </c>
      <c r="DG273">
        <f t="shared" si="166"/>
        <v>221.47</v>
      </c>
      <c r="DH273">
        <f t="shared" si="163"/>
        <v>154.41</v>
      </c>
      <c r="DI273">
        <f t="shared" si="164"/>
        <v>0</v>
      </c>
      <c r="DJ273">
        <f>DG273+DH273</f>
        <v>375.88</v>
      </c>
      <c r="DK273">
        <v>1</v>
      </c>
      <c r="DL273" t="s">
        <v>1223</v>
      </c>
      <c r="DM273">
        <v>6</v>
      </c>
      <c r="DN273" t="s">
        <v>1203</v>
      </c>
      <c r="DO273">
        <v>1</v>
      </c>
    </row>
    <row r="274" spans="1:119" x14ac:dyDescent="0.2">
      <c r="A274">
        <f>ROW(Source!A115)</f>
        <v>115</v>
      </c>
      <c r="B274">
        <v>449016111</v>
      </c>
      <c r="C274">
        <v>448997148</v>
      </c>
      <c r="D274">
        <v>277944622</v>
      </c>
      <c r="E274">
        <v>1</v>
      </c>
      <c r="F274">
        <v>1</v>
      </c>
      <c r="G274">
        <v>1</v>
      </c>
      <c r="H274">
        <v>2</v>
      </c>
      <c r="I274" t="s">
        <v>1220</v>
      </c>
      <c r="J274" t="s">
        <v>1221</v>
      </c>
      <c r="K274" t="s">
        <v>1222</v>
      </c>
      <c r="L274">
        <v>1368</v>
      </c>
      <c r="N274">
        <v>1011</v>
      </c>
      <c r="O274" t="s">
        <v>1100</v>
      </c>
      <c r="P274" t="s">
        <v>1100</v>
      </c>
      <c r="Q274">
        <v>1</v>
      </c>
      <c r="W274">
        <v>0</v>
      </c>
      <c r="X274">
        <v>-776243211</v>
      </c>
      <c r="Y274">
        <f t="shared" si="168"/>
        <v>0.36</v>
      </c>
      <c r="AA274">
        <v>0</v>
      </c>
      <c r="AB274">
        <v>1626.29</v>
      </c>
      <c r="AC274">
        <v>724.95</v>
      </c>
      <c r="AD274">
        <v>0</v>
      </c>
      <c r="AE274">
        <v>0</v>
      </c>
      <c r="AF274">
        <v>1626.29</v>
      </c>
      <c r="AG274">
        <v>724.95</v>
      </c>
      <c r="AH274">
        <v>0</v>
      </c>
      <c r="AI274">
        <v>1</v>
      </c>
      <c r="AJ274">
        <v>1</v>
      </c>
      <c r="AK274">
        <v>1</v>
      </c>
      <c r="AL274">
        <v>1</v>
      </c>
      <c r="AM274">
        <v>-2</v>
      </c>
      <c r="AN274">
        <v>0</v>
      </c>
      <c r="AO274">
        <v>0</v>
      </c>
      <c r="AP274">
        <v>1</v>
      </c>
      <c r="AQ274">
        <v>1</v>
      </c>
      <c r="AR274">
        <v>0</v>
      </c>
      <c r="AS274" t="s">
        <v>3</v>
      </c>
      <c r="AT274">
        <v>0.36</v>
      </c>
      <c r="AU274" t="s">
        <v>3</v>
      </c>
      <c r="AV274">
        <v>1</v>
      </c>
      <c r="AW274">
        <v>2</v>
      </c>
      <c r="AX274">
        <v>448997168</v>
      </c>
      <c r="AY274">
        <v>2</v>
      </c>
      <c r="AZ274">
        <v>98304</v>
      </c>
      <c r="BA274">
        <v>274</v>
      </c>
      <c r="BB274">
        <v>1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585.46439999999996</v>
      </c>
      <c r="BL274">
        <v>260.98200000000003</v>
      </c>
      <c r="BM274">
        <v>0</v>
      </c>
      <c r="BN274">
        <v>0</v>
      </c>
      <c r="BO274">
        <v>0.36</v>
      </c>
      <c r="BP274">
        <v>1</v>
      </c>
      <c r="BQ274">
        <v>0</v>
      </c>
      <c r="BR274">
        <v>585.46439999999996</v>
      </c>
      <c r="BS274">
        <v>260.98200000000003</v>
      </c>
      <c r="BT274">
        <v>0</v>
      </c>
      <c r="BU274">
        <v>0</v>
      </c>
      <c r="BV274">
        <v>0.36</v>
      </c>
      <c r="BW274">
        <v>1</v>
      </c>
      <c r="CV274">
        <v>0</v>
      </c>
      <c r="CW274">
        <f>ROUND(Y274*Source!I115*DO274,7)</f>
        <v>3.5999999999999999E-3</v>
      </c>
      <c r="CX274">
        <f>ROUND(Y274*Source!I115,7)</f>
        <v>3.5999999999999999E-3</v>
      </c>
      <c r="CY274">
        <f>AB274</f>
        <v>1626.29</v>
      </c>
      <c r="CZ274">
        <f>AF274</f>
        <v>1626.29</v>
      </c>
      <c r="DA274">
        <f>AJ274</f>
        <v>1</v>
      </c>
      <c r="DB274">
        <f t="shared" si="169"/>
        <v>585.46</v>
      </c>
      <c r="DC274">
        <f t="shared" si="170"/>
        <v>260.98</v>
      </c>
      <c r="DD274" t="s">
        <v>3</v>
      </c>
      <c r="DE274" t="s">
        <v>3</v>
      </c>
      <c r="DF274">
        <f t="shared" si="167"/>
        <v>0</v>
      </c>
      <c r="DG274">
        <f t="shared" si="166"/>
        <v>5.85</v>
      </c>
      <c r="DH274">
        <f t="shared" si="163"/>
        <v>2.61</v>
      </c>
      <c r="DI274">
        <f t="shared" si="164"/>
        <v>0</v>
      </c>
      <c r="DJ274">
        <f>DG274+DH274</f>
        <v>8.4599999999999991</v>
      </c>
      <c r="DK274">
        <v>1</v>
      </c>
      <c r="DL274" t="s">
        <v>1223</v>
      </c>
      <c r="DM274">
        <v>6</v>
      </c>
      <c r="DN274" t="s">
        <v>1203</v>
      </c>
      <c r="DO274">
        <v>1</v>
      </c>
    </row>
    <row r="275" spans="1:119" x14ac:dyDescent="0.2">
      <c r="A275">
        <f>ROW(Source!A115)</f>
        <v>115</v>
      </c>
      <c r="B275">
        <v>449016111</v>
      </c>
      <c r="C275">
        <v>448997148</v>
      </c>
      <c r="D275">
        <v>277944840</v>
      </c>
      <c r="E275">
        <v>1</v>
      </c>
      <c r="F275">
        <v>1</v>
      </c>
      <c r="G275">
        <v>1</v>
      </c>
      <c r="H275">
        <v>2</v>
      </c>
      <c r="I275" t="s">
        <v>1364</v>
      </c>
      <c r="J275" t="s">
        <v>1365</v>
      </c>
      <c r="K275" t="s">
        <v>1366</v>
      </c>
      <c r="L275">
        <v>1368</v>
      </c>
      <c r="N275">
        <v>1011</v>
      </c>
      <c r="O275" t="s">
        <v>1100</v>
      </c>
      <c r="P275" t="s">
        <v>1100</v>
      </c>
      <c r="Q275">
        <v>1</v>
      </c>
      <c r="W275">
        <v>0</v>
      </c>
      <c r="X275">
        <v>622831100</v>
      </c>
      <c r="Y275">
        <f t="shared" si="168"/>
        <v>0.25</v>
      </c>
      <c r="AA275">
        <v>0</v>
      </c>
      <c r="AB275">
        <v>1587.88</v>
      </c>
      <c r="AC275">
        <v>620.24</v>
      </c>
      <c r="AD275">
        <v>0</v>
      </c>
      <c r="AE275">
        <v>0</v>
      </c>
      <c r="AF275">
        <v>1587.88</v>
      </c>
      <c r="AG275">
        <v>620.24</v>
      </c>
      <c r="AH275">
        <v>0</v>
      </c>
      <c r="AI275">
        <v>1</v>
      </c>
      <c r="AJ275">
        <v>1</v>
      </c>
      <c r="AK275">
        <v>1</v>
      </c>
      <c r="AL275">
        <v>1</v>
      </c>
      <c r="AM275">
        <v>-2</v>
      </c>
      <c r="AN275">
        <v>0</v>
      </c>
      <c r="AO275">
        <v>0</v>
      </c>
      <c r="AP275">
        <v>1</v>
      </c>
      <c r="AQ275">
        <v>1</v>
      </c>
      <c r="AR275">
        <v>0</v>
      </c>
      <c r="AS275" t="s">
        <v>3</v>
      </c>
      <c r="AT275">
        <v>0.25</v>
      </c>
      <c r="AU275" t="s">
        <v>3</v>
      </c>
      <c r="AV275">
        <v>1</v>
      </c>
      <c r="AW275">
        <v>2</v>
      </c>
      <c r="AX275">
        <v>448997169</v>
      </c>
      <c r="AY275">
        <v>2</v>
      </c>
      <c r="AZ275">
        <v>98304</v>
      </c>
      <c r="BA275">
        <v>275</v>
      </c>
      <c r="BB275">
        <v>1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396.97</v>
      </c>
      <c r="BL275">
        <v>155.06</v>
      </c>
      <c r="BM275">
        <v>0</v>
      </c>
      <c r="BN275">
        <v>0</v>
      </c>
      <c r="BO275">
        <v>0.25</v>
      </c>
      <c r="BP275">
        <v>1</v>
      </c>
      <c r="BQ275">
        <v>0</v>
      </c>
      <c r="BR275">
        <v>396.97</v>
      </c>
      <c r="BS275">
        <v>155.06</v>
      </c>
      <c r="BT275">
        <v>0</v>
      </c>
      <c r="BU275">
        <v>0</v>
      </c>
      <c r="BV275">
        <v>0.25</v>
      </c>
      <c r="BW275">
        <v>1</v>
      </c>
      <c r="CV275">
        <v>0</v>
      </c>
      <c r="CW275">
        <f>ROUND(Y275*Source!I115*DO275,7)</f>
        <v>2.5000000000000001E-3</v>
      </c>
      <c r="CX275">
        <f>ROUND(Y275*Source!I115,7)</f>
        <v>2.5000000000000001E-3</v>
      </c>
      <c r="CY275">
        <f>AB275</f>
        <v>1587.88</v>
      </c>
      <c r="CZ275">
        <f>AF275</f>
        <v>1587.88</v>
      </c>
      <c r="DA275">
        <f>AJ275</f>
        <v>1</v>
      </c>
      <c r="DB275">
        <f t="shared" si="169"/>
        <v>396.97</v>
      </c>
      <c r="DC275">
        <f t="shared" si="170"/>
        <v>155.06</v>
      </c>
      <c r="DD275" t="s">
        <v>3</v>
      </c>
      <c r="DE275" t="s">
        <v>3</v>
      </c>
      <c r="DF275">
        <f t="shared" si="167"/>
        <v>0</v>
      </c>
      <c r="DG275">
        <f t="shared" si="166"/>
        <v>3.97</v>
      </c>
      <c r="DH275">
        <f t="shared" si="163"/>
        <v>1.55</v>
      </c>
      <c r="DI275">
        <f t="shared" si="164"/>
        <v>0</v>
      </c>
      <c r="DJ275">
        <f>DG275+DH275</f>
        <v>5.5200000000000005</v>
      </c>
      <c r="DK275">
        <v>1</v>
      </c>
      <c r="DL275" t="s">
        <v>1219</v>
      </c>
      <c r="DM275">
        <v>5</v>
      </c>
      <c r="DN275" t="s">
        <v>1203</v>
      </c>
      <c r="DO275">
        <v>1</v>
      </c>
    </row>
    <row r="276" spans="1:119" x14ac:dyDescent="0.2">
      <c r="A276">
        <f>ROW(Source!A115)</f>
        <v>115</v>
      </c>
      <c r="B276">
        <v>449016111</v>
      </c>
      <c r="C276">
        <v>448997148</v>
      </c>
      <c r="D276">
        <v>277944980</v>
      </c>
      <c r="E276">
        <v>1</v>
      </c>
      <c r="F276">
        <v>1</v>
      </c>
      <c r="G276">
        <v>1</v>
      </c>
      <c r="H276">
        <v>2</v>
      </c>
      <c r="I276" t="s">
        <v>1235</v>
      </c>
      <c r="J276" t="s">
        <v>1236</v>
      </c>
      <c r="K276" t="s">
        <v>1237</v>
      </c>
      <c r="L276">
        <v>1368</v>
      </c>
      <c r="N276">
        <v>1011</v>
      </c>
      <c r="O276" t="s">
        <v>1100</v>
      </c>
      <c r="P276" t="s">
        <v>1100</v>
      </c>
      <c r="Q276">
        <v>1</v>
      </c>
      <c r="W276">
        <v>0</v>
      </c>
      <c r="X276">
        <v>1656721457</v>
      </c>
      <c r="Y276">
        <f t="shared" si="168"/>
        <v>14.1</v>
      </c>
      <c r="AA276">
        <v>0</v>
      </c>
      <c r="AB276">
        <v>12.76</v>
      </c>
      <c r="AC276">
        <v>0</v>
      </c>
      <c r="AD276">
        <v>0</v>
      </c>
      <c r="AE276">
        <v>0</v>
      </c>
      <c r="AF276">
        <v>10.37</v>
      </c>
      <c r="AG276">
        <v>0</v>
      </c>
      <c r="AH276">
        <v>0</v>
      </c>
      <c r="AI276">
        <v>1</v>
      </c>
      <c r="AJ276">
        <v>1.23</v>
      </c>
      <c r="AK276">
        <v>1</v>
      </c>
      <c r="AL276">
        <v>1</v>
      </c>
      <c r="AM276">
        <v>2</v>
      </c>
      <c r="AN276">
        <v>0</v>
      </c>
      <c r="AO276">
        <v>0</v>
      </c>
      <c r="AP276">
        <v>1</v>
      </c>
      <c r="AQ276">
        <v>1</v>
      </c>
      <c r="AR276">
        <v>0</v>
      </c>
      <c r="AS276" t="s">
        <v>3</v>
      </c>
      <c r="AT276">
        <v>14.1</v>
      </c>
      <c r="AU276" t="s">
        <v>3</v>
      </c>
      <c r="AV276">
        <v>1</v>
      </c>
      <c r="AW276">
        <v>2</v>
      </c>
      <c r="AX276">
        <v>448997170</v>
      </c>
      <c r="AY276">
        <v>1</v>
      </c>
      <c r="AZ276">
        <v>0</v>
      </c>
      <c r="BA276">
        <v>276</v>
      </c>
      <c r="BB276">
        <v>1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146.21699999999998</v>
      </c>
      <c r="BL276">
        <v>0</v>
      </c>
      <c r="BM276">
        <v>0</v>
      </c>
      <c r="BN276">
        <v>0</v>
      </c>
      <c r="BO276">
        <v>0</v>
      </c>
      <c r="BP276">
        <v>1</v>
      </c>
      <c r="BQ276">
        <v>0</v>
      </c>
      <c r="BR276">
        <v>146.21699999999998</v>
      </c>
      <c r="BS276">
        <v>0</v>
      </c>
      <c r="BT276">
        <v>0</v>
      </c>
      <c r="BU276">
        <v>0</v>
      </c>
      <c r="BV276">
        <v>0</v>
      </c>
      <c r="BW276">
        <v>1</v>
      </c>
      <c r="CV276">
        <v>0</v>
      </c>
      <c r="CW276">
        <f>ROUND(Y276*Source!I115*DO276,7)</f>
        <v>0</v>
      </c>
      <c r="CX276">
        <f>ROUND(Y276*Source!I115,7)</f>
        <v>0.14099999999999999</v>
      </c>
      <c r="CY276">
        <f>AB276</f>
        <v>12.76</v>
      </c>
      <c r="CZ276">
        <f>AF276</f>
        <v>10.37</v>
      </c>
      <c r="DA276">
        <f>AJ276</f>
        <v>1.23</v>
      </c>
      <c r="DB276">
        <f t="shared" si="169"/>
        <v>146.22</v>
      </c>
      <c r="DC276">
        <f t="shared" si="170"/>
        <v>0</v>
      </c>
      <c r="DD276" t="s">
        <v>3</v>
      </c>
      <c r="DE276" t="s">
        <v>3</v>
      </c>
      <c r="DF276">
        <f t="shared" si="167"/>
        <v>0</v>
      </c>
      <c r="DG276">
        <f>ROUND(ROUND(AF276*AJ276,2)*CX276,2)</f>
        <v>1.8</v>
      </c>
      <c r="DH276">
        <f t="shared" si="163"/>
        <v>0</v>
      </c>
      <c r="DI276">
        <f t="shared" si="164"/>
        <v>0</v>
      </c>
      <c r="DJ276">
        <f>DG276+DH276</f>
        <v>1.8</v>
      </c>
      <c r="DK276">
        <v>0</v>
      </c>
      <c r="DL276" t="s">
        <v>3</v>
      </c>
      <c r="DM276">
        <v>0</v>
      </c>
      <c r="DN276" t="s">
        <v>3</v>
      </c>
      <c r="DO276">
        <v>0</v>
      </c>
    </row>
    <row r="277" spans="1:119" x14ac:dyDescent="0.2">
      <c r="A277">
        <f>ROW(Source!A115)</f>
        <v>115</v>
      </c>
      <c r="B277">
        <v>449016111</v>
      </c>
      <c r="C277">
        <v>448997148</v>
      </c>
      <c r="D277">
        <v>277945805</v>
      </c>
      <c r="E277">
        <v>1</v>
      </c>
      <c r="F277">
        <v>1</v>
      </c>
      <c r="G277">
        <v>1</v>
      </c>
      <c r="H277">
        <v>2</v>
      </c>
      <c r="I277" t="s">
        <v>1206</v>
      </c>
      <c r="J277" t="s">
        <v>1207</v>
      </c>
      <c r="K277" t="s">
        <v>1208</v>
      </c>
      <c r="L277">
        <v>1368</v>
      </c>
      <c r="N277">
        <v>1011</v>
      </c>
      <c r="O277" t="s">
        <v>1100</v>
      </c>
      <c r="P277" t="s">
        <v>1100</v>
      </c>
      <c r="Q277">
        <v>1</v>
      </c>
      <c r="W277">
        <v>0</v>
      </c>
      <c r="X277">
        <v>721652621</v>
      </c>
      <c r="Y277">
        <f t="shared" si="168"/>
        <v>0.6</v>
      </c>
      <c r="AA277">
        <v>0</v>
      </c>
      <c r="AB277">
        <v>641.70000000000005</v>
      </c>
      <c r="AC277">
        <v>539.69000000000005</v>
      </c>
      <c r="AD277">
        <v>0</v>
      </c>
      <c r="AE277">
        <v>0</v>
      </c>
      <c r="AF277">
        <v>641.70000000000005</v>
      </c>
      <c r="AG277">
        <v>539.69000000000005</v>
      </c>
      <c r="AH277">
        <v>0</v>
      </c>
      <c r="AI277">
        <v>1</v>
      </c>
      <c r="AJ277">
        <v>1</v>
      </c>
      <c r="AK277">
        <v>1</v>
      </c>
      <c r="AL277">
        <v>1</v>
      </c>
      <c r="AM277">
        <v>-2</v>
      </c>
      <c r="AN277">
        <v>0</v>
      </c>
      <c r="AO277">
        <v>0</v>
      </c>
      <c r="AP277">
        <v>1</v>
      </c>
      <c r="AQ277">
        <v>1</v>
      </c>
      <c r="AR277">
        <v>0</v>
      </c>
      <c r="AS277" t="s">
        <v>3</v>
      </c>
      <c r="AT277">
        <v>0.6</v>
      </c>
      <c r="AU277" t="s">
        <v>3</v>
      </c>
      <c r="AV277">
        <v>1</v>
      </c>
      <c r="AW277">
        <v>2</v>
      </c>
      <c r="AX277">
        <v>448997171</v>
      </c>
      <c r="AY277">
        <v>2</v>
      </c>
      <c r="AZ277">
        <v>98304</v>
      </c>
      <c r="BA277">
        <v>277</v>
      </c>
      <c r="BB277">
        <v>1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385.02000000000004</v>
      </c>
      <c r="BL277">
        <v>323.81400000000002</v>
      </c>
      <c r="BM277">
        <v>0</v>
      </c>
      <c r="BN277">
        <v>0</v>
      </c>
      <c r="BO277">
        <v>0.6</v>
      </c>
      <c r="BP277">
        <v>1</v>
      </c>
      <c r="BQ277">
        <v>0</v>
      </c>
      <c r="BR277">
        <v>385.02000000000004</v>
      </c>
      <c r="BS277">
        <v>323.81400000000002</v>
      </c>
      <c r="BT277">
        <v>0</v>
      </c>
      <c r="BU277">
        <v>0</v>
      </c>
      <c r="BV277">
        <v>0.6</v>
      </c>
      <c r="BW277">
        <v>1</v>
      </c>
      <c r="CV277">
        <v>0</v>
      </c>
      <c r="CW277">
        <f>ROUND(Y277*Source!I115*DO277,7)</f>
        <v>6.0000000000000001E-3</v>
      </c>
      <c r="CX277">
        <f>ROUND(Y277*Source!I115,7)</f>
        <v>6.0000000000000001E-3</v>
      </c>
      <c r="CY277">
        <f>AB277</f>
        <v>641.70000000000005</v>
      </c>
      <c r="CZ277">
        <f>AF277</f>
        <v>641.70000000000005</v>
      </c>
      <c r="DA277">
        <f>AJ277</f>
        <v>1</v>
      </c>
      <c r="DB277">
        <f t="shared" si="169"/>
        <v>385.02</v>
      </c>
      <c r="DC277">
        <f t="shared" si="170"/>
        <v>323.81</v>
      </c>
      <c r="DD277" t="s">
        <v>3</v>
      </c>
      <c r="DE277" t="s">
        <v>3</v>
      </c>
      <c r="DF277">
        <f t="shared" si="167"/>
        <v>0</v>
      </c>
      <c r="DG277">
        <f t="shared" ref="DG277:DG288" si="171">ROUND(ROUND(AF277,2)*CX277,2)</f>
        <v>3.85</v>
      </c>
      <c r="DH277">
        <f t="shared" si="163"/>
        <v>3.24</v>
      </c>
      <c r="DI277">
        <f t="shared" si="164"/>
        <v>0</v>
      </c>
      <c r="DJ277">
        <f>DG277+DH277</f>
        <v>7.09</v>
      </c>
      <c r="DK277">
        <v>1</v>
      </c>
      <c r="DL277" t="s">
        <v>1209</v>
      </c>
      <c r="DM277">
        <v>4</v>
      </c>
      <c r="DN277" t="s">
        <v>1203</v>
      </c>
      <c r="DO277">
        <v>1</v>
      </c>
    </row>
    <row r="278" spans="1:119" x14ac:dyDescent="0.2">
      <c r="A278">
        <f>ROW(Source!A115)</f>
        <v>115</v>
      </c>
      <c r="B278">
        <v>449016111</v>
      </c>
      <c r="C278">
        <v>448997148</v>
      </c>
      <c r="D278">
        <v>277865463</v>
      </c>
      <c r="E278">
        <v>1</v>
      </c>
      <c r="F278">
        <v>1</v>
      </c>
      <c r="G278">
        <v>1</v>
      </c>
      <c r="H278">
        <v>3</v>
      </c>
      <c r="I278" t="s">
        <v>1367</v>
      </c>
      <c r="J278" t="s">
        <v>1368</v>
      </c>
      <c r="K278" t="s">
        <v>1369</v>
      </c>
      <c r="L278">
        <v>1339</v>
      </c>
      <c r="N278">
        <v>1007</v>
      </c>
      <c r="O278" t="s">
        <v>49</v>
      </c>
      <c r="P278" t="s">
        <v>49</v>
      </c>
      <c r="Q278">
        <v>1</v>
      </c>
      <c r="W278">
        <v>0</v>
      </c>
      <c r="X278">
        <v>-555778344</v>
      </c>
      <c r="Y278">
        <f t="shared" ref="Y278:Y286" si="172">(AT278*ROUND(0,7))</f>
        <v>0</v>
      </c>
      <c r="AA278">
        <v>31.78</v>
      </c>
      <c r="AB278">
        <v>0</v>
      </c>
      <c r="AC278">
        <v>0</v>
      </c>
      <c r="AD278">
        <v>0</v>
      </c>
      <c r="AE278">
        <v>35.71</v>
      </c>
      <c r="AF278">
        <v>0</v>
      </c>
      <c r="AG278">
        <v>0</v>
      </c>
      <c r="AH278">
        <v>0</v>
      </c>
      <c r="AI278">
        <v>0.89</v>
      </c>
      <c r="AJ278">
        <v>1</v>
      </c>
      <c r="AK278">
        <v>1</v>
      </c>
      <c r="AL278">
        <v>1</v>
      </c>
      <c r="AM278">
        <v>2</v>
      </c>
      <c r="AN278">
        <v>0</v>
      </c>
      <c r="AO278">
        <v>0</v>
      </c>
      <c r="AP278">
        <v>1</v>
      </c>
      <c r="AQ278">
        <v>1</v>
      </c>
      <c r="AR278">
        <v>0</v>
      </c>
      <c r="AS278" t="s">
        <v>3</v>
      </c>
      <c r="AT278">
        <v>0.28299999999999997</v>
      </c>
      <c r="AU278" t="s">
        <v>23</v>
      </c>
      <c r="AV278">
        <v>0</v>
      </c>
      <c r="AW278">
        <v>2</v>
      </c>
      <c r="AX278">
        <v>448997172</v>
      </c>
      <c r="AY278">
        <v>1</v>
      </c>
      <c r="AZ278">
        <v>0</v>
      </c>
      <c r="BA278">
        <v>278</v>
      </c>
      <c r="BB278">
        <v>1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10.105929999999999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1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CV278">
        <v>0</v>
      </c>
      <c r="CW278">
        <v>0</v>
      </c>
      <c r="CX278">
        <f>ROUND(Y278*Source!I115,7)</f>
        <v>0</v>
      </c>
      <c r="CY278">
        <f t="shared" ref="CY278:CY286" si="173">AA278</f>
        <v>31.78</v>
      </c>
      <c r="CZ278">
        <f t="shared" ref="CZ278:CZ286" si="174">AE278</f>
        <v>35.71</v>
      </c>
      <c r="DA278">
        <f t="shared" ref="DA278:DA286" si="175">AI278</f>
        <v>0.89</v>
      </c>
      <c r="DB278">
        <f t="shared" ref="DB278:DB286" si="176">ROUND((ROUND(AT278*CZ278,2)*ROUND(0,7)),6)</f>
        <v>0</v>
      </c>
      <c r="DC278">
        <f t="shared" ref="DC278:DC286" si="177">ROUND((ROUND(AT278*AG278,2)*ROUND(0,7)),6)</f>
        <v>0</v>
      </c>
      <c r="DD278" t="s">
        <v>3</v>
      </c>
      <c r="DE278" t="s">
        <v>3</v>
      </c>
      <c r="DF278">
        <f>ROUND(ROUND(AE278*AI278,2)*CX278,2)</f>
        <v>0</v>
      </c>
      <c r="DG278">
        <f t="shared" si="171"/>
        <v>0</v>
      </c>
      <c r="DH278">
        <f t="shared" si="163"/>
        <v>0</v>
      </c>
      <c r="DI278">
        <f t="shared" si="164"/>
        <v>0</v>
      </c>
      <c r="DJ278">
        <f t="shared" ref="DJ278:DJ286" si="178">DF278</f>
        <v>0</v>
      </c>
      <c r="DK278">
        <v>0</v>
      </c>
      <c r="DL278" t="s">
        <v>3</v>
      </c>
      <c r="DM278">
        <v>0</v>
      </c>
      <c r="DN278" t="s">
        <v>3</v>
      </c>
      <c r="DO278">
        <v>0</v>
      </c>
    </row>
    <row r="279" spans="1:119" x14ac:dyDescent="0.2">
      <c r="A279">
        <f>ROW(Source!A115)</f>
        <v>115</v>
      </c>
      <c r="B279">
        <v>449016111</v>
      </c>
      <c r="C279">
        <v>448997148</v>
      </c>
      <c r="D279">
        <v>277865475</v>
      </c>
      <c r="E279">
        <v>1</v>
      </c>
      <c r="F279">
        <v>1</v>
      </c>
      <c r="G279">
        <v>1</v>
      </c>
      <c r="H279">
        <v>3</v>
      </c>
      <c r="I279" t="s">
        <v>1210</v>
      </c>
      <c r="J279" t="s">
        <v>1211</v>
      </c>
      <c r="K279" t="s">
        <v>1212</v>
      </c>
      <c r="L279">
        <v>1383</v>
      </c>
      <c r="N279">
        <v>1013</v>
      </c>
      <c r="O279" t="s">
        <v>1213</v>
      </c>
      <c r="P279" t="s">
        <v>1213</v>
      </c>
      <c r="Q279">
        <v>1</v>
      </c>
      <c r="W279">
        <v>0</v>
      </c>
      <c r="X279">
        <v>2066892133</v>
      </c>
      <c r="Y279">
        <f t="shared" si="172"/>
        <v>0</v>
      </c>
      <c r="AA279">
        <v>7.32</v>
      </c>
      <c r="AB279">
        <v>0</v>
      </c>
      <c r="AC279">
        <v>0</v>
      </c>
      <c r="AD279">
        <v>0</v>
      </c>
      <c r="AE279">
        <v>7.32</v>
      </c>
      <c r="AF279">
        <v>0</v>
      </c>
      <c r="AG279">
        <v>0</v>
      </c>
      <c r="AH279">
        <v>0</v>
      </c>
      <c r="AI279">
        <v>1</v>
      </c>
      <c r="AJ279">
        <v>1</v>
      </c>
      <c r="AK279">
        <v>1</v>
      </c>
      <c r="AL279">
        <v>1</v>
      </c>
      <c r="AM279">
        <v>-2</v>
      </c>
      <c r="AN279">
        <v>0</v>
      </c>
      <c r="AO279">
        <v>0</v>
      </c>
      <c r="AP279">
        <v>1</v>
      </c>
      <c r="AQ279">
        <v>1</v>
      </c>
      <c r="AR279">
        <v>0</v>
      </c>
      <c r="AS279" t="s">
        <v>3</v>
      </c>
      <c r="AT279">
        <v>1.776</v>
      </c>
      <c r="AU279" t="s">
        <v>23</v>
      </c>
      <c r="AV279">
        <v>0</v>
      </c>
      <c r="AW279">
        <v>2</v>
      </c>
      <c r="AX279">
        <v>448997173</v>
      </c>
      <c r="AY279">
        <v>2</v>
      </c>
      <c r="AZ279">
        <v>16384</v>
      </c>
      <c r="BA279">
        <v>279</v>
      </c>
      <c r="BB279">
        <v>1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13.00032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1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CV279">
        <v>0</v>
      </c>
      <c r="CW279">
        <v>0</v>
      </c>
      <c r="CX279">
        <f>ROUND(Y279*Source!I115,7)</f>
        <v>0</v>
      </c>
      <c r="CY279">
        <f t="shared" si="173"/>
        <v>7.32</v>
      </c>
      <c r="CZ279">
        <f t="shared" si="174"/>
        <v>7.32</v>
      </c>
      <c r="DA279">
        <f t="shared" si="175"/>
        <v>1</v>
      </c>
      <c r="DB279">
        <f t="shared" si="176"/>
        <v>0</v>
      </c>
      <c r="DC279">
        <f t="shared" si="177"/>
        <v>0</v>
      </c>
      <c r="DD279" t="s">
        <v>3</v>
      </c>
      <c r="DE279" t="s">
        <v>3</v>
      </c>
      <c r="DF279">
        <f>ROUND(ROUND(AE279,2)*CX279,2)</f>
        <v>0</v>
      </c>
      <c r="DG279">
        <f t="shared" si="171"/>
        <v>0</v>
      </c>
      <c r="DH279">
        <f t="shared" si="163"/>
        <v>0</v>
      </c>
      <c r="DI279">
        <f t="shared" si="164"/>
        <v>0</v>
      </c>
      <c r="DJ279">
        <f t="shared" si="178"/>
        <v>0</v>
      </c>
      <c r="DK279">
        <v>1</v>
      </c>
      <c r="DL279" t="s">
        <v>3</v>
      </c>
      <c r="DM279">
        <v>0</v>
      </c>
      <c r="DN279" t="s">
        <v>3</v>
      </c>
      <c r="DO279">
        <v>0</v>
      </c>
    </row>
    <row r="280" spans="1:119" x14ac:dyDescent="0.2">
      <c r="A280">
        <f>ROW(Source!A115)</f>
        <v>115</v>
      </c>
      <c r="B280">
        <v>449016111</v>
      </c>
      <c r="C280">
        <v>448997148</v>
      </c>
      <c r="D280">
        <v>277866000</v>
      </c>
      <c r="E280">
        <v>1</v>
      </c>
      <c r="F280">
        <v>1</v>
      </c>
      <c r="G280">
        <v>1</v>
      </c>
      <c r="H280">
        <v>3</v>
      </c>
      <c r="I280" t="s">
        <v>1370</v>
      </c>
      <c r="J280" t="s">
        <v>1371</v>
      </c>
      <c r="K280" t="s">
        <v>1372</v>
      </c>
      <c r="L280">
        <v>1327</v>
      </c>
      <c r="N280">
        <v>1005</v>
      </c>
      <c r="O280" t="s">
        <v>146</v>
      </c>
      <c r="P280" t="s">
        <v>146</v>
      </c>
      <c r="Q280">
        <v>1</v>
      </c>
      <c r="W280">
        <v>0</v>
      </c>
      <c r="X280">
        <v>683689701</v>
      </c>
      <c r="Y280">
        <f t="shared" si="172"/>
        <v>0</v>
      </c>
      <c r="AA280">
        <v>13.6</v>
      </c>
      <c r="AB280">
        <v>0</v>
      </c>
      <c r="AC280">
        <v>0</v>
      </c>
      <c r="AD280">
        <v>0</v>
      </c>
      <c r="AE280">
        <v>12.83</v>
      </c>
      <c r="AF280">
        <v>0</v>
      </c>
      <c r="AG280">
        <v>0</v>
      </c>
      <c r="AH280">
        <v>0</v>
      </c>
      <c r="AI280">
        <v>1.06</v>
      </c>
      <c r="AJ280">
        <v>1</v>
      </c>
      <c r="AK280">
        <v>1</v>
      </c>
      <c r="AL280">
        <v>1</v>
      </c>
      <c r="AM280">
        <v>2</v>
      </c>
      <c r="AN280">
        <v>0</v>
      </c>
      <c r="AO280">
        <v>0</v>
      </c>
      <c r="AP280">
        <v>1</v>
      </c>
      <c r="AQ280">
        <v>1</v>
      </c>
      <c r="AR280">
        <v>0</v>
      </c>
      <c r="AS280" t="s">
        <v>3</v>
      </c>
      <c r="AT280">
        <v>88.2</v>
      </c>
      <c r="AU280" t="s">
        <v>23</v>
      </c>
      <c r="AV280">
        <v>0</v>
      </c>
      <c r="AW280">
        <v>2</v>
      </c>
      <c r="AX280">
        <v>448997174</v>
      </c>
      <c r="AY280">
        <v>1</v>
      </c>
      <c r="AZ280">
        <v>0</v>
      </c>
      <c r="BA280">
        <v>280</v>
      </c>
      <c r="BB280">
        <v>1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1131.606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1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CV280">
        <v>0</v>
      </c>
      <c r="CW280">
        <v>0</v>
      </c>
      <c r="CX280">
        <f>ROUND(Y280*Source!I115,7)</f>
        <v>0</v>
      </c>
      <c r="CY280">
        <f t="shared" si="173"/>
        <v>13.6</v>
      </c>
      <c r="CZ280">
        <f t="shared" si="174"/>
        <v>12.83</v>
      </c>
      <c r="DA280">
        <f t="shared" si="175"/>
        <v>1.06</v>
      </c>
      <c r="DB280">
        <f t="shared" si="176"/>
        <v>0</v>
      </c>
      <c r="DC280">
        <f t="shared" si="177"/>
        <v>0</v>
      </c>
      <c r="DD280" t="s">
        <v>3</v>
      </c>
      <c r="DE280" t="s">
        <v>3</v>
      </c>
      <c r="DF280">
        <f>ROUND(ROUND(AE280*AI280,2)*CX280,2)</f>
        <v>0</v>
      </c>
      <c r="DG280">
        <f t="shared" si="171"/>
        <v>0</v>
      </c>
      <c r="DH280">
        <f t="shared" si="163"/>
        <v>0</v>
      </c>
      <c r="DI280">
        <f t="shared" si="164"/>
        <v>0</v>
      </c>
      <c r="DJ280">
        <f t="shared" si="178"/>
        <v>0</v>
      </c>
      <c r="DK280">
        <v>0</v>
      </c>
      <c r="DL280" t="s">
        <v>3</v>
      </c>
      <c r="DM280">
        <v>0</v>
      </c>
      <c r="DN280" t="s">
        <v>3</v>
      </c>
      <c r="DO280">
        <v>0</v>
      </c>
    </row>
    <row r="281" spans="1:119" x14ac:dyDescent="0.2">
      <c r="A281">
        <f>ROW(Source!A115)</f>
        <v>115</v>
      </c>
      <c r="B281">
        <v>449016111</v>
      </c>
      <c r="C281">
        <v>448997148</v>
      </c>
      <c r="D281">
        <v>277867826</v>
      </c>
      <c r="E281">
        <v>1</v>
      </c>
      <c r="F281">
        <v>1</v>
      </c>
      <c r="G281">
        <v>1</v>
      </c>
      <c r="H281">
        <v>3</v>
      </c>
      <c r="I281" t="s">
        <v>1323</v>
      </c>
      <c r="J281" t="s">
        <v>1324</v>
      </c>
      <c r="K281" t="s">
        <v>1325</v>
      </c>
      <c r="L281">
        <v>1348</v>
      </c>
      <c r="N281">
        <v>1009</v>
      </c>
      <c r="O281" t="s">
        <v>83</v>
      </c>
      <c r="P281" t="s">
        <v>83</v>
      </c>
      <c r="Q281">
        <v>1000</v>
      </c>
      <c r="W281">
        <v>0</v>
      </c>
      <c r="X281">
        <v>-700507852</v>
      </c>
      <c r="Y281">
        <f t="shared" si="172"/>
        <v>0</v>
      </c>
      <c r="AA281">
        <v>83923.41</v>
      </c>
      <c r="AB281">
        <v>0</v>
      </c>
      <c r="AC281">
        <v>0</v>
      </c>
      <c r="AD281">
        <v>0</v>
      </c>
      <c r="AE281">
        <v>83923.41</v>
      </c>
      <c r="AF281">
        <v>0</v>
      </c>
      <c r="AG281">
        <v>0</v>
      </c>
      <c r="AH281">
        <v>0</v>
      </c>
      <c r="AI281">
        <v>1</v>
      </c>
      <c r="AJ281">
        <v>1</v>
      </c>
      <c r="AK281">
        <v>1</v>
      </c>
      <c r="AL281">
        <v>1</v>
      </c>
      <c r="AM281">
        <v>-2</v>
      </c>
      <c r="AN281">
        <v>0</v>
      </c>
      <c r="AO281">
        <v>0</v>
      </c>
      <c r="AP281">
        <v>1</v>
      </c>
      <c r="AQ281">
        <v>1</v>
      </c>
      <c r="AR281">
        <v>0</v>
      </c>
      <c r="AS281" t="s">
        <v>3</v>
      </c>
      <c r="AT281">
        <v>1.7999999999999999E-2</v>
      </c>
      <c r="AU281" t="s">
        <v>23</v>
      </c>
      <c r="AV281">
        <v>0</v>
      </c>
      <c r="AW281">
        <v>2</v>
      </c>
      <c r="AX281">
        <v>448997175</v>
      </c>
      <c r="AY281">
        <v>2</v>
      </c>
      <c r="AZ281">
        <v>16384</v>
      </c>
      <c r="BA281">
        <v>281</v>
      </c>
      <c r="BB281">
        <v>1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1510.62138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1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CV281">
        <v>0</v>
      </c>
      <c r="CW281">
        <v>0</v>
      </c>
      <c r="CX281">
        <f>ROUND(Y281*Source!I115,7)</f>
        <v>0</v>
      </c>
      <c r="CY281">
        <f t="shared" si="173"/>
        <v>83923.41</v>
      </c>
      <c r="CZ281">
        <f t="shared" si="174"/>
        <v>83923.41</v>
      </c>
      <c r="DA281">
        <f t="shared" si="175"/>
        <v>1</v>
      </c>
      <c r="DB281">
        <f t="shared" si="176"/>
        <v>0</v>
      </c>
      <c r="DC281">
        <f t="shared" si="177"/>
        <v>0</v>
      </c>
      <c r="DD281" t="s">
        <v>3</v>
      </c>
      <c r="DE281" t="s">
        <v>3</v>
      </c>
      <c r="DF281">
        <f>ROUND(ROUND(AE281,2)*CX281,2)</f>
        <v>0</v>
      </c>
      <c r="DG281">
        <f t="shared" si="171"/>
        <v>0</v>
      </c>
      <c r="DH281">
        <f t="shared" si="163"/>
        <v>0</v>
      </c>
      <c r="DI281">
        <f t="shared" si="164"/>
        <v>0</v>
      </c>
      <c r="DJ281">
        <f t="shared" si="178"/>
        <v>0</v>
      </c>
      <c r="DK281">
        <v>1</v>
      </c>
      <c r="DL281" t="s">
        <v>3</v>
      </c>
      <c r="DM281">
        <v>0</v>
      </c>
      <c r="DN281" t="s">
        <v>3</v>
      </c>
      <c r="DO281">
        <v>0</v>
      </c>
    </row>
    <row r="282" spans="1:119" x14ac:dyDescent="0.2">
      <c r="A282">
        <f>ROW(Source!A115)</f>
        <v>115</v>
      </c>
      <c r="B282">
        <v>449016111</v>
      </c>
      <c r="C282">
        <v>448997148</v>
      </c>
      <c r="D282">
        <v>277870642</v>
      </c>
      <c r="E282">
        <v>1</v>
      </c>
      <c r="F282">
        <v>1</v>
      </c>
      <c r="G282">
        <v>1</v>
      </c>
      <c r="H282">
        <v>3</v>
      </c>
      <c r="I282" t="s">
        <v>1373</v>
      </c>
      <c r="J282" t="s">
        <v>1374</v>
      </c>
      <c r="K282" t="s">
        <v>1375</v>
      </c>
      <c r="L282">
        <v>1348</v>
      </c>
      <c r="N282">
        <v>1009</v>
      </c>
      <c r="O282" t="s">
        <v>83</v>
      </c>
      <c r="P282" t="s">
        <v>83</v>
      </c>
      <c r="Q282">
        <v>1000</v>
      </c>
      <c r="W282">
        <v>0</v>
      </c>
      <c r="X282">
        <v>1620417830</v>
      </c>
      <c r="Y282">
        <f t="shared" si="172"/>
        <v>0</v>
      </c>
      <c r="AA282">
        <v>7596.07</v>
      </c>
      <c r="AB282">
        <v>0</v>
      </c>
      <c r="AC282">
        <v>0</v>
      </c>
      <c r="AD282">
        <v>0</v>
      </c>
      <c r="AE282">
        <v>5275.05</v>
      </c>
      <c r="AF282">
        <v>0</v>
      </c>
      <c r="AG282">
        <v>0</v>
      </c>
      <c r="AH282">
        <v>0</v>
      </c>
      <c r="AI282">
        <v>1.44</v>
      </c>
      <c r="AJ282">
        <v>1</v>
      </c>
      <c r="AK282">
        <v>1</v>
      </c>
      <c r="AL282">
        <v>1</v>
      </c>
      <c r="AM282">
        <v>2</v>
      </c>
      <c r="AN282">
        <v>0</v>
      </c>
      <c r="AO282">
        <v>0</v>
      </c>
      <c r="AP282">
        <v>1</v>
      </c>
      <c r="AQ282">
        <v>1</v>
      </c>
      <c r="AR282">
        <v>0</v>
      </c>
      <c r="AS282" t="s">
        <v>3</v>
      </c>
      <c r="AT282">
        <v>2.5000000000000001E-2</v>
      </c>
      <c r="AU282" t="s">
        <v>23</v>
      </c>
      <c r="AV282">
        <v>0</v>
      </c>
      <c r="AW282">
        <v>2</v>
      </c>
      <c r="AX282">
        <v>448997176</v>
      </c>
      <c r="AY282">
        <v>1</v>
      </c>
      <c r="AZ282">
        <v>0</v>
      </c>
      <c r="BA282">
        <v>282</v>
      </c>
      <c r="BB282">
        <v>1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131.87625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1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CV282">
        <v>0</v>
      </c>
      <c r="CW282">
        <v>0</v>
      </c>
      <c r="CX282">
        <f>ROUND(Y282*Source!I115,7)</f>
        <v>0</v>
      </c>
      <c r="CY282">
        <f t="shared" si="173"/>
        <v>7596.07</v>
      </c>
      <c r="CZ282">
        <f t="shared" si="174"/>
        <v>5275.05</v>
      </c>
      <c r="DA282">
        <f t="shared" si="175"/>
        <v>1.44</v>
      </c>
      <c r="DB282">
        <f t="shared" si="176"/>
        <v>0</v>
      </c>
      <c r="DC282">
        <f t="shared" si="177"/>
        <v>0</v>
      </c>
      <c r="DD282" t="s">
        <v>3</v>
      </c>
      <c r="DE282" t="s">
        <v>3</v>
      </c>
      <c r="DF282">
        <f>ROUND(ROUND(AE282*AI282,2)*CX282,2)</f>
        <v>0</v>
      </c>
      <c r="DG282">
        <f t="shared" si="171"/>
        <v>0</v>
      </c>
      <c r="DH282">
        <f t="shared" si="163"/>
        <v>0</v>
      </c>
      <c r="DI282">
        <f t="shared" si="164"/>
        <v>0</v>
      </c>
      <c r="DJ282">
        <f t="shared" si="178"/>
        <v>0</v>
      </c>
      <c r="DK282">
        <v>0</v>
      </c>
      <c r="DL282" t="s">
        <v>3</v>
      </c>
      <c r="DM282">
        <v>0</v>
      </c>
      <c r="DN282" t="s">
        <v>3</v>
      </c>
      <c r="DO282">
        <v>0</v>
      </c>
    </row>
    <row r="283" spans="1:119" x14ac:dyDescent="0.2">
      <c r="A283">
        <f>ROW(Source!A115)</f>
        <v>115</v>
      </c>
      <c r="B283">
        <v>449016111</v>
      </c>
      <c r="C283">
        <v>448997148</v>
      </c>
      <c r="D283">
        <v>277561715</v>
      </c>
      <c r="E283">
        <v>109</v>
      </c>
      <c r="F283">
        <v>1</v>
      </c>
      <c r="G283">
        <v>1</v>
      </c>
      <c r="H283">
        <v>3</v>
      </c>
      <c r="I283" t="s">
        <v>47</v>
      </c>
      <c r="J283" t="s">
        <v>3</v>
      </c>
      <c r="K283" t="s">
        <v>48</v>
      </c>
      <c r="L283">
        <v>1339</v>
      </c>
      <c r="N283">
        <v>1007</v>
      </c>
      <c r="O283" t="s">
        <v>49</v>
      </c>
      <c r="P283" t="s">
        <v>49</v>
      </c>
      <c r="Q283">
        <v>1</v>
      </c>
      <c r="W283">
        <v>0</v>
      </c>
      <c r="X283">
        <v>-157982121</v>
      </c>
      <c r="Y283">
        <f t="shared" si="172"/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1</v>
      </c>
      <c r="AJ283">
        <v>1</v>
      </c>
      <c r="AK283">
        <v>1</v>
      </c>
      <c r="AL283">
        <v>1</v>
      </c>
      <c r="AM283">
        <v>-2</v>
      </c>
      <c r="AN283">
        <v>0</v>
      </c>
      <c r="AO283">
        <v>0</v>
      </c>
      <c r="AP283">
        <v>1</v>
      </c>
      <c r="AQ283">
        <v>0</v>
      </c>
      <c r="AR283">
        <v>0</v>
      </c>
      <c r="AS283" t="s">
        <v>3</v>
      </c>
      <c r="AT283">
        <v>102</v>
      </c>
      <c r="AU283" t="s">
        <v>23</v>
      </c>
      <c r="AV283">
        <v>0</v>
      </c>
      <c r="AW283">
        <v>2</v>
      </c>
      <c r="AX283">
        <v>448997177</v>
      </c>
      <c r="AY283">
        <v>1</v>
      </c>
      <c r="AZ283">
        <v>0</v>
      </c>
      <c r="BA283">
        <v>283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CV283">
        <v>0</v>
      </c>
      <c r="CW283">
        <v>0</v>
      </c>
      <c r="CX283">
        <f>ROUND(Y283*Source!I115,7)</f>
        <v>0</v>
      </c>
      <c r="CY283">
        <f t="shared" si="173"/>
        <v>0</v>
      </c>
      <c r="CZ283">
        <f t="shared" si="174"/>
        <v>0</v>
      </c>
      <c r="DA283">
        <f t="shared" si="175"/>
        <v>1</v>
      </c>
      <c r="DB283">
        <f t="shared" si="176"/>
        <v>0</v>
      </c>
      <c r="DC283">
        <f t="shared" si="177"/>
        <v>0</v>
      </c>
      <c r="DD283" t="s">
        <v>3</v>
      </c>
      <c r="DE283" t="s">
        <v>3</v>
      </c>
      <c r="DF283">
        <f>ROUND(ROUND(AE283,2)*CX283,2)</f>
        <v>0</v>
      </c>
      <c r="DG283">
        <f t="shared" si="171"/>
        <v>0</v>
      </c>
      <c r="DH283">
        <f t="shared" si="163"/>
        <v>0</v>
      </c>
      <c r="DI283">
        <f t="shared" si="164"/>
        <v>0</v>
      </c>
      <c r="DJ283">
        <f t="shared" si="178"/>
        <v>0</v>
      </c>
      <c r="DK283">
        <v>0</v>
      </c>
      <c r="DL283" t="s">
        <v>3</v>
      </c>
      <c r="DM283">
        <v>0</v>
      </c>
      <c r="DN283" t="s">
        <v>3</v>
      </c>
      <c r="DO283">
        <v>0</v>
      </c>
    </row>
    <row r="284" spans="1:119" x14ac:dyDescent="0.2">
      <c r="A284">
        <f>ROW(Source!A115)</f>
        <v>115</v>
      </c>
      <c r="B284">
        <v>449016111</v>
      </c>
      <c r="C284">
        <v>448997148</v>
      </c>
      <c r="D284">
        <v>277879137</v>
      </c>
      <c r="E284">
        <v>1</v>
      </c>
      <c r="F284">
        <v>1</v>
      </c>
      <c r="G284">
        <v>1</v>
      </c>
      <c r="H284">
        <v>3</v>
      </c>
      <c r="I284" t="s">
        <v>1335</v>
      </c>
      <c r="J284" t="s">
        <v>1336</v>
      </c>
      <c r="K284" t="s">
        <v>1337</v>
      </c>
      <c r="L284">
        <v>1348</v>
      </c>
      <c r="N284">
        <v>1009</v>
      </c>
      <c r="O284" t="s">
        <v>83</v>
      </c>
      <c r="P284" t="s">
        <v>83</v>
      </c>
      <c r="Q284">
        <v>1000</v>
      </c>
      <c r="W284">
        <v>0</v>
      </c>
      <c r="X284">
        <v>-1836863831</v>
      </c>
      <c r="Y284">
        <f t="shared" si="172"/>
        <v>0</v>
      </c>
      <c r="AA284">
        <v>56642.71</v>
      </c>
      <c r="AB284">
        <v>0</v>
      </c>
      <c r="AC284">
        <v>0</v>
      </c>
      <c r="AD284">
        <v>0</v>
      </c>
      <c r="AE284">
        <v>60258.2</v>
      </c>
      <c r="AF284">
        <v>0</v>
      </c>
      <c r="AG284">
        <v>0</v>
      </c>
      <c r="AH284">
        <v>0</v>
      </c>
      <c r="AI284">
        <v>0.94</v>
      </c>
      <c r="AJ284">
        <v>1</v>
      </c>
      <c r="AK284">
        <v>1</v>
      </c>
      <c r="AL284">
        <v>1</v>
      </c>
      <c r="AM284">
        <v>2</v>
      </c>
      <c r="AN284">
        <v>0</v>
      </c>
      <c r="AO284">
        <v>0</v>
      </c>
      <c r="AP284">
        <v>1</v>
      </c>
      <c r="AQ284">
        <v>1</v>
      </c>
      <c r="AR284">
        <v>0</v>
      </c>
      <c r="AS284" t="s">
        <v>3</v>
      </c>
      <c r="AT284">
        <v>2.8000000000000001E-2</v>
      </c>
      <c r="AU284" t="s">
        <v>23</v>
      </c>
      <c r="AV284">
        <v>0</v>
      </c>
      <c r="AW284">
        <v>2</v>
      </c>
      <c r="AX284">
        <v>448997178</v>
      </c>
      <c r="AY284">
        <v>1</v>
      </c>
      <c r="AZ284">
        <v>0</v>
      </c>
      <c r="BA284">
        <v>284</v>
      </c>
      <c r="BB284">
        <v>1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1687.2295999999999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1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CV284">
        <v>0</v>
      </c>
      <c r="CW284">
        <v>0</v>
      </c>
      <c r="CX284">
        <f>ROUND(Y284*Source!I115,7)</f>
        <v>0</v>
      </c>
      <c r="CY284">
        <f t="shared" si="173"/>
        <v>56642.71</v>
      </c>
      <c r="CZ284">
        <f t="shared" si="174"/>
        <v>60258.2</v>
      </c>
      <c r="DA284">
        <f t="shared" si="175"/>
        <v>0.94</v>
      </c>
      <c r="DB284">
        <f t="shared" si="176"/>
        <v>0</v>
      </c>
      <c r="DC284">
        <f t="shared" si="177"/>
        <v>0</v>
      </c>
      <c r="DD284" t="s">
        <v>3</v>
      </c>
      <c r="DE284" t="s">
        <v>3</v>
      </c>
      <c r="DF284">
        <f>ROUND(ROUND(AE284*AI284,2)*CX284,2)</f>
        <v>0</v>
      </c>
      <c r="DG284">
        <f t="shared" si="171"/>
        <v>0</v>
      </c>
      <c r="DH284">
        <f t="shared" si="163"/>
        <v>0</v>
      </c>
      <c r="DI284">
        <f t="shared" si="164"/>
        <v>0</v>
      </c>
      <c r="DJ284">
        <f t="shared" si="178"/>
        <v>0</v>
      </c>
      <c r="DK284">
        <v>0</v>
      </c>
      <c r="DL284" t="s">
        <v>3</v>
      </c>
      <c r="DM284">
        <v>0</v>
      </c>
      <c r="DN284" t="s">
        <v>3</v>
      </c>
      <c r="DO284">
        <v>0</v>
      </c>
    </row>
    <row r="285" spans="1:119" x14ac:dyDescent="0.2">
      <c r="A285">
        <f>ROW(Source!A115)</f>
        <v>115</v>
      </c>
      <c r="B285">
        <v>449016111</v>
      </c>
      <c r="C285">
        <v>448997148</v>
      </c>
      <c r="D285">
        <v>277563479</v>
      </c>
      <c r="E285">
        <v>109</v>
      </c>
      <c r="F285">
        <v>1</v>
      </c>
      <c r="G285">
        <v>1</v>
      </c>
      <c r="H285">
        <v>3</v>
      </c>
      <c r="I285" t="s">
        <v>246</v>
      </c>
      <c r="J285" t="s">
        <v>3</v>
      </c>
      <c r="K285" t="s">
        <v>247</v>
      </c>
      <c r="L285">
        <v>1327</v>
      </c>
      <c r="N285">
        <v>1005</v>
      </c>
      <c r="O285" t="s">
        <v>146</v>
      </c>
      <c r="P285" t="s">
        <v>146</v>
      </c>
      <c r="Q285">
        <v>1</v>
      </c>
      <c r="W285">
        <v>0</v>
      </c>
      <c r="X285">
        <v>-1307266394</v>
      </c>
      <c r="Y285">
        <f t="shared" si="172"/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1</v>
      </c>
      <c r="AJ285">
        <v>1</v>
      </c>
      <c r="AK285">
        <v>1</v>
      </c>
      <c r="AL285">
        <v>1</v>
      </c>
      <c r="AM285">
        <v>-2</v>
      </c>
      <c r="AN285">
        <v>0</v>
      </c>
      <c r="AO285">
        <v>0</v>
      </c>
      <c r="AP285">
        <v>1</v>
      </c>
      <c r="AQ285">
        <v>0</v>
      </c>
      <c r="AR285">
        <v>0</v>
      </c>
      <c r="AS285" t="s">
        <v>3</v>
      </c>
      <c r="AT285">
        <v>44.8</v>
      </c>
      <c r="AU285" t="s">
        <v>23</v>
      </c>
      <c r="AV285">
        <v>0</v>
      </c>
      <c r="AW285">
        <v>2</v>
      </c>
      <c r="AX285">
        <v>448997179</v>
      </c>
      <c r="AY285">
        <v>1</v>
      </c>
      <c r="AZ285">
        <v>0</v>
      </c>
      <c r="BA285">
        <v>285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CV285">
        <v>0</v>
      </c>
      <c r="CW285">
        <v>0</v>
      </c>
      <c r="CX285">
        <f>ROUND(Y285*Source!I115,7)</f>
        <v>0</v>
      </c>
      <c r="CY285">
        <f t="shared" si="173"/>
        <v>0</v>
      </c>
      <c r="CZ285">
        <f t="shared" si="174"/>
        <v>0</v>
      </c>
      <c r="DA285">
        <f t="shared" si="175"/>
        <v>1</v>
      </c>
      <c r="DB285">
        <f t="shared" si="176"/>
        <v>0</v>
      </c>
      <c r="DC285">
        <f t="shared" si="177"/>
        <v>0</v>
      </c>
      <c r="DD285" t="s">
        <v>3</v>
      </c>
      <c r="DE285" t="s">
        <v>3</v>
      </c>
      <c r="DF285">
        <f>ROUND(ROUND(AE285,2)*CX285,2)</f>
        <v>0</v>
      </c>
      <c r="DG285">
        <f t="shared" si="171"/>
        <v>0</v>
      </c>
      <c r="DH285">
        <f t="shared" si="163"/>
        <v>0</v>
      </c>
      <c r="DI285">
        <f t="shared" si="164"/>
        <v>0</v>
      </c>
      <c r="DJ285">
        <f t="shared" si="178"/>
        <v>0</v>
      </c>
      <c r="DK285">
        <v>0</v>
      </c>
      <c r="DL285" t="s">
        <v>3</v>
      </c>
      <c r="DM285">
        <v>0</v>
      </c>
      <c r="DN285" t="s">
        <v>3</v>
      </c>
      <c r="DO285">
        <v>0</v>
      </c>
    </row>
    <row r="286" spans="1:119" x14ac:dyDescent="0.2">
      <c r="A286">
        <f>ROW(Source!A115)</f>
        <v>115</v>
      </c>
      <c r="B286">
        <v>449016111</v>
      </c>
      <c r="C286">
        <v>448997148</v>
      </c>
      <c r="D286">
        <v>277882506</v>
      </c>
      <c r="E286">
        <v>1</v>
      </c>
      <c r="F286">
        <v>1</v>
      </c>
      <c r="G286">
        <v>1</v>
      </c>
      <c r="H286">
        <v>3</v>
      </c>
      <c r="I286" t="s">
        <v>1376</v>
      </c>
      <c r="J286" t="s">
        <v>1377</v>
      </c>
      <c r="K286" t="s">
        <v>1378</v>
      </c>
      <c r="L286">
        <v>1339</v>
      </c>
      <c r="N286">
        <v>1007</v>
      </c>
      <c r="O286" t="s">
        <v>49</v>
      </c>
      <c r="P286" t="s">
        <v>49</v>
      </c>
      <c r="Q286">
        <v>1</v>
      </c>
      <c r="W286">
        <v>0</v>
      </c>
      <c r="X286">
        <v>1050720100</v>
      </c>
      <c r="Y286">
        <f t="shared" si="172"/>
        <v>0</v>
      </c>
      <c r="AA286">
        <v>9165.43</v>
      </c>
      <c r="AB286">
        <v>0</v>
      </c>
      <c r="AC286">
        <v>0</v>
      </c>
      <c r="AD286">
        <v>0</v>
      </c>
      <c r="AE286">
        <v>5764.42</v>
      </c>
      <c r="AF286">
        <v>0</v>
      </c>
      <c r="AG286">
        <v>0</v>
      </c>
      <c r="AH286">
        <v>0</v>
      </c>
      <c r="AI286">
        <v>1.59</v>
      </c>
      <c r="AJ286">
        <v>1</v>
      </c>
      <c r="AK286">
        <v>1</v>
      </c>
      <c r="AL286">
        <v>1</v>
      </c>
      <c r="AM286">
        <v>2</v>
      </c>
      <c r="AN286">
        <v>0</v>
      </c>
      <c r="AO286">
        <v>0</v>
      </c>
      <c r="AP286">
        <v>1</v>
      </c>
      <c r="AQ286">
        <v>1</v>
      </c>
      <c r="AR286">
        <v>0</v>
      </c>
      <c r="AS286" t="s">
        <v>3</v>
      </c>
      <c r="AT286">
        <v>0.22</v>
      </c>
      <c r="AU286" t="s">
        <v>23</v>
      </c>
      <c r="AV286">
        <v>0</v>
      </c>
      <c r="AW286">
        <v>2</v>
      </c>
      <c r="AX286">
        <v>448997180</v>
      </c>
      <c r="AY286">
        <v>1</v>
      </c>
      <c r="AZ286">
        <v>0</v>
      </c>
      <c r="BA286">
        <v>286</v>
      </c>
      <c r="BB286">
        <v>1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1268.1723999999999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1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CV286">
        <v>0</v>
      </c>
      <c r="CW286">
        <v>0</v>
      </c>
      <c r="CX286">
        <f>ROUND(Y286*Source!I115,7)</f>
        <v>0</v>
      </c>
      <c r="CY286">
        <f t="shared" si="173"/>
        <v>9165.43</v>
      </c>
      <c r="CZ286">
        <f t="shared" si="174"/>
        <v>5764.42</v>
      </c>
      <c r="DA286">
        <f t="shared" si="175"/>
        <v>1.59</v>
      </c>
      <c r="DB286">
        <f t="shared" si="176"/>
        <v>0</v>
      </c>
      <c r="DC286">
        <f t="shared" si="177"/>
        <v>0</v>
      </c>
      <c r="DD286" t="s">
        <v>3</v>
      </c>
      <c r="DE286" t="s">
        <v>3</v>
      </c>
      <c r="DF286">
        <f>ROUND(ROUND(AE286*AI286,2)*CX286,2)</f>
        <v>0</v>
      </c>
      <c r="DG286">
        <f t="shared" si="171"/>
        <v>0</v>
      </c>
      <c r="DH286">
        <f t="shared" si="163"/>
        <v>0</v>
      </c>
      <c r="DI286">
        <f t="shared" si="164"/>
        <v>0</v>
      </c>
      <c r="DJ286">
        <f t="shared" si="178"/>
        <v>0</v>
      </c>
      <c r="DK286">
        <v>0</v>
      </c>
      <c r="DL286" t="s">
        <v>3</v>
      </c>
      <c r="DM286">
        <v>0</v>
      </c>
      <c r="DN286" t="s">
        <v>3</v>
      </c>
      <c r="DO286">
        <v>0</v>
      </c>
    </row>
    <row r="287" spans="1:119" x14ac:dyDescent="0.2">
      <c r="A287">
        <f>ROW(Source!A153)</f>
        <v>153</v>
      </c>
      <c r="B287">
        <v>449016111</v>
      </c>
      <c r="C287">
        <v>448997183</v>
      </c>
      <c r="D287">
        <v>277560291</v>
      </c>
      <c r="E287">
        <v>109</v>
      </c>
      <c r="F287">
        <v>1</v>
      </c>
      <c r="G287">
        <v>1</v>
      </c>
      <c r="H287">
        <v>1</v>
      </c>
      <c r="I287" t="s">
        <v>1379</v>
      </c>
      <c r="J287" t="s">
        <v>3</v>
      </c>
      <c r="K287" t="s">
        <v>1380</v>
      </c>
      <c r="L287">
        <v>1191</v>
      </c>
      <c r="N287">
        <v>1013</v>
      </c>
      <c r="O287" t="s">
        <v>1203</v>
      </c>
      <c r="P287" t="s">
        <v>1203</v>
      </c>
      <c r="Q287">
        <v>1</v>
      </c>
      <c r="W287">
        <v>0</v>
      </c>
      <c r="X287">
        <v>-1810713292</v>
      </c>
      <c r="Y287">
        <f t="shared" ref="Y287:Y293" si="179">AT287</f>
        <v>1645.9</v>
      </c>
      <c r="AA287">
        <v>0</v>
      </c>
      <c r="AB287">
        <v>0</v>
      </c>
      <c r="AC287">
        <v>0</v>
      </c>
      <c r="AD287">
        <v>515.52</v>
      </c>
      <c r="AE287">
        <v>0</v>
      </c>
      <c r="AF287">
        <v>0</v>
      </c>
      <c r="AG287">
        <v>0</v>
      </c>
      <c r="AH287">
        <v>515.52</v>
      </c>
      <c r="AI287">
        <v>1</v>
      </c>
      <c r="AJ287">
        <v>1</v>
      </c>
      <c r="AK287">
        <v>1</v>
      </c>
      <c r="AL287">
        <v>1</v>
      </c>
      <c r="AM287">
        <v>-2</v>
      </c>
      <c r="AN287">
        <v>0</v>
      </c>
      <c r="AO287">
        <v>0</v>
      </c>
      <c r="AP287">
        <v>1</v>
      </c>
      <c r="AQ287">
        <v>1</v>
      </c>
      <c r="AR287">
        <v>0</v>
      </c>
      <c r="AS287" t="s">
        <v>3</v>
      </c>
      <c r="AT287">
        <v>1645.9</v>
      </c>
      <c r="AU287" t="s">
        <v>3</v>
      </c>
      <c r="AV287">
        <v>1</v>
      </c>
      <c r="AW287">
        <v>2</v>
      </c>
      <c r="AX287">
        <v>448997197</v>
      </c>
      <c r="AY287">
        <v>2</v>
      </c>
      <c r="AZ287">
        <v>131072</v>
      </c>
      <c r="BA287">
        <v>287</v>
      </c>
      <c r="BB287">
        <v>1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848494.36800000002</v>
      </c>
      <c r="BN287">
        <v>1645.9</v>
      </c>
      <c r="BO287">
        <v>0</v>
      </c>
      <c r="BP287">
        <v>1</v>
      </c>
      <c r="BQ287">
        <v>0</v>
      </c>
      <c r="BR287">
        <v>0</v>
      </c>
      <c r="BS287">
        <v>0</v>
      </c>
      <c r="BT287">
        <v>848494.36800000002</v>
      </c>
      <c r="BU287">
        <v>1645.9</v>
      </c>
      <c r="BV287">
        <v>0</v>
      </c>
      <c r="BW287">
        <v>1</v>
      </c>
      <c r="CU287">
        <f>ROUND(AT287*Source!I153*AH287*AL287,2)</f>
        <v>8484.94</v>
      </c>
      <c r="CV287">
        <f>ROUND(Y287*Source!I153,7)</f>
        <v>16.459</v>
      </c>
      <c r="CW287">
        <v>0</v>
      </c>
      <c r="CX287">
        <f>ROUND(Y287*Source!I153,7)</f>
        <v>16.459</v>
      </c>
      <c r="CY287">
        <f>AD287</f>
        <v>515.52</v>
      </c>
      <c r="CZ287">
        <f>AH287</f>
        <v>515.52</v>
      </c>
      <c r="DA287">
        <f>AL287</f>
        <v>1</v>
      </c>
      <c r="DB287">
        <f t="shared" ref="DB287:DB293" si="180">ROUND(ROUND(AT287*CZ287,2),6)</f>
        <v>848494.37</v>
      </c>
      <c r="DC287">
        <f t="shared" ref="DC287:DC293" si="181">ROUND(ROUND(AT287*AG287,2),6)</f>
        <v>0</v>
      </c>
      <c r="DD287" t="s">
        <v>3</v>
      </c>
      <c r="DE287" t="s">
        <v>3</v>
      </c>
      <c r="DF287">
        <f t="shared" ref="DF287:DF293" si="182">ROUND(ROUND(AE287,2)*CX287,2)</f>
        <v>0</v>
      </c>
      <c r="DG287">
        <f t="shared" si="171"/>
        <v>0</v>
      </c>
      <c r="DH287">
        <f t="shared" si="163"/>
        <v>0</v>
      </c>
      <c r="DI287">
        <f t="shared" si="164"/>
        <v>8484.94</v>
      </c>
      <c r="DJ287">
        <f>DI287</f>
        <v>8484.94</v>
      </c>
      <c r="DK287">
        <v>1</v>
      </c>
      <c r="DL287" t="s">
        <v>3</v>
      </c>
      <c r="DM287">
        <v>0</v>
      </c>
      <c r="DN287" t="s">
        <v>3</v>
      </c>
      <c r="DO287">
        <v>0</v>
      </c>
    </row>
    <row r="288" spans="1:119" x14ac:dyDescent="0.2">
      <c r="A288">
        <f>ROW(Source!A153)</f>
        <v>153</v>
      </c>
      <c r="B288">
        <v>449016111</v>
      </c>
      <c r="C288">
        <v>448997183</v>
      </c>
      <c r="D288">
        <v>277560491</v>
      </c>
      <c r="E288">
        <v>109</v>
      </c>
      <c r="F288">
        <v>1</v>
      </c>
      <c r="G288">
        <v>1</v>
      </c>
      <c r="H288">
        <v>1</v>
      </c>
      <c r="I288" t="s">
        <v>1204</v>
      </c>
      <c r="J288" t="s">
        <v>3</v>
      </c>
      <c r="K288" t="s">
        <v>1205</v>
      </c>
      <c r="L288">
        <v>1191</v>
      </c>
      <c r="N288">
        <v>1013</v>
      </c>
      <c r="O288" t="s">
        <v>1203</v>
      </c>
      <c r="P288" t="s">
        <v>1203</v>
      </c>
      <c r="Q288">
        <v>1</v>
      </c>
      <c r="W288">
        <v>0</v>
      </c>
      <c r="X288">
        <v>-1417349443</v>
      </c>
      <c r="Y288">
        <f t="shared" si="179"/>
        <v>416.89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1</v>
      </c>
      <c r="AJ288">
        <v>1</v>
      </c>
      <c r="AK288">
        <v>1</v>
      </c>
      <c r="AL288">
        <v>1</v>
      </c>
      <c r="AM288">
        <v>-2</v>
      </c>
      <c r="AN288">
        <v>0</v>
      </c>
      <c r="AO288">
        <v>0</v>
      </c>
      <c r="AP288">
        <v>1</v>
      </c>
      <c r="AQ288">
        <v>1</v>
      </c>
      <c r="AR288">
        <v>0</v>
      </c>
      <c r="AS288" t="s">
        <v>3</v>
      </c>
      <c r="AT288">
        <v>416.89</v>
      </c>
      <c r="AU288" t="s">
        <v>3</v>
      </c>
      <c r="AV288">
        <v>2</v>
      </c>
      <c r="AW288">
        <v>2</v>
      </c>
      <c r="AX288">
        <v>448997198</v>
      </c>
      <c r="AY288">
        <v>1</v>
      </c>
      <c r="AZ288">
        <v>0</v>
      </c>
      <c r="BA288">
        <v>288</v>
      </c>
      <c r="BB288">
        <v>1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CV288">
        <v>0</v>
      </c>
      <c r="CW288">
        <v>0</v>
      </c>
      <c r="CX288">
        <f>ROUND(Y288*Source!I153,7)</f>
        <v>4.1688999999999998</v>
      </c>
      <c r="CY288">
        <f>AD288</f>
        <v>0</v>
      </c>
      <c r="CZ288">
        <f>AH288</f>
        <v>0</v>
      </c>
      <c r="DA288">
        <f>AL288</f>
        <v>1</v>
      </c>
      <c r="DB288">
        <f t="shared" si="180"/>
        <v>0</v>
      </c>
      <c r="DC288">
        <f t="shared" si="181"/>
        <v>0</v>
      </c>
      <c r="DD288" t="s">
        <v>3</v>
      </c>
      <c r="DE288" t="s">
        <v>3</v>
      </c>
      <c r="DF288">
        <f t="shared" si="182"/>
        <v>0</v>
      </c>
      <c r="DG288">
        <f t="shared" si="171"/>
        <v>0</v>
      </c>
      <c r="DH288">
        <f t="shared" si="163"/>
        <v>0</v>
      </c>
      <c r="DI288">
        <f t="shared" si="164"/>
        <v>0</v>
      </c>
      <c r="DJ288">
        <f>DI288</f>
        <v>0</v>
      </c>
      <c r="DK288">
        <v>0</v>
      </c>
      <c r="DL288" t="s">
        <v>3</v>
      </c>
      <c r="DM288">
        <v>0</v>
      </c>
      <c r="DN288" t="s">
        <v>3</v>
      </c>
      <c r="DO288">
        <v>0</v>
      </c>
    </row>
    <row r="289" spans="1:119" x14ac:dyDescent="0.2">
      <c r="A289">
        <f>ROW(Source!A153)</f>
        <v>153</v>
      </c>
      <c r="B289">
        <v>449016111</v>
      </c>
      <c r="C289">
        <v>448997183</v>
      </c>
      <c r="D289">
        <v>277944091</v>
      </c>
      <c r="E289">
        <v>1</v>
      </c>
      <c r="F289">
        <v>1</v>
      </c>
      <c r="G289">
        <v>1</v>
      </c>
      <c r="H289">
        <v>2</v>
      </c>
      <c r="I289" t="s">
        <v>1216</v>
      </c>
      <c r="J289" t="s">
        <v>1217</v>
      </c>
      <c r="K289" t="s">
        <v>1218</v>
      </c>
      <c r="L289">
        <v>1368</v>
      </c>
      <c r="N289">
        <v>1011</v>
      </c>
      <c r="O289" t="s">
        <v>1100</v>
      </c>
      <c r="P289" t="s">
        <v>1100</v>
      </c>
      <c r="Q289">
        <v>1</v>
      </c>
      <c r="W289">
        <v>0</v>
      </c>
      <c r="X289">
        <v>-1452162818</v>
      </c>
      <c r="Y289">
        <f t="shared" si="179"/>
        <v>20.51</v>
      </c>
      <c r="AA289">
        <v>0</v>
      </c>
      <c r="AB289">
        <v>976.45</v>
      </c>
      <c r="AC289">
        <v>620.24</v>
      </c>
      <c r="AD289">
        <v>0</v>
      </c>
      <c r="AE289">
        <v>0</v>
      </c>
      <c r="AF289">
        <v>800.37</v>
      </c>
      <c r="AG289">
        <v>620.24</v>
      </c>
      <c r="AH289">
        <v>0</v>
      </c>
      <c r="AI289">
        <v>1</v>
      </c>
      <c r="AJ289">
        <v>1.22</v>
      </c>
      <c r="AK289">
        <v>1</v>
      </c>
      <c r="AL289">
        <v>1</v>
      </c>
      <c r="AM289">
        <v>2</v>
      </c>
      <c r="AN289">
        <v>0</v>
      </c>
      <c r="AO289">
        <v>0</v>
      </c>
      <c r="AP289">
        <v>1</v>
      </c>
      <c r="AQ289">
        <v>1</v>
      </c>
      <c r="AR289">
        <v>0</v>
      </c>
      <c r="AS289" t="s">
        <v>3</v>
      </c>
      <c r="AT289">
        <v>20.51</v>
      </c>
      <c r="AU289" t="s">
        <v>3</v>
      </c>
      <c r="AV289">
        <v>1</v>
      </c>
      <c r="AW289">
        <v>2</v>
      </c>
      <c r="AX289">
        <v>448997199</v>
      </c>
      <c r="AY289">
        <v>2</v>
      </c>
      <c r="AZ289">
        <v>65536</v>
      </c>
      <c r="BA289">
        <v>289</v>
      </c>
      <c r="BB289">
        <v>1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16415.5887</v>
      </c>
      <c r="BL289">
        <v>12721.122400000002</v>
      </c>
      <c r="BM289">
        <v>0</v>
      </c>
      <c r="BN289">
        <v>0</v>
      </c>
      <c r="BO289">
        <v>20.51</v>
      </c>
      <c r="BP289">
        <v>1</v>
      </c>
      <c r="BQ289">
        <v>0</v>
      </c>
      <c r="BR289">
        <v>16415.5887</v>
      </c>
      <c r="BS289">
        <v>12721.122400000002</v>
      </c>
      <c r="BT289">
        <v>0</v>
      </c>
      <c r="BU289">
        <v>0</v>
      </c>
      <c r="BV289">
        <v>20.51</v>
      </c>
      <c r="BW289">
        <v>1</v>
      </c>
      <c r="CV289">
        <v>0</v>
      </c>
      <c r="CW289">
        <f>ROUND(Y289*Source!I153*DO289,7)</f>
        <v>0.2051</v>
      </c>
      <c r="CX289">
        <f>ROUND(Y289*Source!I153,7)</f>
        <v>0.2051</v>
      </c>
      <c r="CY289">
        <f>AB289</f>
        <v>976.45</v>
      </c>
      <c r="CZ289">
        <f>AF289</f>
        <v>800.37</v>
      </c>
      <c r="DA289">
        <f>AJ289</f>
        <v>1.22</v>
      </c>
      <c r="DB289">
        <f t="shared" si="180"/>
        <v>16415.59</v>
      </c>
      <c r="DC289">
        <f t="shared" si="181"/>
        <v>12721.12</v>
      </c>
      <c r="DD289" t="s">
        <v>3</v>
      </c>
      <c r="DE289" t="s">
        <v>3</v>
      </c>
      <c r="DF289">
        <f t="shared" si="182"/>
        <v>0</v>
      </c>
      <c r="DG289">
        <f>ROUND(ROUND(AF289*AJ289,2)*CX289,2)</f>
        <v>200.27</v>
      </c>
      <c r="DH289">
        <f t="shared" si="163"/>
        <v>127.21</v>
      </c>
      <c r="DI289">
        <f t="shared" si="164"/>
        <v>0</v>
      </c>
      <c r="DJ289">
        <f>DG289+DH289</f>
        <v>327.48</v>
      </c>
      <c r="DK289">
        <v>0</v>
      </c>
      <c r="DL289" t="s">
        <v>1219</v>
      </c>
      <c r="DM289">
        <v>5</v>
      </c>
      <c r="DN289" t="s">
        <v>1203</v>
      </c>
      <c r="DO289">
        <v>1</v>
      </c>
    </row>
    <row r="290" spans="1:119" x14ac:dyDescent="0.2">
      <c r="A290">
        <f>ROW(Source!A153)</f>
        <v>153</v>
      </c>
      <c r="B290">
        <v>449016111</v>
      </c>
      <c r="C290">
        <v>448997183</v>
      </c>
      <c r="D290">
        <v>277944622</v>
      </c>
      <c r="E290">
        <v>1</v>
      </c>
      <c r="F290">
        <v>1</v>
      </c>
      <c r="G290">
        <v>1</v>
      </c>
      <c r="H290">
        <v>2</v>
      </c>
      <c r="I290" t="s">
        <v>1220</v>
      </c>
      <c r="J290" t="s">
        <v>1221</v>
      </c>
      <c r="K290" t="s">
        <v>1222</v>
      </c>
      <c r="L290">
        <v>1368</v>
      </c>
      <c r="N290">
        <v>1011</v>
      </c>
      <c r="O290" t="s">
        <v>1100</v>
      </c>
      <c r="P290" t="s">
        <v>1100</v>
      </c>
      <c r="Q290">
        <v>1</v>
      </c>
      <c r="W290">
        <v>0</v>
      </c>
      <c r="X290">
        <v>-776243211</v>
      </c>
      <c r="Y290">
        <f t="shared" si="179"/>
        <v>373.06</v>
      </c>
      <c r="AA290">
        <v>0</v>
      </c>
      <c r="AB290">
        <v>1626.29</v>
      </c>
      <c r="AC290">
        <v>724.95</v>
      </c>
      <c r="AD290">
        <v>0</v>
      </c>
      <c r="AE290">
        <v>0</v>
      </c>
      <c r="AF290">
        <v>1626.29</v>
      </c>
      <c r="AG290">
        <v>724.95</v>
      </c>
      <c r="AH290">
        <v>0</v>
      </c>
      <c r="AI290">
        <v>1</v>
      </c>
      <c r="AJ290">
        <v>1</v>
      </c>
      <c r="AK290">
        <v>1</v>
      </c>
      <c r="AL290">
        <v>1</v>
      </c>
      <c r="AM290">
        <v>-2</v>
      </c>
      <c r="AN290">
        <v>0</v>
      </c>
      <c r="AO290">
        <v>0</v>
      </c>
      <c r="AP290">
        <v>1</v>
      </c>
      <c r="AQ290">
        <v>1</v>
      </c>
      <c r="AR290">
        <v>0</v>
      </c>
      <c r="AS290" t="s">
        <v>3</v>
      </c>
      <c r="AT290">
        <v>373.06</v>
      </c>
      <c r="AU290" t="s">
        <v>3</v>
      </c>
      <c r="AV290">
        <v>1</v>
      </c>
      <c r="AW290">
        <v>2</v>
      </c>
      <c r="AX290">
        <v>448997200</v>
      </c>
      <c r="AY290">
        <v>2</v>
      </c>
      <c r="AZ290">
        <v>98304</v>
      </c>
      <c r="BA290">
        <v>290</v>
      </c>
      <c r="BB290">
        <v>1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606703.74739999999</v>
      </c>
      <c r="BL290">
        <v>270449.84700000001</v>
      </c>
      <c r="BM290">
        <v>0</v>
      </c>
      <c r="BN290">
        <v>0</v>
      </c>
      <c r="BO290">
        <v>373.06</v>
      </c>
      <c r="BP290">
        <v>1</v>
      </c>
      <c r="BQ290">
        <v>0</v>
      </c>
      <c r="BR290">
        <v>606703.74739999999</v>
      </c>
      <c r="BS290">
        <v>270449.84700000001</v>
      </c>
      <c r="BT290">
        <v>0</v>
      </c>
      <c r="BU290">
        <v>0</v>
      </c>
      <c r="BV290">
        <v>373.06</v>
      </c>
      <c r="BW290">
        <v>1</v>
      </c>
      <c r="CV290">
        <v>0</v>
      </c>
      <c r="CW290">
        <f>ROUND(Y290*Source!I153*DO290,7)</f>
        <v>3.7305999999999999</v>
      </c>
      <c r="CX290">
        <f>ROUND(Y290*Source!I153,7)</f>
        <v>3.7305999999999999</v>
      </c>
      <c r="CY290">
        <f>AB290</f>
        <v>1626.29</v>
      </c>
      <c r="CZ290">
        <f>AF290</f>
        <v>1626.29</v>
      </c>
      <c r="DA290">
        <f>AJ290</f>
        <v>1</v>
      </c>
      <c r="DB290">
        <f t="shared" si="180"/>
        <v>606703.75</v>
      </c>
      <c r="DC290">
        <f t="shared" si="181"/>
        <v>270449.84999999998</v>
      </c>
      <c r="DD290" t="s">
        <v>3</v>
      </c>
      <c r="DE290" t="s">
        <v>3</v>
      </c>
      <c r="DF290">
        <f t="shared" si="182"/>
        <v>0</v>
      </c>
      <c r="DG290">
        <f>ROUND(ROUND(AF290,2)*CX290,2)</f>
        <v>6067.04</v>
      </c>
      <c r="DH290">
        <f t="shared" si="163"/>
        <v>2704.5</v>
      </c>
      <c r="DI290">
        <f t="shared" si="164"/>
        <v>0</v>
      </c>
      <c r="DJ290">
        <f>DG290+DH290</f>
        <v>8771.5400000000009</v>
      </c>
      <c r="DK290">
        <v>1</v>
      </c>
      <c r="DL290" t="s">
        <v>1223</v>
      </c>
      <c r="DM290">
        <v>6</v>
      </c>
      <c r="DN290" t="s">
        <v>1203</v>
      </c>
      <c r="DO290">
        <v>1</v>
      </c>
    </row>
    <row r="291" spans="1:119" x14ac:dyDescent="0.2">
      <c r="A291">
        <f>ROW(Source!A153)</f>
        <v>153</v>
      </c>
      <c r="B291">
        <v>449016111</v>
      </c>
      <c r="C291">
        <v>448997183</v>
      </c>
      <c r="D291">
        <v>277944980</v>
      </c>
      <c r="E291">
        <v>1</v>
      </c>
      <c r="F291">
        <v>1</v>
      </c>
      <c r="G291">
        <v>1</v>
      </c>
      <c r="H291">
        <v>2</v>
      </c>
      <c r="I291" t="s">
        <v>1235</v>
      </c>
      <c r="J291" t="s">
        <v>1236</v>
      </c>
      <c r="K291" t="s">
        <v>1237</v>
      </c>
      <c r="L291">
        <v>1368</v>
      </c>
      <c r="N291">
        <v>1011</v>
      </c>
      <c r="O291" t="s">
        <v>1100</v>
      </c>
      <c r="P291" t="s">
        <v>1100</v>
      </c>
      <c r="Q291">
        <v>1</v>
      </c>
      <c r="W291">
        <v>0</v>
      </c>
      <c r="X291">
        <v>1656721457</v>
      </c>
      <c r="Y291">
        <f t="shared" si="179"/>
        <v>4.43</v>
      </c>
      <c r="AA291">
        <v>0</v>
      </c>
      <c r="AB291">
        <v>12.76</v>
      </c>
      <c r="AC291">
        <v>0</v>
      </c>
      <c r="AD291">
        <v>0</v>
      </c>
      <c r="AE291">
        <v>0</v>
      </c>
      <c r="AF291">
        <v>10.37</v>
      </c>
      <c r="AG291">
        <v>0</v>
      </c>
      <c r="AH291">
        <v>0</v>
      </c>
      <c r="AI291">
        <v>1</v>
      </c>
      <c r="AJ291">
        <v>1.23</v>
      </c>
      <c r="AK291">
        <v>1</v>
      </c>
      <c r="AL291">
        <v>1</v>
      </c>
      <c r="AM291">
        <v>2</v>
      </c>
      <c r="AN291">
        <v>0</v>
      </c>
      <c r="AO291">
        <v>0</v>
      </c>
      <c r="AP291">
        <v>1</v>
      </c>
      <c r="AQ291">
        <v>1</v>
      </c>
      <c r="AR291">
        <v>0</v>
      </c>
      <c r="AS291" t="s">
        <v>3</v>
      </c>
      <c r="AT291">
        <v>4.43</v>
      </c>
      <c r="AU291" t="s">
        <v>3</v>
      </c>
      <c r="AV291">
        <v>1</v>
      </c>
      <c r="AW291">
        <v>2</v>
      </c>
      <c r="AX291">
        <v>448997201</v>
      </c>
      <c r="AY291">
        <v>1</v>
      </c>
      <c r="AZ291">
        <v>0</v>
      </c>
      <c r="BA291">
        <v>291</v>
      </c>
      <c r="BB291">
        <v>1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45.939099999999996</v>
      </c>
      <c r="BL291">
        <v>0</v>
      </c>
      <c r="BM291">
        <v>0</v>
      </c>
      <c r="BN291">
        <v>0</v>
      </c>
      <c r="BO291">
        <v>0</v>
      </c>
      <c r="BP291">
        <v>1</v>
      </c>
      <c r="BQ291">
        <v>0</v>
      </c>
      <c r="BR291">
        <v>45.939099999999996</v>
      </c>
      <c r="BS291">
        <v>0</v>
      </c>
      <c r="BT291">
        <v>0</v>
      </c>
      <c r="BU291">
        <v>0</v>
      </c>
      <c r="BV291">
        <v>0</v>
      </c>
      <c r="BW291">
        <v>1</v>
      </c>
      <c r="CV291">
        <v>0</v>
      </c>
      <c r="CW291">
        <f>ROUND(Y291*Source!I153*DO291,7)</f>
        <v>0</v>
      </c>
      <c r="CX291">
        <f>ROUND(Y291*Source!I153,7)</f>
        <v>4.4299999999999999E-2</v>
      </c>
      <c r="CY291">
        <f>AB291</f>
        <v>12.76</v>
      </c>
      <c r="CZ291">
        <f>AF291</f>
        <v>10.37</v>
      </c>
      <c r="DA291">
        <f>AJ291</f>
        <v>1.23</v>
      </c>
      <c r="DB291">
        <f t="shared" si="180"/>
        <v>45.94</v>
      </c>
      <c r="DC291">
        <f t="shared" si="181"/>
        <v>0</v>
      </c>
      <c r="DD291" t="s">
        <v>3</v>
      </c>
      <c r="DE291" t="s">
        <v>3</v>
      </c>
      <c r="DF291">
        <f t="shared" si="182"/>
        <v>0</v>
      </c>
      <c r="DG291">
        <f>ROUND(ROUND(AF291*AJ291,2)*CX291,2)</f>
        <v>0.56999999999999995</v>
      </c>
      <c r="DH291">
        <f t="shared" si="163"/>
        <v>0</v>
      </c>
      <c r="DI291">
        <f t="shared" si="164"/>
        <v>0</v>
      </c>
      <c r="DJ291">
        <f>DG291+DH291</f>
        <v>0.56999999999999995</v>
      </c>
      <c r="DK291">
        <v>0</v>
      </c>
      <c r="DL291" t="s">
        <v>3</v>
      </c>
      <c r="DM291">
        <v>0</v>
      </c>
      <c r="DN291" t="s">
        <v>3</v>
      </c>
      <c r="DO291">
        <v>0</v>
      </c>
    </row>
    <row r="292" spans="1:119" x14ac:dyDescent="0.2">
      <c r="A292">
        <f>ROW(Source!A153)</f>
        <v>153</v>
      </c>
      <c r="B292">
        <v>449016111</v>
      </c>
      <c r="C292">
        <v>448997183</v>
      </c>
      <c r="D292">
        <v>277945805</v>
      </c>
      <c r="E292">
        <v>1</v>
      </c>
      <c r="F292">
        <v>1</v>
      </c>
      <c r="G292">
        <v>1</v>
      </c>
      <c r="H292">
        <v>2</v>
      </c>
      <c r="I292" t="s">
        <v>1206</v>
      </c>
      <c r="J292" t="s">
        <v>1207</v>
      </c>
      <c r="K292" t="s">
        <v>1208</v>
      </c>
      <c r="L292">
        <v>1368</v>
      </c>
      <c r="N292">
        <v>1011</v>
      </c>
      <c r="O292" t="s">
        <v>1100</v>
      </c>
      <c r="P292" t="s">
        <v>1100</v>
      </c>
      <c r="Q292">
        <v>1</v>
      </c>
      <c r="W292">
        <v>0</v>
      </c>
      <c r="X292">
        <v>721652621</v>
      </c>
      <c r="Y292">
        <f t="shared" si="179"/>
        <v>23.32</v>
      </c>
      <c r="AA292">
        <v>0</v>
      </c>
      <c r="AB292">
        <v>641.70000000000005</v>
      </c>
      <c r="AC292">
        <v>539.69000000000005</v>
      </c>
      <c r="AD292">
        <v>0</v>
      </c>
      <c r="AE292">
        <v>0</v>
      </c>
      <c r="AF292">
        <v>641.70000000000005</v>
      </c>
      <c r="AG292">
        <v>539.69000000000005</v>
      </c>
      <c r="AH292">
        <v>0</v>
      </c>
      <c r="AI292">
        <v>1</v>
      </c>
      <c r="AJ292">
        <v>1</v>
      </c>
      <c r="AK292">
        <v>1</v>
      </c>
      <c r="AL292">
        <v>1</v>
      </c>
      <c r="AM292">
        <v>-2</v>
      </c>
      <c r="AN292">
        <v>0</v>
      </c>
      <c r="AO292">
        <v>0</v>
      </c>
      <c r="AP292">
        <v>1</v>
      </c>
      <c r="AQ292">
        <v>1</v>
      </c>
      <c r="AR292">
        <v>0</v>
      </c>
      <c r="AS292" t="s">
        <v>3</v>
      </c>
      <c r="AT292">
        <v>23.32</v>
      </c>
      <c r="AU292" t="s">
        <v>3</v>
      </c>
      <c r="AV292">
        <v>1</v>
      </c>
      <c r="AW292">
        <v>2</v>
      </c>
      <c r="AX292">
        <v>448997202</v>
      </c>
      <c r="AY292">
        <v>2</v>
      </c>
      <c r="AZ292">
        <v>98304</v>
      </c>
      <c r="BA292">
        <v>292</v>
      </c>
      <c r="BB292">
        <v>1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14964.444000000001</v>
      </c>
      <c r="BL292">
        <v>12585.570800000001</v>
      </c>
      <c r="BM292">
        <v>0</v>
      </c>
      <c r="BN292">
        <v>0</v>
      </c>
      <c r="BO292">
        <v>23.32</v>
      </c>
      <c r="BP292">
        <v>1</v>
      </c>
      <c r="BQ292">
        <v>0</v>
      </c>
      <c r="BR292">
        <v>14964.444000000001</v>
      </c>
      <c r="BS292">
        <v>12585.570800000001</v>
      </c>
      <c r="BT292">
        <v>0</v>
      </c>
      <c r="BU292">
        <v>0</v>
      </c>
      <c r="BV292">
        <v>23.32</v>
      </c>
      <c r="BW292">
        <v>1</v>
      </c>
      <c r="CV292">
        <v>0</v>
      </c>
      <c r="CW292">
        <f>ROUND(Y292*Source!I153*DO292,7)</f>
        <v>0.23319999999999999</v>
      </c>
      <c r="CX292">
        <f>ROUND(Y292*Source!I153,7)</f>
        <v>0.23319999999999999</v>
      </c>
      <c r="CY292">
        <f>AB292</f>
        <v>641.70000000000005</v>
      </c>
      <c r="CZ292">
        <f>AF292</f>
        <v>641.70000000000005</v>
      </c>
      <c r="DA292">
        <f>AJ292</f>
        <v>1</v>
      </c>
      <c r="DB292">
        <f t="shared" si="180"/>
        <v>14964.44</v>
      </c>
      <c r="DC292">
        <f t="shared" si="181"/>
        <v>12585.57</v>
      </c>
      <c r="DD292" t="s">
        <v>3</v>
      </c>
      <c r="DE292" t="s">
        <v>3</v>
      </c>
      <c r="DF292">
        <f t="shared" si="182"/>
        <v>0</v>
      </c>
      <c r="DG292">
        <f t="shared" ref="DG292:DG301" si="183">ROUND(ROUND(AF292,2)*CX292,2)</f>
        <v>149.63999999999999</v>
      </c>
      <c r="DH292">
        <f t="shared" si="163"/>
        <v>125.86</v>
      </c>
      <c r="DI292">
        <f t="shared" si="164"/>
        <v>0</v>
      </c>
      <c r="DJ292">
        <f>DG292+DH292</f>
        <v>275.5</v>
      </c>
      <c r="DK292">
        <v>1</v>
      </c>
      <c r="DL292" t="s">
        <v>1209</v>
      </c>
      <c r="DM292">
        <v>4</v>
      </c>
      <c r="DN292" t="s">
        <v>1203</v>
      </c>
      <c r="DO292">
        <v>1</v>
      </c>
    </row>
    <row r="293" spans="1:119" x14ac:dyDescent="0.2">
      <c r="A293">
        <f>ROW(Source!A153)</f>
        <v>153</v>
      </c>
      <c r="B293">
        <v>449016111</v>
      </c>
      <c r="C293">
        <v>448997183</v>
      </c>
      <c r="D293">
        <v>277946072</v>
      </c>
      <c r="E293">
        <v>1</v>
      </c>
      <c r="F293">
        <v>1</v>
      </c>
      <c r="G293">
        <v>1</v>
      </c>
      <c r="H293">
        <v>2</v>
      </c>
      <c r="I293" t="s">
        <v>1238</v>
      </c>
      <c r="J293" t="s">
        <v>1239</v>
      </c>
      <c r="K293" t="s">
        <v>1240</v>
      </c>
      <c r="L293">
        <v>1368</v>
      </c>
      <c r="N293">
        <v>1011</v>
      </c>
      <c r="O293" t="s">
        <v>1100</v>
      </c>
      <c r="P293" t="s">
        <v>1100</v>
      </c>
      <c r="Q293">
        <v>1</v>
      </c>
      <c r="W293">
        <v>0</v>
      </c>
      <c r="X293">
        <v>-278178338</v>
      </c>
      <c r="Y293">
        <f t="shared" si="179"/>
        <v>40.33</v>
      </c>
      <c r="AA293">
        <v>0</v>
      </c>
      <c r="AB293">
        <v>34.61</v>
      </c>
      <c r="AC293">
        <v>0</v>
      </c>
      <c r="AD293">
        <v>0</v>
      </c>
      <c r="AE293">
        <v>0</v>
      </c>
      <c r="AF293">
        <v>34.61</v>
      </c>
      <c r="AG293">
        <v>0</v>
      </c>
      <c r="AH293">
        <v>0</v>
      </c>
      <c r="AI293">
        <v>1</v>
      </c>
      <c r="AJ293">
        <v>1</v>
      </c>
      <c r="AK293">
        <v>1</v>
      </c>
      <c r="AL293">
        <v>1</v>
      </c>
      <c r="AM293">
        <v>-2</v>
      </c>
      <c r="AN293">
        <v>0</v>
      </c>
      <c r="AO293">
        <v>0</v>
      </c>
      <c r="AP293">
        <v>1</v>
      </c>
      <c r="AQ293">
        <v>1</v>
      </c>
      <c r="AR293">
        <v>0</v>
      </c>
      <c r="AS293" t="s">
        <v>3</v>
      </c>
      <c r="AT293">
        <v>40.33</v>
      </c>
      <c r="AU293" t="s">
        <v>3</v>
      </c>
      <c r="AV293">
        <v>1</v>
      </c>
      <c r="AW293">
        <v>2</v>
      </c>
      <c r="AX293">
        <v>448997203</v>
      </c>
      <c r="AY293">
        <v>2</v>
      </c>
      <c r="AZ293">
        <v>32768</v>
      </c>
      <c r="BA293">
        <v>293</v>
      </c>
      <c r="BB293">
        <v>1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1395.8212999999998</v>
      </c>
      <c r="BL293">
        <v>0</v>
      </c>
      <c r="BM293">
        <v>0</v>
      </c>
      <c r="BN293">
        <v>0</v>
      </c>
      <c r="BO293">
        <v>0</v>
      </c>
      <c r="BP293">
        <v>1</v>
      </c>
      <c r="BQ293">
        <v>0</v>
      </c>
      <c r="BR293">
        <v>1395.8212999999998</v>
      </c>
      <c r="BS293">
        <v>0</v>
      </c>
      <c r="BT293">
        <v>0</v>
      </c>
      <c r="BU293">
        <v>0</v>
      </c>
      <c r="BV293">
        <v>0</v>
      </c>
      <c r="BW293">
        <v>1</v>
      </c>
      <c r="CV293">
        <v>0</v>
      </c>
      <c r="CW293">
        <f>ROUND(Y293*Source!I153*DO293,7)</f>
        <v>0</v>
      </c>
      <c r="CX293">
        <f>ROUND(Y293*Source!I153,7)</f>
        <v>0.40329999999999999</v>
      </c>
      <c r="CY293">
        <f>AB293</f>
        <v>34.61</v>
      </c>
      <c r="CZ293">
        <f>AF293</f>
        <v>34.61</v>
      </c>
      <c r="DA293">
        <f>AJ293</f>
        <v>1</v>
      </c>
      <c r="DB293">
        <f t="shared" si="180"/>
        <v>1395.82</v>
      </c>
      <c r="DC293">
        <f t="shared" si="181"/>
        <v>0</v>
      </c>
      <c r="DD293" t="s">
        <v>3</v>
      </c>
      <c r="DE293" t="s">
        <v>3</v>
      </c>
      <c r="DF293">
        <f t="shared" si="182"/>
        <v>0</v>
      </c>
      <c r="DG293">
        <f t="shared" si="183"/>
        <v>13.96</v>
      </c>
      <c r="DH293">
        <f t="shared" si="163"/>
        <v>0</v>
      </c>
      <c r="DI293">
        <f t="shared" si="164"/>
        <v>0</v>
      </c>
      <c r="DJ293">
        <f>DG293+DH293</f>
        <v>13.96</v>
      </c>
      <c r="DK293">
        <v>1</v>
      </c>
      <c r="DL293" t="s">
        <v>3</v>
      </c>
      <c r="DM293">
        <v>0</v>
      </c>
      <c r="DN293" t="s">
        <v>3</v>
      </c>
      <c r="DO293">
        <v>0</v>
      </c>
    </row>
    <row r="294" spans="1:119" x14ac:dyDescent="0.2">
      <c r="A294">
        <f>ROW(Source!A153)</f>
        <v>153</v>
      </c>
      <c r="B294">
        <v>449016111</v>
      </c>
      <c r="C294">
        <v>448997183</v>
      </c>
      <c r="D294">
        <v>277866597</v>
      </c>
      <c r="E294">
        <v>1</v>
      </c>
      <c r="F294">
        <v>1</v>
      </c>
      <c r="G294">
        <v>1</v>
      </c>
      <c r="H294">
        <v>3</v>
      </c>
      <c r="I294" t="s">
        <v>1227</v>
      </c>
      <c r="J294" t="s">
        <v>1228</v>
      </c>
      <c r="K294" t="s">
        <v>1229</v>
      </c>
      <c r="L294">
        <v>1348</v>
      </c>
      <c r="N294">
        <v>1009</v>
      </c>
      <c r="O294" t="s">
        <v>83</v>
      </c>
      <c r="P294" t="s">
        <v>83</v>
      </c>
      <c r="Q294">
        <v>1000</v>
      </c>
      <c r="W294">
        <v>0</v>
      </c>
      <c r="X294">
        <v>440694812</v>
      </c>
      <c r="Y294">
        <f t="shared" ref="Y294:Y299" si="184">(AT294*ROUND(0,7))</f>
        <v>0</v>
      </c>
      <c r="AA294">
        <v>115594.46</v>
      </c>
      <c r="AB294">
        <v>0</v>
      </c>
      <c r="AC294">
        <v>0</v>
      </c>
      <c r="AD294">
        <v>0</v>
      </c>
      <c r="AE294">
        <v>148198.01999999999</v>
      </c>
      <c r="AF294">
        <v>0</v>
      </c>
      <c r="AG294">
        <v>0</v>
      </c>
      <c r="AH294">
        <v>0</v>
      </c>
      <c r="AI294">
        <v>0.78</v>
      </c>
      <c r="AJ294">
        <v>1</v>
      </c>
      <c r="AK294">
        <v>1</v>
      </c>
      <c r="AL294">
        <v>1</v>
      </c>
      <c r="AM294">
        <v>2</v>
      </c>
      <c r="AN294">
        <v>0</v>
      </c>
      <c r="AO294">
        <v>0</v>
      </c>
      <c r="AP294">
        <v>1</v>
      </c>
      <c r="AQ294">
        <v>1</v>
      </c>
      <c r="AR294">
        <v>0</v>
      </c>
      <c r="AS294" t="s">
        <v>3</v>
      </c>
      <c r="AT294">
        <v>0.03</v>
      </c>
      <c r="AU294" t="s">
        <v>23</v>
      </c>
      <c r="AV294">
        <v>0</v>
      </c>
      <c r="AW294">
        <v>2</v>
      </c>
      <c r="AX294">
        <v>448997204</v>
      </c>
      <c r="AY294">
        <v>1</v>
      </c>
      <c r="AZ294">
        <v>0</v>
      </c>
      <c r="BA294">
        <v>294</v>
      </c>
      <c r="BB294">
        <v>1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4445.9405999999999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1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CV294">
        <v>0</v>
      </c>
      <c r="CW294">
        <v>0</v>
      </c>
      <c r="CX294">
        <f>ROUND(Y294*Source!I153,7)</f>
        <v>0</v>
      </c>
      <c r="CY294">
        <f t="shared" ref="CY294:CY299" si="185">AA294</f>
        <v>115594.46</v>
      </c>
      <c r="CZ294">
        <f t="shared" ref="CZ294:CZ299" si="186">AE294</f>
        <v>148198.01999999999</v>
      </c>
      <c r="DA294">
        <f t="shared" ref="DA294:DA299" si="187">AI294</f>
        <v>0.78</v>
      </c>
      <c r="DB294">
        <f t="shared" ref="DB294:DB299" si="188">ROUND((ROUND(AT294*CZ294,2)*ROUND(0,7)),6)</f>
        <v>0</v>
      </c>
      <c r="DC294">
        <f t="shared" ref="DC294:DC299" si="189">ROUND((ROUND(AT294*AG294,2)*ROUND(0,7)),6)</f>
        <v>0</v>
      </c>
      <c r="DD294" t="s">
        <v>3</v>
      </c>
      <c r="DE294" t="s">
        <v>3</v>
      </c>
      <c r="DF294">
        <f>ROUND(ROUND(AE294*AI294,2)*CX294,2)</f>
        <v>0</v>
      </c>
      <c r="DG294">
        <f t="shared" si="183"/>
        <v>0</v>
      </c>
      <c r="DH294">
        <f t="shared" si="163"/>
        <v>0</v>
      </c>
      <c r="DI294">
        <f t="shared" si="164"/>
        <v>0</v>
      </c>
      <c r="DJ294">
        <f t="shared" ref="DJ294:DJ299" si="190">DF294</f>
        <v>0</v>
      </c>
      <c r="DK294">
        <v>0</v>
      </c>
      <c r="DL294" t="s">
        <v>3</v>
      </c>
      <c r="DM294">
        <v>0</v>
      </c>
      <c r="DN294" t="s">
        <v>3</v>
      </c>
      <c r="DO294">
        <v>0</v>
      </c>
    </row>
    <row r="295" spans="1:119" x14ac:dyDescent="0.2">
      <c r="A295">
        <f>ROW(Source!A153)</f>
        <v>153</v>
      </c>
      <c r="B295">
        <v>449016111</v>
      </c>
      <c r="C295">
        <v>448997183</v>
      </c>
      <c r="D295">
        <v>277561715</v>
      </c>
      <c r="E295">
        <v>109</v>
      </c>
      <c r="F295">
        <v>1</v>
      </c>
      <c r="G295">
        <v>1</v>
      </c>
      <c r="H295">
        <v>3</v>
      </c>
      <c r="I295" t="s">
        <v>47</v>
      </c>
      <c r="J295" t="s">
        <v>3</v>
      </c>
      <c r="K295" t="s">
        <v>48</v>
      </c>
      <c r="L295">
        <v>1339</v>
      </c>
      <c r="N295">
        <v>1007</v>
      </c>
      <c r="O295" t="s">
        <v>49</v>
      </c>
      <c r="P295" t="s">
        <v>49</v>
      </c>
      <c r="Q295">
        <v>1</v>
      </c>
      <c r="W295">
        <v>0</v>
      </c>
      <c r="X295">
        <v>-157982121</v>
      </c>
      <c r="Y295">
        <f t="shared" si="184"/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1</v>
      </c>
      <c r="AJ295">
        <v>1</v>
      </c>
      <c r="AK295">
        <v>1</v>
      </c>
      <c r="AL295">
        <v>1</v>
      </c>
      <c r="AM295">
        <v>-2</v>
      </c>
      <c r="AN295">
        <v>0</v>
      </c>
      <c r="AO295">
        <v>0</v>
      </c>
      <c r="AP295">
        <v>1</v>
      </c>
      <c r="AQ295">
        <v>0</v>
      </c>
      <c r="AR295">
        <v>0</v>
      </c>
      <c r="AS295" t="s">
        <v>3</v>
      </c>
      <c r="AT295">
        <v>5.41</v>
      </c>
      <c r="AU295" t="s">
        <v>23</v>
      </c>
      <c r="AV295">
        <v>0</v>
      </c>
      <c r="AW295">
        <v>2</v>
      </c>
      <c r="AX295">
        <v>448997205</v>
      </c>
      <c r="AY295">
        <v>1</v>
      </c>
      <c r="AZ295">
        <v>0</v>
      </c>
      <c r="BA295">
        <v>295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CV295">
        <v>0</v>
      </c>
      <c r="CW295">
        <v>0</v>
      </c>
      <c r="CX295">
        <f>ROUND(Y295*Source!I153,7)</f>
        <v>0</v>
      </c>
      <c r="CY295">
        <f t="shared" si="185"/>
        <v>0</v>
      </c>
      <c r="CZ295">
        <f t="shared" si="186"/>
        <v>0</v>
      </c>
      <c r="DA295">
        <f t="shared" si="187"/>
        <v>1</v>
      </c>
      <c r="DB295">
        <f t="shared" si="188"/>
        <v>0</v>
      </c>
      <c r="DC295">
        <f t="shared" si="189"/>
        <v>0</v>
      </c>
      <c r="DD295" t="s">
        <v>3</v>
      </c>
      <c r="DE295" t="s">
        <v>3</v>
      </c>
      <c r="DF295">
        <f t="shared" ref="DF295:DF303" si="191">ROUND(ROUND(AE295,2)*CX295,2)</f>
        <v>0</v>
      </c>
      <c r="DG295">
        <f t="shared" si="183"/>
        <v>0</v>
      </c>
      <c r="DH295">
        <f t="shared" si="163"/>
        <v>0</v>
      </c>
      <c r="DI295">
        <f t="shared" si="164"/>
        <v>0</v>
      </c>
      <c r="DJ295">
        <f t="shared" si="190"/>
        <v>0</v>
      </c>
      <c r="DK295">
        <v>0</v>
      </c>
      <c r="DL295" t="s">
        <v>3</v>
      </c>
      <c r="DM295">
        <v>0</v>
      </c>
      <c r="DN295" t="s">
        <v>3</v>
      </c>
      <c r="DO295">
        <v>0</v>
      </c>
    </row>
    <row r="296" spans="1:119" x14ac:dyDescent="0.2">
      <c r="A296">
        <f>ROW(Source!A153)</f>
        <v>153</v>
      </c>
      <c r="B296">
        <v>449016111</v>
      </c>
      <c r="C296">
        <v>448997183</v>
      </c>
      <c r="D296">
        <v>277562107</v>
      </c>
      <c r="E296">
        <v>109</v>
      </c>
      <c r="F296">
        <v>1</v>
      </c>
      <c r="G296">
        <v>1</v>
      </c>
      <c r="H296">
        <v>3</v>
      </c>
      <c r="I296" t="s">
        <v>51</v>
      </c>
      <c r="J296" t="s">
        <v>3</v>
      </c>
      <c r="K296" t="s">
        <v>52</v>
      </c>
      <c r="L296">
        <v>1371</v>
      </c>
      <c r="N296">
        <v>1013</v>
      </c>
      <c r="O296" t="s">
        <v>32</v>
      </c>
      <c r="P296" t="s">
        <v>32</v>
      </c>
      <c r="Q296">
        <v>1</v>
      </c>
      <c r="W296">
        <v>0</v>
      </c>
      <c r="X296">
        <v>-1719145863</v>
      </c>
      <c r="Y296">
        <f t="shared" si="184"/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1</v>
      </c>
      <c r="AJ296">
        <v>1</v>
      </c>
      <c r="AK296">
        <v>1</v>
      </c>
      <c r="AL296">
        <v>1</v>
      </c>
      <c r="AM296">
        <v>-2</v>
      </c>
      <c r="AN296">
        <v>0</v>
      </c>
      <c r="AO296">
        <v>0</v>
      </c>
      <c r="AP296">
        <v>1</v>
      </c>
      <c r="AQ296">
        <v>0</v>
      </c>
      <c r="AR296">
        <v>0</v>
      </c>
      <c r="AS296" t="s">
        <v>3</v>
      </c>
      <c r="AT296">
        <v>200</v>
      </c>
      <c r="AU296" t="s">
        <v>23</v>
      </c>
      <c r="AV296">
        <v>0</v>
      </c>
      <c r="AW296">
        <v>2</v>
      </c>
      <c r="AX296">
        <v>448997206</v>
      </c>
      <c r="AY296">
        <v>1</v>
      </c>
      <c r="AZ296">
        <v>0</v>
      </c>
      <c r="BA296">
        <v>296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CV296">
        <v>0</v>
      </c>
      <c r="CW296">
        <v>0</v>
      </c>
      <c r="CX296">
        <f>ROUND(Y296*Source!I153,7)</f>
        <v>0</v>
      </c>
      <c r="CY296">
        <f t="shared" si="185"/>
        <v>0</v>
      </c>
      <c r="CZ296">
        <f t="shared" si="186"/>
        <v>0</v>
      </c>
      <c r="DA296">
        <f t="shared" si="187"/>
        <v>1</v>
      </c>
      <c r="DB296">
        <f t="shared" si="188"/>
        <v>0</v>
      </c>
      <c r="DC296">
        <f t="shared" si="189"/>
        <v>0</v>
      </c>
      <c r="DD296" t="s">
        <v>3</v>
      </c>
      <c r="DE296" t="s">
        <v>3</v>
      </c>
      <c r="DF296">
        <f t="shared" si="191"/>
        <v>0</v>
      </c>
      <c r="DG296">
        <f t="shared" si="183"/>
        <v>0</v>
      </c>
      <c r="DH296">
        <f t="shared" si="163"/>
        <v>0</v>
      </c>
      <c r="DI296">
        <f t="shared" si="164"/>
        <v>0</v>
      </c>
      <c r="DJ296">
        <f t="shared" si="190"/>
        <v>0</v>
      </c>
      <c r="DK296">
        <v>0</v>
      </c>
      <c r="DL296" t="s">
        <v>3</v>
      </c>
      <c r="DM296">
        <v>0</v>
      </c>
      <c r="DN296" t="s">
        <v>3</v>
      </c>
      <c r="DO296">
        <v>0</v>
      </c>
    </row>
    <row r="297" spans="1:119" x14ac:dyDescent="0.2">
      <c r="A297">
        <f>ROW(Source!A153)</f>
        <v>153</v>
      </c>
      <c r="B297">
        <v>449016111</v>
      </c>
      <c r="C297">
        <v>448997183</v>
      </c>
      <c r="D297">
        <v>277562204</v>
      </c>
      <c r="E297">
        <v>109</v>
      </c>
      <c r="F297">
        <v>1</v>
      </c>
      <c r="G297">
        <v>1</v>
      </c>
      <c r="H297">
        <v>3</v>
      </c>
      <c r="I297" t="s">
        <v>57</v>
      </c>
      <c r="J297" t="s">
        <v>3</v>
      </c>
      <c r="K297" t="s">
        <v>312</v>
      </c>
      <c r="L297">
        <v>1371</v>
      </c>
      <c r="N297">
        <v>1013</v>
      </c>
      <c r="O297" t="s">
        <v>32</v>
      </c>
      <c r="P297" t="s">
        <v>32</v>
      </c>
      <c r="Q297">
        <v>1</v>
      </c>
      <c r="W297">
        <v>0</v>
      </c>
      <c r="X297">
        <v>96122438</v>
      </c>
      <c r="Y297">
        <f t="shared" si="184"/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1</v>
      </c>
      <c r="AJ297">
        <v>1</v>
      </c>
      <c r="AK297">
        <v>1</v>
      </c>
      <c r="AL297">
        <v>1</v>
      </c>
      <c r="AM297">
        <v>-2</v>
      </c>
      <c r="AN297">
        <v>0</v>
      </c>
      <c r="AO297">
        <v>0</v>
      </c>
      <c r="AP297">
        <v>1</v>
      </c>
      <c r="AQ297">
        <v>0</v>
      </c>
      <c r="AR297">
        <v>0</v>
      </c>
      <c r="AS297" t="s">
        <v>3</v>
      </c>
      <c r="AT297">
        <v>200</v>
      </c>
      <c r="AU297" t="s">
        <v>23</v>
      </c>
      <c r="AV297">
        <v>0</v>
      </c>
      <c r="AW297">
        <v>2</v>
      </c>
      <c r="AX297">
        <v>448997207</v>
      </c>
      <c r="AY297">
        <v>1</v>
      </c>
      <c r="AZ297">
        <v>0</v>
      </c>
      <c r="BA297">
        <v>297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CV297">
        <v>0</v>
      </c>
      <c r="CW297">
        <v>0</v>
      </c>
      <c r="CX297">
        <f>ROUND(Y297*Source!I153,7)</f>
        <v>0</v>
      </c>
      <c r="CY297">
        <f t="shared" si="185"/>
        <v>0</v>
      </c>
      <c r="CZ297">
        <f t="shared" si="186"/>
        <v>0</v>
      </c>
      <c r="DA297">
        <f t="shared" si="187"/>
        <v>1</v>
      </c>
      <c r="DB297">
        <f t="shared" si="188"/>
        <v>0</v>
      </c>
      <c r="DC297">
        <f t="shared" si="189"/>
        <v>0</v>
      </c>
      <c r="DD297" t="s">
        <v>3</v>
      </c>
      <c r="DE297" t="s">
        <v>3</v>
      </c>
      <c r="DF297">
        <f t="shared" si="191"/>
        <v>0</v>
      </c>
      <c r="DG297">
        <f t="shared" si="183"/>
        <v>0</v>
      </c>
      <c r="DH297">
        <f t="shared" si="163"/>
        <v>0</v>
      </c>
      <c r="DI297">
        <f t="shared" si="164"/>
        <v>0</v>
      </c>
      <c r="DJ297">
        <f t="shared" si="190"/>
        <v>0</v>
      </c>
      <c r="DK297">
        <v>0</v>
      </c>
      <c r="DL297" t="s">
        <v>3</v>
      </c>
      <c r="DM297">
        <v>0</v>
      </c>
      <c r="DN297" t="s">
        <v>3</v>
      </c>
      <c r="DO297">
        <v>0</v>
      </c>
    </row>
    <row r="298" spans="1:119" x14ac:dyDescent="0.2">
      <c r="A298">
        <f>ROW(Source!A153)</f>
        <v>153</v>
      </c>
      <c r="B298">
        <v>449016111</v>
      </c>
      <c r="C298">
        <v>448997183</v>
      </c>
      <c r="D298">
        <v>277563090</v>
      </c>
      <c r="E298">
        <v>109</v>
      </c>
      <c r="F298">
        <v>1</v>
      </c>
      <c r="G298">
        <v>1</v>
      </c>
      <c r="H298">
        <v>3</v>
      </c>
      <c r="I298" t="s">
        <v>92</v>
      </c>
      <c r="J298" t="s">
        <v>3</v>
      </c>
      <c r="K298" t="s">
        <v>314</v>
      </c>
      <c r="L298">
        <v>1371</v>
      </c>
      <c r="N298">
        <v>1013</v>
      </c>
      <c r="O298" t="s">
        <v>32</v>
      </c>
      <c r="P298" t="s">
        <v>32</v>
      </c>
      <c r="Q298">
        <v>1</v>
      </c>
      <c r="W298">
        <v>0</v>
      </c>
      <c r="X298">
        <v>-722686427</v>
      </c>
      <c r="Y298">
        <f t="shared" si="184"/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1</v>
      </c>
      <c r="AJ298">
        <v>1</v>
      </c>
      <c r="AK298">
        <v>1</v>
      </c>
      <c r="AL298">
        <v>1</v>
      </c>
      <c r="AM298">
        <v>-2</v>
      </c>
      <c r="AN298">
        <v>0</v>
      </c>
      <c r="AO298">
        <v>0</v>
      </c>
      <c r="AP298">
        <v>1</v>
      </c>
      <c r="AQ298">
        <v>0</v>
      </c>
      <c r="AR298">
        <v>0</v>
      </c>
      <c r="AS298" t="s">
        <v>3</v>
      </c>
      <c r="AT298">
        <v>200</v>
      </c>
      <c r="AU298" t="s">
        <v>23</v>
      </c>
      <c r="AV298">
        <v>0</v>
      </c>
      <c r="AW298">
        <v>2</v>
      </c>
      <c r="AX298">
        <v>448997208</v>
      </c>
      <c r="AY298">
        <v>1</v>
      </c>
      <c r="AZ298">
        <v>0</v>
      </c>
      <c r="BA298">
        <v>298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CV298">
        <v>0</v>
      </c>
      <c r="CW298">
        <v>0</v>
      </c>
      <c r="CX298">
        <f>ROUND(Y298*Source!I153,7)</f>
        <v>0</v>
      </c>
      <c r="CY298">
        <f t="shared" si="185"/>
        <v>0</v>
      </c>
      <c r="CZ298">
        <f t="shared" si="186"/>
        <v>0</v>
      </c>
      <c r="DA298">
        <f t="shared" si="187"/>
        <v>1</v>
      </c>
      <c r="DB298">
        <f t="shared" si="188"/>
        <v>0</v>
      </c>
      <c r="DC298">
        <f t="shared" si="189"/>
        <v>0</v>
      </c>
      <c r="DD298" t="s">
        <v>3</v>
      </c>
      <c r="DE298" t="s">
        <v>3</v>
      </c>
      <c r="DF298">
        <f t="shared" si="191"/>
        <v>0</v>
      </c>
      <c r="DG298">
        <f t="shared" si="183"/>
        <v>0</v>
      </c>
      <c r="DH298">
        <f t="shared" si="163"/>
        <v>0</v>
      </c>
      <c r="DI298">
        <f t="shared" si="164"/>
        <v>0</v>
      </c>
      <c r="DJ298">
        <f t="shared" si="190"/>
        <v>0</v>
      </c>
      <c r="DK298">
        <v>0</v>
      </c>
      <c r="DL298" t="s">
        <v>3</v>
      </c>
      <c r="DM298">
        <v>0</v>
      </c>
      <c r="DN298" t="s">
        <v>3</v>
      </c>
      <c r="DO298">
        <v>0</v>
      </c>
    </row>
    <row r="299" spans="1:119" x14ac:dyDescent="0.2">
      <c r="A299">
        <f>ROW(Source!A153)</f>
        <v>153</v>
      </c>
      <c r="B299">
        <v>449016111</v>
      </c>
      <c r="C299">
        <v>448997183</v>
      </c>
      <c r="D299">
        <v>277563551</v>
      </c>
      <c r="E299">
        <v>109</v>
      </c>
      <c r="F299">
        <v>1</v>
      </c>
      <c r="G299">
        <v>1</v>
      </c>
      <c r="H299">
        <v>3</v>
      </c>
      <c r="I299" t="s">
        <v>72</v>
      </c>
      <c r="J299" t="s">
        <v>3</v>
      </c>
      <c r="K299" t="s">
        <v>73</v>
      </c>
      <c r="L299">
        <v>1371</v>
      </c>
      <c r="N299">
        <v>1013</v>
      </c>
      <c r="O299" t="s">
        <v>32</v>
      </c>
      <c r="P299" t="s">
        <v>32</v>
      </c>
      <c r="Q299">
        <v>1</v>
      </c>
      <c r="W299">
        <v>0</v>
      </c>
      <c r="X299">
        <v>375182205</v>
      </c>
      <c r="Y299">
        <f t="shared" si="184"/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1</v>
      </c>
      <c r="AJ299">
        <v>1</v>
      </c>
      <c r="AK299">
        <v>1</v>
      </c>
      <c r="AL299">
        <v>1</v>
      </c>
      <c r="AM299">
        <v>-2</v>
      </c>
      <c r="AN299">
        <v>0</v>
      </c>
      <c r="AO299">
        <v>0</v>
      </c>
      <c r="AP299">
        <v>1</v>
      </c>
      <c r="AQ299">
        <v>0</v>
      </c>
      <c r="AR299">
        <v>0</v>
      </c>
      <c r="AS299" t="s">
        <v>3</v>
      </c>
      <c r="AT299">
        <v>200</v>
      </c>
      <c r="AU299" t="s">
        <v>23</v>
      </c>
      <c r="AV299">
        <v>0</v>
      </c>
      <c r="AW299">
        <v>2</v>
      </c>
      <c r="AX299">
        <v>448997209</v>
      </c>
      <c r="AY299">
        <v>1</v>
      </c>
      <c r="AZ299">
        <v>0</v>
      </c>
      <c r="BA299">
        <v>299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CV299">
        <v>0</v>
      </c>
      <c r="CW299">
        <v>0</v>
      </c>
      <c r="CX299">
        <f>ROUND(Y299*Source!I153,7)</f>
        <v>0</v>
      </c>
      <c r="CY299">
        <f t="shared" si="185"/>
        <v>0</v>
      </c>
      <c r="CZ299">
        <f t="shared" si="186"/>
        <v>0</v>
      </c>
      <c r="DA299">
        <f t="shared" si="187"/>
        <v>1</v>
      </c>
      <c r="DB299">
        <f t="shared" si="188"/>
        <v>0</v>
      </c>
      <c r="DC299">
        <f t="shared" si="189"/>
        <v>0</v>
      </c>
      <c r="DD299" t="s">
        <v>3</v>
      </c>
      <c r="DE299" t="s">
        <v>3</v>
      </c>
      <c r="DF299">
        <f t="shared" si="191"/>
        <v>0</v>
      </c>
      <c r="DG299">
        <f t="shared" si="183"/>
        <v>0</v>
      </c>
      <c r="DH299">
        <f t="shared" si="163"/>
        <v>0</v>
      </c>
      <c r="DI299">
        <f t="shared" si="164"/>
        <v>0</v>
      </c>
      <c r="DJ299">
        <f t="shared" si="190"/>
        <v>0</v>
      </c>
      <c r="DK299">
        <v>0</v>
      </c>
      <c r="DL299" t="s">
        <v>3</v>
      </c>
      <c r="DM299">
        <v>0</v>
      </c>
      <c r="DN299" t="s">
        <v>3</v>
      </c>
      <c r="DO299">
        <v>0</v>
      </c>
    </row>
    <row r="300" spans="1:119" x14ac:dyDescent="0.2">
      <c r="A300">
        <f>ROW(Source!A159)</f>
        <v>159</v>
      </c>
      <c r="B300">
        <v>449016111</v>
      </c>
      <c r="C300">
        <v>448997215</v>
      </c>
      <c r="D300">
        <v>277560276</v>
      </c>
      <c r="E300">
        <v>109</v>
      </c>
      <c r="F300">
        <v>1</v>
      </c>
      <c r="G300">
        <v>1</v>
      </c>
      <c r="H300">
        <v>1</v>
      </c>
      <c r="I300" t="s">
        <v>1201</v>
      </c>
      <c r="J300" t="s">
        <v>3</v>
      </c>
      <c r="K300" t="s">
        <v>1202</v>
      </c>
      <c r="L300">
        <v>1191</v>
      </c>
      <c r="N300">
        <v>1013</v>
      </c>
      <c r="O300" t="s">
        <v>1203</v>
      </c>
      <c r="P300" t="s">
        <v>1203</v>
      </c>
      <c r="Q300">
        <v>1</v>
      </c>
      <c r="W300">
        <v>0</v>
      </c>
      <c r="X300">
        <v>1049124552</v>
      </c>
      <c r="Y300">
        <f>(AT300*ROUND(0.3,7))</f>
        <v>0.156</v>
      </c>
      <c r="AA300">
        <v>0</v>
      </c>
      <c r="AB300">
        <v>0</v>
      </c>
      <c r="AC300">
        <v>0</v>
      </c>
      <c r="AD300">
        <v>479.27</v>
      </c>
      <c r="AE300">
        <v>0</v>
      </c>
      <c r="AF300">
        <v>0</v>
      </c>
      <c r="AG300">
        <v>0</v>
      </c>
      <c r="AH300">
        <v>479.27</v>
      </c>
      <c r="AI300">
        <v>1</v>
      </c>
      <c r="AJ300">
        <v>1</v>
      </c>
      <c r="AK300">
        <v>1</v>
      </c>
      <c r="AL300">
        <v>1</v>
      </c>
      <c r="AM300">
        <v>-2</v>
      </c>
      <c r="AN300">
        <v>0</v>
      </c>
      <c r="AO300">
        <v>0</v>
      </c>
      <c r="AP300">
        <v>1</v>
      </c>
      <c r="AQ300">
        <v>1</v>
      </c>
      <c r="AR300">
        <v>0</v>
      </c>
      <c r="AS300" t="s">
        <v>3</v>
      </c>
      <c r="AT300">
        <v>0.52</v>
      </c>
      <c r="AU300" t="s">
        <v>321</v>
      </c>
      <c r="AV300">
        <v>1</v>
      </c>
      <c r="AW300">
        <v>2</v>
      </c>
      <c r="AX300">
        <v>448997221</v>
      </c>
      <c r="AY300">
        <v>2</v>
      </c>
      <c r="AZ300">
        <v>131072</v>
      </c>
      <c r="BA300">
        <v>300</v>
      </c>
      <c r="BB300">
        <v>1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249.22040000000001</v>
      </c>
      <c r="BN300">
        <v>0.52</v>
      </c>
      <c r="BO300">
        <v>0</v>
      </c>
      <c r="BP300">
        <v>1</v>
      </c>
      <c r="BQ300">
        <v>0</v>
      </c>
      <c r="BR300">
        <v>0</v>
      </c>
      <c r="BS300">
        <v>0</v>
      </c>
      <c r="BT300">
        <v>74.766120000000001</v>
      </c>
      <c r="BU300">
        <v>0.156</v>
      </c>
      <c r="BV300">
        <v>0</v>
      </c>
      <c r="BW300">
        <v>1</v>
      </c>
      <c r="CU300">
        <f>ROUND(AT300*Source!I159*AH300*AL300,2)</f>
        <v>249.22</v>
      </c>
      <c r="CV300">
        <f>ROUND(Y300*Source!I159,7)</f>
        <v>0.156</v>
      </c>
      <c r="CW300">
        <v>0</v>
      </c>
      <c r="CX300">
        <f>ROUND(Y300*Source!I159,7)</f>
        <v>0.156</v>
      </c>
      <c r="CY300">
        <f>AD300</f>
        <v>479.27</v>
      </c>
      <c r="CZ300">
        <f>AH300</f>
        <v>479.27</v>
      </c>
      <c r="DA300">
        <f>AL300</f>
        <v>1</v>
      </c>
      <c r="DB300">
        <f>ROUND((ROUND(AT300*CZ300,2)*ROUND(0.3,7)),6)</f>
        <v>74.766000000000005</v>
      </c>
      <c r="DC300">
        <f>ROUND((ROUND(AT300*AG300,2)*ROUND(0.3,7)),6)</f>
        <v>0</v>
      </c>
      <c r="DD300" t="s">
        <v>3</v>
      </c>
      <c r="DE300" t="s">
        <v>3</v>
      </c>
      <c r="DF300">
        <f t="shared" si="191"/>
        <v>0</v>
      </c>
      <c r="DG300">
        <f t="shared" si="183"/>
        <v>0</v>
      </c>
      <c r="DH300">
        <f t="shared" si="163"/>
        <v>0</v>
      </c>
      <c r="DI300">
        <f t="shared" si="164"/>
        <v>74.77</v>
      </c>
      <c r="DJ300">
        <f>DI300</f>
        <v>74.77</v>
      </c>
      <c r="DK300">
        <v>1</v>
      </c>
      <c r="DL300" t="s">
        <v>3</v>
      </c>
      <c r="DM300">
        <v>0</v>
      </c>
      <c r="DN300" t="s">
        <v>3</v>
      </c>
      <c r="DO300">
        <v>0</v>
      </c>
    </row>
    <row r="301" spans="1:119" x14ac:dyDescent="0.2">
      <c r="A301">
        <f>ROW(Source!A159)</f>
        <v>159</v>
      </c>
      <c r="B301">
        <v>449016111</v>
      </c>
      <c r="C301">
        <v>448997215</v>
      </c>
      <c r="D301">
        <v>277560491</v>
      </c>
      <c r="E301">
        <v>109</v>
      </c>
      <c r="F301">
        <v>1</v>
      </c>
      <c r="G301">
        <v>1</v>
      </c>
      <c r="H301">
        <v>1</v>
      </c>
      <c r="I301" t="s">
        <v>1204</v>
      </c>
      <c r="J301" t="s">
        <v>3</v>
      </c>
      <c r="K301" t="s">
        <v>1205</v>
      </c>
      <c r="L301">
        <v>1191</v>
      </c>
      <c r="N301">
        <v>1013</v>
      </c>
      <c r="O301" t="s">
        <v>1203</v>
      </c>
      <c r="P301" t="s">
        <v>1203</v>
      </c>
      <c r="Q301">
        <v>1</v>
      </c>
      <c r="W301">
        <v>0</v>
      </c>
      <c r="X301">
        <v>-1417349443</v>
      </c>
      <c r="Y301">
        <f>(AT301*ROUND(0.3,7))</f>
        <v>6.6000000000000003E-2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1</v>
      </c>
      <c r="AJ301">
        <v>1</v>
      </c>
      <c r="AK301">
        <v>1</v>
      </c>
      <c r="AL301">
        <v>1</v>
      </c>
      <c r="AM301">
        <v>-2</v>
      </c>
      <c r="AN301">
        <v>0</v>
      </c>
      <c r="AO301">
        <v>0</v>
      </c>
      <c r="AP301">
        <v>1</v>
      </c>
      <c r="AQ301">
        <v>1</v>
      </c>
      <c r="AR301">
        <v>0</v>
      </c>
      <c r="AS301" t="s">
        <v>3</v>
      </c>
      <c r="AT301">
        <v>0.22</v>
      </c>
      <c r="AU301" t="s">
        <v>321</v>
      </c>
      <c r="AV301">
        <v>2</v>
      </c>
      <c r="AW301">
        <v>2</v>
      </c>
      <c r="AX301">
        <v>448997222</v>
      </c>
      <c r="AY301">
        <v>1</v>
      </c>
      <c r="AZ301">
        <v>0</v>
      </c>
      <c r="BA301">
        <v>301</v>
      </c>
      <c r="BB301">
        <v>1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CV301">
        <v>0</v>
      </c>
      <c r="CW301">
        <v>0</v>
      </c>
      <c r="CX301">
        <f>ROUND(Y301*Source!I159,7)</f>
        <v>6.6000000000000003E-2</v>
      </c>
      <c r="CY301">
        <f>AD301</f>
        <v>0</v>
      </c>
      <c r="CZ301">
        <f>AH301</f>
        <v>0</v>
      </c>
      <c r="DA301">
        <f>AL301</f>
        <v>1</v>
      </c>
      <c r="DB301">
        <f>ROUND((ROUND(AT301*CZ301,2)*ROUND(0.3,7)),6)</f>
        <v>0</v>
      </c>
      <c r="DC301">
        <f>ROUND((ROUND(AT301*AG301,2)*ROUND(0.3,7)),6)</f>
        <v>0</v>
      </c>
      <c r="DD301" t="s">
        <v>3</v>
      </c>
      <c r="DE301" t="s">
        <v>3</v>
      </c>
      <c r="DF301">
        <f t="shared" si="191"/>
        <v>0</v>
      </c>
      <c r="DG301">
        <f t="shared" si="183"/>
        <v>0</v>
      </c>
      <c r="DH301">
        <f t="shared" si="163"/>
        <v>0</v>
      </c>
      <c r="DI301">
        <f t="shared" si="164"/>
        <v>0</v>
      </c>
      <c r="DJ301">
        <f>DI301</f>
        <v>0</v>
      </c>
      <c r="DK301">
        <v>0</v>
      </c>
      <c r="DL301" t="s">
        <v>3</v>
      </c>
      <c r="DM301">
        <v>0</v>
      </c>
      <c r="DN301" t="s">
        <v>3</v>
      </c>
      <c r="DO301">
        <v>0</v>
      </c>
    </row>
    <row r="302" spans="1:119" x14ac:dyDescent="0.2">
      <c r="A302">
        <f>ROW(Source!A159)</f>
        <v>159</v>
      </c>
      <c r="B302">
        <v>449016111</v>
      </c>
      <c r="C302">
        <v>448997215</v>
      </c>
      <c r="D302">
        <v>277944918</v>
      </c>
      <c r="E302">
        <v>1</v>
      </c>
      <c r="F302">
        <v>1</v>
      </c>
      <c r="G302">
        <v>1</v>
      </c>
      <c r="H302">
        <v>2</v>
      </c>
      <c r="I302" t="s">
        <v>1381</v>
      </c>
      <c r="J302" t="s">
        <v>1382</v>
      </c>
      <c r="K302" t="s">
        <v>1383</v>
      </c>
      <c r="L302">
        <v>1368</v>
      </c>
      <c r="N302">
        <v>1011</v>
      </c>
      <c r="O302" t="s">
        <v>1100</v>
      </c>
      <c r="P302" t="s">
        <v>1100</v>
      </c>
      <c r="Q302">
        <v>1</v>
      </c>
      <c r="W302">
        <v>0</v>
      </c>
      <c r="X302">
        <v>857391492</v>
      </c>
      <c r="Y302">
        <f>(AT302*ROUND(0.3,7))</f>
        <v>0.06</v>
      </c>
      <c r="AA302">
        <v>0</v>
      </c>
      <c r="AB302">
        <v>2149.62</v>
      </c>
      <c r="AC302">
        <v>724.95</v>
      </c>
      <c r="AD302">
        <v>0</v>
      </c>
      <c r="AE302">
        <v>0</v>
      </c>
      <c r="AF302">
        <v>1472.34</v>
      </c>
      <c r="AG302">
        <v>724.95</v>
      </c>
      <c r="AH302">
        <v>0</v>
      </c>
      <c r="AI302">
        <v>1</v>
      </c>
      <c r="AJ302">
        <v>1.46</v>
      </c>
      <c r="AK302">
        <v>1</v>
      </c>
      <c r="AL302">
        <v>1</v>
      </c>
      <c r="AM302">
        <v>2</v>
      </c>
      <c r="AN302">
        <v>0</v>
      </c>
      <c r="AO302">
        <v>0</v>
      </c>
      <c r="AP302">
        <v>1</v>
      </c>
      <c r="AQ302">
        <v>1</v>
      </c>
      <c r="AR302">
        <v>0</v>
      </c>
      <c r="AS302" t="s">
        <v>3</v>
      </c>
      <c r="AT302">
        <v>0.2</v>
      </c>
      <c r="AU302" t="s">
        <v>321</v>
      </c>
      <c r="AV302">
        <v>1</v>
      </c>
      <c r="AW302">
        <v>2</v>
      </c>
      <c r="AX302">
        <v>448997223</v>
      </c>
      <c r="AY302">
        <v>2</v>
      </c>
      <c r="AZ302">
        <v>65536</v>
      </c>
      <c r="BA302">
        <v>302</v>
      </c>
      <c r="BB302">
        <v>1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294.46800000000002</v>
      </c>
      <c r="BL302">
        <v>144.99</v>
      </c>
      <c r="BM302">
        <v>0</v>
      </c>
      <c r="BN302">
        <v>0</v>
      </c>
      <c r="BO302">
        <v>0.2</v>
      </c>
      <c r="BP302">
        <v>1</v>
      </c>
      <c r="BQ302">
        <v>0</v>
      </c>
      <c r="BR302">
        <v>88.340399999999988</v>
      </c>
      <c r="BS302">
        <v>43.497</v>
      </c>
      <c r="BT302">
        <v>0</v>
      </c>
      <c r="BU302">
        <v>0</v>
      </c>
      <c r="BV302">
        <v>0.06</v>
      </c>
      <c r="BW302">
        <v>1</v>
      </c>
      <c r="CV302">
        <v>0</v>
      </c>
      <c r="CW302">
        <f>ROUND(Y302*Source!I159*DO302,7)</f>
        <v>0.06</v>
      </c>
      <c r="CX302">
        <f>ROUND(Y302*Source!I159,7)</f>
        <v>0.06</v>
      </c>
      <c r="CY302">
        <f>AB302</f>
        <v>2149.62</v>
      </c>
      <c r="CZ302">
        <f>AF302</f>
        <v>1472.34</v>
      </c>
      <c r="DA302">
        <f>AJ302</f>
        <v>1.46</v>
      </c>
      <c r="DB302">
        <f>ROUND((ROUND(AT302*CZ302,2)*ROUND(0.3,7)),6)</f>
        <v>88.340999999999994</v>
      </c>
      <c r="DC302">
        <f>ROUND((ROUND(AT302*AG302,2)*ROUND(0.3,7)),6)</f>
        <v>43.497</v>
      </c>
      <c r="DD302" t="s">
        <v>3</v>
      </c>
      <c r="DE302" t="s">
        <v>3</v>
      </c>
      <c r="DF302">
        <f t="shared" si="191"/>
        <v>0</v>
      </c>
      <c r="DG302">
        <f>ROUND(ROUND(AF302*AJ302,2)*CX302,2)</f>
        <v>128.97999999999999</v>
      </c>
      <c r="DH302">
        <f t="shared" si="163"/>
        <v>43.5</v>
      </c>
      <c r="DI302">
        <f t="shared" si="164"/>
        <v>0</v>
      </c>
      <c r="DJ302">
        <f>DG302+DH302</f>
        <v>172.48</v>
      </c>
      <c r="DK302">
        <v>0</v>
      </c>
      <c r="DL302" t="s">
        <v>1223</v>
      </c>
      <c r="DM302">
        <v>6</v>
      </c>
      <c r="DN302" t="s">
        <v>1203</v>
      </c>
      <c r="DO302">
        <v>1</v>
      </c>
    </row>
    <row r="303" spans="1:119" x14ac:dyDescent="0.2">
      <c r="A303">
        <f>ROW(Source!A159)</f>
        <v>159</v>
      </c>
      <c r="B303">
        <v>449016111</v>
      </c>
      <c r="C303">
        <v>448997215</v>
      </c>
      <c r="D303">
        <v>277945805</v>
      </c>
      <c r="E303">
        <v>1</v>
      </c>
      <c r="F303">
        <v>1</v>
      </c>
      <c r="G303">
        <v>1</v>
      </c>
      <c r="H303">
        <v>2</v>
      </c>
      <c r="I303" t="s">
        <v>1206</v>
      </c>
      <c r="J303" t="s">
        <v>1207</v>
      </c>
      <c r="K303" t="s">
        <v>1208</v>
      </c>
      <c r="L303">
        <v>1368</v>
      </c>
      <c r="N303">
        <v>1011</v>
      </c>
      <c r="O303" t="s">
        <v>1100</v>
      </c>
      <c r="P303" t="s">
        <v>1100</v>
      </c>
      <c r="Q303">
        <v>1</v>
      </c>
      <c r="W303">
        <v>0</v>
      </c>
      <c r="X303">
        <v>721652621</v>
      </c>
      <c r="Y303">
        <f>(AT303*ROUND(0.3,7))</f>
        <v>6.0000000000000001E-3</v>
      </c>
      <c r="AA303">
        <v>0</v>
      </c>
      <c r="AB303">
        <v>641.70000000000005</v>
      </c>
      <c r="AC303">
        <v>539.69000000000005</v>
      </c>
      <c r="AD303">
        <v>0</v>
      </c>
      <c r="AE303">
        <v>0</v>
      </c>
      <c r="AF303">
        <v>641.70000000000005</v>
      </c>
      <c r="AG303">
        <v>539.69000000000005</v>
      </c>
      <c r="AH303">
        <v>0</v>
      </c>
      <c r="AI303">
        <v>1</v>
      </c>
      <c r="AJ303">
        <v>1</v>
      </c>
      <c r="AK303">
        <v>1</v>
      </c>
      <c r="AL303">
        <v>1</v>
      </c>
      <c r="AM303">
        <v>-2</v>
      </c>
      <c r="AN303">
        <v>0</v>
      </c>
      <c r="AO303">
        <v>0</v>
      </c>
      <c r="AP303">
        <v>1</v>
      </c>
      <c r="AQ303">
        <v>1</v>
      </c>
      <c r="AR303">
        <v>0</v>
      </c>
      <c r="AS303" t="s">
        <v>3</v>
      </c>
      <c r="AT303">
        <v>0.02</v>
      </c>
      <c r="AU303" t="s">
        <v>321</v>
      </c>
      <c r="AV303">
        <v>1</v>
      </c>
      <c r="AW303">
        <v>2</v>
      </c>
      <c r="AX303">
        <v>448997224</v>
      </c>
      <c r="AY303">
        <v>2</v>
      </c>
      <c r="AZ303">
        <v>98304</v>
      </c>
      <c r="BA303">
        <v>303</v>
      </c>
      <c r="BB303">
        <v>1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12.834000000000001</v>
      </c>
      <c r="BL303">
        <v>10.793800000000001</v>
      </c>
      <c r="BM303">
        <v>0</v>
      </c>
      <c r="BN303">
        <v>0</v>
      </c>
      <c r="BO303">
        <v>0.02</v>
      </c>
      <c r="BP303">
        <v>1</v>
      </c>
      <c r="BQ303">
        <v>0</v>
      </c>
      <c r="BR303">
        <v>3.8502000000000005</v>
      </c>
      <c r="BS303">
        <v>3.2381400000000005</v>
      </c>
      <c r="BT303">
        <v>0</v>
      </c>
      <c r="BU303">
        <v>0</v>
      </c>
      <c r="BV303">
        <v>6.0000000000000001E-3</v>
      </c>
      <c r="BW303">
        <v>1</v>
      </c>
      <c r="CV303">
        <v>0</v>
      </c>
      <c r="CW303">
        <f>ROUND(Y303*Source!I159*DO303,7)</f>
        <v>6.0000000000000001E-3</v>
      </c>
      <c r="CX303">
        <f>ROUND(Y303*Source!I159,7)</f>
        <v>6.0000000000000001E-3</v>
      </c>
      <c r="CY303">
        <f>AB303</f>
        <v>641.70000000000005</v>
      </c>
      <c r="CZ303">
        <f>AF303</f>
        <v>641.70000000000005</v>
      </c>
      <c r="DA303">
        <f>AJ303</f>
        <v>1</v>
      </c>
      <c r="DB303">
        <f>ROUND((ROUND(AT303*CZ303,2)*ROUND(0.3,7)),6)</f>
        <v>3.8490000000000002</v>
      </c>
      <c r="DC303">
        <f>ROUND((ROUND(AT303*AG303,2)*ROUND(0.3,7)),6)</f>
        <v>3.2370000000000001</v>
      </c>
      <c r="DD303" t="s">
        <v>3</v>
      </c>
      <c r="DE303" t="s">
        <v>3</v>
      </c>
      <c r="DF303">
        <f t="shared" si="191"/>
        <v>0</v>
      </c>
      <c r="DG303">
        <f>ROUND(ROUND(AF303,2)*CX303,2)</f>
        <v>3.85</v>
      </c>
      <c r="DH303">
        <f t="shared" si="163"/>
        <v>3.24</v>
      </c>
      <c r="DI303">
        <f t="shared" si="164"/>
        <v>0</v>
      </c>
      <c r="DJ303">
        <f>DG303+DH303</f>
        <v>7.09</v>
      </c>
      <c r="DK303">
        <v>1</v>
      </c>
      <c r="DL303" t="s">
        <v>1209</v>
      </c>
      <c r="DM303">
        <v>4</v>
      </c>
      <c r="DN303" t="s">
        <v>1203</v>
      </c>
      <c r="DO303">
        <v>1</v>
      </c>
    </row>
    <row r="304" spans="1:119" x14ac:dyDescent="0.2">
      <c r="A304">
        <f>ROW(Source!A159)</f>
        <v>159</v>
      </c>
      <c r="B304">
        <v>449016111</v>
      </c>
      <c r="C304">
        <v>448997215</v>
      </c>
      <c r="D304">
        <v>277867722</v>
      </c>
      <c r="E304">
        <v>1</v>
      </c>
      <c r="F304">
        <v>1</v>
      </c>
      <c r="G304">
        <v>1</v>
      </c>
      <c r="H304">
        <v>3</v>
      </c>
      <c r="I304" t="s">
        <v>1384</v>
      </c>
      <c r="J304" t="s">
        <v>1385</v>
      </c>
      <c r="K304" t="s">
        <v>1386</v>
      </c>
      <c r="L304">
        <v>1346</v>
      </c>
      <c r="N304">
        <v>1009</v>
      </c>
      <c r="O304" t="s">
        <v>441</v>
      </c>
      <c r="P304" t="s">
        <v>441</v>
      </c>
      <c r="Q304">
        <v>1</v>
      </c>
      <c r="W304">
        <v>0</v>
      </c>
      <c r="X304">
        <v>271267429</v>
      </c>
      <c r="Y304">
        <f>(AT304*ROUND((0*0),7))</f>
        <v>0</v>
      </c>
      <c r="AA304">
        <v>115.81</v>
      </c>
      <c r="AB304">
        <v>0</v>
      </c>
      <c r="AC304">
        <v>0</v>
      </c>
      <c r="AD304">
        <v>0</v>
      </c>
      <c r="AE304">
        <v>107.23</v>
      </c>
      <c r="AF304">
        <v>0</v>
      </c>
      <c r="AG304">
        <v>0</v>
      </c>
      <c r="AH304">
        <v>0</v>
      </c>
      <c r="AI304">
        <v>1.08</v>
      </c>
      <c r="AJ304">
        <v>1</v>
      </c>
      <c r="AK304">
        <v>1</v>
      </c>
      <c r="AL304">
        <v>1</v>
      </c>
      <c r="AM304">
        <v>2</v>
      </c>
      <c r="AN304">
        <v>0</v>
      </c>
      <c r="AO304">
        <v>0</v>
      </c>
      <c r="AP304">
        <v>1</v>
      </c>
      <c r="AQ304">
        <v>1</v>
      </c>
      <c r="AR304">
        <v>0</v>
      </c>
      <c r="AS304" t="s">
        <v>3</v>
      </c>
      <c r="AT304">
        <v>0.32</v>
      </c>
      <c r="AU304" t="s">
        <v>38</v>
      </c>
      <c r="AV304">
        <v>0</v>
      </c>
      <c r="AW304">
        <v>2</v>
      </c>
      <c r="AX304">
        <v>448997225</v>
      </c>
      <c r="AY304">
        <v>1</v>
      </c>
      <c r="AZ304">
        <v>0</v>
      </c>
      <c r="BA304">
        <v>304</v>
      </c>
      <c r="BB304">
        <v>1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34.313600000000001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1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CV304">
        <v>0</v>
      </c>
      <c r="CW304">
        <v>0</v>
      </c>
      <c r="CX304">
        <f>ROUND(Y304*Source!I159,7)</f>
        <v>0</v>
      </c>
      <c r="CY304">
        <f>AA304</f>
        <v>115.81</v>
      </c>
      <c r="CZ304">
        <f>AE304</f>
        <v>107.23</v>
      </c>
      <c r="DA304">
        <f>AI304</f>
        <v>1.08</v>
      </c>
      <c r="DB304">
        <f>ROUND((ROUND(AT304*CZ304,2)*ROUND((0*0),7)),6)</f>
        <v>0</v>
      </c>
      <c r="DC304">
        <f>ROUND((ROUND(AT304*AG304,2)*ROUND((0*0),7)),6)</f>
        <v>0</v>
      </c>
      <c r="DD304" t="s">
        <v>3</v>
      </c>
      <c r="DE304" t="s">
        <v>3</v>
      </c>
      <c r="DF304">
        <f>ROUND(ROUND(AE304*AI304,2)*CX304,2)</f>
        <v>0</v>
      </c>
      <c r="DG304">
        <f>ROUND(ROUND(AF304,2)*CX304,2)</f>
        <v>0</v>
      </c>
      <c r="DH304">
        <f t="shared" si="163"/>
        <v>0</v>
      </c>
      <c r="DI304">
        <f t="shared" si="164"/>
        <v>0</v>
      </c>
      <c r="DJ304">
        <f>DF304</f>
        <v>0</v>
      </c>
      <c r="DK304">
        <v>0</v>
      </c>
      <c r="DL304" t="s">
        <v>3</v>
      </c>
      <c r="DM304">
        <v>0</v>
      </c>
      <c r="DN304" t="s">
        <v>3</v>
      </c>
      <c r="DO304">
        <v>0</v>
      </c>
    </row>
    <row r="305" spans="1:119" x14ac:dyDescent="0.2">
      <c r="A305">
        <f>ROW(Source!A160)</f>
        <v>160</v>
      </c>
      <c r="B305">
        <v>449016111</v>
      </c>
      <c r="C305">
        <v>448997227</v>
      </c>
      <c r="D305">
        <v>277560276</v>
      </c>
      <c r="E305">
        <v>109</v>
      </c>
      <c r="F305">
        <v>1</v>
      </c>
      <c r="G305">
        <v>1</v>
      </c>
      <c r="H305">
        <v>1</v>
      </c>
      <c r="I305" t="s">
        <v>1201</v>
      </c>
      <c r="J305" t="s">
        <v>3</v>
      </c>
      <c r="K305" t="s">
        <v>1202</v>
      </c>
      <c r="L305">
        <v>1191</v>
      </c>
      <c r="N305">
        <v>1013</v>
      </c>
      <c r="O305" t="s">
        <v>1203</v>
      </c>
      <c r="P305" t="s">
        <v>1203</v>
      </c>
      <c r="Q305">
        <v>1</v>
      </c>
      <c r="W305">
        <v>0</v>
      </c>
      <c r="X305">
        <v>1049124552</v>
      </c>
      <c r="Y305">
        <f>AT305</f>
        <v>0.52</v>
      </c>
      <c r="AA305">
        <v>0</v>
      </c>
      <c r="AB305">
        <v>0</v>
      </c>
      <c r="AC305">
        <v>0</v>
      </c>
      <c r="AD305">
        <v>479.27</v>
      </c>
      <c r="AE305">
        <v>0</v>
      </c>
      <c r="AF305">
        <v>0</v>
      </c>
      <c r="AG305">
        <v>0</v>
      </c>
      <c r="AH305">
        <v>479.27</v>
      </c>
      <c r="AI305">
        <v>1</v>
      </c>
      <c r="AJ305">
        <v>1</v>
      </c>
      <c r="AK305">
        <v>1</v>
      </c>
      <c r="AL305">
        <v>1</v>
      </c>
      <c r="AM305">
        <v>-2</v>
      </c>
      <c r="AN305">
        <v>0</v>
      </c>
      <c r="AO305">
        <v>0</v>
      </c>
      <c r="AP305">
        <v>1</v>
      </c>
      <c r="AQ305">
        <v>1</v>
      </c>
      <c r="AR305">
        <v>0</v>
      </c>
      <c r="AS305" t="s">
        <v>3</v>
      </c>
      <c r="AT305">
        <v>0.52</v>
      </c>
      <c r="AU305" t="s">
        <v>3</v>
      </c>
      <c r="AV305">
        <v>1</v>
      </c>
      <c r="AW305">
        <v>2</v>
      </c>
      <c r="AX305">
        <v>448997233</v>
      </c>
      <c r="AY305">
        <v>2</v>
      </c>
      <c r="AZ305">
        <v>131072</v>
      </c>
      <c r="BA305">
        <v>306</v>
      </c>
      <c r="BB305">
        <v>1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249.22040000000001</v>
      </c>
      <c r="BN305">
        <v>0.52</v>
      </c>
      <c r="BO305">
        <v>0</v>
      </c>
      <c r="BP305">
        <v>1</v>
      </c>
      <c r="BQ305">
        <v>0</v>
      </c>
      <c r="BR305">
        <v>0</v>
      </c>
      <c r="BS305">
        <v>0</v>
      </c>
      <c r="BT305">
        <v>249.22040000000001</v>
      </c>
      <c r="BU305">
        <v>0.52</v>
      </c>
      <c r="BV305">
        <v>0</v>
      </c>
      <c r="BW305">
        <v>1</v>
      </c>
      <c r="CU305">
        <f>ROUND(AT305*Source!I160*AH305*AL305,2)</f>
        <v>249.22</v>
      </c>
      <c r="CV305">
        <f>ROUND(Y305*Source!I160,7)</f>
        <v>0.52</v>
      </c>
      <c r="CW305">
        <v>0</v>
      </c>
      <c r="CX305">
        <f>ROUND(Y305*Source!I160,7)</f>
        <v>0.52</v>
      </c>
      <c r="CY305">
        <f>AD305</f>
        <v>479.27</v>
      </c>
      <c r="CZ305">
        <f>AH305</f>
        <v>479.27</v>
      </c>
      <c r="DA305">
        <f>AL305</f>
        <v>1</v>
      </c>
      <c r="DB305">
        <f>ROUND(ROUND(AT305*CZ305,2),6)</f>
        <v>249.22</v>
      </c>
      <c r="DC305">
        <f>ROUND(ROUND(AT305*AG305,2),6)</f>
        <v>0</v>
      </c>
      <c r="DD305" t="s">
        <v>3</v>
      </c>
      <c r="DE305" t="s">
        <v>3</v>
      </c>
      <c r="DF305">
        <f>ROUND(ROUND(AE305,2)*CX305,2)</f>
        <v>0</v>
      </c>
      <c r="DG305">
        <f>ROUND(ROUND(AF305,2)*CX305,2)</f>
        <v>0</v>
      </c>
      <c r="DH305">
        <f t="shared" si="163"/>
        <v>0</v>
      </c>
      <c r="DI305">
        <f t="shared" si="164"/>
        <v>249.22</v>
      </c>
      <c r="DJ305">
        <f>DI305</f>
        <v>249.22</v>
      </c>
      <c r="DK305">
        <v>1</v>
      </c>
      <c r="DL305" t="s">
        <v>3</v>
      </c>
      <c r="DM305">
        <v>0</v>
      </c>
      <c r="DN305" t="s">
        <v>3</v>
      </c>
      <c r="DO305">
        <v>0</v>
      </c>
    </row>
    <row r="306" spans="1:119" x14ac:dyDescent="0.2">
      <c r="A306">
        <f>ROW(Source!A160)</f>
        <v>160</v>
      </c>
      <c r="B306">
        <v>449016111</v>
      </c>
      <c r="C306">
        <v>448997227</v>
      </c>
      <c r="D306">
        <v>277560491</v>
      </c>
      <c r="E306">
        <v>109</v>
      </c>
      <c r="F306">
        <v>1</v>
      </c>
      <c r="G306">
        <v>1</v>
      </c>
      <c r="H306">
        <v>1</v>
      </c>
      <c r="I306" t="s">
        <v>1204</v>
      </c>
      <c r="J306" t="s">
        <v>3</v>
      </c>
      <c r="K306" t="s">
        <v>1205</v>
      </c>
      <c r="L306">
        <v>1191</v>
      </c>
      <c r="N306">
        <v>1013</v>
      </c>
      <c r="O306" t="s">
        <v>1203</v>
      </c>
      <c r="P306" t="s">
        <v>1203</v>
      </c>
      <c r="Q306">
        <v>1</v>
      </c>
      <c r="W306">
        <v>0</v>
      </c>
      <c r="X306">
        <v>-1417349443</v>
      </c>
      <c r="Y306">
        <f>AT306</f>
        <v>0.22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1</v>
      </c>
      <c r="AJ306">
        <v>1</v>
      </c>
      <c r="AK306">
        <v>1</v>
      </c>
      <c r="AL306">
        <v>1</v>
      </c>
      <c r="AM306">
        <v>-2</v>
      </c>
      <c r="AN306">
        <v>0</v>
      </c>
      <c r="AO306">
        <v>0</v>
      </c>
      <c r="AP306">
        <v>1</v>
      </c>
      <c r="AQ306">
        <v>1</v>
      </c>
      <c r="AR306">
        <v>0</v>
      </c>
      <c r="AS306" t="s">
        <v>3</v>
      </c>
      <c r="AT306">
        <v>0.22</v>
      </c>
      <c r="AU306" t="s">
        <v>3</v>
      </c>
      <c r="AV306">
        <v>2</v>
      </c>
      <c r="AW306">
        <v>2</v>
      </c>
      <c r="AX306">
        <v>448997234</v>
      </c>
      <c r="AY306">
        <v>1</v>
      </c>
      <c r="AZ306">
        <v>0</v>
      </c>
      <c r="BA306">
        <v>307</v>
      </c>
      <c r="BB306">
        <v>1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CV306">
        <v>0</v>
      </c>
      <c r="CW306">
        <v>0</v>
      </c>
      <c r="CX306">
        <f>ROUND(Y306*Source!I160,7)</f>
        <v>0.22</v>
      </c>
      <c r="CY306">
        <f>AD306</f>
        <v>0</v>
      </c>
      <c r="CZ306">
        <f>AH306</f>
        <v>0</v>
      </c>
      <c r="DA306">
        <f>AL306</f>
        <v>1</v>
      </c>
      <c r="DB306">
        <f>ROUND(ROUND(AT306*CZ306,2),6)</f>
        <v>0</v>
      </c>
      <c r="DC306">
        <f>ROUND(ROUND(AT306*AG306,2),6)</f>
        <v>0</v>
      </c>
      <c r="DD306" t="s">
        <v>3</v>
      </c>
      <c r="DE306" t="s">
        <v>3</v>
      </c>
      <c r="DF306">
        <f>ROUND(ROUND(AE306,2)*CX306,2)</f>
        <v>0</v>
      </c>
      <c r="DG306">
        <f>ROUND(ROUND(AF306,2)*CX306,2)</f>
        <v>0</v>
      </c>
      <c r="DH306">
        <f t="shared" si="163"/>
        <v>0</v>
      </c>
      <c r="DI306">
        <f t="shared" si="164"/>
        <v>0</v>
      </c>
      <c r="DJ306">
        <f>DI306</f>
        <v>0</v>
      </c>
      <c r="DK306">
        <v>0</v>
      </c>
      <c r="DL306" t="s">
        <v>3</v>
      </c>
      <c r="DM306">
        <v>0</v>
      </c>
      <c r="DN306" t="s">
        <v>3</v>
      </c>
      <c r="DO306">
        <v>0</v>
      </c>
    </row>
    <row r="307" spans="1:119" x14ac:dyDescent="0.2">
      <c r="A307">
        <f>ROW(Source!A160)</f>
        <v>160</v>
      </c>
      <c r="B307">
        <v>449016111</v>
      </c>
      <c r="C307">
        <v>448997227</v>
      </c>
      <c r="D307">
        <v>277944918</v>
      </c>
      <c r="E307">
        <v>1</v>
      </c>
      <c r="F307">
        <v>1</v>
      </c>
      <c r="G307">
        <v>1</v>
      </c>
      <c r="H307">
        <v>2</v>
      </c>
      <c r="I307" t="s">
        <v>1381</v>
      </c>
      <c r="J307" t="s">
        <v>1382</v>
      </c>
      <c r="K307" t="s">
        <v>1383</v>
      </c>
      <c r="L307">
        <v>1368</v>
      </c>
      <c r="N307">
        <v>1011</v>
      </c>
      <c r="O307" t="s">
        <v>1100</v>
      </c>
      <c r="P307" t="s">
        <v>1100</v>
      </c>
      <c r="Q307">
        <v>1</v>
      </c>
      <c r="W307">
        <v>0</v>
      </c>
      <c r="X307">
        <v>857391492</v>
      </c>
      <c r="Y307">
        <f>AT307</f>
        <v>0.2</v>
      </c>
      <c r="AA307">
        <v>0</v>
      </c>
      <c r="AB307">
        <v>2149.62</v>
      </c>
      <c r="AC307">
        <v>724.95</v>
      </c>
      <c r="AD307">
        <v>0</v>
      </c>
      <c r="AE307">
        <v>0</v>
      </c>
      <c r="AF307">
        <v>1472.34</v>
      </c>
      <c r="AG307">
        <v>724.95</v>
      </c>
      <c r="AH307">
        <v>0</v>
      </c>
      <c r="AI307">
        <v>1</v>
      </c>
      <c r="AJ307">
        <v>1.46</v>
      </c>
      <c r="AK307">
        <v>1</v>
      </c>
      <c r="AL307">
        <v>1</v>
      </c>
      <c r="AM307">
        <v>2</v>
      </c>
      <c r="AN307">
        <v>0</v>
      </c>
      <c r="AO307">
        <v>0</v>
      </c>
      <c r="AP307">
        <v>1</v>
      </c>
      <c r="AQ307">
        <v>1</v>
      </c>
      <c r="AR307">
        <v>0</v>
      </c>
      <c r="AS307" t="s">
        <v>3</v>
      </c>
      <c r="AT307">
        <v>0.2</v>
      </c>
      <c r="AU307" t="s">
        <v>3</v>
      </c>
      <c r="AV307">
        <v>1</v>
      </c>
      <c r="AW307">
        <v>2</v>
      </c>
      <c r="AX307">
        <v>448997235</v>
      </c>
      <c r="AY307">
        <v>2</v>
      </c>
      <c r="AZ307">
        <v>65536</v>
      </c>
      <c r="BA307">
        <v>308</v>
      </c>
      <c r="BB307">
        <v>1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294.46800000000002</v>
      </c>
      <c r="BL307">
        <v>144.99</v>
      </c>
      <c r="BM307">
        <v>0</v>
      </c>
      <c r="BN307">
        <v>0</v>
      </c>
      <c r="BO307">
        <v>0.2</v>
      </c>
      <c r="BP307">
        <v>1</v>
      </c>
      <c r="BQ307">
        <v>0</v>
      </c>
      <c r="BR307">
        <v>294.46800000000002</v>
      </c>
      <c r="BS307">
        <v>144.99</v>
      </c>
      <c r="BT307">
        <v>0</v>
      </c>
      <c r="BU307">
        <v>0</v>
      </c>
      <c r="BV307">
        <v>0.2</v>
      </c>
      <c r="BW307">
        <v>1</v>
      </c>
      <c r="CV307">
        <v>0</v>
      </c>
      <c r="CW307">
        <f>ROUND(Y307*Source!I160*DO307,7)</f>
        <v>0.2</v>
      </c>
      <c r="CX307">
        <f>ROUND(Y307*Source!I160,7)</f>
        <v>0.2</v>
      </c>
      <c r="CY307">
        <f>AB307</f>
        <v>2149.62</v>
      </c>
      <c r="CZ307">
        <f>AF307</f>
        <v>1472.34</v>
      </c>
      <c r="DA307">
        <f>AJ307</f>
        <v>1.46</v>
      </c>
      <c r="DB307">
        <f>ROUND(ROUND(AT307*CZ307,2),6)</f>
        <v>294.47000000000003</v>
      </c>
      <c r="DC307">
        <f>ROUND(ROUND(AT307*AG307,2),6)</f>
        <v>144.99</v>
      </c>
      <c r="DD307" t="s">
        <v>3</v>
      </c>
      <c r="DE307" t="s">
        <v>3</v>
      </c>
      <c r="DF307">
        <f>ROUND(ROUND(AE307,2)*CX307,2)</f>
        <v>0</v>
      </c>
      <c r="DG307">
        <f>ROUND(ROUND(AF307*AJ307,2)*CX307,2)</f>
        <v>429.92</v>
      </c>
      <c r="DH307">
        <f t="shared" si="163"/>
        <v>144.99</v>
      </c>
      <c r="DI307">
        <f t="shared" si="164"/>
        <v>0</v>
      </c>
      <c r="DJ307">
        <f>DG307+DH307</f>
        <v>574.91000000000008</v>
      </c>
      <c r="DK307">
        <v>0</v>
      </c>
      <c r="DL307" t="s">
        <v>1223</v>
      </c>
      <c r="DM307">
        <v>6</v>
      </c>
      <c r="DN307" t="s">
        <v>1203</v>
      </c>
      <c r="DO307">
        <v>1</v>
      </c>
    </row>
    <row r="308" spans="1:119" x14ac:dyDescent="0.2">
      <c r="A308">
        <f>ROW(Source!A160)</f>
        <v>160</v>
      </c>
      <c r="B308">
        <v>449016111</v>
      </c>
      <c r="C308">
        <v>448997227</v>
      </c>
      <c r="D308">
        <v>277945805</v>
      </c>
      <c r="E308">
        <v>1</v>
      </c>
      <c r="F308">
        <v>1</v>
      </c>
      <c r="G308">
        <v>1</v>
      </c>
      <c r="H308">
        <v>2</v>
      </c>
      <c r="I308" t="s">
        <v>1206</v>
      </c>
      <c r="J308" t="s">
        <v>1207</v>
      </c>
      <c r="K308" t="s">
        <v>1208</v>
      </c>
      <c r="L308">
        <v>1368</v>
      </c>
      <c r="N308">
        <v>1011</v>
      </c>
      <c r="O308" t="s">
        <v>1100</v>
      </c>
      <c r="P308" t="s">
        <v>1100</v>
      </c>
      <c r="Q308">
        <v>1</v>
      </c>
      <c r="W308">
        <v>0</v>
      </c>
      <c r="X308">
        <v>721652621</v>
      </c>
      <c r="Y308">
        <f>AT308</f>
        <v>0.02</v>
      </c>
      <c r="AA308">
        <v>0</v>
      </c>
      <c r="AB308">
        <v>641.70000000000005</v>
      </c>
      <c r="AC308">
        <v>539.69000000000005</v>
      </c>
      <c r="AD308">
        <v>0</v>
      </c>
      <c r="AE308">
        <v>0</v>
      </c>
      <c r="AF308">
        <v>641.70000000000005</v>
      </c>
      <c r="AG308">
        <v>539.69000000000005</v>
      </c>
      <c r="AH308">
        <v>0</v>
      </c>
      <c r="AI308">
        <v>1</v>
      </c>
      <c r="AJ308">
        <v>1</v>
      </c>
      <c r="AK308">
        <v>1</v>
      </c>
      <c r="AL308">
        <v>1</v>
      </c>
      <c r="AM308">
        <v>-2</v>
      </c>
      <c r="AN308">
        <v>0</v>
      </c>
      <c r="AO308">
        <v>0</v>
      </c>
      <c r="AP308">
        <v>1</v>
      </c>
      <c r="AQ308">
        <v>1</v>
      </c>
      <c r="AR308">
        <v>0</v>
      </c>
      <c r="AS308" t="s">
        <v>3</v>
      </c>
      <c r="AT308">
        <v>0.02</v>
      </c>
      <c r="AU308" t="s">
        <v>3</v>
      </c>
      <c r="AV308">
        <v>1</v>
      </c>
      <c r="AW308">
        <v>2</v>
      </c>
      <c r="AX308">
        <v>448997236</v>
      </c>
      <c r="AY308">
        <v>2</v>
      </c>
      <c r="AZ308">
        <v>98304</v>
      </c>
      <c r="BA308">
        <v>309</v>
      </c>
      <c r="BB308">
        <v>1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12.834000000000001</v>
      </c>
      <c r="BL308">
        <v>10.793800000000001</v>
      </c>
      <c r="BM308">
        <v>0</v>
      </c>
      <c r="BN308">
        <v>0</v>
      </c>
      <c r="BO308">
        <v>0.02</v>
      </c>
      <c r="BP308">
        <v>1</v>
      </c>
      <c r="BQ308">
        <v>0</v>
      </c>
      <c r="BR308">
        <v>12.834000000000001</v>
      </c>
      <c r="BS308">
        <v>10.793800000000001</v>
      </c>
      <c r="BT308">
        <v>0</v>
      </c>
      <c r="BU308">
        <v>0</v>
      </c>
      <c r="BV308">
        <v>0.02</v>
      </c>
      <c r="BW308">
        <v>1</v>
      </c>
      <c r="CV308">
        <v>0</v>
      </c>
      <c r="CW308">
        <f>ROUND(Y308*Source!I160*DO308,7)</f>
        <v>0.02</v>
      </c>
      <c r="CX308">
        <f>ROUND(Y308*Source!I160,7)</f>
        <v>0.02</v>
      </c>
      <c r="CY308">
        <f>AB308</f>
        <v>641.70000000000005</v>
      </c>
      <c r="CZ308">
        <f>AF308</f>
        <v>641.70000000000005</v>
      </c>
      <c r="DA308">
        <f>AJ308</f>
        <v>1</v>
      </c>
      <c r="DB308">
        <f>ROUND(ROUND(AT308*CZ308,2),6)</f>
        <v>12.83</v>
      </c>
      <c r="DC308">
        <f>ROUND(ROUND(AT308*AG308,2),6)</f>
        <v>10.79</v>
      </c>
      <c r="DD308" t="s">
        <v>3</v>
      </c>
      <c r="DE308" t="s">
        <v>3</v>
      </c>
      <c r="DF308">
        <f>ROUND(ROUND(AE308,2)*CX308,2)</f>
        <v>0</v>
      </c>
      <c r="DG308">
        <f t="shared" ref="DG308:DG355" si="192">ROUND(ROUND(AF308,2)*CX308,2)</f>
        <v>12.83</v>
      </c>
      <c r="DH308">
        <f t="shared" si="163"/>
        <v>10.79</v>
      </c>
      <c r="DI308">
        <f t="shared" si="164"/>
        <v>0</v>
      </c>
      <c r="DJ308">
        <f>DG308+DH308</f>
        <v>23.619999999999997</v>
      </c>
      <c r="DK308">
        <v>1</v>
      </c>
      <c r="DL308" t="s">
        <v>1209</v>
      </c>
      <c r="DM308">
        <v>4</v>
      </c>
      <c r="DN308" t="s">
        <v>1203</v>
      </c>
      <c r="DO308">
        <v>1</v>
      </c>
    </row>
    <row r="309" spans="1:119" x14ac:dyDescent="0.2">
      <c r="A309">
        <f>ROW(Source!A160)</f>
        <v>160</v>
      </c>
      <c r="B309">
        <v>449016111</v>
      </c>
      <c r="C309">
        <v>448997227</v>
      </c>
      <c r="D309">
        <v>277867722</v>
      </c>
      <c r="E309">
        <v>1</v>
      </c>
      <c r="F309">
        <v>1</v>
      </c>
      <c r="G309">
        <v>1</v>
      </c>
      <c r="H309">
        <v>3</v>
      </c>
      <c r="I309" t="s">
        <v>1384</v>
      </c>
      <c r="J309" t="s">
        <v>1385</v>
      </c>
      <c r="K309" t="s">
        <v>1386</v>
      </c>
      <c r="L309">
        <v>1346</v>
      </c>
      <c r="N309">
        <v>1009</v>
      </c>
      <c r="O309" t="s">
        <v>441</v>
      </c>
      <c r="P309" t="s">
        <v>441</v>
      </c>
      <c r="Q309">
        <v>1</v>
      </c>
      <c r="W309">
        <v>0</v>
      </c>
      <c r="X309">
        <v>271267429</v>
      </c>
      <c r="Y309">
        <f>(AT309*ROUND(0,7))</f>
        <v>0</v>
      </c>
      <c r="AA309">
        <v>115.81</v>
      </c>
      <c r="AB309">
        <v>0</v>
      </c>
      <c r="AC309">
        <v>0</v>
      </c>
      <c r="AD309">
        <v>0</v>
      </c>
      <c r="AE309">
        <v>107.23</v>
      </c>
      <c r="AF309">
        <v>0</v>
      </c>
      <c r="AG309">
        <v>0</v>
      </c>
      <c r="AH309">
        <v>0</v>
      </c>
      <c r="AI309">
        <v>1.08</v>
      </c>
      <c r="AJ309">
        <v>1</v>
      </c>
      <c r="AK309">
        <v>1</v>
      </c>
      <c r="AL309">
        <v>1</v>
      </c>
      <c r="AM309">
        <v>2</v>
      </c>
      <c r="AN309">
        <v>0</v>
      </c>
      <c r="AO309">
        <v>0</v>
      </c>
      <c r="AP309">
        <v>1</v>
      </c>
      <c r="AQ309">
        <v>1</v>
      </c>
      <c r="AR309">
        <v>0</v>
      </c>
      <c r="AS309" t="s">
        <v>3</v>
      </c>
      <c r="AT309">
        <v>0.32</v>
      </c>
      <c r="AU309" t="s">
        <v>135</v>
      </c>
      <c r="AV309">
        <v>0</v>
      </c>
      <c r="AW309">
        <v>2</v>
      </c>
      <c r="AX309">
        <v>448997237</v>
      </c>
      <c r="AY309">
        <v>1</v>
      </c>
      <c r="AZ309">
        <v>0</v>
      </c>
      <c r="BA309">
        <v>310</v>
      </c>
      <c r="BB309">
        <v>1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34.313600000000001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1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CV309">
        <v>0</v>
      </c>
      <c r="CW309">
        <v>0</v>
      </c>
      <c r="CX309">
        <f>ROUND(Y309*Source!I160,7)</f>
        <v>0</v>
      </c>
      <c r="CY309">
        <f>AA309</f>
        <v>115.81</v>
      </c>
      <c r="CZ309">
        <f>AE309</f>
        <v>107.23</v>
      </c>
      <c r="DA309">
        <f>AI309</f>
        <v>1.08</v>
      </c>
      <c r="DB309">
        <f>ROUND((ROUND(AT309*CZ309,2)*ROUND(0,7)),6)</f>
        <v>0</v>
      </c>
      <c r="DC309">
        <f>ROUND((ROUND(AT309*AG309,2)*ROUND(0,7)),6)</f>
        <v>0</v>
      </c>
      <c r="DD309" t="s">
        <v>3</v>
      </c>
      <c r="DE309" t="s">
        <v>3</v>
      </c>
      <c r="DF309">
        <f>ROUND(ROUND(AE309*AI309,2)*CX309,2)</f>
        <v>0</v>
      </c>
      <c r="DG309">
        <f t="shared" si="192"/>
        <v>0</v>
      </c>
      <c r="DH309">
        <f t="shared" si="163"/>
        <v>0</v>
      </c>
      <c r="DI309">
        <f t="shared" si="164"/>
        <v>0</v>
      </c>
      <c r="DJ309">
        <f>DF309</f>
        <v>0</v>
      </c>
      <c r="DK309">
        <v>0</v>
      </c>
      <c r="DL309" t="s">
        <v>3</v>
      </c>
      <c r="DM309">
        <v>0</v>
      </c>
      <c r="DN309" t="s">
        <v>3</v>
      </c>
      <c r="DO309">
        <v>0</v>
      </c>
    </row>
    <row r="310" spans="1:119" x14ac:dyDescent="0.2">
      <c r="A310">
        <f>ROW(Source!A161)</f>
        <v>161</v>
      </c>
      <c r="B310">
        <v>449016111</v>
      </c>
      <c r="C310">
        <v>448997239</v>
      </c>
      <c r="D310">
        <v>277560234</v>
      </c>
      <c r="E310">
        <v>109</v>
      </c>
      <c r="F310">
        <v>1</v>
      </c>
      <c r="G310">
        <v>1</v>
      </c>
      <c r="H310">
        <v>1</v>
      </c>
      <c r="I310" t="s">
        <v>1387</v>
      </c>
      <c r="J310" t="s">
        <v>3</v>
      </c>
      <c r="K310" t="s">
        <v>1388</v>
      </c>
      <c r="L310">
        <v>1191</v>
      </c>
      <c r="N310">
        <v>1013</v>
      </c>
      <c r="O310" t="s">
        <v>1203</v>
      </c>
      <c r="P310" t="s">
        <v>1203</v>
      </c>
      <c r="Q310">
        <v>1</v>
      </c>
      <c r="W310">
        <v>0</v>
      </c>
      <c r="X310">
        <v>2031828327</v>
      </c>
      <c r="Y310">
        <f>AT310</f>
        <v>154</v>
      </c>
      <c r="AA310">
        <v>0</v>
      </c>
      <c r="AB310">
        <v>0</v>
      </c>
      <c r="AC310">
        <v>0</v>
      </c>
      <c r="AD310">
        <v>439</v>
      </c>
      <c r="AE310">
        <v>0</v>
      </c>
      <c r="AF310">
        <v>0</v>
      </c>
      <c r="AG310">
        <v>0</v>
      </c>
      <c r="AH310">
        <v>439</v>
      </c>
      <c r="AI310">
        <v>1</v>
      </c>
      <c r="AJ310">
        <v>1</v>
      </c>
      <c r="AK310">
        <v>1</v>
      </c>
      <c r="AL310">
        <v>1</v>
      </c>
      <c r="AM310">
        <v>-2</v>
      </c>
      <c r="AN310">
        <v>0</v>
      </c>
      <c r="AO310">
        <v>0</v>
      </c>
      <c r="AP310">
        <v>1</v>
      </c>
      <c r="AQ310">
        <v>1</v>
      </c>
      <c r="AR310">
        <v>0</v>
      </c>
      <c r="AS310" t="s">
        <v>3</v>
      </c>
      <c r="AT310">
        <v>154</v>
      </c>
      <c r="AU310" t="s">
        <v>3</v>
      </c>
      <c r="AV310">
        <v>1</v>
      </c>
      <c r="AW310">
        <v>2</v>
      </c>
      <c r="AX310">
        <v>448997241</v>
      </c>
      <c r="AY310">
        <v>2</v>
      </c>
      <c r="AZ310">
        <v>131072</v>
      </c>
      <c r="BA310">
        <v>312</v>
      </c>
      <c r="BB310">
        <v>1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67606</v>
      </c>
      <c r="BN310">
        <v>154</v>
      </c>
      <c r="BO310">
        <v>0</v>
      </c>
      <c r="BP310">
        <v>1</v>
      </c>
      <c r="BQ310">
        <v>0</v>
      </c>
      <c r="BR310">
        <v>0</v>
      </c>
      <c r="BS310">
        <v>0</v>
      </c>
      <c r="BT310">
        <v>67606</v>
      </c>
      <c r="BU310">
        <v>154</v>
      </c>
      <c r="BV310">
        <v>0</v>
      </c>
      <c r="BW310">
        <v>1</v>
      </c>
      <c r="CU310">
        <f>ROUND(AT310*Source!I161*AH310*AL310,2)</f>
        <v>676.06</v>
      </c>
      <c r="CV310">
        <f>ROUND(Y310*Source!I161,7)</f>
        <v>1.54</v>
      </c>
      <c r="CW310">
        <v>0</v>
      </c>
      <c r="CX310">
        <f>ROUND(Y310*Source!I161,7)</f>
        <v>1.54</v>
      </c>
      <c r="CY310">
        <f>AD310</f>
        <v>439</v>
      </c>
      <c r="CZ310">
        <f>AH310</f>
        <v>439</v>
      </c>
      <c r="DA310">
        <f>AL310</f>
        <v>1</v>
      </c>
      <c r="DB310">
        <f>ROUND(ROUND(AT310*CZ310,2),6)</f>
        <v>67606</v>
      </c>
      <c r="DC310">
        <f>ROUND(ROUND(AT310*AG310,2),6)</f>
        <v>0</v>
      </c>
      <c r="DD310" t="s">
        <v>3</v>
      </c>
      <c r="DE310" t="s">
        <v>3</v>
      </c>
      <c r="DF310">
        <f t="shared" ref="DF310:DF326" si="193">ROUND(ROUND(AE310,2)*CX310,2)</f>
        <v>0</v>
      </c>
      <c r="DG310">
        <f t="shared" si="192"/>
        <v>0</v>
      </c>
      <c r="DH310">
        <f t="shared" si="163"/>
        <v>0</v>
      </c>
      <c r="DI310">
        <f t="shared" si="164"/>
        <v>676.06</v>
      </c>
      <c r="DJ310">
        <f>DI310</f>
        <v>676.06</v>
      </c>
      <c r="DK310">
        <v>1</v>
      </c>
      <c r="DL310" t="s">
        <v>3</v>
      </c>
      <c r="DM310">
        <v>0</v>
      </c>
      <c r="DN310" t="s">
        <v>3</v>
      </c>
      <c r="DO310">
        <v>0</v>
      </c>
    </row>
    <row r="311" spans="1:119" x14ac:dyDescent="0.2">
      <c r="A311">
        <f>ROW(Source!A162)</f>
        <v>162</v>
      </c>
      <c r="B311">
        <v>449016111</v>
      </c>
      <c r="C311">
        <v>448997242</v>
      </c>
      <c r="D311">
        <v>277560223</v>
      </c>
      <c r="E311">
        <v>109</v>
      </c>
      <c r="F311">
        <v>1</v>
      </c>
      <c r="G311">
        <v>1</v>
      </c>
      <c r="H311">
        <v>1</v>
      </c>
      <c r="I311" t="s">
        <v>1389</v>
      </c>
      <c r="J311" t="s">
        <v>3</v>
      </c>
      <c r="K311" t="s">
        <v>1390</v>
      </c>
      <c r="L311">
        <v>1191</v>
      </c>
      <c r="N311">
        <v>1013</v>
      </c>
      <c r="O311" t="s">
        <v>1203</v>
      </c>
      <c r="P311" t="s">
        <v>1203</v>
      </c>
      <c r="Q311">
        <v>1</v>
      </c>
      <c r="W311">
        <v>0</v>
      </c>
      <c r="X311">
        <v>-1046754522</v>
      </c>
      <c r="Y311">
        <f>AT311</f>
        <v>88.5</v>
      </c>
      <c r="AA311">
        <v>0</v>
      </c>
      <c r="AB311">
        <v>0</v>
      </c>
      <c r="AC311">
        <v>0</v>
      </c>
      <c r="AD311">
        <v>420.87</v>
      </c>
      <c r="AE311">
        <v>0</v>
      </c>
      <c r="AF311">
        <v>0</v>
      </c>
      <c r="AG311">
        <v>0</v>
      </c>
      <c r="AH311">
        <v>420.87</v>
      </c>
      <c r="AI311">
        <v>1</v>
      </c>
      <c r="AJ311">
        <v>1</v>
      </c>
      <c r="AK311">
        <v>1</v>
      </c>
      <c r="AL311">
        <v>1</v>
      </c>
      <c r="AM311">
        <v>-2</v>
      </c>
      <c r="AN311">
        <v>0</v>
      </c>
      <c r="AO311">
        <v>0</v>
      </c>
      <c r="AP311">
        <v>1</v>
      </c>
      <c r="AQ311">
        <v>1</v>
      </c>
      <c r="AR311">
        <v>0</v>
      </c>
      <c r="AS311" t="s">
        <v>3</v>
      </c>
      <c r="AT311">
        <v>88.5</v>
      </c>
      <c r="AU311" t="s">
        <v>3</v>
      </c>
      <c r="AV311">
        <v>1</v>
      </c>
      <c r="AW311">
        <v>2</v>
      </c>
      <c r="AX311">
        <v>448997244</v>
      </c>
      <c r="AY311">
        <v>2</v>
      </c>
      <c r="AZ311">
        <v>131072</v>
      </c>
      <c r="BA311">
        <v>313</v>
      </c>
      <c r="BB311">
        <v>1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37246.995000000003</v>
      </c>
      <c r="BN311">
        <v>88.5</v>
      </c>
      <c r="BO311">
        <v>0</v>
      </c>
      <c r="BP311">
        <v>1</v>
      </c>
      <c r="BQ311">
        <v>0</v>
      </c>
      <c r="BR311">
        <v>0</v>
      </c>
      <c r="BS311">
        <v>0</v>
      </c>
      <c r="BT311">
        <v>37246.995000000003</v>
      </c>
      <c r="BU311">
        <v>88.5</v>
      </c>
      <c r="BV311">
        <v>0</v>
      </c>
      <c r="BW311">
        <v>1</v>
      </c>
      <c r="CU311">
        <f>ROUND(AT311*Source!I162*AH311*AL311,2)</f>
        <v>372.47</v>
      </c>
      <c r="CV311">
        <f>ROUND(Y311*Source!I162,7)</f>
        <v>0.88500000000000001</v>
      </c>
      <c r="CW311">
        <v>0</v>
      </c>
      <c r="CX311">
        <f>ROUND(Y311*Source!I162,7)</f>
        <v>0.88500000000000001</v>
      </c>
      <c r="CY311">
        <f>AD311</f>
        <v>420.87</v>
      </c>
      <c r="CZ311">
        <f>AH311</f>
        <v>420.87</v>
      </c>
      <c r="DA311">
        <f>AL311</f>
        <v>1</v>
      </c>
      <c r="DB311">
        <f>ROUND(ROUND(AT311*CZ311,2),6)</f>
        <v>37247</v>
      </c>
      <c r="DC311">
        <f>ROUND(ROUND(AT311*AG311,2),6)</f>
        <v>0</v>
      </c>
      <c r="DD311" t="s">
        <v>3</v>
      </c>
      <c r="DE311" t="s">
        <v>3</v>
      </c>
      <c r="DF311">
        <f t="shared" si="193"/>
        <v>0</v>
      </c>
      <c r="DG311">
        <f t="shared" si="192"/>
        <v>0</v>
      </c>
      <c r="DH311">
        <f t="shared" si="163"/>
        <v>0</v>
      </c>
      <c r="DI311">
        <f t="shared" si="164"/>
        <v>372.47</v>
      </c>
      <c r="DJ311">
        <f>DI311</f>
        <v>372.47</v>
      </c>
      <c r="DK311">
        <v>1</v>
      </c>
      <c r="DL311" t="s">
        <v>3</v>
      </c>
      <c r="DM311">
        <v>0</v>
      </c>
      <c r="DN311" t="s">
        <v>3</v>
      </c>
      <c r="DO311">
        <v>0</v>
      </c>
    </row>
    <row r="312" spans="1:119" x14ac:dyDescent="0.2">
      <c r="A312">
        <f>ROW(Source!A163)</f>
        <v>163</v>
      </c>
      <c r="B312">
        <v>449016111</v>
      </c>
      <c r="C312">
        <v>448997245</v>
      </c>
      <c r="D312">
        <v>277560276</v>
      </c>
      <c r="E312">
        <v>109</v>
      </c>
      <c r="F312">
        <v>1</v>
      </c>
      <c r="G312">
        <v>1</v>
      </c>
      <c r="H312">
        <v>1</v>
      </c>
      <c r="I312" t="s">
        <v>1201</v>
      </c>
      <c r="J312" t="s">
        <v>3</v>
      </c>
      <c r="K312" t="s">
        <v>1202</v>
      </c>
      <c r="L312">
        <v>1191</v>
      </c>
      <c r="N312">
        <v>1013</v>
      </c>
      <c r="O312" t="s">
        <v>1203</v>
      </c>
      <c r="P312" t="s">
        <v>1203</v>
      </c>
      <c r="Q312">
        <v>1</v>
      </c>
      <c r="W312">
        <v>0</v>
      </c>
      <c r="X312">
        <v>1049124552</v>
      </c>
      <c r="Y312">
        <f>AT312</f>
        <v>5.54</v>
      </c>
      <c r="AA312">
        <v>0</v>
      </c>
      <c r="AB312">
        <v>0</v>
      </c>
      <c r="AC312">
        <v>0</v>
      </c>
      <c r="AD312">
        <v>479.27</v>
      </c>
      <c r="AE312">
        <v>0</v>
      </c>
      <c r="AF312">
        <v>0</v>
      </c>
      <c r="AG312">
        <v>0</v>
      </c>
      <c r="AH312">
        <v>479.27</v>
      </c>
      <c r="AI312">
        <v>1</v>
      </c>
      <c r="AJ312">
        <v>1</v>
      </c>
      <c r="AK312">
        <v>1</v>
      </c>
      <c r="AL312">
        <v>1</v>
      </c>
      <c r="AM312">
        <v>-2</v>
      </c>
      <c r="AN312">
        <v>0</v>
      </c>
      <c r="AO312">
        <v>0</v>
      </c>
      <c r="AP312">
        <v>1</v>
      </c>
      <c r="AQ312">
        <v>1</v>
      </c>
      <c r="AR312">
        <v>0</v>
      </c>
      <c r="AS312" t="s">
        <v>3</v>
      </c>
      <c r="AT312">
        <v>5.54</v>
      </c>
      <c r="AU312" t="s">
        <v>3</v>
      </c>
      <c r="AV312">
        <v>1</v>
      </c>
      <c r="AW312">
        <v>2</v>
      </c>
      <c r="AX312">
        <v>448997249</v>
      </c>
      <c r="AY312">
        <v>2</v>
      </c>
      <c r="AZ312">
        <v>131072</v>
      </c>
      <c r="BA312">
        <v>314</v>
      </c>
      <c r="BB312">
        <v>1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2655.1558</v>
      </c>
      <c r="BN312">
        <v>5.54</v>
      </c>
      <c r="BO312">
        <v>0</v>
      </c>
      <c r="BP312">
        <v>1</v>
      </c>
      <c r="BQ312">
        <v>0</v>
      </c>
      <c r="BR312">
        <v>0</v>
      </c>
      <c r="BS312">
        <v>0</v>
      </c>
      <c r="BT312">
        <v>2655.1558</v>
      </c>
      <c r="BU312">
        <v>5.54</v>
      </c>
      <c r="BV312">
        <v>0</v>
      </c>
      <c r="BW312">
        <v>1</v>
      </c>
      <c r="CU312">
        <f>ROUND(AT312*Source!I163*AH312*AL312,2)</f>
        <v>26.55</v>
      </c>
      <c r="CV312">
        <f>ROUND(Y312*Source!I163,7)</f>
        <v>5.5399999999999998E-2</v>
      </c>
      <c r="CW312">
        <v>0</v>
      </c>
      <c r="CX312">
        <f>ROUND(Y312*Source!I163,7)</f>
        <v>5.5399999999999998E-2</v>
      </c>
      <c r="CY312">
        <f>AD312</f>
        <v>479.27</v>
      </c>
      <c r="CZ312">
        <f>AH312</f>
        <v>479.27</v>
      </c>
      <c r="DA312">
        <f>AL312</f>
        <v>1</v>
      </c>
      <c r="DB312">
        <f>ROUND(ROUND(AT312*CZ312,2),6)</f>
        <v>2655.16</v>
      </c>
      <c r="DC312">
        <f>ROUND(ROUND(AT312*AG312,2),6)</f>
        <v>0</v>
      </c>
      <c r="DD312" t="s">
        <v>3</v>
      </c>
      <c r="DE312" t="s">
        <v>3</v>
      </c>
      <c r="DF312">
        <f t="shared" si="193"/>
        <v>0</v>
      </c>
      <c r="DG312">
        <f t="shared" si="192"/>
        <v>0</v>
      </c>
      <c r="DH312">
        <f t="shared" si="163"/>
        <v>0</v>
      </c>
      <c r="DI312">
        <f t="shared" si="164"/>
        <v>26.55</v>
      </c>
      <c r="DJ312">
        <f>DI312</f>
        <v>26.55</v>
      </c>
      <c r="DK312">
        <v>1</v>
      </c>
      <c r="DL312" t="s">
        <v>3</v>
      </c>
      <c r="DM312">
        <v>0</v>
      </c>
      <c r="DN312" t="s">
        <v>3</v>
      </c>
      <c r="DO312">
        <v>0</v>
      </c>
    </row>
    <row r="313" spans="1:119" x14ac:dyDescent="0.2">
      <c r="A313">
        <f>ROW(Source!A163)</f>
        <v>163</v>
      </c>
      <c r="B313">
        <v>449016111</v>
      </c>
      <c r="C313">
        <v>448997245</v>
      </c>
      <c r="D313">
        <v>277865475</v>
      </c>
      <c r="E313">
        <v>1</v>
      </c>
      <c r="F313">
        <v>1</v>
      </c>
      <c r="G313">
        <v>1</v>
      </c>
      <c r="H313">
        <v>3</v>
      </c>
      <c r="I313" t="s">
        <v>1210</v>
      </c>
      <c r="J313" t="s">
        <v>1211</v>
      </c>
      <c r="K313" t="s">
        <v>1212</v>
      </c>
      <c r="L313">
        <v>1383</v>
      </c>
      <c r="N313">
        <v>1013</v>
      </c>
      <c r="O313" t="s">
        <v>1213</v>
      </c>
      <c r="P313" t="s">
        <v>1213</v>
      </c>
      <c r="Q313">
        <v>1</v>
      </c>
      <c r="W313">
        <v>0</v>
      </c>
      <c r="X313">
        <v>2066892133</v>
      </c>
      <c r="Y313">
        <f>(AT313*ROUND(0,7))</f>
        <v>0</v>
      </c>
      <c r="AA313">
        <v>7.32</v>
      </c>
      <c r="AB313">
        <v>0</v>
      </c>
      <c r="AC313">
        <v>0</v>
      </c>
      <c r="AD313">
        <v>0</v>
      </c>
      <c r="AE313">
        <v>7.32</v>
      </c>
      <c r="AF313">
        <v>0</v>
      </c>
      <c r="AG313">
        <v>0</v>
      </c>
      <c r="AH313">
        <v>0</v>
      </c>
      <c r="AI313">
        <v>1</v>
      </c>
      <c r="AJ313">
        <v>1</v>
      </c>
      <c r="AK313">
        <v>1</v>
      </c>
      <c r="AL313">
        <v>1</v>
      </c>
      <c r="AM313">
        <v>-2</v>
      </c>
      <c r="AN313">
        <v>0</v>
      </c>
      <c r="AO313">
        <v>0</v>
      </c>
      <c r="AP313">
        <v>1</v>
      </c>
      <c r="AQ313">
        <v>1</v>
      </c>
      <c r="AR313">
        <v>0</v>
      </c>
      <c r="AS313" t="s">
        <v>3</v>
      </c>
      <c r="AT313">
        <v>5.91</v>
      </c>
      <c r="AU313" t="s">
        <v>23</v>
      </c>
      <c r="AV313">
        <v>0</v>
      </c>
      <c r="AW313">
        <v>2</v>
      </c>
      <c r="AX313">
        <v>448997250</v>
      </c>
      <c r="AY313">
        <v>2</v>
      </c>
      <c r="AZ313">
        <v>16384</v>
      </c>
      <c r="BA313">
        <v>315</v>
      </c>
      <c r="BB313">
        <v>1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43.261200000000002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1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CV313">
        <v>0</v>
      </c>
      <c r="CW313">
        <v>0</v>
      </c>
      <c r="CX313">
        <f>ROUND(Y313*Source!I163,7)</f>
        <v>0</v>
      </c>
      <c r="CY313">
        <f>AA313</f>
        <v>7.32</v>
      </c>
      <c r="CZ313">
        <f>AE313</f>
        <v>7.32</v>
      </c>
      <c r="DA313">
        <f>AI313</f>
        <v>1</v>
      </c>
      <c r="DB313">
        <f>ROUND((ROUND(AT313*CZ313,2)*ROUND(0,7)),6)</f>
        <v>0</v>
      </c>
      <c r="DC313">
        <f>ROUND((ROUND(AT313*AG313,2)*ROUND(0,7)),6)</f>
        <v>0</v>
      </c>
      <c r="DD313" t="s">
        <v>3</v>
      </c>
      <c r="DE313" t="s">
        <v>3</v>
      </c>
      <c r="DF313">
        <f t="shared" si="193"/>
        <v>0</v>
      </c>
      <c r="DG313">
        <f t="shared" si="192"/>
        <v>0</v>
      </c>
      <c r="DH313">
        <f t="shared" si="163"/>
        <v>0</v>
      </c>
      <c r="DI313">
        <f t="shared" si="164"/>
        <v>0</v>
      </c>
      <c r="DJ313">
        <f>DF313</f>
        <v>0</v>
      </c>
      <c r="DK313">
        <v>1</v>
      </c>
      <c r="DL313" t="s">
        <v>3</v>
      </c>
      <c r="DM313">
        <v>0</v>
      </c>
      <c r="DN313" t="s">
        <v>3</v>
      </c>
      <c r="DO313">
        <v>0</v>
      </c>
    </row>
    <row r="314" spans="1:119" x14ac:dyDescent="0.2">
      <c r="A314">
        <f>ROW(Source!A163)</f>
        <v>163</v>
      </c>
      <c r="B314">
        <v>449016111</v>
      </c>
      <c r="C314">
        <v>448997245</v>
      </c>
      <c r="D314">
        <v>277561370</v>
      </c>
      <c r="E314">
        <v>109</v>
      </c>
      <c r="F314">
        <v>1</v>
      </c>
      <c r="G314">
        <v>1</v>
      </c>
      <c r="H314">
        <v>3</v>
      </c>
      <c r="I314" t="s">
        <v>350</v>
      </c>
      <c r="J314" t="s">
        <v>3</v>
      </c>
      <c r="K314" t="s">
        <v>351</v>
      </c>
      <c r="L314">
        <v>1371</v>
      </c>
      <c r="N314">
        <v>1013</v>
      </c>
      <c r="O314" t="s">
        <v>32</v>
      </c>
      <c r="P314" t="s">
        <v>32</v>
      </c>
      <c r="Q314">
        <v>1</v>
      </c>
      <c r="W314">
        <v>0</v>
      </c>
      <c r="X314">
        <v>-529615532</v>
      </c>
      <c r="Y314">
        <f>(AT314*ROUND(0,7))</f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1</v>
      </c>
      <c r="AJ314">
        <v>1</v>
      </c>
      <c r="AK314">
        <v>1</v>
      </c>
      <c r="AL314">
        <v>1</v>
      </c>
      <c r="AM314">
        <v>-2</v>
      </c>
      <c r="AN314">
        <v>1</v>
      </c>
      <c r="AO314">
        <v>0</v>
      </c>
      <c r="AP314">
        <v>1</v>
      </c>
      <c r="AQ314">
        <v>0</v>
      </c>
      <c r="AR314">
        <v>0</v>
      </c>
      <c r="AS314" t="s">
        <v>3</v>
      </c>
      <c r="AT314">
        <v>0</v>
      </c>
      <c r="AU314" t="s">
        <v>23</v>
      </c>
      <c r="AV314">
        <v>0</v>
      </c>
      <c r="AW314">
        <v>2</v>
      </c>
      <c r="AX314">
        <v>448997251</v>
      </c>
      <c r="AY314">
        <v>1</v>
      </c>
      <c r="AZ314">
        <v>0</v>
      </c>
      <c r="BA314">
        <v>316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CV314">
        <v>0</v>
      </c>
      <c r="CW314">
        <v>0</v>
      </c>
      <c r="CX314">
        <f>ROUND(Y314*Source!I163,7)</f>
        <v>0</v>
      </c>
      <c r="CY314">
        <f>AA314</f>
        <v>0</v>
      </c>
      <c r="CZ314">
        <f>AE314</f>
        <v>0</v>
      </c>
      <c r="DA314">
        <f>AI314</f>
        <v>1</v>
      </c>
      <c r="DB314">
        <f>ROUND((ROUND(AT314*CZ314,2)*ROUND(0,7)),6)</f>
        <v>0</v>
      </c>
      <c r="DC314">
        <f>ROUND((ROUND(AT314*AG314,2)*ROUND(0,7)),6)</f>
        <v>0</v>
      </c>
      <c r="DD314" t="s">
        <v>3</v>
      </c>
      <c r="DE314" t="s">
        <v>3</v>
      </c>
      <c r="DF314">
        <f t="shared" si="193"/>
        <v>0</v>
      </c>
      <c r="DG314">
        <f t="shared" si="192"/>
        <v>0</v>
      </c>
      <c r="DH314">
        <f t="shared" si="163"/>
        <v>0</v>
      </c>
      <c r="DI314">
        <f t="shared" si="164"/>
        <v>0</v>
      </c>
      <c r="DJ314">
        <f>DF314</f>
        <v>0</v>
      </c>
      <c r="DK314">
        <v>0</v>
      </c>
      <c r="DL314" t="s">
        <v>3</v>
      </c>
      <c r="DM314">
        <v>0</v>
      </c>
      <c r="DN314" t="s">
        <v>3</v>
      </c>
      <c r="DO314">
        <v>0</v>
      </c>
    </row>
    <row r="315" spans="1:119" x14ac:dyDescent="0.2">
      <c r="A315">
        <f>ROW(Source!A165)</f>
        <v>165</v>
      </c>
      <c r="B315">
        <v>449016111</v>
      </c>
      <c r="C315">
        <v>448997253</v>
      </c>
      <c r="D315">
        <v>327091160</v>
      </c>
      <c r="E315">
        <v>112</v>
      </c>
      <c r="F315">
        <v>1</v>
      </c>
      <c r="G315">
        <v>1</v>
      </c>
      <c r="H315">
        <v>1</v>
      </c>
      <c r="I315" t="s">
        <v>1201</v>
      </c>
      <c r="J315" t="s">
        <v>3</v>
      </c>
      <c r="K315" t="s">
        <v>1271</v>
      </c>
      <c r="L315">
        <v>1191</v>
      </c>
      <c r="N315">
        <v>1013</v>
      </c>
      <c r="O315" t="s">
        <v>1203</v>
      </c>
      <c r="P315" t="s">
        <v>1203</v>
      </c>
      <c r="Q315">
        <v>1</v>
      </c>
      <c r="W315">
        <v>0</v>
      </c>
      <c r="X315">
        <v>-1833565283</v>
      </c>
      <c r="Y315">
        <f>AT315</f>
        <v>7.57</v>
      </c>
      <c r="AA315">
        <v>0</v>
      </c>
      <c r="AB315">
        <v>0</v>
      </c>
      <c r="AC315">
        <v>0</v>
      </c>
      <c r="AD315">
        <v>479.27</v>
      </c>
      <c r="AE315">
        <v>0</v>
      </c>
      <c r="AF315">
        <v>0</v>
      </c>
      <c r="AG315">
        <v>0</v>
      </c>
      <c r="AH315">
        <v>479.27</v>
      </c>
      <c r="AI315">
        <v>1</v>
      </c>
      <c r="AJ315">
        <v>1</v>
      </c>
      <c r="AK315">
        <v>1</v>
      </c>
      <c r="AL315">
        <v>1</v>
      </c>
      <c r="AM315">
        <v>-2</v>
      </c>
      <c r="AN315">
        <v>0</v>
      </c>
      <c r="AO315">
        <v>0</v>
      </c>
      <c r="AP315">
        <v>1</v>
      </c>
      <c r="AQ315">
        <v>1</v>
      </c>
      <c r="AR315">
        <v>0</v>
      </c>
      <c r="AS315" t="s">
        <v>3</v>
      </c>
      <c r="AT315">
        <v>7.57</v>
      </c>
      <c r="AU315" t="s">
        <v>3</v>
      </c>
      <c r="AV315">
        <v>1</v>
      </c>
      <c r="AW315">
        <v>2</v>
      </c>
      <c r="AX315">
        <v>448997257</v>
      </c>
      <c r="AY315">
        <v>2</v>
      </c>
      <c r="AZ315">
        <v>131072</v>
      </c>
      <c r="BA315">
        <v>317</v>
      </c>
      <c r="BB315">
        <v>1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3628.0738999999999</v>
      </c>
      <c r="BN315">
        <v>7.57</v>
      </c>
      <c r="BO315">
        <v>0</v>
      </c>
      <c r="BP315">
        <v>1</v>
      </c>
      <c r="BQ315">
        <v>0</v>
      </c>
      <c r="BR315">
        <v>0</v>
      </c>
      <c r="BS315">
        <v>0</v>
      </c>
      <c r="BT315">
        <v>3628.0738999999999</v>
      </c>
      <c r="BU315">
        <v>7.57</v>
      </c>
      <c r="BV315">
        <v>0</v>
      </c>
      <c r="BW315">
        <v>1</v>
      </c>
      <c r="CU315">
        <f>ROUND(AT315*Source!I165*AH315*AL315,2)</f>
        <v>36.28</v>
      </c>
      <c r="CV315">
        <f>ROUND(Y315*Source!I165,7)</f>
        <v>7.5700000000000003E-2</v>
      </c>
      <c r="CW315">
        <v>0</v>
      </c>
      <c r="CX315">
        <f>ROUND(Y315*Source!I165,7)</f>
        <v>7.5700000000000003E-2</v>
      </c>
      <c r="CY315">
        <f>AD315</f>
        <v>479.27</v>
      </c>
      <c r="CZ315">
        <f>AH315</f>
        <v>479.27</v>
      </c>
      <c r="DA315">
        <f>AL315</f>
        <v>1</v>
      </c>
      <c r="DB315">
        <f>ROUND(ROUND(AT315*CZ315,2),6)</f>
        <v>3628.07</v>
      </c>
      <c r="DC315">
        <f>ROUND(ROUND(AT315*AG315,2),6)</f>
        <v>0</v>
      </c>
      <c r="DD315" t="s">
        <v>3</v>
      </c>
      <c r="DE315" t="s">
        <v>3</v>
      </c>
      <c r="DF315">
        <f t="shared" si="193"/>
        <v>0</v>
      </c>
      <c r="DG315">
        <f t="shared" si="192"/>
        <v>0</v>
      </c>
      <c r="DH315">
        <f t="shared" si="163"/>
        <v>0</v>
      </c>
      <c r="DI315">
        <f t="shared" si="164"/>
        <v>36.28</v>
      </c>
      <c r="DJ315">
        <f>DI315</f>
        <v>36.28</v>
      </c>
      <c r="DK315">
        <v>1</v>
      </c>
      <c r="DL315" t="s">
        <v>3</v>
      </c>
      <c r="DM315">
        <v>0</v>
      </c>
      <c r="DN315" t="s">
        <v>3</v>
      </c>
      <c r="DO315">
        <v>0</v>
      </c>
    </row>
    <row r="316" spans="1:119" x14ac:dyDescent="0.2">
      <c r="A316">
        <f>ROW(Source!A165)</f>
        <v>165</v>
      </c>
      <c r="B316">
        <v>449016111</v>
      </c>
      <c r="C316">
        <v>448997253</v>
      </c>
      <c r="D316">
        <v>327163488</v>
      </c>
      <c r="E316">
        <v>1</v>
      </c>
      <c r="F316">
        <v>1</v>
      </c>
      <c r="G316">
        <v>1</v>
      </c>
      <c r="H316">
        <v>3</v>
      </c>
      <c r="I316" t="s">
        <v>1210</v>
      </c>
      <c r="J316" t="s">
        <v>1211</v>
      </c>
      <c r="K316" t="s">
        <v>1212</v>
      </c>
      <c r="L316">
        <v>1383</v>
      </c>
      <c r="N316">
        <v>1013</v>
      </c>
      <c r="O316" t="s">
        <v>1213</v>
      </c>
      <c r="P316" t="s">
        <v>1213</v>
      </c>
      <c r="Q316">
        <v>1</v>
      </c>
      <c r="W316">
        <v>0</v>
      </c>
      <c r="X316">
        <v>1486845918</v>
      </c>
      <c r="Y316">
        <f>(AT316*ROUND(0,7))</f>
        <v>0</v>
      </c>
      <c r="AA316">
        <v>7.32</v>
      </c>
      <c r="AB316">
        <v>0</v>
      </c>
      <c r="AC316">
        <v>0</v>
      </c>
      <c r="AD316">
        <v>0</v>
      </c>
      <c r="AE316">
        <v>7.32</v>
      </c>
      <c r="AF316">
        <v>0</v>
      </c>
      <c r="AG316">
        <v>0</v>
      </c>
      <c r="AH316">
        <v>0</v>
      </c>
      <c r="AI316">
        <v>1</v>
      </c>
      <c r="AJ316">
        <v>1</v>
      </c>
      <c r="AK316">
        <v>1</v>
      </c>
      <c r="AL316">
        <v>1</v>
      </c>
      <c r="AM316">
        <v>-2</v>
      </c>
      <c r="AN316">
        <v>0</v>
      </c>
      <c r="AO316">
        <v>0</v>
      </c>
      <c r="AP316">
        <v>1</v>
      </c>
      <c r="AQ316">
        <v>1</v>
      </c>
      <c r="AR316">
        <v>0</v>
      </c>
      <c r="AS316" t="s">
        <v>3</v>
      </c>
      <c r="AT316">
        <v>8.8650000000000002</v>
      </c>
      <c r="AU316" t="s">
        <v>135</v>
      </c>
      <c r="AV316">
        <v>0</v>
      </c>
      <c r="AW316">
        <v>2</v>
      </c>
      <c r="AX316">
        <v>448997258</v>
      </c>
      <c r="AY316">
        <v>2</v>
      </c>
      <c r="AZ316">
        <v>16384</v>
      </c>
      <c r="BA316">
        <v>318</v>
      </c>
      <c r="BB316">
        <v>1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64.891800000000003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1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CV316">
        <v>0</v>
      </c>
      <c r="CW316">
        <v>0</v>
      </c>
      <c r="CX316">
        <f>ROUND(Y316*Source!I165,7)</f>
        <v>0</v>
      </c>
      <c r="CY316">
        <f>AA316</f>
        <v>7.32</v>
      </c>
      <c r="CZ316">
        <f>AE316</f>
        <v>7.32</v>
      </c>
      <c r="DA316">
        <f>AI316</f>
        <v>1</v>
      </c>
      <c r="DB316">
        <f>ROUND((ROUND(AT316*CZ316,2)*ROUND(0,7)),6)</f>
        <v>0</v>
      </c>
      <c r="DC316">
        <f>ROUND((ROUND(AT316*AG316,2)*ROUND(0,7)),6)</f>
        <v>0</v>
      </c>
      <c r="DD316" t="s">
        <v>3</v>
      </c>
      <c r="DE316" t="s">
        <v>3</v>
      </c>
      <c r="DF316">
        <f t="shared" si="193"/>
        <v>0</v>
      </c>
      <c r="DG316">
        <f t="shared" si="192"/>
        <v>0</v>
      </c>
      <c r="DH316">
        <f t="shared" si="163"/>
        <v>0</v>
      </c>
      <c r="DI316">
        <f t="shared" si="164"/>
        <v>0</v>
      </c>
      <c r="DJ316">
        <f>DF316</f>
        <v>0</v>
      </c>
      <c r="DK316">
        <v>1</v>
      </c>
      <c r="DL316" t="s">
        <v>3</v>
      </c>
      <c r="DM316">
        <v>0</v>
      </c>
      <c r="DN316" t="s">
        <v>3</v>
      </c>
      <c r="DO316">
        <v>0</v>
      </c>
    </row>
    <row r="317" spans="1:119" x14ac:dyDescent="0.2">
      <c r="A317">
        <f>ROW(Source!A165)</f>
        <v>165</v>
      </c>
      <c r="B317">
        <v>449016111</v>
      </c>
      <c r="C317">
        <v>448997253</v>
      </c>
      <c r="D317">
        <v>327092130</v>
      </c>
      <c r="E317">
        <v>112</v>
      </c>
      <c r="F317">
        <v>1</v>
      </c>
      <c r="G317">
        <v>1</v>
      </c>
      <c r="H317">
        <v>3</v>
      </c>
      <c r="I317" t="s">
        <v>350</v>
      </c>
      <c r="J317" t="s">
        <v>3</v>
      </c>
      <c r="K317" t="s">
        <v>351</v>
      </c>
      <c r="L317">
        <v>1371</v>
      </c>
      <c r="N317">
        <v>1013</v>
      </c>
      <c r="O317" t="s">
        <v>32</v>
      </c>
      <c r="P317" t="s">
        <v>32</v>
      </c>
      <c r="Q317">
        <v>1</v>
      </c>
      <c r="W317">
        <v>0</v>
      </c>
      <c r="X317">
        <v>-529615532</v>
      </c>
      <c r="Y317">
        <f>(AT317*ROUND(0,7))</f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1</v>
      </c>
      <c r="AJ317">
        <v>1</v>
      </c>
      <c r="AK317">
        <v>1</v>
      </c>
      <c r="AL317">
        <v>1</v>
      </c>
      <c r="AM317">
        <v>-2</v>
      </c>
      <c r="AN317">
        <v>1</v>
      </c>
      <c r="AO317">
        <v>0</v>
      </c>
      <c r="AP317">
        <v>1</v>
      </c>
      <c r="AQ317">
        <v>0</v>
      </c>
      <c r="AR317">
        <v>0</v>
      </c>
      <c r="AS317" t="s">
        <v>3</v>
      </c>
      <c r="AT317">
        <v>0</v>
      </c>
      <c r="AU317" t="s">
        <v>135</v>
      </c>
      <c r="AV317">
        <v>0</v>
      </c>
      <c r="AW317">
        <v>2</v>
      </c>
      <c r="AX317">
        <v>448997259</v>
      </c>
      <c r="AY317">
        <v>1</v>
      </c>
      <c r="AZ317">
        <v>0</v>
      </c>
      <c r="BA317">
        <v>319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CV317">
        <v>0</v>
      </c>
      <c r="CW317">
        <v>0</v>
      </c>
      <c r="CX317">
        <f>ROUND(Y317*Source!I165,7)</f>
        <v>0</v>
      </c>
      <c r="CY317">
        <f>AA317</f>
        <v>0</v>
      </c>
      <c r="CZ317">
        <f>AE317</f>
        <v>0</v>
      </c>
      <c r="DA317">
        <f>AI317</f>
        <v>1</v>
      </c>
      <c r="DB317">
        <f>ROUND((ROUND(AT317*CZ317,2)*ROUND(0,7)),6)</f>
        <v>0</v>
      </c>
      <c r="DC317">
        <f>ROUND((ROUND(AT317*AG317,2)*ROUND(0,7)),6)</f>
        <v>0</v>
      </c>
      <c r="DD317" t="s">
        <v>3</v>
      </c>
      <c r="DE317" t="s">
        <v>3</v>
      </c>
      <c r="DF317">
        <f t="shared" si="193"/>
        <v>0</v>
      </c>
      <c r="DG317">
        <f t="shared" si="192"/>
        <v>0</v>
      </c>
      <c r="DH317">
        <f t="shared" si="163"/>
        <v>0</v>
      </c>
      <c r="DI317">
        <f t="shared" si="164"/>
        <v>0</v>
      </c>
      <c r="DJ317">
        <f>DF317</f>
        <v>0</v>
      </c>
      <c r="DK317">
        <v>0</v>
      </c>
      <c r="DL317" t="s">
        <v>3</v>
      </c>
      <c r="DM317">
        <v>0</v>
      </c>
      <c r="DN317" t="s">
        <v>3</v>
      </c>
      <c r="DO317">
        <v>0</v>
      </c>
    </row>
    <row r="318" spans="1:119" x14ac:dyDescent="0.2">
      <c r="A318">
        <f>ROW(Source!A167)</f>
        <v>167</v>
      </c>
      <c r="B318">
        <v>449016111</v>
      </c>
      <c r="C318">
        <v>448997261</v>
      </c>
      <c r="D318">
        <v>277560276</v>
      </c>
      <c r="E318">
        <v>109</v>
      </c>
      <c r="F318">
        <v>1</v>
      </c>
      <c r="G318">
        <v>1</v>
      </c>
      <c r="H318">
        <v>1</v>
      </c>
      <c r="I318" t="s">
        <v>1201</v>
      </c>
      <c r="J318" t="s">
        <v>3</v>
      </c>
      <c r="K318" t="s">
        <v>1202</v>
      </c>
      <c r="L318">
        <v>1191</v>
      </c>
      <c r="N318">
        <v>1013</v>
      </c>
      <c r="O318" t="s">
        <v>1203</v>
      </c>
      <c r="P318" t="s">
        <v>1203</v>
      </c>
      <c r="Q318">
        <v>1</v>
      </c>
      <c r="W318">
        <v>0</v>
      </c>
      <c r="X318">
        <v>1049124552</v>
      </c>
      <c r="Y318">
        <f>AT318</f>
        <v>0.21</v>
      </c>
      <c r="AA318">
        <v>0</v>
      </c>
      <c r="AB318">
        <v>0</v>
      </c>
      <c r="AC318">
        <v>0</v>
      </c>
      <c r="AD318">
        <v>479.27</v>
      </c>
      <c r="AE318">
        <v>0</v>
      </c>
      <c r="AF318">
        <v>0</v>
      </c>
      <c r="AG318">
        <v>0</v>
      </c>
      <c r="AH318">
        <v>479.27</v>
      </c>
      <c r="AI318">
        <v>1</v>
      </c>
      <c r="AJ318">
        <v>1</v>
      </c>
      <c r="AK318">
        <v>1</v>
      </c>
      <c r="AL318">
        <v>1</v>
      </c>
      <c r="AM318">
        <v>-2</v>
      </c>
      <c r="AN318">
        <v>0</v>
      </c>
      <c r="AO318">
        <v>0</v>
      </c>
      <c r="AP318">
        <v>1</v>
      </c>
      <c r="AQ318">
        <v>1</v>
      </c>
      <c r="AR318">
        <v>0</v>
      </c>
      <c r="AS318" t="s">
        <v>3</v>
      </c>
      <c r="AT318">
        <v>0.21</v>
      </c>
      <c r="AU318" t="s">
        <v>3</v>
      </c>
      <c r="AV318">
        <v>1</v>
      </c>
      <c r="AW318">
        <v>2</v>
      </c>
      <c r="AX318">
        <v>448997265</v>
      </c>
      <c r="AY318">
        <v>2</v>
      </c>
      <c r="AZ318">
        <v>131072</v>
      </c>
      <c r="BA318">
        <v>320</v>
      </c>
      <c r="BB318">
        <v>1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100.6467</v>
      </c>
      <c r="BN318">
        <v>0.21</v>
      </c>
      <c r="BO318">
        <v>0</v>
      </c>
      <c r="BP318">
        <v>1</v>
      </c>
      <c r="BQ318">
        <v>0</v>
      </c>
      <c r="BR318">
        <v>0</v>
      </c>
      <c r="BS318">
        <v>0</v>
      </c>
      <c r="BT318">
        <v>100.6467</v>
      </c>
      <c r="BU318">
        <v>0.21</v>
      </c>
      <c r="BV318">
        <v>0</v>
      </c>
      <c r="BW318">
        <v>1</v>
      </c>
      <c r="CU318">
        <f>ROUND(AT318*Source!I167*AH318*AL318,2)</f>
        <v>1.01</v>
      </c>
      <c r="CV318">
        <f>ROUND(Y318*Source!I167,7)</f>
        <v>2.0999999999999999E-3</v>
      </c>
      <c r="CW318">
        <v>0</v>
      </c>
      <c r="CX318">
        <f>ROUND(Y318*Source!I167,7)</f>
        <v>2.0999999999999999E-3</v>
      </c>
      <c r="CY318">
        <f>AD318</f>
        <v>479.27</v>
      </c>
      <c r="CZ318">
        <f>AH318</f>
        <v>479.27</v>
      </c>
      <c r="DA318">
        <f>AL318</f>
        <v>1</v>
      </c>
      <c r="DB318">
        <f>ROUND(ROUND(AT318*CZ318,2),6)</f>
        <v>100.65</v>
      </c>
      <c r="DC318">
        <f>ROUND(ROUND(AT318*AG318,2),6)</f>
        <v>0</v>
      </c>
      <c r="DD318" t="s">
        <v>3</v>
      </c>
      <c r="DE318" t="s">
        <v>3</v>
      </c>
      <c r="DF318">
        <f t="shared" si="193"/>
        <v>0</v>
      </c>
      <c r="DG318">
        <f t="shared" si="192"/>
        <v>0</v>
      </c>
      <c r="DH318">
        <f t="shared" si="163"/>
        <v>0</v>
      </c>
      <c r="DI318">
        <f t="shared" si="164"/>
        <v>1.01</v>
      </c>
      <c r="DJ318">
        <f>DI318</f>
        <v>1.01</v>
      </c>
      <c r="DK318">
        <v>1</v>
      </c>
      <c r="DL318" t="s">
        <v>3</v>
      </c>
      <c r="DM318">
        <v>0</v>
      </c>
      <c r="DN318" t="s">
        <v>3</v>
      </c>
      <c r="DO318">
        <v>0</v>
      </c>
    </row>
    <row r="319" spans="1:119" x14ac:dyDescent="0.2">
      <c r="A319">
        <f>ROW(Source!A167)</f>
        <v>167</v>
      </c>
      <c r="B319">
        <v>449016111</v>
      </c>
      <c r="C319">
        <v>448997261</v>
      </c>
      <c r="D319">
        <v>277865475</v>
      </c>
      <c r="E319">
        <v>1</v>
      </c>
      <c r="F319">
        <v>1</v>
      </c>
      <c r="G319">
        <v>1</v>
      </c>
      <c r="H319">
        <v>3</v>
      </c>
      <c r="I319" t="s">
        <v>1210</v>
      </c>
      <c r="J319" t="s">
        <v>1211</v>
      </c>
      <c r="K319" t="s">
        <v>1212</v>
      </c>
      <c r="L319">
        <v>1383</v>
      </c>
      <c r="N319">
        <v>1013</v>
      </c>
      <c r="O319" t="s">
        <v>1213</v>
      </c>
      <c r="P319" t="s">
        <v>1213</v>
      </c>
      <c r="Q319">
        <v>1</v>
      </c>
      <c r="W319">
        <v>0</v>
      </c>
      <c r="X319">
        <v>2066892133</v>
      </c>
      <c r="Y319">
        <f>(AT319*ROUND(0,7))</f>
        <v>0</v>
      </c>
      <c r="AA319">
        <v>7.32</v>
      </c>
      <c r="AB319">
        <v>0</v>
      </c>
      <c r="AC319">
        <v>0</v>
      </c>
      <c r="AD319">
        <v>0</v>
      </c>
      <c r="AE319">
        <v>7.32</v>
      </c>
      <c r="AF319">
        <v>0</v>
      </c>
      <c r="AG319">
        <v>0</v>
      </c>
      <c r="AH319">
        <v>0</v>
      </c>
      <c r="AI319">
        <v>1</v>
      </c>
      <c r="AJ319">
        <v>1</v>
      </c>
      <c r="AK319">
        <v>1</v>
      </c>
      <c r="AL319">
        <v>1</v>
      </c>
      <c r="AM319">
        <v>-2</v>
      </c>
      <c r="AN319">
        <v>0</v>
      </c>
      <c r="AO319">
        <v>0</v>
      </c>
      <c r="AP319">
        <v>1</v>
      </c>
      <c r="AQ319">
        <v>1</v>
      </c>
      <c r="AR319">
        <v>0</v>
      </c>
      <c r="AS319" t="s">
        <v>3</v>
      </c>
      <c r="AT319">
        <v>0.28499999999999998</v>
      </c>
      <c r="AU319" t="s">
        <v>23</v>
      </c>
      <c r="AV319">
        <v>0</v>
      </c>
      <c r="AW319">
        <v>2</v>
      </c>
      <c r="AX319">
        <v>448997266</v>
      </c>
      <c r="AY319">
        <v>2</v>
      </c>
      <c r="AZ319">
        <v>16384</v>
      </c>
      <c r="BA319">
        <v>321</v>
      </c>
      <c r="BB319">
        <v>1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2.0861999999999998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1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CV319">
        <v>0</v>
      </c>
      <c r="CW319">
        <v>0</v>
      </c>
      <c r="CX319">
        <f>ROUND(Y319*Source!I167,7)</f>
        <v>0</v>
      </c>
      <c r="CY319">
        <f>AA319</f>
        <v>7.32</v>
      </c>
      <c r="CZ319">
        <f>AE319</f>
        <v>7.32</v>
      </c>
      <c r="DA319">
        <f>AI319</f>
        <v>1</v>
      </c>
      <c r="DB319">
        <f>ROUND((ROUND(AT319*CZ319,2)*ROUND(0,7)),6)</f>
        <v>0</v>
      </c>
      <c r="DC319">
        <f>ROUND((ROUND(AT319*AG319,2)*ROUND(0,7)),6)</f>
        <v>0</v>
      </c>
      <c r="DD319" t="s">
        <v>3</v>
      </c>
      <c r="DE319" t="s">
        <v>3</v>
      </c>
      <c r="DF319">
        <f t="shared" si="193"/>
        <v>0</v>
      </c>
      <c r="DG319">
        <f t="shared" si="192"/>
        <v>0</v>
      </c>
      <c r="DH319">
        <f t="shared" si="163"/>
        <v>0</v>
      </c>
      <c r="DI319">
        <f t="shared" si="164"/>
        <v>0</v>
      </c>
      <c r="DJ319">
        <f>DF319</f>
        <v>0</v>
      </c>
      <c r="DK319">
        <v>1</v>
      </c>
      <c r="DL319" t="s">
        <v>3</v>
      </c>
      <c r="DM319">
        <v>0</v>
      </c>
      <c r="DN319" t="s">
        <v>3</v>
      </c>
      <c r="DO319">
        <v>0</v>
      </c>
    </row>
    <row r="320" spans="1:119" x14ac:dyDescent="0.2">
      <c r="A320">
        <f>ROW(Source!A167)</f>
        <v>167</v>
      </c>
      <c r="B320">
        <v>449016111</v>
      </c>
      <c r="C320">
        <v>448997261</v>
      </c>
      <c r="D320">
        <v>277561370</v>
      </c>
      <c r="E320">
        <v>109</v>
      </c>
      <c r="F320">
        <v>1</v>
      </c>
      <c r="G320">
        <v>1</v>
      </c>
      <c r="H320">
        <v>3</v>
      </c>
      <c r="I320" t="s">
        <v>350</v>
      </c>
      <c r="J320" t="s">
        <v>3</v>
      </c>
      <c r="K320" t="s">
        <v>351</v>
      </c>
      <c r="L320">
        <v>1371</v>
      </c>
      <c r="N320">
        <v>1013</v>
      </c>
      <c r="O320" t="s">
        <v>32</v>
      </c>
      <c r="P320" t="s">
        <v>32</v>
      </c>
      <c r="Q320">
        <v>1</v>
      </c>
      <c r="W320">
        <v>0</v>
      </c>
      <c r="X320">
        <v>-529615532</v>
      </c>
      <c r="Y320">
        <f>(AT320*ROUND(0,7))</f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1</v>
      </c>
      <c r="AJ320">
        <v>1</v>
      </c>
      <c r="AK320">
        <v>1</v>
      </c>
      <c r="AL320">
        <v>1</v>
      </c>
      <c r="AM320">
        <v>-2</v>
      </c>
      <c r="AN320">
        <v>1</v>
      </c>
      <c r="AO320">
        <v>0</v>
      </c>
      <c r="AP320">
        <v>1</v>
      </c>
      <c r="AQ320">
        <v>0</v>
      </c>
      <c r="AR320">
        <v>0</v>
      </c>
      <c r="AS320" t="s">
        <v>3</v>
      </c>
      <c r="AT320">
        <v>0</v>
      </c>
      <c r="AU320" t="s">
        <v>23</v>
      </c>
      <c r="AV320">
        <v>0</v>
      </c>
      <c r="AW320">
        <v>2</v>
      </c>
      <c r="AX320">
        <v>448997267</v>
      </c>
      <c r="AY320">
        <v>1</v>
      </c>
      <c r="AZ320">
        <v>0</v>
      </c>
      <c r="BA320">
        <v>322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CV320">
        <v>0</v>
      </c>
      <c r="CW320">
        <v>0</v>
      </c>
      <c r="CX320">
        <f>ROUND(Y320*Source!I167,7)</f>
        <v>0</v>
      </c>
      <c r="CY320">
        <f>AA320</f>
        <v>0</v>
      </c>
      <c r="CZ320">
        <f>AE320</f>
        <v>0</v>
      </c>
      <c r="DA320">
        <f>AI320</f>
        <v>1</v>
      </c>
      <c r="DB320">
        <f>ROUND((ROUND(AT320*CZ320,2)*ROUND(0,7)),6)</f>
        <v>0</v>
      </c>
      <c r="DC320">
        <f>ROUND((ROUND(AT320*AG320,2)*ROUND(0,7)),6)</f>
        <v>0</v>
      </c>
      <c r="DD320" t="s">
        <v>3</v>
      </c>
      <c r="DE320" t="s">
        <v>3</v>
      </c>
      <c r="DF320">
        <f t="shared" si="193"/>
        <v>0</v>
      </c>
      <c r="DG320">
        <f t="shared" si="192"/>
        <v>0</v>
      </c>
      <c r="DH320">
        <f t="shared" si="163"/>
        <v>0</v>
      </c>
      <c r="DI320">
        <f t="shared" si="164"/>
        <v>0</v>
      </c>
      <c r="DJ320">
        <f>DF320</f>
        <v>0</v>
      </c>
      <c r="DK320">
        <v>0</v>
      </c>
      <c r="DL320" t="s">
        <v>3</v>
      </c>
      <c r="DM320">
        <v>0</v>
      </c>
      <c r="DN320" t="s">
        <v>3</v>
      </c>
      <c r="DO320">
        <v>0</v>
      </c>
    </row>
    <row r="321" spans="1:119" x14ac:dyDescent="0.2">
      <c r="A321">
        <f>ROW(Source!A169)</f>
        <v>169</v>
      </c>
      <c r="B321">
        <v>449016111</v>
      </c>
      <c r="C321">
        <v>448997269</v>
      </c>
      <c r="D321">
        <v>327091160</v>
      </c>
      <c r="E321">
        <v>112</v>
      </c>
      <c r="F321">
        <v>1</v>
      </c>
      <c r="G321">
        <v>1</v>
      </c>
      <c r="H321">
        <v>1</v>
      </c>
      <c r="I321" t="s">
        <v>1201</v>
      </c>
      <c r="J321" t="s">
        <v>3</v>
      </c>
      <c r="K321" t="s">
        <v>1271</v>
      </c>
      <c r="L321">
        <v>1191</v>
      </c>
      <c r="N321">
        <v>1013</v>
      </c>
      <c r="O321" t="s">
        <v>1203</v>
      </c>
      <c r="P321" t="s">
        <v>1203</v>
      </c>
      <c r="Q321">
        <v>1</v>
      </c>
      <c r="W321">
        <v>0</v>
      </c>
      <c r="X321">
        <v>-1833565283</v>
      </c>
      <c r="Y321">
        <f>AT321</f>
        <v>0.31</v>
      </c>
      <c r="AA321">
        <v>0</v>
      </c>
      <c r="AB321">
        <v>0</v>
      </c>
      <c r="AC321">
        <v>0</v>
      </c>
      <c r="AD321">
        <v>479.27</v>
      </c>
      <c r="AE321">
        <v>0</v>
      </c>
      <c r="AF321">
        <v>0</v>
      </c>
      <c r="AG321">
        <v>0</v>
      </c>
      <c r="AH321">
        <v>479.27</v>
      </c>
      <c r="AI321">
        <v>1</v>
      </c>
      <c r="AJ321">
        <v>1</v>
      </c>
      <c r="AK321">
        <v>1</v>
      </c>
      <c r="AL321">
        <v>1</v>
      </c>
      <c r="AM321">
        <v>-2</v>
      </c>
      <c r="AN321">
        <v>0</v>
      </c>
      <c r="AO321">
        <v>0</v>
      </c>
      <c r="AP321">
        <v>1</v>
      </c>
      <c r="AQ321">
        <v>1</v>
      </c>
      <c r="AR321">
        <v>0</v>
      </c>
      <c r="AS321" t="s">
        <v>3</v>
      </c>
      <c r="AT321">
        <v>0.31</v>
      </c>
      <c r="AU321" t="s">
        <v>3</v>
      </c>
      <c r="AV321">
        <v>1</v>
      </c>
      <c r="AW321">
        <v>2</v>
      </c>
      <c r="AX321">
        <v>448997273</v>
      </c>
      <c r="AY321">
        <v>2</v>
      </c>
      <c r="AZ321">
        <v>131072</v>
      </c>
      <c r="BA321">
        <v>323</v>
      </c>
      <c r="BB321">
        <v>1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148.5737</v>
      </c>
      <c r="BN321">
        <v>0.31</v>
      </c>
      <c r="BO321">
        <v>0</v>
      </c>
      <c r="BP321">
        <v>1</v>
      </c>
      <c r="BQ321">
        <v>0</v>
      </c>
      <c r="BR321">
        <v>0</v>
      </c>
      <c r="BS321">
        <v>0</v>
      </c>
      <c r="BT321">
        <v>148.5737</v>
      </c>
      <c r="BU321">
        <v>0.31</v>
      </c>
      <c r="BV321">
        <v>0</v>
      </c>
      <c r="BW321">
        <v>1</v>
      </c>
      <c r="CU321">
        <f>ROUND(AT321*Source!I169*AH321*AL321,2)</f>
        <v>1.49</v>
      </c>
      <c r="CV321">
        <f>ROUND(Y321*Source!I169,7)</f>
        <v>3.0999999999999999E-3</v>
      </c>
      <c r="CW321">
        <v>0</v>
      </c>
      <c r="CX321">
        <f>ROUND(Y321*Source!I169,7)</f>
        <v>3.0999999999999999E-3</v>
      </c>
      <c r="CY321">
        <f>AD321</f>
        <v>479.27</v>
      </c>
      <c r="CZ321">
        <f>AH321</f>
        <v>479.27</v>
      </c>
      <c r="DA321">
        <f>AL321</f>
        <v>1</v>
      </c>
      <c r="DB321">
        <f>ROUND(ROUND(AT321*CZ321,2),6)</f>
        <v>148.57</v>
      </c>
      <c r="DC321">
        <f>ROUND(ROUND(AT321*AG321,2),6)</f>
        <v>0</v>
      </c>
      <c r="DD321" t="s">
        <v>3</v>
      </c>
      <c r="DE321" t="s">
        <v>3</v>
      </c>
      <c r="DF321">
        <f t="shared" si="193"/>
        <v>0</v>
      </c>
      <c r="DG321">
        <f t="shared" si="192"/>
        <v>0</v>
      </c>
      <c r="DH321">
        <f t="shared" ref="DH321:DH384" si="194">ROUND(ROUND(AG321,2)*CX321,2)</f>
        <v>0</v>
      </c>
      <c r="DI321">
        <f t="shared" ref="DI321:DI384" si="195">ROUND(ROUND(AH321,2)*CX321,2)</f>
        <v>1.49</v>
      </c>
      <c r="DJ321">
        <f>DI321</f>
        <v>1.49</v>
      </c>
      <c r="DK321">
        <v>1</v>
      </c>
      <c r="DL321" t="s">
        <v>3</v>
      </c>
      <c r="DM321">
        <v>0</v>
      </c>
      <c r="DN321" t="s">
        <v>3</v>
      </c>
      <c r="DO321">
        <v>0</v>
      </c>
    </row>
    <row r="322" spans="1:119" x14ac:dyDescent="0.2">
      <c r="A322">
        <f>ROW(Source!A169)</f>
        <v>169</v>
      </c>
      <c r="B322">
        <v>449016111</v>
      </c>
      <c r="C322">
        <v>448997269</v>
      </c>
      <c r="D322">
        <v>327163488</v>
      </c>
      <c r="E322">
        <v>1</v>
      </c>
      <c r="F322">
        <v>1</v>
      </c>
      <c r="G322">
        <v>1</v>
      </c>
      <c r="H322">
        <v>3</v>
      </c>
      <c r="I322" t="s">
        <v>1210</v>
      </c>
      <c r="J322" t="s">
        <v>1211</v>
      </c>
      <c r="K322" t="s">
        <v>1212</v>
      </c>
      <c r="L322">
        <v>1383</v>
      </c>
      <c r="N322">
        <v>1013</v>
      </c>
      <c r="O322" t="s">
        <v>1213</v>
      </c>
      <c r="P322" t="s">
        <v>1213</v>
      </c>
      <c r="Q322">
        <v>1</v>
      </c>
      <c r="W322">
        <v>0</v>
      </c>
      <c r="X322">
        <v>1486845918</v>
      </c>
      <c r="Y322">
        <f>(AT322*ROUND(0,7))</f>
        <v>0</v>
      </c>
      <c r="AA322">
        <v>7.32</v>
      </c>
      <c r="AB322">
        <v>0</v>
      </c>
      <c r="AC322">
        <v>0</v>
      </c>
      <c r="AD322">
        <v>0</v>
      </c>
      <c r="AE322">
        <v>7.32</v>
      </c>
      <c r="AF322">
        <v>0</v>
      </c>
      <c r="AG322">
        <v>0</v>
      </c>
      <c r="AH322">
        <v>0</v>
      </c>
      <c r="AI322">
        <v>1</v>
      </c>
      <c r="AJ322">
        <v>1</v>
      </c>
      <c r="AK322">
        <v>1</v>
      </c>
      <c r="AL322">
        <v>1</v>
      </c>
      <c r="AM322">
        <v>-2</v>
      </c>
      <c r="AN322">
        <v>0</v>
      </c>
      <c r="AO322">
        <v>0</v>
      </c>
      <c r="AP322">
        <v>1</v>
      </c>
      <c r="AQ322">
        <v>1</v>
      </c>
      <c r="AR322">
        <v>0</v>
      </c>
      <c r="AS322" t="s">
        <v>3</v>
      </c>
      <c r="AT322">
        <v>0.435</v>
      </c>
      <c r="AU322" t="s">
        <v>135</v>
      </c>
      <c r="AV322">
        <v>0</v>
      </c>
      <c r="AW322">
        <v>2</v>
      </c>
      <c r="AX322">
        <v>448997274</v>
      </c>
      <c r="AY322">
        <v>2</v>
      </c>
      <c r="AZ322">
        <v>16384</v>
      </c>
      <c r="BA322">
        <v>324</v>
      </c>
      <c r="BB322">
        <v>1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3.1842000000000001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1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CV322">
        <v>0</v>
      </c>
      <c r="CW322">
        <v>0</v>
      </c>
      <c r="CX322">
        <f>ROUND(Y322*Source!I169,7)</f>
        <v>0</v>
      </c>
      <c r="CY322">
        <f>AA322</f>
        <v>7.32</v>
      </c>
      <c r="CZ322">
        <f>AE322</f>
        <v>7.32</v>
      </c>
      <c r="DA322">
        <f>AI322</f>
        <v>1</v>
      </c>
      <c r="DB322">
        <f>ROUND((ROUND(AT322*CZ322,2)*ROUND(0,7)),6)</f>
        <v>0</v>
      </c>
      <c r="DC322">
        <f>ROUND((ROUND(AT322*AG322,2)*ROUND(0,7)),6)</f>
        <v>0</v>
      </c>
      <c r="DD322" t="s">
        <v>3</v>
      </c>
      <c r="DE322" t="s">
        <v>3</v>
      </c>
      <c r="DF322">
        <f t="shared" si="193"/>
        <v>0</v>
      </c>
      <c r="DG322">
        <f t="shared" si="192"/>
        <v>0</v>
      </c>
      <c r="DH322">
        <f t="shared" si="194"/>
        <v>0</v>
      </c>
      <c r="DI322">
        <f t="shared" si="195"/>
        <v>0</v>
      </c>
      <c r="DJ322">
        <f>DF322</f>
        <v>0</v>
      </c>
      <c r="DK322">
        <v>1</v>
      </c>
      <c r="DL322" t="s">
        <v>3</v>
      </c>
      <c r="DM322">
        <v>0</v>
      </c>
      <c r="DN322" t="s">
        <v>3</v>
      </c>
      <c r="DO322">
        <v>0</v>
      </c>
    </row>
    <row r="323" spans="1:119" x14ac:dyDescent="0.2">
      <c r="A323">
        <f>ROW(Source!A169)</f>
        <v>169</v>
      </c>
      <c r="B323">
        <v>449016111</v>
      </c>
      <c r="C323">
        <v>448997269</v>
      </c>
      <c r="D323">
        <v>327092130</v>
      </c>
      <c r="E323">
        <v>112</v>
      </c>
      <c r="F323">
        <v>1</v>
      </c>
      <c r="G323">
        <v>1</v>
      </c>
      <c r="H323">
        <v>3</v>
      </c>
      <c r="I323" t="s">
        <v>350</v>
      </c>
      <c r="J323" t="s">
        <v>3</v>
      </c>
      <c r="K323" t="s">
        <v>351</v>
      </c>
      <c r="L323">
        <v>1371</v>
      </c>
      <c r="N323">
        <v>1013</v>
      </c>
      <c r="O323" t="s">
        <v>32</v>
      </c>
      <c r="P323" t="s">
        <v>32</v>
      </c>
      <c r="Q323">
        <v>1</v>
      </c>
      <c r="W323">
        <v>0</v>
      </c>
      <c r="X323">
        <v>-529615532</v>
      </c>
      <c r="Y323">
        <f>(AT323*ROUND(0,7))</f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1</v>
      </c>
      <c r="AJ323">
        <v>1</v>
      </c>
      <c r="AK323">
        <v>1</v>
      </c>
      <c r="AL323">
        <v>1</v>
      </c>
      <c r="AM323">
        <v>-2</v>
      </c>
      <c r="AN323">
        <v>1</v>
      </c>
      <c r="AO323">
        <v>0</v>
      </c>
      <c r="AP323">
        <v>1</v>
      </c>
      <c r="AQ323">
        <v>0</v>
      </c>
      <c r="AR323">
        <v>0</v>
      </c>
      <c r="AS323" t="s">
        <v>3</v>
      </c>
      <c r="AT323">
        <v>0</v>
      </c>
      <c r="AU323" t="s">
        <v>135</v>
      </c>
      <c r="AV323">
        <v>0</v>
      </c>
      <c r="AW323">
        <v>2</v>
      </c>
      <c r="AX323">
        <v>448997275</v>
      </c>
      <c r="AY323">
        <v>1</v>
      </c>
      <c r="AZ323">
        <v>0</v>
      </c>
      <c r="BA323">
        <v>325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CV323">
        <v>0</v>
      </c>
      <c r="CW323">
        <v>0</v>
      </c>
      <c r="CX323">
        <f>ROUND(Y323*Source!I169,7)</f>
        <v>0</v>
      </c>
      <c r="CY323">
        <f>AA323</f>
        <v>0</v>
      </c>
      <c r="CZ323">
        <f>AE323</f>
        <v>0</v>
      </c>
      <c r="DA323">
        <f>AI323</f>
        <v>1</v>
      </c>
      <c r="DB323">
        <f>ROUND((ROUND(AT323*CZ323,2)*ROUND(0,7)),6)</f>
        <v>0</v>
      </c>
      <c r="DC323">
        <f>ROUND((ROUND(AT323*AG323,2)*ROUND(0,7)),6)</f>
        <v>0</v>
      </c>
      <c r="DD323" t="s">
        <v>3</v>
      </c>
      <c r="DE323" t="s">
        <v>3</v>
      </c>
      <c r="DF323">
        <f t="shared" si="193"/>
        <v>0</v>
      </c>
      <c r="DG323">
        <f t="shared" si="192"/>
        <v>0</v>
      </c>
      <c r="DH323">
        <f t="shared" si="194"/>
        <v>0</v>
      </c>
      <c r="DI323">
        <f t="shared" si="195"/>
        <v>0</v>
      </c>
      <c r="DJ323">
        <f>DF323</f>
        <v>0</v>
      </c>
      <c r="DK323">
        <v>0</v>
      </c>
      <c r="DL323" t="s">
        <v>3</v>
      </c>
      <c r="DM323">
        <v>0</v>
      </c>
      <c r="DN323" t="s">
        <v>3</v>
      </c>
      <c r="DO323">
        <v>0</v>
      </c>
    </row>
    <row r="324" spans="1:119" x14ac:dyDescent="0.2">
      <c r="A324">
        <f>ROW(Source!A206)</f>
        <v>206</v>
      </c>
      <c r="B324">
        <v>449016111</v>
      </c>
      <c r="C324">
        <v>448997277</v>
      </c>
      <c r="D324">
        <v>277560253</v>
      </c>
      <c r="E324">
        <v>109</v>
      </c>
      <c r="F324">
        <v>1</v>
      </c>
      <c r="G324">
        <v>1</v>
      </c>
      <c r="H324">
        <v>1</v>
      </c>
      <c r="I324" t="s">
        <v>1391</v>
      </c>
      <c r="J324" t="s">
        <v>3</v>
      </c>
      <c r="K324" t="s">
        <v>1392</v>
      </c>
      <c r="L324">
        <v>1191</v>
      </c>
      <c r="N324">
        <v>1013</v>
      </c>
      <c r="O324" t="s">
        <v>1203</v>
      </c>
      <c r="P324" t="s">
        <v>1203</v>
      </c>
      <c r="Q324">
        <v>1</v>
      </c>
      <c r="W324">
        <v>0</v>
      </c>
      <c r="X324">
        <v>-844220143</v>
      </c>
      <c r="Y324">
        <f>AT324</f>
        <v>59.2</v>
      </c>
      <c r="AA324">
        <v>0</v>
      </c>
      <c r="AB324">
        <v>0</v>
      </c>
      <c r="AC324">
        <v>0</v>
      </c>
      <c r="AD324">
        <v>455.11</v>
      </c>
      <c r="AE324">
        <v>0</v>
      </c>
      <c r="AF324">
        <v>0</v>
      </c>
      <c r="AG324">
        <v>0</v>
      </c>
      <c r="AH324">
        <v>455.11</v>
      </c>
      <c r="AI324">
        <v>1</v>
      </c>
      <c r="AJ324">
        <v>1</v>
      </c>
      <c r="AK324">
        <v>1</v>
      </c>
      <c r="AL324">
        <v>1</v>
      </c>
      <c r="AM324">
        <v>-2</v>
      </c>
      <c r="AN324">
        <v>0</v>
      </c>
      <c r="AO324">
        <v>0</v>
      </c>
      <c r="AP324">
        <v>1</v>
      </c>
      <c r="AQ324">
        <v>1</v>
      </c>
      <c r="AR324">
        <v>0</v>
      </c>
      <c r="AS324" t="s">
        <v>3</v>
      </c>
      <c r="AT324">
        <v>59.2</v>
      </c>
      <c r="AU324" t="s">
        <v>3</v>
      </c>
      <c r="AV324">
        <v>1</v>
      </c>
      <c r="AW324">
        <v>2</v>
      </c>
      <c r="AX324">
        <v>448997284</v>
      </c>
      <c r="AY324">
        <v>2</v>
      </c>
      <c r="AZ324">
        <v>131072</v>
      </c>
      <c r="BA324">
        <v>326</v>
      </c>
      <c r="BB324">
        <v>1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26942.512000000002</v>
      </c>
      <c r="BN324">
        <v>59.2</v>
      </c>
      <c r="BO324">
        <v>0</v>
      </c>
      <c r="BP324">
        <v>1</v>
      </c>
      <c r="BQ324">
        <v>0</v>
      </c>
      <c r="BR324">
        <v>0</v>
      </c>
      <c r="BS324">
        <v>0</v>
      </c>
      <c r="BT324">
        <v>26942.512000000002</v>
      </c>
      <c r="BU324">
        <v>59.2</v>
      </c>
      <c r="BV324">
        <v>0</v>
      </c>
      <c r="BW324">
        <v>1</v>
      </c>
      <c r="CU324">
        <f>ROUND(AT324*Source!I206*AH324*AL324,2)</f>
        <v>269.43</v>
      </c>
      <c r="CV324">
        <f>ROUND(Y324*Source!I206,7)</f>
        <v>0.59199999999999997</v>
      </c>
      <c r="CW324">
        <v>0</v>
      </c>
      <c r="CX324">
        <f>ROUND(Y324*Source!I206,7)</f>
        <v>0.59199999999999997</v>
      </c>
      <c r="CY324">
        <f>AD324</f>
        <v>455.11</v>
      </c>
      <c r="CZ324">
        <f>AH324</f>
        <v>455.11</v>
      </c>
      <c r="DA324">
        <f>AL324</f>
        <v>1</v>
      </c>
      <c r="DB324">
        <f>ROUND(ROUND(AT324*CZ324,2),6)</f>
        <v>26942.51</v>
      </c>
      <c r="DC324">
        <f>ROUND(ROUND(AT324*AG324,2),6)</f>
        <v>0</v>
      </c>
      <c r="DD324" t="s">
        <v>3</v>
      </c>
      <c r="DE324" t="s">
        <v>3</v>
      </c>
      <c r="DF324">
        <f t="shared" si="193"/>
        <v>0</v>
      </c>
      <c r="DG324">
        <f t="shared" si="192"/>
        <v>0</v>
      </c>
      <c r="DH324">
        <f t="shared" si="194"/>
        <v>0</v>
      </c>
      <c r="DI324">
        <f t="shared" si="195"/>
        <v>269.43</v>
      </c>
      <c r="DJ324">
        <f>DI324</f>
        <v>269.43</v>
      </c>
      <c r="DK324">
        <v>1</v>
      </c>
      <c r="DL324" t="s">
        <v>3</v>
      </c>
      <c r="DM324">
        <v>0</v>
      </c>
      <c r="DN324" t="s">
        <v>3</v>
      </c>
      <c r="DO324">
        <v>0</v>
      </c>
    </row>
    <row r="325" spans="1:119" x14ac:dyDescent="0.2">
      <c r="A325">
        <f>ROW(Source!A206)</f>
        <v>206</v>
      </c>
      <c r="B325">
        <v>449016111</v>
      </c>
      <c r="C325">
        <v>448997277</v>
      </c>
      <c r="D325">
        <v>277560491</v>
      </c>
      <c r="E325">
        <v>109</v>
      </c>
      <c r="F325">
        <v>1</v>
      </c>
      <c r="G325">
        <v>1</v>
      </c>
      <c r="H325">
        <v>1</v>
      </c>
      <c r="I325" t="s">
        <v>1204</v>
      </c>
      <c r="J325" t="s">
        <v>3</v>
      </c>
      <c r="K325" t="s">
        <v>1205</v>
      </c>
      <c r="L325">
        <v>1191</v>
      </c>
      <c r="N325">
        <v>1013</v>
      </c>
      <c r="O325" t="s">
        <v>1203</v>
      </c>
      <c r="P325" t="s">
        <v>1203</v>
      </c>
      <c r="Q325">
        <v>1</v>
      </c>
      <c r="W325">
        <v>0</v>
      </c>
      <c r="X325">
        <v>-1417349443</v>
      </c>
      <c r="Y325">
        <f>AT325</f>
        <v>0.01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1</v>
      </c>
      <c r="AJ325">
        <v>1</v>
      </c>
      <c r="AK325">
        <v>1</v>
      </c>
      <c r="AL325">
        <v>1</v>
      </c>
      <c r="AM325">
        <v>-2</v>
      </c>
      <c r="AN325">
        <v>0</v>
      </c>
      <c r="AO325">
        <v>0</v>
      </c>
      <c r="AP325">
        <v>1</v>
      </c>
      <c r="AQ325">
        <v>1</v>
      </c>
      <c r="AR325">
        <v>0</v>
      </c>
      <c r="AS325" t="s">
        <v>3</v>
      </c>
      <c r="AT325">
        <v>0.01</v>
      </c>
      <c r="AU325" t="s">
        <v>3</v>
      </c>
      <c r="AV325">
        <v>2</v>
      </c>
      <c r="AW325">
        <v>2</v>
      </c>
      <c r="AX325">
        <v>448997285</v>
      </c>
      <c r="AY325">
        <v>1</v>
      </c>
      <c r="AZ325">
        <v>0</v>
      </c>
      <c r="BA325">
        <v>327</v>
      </c>
      <c r="BB325">
        <v>1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CV325">
        <v>0</v>
      </c>
      <c r="CW325">
        <v>0</v>
      </c>
      <c r="CX325">
        <f>ROUND(Y325*Source!I206,7)</f>
        <v>1E-4</v>
      </c>
      <c r="CY325">
        <f>AD325</f>
        <v>0</v>
      </c>
      <c r="CZ325">
        <f>AH325</f>
        <v>0</v>
      </c>
      <c r="DA325">
        <f>AL325</f>
        <v>1</v>
      </c>
      <c r="DB325">
        <f>ROUND(ROUND(AT325*CZ325,2),6)</f>
        <v>0</v>
      </c>
      <c r="DC325">
        <f>ROUND(ROUND(AT325*AG325,2),6)</f>
        <v>0</v>
      </c>
      <c r="DD325" t="s">
        <v>3</v>
      </c>
      <c r="DE325" t="s">
        <v>3</v>
      </c>
      <c r="DF325">
        <f t="shared" si="193"/>
        <v>0</v>
      </c>
      <c r="DG325">
        <f t="shared" si="192"/>
        <v>0</v>
      </c>
      <c r="DH325">
        <f t="shared" si="194"/>
        <v>0</v>
      </c>
      <c r="DI325">
        <f t="shared" si="195"/>
        <v>0</v>
      </c>
      <c r="DJ325">
        <f>DI325</f>
        <v>0</v>
      </c>
      <c r="DK325">
        <v>0</v>
      </c>
      <c r="DL325" t="s">
        <v>3</v>
      </c>
      <c r="DM325">
        <v>0</v>
      </c>
      <c r="DN325" t="s">
        <v>3</v>
      </c>
      <c r="DO325">
        <v>0</v>
      </c>
    </row>
    <row r="326" spans="1:119" x14ac:dyDescent="0.2">
      <c r="A326">
        <f>ROW(Source!A206)</f>
        <v>206</v>
      </c>
      <c r="B326">
        <v>449016111</v>
      </c>
      <c r="C326">
        <v>448997277</v>
      </c>
      <c r="D326">
        <v>277945805</v>
      </c>
      <c r="E326">
        <v>1</v>
      </c>
      <c r="F326">
        <v>1</v>
      </c>
      <c r="G326">
        <v>1</v>
      </c>
      <c r="H326">
        <v>2</v>
      </c>
      <c r="I326" t="s">
        <v>1206</v>
      </c>
      <c r="J326" t="s">
        <v>1207</v>
      </c>
      <c r="K326" t="s">
        <v>1208</v>
      </c>
      <c r="L326">
        <v>1368</v>
      </c>
      <c r="N326">
        <v>1011</v>
      </c>
      <c r="O326" t="s">
        <v>1100</v>
      </c>
      <c r="P326" t="s">
        <v>1100</v>
      </c>
      <c r="Q326">
        <v>1</v>
      </c>
      <c r="W326">
        <v>0</v>
      </c>
      <c r="X326">
        <v>721652621</v>
      </c>
      <c r="Y326">
        <f>AT326</f>
        <v>0.01</v>
      </c>
      <c r="AA326">
        <v>0</v>
      </c>
      <c r="AB326">
        <v>641.70000000000005</v>
      </c>
      <c r="AC326">
        <v>539.69000000000005</v>
      </c>
      <c r="AD326">
        <v>0</v>
      </c>
      <c r="AE326">
        <v>0</v>
      </c>
      <c r="AF326">
        <v>641.70000000000005</v>
      </c>
      <c r="AG326">
        <v>539.69000000000005</v>
      </c>
      <c r="AH326">
        <v>0</v>
      </c>
      <c r="AI326">
        <v>1</v>
      </c>
      <c r="AJ326">
        <v>1</v>
      </c>
      <c r="AK326">
        <v>1</v>
      </c>
      <c r="AL326">
        <v>1</v>
      </c>
      <c r="AM326">
        <v>-2</v>
      </c>
      <c r="AN326">
        <v>0</v>
      </c>
      <c r="AO326">
        <v>0</v>
      </c>
      <c r="AP326">
        <v>1</v>
      </c>
      <c r="AQ326">
        <v>1</v>
      </c>
      <c r="AR326">
        <v>0</v>
      </c>
      <c r="AS326" t="s">
        <v>3</v>
      </c>
      <c r="AT326">
        <v>0.01</v>
      </c>
      <c r="AU326" t="s">
        <v>3</v>
      </c>
      <c r="AV326">
        <v>1</v>
      </c>
      <c r="AW326">
        <v>2</v>
      </c>
      <c r="AX326">
        <v>448997286</v>
      </c>
      <c r="AY326">
        <v>2</v>
      </c>
      <c r="AZ326">
        <v>98304</v>
      </c>
      <c r="BA326">
        <v>328</v>
      </c>
      <c r="BB326">
        <v>1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6.4170000000000007</v>
      </c>
      <c r="BL326">
        <v>5.3969000000000005</v>
      </c>
      <c r="BM326">
        <v>0</v>
      </c>
      <c r="BN326">
        <v>0</v>
      </c>
      <c r="BO326">
        <v>0.01</v>
      </c>
      <c r="BP326">
        <v>1</v>
      </c>
      <c r="BQ326">
        <v>0</v>
      </c>
      <c r="BR326">
        <v>6.4170000000000007</v>
      </c>
      <c r="BS326">
        <v>5.3969000000000005</v>
      </c>
      <c r="BT326">
        <v>0</v>
      </c>
      <c r="BU326">
        <v>0</v>
      </c>
      <c r="BV326">
        <v>0.01</v>
      </c>
      <c r="BW326">
        <v>1</v>
      </c>
      <c r="CV326">
        <v>0</v>
      </c>
      <c r="CW326">
        <f>ROUND(Y326*Source!I206*DO326,7)</f>
        <v>1E-4</v>
      </c>
      <c r="CX326">
        <f>ROUND(Y326*Source!I206,7)</f>
        <v>1E-4</v>
      </c>
      <c r="CY326">
        <f>AB326</f>
        <v>641.70000000000005</v>
      </c>
      <c r="CZ326">
        <f>AF326</f>
        <v>641.70000000000005</v>
      </c>
      <c r="DA326">
        <f>AJ326</f>
        <v>1</v>
      </c>
      <c r="DB326">
        <f>ROUND(ROUND(AT326*CZ326,2),6)</f>
        <v>6.42</v>
      </c>
      <c r="DC326">
        <f>ROUND(ROUND(AT326*AG326,2),6)</f>
        <v>5.4</v>
      </c>
      <c r="DD326" t="s">
        <v>3</v>
      </c>
      <c r="DE326" t="s">
        <v>3</v>
      </c>
      <c r="DF326">
        <f t="shared" si="193"/>
        <v>0</v>
      </c>
      <c r="DG326">
        <f t="shared" si="192"/>
        <v>0.06</v>
      </c>
      <c r="DH326">
        <f t="shared" si="194"/>
        <v>0.05</v>
      </c>
      <c r="DI326">
        <f t="shared" si="195"/>
        <v>0</v>
      </c>
      <c r="DJ326">
        <f>DG326+DH326</f>
        <v>0.11</v>
      </c>
      <c r="DK326">
        <v>1</v>
      </c>
      <c r="DL326" t="s">
        <v>1209</v>
      </c>
      <c r="DM326">
        <v>4</v>
      </c>
      <c r="DN326" t="s">
        <v>1203</v>
      </c>
      <c r="DO326">
        <v>1</v>
      </c>
    </row>
    <row r="327" spans="1:119" x14ac:dyDescent="0.2">
      <c r="A327">
        <f>ROW(Source!A206)</f>
        <v>206</v>
      </c>
      <c r="B327">
        <v>449016111</v>
      </c>
      <c r="C327">
        <v>448997277</v>
      </c>
      <c r="D327">
        <v>277869627</v>
      </c>
      <c r="E327">
        <v>1</v>
      </c>
      <c r="F327">
        <v>1</v>
      </c>
      <c r="G327">
        <v>1</v>
      </c>
      <c r="H327">
        <v>3</v>
      </c>
      <c r="I327" t="s">
        <v>1393</v>
      </c>
      <c r="J327" t="s">
        <v>1394</v>
      </c>
      <c r="K327" t="s">
        <v>1395</v>
      </c>
      <c r="L327">
        <v>1346</v>
      </c>
      <c r="N327">
        <v>1009</v>
      </c>
      <c r="O327" t="s">
        <v>441</v>
      </c>
      <c r="P327" t="s">
        <v>441</v>
      </c>
      <c r="Q327">
        <v>1</v>
      </c>
      <c r="W327">
        <v>0</v>
      </c>
      <c r="X327">
        <v>1111106736</v>
      </c>
      <c r="Y327">
        <f>(AT327*ROUND(0,7))</f>
        <v>0</v>
      </c>
      <c r="AA327">
        <v>86.41</v>
      </c>
      <c r="AB327">
        <v>0</v>
      </c>
      <c r="AC327">
        <v>0</v>
      </c>
      <c r="AD327">
        <v>0</v>
      </c>
      <c r="AE327">
        <v>56.11</v>
      </c>
      <c r="AF327">
        <v>0</v>
      </c>
      <c r="AG327">
        <v>0</v>
      </c>
      <c r="AH327">
        <v>0</v>
      </c>
      <c r="AI327">
        <v>1.54</v>
      </c>
      <c r="AJ327">
        <v>1</v>
      </c>
      <c r="AK327">
        <v>1</v>
      </c>
      <c r="AL327">
        <v>1</v>
      </c>
      <c r="AM327">
        <v>2</v>
      </c>
      <c r="AN327">
        <v>0</v>
      </c>
      <c r="AO327">
        <v>0</v>
      </c>
      <c r="AP327">
        <v>1</v>
      </c>
      <c r="AQ327">
        <v>1</v>
      </c>
      <c r="AR327">
        <v>0</v>
      </c>
      <c r="AS327" t="s">
        <v>3</v>
      </c>
      <c r="AT327">
        <v>0.1</v>
      </c>
      <c r="AU327" t="s">
        <v>23</v>
      </c>
      <c r="AV327">
        <v>0</v>
      </c>
      <c r="AW327">
        <v>2</v>
      </c>
      <c r="AX327">
        <v>448997287</v>
      </c>
      <c r="AY327">
        <v>1</v>
      </c>
      <c r="AZ327">
        <v>0</v>
      </c>
      <c r="BA327">
        <v>329</v>
      </c>
      <c r="BB327">
        <v>1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5.6110000000000007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1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CV327">
        <v>0</v>
      </c>
      <c r="CW327">
        <v>0</v>
      </c>
      <c r="CX327">
        <f>ROUND(Y327*Source!I206,7)</f>
        <v>0</v>
      </c>
      <c r="CY327">
        <f>AA327</f>
        <v>86.41</v>
      </c>
      <c r="CZ327">
        <f>AE327</f>
        <v>56.11</v>
      </c>
      <c r="DA327">
        <f>AI327</f>
        <v>1.54</v>
      </c>
      <c r="DB327">
        <f>ROUND((ROUND(AT327*CZ327,2)*ROUND(0,7)),6)</f>
        <v>0</v>
      </c>
      <c r="DC327">
        <f>ROUND((ROUND(AT327*AG327,2)*ROUND(0,7)),6)</f>
        <v>0</v>
      </c>
      <c r="DD327" t="s">
        <v>3</v>
      </c>
      <c r="DE327" t="s">
        <v>3</v>
      </c>
      <c r="DF327">
        <f>ROUND(ROUND(AE327*AI327,2)*CX327,2)</f>
        <v>0</v>
      </c>
      <c r="DG327">
        <f t="shared" si="192"/>
        <v>0</v>
      </c>
      <c r="DH327">
        <f t="shared" si="194"/>
        <v>0</v>
      </c>
      <c r="DI327">
        <f t="shared" si="195"/>
        <v>0</v>
      </c>
      <c r="DJ327">
        <f>DF327</f>
        <v>0</v>
      </c>
      <c r="DK327">
        <v>0</v>
      </c>
      <c r="DL327" t="s">
        <v>3</v>
      </c>
      <c r="DM327">
        <v>0</v>
      </c>
      <c r="DN327" t="s">
        <v>3</v>
      </c>
      <c r="DO327">
        <v>0</v>
      </c>
    </row>
    <row r="328" spans="1:119" x14ac:dyDescent="0.2">
      <c r="A328">
        <f>ROW(Source!A206)</f>
        <v>206</v>
      </c>
      <c r="B328">
        <v>449016111</v>
      </c>
      <c r="C328">
        <v>448997277</v>
      </c>
      <c r="D328">
        <v>277564289</v>
      </c>
      <c r="E328">
        <v>109</v>
      </c>
      <c r="F328">
        <v>1</v>
      </c>
      <c r="G328">
        <v>1</v>
      </c>
      <c r="H328">
        <v>3</v>
      </c>
      <c r="I328" t="s">
        <v>375</v>
      </c>
      <c r="J328" t="s">
        <v>3</v>
      </c>
      <c r="K328" t="s">
        <v>376</v>
      </c>
      <c r="L328">
        <v>1348</v>
      </c>
      <c r="N328">
        <v>1009</v>
      </c>
      <c r="O328" t="s">
        <v>83</v>
      </c>
      <c r="P328" t="s">
        <v>83</v>
      </c>
      <c r="Q328">
        <v>1000</v>
      </c>
      <c r="W328">
        <v>0</v>
      </c>
      <c r="X328">
        <v>84301199</v>
      </c>
      <c r="Y328">
        <f>(AT328*ROUND(0,7))</f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1</v>
      </c>
      <c r="AJ328">
        <v>1</v>
      </c>
      <c r="AK328">
        <v>1</v>
      </c>
      <c r="AL328">
        <v>1</v>
      </c>
      <c r="AM328">
        <v>-2</v>
      </c>
      <c r="AN328">
        <v>0</v>
      </c>
      <c r="AO328">
        <v>0</v>
      </c>
      <c r="AP328">
        <v>1</v>
      </c>
      <c r="AQ328">
        <v>0</v>
      </c>
      <c r="AR328">
        <v>0</v>
      </c>
      <c r="AS328" t="s">
        <v>3</v>
      </c>
      <c r="AT328">
        <v>1.55E-2</v>
      </c>
      <c r="AU328" t="s">
        <v>23</v>
      </c>
      <c r="AV328">
        <v>0</v>
      </c>
      <c r="AW328">
        <v>2</v>
      </c>
      <c r="AX328">
        <v>448997288</v>
      </c>
      <c r="AY328">
        <v>1</v>
      </c>
      <c r="AZ328">
        <v>0</v>
      </c>
      <c r="BA328">
        <v>330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CV328">
        <v>0</v>
      </c>
      <c r="CW328">
        <v>0</v>
      </c>
      <c r="CX328">
        <f>ROUND(Y328*Source!I206,7)</f>
        <v>0</v>
      </c>
      <c r="CY328">
        <f>AA328</f>
        <v>0</v>
      </c>
      <c r="CZ328">
        <f>AE328</f>
        <v>0</v>
      </c>
      <c r="DA328">
        <f>AI328</f>
        <v>1</v>
      </c>
      <c r="DB328">
        <f>ROUND((ROUND(AT328*CZ328,2)*ROUND(0,7)),6)</f>
        <v>0</v>
      </c>
      <c r="DC328">
        <f>ROUND((ROUND(AT328*AG328,2)*ROUND(0,7)),6)</f>
        <v>0</v>
      </c>
      <c r="DD328" t="s">
        <v>3</v>
      </c>
      <c r="DE328" t="s">
        <v>3</v>
      </c>
      <c r="DF328">
        <f>ROUND(ROUND(AE328,2)*CX328,2)</f>
        <v>0</v>
      </c>
      <c r="DG328">
        <f t="shared" si="192"/>
        <v>0</v>
      </c>
      <c r="DH328">
        <f t="shared" si="194"/>
        <v>0</v>
      </c>
      <c r="DI328">
        <f t="shared" si="195"/>
        <v>0</v>
      </c>
      <c r="DJ328">
        <f>DF328</f>
        <v>0</v>
      </c>
      <c r="DK328">
        <v>0</v>
      </c>
      <c r="DL328" t="s">
        <v>3</v>
      </c>
      <c r="DM328">
        <v>0</v>
      </c>
      <c r="DN328" t="s">
        <v>3</v>
      </c>
      <c r="DO328">
        <v>0</v>
      </c>
    </row>
    <row r="329" spans="1:119" x14ac:dyDescent="0.2">
      <c r="A329">
        <f>ROW(Source!A206)</f>
        <v>206</v>
      </c>
      <c r="B329">
        <v>449016111</v>
      </c>
      <c r="C329">
        <v>448997277</v>
      </c>
      <c r="D329">
        <v>277896668</v>
      </c>
      <c r="E329">
        <v>1</v>
      </c>
      <c r="F329">
        <v>1</v>
      </c>
      <c r="G329">
        <v>1</v>
      </c>
      <c r="H329">
        <v>3</v>
      </c>
      <c r="I329" t="s">
        <v>1396</v>
      </c>
      <c r="J329" t="s">
        <v>1397</v>
      </c>
      <c r="K329" t="s">
        <v>1398</v>
      </c>
      <c r="L329">
        <v>1348</v>
      </c>
      <c r="N329">
        <v>1009</v>
      </c>
      <c r="O329" t="s">
        <v>83</v>
      </c>
      <c r="P329" t="s">
        <v>83</v>
      </c>
      <c r="Q329">
        <v>1000</v>
      </c>
      <c r="W329">
        <v>0</v>
      </c>
      <c r="X329">
        <v>-1249336193</v>
      </c>
      <c r="Y329">
        <f>(AT329*ROUND(0,7))</f>
        <v>0</v>
      </c>
      <c r="AA329">
        <v>72836.649999999994</v>
      </c>
      <c r="AB329">
        <v>0</v>
      </c>
      <c r="AC329">
        <v>0</v>
      </c>
      <c r="AD329">
        <v>0</v>
      </c>
      <c r="AE329">
        <v>60697.21</v>
      </c>
      <c r="AF329">
        <v>0</v>
      </c>
      <c r="AG329">
        <v>0</v>
      </c>
      <c r="AH329">
        <v>0</v>
      </c>
      <c r="AI329">
        <v>1.2</v>
      </c>
      <c r="AJ329">
        <v>1</v>
      </c>
      <c r="AK329">
        <v>1</v>
      </c>
      <c r="AL329">
        <v>1</v>
      </c>
      <c r="AM329">
        <v>2</v>
      </c>
      <c r="AN329">
        <v>0</v>
      </c>
      <c r="AO329">
        <v>0</v>
      </c>
      <c r="AP329">
        <v>1</v>
      </c>
      <c r="AQ329">
        <v>1</v>
      </c>
      <c r="AR329">
        <v>0</v>
      </c>
      <c r="AS329" t="s">
        <v>3</v>
      </c>
      <c r="AT329">
        <v>3.8999999999999998E-3</v>
      </c>
      <c r="AU329" t="s">
        <v>23</v>
      </c>
      <c r="AV329">
        <v>0</v>
      </c>
      <c r="AW329">
        <v>2</v>
      </c>
      <c r="AX329">
        <v>448997289</v>
      </c>
      <c r="AY329">
        <v>1</v>
      </c>
      <c r="AZ329">
        <v>0</v>
      </c>
      <c r="BA329">
        <v>331</v>
      </c>
      <c r="BB329">
        <v>1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236.71911899999998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1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CV329">
        <v>0</v>
      </c>
      <c r="CW329">
        <v>0</v>
      </c>
      <c r="CX329">
        <f>ROUND(Y329*Source!I206,7)</f>
        <v>0</v>
      </c>
      <c r="CY329">
        <f>AA329</f>
        <v>72836.649999999994</v>
      </c>
      <c r="CZ329">
        <f>AE329</f>
        <v>60697.21</v>
      </c>
      <c r="DA329">
        <f>AI329</f>
        <v>1.2</v>
      </c>
      <c r="DB329">
        <f>ROUND((ROUND(AT329*CZ329,2)*ROUND(0,7)),6)</f>
        <v>0</v>
      </c>
      <c r="DC329">
        <f>ROUND((ROUND(AT329*AG329,2)*ROUND(0,7)),6)</f>
        <v>0</v>
      </c>
      <c r="DD329" t="s">
        <v>3</v>
      </c>
      <c r="DE329" t="s">
        <v>3</v>
      </c>
      <c r="DF329">
        <f>ROUND(ROUND(AE329*AI329,2)*CX329,2)</f>
        <v>0</v>
      </c>
      <c r="DG329">
        <f t="shared" si="192"/>
        <v>0</v>
      </c>
      <c r="DH329">
        <f t="shared" si="194"/>
        <v>0</v>
      </c>
      <c r="DI329">
        <f t="shared" si="195"/>
        <v>0</v>
      </c>
      <c r="DJ329">
        <f>DF329</f>
        <v>0</v>
      </c>
      <c r="DK329">
        <v>0</v>
      </c>
      <c r="DL329" t="s">
        <v>3</v>
      </c>
      <c r="DM329">
        <v>0</v>
      </c>
      <c r="DN329" t="s">
        <v>3</v>
      </c>
      <c r="DO329">
        <v>0</v>
      </c>
    </row>
    <row r="330" spans="1:119" x14ac:dyDescent="0.2">
      <c r="A330">
        <f>ROW(Source!A208)</f>
        <v>208</v>
      </c>
      <c r="B330">
        <v>449016111</v>
      </c>
      <c r="C330">
        <v>448997291</v>
      </c>
      <c r="D330">
        <v>277560253</v>
      </c>
      <c r="E330">
        <v>109</v>
      </c>
      <c r="F330">
        <v>1</v>
      </c>
      <c r="G330">
        <v>1</v>
      </c>
      <c r="H330">
        <v>1</v>
      </c>
      <c r="I330" t="s">
        <v>1391</v>
      </c>
      <c r="J330" t="s">
        <v>3</v>
      </c>
      <c r="K330" t="s">
        <v>1392</v>
      </c>
      <c r="L330">
        <v>1191</v>
      </c>
      <c r="N330">
        <v>1013</v>
      </c>
      <c r="O330" t="s">
        <v>1203</v>
      </c>
      <c r="P330" t="s">
        <v>1203</v>
      </c>
      <c r="Q330">
        <v>1</v>
      </c>
      <c r="W330">
        <v>0</v>
      </c>
      <c r="X330">
        <v>-844220143</v>
      </c>
      <c r="Y330">
        <f>AT330</f>
        <v>74.099999999999994</v>
      </c>
      <c r="AA330">
        <v>0</v>
      </c>
      <c r="AB330">
        <v>0</v>
      </c>
      <c r="AC330">
        <v>0</v>
      </c>
      <c r="AD330">
        <v>455.11</v>
      </c>
      <c r="AE330">
        <v>0</v>
      </c>
      <c r="AF330">
        <v>0</v>
      </c>
      <c r="AG330">
        <v>0</v>
      </c>
      <c r="AH330">
        <v>455.11</v>
      </c>
      <c r="AI330">
        <v>1</v>
      </c>
      <c r="AJ330">
        <v>1</v>
      </c>
      <c r="AK330">
        <v>1</v>
      </c>
      <c r="AL330">
        <v>1</v>
      </c>
      <c r="AM330">
        <v>-2</v>
      </c>
      <c r="AN330">
        <v>0</v>
      </c>
      <c r="AO330">
        <v>0</v>
      </c>
      <c r="AP330">
        <v>1</v>
      </c>
      <c r="AQ330">
        <v>1</v>
      </c>
      <c r="AR330">
        <v>0</v>
      </c>
      <c r="AS330" t="s">
        <v>3</v>
      </c>
      <c r="AT330">
        <v>74.099999999999994</v>
      </c>
      <c r="AU330" t="s">
        <v>3</v>
      </c>
      <c r="AV330">
        <v>1</v>
      </c>
      <c r="AW330">
        <v>2</v>
      </c>
      <c r="AX330">
        <v>448997298</v>
      </c>
      <c r="AY330">
        <v>2</v>
      </c>
      <c r="AZ330">
        <v>131072</v>
      </c>
      <c r="BA330">
        <v>332</v>
      </c>
      <c r="BB330">
        <v>1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33723.650999999998</v>
      </c>
      <c r="BN330">
        <v>74.099999999999994</v>
      </c>
      <c r="BO330">
        <v>0</v>
      </c>
      <c r="BP330">
        <v>1</v>
      </c>
      <c r="BQ330">
        <v>0</v>
      </c>
      <c r="BR330">
        <v>0</v>
      </c>
      <c r="BS330">
        <v>0</v>
      </c>
      <c r="BT330">
        <v>33723.650999999998</v>
      </c>
      <c r="BU330">
        <v>74.099999999999994</v>
      </c>
      <c r="BV330">
        <v>0</v>
      </c>
      <c r="BW330">
        <v>1</v>
      </c>
      <c r="CU330">
        <f>ROUND(AT330*Source!I208*AH330*AL330,2)</f>
        <v>337.24</v>
      </c>
      <c r="CV330">
        <f>ROUND(Y330*Source!I208,7)</f>
        <v>0.74099999999999999</v>
      </c>
      <c r="CW330">
        <v>0</v>
      </c>
      <c r="CX330">
        <f>ROUND(Y330*Source!I208,7)</f>
        <v>0.74099999999999999</v>
      </c>
      <c r="CY330">
        <f>AD330</f>
        <v>455.11</v>
      </c>
      <c r="CZ330">
        <f>AH330</f>
        <v>455.11</v>
      </c>
      <c r="DA330">
        <f>AL330</f>
        <v>1</v>
      </c>
      <c r="DB330">
        <f>ROUND(ROUND(AT330*CZ330,2),6)</f>
        <v>33723.65</v>
      </c>
      <c r="DC330">
        <f>ROUND(ROUND(AT330*AG330,2),6)</f>
        <v>0</v>
      </c>
      <c r="DD330" t="s">
        <v>3</v>
      </c>
      <c r="DE330" t="s">
        <v>3</v>
      </c>
      <c r="DF330">
        <f>ROUND(ROUND(AE330,2)*CX330,2)</f>
        <v>0</v>
      </c>
      <c r="DG330">
        <f t="shared" si="192"/>
        <v>0</v>
      </c>
      <c r="DH330">
        <f t="shared" si="194"/>
        <v>0</v>
      </c>
      <c r="DI330">
        <f t="shared" si="195"/>
        <v>337.24</v>
      </c>
      <c r="DJ330">
        <f>DI330</f>
        <v>337.24</v>
      </c>
      <c r="DK330">
        <v>1</v>
      </c>
      <c r="DL330" t="s">
        <v>3</v>
      </c>
      <c r="DM330">
        <v>0</v>
      </c>
      <c r="DN330" t="s">
        <v>3</v>
      </c>
      <c r="DO330">
        <v>0</v>
      </c>
    </row>
    <row r="331" spans="1:119" x14ac:dyDescent="0.2">
      <c r="A331">
        <f>ROW(Source!A208)</f>
        <v>208</v>
      </c>
      <c r="B331">
        <v>449016111</v>
      </c>
      <c r="C331">
        <v>448997291</v>
      </c>
      <c r="D331">
        <v>277560491</v>
      </c>
      <c r="E331">
        <v>109</v>
      </c>
      <c r="F331">
        <v>1</v>
      </c>
      <c r="G331">
        <v>1</v>
      </c>
      <c r="H331">
        <v>1</v>
      </c>
      <c r="I331" t="s">
        <v>1204</v>
      </c>
      <c r="J331" t="s">
        <v>3</v>
      </c>
      <c r="K331" t="s">
        <v>1205</v>
      </c>
      <c r="L331">
        <v>1191</v>
      </c>
      <c r="N331">
        <v>1013</v>
      </c>
      <c r="O331" t="s">
        <v>1203</v>
      </c>
      <c r="P331" t="s">
        <v>1203</v>
      </c>
      <c r="Q331">
        <v>1</v>
      </c>
      <c r="W331">
        <v>0</v>
      </c>
      <c r="X331">
        <v>-1417349443</v>
      </c>
      <c r="Y331">
        <f>AT331</f>
        <v>0.01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1</v>
      </c>
      <c r="AJ331">
        <v>1</v>
      </c>
      <c r="AK331">
        <v>1</v>
      </c>
      <c r="AL331">
        <v>1</v>
      </c>
      <c r="AM331">
        <v>-2</v>
      </c>
      <c r="AN331">
        <v>0</v>
      </c>
      <c r="AO331">
        <v>0</v>
      </c>
      <c r="AP331">
        <v>1</v>
      </c>
      <c r="AQ331">
        <v>1</v>
      </c>
      <c r="AR331">
        <v>0</v>
      </c>
      <c r="AS331" t="s">
        <v>3</v>
      </c>
      <c r="AT331">
        <v>0.01</v>
      </c>
      <c r="AU331" t="s">
        <v>3</v>
      </c>
      <c r="AV331">
        <v>2</v>
      </c>
      <c r="AW331">
        <v>2</v>
      </c>
      <c r="AX331">
        <v>448997299</v>
      </c>
      <c r="AY331">
        <v>1</v>
      </c>
      <c r="AZ331">
        <v>0</v>
      </c>
      <c r="BA331">
        <v>333</v>
      </c>
      <c r="BB331">
        <v>1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CV331">
        <v>0</v>
      </c>
      <c r="CW331">
        <v>0</v>
      </c>
      <c r="CX331">
        <f>ROUND(Y331*Source!I208,7)</f>
        <v>1E-4</v>
      </c>
      <c r="CY331">
        <f>AD331</f>
        <v>0</v>
      </c>
      <c r="CZ331">
        <f>AH331</f>
        <v>0</v>
      </c>
      <c r="DA331">
        <f>AL331</f>
        <v>1</v>
      </c>
      <c r="DB331">
        <f>ROUND(ROUND(AT331*CZ331,2),6)</f>
        <v>0</v>
      </c>
      <c r="DC331">
        <f>ROUND(ROUND(AT331*AG331,2),6)</f>
        <v>0</v>
      </c>
      <c r="DD331" t="s">
        <v>3</v>
      </c>
      <c r="DE331" t="s">
        <v>3</v>
      </c>
      <c r="DF331">
        <f>ROUND(ROUND(AE331,2)*CX331,2)</f>
        <v>0</v>
      </c>
      <c r="DG331">
        <f t="shared" si="192"/>
        <v>0</v>
      </c>
      <c r="DH331">
        <f t="shared" si="194"/>
        <v>0</v>
      </c>
      <c r="DI331">
        <f t="shared" si="195"/>
        <v>0</v>
      </c>
      <c r="DJ331">
        <f>DI331</f>
        <v>0</v>
      </c>
      <c r="DK331">
        <v>0</v>
      </c>
      <c r="DL331" t="s">
        <v>3</v>
      </c>
      <c r="DM331">
        <v>0</v>
      </c>
      <c r="DN331" t="s">
        <v>3</v>
      </c>
      <c r="DO331">
        <v>0</v>
      </c>
    </row>
    <row r="332" spans="1:119" x14ac:dyDescent="0.2">
      <c r="A332">
        <f>ROW(Source!A208)</f>
        <v>208</v>
      </c>
      <c r="B332">
        <v>449016111</v>
      </c>
      <c r="C332">
        <v>448997291</v>
      </c>
      <c r="D332">
        <v>277945805</v>
      </c>
      <c r="E332">
        <v>1</v>
      </c>
      <c r="F332">
        <v>1</v>
      </c>
      <c r="G332">
        <v>1</v>
      </c>
      <c r="H332">
        <v>2</v>
      </c>
      <c r="I332" t="s">
        <v>1206</v>
      </c>
      <c r="J332" t="s">
        <v>1207</v>
      </c>
      <c r="K332" t="s">
        <v>1208</v>
      </c>
      <c r="L332">
        <v>1368</v>
      </c>
      <c r="N332">
        <v>1011</v>
      </c>
      <c r="O332" t="s">
        <v>1100</v>
      </c>
      <c r="P332" t="s">
        <v>1100</v>
      </c>
      <c r="Q332">
        <v>1</v>
      </c>
      <c r="W332">
        <v>0</v>
      </c>
      <c r="X332">
        <v>721652621</v>
      </c>
      <c r="Y332">
        <f>AT332</f>
        <v>0.01</v>
      </c>
      <c r="AA332">
        <v>0</v>
      </c>
      <c r="AB332">
        <v>641.70000000000005</v>
      </c>
      <c r="AC332">
        <v>539.69000000000005</v>
      </c>
      <c r="AD332">
        <v>0</v>
      </c>
      <c r="AE332">
        <v>0</v>
      </c>
      <c r="AF332">
        <v>641.70000000000005</v>
      </c>
      <c r="AG332">
        <v>539.69000000000005</v>
      </c>
      <c r="AH332">
        <v>0</v>
      </c>
      <c r="AI332">
        <v>1</v>
      </c>
      <c r="AJ332">
        <v>1</v>
      </c>
      <c r="AK332">
        <v>1</v>
      </c>
      <c r="AL332">
        <v>1</v>
      </c>
      <c r="AM332">
        <v>-2</v>
      </c>
      <c r="AN332">
        <v>0</v>
      </c>
      <c r="AO332">
        <v>0</v>
      </c>
      <c r="AP332">
        <v>1</v>
      </c>
      <c r="AQ332">
        <v>1</v>
      </c>
      <c r="AR332">
        <v>0</v>
      </c>
      <c r="AS332" t="s">
        <v>3</v>
      </c>
      <c r="AT332">
        <v>0.01</v>
      </c>
      <c r="AU332" t="s">
        <v>3</v>
      </c>
      <c r="AV332">
        <v>1</v>
      </c>
      <c r="AW332">
        <v>2</v>
      </c>
      <c r="AX332">
        <v>448997300</v>
      </c>
      <c r="AY332">
        <v>2</v>
      </c>
      <c r="AZ332">
        <v>98304</v>
      </c>
      <c r="BA332">
        <v>334</v>
      </c>
      <c r="BB332">
        <v>1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6.4170000000000007</v>
      </c>
      <c r="BL332">
        <v>5.3969000000000005</v>
      </c>
      <c r="BM332">
        <v>0</v>
      </c>
      <c r="BN332">
        <v>0</v>
      </c>
      <c r="BO332">
        <v>0.01</v>
      </c>
      <c r="BP332">
        <v>1</v>
      </c>
      <c r="BQ332">
        <v>0</v>
      </c>
      <c r="BR332">
        <v>6.4170000000000007</v>
      </c>
      <c r="BS332">
        <v>5.3969000000000005</v>
      </c>
      <c r="BT332">
        <v>0</v>
      </c>
      <c r="BU332">
        <v>0</v>
      </c>
      <c r="BV332">
        <v>0.01</v>
      </c>
      <c r="BW332">
        <v>1</v>
      </c>
      <c r="CV332">
        <v>0</v>
      </c>
      <c r="CW332">
        <f>ROUND(Y332*Source!I208*DO332,7)</f>
        <v>1E-4</v>
      </c>
      <c r="CX332">
        <f>ROUND(Y332*Source!I208,7)</f>
        <v>1E-4</v>
      </c>
      <c r="CY332">
        <f>AB332</f>
        <v>641.70000000000005</v>
      </c>
      <c r="CZ332">
        <f>AF332</f>
        <v>641.70000000000005</v>
      </c>
      <c r="DA332">
        <f>AJ332</f>
        <v>1</v>
      </c>
      <c r="DB332">
        <f>ROUND(ROUND(AT332*CZ332,2),6)</f>
        <v>6.42</v>
      </c>
      <c r="DC332">
        <f>ROUND(ROUND(AT332*AG332,2),6)</f>
        <v>5.4</v>
      </c>
      <c r="DD332" t="s">
        <v>3</v>
      </c>
      <c r="DE332" t="s">
        <v>3</v>
      </c>
      <c r="DF332">
        <f>ROUND(ROUND(AE332,2)*CX332,2)</f>
        <v>0</v>
      </c>
      <c r="DG332">
        <f t="shared" si="192"/>
        <v>0.06</v>
      </c>
      <c r="DH332">
        <f t="shared" si="194"/>
        <v>0.05</v>
      </c>
      <c r="DI332">
        <f t="shared" si="195"/>
        <v>0</v>
      </c>
      <c r="DJ332">
        <f>DG332+DH332</f>
        <v>0.11</v>
      </c>
      <c r="DK332">
        <v>1</v>
      </c>
      <c r="DL332" t="s">
        <v>1209</v>
      </c>
      <c r="DM332">
        <v>4</v>
      </c>
      <c r="DN332" t="s">
        <v>1203</v>
      </c>
      <c r="DO332">
        <v>1</v>
      </c>
    </row>
    <row r="333" spans="1:119" x14ac:dyDescent="0.2">
      <c r="A333">
        <f>ROW(Source!A208)</f>
        <v>208</v>
      </c>
      <c r="B333">
        <v>449016111</v>
      </c>
      <c r="C333">
        <v>448997291</v>
      </c>
      <c r="D333">
        <v>277869627</v>
      </c>
      <c r="E333">
        <v>1</v>
      </c>
      <c r="F333">
        <v>1</v>
      </c>
      <c r="G333">
        <v>1</v>
      </c>
      <c r="H333">
        <v>3</v>
      </c>
      <c r="I333" t="s">
        <v>1393</v>
      </c>
      <c r="J333" t="s">
        <v>1394</v>
      </c>
      <c r="K333" t="s">
        <v>1395</v>
      </c>
      <c r="L333">
        <v>1346</v>
      </c>
      <c r="N333">
        <v>1009</v>
      </c>
      <c r="O333" t="s">
        <v>441</v>
      </c>
      <c r="P333" t="s">
        <v>441</v>
      </c>
      <c r="Q333">
        <v>1</v>
      </c>
      <c r="W333">
        <v>0</v>
      </c>
      <c r="X333">
        <v>1111106736</v>
      </c>
      <c r="Y333">
        <f>(AT333*ROUND(0,7))</f>
        <v>0</v>
      </c>
      <c r="AA333">
        <v>86.41</v>
      </c>
      <c r="AB333">
        <v>0</v>
      </c>
      <c r="AC333">
        <v>0</v>
      </c>
      <c r="AD333">
        <v>0</v>
      </c>
      <c r="AE333">
        <v>56.11</v>
      </c>
      <c r="AF333">
        <v>0</v>
      </c>
      <c r="AG333">
        <v>0</v>
      </c>
      <c r="AH333">
        <v>0</v>
      </c>
      <c r="AI333">
        <v>1.54</v>
      </c>
      <c r="AJ333">
        <v>1</v>
      </c>
      <c r="AK333">
        <v>1</v>
      </c>
      <c r="AL333">
        <v>1</v>
      </c>
      <c r="AM333">
        <v>2</v>
      </c>
      <c r="AN333">
        <v>0</v>
      </c>
      <c r="AO333">
        <v>0</v>
      </c>
      <c r="AP333">
        <v>1</v>
      </c>
      <c r="AQ333">
        <v>1</v>
      </c>
      <c r="AR333">
        <v>0</v>
      </c>
      <c r="AS333" t="s">
        <v>3</v>
      </c>
      <c r="AT333">
        <v>0.1</v>
      </c>
      <c r="AU333" t="s">
        <v>23</v>
      </c>
      <c r="AV333">
        <v>0</v>
      </c>
      <c r="AW333">
        <v>2</v>
      </c>
      <c r="AX333">
        <v>448997301</v>
      </c>
      <c r="AY333">
        <v>1</v>
      </c>
      <c r="AZ333">
        <v>0</v>
      </c>
      <c r="BA333">
        <v>335</v>
      </c>
      <c r="BB333">
        <v>1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5.6110000000000007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1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CV333">
        <v>0</v>
      </c>
      <c r="CW333">
        <v>0</v>
      </c>
      <c r="CX333">
        <f>ROUND(Y333*Source!I208,7)</f>
        <v>0</v>
      </c>
      <c r="CY333">
        <f>AA333</f>
        <v>86.41</v>
      </c>
      <c r="CZ333">
        <f>AE333</f>
        <v>56.11</v>
      </c>
      <c r="DA333">
        <f>AI333</f>
        <v>1.54</v>
      </c>
      <c r="DB333">
        <f>ROUND((ROUND(AT333*CZ333,2)*ROUND(0,7)),6)</f>
        <v>0</v>
      </c>
      <c r="DC333">
        <f>ROUND((ROUND(AT333*AG333,2)*ROUND(0,7)),6)</f>
        <v>0</v>
      </c>
      <c r="DD333" t="s">
        <v>3</v>
      </c>
      <c r="DE333" t="s">
        <v>3</v>
      </c>
      <c r="DF333">
        <f>ROUND(ROUND(AE333*AI333,2)*CX333,2)</f>
        <v>0</v>
      </c>
      <c r="DG333">
        <f t="shared" si="192"/>
        <v>0</v>
      </c>
      <c r="DH333">
        <f t="shared" si="194"/>
        <v>0</v>
      </c>
      <c r="DI333">
        <f t="shared" si="195"/>
        <v>0</v>
      </c>
      <c r="DJ333">
        <f>DF333</f>
        <v>0</v>
      </c>
      <c r="DK333">
        <v>0</v>
      </c>
      <c r="DL333" t="s">
        <v>3</v>
      </c>
      <c r="DM333">
        <v>0</v>
      </c>
      <c r="DN333" t="s">
        <v>3</v>
      </c>
      <c r="DO333">
        <v>0</v>
      </c>
    </row>
    <row r="334" spans="1:119" x14ac:dyDescent="0.2">
      <c r="A334">
        <f>ROW(Source!A208)</f>
        <v>208</v>
      </c>
      <c r="B334">
        <v>449016111</v>
      </c>
      <c r="C334">
        <v>448997291</v>
      </c>
      <c r="D334">
        <v>277564289</v>
      </c>
      <c r="E334">
        <v>109</v>
      </c>
      <c r="F334">
        <v>1</v>
      </c>
      <c r="G334">
        <v>1</v>
      </c>
      <c r="H334">
        <v>3</v>
      </c>
      <c r="I334" t="s">
        <v>375</v>
      </c>
      <c r="J334" t="s">
        <v>3</v>
      </c>
      <c r="K334" t="s">
        <v>376</v>
      </c>
      <c r="L334">
        <v>1348</v>
      </c>
      <c r="N334">
        <v>1009</v>
      </c>
      <c r="O334" t="s">
        <v>83</v>
      </c>
      <c r="P334" t="s">
        <v>83</v>
      </c>
      <c r="Q334">
        <v>1000</v>
      </c>
      <c r="W334">
        <v>0</v>
      </c>
      <c r="X334">
        <v>84301199</v>
      </c>
      <c r="Y334">
        <f>(AT334*ROUND(0,7))</f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1</v>
      </c>
      <c r="AJ334">
        <v>1</v>
      </c>
      <c r="AK334">
        <v>1</v>
      </c>
      <c r="AL334">
        <v>1</v>
      </c>
      <c r="AM334">
        <v>-2</v>
      </c>
      <c r="AN334">
        <v>0</v>
      </c>
      <c r="AO334">
        <v>0</v>
      </c>
      <c r="AP334">
        <v>1</v>
      </c>
      <c r="AQ334">
        <v>0</v>
      </c>
      <c r="AR334">
        <v>0</v>
      </c>
      <c r="AS334" t="s">
        <v>3</v>
      </c>
      <c r="AT334">
        <v>1.61E-2</v>
      </c>
      <c r="AU334" t="s">
        <v>23</v>
      </c>
      <c r="AV334">
        <v>0</v>
      </c>
      <c r="AW334">
        <v>2</v>
      </c>
      <c r="AX334">
        <v>448997302</v>
      </c>
      <c r="AY334">
        <v>1</v>
      </c>
      <c r="AZ334">
        <v>0</v>
      </c>
      <c r="BA334">
        <v>336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CV334">
        <v>0</v>
      </c>
      <c r="CW334">
        <v>0</v>
      </c>
      <c r="CX334">
        <f>ROUND(Y334*Source!I208,7)</f>
        <v>0</v>
      </c>
      <c r="CY334">
        <f>AA334</f>
        <v>0</v>
      </c>
      <c r="CZ334">
        <f>AE334</f>
        <v>0</v>
      </c>
      <c r="DA334">
        <f>AI334</f>
        <v>1</v>
      </c>
      <c r="DB334">
        <f>ROUND((ROUND(AT334*CZ334,2)*ROUND(0,7)),6)</f>
        <v>0</v>
      </c>
      <c r="DC334">
        <f>ROUND((ROUND(AT334*AG334,2)*ROUND(0,7)),6)</f>
        <v>0</v>
      </c>
      <c r="DD334" t="s">
        <v>3</v>
      </c>
      <c r="DE334" t="s">
        <v>3</v>
      </c>
      <c r="DF334">
        <f>ROUND(ROUND(AE334,2)*CX334,2)</f>
        <v>0</v>
      </c>
      <c r="DG334">
        <f t="shared" si="192"/>
        <v>0</v>
      </c>
      <c r="DH334">
        <f t="shared" si="194"/>
        <v>0</v>
      </c>
      <c r="DI334">
        <f t="shared" si="195"/>
        <v>0</v>
      </c>
      <c r="DJ334">
        <f>DF334</f>
        <v>0</v>
      </c>
      <c r="DK334">
        <v>0</v>
      </c>
      <c r="DL334" t="s">
        <v>3</v>
      </c>
      <c r="DM334">
        <v>0</v>
      </c>
      <c r="DN334" t="s">
        <v>3</v>
      </c>
      <c r="DO334">
        <v>0</v>
      </c>
    </row>
    <row r="335" spans="1:119" x14ac:dyDescent="0.2">
      <c r="A335">
        <f>ROW(Source!A208)</f>
        <v>208</v>
      </c>
      <c r="B335">
        <v>449016111</v>
      </c>
      <c r="C335">
        <v>448997291</v>
      </c>
      <c r="D335">
        <v>277896668</v>
      </c>
      <c r="E335">
        <v>1</v>
      </c>
      <c r="F335">
        <v>1</v>
      </c>
      <c r="G335">
        <v>1</v>
      </c>
      <c r="H335">
        <v>3</v>
      </c>
      <c r="I335" t="s">
        <v>1396</v>
      </c>
      <c r="J335" t="s">
        <v>1397</v>
      </c>
      <c r="K335" t="s">
        <v>1398</v>
      </c>
      <c r="L335">
        <v>1348</v>
      </c>
      <c r="N335">
        <v>1009</v>
      </c>
      <c r="O335" t="s">
        <v>83</v>
      </c>
      <c r="P335" t="s">
        <v>83</v>
      </c>
      <c r="Q335">
        <v>1000</v>
      </c>
      <c r="W335">
        <v>0</v>
      </c>
      <c r="X335">
        <v>-1249336193</v>
      </c>
      <c r="Y335">
        <f>(AT335*ROUND(0,7))</f>
        <v>0</v>
      </c>
      <c r="AA335">
        <v>72836.649999999994</v>
      </c>
      <c r="AB335">
        <v>0</v>
      </c>
      <c r="AC335">
        <v>0</v>
      </c>
      <c r="AD335">
        <v>0</v>
      </c>
      <c r="AE335">
        <v>60697.21</v>
      </c>
      <c r="AF335">
        <v>0</v>
      </c>
      <c r="AG335">
        <v>0</v>
      </c>
      <c r="AH335">
        <v>0</v>
      </c>
      <c r="AI335">
        <v>1.2</v>
      </c>
      <c r="AJ335">
        <v>1</v>
      </c>
      <c r="AK335">
        <v>1</v>
      </c>
      <c r="AL335">
        <v>1</v>
      </c>
      <c r="AM335">
        <v>2</v>
      </c>
      <c r="AN335">
        <v>0</v>
      </c>
      <c r="AO335">
        <v>0</v>
      </c>
      <c r="AP335">
        <v>1</v>
      </c>
      <c r="AQ335">
        <v>1</v>
      </c>
      <c r="AR335">
        <v>0</v>
      </c>
      <c r="AS335" t="s">
        <v>3</v>
      </c>
      <c r="AT335">
        <v>8.8999999999999999E-3</v>
      </c>
      <c r="AU335" t="s">
        <v>23</v>
      </c>
      <c r="AV335">
        <v>0</v>
      </c>
      <c r="AW335">
        <v>2</v>
      </c>
      <c r="AX335">
        <v>448997303</v>
      </c>
      <c r="AY335">
        <v>1</v>
      </c>
      <c r="AZ335">
        <v>0</v>
      </c>
      <c r="BA335">
        <v>337</v>
      </c>
      <c r="BB335">
        <v>1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540.20516899999996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1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CV335">
        <v>0</v>
      </c>
      <c r="CW335">
        <v>0</v>
      </c>
      <c r="CX335">
        <f>ROUND(Y335*Source!I208,7)</f>
        <v>0</v>
      </c>
      <c r="CY335">
        <f>AA335</f>
        <v>72836.649999999994</v>
      </c>
      <c r="CZ335">
        <f>AE335</f>
        <v>60697.21</v>
      </c>
      <c r="DA335">
        <f>AI335</f>
        <v>1.2</v>
      </c>
      <c r="DB335">
        <f>ROUND((ROUND(AT335*CZ335,2)*ROUND(0,7)),6)</f>
        <v>0</v>
      </c>
      <c r="DC335">
        <f>ROUND((ROUND(AT335*AG335,2)*ROUND(0,7)),6)</f>
        <v>0</v>
      </c>
      <c r="DD335" t="s">
        <v>3</v>
      </c>
      <c r="DE335" t="s">
        <v>3</v>
      </c>
      <c r="DF335">
        <f>ROUND(ROUND(AE335*AI335,2)*CX335,2)</f>
        <v>0</v>
      </c>
      <c r="DG335">
        <f t="shared" si="192"/>
        <v>0</v>
      </c>
      <c r="DH335">
        <f t="shared" si="194"/>
        <v>0</v>
      </c>
      <c r="DI335">
        <f t="shared" si="195"/>
        <v>0</v>
      </c>
      <c r="DJ335">
        <f>DF335</f>
        <v>0</v>
      </c>
      <c r="DK335">
        <v>0</v>
      </c>
      <c r="DL335" t="s">
        <v>3</v>
      </c>
      <c r="DM335">
        <v>0</v>
      </c>
      <c r="DN335" t="s">
        <v>3</v>
      </c>
      <c r="DO335">
        <v>0</v>
      </c>
    </row>
    <row r="336" spans="1:119" x14ac:dyDescent="0.2">
      <c r="A336">
        <f>ROW(Source!A210)</f>
        <v>210</v>
      </c>
      <c r="B336">
        <v>449016111</v>
      </c>
      <c r="C336">
        <v>448997305</v>
      </c>
      <c r="D336">
        <v>277560279</v>
      </c>
      <c r="E336">
        <v>109</v>
      </c>
      <c r="F336">
        <v>1</v>
      </c>
      <c r="G336">
        <v>1</v>
      </c>
      <c r="H336">
        <v>1</v>
      </c>
      <c r="I336" t="s">
        <v>1359</v>
      </c>
      <c r="J336" t="s">
        <v>3</v>
      </c>
      <c r="K336" t="s">
        <v>1360</v>
      </c>
      <c r="L336">
        <v>1191</v>
      </c>
      <c r="N336">
        <v>1013</v>
      </c>
      <c r="O336" t="s">
        <v>1203</v>
      </c>
      <c r="P336" t="s">
        <v>1203</v>
      </c>
      <c r="Q336">
        <v>1</v>
      </c>
      <c r="W336">
        <v>0</v>
      </c>
      <c r="X336">
        <v>-983457869</v>
      </c>
      <c r="Y336">
        <f>AT336</f>
        <v>59</v>
      </c>
      <c r="AA336">
        <v>0</v>
      </c>
      <c r="AB336">
        <v>0</v>
      </c>
      <c r="AC336">
        <v>0</v>
      </c>
      <c r="AD336">
        <v>485.31</v>
      </c>
      <c r="AE336">
        <v>0</v>
      </c>
      <c r="AF336">
        <v>0</v>
      </c>
      <c r="AG336">
        <v>0</v>
      </c>
      <c r="AH336">
        <v>485.31</v>
      </c>
      <c r="AI336">
        <v>1</v>
      </c>
      <c r="AJ336">
        <v>1</v>
      </c>
      <c r="AK336">
        <v>1</v>
      </c>
      <c r="AL336">
        <v>1</v>
      </c>
      <c r="AM336">
        <v>-2</v>
      </c>
      <c r="AN336">
        <v>0</v>
      </c>
      <c r="AO336">
        <v>0</v>
      </c>
      <c r="AP336">
        <v>1</v>
      </c>
      <c r="AQ336">
        <v>1</v>
      </c>
      <c r="AR336">
        <v>0</v>
      </c>
      <c r="AS336" t="s">
        <v>3</v>
      </c>
      <c r="AT336">
        <v>59</v>
      </c>
      <c r="AU336" t="s">
        <v>3</v>
      </c>
      <c r="AV336">
        <v>1</v>
      </c>
      <c r="AW336">
        <v>2</v>
      </c>
      <c r="AX336">
        <v>448997312</v>
      </c>
      <c r="AY336">
        <v>2</v>
      </c>
      <c r="AZ336">
        <v>131072</v>
      </c>
      <c r="BA336">
        <v>338</v>
      </c>
      <c r="BB336">
        <v>1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28633.29</v>
      </c>
      <c r="BN336">
        <v>59</v>
      </c>
      <c r="BO336">
        <v>0</v>
      </c>
      <c r="BP336">
        <v>1</v>
      </c>
      <c r="BQ336">
        <v>0</v>
      </c>
      <c r="BR336">
        <v>0</v>
      </c>
      <c r="BS336">
        <v>0</v>
      </c>
      <c r="BT336">
        <v>28633.29</v>
      </c>
      <c r="BU336">
        <v>59</v>
      </c>
      <c r="BV336">
        <v>0</v>
      </c>
      <c r="BW336">
        <v>1</v>
      </c>
      <c r="CU336">
        <f>ROUND(AT336*Source!I210*AH336*AL336,2)</f>
        <v>286.33</v>
      </c>
      <c r="CV336">
        <f>ROUND(Y336*Source!I210,7)</f>
        <v>0.59</v>
      </c>
      <c r="CW336">
        <v>0</v>
      </c>
      <c r="CX336">
        <f>ROUND(Y336*Source!I210,7)</f>
        <v>0.59</v>
      </c>
      <c r="CY336">
        <f>AD336</f>
        <v>485.31</v>
      </c>
      <c r="CZ336">
        <f>AH336</f>
        <v>485.31</v>
      </c>
      <c r="DA336">
        <f>AL336</f>
        <v>1</v>
      </c>
      <c r="DB336">
        <f>ROUND(ROUND(AT336*CZ336,2),6)</f>
        <v>28633.29</v>
      </c>
      <c r="DC336">
        <f>ROUND(ROUND(AT336*AG336,2),6)</f>
        <v>0</v>
      </c>
      <c r="DD336" t="s">
        <v>3</v>
      </c>
      <c r="DE336" t="s">
        <v>3</v>
      </c>
      <c r="DF336">
        <f>ROUND(ROUND(AE336,2)*CX336,2)</f>
        <v>0</v>
      </c>
      <c r="DG336">
        <f t="shared" si="192"/>
        <v>0</v>
      </c>
      <c r="DH336">
        <f t="shared" si="194"/>
        <v>0</v>
      </c>
      <c r="DI336">
        <f t="shared" si="195"/>
        <v>286.33</v>
      </c>
      <c r="DJ336">
        <f>DI336</f>
        <v>286.33</v>
      </c>
      <c r="DK336">
        <v>1</v>
      </c>
      <c r="DL336" t="s">
        <v>3</v>
      </c>
      <c r="DM336">
        <v>0</v>
      </c>
      <c r="DN336" t="s">
        <v>3</v>
      </c>
      <c r="DO336">
        <v>0</v>
      </c>
    </row>
    <row r="337" spans="1:119" x14ac:dyDescent="0.2">
      <c r="A337">
        <f>ROW(Source!A210)</f>
        <v>210</v>
      </c>
      <c r="B337">
        <v>449016111</v>
      </c>
      <c r="C337">
        <v>448997305</v>
      </c>
      <c r="D337">
        <v>277560491</v>
      </c>
      <c r="E337">
        <v>109</v>
      </c>
      <c r="F337">
        <v>1</v>
      </c>
      <c r="G337">
        <v>1</v>
      </c>
      <c r="H337">
        <v>1</v>
      </c>
      <c r="I337" t="s">
        <v>1204</v>
      </c>
      <c r="J337" t="s">
        <v>3</v>
      </c>
      <c r="K337" t="s">
        <v>1205</v>
      </c>
      <c r="L337">
        <v>1191</v>
      </c>
      <c r="N337">
        <v>1013</v>
      </c>
      <c r="O337" t="s">
        <v>1203</v>
      </c>
      <c r="P337" t="s">
        <v>1203</v>
      </c>
      <c r="Q337">
        <v>1</v>
      </c>
      <c r="W337">
        <v>0</v>
      </c>
      <c r="X337">
        <v>-1417349443</v>
      </c>
      <c r="Y337">
        <f>AT337</f>
        <v>0.01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1</v>
      </c>
      <c r="AJ337">
        <v>1</v>
      </c>
      <c r="AK337">
        <v>1</v>
      </c>
      <c r="AL337">
        <v>1</v>
      </c>
      <c r="AM337">
        <v>-2</v>
      </c>
      <c r="AN337">
        <v>0</v>
      </c>
      <c r="AO337">
        <v>0</v>
      </c>
      <c r="AP337">
        <v>1</v>
      </c>
      <c r="AQ337">
        <v>1</v>
      </c>
      <c r="AR337">
        <v>0</v>
      </c>
      <c r="AS337" t="s">
        <v>3</v>
      </c>
      <c r="AT337">
        <v>0.01</v>
      </c>
      <c r="AU337" t="s">
        <v>3</v>
      </c>
      <c r="AV337">
        <v>2</v>
      </c>
      <c r="AW337">
        <v>2</v>
      </c>
      <c r="AX337">
        <v>448997313</v>
      </c>
      <c r="AY337">
        <v>1</v>
      </c>
      <c r="AZ337">
        <v>0</v>
      </c>
      <c r="BA337">
        <v>339</v>
      </c>
      <c r="BB337">
        <v>1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CV337">
        <v>0</v>
      </c>
      <c r="CW337">
        <v>0</v>
      </c>
      <c r="CX337">
        <f>ROUND(Y337*Source!I210,7)</f>
        <v>1E-4</v>
      </c>
      <c r="CY337">
        <f>AD337</f>
        <v>0</v>
      </c>
      <c r="CZ337">
        <f>AH337</f>
        <v>0</v>
      </c>
      <c r="DA337">
        <f>AL337</f>
        <v>1</v>
      </c>
      <c r="DB337">
        <f>ROUND(ROUND(AT337*CZ337,2),6)</f>
        <v>0</v>
      </c>
      <c r="DC337">
        <f>ROUND(ROUND(AT337*AG337,2),6)</f>
        <v>0</v>
      </c>
      <c r="DD337" t="s">
        <v>3</v>
      </c>
      <c r="DE337" t="s">
        <v>3</v>
      </c>
      <c r="DF337">
        <f>ROUND(ROUND(AE337,2)*CX337,2)</f>
        <v>0</v>
      </c>
      <c r="DG337">
        <f t="shared" si="192"/>
        <v>0</v>
      </c>
      <c r="DH337">
        <f t="shared" si="194"/>
        <v>0</v>
      </c>
      <c r="DI337">
        <f t="shared" si="195"/>
        <v>0</v>
      </c>
      <c r="DJ337">
        <f>DI337</f>
        <v>0</v>
      </c>
      <c r="DK337">
        <v>0</v>
      </c>
      <c r="DL337" t="s">
        <v>3</v>
      </c>
      <c r="DM337">
        <v>0</v>
      </c>
      <c r="DN337" t="s">
        <v>3</v>
      </c>
      <c r="DO337">
        <v>0</v>
      </c>
    </row>
    <row r="338" spans="1:119" x14ac:dyDescent="0.2">
      <c r="A338">
        <f>ROW(Source!A210)</f>
        <v>210</v>
      </c>
      <c r="B338">
        <v>449016111</v>
      </c>
      <c r="C338">
        <v>448997305</v>
      </c>
      <c r="D338">
        <v>277945805</v>
      </c>
      <c r="E338">
        <v>1</v>
      </c>
      <c r="F338">
        <v>1</v>
      </c>
      <c r="G338">
        <v>1</v>
      </c>
      <c r="H338">
        <v>2</v>
      </c>
      <c r="I338" t="s">
        <v>1206</v>
      </c>
      <c r="J338" t="s">
        <v>1207</v>
      </c>
      <c r="K338" t="s">
        <v>1208</v>
      </c>
      <c r="L338">
        <v>1368</v>
      </c>
      <c r="N338">
        <v>1011</v>
      </c>
      <c r="O338" t="s">
        <v>1100</v>
      </c>
      <c r="P338" t="s">
        <v>1100</v>
      </c>
      <c r="Q338">
        <v>1</v>
      </c>
      <c r="W338">
        <v>0</v>
      </c>
      <c r="X338">
        <v>721652621</v>
      </c>
      <c r="Y338">
        <f>AT338</f>
        <v>0.01</v>
      </c>
      <c r="AA338">
        <v>0</v>
      </c>
      <c r="AB338">
        <v>641.70000000000005</v>
      </c>
      <c r="AC338">
        <v>539.69000000000005</v>
      </c>
      <c r="AD338">
        <v>0</v>
      </c>
      <c r="AE338">
        <v>0</v>
      </c>
      <c r="AF338">
        <v>641.70000000000005</v>
      </c>
      <c r="AG338">
        <v>539.69000000000005</v>
      </c>
      <c r="AH338">
        <v>0</v>
      </c>
      <c r="AI338">
        <v>1</v>
      </c>
      <c r="AJ338">
        <v>1</v>
      </c>
      <c r="AK338">
        <v>1</v>
      </c>
      <c r="AL338">
        <v>1</v>
      </c>
      <c r="AM338">
        <v>-2</v>
      </c>
      <c r="AN338">
        <v>0</v>
      </c>
      <c r="AO338">
        <v>0</v>
      </c>
      <c r="AP338">
        <v>1</v>
      </c>
      <c r="AQ338">
        <v>1</v>
      </c>
      <c r="AR338">
        <v>0</v>
      </c>
      <c r="AS338" t="s">
        <v>3</v>
      </c>
      <c r="AT338">
        <v>0.01</v>
      </c>
      <c r="AU338" t="s">
        <v>3</v>
      </c>
      <c r="AV338">
        <v>1</v>
      </c>
      <c r="AW338">
        <v>2</v>
      </c>
      <c r="AX338">
        <v>448997314</v>
      </c>
      <c r="AY338">
        <v>2</v>
      </c>
      <c r="AZ338">
        <v>98304</v>
      </c>
      <c r="BA338">
        <v>340</v>
      </c>
      <c r="BB338">
        <v>1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6.4170000000000007</v>
      </c>
      <c r="BL338">
        <v>5.3969000000000005</v>
      </c>
      <c r="BM338">
        <v>0</v>
      </c>
      <c r="BN338">
        <v>0</v>
      </c>
      <c r="BO338">
        <v>0.01</v>
      </c>
      <c r="BP338">
        <v>1</v>
      </c>
      <c r="BQ338">
        <v>0</v>
      </c>
      <c r="BR338">
        <v>6.4170000000000007</v>
      </c>
      <c r="BS338">
        <v>5.3969000000000005</v>
      </c>
      <c r="BT338">
        <v>0</v>
      </c>
      <c r="BU338">
        <v>0</v>
      </c>
      <c r="BV338">
        <v>0.01</v>
      </c>
      <c r="BW338">
        <v>1</v>
      </c>
      <c r="CV338">
        <v>0</v>
      </c>
      <c r="CW338">
        <f>ROUND(Y338*Source!I210*DO338,7)</f>
        <v>1E-4</v>
      </c>
      <c r="CX338">
        <f>ROUND(Y338*Source!I210,7)</f>
        <v>1E-4</v>
      </c>
      <c r="CY338">
        <f>AB338</f>
        <v>641.70000000000005</v>
      </c>
      <c r="CZ338">
        <f>AF338</f>
        <v>641.70000000000005</v>
      </c>
      <c r="DA338">
        <f>AJ338</f>
        <v>1</v>
      </c>
      <c r="DB338">
        <f>ROUND(ROUND(AT338*CZ338,2),6)</f>
        <v>6.42</v>
      </c>
      <c r="DC338">
        <f>ROUND(ROUND(AT338*AG338,2),6)</f>
        <v>5.4</v>
      </c>
      <c r="DD338" t="s">
        <v>3</v>
      </c>
      <c r="DE338" t="s">
        <v>3</v>
      </c>
      <c r="DF338">
        <f>ROUND(ROUND(AE338,2)*CX338,2)</f>
        <v>0</v>
      </c>
      <c r="DG338">
        <f t="shared" si="192"/>
        <v>0.06</v>
      </c>
      <c r="DH338">
        <f t="shared" si="194"/>
        <v>0.05</v>
      </c>
      <c r="DI338">
        <f t="shared" si="195"/>
        <v>0</v>
      </c>
      <c r="DJ338">
        <f>DG338+DH338</f>
        <v>0.11</v>
      </c>
      <c r="DK338">
        <v>1</v>
      </c>
      <c r="DL338" t="s">
        <v>1209</v>
      </c>
      <c r="DM338">
        <v>4</v>
      </c>
      <c r="DN338" t="s">
        <v>1203</v>
      </c>
      <c r="DO338">
        <v>1</v>
      </c>
    </row>
    <row r="339" spans="1:119" x14ac:dyDescent="0.2">
      <c r="A339">
        <f>ROW(Source!A210)</f>
        <v>210</v>
      </c>
      <c r="B339">
        <v>449016111</v>
      </c>
      <c r="C339">
        <v>448997305</v>
      </c>
      <c r="D339">
        <v>277869627</v>
      </c>
      <c r="E339">
        <v>1</v>
      </c>
      <c r="F339">
        <v>1</v>
      </c>
      <c r="G339">
        <v>1</v>
      </c>
      <c r="H339">
        <v>3</v>
      </c>
      <c r="I339" t="s">
        <v>1393</v>
      </c>
      <c r="J339" t="s">
        <v>1394</v>
      </c>
      <c r="K339" t="s">
        <v>1395</v>
      </c>
      <c r="L339">
        <v>1346</v>
      </c>
      <c r="N339">
        <v>1009</v>
      </c>
      <c r="O339" t="s">
        <v>441</v>
      </c>
      <c r="P339" t="s">
        <v>441</v>
      </c>
      <c r="Q339">
        <v>1</v>
      </c>
      <c r="W339">
        <v>0</v>
      </c>
      <c r="X339">
        <v>1111106736</v>
      </c>
      <c r="Y339">
        <f>(AT339*ROUND(0,7))</f>
        <v>0</v>
      </c>
      <c r="AA339">
        <v>86.41</v>
      </c>
      <c r="AB339">
        <v>0</v>
      </c>
      <c r="AC339">
        <v>0</v>
      </c>
      <c r="AD339">
        <v>0</v>
      </c>
      <c r="AE339">
        <v>56.11</v>
      </c>
      <c r="AF339">
        <v>0</v>
      </c>
      <c r="AG339">
        <v>0</v>
      </c>
      <c r="AH339">
        <v>0</v>
      </c>
      <c r="AI339">
        <v>1.54</v>
      </c>
      <c r="AJ339">
        <v>1</v>
      </c>
      <c r="AK339">
        <v>1</v>
      </c>
      <c r="AL339">
        <v>1</v>
      </c>
      <c r="AM339">
        <v>2</v>
      </c>
      <c r="AN339">
        <v>0</v>
      </c>
      <c r="AO339">
        <v>0</v>
      </c>
      <c r="AP339">
        <v>1</v>
      </c>
      <c r="AQ339">
        <v>1</v>
      </c>
      <c r="AR339">
        <v>0</v>
      </c>
      <c r="AS339" t="s">
        <v>3</v>
      </c>
      <c r="AT339">
        <v>0.1</v>
      </c>
      <c r="AU339" t="s">
        <v>23</v>
      </c>
      <c r="AV339">
        <v>0</v>
      </c>
      <c r="AW339">
        <v>2</v>
      </c>
      <c r="AX339">
        <v>448997315</v>
      </c>
      <c r="AY339">
        <v>1</v>
      </c>
      <c r="AZ339">
        <v>0</v>
      </c>
      <c r="BA339">
        <v>341</v>
      </c>
      <c r="BB339">
        <v>1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5.6110000000000007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1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CV339">
        <v>0</v>
      </c>
      <c r="CW339">
        <v>0</v>
      </c>
      <c r="CX339">
        <f>ROUND(Y339*Source!I210,7)</f>
        <v>0</v>
      </c>
      <c r="CY339">
        <f>AA339</f>
        <v>86.41</v>
      </c>
      <c r="CZ339">
        <f>AE339</f>
        <v>56.11</v>
      </c>
      <c r="DA339">
        <f>AI339</f>
        <v>1.54</v>
      </c>
      <c r="DB339">
        <f>ROUND((ROUND(AT339*CZ339,2)*ROUND(0,7)),6)</f>
        <v>0</v>
      </c>
      <c r="DC339">
        <f>ROUND((ROUND(AT339*AG339,2)*ROUND(0,7)),6)</f>
        <v>0</v>
      </c>
      <c r="DD339" t="s">
        <v>3</v>
      </c>
      <c r="DE339" t="s">
        <v>3</v>
      </c>
      <c r="DF339">
        <f>ROUND(ROUND(AE339*AI339,2)*CX339,2)</f>
        <v>0</v>
      </c>
      <c r="DG339">
        <f t="shared" si="192"/>
        <v>0</v>
      </c>
      <c r="DH339">
        <f t="shared" si="194"/>
        <v>0</v>
      </c>
      <c r="DI339">
        <f t="shared" si="195"/>
        <v>0</v>
      </c>
      <c r="DJ339">
        <f>DF339</f>
        <v>0</v>
      </c>
      <c r="DK339">
        <v>0</v>
      </c>
      <c r="DL339" t="s">
        <v>3</v>
      </c>
      <c r="DM339">
        <v>0</v>
      </c>
      <c r="DN339" t="s">
        <v>3</v>
      </c>
      <c r="DO339">
        <v>0</v>
      </c>
    </row>
    <row r="340" spans="1:119" x14ac:dyDescent="0.2">
      <c r="A340">
        <f>ROW(Source!A210)</f>
        <v>210</v>
      </c>
      <c r="B340">
        <v>449016111</v>
      </c>
      <c r="C340">
        <v>448997305</v>
      </c>
      <c r="D340">
        <v>277564289</v>
      </c>
      <c r="E340">
        <v>109</v>
      </c>
      <c r="F340">
        <v>1</v>
      </c>
      <c r="G340">
        <v>1</v>
      </c>
      <c r="H340">
        <v>3</v>
      </c>
      <c r="I340" t="s">
        <v>375</v>
      </c>
      <c r="J340" t="s">
        <v>3</v>
      </c>
      <c r="K340" t="s">
        <v>387</v>
      </c>
      <c r="L340">
        <v>1348</v>
      </c>
      <c r="N340">
        <v>1009</v>
      </c>
      <c r="O340" t="s">
        <v>83</v>
      </c>
      <c r="P340" t="s">
        <v>83</v>
      </c>
      <c r="Q340">
        <v>1000</v>
      </c>
      <c r="W340">
        <v>0</v>
      </c>
      <c r="X340">
        <v>50625944</v>
      </c>
      <c r="Y340">
        <f>(AT340*ROUND(0,7))</f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1</v>
      </c>
      <c r="AJ340">
        <v>1</v>
      </c>
      <c r="AK340">
        <v>1</v>
      </c>
      <c r="AL340">
        <v>1</v>
      </c>
      <c r="AM340">
        <v>-2</v>
      </c>
      <c r="AN340">
        <v>0</v>
      </c>
      <c r="AO340">
        <v>0</v>
      </c>
      <c r="AP340">
        <v>1</v>
      </c>
      <c r="AQ340">
        <v>0</v>
      </c>
      <c r="AR340">
        <v>0</v>
      </c>
      <c r="AS340" t="s">
        <v>3</v>
      </c>
      <c r="AT340">
        <v>1.0800000000000001E-2</v>
      </c>
      <c r="AU340" t="s">
        <v>23</v>
      </c>
      <c r="AV340">
        <v>0</v>
      </c>
      <c r="AW340">
        <v>2</v>
      </c>
      <c r="AX340">
        <v>448997316</v>
      </c>
      <c r="AY340">
        <v>1</v>
      </c>
      <c r="AZ340">
        <v>0</v>
      </c>
      <c r="BA340">
        <v>342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CV340">
        <v>0</v>
      </c>
      <c r="CW340">
        <v>0</v>
      </c>
      <c r="CX340">
        <f>ROUND(Y340*Source!I210,7)</f>
        <v>0</v>
      </c>
      <c r="CY340">
        <f>AA340</f>
        <v>0</v>
      </c>
      <c r="CZ340">
        <f>AE340</f>
        <v>0</v>
      </c>
      <c r="DA340">
        <f>AI340</f>
        <v>1</v>
      </c>
      <c r="DB340">
        <f>ROUND((ROUND(AT340*CZ340,2)*ROUND(0,7)),6)</f>
        <v>0</v>
      </c>
      <c r="DC340">
        <f>ROUND((ROUND(AT340*AG340,2)*ROUND(0,7)),6)</f>
        <v>0</v>
      </c>
      <c r="DD340" t="s">
        <v>3</v>
      </c>
      <c r="DE340" t="s">
        <v>3</v>
      </c>
      <c r="DF340">
        <f>ROUND(ROUND(AE340,2)*CX340,2)</f>
        <v>0</v>
      </c>
      <c r="DG340">
        <f t="shared" si="192"/>
        <v>0</v>
      </c>
      <c r="DH340">
        <f t="shared" si="194"/>
        <v>0</v>
      </c>
      <c r="DI340">
        <f t="shared" si="195"/>
        <v>0</v>
      </c>
      <c r="DJ340">
        <f>DF340</f>
        <v>0</v>
      </c>
      <c r="DK340">
        <v>0</v>
      </c>
      <c r="DL340" t="s">
        <v>3</v>
      </c>
      <c r="DM340">
        <v>0</v>
      </c>
      <c r="DN340" t="s">
        <v>3</v>
      </c>
      <c r="DO340">
        <v>0</v>
      </c>
    </row>
    <row r="341" spans="1:119" x14ac:dyDescent="0.2">
      <c r="A341">
        <f>ROW(Source!A210)</f>
        <v>210</v>
      </c>
      <c r="B341">
        <v>449016111</v>
      </c>
      <c r="C341">
        <v>448997305</v>
      </c>
      <c r="D341">
        <v>277896668</v>
      </c>
      <c r="E341">
        <v>1</v>
      </c>
      <c r="F341">
        <v>1</v>
      </c>
      <c r="G341">
        <v>1</v>
      </c>
      <c r="H341">
        <v>3</v>
      </c>
      <c r="I341" t="s">
        <v>1396</v>
      </c>
      <c r="J341" t="s">
        <v>1397</v>
      </c>
      <c r="K341" t="s">
        <v>1398</v>
      </c>
      <c r="L341">
        <v>1348</v>
      </c>
      <c r="N341">
        <v>1009</v>
      </c>
      <c r="O341" t="s">
        <v>83</v>
      </c>
      <c r="P341" t="s">
        <v>83</v>
      </c>
      <c r="Q341">
        <v>1000</v>
      </c>
      <c r="W341">
        <v>0</v>
      </c>
      <c r="X341">
        <v>-1249336193</v>
      </c>
      <c r="Y341">
        <f>(AT341*ROUND(0,7))</f>
        <v>0</v>
      </c>
      <c r="AA341">
        <v>72836.649999999994</v>
      </c>
      <c r="AB341">
        <v>0</v>
      </c>
      <c r="AC341">
        <v>0</v>
      </c>
      <c r="AD341">
        <v>0</v>
      </c>
      <c r="AE341">
        <v>60697.21</v>
      </c>
      <c r="AF341">
        <v>0</v>
      </c>
      <c r="AG341">
        <v>0</v>
      </c>
      <c r="AH341">
        <v>0</v>
      </c>
      <c r="AI341">
        <v>1.2</v>
      </c>
      <c r="AJ341">
        <v>1</v>
      </c>
      <c r="AK341">
        <v>1</v>
      </c>
      <c r="AL341">
        <v>1</v>
      </c>
      <c r="AM341">
        <v>2</v>
      </c>
      <c r="AN341">
        <v>0</v>
      </c>
      <c r="AO341">
        <v>0</v>
      </c>
      <c r="AP341">
        <v>1</v>
      </c>
      <c r="AQ341">
        <v>1</v>
      </c>
      <c r="AR341">
        <v>0</v>
      </c>
      <c r="AS341" t="s">
        <v>3</v>
      </c>
      <c r="AT341">
        <v>3.0000000000000001E-3</v>
      </c>
      <c r="AU341" t="s">
        <v>23</v>
      </c>
      <c r="AV341">
        <v>0</v>
      </c>
      <c r="AW341">
        <v>2</v>
      </c>
      <c r="AX341">
        <v>448997317</v>
      </c>
      <c r="AY341">
        <v>1</v>
      </c>
      <c r="AZ341">
        <v>0</v>
      </c>
      <c r="BA341">
        <v>343</v>
      </c>
      <c r="BB341">
        <v>1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182.09163000000001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1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CV341">
        <v>0</v>
      </c>
      <c r="CW341">
        <v>0</v>
      </c>
      <c r="CX341">
        <f>ROUND(Y341*Source!I210,7)</f>
        <v>0</v>
      </c>
      <c r="CY341">
        <f>AA341</f>
        <v>72836.649999999994</v>
      </c>
      <c r="CZ341">
        <f>AE341</f>
        <v>60697.21</v>
      </c>
      <c r="DA341">
        <f>AI341</f>
        <v>1.2</v>
      </c>
      <c r="DB341">
        <f>ROUND((ROUND(AT341*CZ341,2)*ROUND(0,7)),6)</f>
        <v>0</v>
      </c>
      <c r="DC341">
        <f>ROUND((ROUND(AT341*AG341,2)*ROUND(0,7)),6)</f>
        <v>0</v>
      </c>
      <c r="DD341" t="s">
        <v>3</v>
      </c>
      <c r="DE341" t="s">
        <v>3</v>
      </c>
      <c r="DF341">
        <f>ROUND(ROUND(AE341*AI341,2)*CX341,2)</f>
        <v>0</v>
      </c>
      <c r="DG341">
        <f t="shared" si="192"/>
        <v>0</v>
      </c>
      <c r="DH341">
        <f t="shared" si="194"/>
        <v>0</v>
      </c>
      <c r="DI341">
        <f t="shared" si="195"/>
        <v>0</v>
      </c>
      <c r="DJ341">
        <f>DF341</f>
        <v>0</v>
      </c>
      <c r="DK341">
        <v>0</v>
      </c>
      <c r="DL341" t="s">
        <v>3</v>
      </c>
      <c r="DM341">
        <v>0</v>
      </c>
      <c r="DN341" t="s">
        <v>3</v>
      </c>
      <c r="DO341">
        <v>0</v>
      </c>
    </row>
    <row r="342" spans="1:119" x14ac:dyDescent="0.2">
      <c r="A342">
        <f>ROW(Source!A212)</f>
        <v>212</v>
      </c>
      <c r="B342">
        <v>449016111</v>
      </c>
      <c r="C342">
        <v>448997319</v>
      </c>
      <c r="D342">
        <v>277560279</v>
      </c>
      <c r="E342">
        <v>109</v>
      </c>
      <c r="F342">
        <v>1</v>
      </c>
      <c r="G342">
        <v>1</v>
      </c>
      <c r="H342">
        <v>1</v>
      </c>
      <c r="I342" t="s">
        <v>1359</v>
      </c>
      <c r="J342" t="s">
        <v>3</v>
      </c>
      <c r="K342" t="s">
        <v>1360</v>
      </c>
      <c r="L342">
        <v>1191</v>
      </c>
      <c r="N342">
        <v>1013</v>
      </c>
      <c r="O342" t="s">
        <v>1203</v>
      </c>
      <c r="P342" t="s">
        <v>1203</v>
      </c>
      <c r="Q342">
        <v>1</v>
      </c>
      <c r="W342">
        <v>0</v>
      </c>
      <c r="X342">
        <v>-983457869</v>
      </c>
      <c r="Y342">
        <f>AT342</f>
        <v>73.8</v>
      </c>
      <c r="AA342">
        <v>0</v>
      </c>
      <c r="AB342">
        <v>0</v>
      </c>
      <c r="AC342">
        <v>0</v>
      </c>
      <c r="AD342">
        <v>485.31</v>
      </c>
      <c r="AE342">
        <v>0</v>
      </c>
      <c r="AF342">
        <v>0</v>
      </c>
      <c r="AG342">
        <v>0</v>
      </c>
      <c r="AH342">
        <v>485.31</v>
      </c>
      <c r="AI342">
        <v>1</v>
      </c>
      <c r="AJ342">
        <v>1</v>
      </c>
      <c r="AK342">
        <v>1</v>
      </c>
      <c r="AL342">
        <v>1</v>
      </c>
      <c r="AM342">
        <v>-2</v>
      </c>
      <c r="AN342">
        <v>0</v>
      </c>
      <c r="AO342">
        <v>0</v>
      </c>
      <c r="AP342">
        <v>1</v>
      </c>
      <c r="AQ342">
        <v>1</v>
      </c>
      <c r="AR342">
        <v>0</v>
      </c>
      <c r="AS342" t="s">
        <v>3</v>
      </c>
      <c r="AT342">
        <v>73.8</v>
      </c>
      <c r="AU342" t="s">
        <v>3</v>
      </c>
      <c r="AV342">
        <v>1</v>
      </c>
      <c r="AW342">
        <v>2</v>
      </c>
      <c r="AX342">
        <v>448997326</v>
      </c>
      <c r="AY342">
        <v>2</v>
      </c>
      <c r="AZ342">
        <v>131072</v>
      </c>
      <c r="BA342">
        <v>344</v>
      </c>
      <c r="BB342">
        <v>1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35815.877999999997</v>
      </c>
      <c r="BN342">
        <v>73.8</v>
      </c>
      <c r="BO342">
        <v>0</v>
      </c>
      <c r="BP342">
        <v>1</v>
      </c>
      <c r="BQ342">
        <v>0</v>
      </c>
      <c r="BR342">
        <v>0</v>
      </c>
      <c r="BS342">
        <v>0</v>
      </c>
      <c r="BT342">
        <v>35815.877999999997</v>
      </c>
      <c r="BU342">
        <v>73.8</v>
      </c>
      <c r="BV342">
        <v>0</v>
      </c>
      <c r="BW342">
        <v>1</v>
      </c>
      <c r="CU342">
        <f>ROUND(AT342*Source!I212*AH342*AL342,2)</f>
        <v>358.16</v>
      </c>
      <c r="CV342">
        <f>ROUND(Y342*Source!I212,7)</f>
        <v>0.73799999999999999</v>
      </c>
      <c r="CW342">
        <v>0</v>
      </c>
      <c r="CX342">
        <f>ROUND(Y342*Source!I212,7)</f>
        <v>0.73799999999999999</v>
      </c>
      <c r="CY342">
        <f>AD342</f>
        <v>485.31</v>
      </c>
      <c r="CZ342">
        <f>AH342</f>
        <v>485.31</v>
      </c>
      <c r="DA342">
        <f>AL342</f>
        <v>1</v>
      </c>
      <c r="DB342">
        <f>ROUND(ROUND(AT342*CZ342,2),6)</f>
        <v>35815.879999999997</v>
      </c>
      <c r="DC342">
        <f>ROUND(ROUND(AT342*AG342,2),6)</f>
        <v>0</v>
      </c>
      <c r="DD342" t="s">
        <v>3</v>
      </c>
      <c r="DE342" t="s">
        <v>3</v>
      </c>
      <c r="DF342">
        <f>ROUND(ROUND(AE342,2)*CX342,2)</f>
        <v>0</v>
      </c>
      <c r="DG342">
        <f t="shared" si="192"/>
        <v>0</v>
      </c>
      <c r="DH342">
        <f t="shared" si="194"/>
        <v>0</v>
      </c>
      <c r="DI342">
        <f t="shared" si="195"/>
        <v>358.16</v>
      </c>
      <c r="DJ342">
        <f>DI342</f>
        <v>358.16</v>
      </c>
      <c r="DK342">
        <v>1</v>
      </c>
      <c r="DL342" t="s">
        <v>3</v>
      </c>
      <c r="DM342">
        <v>0</v>
      </c>
      <c r="DN342" t="s">
        <v>3</v>
      </c>
      <c r="DO342">
        <v>0</v>
      </c>
    </row>
    <row r="343" spans="1:119" x14ac:dyDescent="0.2">
      <c r="A343">
        <f>ROW(Source!A212)</f>
        <v>212</v>
      </c>
      <c r="B343">
        <v>449016111</v>
      </c>
      <c r="C343">
        <v>448997319</v>
      </c>
      <c r="D343">
        <v>277560491</v>
      </c>
      <c r="E343">
        <v>109</v>
      </c>
      <c r="F343">
        <v>1</v>
      </c>
      <c r="G343">
        <v>1</v>
      </c>
      <c r="H343">
        <v>1</v>
      </c>
      <c r="I343" t="s">
        <v>1204</v>
      </c>
      <c r="J343" t="s">
        <v>3</v>
      </c>
      <c r="K343" t="s">
        <v>1205</v>
      </c>
      <c r="L343">
        <v>1191</v>
      </c>
      <c r="N343">
        <v>1013</v>
      </c>
      <c r="O343" t="s">
        <v>1203</v>
      </c>
      <c r="P343" t="s">
        <v>1203</v>
      </c>
      <c r="Q343">
        <v>1</v>
      </c>
      <c r="W343">
        <v>0</v>
      </c>
      <c r="X343">
        <v>-1417349443</v>
      </c>
      <c r="Y343">
        <f>AT343</f>
        <v>0.01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1</v>
      </c>
      <c r="AJ343">
        <v>1</v>
      </c>
      <c r="AK343">
        <v>1</v>
      </c>
      <c r="AL343">
        <v>1</v>
      </c>
      <c r="AM343">
        <v>-2</v>
      </c>
      <c r="AN343">
        <v>0</v>
      </c>
      <c r="AO343">
        <v>0</v>
      </c>
      <c r="AP343">
        <v>1</v>
      </c>
      <c r="AQ343">
        <v>1</v>
      </c>
      <c r="AR343">
        <v>0</v>
      </c>
      <c r="AS343" t="s">
        <v>3</v>
      </c>
      <c r="AT343">
        <v>0.01</v>
      </c>
      <c r="AU343" t="s">
        <v>3</v>
      </c>
      <c r="AV343">
        <v>2</v>
      </c>
      <c r="AW343">
        <v>2</v>
      </c>
      <c r="AX343">
        <v>448997327</v>
      </c>
      <c r="AY343">
        <v>1</v>
      </c>
      <c r="AZ343">
        <v>0</v>
      </c>
      <c r="BA343">
        <v>345</v>
      </c>
      <c r="BB343">
        <v>1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CV343">
        <v>0</v>
      </c>
      <c r="CW343">
        <v>0</v>
      </c>
      <c r="CX343">
        <f>ROUND(Y343*Source!I212,7)</f>
        <v>1E-4</v>
      </c>
      <c r="CY343">
        <f>AD343</f>
        <v>0</v>
      </c>
      <c r="CZ343">
        <f>AH343</f>
        <v>0</v>
      </c>
      <c r="DA343">
        <f>AL343</f>
        <v>1</v>
      </c>
      <c r="DB343">
        <f>ROUND(ROUND(AT343*CZ343,2),6)</f>
        <v>0</v>
      </c>
      <c r="DC343">
        <f>ROUND(ROUND(AT343*AG343,2),6)</f>
        <v>0</v>
      </c>
      <c r="DD343" t="s">
        <v>3</v>
      </c>
      <c r="DE343" t="s">
        <v>3</v>
      </c>
      <c r="DF343">
        <f>ROUND(ROUND(AE343,2)*CX343,2)</f>
        <v>0</v>
      </c>
      <c r="DG343">
        <f t="shared" si="192"/>
        <v>0</v>
      </c>
      <c r="DH343">
        <f t="shared" si="194"/>
        <v>0</v>
      </c>
      <c r="DI343">
        <f t="shared" si="195"/>
        <v>0</v>
      </c>
      <c r="DJ343">
        <f>DI343</f>
        <v>0</v>
      </c>
      <c r="DK343">
        <v>0</v>
      </c>
      <c r="DL343" t="s">
        <v>3</v>
      </c>
      <c r="DM343">
        <v>0</v>
      </c>
      <c r="DN343" t="s">
        <v>3</v>
      </c>
      <c r="DO343">
        <v>0</v>
      </c>
    </row>
    <row r="344" spans="1:119" x14ac:dyDescent="0.2">
      <c r="A344">
        <f>ROW(Source!A212)</f>
        <v>212</v>
      </c>
      <c r="B344">
        <v>449016111</v>
      </c>
      <c r="C344">
        <v>448997319</v>
      </c>
      <c r="D344">
        <v>277945805</v>
      </c>
      <c r="E344">
        <v>1</v>
      </c>
      <c r="F344">
        <v>1</v>
      </c>
      <c r="G344">
        <v>1</v>
      </c>
      <c r="H344">
        <v>2</v>
      </c>
      <c r="I344" t="s">
        <v>1206</v>
      </c>
      <c r="J344" t="s">
        <v>1207</v>
      </c>
      <c r="K344" t="s">
        <v>1208</v>
      </c>
      <c r="L344">
        <v>1368</v>
      </c>
      <c r="N344">
        <v>1011</v>
      </c>
      <c r="O344" t="s">
        <v>1100</v>
      </c>
      <c r="P344" t="s">
        <v>1100</v>
      </c>
      <c r="Q344">
        <v>1</v>
      </c>
      <c r="W344">
        <v>0</v>
      </c>
      <c r="X344">
        <v>721652621</v>
      </c>
      <c r="Y344">
        <f>AT344</f>
        <v>0.01</v>
      </c>
      <c r="AA344">
        <v>0</v>
      </c>
      <c r="AB344">
        <v>641.70000000000005</v>
      </c>
      <c r="AC344">
        <v>539.69000000000005</v>
      </c>
      <c r="AD344">
        <v>0</v>
      </c>
      <c r="AE344">
        <v>0</v>
      </c>
      <c r="AF344">
        <v>641.70000000000005</v>
      </c>
      <c r="AG344">
        <v>539.69000000000005</v>
      </c>
      <c r="AH344">
        <v>0</v>
      </c>
      <c r="AI344">
        <v>1</v>
      </c>
      <c r="AJ344">
        <v>1</v>
      </c>
      <c r="AK344">
        <v>1</v>
      </c>
      <c r="AL344">
        <v>1</v>
      </c>
      <c r="AM344">
        <v>-2</v>
      </c>
      <c r="AN344">
        <v>0</v>
      </c>
      <c r="AO344">
        <v>0</v>
      </c>
      <c r="AP344">
        <v>1</v>
      </c>
      <c r="AQ344">
        <v>1</v>
      </c>
      <c r="AR344">
        <v>0</v>
      </c>
      <c r="AS344" t="s">
        <v>3</v>
      </c>
      <c r="AT344">
        <v>0.01</v>
      </c>
      <c r="AU344" t="s">
        <v>3</v>
      </c>
      <c r="AV344">
        <v>1</v>
      </c>
      <c r="AW344">
        <v>2</v>
      </c>
      <c r="AX344">
        <v>448997328</v>
      </c>
      <c r="AY344">
        <v>2</v>
      </c>
      <c r="AZ344">
        <v>98304</v>
      </c>
      <c r="BA344">
        <v>346</v>
      </c>
      <c r="BB344">
        <v>1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6.4170000000000007</v>
      </c>
      <c r="BL344">
        <v>5.3969000000000005</v>
      </c>
      <c r="BM344">
        <v>0</v>
      </c>
      <c r="BN344">
        <v>0</v>
      </c>
      <c r="BO344">
        <v>0.01</v>
      </c>
      <c r="BP344">
        <v>1</v>
      </c>
      <c r="BQ344">
        <v>0</v>
      </c>
      <c r="BR344">
        <v>6.4170000000000007</v>
      </c>
      <c r="BS344">
        <v>5.3969000000000005</v>
      </c>
      <c r="BT344">
        <v>0</v>
      </c>
      <c r="BU344">
        <v>0</v>
      </c>
      <c r="BV344">
        <v>0.01</v>
      </c>
      <c r="BW344">
        <v>1</v>
      </c>
      <c r="CV344">
        <v>0</v>
      </c>
      <c r="CW344">
        <f>ROUND(Y344*Source!I212*DO344,7)</f>
        <v>1E-4</v>
      </c>
      <c r="CX344">
        <f>ROUND(Y344*Source!I212,7)</f>
        <v>1E-4</v>
      </c>
      <c r="CY344">
        <f>AB344</f>
        <v>641.70000000000005</v>
      </c>
      <c r="CZ344">
        <f>AF344</f>
        <v>641.70000000000005</v>
      </c>
      <c r="DA344">
        <f>AJ344</f>
        <v>1</v>
      </c>
      <c r="DB344">
        <f>ROUND(ROUND(AT344*CZ344,2),6)</f>
        <v>6.42</v>
      </c>
      <c r="DC344">
        <f>ROUND(ROUND(AT344*AG344,2),6)</f>
        <v>5.4</v>
      </c>
      <c r="DD344" t="s">
        <v>3</v>
      </c>
      <c r="DE344" t="s">
        <v>3</v>
      </c>
      <c r="DF344">
        <f>ROUND(ROUND(AE344,2)*CX344,2)</f>
        <v>0</v>
      </c>
      <c r="DG344">
        <f t="shared" si="192"/>
        <v>0.06</v>
      </c>
      <c r="DH344">
        <f t="shared" si="194"/>
        <v>0.05</v>
      </c>
      <c r="DI344">
        <f t="shared" si="195"/>
        <v>0</v>
      </c>
      <c r="DJ344">
        <f>DG344+DH344</f>
        <v>0.11</v>
      </c>
      <c r="DK344">
        <v>1</v>
      </c>
      <c r="DL344" t="s">
        <v>1209</v>
      </c>
      <c r="DM344">
        <v>4</v>
      </c>
      <c r="DN344" t="s">
        <v>1203</v>
      </c>
      <c r="DO344">
        <v>1</v>
      </c>
    </row>
    <row r="345" spans="1:119" x14ac:dyDescent="0.2">
      <c r="A345">
        <f>ROW(Source!A212)</f>
        <v>212</v>
      </c>
      <c r="B345">
        <v>449016111</v>
      </c>
      <c r="C345">
        <v>448997319</v>
      </c>
      <c r="D345">
        <v>277869627</v>
      </c>
      <c r="E345">
        <v>1</v>
      </c>
      <c r="F345">
        <v>1</v>
      </c>
      <c r="G345">
        <v>1</v>
      </c>
      <c r="H345">
        <v>3</v>
      </c>
      <c r="I345" t="s">
        <v>1393</v>
      </c>
      <c r="J345" t="s">
        <v>1394</v>
      </c>
      <c r="K345" t="s">
        <v>1395</v>
      </c>
      <c r="L345">
        <v>1346</v>
      </c>
      <c r="N345">
        <v>1009</v>
      </c>
      <c r="O345" t="s">
        <v>441</v>
      </c>
      <c r="P345" t="s">
        <v>441</v>
      </c>
      <c r="Q345">
        <v>1</v>
      </c>
      <c r="W345">
        <v>0</v>
      </c>
      <c r="X345">
        <v>1111106736</v>
      </c>
      <c r="Y345">
        <f>(AT345*ROUND(0,7))</f>
        <v>0</v>
      </c>
      <c r="AA345">
        <v>86.41</v>
      </c>
      <c r="AB345">
        <v>0</v>
      </c>
      <c r="AC345">
        <v>0</v>
      </c>
      <c r="AD345">
        <v>0</v>
      </c>
      <c r="AE345">
        <v>56.11</v>
      </c>
      <c r="AF345">
        <v>0</v>
      </c>
      <c r="AG345">
        <v>0</v>
      </c>
      <c r="AH345">
        <v>0</v>
      </c>
      <c r="AI345">
        <v>1.54</v>
      </c>
      <c r="AJ345">
        <v>1</v>
      </c>
      <c r="AK345">
        <v>1</v>
      </c>
      <c r="AL345">
        <v>1</v>
      </c>
      <c r="AM345">
        <v>2</v>
      </c>
      <c r="AN345">
        <v>0</v>
      </c>
      <c r="AO345">
        <v>0</v>
      </c>
      <c r="AP345">
        <v>1</v>
      </c>
      <c r="AQ345">
        <v>1</v>
      </c>
      <c r="AR345">
        <v>0</v>
      </c>
      <c r="AS345" t="s">
        <v>3</v>
      </c>
      <c r="AT345">
        <v>0.1</v>
      </c>
      <c r="AU345" t="s">
        <v>23</v>
      </c>
      <c r="AV345">
        <v>0</v>
      </c>
      <c r="AW345">
        <v>2</v>
      </c>
      <c r="AX345">
        <v>448997329</v>
      </c>
      <c r="AY345">
        <v>1</v>
      </c>
      <c r="AZ345">
        <v>0</v>
      </c>
      <c r="BA345">
        <v>347</v>
      </c>
      <c r="BB345">
        <v>1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5.6110000000000007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1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CV345">
        <v>0</v>
      </c>
      <c r="CW345">
        <v>0</v>
      </c>
      <c r="CX345">
        <f>ROUND(Y345*Source!I212,7)</f>
        <v>0</v>
      </c>
      <c r="CY345">
        <f>AA345</f>
        <v>86.41</v>
      </c>
      <c r="CZ345">
        <f>AE345</f>
        <v>56.11</v>
      </c>
      <c r="DA345">
        <f>AI345</f>
        <v>1.54</v>
      </c>
      <c r="DB345">
        <f>ROUND((ROUND(AT345*CZ345,2)*ROUND(0,7)),6)</f>
        <v>0</v>
      </c>
      <c r="DC345">
        <f>ROUND((ROUND(AT345*AG345,2)*ROUND(0,7)),6)</f>
        <v>0</v>
      </c>
      <c r="DD345" t="s">
        <v>3</v>
      </c>
      <c r="DE345" t="s">
        <v>3</v>
      </c>
      <c r="DF345">
        <f>ROUND(ROUND(AE345*AI345,2)*CX345,2)</f>
        <v>0</v>
      </c>
      <c r="DG345">
        <f t="shared" si="192"/>
        <v>0</v>
      </c>
      <c r="DH345">
        <f t="shared" si="194"/>
        <v>0</v>
      </c>
      <c r="DI345">
        <f t="shared" si="195"/>
        <v>0</v>
      </c>
      <c r="DJ345">
        <f>DF345</f>
        <v>0</v>
      </c>
      <c r="DK345">
        <v>0</v>
      </c>
      <c r="DL345" t="s">
        <v>3</v>
      </c>
      <c r="DM345">
        <v>0</v>
      </c>
      <c r="DN345" t="s">
        <v>3</v>
      </c>
      <c r="DO345">
        <v>0</v>
      </c>
    </row>
    <row r="346" spans="1:119" x14ac:dyDescent="0.2">
      <c r="A346">
        <f>ROW(Source!A212)</f>
        <v>212</v>
      </c>
      <c r="B346">
        <v>449016111</v>
      </c>
      <c r="C346">
        <v>448997319</v>
      </c>
      <c r="D346">
        <v>277564289</v>
      </c>
      <c r="E346">
        <v>109</v>
      </c>
      <c r="F346">
        <v>1</v>
      </c>
      <c r="G346">
        <v>1</v>
      </c>
      <c r="H346">
        <v>3</v>
      </c>
      <c r="I346" t="s">
        <v>375</v>
      </c>
      <c r="J346" t="s">
        <v>3</v>
      </c>
      <c r="K346" t="s">
        <v>387</v>
      </c>
      <c r="L346">
        <v>1348</v>
      </c>
      <c r="N346">
        <v>1009</v>
      </c>
      <c r="O346" t="s">
        <v>83</v>
      </c>
      <c r="P346" t="s">
        <v>83</v>
      </c>
      <c r="Q346">
        <v>1000</v>
      </c>
      <c r="W346">
        <v>0</v>
      </c>
      <c r="X346">
        <v>50625944</v>
      </c>
      <c r="Y346">
        <f>(AT346*ROUND(0,7))</f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1</v>
      </c>
      <c r="AJ346">
        <v>1</v>
      </c>
      <c r="AK346">
        <v>1</v>
      </c>
      <c r="AL346">
        <v>1</v>
      </c>
      <c r="AM346">
        <v>-2</v>
      </c>
      <c r="AN346">
        <v>0</v>
      </c>
      <c r="AO346">
        <v>0</v>
      </c>
      <c r="AP346">
        <v>1</v>
      </c>
      <c r="AQ346">
        <v>0</v>
      </c>
      <c r="AR346">
        <v>0</v>
      </c>
      <c r="AS346" t="s">
        <v>3</v>
      </c>
      <c r="AT346">
        <v>1.1299999999999999E-2</v>
      </c>
      <c r="AU346" t="s">
        <v>23</v>
      </c>
      <c r="AV346">
        <v>0</v>
      </c>
      <c r="AW346">
        <v>2</v>
      </c>
      <c r="AX346">
        <v>448997330</v>
      </c>
      <c r="AY346">
        <v>1</v>
      </c>
      <c r="AZ346">
        <v>0</v>
      </c>
      <c r="BA346">
        <v>348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CV346">
        <v>0</v>
      </c>
      <c r="CW346">
        <v>0</v>
      </c>
      <c r="CX346">
        <f>ROUND(Y346*Source!I212,7)</f>
        <v>0</v>
      </c>
      <c r="CY346">
        <f>AA346</f>
        <v>0</v>
      </c>
      <c r="CZ346">
        <f>AE346</f>
        <v>0</v>
      </c>
      <c r="DA346">
        <f>AI346</f>
        <v>1</v>
      </c>
      <c r="DB346">
        <f>ROUND((ROUND(AT346*CZ346,2)*ROUND(0,7)),6)</f>
        <v>0</v>
      </c>
      <c r="DC346">
        <f>ROUND((ROUND(AT346*AG346,2)*ROUND(0,7)),6)</f>
        <v>0</v>
      </c>
      <c r="DD346" t="s">
        <v>3</v>
      </c>
      <c r="DE346" t="s">
        <v>3</v>
      </c>
      <c r="DF346">
        <f>ROUND(ROUND(AE346,2)*CX346,2)</f>
        <v>0</v>
      </c>
      <c r="DG346">
        <f t="shared" si="192"/>
        <v>0</v>
      </c>
      <c r="DH346">
        <f t="shared" si="194"/>
        <v>0</v>
      </c>
      <c r="DI346">
        <f t="shared" si="195"/>
        <v>0</v>
      </c>
      <c r="DJ346">
        <f>DF346</f>
        <v>0</v>
      </c>
      <c r="DK346">
        <v>0</v>
      </c>
      <c r="DL346" t="s">
        <v>3</v>
      </c>
      <c r="DM346">
        <v>0</v>
      </c>
      <c r="DN346" t="s">
        <v>3</v>
      </c>
      <c r="DO346">
        <v>0</v>
      </c>
    </row>
    <row r="347" spans="1:119" x14ac:dyDescent="0.2">
      <c r="A347">
        <f>ROW(Source!A212)</f>
        <v>212</v>
      </c>
      <c r="B347">
        <v>449016111</v>
      </c>
      <c r="C347">
        <v>448997319</v>
      </c>
      <c r="D347">
        <v>277896668</v>
      </c>
      <c r="E347">
        <v>1</v>
      </c>
      <c r="F347">
        <v>1</v>
      </c>
      <c r="G347">
        <v>1</v>
      </c>
      <c r="H347">
        <v>3</v>
      </c>
      <c r="I347" t="s">
        <v>1396</v>
      </c>
      <c r="J347" t="s">
        <v>1397</v>
      </c>
      <c r="K347" t="s">
        <v>1398</v>
      </c>
      <c r="L347">
        <v>1348</v>
      </c>
      <c r="N347">
        <v>1009</v>
      </c>
      <c r="O347" t="s">
        <v>83</v>
      </c>
      <c r="P347" t="s">
        <v>83</v>
      </c>
      <c r="Q347">
        <v>1000</v>
      </c>
      <c r="W347">
        <v>0</v>
      </c>
      <c r="X347">
        <v>-1249336193</v>
      </c>
      <c r="Y347">
        <f>(AT347*ROUND(0,7))</f>
        <v>0</v>
      </c>
      <c r="AA347">
        <v>72836.649999999994</v>
      </c>
      <c r="AB347">
        <v>0</v>
      </c>
      <c r="AC347">
        <v>0</v>
      </c>
      <c r="AD347">
        <v>0</v>
      </c>
      <c r="AE347">
        <v>60697.21</v>
      </c>
      <c r="AF347">
        <v>0</v>
      </c>
      <c r="AG347">
        <v>0</v>
      </c>
      <c r="AH347">
        <v>0</v>
      </c>
      <c r="AI347">
        <v>1.2</v>
      </c>
      <c r="AJ347">
        <v>1</v>
      </c>
      <c r="AK347">
        <v>1</v>
      </c>
      <c r="AL347">
        <v>1</v>
      </c>
      <c r="AM347">
        <v>2</v>
      </c>
      <c r="AN347">
        <v>0</v>
      </c>
      <c r="AO347">
        <v>0</v>
      </c>
      <c r="AP347">
        <v>1</v>
      </c>
      <c r="AQ347">
        <v>1</v>
      </c>
      <c r="AR347">
        <v>0</v>
      </c>
      <c r="AS347" t="s">
        <v>3</v>
      </c>
      <c r="AT347">
        <v>6.7999999999999996E-3</v>
      </c>
      <c r="AU347" t="s">
        <v>23</v>
      </c>
      <c r="AV347">
        <v>0</v>
      </c>
      <c r="AW347">
        <v>2</v>
      </c>
      <c r="AX347">
        <v>448997331</v>
      </c>
      <c r="AY347">
        <v>1</v>
      </c>
      <c r="AZ347">
        <v>0</v>
      </c>
      <c r="BA347">
        <v>349</v>
      </c>
      <c r="BB347">
        <v>1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412.74102799999997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1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CV347">
        <v>0</v>
      </c>
      <c r="CW347">
        <v>0</v>
      </c>
      <c r="CX347">
        <f>ROUND(Y347*Source!I212,7)</f>
        <v>0</v>
      </c>
      <c r="CY347">
        <f>AA347</f>
        <v>72836.649999999994</v>
      </c>
      <c r="CZ347">
        <f>AE347</f>
        <v>60697.21</v>
      </c>
      <c r="DA347">
        <f>AI347</f>
        <v>1.2</v>
      </c>
      <c r="DB347">
        <f>ROUND((ROUND(AT347*CZ347,2)*ROUND(0,7)),6)</f>
        <v>0</v>
      </c>
      <c r="DC347">
        <f>ROUND((ROUND(AT347*AG347,2)*ROUND(0,7)),6)</f>
        <v>0</v>
      </c>
      <c r="DD347" t="s">
        <v>3</v>
      </c>
      <c r="DE347" t="s">
        <v>3</v>
      </c>
      <c r="DF347">
        <f>ROUND(ROUND(AE347*AI347,2)*CX347,2)</f>
        <v>0</v>
      </c>
      <c r="DG347">
        <f t="shared" si="192"/>
        <v>0</v>
      </c>
      <c r="DH347">
        <f t="shared" si="194"/>
        <v>0</v>
      </c>
      <c r="DI347">
        <f t="shared" si="195"/>
        <v>0</v>
      </c>
      <c r="DJ347">
        <f>DF347</f>
        <v>0</v>
      </c>
      <c r="DK347">
        <v>0</v>
      </c>
      <c r="DL347" t="s">
        <v>3</v>
      </c>
      <c r="DM347">
        <v>0</v>
      </c>
      <c r="DN347" t="s">
        <v>3</v>
      </c>
      <c r="DO347">
        <v>0</v>
      </c>
    </row>
    <row r="348" spans="1:119" x14ac:dyDescent="0.2">
      <c r="A348">
        <f>ROW(Source!A214)</f>
        <v>214</v>
      </c>
      <c r="B348">
        <v>449016111</v>
      </c>
      <c r="C348">
        <v>448997333</v>
      </c>
      <c r="D348">
        <v>277560281</v>
      </c>
      <c r="E348">
        <v>109</v>
      </c>
      <c r="F348">
        <v>1</v>
      </c>
      <c r="G348">
        <v>1</v>
      </c>
      <c r="H348">
        <v>1</v>
      </c>
      <c r="I348" t="s">
        <v>1299</v>
      </c>
      <c r="J348" t="s">
        <v>3</v>
      </c>
      <c r="K348" t="s">
        <v>1300</v>
      </c>
      <c r="L348">
        <v>1191</v>
      </c>
      <c r="N348">
        <v>1013</v>
      </c>
      <c r="O348" t="s">
        <v>1203</v>
      </c>
      <c r="P348" t="s">
        <v>1203</v>
      </c>
      <c r="Q348">
        <v>1</v>
      </c>
      <c r="W348">
        <v>0</v>
      </c>
      <c r="X348">
        <v>784619160</v>
      </c>
      <c r="Y348">
        <f>AT348</f>
        <v>18.2</v>
      </c>
      <c r="AA348">
        <v>0</v>
      </c>
      <c r="AB348">
        <v>0</v>
      </c>
      <c r="AC348">
        <v>0</v>
      </c>
      <c r="AD348">
        <v>491.36</v>
      </c>
      <c r="AE348">
        <v>0</v>
      </c>
      <c r="AF348">
        <v>0</v>
      </c>
      <c r="AG348">
        <v>0</v>
      </c>
      <c r="AH348">
        <v>491.36</v>
      </c>
      <c r="AI348">
        <v>1</v>
      </c>
      <c r="AJ348">
        <v>1</v>
      </c>
      <c r="AK348">
        <v>1</v>
      </c>
      <c r="AL348">
        <v>1</v>
      </c>
      <c r="AM348">
        <v>-2</v>
      </c>
      <c r="AN348">
        <v>0</v>
      </c>
      <c r="AO348">
        <v>0</v>
      </c>
      <c r="AP348">
        <v>1</v>
      </c>
      <c r="AQ348">
        <v>1</v>
      </c>
      <c r="AR348">
        <v>0</v>
      </c>
      <c r="AS348" t="s">
        <v>3</v>
      </c>
      <c r="AT348">
        <v>18.2</v>
      </c>
      <c r="AU348" t="s">
        <v>3</v>
      </c>
      <c r="AV348">
        <v>1</v>
      </c>
      <c r="AW348">
        <v>2</v>
      </c>
      <c r="AX348">
        <v>448997340</v>
      </c>
      <c r="AY348">
        <v>2</v>
      </c>
      <c r="AZ348">
        <v>131072</v>
      </c>
      <c r="BA348">
        <v>350</v>
      </c>
      <c r="BB348">
        <v>1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8942.7520000000004</v>
      </c>
      <c r="BN348">
        <v>18.2</v>
      </c>
      <c r="BO348">
        <v>0</v>
      </c>
      <c r="BP348">
        <v>1</v>
      </c>
      <c r="BQ348">
        <v>0</v>
      </c>
      <c r="BR348">
        <v>0</v>
      </c>
      <c r="BS348">
        <v>0</v>
      </c>
      <c r="BT348">
        <v>8942.7520000000004</v>
      </c>
      <c r="BU348">
        <v>18.2</v>
      </c>
      <c r="BV348">
        <v>0</v>
      </c>
      <c r="BW348">
        <v>1</v>
      </c>
      <c r="CU348">
        <f>ROUND(AT348*Source!I214*AH348*AL348,2)</f>
        <v>89.43</v>
      </c>
      <c r="CV348">
        <f>ROUND(Y348*Source!I214,7)</f>
        <v>0.182</v>
      </c>
      <c r="CW348">
        <v>0</v>
      </c>
      <c r="CX348">
        <f>ROUND(Y348*Source!I214,7)</f>
        <v>0.182</v>
      </c>
      <c r="CY348">
        <f>AD348</f>
        <v>491.36</v>
      </c>
      <c r="CZ348">
        <f>AH348</f>
        <v>491.36</v>
      </c>
      <c r="DA348">
        <f>AL348</f>
        <v>1</v>
      </c>
      <c r="DB348">
        <f>ROUND(ROUND(AT348*CZ348,2),6)</f>
        <v>8942.75</v>
      </c>
      <c r="DC348">
        <f>ROUND(ROUND(AT348*AG348,2),6)</f>
        <v>0</v>
      </c>
      <c r="DD348" t="s">
        <v>3</v>
      </c>
      <c r="DE348" t="s">
        <v>3</v>
      </c>
      <c r="DF348">
        <f>ROUND(ROUND(AE348,2)*CX348,2)</f>
        <v>0</v>
      </c>
      <c r="DG348">
        <f t="shared" si="192"/>
        <v>0</v>
      </c>
      <c r="DH348">
        <f t="shared" si="194"/>
        <v>0</v>
      </c>
      <c r="DI348">
        <f t="shared" si="195"/>
        <v>89.43</v>
      </c>
      <c r="DJ348">
        <f>DI348</f>
        <v>89.43</v>
      </c>
      <c r="DK348">
        <v>1</v>
      </c>
      <c r="DL348" t="s">
        <v>3</v>
      </c>
      <c r="DM348">
        <v>0</v>
      </c>
      <c r="DN348" t="s">
        <v>3</v>
      </c>
      <c r="DO348">
        <v>0</v>
      </c>
    </row>
    <row r="349" spans="1:119" x14ac:dyDescent="0.2">
      <c r="A349">
        <f>ROW(Source!A214)</f>
        <v>214</v>
      </c>
      <c r="B349">
        <v>449016111</v>
      </c>
      <c r="C349">
        <v>448997333</v>
      </c>
      <c r="D349">
        <v>277560491</v>
      </c>
      <c r="E349">
        <v>109</v>
      </c>
      <c r="F349">
        <v>1</v>
      </c>
      <c r="G349">
        <v>1</v>
      </c>
      <c r="H349">
        <v>1</v>
      </c>
      <c r="I349" t="s">
        <v>1204</v>
      </c>
      <c r="J349" t="s">
        <v>3</v>
      </c>
      <c r="K349" t="s">
        <v>1205</v>
      </c>
      <c r="L349">
        <v>1191</v>
      </c>
      <c r="N349">
        <v>1013</v>
      </c>
      <c r="O349" t="s">
        <v>1203</v>
      </c>
      <c r="P349" t="s">
        <v>1203</v>
      </c>
      <c r="Q349">
        <v>1</v>
      </c>
      <c r="W349">
        <v>0</v>
      </c>
      <c r="X349">
        <v>-1417349443</v>
      </c>
      <c r="Y349">
        <f>AT349</f>
        <v>0.01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1</v>
      </c>
      <c r="AJ349">
        <v>1</v>
      </c>
      <c r="AK349">
        <v>1</v>
      </c>
      <c r="AL349">
        <v>1</v>
      </c>
      <c r="AM349">
        <v>-2</v>
      </c>
      <c r="AN349">
        <v>0</v>
      </c>
      <c r="AO349">
        <v>0</v>
      </c>
      <c r="AP349">
        <v>1</v>
      </c>
      <c r="AQ349">
        <v>1</v>
      </c>
      <c r="AR349">
        <v>0</v>
      </c>
      <c r="AS349" t="s">
        <v>3</v>
      </c>
      <c r="AT349">
        <v>0.01</v>
      </c>
      <c r="AU349" t="s">
        <v>3</v>
      </c>
      <c r="AV349">
        <v>2</v>
      </c>
      <c r="AW349">
        <v>2</v>
      </c>
      <c r="AX349">
        <v>448997341</v>
      </c>
      <c r="AY349">
        <v>1</v>
      </c>
      <c r="AZ349">
        <v>0</v>
      </c>
      <c r="BA349">
        <v>351</v>
      </c>
      <c r="BB349">
        <v>1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CV349">
        <v>0</v>
      </c>
      <c r="CW349">
        <v>0</v>
      </c>
      <c r="CX349">
        <f>ROUND(Y349*Source!I214,7)</f>
        <v>1E-4</v>
      </c>
      <c r="CY349">
        <f>AD349</f>
        <v>0</v>
      </c>
      <c r="CZ349">
        <f>AH349</f>
        <v>0</v>
      </c>
      <c r="DA349">
        <f>AL349</f>
        <v>1</v>
      </c>
      <c r="DB349">
        <f>ROUND(ROUND(AT349*CZ349,2),6)</f>
        <v>0</v>
      </c>
      <c r="DC349">
        <f>ROUND(ROUND(AT349*AG349,2),6)</f>
        <v>0</v>
      </c>
      <c r="DD349" t="s">
        <v>3</v>
      </c>
      <c r="DE349" t="s">
        <v>3</v>
      </c>
      <c r="DF349">
        <f>ROUND(ROUND(AE349,2)*CX349,2)</f>
        <v>0</v>
      </c>
      <c r="DG349">
        <f t="shared" si="192"/>
        <v>0</v>
      </c>
      <c r="DH349">
        <f t="shared" si="194"/>
        <v>0</v>
      </c>
      <c r="DI349">
        <f t="shared" si="195"/>
        <v>0</v>
      </c>
      <c r="DJ349">
        <f>DI349</f>
        <v>0</v>
      </c>
      <c r="DK349">
        <v>0</v>
      </c>
      <c r="DL349" t="s">
        <v>3</v>
      </c>
      <c r="DM349">
        <v>0</v>
      </c>
      <c r="DN349" t="s">
        <v>3</v>
      </c>
      <c r="DO349">
        <v>0</v>
      </c>
    </row>
    <row r="350" spans="1:119" x14ac:dyDescent="0.2">
      <c r="A350">
        <f>ROW(Source!A214)</f>
        <v>214</v>
      </c>
      <c r="B350">
        <v>449016111</v>
      </c>
      <c r="C350">
        <v>448997333</v>
      </c>
      <c r="D350">
        <v>277945805</v>
      </c>
      <c r="E350">
        <v>1</v>
      </c>
      <c r="F350">
        <v>1</v>
      </c>
      <c r="G350">
        <v>1</v>
      </c>
      <c r="H350">
        <v>2</v>
      </c>
      <c r="I350" t="s">
        <v>1206</v>
      </c>
      <c r="J350" t="s">
        <v>1207</v>
      </c>
      <c r="K350" t="s">
        <v>1208</v>
      </c>
      <c r="L350">
        <v>1368</v>
      </c>
      <c r="N350">
        <v>1011</v>
      </c>
      <c r="O350" t="s">
        <v>1100</v>
      </c>
      <c r="P350" t="s">
        <v>1100</v>
      </c>
      <c r="Q350">
        <v>1</v>
      </c>
      <c r="W350">
        <v>0</v>
      </c>
      <c r="X350">
        <v>721652621</v>
      </c>
      <c r="Y350">
        <f>AT350</f>
        <v>0.01</v>
      </c>
      <c r="AA350">
        <v>0</v>
      </c>
      <c r="AB350">
        <v>641.70000000000005</v>
      </c>
      <c r="AC350">
        <v>539.69000000000005</v>
      </c>
      <c r="AD350">
        <v>0</v>
      </c>
      <c r="AE350">
        <v>0</v>
      </c>
      <c r="AF350">
        <v>641.70000000000005</v>
      </c>
      <c r="AG350">
        <v>539.69000000000005</v>
      </c>
      <c r="AH350">
        <v>0</v>
      </c>
      <c r="AI350">
        <v>1</v>
      </c>
      <c r="AJ350">
        <v>1</v>
      </c>
      <c r="AK350">
        <v>1</v>
      </c>
      <c r="AL350">
        <v>1</v>
      </c>
      <c r="AM350">
        <v>-2</v>
      </c>
      <c r="AN350">
        <v>0</v>
      </c>
      <c r="AO350">
        <v>0</v>
      </c>
      <c r="AP350">
        <v>1</v>
      </c>
      <c r="AQ350">
        <v>1</v>
      </c>
      <c r="AR350">
        <v>0</v>
      </c>
      <c r="AS350" t="s">
        <v>3</v>
      </c>
      <c r="AT350">
        <v>0.01</v>
      </c>
      <c r="AU350" t="s">
        <v>3</v>
      </c>
      <c r="AV350">
        <v>1</v>
      </c>
      <c r="AW350">
        <v>2</v>
      </c>
      <c r="AX350">
        <v>448997342</v>
      </c>
      <c r="AY350">
        <v>2</v>
      </c>
      <c r="AZ350">
        <v>98304</v>
      </c>
      <c r="BA350">
        <v>352</v>
      </c>
      <c r="BB350">
        <v>1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6.4170000000000007</v>
      </c>
      <c r="BL350">
        <v>5.3969000000000005</v>
      </c>
      <c r="BM350">
        <v>0</v>
      </c>
      <c r="BN350">
        <v>0</v>
      </c>
      <c r="BO350">
        <v>0.01</v>
      </c>
      <c r="BP350">
        <v>1</v>
      </c>
      <c r="BQ350">
        <v>0</v>
      </c>
      <c r="BR350">
        <v>6.4170000000000007</v>
      </c>
      <c r="BS350">
        <v>5.3969000000000005</v>
      </c>
      <c r="BT350">
        <v>0</v>
      </c>
      <c r="BU350">
        <v>0</v>
      </c>
      <c r="BV350">
        <v>0.01</v>
      </c>
      <c r="BW350">
        <v>1</v>
      </c>
      <c r="CV350">
        <v>0</v>
      </c>
      <c r="CW350">
        <f>ROUND(Y350*Source!I214*DO350,7)</f>
        <v>1E-4</v>
      </c>
      <c r="CX350">
        <f>ROUND(Y350*Source!I214,7)</f>
        <v>1E-4</v>
      </c>
      <c r="CY350">
        <f>AB350</f>
        <v>641.70000000000005</v>
      </c>
      <c r="CZ350">
        <f>AF350</f>
        <v>641.70000000000005</v>
      </c>
      <c r="DA350">
        <f>AJ350</f>
        <v>1</v>
      </c>
      <c r="DB350">
        <f>ROUND(ROUND(AT350*CZ350,2),6)</f>
        <v>6.42</v>
      </c>
      <c r="DC350">
        <f>ROUND(ROUND(AT350*AG350,2),6)</f>
        <v>5.4</v>
      </c>
      <c r="DD350" t="s">
        <v>3</v>
      </c>
      <c r="DE350" t="s">
        <v>3</v>
      </c>
      <c r="DF350">
        <f>ROUND(ROUND(AE350,2)*CX350,2)</f>
        <v>0</v>
      </c>
      <c r="DG350">
        <f t="shared" si="192"/>
        <v>0.06</v>
      </c>
      <c r="DH350">
        <f t="shared" si="194"/>
        <v>0.05</v>
      </c>
      <c r="DI350">
        <f t="shared" si="195"/>
        <v>0</v>
      </c>
      <c r="DJ350">
        <f>DG350+DH350</f>
        <v>0.11</v>
      </c>
      <c r="DK350">
        <v>1</v>
      </c>
      <c r="DL350" t="s">
        <v>1209</v>
      </c>
      <c r="DM350">
        <v>4</v>
      </c>
      <c r="DN350" t="s">
        <v>1203</v>
      </c>
      <c r="DO350">
        <v>1</v>
      </c>
    </row>
    <row r="351" spans="1:119" x14ac:dyDescent="0.2">
      <c r="A351">
        <f>ROW(Source!A214)</f>
        <v>214</v>
      </c>
      <c r="B351">
        <v>449016111</v>
      </c>
      <c r="C351">
        <v>448997333</v>
      </c>
      <c r="D351">
        <v>277869627</v>
      </c>
      <c r="E351">
        <v>1</v>
      </c>
      <c r="F351">
        <v>1</v>
      </c>
      <c r="G351">
        <v>1</v>
      </c>
      <c r="H351">
        <v>3</v>
      </c>
      <c r="I351" t="s">
        <v>1393</v>
      </c>
      <c r="J351" t="s">
        <v>1394</v>
      </c>
      <c r="K351" t="s">
        <v>1395</v>
      </c>
      <c r="L351">
        <v>1346</v>
      </c>
      <c r="N351">
        <v>1009</v>
      </c>
      <c r="O351" t="s">
        <v>441</v>
      </c>
      <c r="P351" t="s">
        <v>441</v>
      </c>
      <c r="Q351">
        <v>1</v>
      </c>
      <c r="W351">
        <v>0</v>
      </c>
      <c r="X351">
        <v>1111106736</v>
      </c>
      <c r="Y351">
        <f>(AT351*ROUND(0,7))</f>
        <v>0</v>
      </c>
      <c r="AA351">
        <v>86.41</v>
      </c>
      <c r="AB351">
        <v>0</v>
      </c>
      <c r="AC351">
        <v>0</v>
      </c>
      <c r="AD351">
        <v>0</v>
      </c>
      <c r="AE351">
        <v>56.11</v>
      </c>
      <c r="AF351">
        <v>0</v>
      </c>
      <c r="AG351">
        <v>0</v>
      </c>
      <c r="AH351">
        <v>0</v>
      </c>
      <c r="AI351">
        <v>1.54</v>
      </c>
      <c r="AJ351">
        <v>1</v>
      </c>
      <c r="AK351">
        <v>1</v>
      </c>
      <c r="AL351">
        <v>1</v>
      </c>
      <c r="AM351">
        <v>2</v>
      </c>
      <c r="AN351">
        <v>0</v>
      </c>
      <c r="AO351">
        <v>0</v>
      </c>
      <c r="AP351">
        <v>1</v>
      </c>
      <c r="AQ351">
        <v>1</v>
      </c>
      <c r="AR351">
        <v>0</v>
      </c>
      <c r="AS351" t="s">
        <v>3</v>
      </c>
      <c r="AT351">
        <v>0.1</v>
      </c>
      <c r="AU351" t="s">
        <v>23</v>
      </c>
      <c r="AV351">
        <v>0</v>
      </c>
      <c r="AW351">
        <v>2</v>
      </c>
      <c r="AX351">
        <v>448997343</v>
      </c>
      <c r="AY351">
        <v>1</v>
      </c>
      <c r="AZ351">
        <v>0</v>
      </c>
      <c r="BA351">
        <v>353</v>
      </c>
      <c r="BB351">
        <v>1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5.6110000000000007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1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CV351">
        <v>0</v>
      </c>
      <c r="CW351">
        <v>0</v>
      </c>
      <c r="CX351">
        <f>ROUND(Y351*Source!I214,7)</f>
        <v>0</v>
      </c>
      <c r="CY351">
        <f>AA351</f>
        <v>86.41</v>
      </c>
      <c r="CZ351">
        <f>AE351</f>
        <v>56.11</v>
      </c>
      <c r="DA351">
        <f>AI351</f>
        <v>1.54</v>
      </c>
      <c r="DB351">
        <f>ROUND((ROUND(AT351*CZ351,2)*ROUND(0,7)),6)</f>
        <v>0</v>
      </c>
      <c r="DC351">
        <f>ROUND((ROUND(AT351*AG351,2)*ROUND(0,7)),6)</f>
        <v>0</v>
      </c>
      <c r="DD351" t="s">
        <v>3</v>
      </c>
      <c r="DE351" t="s">
        <v>3</v>
      </c>
      <c r="DF351">
        <f>ROUND(ROUND(AE351*AI351,2)*CX351,2)</f>
        <v>0</v>
      </c>
      <c r="DG351">
        <f t="shared" si="192"/>
        <v>0</v>
      </c>
      <c r="DH351">
        <f t="shared" si="194"/>
        <v>0</v>
      </c>
      <c r="DI351">
        <f t="shared" si="195"/>
        <v>0</v>
      </c>
      <c r="DJ351">
        <f>DF351</f>
        <v>0</v>
      </c>
      <c r="DK351">
        <v>0</v>
      </c>
      <c r="DL351" t="s">
        <v>3</v>
      </c>
      <c r="DM351">
        <v>0</v>
      </c>
      <c r="DN351" t="s">
        <v>3</v>
      </c>
      <c r="DO351">
        <v>0</v>
      </c>
    </row>
    <row r="352" spans="1:119" x14ac:dyDescent="0.2">
      <c r="A352">
        <f>ROW(Source!A214)</f>
        <v>214</v>
      </c>
      <c r="B352">
        <v>449016111</v>
      </c>
      <c r="C352">
        <v>448997333</v>
      </c>
      <c r="D352">
        <v>277564289</v>
      </c>
      <c r="E352">
        <v>109</v>
      </c>
      <c r="F352">
        <v>1</v>
      </c>
      <c r="G352">
        <v>1</v>
      </c>
      <c r="H352">
        <v>3</v>
      </c>
      <c r="I352" t="s">
        <v>375</v>
      </c>
      <c r="J352" t="s">
        <v>3</v>
      </c>
      <c r="K352" t="s">
        <v>387</v>
      </c>
      <c r="L352">
        <v>1348</v>
      </c>
      <c r="N352">
        <v>1009</v>
      </c>
      <c r="O352" t="s">
        <v>83</v>
      </c>
      <c r="P352" t="s">
        <v>83</v>
      </c>
      <c r="Q352">
        <v>1000</v>
      </c>
      <c r="W352">
        <v>0</v>
      </c>
      <c r="X352">
        <v>50625944</v>
      </c>
      <c r="Y352">
        <f>(AT352*ROUND(0,7))</f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1</v>
      </c>
      <c r="AJ352">
        <v>1</v>
      </c>
      <c r="AK352">
        <v>1</v>
      </c>
      <c r="AL352">
        <v>1</v>
      </c>
      <c r="AM352">
        <v>-2</v>
      </c>
      <c r="AN352">
        <v>0</v>
      </c>
      <c r="AO352">
        <v>0</v>
      </c>
      <c r="AP352">
        <v>1</v>
      </c>
      <c r="AQ352">
        <v>0</v>
      </c>
      <c r="AR352">
        <v>0</v>
      </c>
      <c r="AS352" t="s">
        <v>3</v>
      </c>
      <c r="AT352">
        <v>1.61E-2</v>
      </c>
      <c r="AU352" t="s">
        <v>23</v>
      </c>
      <c r="AV352">
        <v>0</v>
      </c>
      <c r="AW352">
        <v>2</v>
      </c>
      <c r="AX352">
        <v>448997344</v>
      </c>
      <c r="AY352">
        <v>1</v>
      </c>
      <c r="AZ352">
        <v>0</v>
      </c>
      <c r="BA352">
        <v>354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CV352">
        <v>0</v>
      </c>
      <c r="CW352">
        <v>0</v>
      </c>
      <c r="CX352">
        <f>ROUND(Y352*Source!I214,7)</f>
        <v>0</v>
      </c>
      <c r="CY352">
        <f>AA352</f>
        <v>0</v>
      </c>
      <c r="CZ352">
        <f>AE352</f>
        <v>0</v>
      </c>
      <c r="DA352">
        <f>AI352</f>
        <v>1</v>
      </c>
      <c r="DB352">
        <f>ROUND((ROUND(AT352*CZ352,2)*ROUND(0,7)),6)</f>
        <v>0</v>
      </c>
      <c r="DC352">
        <f>ROUND((ROUND(AT352*AG352,2)*ROUND(0,7)),6)</f>
        <v>0</v>
      </c>
      <c r="DD352" t="s">
        <v>3</v>
      </c>
      <c r="DE352" t="s">
        <v>3</v>
      </c>
      <c r="DF352">
        <f>ROUND(ROUND(AE352,2)*CX352,2)</f>
        <v>0</v>
      </c>
      <c r="DG352">
        <f t="shared" si="192"/>
        <v>0</v>
      </c>
      <c r="DH352">
        <f t="shared" si="194"/>
        <v>0</v>
      </c>
      <c r="DI352">
        <f t="shared" si="195"/>
        <v>0</v>
      </c>
      <c r="DJ352">
        <f>DF352</f>
        <v>0</v>
      </c>
      <c r="DK352">
        <v>0</v>
      </c>
      <c r="DL352" t="s">
        <v>3</v>
      </c>
      <c r="DM352">
        <v>0</v>
      </c>
      <c r="DN352" t="s">
        <v>3</v>
      </c>
      <c r="DO352">
        <v>0</v>
      </c>
    </row>
    <row r="353" spans="1:119" x14ac:dyDescent="0.2">
      <c r="A353">
        <f>ROW(Source!A214)</f>
        <v>214</v>
      </c>
      <c r="B353">
        <v>449016111</v>
      </c>
      <c r="C353">
        <v>448997333</v>
      </c>
      <c r="D353">
        <v>277896668</v>
      </c>
      <c r="E353">
        <v>1</v>
      </c>
      <c r="F353">
        <v>1</v>
      </c>
      <c r="G353">
        <v>1</v>
      </c>
      <c r="H353">
        <v>3</v>
      </c>
      <c r="I353" t="s">
        <v>1396</v>
      </c>
      <c r="J353" t="s">
        <v>1397</v>
      </c>
      <c r="K353" t="s">
        <v>1398</v>
      </c>
      <c r="L353">
        <v>1348</v>
      </c>
      <c r="N353">
        <v>1009</v>
      </c>
      <c r="O353" t="s">
        <v>83</v>
      </c>
      <c r="P353" t="s">
        <v>83</v>
      </c>
      <c r="Q353">
        <v>1000</v>
      </c>
      <c r="W353">
        <v>0</v>
      </c>
      <c r="X353">
        <v>-1249336193</v>
      </c>
      <c r="Y353">
        <f>(AT353*ROUND(0,7))</f>
        <v>0</v>
      </c>
      <c r="AA353">
        <v>72836.649999999994</v>
      </c>
      <c r="AB353">
        <v>0</v>
      </c>
      <c r="AC353">
        <v>0</v>
      </c>
      <c r="AD353">
        <v>0</v>
      </c>
      <c r="AE353">
        <v>60697.21</v>
      </c>
      <c r="AF353">
        <v>0</v>
      </c>
      <c r="AG353">
        <v>0</v>
      </c>
      <c r="AH353">
        <v>0</v>
      </c>
      <c r="AI353">
        <v>1.2</v>
      </c>
      <c r="AJ353">
        <v>1</v>
      </c>
      <c r="AK353">
        <v>1</v>
      </c>
      <c r="AL353">
        <v>1</v>
      </c>
      <c r="AM353">
        <v>2</v>
      </c>
      <c r="AN353">
        <v>0</v>
      </c>
      <c r="AO353">
        <v>0</v>
      </c>
      <c r="AP353">
        <v>1</v>
      </c>
      <c r="AQ353">
        <v>1</v>
      </c>
      <c r="AR353">
        <v>0</v>
      </c>
      <c r="AS353" t="s">
        <v>3</v>
      </c>
      <c r="AT353">
        <v>8.9999999999999993E-3</v>
      </c>
      <c r="AU353" t="s">
        <v>23</v>
      </c>
      <c r="AV353">
        <v>0</v>
      </c>
      <c r="AW353">
        <v>2</v>
      </c>
      <c r="AX353">
        <v>448997345</v>
      </c>
      <c r="AY353">
        <v>1</v>
      </c>
      <c r="AZ353">
        <v>0</v>
      </c>
      <c r="BA353">
        <v>355</v>
      </c>
      <c r="BB353">
        <v>1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546.27488999999991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1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CV353">
        <v>0</v>
      </c>
      <c r="CW353">
        <v>0</v>
      </c>
      <c r="CX353">
        <f>ROUND(Y353*Source!I214,7)</f>
        <v>0</v>
      </c>
      <c r="CY353">
        <f>AA353</f>
        <v>72836.649999999994</v>
      </c>
      <c r="CZ353">
        <f>AE353</f>
        <v>60697.21</v>
      </c>
      <c r="DA353">
        <f>AI353</f>
        <v>1.2</v>
      </c>
      <c r="DB353">
        <f>ROUND((ROUND(AT353*CZ353,2)*ROUND(0,7)),6)</f>
        <v>0</v>
      </c>
      <c r="DC353">
        <f>ROUND((ROUND(AT353*AG353,2)*ROUND(0,7)),6)</f>
        <v>0</v>
      </c>
      <c r="DD353" t="s">
        <v>3</v>
      </c>
      <c r="DE353" t="s">
        <v>3</v>
      </c>
      <c r="DF353">
        <f>ROUND(ROUND(AE353*AI353,2)*CX353,2)</f>
        <v>0</v>
      </c>
      <c r="DG353">
        <f t="shared" si="192"/>
        <v>0</v>
      </c>
      <c r="DH353">
        <f t="shared" si="194"/>
        <v>0</v>
      </c>
      <c r="DI353">
        <f t="shared" si="195"/>
        <v>0</v>
      </c>
      <c r="DJ353">
        <f>DF353</f>
        <v>0</v>
      </c>
      <c r="DK353">
        <v>0</v>
      </c>
      <c r="DL353" t="s">
        <v>3</v>
      </c>
      <c r="DM353">
        <v>0</v>
      </c>
      <c r="DN353" t="s">
        <v>3</v>
      </c>
      <c r="DO353">
        <v>0</v>
      </c>
    </row>
    <row r="354" spans="1:119" x14ac:dyDescent="0.2">
      <c r="A354">
        <f>ROW(Source!A216)</f>
        <v>216</v>
      </c>
      <c r="B354">
        <v>449016111</v>
      </c>
      <c r="C354">
        <v>448997347</v>
      </c>
      <c r="D354">
        <v>277560329</v>
      </c>
      <c r="E354">
        <v>109</v>
      </c>
      <c r="F354">
        <v>1</v>
      </c>
      <c r="G354">
        <v>1</v>
      </c>
      <c r="H354">
        <v>1</v>
      </c>
      <c r="I354" t="s">
        <v>1399</v>
      </c>
      <c r="J354" t="s">
        <v>3</v>
      </c>
      <c r="K354" t="s">
        <v>1400</v>
      </c>
      <c r="L354">
        <v>1191</v>
      </c>
      <c r="N354">
        <v>1013</v>
      </c>
      <c r="O354" t="s">
        <v>1203</v>
      </c>
      <c r="P354" t="s">
        <v>1203</v>
      </c>
      <c r="Q354">
        <v>1</v>
      </c>
      <c r="W354">
        <v>0</v>
      </c>
      <c r="X354">
        <v>-981676222</v>
      </c>
      <c r="Y354">
        <f t="shared" ref="Y354:Y359" si="196">AT354</f>
        <v>5.31</v>
      </c>
      <c r="AA354">
        <v>0</v>
      </c>
      <c r="AB354">
        <v>0</v>
      </c>
      <c r="AC354">
        <v>0</v>
      </c>
      <c r="AD354">
        <v>596.07000000000005</v>
      </c>
      <c r="AE354">
        <v>0</v>
      </c>
      <c r="AF354">
        <v>0</v>
      </c>
      <c r="AG354">
        <v>0</v>
      </c>
      <c r="AH354">
        <v>596.07000000000005</v>
      </c>
      <c r="AI354">
        <v>1</v>
      </c>
      <c r="AJ354">
        <v>1</v>
      </c>
      <c r="AK354">
        <v>1</v>
      </c>
      <c r="AL354">
        <v>1</v>
      </c>
      <c r="AM354">
        <v>-2</v>
      </c>
      <c r="AN354">
        <v>0</v>
      </c>
      <c r="AO354">
        <v>0</v>
      </c>
      <c r="AP354">
        <v>1</v>
      </c>
      <c r="AQ354">
        <v>1</v>
      </c>
      <c r="AR354">
        <v>0</v>
      </c>
      <c r="AS354" t="s">
        <v>3</v>
      </c>
      <c r="AT354">
        <v>5.31</v>
      </c>
      <c r="AU354" t="s">
        <v>3</v>
      </c>
      <c r="AV354">
        <v>1</v>
      </c>
      <c r="AW354">
        <v>2</v>
      </c>
      <c r="AX354">
        <v>448997356</v>
      </c>
      <c r="AY354">
        <v>2</v>
      </c>
      <c r="AZ354">
        <v>131072</v>
      </c>
      <c r="BA354">
        <v>356</v>
      </c>
      <c r="BB354">
        <v>1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3165.1316999999999</v>
      </c>
      <c r="BN354">
        <v>5.31</v>
      </c>
      <c r="BO354">
        <v>0</v>
      </c>
      <c r="BP354">
        <v>1</v>
      </c>
      <c r="BQ354">
        <v>0</v>
      </c>
      <c r="BR354">
        <v>0</v>
      </c>
      <c r="BS354">
        <v>0</v>
      </c>
      <c r="BT354">
        <v>3165.1316999999999</v>
      </c>
      <c r="BU354">
        <v>5.31</v>
      </c>
      <c r="BV354">
        <v>0</v>
      </c>
      <c r="BW354">
        <v>1</v>
      </c>
      <c r="CU354">
        <f>ROUND(AT354*Source!I216*AH354*AL354,2)</f>
        <v>31.65</v>
      </c>
      <c r="CV354">
        <f>ROUND(Y354*Source!I216,7)</f>
        <v>5.3100000000000001E-2</v>
      </c>
      <c r="CW354">
        <v>0</v>
      </c>
      <c r="CX354">
        <f>ROUND(Y354*Source!I216,7)</f>
        <v>5.3100000000000001E-2</v>
      </c>
      <c r="CY354">
        <f>AD354</f>
        <v>596.07000000000005</v>
      </c>
      <c r="CZ354">
        <f>AH354</f>
        <v>596.07000000000005</v>
      </c>
      <c r="DA354">
        <f>AL354</f>
        <v>1</v>
      </c>
      <c r="DB354">
        <f t="shared" ref="DB354:DB359" si="197">ROUND(ROUND(AT354*CZ354,2),6)</f>
        <v>3165.13</v>
      </c>
      <c r="DC354">
        <f t="shared" ref="DC354:DC359" si="198">ROUND(ROUND(AT354*AG354,2),6)</f>
        <v>0</v>
      </c>
      <c r="DD354" t="s">
        <v>3</v>
      </c>
      <c r="DE354" t="s">
        <v>3</v>
      </c>
      <c r="DF354">
        <f t="shared" ref="DF354:DF359" si="199">ROUND(ROUND(AE354,2)*CX354,2)</f>
        <v>0</v>
      </c>
      <c r="DG354">
        <f t="shared" si="192"/>
        <v>0</v>
      </c>
      <c r="DH354">
        <f t="shared" si="194"/>
        <v>0</v>
      </c>
      <c r="DI354">
        <f t="shared" si="195"/>
        <v>31.65</v>
      </c>
      <c r="DJ354">
        <f>DI354</f>
        <v>31.65</v>
      </c>
      <c r="DK354">
        <v>1</v>
      </c>
      <c r="DL354" t="s">
        <v>3</v>
      </c>
      <c r="DM354">
        <v>0</v>
      </c>
      <c r="DN354" t="s">
        <v>3</v>
      </c>
      <c r="DO354">
        <v>0</v>
      </c>
    </row>
    <row r="355" spans="1:119" x14ac:dyDescent="0.2">
      <c r="A355">
        <f>ROW(Source!A216)</f>
        <v>216</v>
      </c>
      <c r="B355">
        <v>449016111</v>
      </c>
      <c r="C355">
        <v>448997347</v>
      </c>
      <c r="D355">
        <v>277560491</v>
      </c>
      <c r="E355">
        <v>109</v>
      </c>
      <c r="F355">
        <v>1</v>
      </c>
      <c r="G355">
        <v>1</v>
      </c>
      <c r="H355">
        <v>1</v>
      </c>
      <c r="I355" t="s">
        <v>1204</v>
      </c>
      <c r="J355" t="s">
        <v>3</v>
      </c>
      <c r="K355" t="s">
        <v>1205</v>
      </c>
      <c r="L355">
        <v>1191</v>
      </c>
      <c r="N355">
        <v>1013</v>
      </c>
      <c r="O355" t="s">
        <v>1203</v>
      </c>
      <c r="P355" t="s">
        <v>1203</v>
      </c>
      <c r="Q355">
        <v>1</v>
      </c>
      <c r="W355">
        <v>0</v>
      </c>
      <c r="X355">
        <v>-1417349443</v>
      </c>
      <c r="Y355">
        <f t="shared" si="196"/>
        <v>0.02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1</v>
      </c>
      <c r="AJ355">
        <v>1</v>
      </c>
      <c r="AK355">
        <v>1</v>
      </c>
      <c r="AL355">
        <v>1</v>
      </c>
      <c r="AM355">
        <v>-2</v>
      </c>
      <c r="AN355">
        <v>0</v>
      </c>
      <c r="AO355">
        <v>0</v>
      </c>
      <c r="AP355">
        <v>1</v>
      </c>
      <c r="AQ355">
        <v>1</v>
      </c>
      <c r="AR355">
        <v>0</v>
      </c>
      <c r="AS355" t="s">
        <v>3</v>
      </c>
      <c r="AT355">
        <v>0.02</v>
      </c>
      <c r="AU355" t="s">
        <v>3</v>
      </c>
      <c r="AV355">
        <v>2</v>
      </c>
      <c r="AW355">
        <v>2</v>
      </c>
      <c r="AX355">
        <v>448997357</v>
      </c>
      <c r="AY355">
        <v>1</v>
      </c>
      <c r="AZ355">
        <v>0</v>
      </c>
      <c r="BA355">
        <v>357</v>
      </c>
      <c r="BB355">
        <v>1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CV355">
        <v>0</v>
      </c>
      <c r="CW355">
        <v>0</v>
      </c>
      <c r="CX355">
        <f>ROUND(Y355*Source!I216,7)</f>
        <v>2.0000000000000001E-4</v>
      </c>
      <c r="CY355">
        <f>AD355</f>
        <v>0</v>
      </c>
      <c r="CZ355">
        <f>AH355</f>
        <v>0</v>
      </c>
      <c r="DA355">
        <f>AL355</f>
        <v>1</v>
      </c>
      <c r="DB355">
        <f t="shared" si="197"/>
        <v>0</v>
      </c>
      <c r="DC355">
        <f t="shared" si="198"/>
        <v>0</v>
      </c>
      <c r="DD355" t="s">
        <v>3</v>
      </c>
      <c r="DE355" t="s">
        <v>3</v>
      </c>
      <c r="DF355">
        <f t="shared" si="199"/>
        <v>0</v>
      </c>
      <c r="DG355">
        <f t="shared" si="192"/>
        <v>0</v>
      </c>
      <c r="DH355">
        <f t="shared" si="194"/>
        <v>0</v>
      </c>
      <c r="DI355">
        <f t="shared" si="195"/>
        <v>0</v>
      </c>
      <c r="DJ355">
        <f>DI355</f>
        <v>0</v>
      </c>
      <c r="DK355">
        <v>0</v>
      </c>
      <c r="DL355" t="s">
        <v>3</v>
      </c>
      <c r="DM355">
        <v>0</v>
      </c>
      <c r="DN355" t="s">
        <v>3</v>
      </c>
      <c r="DO355">
        <v>0</v>
      </c>
    </row>
    <row r="356" spans="1:119" x14ac:dyDescent="0.2">
      <c r="A356">
        <f>ROW(Source!A216)</f>
        <v>216</v>
      </c>
      <c r="B356">
        <v>449016111</v>
      </c>
      <c r="C356">
        <v>448997347</v>
      </c>
      <c r="D356">
        <v>277944814</v>
      </c>
      <c r="E356">
        <v>1</v>
      </c>
      <c r="F356">
        <v>1</v>
      </c>
      <c r="G356">
        <v>1</v>
      </c>
      <c r="H356">
        <v>2</v>
      </c>
      <c r="I356" t="s">
        <v>1401</v>
      </c>
      <c r="J356" t="s">
        <v>1402</v>
      </c>
      <c r="K356" t="s">
        <v>1403</v>
      </c>
      <c r="L356">
        <v>1368</v>
      </c>
      <c r="N356">
        <v>1011</v>
      </c>
      <c r="O356" t="s">
        <v>1100</v>
      </c>
      <c r="P356" t="s">
        <v>1100</v>
      </c>
      <c r="Q356">
        <v>1</v>
      </c>
      <c r="W356">
        <v>0</v>
      </c>
      <c r="X356">
        <v>-325283734</v>
      </c>
      <c r="Y356">
        <f t="shared" si="196"/>
        <v>0.01</v>
      </c>
      <c r="AA356">
        <v>0</v>
      </c>
      <c r="AB356">
        <v>9.8000000000000007</v>
      </c>
      <c r="AC356">
        <v>0</v>
      </c>
      <c r="AD356">
        <v>0</v>
      </c>
      <c r="AE356">
        <v>0</v>
      </c>
      <c r="AF356">
        <v>6.62</v>
      </c>
      <c r="AG356">
        <v>0</v>
      </c>
      <c r="AH356">
        <v>0</v>
      </c>
      <c r="AI356">
        <v>1</v>
      </c>
      <c r="AJ356">
        <v>1.48</v>
      </c>
      <c r="AK356">
        <v>1</v>
      </c>
      <c r="AL356">
        <v>1</v>
      </c>
      <c r="AM356">
        <v>2</v>
      </c>
      <c r="AN356">
        <v>0</v>
      </c>
      <c r="AO356">
        <v>0</v>
      </c>
      <c r="AP356">
        <v>1</v>
      </c>
      <c r="AQ356">
        <v>1</v>
      </c>
      <c r="AR356">
        <v>0</v>
      </c>
      <c r="AS356" t="s">
        <v>3</v>
      </c>
      <c r="AT356">
        <v>0.01</v>
      </c>
      <c r="AU356" t="s">
        <v>3</v>
      </c>
      <c r="AV356">
        <v>1</v>
      </c>
      <c r="AW356">
        <v>2</v>
      </c>
      <c r="AX356">
        <v>448997358</v>
      </c>
      <c r="AY356">
        <v>1</v>
      </c>
      <c r="AZ356">
        <v>0</v>
      </c>
      <c r="BA356">
        <v>358</v>
      </c>
      <c r="BB356">
        <v>1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6.6200000000000009E-2</v>
      </c>
      <c r="BL356">
        <v>0</v>
      </c>
      <c r="BM356">
        <v>0</v>
      </c>
      <c r="BN356">
        <v>0</v>
      </c>
      <c r="BO356">
        <v>0</v>
      </c>
      <c r="BP356">
        <v>1</v>
      </c>
      <c r="BQ356">
        <v>0</v>
      </c>
      <c r="BR356">
        <v>6.6200000000000009E-2</v>
      </c>
      <c r="BS356">
        <v>0</v>
      </c>
      <c r="BT356">
        <v>0</v>
      </c>
      <c r="BU356">
        <v>0</v>
      </c>
      <c r="BV356">
        <v>0</v>
      </c>
      <c r="BW356">
        <v>1</v>
      </c>
      <c r="CV356">
        <v>0</v>
      </c>
      <c r="CW356">
        <f>ROUND(Y356*Source!I216*DO356,7)</f>
        <v>0</v>
      </c>
      <c r="CX356">
        <f>ROUND(Y356*Source!I216,7)</f>
        <v>1E-4</v>
      </c>
      <c r="CY356">
        <f>AB356</f>
        <v>9.8000000000000007</v>
      </c>
      <c r="CZ356">
        <f>AF356</f>
        <v>6.62</v>
      </c>
      <c r="DA356">
        <f>AJ356</f>
        <v>1.48</v>
      </c>
      <c r="DB356">
        <f t="shared" si="197"/>
        <v>7.0000000000000007E-2</v>
      </c>
      <c r="DC356">
        <f t="shared" si="198"/>
        <v>0</v>
      </c>
      <c r="DD356" t="s">
        <v>3</v>
      </c>
      <c r="DE356" t="s">
        <v>3</v>
      </c>
      <c r="DF356">
        <f t="shared" si="199"/>
        <v>0</v>
      </c>
      <c r="DG356">
        <f>ROUND(ROUND(AF356*AJ356,2)*CX356,2)</f>
        <v>0</v>
      </c>
      <c r="DH356">
        <f t="shared" si="194"/>
        <v>0</v>
      </c>
      <c r="DI356">
        <f t="shared" si="195"/>
        <v>0</v>
      </c>
      <c r="DJ356">
        <f>DG356+DH356</f>
        <v>0</v>
      </c>
      <c r="DK356">
        <v>0</v>
      </c>
      <c r="DL356" t="s">
        <v>3</v>
      </c>
      <c r="DM356">
        <v>0</v>
      </c>
      <c r="DN356" t="s">
        <v>3</v>
      </c>
      <c r="DO356">
        <v>0</v>
      </c>
    </row>
    <row r="357" spans="1:119" x14ac:dyDescent="0.2">
      <c r="A357">
        <f>ROW(Source!A216)</f>
        <v>216</v>
      </c>
      <c r="B357">
        <v>449016111</v>
      </c>
      <c r="C357">
        <v>448997347</v>
      </c>
      <c r="D357">
        <v>277944840</v>
      </c>
      <c r="E357">
        <v>1</v>
      </c>
      <c r="F357">
        <v>1</v>
      </c>
      <c r="G357">
        <v>1</v>
      </c>
      <c r="H357">
        <v>2</v>
      </c>
      <c r="I357" t="s">
        <v>1364</v>
      </c>
      <c r="J357" t="s">
        <v>1365</v>
      </c>
      <c r="K357" t="s">
        <v>1366</v>
      </c>
      <c r="L357">
        <v>1368</v>
      </c>
      <c r="N357">
        <v>1011</v>
      </c>
      <c r="O357" t="s">
        <v>1100</v>
      </c>
      <c r="P357" t="s">
        <v>1100</v>
      </c>
      <c r="Q357">
        <v>1</v>
      </c>
      <c r="W357">
        <v>0</v>
      </c>
      <c r="X357">
        <v>622831100</v>
      </c>
      <c r="Y357">
        <f t="shared" si="196"/>
        <v>0.01</v>
      </c>
      <c r="AA357">
        <v>0</v>
      </c>
      <c r="AB357">
        <v>1587.88</v>
      </c>
      <c r="AC357">
        <v>620.24</v>
      </c>
      <c r="AD357">
        <v>0</v>
      </c>
      <c r="AE357">
        <v>0</v>
      </c>
      <c r="AF357">
        <v>1587.88</v>
      </c>
      <c r="AG357">
        <v>620.24</v>
      </c>
      <c r="AH357">
        <v>0</v>
      </c>
      <c r="AI357">
        <v>1</v>
      </c>
      <c r="AJ357">
        <v>1</v>
      </c>
      <c r="AK357">
        <v>1</v>
      </c>
      <c r="AL357">
        <v>1</v>
      </c>
      <c r="AM357">
        <v>-2</v>
      </c>
      <c r="AN357">
        <v>0</v>
      </c>
      <c r="AO357">
        <v>0</v>
      </c>
      <c r="AP357">
        <v>1</v>
      </c>
      <c r="AQ357">
        <v>1</v>
      </c>
      <c r="AR357">
        <v>0</v>
      </c>
      <c r="AS357" t="s">
        <v>3</v>
      </c>
      <c r="AT357">
        <v>0.01</v>
      </c>
      <c r="AU357" t="s">
        <v>3</v>
      </c>
      <c r="AV357">
        <v>1</v>
      </c>
      <c r="AW357">
        <v>2</v>
      </c>
      <c r="AX357">
        <v>448997359</v>
      </c>
      <c r="AY357">
        <v>2</v>
      </c>
      <c r="AZ357">
        <v>98304</v>
      </c>
      <c r="BA357">
        <v>359</v>
      </c>
      <c r="BB357">
        <v>1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15.878800000000002</v>
      </c>
      <c r="BL357">
        <v>6.2023999999999999</v>
      </c>
      <c r="BM357">
        <v>0</v>
      </c>
      <c r="BN357">
        <v>0</v>
      </c>
      <c r="BO357">
        <v>0.01</v>
      </c>
      <c r="BP357">
        <v>1</v>
      </c>
      <c r="BQ357">
        <v>0</v>
      </c>
      <c r="BR357">
        <v>15.878800000000002</v>
      </c>
      <c r="BS357">
        <v>6.2023999999999999</v>
      </c>
      <c r="BT357">
        <v>0</v>
      </c>
      <c r="BU357">
        <v>0</v>
      </c>
      <c r="BV357">
        <v>0.01</v>
      </c>
      <c r="BW357">
        <v>1</v>
      </c>
      <c r="CV357">
        <v>0</v>
      </c>
      <c r="CW357">
        <f>ROUND(Y357*Source!I216*DO357,7)</f>
        <v>1E-4</v>
      </c>
      <c r="CX357">
        <f>ROUND(Y357*Source!I216,7)</f>
        <v>1E-4</v>
      </c>
      <c r="CY357">
        <f>AB357</f>
        <v>1587.88</v>
      </c>
      <c r="CZ357">
        <f>AF357</f>
        <v>1587.88</v>
      </c>
      <c r="DA357">
        <f>AJ357</f>
        <v>1</v>
      </c>
      <c r="DB357">
        <f t="shared" si="197"/>
        <v>15.88</v>
      </c>
      <c r="DC357">
        <f t="shared" si="198"/>
        <v>6.2</v>
      </c>
      <c r="DD357" t="s">
        <v>3</v>
      </c>
      <c r="DE357" t="s">
        <v>3</v>
      </c>
      <c r="DF357">
        <f t="shared" si="199"/>
        <v>0</v>
      </c>
      <c r="DG357">
        <f>ROUND(ROUND(AF357,2)*CX357,2)</f>
        <v>0.16</v>
      </c>
      <c r="DH357">
        <f t="shared" si="194"/>
        <v>0.06</v>
      </c>
      <c r="DI357">
        <f t="shared" si="195"/>
        <v>0</v>
      </c>
      <c r="DJ357">
        <f>DG357+DH357</f>
        <v>0.22</v>
      </c>
      <c r="DK357">
        <v>1</v>
      </c>
      <c r="DL357" t="s">
        <v>1219</v>
      </c>
      <c r="DM357">
        <v>5</v>
      </c>
      <c r="DN357" t="s">
        <v>1203</v>
      </c>
      <c r="DO357">
        <v>1</v>
      </c>
    </row>
    <row r="358" spans="1:119" x14ac:dyDescent="0.2">
      <c r="A358">
        <f>ROW(Source!A216)</f>
        <v>216</v>
      </c>
      <c r="B358">
        <v>449016111</v>
      </c>
      <c r="C358">
        <v>448997347</v>
      </c>
      <c r="D358">
        <v>277945805</v>
      </c>
      <c r="E358">
        <v>1</v>
      </c>
      <c r="F358">
        <v>1</v>
      </c>
      <c r="G358">
        <v>1</v>
      </c>
      <c r="H358">
        <v>2</v>
      </c>
      <c r="I358" t="s">
        <v>1206</v>
      </c>
      <c r="J358" t="s">
        <v>1207</v>
      </c>
      <c r="K358" t="s">
        <v>1208</v>
      </c>
      <c r="L358">
        <v>1368</v>
      </c>
      <c r="N358">
        <v>1011</v>
      </c>
      <c r="O358" t="s">
        <v>1100</v>
      </c>
      <c r="P358" t="s">
        <v>1100</v>
      </c>
      <c r="Q358">
        <v>1</v>
      </c>
      <c r="W358">
        <v>0</v>
      </c>
      <c r="X358">
        <v>721652621</v>
      </c>
      <c r="Y358">
        <f t="shared" si="196"/>
        <v>0.01</v>
      </c>
      <c r="AA358">
        <v>0</v>
      </c>
      <c r="AB358">
        <v>641.70000000000005</v>
      </c>
      <c r="AC358">
        <v>539.69000000000005</v>
      </c>
      <c r="AD358">
        <v>0</v>
      </c>
      <c r="AE358">
        <v>0</v>
      </c>
      <c r="AF358">
        <v>641.70000000000005</v>
      </c>
      <c r="AG358">
        <v>539.69000000000005</v>
      </c>
      <c r="AH358">
        <v>0</v>
      </c>
      <c r="AI358">
        <v>1</v>
      </c>
      <c r="AJ358">
        <v>1</v>
      </c>
      <c r="AK358">
        <v>1</v>
      </c>
      <c r="AL358">
        <v>1</v>
      </c>
      <c r="AM358">
        <v>-2</v>
      </c>
      <c r="AN358">
        <v>0</v>
      </c>
      <c r="AO358">
        <v>0</v>
      </c>
      <c r="AP358">
        <v>1</v>
      </c>
      <c r="AQ358">
        <v>1</v>
      </c>
      <c r="AR358">
        <v>0</v>
      </c>
      <c r="AS358" t="s">
        <v>3</v>
      </c>
      <c r="AT358">
        <v>0.01</v>
      </c>
      <c r="AU358" t="s">
        <v>3</v>
      </c>
      <c r="AV358">
        <v>1</v>
      </c>
      <c r="AW358">
        <v>2</v>
      </c>
      <c r="AX358">
        <v>448997360</v>
      </c>
      <c r="AY358">
        <v>2</v>
      </c>
      <c r="AZ358">
        <v>98304</v>
      </c>
      <c r="BA358">
        <v>360</v>
      </c>
      <c r="BB358">
        <v>1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6.4170000000000007</v>
      </c>
      <c r="BL358">
        <v>5.3969000000000005</v>
      </c>
      <c r="BM358">
        <v>0</v>
      </c>
      <c r="BN358">
        <v>0</v>
      </c>
      <c r="BO358">
        <v>0.01</v>
      </c>
      <c r="BP358">
        <v>1</v>
      </c>
      <c r="BQ358">
        <v>0</v>
      </c>
      <c r="BR358">
        <v>6.4170000000000007</v>
      </c>
      <c r="BS358">
        <v>5.3969000000000005</v>
      </c>
      <c r="BT358">
        <v>0</v>
      </c>
      <c r="BU358">
        <v>0</v>
      </c>
      <c r="BV358">
        <v>0.01</v>
      </c>
      <c r="BW358">
        <v>1</v>
      </c>
      <c r="CV358">
        <v>0</v>
      </c>
      <c r="CW358">
        <f>ROUND(Y358*Source!I216*DO358,7)</f>
        <v>1E-4</v>
      </c>
      <c r="CX358">
        <f>ROUND(Y358*Source!I216,7)</f>
        <v>1E-4</v>
      </c>
      <c r="CY358">
        <f>AB358</f>
        <v>641.70000000000005</v>
      </c>
      <c r="CZ358">
        <f>AF358</f>
        <v>641.70000000000005</v>
      </c>
      <c r="DA358">
        <f>AJ358</f>
        <v>1</v>
      </c>
      <c r="DB358">
        <f t="shared" si="197"/>
        <v>6.42</v>
      </c>
      <c r="DC358">
        <f t="shared" si="198"/>
        <v>5.4</v>
      </c>
      <c r="DD358" t="s">
        <v>3</v>
      </c>
      <c r="DE358" t="s">
        <v>3</v>
      </c>
      <c r="DF358">
        <f t="shared" si="199"/>
        <v>0</v>
      </c>
      <c r="DG358">
        <f>ROUND(ROUND(AF358,2)*CX358,2)</f>
        <v>0.06</v>
      </c>
      <c r="DH358">
        <f t="shared" si="194"/>
        <v>0.05</v>
      </c>
      <c r="DI358">
        <f t="shared" si="195"/>
        <v>0</v>
      </c>
      <c r="DJ358">
        <f>DG358+DH358</f>
        <v>0.11</v>
      </c>
      <c r="DK358">
        <v>1</v>
      </c>
      <c r="DL358" t="s">
        <v>1209</v>
      </c>
      <c r="DM358">
        <v>4</v>
      </c>
      <c r="DN358" t="s">
        <v>1203</v>
      </c>
      <c r="DO358">
        <v>1</v>
      </c>
    </row>
    <row r="359" spans="1:119" x14ac:dyDescent="0.2">
      <c r="A359">
        <f>ROW(Source!A216)</f>
        <v>216</v>
      </c>
      <c r="B359">
        <v>449016111</v>
      </c>
      <c r="C359">
        <v>448997347</v>
      </c>
      <c r="D359">
        <v>277946526</v>
      </c>
      <c r="E359">
        <v>1</v>
      </c>
      <c r="F359">
        <v>1</v>
      </c>
      <c r="G359">
        <v>1</v>
      </c>
      <c r="H359">
        <v>2</v>
      </c>
      <c r="I359" t="s">
        <v>1404</v>
      </c>
      <c r="J359" t="s">
        <v>1405</v>
      </c>
      <c r="K359" t="s">
        <v>1406</v>
      </c>
      <c r="L359">
        <v>1368</v>
      </c>
      <c r="N359">
        <v>1011</v>
      </c>
      <c r="O359" t="s">
        <v>1100</v>
      </c>
      <c r="P359" t="s">
        <v>1100</v>
      </c>
      <c r="Q359">
        <v>1</v>
      </c>
      <c r="W359">
        <v>0</v>
      </c>
      <c r="X359">
        <v>-2078494409</v>
      </c>
      <c r="Y359">
        <f t="shared" si="196"/>
        <v>1.1200000000000001</v>
      </c>
      <c r="AA359">
        <v>0</v>
      </c>
      <c r="AB359">
        <v>7.48</v>
      </c>
      <c r="AC359">
        <v>0</v>
      </c>
      <c r="AD359">
        <v>0</v>
      </c>
      <c r="AE359">
        <v>0</v>
      </c>
      <c r="AF359">
        <v>5.67</v>
      </c>
      <c r="AG359">
        <v>0</v>
      </c>
      <c r="AH359">
        <v>0</v>
      </c>
      <c r="AI359">
        <v>1</v>
      </c>
      <c r="AJ359">
        <v>1.32</v>
      </c>
      <c r="AK359">
        <v>1</v>
      </c>
      <c r="AL359">
        <v>1</v>
      </c>
      <c r="AM359">
        <v>2</v>
      </c>
      <c r="AN359">
        <v>0</v>
      </c>
      <c r="AO359">
        <v>0</v>
      </c>
      <c r="AP359">
        <v>1</v>
      </c>
      <c r="AQ359">
        <v>1</v>
      </c>
      <c r="AR359">
        <v>0</v>
      </c>
      <c r="AS359" t="s">
        <v>3</v>
      </c>
      <c r="AT359">
        <v>1.1200000000000001</v>
      </c>
      <c r="AU359" t="s">
        <v>3</v>
      </c>
      <c r="AV359">
        <v>1</v>
      </c>
      <c r="AW359">
        <v>2</v>
      </c>
      <c r="AX359">
        <v>448997361</v>
      </c>
      <c r="AY359">
        <v>2</v>
      </c>
      <c r="AZ359">
        <v>32768</v>
      </c>
      <c r="BA359">
        <v>361</v>
      </c>
      <c r="BB359">
        <v>1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6.3504000000000005</v>
      </c>
      <c r="BL359">
        <v>0</v>
      </c>
      <c r="BM359">
        <v>0</v>
      </c>
      <c r="BN359">
        <v>0</v>
      </c>
      <c r="BO359">
        <v>0</v>
      </c>
      <c r="BP359">
        <v>1</v>
      </c>
      <c r="BQ359">
        <v>0</v>
      </c>
      <c r="BR359">
        <v>6.3504000000000005</v>
      </c>
      <c r="BS359">
        <v>0</v>
      </c>
      <c r="BT359">
        <v>0</v>
      </c>
      <c r="BU359">
        <v>0</v>
      </c>
      <c r="BV359">
        <v>0</v>
      </c>
      <c r="BW359">
        <v>1</v>
      </c>
      <c r="CV359">
        <v>0</v>
      </c>
      <c r="CW359">
        <f>ROUND(Y359*Source!I216*DO359,7)</f>
        <v>0</v>
      </c>
      <c r="CX359">
        <f>ROUND(Y359*Source!I216,7)</f>
        <v>1.12E-2</v>
      </c>
      <c r="CY359">
        <f>AB359</f>
        <v>7.48</v>
      </c>
      <c r="CZ359">
        <f>AF359</f>
        <v>5.67</v>
      </c>
      <c r="DA359">
        <f>AJ359</f>
        <v>1.32</v>
      </c>
      <c r="DB359">
        <f t="shared" si="197"/>
        <v>6.35</v>
      </c>
      <c r="DC359">
        <f t="shared" si="198"/>
        <v>0</v>
      </c>
      <c r="DD359" t="s">
        <v>3</v>
      </c>
      <c r="DE359" t="s">
        <v>3</v>
      </c>
      <c r="DF359">
        <f t="shared" si="199"/>
        <v>0</v>
      </c>
      <c r="DG359">
        <f>ROUND(ROUND(AF359*AJ359,2)*CX359,2)</f>
        <v>0.08</v>
      </c>
      <c r="DH359">
        <f t="shared" si="194"/>
        <v>0</v>
      </c>
      <c r="DI359">
        <f t="shared" si="195"/>
        <v>0</v>
      </c>
      <c r="DJ359">
        <f>DG359+DH359</f>
        <v>0.08</v>
      </c>
      <c r="DK359">
        <v>0</v>
      </c>
      <c r="DL359" t="s">
        <v>3</v>
      </c>
      <c r="DM359">
        <v>0</v>
      </c>
      <c r="DN359" t="s">
        <v>3</v>
      </c>
      <c r="DO359">
        <v>0</v>
      </c>
    </row>
    <row r="360" spans="1:119" x14ac:dyDescent="0.2">
      <c r="A360">
        <f>ROW(Source!A216)</f>
        <v>216</v>
      </c>
      <c r="B360">
        <v>449016111</v>
      </c>
      <c r="C360">
        <v>448997347</v>
      </c>
      <c r="D360">
        <v>277896146</v>
      </c>
      <c r="E360">
        <v>1</v>
      </c>
      <c r="F360">
        <v>1</v>
      </c>
      <c r="G360">
        <v>1</v>
      </c>
      <c r="H360">
        <v>3</v>
      </c>
      <c r="I360" t="s">
        <v>1344</v>
      </c>
      <c r="J360" t="s">
        <v>1345</v>
      </c>
      <c r="K360" t="s">
        <v>1346</v>
      </c>
      <c r="L360">
        <v>1348</v>
      </c>
      <c r="N360">
        <v>1009</v>
      </c>
      <c r="O360" t="s">
        <v>83</v>
      </c>
      <c r="P360" t="s">
        <v>83</v>
      </c>
      <c r="Q360">
        <v>1000</v>
      </c>
      <c r="W360">
        <v>0</v>
      </c>
      <c r="X360">
        <v>1333152248</v>
      </c>
      <c r="Y360">
        <f>(AT360*ROUND(0,7))</f>
        <v>0</v>
      </c>
      <c r="AA360">
        <v>78458.63</v>
      </c>
      <c r="AB360">
        <v>0</v>
      </c>
      <c r="AC360">
        <v>0</v>
      </c>
      <c r="AD360">
        <v>0</v>
      </c>
      <c r="AE360">
        <v>51280.15</v>
      </c>
      <c r="AF360">
        <v>0</v>
      </c>
      <c r="AG360">
        <v>0</v>
      </c>
      <c r="AH360">
        <v>0</v>
      </c>
      <c r="AI360">
        <v>1.53</v>
      </c>
      <c r="AJ360">
        <v>1</v>
      </c>
      <c r="AK360">
        <v>1</v>
      </c>
      <c r="AL360">
        <v>1</v>
      </c>
      <c r="AM360">
        <v>2</v>
      </c>
      <c r="AN360">
        <v>0</v>
      </c>
      <c r="AO360">
        <v>0</v>
      </c>
      <c r="AP360">
        <v>1</v>
      </c>
      <c r="AQ360">
        <v>1</v>
      </c>
      <c r="AR360">
        <v>0</v>
      </c>
      <c r="AS360" t="s">
        <v>3</v>
      </c>
      <c r="AT360">
        <v>8.9999999999999993E-3</v>
      </c>
      <c r="AU360" t="s">
        <v>23</v>
      </c>
      <c r="AV360">
        <v>0</v>
      </c>
      <c r="AW360">
        <v>2</v>
      </c>
      <c r="AX360">
        <v>448997362</v>
      </c>
      <c r="AY360">
        <v>1</v>
      </c>
      <c r="AZ360">
        <v>0</v>
      </c>
      <c r="BA360">
        <v>362</v>
      </c>
      <c r="BB360">
        <v>1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461.52134999999998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1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CV360">
        <v>0</v>
      </c>
      <c r="CW360">
        <v>0</v>
      </c>
      <c r="CX360">
        <f>ROUND(Y360*Source!I216,7)</f>
        <v>0</v>
      </c>
      <c r="CY360">
        <f>AA360</f>
        <v>78458.63</v>
      </c>
      <c r="CZ360">
        <f>AE360</f>
        <v>51280.15</v>
      </c>
      <c r="DA360">
        <f>AI360</f>
        <v>1.53</v>
      </c>
      <c r="DB360">
        <f>ROUND((ROUND(AT360*CZ360,2)*ROUND(0,7)),6)</f>
        <v>0</v>
      </c>
      <c r="DC360">
        <f>ROUND((ROUND(AT360*AG360,2)*ROUND(0,7)),6)</f>
        <v>0</v>
      </c>
      <c r="DD360" t="s">
        <v>3</v>
      </c>
      <c r="DE360" t="s">
        <v>3</v>
      </c>
      <c r="DF360">
        <f>ROUND(ROUND(AE360*AI360,2)*CX360,2)</f>
        <v>0</v>
      </c>
      <c r="DG360">
        <f>ROUND(ROUND(AF360,2)*CX360,2)</f>
        <v>0</v>
      </c>
      <c r="DH360">
        <f t="shared" si="194"/>
        <v>0</v>
      </c>
      <c r="DI360">
        <f t="shared" si="195"/>
        <v>0</v>
      </c>
      <c r="DJ360">
        <f>DF360</f>
        <v>0</v>
      </c>
      <c r="DK360">
        <v>0</v>
      </c>
      <c r="DL360" t="s">
        <v>3</v>
      </c>
      <c r="DM360">
        <v>0</v>
      </c>
      <c r="DN360" t="s">
        <v>3</v>
      </c>
      <c r="DO360">
        <v>0</v>
      </c>
    </row>
    <row r="361" spans="1:119" x14ac:dyDescent="0.2">
      <c r="A361">
        <f>ROW(Source!A216)</f>
        <v>216</v>
      </c>
      <c r="B361">
        <v>449016111</v>
      </c>
      <c r="C361">
        <v>448997347</v>
      </c>
      <c r="D361">
        <v>277896804</v>
      </c>
      <c r="E361">
        <v>1</v>
      </c>
      <c r="F361">
        <v>1</v>
      </c>
      <c r="G361">
        <v>1</v>
      </c>
      <c r="H361">
        <v>3</v>
      </c>
      <c r="I361" t="s">
        <v>1407</v>
      </c>
      <c r="J361" t="s">
        <v>1408</v>
      </c>
      <c r="K361" t="s">
        <v>1409</v>
      </c>
      <c r="L361">
        <v>1348</v>
      </c>
      <c r="N361">
        <v>1009</v>
      </c>
      <c r="O361" t="s">
        <v>83</v>
      </c>
      <c r="P361" t="s">
        <v>83</v>
      </c>
      <c r="Q361">
        <v>1000</v>
      </c>
      <c r="W361">
        <v>0</v>
      </c>
      <c r="X361">
        <v>-935692963</v>
      </c>
      <c r="Y361">
        <f>(AT361*ROUND(0,7))</f>
        <v>0</v>
      </c>
      <c r="AA361">
        <v>108516.45</v>
      </c>
      <c r="AB361">
        <v>0</v>
      </c>
      <c r="AC361">
        <v>0</v>
      </c>
      <c r="AD361">
        <v>0</v>
      </c>
      <c r="AE361">
        <v>75885.63</v>
      </c>
      <c r="AF361">
        <v>0</v>
      </c>
      <c r="AG361">
        <v>0</v>
      </c>
      <c r="AH361">
        <v>0</v>
      </c>
      <c r="AI361">
        <v>1.43</v>
      </c>
      <c r="AJ361">
        <v>1</v>
      </c>
      <c r="AK361">
        <v>1</v>
      </c>
      <c r="AL361">
        <v>1</v>
      </c>
      <c r="AM361">
        <v>2</v>
      </c>
      <c r="AN361">
        <v>0</v>
      </c>
      <c r="AO361">
        <v>0</v>
      </c>
      <c r="AP361">
        <v>1</v>
      </c>
      <c r="AQ361">
        <v>1</v>
      </c>
      <c r="AR361">
        <v>0</v>
      </c>
      <c r="AS361" t="s">
        <v>3</v>
      </c>
      <c r="AT361">
        <v>1.5E-3</v>
      </c>
      <c r="AU361" t="s">
        <v>23</v>
      </c>
      <c r="AV361">
        <v>0</v>
      </c>
      <c r="AW361">
        <v>2</v>
      </c>
      <c r="AX361">
        <v>448997363</v>
      </c>
      <c r="AY361">
        <v>1</v>
      </c>
      <c r="AZ361">
        <v>0</v>
      </c>
      <c r="BA361">
        <v>363</v>
      </c>
      <c r="BB361">
        <v>1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113.82844500000002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1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CV361">
        <v>0</v>
      </c>
      <c r="CW361">
        <v>0</v>
      </c>
      <c r="CX361">
        <f>ROUND(Y361*Source!I216,7)</f>
        <v>0</v>
      </c>
      <c r="CY361">
        <f>AA361</f>
        <v>108516.45</v>
      </c>
      <c r="CZ361">
        <f>AE361</f>
        <v>75885.63</v>
      </c>
      <c r="DA361">
        <f>AI361</f>
        <v>1.43</v>
      </c>
      <c r="DB361">
        <f>ROUND((ROUND(AT361*CZ361,2)*ROUND(0,7)),6)</f>
        <v>0</v>
      </c>
      <c r="DC361">
        <f>ROUND((ROUND(AT361*AG361,2)*ROUND(0,7)),6)</f>
        <v>0</v>
      </c>
      <c r="DD361" t="s">
        <v>3</v>
      </c>
      <c r="DE361" t="s">
        <v>3</v>
      </c>
      <c r="DF361">
        <f>ROUND(ROUND(AE361*AI361,2)*CX361,2)</f>
        <v>0</v>
      </c>
      <c r="DG361">
        <f>ROUND(ROUND(AF361,2)*CX361,2)</f>
        <v>0</v>
      </c>
      <c r="DH361">
        <f t="shared" si="194"/>
        <v>0</v>
      </c>
      <c r="DI361">
        <f t="shared" si="195"/>
        <v>0</v>
      </c>
      <c r="DJ361">
        <f>DF361</f>
        <v>0</v>
      </c>
      <c r="DK361">
        <v>0</v>
      </c>
      <c r="DL361" t="s">
        <v>3</v>
      </c>
      <c r="DM361">
        <v>0</v>
      </c>
      <c r="DN361" t="s">
        <v>3</v>
      </c>
      <c r="DO361">
        <v>0</v>
      </c>
    </row>
    <row r="362" spans="1:119" x14ac:dyDescent="0.2">
      <c r="A362">
        <f>ROW(Source!A217)</f>
        <v>217</v>
      </c>
      <c r="B362">
        <v>449016111</v>
      </c>
      <c r="C362">
        <v>448997364</v>
      </c>
      <c r="D362">
        <v>277560276</v>
      </c>
      <c r="E362">
        <v>109</v>
      </c>
      <c r="F362">
        <v>1</v>
      </c>
      <c r="G362">
        <v>1</v>
      </c>
      <c r="H362">
        <v>1</v>
      </c>
      <c r="I362" t="s">
        <v>1201</v>
      </c>
      <c r="J362" t="s">
        <v>3</v>
      </c>
      <c r="K362" t="s">
        <v>1202</v>
      </c>
      <c r="L362">
        <v>1191</v>
      </c>
      <c r="N362">
        <v>1013</v>
      </c>
      <c r="O362" t="s">
        <v>1203</v>
      </c>
      <c r="P362" t="s">
        <v>1203</v>
      </c>
      <c r="Q362">
        <v>1</v>
      </c>
      <c r="W362">
        <v>0</v>
      </c>
      <c r="X362">
        <v>1049124552</v>
      </c>
      <c r="Y362">
        <f t="shared" ref="Y362:Y369" si="200">AT362</f>
        <v>0.1</v>
      </c>
      <c r="AA362">
        <v>0</v>
      </c>
      <c r="AB362">
        <v>0</v>
      </c>
      <c r="AC362">
        <v>0</v>
      </c>
      <c r="AD362">
        <v>479.27</v>
      </c>
      <c r="AE362">
        <v>0</v>
      </c>
      <c r="AF362">
        <v>0</v>
      </c>
      <c r="AG362">
        <v>0</v>
      </c>
      <c r="AH362">
        <v>479.27</v>
      </c>
      <c r="AI362">
        <v>1</v>
      </c>
      <c r="AJ362">
        <v>1</v>
      </c>
      <c r="AK362">
        <v>1</v>
      </c>
      <c r="AL362">
        <v>1</v>
      </c>
      <c r="AM362">
        <v>-2</v>
      </c>
      <c r="AN362">
        <v>0</v>
      </c>
      <c r="AO362">
        <v>0</v>
      </c>
      <c r="AP362">
        <v>1</v>
      </c>
      <c r="AQ362">
        <v>1</v>
      </c>
      <c r="AR362">
        <v>0</v>
      </c>
      <c r="AS362" t="s">
        <v>3</v>
      </c>
      <c r="AT362">
        <v>0.1</v>
      </c>
      <c r="AU362" t="s">
        <v>3</v>
      </c>
      <c r="AV362">
        <v>1</v>
      </c>
      <c r="AW362">
        <v>2</v>
      </c>
      <c r="AX362">
        <v>448997367</v>
      </c>
      <c r="AY362">
        <v>2</v>
      </c>
      <c r="AZ362">
        <v>131072</v>
      </c>
      <c r="BA362">
        <v>364</v>
      </c>
      <c r="BB362">
        <v>1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47.927</v>
      </c>
      <c r="BN362">
        <v>0.1</v>
      </c>
      <c r="BO362">
        <v>0</v>
      </c>
      <c r="BP362">
        <v>1</v>
      </c>
      <c r="BQ362">
        <v>0</v>
      </c>
      <c r="BR362">
        <v>0</v>
      </c>
      <c r="BS362">
        <v>0</v>
      </c>
      <c r="BT362">
        <v>47.927</v>
      </c>
      <c r="BU362">
        <v>0.1</v>
      </c>
      <c r="BV362">
        <v>0</v>
      </c>
      <c r="BW362">
        <v>1</v>
      </c>
      <c r="CU362">
        <f>ROUND(AT362*Source!I217*AH362*AL362,2)</f>
        <v>47.93</v>
      </c>
      <c r="CV362">
        <f>ROUND(Y362*Source!I217,7)</f>
        <v>0.1</v>
      </c>
      <c r="CW362">
        <v>0</v>
      </c>
      <c r="CX362">
        <f>ROUND(Y362*Source!I217,7)</f>
        <v>0.1</v>
      </c>
      <c r="CY362">
        <f>AD362</f>
        <v>479.27</v>
      </c>
      <c r="CZ362">
        <f>AH362</f>
        <v>479.27</v>
      </c>
      <c r="DA362">
        <f>AL362</f>
        <v>1</v>
      </c>
      <c r="DB362">
        <f t="shared" ref="DB362:DB369" si="201">ROUND(ROUND(AT362*CZ362,2),6)</f>
        <v>47.93</v>
      </c>
      <c r="DC362">
        <f t="shared" ref="DC362:DC369" si="202">ROUND(ROUND(AT362*AG362,2),6)</f>
        <v>0</v>
      </c>
      <c r="DD362" t="s">
        <v>3</v>
      </c>
      <c r="DE362" t="s">
        <v>3</v>
      </c>
      <c r="DF362">
        <f t="shared" ref="DF362:DF369" si="203">ROUND(ROUND(AE362,2)*CX362,2)</f>
        <v>0</v>
      </c>
      <c r="DG362">
        <f>ROUND(ROUND(AF362,2)*CX362,2)</f>
        <v>0</v>
      </c>
      <c r="DH362">
        <f t="shared" si="194"/>
        <v>0</v>
      </c>
      <c r="DI362">
        <f t="shared" si="195"/>
        <v>47.93</v>
      </c>
      <c r="DJ362">
        <f>DI362</f>
        <v>47.93</v>
      </c>
      <c r="DK362">
        <v>1</v>
      </c>
      <c r="DL362" t="s">
        <v>3</v>
      </c>
      <c r="DM362">
        <v>0</v>
      </c>
      <c r="DN362" t="s">
        <v>3</v>
      </c>
      <c r="DO362">
        <v>0</v>
      </c>
    </row>
    <row r="363" spans="1:119" x14ac:dyDescent="0.2">
      <c r="A363">
        <f>ROW(Source!A217)</f>
        <v>217</v>
      </c>
      <c r="B363">
        <v>449016111</v>
      </c>
      <c r="C363">
        <v>448997364</v>
      </c>
      <c r="D363">
        <v>277946797</v>
      </c>
      <c r="E363">
        <v>1</v>
      </c>
      <c r="F363">
        <v>1</v>
      </c>
      <c r="G363">
        <v>1</v>
      </c>
      <c r="H363">
        <v>2</v>
      </c>
      <c r="I363" t="s">
        <v>1410</v>
      </c>
      <c r="J363" t="s">
        <v>1411</v>
      </c>
      <c r="K363" t="s">
        <v>1412</v>
      </c>
      <c r="L363">
        <v>1368</v>
      </c>
      <c r="N363">
        <v>1011</v>
      </c>
      <c r="O363" t="s">
        <v>1100</v>
      </c>
      <c r="P363" t="s">
        <v>1100</v>
      </c>
      <c r="Q363">
        <v>1</v>
      </c>
      <c r="W363">
        <v>0</v>
      </c>
      <c r="X363">
        <v>-1222095369</v>
      </c>
      <c r="Y363">
        <f t="shared" si="200"/>
        <v>0.1</v>
      </c>
      <c r="AA363">
        <v>0</v>
      </c>
      <c r="AB363">
        <v>9.67</v>
      </c>
      <c r="AC363">
        <v>0</v>
      </c>
      <c r="AD363">
        <v>0</v>
      </c>
      <c r="AE363">
        <v>0</v>
      </c>
      <c r="AF363">
        <v>6.36</v>
      </c>
      <c r="AG363">
        <v>0</v>
      </c>
      <c r="AH363">
        <v>0</v>
      </c>
      <c r="AI363">
        <v>1</v>
      </c>
      <c r="AJ363">
        <v>1.52</v>
      </c>
      <c r="AK363">
        <v>1</v>
      </c>
      <c r="AL363">
        <v>1</v>
      </c>
      <c r="AM363">
        <v>2</v>
      </c>
      <c r="AN363">
        <v>0</v>
      </c>
      <c r="AO363">
        <v>0</v>
      </c>
      <c r="AP363">
        <v>1</v>
      </c>
      <c r="AQ363">
        <v>1</v>
      </c>
      <c r="AR363">
        <v>0</v>
      </c>
      <c r="AS363" t="s">
        <v>3</v>
      </c>
      <c r="AT363">
        <v>0.1</v>
      </c>
      <c r="AU363" t="s">
        <v>3</v>
      </c>
      <c r="AV363">
        <v>1</v>
      </c>
      <c r="AW363">
        <v>2</v>
      </c>
      <c r="AX363">
        <v>448997368</v>
      </c>
      <c r="AY363">
        <v>1</v>
      </c>
      <c r="AZ363">
        <v>0</v>
      </c>
      <c r="BA363">
        <v>365</v>
      </c>
      <c r="BB363">
        <v>1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0.63600000000000012</v>
      </c>
      <c r="BL363">
        <v>0</v>
      </c>
      <c r="BM363">
        <v>0</v>
      </c>
      <c r="BN363">
        <v>0</v>
      </c>
      <c r="BO363">
        <v>0</v>
      </c>
      <c r="BP363">
        <v>1</v>
      </c>
      <c r="BQ363">
        <v>0</v>
      </c>
      <c r="BR363">
        <v>0.63600000000000012</v>
      </c>
      <c r="BS363">
        <v>0</v>
      </c>
      <c r="BT363">
        <v>0</v>
      </c>
      <c r="BU363">
        <v>0</v>
      </c>
      <c r="BV363">
        <v>0</v>
      </c>
      <c r="BW363">
        <v>1</v>
      </c>
      <c r="CV363">
        <v>0</v>
      </c>
      <c r="CW363">
        <f>ROUND(Y363*Source!I217*DO363,7)</f>
        <v>0</v>
      </c>
      <c r="CX363">
        <f>ROUND(Y363*Source!I217,7)</f>
        <v>0.1</v>
      </c>
      <c r="CY363">
        <f>AB363</f>
        <v>9.67</v>
      </c>
      <c r="CZ363">
        <f>AF363</f>
        <v>6.36</v>
      </c>
      <c r="DA363">
        <f>AJ363</f>
        <v>1.52</v>
      </c>
      <c r="DB363">
        <f t="shared" si="201"/>
        <v>0.64</v>
      </c>
      <c r="DC363">
        <f t="shared" si="202"/>
        <v>0</v>
      </c>
      <c r="DD363" t="s">
        <v>3</v>
      </c>
      <c r="DE363" t="s">
        <v>3</v>
      </c>
      <c r="DF363">
        <f t="shared" si="203"/>
        <v>0</v>
      </c>
      <c r="DG363">
        <f>ROUND(ROUND(AF363*AJ363,2)*CX363,2)</f>
        <v>0.97</v>
      </c>
      <c r="DH363">
        <f t="shared" si="194"/>
        <v>0</v>
      </c>
      <c r="DI363">
        <f t="shared" si="195"/>
        <v>0</v>
      </c>
      <c r="DJ363">
        <f>DG363+DH363</f>
        <v>0.97</v>
      </c>
      <c r="DK363">
        <v>0</v>
      </c>
      <c r="DL363" t="s">
        <v>3</v>
      </c>
      <c r="DM363">
        <v>0</v>
      </c>
      <c r="DN363" t="s">
        <v>3</v>
      </c>
      <c r="DO363">
        <v>0</v>
      </c>
    </row>
    <row r="364" spans="1:119" x14ac:dyDescent="0.2">
      <c r="A364">
        <f>ROW(Source!A218)</f>
        <v>218</v>
      </c>
      <c r="B364">
        <v>449016111</v>
      </c>
      <c r="C364">
        <v>448997369</v>
      </c>
      <c r="D364">
        <v>277560289</v>
      </c>
      <c r="E364">
        <v>109</v>
      </c>
      <c r="F364">
        <v>1</v>
      </c>
      <c r="G364">
        <v>1</v>
      </c>
      <c r="H364">
        <v>1</v>
      </c>
      <c r="I364" t="s">
        <v>1413</v>
      </c>
      <c r="J364" t="s">
        <v>3</v>
      </c>
      <c r="K364" t="s">
        <v>1414</v>
      </c>
      <c r="L364">
        <v>1191</v>
      </c>
      <c r="N364">
        <v>1013</v>
      </c>
      <c r="O364" t="s">
        <v>1203</v>
      </c>
      <c r="P364" t="s">
        <v>1203</v>
      </c>
      <c r="Q364">
        <v>1</v>
      </c>
      <c r="W364">
        <v>0</v>
      </c>
      <c r="X364">
        <v>1893946532</v>
      </c>
      <c r="Y364">
        <f t="shared" si="200"/>
        <v>2.13</v>
      </c>
      <c r="AA364">
        <v>0</v>
      </c>
      <c r="AB364">
        <v>0</v>
      </c>
      <c r="AC364">
        <v>0</v>
      </c>
      <c r="AD364">
        <v>509.48</v>
      </c>
      <c r="AE364">
        <v>0</v>
      </c>
      <c r="AF364">
        <v>0</v>
      </c>
      <c r="AG364">
        <v>0</v>
      </c>
      <c r="AH364">
        <v>509.48</v>
      </c>
      <c r="AI364">
        <v>1</v>
      </c>
      <c r="AJ364">
        <v>1</v>
      </c>
      <c r="AK364">
        <v>1</v>
      </c>
      <c r="AL364">
        <v>1</v>
      </c>
      <c r="AM364">
        <v>-2</v>
      </c>
      <c r="AN364">
        <v>0</v>
      </c>
      <c r="AO364">
        <v>0</v>
      </c>
      <c r="AP364">
        <v>1</v>
      </c>
      <c r="AQ364">
        <v>1</v>
      </c>
      <c r="AR364">
        <v>0</v>
      </c>
      <c r="AS364" t="s">
        <v>3</v>
      </c>
      <c r="AT364">
        <v>2.13</v>
      </c>
      <c r="AU364" t="s">
        <v>3</v>
      </c>
      <c r="AV364">
        <v>1</v>
      </c>
      <c r="AW364">
        <v>2</v>
      </c>
      <c r="AX364">
        <v>448997378</v>
      </c>
      <c r="AY364">
        <v>2</v>
      </c>
      <c r="AZ364">
        <v>131072</v>
      </c>
      <c r="BA364">
        <v>366</v>
      </c>
      <c r="BB364">
        <v>1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1085.1923999999999</v>
      </c>
      <c r="BN364">
        <v>2.13</v>
      </c>
      <c r="BO364">
        <v>0</v>
      </c>
      <c r="BP364">
        <v>1</v>
      </c>
      <c r="BQ364">
        <v>0</v>
      </c>
      <c r="BR364">
        <v>0</v>
      </c>
      <c r="BS364">
        <v>0</v>
      </c>
      <c r="BT364">
        <v>1085.1923999999999</v>
      </c>
      <c r="BU364">
        <v>2.13</v>
      </c>
      <c r="BV364">
        <v>0</v>
      </c>
      <c r="BW364">
        <v>1</v>
      </c>
      <c r="CU364">
        <f>ROUND(AT364*Source!I218*AH364*AL364,2)</f>
        <v>10.85</v>
      </c>
      <c r="CV364">
        <f>ROUND(Y364*Source!I218,7)</f>
        <v>2.1299999999999999E-2</v>
      </c>
      <c r="CW364">
        <v>0</v>
      </c>
      <c r="CX364">
        <f>ROUND(Y364*Source!I218,7)</f>
        <v>2.1299999999999999E-2</v>
      </c>
      <c r="CY364">
        <f>AD364</f>
        <v>509.48</v>
      </c>
      <c r="CZ364">
        <f>AH364</f>
        <v>509.48</v>
      </c>
      <c r="DA364">
        <f>AL364</f>
        <v>1</v>
      </c>
      <c r="DB364">
        <f t="shared" si="201"/>
        <v>1085.19</v>
      </c>
      <c r="DC364">
        <f t="shared" si="202"/>
        <v>0</v>
      </c>
      <c r="DD364" t="s">
        <v>3</v>
      </c>
      <c r="DE364" t="s">
        <v>3</v>
      </c>
      <c r="DF364">
        <f t="shared" si="203"/>
        <v>0</v>
      </c>
      <c r="DG364">
        <f>ROUND(ROUND(AF364,2)*CX364,2)</f>
        <v>0</v>
      </c>
      <c r="DH364">
        <f t="shared" si="194"/>
        <v>0</v>
      </c>
      <c r="DI364">
        <f t="shared" si="195"/>
        <v>10.85</v>
      </c>
      <c r="DJ364">
        <f>DI364</f>
        <v>10.85</v>
      </c>
      <c r="DK364">
        <v>1</v>
      </c>
      <c r="DL364" t="s">
        <v>3</v>
      </c>
      <c r="DM364">
        <v>0</v>
      </c>
      <c r="DN364" t="s">
        <v>3</v>
      </c>
      <c r="DO364">
        <v>0</v>
      </c>
    </row>
    <row r="365" spans="1:119" x14ac:dyDescent="0.2">
      <c r="A365">
        <f>ROW(Source!A218)</f>
        <v>218</v>
      </c>
      <c r="B365">
        <v>449016111</v>
      </c>
      <c r="C365">
        <v>448997369</v>
      </c>
      <c r="D365">
        <v>277560491</v>
      </c>
      <c r="E365">
        <v>109</v>
      </c>
      <c r="F365">
        <v>1</v>
      </c>
      <c r="G365">
        <v>1</v>
      </c>
      <c r="H365">
        <v>1</v>
      </c>
      <c r="I365" t="s">
        <v>1204</v>
      </c>
      <c r="J365" t="s">
        <v>3</v>
      </c>
      <c r="K365" t="s">
        <v>1205</v>
      </c>
      <c r="L365">
        <v>1191</v>
      </c>
      <c r="N365">
        <v>1013</v>
      </c>
      <c r="O365" t="s">
        <v>1203</v>
      </c>
      <c r="P365" t="s">
        <v>1203</v>
      </c>
      <c r="Q365">
        <v>1</v>
      </c>
      <c r="W365">
        <v>0</v>
      </c>
      <c r="X365">
        <v>-1417349443</v>
      </c>
      <c r="Y365">
        <f t="shared" si="200"/>
        <v>0.02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1</v>
      </c>
      <c r="AJ365">
        <v>1</v>
      </c>
      <c r="AK365">
        <v>1</v>
      </c>
      <c r="AL365">
        <v>1</v>
      </c>
      <c r="AM365">
        <v>-2</v>
      </c>
      <c r="AN365">
        <v>0</v>
      </c>
      <c r="AO365">
        <v>0</v>
      </c>
      <c r="AP365">
        <v>1</v>
      </c>
      <c r="AQ365">
        <v>1</v>
      </c>
      <c r="AR365">
        <v>0</v>
      </c>
      <c r="AS365" t="s">
        <v>3</v>
      </c>
      <c r="AT365">
        <v>0.02</v>
      </c>
      <c r="AU365" t="s">
        <v>3</v>
      </c>
      <c r="AV365">
        <v>2</v>
      </c>
      <c r="AW365">
        <v>2</v>
      </c>
      <c r="AX365">
        <v>448997379</v>
      </c>
      <c r="AY365">
        <v>1</v>
      </c>
      <c r="AZ365">
        <v>0</v>
      </c>
      <c r="BA365">
        <v>367</v>
      </c>
      <c r="BB365">
        <v>1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CV365">
        <v>0</v>
      </c>
      <c r="CW365">
        <v>0</v>
      </c>
      <c r="CX365">
        <f>ROUND(Y365*Source!I218,7)</f>
        <v>2.0000000000000001E-4</v>
      </c>
      <c r="CY365">
        <f>AD365</f>
        <v>0</v>
      </c>
      <c r="CZ365">
        <f>AH365</f>
        <v>0</v>
      </c>
      <c r="DA365">
        <f>AL365</f>
        <v>1</v>
      </c>
      <c r="DB365">
        <f t="shared" si="201"/>
        <v>0</v>
      </c>
      <c r="DC365">
        <f t="shared" si="202"/>
        <v>0</v>
      </c>
      <c r="DD365" t="s">
        <v>3</v>
      </c>
      <c r="DE365" t="s">
        <v>3</v>
      </c>
      <c r="DF365">
        <f t="shared" si="203"/>
        <v>0</v>
      </c>
      <c r="DG365">
        <f>ROUND(ROUND(AF365,2)*CX365,2)</f>
        <v>0</v>
      </c>
      <c r="DH365">
        <f t="shared" si="194"/>
        <v>0</v>
      </c>
      <c r="DI365">
        <f t="shared" si="195"/>
        <v>0</v>
      </c>
      <c r="DJ365">
        <f>DI365</f>
        <v>0</v>
      </c>
      <c r="DK365">
        <v>0</v>
      </c>
      <c r="DL365" t="s">
        <v>3</v>
      </c>
      <c r="DM365">
        <v>0</v>
      </c>
      <c r="DN365" t="s">
        <v>3</v>
      </c>
      <c r="DO365">
        <v>0</v>
      </c>
    </row>
    <row r="366" spans="1:119" x14ac:dyDescent="0.2">
      <c r="A366">
        <f>ROW(Source!A218)</f>
        <v>218</v>
      </c>
      <c r="B366">
        <v>449016111</v>
      </c>
      <c r="C366">
        <v>448997369</v>
      </c>
      <c r="D366">
        <v>277944814</v>
      </c>
      <c r="E366">
        <v>1</v>
      </c>
      <c r="F366">
        <v>1</v>
      </c>
      <c r="G366">
        <v>1</v>
      </c>
      <c r="H366">
        <v>2</v>
      </c>
      <c r="I366" t="s">
        <v>1401</v>
      </c>
      <c r="J366" t="s">
        <v>1402</v>
      </c>
      <c r="K366" t="s">
        <v>1403</v>
      </c>
      <c r="L366">
        <v>1368</v>
      </c>
      <c r="N366">
        <v>1011</v>
      </c>
      <c r="O366" t="s">
        <v>1100</v>
      </c>
      <c r="P366" t="s">
        <v>1100</v>
      </c>
      <c r="Q366">
        <v>1</v>
      </c>
      <c r="W366">
        <v>0</v>
      </c>
      <c r="X366">
        <v>-325283734</v>
      </c>
      <c r="Y366">
        <f t="shared" si="200"/>
        <v>0.01</v>
      </c>
      <c r="AA366">
        <v>0</v>
      </c>
      <c r="AB366">
        <v>9.8000000000000007</v>
      </c>
      <c r="AC366">
        <v>0</v>
      </c>
      <c r="AD366">
        <v>0</v>
      </c>
      <c r="AE366">
        <v>0</v>
      </c>
      <c r="AF366">
        <v>6.62</v>
      </c>
      <c r="AG366">
        <v>0</v>
      </c>
      <c r="AH366">
        <v>0</v>
      </c>
      <c r="AI366">
        <v>1</v>
      </c>
      <c r="AJ366">
        <v>1.48</v>
      </c>
      <c r="AK366">
        <v>1</v>
      </c>
      <c r="AL366">
        <v>1</v>
      </c>
      <c r="AM366">
        <v>2</v>
      </c>
      <c r="AN366">
        <v>0</v>
      </c>
      <c r="AO366">
        <v>0</v>
      </c>
      <c r="AP366">
        <v>1</v>
      </c>
      <c r="AQ366">
        <v>1</v>
      </c>
      <c r="AR366">
        <v>0</v>
      </c>
      <c r="AS366" t="s">
        <v>3</v>
      </c>
      <c r="AT366">
        <v>0.01</v>
      </c>
      <c r="AU366" t="s">
        <v>3</v>
      </c>
      <c r="AV366">
        <v>1</v>
      </c>
      <c r="AW366">
        <v>2</v>
      </c>
      <c r="AX366">
        <v>448997380</v>
      </c>
      <c r="AY366">
        <v>1</v>
      </c>
      <c r="AZ366">
        <v>0</v>
      </c>
      <c r="BA366">
        <v>368</v>
      </c>
      <c r="BB366">
        <v>1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6.6200000000000009E-2</v>
      </c>
      <c r="BL366">
        <v>0</v>
      </c>
      <c r="BM366">
        <v>0</v>
      </c>
      <c r="BN366">
        <v>0</v>
      </c>
      <c r="BO366">
        <v>0</v>
      </c>
      <c r="BP366">
        <v>1</v>
      </c>
      <c r="BQ366">
        <v>0</v>
      </c>
      <c r="BR366">
        <v>6.6200000000000009E-2</v>
      </c>
      <c r="BS366">
        <v>0</v>
      </c>
      <c r="BT366">
        <v>0</v>
      </c>
      <c r="BU366">
        <v>0</v>
      </c>
      <c r="BV366">
        <v>0</v>
      </c>
      <c r="BW366">
        <v>1</v>
      </c>
      <c r="CV366">
        <v>0</v>
      </c>
      <c r="CW366">
        <f>ROUND(Y366*Source!I218*DO366,7)</f>
        <v>0</v>
      </c>
      <c r="CX366">
        <f>ROUND(Y366*Source!I218,7)</f>
        <v>1E-4</v>
      </c>
      <c r="CY366">
        <f>AB366</f>
        <v>9.8000000000000007</v>
      </c>
      <c r="CZ366">
        <f>AF366</f>
        <v>6.62</v>
      </c>
      <c r="DA366">
        <f>AJ366</f>
        <v>1.48</v>
      </c>
      <c r="DB366">
        <f t="shared" si="201"/>
        <v>7.0000000000000007E-2</v>
      </c>
      <c r="DC366">
        <f t="shared" si="202"/>
        <v>0</v>
      </c>
      <c r="DD366" t="s">
        <v>3</v>
      </c>
      <c r="DE366" t="s">
        <v>3</v>
      </c>
      <c r="DF366">
        <f t="shared" si="203"/>
        <v>0</v>
      </c>
      <c r="DG366">
        <f>ROUND(ROUND(AF366*AJ366,2)*CX366,2)</f>
        <v>0</v>
      </c>
      <c r="DH366">
        <f t="shared" si="194"/>
        <v>0</v>
      </c>
      <c r="DI366">
        <f t="shared" si="195"/>
        <v>0</v>
      </c>
      <c r="DJ366">
        <f>DG366+DH366</f>
        <v>0</v>
      </c>
      <c r="DK366">
        <v>0</v>
      </c>
      <c r="DL366" t="s">
        <v>3</v>
      </c>
      <c r="DM366">
        <v>0</v>
      </c>
      <c r="DN366" t="s">
        <v>3</v>
      </c>
      <c r="DO366">
        <v>0</v>
      </c>
    </row>
    <row r="367" spans="1:119" x14ac:dyDescent="0.2">
      <c r="A367">
        <f>ROW(Source!A218)</f>
        <v>218</v>
      </c>
      <c r="B367">
        <v>449016111</v>
      </c>
      <c r="C367">
        <v>448997369</v>
      </c>
      <c r="D367">
        <v>277944840</v>
      </c>
      <c r="E367">
        <v>1</v>
      </c>
      <c r="F367">
        <v>1</v>
      </c>
      <c r="G367">
        <v>1</v>
      </c>
      <c r="H367">
        <v>2</v>
      </c>
      <c r="I367" t="s">
        <v>1364</v>
      </c>
      <c r="J367" t="s">
        <v>1365</v>
      </c>
      <c r="K367" t="s">
        <v>1366</v>
      </c>
      <c r="L367">
        <v>1368</v>
      </c>
      <c r="N367">
        <v>1011</v>
      </c>
      <c r="O367" t="s">
        <v>1100</v>
      </c>
      <c r="P367" t="s">
        <v>1100</v>
      </c>
      <c r="Q367">
        <v>1</v>
      </c>
      <c r="W367">
        <v>0</v>
      </c>
      <c r="X367">
        <v>622831100</v>
      </c>
      <c r="Y367">
        <f t="shared" si="200"/>
        <v>0.01</v>
      </c>
      <c r="AA367">
        <v>0</v>
      </c>
      <c r="AB367">
        <v>1587.88</v>
      </c>
      <c r="AC367">
        <v>620.24</v>
      </c>
      <c r="AD367">
        <v>0</v>
      </c>
      <c r="AE367">
        <v>0</v>
      </c>
      <c r="AF367">
        <v>1587.88</v>
      </c>
      <c r="AG367">
        <v>620.24</v>
      </c>
      <c r="AH367">
        <v>0</v>
      </c>
      <c r="AI367">
        <v>1</v>
      </c>
      <c r="AJ367">
        <v>1</v>
      </c>
      <c r="AK367">
        <v>1</v>
      </c>
      <c r="AL367">
        <v>1</v>
      </c>
      <c r="AM367">
        <v>-2</v>
      </c>
      <c r="AN367">
        <v>0</v>
      </c>
      <c r="AO367">
        <v>0</v>
      </c>
      <c r="AP367">
        <v>1</v>
      </c>
      <c r="AQ367">
        <v>1</v>
      </c>
      <c r="AR367">
        <v>0</v>
      </c>
      <c r="AS367" t="s">
        <v>3</v>
      </c>
      <c r="AT367">
        <v>0.01</v>
      </c>
      <c r="AU367" t="s">
        <v>3</v>
      </c>
      <c r="AV367">
        <v>1</v>
      </c>
      <c r="AW367">
        <v>2</v>
      </c>
      <c r="AX367">
        <v>448997381</v>
      </c>
      <c r="AY367">
        <v>2</v>
      </c>
      <c r="AZ367">
        <v>98304</v>
      </c>
      <c r="BA367">
        <v>369</v>
      </c>
      <c r="BB367">
        <v>1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15.878800000000002</v>
      </c>
      <c r="BL367">
        <v>6.2023999999999999</v>
      </c>
      <c r="BM367">
        <v>0</v>
      </c>
      <c r="BN367">
        <v>0</v>
      </c>
      <c r="BO367">
        <v>0.01</v>
      </c>
      <c r="BP367">
        <v>1</v>
      </c>
      <c r="BQ367">
        <v>0</v>
      </c>
      <c r="BR367">
        <v>15.878800000000002</v>
      </c>
      <c r="BS367">
        <v>6.2023999999999999</v>
      </c>
      <c r="BT367">
        <v>0</v>
      </c>
      <c r="BU367">
        <v>0</v>
      </c>
      <c r="BV367">
        <v>0.01</v>
      </c>
      <c r="BW367">
        <v>1</v>
      </c>
      <c r="CV367">
        <v>0</v>
      </c>
      <c r="CW367">
        <f>ROUND(Y367*Source!I218*DO367,7)</f>
        <v>1E-4</v>
      </c>
      <c r="CX367">
        <f>ROUND(Y367*Source!I218,7)</f>
        <v>1E-4</v>
      </c>
      <c r="CY367">
        <f>AB367</f>
        <v>1587.88</v>
      </c>
      <c r="CZ367">
        <f>AF367</f>
        <v>1587.88</v>
      </c>
      <c r="DA367">
        <f>AJ367</f>
        <v>1</v>
      </c>
      <c r="DB367">
        <f t="shared" si="201"/>
        <v>15.88</v>
      </c>
      <c r="DC367">
        <f t="shared" si="202"/>
        <v>6.2</v>
      </c>
      <c r="DD367" t="s">
        <v>3</v>
      </c>
      <c r="DE367" t="s">
        <v>3</v>
      </c>
      <c r="DF367">
        <f t="shared" si="203"/>
        <v>0</v>
      </c>
      <c r="DG367">
        <f>ROUND(ROUND(AF367,2)*CX367,2)</f>
        <v>0.16</v>
      </c>
      <c r="DH367">
        <f t="shared" si="194"/>
        <v>0.06</v>
      </c>
      <c r="DI367">
        <f t="shared" si="195"/>
        <v>0</v>
      </c>
      <c r="DJ367">
        <f>DG367+DH367</f>
        <v>0.22</v>
      </c>
      <c r="DK367">
        <v>1</v>
      </c>
      <c r="DL367" t="s">
        <v>1219</v>
      </c>
      <c r="DM367">
        <v>5</v>
      </c>
      <c r="DN367" t="s">
        <v>1203</v>
      </c>
      <c r="DO367">
        <v>1</v>
      </c>
    </row>
    <row r="368" spans="1:119" x14ac:dyDescent="0.2">
      <c r="A368">
        <f>ROW(Source!A218)</f>
        <v>218</v>
      </c>
      <c r="B368">
        <v>449016111</v>
      </c>
      <c r="C368">
        <v>448997369</v>
      </c>
      <c r="D368">
        <v>277945805</v>
      </c>
      <c r="E368">
        <v>1</v>
      </c>
      <c r="F368">
        <v>1</v>
      </c>
      <c r="G368">
        <v>1</v>
      </c>
      <c r="H368">
        <v>2</v>
      </c>
      <c r="I368" t="s">
        <v>1206</v>
      </c>
      <c r="J368" t="s">
        <v>1207</v>
      </c>
      <c r="K368" t="s">
        <v>1208</v>
      </c>
      <c r="L368">
        <v>1368</v>
      </c>
      <c r="N368">
        <v>1011</v>
      </c>
      <c r="O368" t="s">
        <v>1100</v>
      </c>
      <c r="P368" t="s">
        <v>1100</v>
      </c>
      <c r="Q368">
        <v>1</v>
      </c>
      <c r="W368">
        <v>0</v>
      </c>
      <c r="X368">
        <v>721652621</v>
      </c>
      <c r="Y368">
        <f t="shared" si="200"/>
        <v>0.01</v>
      </c>
      <c r="AA368">
        <v>0</v>
      </c>
      <c r="AB368">
        <v>641.70000000000005</v>
      </c>
      <c r="AC368">
        <v>539.69000000000005</v>
      </c>
      <c r="AD368">
        <v>0</v>
      </c>
      <c r="AE368">
        <v>0</v>
      </c>
      <c r="AF368">
        <v>641.70000000000005</v>
      </c>
      <c r="AG368">
        <v>539.69000000000005</v>
      </c>
      <c r="AH368">
        <v>0</v>
      </c>
      <c r="AI368">
        <v>1</v>
      </c>
      <c r="AJ368">
        <v>1</v>
      </c>
      <c r="AK368">
        <v>1</v>
      </c>
      <c r="AL368">
        <v>1</v>
      </c>
      <c r="AM368">
        <v>-2</v>
      </c>
      <c r="AN368">
        <v>0</v>
      </c>
      <c r="AO368">
        <v>0</v>
      </c>
      <c r="AP368">
        <v>1</v>
      </c>
      <c r="AQ368">
        <v>1</v>
      </c>
      <c r="AR368">
        <v>0</v>
      </c>
      <c r="AS368" t="s">
        <v>3</v>
      </c>
      <c r="AT368">
        <v>0.01</v>
      </c>
      <c r="AU368" t="s">
        <v>3</v>
      </c>
      <c r="AV368">
        <v>1</v>
      </c>
      <c r="AW368">
        <v>2</v>
      </c>
      <c r="AX368">
        <v>448997382</v>
      </c>
      <c r="AY368">
        <v>2</v>
      </c>
      <c r="AZ368">
        <v>98304</v>
      </c>
      <c r="BA368">
        <v>370</v>
      </c>
      <c r="BB368">
        <v>1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6.4170000000000007</v>
      </c>
      <c r="BL368">
        <v>5.3969000000000005</v>
      </c>
      <c r="BM368">
        <v>0</v>
      </c>
      <c r="BN368">
        <v>0</v>
      </c>
      <c r="BO368">
        <v>0.01</v>
      </c>
      <c r="BP368">
        <v>1</v>
      </c>
      <c r="BQ368">
        <v>0</v>
      </c>
      <c r="BR368">
        <v>6.4170000000000007</v>
      </c>
      <c r="BS368">
        <v>5.3969000000000005</v>
      </c>
      <c r="BT368">
        <v>0</v>
      </c>
      <c r="BU368">
        <v>0</v>
      </c>
      <c r="BV368">
        <v>0.01</v>
      </c>
      <c r="BW368">
        <v>1</v>
      </c>
      <c r="CV368">
        <v>0</v>
      </c>
      <c r="CW368">
        <f>ROUND(Y368*Source!I218*DO368,7)</f>
        <v>1E-4</v>
      </c>
      <c r="CX368">
        <f>ROUND(Y368*Source!I218,7)</f>
        <v>1E-4</v>
      </c>
      <c r="CY368">
        <f>AB368</f>
        <v>641.70000000000005</v>
      </c>
      <c r="CZ368">
        <f>AF368</f>
        <v>641.70000000000005</v>
      </c>
      <c r="DA368">
        <f>AJ368</f>
        <v>1</v>
      </c>
      <c r="DB368">
        <f t="shared" si="201"/>
        <v>6.42</v>
      </c>
      <c r="DC368">
        <f t="shared" si="202"/>
        <v>5.4</v>
      </c>
      <c r="DD368" t="s">
        <v>3</v>
      </c>
      <c r="DE368" t="s">
        <v>3</v>
      </c>
      <c r="DF368">
        <f t="shared" si="203"/>
        <v>0</v>
      </c>
      <c r="DG368">
        <f>ROUND(ROUND(AF368,2)*CX368,2)</f>
        <v>0.06</v>
      </c>
      <c r="DH368">
        <f t="shared" si="194"/>
        <v>0.05</v>
      </c>
      <c r="DI368">
        <f t="shared" si="195"/>
        <v>0</v>
      </c>
      <c r="DJ368">
        <f>DG368+DH368</f>
        <v>0.11</v>
      </c>
      <c r="DK368">
        <v>1</v>
      </c>
      <c r="DL368" t="s">
        <v>1209</v>
      </c>
      <c r="DM368">
        <v>4</v>
      </c>
      <c r="DN368" t="s">
        <v>1203</v>
      </c>
      <c r="DO368">
        <v>1</v>
      </c>
    </row>
    <row r="369" spans="1:119" x14ac:dyDescent="0.2">
      <c r="A369">
        <f>ROW(Source!A218)</f>
        <v>218</v>
      </c>
      <c r="B369">
        <v>449016111</v>
      </c>
      <c r="C369">
        <v>448997369</v>
      </c>
      <c r="D369">
        <v>277946526</v>
      </c>
      <c r="E369">
        <v>1</v>
      </c>
      <c r="F369">
        <v>1</v>
      </c>
      <c r="G369">
        <v>1</v>
      </c>
      <c r="H369">
        <v>2</v>
      </c>
      <c r="I369" t="s">
        <v>1404</v>
      </c>
      <c r="J369" t="s">
        <v>1405</v>
      </c>
      <c r="K369" t="s">
        <v>1406</v>
      </c>
      <c r="L369">
        <v>1368</v>
      </c>
      <c r="N369">
        <v>1011</v>
      </c>
      <c r="O369" t="s">
        <v>1100</v>
      </c>
      <c r="P369" t="s">
        <v>1100</v>
      </c>
      <c r="Q369">
        <v>1</v>
      </c>
      <c r="W369">
        <v>0</v>
      </c>
      <c r="X369">
        <v>-2078494409</v>
      </c>
      <c r="Y369">
        <f t="shared" si="200"/>
        <v>0.65</v>
      </c>
      <c r="AA369">
        <v>0</v>
      </c>
      <c r="AB369">
        <v>7.48</v>
      </c>
      <c r="AC369">
        <v>0</v>
      </c>
      <c r="AD369">
        <v>0</v>
      </c>
      <c r="AE369">
        <v>0</v>
      </c>
      <c r="AF369">
        <v>5.67</v>
      </c>
      <c r="AG369">
        <v>0</v>
      </c>
      <c r="AH369">
        <v>0</v>
      </c>
      <c r="AI369">
        <v>1</v>
      </c>
      <c r="AJ369">
        <v>1.32</v>
      </c>
      <c r="AK369">
        <v>1</v>
      </c>
      <c r="AL369">
        <v>1</v>
      </c>
      <c r="AM369">
        <v>2</v>
      </c>
      <c r="AN369">
        <v>0</v>
      </c>
      <c r="AO369">
        <v>0</v>
      </c>
      <c r="AP369">
        <v>1</v>
      </c>
      <c r="AQ369">
        <v>1</v>
      </c>
      <c r="AR369">
        <v>0</v>
      </c>
      <c r="AS369" t="s">
        <v>3</v>
      </c>
      <c r="AT369">
        <v>0.65</v>
      </c>
      <c r="AU369" t="s">
        <v>3</v>
      </c>
      <c r="AV369">
        <v>1</v>
      </c>
      <c r="AW369">
        <v>2</v>
      </c>
      <c r="AX369">
        <v>448997383</v>
      </c>
      <c r="AY369">
        <v>2</v>
      </c>
      <c r="AZ369">
        <v>32768</v>
      </c>
      <c r="BA369">
        <v>371</v>
      </c>
      <c r="BB369">
        <v>1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3.6855000000000002</v>
      </c>
      <c r="BL369">
        <v>0</v>
      </c>
      <c r="BM369">
        <v>0</v>
      </c>
      <c r="BN369">
        <v>0</v>
      </c>
      <c r="BO369">
        <v>0</v>
      </c>
      <c r="BP369">
        <v>1</v>
      </c>
      <c r="BQ369">
        <v>0</v>
      </c>
      <c r="BR369">
        <v>3.6855000000000002</v>
      </c>
      <c r="BS369">
        <v>0</v>
      </c>
      <c r="BT369">
        <v>0</v>
      </c>
      <c r="BU369">
        <v>0</v>
      </c>
      <c r="BV369">
        <v>0</v>
      </c>
      <c r="BW369">
        <v>1</v>
      </c>
      <c r="CV369">
        <v>0</v>
      </c>
      <c r="CW369">
        <f>ROUND(Y369*Source!I218*DO369,7)</f>
        <v>0</v>
      </c>
      <c r="CX369">
        <f>ROUND(Y369*Source!I218,7)</f>
        <v>6.4999999999999997E-3</v>
      </c>
      <c r="CY369">
        <f>AB369</f>
        <v>7.48</v>
      </c>
      <c r="CZ369">
        <f>AF369</f>
        <v>5.67</v>
      </c>
      <c r="DA369">
        <f>AJ369</f>
        <v>1.32</v>
      </c>
      <c r="DB369">
        <f t="shared" si="201"/>
        <v>3.69</v>
      </c>
      <c r="DC369">
        <f t="shared" si="202"/>
        <v>0</v>
      </c>
      <c r="DD369" t="s">
        <v>3</v>
      </c>
      <c r="DE369" t="s">
        <v>3</v>
      </c>
      <c r="DF369">
        <f t="shared" si="203"/>
        <v>0</v>
      </c>
      <c r="DG369">
        <f>ROUND(ROUND(AF369*AJ369,2)*CX369,2)</f>
        <v>0.05</v>
      </c>
      <c r="DH369">
        <f t="shared" si="194"/>
        <v>0</v>
      </c>
      <c r="DI369">
        <f t="shared" si="195"/>
        <v>0</v>
      </c>
      <c r="DJ369">
        <f>DG369+DH369</f>
        <v>0.05</v>
      </c>
      <c r="DK369">
        <v>0</v>
      </c>
      <c r="DL369" t="s">
        <v>3</v>
      </c>
      <c r="DM369">
        <v>0</v>
      </c>
      <c r="DN369" t="s">
        <v>3</v>
      </c>
      <c r="DO369">
        <v>0</v>
      </c>
    </row>
    <row r="370" spans="1:119" x14ac:dyDescent="0.2">
      <c r="A370">
        <f>ROW(Source!A218)</f>
        <v>218</v>
      </c>
      <c r="B370">
        <v>449016111</v>
      </c>
      <c r="C370">
        <v>448997369</v>
      </c>
      <c r="D370">
        <v>277896415</v>
      </c>
      <c r="E370">
        <v>1</v>
      </c>
      <c r="F370">
        <v>1</v>
      </c>
      <c r="G370">
        <v>1</v>
      </c>
      <c r="H370">
        <v>3</v>
      </c>
      <c r="I370" t="s">
        <v>1415</v>
      </c>
      <c r="J370" t="s">
        <v>1416</v>
      </c>
      <c r="K370" t="s">
        <v>1417</v>
      </c>
      <c r="L370">
        <v>1348</v>
      </c>
      <c r="N370">
        <v>1009</v>
      </c>
      <c r="O370" t="s">
        <v>83</v>
      </c>
      <c r="P370" t="s">
        <v>83</v>
      </c>
      <c r="Q370">
        <v>1000</v>
      </c>
      <c r="W370">
        <v>0</v>
      </c>
      <c r="X370">
        <v>-2015745233</v>
      </c>
      <c r="Y370">
        <f>(AT370*ROUND(0,7))</f>
        <v>0</v>
      </c>
      <c r="AA370">
        <v>80460.77</v>
      </c>
      <c r="AB370">
        <v>0</v>
      </c>
      <c r="AC370">
        <v>0</v>
      </c>
      <c r="AD370">
        <v>0</v>
      </c>
      <c r="AE370">
        <v>60045.35</v>
      </c>
      <c r="AF370">
        <v>0</v>
      </c>
      <c r="AG370">
        <v>0</v>
      </c>
      <c r="AH370">
        <v>0</v>
      </c>
      <c r="AI370">
        <v>1.34</v>
      </c>
      <c r="AJ370">
        <v>1</v>
      </c>
      <c r="AK370">
        <v>1</v>
      </c>
      <c r="AL370">
        <v>1</v>
      </c>
      <c r="AM370">
        <v>2</v>
      </c>
      <c r="AN370">
        <v>0</v>
      </c>
      <c r="AO370">
        <v>0</v>
      </c>
      <c r="AP370">
        <v>1</v>
      </c>
      <c r="AQ370">
        <v>1</v>
      </c>
      <c r="AR370">
        <v>0</v>
      </c>
      <c r="AS370" t="s">
        <v>3</v>
      </c>
      <c r="AT370">
        <v>8.9999999999999993E-3</v>
      </c>
      <c r="AU370" t="s">
        <v>23</v>
      </c>
      <c r="AV370">
        <v>0</v>
      </c>
      <c r="AW370">
        <v>2</v>
      </c>
      <c r="AX370">
        <v>448997384</v>
      </c>
      <c r="AY370">
        <v>1</v>
      </c>
      <c r="AZ370">
        <v>0</v>
      </c>
      <c r="BA370">
        <v>372</v>
      </c>
      <c r="BB370">
        <v>1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540.40814999999998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1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CV370">
        <v>0</v>
      </c>
      <c r="CW370">
        <v>0</v>
      </c>
      <c r="CX370">
        <f>ROUND(Y370*Source!I218,7)</f>
        <v>0</v>
      </c>
      <c r="CY370">
        <f>AA370</f>
        <v>80460.77</v>
      </c>
      <c r="CZ370">
        <f>AE370</f>
        <v>60045.35</v>
      </c>
      <c r="DA370">
        <f>AI370</f>
        <v>1.34</v>
      </c>
      <c r="DB370">
        <f>ROUND((ROUND(AT370*CZ370,2)*ROUND(0,7)),6)</f>
        <v>0</v>
      </c>
      <c r="DC370">
        <f>ROUND((ROUND(AT370*AG370,2)*ROUND(0,7)),6)</f>
        <v>0</v>
      </c>
      <c r="DD370" t="s">
        <v>3</v>
      </c>
      <c r="DE370" t="s">
        <v>3</v>
      </c>
      <c r="DF370">
        <f>ROUND(ROUND(AE370*AI370,2)*CX370,2)</f>
        <v>0</v>
      </c>
      <c r="DG370">
        <f>ROUND(ROUND(AF370,2)*CX370,2)</f>
        <v>0</v>
      </c>
      <c r="DH370">
        <f t="shared" si="194"/>
        <v>0</v>
      </c>
      <c r="DI370">
        <f t="shared" si="195"/>
        <v>0</v>
      </c>
      <c r="DJ370">
        <f>DF370</f>
        <v>0</v>
      </c>
      <c r="DK370">
        <v>0</v>
      </c>
      <c r="DL370" t="s">
        <v>3</v>
      </c>
      <c r="DM370">
        <v>0</v>
      </c>
      <c r="DN370" t="s">
        <v>3</v>
      </c>
      <c r="DO370">
        <v>0</v>
      </c>
    </row>
    <row r="371" spans="1:119" x14ac:dyDescent="0.2">
      <c r="A371">
        <f>ROW(Source!A218)</f>
        <v>218</v>
      </c>
      <c r="B371">
        <v>449016111</v>
      </c>
      <c r="C371">
        <v>448997369</v>
      </c>
      <c r="D371">
        <v>277896859</v>
      </c>
      <c r="E371">
        <v>1</v>
      </c>
      <c r="F371">
        <v>1</v>
      </c>
      <c r="G371">
        <v>1</v>
      </c>
      <c r="H371">
        <v>3</v>
      </c>
      <c r="I371" t="s">
        <v>1418</v>
      </c>
      <c r="J371" t="s">
        <v>1419</v>
      </c>
      <c r="K371" t="s">
        <v>1420</v>
      </c>
      <c r="L371">
        <v>1346</v>
      </c>
      <c r="N371">
        <v>1009</v>
      </c>
      <c r="O371" t="s">
        <v>441</v>
      </c>
      <c r="P371" t="s">
        <v>441</v>
      </c>
      <c r="Q371">
        <v>1</v>
      </c>
      <c r="W371">
        <v>0</v>
      </c>
      <c r="X371">
        <v>-204136099</v>
      </c>
      <c r="Y371">
        <f>(AT371*ROUND(0,7))</f>
        <v>0</v>
      </c>
      <c r="AA371">
        <v>86.66</v>
      </c>
      <c r="AB371">
        <v>0</v>
      </c>
      <c r="AC371">
        <v>0</v>
      </c>
      <c r="AD371">
        <v>0</v>
      </c>
      <c r="AE371">
        <v>60.6</v>
      </c>
      <c r="AF371">
        <v>0</v>
      </c>
      <c r="AG371">
        <v>0</v>
      </c>
      <c r="AH371">
        <v>0</v>
      </c>
      <c r="AI371">
        <v>1.43</v>
      </c>
      <c r="AJ371">
        <v>1</v>
      </c>
      <c r="AK371">
        <v>1</v>
      </c>
      <c r="AL371">
        <v>1</v>
      </c>
      <c r="AM371">
        <v>2</v>
      </c>
      <c r="AN371">
        <v>0</v>
      </c>
      <c r="AO371">
        <v>0</v>
      </c>
      <c r="AP371">
        <v>1</v>
      </c>
      <c r="AQ371">
        <v>1</v>
      </c>
      <c r="AR371">
        <v>0</v>
      </c>
      <c r="AS371" t="s">
        <v>3</v>
      </c>
      <c r="AT371">
        <v>1.4</v>
      </c>
      <c r="AU371" t="s">
        <v>23</v>
      </c>
      <c r="AV371">
        <v>0</v>
      </c>
      <c r="AW371">
        <v>2</v>
      </c>
      <c r="AX371">
        <v>448997385</v>
      </c>
      <c r="AY371">
        <v>1</v>
      </c>
      <c r="AZ371">
        <v>0</v>
      </c>
      <c r="BA371">
        <v>373</v>
      </c>
      <c r="BB371">
        <v>1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84.84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1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CV371">
        <v>0</v>
      </c>
      <c r="CW371">
        <v>0</v>
      </c>
      <c r="CX371">
        <f>ROUND(Y371*Source!I218,7)</f>
        <v>0</v>
      </c>
      <c r="CY371">
        <f>AA371</f>
        <v>86.66</v>
      </c>
      <c r="CZ371">
        <f>AE371</f>
        <v>60.6</v>
      </c>
      <c r="DA371">
        <f>AI371</f>
        <v>1.43</v>
      </c>
      <c r="DB371">
        <f>ROUND((ROUND(AT371*CZ371,2)*ROUND(0,7)),6)</f>
        <v>0</v>
      </c>
      <c r="DC371">
        <f>ROUND((ROUND(AT371*AG371,2)*ROUND(0,7)),6)</f>
        <v>0</v>
      </c>
      <c r="DD371" t="s">
        <v>3</v>
      </c>
      <c r="DE371" t="s">
        <v>3</v>
      </c>
      <c r="DF371">
        <f>ROUND(ROUND(AE371*AI371,2)*CX371,2)</f>
        <v>0</v>
      </c>
      <c r="DG371">
        <f>ROUND(ROUND(AF371,2)*CX371,2)</f>
        <v>0</v>
      </c>
      <c r="DH371">
        <f t="shared" si="194"/>
        <v>0</v>
      </c>
      <c r="DI371">
        <f t="shared" si="195"/>
        <v>0</v>
      </c>
      <c r="DJ371">
        <f>DF371</f>
        <v>0</v>
      </c>
      <c r="DK371">
        <v>0</v>
      </c>
      <c r="DL371" t="s">
        <v>3</v>
      </c>
      <c r="DM371">
        <v>0</v>
      </c>
      <c r="DN371" t="s">
        <v>3</v>
      </c>
      <c r="DO371">
        <v>0</v>
      </c>
    </row>
    <row r="372" spans="1:119" x14ac:dyDescent="0.2">
      <c r="A372">
        <f>ROW(Source!A219)</f>
        <v>219</v>
      </c>
      <c r="B372">
        <v>449016111</v>
      </c>
      <c r="C372">
        <v>448997386</v>
      </c>
      <c r="D372">
        <v>277560284</v>
      </c>
      <c r="E372">
        <v>109</v>
      </c>
      <c r="F372">
        <v>1</v>
      </c>
      <c r="G372">
        <v>1</v>
      </c>
      <c r="H372">
        <v>1</v>
      </c>
      <c r="I372" t="s">
        <v>1214</v>
      </c>
      <c r="J372" t="s">
        <v>3</v>
      </c>
      <c r="K372" t="s">
        <v>1215</v>
      </c>
      <c r="L372">
        <v>1191</v>
      </c>
      <c r="N372">
        <v>1013</v>
      </c>
      <c r="O372" t="s">
        <v>1203</v>
      </c>
      <c r="P372" t="s">
        <v>1203</v>
      </c>
      <c r="Q372">
        <v>1</v>
      </c>
      <c r="W372">
        <v>0</v>
      </c>
      <c r="X372">
        <v>-1759674247</v>
      </c>
      <c r="Y372">
        <f>AT372</f>
        <v>64.599999999999994</v>
      </c>
      <c r="AA372">
        <v>0</v>
      </c>
      <c r="AB372">
        <v>0</v>
      </c>
      <c r="AC372">
        <v>0</v>
      </c>
      <c r="AD372">
        <v>497.4</v>
      </c>
      <c r="AE372">
        <v>0</v>
      </c>
      <c r="AF372">
        <v>0</v>
      </c>
      <c r="AG372">
        <v>0</v>
      </c>
      <c r="AH372">
        <v>497.4</v>
      </c>
      <c r="AI372">
        <v>1</v>
      </c>
      <c r="AJ372">
        <v>1</v>
      </c>
      <c r="AK372">
        <v>1</v>
      </c>
      <c r="AL372">
        <v>1</v>
      </c>
      <c r="AM372">
        <v>-2</v>
      </c>
      <c r="AN372">
        <v>0</v>
      </c>
      <c r="AO372">
        <v>0</v>
      </c>
      <c r="AP372">
        <v>1</v>
      </c>
      <c r="AQ372">
        <v>1</v>
      </c>
      <c r="AR372">
        <v>0</v>
      </c>
      <c r="AS372" t="s">
        <v>3</v>
      </c>
      <c r="AT372">
        <v>64.599999999999994</v>
      </c>
      <c r="AU372" t="s">
        <v>3</v>
      </c>
      <c r="AV372">
        <v>1</v>
      </c>
      <c r="AW372">
        <v>2</v>
      </c>
      <c r="AX372">
        <v>448997394</v>
      </c>
      <c r="AY372">
        <v>2</v>
      </c>
      <c r="AZ372">
        <v>131072</v>
      </c>
      <c r="BA372">
        <v>374</v>
      </c>
      <c r="BB372">
        <v>1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32132.039999999997</v>
      </c>
      <c r="BN372">
        <v>64.599999999999994</v>
      </c>
      <c r="BO372">
        <v>0</v>
      </c>
      <c r="BP372">
        <v>1</v>
      </c>
      <c r="BQ372">
        <v>0</v>
      </c>
      <c r="BR372">
        <v>0</v>
      </c>
      <c r="BS372">
        <v>0</v>
      </c>
      <c r="BT372">
        <v>32132.039999999997</v>
      </c>
      <c r="BU372">
        <v>64.599999999999994</v>
      </c>
      <c r="BV372">
        <v>0</v>
      </c>
      <c r="BW372">
        <v>1</v>
      </c>
      <c r="CU372">
        <f>ROUND(AT372*Source!I219*AH372*AL372,2)</f>
        <v>321.32</v>
      </c>
      <c r="CV372">
        <f>ROUND(Y372*Source!I219,7)</f>
        <v>0.64600000000000002</v>
      </c>
      <c r="CW372">
        <v>0</v>
      </c>
      <c r="CX372">
        <f>ROUND(Y372*Source!I219,7)</f>
        <v>0.64600000000000002</v>
      </c>
      <c r="CY372">
        <f>AD372</f>
        <v>497.4</v>
      </c>
      <c r="CZ372">
        <f>AH372</f>
        <v>497.4</v>
      </c>
      <c r="DA372">
        <f>AL372</f>
        <v>1</v>
      </c>
      <c r="DB372">
        <f>ROUND(ROUND(AT372*CZ372,2),6)</f>
        <v>32132.04</v>
      </c>
      <c r="DC372">
        <f>ROUND(ROUND(AT372*AG372,2),6)</f>
        <v>0</v>
      </c>
      <c r="DD372" t="s">
        <v>3</v>
      </c>
      <c r="DE372" t="s">
        <v>3</v>
      </c>
      <c r="DF372">
        <f>ROUND(ROUND(AE372,2)*CX372,2)</f>
        <v>0</v>
      </c>
      <c r="DG372">
        <f>ROUND(ROUND(AF372,2)*CX372,2)</f>
        <v>0</v>
      </c>
      <c r="DH372">
        <f t="shared" si="194"/>
        <v>0</v>
      </c>
      <c r="DI372">
        <f t="shared" si="195"/>
        <v>321.32</v>
      </c>
      <c r="DJ372">
        <f>DI372</f>
        <v>321.32</v>
      </c>
      <c r="DK372">
        <v>1</v>
      </c>
      <c r="DL372" t="s">
        <v>3</v>
      </c>
      <c r="DM372">
        <v>0</v>
      </c>
      <c r="DN372" t="s">
        <v>3</v>
      </c>
      <c r="DO372">
        <v>0</v>
      </c>
    </row>
    <row r="373" spans="1:119" x14ac:dyDescent="0.2">
      <c r="A373">
        <f>ROW(Source!A219)</f>
        <v>219</v>
      </c>
      <c r="B373">
        <v>449016111</v>
      </c>
      <c r="C373">
        <v>448997386</v>
      </c>
      <c r="D373">
        <v>277560491</v>
      </c>
      <c r="E373">
        <v>109</v>
      </c>
      <c r="F373">
        <v>1</v>
      </c>
      <c r="G373">
        <v>1</v>
      </c>
      <c r="H373">
        <v>1</v>
      </c>
      <c r="I373" t="s">
        <v>1204</v>
      </c>
      <c r="J373" t="s">
        <v>3</v>
      </c>
      <c r="K373" t="s">
        <v>1205</v>
      </c>
      <c r="L373">
        <v>1191</v>
      </c>
      <c r="N373">
        <v>1013</v>
      </c>
      <c r="O373" t="s">
        <v>1203</v>
      </c>
      <c r="P373" t="s">
        <v>1203</v>
      </c>
      <c r="Q373">
        <v>1</v>
      </c>
      <c r="W373">
        <v>0</v>
      </c>
      <c r="X373">
        <v>-1417349443</v>
      </c>
      <c r="Y373">
        <f>AT373</f>
        <v>0.04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1</v>
      </c>
      <c r="AJ373">
        <v>1</v>
      </c>
      <c r="AK373">
        <v>1</v>
      </c>
      <c r="AL373">
        <v>1</v>
      </c>
      <c r="AM373">
        <v>-2</v>
      </c>
      <c r="AN373">
        <v>0</v>
      </c>
      <c r="AO373">
        <v>0</v>
      </c>
      <c r="AP373">
        <v>1</v>
      </c>
      <c r="AQ373">
        <v>1</v>
      </c>
      <c r="AR373">
        <v>0</v>
      </c>
      <c r="AS373" t="s">
        <v>3</v>
      </c>
      <c r="AT373">
        <v>0.04</v>
      </c>
      <c r="AU373" t="s">
        <v>3</v>
      </c>
      <c r="AV373">
        <v>2</v>
      </c>
      <c r="AW373">
        <v>2</v>
      </c>
      <c r="AX373">
        <v>448997395</v>
      </c>
      <c r="AY373">
        <v>1</v>
      </c>
      <c r="AZ373">
        <v>0</v>
      </c>
      <c r="BA373">
        <v>375</v>
      </c>
      <c r="BB373">
        <v>1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CV373">
        <v>0</v>
      </c>
      <c r="CW373">
        <v>0</v>
      </c>
      <c r="CX373">
        <f>ROUND(Y373*Source!I219,7)</f>
        <v>4.0000000000000002E-4</v>
      </c>
      <c r="CY373">
        <f>AD373</f>
        <v>0</v>
      </c>
      <c r="CZ373">
        <f>AH373</f>
        <v>0</v>
      </c>
      <c r="DA373">
        <f>AL373</f>
        <v>1</v>
      </c>
      <c r="DB373">
        <f>ROUND(ROUND(AT373*CZ373,2),6)</f>
        <v>0</v>
      </c>
      <c r="DC373">
        <f>ROUND(ROUND(AT373*AG373,2),6)</f>
        <v>0</v>
      </c>
      <c r="DD373" t="s">
        <v>3</v>
      </c>
      <c r="DE373" t="s">
        <v>3</v>
      </c>
      <c r="DF373">
        <f>ROUND(ROUND(AE373,2)*CX373,2)</f>
        <v>0</v>
      </c>
      <c r="DG373">
        <f>ROUND(ROUND(AF373,2)*CX373,2)</f>
        <v>0</v>
      </c>
      <c r="DH373">
        <f t="shared" si="194"/>
        <v>0</v>
      </c>
      <c r="DI373">
        <f t="shared" si="195"/>
        <v>0</v>
      </c>
      <c r="DJ373">
        <f>DI373</f>
        <v>0</v>
      </c>
      <c r="DK373">
        <v>0</v>
      </c>
      <c r="DL373" t="s">
        <v>3</v>
      </c>
      <c r="DM373">
        <v>0</v>
      </c>
      <c r="DN373" t="s">
        <v>3</v>
      </c>
      <c r="DO373">
        <v>0</v>
      </c>
    </row>
    <row r="374" spans="1:119" x14ac:dyDescent="0.2">
      <c r="A374">
        <f>ROW(Source!A219)</f>
        <v>219</v>
      </c>
      <c r="B374">
        <v>449016111</v>
      </c>
      <c r="C374">
        <v>448997386</v>
      </c>
      <c r="D374">
        <v>277944885</v>
      </c>
      <c r="E374">
        <v>1</v>
      </c>
      <c r="F374">
        <v>1</v>
      </c>
      <c r="G374">
        <v>1</v>
      </c>
      <c r="H374">
        <v>2</v>
      </c>
      <c r="I374" t="s">
        <v>1421</v>
      </c>
      <c r="J374" t="s">
        <v>1422</v>
      </c>
      <c r="K374" t="s">
        <v>1423</v>
      </c>
      <c r="L374">
        <v>1368</v>
      </c>
      <c r="N374">
        <v>1011</v>
      </c>
      <c r="O374" t="s">
        <v>1100</v>
      </c>
      <c r="P374" t="s">
        <v>1100</v>
      </c>
      <c r="Q374">
        <v>1</v>
      </c>
      <c r="W374">
        <v>0</v>
      </c>
      <c r="X374">
        <v>-808863745</v>
      </c>
      <c r="Y374">
        <f>AT374</f>
        <v>0.01</v>
      </c>
      <c r="AA374">
        <v>0</v>
      </c>
      <c r="AB374">
        <v>57.85</v>
      </c>
      <c r="AC374">
        <v>479.27</v>
      </c>
      <c r="AD374">
        <v>0</v>
      </c>
      <c r="AE374">
        <v>0</v>
      </c>
      <c r="AF374">
        <v>37.32</v>
      </c>
      <c r="AG374">
        <v>479.27</v>
      </c>
      <c r="AH374">
        <v>0</v>
      </c>
      <c r="AI374">
        <v>1</v>
      </c>
      <c r="AJ374">
        <v>1.55</v>
      </c>
      <c r="AK374">
        <v>1</v>
      </c>
      <c r="AL374">
        <v>1</v>
      </c>
      <c r="AM374">
        <v>2</v>
      </c>
      <c r="AN374">
        <v>0</v>
      </c>
      <c r="AO374">
        <v>0</v>
      </c>
      <c r="AP374">
        <v>1</v>
      </c>
      <c r="AQ374">
        <v>1</v>
      </c>
      <c r="AR374">
        <v>0</v>
      </c>
      <c r="AS374" t="s">
        <v>3</v>
      </c>
      <c r="AT374">
        <v>0.01</v>
      </c>
      <c r="AU374" t="s">
        <v>3</v>
      </c>
      <c r="AV374">
        <v>1</v>
      </c>
      <c r="AW374">
        <v>2</v>
      </c>
      <c r="AX374">
        <v>448997396</v>
      </c>
      <c r="AY374">
        <v>2</v>
      </c>
      <c r="AZ374">
        <v>65536</v>
      </c>
      <c r="BA374">
        <v>376</v>
      </c>
      <c r="BB374">
        <v>1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0.37320000000000003</v>
      </c>
      <c r="BL374">
        <v>4.7927</v>
      </c>
      <c r="BM374">
        <v>0</v>
      </c>
      <c r="BN374">
        <v>0</v>
      </c>
      <c r="BO374">
        <v>0.01</v>
      </c>
      <c r="BP374">
        <v>1</v>
      </c>
      <c r="BQ374">
        <v>0</v>
      </c>
      <c r="BR374">
        <v>0.37320000000000003</v>
      </c>
      <c r="BS374">
        <v>4.7927</v>
      </c>
      <c r="BT374">
        <v>0</v>
      </c>
      <c r="BU374">
        <v>0</v>
      </c>
      <c r="BV374">
        <v>0.01</v>
      </c>
      <c r="BW374">
        <v>1</v>
      </c>
      <c r="CV374">
        <v>0</v>
      </c>
      <c r="CW374">
        <f>ROUND(Y374*Source!I219*DO374,7)</f>
        <v>1E-4</v>
      </c>
      <c r="CX374">
        <f>ROUND(Y374*Source!I219,7)</f>
        <v>1E-4</v>
      </c>
      <c r="CY374">
        <f>AB374</f>
        <v>57.85</v>
      </c>
      <c r="CZ374">
        <f>AF374</f>
        <v>37.32</v>
      </c>
      <c r="DA374">
        <f>AJ374</f>
        <v>1.55</v>
      </c>
      <c r="DB374">
        <f>ROUND(ROUND(AT374*CZ374,2),6)</f>
        <v>0.37</v>
      </c>
      <c r="DC374">
        <f>ROUND(ROUND(AT374*AG374,2),6)</f>
        <v>4.79</v>
      </c>
      <c r="DD374" t="s">
        <v>3</v>
      </c>
      <c r="DE374" t="s">
        <v>3</v>
      </c>
      <c r="DF374">
        <f>ROUND(ROUND(AE374,2)*CX374,2)</f>
        <v>0</v>
      </c>
      <c r="DG374">
        <f>ROUND(ROUND(AF374*AJ374,2)*CX374,2)</f>
        <v>0.01</v>
      </c>
      <c r="DH374">
        <f t="shared" si="194"/>
        <v>0.05</v>
      </c>
      <c r="DI374">
        <f t="shared" si="195"/>
        <v>0</v>
      </c>
      <c r="DJ374">
        <f>DG374+DH374</f>
        <v>6.0000000000000005E-2</v>
      </c>
      <c r="DK374">
        <v>0</v>
      </c>
      <c r="DL374" t="s">
        <v>1424</v>
      </c>
      <c r="DM374">
        <v>3</v>
      </c>
      <c r="DN374" t="s">
        <v>1203</v>
      </c>
      <c r="DO374">
        <v>1</v>
      </c>
    </row>
    <row r="375" spans="1:119" x14ac:dyDescent="0.2">
      <c r="A375">
        <f>ROW(Source!A219)</f>
        <v>219</v>
      </c>
      <c r="B375">
        <v>449016111</v>
      </c>
      <c r="C375">
        <v>448997386</v>
      </c>
      <c r="D375">
        <v>277945805</v>
      </c>
      <c r="E375">
        <v>1</v>
      </c>
      <c r="F375">
        <v>1</v>
      </c>
      <c r="G375">
        <v>1</v>
      </c>
      <c r="H375">
        <v>2</v>
      </c>
      <c r="I375" t="s">
        <v>1206</v>
      </c>
      <c r="J375" t="s">
        <v>1207</v>
      </c>
      <c r="K375" t="s">
        <v>1208</v>
      </c>
      <c r="L375">
        <v>1368</v>
      </c>
      <c r="N375">
        <v>1011</v>
      </c>
      <c r="O375" t="s">
        <v>1100</v>
      </c>
      <c r="P375" t="s">
        <v>1100</v>
      </c>
      <c r="Q375">
        <v>1</v>
      </c>
      <c r="W375">
        <v>0</v>
      </c>
      <c r="X375">
        <v>721652621</v>
      </c>
      <c r="Y375">
        <f>AT375</f>
        <v>0.03</v>
      </c>
      <c r="AA375">
        <v>0</v>
      </c>
      <c r="AB375">
        <v>641.70000000000005</v>
      </c>
      <c r="AC375">
        <v>539.69000000000005</v>
      </c>
      <c r="AD375">
        <v>0</v>
      </c>
      <c r="AE375">
        <v>0</v>
      </c>
      <c r="AF375">
        <v>641.70000000000005</v>
      </c>
      <c r="AG375">
        <v>539.69000000000005</v>
      </c>
      <c r="AH375">
        <v>0</v>
      </c>
      <c r="AI375">
        <v>1</v>
      </c>
      <c r="AJ375">
        <v>1</v>
      </c>
      <c r="AK375">
        <v>1</v>
      </c>
      <c r="AL375">
        <v>1</v>
      </c>
      <c r="AM375">
        <v>-2</v>
      </c>
      <c r="AN375">
        <v>0</v>
      </c>
      <c r="AO375">
        <v>0</v>
      </c>
      <c r="AP375">
        <v>1</v>
      </c>
      <c r="AQ375">
        <v>1</v>
      </c>
      <c r="AR375">
        <v>0</v>
      </c>
      <c r="AS375" t="s">
        <v>3</v>
      </c>
      <c r="AT375">
        <v>0.03</v>
      </c>
      <c r="AU375" t="s">
        <v>3</v>
      </c>
      <c r="AV375">
        <v>1</v>
      </c>
      <c r="AW375">
        <v>2</v>
      </c>
      <c r="AX375">
        <v>448997397</v>
      </c>
      <c r="AY375">
        <v>2</v>
      </c>
      <c r="AZ375">
        <v>98304</v>
      </c>
      <c r="BA375">
        <v>377</v>
      </c>
      <c r="BB375">
        <v>1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19.251000000000001</v>
      </c>
      <c r="BL375">
        <v>16.1907</v>
      </c>
      <c r="BM375">
        <v>0</v>
      </c>
      <c r="BN375">
        <v>0</v>
      </c>
      <c r="BO375">
        <v>0.03</v>
      </c>
      <c r="BP375">
        <v>1</v>
      </c>
      <c r="BQ375">
        <v>0</v>
      </c>
      <c r="BR375">
        <v>19.251000000000001</v>
      </c>
      <c r="BS375">
        <v>16.1907</v>
      </c>
      <c r="BT375">
        <v>0</v>
      </c>
      <c r="BU375">
        <v>0</v>
      </c>
      <c r="BV375">
        <v>0.03</v>
      </c>
      <c r="BW375">
        <v>1</v>
      </c>
      <c r="CV375">
        <v>0</v>
      </c>
      <c r="CW375">
        <f>ROUND(Y375*Source!I219*DO375,7)</f>
        <v>2.9999999999999997E-4</v>
      </c>
      <c r="CX375">
        <f>ROUND(Y375*Source!I219,7)</f>
        <v>2.9999999999999997E-4</v>
      </c>
      <c r="CY375">
        <f>AB375</f>
        <v>641.70000000000005</v>
      </c>
      <c r="CZ375">
        <f>AF375</f>
        <v>641.70000000000005</v>
      </c>
      <c r="DA375">
        <f>AJ375</f>
        <v>1</v>
      </c>
      <c r="DB375">
        <f>ROUND(ROUND(AT375*CZ375,2),6)</f>
        <v>19.25</v>
      </c>
      <c r="DC375">
        <f>ROUND(ROUND(AT375*AG375,2),6)</f>
        <v>16.190000000000001</v>
      </c>
      <c r="DD375" t="s">
        <v>3</v>
      </c>
      <c r="DE375" t="s">
        <v>3</v>
      </c>
      <c r="DF375">
        <f>ROUND(ROUND(AE375,2)*CX375,2)</f>
        <v>0</v>
      </c>
      <c r="DG375">
        <f t="shared" ref="DG375:DG380" si="204">ROUND(ROUND(AF375,2)*CX375,2)</f>
        <v>0.19</v>
      </c>
      <c r="DH375">
        <f t="shared" si="194"/>
        <v>0.16</v>
      </c>
      <c r="DI375">
        <f t="shared" si="195"/>
        <v>0</v>
      </c>
      <c r="DJ375">
        <f>DG375+DH375</f>
        <v>0.35</v>
      </c>
      <c r="DK375">
        <v>1</v>
      </c>
      <c r="DL375" t="s">
        <v>1209</v>
      </c>
      <c r="DM375">
        <v>4</v>
      </c>
      <c r="DN375" t="s">
        <v>1203</v>
      </c>
      <c r="DO375">
        <v>1</v>
      </c>
    </row>
    <row r="376" spans="1:119" x14ac:dyDescent="0.2">
      <c r="A376">
        <f>ROW(Source!A219)</f>
        <v>219</v>
      </c>
      <c r="B376">
        <v>449016111</v>
      </c>
      <c r="C376">
        <v>448997386</v>
      </c>
      <c r="D376">
        <v>277869627</v>
      </c>
      <c r="E376">
        <v>1</v>
      </c>
      <c r="F376">
        <v>1</v>
      </c>
      <c r="G376">
        <v>1</v>
      </c>
      <c r="H376">
        <v>3</v>
      </c>
      <c r="I376" t="s">
        <v>1393</v>
      </c>
      <c r="J376" t="s">
        <v>1394</v>
      </c>
      <c r="K376" t="s">
        <v>1395</v>
      </c>
      <c r="L376">
        <v>1346</v>
      </c>
      <c r="N376">
        <v>1009</v>
      </c>
      <c r="O376" t="s">
        <v>441</v>
      </c>
      <c r="P376" t="s">
        <v>441</v>
      </c>
      <c r="Q376">
        <v>1</v>
      </c>
      <c r="W376">
        <v>0</v>
      </c>
      <c r="X376">
        <v>1111106736</v>
      </c>
      <c r="Y376">
        <f>(AT376*ROUND(0,7))</f>
        <v>0</v>
      </c>
      <c r="AA376">
        <v>86.41</v>
      </c>
      <c r="AB376">
        <v>0</v>
      </c>
      <c r="AC376">
        <v>0</v>
      </c>
      <c r="AD376">
        <v>0</v>
      </c>
      <c r="AE376">
        <v>56.11</v>
      </c>
      <c r="AF376">
        <v>0</v>
      </c>
      <c r="AG376">
        <v>0</v>
      </c>
      <c r="AH376">
        <v>0</v>
      </c>
      <c r="AI376">
        <v>1.54</v>
      </c>
      <c r="AJ376">
        <v>1</v>
      </c>
      <c r="AK376">
        <v>1</v>
      </c>
      <c r="AL376">
        <v>1</v>
      </c>
      <c r="AM376">
        <v>2</v>
      </c>
      <c r="AN376">
        <v>0</v>
      </c>
      <c r="AO376">
        <v>0</v>
      </c>
      <c r="AP376">
        <v>1</v>
      </c>
      <c r="AQ376">
        <v>1</v>
      </c>
      <c r="AR376">
        <v>0</v>
      </c>
      <c r="AS376" t="s">
        <v>3</v>
      </c>
      <c r="AT376">
        <v>0.3</v>
      </c>
      <c r="AU376" t="s">
        <v>23</v>
      </c>
      <c r="AV376">
        <v>0</v>
      </c>
      <c r="AW376">
        <v>2</v>
      </c>
      <c r="AX376">
        <v>448997398</v>
      </c>
      <c r="AY376">
        <v>1</v>
      </c>
      <c r="AZ376">
        <v>0</v>
      </c>
      <c r="BA376">
        <v>378</v>
      </c>
      <c r="BB376">
        <v>1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16.832999999999998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1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CV376">
        <v>0</v>
      </c>
      <c r="CW376">
        <v>0</v>
      </c>
      <c r="CX376">
        <f>ROUND(Y376*Source!I219,7)</f>
        <v>0</v>
      </c>
      <c r="CY376">
        <f>AA376</f>
        <v>86.41</v>
      </c>
      <c r="CZ376">
        <f>AE376</f>
        <v>56.11</v>
      </c>
      <c r="DA376">
        <f>AI376</f>
        <v>1.54</v>
      </c>
      <c r="DB376">
        <f>ROUND((ROUND(AT376*CZ376,2)*ROUND(0,7)),6)</f>
        <v>0</v>
      </c>
      <c r="DC376">
        <f>ROUND((ROUND(AT376*AG376,2)*ROUND(0,7)),6)</f>
        <v>0</v>
      </c>
      <c r="DD376" t="s">
        <v>3</v>
      </c>
      <c r="DE376" t="s">
        <v>3</v>
      </c>
      <c r="DF376">
        <f>ROUND(ROUND(AE376*AI376,2)*CX376,2)</f>
        <v>0</v>
      </c>
      <c r="DG376">
        <f t="shared" si="204"/>
        <v>0</v>
      </c>
      <c r="DH376">
        <f t="shared" si="194"/>
        <v>0</v>
      </c>
      <c r="DI376">
        <f t="shared" si="195"/>
        <v>0</v>
      </c>
      <c r="DJ376">
        <f>DF376</f>
        <v>0</v>
      </c>
      <c r="DK376">
        <v>0</v>
      </c>
      <c r="DL376" t="s">
        <v>3</v>
      </c>
      <c r="DM376">
        <v>0</v>
      </c>
      <c r="DN376" t="s">
        <v>3</v>
      </c>
      <c r="DO376">
        <v>0</v>
      </c>
    </row>
    <row r="377" spans="1:119" x14ac:dyDescent="0.2">
      <c r="A377">
        <f>ROW(Source!A219)</f>
        <v>219</v>
      </c>
      <c r="B377">
        <v>449016111</v>
      </c>
      <c r="C377">
        <v>448997386</v>
      </c>
      <c r="D377">
        <v>277564289</v>
      </c>
      <c r="E377">
        <v>109</v>
      </c>
      <c r="F377">
        <v>1</v>
      </c>
      <c r="G377">
        <v>1</v>
      </c>
      <c r="H377">
        <v>3</v>
      </c>
      <c r="I377" t="s">
        <v>375</v>
      </c>
      <c r="J377" t="s">
        <v>3</v>
      </c>
      <c r="K377" t="s">
        <v>376</v>
      </c>
      <c r="L377">
        <v>1348</v>
      </c>
      <c r="N377">
        <v>1009</v>
      </c>
      <c r="O377" t="s">
        <v>83</v>
      </c>
      <c r="P377" t="s">
        <v>83</v>
      </c>
      <c r="Q377">
        <v>1000</v>
      </c>
      <c r="W377">
        <v>0</v>
      </c>
      <c r="X377">
        <v>84301199</v>
      </c>
      <c r="Y377">
        <f>(AT377*ROUND(0,7))</f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1</v>
      </c>
      <c r="AJ377">
        <v>1</v>
      </c>
      <c r="AK377">
        <v>1</v>
      </c>
      <c r="AL377">
        <v>1</v>
      </c>
      <c r="AM377">
        <v>-2</v>
      </c>
      <c r="AN377">
        <v>0</v>
      </c>
      <c r="AO377">
        <v>0</v>
      </c>
      <c r="AP377">
        <v>1</v>
      </c>
      <c r="AQ377">
        <v>0</v>
      </c>
      <c r="AR377">
        <v>0</v>
      </c>
      <c r="AS377" t="s">
        <v>3</v>
      </c>
      <c r="AT377">
        <v>2.46E-2</v>
      </c>
      <c r="AU377" t="s">
        <v>23</v>
      </c>
      <c r="AV377">
        <v>0</v>
      </c>
      <c r="AW377">
        <v>2</v>
      </c>
      <c r="AX377">
        <v>448997399</v>
      </c>
      <c r="AY377">
        <v>1</v>
      </c>
      <c r="AZ377">
        <v>0</v>
      </c>
      <c r="BA377">
        <v>379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CV377">
        <v>0</v>
      </c>
      <c r="CW377">
        <v>0</v>
      </c>
      <c r="CX377">
        <f>ROUND(Y377*Source!I219,7)</f>
        <v>0</v>
      </c>
      <c r="CY377">
        <f>AA377</f>
        <v>0</v>
      </c>
      <c r="CZ377">
        <f>AE377</f>
        <v>0</v>
      </c>
      <c r="DA377">
        <f>AI377</f>
        <v>1</v>
      </c>
      <c r="DB377">
        <f>ROUND((ROUND(AT377*CZ377,2)*ROUND(0,7)),6)</f>
        <v>0</v>
      </c>
      <c r="DC377">
        <f>ROUND((ROUND(AT377*AG377,2)*ROUND(0,7)),6)</f>
        <v>0</v>
      </c>
      <c r="DD377" t="s">
        <v>3</v>
      </c>
      <c r="DE377" t="s">
        <v>3</v>
      </c>
      <c r="DF377">
        <f>ROUND(ROUND(AE377,2)*CX377,2)</f>
        <v>0</v>
      </c>
      <c r="DG377">
        <f t="shared" si="204"/>
        <v>0</v>
      </c>
      <c r="DH377">
        <f t="shared" si="194"/>
        <v>0</v>
      </c>
      <c r="DI377">
        <f t="shared" si="195"/>
        <v>0</v>
      </c>
      <c r="DJ377">
        <f>DF377</f>
        <v>0</v>
      </c>
      <c r="DK377">
        <v>0</v>
      </c>
      <c r="DL377" t="s">
        <v>3</v>
      </c>
      <c r="DM377">
        <v>0</v>
      </c>
      <c r="DN377" t="s">
        <v>3</v>
      </c>
      <c r="DO377">
        <v>0</v>
      </c>
    </row>
    <row r="378" spans="1:119" x14ac:dyDescent="0.2">
      <c r="A378">
        <f>ROW(Source!A219)</f>
        <v>219</v>
      </c>
      <c r="B378">
        <v>449016111</v>
      </c>
      <c r="C378">
        <v>448997386</v>
      </c>
      <c r="D378">
        <v>277896669</v>
      </c>
      <c r="E378">
        <v>1</v>
      </c>
      <c r="F378">
        <v>1</v>
      </c>
      <c r="G378">
        <v>1</v>
      </c>
      <c r="H378">
        <v>3</v>
      </c>
      <c r="I378" t="s">
        <v>1425</v>
      </c>
      <c r="J378" t="s">
        <v>1426</v>
      </c>
      <c r="K378" t="s">
        <v>1427</v>
      </c>
      <c r="L378">
        <v>1346</v>
      </c>
      <c r="N378">
        <v>1009</v>
      </c>
      <c r="O378" t="s">
        <v>441</v>
      </c>
      <c r="P378" t="s">
        <v>441</v>
      </c>
      <c r="Q378">
        <v>1</v>
      </c>
      <c r="W378">
        <v>0</v>
      </c>
      <c r="X378">
        <v>-1314531669</v>
      </c>
      <c r="Y378">
        <f>(AT378*ROUND(0,7))</f>
        <v>0</v>
      </c>
      <c r="AA378">
        <v>159.97</v>
      </c>
      <c r="AB378">
        <v>0</v>
      </c>
      <c r="AC378">
        <v>0</v>
      </c>
      <c r="AD378">
        <v>0</v>
      </c>
      <c r="AE378">
        <v>133.31</v>
      </c>
      <c r="AF378">
        <v>0</v>
      </c>
      <c r="AG378">
        <v>0</v>
      </c>
      <c r="AH378">
        <v>0</v>
      </c>
      <c r="AI378">
        <v>1.2</v>
      </c>
      <c r="AJ378">
        <v>1</v>
      </c>
      <c r="AK378">
        <v>1</v>
      </c>
      <c r="AL378">
        <v>1</v>
      </c>
      <c r="AM378">
        <v>2</v>
      </c>
      <c r="AN378">
        <v>0</v>
      </c>
      <c r="AO378">
        <v>0</v>
      </c>
      <c r="AP378">
        <v>1</v>
      </c>
      <c r="AQ378">
        <v>1</v>
      </c>
      <c r="AR378">
        <v>0</v>
      </c>
      <c r="AS378" t="s">
        <v>3</v>
      </c>
      <c r="AT378">
        <v>2.7</v>
      </c>
      <c r="AU378" t="s">
        <v>23</v>
      </c>
      <c r="AV378">
        <v>0</v>
      </c>
      <c r="AW378">
        <v>2</v>
      </c>
      <c r="AX378">
        <v>448997400</v>
      </c>
      <c r="AY378">
        <v>1</v>
      </c>
      <c r="AZ378">
        <v>0</v>
      </c>
      <c r="BA378">
        <v>380</v>
      </c>
      <c r="BB378">
        <v>1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359.93700000000001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1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CV378">
        <v>0</v>
      </c>
      <c r="CW378">
        <v>0</v>
      </c>
      <c r="CX378">
        <f>ROUND(Y378*Source!I219,7)</f>
        <v>0</v>
      </c>
      <c r="CY378">
        <f>AA378</f>
        <v>159.97</v>
      </c>
      <c r="CZ378">
        <f>AE378</f>
        <v>133.31</v>
      </c>
      <c r="DA378">
        <f>AI378</f>
        <v>1.2</v>
      </c>
      <c r="DB378">
        <f>ROUND((ROUND(AT378*CZ378,2)*ROUND(0,7)),6)</f>
        <v>0</v>
      </c>
      <c r="DC378">
        <f>ROUND((ROUND(AT378*AG378,2)*ROUND(0,7)),6)</f>
        <v>0</v>
      </c>
      <c r="DD378" t="s">
        <v>3</v>
      </c>
      <c r="DE378" t="s">
        <v>3</v>
      </c>
      <c r="DF378">
        <f>ROUND(ROUND(AE378*AI378,2)*CX378,2)</f>
        <v>0</v>
      </c>
      <c r="DG378">
        <f t="shared" si="204"/>
        <v>0</v>
      </c>
      <c r="DH378">
        <f t="shared" si="194"/>
        <v>0</v>
      </c>
      <c r="DI378">
        <f t="shared" si="195"/>
        <v>0</v>
      </c>
      <c r="DJ378">
        <f>DF378</f>
        <v>0</v>
      </c>
      <c r="DK378">
        <v>0</v>
      </c>
      <c r="DL378" t="s">
        <v>3</v>
      </c>
      <c r="DM378">
        <v>0</v>
      </c>
      <c r="DN378" t="s">
        <v>3</v>
      </c>
      <c r="DO378">
        <v>0</v>
      </c>
    </row>
    <row r="379" spans="1:119" x14ac:dyDescent="0.2">
      <c r="A379">
        <f>ROW(Source!A221)</f>
        <v>221</v>
      </c>
      <c r="B379">
        <v>449016111</v>
      </c>
      <c r="C379">
        <v>448997402</v>
      </c>
      <c r="D379">
        <v>277560284</v>
      </c>
      <c r="E379">
        <v>109</v>
      </c>
      <c r="F379">
        <v>1</v>
      </c>
      <c r="G379">
        <v>1</v>
      </c>
      <c r="H379">
        <v>1</v>
      </c>
      <c r="I379" t="s">
        <v>1214</v>
      </c>
      <c r="J379" t="s">
        <v>3</v>
      </c>
      <c r="K379" t="s">
        <v>1215</v>
      </c>
      <c r="L379">
        <v>1191</v>
      </c>
      <c r="N379">
        <v>1013</v>
      </c>
      <c r="O379" t="s">
        <v>1203</v>
      </c>
      <c r="P379" t="s">
        <v>1203</v>
      </c>
      <c r="Q379">
        <v>1</v>
      </c>
      <c r="W379">
        <v>0</v>
      </c>
      <c r="X379">
        <v>-1759674247</v>
      </c>
      <c r="Y379">
        <f>AT379</f>
        <v>11.1</v>
      </c>
      <c r="AA379">
        <v>0</v>
      </c>
      <c r="AB379">
        <v>0</v>
      </c>
      <c r="AC379">
        <v>0</v>
      </c>
      <c r="AD379">
        <v>497.4</v>
      </c>
      <c r="AE379">
        <v>0</v>
      </c>
      <c r="AF379">
        <v>0</v>
      </c>
      <c r="AG379">
        <v>0</v>
      </c>
      <c r="AH379">
        <v>497.4</v>
      </c>
      <c r="AI379">
        <v>1</v>
      </c>
      <c r="AJ379">
        <v>1</v>
      </c>
      <c r="AK379">
        <v>1</v>
      </c>
      <c r="AL379">
        <v>1</v>
      </c>
      <c r="AM379">
        <v>-2</v>
      </c>
      <c r="AN379">
        <v>0</v>
      </c>
      <c r="AO379">
        <v>0</v>
      </c>
      <c r="AP379">
        <v>1</v>
      </c>
      <c r="AQ379">
        <v>1</v>
      </c>
      <c r="AR379">
        <v>0</v>
      </c>
      <c r="AS379" t="s">
        <v>3</v>
      </c>
      <c r="AT379">
        <v>11.1</v>
      </c>
      <c r="AU379" t="s">
        <v>3</v>
      </c>
      <c r="AV379">
        <v>1</v>
      </c>
      <c r="AW379">
        <v>2</v>
      </c>
      <c r="AX379">
        <v>448997410</v>
      </c>
      <c r="AY379">
        <v>2</v>
      </c>
      <c r="AZ379">
        <v>131072</v>
      </c>
      <c r="BA379">
        <v>381</v>
      </c>
      <c r="BB379">
        <v>1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5521.1399999999994</v>
      </c>
      <c r="BN379">
        <v>11.1</v>
      </c>
      <c r="BO379">
        <v>0</v>
      </c>
      <c r="BP379">
        <v>1</v>
      </c>
      <c r="BQ379">
        <v>0</v>
      </c>
      <c r="BR379">
        <v>0</v>
      </c>
      <c r="BS379">
        <v>0</v>
      </c>
      <c r="BT379">
        <v>5521.1399999999994</v>
      </c>
      <c r="BU379">
        <v>11.1</v>
      </c>
      <c r="BV379">
        <v>0</v>
      </c>
      <c r="BW379">
        <v>1</v>
      </c>
      <c r="CU379">
        <f>ROUND(AT379*Source!I221*AH379*AL379,2)</f>
        <v>55.21</v>
      </c>
      <c r="CV379">
        <f>ROUND(Y379*Source!I221,7)</f>
        <v>0.111</v>
      </c>
      <c r="CW379">
        <v>0</v>
      </c>
      <c r="CX379">
        <f>ROUND(Y379*Source!I221,7)</f>
        <v>0.111</v>
      </c>
      <c r="CY379">
        <f>AD379</f>
        <v>497.4</v>
      </c>
      <c r="CZ379">
        <f>AH379</f>
        <v>497.4</v>
      </c>
      <c r="DA379">
        <f>AL379</f>
        <v>1</v>
      </c>
      <c r="DB379">
        <f>ROUND(ROUND(AT379*CZ379,2),6)</f>
        <v>5521.14</v>
      </c>
      <c r="DC379">
        <f>ROUND(ROUND(AT379*AG379,2),6)</f>
        <v>0</v>
      </c>
      <c r="DD379" t="s">
        <v>3</v>
      </c>
      <c r="DE379" t="s">
        <v>3</v>
      </c>
      <c r="DF379">
        <f>ROUND(ROUND(AE379,2)*CX379,2)</f>
        <v>0</v>
      </c>
      <c r="DG379">
        <f t="shared" si="204"/>
        <v>0</v>
      </c>
      <c r="DH379">
        <f t="shared" si="194"/>
        <v>0</v>
      </c>
      <c r="DI379">
        <f t="shared" si="195"/>
        <v>55.21</v>
      </c>
      <c r="DJ379">
        <f>DI379</f>
        <v>55.21</v>
      </c>
      <c r="DK379">
        <v>1</v>
      </c>
      <c r="DL379" t="s">
        <v>3</v>
      </c>
      <c r="DM379">
        <v>0</v>
      </c>
      <c r="DN379" t="s">
        <v>3</v>
      </c>
      <c r="DO379">
        <v>0</v>
      </c>
    </row>
    <row r="380" spans="1:119" x14ac:dyDescent="0.2">
      <c r="A380">
        <f>ROW(Source!A221)</f>
        <v>221</v>
      </c>
      <c r="B380">
        <v>449016111</v>
      </c>
      <c r="C380">
        <v>448997402</v>
      </c>
      <c r="D380">
        <v>277560491</v>
      </c>
      <c r="E380">
        <v>109</v>
      </c>
      <c r="F380">
        <v>1</v>
      </c>
      <c r="G380">
        <v>1</v>
      </c>
      <c r="H380">
        <v>1</v>
      </c>
      <c r="I380" t="s">
        <v>1204</v>
      </c>
      <c r="J380" t="s">
        <v>3</v>
      </c>
      <c r="K380" t="s">
        <v>1205</v>
      </c>
      <c r="L380">
        <v>1191</v>
      </c>
      <c r="N380">
        <v>1013</v>
      </c>
      <c r="O380" t="s">
        <v>1203</v>
      </c>
      <c r="P380" t="s">
        <v>1203</v>
      </c>
      <c r="Q380">
        <v>1</v>
      </c>
      <c r="W380">
        <v>0</v>
      </c>
      <c r="X380">
        <v>-1417349443</v>
      </c>
      <c r="Y380">
        <f>AT380</f>
        <v>0.04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1</v>
      </c>
      <c r="AJ380">
        <v>1</v>
      </c>
      <c r="AK380">
        <v>1</v>
      </c>
      <c r="AL380">
        <v>1</v>
      </c>
      <c r="AM380">
        <v>-2</v>
      </c>
      <c r="AN380">
        <v>0</v>
      </c>
      <c r="AO380">
        <v>0</v>
      </c>
      <c r="AP380">
        <v>1</v>
      </c>
      <c r="AQ380">
        <v>1</v>
      </c>
      <c r="AR380">
        <v>0</v>
      </c>
      <c r="AS380" t="s">
        <v>3</v>
      </c>
      <c r="AT380">
        <v>0.04</v>
      </c>
      <c r="AU380" t="s">
        <v>3</v>
      </c>
      <c r="AV380">
        <v>2</v>
      </c>
      <c r="AW380">
        <v>2</v>
      </c>
      <c r="AX380">
        <v>448997411</v>
      </c>
      <c r="AY380">
        <v>1</v>
      </c>
      <c r="AZ380">
        <v>0</v>
      </c>
      <c r="BA380">
        <v>382</v>
      </c>
      <c r="BB380">
        <v>1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CV380">
        <v>0</v>
      </c>
      <c r="CW380">
        <v>0</v>
      </c>
      <c r="CX380">
        <f>ROUND(Y380*Source!I221,7)</f>
        <v>4.0000000000000002E-4</v>
      </c>
      <c r="CY380">
        <f>AD380</f>
        <v>0</v>
      </c>
      <c r="CZ380">
        <f>AH380</f>
        <v>0</v>
      </c>
      <c r="DA380">
        <f>AL380</f>
        <v>1</v>
      </c>
      <c r="DB380">
        <f>ROUND(ROUND(AT380*CZ380,2),6)</f>
        <v>0</v>
      </c>
      <c r="DC380">
        <f>ROUND(ROUND(AT380*AG380,2),6)</f>
        <v>0</v>
      </c>
      <c r="DD380" t="s">
        <v>3</v>
      </c>
      <c r="DE380" t="s">
        <v>3</v>
      </c>
      <c r="DF380">
        <f>ROUND(ROUND(AE380,2)*CX380,2)</f>
        <v>0</v>
      </c>
      <c r="DG380">
        <f t="shared" si="204"/>
        <v>0</v>
      </c>
      <c r="DH380">
        <f t="shared" si="194"/>
        <v>0</v>
      </c>
      <c r="DI380">
        <f t="shared" si="195"/>
        <v>0</v>
      </c>
      <c r="DJ380">
        <f>DI380</f>
        <v>0</v>
      </c>
      <c r="DK380">
        <v>0</v>
      </c>
      <c r="DL380" t="s">
        <v>3</v>
      </c>
      <c r="DM380">
        <v>0</v>
      </c>
      <c r="DN380" t="s">
        <v>3</v>
      </c>
      <c r="DO380">
        <v>0</v>
      </c>
    </row>
    <row r="381" spans="1:119" x14ac:dyDescent="0.2">
      <c r="A381">
        <f>ROW(Source!A221)</f>
        <v>221</v>
      </c>
      <c r="B381">
        <v>449016111</v>
      </c>
      <c r="C381">
        <v>448997402</v>
      </c>
      <c r="D381">
        <v>277944885</v>
      </c>
      <c r="E381">
        <v>1</v>
      </c>
      <c r="F381">
        <v>1</v>
      </c>
      <c r="G381">
        <v>1</v>
      </c>
      <c r="H381">
        <v>2</v>
      </c>
      <c r="I381" t="s">
        <v>1421</v>
      </c>
      <c r="J381" t="s">
        <v>1422</v>
      </c>
      <c r="K381" t="s">
        <v>1423</v>
      </c>
      <c r="L381">
        <v>1368</v>
      </c>
      <c r="N381">
        <v>1011</v>
      </c>
      <c r="O381" t="s">
        <v>1100</v>
      </c>
      <c r="P381" t="s">
        <v>1100</v>
      </c>
      <c r="Q381">
        <v>1</v>
      </c>
      <c r="W381">
        <v>0</v>
      </c>
      <c r="X381">
        <v>-808863745</v>
      </c>
      <c r="Y381">
        <f>AT381</f>
        <v>0.01</v>
      </c>
      <c r="AA381">
        <v>0</v>
      </c>
      <c r="AB381">
        <v>57.85</v>
      </c>
      <c r="AC381">
        <v>479.27</v>
      </c>
      <c r="AD381">
        <v>0</v>
      </c>
      <c r="AE381">
        <v>0</v>
      </c>
      <c r="AF381">
        <v>37.32</v>
      </c>
      <c r="AG381">
        <v>479.27</v>
      </c>
      <c r="AH381">
        <v>0</v>
      </c>
      <c r="AI381">
        <v>1</v>
      </c>
      <c r="AJ381">
        <v>1.55</v>
      </c>
      <c r="AK381">
        <v>1</v>
      </c>
      <c r="AL381">
        <v>1</v>
      </c>
      <c r="AM381">
        <v>2</v>
      </c>
      <c r="AN381">
        <v>0</v>
      </c>
      <c r="AO381">
        <v>0</v>
      </c>
      <c r="AP381">
        <v>1</v>
      </c>
      <c r="AQ381">
        <v>1</v>
      </c>
      <c r="AR381">
        <v>0</v>
      </c>
      <c r="AS381" t="s">
        <v>3</v>
      </c>
      <c r="AT381">
        <v>0.01</v>
      </c>
      <c r="AU381" t="s">
        <v>3</v>
      </c>
      <c r="AV381">
        <v>1</v>
      </c>
      <c r="AW381">
        <v>2</v>
      </c>
      <c r="AX381">
        <v>448997412</v>
      </c>
      <c r="AY381">
        <v>2</v>
      </c>
      <c r="AZ381">
        <v>65536</v>
      </c>
      <c r="BA381">
        <v>383</v>
      </c>
      <c r="BB381">
        <v>1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0.37320000000000003</v>
      </c>
      <c r="BL381">
        <v>4.7927</v>
      </c>
      <c r="BM381">
        <v>0</v>
      </c>
      <c r="BN381">
        <v>0</v>
      </c>
      <c r="BO381">
        <v>0.01</v>
      </c>
      <c r="BP381">
        <v>1</v>
      </c>
      <c r="BQ381">
        <v>0</v>
      </c>
      <c r="BR381">
        <v>0.37320000000000003</v>
      </c>
      <c r="BS381">
        <v>4.7927</v>
      </c>
      <c r="BT381">
        <v>0</v>
      </c>
      <c r="BU381">
        <v>0</v>
      </c>
      <c r="BV381">
        <v>0.01</v>
      </c>
      <c r="BW381">
        <v>1</v>
      </c>
      <c r="CV381">
        <v>0</v>
      </c>
      <c r="CW381">
        <f>ROUND(Y381*Source!I221*DO381,7)</f>
        <v>1E-4</v>
      </c>
      <c r="CX381">
        <f>ROUND(Y381*Source!I221,7)</f>
        <v>1E-4</v>
      </c>
      <c r="CY381">
        <f>AB381</f>
        <v>57.85</v>
      </c>
      <c r="CZ381">
        <f>AF381</f>
        <v>37.32</v>
      </c>
      <c r="DA381">
        <f>AJ381</f>
        <v>1.55</v>
      </c>
      <c r="DB381">
        <f>ROUND(ROUND(AT381*CZ381,2),6)</f>
        <v>0.37</v>
      </c>
      <c r="DC381">
        <f>ROUND(ROUND(AT381*AG381,2),6)</f>
        <v>4.79</v>
      </c>
      <c r="DD381" t="s">
        <v>3</v>
      </c>
      <c r="DE381" t="s">
        <v>3</v>
      </c>
      <c r="DF381">
        <f>ROUND(ROUND(AE381,2)*CX381,2)</f>
        <v>0</v>
      </c>
      <c r="DG381">
        <f>ROUND(ROUND(AF381*AJ381,2)*CX381,2)</f>
        <v>0.01</v>
      </c>
      <c r="DH381">
        <f t="shared" si="194"/>
        <v>0.05</v>
      </c>
      <c r="DI381">
        <f t="shared" si="195"/>
        <v>0</v>
      </c>
      <c r="DJ381">
        <f>DG381+DH381</f>
        <v>6.0000000000000005E-2</v>
      </c>
      <c r="DK381">
        <v>0</v>
      </c>
      <c r="DL381" t="s">
        <v>1424</v>
      </c>
      <c r="DM381">
        <v>3</v>
      </c>
      <c r="DN381" t="s">
        <v>1203</v>
      </c>
      <c r="DO381">
        <v>1</v>
      </c>
    </row>
    <row r="382" spans="1:119" x14ac:dyDescent="0.2">
      <c r="A382">
        <f>ROW(Source!A221)</f>
        <v>221</v>
      </c>
      <c r="B382">
        <v>449016111</v>
      </c>
      <c r="C382">
        <v>448997402</v>
      </c>
      <c r="D382">
        <v>277945805</v>
      </c>
      <c r="E382">
        <v>1</v>
      </c>
      <c r="F382">
        <v>1</v>
      </c>
      <c r="G382">
        <v>1</v>
      </c>
      <c r="H382">
        <v>2</v>
      </c>
      <c r="I382" t="s">
        <v>1206</v>
      </c>
      <c r="J382" t="s">
        <v>1207</v>
      </c>
      <c r="K382" t="s">
        <v>1208</v>
      </c>
      <c r="L382">
        <v>1368</v>
      </c>
      <c r="N382">
        <v>1011</v>
      </c>
      <c r="O382" t="s">
        <v>1100</v>
      </c>
      <c r="P382" t="s">
        <v>1100</v>
      </c>
      <c r="Q382">
        <v>1</v>
      </c>
      <c r="W382">
        <v>0</v>
      </c>
      <c r="X382">
        <v>721652621</v>
      </c>
      <c r="Y382">
        <f>AT382</f>
        <v>0.03</v>
      </c>
      <c r="AA382">
        <v>0</v>
      </c>
      <c r="AB382">
        <v>641.70000000000005</v>
      </c>
      <c r="AC382">
        <v>539.69000000000005</v>
      </c>
      <c r="AD382">
        <v>0</v>
      </c>
      <c r="AE382">
        <v>0</v>
      </c>
      <c r="AF382">
        <v>641.70000000000005</v>
      </c>
      <c r="AG382">
        <v>539.69000000000005</v>
      </c>
      <c r="AH382">
        <v>0</v>
      </c>
      <c r="AI382">
        <v>1</v>
      </c>
      <c r="AJ382">
        <v>1</v>
      </c>
      <c r="AK382">
        <v>1</v>
      </c>
      <c r="AL382">
        <v>1</v>
      </c>
      <c r="AM382">
        <v>-2</v>
      </c>
      <c r="AN382">
        <v>0</v>
      </c>
      <c r="AO382">
        <v>0</v>
      </c>
      <c r="AP382">
        <v>1</v>
      </c>
      <c r="AQ382">
        <v>1</v>
      </c>
      <c r="AR382">
        <v>0</v>
      </c>
      <c r="AS382" t="s">
        <v>3</v>
      </c>
      <c r="AT382">
        <v>0.03</v>
      </c>
      <c r="AU382" t="s">
        <v>3</v>
      </c>
      <c r="AV382">
        <v>1</v>
      </c>
      <c r="AW382">
        <v>2</v>
      </c>
      <c r="AX382">
        <v>448997413</v>
      </c>
      <c r="AY382">
        <v>2</v>
      </c>
      <c r="AZ382">
        <v>98304</v>
      </c>
      <c r="BA382">
        <v>384</v>
      </c>
      <c r="BB382">
        <v>1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19.251000000000001</v>
      </c>
      <c r="BL382">
        <v>16.1907</v>
      </c>
      <c r="BM382">
        <v>0</v>
      </c>
      <c r="BN382">
        <v>0</v>
      </c>
      <c r="BO382">
        <v>0.03</v>
      </c>
      <c r="BP382">
        <v>1</v>
      </c>
      <c r="BQ382">
        <v>0</v>
      </c>
      <c r="BR382">
        <v>19.251000000000001</v>
      </c>
      <c r="BS382">
        <v>16.1907</v>
      </c>
      <c r="BT382">
        <v>0</v>
      </c>
      <c r="BU382">
        <v>0</v>
      </c>
      <c r="BV382">
        <v>0.03</v>
      </c>
      <c r="BW382">
        <v>1</v>
      </c>
      <c r="CV382">
        <v>0</v>
      </c>
      <c r="CW382">
        <f>ROUND(Y382*Source!I221*DO382,7)</f>
        <v>2.9999999999999997E-4</v>
      </c>
      <c r="CX382">
        <f>ROUND(Y382*Source!I221,7)</f>
        <v>2.9999999999999997E-4</v>
      </c>
      <c r="CY382">
        <f>AB382</f>
        <v>641.70000000000005</v>
      </c>
      <c r="CZ382">
        <f>AF382</f>
        <v>641.70000000000005</v>
      </c>
      <c r="DA382">
        <f>AJ382</f>
        <v>1</v>
      </c>
      <c r="DB382">
        <f>ROUND(ROUND(AT382*CZ382,2),6)</f>
        <v>19.25</v>
      </c>
      <c r="DC382">
        <f>ROUND(ROUND(AT382*AG382,2),6)</f>
        <v>16.190000000000001</v>
      </c>
      <c r="DD382" t="s">
        <v>3</v>
      </c>
      <c r="DE382" t="s">
        <v>3</v>
      </c>
      <c r="DF382">
        <f>ROUND(ROUND(AE382,2)*CX382,2)</f>
        <v>0</v>
      </c>
      <c r="DG382">
        <f t="shared" ref="DG382:DG387" si="205">ROUND(ROUND(AF382,2)*CX382,2)</f>
        <v>0.19</v>
      </c>
      <c r="DH382">
        <f t="shared" si="194"/>
        <v>0.16</v>
      </c>
      <c r="DI382">
        <f t="shared" si="195"/>
        <v>0</v>
      </c>
      <c r="DJ382">
        <f>DG382+DH382</f>
        <v>0.35</v>
      </c>
      <c r="DK382">
        <v>1</v>
      </c>
      <c r="DL382" t="s">
        <v>1209</v>
      </c>
      <c r="DM382">
        <v>4</v>
      </c>
      <c r="DN382" t="s">
        <v>1203</v>
      </c>
      <c r="DO382">
        <v>1</v>
      </c>
    </row>
    <row r="383" spans="1:119" x14ac:dyDescent="0.2">
      <c r="A383">
        <f>ROW(Source!A221)</f>
        <v>221</v>
      </c>
      <c r="B383">
        <v>449016111</v>
      </c>
      <c r="C383">
        <v>448997402</v>
      </c>
      <c r="D383">
        <v>277869627</v>
      </c>
      <c r="E383">
        <v>1</v>
      </c>
      <c r="F383">
        <v>1</v>
      </c>
      <c r="G383">
        <v>1</v>
      </c>
      <c r="H383">
        <v>3</v>
      </c>
      <c r="I383" t="s">
        <v>1393</v>
      </c>
      <c r="J383" t="s">
        <v>1394</v>
      </c>
      <c r="K383" t="s">
        <v>1395</v>
      </c>
      <c r="L383">
        <v>1346</v>
      </c>
      <c r="N383">
        <v>1009</v>
      </c>
      <c r="O383" t="s">
        <v>441</v>
      </c>
      <c r="P383" t="s">
        <v>441</v>
      </c>
      <c r="Q383">
        <v>1</v>
      </c>
      <c r="W383">
        <v>0</v>
      </c>
      <c r="X383">
        <v>1111106736</v>
      </c>
      <c r="Y383">
        <f>(AT383*ROUND(0,7))</f>
        <v>0</v>
      </c>
      <c r="AA383">
        <v>86.41</v>
      </c>
      <c r="AB383">
        <v>0</v>
      </c>
      <c r="AC383">
        <v>0</v>
      </c>
      <c r="AD383">
        <v>0</v>
      </c>
      <c r="AE383">
        <v>56.11</v>
      </c>
      <c r="AF383">
        <v>0</v>
      </c>
      <c r="AG383">
        <v>0</v>
      </c>
      <c r="AH383">
        <v>0</v>
      </c>
      <c r="AI383">
        <v>1.54</v>
      </c>
      <c r="AJ383">
        <v>1</v>
      </c>
      <c r="AK383">
        <v>1</v>
      </c>
      <c r="AL383">
        <v>1</v>
      </c>
      <c r="AM383">
        <v>2</v>
      </c>
      <c r="AN383">
        <v>0</v>
      </c>
      <c r="AO383">
        <v>0</v>
      </c>
      <c r="AP383">
        <v>1</v>
      </c>
      <c r="AQ383">
        <v>1</v>
      </c>
      <c r="AR383">
        <v>0</v>
      </c>
      <c r="AS383" t="s">
        <v>3</v>
      </c>
      <c r="AT383">
        <v>0.1</v>
      </c>
      <c r="AU383" t="s">
        <v>23</v>
      </c>
      <c r="AV383">
        <v>0</v>
      </c>
      <c r="AW383">
        <v>2</v>
      </c>
      <c r="AX383">
        <v>448997414</v>
      </c>
      <c r="AY383">
        <v>1</v>
      </c>
      <c r="AZ383">
        <v>0</v>
      </c>
      <c r="BA383">
        <v>385</v>
      </c>
      <c r="BB383">
        <v>1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5.6110000000000007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1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CV383">
        <v>0</v>
      </c>
      <c r="CW383">
        <v>0</v>
      </c>
      <c r="CX383">
        <f>ROUND(Y383*Source!I221,7)</f>
        <v>0</v>
      </c>
      <c r="CY383">
        <f>AA383</f>
        <v>86.41</v>
      </c>
      <c r="CZ383">
        <f>AE383</f>
        <v>56.11</v>
      </c>
      <c r="DA383">
        <f>AI383</f>
        <v>1.54</v>
      </c>
      <c r="DB383">
        <f>ROUND((ROUND(AT383*CZ383,2)*ROUND(0,7)),6)</f>
        <v>0</v>
      </c>
      <c r="DC383">
        <f>ROUND((ROUND(AT383*AG383,2)*ROUND(0,7)),6)</f>
        <v>0</v>
      </c>
      <c r="DD383" t="s">
        <v>3</v>
      </c>
      <c r="DE383" t="s">
        <v>3</v>
      </c>
      <c r="DF383">
        <f>ROUND(ROUND(AE383*AI383,2)*CX383,2)</f>
        <v>0</v>
      </c>
      <c r="DG383">
        <f t="shared" si="205"/>
        <v>0</v>
      </c>
      <c r="DH383">
        <f t="shared" si="194"/>
        <v>0</v>
      </c>
      <c r="DI383">
        <f t="shared" si="195"/>
        <v>0</v>
      </c>
      <c r="DJ383">
        <f>DF383</f>
        <v>0</v>
      </c>
      <c r="DK383">
        <v>0</v>
      </c>
      <c r="DL383" t="s">
        <v>3</v>
      </c>
      <c r="DM383">
        <v>0</v>
      </c>
      <c r="DN383" t="s">
        <v>3</v>
      </c>
      <c r="DO383">
        <v>0</v>
      </c>
    </row>
    <row r="384" spans="1:119" x14ac:dyDescent="0.2">
      <c r="A384">
        <f>ROW(Source!A221)</f>
        <v>221</v>
      </c>
      <c r="B384">
        <v>449016111</v>
      </c>
      <c r="C384">
        <v>448997402</v>
      </c>
      <c r="D384">
        <v>277564289</v>
      </c>
      <c r="E384">
        <v>109</v>
      </c>
      <c r="F384">
        <v>1</v>
      </c>
      <c r="G384">
        <v>1</v>
      </c>
      <c r="H384">
        <v>3</v>
      </c>
      <c r="I384" t="s">
        <v>375</v>
      </c>
      <c r="J384" t="s">
        <v>3</v>
      </c>
      <c r="K384" t="s">
        <v>376</v>
      </c>
      <c r="L384">
        <v>1348</v>
      </c>
      <c r="N384">
        <v>1009</v>
      </c>
      <c r="O384" t="s">
        <v>83</v>
      </c>
      <c r="P384" t="s">
        <v>83</v>
      </c>
      <c r="Q384">
        <v>1000</v>
      </c>
      <c r="W384">
        <v>0</v>
      </c>
      <c r="X384">
        <v>84301199</v>
      </c>
      <c r="Y384">
        <f>(AT384*ROUND(0,7))</f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1</v>
      </c>
      <c r="AJ384">
        <v>1</v>
      </c>
      <c r="AK384">
        <v>1</v>
      </c>
      <c r="AL384">
        <v>1</v>
      </c>
      <c r="AM384">
        <v>-2</v>
      </c>
      <c r="AN384">
        <v>0</v>
      </c>
      <c r="AO384">
        <v>0</v>
      </c>
      <c r="AP384">
        <v>1</v>
      </c>
      <c r="AQ384">
        <v>0</v>
      </c>
      <c r="AR384">
        <v>0</v>
      </c>
      <c r="AS384" t="s">
        <v>3</v>
      </c>
      <c r="AT384">
        <v>2.7300000000000001E-2</v>
      </c>
      <c r="AU384" t="s">
        <v>23</v>
      </c>
      <c r="AV384">
        <v>0</v>
      </c>
      <c r="AW384">
        <v>2</v>
      </c>
      <c r="AX384">
        <v>448997415</v>
      </c>
      <c r="AY384">
        <v>1</v>
      </c>
      <c r="AZ384">
        <v>0</v>
      </c>
      <c r="BA384">
        <v>386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CV384">
        <v>0</v>
      </c>
      <c r="CW384">
        <v>0</v>
      </c>
      <c r="CX384">
        <f>ROUND(Y384*Source!I221,7)</f>
        <v>0</v>
      </c>
      <c r="CY384">
        <f>AA384</f>
        <v>0</v>
      </c>
      <c r="CZ384">
        <f>AE384</f>
        <v>0</v>
      </c>
      <c r="DA384">
        <f>AI384</f>
        <v>1</v>
      </c>
      <c r="DB384">
        <f>ROUND((ROUND(AT384*CZ384,2)*ROUND(0,7)),6)</f>
        <v>0</v>
      </c>
      <c r="DC384">
        <f>ROUND((ROUND(AT384*AG384,2)*ROUND(0,7)),6)</f>
        <v>0</v>
      </c>
      <c r="DD384" t="s">
        <v>3</v>
      </c>
      <c r="DE384" t="s">
        <v>3</v>
      </c>
      <c r="DF384">
        <f>ROUND(ROUND(AE384,2)*CX384,2)</f>
        <v>0</v>
      </c>
      <c r="DG384">
        <f t="shared" si="205"/>
        <v>0</v>
      </c>
      <c r="DH384">
        <f t="shared" si="194"/>
        <v>0</v>
      </c>
      <c r="DI384">
        <f t="shared" si="195"/>
        <v>0</v>
      </c>
      <c r="DJ384">
        <f>DF384</f>
        <v>0</v>
      </c>
      <c r="DK384">
        <v>0</v>
      </c>
      <c r="DL384" t="s">
        <v>3</v>
      </c>
      <c r="DM384">
        <v>0</v>
      </c>
      <c r="DN384" t="s">
        <v>3</v>
      </c>
      <c r="DO384">
        <v>0</v>
      </c>
    </row>
    <row r="385" spans="1:119" x14ac:dyDescent="0.2">
      <c r="A385">
        <f>ROW(Source!A221)</f>
        <v>221</v>
      </c>
      <c r="B385">
        <v>449016111</v>
      </c>
      <c r="C385">
        <v>448997402</v>
      </c>
      <c r="D385">
        <v>277896669</v>
      </c>
      <c r="E385">
        <v>1</v>
      </c>
      <c r="F385">
        <v>1</v>
      </c>
      <c r="G385">
        <v>1</v>
      </c>
      <c r="H385">
        <v>3</v>
      </c>
      <c r="I385" t="s">
        <v>1425</v>
      </c>
      <c r="J385" t="s">
        <v>1426</v>
      </c>
      <c r="K385" t="s">
        <v>1427</v>
      </c>
      <c r="L385">
        <v>1346</v>
      </c>
      <c r="N385">
        <v>1009</v>
      </c>
      <c r="O385" t="s">
        <v>441</v>
      </c>
      <c r="P385" t="s">
        <v>441</v>
      </c>
      <c r="Q385">
        <v>1</v>
      </c>
      <c r="W385">
        <v>0</v>
      </c>
      <c r="X385">
        <v>-1314531669</v>
      </c>
      <c r="Y385">
        <f>(AT385*ROUND(0,7))</f>
        <v>0</v>
      </c>
      <c r="AA385">
        <v>159.97</v>
      </c>
      <c r="AB385">
        <v>0</v>
      </c>
      <c r="AC385">
        <v>0</v>
      </c>
      <c r="AD385">
        <v>0</v>
      </c>
      <c r="AE385">
        <v>133.31</v>
      </c>
      <c r="AF385">
        <v>0</v>
      </c>
      <c r="AG385">
        <v>0</v>
      </c>
      <c r="AH385">
        <v>0</v>
      </c>
      <c r="AI385">
        <v>1.2</v>
      </c>
      <c r="AJ385">
        <v>1</v>
      </c>
      <c r="AK385">
        <v>1</v>
      </c>
      <c r="AL385">
        <v>1</v>
      </c>
      <c r="AM385">
        <v>2</v>
      </c>
      <c r="AN385">
        <v>0</v>
      </c>
      <c r="AO385">
        <v>0</v>
      </c>
      <c r="AP385">
        <v>1</v>
      </c>
      <c r="AQ385">
        <v>1</v>
      </c>
      <c r="AR385">
        <v>0</v>
      </c>
      <c r="AS385" t="s">
        <v>3</v>
      </c>
      <c r="AT385">
        <v>3.2</v>
      </c>
      <c r="AU385" t="s">
        <v>23</v>
      </c>
      <c r="AV385">
        <v>0</v>
      </c>
      <c r="AW385">
        <v>2</v>
      </c>
      <c r="AX385">
        <v>448997416</v>
      </c>
      <c r="AY385">
        <v>1</v>
      </c>
      <c r="AZ385">
        <v>0</v>
      </c>
      <c r="BA385">
        <v>387</v>
      </c>
      <c r="BB385">
        <v>1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426.59200000000004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1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CV385">
        <v>0</v>
      </c>
      <c r="CW385">
        <v>0</v>
      </c>
      <c r="CX385">
        <f>ROUND(Y385*Source!I221,7)</f>
        <v>0</v>
      </c>
      <c r="CY385">
        <f>AA385</f>
        <v>159.97</v>
      </c>
      <c r="CZ385">
        <f>AE385</f>
        <v>133.31</v>
      </c>
      <c r="DA385">
        <f>AI385</f>
        <v>1.2</v>
      </c>
      <c r="DB385">
        <f>ROUND((ROUND(AT385*CZ385,2)*ROUND(0,7)),6)</f>
        <v>0</v>
      </c>
      <c r="DC385">
        <f>ROUND((ROUND(AT385*AG385,2)*ROUND(0,7)),6)</f>
        <v>0</v>
      </c>
      <c r="DD385" t="s">
        <v>3</v>
      </c>
      <c r="DE385" t="s">
        <v>3</v>
      </c>
      <c r="DF385">
        <f>ROUND(ROUND(AE385*AI385,2)*CX385,2)</f>
        <v>0</v>
      </c>
      <c r="DG385">
        <f t="shared" si="205"/>
        <v>0</v>
      </c>
      <c r="DH385">
        <f t="shared" ref="DH385:DH448" si="206">ROUND(ROUND(AG385,2)*CX385,2)</f>
        <v>0</v>
      </c>
      <c r="DI385">
        <f t="shared" ref="DI385:DI448" si="207">ROUND(ROUND(AH385,2)*CX385,2)</f>
        <v>0</v>
      </c>
      <c r="DJ385">
        <f>DF385</f>
        <v>0</v>
      </c>
      <c r="DK385">
        <v>0</v>
      </c>
      <c r="DL385" t="s">
        <v>3</v>
      </c>
      <c r="DM385">
        <v>0</v>
      </c>
      <c r="DN385" t="s">
        <v>3</v>
      </c>
      <c r="DO385">
        <v>0</v>
      </c>
    </row>
    <row r="386" spans="1:119" x14ac:dyDescent="0.2">
      <c r="A386">
        <f>ROW(Source!A223)</f>
        <v>223</v>
      </c>
      <c r="B386">
        <v>449016111</v>
      </c>
      <c r="C386">
        <v>448997418</v>
      </c>
      <c r="D386">
        <v>277560284</v>
      </c>
      <c r="E386">
        <v>109</v>
      </c>
      <c r="F386">
        <v>1</v>
      </c>
      <c r="G386">
        <v>1</v>
      </c>
      <c r="H386">
        <v>1</v>
      </c>
      <c r="I386" t="s">
        <v>1214</v>
      </c>
      <c r="J386" t="s">
        <v>3</v>
      </c>
      <c r="K386" t="s">
        <v>1215</v>
      </c>
      <c r="L386">
        <v>1191</v>
      </c>
      <c r="N386">
        <v>1013</v>
      </c>
      <c r="O386" t="s">
        <v>1203</v>
      </c>
      <c r="P386" t="s">
        <v>1203</v>
      </c>
      <c r="Q386">
        <v>1</v>
      </c>
      <c r="W386">
        <v>0</v>
      </c>
      <c r="X386">
        <v>-1759674247</v>
      </c>
      <c r="Y386">
        <f>AT386</f>
        <v>8.8000000000000007</v>
      </c>
      <c r="AA386">
        <v>0</v>
      </c>
      <c r="AB386">
        <v>0</v>
      </c>
      <c r="AC386">
        <v>0</v>
      </c>
      <c r="AD386">
        <v>497.4</v>
      </c>
      <c r="AE386">
        <v>0</v>
      </c>
      <c r="AF386">
        <v>0</v>
      </c>
      <c r="AG386">
        <v>0</v>
      </c>
      <c r="AH386">
        <v>497.4</v>
      </c>
      <c r="AI386">
        <v>1</v>
      </c>
      <c r="AJ386">
        <v>1</v>
      </c>
      <c r="AK386">
        <v>1</v>
      </c>
      <c r="AL386">
        <v>1</v>
      </c>
      <c r="AM386">
        <v>-2</v>
      </c>
      <c r="AN386">
        <v>0</v>
      </c>
      <c r="AO386">
        <v>0</v>
      </c>
      <c r="AP386">
        <v>1</v>
      </c>
      <c r="AQ386">
        <v>1</v>
      </c>
      <c r="AR386">
        <v>0</v>
      </c>
      <c r="AS386" t="s">
        <v>3</v>
      </c>
      <c r="AT386">
        <v>8.8000000000000007</v>
      </c>
      <c r="AU386" t="s">
        <v>3</v>
      </c>
      <c r="AV386">
        <v>1</v>
      </c>
      <c r="AW386">
        <v>2</v>
      </c>
      <c r="AX386">
        <v>448997426</v>
      </c>
      <c r="AY386">
        <v>2</v>
      </c>
      <c r="AZ386">
        <v>131072</v>
      </c>
      <c r="BA386">
        <v>388</v>
      </c>
      <c r="BB386">
        <v>1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4377.12</v>
      </c>
      <c r="BN386">
        <v>8.8000000000000007</v>
      </c>
      <c r="BO386">
        <v>0</v>
      </c>
      <c r="BP386">
        <v>1</v>
      </c>
      <c r="BQ386">
        <v>0</v>
      </c>
      <c r="BR386">
        <v>0</v>
      </c>
      <c r="BS386">
        <v>0</v>
      </c>
      <c r="BT386">
        <v>4377.12</v>
      </c>
      <c r="BU386">
        <v>8.8000000000000007</v>
      </c>
      <c r="BV386">
        <v>0</v>
      </c>
      <c r="BW386">
        <v>1</v>
      </c>
      <c r="CU386">
        <f>ROUND(AT386*Source!I223*AH386*AL386,2)</f>
        <v>43.77</v>
      </c>
      <c r="CV386">
        <f>ROUND(Y386*Source!I223,7)</f>
        <v>8.7999999999999995E-2</v>
      </c>
      <c r="CW386">
        <v>0</v>
      </c>
      <c r="CX386">
        <f>ROUND(Y386*Source!I223,7)</f>
        <v>8.7999999999999995E-2</v>
      </c>
      <c r="CY386">
        <f>AD386</f>
        <v>497.4</v>
      </c>
      <c r="CZ386">
        <f>AH386</f>
        <v>497.4</v>
      </c>
      <c r="DA386">
        <f>AL386</f>
        <v>1</v>
      </c>
      <c r="DB386">
        <f>ROUND(ROUND(AT386*CZ386,2),6)</f>
        <v>4377.12</v>
      </c>
      <c r="DC386">
        <f>ROUND(ROUND(AT386*AG386,2),6)</f>
        <v>0</v>
      </c>
      <c r="DD386" t="s">
        <v>3</v>
      </c>
      <c r="DE386" t="s">
        <v>3</v>
      </c>
      <c r="DF386">
        <f>ROUND(ROUND(AE386,2)*CX386,2)</f>
        <v>0</v>
      </c>
      <c r="DG386">
        <f t="shared" si="205"/>
        <v>0</v>
      </c>
      <c r="DH386">
        <f t="shared" si="206"/>
        <v>0</v>
      </c>
      <c r="DI386">
        <f t="shared" si="207"/>
        <v>43.77</v>
      </c>
      <c r="DJ386">
        <f>DI386</f>
        <v>43.77</v>
      </c>
      <c r="DK386">
        <v>1</v>
      </c>
      <c r="DL386" t="s">
        <v>3</v>
      </c>
      <c r="DM386">
        <v>0</v>
      </c>
      <c r="DN386" t="s">
        <v>3</v>
      </c>
      <c r="DO386">
        <v>0</v>
      </c>
    </row>
    <row r="387" spans="1:119" x14ac:dyDescent="0.2">
      <c r="A387">
        <f>ROW(Source!A223)</f>
        <v>223</v>
      </c>
      <c r="B387">
        <v>449016111</v>
      </c>
      <c r="C387">
        <v>448997418</v>
      </c>
      <c r="D387">
        <v>277560491</v>
      </c>
      <c r="E387">
        <v>109</v>
      </c>
      <c r="F387">
        <v>1</v>
      </c>
      <c r="G387">
        <v>1</v>
      </c>
      <c r="H387">
        <v>1</v>
      </c>
      <c r="I387" t="s">
        <v>1204</v>
      </c>
      <c r="J387" t="s">
        <v>3</v>
      </c>
      <c r="K387" t="s">
        <v>1205</v>
      </c>
      <c r="L387">
        <v>1191</v>
      </c>
      <c r="N387">
        <v>1013</v>
      </c>
      <c r="O387" t="s">
        <v>1203</v>
      </c>
      <c r="P387" t="s">
        <v>1203</v>
      </c>
      <c r="Q387">
        <v>1</v>
      </c>
      <c r="W387">
        <v>0</v>
      </c>
      <c r="X387">
        <v>-1417349443</v>
      </c>
      <c r="Y387">
        <f>AT387</f>
        <v>0.04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1</v>
      </c>
      <c r="AJ387">
        <v>1</v>
      </c>
      <c r="AK387">
        <v>1</v>
      </c>
      <c r="AL387">
        <v>1</v>
      </c>
      <c r="AM387">
        <v>-2</v>
      </c>
      <c r="AN387">
        <v>0</v>
      </c>
      <c r="AO387">
        <v>0</v>
      </c>
      <c r="AP387">
        <v>1</v>
      </c>
      <c r="AQ387">
        <v>1</v>
      </c>
      <c r="AR387">
        <v>0</v>
      </c>
      <c r="AS387" t="s">
        <v>3</v>
      </c>
      <c r="AT387">
        <v>0.04</v>
      </c>
      <c r="AU387" t="s">
        <v>3</v>
      </c>
      <c r="AV387">
        <v>2</v>
      </c>
      <c r="AW387">
        <v>2</v>
      </c>
      <c r="AX387">
        <v>448997427</v>
      </c>
      <c r="AY387">
        <v>1</v>
      </c>
      <c r="AZ387">
        <v>0</v>
      </c>
      <c r="BA387">
        <v>389</v>
      </c>
      <c r="BB387">
        <v>1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CV387">
        <v>0</v>
      </c>
      <c r="CW387">
        <v>0</v>
      </c>
      <c r="CX387">
        <f>ROUND(Y387*Source!I223,7)</f>
        <v>4.0000000000000002E-4</v>
      </c>
      <c r="CY387">
        <f>AD387</f>
        <v>0</v>
      </c>
      <c r="CZ387">
        <f>AH387</f>
        <v>0</v>
      </c>
      <c r="DA387">
        <f>AL387</f>
        <v>1</v>
      </c>
      <c r="DB387">
        <f>ROUND(ROUND(AT387*CZ387,2),6)</f>
        <v>0</v>
      </c>
      <c r="DC387">
        <f>ROUND(ROUND(AT387*AG387,2),6)</f>
        <v>0</v>
      </c>
      <c r="DD387" t="s">
        <v>3</v>
      </c>
      <c r="DE387" t="s">
        <v>3</v>
      </c>
      <c r="DF387">
        <f>ROUND(ROUND(AE387,2)*CX387,2)</f>
        <v>0</v>
      </c>
      <c r="DG387">
        <f t="shared" si="205"/>
        <v>0</v>
      </c>
      <c r="DH387">
        <f t="shared" si="206"/>
        <v>0</v>
      </c>
      <c r="DI387">
        <f t="shared" si="207"/>
        <v>0</v>
      </c>
      <c r="DJ387">
        <f>DI387</f>
        <v>0</v>
      </c>
      <c r="DK387">
        <v>0</v>
      </c>
      <c r="DL387" t="s">
        <v>3</v>
      </c>
      <c r="DM387">
        <v>0</v>
      </c>
      <c r="DN387" t="s">
        <v>3</v>
      </c>
      <c r="DO387">
        <v>0</v>
      </c>
    </row>
    <row r="388" spans="1:119" x14ac:dyDescent="0.2">
      <c r="A388">
        <f>ROW(Source!A223)</f>
        <v>223</v>
      </c>
      <c r="B388">
        <v>449016111</v>
      </c>
      <c r="C388">
        <v>448997418</v>
      </c>
      <c r="D388">
        <v>277944885</v>
      </c>
      <c r="E388">
        <v>1</v>
      </c>
      <c r="F388">
        <v>1</v>
      </c>
      <c r="G388">
        <v>1</v>
      </c>
      <c r="H388">
        <v>2</v>
      </c>
      <c r="I388" t="s">
        <v>1421</v>
      </c>
      <c r="J388" t="s">
        <v>1422</v>
      </c>
      <c r="K388" t="s">
        <v>1423</v>
      </c>
      <c r="L388">
        <v>1368</v>
      </c>
      <c r="N388">
        <v>1011</v>
      </c>
      <c r="O388" t="s">
        <v>1100</v>
      </c>
      <c r="P388" t="s">
        <v>1100</v>
      </c>
      <c r="Q388">
        <v>1</v>
      </c>
      <c r="W388">
        <v>0</v>
      </c>
      <c r="X388">
        <v>-808863745</v>
      </c>
      <c r="Y388">
        <f>AT388</f>
        <v>0.01</v>
      </c>
      <c r="AA388">
        <v>0</v>
      </c>
      <c r="AB388">
        <v>57.85</v>
      </c>
      <c r="AC388">
        <v>479.27</v>
      </c>
      <c r="AD388">
        <v>0</v>
      </c>
      <c r="AE388">
        <v>0</v>
      </c>
      <c r="AF388">
        <v>37.32</v>
      </c>
      <c r="AG388">
        <v>479.27</v>
      </c>
      <c r="AH388">
        <v>0</v>
      </c>
      <c r="AI388">
        <v>1</v>
      </c>
      <c r="AJ388">
        <v>1.55</v>
      </c>
      <c r="AK388">
        <v>1</v>
      </c>
      <c r="AL388">
        <v>1</v>
      </c>
      <c r="AM388">
        <v>2</v>
      </c>
      <c r="AN388">
        <v>0</v>
      </c>
      <c r="AO388">
        <v>0</v>
      </c>
      <c r="AP388">
        <v>1</v>
      </c>
      <c r="AQ388">
        <v>1</v>
      </c>
      <c r="AR388">
        <v>0</v>
      </c>
      <c r="AS388" t="s">
        <v>3</v>
      </c>
      <c r="AT388">
        <v>0.01</v>
      </c>
      <c r="AU388" t="s">
        <v>3</v>
      </c>
      <c r="AV388">
        <v>1</v>
      </c>
      <c r="AW388">
        <v>2</v>
      </c>
      <c r="AX388">
        <v>448997428</v>
      </c>
      <c r="AY388">
        <v>2</v>
      </c>
      <c r="AZ388">
        <v>65536</v>
      </c>
      <c r="BA388">
        <v>390</v>
      </c>
      <c r="BB388">
        <v>1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0.37320000000000003</v>
      </c>
      <c r="BL388">
        <v>4.7927</v>
      </c>
      <c r="BM388">
        <v>0</v>
      </c>
      <c r="BN388">
        <v>0</v>
      </c>
      <c r="BO388">
        <v>0.01</v>
      </c>
      <c r="BP388">
        <v>1</v>
      </c>
      <c r="BQ388">
        <v>0</v>
      </c>
      <c r="BR388">
        <v>0.37320000000000003</v>
      </c>
      <c r="BS388">
        <v>4.7927</v>
      </c>
      <c r="BT388">
        <v>0</v>
      </c>
      <c r="BU388">
        <v>0</v>
      </c>
      <c r="BV388">
        <v>0.01</v>
      </c>
      <c r="BW388">
        <v>1</v>
      </c>
      <c r="CV388">
        <v>0</v>
      </c>
      <c r="CW388">
        <f>ROUND(Y388*Source!I223*DO388,7)</f>
        <v>1E-4</v>
      </c>
      <c r="CX388">
        <f>ROUND(Y388*Source!I223,7)</f>
        <v>1E-4</v>
      </c>
      <c r="CY388">
        <f>AB388</f>
        <v>57.85</v>
      </c>
      <c r="CZ388">
        <f>AF388</f>
        <v>37.32</v>
      </c>
      <c r="DA388">
        <f>AJ388</f>
        <v>1.55</v>
      </c>
      <c r="DB388">
        <f>ROUND(ROUND(AT388*CZ388,2),6)</f>
        <v>0.37</v>
      </c>
      <c r="DC388">
        <f>ROUND(ROUND(AT388*AG388,2),6)</f>
        <v>4.79</v>
      </c>
      <c r="DD388" t="s">
        <v>3</v>
      </c>
      <c r="DE388" t="s">
        <v>3</v>
      </c>
      <c r="DF388">
        <f>ROUND(ROUND(AE388,2)*CX388,2)</f>
        <v>0</v>
      </c>
      <c r="DG388">
        <f>ROUND(ROUND(AF388*AJ388,2)*CX388,2)</f>
        <v>0.01</v>
      </c>
      <c r="DH388">
        <f t="shared" si="206"/>
        <v>0.05</v>
      </c>
      <c r="DI388">
        <f t="shared" si="207"/>
        <v>0</v>
      </c>
      <c r="DJ388">
        <f>DG388+DH388</f>
        <v>6.0000000000000005E-2</v>
      </c>
      <c r="DK388">
        <v>0</v>
      </c>
      <c r="DL388" t="s">
        <v>1424</v>
      </c>
      <c r="DM388">
        <v>3</v>
      </c>
      <c r="DN388" t="s">
        <v>1203</v>
      </c>
      <c r="DO388">
        <v>1</v>
      </c>
    </row>
    <row r="389" spans="1:119" x14ac:dyDescent="0.2">
      <c r="A389">
        <f>ROW(Source!A223)</f>
        <v>223</v>
      </c>
      <c r="B389">
        <v>449016111</v>
      </c>
      <c r="C389">
        <v>448997418</v>
      </c>
      <c r="D389">
        <v>277945805</v>
      </c>
      <c r="E389">
        <v>1</v>
      </c>
      <c r="F389">
        <v>1</v>
      </c>
      <c r="G389">
        <v>1</v>
      </c>
      <c r="H389">
        <v>2</v>
      </c>
      <c r="I389" t="s">
        <v>1206</v>
      </c>
      <c r="J389" t="s">
        <v>1207</v>
      </c>
      <c r="K389" t="s">
        <v>1208</v>
      </c>
      <c r="L389">
        <v>1368</v>
      </c>
      <c r="N389">
        <v>1011</v>
      </c>
      <c r="O389" t="s">
        <v>1100</v>
      </c>
      <c r="P389" t="s">
        <v>1100</v>
      </c>
      <c r="Q389">
        <v>1</v>
      </c>
      <c r="W389">
        <v>0</v>
      </c>
      <c r="X389">
        <v>721652621</v>
      </c>
      <c r="Y389">
        <f>AT389</f>
        <v>0.03</v>
      </c>
      <c r="AA389">
        <v>0</v>
      </c>
      <c r="AB389">
        <v>641.70000000000005</v>
      </c>
      <c r="AC389">
        <v>539.69000000000005</v>
      </c>
      <c r="AD389">
        <v>0</v>
      </c>
      <c r="AE389">
        <v>0</v>
      </c>
      <c r="AF389">
        <v>641.70000000000005</v>
      </c>
      <c r="AG389">
        <v>539.69000000000005</v>
      </c>
      <c r="AH389">
        <v>0</v>
      </c>
      <c r="AI389">
        <v>1</v>
      </c>
      <c r="AJ389">
        <v>1</v>
      </c>
      <c r="AK389">
        <v>1</v>
      </c>
      <c r="AL389">
        <v>1</v>
      </c>
      <c r="AM389">
        <v>-2</v>
      </c>
      <c r="AN389">
        <v>0</v>
      </c>
      <c r="AO389">
        <v>0</v>
      </c>
      <c r="AP389">
        <v>1</v>
      </c>
      <c r="AQ389">
        <v>1</v>
      </c>
      <c r="AR389">
        <v>0</v>
      </c>
      <c r="AS389" t="s">
        <v>3</v>
      </c>
      <c r="AT389">
        <v>0.03</v>
      </c>
      <c r="AU389" t="s">
        <v>3</v>
      </c>
      <c r="AV389">
        <v>1</v>
      </c>
      <c r="AW389">
        <v>2</v>
      </c>
      <c r="AX389">
        <v>448997429</v>
      </c>
      <c r="AY389">
        <v>2</v>
      </c>
      <c r="AZ389">
        <v>98304</v>
      </c>
      <c r="BA389">
        <v>391</v>
      </c>
      <c r="BB389">
        <v>1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19.251000000000001</v>
      </c>
      <c r="BL389">
        <v>16.1907</v>
      </c>
      <c r="BM389">
        <v>0</v>
      </c>
      <c r="BN389">
        <v>0</v>
      </c>
      <c r="BO389">
        <v>0.03</v>
      </c>
      <c r="BP389">
        <v>1</v>
      </c>
      <c r="BQ389">
        <v>0</v>
      </c>
      <c r="BR389">
        <v>19.251000000000001</v>
      </c>
      <c r="BS389">
        <v>16.1907</v>
      </c>
      <c r="BT389">
        <v>0</v>
      </c>
      <c r="BU389">
        <v>0</v>
      </c>
      <c r="BV389">
        <v>0.03</v>
      </c>
      <c r="BW389">
        <v>1</v>
      </c>
      <c r="CV389">
        <v>0</v>
      </c>
      <c r="CW389">
        <f>ROUND(Y389*Source!I223*DO389,7)</f>
        <v>2.9999999999999997E-4</v>
      </c>
      <c r="CX389">
        <f>ROUND(Y389*Source!I223,7)</f>
        <v>2.9999999999999997E-4</v>
      </c>
      <c r="CY389">
        <f>AB389</f>
        <v>641.70000000000005</v>
      </c>
      <c r="CZ389">
        <f>AF389</f>
        <v>641.70000000000005</v>
      </c>
      <c r="DA389">
        <f>AJ389</f>
        <v>1</v>
      </c>
      <c r="DB389">
        <f>ROUND(ROUND(AT389*CZ389,2),6)</f>
        <v>19.25</v>
      </c>
      <c r="DC389">
        <f>ROUND(ROUND(AT389*AG389,2),6)</f>
        <v>16.190000000000001</v>
      </c>
      <c r="DD389" t="s">
        <v>3</v>
      </c>
      <c r="DE389" t="s">
        <v>3</v>
      </c>
      <c r="DF389">
        <f>ROUND(ROUND(AE389,2)*CX389,2)</f>
        <v>0</v>
      </c>
      <c r="DG389">
        <f t="shared" ref="DG389:DG394" si="208">ROUND(ROUND(AF389,2)*CX389,2)</f>
        <v>0.19</v>
      </c>
      <c r="DH389">
        <f t="shared" si="206"/>
        <v>0.16</v>
      </c>
      <c r="DI389">
        <f t="shared" si="207"/>
        <v>0</v>
      </c>
      <c r="DJ389">
        <f>DG389+DH389</f>
        <v>0.35</v>
      </c>
      <c r="DK389">
        <v>1</v>
      </c>
      <c r="DL389" t="s">
        <v>1209</v>
      </c>
      <c r="DM389">
        <v>4</v>
      </c>
      <c r="DN389" t="s">
        <v>1203</v>
      </c>
      <c r="DO389">
        <v>1</v>
      </c>
    </row>
    <row r="390" spans="1:119" x14ac:dyDescent="0.2">
      <c r="A390">
        <f>ROW(Source!A223)</f>
        <v>223</v>
      </c>
      <c r="B390">
        <v>449016111</v>
      </c>
      <c r="C390">
        <v>448997418</v>
      </c>
      <c r="D390">
        <v>277869627</v>
      </c>
      <c r="E390">
        <v>1</v>
      </c>
      <c r="F390">
        <v>1</v>
      </c>
      <c r="G390">
        <v>1</v>
      </c>
      <c r="H390">
        <v>3</v>
      </c>
      <c r="I390" t="s">
        <v>1393</v>
      </c>
      <c r="J390" t="s">
        <v>1394</v>
      </c>
      <c r="K390" t="s">
        <v>1395</v>
      </c>
      <c r="L390">
        <v>1346</v>
      </c>
      <c r="N390">
        <v>1009</v>
      </c>
      <c r="O390" t="s">
        <v>441</v>
      </c>
      <c r="P390" t="s">
        <v>441</v>
      </c>
      <c r="Q390">
        <v>1</v>
      </c>
      <c r="W390">
        <v>0</v>
      </c>
      <c r="X390">
        <v>1111106736</v>
      </c>
      <c r="Y390">
        <f>(AT390*ROUND(0,7))</f>
        <v>0</v>
      </c>
      <c r="AA390">
        <v>86.41</v>
      </c>
      <c r="AB390">
        <v>0</v>
      </c>
      <c r="AC390">
        <v>0</v>
      </c>
      <c r="AD390">
        <v>0</v>
      </c>
      <c r="AE390">
        <v>56.11</v>
      </c>
      <c r="AF390">
        <v>0</v>
      </c>
      <c r="AG390">
        <v>0</v>
      </c>
      <c r="AH390">
        <v>0</v>
      </c>
      <c r="AI390">
        <v>1.54</v>
      </c>
      <c r="AJ390">
        <v>1</v>
      </c>
      <c r="AK390">
        <v>1</v>
      </c>
      <c r="AL390">
        <v>1</v>
      </c>
      <c r="AM390">
        <v>2</v>
      </c>
      <c r="AN390">
        <v>0</v>
      </c>
      <c r="AO390">
        <v>0</v>
      </c>
      <c r="AP390">
        <v>1</v>
      </c>
      <c r="AQ390">
        <v>1</v>
      </c>
      <c r="AR390">
        <v>0</v>
      </c>
      <c r="AS390" t="s">
        <v>3</v>
      </c>
      <c r="AT390">
        <v>0.1</v>
      </c>
      <c r="AU390" t="s">
        <v>23</v>
      </c>
      <c r="AV390">
        <v>0</v>
      </c>
      <c r="AW390">
        <v>2</v>
      </c>
      <c r="AX390">
        <v>448997430</v>
      </c>
      <c r="AY390">
        <v>1</v>
      </c>
      <c r="AZ390">
        <v>0</v>
      </c>
      <c r="BA390">
        <v>392</v>
      </c>
      <c r="BB390">
        <v>1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5.6110000000000007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1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CV390">
        <v>0</v>
      </c>
      <c r="CW390">
        <v>0</v>
      </c>
      <c r="CX390">
        <f>ROUND(Y390*Source!I223,7)</f>
        <v>0</v>
      </c>
      <c r="CY390">
        <f>AA390</f>
        <v>86.41</v>
      </c>
      <c r="CZ390">
        <f>AE390</f>
        <v>56.11</v>
      </c>
      <c r="DA390">
        <f>AI390</f>
        <v>1.54</v>
      </c>
      <c r="DB390">
        <f>ROUND((ROUND(AT390*CZ390,2)*ROUND(0,7)),6)</f>
        <v>0</v>
      </c>
      <c r="DC390">
        <f>ROUND((ROUND(AT390*AG390,2)*ROUND(0,7)),6)</f>
        <v>0</v>
      </c>
      <c r="DD390" t="s">
        <v>3</v>
      </c>
      <c r="DE390" t="s">
        <v>3</v>
      </c>
      <c r="DF390">
        <f>ROUND(ROUND(AE390*AI390,2)*CX390,2)</f>
        <v>0</v>
      </c>
      <c r="DG390">
        <f t="shared" si="208"/>
        <v>0</v>
      </c>
      <c r="DH390">
        <f t="shared" si="206"/>
        <v>0</v>
      </c>
      <c r="DI390">
        <f t="shared" si="207"/>
        <v>0</v>
      </c>
      <c r="DJ390">
        <f>DF390</f>
        <v>0</v>
      </c>
      <c r="DK390">
        <v>0</v>
      </c>
      <c r="DL390" t="s">
        <v>3</v>
      </c>
      <c r="DM390">
        <v>0</v>
      </c>
      <c r="DN390" t="s">
        <v>3</v>
      </c>
      <c r="DO390">
        <v>0</v>
      </c>
    </row>
    <row r="391" spans="1:119" x14ac:dyDescent="0.2">
      <c r="A391">
        <f>ROW(Source!A223)</f>
        <v>223</v>
      </c>
      <c r="B391">
        <v>449016111</v>
      </c>
      <c r="C391">
        <v>448997418</v>
      </c>
      <c r="D391">
        <v>277564289</v>
      </c>
      <c r="E391">
        <v>109</v>
      </c>
      <c r="F391">
        <v>1</v>
      </c>
      <c r="G391">
        <v>1</v>
      </c>
      <c r="H391">
        <v>3</v>
      </c>
      <c r="I391" t="s">
        <v>375</v>
      </c>
      <c r="J391" t="s">
        <v>3</v>
      </c>
      <c r="K391" t="s">
        <v>376</v>
      </c>
      <c r="L391">
        <v>1348</v>
      </c>
      <c r="N391">
        <v>1009</v>
      </c>
      <c r="O391" t="s">
        <v>83</v>
      </c>
      <c r="P391" t="s">
        <v>83</v>
      </c>
      <c r="Q391">
        <v>1000</v>
      </c>
      <c r="W391">
        <v>0</v>
      </c>
      <c r="X391">
        <v>84301199</v>
      </c>
      <c r="Y391">
        <f>(AT391*ROUND(0,7))</f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1</v>
      </c>
      <c r="AJ391">
        <v>1</v>
      </c>
      <c r="AK391">
        <v>1</v>
      </c>
      <c r="AL391">
        <v>1</v>
      </c>
      <c r="AM391">
        <v>-2</v>
      </c>
      <c r="AN391">
        <v>0</v>
      </c>
      <c r="AO391">
        <v>0</v>
      </c>
      <c r="AP391">
        <v>1</v>
      </c>
      <c r="AQ391">
        <v>0</v>
      </c>
      <c r="AR391">
        <v>0</v>
      </c>
      <c r="AS391" t="s">
        <v>3</v>
      </c>
      <c r="AT391">
        <v>2.1000000000000001E-2</v>
      </c>
      <c r="AU391" t="s">
        <v>23</v>
      </c>
      <c r="AV391">
        <v>0</v>
      </c>
      <c r="AW391">
        <v>2</v>
      </c>
      <c r="AX391">
        <v>448997431</v>
      </c>
      <c r="AY391">
        <v>1</v>
      </c>
      <c r="AZ391">
        <v>0</v>
      </c>
      <c r="BA391">
        <v>393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CV391">
        <v>0</v>
      </c>
      <c r="CW391">
        <v>0</v>
      </c>
      <c r="CX391">
        <f>ROUND(Y391*Source!I223,7)</f>
        <v>0</v>
      </c>
      <c r="CY391">
        <f>AA391</f>
        <v>0</v>
      </c>
      <c r="CZ391">
        <f>AE391</f>
        <v>0</v>
      </c>
      <c r="DA391">
        <f>AI391</f>
        <v>1</v>
      </c>
      <c r="DB391">
        <f>ROUND((ROUND(AT391*CZ391,2)*ROUND(0,7)),6)</f>
        <v>0</v>
      </c>
      <c r="DC391">
        <f>ROUND((ROUND(AT391*AG391,2)*ROUND(0,7)),6)</f>
        <v>0</v>
      </c>
      <c r="DD391" t="s">
        <v>3</v>
      </c>
      <c r="DE391" t="s">
        <v>3</v>
      </c>
      <c r="DF391">
        <f>ROUND(ROUND(AE391,2)*CX391,2)</f>
        <v>0</v>
      </c>
      <c r="DG391">
        <f t="shared" si="208"/>
        <v>0</v>
      </c>
      <c r="DH391">
        <f t="shared" si="206"/>
        <v>0</v>
      </c>
      <c r="DI391">
        <f t="shared" si="207"/>
        <v>0</v>
      </c>
      <c r="DJ391">
        <f>DF391</f>
        <v>0</v>
      </c>
      <c r="DK391">
        <v>0</v>
      </c>
      <c r="DL391" t="s">
        <v>3</v>
      </c>
      <c r="DM391">
        <v>0</v>
      </c>
      <c r="DN391" t="s">
        <v>3</v>
      </c>
      <c r="DO391">
        <v>0</v>
      </c>
    </row>
    <row r="392" spans="1:119" x14ac:dyDescent="0.2">
      <c r="A392">
        <f>ROW(Source!A223)</f>
        <v>223</v>
      </c>
      <c r="B392">
        <v>449016111</v>
      </c>
      <c r="C392">
        <v>448997418</v>
      </c>
      <c r="D392">
        <v>277896669</v>
      </c>
      <c r="E392">
        <v>1</v>
      </c>
      <c r="F392">
        <v>1</v>
      </c>
      <c r="G392">
        <v>1</v>
      </c>
      <c r="H392">
        <v>3</v>
      </c>
      <c r="I392" t="s">
        <v>1425</v>
      </c>
      <c r="J392" t="s">
        <v>1426</v>
      </c>
      <c r="K392" t="s">
        <v>1427</v>
      </c>
      <c r="L392">
        <v>1346</v>
      </c>
      <c r="N392">
        <v>1009</v>
      </c>
      <c r="O392" t="s">
        <v>441</v>
      </c>
      <c r="P392" t="s">
        <v>441</v>
      </c>
      <c r="Q392">
        <v>1</v>
      </c>
      <c r="W392">
        <v>0</v>
      </c>
      <c r="X392">
        <v>-1314531669</v>
      </c>
      <c r="Y392">
        <f>(AT392*ROUND(0,7))</f>
        <v>0</v>
      </c>
      <c r="AA392">
        <v>159.97</v>
      </c>
      <c r="AB392">
        <v>0</v>
      </c>
      <c r="AC392">
        <v>0</v>
      </c>
      <c r="AD392">
        <v>0</v>
      </c>
      <c r="AE392">
        <v>133.31</v>
      </c>
      <c r="AF392">
        <v>0</v>
      </c>
      <c r="AG392">
        <v>0</v>
      </c>
      <c r="AH392">
        <v>0</v>
      </c>
      <c r="AI392">
        <v>1.2</v>
      </c>
      <c r="AJ392">
        <v>1</v>
      </c>
      <c r="AK392">
        <v>1</v>
      </c>
      <c r="AL392">
        <v>1</v>
      </c>
      <c r="AM392">
        <v>2</v>
      </c>
      <c r="AN392">
        <v>0</v>
      </c>
      <c r="AO392">
        <v>0</v>
      </c>
      <c r="AP392">
        <v>1</v>
      </c>
      <c r="AQ392">
        <v>1</v>
      </c>
      <c r="AR392">
        <v>0</v>
      </c>
      <c r="AS392" t="s">
        <v>3</v>
      </c>
      <c r="AT392">
        <v>3.2</v>
      </c>
      <c r="AU392" t="s">
        <v>23</v>
      </c>
      <c r="AV392">
        <v>0</v>
      </c>
      <c r="AW392">
        <v>2</v>
      </c>
      <c r="AX392">
        <v>448997432</v>
      </c>
      <c r="AY392">
        <v>1</v>
      </c>
      <c r="AZ392">
        <v>0</v>
      </c>
      <c r="BA392">
        <v>394</v>
      </c>
      <c r="BB392">
        <v>1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426.59200000000004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1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CV392">
        <v>0</v>
      </c>
      <c r="CW392">
        <v>0</v>
      </c>
      <c r="CX392">
        <f>ROUND(Y392*Source!I223,7)</f>
        <v>0</v>
      </c>
      <c r="CY392">
        <f>AA392</f>
        <v>159.97</v>
      </c>
      <c r="CZ392">
        <f>AE392</f>
        <v>133.31</v>
      </c>
      <c r="DA392">
        <f>AI392</f>
        <v>1.2</v>
      </c>
      <c r="DB392">
        <f>ROUND((ROUND(AT392*CZ392,2)*ROUND(0,7)),6)</f>
        <v>0</v>
      </c>
      <c r="DC392">
        <f>ROUND((ROUND(AT392*AG392,2)*ROUND(0,7)),6)</f>
        <v>0</v>
      </c>
      <c r="DD392" t="s">
        <v>3</v>
      </c>
      <c r="DE392" t="s">
        <v>3</v>
      </c>
      <c r="DF392">
        <f>ROUND(ROUND(AE392*AI392,2)*CX392,2)</f>
        <v>0</v>
      </c>
      <c r="DG392">
        <f t="shared" si="208"/>
        <v>0</v>
      </c>
      <c r="DH392">
        <f t="shared" si="206"/>
        <v>0</v>
      </c>
      <c r="DI392">
        <f t="shared" si="207"/>
        <v>0</v>
      </c>
      <c r="DJ392">
        <f>DF392</f>
        <v>0</v>
      </c>
      <c r="DK392">
        <v>0</v>
      </c>
      <c r="DL392" t="s">
        <v>3</v>
      </c>
      <c r="DM392">
        <v>0</v>
      </c>
      <c r="DN392" t="s">
        <v>3</v>
      </c>
      <c r="DO392">
        <v>0</v>
      </c>
    </row>
    <row r="393" spans="1:119" x14ac:dyDescent="0.2">
      <c r="A393">
        <f>ROW(Source!A225)</f>
        <v>225</v>
      </c>
      <c r="B393">
        <v>449016111</v>
      </c>
      <c r="C393">
        <v>448997434</v>
      </c>
      <c r="D393">
        <v>327091178</v>
      </c>
      <c r="E393">
        <v>112</v>
      </c>
      <c r="F393">
        <v>1</v>
      </c>
      <c r="G393">
        <v>1</v>
      </c>
      <c r="H393">
        <v>1</v>
      </c>
      <c r="I393" t="s">
        <v>1379</v>
      </c>
      <c r="J393" t="s">
        <v>3</v>
      </c>
      <c r="K393" t="s">
        <v>1428</v>
      </c>
      <c r="L393">
        <v>1191</v>
      </c>
      <c r="N393">
        <v>1013</v>
      </c>
      <c r="O393" t="s">
        <v>1203</v>
      </c>
      <c r="P393" t="s">
        <v>1203</v>
      </c>
      <c r="Q393">
        <v>1</v>
      </c>
      <c r="W393">
        <v>0</v>
      </c>
      <c r="X393">
        <v>1733635447</v>
      </c>
      <c r="Y393">
        <f>AT393</f>
        <v>3.69</v>
      </c>
      <c r="AA393">
        <v>0</v>
      </c>
      <c r="AB393">
        <v>0</v>
      </c>
      <c r="AC393">
        <v>0</v>
      </c>
      <c r="AD393">
        <v>515.52</v>
      </c>
      <c r="AE393">
        <v>0</v>
      </c>
      <c r="AF393">
        <v>0</v>
      </c>
      <c r="AG393">
        <v>0</v>
      </c>
      <c r="AH393">
        <v>515.52</v>
      </c>
      <c r="AI393">
        <v>1</v>
      </c>
      <c r="AJ393">
        <v>1</v>
      </c>
      <c r="AK393">
        <v>1</v>
      </c>
      <c r="AL393">
        <v>1</v>
      </c>
      <c r="AM393">
        <v>-2</v>
      </c>
      <c r="AN393">
        <v>0</v>
      </c>
      <c r="AO393">
        <v>0</v>
      </c>
      <c r="AP393">
        <v>1</v>
      </c>
      <c r="AQ393">
        <v>1</v>
      </c>
      <c r="AR393">
        <v>0</v>
      </c>
      <c r="AS393" t="s">
        <v>3</v>
      </c>
      <c r="AT393">
        <v>3.69</v>
      </c>
      <c r="AU393" t="s">
        <v>3</v>
      </c>
      <c r="AV393">
        <v>1</v>
      </c>
      <c r="AW393">
        <v>2</v>
      </c>
      <c r="AX393">
        <v>448997443</v>
      </c>
      <c r="AY393">
        <v>2</v>
      </c>
      <c r="AZ393">
        <v>131072</v>
      </c>
      <c r="BA393">
        <v>395</v>
      </c>
      <c r="BB393">
        <v>1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1902.2687999999998</v>
      </c>
      <c r="BN393">
        <v>3.69</v>
      </c>
      <c r="BO393">
        <v>0</v>
      </c>
      <c r="BP393">
        <v>1</v>
      </c>
      <c r="BQ393">
        <v>0</v>
      </c>
      <c r="BR393">
        <v>0</v>
      </c>
      <c r="BS393">
        <v>0</v>
      </c>
      <c r="BT393">
        <v>1902.2687999999998</v>
      </c>
      <c r="BU393">
        <v>3.69</v>
      </c>
      <c r="BV393">
        <v>0</v>
      </c>
      <c r="BW393">
        <v>1</v>
      </c>
      <c r="CU393">
        <f>ROUND(AT393*Source!I225*AH393*AL393,2)</f>
        <v>19.02</v>
      </c>
      <c r="CV393">
        <f>ROUND(Y393*Source!I225,7)</f>
        <v>3.6900000000000002E-2</v>
      </c>
      <c r="CW393">
        <v>0</v>
      </c>
      <c r="CX393">
        <f>ROUND(Y393*Source!I225,7)</f>
        <v>3.6900000000000002E-2</v>
      </c>
      <c r="CY393">
        <f>AD393</f>
        <v>515.52</v>
      </c>
      <c r="CZ393">
        <f>AH393</f>
        <v>515.52</v>
      </c>
      <c r="DA393">
        <f>AL393</f>
        <v>1</v>
      </c>
      <c r="DB393">
        <f>ROUND(ROUND(AT393*CZ393,2),6)</f>
        <v>1902.27</v>
      </c>
      <c r="DC393">
        <f>ROUND(ROUND(AT393*AG393,2),6)</f>
        <v>0</v>
      </c>
      <c r="DD393" t="s">
        <v>3</v>
      </c>
      <c r="DE393" t="s">
        <v>3</v>
      </c>
      <c r="DF393">
        <f>ROUND(ROUND(AE393,2)*CX393,2)</f>
        <v>0</v>
      </c>
      <c r="DG393">
        <f t="shared" si="208"/>
        <v>0</v>
      </c>
      <c r="DH393">
        <f t="shared" si="206"/>
        <v>0</v>
      </c>
      <c r="DI393">
        <f t="shared" si="207"/>
        <v>19.02</v>
      </c>
      <c r="DJ393">
        <f>DI393</f>
        <v>19.02</v>
      </c>
      <c r="DK393">
        <v>1</v>
      </c>
      <c r="DL393" t="s">
        <v>3</v>
      </c>
      <c r="DM393">
        <v>0</v>
      </c>
      <c r="DN393" t="s">
        <v>3</v>
      </c>
      <c r="DO393">
        <v>0</v>
      </c>
    </row>
    <row r="394" spans="1:119" x14ac:dyDescent="0.2">
      <c r="A394">
        <f>ROW(Source!A225)</f>
        <v>225</v>
      </c>
      <c r="B394">
        <v>449016111</v>
      </c>
      <c r="C394">
        <v>448997434</v>
      </c>
      <c r="D394">
        <v>327091406</v>
      </c>
      <c r="E394">
        <v>112</v>
      </c>
      <c r="F394">
        <v>1</v>
      </c>
      <c r="G394">
        <v>1</v>
      </c>
      <c r="H394">
        <v>1</v>
      </c>
      <c r="I394" t="s">
        <v>1204</v>
      </c>
      <c r="J394" t="s">
        <v>3</v>
      </c>
      <c r="K394" t="s">
        <v>1205</v>
      </c>
      <c r="L394">
        <v>1191</v>
      </c>
      <c r="N394">
        <v>1013</v>
      </c>
      <c r="O394" t="s">
        <v>1203</v>
      </c>
      <c r="P394" t="s">
        <v>1203</v>
      </c>
      <c r="Q394">
        <v>1</v>
      </c>
      <c r="W394">
        <v>0</v>
      </c>
      <c r="X394">
        <v>-1417349443</v>
      </c>
      <c r="Y394">
        <f>AT394</f>
        <v>0.05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1</v>
      </c>
      <c r="AJ394">
        <v>1</v>
      </c>
      <c r="AK394">
        <v>1</v>
      </c>
      <c r="AL394">
        <v>1</v>
      </c>
      <c r="AM394">
        <v>-2</v>
      </c>
      <c r="AN394">
        <v>0</v>
      </c>
      <c r="AO394">
        <v>0</v>
      </c>
      <c r="AP394">
        <v>1</v>
      </c>
      <c r="AQ394">
        <v>1</v>
      </c>
      <c r="AR394">
        <v>0</v>
      </c>
      <c r="AS394" t="s">
        <v>3</v>
      </c>
      <c r="AT394">
        <v>0.05</v>
      </c>
      <c r="AU394" t="s">
        <v>3</v>
      </c>
      <c r="AV394">
        <v>2</v>
      </c>
      <c r="AW394">
        <v>2</v>
      </c>
      <c r="AX394">
        <v>448997444</v>
      </c>
      <c r="AY394">
        <v>1</v>
      </c>
      <c r="AZ394">
        <v>0</v>
      </c>
      <c r="BA394">
        <v>396</v>
      </c>
      <c r="BB394">
        <v>1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CV394">
        <v>0</v>
      </c>
      <c r="CW394">
        <v>0</v>
      </c>
      <c r="CX394">
        <f>ROUND(Y394*Source!I225,7)</f>
        <v>5.0000000000000001E-4</v>
      </c>
      <c r="CY394">
        <f>AD394</f>
        <v>0</v>
      </c>
      <c r="CZ394">
        <f>AH394</f>
        <v>0</v>
      </c>
      <c r="DA394">
        <f>AL394</f>
        <v>1</v>
      </c>
      <c r="DB394">
        <f>ROUND(ROUND(AT394*CZ394,2),6)</f>
        <v>0</v>
      </c>
      <c r="DC394">
        <f>ROUND(ROUND(AT394*AG394,2),6)</f>
        <v>0</v>
      </c>
      <c r="DD394" t="s">
        <v>3</v>
      </c>
      <c r="DE394" t="s">
        <v>3</v>
      </c>
      <c r="DF394">
        <f>ROUND(ROUND(AE394,2)*CX394,2)</f>
        <v>0</v>
      </c>
      <c r="DG394">
        <f t="shared" si="208"/>
        <v>0</v>
      </c>
      <c r="DH394">
        <f t="shared" si="206"/>
        <v>0</v>
      </c>
      <c r="DI394">
        <f t="shared" si="207"/>
        <v>0</v>
      </c>
      <c r="DJ394">
        <f>DI394</f>
        <v>0</v>
      </c>
      <c r="DK394">
        <v>0</v>
      </c>
      <c r="DL394" t="s">
        <v>3</v>
      </c>
      <c r="DM394">
        <v>0</v>
      </c>
      <c r="DN394" t="s">
        <v>3</v>
      </c>
      <c r="DO394">
        <v>0</v>
      </c>
    </row>
    <row r="395" spans="1:119" x14ac:dyDescent="0.2">
      <c r="A395">
        <f>ROW(Source!A225)</f>
        <v>225</v>
      </c>
      <c r="B395">
        <v>449016111</v>
      </c>
      <c r="C395">
        <v>448997434</v>
      </c>
      <c r="D395">
        <v>327211679</v>
      </c>
      <c r="E395">
        <v>1</v>
      </c>
      <c r="F395">
        <v>1</v>
      </c>
      <c r="G395">
        <v>1</v>
      </c>
      <c r="H395">
        <v>2</v>
      </c>
      <c r="I395" t="s">
        <v>1429</v>
      </c>
      <c r="J395" t="s">
        <v>1430</v>
      </c>
      <c r="K395" t="s">
        <v>1431</v>
      </c>
      <c r="L395">
        <v>1368</v>
      </c>
      <c r="N395">
        <v>1011</v>
      </c>
      <c r="O395" t="s">
        <v>1100</v>
      </c>
      <c r="P395" t="s">
        <v>1100</v>
      </c>
      <c r="Q395">
        <v>1</v>
      </c>
      <c r="W395">
        <v>0</v>
      </c>
      <c r="X395">
        <v>-1362334293</v>
      </c>
      <c r="Y395">
        <f>AT395</f>
        <v>0.01</v>
      </c>
      <c r="AA395">
        <v>0</v>
      </c>
      <c r="AB395">
        <v>47.45</v>
      </c>
      <c r="AC395">
        <v>479.27</v>
      </c>
      <c r="AD395">
        <v>0</v>
      </c>
      <c r="AE395">
        <v>0</v>
      </c>
      <c r="AF395">
        <v>30.61</v>
      </c>
      <c r="AG395">
        <v>479.27</v>
      </c>
      <c r="AH395">
        <v>0</v>
      </c>
      <c r="AI395">
        <v>1</v>
      </c>
      <c r="AJ395">
        <v>1.55</v>
      </c>
      <c r="AK395">
        <v>1</v>
      </c>
      <c r="AL395">
        <v>1</v>
      </c>
      <c r="AM395">
        <v>2</v>
      </c>
      <c r="AN395">
        <v>0</v>
      </c>
      <c r="AO395">
        <v>0</v>
      </c>
      <c r="AP395">
        <v>1</v>
      </c>
      <c r="AQ395">
        <v>1</v>
      </c>
      <c r="AR395">
        <v>0</v>
      </c>
      <c r="AS395" t="s">
        <v>3</v>
      </c>
      <c r="AT395">
        <v>0.01</v>
      </c>
      <c r="AU395" t="s">
        <v>3</v>
      </c>
      <c r="AV395">
        <v>1</v>
      </c>
      <c r="AW395">
        <v>2</v>
      </c>
      <c r="AX395">
        <v>448997445</v>
      </c>
      <c r="AY395">
        <v>2</v>
      </c>
      <c r="AZ395">
        <v>65536</v>
      </c>
      <c r="BA395">
        <v>397</v>
      </c>
      <c r="BB395">
        <v>1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0.30609999999999998</v>
      </c>
      <c r="BL395">
        <v>4.7927</v>
      </c>
      <c r="BM395">
        <v>0</v>
      </c>
      <c r="BN395">
        <v>0</v>
      </c>
      <c r="BO395">
        <v>0.01</v>
      </c>
      <c r="BP395">
        <v>1</v>
      </c>
      <c r="BQ395">
        <v>0</v>
      </c>
      <c r="BR395">
        <v>0.30609999999999998</v>
      </c>
      <c r="BS395">
        <v>4.7927</v>
      </c>
      <c r="BT395">
        <v>0</v>
      </c>
      <c r="BU395">
        <v>0</v>
      </c>
      <c r="BV395">
        <v>0.01</v>
      </c>
      <c r="BW395">
        <v>1</v>
      </c>
      <c r="CV395">
        <v>0</v>
      </c>
      <c r="CW395">
        <f>ROUND(Y395*Source!I225*DO395,7)</f>
        <v>1E-4</v>
      </c>
      <c r="CX395">
        <f>ROUND(Y395*Source!I225,7)</f>
        <v>1E-4</v>
      </c>
      <c r="CY395">
        <f>AB395</f>
        <v>47.45</v>
      </c>
      <c r="CZ395">
        <f>AF395</f>
        <v>30.61</v>
      </c>
      <c r="DA395">
        <f>AJ395</f>
        <v>1.55</v>
      </c>
      <c r="DB395">
        <f>ROUND(ROUND(AT395*CZ395,2),6)</f>
        <v>0.31</v>
      </c>
      <c r="DC395">
        <f>ROUND(ROUND(AT395*AG395,2),6)</f>
        <v>4.79</v>
      </c>
      <c r="DD395" t="s">
        <v>3</v>
      </c>
      <c r="DE395" t="s">
        <v>3</v>
      </c>
      <c r="DF395">
        <f>ROUND(ROUND(AE395,2)*CX395,2)</f>
        <v>0</v>
      </c>
      <c r="DG395">
        <f>ROUND(ROUND(AF395*AJ395,2)*CX395,2)</f>
        <v>0</v>
      </c>
      <c r="DH395">
        <f t="shared" si="206"/>
        <v>0.05</v>
      </c>
      <c r="DI395">
        <f t="shared" si="207"/>
        <v>0</v>
      </c>
      <c r="DJ395">
        <f>DG395+DH395</f>
        <v>0.05</v>
      </c>
      <c r="DK395">
        <v>0</v>
      </c>
      <c r="DL395" t="s">
        <v>1424</v>
      </c>
      <c r="DM395">
        <v>3</v>
      </c>
      <c r="DN395" t="s">
        <v>1203</v>
      </c>
      <c r="DO395">
        <v>1</v>
      </c>
    </row>
    <row r="396" spans="1:119" x14ac:dyDescent="0.2">
      <c r="A396">
        <f>ROW(Source!A225)</f>
        <v>225</v>
      </c>
      <c r="B396">
        <v>449016111</v>
      </c>
      <c r="C396">
        <v>448997434</v>
      </c>
      <c r="D396">
        <v>327212380</v>
      </c>
      <c r="E396">
        <v>1</v>
      </c>
      <c r="F396">
        <v>1</v>
      </c>
      <c r="G396">
        <v>1</v>
      </c>
      <c r="H396">
        <v>2</v>
      </c>
      <c r="I396" t="s">
        <v>1206</v>
      </c>
      <c r="J396" t="s">
        <v>1207</v>
      </c>
      <c r="K396" t="s">
        <v>1208</v>
      </c>
      <c r="L396">
        <v>1368</v>
      </c>
      <c r="N396">
        <v>1011</v>
      </c>
      <c r="O396" t="s">
        <v>1100</v>
      </c>
      <c r="P396" t="s">
        <v>1100</v>
      </c>
      <c r="Q396">
        <v>1</v>
      </c>
      <c r="W396">
        <v>0</v>
      </c>
      <c r="X396">
        <v>1032761012</v>
      </c>
      <c r="Y396">
        <f>AT396</f>
        <v>0.04</v>
      </c>
      <c r="AA396">
        <v>0</v>
      </c>
      <c r="AB396">
        <v>641.70000000000005</v>
      </c>
      <c r="AC396">
        <v>539.69000000000005</v>
      </c>
      <c r="AD396">
        <v>0</v>
      </c>
      <c r="AE396">
        <v>0</v>
      </c>
      <c r="AF396">
        <v>641.70000000000005</v>
      </c>
      <c r="AG396">
        <v>539.69000000000005</v>
      </c>
      <c r="AH396">
        <v>0</v>
      </c>
      <c r="AI396">
        <v>1</v>
      </c>
      <c r="AJ396">
        <v>1</v>
      </c>
      <c r="AK396">
        <v>1</v>
      </c>
      <c r="AL396">
        <v>1</v>
      </c>
      <c r="AM396">
        <v>-2</v>
      </c>
      <c r="AN396">
        <v>0</v>
      </c>
      <c r="AO396">
        <v>0</v>
      </c>
      <c r="AP396">
        <v>1</v>
      </c>
      <c r="AQ396">
        <v>1</v>
      </c>
      <c r="AR396">
        <v>0</v>
      </c>
      <c r="AS396" t="s">
        <v>3</v>
      </c>
      <c r="AT396">
        <v>0.04</v>
      </c>
      <c r="AU396" t="s">
        <v>3</v>
      </c>
      <c r="AV396">
        <v>1</v>
      </c>
      <c r="AW396">
        <v>2</v>
      </c>
      <c r="AX396">
        <v>448997446</v>
      </c>
      <c r="AY396">
        <v>2</v>
      </c>
      <c r="AZ396">
        <v>98304</v>
      </c>
      <c r="BA396">
        <v>398</v>
      </c>
      <c r="BB396">
        <v>1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25.668000000000003</v>
      </c>
      <c r="BL396">
        <v>21.587600000000002</v>
      </c>
      <c r="BM396">
        <v>0</v>
      </c>
      <c r="BN396">
        <v>0</v>
      </c>
      <c r="BO396">
        <v>0.04</v>
      </c>
      <c r="BP396">
        <v>1</v>
      </c>
      <c r="BQ396">
        <v>0</v>
      </c>
      <c r="BR396">
        <v>25.668000000000003</v>
      </c>
      <c r="BS396">
        <v>21.587600000000002</v>
      </c>
      <c r="BT396">
        <v>0</v>
      </c>
      <c r="BU396">
        <v>0</v>
      </c>
      <c r="BV396">
        <v>0.04</v>
      </c>
      <c r="BW396">
        <v>1</v>
      </c>
      <c r="CV396">
        <v>0</v>
      </c>
      <c r="CW396">
        <f>ROUND(Y396*Source!I225*DO396,7)</f>
        <v>4.0000000000000002E-4</v>
      </c>
      <c r="CX396">
        <f>ROUND(Y396*Source!I225,7)</f>
        <v>4.0000000000000002E-4</v>
      </c>
      <c r="CY396">
        <f>AB396</f>
        <v>641.70000000000005</v>
      </c>
      <c r="CZ396">
        <f>AF396</f>
        <v>641.70000000000005</v>
      </c>
      <c r="DA396">
        <f>AJ396</f>
        <v>1</v>
      </c>
      <c r="DB396">
        <f>ROUND(ROUND(AT396*CZ396,2),6)</f>
        <v>25.67</v>
      </c>
      <c r="DC396">
        <f>ROUND(ROUND(AT396*AG396,2),6)</f>
        <v>21.59</v>
      </c>
      <c r="DD396" t="s">
        <v>3</v>
      </c>
      <c r="DE396" t="s">
        <v>3</v>
      </c>
      <c r="DF396">
        <f>ROUND(ROUND(AE396,2)*CX396,2)</f>
        <v>0</v>
      </c>
      <c r="DG396">
        <f>ROUND(ROUND(AF396,2)*CX396,2)</f>
        <v>0.26</v>
      </c>
      <c r="DH396">
        <f t="shared" si="206"/>
        <v>0.22</v>
      </c>
      <c r="DI396">
        <f t="shared" si="207"/>
        <v>0</v>
      </c>
      <c r="DJ396">
        <f>DG396+DH396</f>
        <v>0.48</v>
      </c>
      <c r="DK396">
        <v>1</v>
      </c>
      <c r="DL396" t="s">
        <v>1209</v>
      </c>
      <c r="DM396">
        <v>4</v>
      </c>
      <c r="DN396" t="s">
        <v>1203</v>
      </c>
      <c r="DO396">
        <v>1</v>
      </c>
    </row>
    <row r="397" spans="1:119" x14ac:dyDescent="0.2">
      <c r="A397">
        <f>ROW(Source!A225)</f>
        <v>225</v>
      </c>
      <c r="B397">
        <v>449016111</v>
      </c>
      <c r="C397">
        <v>448997434</v>
      </c>
      <c r="D397">
        <v>327212931</v>
      </c>
      <c r="E397">
        <v>1</v>
      </c>
      <c r="F397">
        <v>1</v>
      </c>
      <c r="G397">
        <v>1</v>
      </c>
      <c r="H397">
        <v>2</v>
      </c>
      <c r="I397" t="s">
        <v>1404</v>
      </c>
      <c r="J397" t="s">
        <v>1432</v>
      </c>
      <c r="K397" t="s">
        <v>1406</v>
      </c>
      <c r="L397">
        <v>1368</v>
      </c>
      <c r="N397">
        <v>1011</v>
      </c>
      <c r="O397" t="s">
        <v>1100</v>
      </c>
      <c r="P397" t="s">
        <v>1100</v>
      </c>
      <c r="Q397">
        <v>1</v>
      </c>
      <c r="W397">
        <v>0</v>
      </c>
      <c r="X397">
        <v>-717252656</v>
      </c>
      <c r="Y397">
        <f>AT397</f>
        <v>2.82</v>
      </c>
      <c r="AA397">
        <v>0</v>
      </c>
      <c r="AB397">
        <v>5.97</v>
      </c>
      <c r="AC397">
        <v>0</v>
      </c>
      <c r="AD397">
        <v>0</v>
      </c>
      <c r="AE397">
        <v>0</v>
      </c>
      <c r="AF397">
        <v>4.5199999999999996</v>
      </c>
      <c r="AG397">
        <v>0</v>
      </c>
      <c r="AH397">
        <v>0</v>
      </c>
      <c r="AI397">
        <v>1</v>
      </c>
      <c r="AJ397">
        <v>1.32</v>
      </c>
      <c r="AK397">
        <v>1</v>
      </c>
      <c r="AL397">
        <v>1</v>
      </c>
      <c r="AM397">
        <v>2</v>
      </c>
      <c r="AN397">
        <v>0</v>
      </c>
      <c r="AO397">
        <v>0</v>
      </c>
      <c r="AP397">
        <v>1</v>
      </c>
      <c r="AQ397">
        <v>1</v>
      </c>
      <c r="AR397">
        <v>0</v>
      </c>
      <c r="AS397" t="s">
        <v>3</v>
      </c>
      <c r="AT397">
        <v>2.82</v>
      </c>
      <c r="AU397" t="s">
        <v>3</v>
      </c>
      <c r="AV397">
        <v>1</v>
      </c>
      <c r="AW397">
        <v>2</v>
      </c>
      <c r="AX397">
        <v>448997447</v>
      </c>
      <c r="AY397">
        <v>2</v>
      </c>
      <c r="AZ397">
        <v>32768</v>
      </c>
      <c r="BA397">
        <v>399</v>
      </c>
      <c r="BB397">
        <v>1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12.746399999999998</v>
      </c>
      <c r="BL397">
        <v>0</v>
      </c>
      <c r="BM397">
        <v>0</v>
      </c>
      <c r="BN397">
        <v>0</v>
      </c>
      <c r="BO397">
        <v>0</v>
      </c>
      <c r="BP397">
        <v>1</v>
      </c>
      <c r="BQ397">
        <v>0</v>
      </c>
      <c r="BR397">
        <v>12.746399999999998</v>
      </c>
      <c r="BS397">
        <v>0</v>
      </c>
      <c r="BT397">
        <v>0</v>
      </c>
      <c r="BU397">
        <v>0</v>
      </c>
      <c r="BV397">
        <v>0</v>
      </c>
      <c r="BW397">
        <v>1</v>
      </c>
      <c r="CV397">
        <v>0</v>
      </c>
      <c r="CW397">
        <f>ROUND(Y397*Source!I225*DO397,7)</f>
        <v>0</v>
      </c>
      <c r="CX397">
        <f>ROUND(Y397*Source!I225,7)</f>
        <v>2.8199999999999999E-2</v>
      </c>
      <c r="CY397">
        <f>AB397</f>
        <v>5.97</v>
      </c>
      <c r="CZ397">
        <f>AF397</f>
        <v>4.5199999999999996</v>
      </c>
      <c r="DA397">
        <f>AJ397</f>
        <v>1.32</v>
      </c>
      <c r="DB397">
        <f>ROUND(ROUND(AT397*CZ397,2),6)</f>
        <v>12.75</v>
      </c>
      <c r="DC397">
        <f>ROUND(ROUND(AT397*AG397,2),6)</f>
        <v>0</v>
      </c>
      <c r="DD397" t="s">
        <v>3</v>
      </c>
      <c r="DE397" t="s">
        <v>3</v>
      </c>
      <c r="DF397">
        <f>ROUND(ROUND(AE397,2)*CX397,2)</f>
        <v>0</v>
      </c>
      <c r="DG397">
        <f>ROUND(ROUND(AF397*AJ397,2)*CX397,2)</f>
        <v>0.17</v>
      </c>
      <c r="DH397">
        <f t="shared" si="206"/>
        <v>0</v>
      </c>
      <c r="DI397">
        <f t="shared" si="207"/>
        <v>0</v>
      </c>
      <c r="DJ397">
        <f>DG397+DH397</f>
        <v>0.17</v>
      </c>
      <c r="DK397">
        <v>0</v>
      </c>
      <c r="DL397" t="s">
        <v>3</v>
      </c>
      <c r="DM397">
        <v>0</v>
      </c>
      <c r="DN397" t="s">
        <v>3</v>
      </c>
      <c r="DO397">
        <v>0</v>
      </c>
    </row>
    <row r="398" spans="1:119" x14ac:dyDescent="0.2">
      <c r="A398">
        <f>ROW(Source!A225)</f>
        <v>225</v>
      </c>
      <c r="B398">
        <v>449016111</v>
      </c>
      <c r="C398">
        <v>448997434</v>
      </c>
      <c r="D398">
        <v>327163476</v>
      </c>
      <c r="E398">
        <v>1</v>
      </c>
      <c r="F398">
        <v>1</v>
      </c>
      <c r="G398">
        <v>1</v>
      </c>
      <c r="H398">
        <v>3</v>
      </c>
      <c r="I398" t="s">
        <v>1367</v>
      </c>
      <c r="J398" t="s">
        <v>1368</v>
      </c>
      <c r="K398" t="s">
        <v>1369</v>
      </c>
      <c r="L398">
        <v>1339</v>
      </c>
      <c r="N398">
        <v>1007</v>
      </c>
      <c r="O398" t="s">
        <v>49</v>
      </c>
      <c r="P398" t="s">
        <v>49</v>
      </c>
      <c r="Q398">
        <v>1</v>
      </c>
      <c r="W398">
        <v>0</v>
      </c>
      <c r="X398">
        <v>-2108704274</v>
      </c>
      <c r="Y398">
        <f>(AT398*ROUND(0,7))</f>
        <v>0</v>
      </c>
      <c r="AA398">
        <v>31.78</v>
      </c>
      <c r="AB398">
        <v>0</v>
      </c>
      <c r="AC398">
        <v>0</v>
      </c>
      <c r="AD398">
        <v>0</v>
      </c>
      <c r="AE398">
        <v>35.71</v>
      </c>
      <c r="AF398">
        <v>0</v>
      </c>
      <c r="AG398">
        <v>0</v>
      </c>
      <c r="AH398">
        <v>0</v>
      </c>
      <c r="AI398">
        <v>0.89</v>
      </c>
      <c r="AJ398">
        <v>1</v>
      </c>
      <c r="AK398">
        <v>1</v>
      </c>
      <c r="AL398">
        <v>1</v>
      </c>
      <c r="AM398">
        <v>2</v>
      </c>
      <c r="AN398">
        <v>0</v>
      </c>
      <c r="AO398">
        <v>0</v>
      </c>
      <c r="AP398">
        <v>1</v>
      </c>
      <c r="AQ398">
        <v>1</v>
      </c>
      <c r="AR398">
        <v>0</v>
      </c>
      <c r="AS398" t="s">
        <v>3</v>
      </c>
      <c r="AT398">
        <v>0.01</v>
      </c>
      <c r="AU398" t="s">
        <v>135</v>
      </c>
      <c r="AV398">
        <v>0</v>
      </c>
      <c r="AW398">
        <v>2</v>
      </c>
      <c r="AX398">
        <v>448997448</v>
      </c>
      <c r="AY398">
        <v>1</v>
      </c>
      <c r="AZ398">
        <v>0</v>
      </c>
      <c r="BA398">
        <v>400</v>
      </c>
      <c r="BB398">
        <v>1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0.35710000000000003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1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CV398">
        <v>0</v>
      </c>
      <c r="CW398">
        <v>0</v>
      </c>
      <c r="CX398">
        <f>ROUND(Y398*Source!I225,7)</f>
        <v>0</v>
      </c>
      <c r="CY398">
        <f>AA398</f>
        <v>31.78</v>
      </c>
      <c r="CZ398">
        <f>AE398</f>
        <v>35.71</v>
      </c>
      <c r="DA398">
        <f>AI398</f>
        <v>0.89</v>
      </c>
      <c r="DB398">
        <f>ROUND((ROUND(AT398*CZ398,2)*ROUND(0,7)),6)</f>
        <v>0</v>
      </c>
      <c r="DC398">
        <f>ROUND((ROUND(AT398*AG398,2)*ROUND(0,7)),6)</f>
        <v>0</v>
      </c>
      <c r="DD398" t="s">
        <v>3</v>
      </c>
      <c r="DE398" t="s">
        <v>3</v>
      </c>
      <c r="DF398">
        <f>ROUND(ROUND(AE398*AI398,2)*CX398,2)</f>
        <v>0</v>
      </c>
      <c r="DG398">
        <f>ROUND(ROUND(AF398,2)*CX398,2)</f>
        <v>0</v>
      </c>
      <c r="DH398">
        <f t="shared" si="206"/>
        <v>0</v>
      </c>
      <c r="DI398">
        <f t="shared" si="207"/>
        <v>0</v>
      </c>
      <c r="DJ398">
        <f>DF398</f>
        <v>0</v>
      </c>
      <c r="DK398">
        <v>0</v>
      </c>
      <c r="DL398" t="s">
        <v>3</v>
      </c>
      <c r="DM398">
        <v>0</v>
      </c>
      <c r="DN398" t="s">
        <v>3</v>
      </c>
      <c r="DO398">
        <v>0</v>
      </c>
    </row>
    <row r="399" spans="1:119" x14ac:dyDescent="0.2">
      <c r="A399">
        <f>ROW(Source!A225)</f>
        <v>225</v>
      </c>
      <c r="B399">
        <v>449016111</v>
      </c>
      <c r="C399">
        <v>448997434</v>
      </c>
      <c r="D399">
        <v>327165978</v>
      </c>
      <c r="E399">
        <v>1</v>
      </c>
      <c r="F399">
        <v>1</v>
      </c>
      <c r="G399">
        <v>1</v>
      </c>
      <c r="H399">
        <v>3</v>
      </c>
      <c r="I399" t="s">
        <v>1393</v>
      </c>
      <c r="J399" t="s">
        <v>1394</v>
      </c>
      <c r="K399" t="s">
        <v>1395</v>
      </c>
      <c r="L399">
        <v>1346</v>
      </c>
      <c r="N399">
        <v>1009</v>
      </c>
      <c r="O399" t="s">
        <v>441</v>
      </c>
      <c r="P399" t="s">
        <v>441</v>
      </c>
      <c r="Q399">
        <v>1</v>
      </c>
      <c r="W399">
        <v>0</v>
      </c>
      <c r="X399">
        <v>1826362753</v>
      </c>
      <c r="Y399">
        <f>(AT399*ROUND(0,7))</f>
        <v>0</v>
      </c>
      <c r="AA399">
        <v>86.41</v>
      </c>
      <c r="AB399">
        <v>0</v>
      </c>
      <c r="AC399">
        <v>0</v>
      </c>
      <c r="AD399">
        <v>0</v>
      </c>
      <c r="AE399">
        <v>56.11</v>
      </c>
      <c r="AF399">
        <v>0</v>
      </c>
      <c r="AG399">
        <v>0</v>
      </c>
      <c r="AH399">
        <v>0</v>
      </c>
      <c r="AI399">
        <v>1.54</v>
      </c>
      <c r="AJ399">
        <v>1</v>
      </c>
      <c r="AK399">
        <v>1</v>
      </c>
      <c r="AL399">
        <v>1</v>
      </c>
      <c r="AM399">
        <v>2</v>
      </c>
      <c r="AN399">
        <v>0</v>
      </c>
      <c r="AO399">
        <v>0</v>
      </c>
      <c r="AP399">
        <v>1</v>
      </c>
      <c r="AQ399">
        <v>1</v>
      </c>
      <c r="AR399">
        <v>0</v>
      </c>
      <c r="AS399" t="s">
        <v>3</v>
      </c>
      <c r="AT399">
        <v>1</v>
      </c>
      <c r="AU399" t="s">
        <v>135</v>
      </c>
      <c r="AV399">
        <v>0</v>
      </c>
      <c r="AW399">
        <v>2</v>
      </c>
      <c r="AX399">
        <v>448997449</v>
      </c>
      <c r="AY399">
        <v>1</v>
      </c>
      <c r="AZ399">
        <v>0</v>
      </c>
      <c r="BA399">
        <v>401</v>
      </c>
      <c r="BB399">
        <v>1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56.11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1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CV399">
        <v>0</v>
      </c>
      <c r="CW399">
        <v>0</v>
      </c>
      <c r="CX399">
        <f>ROUND(Y399*Source!I225,7)</f>
        <v>0</v>
      </c>
      <c r="CY399">
        <f>AA399</f>
        <v>86.41</v>
      </c>
      <c r="CZ399">
        <f>AE399</f>
        <v>56.11</v>
      </c>
      <c r="DA399">
        <f>AI399</f>
        <v>1.54</v>
      </c>
      <c r="DB399">
        <f>ROUND((ROUND(AT399*CZ399,2)*ROUND(0,7)),6)</f>
        <v>0</v>
      </c>
      <c r="DC399">
        <f>ROUND((ROUND(AT399*AG399,2)*ROUND(0,7)),6)</f>
        <v>0</v>
      </c>
      <c r="DD399" t="s">
        <v>3</v>
      </c>
      <c r="DE399" t="s">
        <v>3</v>
      </c>
      <c r="DF399">
        <f>ROUND(ROUND(AE399*AI399,2)*CX399,2)</f>
        <v>0</v>
      </c>
      <c r="DG399">
        <f>ROUND(ROUND(AF399,2)*CX399,2)</f>
        <v>0</v>
      </c>
      <c r="DH399">
        <f t="shared" si="206"/>
        <v>0</v>
      </c>
      <c r="DI399">
        <f t="shared" si="207"/>
        <v>0</v>
      </c>
      <c r="DJ399">
        <f>DF399</f>
        <v>0</v>
      </c>
      <c r="DK399">
        <v>0</v>
      </c>
      <c r="DL399" t="s">
        <v>3</v>
      </c>
      <c r="DM399">
        <v>0</v>
      </c>
      <c r="DN399" t="s">
        <v>3</v>
      </c>
      <c r="DO399">
        <v>0</v>
      </c>
    </row>
    <row r="400" spans="1:119" x14ac:dyDescent="0.2">
      <c r="A400">
        <f>ROW(Source!A225)</f>
        <v>225</v>
      </c>
      <c r="B400">
        <v>449016111</v>
      </c>
      <c r="C400">
        <v>448997434</v>
      </c>
      <c r="D400">
        <v>327094973</v>
      </c>
      <c r="E400">
        <v>112</v>
      </c>
      <c r="F400">
        <v>1</v>
      </c>
      <c r="G400">
        <v>1</v>
      </c>
      <c r="H400">
        <v>3</v>
      </c>
      <c r="I400" t="s">
        <v>439</v>
      </c>
      <c r="J400" t="s">
        <v>3</v>
      </c>
      <c r="K400" t="s">
        <v>440</v>
      </c>
      <c r="L400">
        <v>1346</v>
      </c>
      <c r="N400">
        <v>1009</v>
      </c>
      <c r="O400" t="s">
        <v>441</v>
      </c>
      <c r="P400" t="s">
        <v>441</v>
      </c>
      <c r="Q400">
        <v>1</v>
      </c>
      <c r="W400">
        <v>0</v>
      </c>
      <c r="X400">
        <v>-112592316</v>
      </c>
      <c r="Y400">
        <f>(AT400*ROUND(0,7))</f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1</v>
      </c>
      <c r="AJ400">
        <v>1</v>
      </c>
      <c r="AK400">
        <v>1</v>
      </c>
      <c r="AL400">
        <v>1</v>
      </c>
      <c r="AM400">
        <v>-2</v>
      </c>
      <c r="AN400">
        <v>0</v>
      </c>
      <c r="AO400">
        <v>0</v>
      </c>
      <c r="AP400">
        <v>1</v>
      </c>
      <c r="AQ400">
        <v>0</v>
      </c>
      <c r="AR400">
        <v>0</v>
      </c>
      <c r="AS400" t="s">
        <v>3</v>
      </c>
      <c r="AT400">
        <v>13.8</v>
      </c>
      <c r="AU400" t="s">
        <v>135</v>
      </c>
      <c r="AV400">
        <v>0</v>
      </c>
      <c r="AW400">
        <v>2</v>
      </c>
      <c r="AX400">
        <v>448997450</v>
      </c>
      <c r="AY400">
        <v>1</v>
      </c>
      <c r="AZ400">
        <v>0</v>
      </c>
      <c r="BA400">
        <v>402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CV400">
        <v>0</v>
      </c>
      <c r="CW400">
        <v>0</v>
      </c>
      <c r="CX400">
        <f>ROUND(Y400*Source!I225,7)</f>
        <v>0</v>
      </c>
      <c r="CY400">
        <f>AA400</f>
        <v>0</v>
      </c>
      <c r="CZ400">
        <f>AE400</f>
        <v>0</v>
      </c>
      <c r="DA400">
        <f>AI400</f>
        <v>1</v>
      </c>
      <c r="DB400">
        <f>ROUND((ROUND(AT400*CZ400,2)*ROUND(0,7)),6)</f>
        <v>0</v>
      </c>
      <c r="DC400">
        <f>ROUND((ROUND(AT400*AG400,2)*ROUND(0,7)),6)</f>
        <v>0</v>
      </c>
      <c r="DD400" t="s">
        <v>3</v>
      </c>
      <c r="DE400" t="s">
        <v>3</v>
      </c>
      <c r="DF400">
        <f t="shared" ref="DF400:DF406" si="209">ROUND(ROUND(AE400,2)*CX400,2)</f>
        <v>0</v>
      </c>
      <c r="DG400">
        <f>ROUND(ROUND(AF400,2)*CX400,2)</f>
        <v>0</v>
      </c>
      <c r="DH400">
        <f t="shared" si="206"/>
        <v>0</v>
      </c>
      <c r="DI400">
        <f t="shared" si="207"/>
        <v>0</v>
      </c>
      <c r="DJ400">
        <f>DF400</f>
        <v>0</v>
      </c>
      <c r="DK400">
        <v>0</v>
      </c>
      <c r="DL400" t="s">
        <v>3</v>
      </c>
      <c r="DM400">
        <v>0</v>
      </c>
      <c r="DN400" t="s">
        <v>3</v>
      </c>
      <c r="DO400">
        <v>0</v>
      </c>
    </row>
    <row r="401" spans="1:119" x14ac:dyDescent="0.2">
      <c r="A401">
        <f>ROW(Source!A227)</f>
        <v>227</v>
      </c>
      <c r="B401">
        <v>449016111</v>
      </c>
      <c r="C401">
        <v>448997452</v>
      </c>
      <c r="D401">
        <v>277560343</v>
      </c>
      <c r="E401">
        <v>109</v>
      </c>
      <c r="F401">
        <v>1</v>
      </c>
      <c r="G401">
        <v>1</v>
      </c>
      <c r="H401">
        <v>1</v>
      </c>
      <c r="I401" t="s">
        <v>1433</v>
      </c>
      <c r="J401" t="s">
        <v>3</v>
      </c>
      <c r="K401" t="s">
        <v>1434</v>
      </c>
      <c r="L401">
        <v>1191</v>
      </c>
      <c r="N401">
        <v>1013</v>
      </c>
      <c r="O401" t="s">
        <v>1203</v>
      </c>
      <c r="P401" t="s">
        <v>1203</v>
      </c>
      <c r="Q401">
        <v>1</v>
      </c>
      <c r="W401">
        <v>0</v>
      </c>
      <c r="X401">
        <v>71966457</v>
      </c>
      <c r="Y401">
        <f t="shared" ref="Y401:Y406" si="210">AT401</f>
        <v>5.22</v>
      </c>
      <c r="AA401">
        <v>0</v>
      </c>
      <c r="AB401">
        <v>0</v>
      </c>
      <c r="AC401">
        <v>0</v>
      </c>
      <c r="AD401">
        <v>620.24</v>
      </c>
      <c r="AE401">
        <v>0</v>
      </c>
      <c r="AF401">
        <v>0</v>
      </c>
      <c r="AG401">
        <v>0</v>
      </c>
      <c r="AH401">
        <v>620.24</v>
      </c>
      <c r="AI401">
        <v>1</v>
      </c>
      <c r="AJ401">
        <v>1</v>
      </c>
      <c r="AK401">
        <v>1</v>
      </c>
      <c r="AL401">
        <v>1</v>
      </c>
      <c r="AM401">
        <v>-2</v>
      </c>
      <c r="AN401">
        <v>0</v>
      </c>
      <c r="AO401">
        <v>0</v>
      </c>
      <c r="AP401">
        <v>1</v>
      </c>
      <c r="AQ401">
        <v>1</v>
      </c>
      <c r="AR401">
        <v>0</v>
      </c>
      <c r="AS401" t="s">
        <v>3</v>
      </c>
      <c r="AT401">
        <v>5.22</v>
      </c>
      <c r="AU401" t="s">
        <v>3</v>
      </c>
      <c r="AV401">
        <v>1</v>
      </c>
      <c r="AW401">
        <v>2</v>
      </c>
      <c r="AX401">
        <v>448997462</v>
      </c>
      <c r="AY401">
        <v>2</v>
      </c>
      <c r="AZ401">
        <v>131072</v>
      </c>
      <c r="BA401">
        <v>403</v>
      </c>
      <c r="BB401">
        <v>1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3237.6527999999998</v>
      </c>
      <c r="BN401">
        <v>5.22</v>
      </c>
      <c r="BO401">
        <v>0</v>
      </c>
      <c r="BP401">
        <v>1</v>
      </c>
      <c r="BQ401">
        <v>0</v>
      </c>
      <c r="BR401">
        <v>0</v>
      </c>
      <c r="BS401">
        <v>0</v>
      </c>
      <c r="BT401">
        <v>3237.6527999999998</v>
      </c>
      <c r="BU401">
        <v>5.22</v>
      </c>
      <c r="BV401">
        <v>0</v>
      </c>
      <c r="BW401">
        <v>1</v>
      </c>
      <c r="CU401">
        <f>ROUND(AT401*Source!I227*AH401*AL401,2)</f>
        <v>32.380000000000003</v>
      </c>
      <c r="CV401">
        <f>ROUND(Y401*Source!I227,7)</f>
        <v>5.2200000000000003E-2</v>
      </c>
      <c r="CW401">
        <v>0</v>
      </c>
      <c r="CX401">
        <f>ROUND(Y401*Source!I227,7)</f>
        <v>5.2200000000000003E-2</v>
      </c>
      <c r="CY401">
        <f>AD401</f>
        <v>620.24</v>
      </c>
      <c r="CZ401">
        <f>AH401</f>
        <v>620.24</v>
      </c>
      <c r="DA401">
        <f>AL401</f>
        <v>1</v>
      </c>
      <c r="DB401">
        <f t="shared" ref="DB401:DB406" si="211">ROUND(ROUND(AT401*CZ401,2),6)</f>
        <v>3237.65</v>
      </c>
      <c r="DC401">
        <f t="shared" ref="DC401:DC406" si="212">ROUND(ROUND(AT401*AG401,2),6)</f>
        <v>0</v>
      </c>
      <c r="DD401" t="s">
        <v>3</v>
      </c>
      <c r="DE401" t="s">
        <v>3</v>
      </c>
      <c r="DF401">
        <f t="shared" si="209"/>
        <v>0</v>
      </c>
      <c r="DG401">
        <f>ROUND(ROUND(AF401,2)*CX401,2)</f>
        <v>0</v>
      </c>
      <c r="DH401">
        <f t="shared" si="206"/>
        <v>0</v>
      </c>
      <c r="DI401">
        <f t="shared" si="207"/>
        <v>32.380000000000003</v>
      </c>
      <c r="DJ401">
        <f>DI401</f>
        <v>32.380000000000003</v>
      </c>
      <c r="DK401">
        <v>1</v>
      </c>
      <c r="DL401" t="s">
        <v>3</v>
      </c>
      <c r="DM401">
        <v>0</v>
      </c>
      <c r="DN401" t="s">
        <v>3</v>
      </c>
      <c r="DO401">
        <v>0</v>
      </c>
    </row>
    <row r="402" spans="1:119" x14ac:dyDescent="0.2">
      <c r="A402">
        <f>ROW(Source!A227)</f>
        <v>227</v>
      </c>
      <c r="B402">
        <v>449016111</v>
      </c>
      <c r="C402">
        <v>448997452</v>
      </c>
      <c r="D402">
        <v>277560491</v>
      </c>
      <c r="E402">
        <v>109</v>
      </c>
      <c r="F402">
        <v>1</v>
      </c>
      <c r="G402">
        <v>1</v>
      </c>
      <c r="H402">
        <v>1</v>
      </c>
      <c r="I402" t="s">
        <v>1204</v>
      </c>
      <c r="J402" t="s">
        <v>3</v>
      </c>
      <c r="K402" t="s">
        <v>1205</v>
      </c>
      <c r="L402">
        <v>1191</v>
      </c>
      <c r="N402">
        <v>1013</v>
      </c>
      <c r="O402" t="s">
        <v>1203</v>
      </c>
      <c r="P402" t="s">
        <v>1203</v>
      </c>
      <c r="Q402">
        <v>1</v>
      </c>
      <c r="W402">
        <v>0</v>
      </c>
      <c r="X402">
        <v>-1417349443</v>
      </c>
      <c r="Y402">
        <f t="shared" si="210"/>
        <v>0.02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1</v>
      </c>
      <c r="AJ402">
        <v>1</v>
      </c>
      <c r="AK402">
        <v>1</v>
      </c>
      <c r="AL402">
        <v>1</v>
      </c>
      <c r="AM402">
        <v>-2</v>
      </c>
      <c r="AN402">
        <v>0</v>
      </c>
      <c r="AO402">
        <v>0</v>
      </c>
      <c r="AP402">
        <v>1</v>
      </c>
      <c r="AQ402">
        <v>1</v>
      </c>
      <c r="AR402">
        <v>0</v>
      </c>
      <c r="AS402" t="s">
        <v>3</v>
      </c>
      <c r="AT402">
        <v>0.02</v>
      </c>
      <c r="AU402" t="s">
        <v>3</v>
      </c>
      <c r="AV402">
        <v>2</v>
      </c>
      <c r="AW402">
        <v>2</v>
      </c>
      <c r="AX402">
        <v>448997463</v>
      </c>
      <c r="AY402">
        <v>1</v>
      </c>
      <c r="AZ402">
        <v>0</v>
      </c>
      <c r="BA402">
        <v>404</v>
      </c>
      <c r="BB402">
        <v>1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CV402">
        <v>0</v>
      </c>
      <c r="CW402">
        <v>0</v>
      </c>
      <c r="CX402">
        <f>ROUND(Y402*Source!I227,7)</f>
        <v>2.0000000000000001E-4</v>
      </c>
      <c r="CY402">
        <f>AD402</f>
        <v>0</v>
      </c>
      <c r="CZ402">
        <f>AH402</f>
        <v>0</v>
      </c>
      <c r="DA402">
        <f>AL402</f>
        <v>1</v>
      </c>
      <c r="DB402">
        <f t="shared" si="211"/>
        <v>0</v>
      </c>
      <c r="DC402">
        <f t="shared" si="212"/>
        <v>0</v>
      </c>
      <c r="DD402" t="s">
        <v>3</v>
      </c>
      <c r="DE402" t="s">
        <v>3</v>
      </c>
      <c r="DF402">
        <f t="shared" si="209"/>
        <v>0</v>
      </c>
      <c r="DG402">
        <f>ROUND(ROUND(AF402,2)*CX402,2)</f>
        <v>0</v>
      </c>
      <c r="DH402">
        <f t="shared" si="206"/>
        <v>0</v>
      </c>
      <c r="DI402">
        <f t="shared" si="207"/>
        <v>0</v>
      </c>
      <c r="DJ402">
        <f>DI402</f>
        <v>0</v>
      </c>
      <c r="DK402">
        <v>0</v>
      </c>
      <c r="DL402" t="s">
        <v>3</v>
      </c>
      <c r="DM402">
        <v>0</v>
      </c>
      <c r="DN402" t="s">
        <v>3</v>
      </c>
      <c r="DO402">
        <v>0</v>
      </c>
    </row>
    <row r="403" spans="1:119" x14ac:dyDescent="0.2">
      <c r="A403">
        <f>ROW(Source!A227)</f>
        <v>227</v>
      </c>
      <c r="B403">
        <v>449016111</v>
      </c>
      <c r="C403">
        <v>448997452</v>
      </c>
      <c r="D403">
        <v>277944814</v>
      </c>
      <c r="E403">
        <v>1</v>
      </c>
      <c r="F403">
        <v>1</v>
      </c>
      <c r="G403">
        <v>1</v>
      </c>
      <c r="H403">
        <v>2</v>
      </c>
      <c r="I403" t="s">
        <v>1401</v>
      </c>
      <c r="J403" t="s">
        <v>1402</v>
      </c>
      <c r="K403" t="s">
        <v>1403</v>
      </c>
      <c r="L403">
        <v>1368</v>
      </c>
      <c r="N403">
        <v>1011</v>
      </c>
      <c r="O403" t="s">
        <v>1100</v>
      </c>
      <c r="P403" t="s">
        <v>1100</v>
      </c>
      <c r="Q403">
        <v>1</v>
      </c>
      <c r="W403">
        <v>0</v>
      </c>
      <c r="X403">
        <v>-325283734</v>
      </c>
      <c r="Y403">
        <f t="shared" si="210"/>
        <v>0.01</v>
      </c>
      <c r="AA403">
        <v>0</v>
      </c>
      <c r="AB403">
        <v>9.8000000000000007</v>
      </c>
      <c r="AC403">
        <v>0</v>
      </c>
      <c r="AD403">
        <v>0</v>
      </c>
      <c r="AE403">
        <v>0</v>
      </c>
      <c r="AF403">
        <v>6.62</v>
      </c>
      <c r="AG403">
        <v>0</v>
      </c>
      <c r="AH403">
        <v>0</v>
      </c>
      <c r="AI403">
        <v>1</v>
      </c>
      <c r="AJ403">
        <v>1.48</v>
      </c>
      <c r="AK403">
        <v>1</v>
      </c>
      <c r="AL403">
        <v>1</v>
      </c>
      <c r="AM403">
        <v>2</v>
      </c>
      <c r="AN403">
        <v>0</v>
      </c>
      <c r="AO403">
        <v>0</v>
      </c>
      <c r="AP403">
        <v>1</v>
      </c>
      <c r="AQ403">
        <v>1</v>
      </c>
      <c r="AR403">
        <v>0</v>
      </c>
      <c r="AS403" t="s">
        <v>3</v>
      </c>
      <c r="AT403">
        <v>0.01</v>
      </c>
      <c r="AU403" t="s">
        <v>3</v>
      </c>
      <c r="AV403">
        <v>1</v>
      </c>
      <c r="AW403">
        <v>2</v>
      </c>
      <c r="AX403">
        <v>448997464</v>
      </c>
      <c r="AY403">
        <v>1</v>
      </c>
      <c r="AZ403">
        <v>0</v>
      </c>
      <c r="BA403">
        <v>405</v>
      </c>
      <c r="BB403">
        <v>1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6.6200000000000009E-2</v>
      </c>
      <c r="BL403">
        <v>0</v>
      </c>
      <c r="BM403">
        <v>0</v>
      </c>
      <c r="BN403">
        <v>0</v>
      </c>
      <c r="BO403">
        <v>0</v>
      </c>
      <c r="BP403">
        <v>1</v>
      </c>
      <c r="BQ403">
        <v>0</v>
      </c>
      <c r="BR403">
        <v>6.6200000000000009E-2</v>
      </c>
      <c r="BS403">
        <v>0</v>
      </c>
      <c r="BT403">
        <v>0</v>
      </c>
      <c r="BU403">
        <v>0</v>
      </c>
      <c r="BV403">
        <v>0</v>
      </c>
      <c r="BW403">
        <v>1</v>
      </c>
      <c r="CV403">
        <v>0</v>
      </c>
      <c r="CW403">
        <f>ROUND(Y403*Source!I227*DO403,7)</f>
        <v>0</v>
      </c>
      <c r="CX403">
        <f>ROUND(Y403*Source!I227,7)</f>
        <v>1E-4</v>
      </c>
      <c r="CY403">
        <f>AB403</f>
        <v>9.8000000000000007</v>
      </c>
      <c r="CZ403">
        <f>AF403</f>
        <v>6.62</v>
      </c>
      <c r="DA403">
        <f>AJ403</f>
        <v>1.48</v>
      </c>
      <c r="DB403">
        <f t="shared" si="211"/>
        <v>7.0000000000000007E-2</v>
      </c>
      <c r="DC403">
        <f t="shared" si="212"/>
        <v>0</v>
      </c>
      <c r="DD403" t="s">
        <v>3</v>
      </c>
      <c r="DE403" t="s">
        <v>3</v>
      </c>
      <c r="DF403">
        <f t="shared" si="209"/>
        <v>0</v>
      </c>
      <c r="DG403">
        <f>ROUND(ROUND(AF403*AJ403,2)*CX403,2)</f>
        <v>0</v>
      </c>
      <c r="DH403">
        <f t="shared" si="206"/>
        <v>0</v>
      </c>
      <c r="DI403">
        <f t="shared" si="207"/>
        <v>0</v>
      </c>
      <c r="DJ403">
        <f>DG403+DH403</f>
        <v>0</v>
      </c>
      <c r="DK403">
        <v>0</v>
      </c>
      <c r="DL403" t="s">
        <v>3</v>
      </c>
      <c r="DM403">
        <v>0</v>
      </c>
      <c r="DN403" t="s">
        <v>3</v>
      </c>
      <c r="DO403">
        <v>0</v>
      </c>
    </row>
    <row r="404" spans="1:119" x14ac:dyDescent="0.2">
      <c r="A404">
        <f>ROW(Source!A227)</f>
        <v>227</v>
      </c>
      <c r="B404">
        <v>449016111</v>
      </c>
      <c r="C404">
        <v>448997452</v>
      </c>
      <c r="D404">
        <v>277944840</v>
      </c>
      <c r="E404">
        <v>1</v>
      </c>
      <c r="F404">
        <v>1</v>
      </c>
      <c r="G404">
        <v>1</v>
      </c>
      <c r="H404">
        <v>2</v>
      </c>
      <c r="I404" t="s">
        <v>1364</v>
      </c>
      <c r="J404" t="s">
        <v>1365</v>
      </c>
      <c r="K404" t="s">
        <v>1366</v>
      </c>
      <c r="L404">
        <v>1368</v>
      </c>
      <c r="N404">
        <v>1011</v>
      </c>
      <c r="O404" t="s">
        <v>1100</v>
      </c>
      <c r="P404" t="s">
        <v>1100</v>
      </c>
      <c r="Q404">
        <v>1</v>
      </c>
      <c r="W404">
        <v>0</v>
      </c>
      <c r="X404">
        <v>622831100</v>
      </c>
      <c r="Y404">
        <f t="shared" si="210"/>
        <v>0.01</v>
      </c>
      <c r="AA404">
        <v>0</v>
      </c>
      <c r="AB404">
        <v>1587.88</v>
      </c>
      <c r="AC404">
        <v>620.24</v>
      </c>
      <c r="AD404">
        <v>0</v>
      </c>
      <c r="AE404">
        <v>0</v>
      </c>
      <c r="AF404">
        <v>1587.88</v>
      </c>
      <c r="AG404">
        <v>620.24</v>
      </c>
      <c r="AH404">
        <v>0</v>
      </c>
      <c r="AI404">
        <v>1</v>
      </c>
      <c r="AJ404">
        <v>1</v>
      </c>
      <c r="AK404">
        <v>1</v>
      </c>
      <c r="AL404">
        <v>1</v>
      </c>
      <c r="AM404">
        <v>-2</v>
      </c>
      <c r="AN404">
        <v>0</v>
      </c>
      <c r="AO404">
        <v>0</v>
      </c>
      <c r="AP404">
        <v>1</v>
      </c>
      <c r="AQ404">
        <v>1</v>
      </c>
      <c r="AR404">
        <v>0</v>
      </c>
      <c r="AS404" t="s">
        <v>3</v>
      </c>
      <c r="AT404">
        <v>0.01</v>
      </c>
      <c r="AU404" t="s">
        <v>3</v>
      </c>
      <c r="AV404">
        <v>1</v>
      </c>
      <c r="AW404">
        <v>2</v>
      </c>
      <c r="AX404">
        <v>448997465</v>
      </c>
      <c r="AY404">
        <v>2</v>
      </c>
      <c r="AZ404">
        <v>98304</v>
      </c>
      <c r="BA404">
        <v>406</v>
      </c>
      <c r="BB404">
        <v>1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15.878800000000002</v>
      </c>
      <c r="BL404">
        <v>6.2023999999999999</v>
      </c>
      <c r="BM404">
        <v>0</v>
      </c>
      <c r="BN404">
        <v>0</v>
      </c>
      <c r="BO404">
        <v>0.01</v>
      </c>
      <c r="BP404">
        <v>1</v>
      </c>
      <c r="BQ404">
        <v>0</v>
      </c>
      <c r="BR404">
        <v>15.878800000000002</v>
      </c>
      <c r="BS404">
        <v>6.2023999999999999</v>
      </c>
      <c r="BT404">
        <v>0</v>
      </c>
      <c r="BU404">
        <v>0</v>
      </c>
      <c r="BV404">
        <v>0.01</v>
      </c>
      <c r="BW404">
        <v>1</v>
      </c>
      <c r="CV404">
        <v>0</v>
      </c>
      <c r="CW404">
        <f>ROUND(Y404*Source!I227*DO404,7)</f>
        <v>1E-4</v>
      </c>
      <c r="CX404">
        <f>ROUND(Y404*Source!I227,7)</f>
        <v>1E-4</v>
      </c>
      <c r="CY404">
        <f>AB404</f>
        <v>1587.88</v>
      </c>
      <c r="CZ404">
        <f>AF404</f>
        <v>1587.88</v>
      </c>
      <c r="DA404">
        <f>AJ404</f>
        <v>1</v>
      </c>
      <c r="DB404">
        <f t="shared" si="211"/>
        <v>15.88</v>
      </c>
      <c r="DC404">
        <f t="shared" si="212"/>
        <v>6.2</v>
      </c>
      <c r="DD404" t="s">
        <v>3</v>
      </c>
      <c r="DE404" t="s">
        <v>3</v>
      </c>
      <c r="DF404">
        <f t="shared" si="209"/>
        <v>0</v>
      </c>
      <c r="DG404">
        <f>ROUND(ROUND(AF404,2)*CX404,2)</f>
        <v>0.16</v>
      </c>
      <c r="DH404">
        <f t="shared" si="206"/>
        <v>0.06</v>
      </c>
      <c r="DI404">
        <f t="shared" si="207"/>
        <v>0</v>
      </c>
      <c r="DJ404">
        <f>DG404+DH404</f>
        <v>0.22</v>
      </c>
      <c r="DK404">
        <v>1</v>
      </c>
      <c r="DL404" t="s">
        <v>1219</v>
      </c>
      <c r="DM404">
        <v>5</v>
      </c>
      <c r="DN404" t="s">
        <v>1203</v>
      </c>
      <c r="DO404">
        <v>1</v>
      </c>
    </row>
    <row r="405" spans="1:119" x14ac:dyDescent="0.2">
      <c r="A405">
        <f>ROW(Source!A227)</f>
        <v>227</v>
      </c>
      <c r="B405">
        <v>449016111</v>
      </c>
      <c r="C405">
        <v>448997452</v>
      </c>
      <c r="D405">
        <v>277945805</v>
      </c>
      <c r="E405">
        <v>1</v>
      </c>
      <c r="F405">
        <v>1</v>
      </c>
      <c r="G405">
        <v>1</v>
      </c>
      <c r="H405">
        <v>2</v>
      </c>
      <c r="I405" t="s">
        <v>1206</v>
      </c>
      <c r="J405" t="s">
        <v>1207</v>
      </c>
      <c r="K405" t="s">
        <v>1208</v>
      </c>
      <c r="L405">
        <v>1368</v>
      </c>
      <c r="N405">
        <v>1011</v>
      </c>
      <c r="O405" t="s">
        <v>1100</v>
      </c>
      <c r="P405" t="s">
        <v>1100</v>
      </c>
      <c r="Q405">
        <v>1</v>
      </c>
      <c r="W405">
        <v>0</v>
      </c>
      <c r="X405">
        <v>721652621</v>
      </c>
      <c r="Y405">
        <f t="shared" si="210"/>
        <v>0.01</v>
      </c>
      <c r="AA405">
        <v>0</v>
      </c>
      <c r="AB405">
        <v>641.70000000000005</v>
      </c>
      <c r="AC405">
        <v>539.69000000000005</v>
      </c>
      <c r="AD405">
        <v>0</v>
      </c>
      <c r="AE405">
        <v>0</v>
      </c>
      <c r="AF405">
        <v>641.70000000000005</v>
      </c>
      <c r="AG405">
        <v>539.69000000000005</v>
      </c>
      <c r="AH405">
        <v>0</v>
      </c>
      <c r="AI405">
        <v>1</v>
      </c>
      <c r="AJ405">
        <v>1</v>
      </c>
      <c r="AK405">
        <v>1</v>
      </c>
      <c r="AL405">
        <v>1</v>
      </c>
      <c r="AM405">
        <v>-2</v>
      </c>
      <c r="AN405">
        <v>0</v>
      </c>
      <c r="AO405">
        <v>0</v>
      </c>
      <c r="AP405">
        <v>1</v>
      </c>
      <c r="AQ405">
        <v>1</v>
      </c>
      <c r="AR405">
        <v>0</v>
      </c>
      <c r="AS405" t="s">
        <v>3</v>
      </c>
      <c r="AT405">
        <v>0.01</v>
      </c>
      <c r="AU405" t="s">
        <v>3</v>
      </c>
      <c r="AV405">
        <v>1</v>
      </c>
      <c r="AW405">
        <v>2</v>
      </c>
      <c r="AX405">
        <v>448997466</v>
      </c>
      <c r="AY405">
        <v>2</v>
      </c>
      <c r="AZ405">
        <v>98304</v>
      </c>
      <c r="BA405">
        <v>407</v>
      </c>
      <c r="BB405">
        <v>1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6.4170000000000007</v>
      </c>
      <c r="BL405">
        <v>5.3969000000000005</v>
      </c>
      <c r="BM405">
        <v>0</v>
      </c>
      <c r="BN405">
        <v>0</v>
      </c>
      <c r="BO405">
        <v>0.01</v>
      </c>
      <c r="BP405">
        <v>1</v>
      </c>
      <c r="BQ405">
        <v>0</v>
      </c>
      <c r="BR405">
        <v>6.4170000000000007</v>
      </c>
      <c r="BS405">
        <v>5.3969000000000005</v>
      </c>
      <c r="BT405">
        <v>0</v>
      </c>
      <c r="BU405">
        <v>0</v>
      </c>
      <c r="BV405">
        <v>0.01</v>
      </c>
      <c r="BW405">
        <v>1</v>
      </c>
      <c r="CV405">
        <v>0</v>
      </c>
      <c r="CW405">
        <f>ROUND(Y405*Source!I227*DO405,7)</f>
        <v>1E-4</v>
      </c>
      <c r="CX405">
        <f>ROUND(Y405*Source!I227,7)</f>
        <v>1E-4</v>
      </c>
      <c r="CY405">
        <f>AB405</f>
        <v>641.70000000000005</v>
      </c>
      <c r="CZ405">
        <f>AF405</f>
        <v>641.70000000000005</v>
      </c>
      <c r="DA405">
        <f>AJ405</f>
        <v>1</v>
      </c>
      <c r="DB405">
        <f t="shared" si="211"/>
        <v>6.42</v>
      </c>
      <c r="DC405">
        <f t="shared" si="212"/>
        <v>5.4</v>
      </c>
      <c r="DD405" t="s">
        <v>3</v>
      </c>
      <c r="DE405" t="s">
        <v>3</v>
      </c>
      <c r="DF405">
        <f t="shared" si="209"/>
        <v>0</v>
      </c>
      <c r="DG405">
        <f>ROUND(ROUND(AF405,2)*CX405,2)</f>
        <v>0.06</v>
      </c>
      <c r="DH405">
        <f t="shared" si="206"/>
        <v>0.05</v>
      </c>
      <c r="DI405">
        <f t="shared" si="207"/>
        <v>0</v>
      </c>
      <c r="DJ405">
        <f>DG405+DH405</f>
        <v>0.11</v>
      </c>
      <c r="DK405">
        <v>1</v>
      </c>
      <c r="DL405" t="s">
        <v>1209</v>
      </c>
      <c r="DM405">
        <v>4</v>
      </c>
      <c r="DN405" t="s">
        <v>1203</v>
      </c>
      <c r="DO405">
        <v>1</v>
      </c>
    </row>
    <row r="406" spans="1:119" x14ac:dyDescent="0.2">
      <c r="A406">
        <f>ROW(Source!A227)</f>
        <v>227</v>
      </c>
      <c r="B406">
        <v>449016111</v>
      </c>
      <c r="C406">
        <v>448997452</v>
      </c>
      <c r="D406">
        <v>277946526</v>
      </c>
      <c r="E406">
        <v>1</v>
      </c>
      <c r="F406">
        <v>1</v>
      </c>
      <c r="G406">
        <v>1</v>
      </c>
      <c r="H406">
        <v>2</v>
      </c>
      <c r="I406" t="s">
        <v>1404</v>
      </c>
      <c r="J406" t="s">
        <v>1405</v>
      </c>
      <c r="K406" t="s">
        <v>1406</v>
      </c>
      <c r="L406">
        <v>1368</v>
      </c>
      <c r="N406">
        <v>1011</v>
      </c>
      <c r="O406" t="s">
        <v>1100</v>
      </c>
      <c r="P406" t="s">
        <v>1100</v>
      </c>
      <c r="Q406">
        <v>1</v>
      </c>
      <c r="W406">
        <v>0</v>
      </c>
      <c r="X406">
        <v>-2078494409</v>
      </c>
      <c r="Y406">
        <f t="shared" si="210"/>
        <v>1.1200000000000001</v>
      </c>
      <c r="AA406">
        <v>0</v>
      </c>
      <c r="AB406">
        <v>7.48</v>
      </c>
      <c r="AC406">
        <v>0</v>
      </c>
      <c r="AD406">
        <v>0</v>
      </c>
      <c r="AE406">
        <v>0</v>
      </c>
      <c r="AF406">
        <v>5.67</v>
      </c>
      <c r="AG406">
        <v>0</v>
      </c>
      <c r="AH406">
        <v>0</v>
      </c>
      <c r="AI406">
        <v>1</v>
      </c>
      <c r="AJ406">
        <v>1.32</v>
      </c>
      <c r="AK406">
        <v>1</v>
      </c>
      <c r="AL406">
        <v>1</v>
      </c>
      <c r="AM406">
        <v>2</v>
      </c>
      <c r="AN406">
        <v>0</v>
      </c>
      <c r="AO406">
        <v>0</v>
      </c>
      <c r="AP406">
        <v>1</v>
      </c>
      <c r="AQ406">
        <v>1</v>
      </c>
      <c r="AR406">
        <v>0</v>
      </c>
      <c r="AS406" t="s">
        <v>3</v>
      </c>
      <c r="AT406">
        <v>1.1200000000000001</v>
      </c>
      <c r="AU406" t="s">
        <v>3</v>
      </c>
      <c r="AV406">
        <v>1</v>
      </c>
      <c r="AW406">
        <v>2</v>
      </c>
      <c r="AX406">
        <v>448997467</v>
      </c>
      <c r="AY406">
        <v>2</v>
      </c>
      <c r="AZ406">
        <v>32768</v>
      </c>
      <c r="BA406">
        <v>408</v>
      </c>
      <c r="BB406">
        <v>1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6.3504000000000005</v>
      </c>
      <c r="BL406">
        <v>0</v>
      </c>
      <c r="BM406">
        <v>0</v>
      </c>
      <c r="BN406">
        <v>0</v>
      </c>
      <c r="BO406">
        <v>0</v>
      </c>
      <c r="BP406">
        <v>1</v>
      </c>
      <c r="BQ406">
        <v>0</v>
      </c>
      <c r="BR406">
        <v>6.3504000000000005</v>
      </c>
      <c r="BS406">
        <v>0</v>
      </c>
      <c r="BT406">
        <v>0</v>
      </c>
      <c r="BU406">
        <v>0</v>
      </c>
      <c r="BV406">
        <v>0</v>
      </c>
      <c r="BW406">
        <v>1</v>
      </c>
      <c r="CV406">
        <v>0</v>
      </c>
      <c r="CW406">
        <f>ROUND(Y406*Source!I227*DO406,7)</f>
        <v>0</v>
      </c>
      <c r="CX406">
        <f>ROUND(Y406*Source!I227,7)</f>
        <v>1.12E-2</v>
      </c>
      <c r="CY406">
        <f>AB406</f>
        <v>7.48</v>
      </c>
      <c r="CZ406">
        <f>AF406</f>
        <v>5.67</v>
      </c>
      <c r="DA406">
        <f>AJ406</f>
        <v>1.32</v>
      </c>
      <c r="DB406">
        <f t="shared" si="211"/>
        <v>6.35</v>
      </c>
      <c r="DC406">
        <f t="shared" si="212"/>
        <v>0</v>
      </c>
      <c r="DD406" t="s">
        <v>3</v>
      </c>
      <c r="DE406" t="s">
        <v>3</v>
      </c>
      <c r="DF406">
        <f t="shared" si="209"/>
        <v>0</v>
      </c>
      <c r="DG406">
        <f>ROUND(ROUND(AF406*AJ406,2)*CX406,2)</f>
        <v>0.08</v>
      </c>
      <c r="DH406">
        <f t="shared" si="206"/>
        <v>0</v>
      </c>
      <c r="DI406">
        <f t="shared" si="207"/>
        <v>0</v>
      </c>
      <c r="DJ406">
        <f>DG406+DH406</f>
        <v>0.08</v>
      </c>
      <c r="DK406">
        <v>0</v>
      </c>
      <c r="DL406" t="s">
        <v>3</v>
      </c>
      <c r="DM406">
        <v>0</v>
      </c>
      <c r="DN406" t="s">
        <v>3</v>
      </c>
      <c r="DO406">
        <v>0</v>
      </c>
    </row>
    <row r="407" spans="1:119" x14ac:dyDescent="0.2">
      <c r="A407">
        <f>ROW(Source!A227)</f>
        <v>227</v>
      </c>
      <c r="B407">
        <v>449016111</v>
      </c>
      <c r="C407">
        <v>448997452</v>
      </c>
      <c r="D407">
        <v>277896809</v>
      </c>
      <c r="E407">
        <v>1</v>
      </c>
      <c r="F407">
        <v>1</v>
      </c>
      <c r="G407">
        <v>1</v>
      </c>
      <c r="H407">
        <v>3</v>
      </c>
      <c r="I407" t="s">
        <v>1435</v>
      </c>
      <c r="J407" t="s">
        <v>1436</v>
      </c>
      <c r="K407" t="s">
        <v>1437</v>
      </c>
      <c r="L407">
        <v>1348</v>
      </c>
      <c r="N407">
        <v>1009</v>
      </c>
      <c r="O407" t="s">
        <v>83</v>
      </c>
      <c r="P407" t="s">
        <v>83</v>
      </c>
      <c r="Q407">
        <v>1000</v>
      </c>
      <c r="W407">
        <v>0</v>
      </c>
      <c r="X407">
        <v>-1870797885</v>
      </c>
      <c r="Y407">
        <f>(AT407*ROUND(0,7))</f>
        <v>0</v>
      </c>
      <c r="AA407">
        <v>1628463.77</v>
      </c>
      <c r="AB407">
        <v>0</v>
      </c>
      <c r="AC407">
        <v>0</v>
      </c>
      <c r="AD407">
        <v>0</v>
      </c>
      <c r="AE407">
        <v>1138785.8500000001</v>
      </c>
      <c r="AF407">
        <v>0</v>
      </c>
      <c r="AG407">
        <v>0</v>
      </c>
      <c r="AH407">
        <v>0</v>
      </c>
      <c r="AI407">
        <v>1.43</v>
      </c>
      <c r="AJ407">
        <v>1</v>
      </c>
      <c r="AK407">
        <v>1</v>
      </c>
      <c r="AL407">
        <v>1</v>
      </c>
      <c r="AM407">
        <v>2</v>
      </c>
      <c r="AN407">
        <v>0</v>
      </c>
      <c r="AO407">
        <v>0</v>
      </c>
      <c r="AP407">
        <v>1</v>
      </c>
      <c r="AQ407">
        <v>1</v>
      </c>
      <c r="AR407">
        <v>0</v>
      </c>
      <c r="AS407" t="s">
        <v>3</v>
      </c>
      <c r="AT407">
        <v>1.2800000000000001E-3</v>
      </c>
      <c r="AU407" t="s">
        <v>23</v>
      </c>
      <c r="AV407">
        <v>0</v>
      </c>
      <c r="AW407">
        <v>2</v>
      </c>
      <c r="AX407">
        <v>448997468</v>
      </c>
      <c r="AY407">
        <v>1</v>
      </c>
      <c r="AZ407">
        <v>0</v>
      </c>
      <c r="BA407">
        <v>409</v>
      </c>
      <c r="BB407">
        <v>1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1457.6458880000002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1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CV407">
        <v>0</v>
      </c>
      <c r="CW407">
        <v>0</v>
      </c>
      <c r="CX407">
        <f>ROUND(Y407*Source!I227,7)</f>
        <v>0</v>
      </c>
      <c r="CY407">
        <f>AA407</f>
        <v>1628463.77</v>
      </c>
      <c r="CZ407">
        <f>AE407</f>
        <v>1138785.8500000001</v>
      </c>
      <c r="DA407">
        <f>AI407</f>
        <v>1.43</v>
      </c>
      <c r="DB407">
        <f>ROUND((ROUND(AT407*CZ407,2)*ROUND(0,7)),6)</f>
        <v>0</v>
      </c>
      <c r="DC407">
        <f>ROUND((ROUND(AT407*AG407,2)*ROUND(0,7)),6)</f>
        <v>0</v>
      </c>
      <c r="DD407" t="s">
        <v>3</v>
      </c>
      <c r="DE407" t="s">
        <v>3</v>
      </c>
      <c r="DF407">
        <f>ROUND(ROUND(AE407*AI407,2)*CX407,2)</f>
        <v>0</v>
      </c>
      <c r="DG407">
        <f>ROUND(ROUND(AF407,2)*CX407,2)</f>
        <v>0</v>
      </c>
      <c r="DH407">
        <f t="shared" si="206"/>
        <v>0</v>
      </c>
      <c r="DI407">
        <f t="shared" si="207"/>
        <v>0</v>
      </c>
      <c r="DJ407">
        <f>DF407</f>
        <v>0</v>
      </c>
      <c r="DK407">
        <v>0</v>
      </c>
      <c r="DL407" t="s">
        <v>3</v>
      </c>
      <c r="DM407">
        <v>0</v>
      </c>
      <c r="DN407" t="s">
        <v>3</v>
      </c>
      <c r="DO407">
        <v>0</v>
      </c>
    </row>
    <row r="408" spans="1:119" x14ac:dyDescent="0.2">
      <c r="A408">
        <f>ROW(Source!A227)</f>
        <v>227</v>
      </c>
      <c r="B408">
        <v>449016111</v>
      </c>
      <c r="C408">
        <v>448997452</v>
      </c>
      <c r="D408">
        <v>277896835</v>
      </c>
      <c r="E408">
        <v>1</v>
      </c>
      <c r="F408">
        <v>1</v>
      </c>
      <c r="G408">
        <v>1</v>
      </c>
      <c r="H408">
        <v>3</v>
      </c>
      <c r="I408" t="s">
        <v>1347</v>
      </c>
      <c r="J408" t="s">
        <v>1348</v>
      </c>
      <c r="K408" t="s">
        <v>1349</v>
      </c>
      <c r="L408">
        <v>1348</v>
      </c>
      <c r="N408">
        <v>1009</v>
      </c>
      <c r="O408" t="s">
        <v>83</v>
      </c>
      <c r="P408" t="s">
        <v>83</v>
      </c>
      <c r="Q408">
        <v>1000</v>
      </c>
      <c r="W408">
        <v>0</v>
      </c>
      <c r="X408">
        <v>-1139616960</v>
      </c>
      <c r="Y408">
        <f>(AT408*ROUND(0,7))</f>
        <v>0</v>
      </c>
      <c r="AA408">
        <v>140892.82</v>
      </c>
      <c r="AB408">
        <v>0</v>
      </c>
      <c r="AC408">
        <v>0</v>
      </c>
      <c r="AD408">
        <v>0</v>
      </c>
      <c r="AE408">
        <v>98526.45</v>
      </c>
      <c r="AF408">
        <v>0</v>
      </c>
      <c r="AG408">
        <v>0</v>
      </c>
      <c r="AH408">
        <v>0</v>
      </c>
      <c r="AI408">
        <v>1.43</v>
      </c>
      <c r="AJ408">
        <v>1</v>
      </c>
      <c r="AK408">
        <v>1</v>
      </c>
      <c r="AL408">
        <v>1</v>
      </c>
      <c r="AM408">
        <v>2</v>
      </c>
      <c r="AN408">
        <v>0</v>
      </c>
      <c r="AO408">
        <v>0</v>
      </c>
      <c r="AP408">
        <v>1</v>
      </c>
      <c r="AQ408">
        <v>1</v>
      </c>
      <c r="AR408">
        <v>0</v>
      </c>
      <c r="AS408" t="s">
        <v>3</v>
      </c>
      <c r="AT408">
        <v>3.3899999999999998E-3</v>
      </c>
      <c r="AU408" t="s">
        <v>23</v>
      </c>
      <c r="AV408">
        <v>0</v>
      </c>
      <c r="AW408">
        <v>2</v>
      </c>
      <c r="AX408">
        <v>448997469</v>
      </c>
      <c r="AY408">
        <v>1</v>
      </c>
      <c r="AZ408">
        <v>0</v>
      </c>
      <c r="BA408">
        <v>410</v>
      </c>
      <c r="BB408">
        <v>1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334.00466549999999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1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CV408">
        <v>0</v>
      </c>
      <c r="CW408">
        <v>0</v>
      </c>
      <c r="CX408">
        <f>ROUND(Y408*Source!I227,7)</f>
        <v>0</v>
      </c>
      <c r="CY408">
        <f>AA408</f>
        <v>140892.82</v>
      </c>
      <c r="CZ408">
        <f>AE408</f>
        <v>98526.45</v>
      </c>
      <c r="DA408">
        <f>AI408</f>
        <v>1.43</v>
      </c>
      <c r="DB408">
        <f>ROUND((ROUND(AT408*CZ408,2)*ROUND(0,7)),6)</f>
        <v>0</v>
      </c>
      <c r="DC408">
        <f>ROUND((ROUND(AT408*AG408,2)*ROUND(0,7)),6)</f>
        <v>0</v>
      </c>
      <c r="DD408" t="s">
        <v>3</v>
      </c>
      <c r="DE408" t="s">
        <v>3</v>
      </c>
      <c r="DF408">
        <f>ROUND(ROUND(AE408*AI408,2)*CX408,2)</f>
        <v>0</v>
      </c>
      <c r="DG408">
        <f>ROUND(ROUND(AF408,2)*CX408,2)</f>
        <v>0</v>
      </c>
      <c r="DH408">
        <f t="shared" si="206"/>
        <v>0</v>
      </c>
      <c r="DI408">
        <f t="shared" si="207"/>
        <v>0</v>
      </c>
      <c r="DJ408">
        <f>DF408</f>
        <v>0</v>
      </c>
      <c r="DK408">
        <v>0</v>
      </c>
      <c r="DL408" t="s">
        <v>3</v>
      </c>
      <c r="DM408">
        <v>0</v>
      </c>
      <c r="DN408" t="s">
        <v>3</v>
      </c>
      <c r="DO408">
        <v>0</v>
      </c>
    </row>
    <row r="409" spans="1:119" x14ac:dyDescent="0.2">
      <c r="A409">
        <f>ROW(Source!A227)</f>
        <v>227</v>
      </c>
      <c r="B409">
        <v>449016111</v>
      </c>
      <c r="C409">
        <v>448997452</v>
      </c>
      <c r="D409">
        <v>277896914</v>
      </c>
      <c r="E409">
        <v>1</v>
      </c>
      <c r="F409">
        <v>1</v>
      </c>
      <c r="G409">
        <v>1</v>
      </c>
      <c r="H409">
        <v>3</v>
      </c>
      <c r="I409" t="s">
        <v>1438</v>
      </c>
      <c r="J409" t="s">
        <v>1439</v>
      </c>
      <c r="K409" t="s">
        <v>1440</v>
      </c>
      <c r="L409">
        <v>1348</v>
      </c>
      <c r="N409">
        <v>1009</v>
      </c>
      <c r="O409" t="s">
        <v>83</v>
      </c>
      <c r="P409" t="s">
        <v>83</v>
      </c>
      <c r="Q409">
        <v>1000</v>
      </c>
      <c r="W409">
        <v>0</v>
      </c>
      <c r="X409">
        <v>1359993561</v>
      </c>
      <c r="Y409">
        <f>(AT409*ROUND(0,7))</f>
        <v>0</v>
      </c>
      <c r="AA409">
        <v>247545.92</v>
      </c>
      <c r="AB409">
        <v>0</v>
      </c>
      <c r="AC409">
        <v>0</v>
      </c>
      <c r="AD409">
        <v>0</v>
      </c>
      <c r="AE409">
        <v>169552</v>
      </c>
      <c r="AF409">
        <v>0</v>
      </c>
      <c r="AG409">
        <v>0</v>
      </c>
      <c r="AH409">
        <v>0</v>
      </c>
      <c r="AI409">
        <v>1.46</v>
      </c>
      <c r="AJ409">
        <v>1</v>
      </c>
      <c r="AK409">
        <v>1</v>
      </c>
      <c r="AL409">
        <v>1</v>
      </c>
      <c r="AM409">
        <v>2</v>
      </c>
      <c r="AN409">
        <v>0</v>
      </c>
      <c r="AO409">
        <v>0</v>
      </c>
      <c r="AP409">
        <v>1</v>
      </c>
      <c r="AQ409">
        <v>1</v>
      </c>
      <c r="AR409">
        <v>0</v>
      </c>
      <c r="AS409" t="s">
        <v>3</v>
      </c>
      <c r="AT409">
        <v>1.6899999999999998E-2</v>
      </c>
      <c r="AU409" t="s">
        <v>23</v>
      </c>
      <c r="AV409">
        <v>0</v>
      </c>
      <c r="AW409">
        <v>2</v>
      </c>
      <c r="AX409">
        <v>448997470</v>
      </c>
      <c r="AY409">
        <v>1</v>
      </c>
      <c r="AZ409">
        <v>0</v>
      </c>
      <c r="BA409">
        <v>411</v>
      </c>
      <c r="BB409">
        <v>1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2865.4287999999997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1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CV409">
        <v>0</v>
      </c>
      <c r="CW409">
        <v>0</v>
      </c>
      <c r="CX409">
        <f>ROUND(Y409*Source!I227,7)</f>
        <v>0</v>
      </c>
      <c r="CY409">
        <f>AA409</f>
        <v>247545.92</v>
      </c>
      <c r="CZ409">
        <f>AE409</f>
        <v>169552</v>
      </c>
      <c r="DA409">
        <f>AI409</f>
        <v>1.46</v>
      </c>
      <c r="DB409">
        <f>ROUND((ROUND(AT409*CZ409,2)*ROUND(0,7)),6)</f>
        <v>0</v>
      </c>
      <c r="DC409">
        <f>ROUND((ROUND(AT409*AG409,2)*ROUND(0,7)),6)</f>
        <v>0</v>
      </c>
      <c r="DD409" t="s">
        <v>3</v>
      </c>
      <c r="DE409" t="s">
        <v>3</v>
      </c>
      <c r="DF409">
        <f>ROUND(ROUND(AE409*AI409,2)*CX409,2)</f>
        <v>0</v>
      </c>
      <c r="DG409">
        <f>ROUND(ROUND(AF409,2)*CX409,2)</f>
        <v>0</v>
      </c>
      <c r="DH409">
        <f t="shared" si="206"/>
        <v>0</v>
      </c>
      <c r="DI409">
        <f t="shared" si="207"/>
        <v>0</v>
      </c>
      <c r="DJ409">
        <f>DF409</f>
        <v>0</v>
      </c>
      <c r="DK409">
        <v>0</v>
      </c>
      <c r="DL409" t="s">
        <v>3</v>
      </c>
      <c r="DM409">
        <v>0</v>
      </c>
      <c r="DN409" t="s">
        <v>3</v>
      </c>
      <c r="DO409">
        <v>0</v>
      </c>
    </row>
    <row r="410" spans="1:119" x14ac:dyDescent="0.2">
      <c r="A410">
        <f>ROW(Source!A228)</f>
        <v>228</v>
      </c>
      <c r="B410">
        <v>449016111</v>
      </c>
      <c r="C410">
        <v>448997471</v>
      </c>
      <c r="D410">
        <v>277560289</v>
      </c>
      <c r="E410">
        <v>109</v>
      </c>
      <c r="F410">
        <v>1</v>
      </c>
      <c r="G410">
        <v>1</v>
      </c>
      <c r="H410">
        <v>1</v>
      </c>
      <c r="I410" t="s">
        <v>1413</v>
      </c>
      <c r="J410" t="s">
        <v>3</v>
      </c>
      <c r="K410" t="s">
        <v>1414</v>
      </c>
      <c r="L410">
        <v>1191</v>
      </c>
      <c r="N410">
        <v>1013</v>
      </c>
      <c r="O410" t="s">
        <v>1203</v>
      </c>
      <c r="P410" t="s">
        <v>1203</v>
      </c>
      <c r="Q410">
        <v>1</v>
      </c>
      <c r="W410">
        <v>0</v>
      </c>
      <c r="X410">
        <v>1893946532</v>
      </c>
      <c r="Y410">
        <f t="shared" ref="Y410:Y415" si="213">AT410</f>
        <v>3.24</v>
      </c>
      <c r="AA410">
        <v>0</v>
      </c>
      <c r="AB410">
        <v>0</v>
      </c>
      <c r="AC410">
        <v>0</v>
      </c>
      <c r="AD410">
        <v>509.48</v>
      </c>
      <c r="AE410">
        <v>0</v>
      </c>
      <c r="AF410">
        <v>0</v>
      </c>
      <c r="AG410">
        <v>0</v>
      </c>
      <c r="AH410">
        <v>509.48</v>
      </c>
      <c r="AI410">
        <v>1</v>
      </c>
      <c r="AJ410">
        <v>1</v>
      </c>
      <c r="AK410">
        <v>1</v>
      </c>
      <c r="AL410">
        <v>1</v>
      </c>
      <c r="AM410">
        <v>-2</v>
      </c>
      <c r="AN410">
        <v>0</v>
      </c>
      <c r="AO410">
        <v>0</v>
      </c>
      <c r="AP410">
        <v>1</v>
      </c>
      <c r="AQ410">
        <v>1</v>
      </c>
      <c r="AR410">
        <v>0</v>
      </c>
      <c r="AS410" t="s">
        <v>3</v>
      </c>
      <c r="AT410">
        <v>3.24</v>
      </c>
      <c r="AU410" t="s">
        <v>3</v>
      </c>
      <c r="AV410">
        <v>1</v>
      </c>
      <c r="AW410">
        <v>2</v>
      </c>
      <c r="AX410">
        <v>448997480</v>
      </c>
      <c r="AY410">
        <v>2</v>
      </c>
      <c r="AZ410">
        <v>131072</v>
      </c>
      <c r="BA410">
        <v>412</v>
      </c>
      <c r="BB410">
        <v>1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1650.7152000000001</v>
      </c>
      <c r="BN410">
        <v>3.24</v>
      </c>
      <c r="BO410">
        <v>0</v>
      </c>
      <c r="BP410">
        <v>1</v>
      </c>
      <c r="BQ410">
        <v>0</v>
      </c>
      <c r="BR410">
        <v>0</v>
      </c>
      <c r="BS410">
        <v>0</v>
      </c>
      <c r="BT410">
        <v>1650.7152000000001</v>
      </c>
      <c r="BU410">
        <v>3.24</v>
      </c>
      <c r="BV410">
        <v>0</v>
      </c>
      <c r="BW410">
        <v>1</v>
      </c>
      <c r="CU410">
        <f>ROUND(AT410*Source!I228*AH410*AL410,2)</f>
        <v>16.510000000000002</v>
      </c>
      <c r="CV410">
        <f>ROUND(Y410*Source!I228,7)</f>
        <v>3.2399999999999998E-2</v>
      </c>
      <c r="CW410">
        <v>0</v>
      </c>
      <c r="CX410">
        <f>ROUND(Y410*Source!I228,7)</f>
        <v>3.2399999999999998E-2</v>
      </c>
      <c r="CY410">
        <f>AD410</f>
        <v>509.48</v>
      </c>
      <c r="CZ410">
        <f>AH410</f>
        <v>509.48</v>
      </c>
      <c r="DA410">
        <f>AL410</f>
        <v>1</v>
      </c>
      <c r="DB410">
        <f t="shared" ref="DB410:DB415" si="214">ROUND(ROUND(AT410*CZ410,2),6)</f>
        <v>1650.72</v>
      </c>
      <c r="DC410">
        <f t="shared" ref="DC410:DC415" si="215">ROUND(ROUND(AT410*AG410,2),6)</f>
        <v>0</v>
      </c>
      <c r="DD410" t="s">
        <v>3</v>
      </c>
      <c r="DE410" t="s">
        <v>3</v>
      </c>
      <c r="DF410">
        <f t="shared" ref="DF410:DF415" si="216">ROUND(ROUND(AE410,2)*CX410,2)</f>
        <v>0</v>
      </c>
      <c r="DG410">
        <f>ROUND(ROUND(AF410,2)*CX410,2)</f>
        <v>0</v>
      </c>
      <c r="DH410">
        <f t="shared" si="206"/>
        <v>0</v>
      </c>
      <c r="DI410">
        <f t="shared" si="207"/>
        <v>16.510000000000002</v>
      </c>
      <c r="DJ410">
        <f>DI410</f>
        <v>16.510000000000002</v>
      </c>
      <c r="DK410">
        <v>1</v>
      </c>
      <c r="DL410" t="s">
        <v>3</v>
      </c>
      <c r="DM410">
        <v>0</v>
      </c>
      <c r="DN410" t="s">
        <v>3</v>
      </c>
      <c r="DO410">
        <v>0</v>
      </c>
    </row>
    <row r="411" spans="1:119" x14ac:dyDescent="0.2">
      <c r="A411">
        <f>ROW(Source!A228)</f>
        <v>228</v>
      </c>
      <c r="B411">
        <v>449016111</v>
      </c>
      <c r="C411">
        <v>448997471</v>
      </c>
      <c r="D411">
        <v>277560491</v>
      </c>
      <c r="E411">
        <v>109</v>
      </c>
      <c r="F411">
        <v>1</v>
      </c>
      <c r="G411">
        <v>1</v>
      </c>
      <c r="H411">
        <v>1</v>
      </c>
      <c r="I411" t="s">
        <v>1204</v>
      </c>
      <c r="J411" t="s">
        <v>3</v>
      </c>
      <c r="K411" t="s">
        <v>1205</v>
      </c>
      <c r="L411">
        <v>1191</v>
      </c>
      <c r="N411">
        <v>1013</v>
      </c>
      <c r="O411" t="s">
        <v>1203</v>
      </c>
      <c r="P411" t="s">
        <v>1203</v>
      </c>
      <c r="Q411">
        <v>1</v>
      </c>
      <c r="W411">
        <v>0</v>
      </c>
      <c r="X411">
        <v>-1417349443</v>
      </c>
      <c r="Y411">
        <f t="shared" si="213"/>
        <v>0.03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1</v>
      </c>
      <c r="AJ411">
        <v>1</v>
      </c>
      <c r="AK411">
        <v>1</v>
      </c>
      <c r="AL411">
        <v>1</v>
      </c>
      <c r="AM411">
        <v>-2</v>
      </c>
      <c r="AN411">
        <v>0</v>
      </c>
      <c r="AO411">
        <v>0</v>
      </c>
      <c r="AP411">
        <v>1</v>
      </c>
      <c r="AQ411">
        <v>1</v>
      </c>
      <c r="AR411">
        <v>0</v>
      </c>
      <c r="AS411" t="s">
        <v>3</v>
      </c>
      <c r="AT411">
        <v>0.03</v>
      </c>
      <c r="AU411" t="s">
        <v>3</v>
      </c>
      <c r="AV411">
        <v>2</v>
      </c>
      <c r="AW411">
        <v>2</v>
      </c>
      <c r="AX411">
        <v>448997481</v>
      </c>
      <c r="AY411">
        <v>1</v>
      </c>
      <c r="AZ411">
        <v>0</v>
      </c>
      <c r="BA411">
        <v>413</v>
      </c>
      <c r="BB411">
        <v>1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CV411">
        <v>0</v>
      </c>
      <c r="CW411">
        <v>0</v>
      </c>
      <c r="CX411">
        <f>ROUND(Y411*Source!I228,7)</f>
        <v>2.9999999999999997E-4</v>
      </c>
      <c r="CY411">
        <f>AD411</f>
        <v>0</v>
      </c>
      <c r="CZ411">
        <f>AH411</f>
        <v>0</v>
      </c>
      <c r="DA411">
        <f>AL411</f>
        <v>1</v>
      </c>
      <c r="DB411">
        <f t="shared" si="214"/>
        <v>0</v>
      </c>
      <c r="DC411">
        <f t="shared" si="215"/>
        <v>0</v>
      </c>
      <c r="DD411" t="s">
        <v>3</v>
      </c>
      <c r="DE411" t="s">
        <v>3</v>
      </c>
      <c r="DF411">
        <f t="shared" si="216"/>
        <v>0</v>
      </c>
      <c r="DG411">
        <f>ROUND(ROUND(AF411,2)*CX411,2)</f>
        <v>0</v>
      </c>
      <c r="DH411">
        <f t="shared" si="206"/>
        <v>0</v>
      </c>
      <c r="DI411">
        <f t="shared" si="207"/>
        <v>0</v>
      </c>
      <c r="DJ411">
        <f>DI411</f>
        <v>0</v>
      </c>
      <c r="DK411">
        <v>0</v>
      </c>
      <c r="DL411" t="s">
        <v>3</v>
      </c>
      <c r="DM411">
        <v>0</v>
      </c>
      <c r="DN411" t="s">
        <v>3</v>
      </c>
      <c r="DO411">
        <v>0</v>
      </c>
    </row>
    <row r="412" spans="1:119" x14ac:dyDescent="0.2">
      <c r="A412">
        <f>ROW(Source!A228)</f>
        <v>228</v>
      </c>
      <c r="B412">
        <v>449016111</v>
      </c>
      <c r="C412">
        <v>448997471</v>
      </c>
      <c r="D412">
        <v>277944814</v>
      </c>
      <c r="E412">
        <v>1</v>
      </c>
      <c r="F412">
        <v>1</v>
      </c>
      <c r="G412">
        <v>1</v>
      </c>
      <c r="H412">
        <v>2</v>
      </c>
      <c r="I412" t="s">
        <v>1401</v>
      </c>
      <c r="J412" t="s">
        <v>1402</v>
      </c>
      <c r="K412" t="s">
        <v>1403</v>
      </c>
      <c r="L412">
        <v>1368</v>
      </c>
      <c r="N412">
        <v>1011</v>
      </c>
      <c r="O412" t="s">
        <v>1100</v>
      </c>
      <c r="P412" t="s">
        <v>1100</v>
      </c>
      <c r="Q412">
        <v>1</v>
      </c>
      <c r="W412">
        <v>0</v>
      </c>
      <c r="X412">
        <v>-325283734</v>
      </c>
      <c r="Y412">
        <f t="shared" si="213"/>
        <v>0.01</v>
      </c>
      <c r="AA412">
        <v>0</v>
      </c>
      <c r="AB412">
        <v>9.8000000000000007</v>
      </c>
      <c r="AC412">
        <v>0</v>
      </c>
      <c r="AD412">
        <v>0</v>
      </c>
      <c r="AE412">
        <v>0</v>
      </c>
      <c r="AF412">
        <v>6.62</v>
      </c>
      <c r="AG412">
        <v>0</v>
      </c>
      <c r="AH412">
        <v>0</v>
      </c>
      <c r="AI412">
        <v>1</v>
      </c>
      <c r="AJ412">
        <v>1.48</v>
      </c>
      <c r="AK412">
        <v>1</v>
      </c>
      <c r="AL412">
        <v>1</v>
      </c>
      <c r="AM412">
        <v>2</v>
      </c>
      <c r="AN412">
        <v>0</v>
      </c>
      <c r="AO412">
        <v>0</v>
      </c>
      <c r="AP412">
        <v>1</v>
      </c>
      <c r="AQ412">
        <v>1</v>
      </c>
      <c r="AR412">
        <v>0</v>
      </c>
      <c r="AS412" t="s">
        <v>3</v>
      </c>
      <c r="AT412">
        <v>0.01</v>
      </c>
      <c r="AU412" t="s">
        <v>3</v>
      </c>
      <c r="AV412">
        <v>1</v>
      </c>
      <c r="AW412">
        <v>2</v>
      </c>
      <c r="AX412">
        <v>448997482</v>
      </c>
      <c r="AY412">
        <v>1</v>
      </c>
      <c r="AZ412">
        <v>0</v>
      </c>
      <c r="BA412">
        <v>414</v>
      </c>
      <c r="BB412">
        <v>1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6.6200000000000009E-2</v>
      </c>
      <c r="BL412">
        <v>0</v>
      </c>
      <c r="BM412">
        <v>0</v>
      </c>
      <c r="BN412">
        <v>0</v>
      </c>
      <c r="BO412">
        <v>0</v>
      </c>
      <c r="BP412">
        <v>1</v>
      </c>
      <c r="BQ412">
        <v>0</v>
      </c>
      <c r="BR412">
        <v>6.6200000000000009E-2</v>
      </c>
      <c r="BS412">
        <v>0</v>
      </c>
      <c r="BT412">
        <v>0</v>
      </c>
      <c r="BU412">
        <v>0</v>
      </c>
      <c r="BV412">
        <v>0</v>
      </c>
      <c r="BW412">
        <v>1</v>
      </c>
      <c r="CV412">
        <v>0</v>
      </c>
      <c r="CW412">
        <f>ROUND(Y412*Source!I228*DO412,7)</f>
        <v>0</v>
      </c>
      <c r="CX412">
        <f>ROUND(Y412*Source!I228,7)</f>
        <v>1E-4</v>
      </c>
      <c r="CY412">
        <f>AB412</f>
        <v>9.8000000000000007</v>
      </c>
      <c r="CZ412">
        <f>AF412</f>
        <v>6.62</v>
      </c>
      <c r="DA412">
        <f>AJ412</f>
        <v>1.48</v>
      </c>
      <c r="DB412">
        <f t="shared" si="214"/>
        <v>7.0000000000000007E-2</v>
      </c>
      <c r="DC412">
        <f t="shared" si="215"/>
        <v>0</v>
      </c>
      <c r="DD412" t="s">
        <v>3</v>
      </c>
      <c r="DE412" t="s">
        <v>3</v>
      </c>
      <c r="DF412">
        <f t="shared" si="216"/>
        <v>0</v>
      </c>
      <c r="DG412">
        <f>ROUND(ROUND(AF412*AJ412,2)*CX412,2)</f>
        <v>0</v>
      </c>
      <c r="DH412">
        <f t="shared" si="206"/>
        <v>0</v>
      </c>
      <c r="DI412">
        <f t="shared" si="207"/>
        <v>0</v>
      </c>
      <c r="DJ412">
        <f>DG412+DH412</f>
        <v>0</v>
      </c>
      <c r="DK412">
        <v>0</v>
      </c>
      <c r="DL412" t="s">
        <v>3</v>
      </c>
      <c r="DM412">
        <v>0</v>
      </c>
      <c r="DN412" t="s">
        <v>3</v>
      </c>
      <c r="DO412">
        <v>0</v>
      </c>
    </row>
    <row r="413" spans="1:119" x14ac:dyDescent="0.2">
      <c r="A413">
        <f>ROW(Source!A228)</f>
        <v>228</v>
      </c>
      <c r="B413">
        <v>449016111</v>
      </c>
      <c r="C413">
        <v>448997471</v>
      </c>
      <c r="D413">
        <v>277944840</v>
      </c>
      <c r="E413">
        <v>1</v>
      </c>
      <c r="F413">
        <v>1</v>
      </c>
      <c r="G413">
        <v>1</v>
      </c>
      <c r="H413">
        <v>2</v>
      </c>
      <c r="I413" t="s">
        <v>1364</v>
      </c>
      <c r="J413" t="s">
        <v>1365</v>
      </c>
      <c r="K413" t="s">
        <v>1366</v>
      </c>
      <c r="L413">
        <v>1368</v>
      </c>
      <c r="N413">
        <v>1011</v>
      </c>
      <c r="O413" t="s">
        <v>1100</v>
      </c>
      <c r="P413" t="s">
        <v>1100</v>
      </c>
      <c r="Q413">
        <v>1</v>
      </c>
      <c r="W413">
        <v>0</v>
      </c>
      <c r="X413">
        <v>622831100</v>
      </c>
      <c r="Y413">
        <f t="shared" si="213"/>
        <v>0.01</v>
      </c>
      <c r="AA413">
        <v>0</v>
      </c>
      <c r="AB413">
        <v>1587.88</v>
      </c>
      <c r="AC413">
        <v>620.24</v>
      </c>
      <c r="AD413">
        <v>0</v>
      </c>
      <c r="AE413">
        <v>0</v>
      </c>
      <c r="AF413">
        <v>1587.88</v>
      </c>
      <c r="AG413">
        <v>620.24</v>
      </c>
      <c r="AH413">
        <v>0</v>
      </c>
      <c r="AI413">
        <v>1</v>
      </c>
      <c r="AJ413">
        <v>1</v>
      </c>
      <c r="AK413">
        <v>1</v>
      </c>
      <c r="AL413">
        <v>1</v>
      </c>
      <c r="AM413">
        <v>-2</v>
      </c>
      <c r="AN413">
        <v>0</v>
      </c>
      <c r="AO413">
        <v>0</v>
      </c>
      <c r="AP413">
        <v>1</v>
      </c>
      <c r="AQ413">
        <v>1</v>
      </c>
      <c r="AR413">
        <v>0</v>
      </c>
      <c r="AS413" t="s">
        <v>3</v>
      </c>
      <c r="AT413">
        <v>0.01</v>
      </c>
      <c r="AU413" t="s">
        <v>3</v>
      </c>
      <c r="AV413">
        <v>1</v>
      </c>
      <c r="AW413">
        <v>2</v>
      </c>
      <c r="AX413">
        <v>448997483</v>
      </c>
      <c r="AY413">
        <v>2</v>
      </c>
      <c r="AZ413">
        <v>98304</v>
      </c>
      <c r="BA413">
        <v>415</v>
      </c>
      <c r="BB413">
        <v>1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15.878800000000002</v>
      </c>
      <c r="BL413">
        <v>6.2023999999999999</v>
      </c>
      <c r="BM413">
        <v>0</v>
      </c>
      <c r="BN413">
        <v>0</v>
      </c>
      <c r="BO413">
        <v>0.01</v>
      </c>
      <c r="BP413">
        <v>1</v>
      </c>
      <c r="BQ413">
        <v>0</v>
      </c>
      <c r="BR413">
        <v>15.878800000000002</v>
      </c>
      <c r="BS413">
        <v>6.2023999999999999</v>
      </c>
      <c r="BT413">
        <v>0</v>
      </c>
      <c r="BU413">
        <v>0</v>
      </c>
      <c r="BV413">
        <v>0.01</v>
      </c>
      <c r="BW413">
        <v>1</v>
      </c>
      <c r="CV413">
        <v>0</v>
      </c>
      <c r="CW413">
        <f>ROUND(Y413*Source!I228*DO413,7)</f>
        <v>1E-4</v>
      </c>
      <c r="CX413">
        <f>ROUND(Y413*Source!I228,7)</f>
        <v>1E-4</v>
      </c>
      <c r="CY413">
        <f>AB413</f>
        <v>1587.88</v>
      </c>
      <c r="CZ413">
        <f>AF413</f>
        <v>1587.88</v>
      </c>
      <c r="DA413">
        <f>AJ413</f>
        <v>1</v>
      </c>
      <c r="DB413">
        <f t="shared" si="214"/>
        <v>15.88</v>
      </c>
      <c r="DC413">
        <f t="shared" si="215"/>
        <v>6.2</v>
      </c>
      <c r="DD413" t="s">
        <v>3</v>
      </c>
      <c r="DE413" t="s">
        <v>3</v>
      </c>
      <c r="DF413">
        <f t="shared" si="216"/>
        <v>0</v>
      </c>
      <c r="DG413">
        <f>ROUND(ROUND(AF413,2)*CX413,2)</f>
        <v>0.16</v>
      </c>
      <c r="DH413">
        <f t="shared" si="206"/>
        <v>0.06</v>
      </c>
      <c r="DI413">
        <f t="shared" si="207"/>
        <v>0</v>
      </c>
      <c r="DJ413">
        <f>DG413+DH413</f>
        <v>0.22</v>
      </c>
      <c r="DK413">
        <v>1</v>
      </c>
      <c r="DL413" t="s">
        <v>1219</v>
      </c>
      <c r="DM413">
        <v>5</v>
      </c>
      <c r="DN413" t="s">
        <v>1203</v>
      </c>
      <c r="DO413">
        <v>1</v>
      </c>
    </row>
    <row r="414" spans="1:119" x14ac:dyDescent="0.2">
      <c r="A414">
        <f>ROW(Source!A228)</f>
        <v>228</v>
      </c>
      <c r="B414">
        <v>449016111</v>
      </c>
      <c r="C414">
        <v>448997471</v>
      </c>
      <c r="D414">
        <v>277945805</v>
      </c>
      <c r="E414">
        <v>1</v>
      </c>
      <c r="F414">
        <v>1</v>
      </c>
      <c r="G414">
        <v>1</v>
      </c>
      <c r="H414">
        <v>2</v>
      </c>
      <c r="I414" t="s">
        <v>1206</v>
      </c>
      <c r="J414" t="s">
        <v>1207</v>
      </c>
      <c r="K414" t="s">
        <v>1208</v>
      </c>
      <c r="L414">
        <v>1368</v>
      </c>
      <c r="N414">
        <v>1011</v>
      </c>
      <c r="O414" t="s">
        <v>1100</v>
      </c>
      <c r="P414" t="s">
        <v>1100</v>
      </c>
      <c r="Q414">
        <v>1</v>
      </c>
      <c r="W414">
        <v>0</v>
      </c>
      <c r="X414">
        <v>721652621</v>
      </c>
      <c r="Y414">
        <f t="shared" si="213"/>
        <v>0.02</v>
      </c>
      <c r="AA414">
        <v>0</v>
      </c>
      <c r="AB414">
        <v>641.70000000000005</v>
      </c>
      <c r="AC414">
        <v>539.69000000000005</v>
      </c>
      <c r="AD414">
        <v>0</v>
      </c>
      <c r="AE414">
        <v>0</v>
      </c>
      <c r="AF414">
        <v>641.70000000000005</v>
      </c>
      <c r="AG414">
        <v>539.69000000000005</v>
      </c>
      <c r="AH414">
        <v>0</v>
      </c>
      <c r="AI414">
        <v>1</v>
      </c>
      <c r="AJ414">
        <v>1</v>
      </c>
      <c r="AK414">
        <v>1</v>
      </c>
      <c r="AL414">
        <v>1</v>
      </c>
      <c r="AM414">
        <v>-2</v>
      </c>
      <c r="AN414">
        <v>0</v>
      </c>
      <c r="AO414">
        <v>0</v>
      </c>
      <c r="AP414">
        <v>1</v>
      </c>
      <c r="AQ414">
        <v>1</v>
      </c>
      <c r="AR414">
        <v>0</v>
      </c>
      <c r="AS414" t="s">
        <v>3</v>
      </c>
      <c r="AT414">
        <v>0.02</v>
      </c>
      <c r="AU414" t="s">
        <v>3</v>
      </c>
      <c r="AV414">
        <v>1</v>
      </c>
      <c r="AW414">
        <v>2</v>
      </c>
      <c r="AX414">
        <v>448997484</v>
      </c>
      <c r="AY414">
        <v>2</v>
      </c>
      <c r="AZ414">
        <v>98304</v>
      </c>
      <c r="BA414">
        <v>416</v>
      </c>
      <c r="BB414">
        <v>1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12.834000000000001</v>
      </c>
      <c r="BL414">
        <v>10.793800000000001</v>
      </c>
      <c r="BM414">
        <v>0</v>
      </c>
      <c r="BN414">
        <v>0</v>
      </c>
      <c r="BO414">
        <v>0.02</v>
      </c>
      <c r="BP414">
        <v>1</v>
      </c>
      <c r="BQ414">
        <v>0</v>
      </c>
      <c r="BR414">
        <v>12.834000000000001</v>
      </c>
      <c r="BS414">
        <v>10.793800000000001</v>
      </c>
      <c r="BT414">
        <v>0</v>
      </c>
      <c r="BU414">
        <v>0</v>
      </c>
      <c r="BV414">
        <v>0.02</v>
      </c>
      <c r="BW414">
        <v>1</v>
      </c>
      <c r="CV414">
        <v>0</v>
      </c>
      <c r="CW414">
        <f>ROUND(Y414*Source!I228*DO414,7)</f>
        <v>2.0000000000000001E-4</v>
      </c>
      <c r="CX414">
        <f>ROUND(Y414*Source!I228,7)</f>
        <v>2.0000000000000001E-4</v>
      </c>
      <c r="CY414">
        <f>AB414</f>
        <v>641.70000000000005</v>
      </c>
      <c r="CZ414">
        <f>AF414</f>
        <v>641.70000000000005</v>
      </c>
      <c r="DA414">
        <f>AJ414</f>
        <v>1</v>
      </c>
      <c r="DB414">
        <f t="shared" si="214"/>
        <v>12.83</v>
      </c>
      <c r="DC414">
        <f t="shared" si="215"/>
        <v>10.79</v>
      </c>
      <c r="DD414" t="s">
        <v>3</v>
      </c>
      <c r="DE414" t="s">
        <v>3</v>
      </c>
      <c r="DF414">
        <f t="shared" si="216"/>
        <v>0</v>
      </c>
      <c r="DG414">
        <f>ROUND(ROUND(AF414,2)*CX414,2)</f>
        <v>0.13</v>
      </c>
      <c r="DH414">
        <f t="shared" si="206"/>
        <v>0.11</v>
      </c>
      <c r="DI414">
        <f t="shared" si="207"/>
        <v>0</v>
      </c>
      <c r="DJ414">
        <f>DG414+DH414</f>
        <v>0.24</v>
      </c>
      <c r="DK414">
        <v>1</v>
      </c>
      <c r="DL414" t="s">
        <v>1209</v>
      </c>
      <c r="DM414">
        <v>4</v>
      </c>
      <c r="DN414" t="s">
        <v>1203</v>
      </c>
      <c r="DO414">
        <v>1</v>
      </c>
    </row>
    <row r="415" spans="1:119" x14ac:dyDescent="0.2">
      <c r="A415">
        <f>ROW(Source!A228)</f>
        <v>228</v>
      </c>
      <c r="B415">
        <v>449016111</v>
      </c>
      <c r="C415">
        <v>448997471</v>
      </c>
      <c r="D415">
        <v>277946526</v>
      </c>
      <c r="E415">
        <v>1</v>
      </c>
      <c r="F415">
        <v>1</v>
      </c>
      <c r="G415">
        <v>1</v>
      </c>
      <c r="H415">
        <v>2</v>
      </c>
      <c r="I415" t="s">
        <v>1404</v>
      </c>
      <c r="J415" t="s">
        <v>1405</v>
      </c>
      <c r="K415" t="s">
        <v>1406</v>
      </c>
      <c r="L415">
        <v>1368</v>
      </c>
      <c r="N415">
        <v>1011</v>
      </c>
      <c r="O415" t="s">
        <v>1100</v>
      </c>
      <c r="P415" t="s">
        <v>1100</v>
      </c>
      <c r="Q415">
        <v>1</v>
      </c>
      <c r="W415">
        <v>0</v>
      </c>
      <c r="X415">
        <v>-2078494409</v>
      </c>
      <c r="Y415">
        <f t="shared" si="213"/>
        <v>0.65</v>
      </c>
      <c r="AA415">
        <v>0</v>
      </c>
      <c r="AB415">
        <v>7.48</v>
      </c>
      <c r="AC415">
        <v>0</v>
      </c>
      <c r="AD415">
        <v>0</v>
      </c>
      <c r="AE415">
        <v>0</v>
      </c>
      <c r="AF415">
        <v>5.67</v>
      </c>
      <c r="AG415">
        <v>0</v>
      </c>
      <c r="AH415">
        <v>0</v>
      </c>
      <c r="AI415">
        <v>1</v>
      </c>
      <c r="AJ415">
        <v>1.32</v>
      </c>
      <c r="AK415">
        <v>1</v>
      </c>
      <c r="AL415">
        <v>1</v>
      </c>
      <c r="AM415">
        <v>2</v>
      </c>
      <c r="AN415">
        <v>0</v>
      </c>
      <c r="AO415">
        <v>0</v>
      </c>
      <c r="AP415">
        <v>1</v>
      </c>
      <c r="AQ415">
        <v>1</v>
      </c>
      <c r="AR415">
        <v>0</v>
      </c>
      <c r="AS415" t="s">
        <v>3</v>
      </c>
      <c r="AT415">
        <v>0.65</v>
      </c>
      <c r="AU415" t="s">
        <v>3</v>
      </c>
      <c r="AV415">
        <v>1</v>
      </c>
      <c r="AW415">
        <v>2</v>
      </c>
      <c r="AX415">
        <v>448997485</v>
      </c>
      <c r="AY415">
        <v>2</v>
      </c>
      <c r="AZ415">
        <v>32768</v>
      </c>
      <c r="BA415">
        <v>417</v>
      </c>
      <c r="BB415">
        <v>1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3.6855000000000002</v>
      </c>
      <c r="BL415">
        <v>0</v>
      </c>
      <c r="BM415">
        <v>0</v>
      </c>
      <c r="BN415">
        <v>0</v>
      </c>
      <c r="BO415">
        <v>0</v>
      </c>
      <c r="BP415">
        <v>1</v>
      </c>
      <c r="BQ415">
        <v>0</v>
      </c>
      <c r="BR415">
        <v>3.6855000000000002</v>
      </c>
      <c r="BS415">
        <v>0</v>
      </c>
      <c r="BT415">
        <v>0</v>
      </c>
      <c r="BU415">
        <v>0</v>
      </c>
      <c r="BV415">
        <v>0</v>
      </c>
      <c r="BW415">
        <v>1</v>
      </c>
      <c r="CV415">
        <v>0</v>
      </c>
      <c r="CW415">
        <f>ROUND(Y415*Source!I228*DO415,7)</f>
        <v>0</v>
      </c>
      <c r="CX415">
        <f>ROUND(Y415*Source!I228,7)</f>
        <v>6.4999999999999997E-3</v>
      </c>
      <c r="CY415">
        <f>AB415</f>
        <v>7.48</v>
      </c>
      <c r="CZ415">
        <f>AF415</f>
        <v>5.67</v>
      </c>
      <c r="DA415">
        <f>AJ415</f>
        <v>1.32</v>
      </c>
      <c r="DB415">
        <f t="shared" si="214"/>
        <v>3.69</v>
      </c>
      <c r="DC415">
        <f t="shared" si="215"/>
        <v>0</v>
      </c>
      <c r="DD415" t="s">
        <v>3</v>
      </c>
      <c r="DE415" t="s">
        <v>3</v>
      </c>
      <c r="DF415">
        <f t="shared" si="216"/>
        <v>0</v>
      </c>
      <c r="DG415">
        <f>ROUND(ROUND(AF415*AJ415,2)*CX415,2)</f>
        <v>0.05</v>
      </c>
      <c r="DH415">
        <f t="shared" si="206"/>
        <v>0</v>
      </c>
      <c r="DI415">
        <f t="shared" si="207"/>
        <v>0</v>
      </c>
      <c r="DJ415">
        <f>DG415+DH415</f>
        <v>0.05</v>
      </c>
      <c r="DK415">
        <v>0</v>
      </c>
      <c r="DL415" t="s">
        <v>3</v>
      </c>
      <c r="DM415">
        <v>0</v>
      </c>
      <c r="DN415" t="s">
        <v>3</v>
      </c>
      <c r="DO415">
        <v>0</v>
      </c>
    </row>
    <row r="416" spans="1:119" x14ac:dyDescent="0.2">
      <c r="A416">
        <f>ROW(Source!A228)</f>
        <v>228</v>
      </c>
      <c r="B416">
        <v>449016111</v>
      </c>
      <c r="C416">
        <v>448997471</v>
      </c>
      <c r="D416">
        <v>277896363</v>
      </c>
      <c r="E416">
        <v>1</v>
      </c>
      <c r="F416">
        <v>1</v>
      </c>
      <c r="G416">
        <v>1</v>
      </c>
      <c r="H416">
        <v>3</v>
      </c>
      <c r="I416" t="s">
        <v>1441</v>
      </c>
      <c r="J416" t="s">
        <v>1442</v>
      </c>
      <c r="K416" t="s">
        <v>1443</v>
      </c>
      <c r="L416">
        <v>1348</v>
      </c>
      <c r="N416">
        <v>1009</v>
      </c>
      <c r="O416" t="s">
        <v>83</v>
      </c>
      <c r="P416" t="s">
        <v>83</v>
      </c>
      <c r="Q416">
        <v>1000</v>
      </c>
      <c r="W416">
        <v>0</v>
      </c>
      <c r="X416">
        <v>-1103913893</v>
      </c>
      <c r="Y416">
        <f>(AT416*ROUND(0,7))</f>
        <v>0</v>
      </c>
      <c r="AA416">
        <v>149419.07999999999</v>
      </c>
      <c r="AB416">
        <v>0</v>
      </c>
      <c r="AC416">
        <v>0</v>
      </c>
      <c r="AD416">
        <v>0</v>
      </c>
      <c r="AE416">
        <v>124515.9</v>
      </c>
      <c r="AF416">
        <v>0</v>
      </c>
      <c r="AG416">
        <v>0</v>
      </c>
      <c r="AH416">
        <v>0</v>
      </c>
      <c r="AI416">
        <v>1.2</v>
      </c>
      <c r="AJ416">
        <v>1</v>
      </c>
      <c r="AK416">
        <v>1</v>
      </c>
      <c r="AL416">
        <v>1</v>
      </c>
      <c r="AM416">
        <v>2</v>
      </c>
      <c r="AN416">
        <v>0</v>
      </c>
      <c r="AO416">
        <v>0</v>
      </c>
      <c r="AP416">
        <v>1</v>
      </c>
      <c r="AQ416">
        <v>1</v>
      </c>
      <c r="AR416">
        <v>0</v>
      </c>
      <c r="AS416" t="s">
        <v>3</v>
      </c>
      <c r="AT416">
        <v>2.4E-2</v>
      </c>
      <c r="AU416" t="s">
        <v>135</v>
      </c>
      <c r="AV416">
        <v>0</v>
      </c>
      <c r="AW416">
        <v>2</v>
      </c>
      <c r="AX416">
        <v>448997486</v>
      </c>
      <c r="AY416">
        <v>1</v>
      </c>
      <c r="AZ416">
        <v>0</v>
      </c>
      <c r="BA416">
        <v>418</v>
      </c>
      <c r="BB416">
        <v>1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2988.3815999999997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1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CV416">
        <v>0</v>
      </c>
      <c r="CW416">
        <v>0</v>
      </c>
      <c r="CX416">
        <f>ROUND(Y416*Source!I228,7)</f>
        <v>0</v>
      </c>
      <c r="CY416">
        <f>AA416</f>
        <v>149419.07999999999</v>
      </c>
      <c r="CZ416">
        <f>AE416</f>
        <v>124515.9</v>
      </c>
      <c r="DA416">
        <f>AI416</f>
        <v>1.2</v>
      </c>
      <c r="DB416">
        <f>ROUND((ROUND(AT416*CZ416,2)*ROUND(0,7)),6)</f>
        <v>0</v>
      </c>
      <c r="DC416">
        <f>ROUND((ROUND(AT416*AG416,2)*ROUND(0,7)),6)</f>
        <v>0</v>
      </c>
      <c r="DD416" t="s">
        <v>3</v>
      </c>
      <c r="DE416" t="s">
        <v>3</v>
      </c>
      <c r="DF416">
        <f>ROUND(ROUND(AE416*AI416,2)*CX416,2)</f>
        <v>0</v>
      </c>
      <c r="DG416">
        <f>ROUND(ROUND(AF416,2)*CX416,2)</f>
        <v>0</v>
      </c>
      <c r="DH416">
        <f t="shared" si="206"/>
        <v>0</v>
      </c>
      <c r="DI416">
        <f t="shared" si="207"/>
        <v>0</v>
      </c>
      <c r="DJ416">
        <f>DF416</f>
        <v>0</v>
      </c>
      <c r="DK416">
        <v>0</v>
      </c>
      <c r="DL416" t="s">
        <v>3</v>
      </c>
      <c r="DM416">
        <v>0</v>
      </c>
      <c r="DN416" t="s">
        <v>3</v>
      </c>
      <c r="DO416">
        <v>0</v>
      </c>
    </row>
    <row r="417" spans="1:119" x14ac:dyDescent="0.2">
      <c r="A417">
        <f>ROW(Source!A228)</f>
        <v>228</v>
      </c>
      <c r="B417">
        <v>449016111</v>
      </c>
      <c r="C417">
        <v>448997471</v>
      </c>
      <c r="D417">
        <v>277896835</v>
      </c>
      <c r="E417">
        <v>1</v>
      </c>
      <c r="F417">
        <v>1</v>
      </c>
      <c r="G417">
        <v>1</v>
      </c>
      <c r="H417">
        <v>3</v>
      </c>
      <c r="I417" t="s">
        <v>1347</v>
      </c>
      <c r="J417" t="s">
        <v>1348</v>
      </c>
      <c r="K417" t="s">
        <v>1349</v>
      </c>
      <c r="L417">
        <v>1348</v>
      </c>
      <c r="N417">
        <v>1009</v>
      </c>
      <c r="O417" t="s">
        <v>83</v>
      </c>
      <c r="P417" t="s">
        <v>83</v>
      </c>
      <c r="Q417">
        <v>1000</v>
      </c>
      <c r="W417">
        <v>0</v>
      </c>
      <c r="X417">
        <v>-1139616960</v>
      </c>
      <c r="Y417">
        <f>(AT417*ROUND(0,7))</f>
        <v>0</v>
      </c>
      <c r="AA417">
        <v>140892.82</v>
      </c>
      <c r="AB417">
        <v>0</v>
      </c>
      <c r="AC417">
        <v>0</v>
      </c>
      <c r="AD417">
        <v>0</v>
      </c>
      <c r="AE417">
        <v>98526.45</v>
      </c>
      <c r="AF417">
        <v>0</v>
      </c>
      <c r="AG417">
        <v>0</v>
      </c>
      <c r="AH417">
        <v>0</v>
      </c>
      <c r="AI417">
        <v>1.43</v>
      </c>
      <c r="AJ417">
        <v>1</v>
      </c>
      <c r="AK417">
        <v>1</v>
      </c>
      <c r="AL417">
        <v>1</v>
      </c>
      <c r="AM417">
        <v>2</v>
      </c>
      <c r="AN417">
        <v>0</v>
      </c>
      <c r="AO417">
        <v>0</v>
      </c>
      <c r="AP417">
        <v>1</v>
      </c>
      <c r="AQ417">
        <v>1</v>
      </c>
      <c r="AR417">
        <v>0</v>
      </c>
      <c r="AS417" t="s">
        <v>3</v>
      </c>
      <c r="AT417">
        <v>1.2E-2</v>
      </c>
      <c r="AU417" t="s">
        <v>135</v>
      </c>
      <c r="AV417">
        <v>0</v>
      </c>
      <c r="AW417">
        <v>2</v>
      </c>
      <c r="AX417">
        <v>448997487</v>
      </c>
      <c r="AY417">
        <v>1</v>
      </c>
      <c r="AZ417">
        <v>0</v>
      </c>
      <c r="BA417">
        <v>419</v>
      </c>
      <c r="BB417">
        <v>1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1182.3173999999999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1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CV417">
        <v>0</v>
      </c>
      <c r="CW417">
        <v>0</v>
      </c>
      <c r="CX417">
        <f>ROUND(Y417*Source!I228,7)</f>
        <v>0</v>
      </c>
      <c r="CY417">
        <f>AA417</f>
        <v>140892.82</v>
      </c>
      <c r="CZ417">
        <f>AE417</f>
        <v>98526.45</v>
      </c>
      <c r="DA417">
        <f>AI417</f>
        <v>1.43</v>
      </c>
      <c r="DB417">
        <f>ROUND((ROUND(AT417*CZ417,2)*ROUND(0,7)),6)</f>
        <v>0</v>
      </c>
      <c r="DC417">
        <f>ROUND((ROUND(AT417*AG417,2)*ROUND(0,7)),6)</f>
        <v>0</v>
      </c>
      <c r="DD417" t="s">
        <v>3</v>
      </c>
      <c r="DE417" t="s">
        <v>3</v>
      </c>
      <c r="DF417">
        <f>ROUND(ROUND(AE417*AI417,2)*CX417,2)</f>
        <v>0</v>
      </c>
      <c r="DG417">
        <f>ROUND(ROUND(AF417,2)*CX417,2)</f>
        <v>0</v>
      </c>
      <c r="DH417">
        <f t="shared" si="206"/>
        <v>0</v>
      </c>
      <c r="DI417">
        <f t="shared" si="207"/>
        <v>0</v>
      </c>
      <c r="DJ417">
        <f>DF417</f>
        <v>0</v>
      </c>
      <c r="DK417">
        <v>0</v>
      </c>
      <c r="DL417" t="s">
        <v>3</v>
      </c>
      <c r="DM417">
        <v>0</v>
      </c>
      <c r="DN417" t="s">
        <v>3</v>
      </c>
      <c r="DO417">
        <v>0</v>
      </c>
    </row>
    <row r="418" spans="1:119" x14ac:dyDescent="0.2">
      <c r="A418">
        <f>ROW(Source!A229)</f>
        <v>229</v>
      </c>
      <c r="B418">
        <v>449016111</v>
      </c>
      <c r="C418">
        <v>448997488</v>
      </c>
      <c r="D418">
        <v>327091175</v>
      </c>
      <c r="E418">
        <v>112</v>
      </c>
      <c r="F418">
        <v>1</v>
      </c>
      <c r="G418">
        <v>1</v>
      </c>
      <c r="H418">
        <v>1</v>
      </c>
      <c r="I418" t="s">
        <v>1413</v>
      </c>
      <c r="J418" t="s">
        <v>3</v>
      </c>
      <c r="K418" t="s">
        <v>1444</v>
      </c>
      <c r="L418">
        <v>1191</v>
      </c>
      <c r="N418">
        <v>1013</v>
      </c>
      <c r="O418" t="s">
        <v>1203</v>
      </c>
      <c r="P418" t="s">
        <v>1203</v>
      </c>
      <c r="Q418">
        <v>1</v>
      </c>
      <c r="W418">
        <v>0</v>
      </c>
      <c r="X418">
        <v>-715079457</v>
      </c>
      <c r="Y418">
        <f t="shared" ref="Y418:Y423" si="217">AT418</f>
        <v>5.38</v>
      </c>
      <c r="AA418">
        <v>0</v>
      </c>
      <c r="AB418">
        <v>0</v>
      </c>
      <c r="AC418">
        <v>0</v>
      </c>
      <c r="AD418">
        <v>509.48</v>
      </c>
      <c r="AE418">
        <v>0</v>
      </c>
      <c r="AF418">
        <v>0</v>
      </c>
      <c r="AG418">
        <v>0</v>
      </c>
      <c r="AH418">
        <v>509.48</v>
      </c>
      <c r="AI418">
        <v>1</v>
      </c>
      <c r="AJ418">
        <v>1</v>
      </c>
      <c r="AK418">
        <v>1</v>
      </c>
      <c r="AL418">
        <v>1</v>
      </c>
      <c r="AM418">
        <v>-2</v>
      </c>
      <c r="AN418">
        <v>0</v>
      </c>
      <c r="AO418">
        <v>0</v>
      </c>
      <c r="AP418">
        <v>1</v>
      </c>
      <c r="AQ418">
        <v>1</v>
      </c>
      <c r="AR418">
        <v>0</v>
      </c>
      <c r="AS418" t="s">
        <v>3</v>
      </c>
      <c r="AT418">
        <v>5.38</v>
      </c>
      <c r="AU418" t="s">
        <v>3</v>
      </c>
      <c r="AV418">
        <v>1</v>
      </c>
      <c r="AW418">
        <v>2</v>
      </c>
      <c r="AX418">
        <v>448997497</v>
      </c>
      <c r="AY418">
        <v>2</v>
      </c>
      <c r="AZ418">
        <v>131072</v>
      </c>
      <c r="BA418">
        <v>420</v>
      </c>
      <c r="BB418">
        <v>1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2741.0023999999999</v>
      </c>
      <c r="BN418">
        <v>5.38</v>
      </c>
      <c r="BO418">
        <v>0</v>
      </c>
      <c r="BP418">
        <v>1</v>
      </c>
      <c r="BQ418">
        <v>0</v>
      </c>
      <c r="BR418">
        <v>0</v>
      </c>
      <c r="BS418">
        <v>0</v>
      </c>
      <c r="BT418">
        <v>2741.0023999999999</v>
      </c>
      <c r="BU418">
        <v>5.38</v>
      </c>
      <c r="BV418">
        <v>0</v>
      </c>
      <c r="BW418">
        <v>1</v>
      </c>
      <c r="CU418">
        <f>ROUND(AT418*Source!I229*AH418*AL418,2)</f>
        <v>27.41</v>
      </c>
      <c r="CV418">
        <f>ROUND(Y418*Source!I229,7)</f>
        <v>5.3800000000000001E-2</v>
      </c>
      <c r="CW418">
        <v>0</v>
      </c>
      <c r="CX418">
        <f>ROUND(Y418*Source!I229,7)</f>
        <v>5.3800000000000001E-2</v>
      </c>
      <c r="CY418">
        <f>AD418</f>
        <v>509.48</v>
      </c>
      <c r="CZ418">
        <f>AH418</f>
        <v>509.48</v>
      </c>
      <c r="DA418">
        <f>AL418</f>
        <v>1</v>
      </c>
      <c r="DB418">
        <f t="shared" ref="DB418:DB423" si="218">ROUND(ROUND(AT418*CZ418,2),6)</f>
        <v>2741</v>
      </c>
      <c r="DC418">
        <f t="shared" ref="DC418:DC423" si="219">ROUND(ROUND(AT418*AG418,2),6)</f>
        <v>0</v>
      </c>
      <c r="DD418" t="s">
        <v>3</v>
      </c>
      <c r="DE418" t="s">
        <v>3</v>
      </c>
      <c r="DF418">
        <f t="shared" ref="DF418:DF423" si="220">ROUND(ROUND(AE418,2)*CX418,2)</f>
        <v>0</v>
      </c>
      <c r="DG418">
        <f>ROUND(ROUND(AF418,2)*CX418,2)</f>
        <v>0</v>
      </c>
      <c r="DH418">
        <f t="shared" si="206"/>
        <v>0</v>
      </c>
      <c r="DI418">
        <f t="shared" si="207"/>
        <v>27.41</v>
      </c>
      <c r="DJ418">
        <f>DI418</f>
        <v>27.41</v>
      </c>
      <c r="DK418">
        <v>1</v>
      </c>
      <c r="DL418" t="s">
        <v>3</v>
      </c>
      <c r="DM418">
        <v>0</v>
      </c>
      <c r="DN418" t="s">
        <v>3</v>
      </c>
      <c r="DO418">
        <v>0</v>
      </c>
    </row>
    <row r="419" spans="1:119" x14ac:dyDescent="0.2">
      <c r="A419">
        <f>ROW(Source!A229)</f>
        <v>229</v>
      </c>
      <c r="B419">
        <v>449016111</v>
      </c>
      <c r="C419">
        <v>448997488</v>
      </c>
      <c r="D419">
        <v>327091406</v>
      </c>
      <c r="E419">
        <v>112</v>
      </c>
      <c r="F419">
        <v>1</v>
      </c>
      <c r="G419">
        <v>1</v>
      </c>
      <c r="H419">
        <v>1</v>
      </c>
      <c r="I419" t="s">
        <v>1204</v>
      </c>
      <c r="J419" t="s">
        <v>3</v>
      </c>
      <c r="K419" t="s">
        <v>1205</v>
      </c>
      <c r="L419">
        <v>1191</v>
      </c>
      <c r="N419">
        <v>1013</v>
      </c>
      <c r="O419" t="s">
        <v>1203</v>
      </c>
      <c r="P419" t="s">
        <v>1203</v>
      </c>
      <c r="Q419">
        <v>1</v>
      </c>
      <c r="W419">
        <v>0</v>
      </c>
      <c r="X419">
        <v>-1417349443</v>
      </c>
      <c r="Y419">
        <f t="shared" si="217"/>
        <v>0.02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1</v>
      </c>
      <c r="AJ419">
        <v>1</v>
      </c>
      <c r="AK419">
        <v>1</v>
      </c>
      <c r="AL419">
        <v>1</v>
      </c>
      <c r="AM419">
        <v>-2</v>
      </c>
      <c r="AN419">
        <v>0</v>
      </c>
      <c r="AO419">
        <v>0</v>
      </c>
      <c r="AP419">
        <v>1</v>
      </c>
      <c r="AQ419">
        <v>1</v>
      </c>
      <c r="AR419">
        <v>0</v>
      </c>
      <c r="AS419" t="s">
        <v>3</v>
      </c>
      <c r="AT419">
        <v>0.02</v>
      </c>
      <c r="AU419" t="s">
        <v>3</v>
      </c>
      <c r="AV419">
        <v>2</v>
      </c>
      <c r="AW419">
        <v>2</v>
      </c>
      <c r="AX419">
        <v>448997498</v>
      </c>
      <c r="AY419">
        <v>1</v>
      </c>
      <c r="AZ419">
        <v>0</v>
      </c>
      <c r="BA419">
        <v>421</v>
      </c>
      <c r="BB419">
        <v>1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CV419">
        <v>0</v>
      </c>
      <c r="CW419">
        <v>0</v>
      </c>
      <c r="CX419">
        <f>ROUND(Y419*Source!I229,7)</f>
        <v>2.0000000000000001E-4</v>
      </c>
      <c r="CY419">
        <f>AD419</f>
        <v>0</v>
      </c>
      <c r="CZ419">
        <f>AH419</f>
        <v>0</v>
      </c>
      <c r="DA419">
        <f>AL419</f>
        <v>1</v>
      </c>
      <c r="DB419">
        <f t="shared" si="218"/>
        <v>0</v>
      </c>
      <c r="DC419">
        <f t="shared" si="219"/>
        <v>0</v>
      </c>
      <c r="DD419" t="s">
        <v>3</v>
      </c>
      <c r="DE419" t="s">
        <v>3</v>
      </c>
      <c r="DF419">
        <f t="shared" si="220"/>
        <v>0</v>
      </c>
      <c r="DG419">
        <f>ROUND(ROUND(AF419,2)*CX419,2)</f>
        <v>0</v>
      </c>
      <c r="DH419">
        <f t="shared" si="206"/>
        <v>0</v>
      </c>
      <c r="DI419">
        <f t="shared" si="207"/>
        <v>0</v>
      </c>
      <c r="DJ419">
        <f>DI419</f>
        <v>0</v>
      </c>
      <c r="DK419">
        <v>0</v>
      </c>
      <c r="DL419" t="s">
        <v>3</v>
      </c>
      <c r="DM419">
        <v>0</v>
      </c>
      <c r="DN419" t="s">
        <v>3</v>
      </c>
      <c r="DO419">
        <v>0</v>
      </c>
    </row>
    <row r="420" spans="1:119" x14ac:dyDescent="0.2">
      <c r="A420">
        <f>ROW(Source!A229)</f>
        <v>229</v>
      </c>
      <c r="B420">
        <v>449016111</v>
      </c>
      <c r="C420">
        <v>448997488</v>
      </c>
      <c r="D420">
        <v>327211634</v>
      </c>
      <c r="E420">
        <v>1</v>
      </c>
      <c r="F420">
        <v>1</v>
      </c>
      <c r="G420">
        <v>1</v>
      </c>
      <c r="H420">
        <v>2</v>
      </c>
      <c r="I420" t="s">
        <v>1401</v>
      </c>
      <c r="J420" t="s">
        <v>1402</v>
      </c>
      <c r="K420" t="s">
        <v>1403</v>
      </c>
      <c r="L420">
        <v>1368</v>
      </c>
      <c r="N420">
        <v>1011</v>
      </c>
      <c r="O420" t="s">
        <v>1100</v>
      </c>
      <c r="P420" t="s">
        <v>1100</v>
      </c>
      <c r="Q420">
        <v>1</v>
      </c>
      <c r="W420">
        <v>0</v>
      </c>
      <c r="X420">
        <v>-430580475</v>
      </c>
      <c r="Y420">
        <f t="shared" si="217"/>
        <v>0.01</v>
      </c>
      <c r="AA420">
        <v>0</v>
      </c>
      <c r="AB420">
        <v>9.8000000000000007</v>
      </c>
      <c r="AC420">
        <v>0</v>
      </c>
      <c r="AD420">
        <v>0</v>
      </c>
      <c r="AE420">
        <v>0</v>
      </c>
      <c r="AF420">
        <v>6.62</v>
      </c>
      <c r="AG420">
        <v>0</v>
      </c>
      <c r="AH420">
        <v>0</v>
      </c>
      <c r="AI420">
        <v>1</v>
      </c>
      <c r="AJ420">
        <v>1.48</v>
      </c>
      <c r="AK420">
        <v>1</v>
      </c>
      <c r="AL420">
        <v>1</v>
      </c>
      <c r="AM420">
        <v>2</v>
      </c>
      <c r="AN420">
        <v>0</v>
      </c>
      <c r="AO420">
        <v>0</v>
      </c>
      <c r="AP420">
        <v>1</v>
      </c>
      <c r="AQ420">
        <v>1</v>
      </c>
      <c r="AR420">
        <v>0</v>
      </c>
      <c r="AS420" t="s">
        <v>3</v>
      </c>
      <c r="AT420">
        <v>0.01</v>
      </c>
      <c r="AU420" t="s">
        <v>3</v>
      </c>
      <c r="AV420">
        <v>1</v>
      </c>
      <c r="AW420">
        <v>2</v>
      </c>
      <c r="AX420">
        <v>448997499</v>
      </c>
      <c r="AY420">
        <v>1</v>
      </c>
      <c r="AZ420">
        <v>0</v>
      </c>
      <c r="BA420">
        <v>422</v>
      </c>
      <c r="BB420">
        <v>1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6.6200000000000009E-2</v>
      </c>
      <c r="BL420">
        <v>0</v>
      </c>
      <c r="BM420">
        <v>0</v>
      </c>
      <c r="BN420">
        <v>0</v>
      </c>
      <c r="BO420">
        <v>0</v>
      </c>
      <c r="BP420">
        <v>1</v>
      </c>
      <c r="BQ420">
        <v>0</v>
      </c>
      <c r="BR420">
        <v>6.6200000000000009E-2</v>
      </c>
      <c r="BS420">
        <v>0</v>
      </c>
      <c r="BT420">
        <v>0</v>
      </c>
      <c r="BU420">
        <v>0</v>
      </c>
      <c r="BV420">
        <v>0</v>
      </c>
      <c r="BW420">
        <v>1</v>
      </c>
      <c r="CV420">
        <v>0</v>
      </c>
      <c r="CW420">
        <f>ROUND(Y420*Source!I229*DO420,7)</f>
        <v>0</v>
      </c>
      <c r="CX420">
        <f>ROUND(Y420*Source!I229,7)</f>
        <v>1E-4</v>
      </c>
      <c r="CY420">
        <f>AB420</f>
        <v>9.8000000000000007</v>
      </c>
      <c r="CZ420">
        <f>AF420</f>
        <v>6.62</v>
      </c>
      <c r="DA420">
        <f>AJ420</f>
        <v>1.48</v>
      </c>
      <c r="DB420">
        <f t="shared" si="218"/>
        <v>7.0000000000000007E-2</v>
      </c>
      <c r="DC420">
        <f t="shared" si="219"/>
        <v>0</v>
      </c>
      <c r="DD420" t="s">
        <v>3</v>
      </c>
      <c r="DE420" t="s">
        <v>3</v>
      </c>
      <c r="DF420">
        <f t="shared" si="220"/>
        <v>0</v>
      </c>
      <c r="DG420">
        <f>ROUND(ROUND(AF420*AJ420,2)*CX420,2)</f>
        <v>0</v>
      </c>
      <c r="DH420">
        <f t="shared" si="206"/>
        <v>0</v>
      </c>
      <c r="DI420">
        <f t="shared" si="207"/>
        <v>0</v>
      </c>
      <c r="DJ420">
        <f>DG420+DH420</f>
        <v>0</v>
      </c>
      <c r="DK420">
        <v>0</v>
      </c>
      <c r="DL420" t="s">
        <v>3</v>
      </c>
      <c r="DM420">
        <v>0</v>
      </c>
      <c r="DN420" t="s">
        <v>3</v>
      </c>
      <c r="DO420">
        <v>0</v>
      </c>
    </row>
    <row r="421" spans="1:119" x14ac:dyDescent="0.2">
      <c r="A421">
        <f>ROW(Source!A229)</f>
        <v>229</v>
      </c>
      <c r="B421">
        <v>449016111</v>
      </c>
      <c r="C421">
        <v>448997488</v>
      </c>
      <c r="D421">
        <v>327211651</v>
      </c>
      <c r="E421">
        <v>1</v>
      </c>
      <c r="F421">
        <v>1</v>
      </c>
      <c r="G421">
        <v>1</v>
      </c>
      <c r="H421">
        <v>2</v>
      </c>
      <c r="I421" t="s">
        <v>1364</v>
      </c>
      <c r="J421" t="s">
        <v>1365</v>
      </c>
      <c r="K421" t="s">
        <v>1366</v>
      </c>
      <c r="L421">
        <v>1368</v>
      </c>
      <c r="N421">
        <v>1011</v>
      </c>
      <c r="O421" t="s">
        <v>1100</v>
      </c>
      <c r="P421" t="s">
        <v>1100</v>
      </c>
      <c r="Q421">
        <v>1</v>
      </c>
      <c r="W421">
        <v>0</v>
      </c>
      <c r="X421">
        <v>-318968462</v>
      </c>
      <c r="Y421">
        <f t="shared" si="217"/>
        <v>0.01</v>
      </c>
      <c r="AA421">
        <v>0</v>
      </c>
      <c r="AB421">
        <v>1587.88</v>
      </c>
      <c r="AC421">
        <v>620.24</v>
      </c>
      <c r="AD421">
        <v>0</v>
      </c>
      <c r="AE421">
        <v>0</v>
      </c>
      <c r="AF421">
        <v>1587.88</v>
      </c>
      <c r="AG421">
        <v>620.24</v>
      </c>
      <c r="AH421">
        <v>0</v>
      </c>
      <c r="AI421">
        <v>1</v>
      </c>
      <c r="AJ421">
        <v>1</v>
      </c>
      <c r="AK421">
        <v>1</v>
      </c>
      <c r="AL421">
        <v>1</v>
      </c>
      <c r="AM421">
        <v>-2</v>
      </c>
      <c r="AN421">
        <v>0</v>
      </c>
      <c r="AO421">
        <v>0</v>
      </c>
      <c r="AP421">
        <v>1</v>
      </c>
      <c r="AQ421">
        <v>1</v>
      </c>
      <c r="AR421">
        <v>0</v>
      </c>
      <c r="AS421" t="s">
        <v>3</v>
      </c>
      <c r="AT421">
        <v>0.01</v>
      </c>
      <c r="AU421" t="s">
        <v>3</v>
      </c>
      <c r="AV421">
        <v>1</v>
      </c>
      <c r="AW421">
        <v>2</v>
      </c>
      <c r="AX421">
        <v>448997500</v>
      </c>
      <c r="AY421">
        <v>2</v>
      </c>
      <c r="AZ421">
        <v>98304</v>
      </c>
      <c r="BA421">
        <v>423</v>
      </c>
      <c r="BB421">
        <v>1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15.878800000000002</v>
      </c>
      <c r="BL421">
        <v>6.2023999999999999</v>
      </c>
      <c r="BM421">
        <v>0</v>
      </c>
      <c r="BN421">
        <v>0</v>
      </c>
      <c r="BO421">
        <v>0.01</v>
      </c>
      <c r="BP421">
        <v>1</v>
      </c>
      <c r="BQ421">
        <v>0</v>
      </c>
      <c r="BR421">
        <v>15.878800000000002</v>
      </c>
      <c r="BS421">
        <v>6.2023999999999999</v>
      </c>
      <c r="BT421">
        <v>0</v>
      </c>
      <c r="BU421">
        <v>0</v>
      </c>
      <c r="BV421">
        <v>0.01</v>
      </c>
      <c r="BW421">
        <v>1</v>
      </c>
      <c r="CV421">
        <v>0</v>
      </c>
      <c r="CW421">
        <f>ROUND(Y421*Source!I229*DO421,7)</f>
        <v>1E-4</v>
      </c>
      <c r="CX421">
        <f>ROUND(Y421*Source!I229,7)</f>
        <v>1E-4</v>
      </c>
      <c r="CY421">
        <f>AB421</f>
        <v>1587.88</v>
      </c>
      <c r="CZ421">
        <f>AF421</f>
        <v>1587.88</v>
      </c>
      <c r="DA421">
        <f>AJ421</f>
        <v>1</v>
      </c>
      <c r="DB421">
        <f t="shared" si="218"/>
        <v>15.88</v>
      </c>
      <c r="DC421">
        <f t="shared" si="219"/>
        <v>6.2</v>
      </c>
      <c r="DD421" t="s">
        <v>3</v>
      </c>
      <c r="DE421" t="s">
        <v>3</v>
      </c>
      <c r="DF421">
        <f t="shared" si="220"/>
        <v>0</v>
      </c>
      <c r="DG421">
        <f>ROUND(ROUND(AF421,2)*CX421,2)</f>
        <v>0.16</v>
      </c>
      <c r="DH421">
        <f t="shared" si="206"/>
        <v>0.06</v>
      </c>
      <c r="DI421">
        <f t="shared" si="207"/>
        <v>0</v>
      </c>
      <c r="DJ421">
        <f>DG421+DH421</f>
        <v>0.22</v>
      </c>
      <c r="DK421">
        <v>1</v>
      </c>
      <c r="DL421" t="s">
        <v>1219</v>
      </c>
      <c r="DM421">
        <v>5</v>
      </c>
      <c r="DN421" t="s">
        <v>1203</v>
      </c>
      <c r="DO421">
        <v>1</v>
      </c>
    </row>
    <row r="422" spans="1:119" x14ac:dyDescent="0.2">
      <c r="A422">
        <f>ROW(Source!A229)</f>
        <v>229</v>
      </c>
      <c r="B422">
        <v>449016111</v>
      </c>
      <c r="C422">
        <v>448997488</v>
      </c>
      <c r="D422">
        <v>327212380</v>
      </c>
      <c r="E422">
        <v>1</v>
      </c>
      <c r="F422">
        <v>1</v>
      </c>
      <c r="G422">
        <v>1</v>
      </c>
      <c r="H422">
        <v>2</v>
      </c>
      <c r="I422" t="s">
        <v>1206</v>
      </c>
      <c r="J422" t="s">
        <v>1207</v>
      </c>
      <c r="K422" t="s">
        <v>1208</v>
      </c>
      <c r="L422">
        <v>1368</v>
      </c>
      <c r="N422">
        <v>1011</v>
      </c>
      <c r="O422" t="s">
        <v>1100</v>
      </c>
      <c r="P422" t="s">
        <v>1100</v>
      </c>
      <c r="Q422">
        <v>1</v>
      </c>
      <c r="W422">
        <v>0</v>
      </c>
      <c r="X422">
        <v>1032761012</v>
      </c>
      <c r="Y422">
        <f t="shared" si="217"/>
        <v>0.01</v>
      </c>
      <c r="AA422">
        <v>0</v>
      </c>
      <c r="AB422">
        <v>641.70000000000005</v>
      </c>
      <c r="AC422">
        <v>539.69000000000005</v>
      </c>
      <c r="AD422">
        <v>0</v>
      </c>
      <c r="AE422">
        <v>0</v>
      </c>
      <c r="AF422">
        <v>641.70000000000005</v>
      </c>
      <c r="AG422">
        <v>539.69000000000005</v>
      </c>
      <c r="AH422">
        <v>0</v>
      </c>
      <c r="AI422">
        <v>1</v>
      </c>
      <c r="AJ422">
        <v>1</v>
      </c>
      <c r="AK422">
        <v>1</v>
      </c>
      <c r="AL422">
        <v>1</v>
      </c>
      <c r="AM422">
        <v>-2</v>
      </c>
      <c r="AN422">
        <v>0</v>
      </c>
      <c r="AO422">
        <v>0</v>
      </c>
      <c r="AP422">
        <v>1</v>
      </c>
      <c r="AQ422">
        <v>1</v>
      </c>
      <c r="AR422">
        <v>0</v>
      </c>
      <c r="AS422" t="s">
        <v>3</v>
      </c>
      <c r="AT422">
        <v>0.01</v>
      </c>
      <c r="AU422" t="s">
        <v>3</v>
      </c>
      <c r="AV422">
        <v>1</v>
      </c>
      <c r="AW422">
        <v>2</v>
      </c>
      <c r="AX422">
        <v>448997501</v>
      </c>
      <c r="AY422">
        <v>2</v>
      </c>
      <c r="AZ422">
        <v>98304</v>
      </c>
      <c r="BA422">
        <v>424</v>
      </c>
      <c r="BB422">
        <v>1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6.4170000000000007</v>
      </c>
      <c r="BL422">
        <v>5.3969000000000005</v>
      </c>
      <c r="BM422">
        <v>0</v>
      </c>
      <c r="BN422">
        <v>0</v>
      </c>
      <c r="BO422">
        <v>0.01</v>
      </c>
      <c r="BP422">
        <v>1</v>
      </c>
      <c r="BQ422">
        <v>0</v>
      </c>
      <c r="BR422">
        <v>6.4170000000000007</v>
      </c>
      <c r="BS422">
        <v>5.3969000000000005</v>
      </c>
      <c r="BT422">
        <v>0</v>
      </c>
      <c r="BU422">
        <v>0</v>
      </c>
      <c r="BV422">
        <v>0.01</v>
      </c>
      <c r="BW422">
        <v>1</v>
      </c>
      <c r="CV422">
        <v>0</v>
      </c>
      <c r="CW422">
        <f>ROUND(Y422*Source!I229*DO422,7)</f>
        <v>1E-4</v>
      </c>
      <c r="CX422">
        <f>ROUND(Y422*Source!I229,7)</f>
        <v>1E-4</v>
      </c>
      <c r="CY422">
        <f>AB422</f>
        <v>641.70000000000005</v>
      </c>
      <c r="CZ422">
        <f>AF422</f>
        <v>641.70000000000005</v>
      </c>
      <c r="DA422">
        <f>AJ422</f>
        <v>1</v>
      </c>
      <c r="DB422">
        <f t="shared" si="218"/>
        <v>6.42</v>
      </c>
      <c r="DC422">
        <f t="shared" si="219"/>
        <v>5.4</v>
      </c>
      <c r="DD422" t="s">
        <v>3</v>
      </c>
      <c r="DE422" t="s">
        <v>3</v>
      </c>
      <c r="DF422">
        <f t="shared" si="220"/>
        <v>0</v>
      </c>
      <c r="DG422">
        <f>ROUND(ROUND(AF422,2)*CX422,2)</f>
        <v>0.06</v>
      </c>
      <c r="DH422">
        <f t="shared" si="206"/>
        <v>0.05</v>
      </c>
      <c r="DI422">
        <f t="shared" si="207"/>
        <v>0</v>
      </c>
      <c r="DJ422">
        <f>DG422+DH422</f>
        <v>0.11</v>
      </c>
      <c r="DK422">
        <v>1</v>
      </c>
      <c r="DL422" t="s">
        <v>1209</v>
      </c>
      <c r="DM422">
        <v>4</v>
      </c>
      <c r="DN422" t="s">
        <v>1203</v>
      </c>
      <c r="DO422">
        <v>1</v>
      </c>
    </row>
    <row r="423" spans="1:119" x14ac:dyDescent="0.2">
      <c r="A423">
        <f>ROW(Source!A229)</f>
        <v>229</v>
      </c>
      <c r="B423">
        <v>449016111</v>
      </c>
      <c r="C423">
        <v>448997488</v>
      </c>
      <c r="D423">
        <v>327212931</v>
      </c>
      <c r="E423">
        <v>1</v>
      </c>
      <c r="F423">
        <v>1</v>
      </c>
      <c r="G423">
        <v>1</v>
      </c>
      <c r="H423">
        <v>2</v>
      </c>
      <c r="I423" t="s">
        <v>1404</v>
      </c>
      <c r="J423" t="s">
        <v>1432</v>
      </c>
      <c r="K423" t="s">
        <v>1406</v>
      </c>
      <c r="L423">
        <v>1368</v>
      </c>
      <c r="N423">
        <v>1011</v>
      </c>
      <c r="O423" t="s">
        <v>1100</v>
      </c>
      <c r="P423" t="s">
        <v>1100</v>
      </c>
      <c r="Q423">
        <v>1</v>
      </c>
      <c r="W423">
        <v>0</v>
      </c>
      <c r="X423">
        <v>-717252656</v>
      </c>
      <c r="Y423">
        <f t="shared" si="217"/>
        <v>0.65</v>
      </c>
      <c r="AA423">
        <v>0</v>
      </c>
      <c r="AB423">
        <v>5.97</v>
      </c>
      <c r="AC423">
        <v>0</v>
      </c>
      <c r="AD423">
        <v>0</v>
      </c>
      <c r="AE423">
        <v>0</v>
      </c>
      <c r="AF423">
        <v>4.5199999999999996</v>
      </c>
      <c r="AG423">
        <v>0</v>
      </c>
      <c r="AH423">
        <v>0</v>
      </c>
      <c r="AI423">
        <v>1</v>
      </c>
      <c r="AJ423">
        <v>1.32</v>
      </c>
      <c r="AK423">
        <v>1</v>
      </c>
      <c r="AL423">
        <v>1</v>
      </c>
      <c r="AM423">
        <v>2</v>
      </c>
      <c r="AN423">
        <v>0</v>
      </c>
      <c r="AO423">
        <v>0</v>
      </c>
      <c r="AP423">
        <v>1</v>
      </c>
      <c r="AQ423">
        <v>1</v>
      </c>
      <c r="AR423">
        <v>0</v>
      </c>
      <c r="AS423" t="s">
        <v>3</v>
      </c>
      <c r="AT423">
        <v>0.65</v>
      </c>
      <c r="AU423" t="s">
        <v>3</v>
      </c>
      <c r="AV423">
        <v>1</v>
      </c>
      <c r="AW423">
        <v>2</v>
      </c>
      <c r="AX423">
        <v>448997502</v>
      </c>
      <c r="AY423">
        <v>2</v>
      </c>
      <c r="AZ423">
        <v>32768</v>
      </c>
      <c r="BA423">
        <v>425</v>
      </c>
      <c r="BB423">
        <v>1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2.9379999999999997</v>
      </c>
      <c r="BL423">
        <v>0</v>
      </c>
      <c r="BM423">
        <v>0</v>
      </c>
      <c r="BN423">
        <v>0</v>
      </c>
      <c r="BO423">
        <v>0</v>
      </c>
      <c r="BP423">
        <v>1</v>
      </c>
      <c r="BQ423">
        <v>0</v>
      </c>
      <c r="BR423">
        <v>2.9379999999999997</v>
      </c>
      <c r="BS423">
        <v>0</v>
      </c>
      <c r="BT423">
        <v>0</v>
      </c>
      <c r="BU423">
        <v>0</v>
      </c>
      <c r="BV423">
        <v>0</v>
      </c>
      <c r="BW423">
        <v>1</v>
      </c>
      <c r="CV423">
        <v>0</v>
      </c>
      <c r="CW423">
        <f>ROUND(Y423*Source!I229*DO423,7)</f>
        <v>0</v>
      </c>
      <c r="CX423">
        <f>ROUND(Y423*Source!I229,7)</f>
        <v>6.4999999999999997E-3</v>
      </c>
      <c r="CY423">
        <f>AB423</f>
        <v>5.97</v>
      </c>
      <c r="CZ423">
        <f>AF423</f>
        <v>4.5199999999999996</v>
      </c>
      <c r="DA423">
        <f>AJ423</f>
        <v>1.32</v>
      </c>
      <c r="DB423">
        <f t="shared" si="218"/>
        <v>2.94</v>
      </c>
      <c r="DC423">
        <f t="shared" si="219"/>
        <v>0</v>
      </c>
      <c r="DD423" t="s">
        <v>3</v>
      </c>
      <c r="DE423" t="s">
        <v>3</v>
      </c>
      <c r="DF423">
        <f t="shared" si="220"/>
        <v>0</v>
      </c>
      <c r="DG423">
        <f>ROUND(ROUND(AF423*AJ423,2)*CX423,2)</f>
        <v>0.04</v>
      </c>
      <c r="DH423">
        <f t="shared" si="206"/>
        <v>0</v>
      </c>
      <c r="DI423">
        <f t="shared" si="207"/>
        <v>0</v>
      </c>
      <c r="DJ423">
        <f>DG423+DH423</f>
        <v>0.04</v>
      </c>
      <c r="DK423">
        <v>0</v>
      </c>
      <c r="DL423" t="s">
        <v>3</v>
      </c>
      <c r="DM423">
        <v>0</v>
      </c>
      <c r="DN423" t="s">
        <v>3</v>
      </c>
      <c r="DO423">
        <v>0</v>
      </c>
    </row>
    <row r="424" spans="1:119" x14ac:dyDescent="0.2">
      <c r="A424">
        <f>ROW(Source!A229)</f>
        <v>229</v>
      </c>
      <c r="B424">
        <v>449016111</v>
      </c>
      <c r="C424">
        <v>448997488</v>
      </c>
      <c r="D424">
        <v>327181433</v>
      </c>
      <c r="E424">
        <v>1</v>
      </c>
      <c r="F424">
        <v>1</v>
      </c>
      <c r="G424">
        <v>1</v>
      </c>
      <c r="H424">
        <v>3</v>
      </c>
      <c r="I424" t="s">
        <v>1445</v>
      </c>
      <c r="J424" t="s">
        <v>1446</v>
      </c>
      <c r="K424" t="s">
        <v>1447</v>
      </c>
      <c r="L424">
        <v>1348</v>
      </c>
      <c r="N424">
        <v>1009</v>
      </c>
      <c r="O424" t="s">
        <v>83</v>
      </c>
      <c r="P424" t="s">
        <v>83</v>
      </c>
      <c r="Q424">
        <v>1000</v>
      </c>
      <c r="W424">
        <v>0</v>
      </c>
      <c r="X424">
        <v>827741527</v>
      </c>
      <c r="Y424">
        <f>(AT424*ROUND(0,7))</f>
        <v>0</v>
      </c>
      <c r="AA424">
        <v>139881.70000000001</v>
      </c>
      <c r="AB424">
        <v>0</v>
      </c>
      <c r="AC424">
        <v>0</v>
      </c>
      <c r="AD424">
        <v>0</v>
      </c>
      <c r="AE424">
        <v>104389.33</v>
      </c>
      <c r="AF424">
        <v>0</v>
      </c>
      <c r="AG424">
        <v>0</v>
      </c>
      <c r="AH424">
        <v>0</v>
      </c>
      <c r="AI424">
        <v>1.34</v>
      </c>
      <c r="AJ424">
        <v>1</v>
      </c>
      <c r="AK424">
        <v>1</v>
      </c>
      <c r="AL424">
        <v>1</v>
      </c>
      <c r="AM424">
        <v>2</v>
      </c>
      <c r="AN424">
        <v>0</v>
      </c>
      <c r="AO424">
        <v>0</v>
      </c>
      <c r="AP424">
        <v>1</v>
      </c>
      <c r="AQ424">
        <v>1</v>
      </c>
      <c r="AR424">
        <v>0</v>
      </c>
      <c r="AS424" t="s">
        <v>3</v>
      </c>
      <c r="AT424">
        <v>8.9999999999999993E-3</v>
      </c>
      <c r="AU424" t="s">
        <v>135</v>
      </c>
      <c r="AV424">
        <v>0</v>
      </c>
      <c r="AW424">
        <v>2</v>
      </c>
      <c r="AX424">
        <v>448997503</v>
      </c>
      <c r="AY424">
        <v>1</v>
      </c>
      <c r="AZ424">
        <v>0</v>
      </c>
      <c r="BA424">
        <v>426</v>
      </c>
      <c r="BB424">
        <v>1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939.50396999999998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1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CV424">
        <v>0</v>
      </c>
      <c r="CW424">
        <v>0</v>
      </c>
      <c r="CX424">
        <f>ROUND(Y424*Source!I229,7)</f>
        <v>0</v>
      </c>
      <c r="CY424">
        <f>AA424</f>
        <v>139881.70000000001</v>
      </c>
      <c r="CZ424">
        <f>AE424</f>
        <v>104389.33</v>
      </c>
      <c r="DA424">
        <f>AI424</f>
        <v>1.34</v>
      </c>
      <c r="DB424">
        <f>ROUND((ROUND(AT424*CZ424,2)*ROUND(0,7)),6)</f>
        <v>0</v>
      </c>
      <c r="DC424">
        <f>ROUND((ROUND(AT424*AG424,2)*ROUND(0,7)),6)</f>
        <v>0</v>
      </c>
      <c r="DD424" t="s">
        <v>3</v>
      </c>
      <c r="DE424" t="s">
        <v>3</v>
      </c>
      <c r="DF424">
        <f>ROUND(ROUND(AE424*AI424,2)*CX424,2)</f>
        <v>0</v>
      </c>
      <c r="DG424">
        <f t="shared" ref="DG424:DG435" si="221">ROUND(ROUND(AF424,2)*CX424,2)</f>
        <v>0</v>
      </c>
      <c r="DH424">
        <f t="shared" si="206"/>
        <v>0</v>
      </c>
      <c r="DI424">
        <f t="shared" si="207"/>
        <v>0</v>
      </c>
      <c r="DJ424">
        <f>DF424</f>
        <v>0</v>
      </c>
      <c r="DK424">
        <v>0</v>
      </c>
      <c r="DL424" t="s">
        <v>3</v>
      </c>
      <c r="DM424">
        <v>0</v>
      </c>
      <c r="DN424" t="s">
        <v>3</v>
      </c>
      <c r="DO424">
        <v>0</v>
      </c>
    </row>
    <row r="425" spans="1:119" x14ac:dyDescent="0.2">
      <c r="A425">
        <f>ROW(Source!A229)</f>
        <v>229</v>
      </c>
      <c r="B425">
        <v>449016111</v>
      </c>
      <c r="C425">
        <v>448997488</v>
      </c>
      <c r="D425">
        <v>327181678</v>
      </c>
      <c r="E425">
        <v>1</v>
      </c>
      <c r="F425">
        <v>1</v>
      </c>
      <c r="G425">
        <v>1</v>
      </c>
      <c r="H425">
        <v>3</v>
      </c>
      <c r="I425" t="s">
        <v>1407</v>
      </c>
      <c r="J425" t="s">
        <v>1408</v>
      </c>
      <c r="K425" t="s">
        <v>1409</v>
      </c>
      <c r="L425">
        <v>1348</v>
      </c>
      <c r="N425">
        <v>1009</v>
      </c>
      <c r="O425" t="s">
        <v>83</v>
      </c>
      <c r="P425" t="s">
        <v>83</v>
      </c>
      <c r="Q425">
        <v>1000</v>
      </c>
      <c r="W425">
        <v>0</v>
      </c>
      <c r="X425">
        <v>-159046778</v>
      </c>
      <c r="Y425">
        <f>(AT425*ROUND(0,7))</f>
        <v>0</v>
      </c>
      <c r="AA425">
        <v>108516.45</v>
      </c>
      <c r="AB425">
        <v>0</v>
      </c>
      <c r="AC425">
        <v>0</v>
      </c>
      <c r="AD425">
        <v>0</v>
      </c>
      <c r="AE425">
        <v>75885.63</v>
      </c>
      <c r="AF425">
        <v>0</v>
      </c>
      <c r="AG425">
        <v>0</v>
      </c>
      <c r="AH425">
        <v>0</v>
      </c>
      <c r="AI425">
        <v>1.43</v>
      </c>
      <c r="AJ425">
        <v>1</v>
      </c>
      <c r="AK425">
        <v>1</v>
      </c>
      <c r="AL425">
        <v>1</v>
      </c>
      <c r="AM425">
        <v>2</v>
      </c>
      <c r="AN425">
        <v>0</v>
      </c>
      <c r="AO425">
        <v>0</v>
      </c>
      <c r="AP425">
        <v>1</v>
      </c>
      <c r="AQ425">
        <v>1</v>
      </c>
      <c r="AR425">
        <v>0</v>
      </c>
      <c r="AS425" t="s">
        <v>3</v>
      </c>
      <c r="AT425">
        <v>1.4E-3</v>
      </c>
      <c r="AU425" t="s">
        <v>135</v>
      </c>
      <c r="AV425">
        <v>0</v>
      </c>
      <c r="AW425">
        <v>2</v>
      </c>
      <c r="AX425">
        <v>448997504</v>
      </c>
      <c r="AY425">
        <v>1</v>
      </c>
      <c r="AZ425">
        <v>0</v>
      </c>
      <c r="BA425">
        <v>427</v>
      </c>
      <c r="BB425">
        <v>1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106.23988200000001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1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CV425">
        <v>0</v>
      </c>
      <c r="CW425">
        <v>0</v>
      </c>
      <c r="CX425">
        <f>ROUND(Y425*Source!I229,7)</f>
        <v>0</v>
      </c>
      <c r="CY425">
        <f>AA425</f>
        <v>108516.45</v>
      </c>
      <c r="CZ425">
        <f>AE425</f>
        <v>75885.63</v>
      </c>
      <c r="DA425">
        <f>AI425</f>
        <v>1.43</v>
      </c>
      <c r="DB425">
        <f>ROUND((ROUND(AT425*CZ425,2)*ROUND(0,7)),6)</f>
        <v>0</v>
      </c>
      <c r="DC425">
        <f>ROUND((ROUND(AT425*AG425,2)*ROUND(0,7)),6)</f>
        <v>0</v>
      </c>
      <c r="DD425" t="s">
        <v>3</v>
      </c>
      <c r="DE425" t="s">
        <v>3</v>
      </c>
      <c r="DF425">
        <f>ROUND(ROUND(AE425*AI425,2)*CX425,2)</f>
        <v>0</v>
      </c>
      <c r="DG425">
        <f t="shared" si="221"/>
        <v>0</v>
      </c>
      <c r="DH425">
        <f t="shared" si="206"/>
        <v>0</v>
      </c>
      <c r="DI425">
        <f t="shared" si="207"/>
        <v>0</v>
      </c>
      <c r="DJ425">
        <f>DF425</f>
        <v>0</v>
      </c>
      <c r="DK425">
        <v>0</v>
      </c>
      <c r="DL425" t="s">
        <v>3</v>
      </c>
      <c r="DM425">
        <v>0</v>
      </c>
      <c r="DN425" t="s">
        <v>3</v>
      </c>
      <c r="DO425">
        <v>0</v>
      </c>
    </row>
    <row r="426" spans="1:119" x14ac:dyDescent="0.2">
      <c r="A426">
        <f>ROW(Source!A230)</f>
        <v>230</v>
      </c>
      <c r="B426">
        <v>449016111</v>
      </c>
      <c r="C426">
        <v>448997505</v>
      </c>
      <c r="D426">
        <v>277560234</v>
      </c>
      <c r="E426">
        <v>109</v>
      </c>
      <c r="F426">
        <v>1</v>
      </c>
      <c r="G426">
        <v>1</v>
      </c>
      <c r="H426">
        <v>1</v>
      </c>
      <c r="I426" t="s">
        <v>1387</v>
      </c>
      <c r="J426" t="s">
        <v>3</v>
      </c>
      <c r="K426" t="s">
        <v>1388</v>
      </c>
      <c r="L426">
        <v>1191</v>
      </c>
      <c r="N426">
        <v>1013</v>
      </c>
      <c r="O426" t="s">
        <v>1203</v>
      </c>
      <c r="P426" t="s">
        <v>1203</v>
      </c>
      <c r="Q426">
        <v>1</v>
      </c>
      <c r="W426">
        <v>0</v>
      </c>
      <c r="X426">
        <v>2031828327</v>
      </c>
      <c r="Y426">
        <f t="shared" ref="Y426:Y431" si="222">AT426</f>
        <v>25.7</v>
      </c>
      <c r="AA426">
        <v>0</v>
      </c>
      <c r="AB426">
        <v>0</v>
      </c>
      <c r="AC426">
        <v>0</v>
      </c>
      <c r="AD426">
        <v>439</v>
      </c>
      <c r="AE426">
        <v>0</v>
      </c>
      <c r="AF426">
        <v>0</v>
      </c>
      <c r="AG426">
        <v>0</v>
      </c>
      <c r="AH426">
        <v>439</v>
      </c>
      <c r="AI426">
        <v>1</v>
      </c>
      <c r="AJ426">
        <v>1</v>
      </c>
      <c r="AK426">
        <v>1</v>
      </c>
      <c r="AL426">
        <v>1</v>
      </c>
      <c r="AM426">
        <v>-2</v>
      </c>
      <c r="AN426">
        <v>0</v>
      </c>
      <c r="AO426">
        <v>0</v>
      </c>
      <c r="AP426">
        <v>1</v>
      </c>
      <c r="AQ426">
        <v>1</v>
      </c>
      <c r="AR426">
        <v>0</v>
      </c>
      <c r="AS426" t="s">
        <v>3</v>
      </c>
      <c r="AT426">
        <v>25.7</v>
      </c>
      <c r="AU426" t="s">
        <v>3</v>
      </c>
      <c r="AV426">
        <v>1</v>
      </c>
      <c r="AW426">
        <v>2</v>
      </c>
      <c r="AX426">
        <v>448997507</v>
      </c>
      <c r="AY426">
        <v>2</v>
      </c>
      <c r="AZ426">
        <v>131072</v>
      </c>
      <c r="BA426">
        <v>428</v>
      </c>
      <c r="BB426">
        <v>1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11282.3</v>
      </c>
      <c r="BN426">
        <v>25.7</v>
      </c>
      <c r="BO426">
        <v>0</v>
      </c>
      <c r="BP426">
        <v>1</v>
      </c>
      <c r="BQ426">
        <v>0</v>
      </c>
      <c r="BR426">
        <v>0</v>
      </c>
      <c r="BS426">
        <v>0</v>
      </c>
      <c r="BT426">
        <v>11282.3</v>
      </c>
      <c r="BU426">
        <v>25.7</v>
      </c>
      <c r="BV426">
        <v>0</v>
      </c>
      <c r="BW426">
        <v>1</v>
      </c>
      <c r="CU426">
        <f>ROUND(AT426*Source!I230*AH426*AL426,2)</f>
        <v>112.82</v>
      </c>
      <c r="CV426">
        <f>ROUND(Y426*Source!I230,7)</f>
        <v>0.25700000000000001</v>
      </c>
      <c r="CW426">
        <v>0</v>
      </c>
      <c r="CX426">
        <f>ROUND(Y426*Source!I230,7)</f>
        <v>0.25700000000000001</v>
      </c>
      <c r="CY426">
        <f>AD426</f>
        <v>439</v>
      </c>
      <c r="CZ426">
        <f>AH426</f>
        <v>439</v>
      </c>
      <c r="DA426">
        <f>AL426</f>
        <v>1</v>
      </c>
      <c r="DB426">
        <f t="shared" ref="DB426:DB431" si="223">ROUND(ROUND(AT426*CZ426,2),6)</f>
        <v>11282.3</v>
      </c>
      <c r="DC426">
        <f t="shared" ref="DC426:DC431" si="224">ROUND(ROUND(AT426*AG426,2),6)</f>
        <v>0</v>
      </c>
      <c r="DD426" t="s">
        <v>3</v>
      </c>
      <c r="DE426" t="s">
        <v>3</v>
      </c>
      <c r="DF426">
        <f t="shared" ref="DF426:DF439" si="225">ROUND(ROUND(AE426,2)*CX426,2)</f>
        <v>0</v>
      </c>
      <c r="DG426">
        <f t="shared" si="221"/>
        <v>0</v>
      </c>
      <c r="DH426">
        <f t="shared" si="206"/>
        <v>0</v>
      </c>
      <c r="DI426">
        <f t="shared" si="207"/>
        <v>112.82</v>
      </c>
      <c r="DJ426">
        <f>DI426</f>
        <v>112.82</v>
      </c>
      <c r="DK426">
        <v>1</v>
      </c>
      <c r="DL426" t="s">
        <v>3</v>
      </c>
      <c r="DM426">
        <v>0</v>
      </c>
      <c r="DN426" t="s">
        <v>3</v>
      </c>
      <c r="DO426">
        <v>0</v>
      </c>
    </row>
    <row r="427" spans="1:119" x14ac:dyDescent="0.2">
      <c r="A427">
        <f>ROW(Source!A231)</f>
        <v>231</v>
      </c>
      <c r="B427">
        <v>449016111</v>
      </c>
      <c r="C427">
        <v>448997508</v>
      </c>
      <c r="D427">
        <v>277560439</v>
      </c>
      <c r="E427">
        <v>109</v>
      </c>
      <c r="F427">
        <v>1</v>
      </c>
      <c r="G427">
        <v>1</v>
      </c>
      <c r="H427">
        <v>1</v>
      </c>
      <c r="I427" t="s">
        <v>1448</v>
      </c>
      <c r="J427" t="s">
        <v>3</v>
      </c>
      <c r="K427" t="s">
        <v>1449</v>
      </c>
      <c r="L427">
        <v>1369</v>
      </c>
      <c r="N427">
        <v>1013</v>
      </c>
      <c r="O427" t="s">
        <v>1450</v>
      </c>
      <c r="P427" t="s">
        <v>1450</v>
      </c>
      <c r="Q427">
        <v>1</v>
      </c>
      <c r="W427">
        <v>0</v>
      </c>
      <c r="X427">
        <v>1187391579</v>
      </c>
      <c r="Y427">
        <f t="shared" si="222"/>
        <v>0.08</v>
      </c>
      <c r="AA427">
        <v>0</v>
      </c>
      <c r="AB427">
        <v>0</v>
      </c>
      <c r="AC427">
        <v>0</v>
      </c>
      <c r="AD427">
        <v>402.75</v>
      </c>
      <c r="AE427">
        <v>0</v>
      </c>
      <c r="AF427">
        <v>0</v>
      </c>
      <c r="AG427">
        <v>0</v>
      </c>
      <c r="AH427">
        <v>402.75</v>
      </c>
      <c r="AI427">
        <v>1</v>
      </c>
      <c r="AJ427">
        <v>1</v>
      </c>
      <c r="AK427">
        <v>1</v>
      </c>
      <c r="AL427">
        <v>1</v>
      </c>
      <c r="AM427">
        <v>-2</v>
      </c>
      <c r="AN427">
        <v>0</v>
      </c>
      <c r="AO427">
        <v>0</v>
      </c>
      <c r="AP427">
        <v>1</v>
      </c>
      <c r="AQ427">
        <v>1</v>
      </c>
      <c r="AR427">
        <v>0</v>
      </c>
      <c r="AS427" t="s">
        <v>3</v>
      </c>
      <c r="AT427">
        <v>0.08</v>
      </c>
      <c r="AU427" t="s">
        <v>3</v>
      </c>
      <c r="AV427">
        <v>1</v>
      </c>
      <c r="AW427">
        <v>2</v>
      </c>
      <c r="AX427">
        <v>448997516</v>
      </c>
      <c r="AY427">
        <v>2</v>
      </c>
      <c r="AZ427">
        <v>131072</v>
      </c>
      <c r="BA427">
        <v>429</v>
      </c>
      <c r="BB427">
        <v>1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32.22</v>
      </c>
      <c r="BN427">
        <v>0.08</v>
      </c>
      <c r="BO427">
        <v>0</v>
      </c>
      <c r="BP427">
        <v>1</v>
      </c>
      <c r="BQ427">
        <v>0</v>
      </c>
      <c r="BR427">
        <v>0</v>
      </c>
      <c r="BS427">
        <v>0</v>
      </c>
      <c r="BT427">
        <v>32.22</v>
      </c>
      <c r="BU427">
        <v>0.08</v>
      </c>
      <c r="BV427">
        <v>0</v>
      </c>
      <c r="BW427">
        <v>1</v>
      </c>
      <c r="CU427">
        <f>ROUND(AT427*Source!I231*AH427*AL427,2)</f>
        <v>0.32</v>
      </c>
      <c r="CV427">
        <f>ROUND(Y427*Source!I231,7)</f>
        <v>8.0000000000000004E-4</v>
      </c>
      <c r="CW427">
        <v>0</v>
      </c>
      <c r="CX427">
        <f>ROUND(Y427*Source!I231,7)</f>
        <v>8.0000000000000004E-4</v>
      </c>
      <c r="CY427">
        <f>AD427</f>
        <v>402.75</v>
      </c>
      <c r="CZ427">
        <f>AH427</f>
        <v>402.75</v>
      </c>
      <c r="DA427">
        <f>AL427</f>
        <v>1</v>
      </c>
      <c r="DB427">
        <f t="shared" si="223"/>
        <v>32.22</v>
      </c>
      <c r="DC427">
        <f t="shared" si="224"/>
        <v>0</v>
      </c>
      <c r="DD427" t="s">
        <v>3</v>
      </c>
      <c r="DE427" t="s">
        <v>3</v>
      </c>
      <c r="DF427">
        <f t="shared" si="225"/>
        <v>0</v>
      </c>
      <c r="DG427">
        <f t="shared" si="221"/>
        <v>0</v>
      </c>
      <c r="DH427">
        <f t="shared" si="206"/>
        <v>0</v>
      </c>
      <c r="DI427">
        <f t="shared" si="207"/>
        <v>0.32</v>
      </c>
      <c r="DJ427">
        <f>DI427</f>
        <v>0.32</v>
      </c>
      <c r="DK427">
        <v>1</v>
      </c>
      <c r="DL427" t="s">
        <v>3</v>
      </c>
      <c r="DM427">
        <v>0</v>
      </c>
      <c r="DN427" t="s">
        <v>3</v>
      </c>
      <c r="DO427">
        <v>0</v>
      </c>
    </row>
    <row r="428" spans="1:119" x14ac:dyDescent="0.2">
      <c r="A428">
        <f>ROW(Source!A231)</f>
        <v>231</v>
      </c>
      <c r="B428">
        <v>449016111</v>
      </c>
      <c r="C428">
        <v>448997508</v>
      </c>
      <c r="D428">
        <v>277560448</v>
      </c>
      <c r="E428">
        <v>109</v>
      </c>
      <c r="F428">
        <v>1</v>
      </c>
      <c r="G428">
        <v>1</v>
      </c>
      <c r="H428">
        <v>1</v>
      </c>
      <c r="I428" t="s">
        <v>1451</v>
      </c>
      <c r="J428" t="s">
        <v>3</v>
      </c>
      <c r="K428" t="s">
        <v>1452</v>
      </c>
      <c r="L428">
        <v>1369</v>
      </c>
      <c r="N428">
        <v>1013</v>
      </c>
      <c r="O428" t="s">
        <v>1450</v>
      </c>
      <c r="P428" t="s">
        <v>1450</v>
      </c>
      <c r="Q428">
        <v>1</v>
      </c>
      <c r="W428">
        <v>0</v>
      </c>
      <c r="X428">
        <v>-587036825</v>
      </c>
      <c r="Y428">
        <f t="shared" si="222"/>
        <v>4.12</v>
      </c>
      <c r="AA428">
        <v>0</v>
      </c>
      <c r="AB428">
        <v>0</v>
      </c>
      <c r="AC428">
        <v>0</v>
      </c>
      <c r="AD428">
        <v>479.27</v>
      </c>
      <c r="AE428">
        <v>0</v>
      </c>
      <c r="AF428">
        <v>0</v>
      </c>
      <c r="AG428">
        <v>0</v>
      </c>
      <c r="AH428">
        <v>479.27</v>
      </c>
      <c r="AI428">
        <v>1</v>
      </c>
      <c r="AJ428">
        <v>1</v>
      </c>
      <c r="AK428">
        <v>1</v>
      </c>
      <c r="AL428">
        <v>1</v>
      </c>
      <c r="AM428">
        <v>-2</v>
      </c>
      <c r="AN428">
        <v>0</v>
      </c>
      <c r="AO428">
        <v>0</v>
      </c>
      <c r="AP428">
        <v>1</v>
      </c>
      <c r="AQ428">
        <v>1</v>
      </c>
      <c r="AR428">
        <v>0</v>
      </c>
      <c r="AS428" t="s">
        <v>3</v>
      </c>
      <c r="AT428">
        <v>4.12</v>
      </c>
      <c r="AU428" t="s">
        <v>3</v>
      </c>
      <c r="AV428">
        <v>1</v>
      </c>
      <c r="AW428">
        <v>2</v>
      </c>
      <c r="AX428">
        <v>448997517</v>
      </c>
      <c r="AY428">
        <v>2</v>
      </c>
      <c r="AZ428">
        <v>131072</v>
      </c>
      <c r="BA428">
        <v>430</v>
      </c>
      <c r="BB428">
        <v>1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1974.5924</v>
      </c>
      <c r="BN428">
        <v>4.12</v>
      </c>
      <c r="BO428">
        <v>0</v>
      </c>
      <c r="BP428">
        <v>1</v>
      </c>
      <c r="BQ428">
        <v>0</v>
      </c>
      <c r="BR428">
        <v>0</v>
      </c>
      <c r="BS428">
        <v>0</v>
      </c>
      <c r="BT428">
        <v>1974.5924</v>
      </c>
      <c r="BU428">
        <v>4.12</v>
      </c>
      <c r="BV428">
        <v>0</v>
      </c>
      <c r="BW428">
        <v>1</v>
      </c>
      <c r="CU428">
        <f>ROUND(AT428*Source!I231*AH428*AL428,2)</f>
        <v>19.75</v>
      </c>
      <c r="CV428">
        <f>ROUND(Y428*Source!I231,7)</f>
        <v>4.1200000000000001E-2</v>
      </c>
      <c r="CW428">
        <v>0</v>
      </c>
      <c r="CX428">
        <f>ROUND(Y428*Source!I231,7)</f>
        <v>4.1200000000000001E-2</v>
      </c>
      <c r="CY428">
        <f>AD428</f>
        <v>479.27</v>
      </c>
      <c r="CZ428">
        <f>AH428</f>
        <v>479.27</v>
      </c>
      <c r="DA428">
        <f>AL428</f>
        <v>1</v>
      </c>
      <c r="DB428">
        <f t="shared" si="223"/>
        <v>1974.59</v>
      </c>
      <c r="DC428">
        <f t="shared" si="224"/>
        <v>0</v>
      </c>
      <c r="DD428" t="s">
        <v>3</v>
      </c>
      <c r="DE428" t="s">
        <v>3</v>
      </c>
      <c r="DF428">
        <f t="shared" si="225"/>
        <v>0</v>
      </c>
      <c r="DG428">
        <f t="shared" si="221"/>
        <v>0</v>
      </c>
      <c r="DH428">
        <f t="shared" si="206"/>
        <v>0</v>
      </c>
      <c r="DI428">
        <f t="shared" si="207"/>
        <v>19.75</v>
      </c>
      <c r="DJ428">
        <f>DI428</f>
        <v>19.75</v>
      </c>
      <c r="DK428">
        <v>1</v>
      </c>
      <c r="DL428" t="s">
        <v>3</v>
      </c>
      <c r="DM428">
        <v>0</v>
      </c>
      <c r="DN428" t="s">
        <v>3</v>
      </c>
      <c r="DO428">
        <v>0</v>
      </c>
    </row>
    <row r="429" spans="1:119" x14ac:dyDescent="0.2">
      <c r="A429">
        <f>ROW(Source!A231)</f>
        <v>231</v>
      </c>
      <c r="B429">
        <v>449016111</v>
      </c>
      <c r="C429">
        <v>448997508</v>
      </c>
      <c r="D429">
        <v>277560452</v>
      </c>
      <c r="E429">
        <v>109</v>
      </c>
      <c r="F429">
        <v>1</v>
      </c>
      <c r="G429">
        <v>1</v>
      </c>
      <c r="H429">
        <v>1</v>
      </c>
      <c r="I429" t="s">
        <v>1453</v>
      </c>
      <c r="J429" t="s">
        <v>3</v>
      </c>
      <c r="K429" t="s">
        <v>1454</v>
      </c>
      <c r="L429">
        <v>1369</v>
      </c>
      <c r="N429">
        <v>1013</v>
      </c>
      <c r="O429" t="s">
        <v>1450</v>
      </c>
      <c r="P429" t="s">
        <v>1450</v>
      </c>
      <c r="Q429">
        <v>1</v>
      </c>
      <c r="W429">
        <v>0</v>
      </c>
      <c r="X429">
        <v>-512803540</v>
      </c>
      <c r="Y429">
        <f t="shared" si="222"/>
        <v>9.7899999999999991</v>
      </c>
      <c r="AA429">
        <v>0</v>
      </c>
      <c r="AB429">
        <v>0</v>
      </c>
      <c r="AC429">
        <v>0</v>
      </c>
      <c r="AD429">
        <v>539.69000000000005</v>
      </c>
      <c r="AE429">
        <v>0</v>
      </c>
      <c r="AF429">
        <v>0</v>
      </c>
      <c r="AG429">
        <v>0</v>
      </c>
      <c r="AH429">
        <v>539.69000000000005</v>
      </c>
      <c r="AI429">
        <v>1</v>
      </c>
      <c r="AJ429">
        <v>1</v>
      </c>
      <c r="AK429">
        <v>1</v>
      </c>
      <c r="AL429">
        <v>1</v>
      </c>
      <c r="AM429">
        <v>-2</v>
      </c>
      <c r="AN429">
        <v>0</v>
      </c>
      <c r="AO429">
        <v>0</v>
      </c>
      <c r="AP429">
        <v>1</v>
      </c>
      <c r="AQ429">
        <v>1</v>
      </c>
      <c r="AR429">
        <v>0</v>
      </c>
      <c r="AS429" t="s">
        <v>3</v>
      </c>
      <c r="AT429">
        <v>9.7899999999999991</v>
      </c>
      <c r="AU429" t="s">
        <v>3</v>
      </c>
      <c r="AV429">
        <v>1</v>
      </c>
      <c r="AW429">
        <v>2</v>
      </c>
      <c r="AX429">
        <v>448997518</v>
      </c>
      <c r="AY429">
        <v>2</v>
      </c>
      <c r="AZ429">
        <v>131072</v>
      </c>
      <c r="BA429">
        <v>431</v>
      </c>
      <c r="BB429">
        <v>1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5283.5650999999998</v>
      </c>
      <c r="BN429">
        <v>9.7899999999999991</v>
      </c>
      <c r="BO429">
        <v>0</v>
      </c>
      <c r="BP429">
        <v>1</v>
      </c>
      <c r="BQ429">
        <v>0</v>
      </c>
      <c r="BR429">
        <v>0</v>
      </c>
      <c r="BS429">
        <v>0</v>
      </c>
      <c r="BT429">
        <v>5283.5650999999998</v>
      </c>
      <c r="BU429">
        <v>9.7899999999999991</v>
      </c>
      <c r="BV429">
        <v>0</v>
      </c>
      <c r="BW429">
        <v>1</v>
      </c>
      <c r="CU429">
        <f>ROUND(AT429*Source!I231*AH429*AL429,2)</f>
        <v>52.84</v>
      </c>
      <c r="CV429">
        <f>ROUND(Y429*Source!I231,7)</f>
        <v>9.7900000000000001E-2</v>
      </c>
      <c r="CW429">
        <v>0</v>
      </c>
      <c r="CX429">
        <f>ROUND(Y429*Source!I231,7)</f>
        <v>9.7900000000000001E-2</v>
      </c>
      <c r="CY429">
        <f>AD429</f>
        <v>539.69000000000005</v>
      </c>
      <c r="CZ429">
        <f>AH429</f>
        <v>539.69000000000005</v>
      </c>
      <c r="DA429">
        <f>AL429</f>
        <v>1</v>
      </c>
      <c r="DB429">
        <f t="shared" si="223"/>
        <v>5283.57</v>
      </c>
      <c r="DC429">
        <f t="shared" si="224"/>
        <v>0</v>
      </c>
      <c r="DD429" t="s">
        <v>3</v>
      </c>
      <c r="DE429" t="s">
        <v>3</v>
      </c>
      <c r="DF429">
        <f t="shared" si="225"/>
        <v>0</v>
      </c>
      <c r="DG429">
        <f t="shared" si="221"/>
        <v>0</v>
      </c>
      <c r="DH429">
        <f t="shared" si="206"/>
        <v>0</v>
      </c>
      <c r="DI429">
        <f t="shared" si="207"/>
        <v>52.84</v>
      </c>
      <c r="DJ429">
        <f>DI429</f>
        <v>52.84</v>
      </c>
      <c r="DK429">
        <v>1</v>
      </c>
      <c r="DL429" t="s">
        <v>3</v>
      </c>
      <c r="DM429">
        <v>0</v>
      </c>
      <c r="DN429" t="s">
        <v>3</v>
      </c>
      <c r="DO429">
        <v>0</v>
      </c>
    </row>
    <row r="430" spans="1:119" x14ac:dyDescent="0.2">
      <c r="A430">
        <f>ROW(Source!A231)</f>
        <v>231</v>
      </c>
      <c r="B430">
        <v>449016111</v>
      </c>
      <c r="C430">
        <v>448997508</v>
      </c>
      <c r="D430">
        <v>277560491</v>
      </c>
      <c r="E430">
        <v>109</v>
      </c>
      <c r="F430">
        <v>1</v>
      </c>
      <c r="G430">
        <v>1</v>
      </c>
      <c r="H430">
        <v>1</v>
      </c>
      <c r="I430" t="s">
        <v>1204</v>
      </c>
      <c r="J430" t="s">
        <v>3</v>
      </c>
      <c r="K430" t="s">
        <v>1205</v>
      </c>
      <c r="L430">
        <v>1191</v>
      </c>
      <c r="N430">
        <v>1013</v>
      </c>
      <c r="O430" t="s">
        <v>1203</v>
      </c>
      <c r="P430" t="s">
        <v>1203</v>
      </c>
      <c r="Q430">
        <v>1</v>
      </c>
      <c r="W430">
        <v>0</v>
      </c>
      <c r="X430">
        <v>-1417349443</v>
      </c>
      <c r="Y430">
        <f t="shared" si="222"/>
        <v>0.06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1</v>
      </c>
      <c r="AJ430">
        <v>1</v>
      </c>
      <c r="AK430">
        <v>1</v>
      </c>
      <c r="AL430">
        <v>1</v>
      </c>
      <c r="AM430">
        <v>-2</v>
      </c>
      <c r="AN430">
        <v>0</v>
      </c>
      <c r="AO430">
        <v>0</v>
      </c>
      <c r="AP430">
        <v>1</v>
      </c>
      <c r="AQ430">
        <v>1</v>
      </c>
      <c r="AR430">
        <v>0</v>
      </c>
      <c r="AS430" t="s">
        <v>3</v>
      </c>
      <c r="AT430">
        <v>0.06</v>
      </c>
      <c r="AU430" t="s">
        <v>3</v>
      </c>
      <c r="AV430">
        <v>2</v>
      </c>
      <c r="AW430">
        <v>2</v>
      </c>
      <c r="AX430">
        <v>448997519</v>
      </c>
      <c r="AY430">
        <v>1</v>
      </c>
      <c r="AZ430">
        <v>0</v>
      </c>
      <c r="BA430">
        <v>432</v>
      </c>
      <c r="BB430">
        <v>1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CV430">
        <v>0</v>
      </c>
      <c r="CW430">
        <v>0</v>
      </c>
      <c r="CX430">
        <f>ROUND(Y430*Source!I231,7)</f>
        <v>5.9999999999999995E-4</v>
      </c>
      <c r="CY430">
        <f>AD430</f>
        <v>0</v>
      </c>
      <c r="CZ430">
        <f>AH430</f>
        <v>0</v>
      </c>
      <c r="DA430">
        <f>AL430</f>
        <v>1</v>
      </c>
      <c r="DB430">
        <f t="shared" si="223"/>
        <v>0</v>
      </c>
      <c r="DC430">
        <f t="shared" si="224"/>
        <v>0</v>
      </c>
      <c r="DD430" t="s">
        <v>3</v>
      </c>
      <c r="DE430" t="s">
        <v>3</v>
      </c>
      <c r="DF430">
        <f t="shared" si="225"/>
        <v>0</v>
      </c>
      <c r="DG430">
        <f t="shared" si="221"/>
        <v>0</v>
      </c>
      <c r="DH430">
        <f t="shared" si="206"/>
        <v>0</v>
      </c>
      <c r="DI430">
        <f t="shared" si="207"/>
        <v>0</v>
      </c>
      <c r="DJ430">
        <f>DI430</f>
        <v>0</v>
      </c>
      <c r="DK430">
        <v>0</v>
      </c>
      <c r="DL430" t="s">
        <v>3</v>
      </c>
      <c r="DM430">
        <v>0</v>
      </c>
      <c r="DN430" t="s">
        <v>3</v>
      </c>
      <c r="DO430">
        <v>0</v>
      </c>
    </row>
    <row r="431" spans="1:119" x14ac:dyDescent="0.2">
      <c r="A431">
        <f>ROW(Source!A231)</f>
        <v>231</v>
      </c>
      <c r="B431">
        <v>449016111</v>
      </c>
      <c r="C431">
        <v>448997508</v>
      </c>
      <c r="D431">
        <v>277945805</v>
      </c>
      <c r="E431">
        <v>1</v>
      </c>
      <c r="F431">
        <v>1</v>
      </c>
      <c r="G431">
        <v>1</v>
      </c>
      <c r="H431">
        <v>2</v>
      </c>
      <c r="I431" t="s">
        <v>1206</v>
      </c>
      <c r="J431" t="s">
        <v>1207</v>
      </c>
      <c r="K431" t="s">
        <v>1208</v>
      </c>
      <c r="L431">
        <v>1368</v>
      </c>
      <c r="N431">
        <v>1011</v>
      </c>
      <c r="O431" t="s">
        <v>1100</v>
      </c>
      <c r="P431" t="s">
        <v>1100</v>
      </c>
      <c r="Q431">
        <v>1</v>
      </c>
      <c r="W431">
        <v>0</v>
      </c>
      <c r="X431">
        <v>721652621</v>
      </c>
      <c r="Y431">
        <f t="shared" si="222"/>
        <v>0.06</v>
      </c>
      <c r="AA431">
        <v>0</v>
      </c>
      <c r="AB431">
        <v>641.70000000000005</v>
      </c>
      <c r="AC431">
        <v>539.69000000000005</v>
      </c>
      <c r="AD431">
        <v>0</v>
      </c>
      <c r="AE431">
        <v>0</v>
      </c>
      <c r="AF431">
        <v>641.70000000000005</v>
      </c>
      <c r="AG431">
        <v>539.69000000000005</v>
      </c>
      <c r="AH431">
        <v>0</v>
      </c>
      <c r="AI431">
        <v>1</v>
      </c>
      <c r="AJ431">
        <v>1</v>
      </c>
      <c r="AK431">
        <v>1</v>
      </c>
      <c r="AL431">
        <v>1</v>
      </c>
      <c r="AM431">
        <v>-2</v>
      </c>
      <c r="AN431">
        <v>0</v>
      </c>
      <c r="AO431">
        <v>0</v>
      </c>
      <c r="AP431">
        <v>1</v>
      </c>
      <c r="AQ431">
        <v>1</v>
      </c>
      <c r="AR431">
        <v>0</v>
      </c>
      <c r="AS431" t="s">
        <v>3</v>
      </c>
      <c r="AT431">
        <v>0.06</v>
      </c>
      <c r="AU431" t="s">
        <v>3</v>
      </c>
      <c r="AV431">
        <v>1</v>
      </c>
      <c r="AW431">
        <v>2</v>
      </c>
      <c r="AX431">
        <v>448997520</v>
      </c>
      <c r="AY431">
        <v>2</v>
      </c>
      <c r="AZ431">
        <v>98304</v>
      </c>
      <c r="BA431">
        <v>433</v>
      </c>
      <c r="BB431">
        <v>1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38.502000000000002</v>
      </c>
      <c r="BL431">
        <v>32.381399999999999</v>
      </c>
      <c r="BM431">
        <v>0</v>
      </c>
      <c r="BN431">
        <v>0</v>
      </c>
      <c r="BO431">
        <v>0.06</v>
      </c>
      <c r="BP431">
        <v>1</v>
      </c>
      <c r="BQ431">
        <v>0</v>
      </c>
      <c r="BR431">
        <v>38.502000000000002</v>
      </c>
      <c r="BS431">
        <v>32.381399999999999</v>
      </c>
      <c r="BT431">
        <v>0</v>
      </c>
      <c r="BU431">
        <v>0</v>
      </c>
      <c r="BV431">
        <v>0.06</v>
      </c>
      <c r="BW431">
        <v>1</v>
      </c>
      <c r="CV431">
        <v>0</v>
      </c>
      <c r="CW431">
        <f>ROUND(Y431*Source!I231*DO431,7)</f>
        <v>5.9999999999999995E-4</v>
      </c>
      <c r="CX431">
        <f>ROUND(Y431*Source!I231,7)</f>
        <v>5.9999999999999995E-4</v>
      </c>
      <c r="CY431">
        <f>AB431</f>
        <v>641.70000000000005</v>
      </c>
      <c r="CZ431">
        <f>AF431</f>
        <v>641.70000000000005</v>
      </c>
      <c r="DA431">
        <f>AJ431</f>
        <v>1</v>
      </c>
      <c r="DB431">
        <f t="shared" si="223"/>
        <v>38.5</v>
      </c>
      <c r="DC431">
        <f t="shared" si="224"/>
        <v>32.380000000000003</v>
      </c>
      <c r="DD431" t="s">
        <v>3</v>
      </c>
      <c r="DE431" t="s">
        <v>3</v>
      </c>
      <c r="DF431">
        <f t="shared" si="225"/>
        <v>0</v>
      </c>
      <c r="DG431">
        <f t="shared" si="221"/>
        <v>0.39</v>
      </c>
      <c r="DH431">
        <f t="shared" si="206"/>
        <v>0.32</v>
      </c>
      <c r="DI431">
        <f t="shared" si="207"/>
        <v>0</v>
      </c>
      <c r="DJ431">
        <f>DG431+DH431</f>
        <v>0.71</v>
      </c>
      <c r="DK431">
        <v>1</v>
      </c>
      <c r="DL431" t="s">
        <v>1209</v>
      </c>
      <c r="DM431">
        <v>4</v>
      </c>
      <c r="DN431" t="s">
        <v>1203</v>
      </c>
      <c r="DO431">
        <v>1</v>
      </c>
    </row>
    <row r="432" spans="1:119" x14ac:dyDescent="0.2">
      <c r="A432">
        <f>ROW(Source!A231)</f>
        <v>231</v>
      </c>
      <c r="B432">
        <v>449016111</v>
      </c>
      <c r="C432">
        <v>448997508</v>
      </c>
      <c r="D432">
        <v>277564243</v>
      </c>
      <c r="E432">
        <v>109</v>
      </c>
      <c r="F432">
        <v>1</v>
      </c>
      <c r="G432">
        <v>1</v>
      </c>
      <c r="H432">
        <v>3</v>
      </c>
      <c r="I432" t="s">
        <v>459</v>
      </c>
      <c r="J432" t="s">
        <v>3</v>
      </c>
      <c r="K432" t="s">
        <v>460</v>
      </c>
      <c r="L432">
        <v>1348</v>
      </c>
      <c r="N432">
        <v>1009</v>
      </c>
      <c r="O432" t="s">
        <v>83</v>
      </c>
      <c r="P432" t="s">
        <v>83</v>
      </c>
      <c r="Q432">
        <v>1000</v>
      </c>
      <c r="W432">
        <v>0</v>
      </c>
      <c r="X432">
        <v>1853111044</v>
      </c>
      <c r="Y432">
        <f>(AT432*ROUND(0,7))</f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1</v>
      </c>
      <c r="AJ432">
        <v>1</v>
      </c>
      <c r="AK432">
        <v>1</v>
      </c>
      <c r="AL432">
        <v>1</v>
      </c>
      <c r="AM432">
        <v>-2</v>
      </c>
      <c r="AN432">
        <v>0</v>
      </c>
      <c r="AO432">
        <v>0</v>
      </c>
      <c r="AP432">
        <v>1</v>
      </c>
      <c r="AQ432">
        <v>0</v>
      </c>
      <c r="AR432">
        <v>0</v>
      </c>
      <c r="AS432" t="s">
        <v>3</v>
      </c>
      <c r="AT432">
        <v>4.5999999999999999E-2</v>
      </c>
      <c r="AU432" t="s">
        <v>23</v>
      </c>
      <c r="AV432">
        <v>0</v>
      </c>
      <c r="AW432">
        <v>2</v>
      </c>
      <c r="AX432">
        <v>448997521</v>
      </c>
      <c r="AY432">
        <v>1</v>
      </c>
      <c r="AZ432">
        <v>0</v>
      </c>
      <c r="BA432">
        <v>434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CV432">
        <v>0</v>
      </c>
      <c r="CW432">
        <v>0</v>
      </c>
      <c r="CX432">
        <f>ROUND(Y432*Source!I231,7)</f>
        <v>0</v>
      </c>
      <c r="CY432">
        <f>AA432</f>
        <v>0</v>
      </c>
      <c r="CZ432">
        <f>AE432</f>
        <v>0</v>
      </c>
      <c r="DA432">
        <f>AI432</f>
        <v>1</v>
      </c>
      <c r="DB432">
        <f>ROUND((ROUND(AT432*CZ432,2)*ROUND(0,7)),6)</f>
        <v>0</v>
      </c>
      <c r="DC432">
        <f>ROUND((ROUND(AT432*AG432,2)*ROUND(0,7)),6)</f>
        <v>0</v>
      </c>
      <c r="DD432" t="s">
        <v>3</v>
      </c>
      <c r="DE432" t="s">
        <v>3</v>
      </c>
      <c r="DF432">
        <f t="shared" si="225"/>
        <v>0</v>
      </c>
      <c r="DG432">
        <f t="shared" si="221"/>
        <v>0</v>
      </c>
      <c r="DH432">
        <f t="shared" si="206"/>
        <v>0</v>
      </c>
      <c r="DI432">
        <f t="shared" si="207"/>
        <v>0</v>
      </c>
      <c r="DJ432">
        <f>DF432</f>
        <v>0</v>
      </c>
      <c r="DK432">
        <v>0</v>
      </c>
      <c r="DL432" t="s">
        <v>3</v>
      </c>
      <c r="DM432">
        <v>0</v>
      </c>
      <c r="DN432" t="s">
        <v>3</v>
      </c>
      <c r="DO432">
        <v>0</v>
      </c>
    </row>
    <row r="433" spans="1:119" x14ac:dyDescent="0.2">
      <c r="A433">
        <f>ROW(Source!A231)</f>
        <v>231</v>
      </c>
      <c r="B433">
        <v>449016111</v>
      </c>
      <c r="C433">
        <v>448997508</v>
      </c>
      <c r="D433">
        <v>277564261</v>
      </c>
      <c r="E433">
        <v>109</v>
      </c>
      <c r="F433">
        <v>1</v>
      </c>
      <c r="G433">
        <v>1</v>
      </c>
      <c r="H433">
        <v>3</v>
      </c>
      <c r="I433" t="s">
        <v>439</v>
      </c>
      <c r="J433" t="s">
        <v>3</v>
      </c>
      <c r="K433" t="s">
        <v>461</v>
      </c>
      <c r="L433">
        <v>1348</v>
      </c>
      <c r="N433">
        <v>1009</v>
      </c>
      <c r="O433" t="s">
        <v>83</v>
      </c>
      <c r="P433" t="s">
        <v>83</v>
      </c>
      <c r="Q433">
        <v>1000</v>
      </c>
      <c r="W433">
        <v>0</v>
      </c>
      <c r="X433">
        <v>696686784</v>
      </c>
      <c r="Y433">
        <f>(AT433*ROUND(0,7))</f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1</v>
      </c>
      <c r="AJ433">
        <v>1</v>
      </c>
      <c r="AK433">
        <v>1</v>
      </c>
      <c r="AL433">
        <v>1</v>
      </c>
      <c r="AM433">
        <v>-2</v>
      </c>
      <c r="AN433">
        <v>0</v>
      </c>
      <c r="AO433">
        <v>0</v>
      </c>
      <c r="AP433">
        <v>1</v>
      </c>
      <c r="AQ433">
        <v>0</v>
      </c>
      <c r="AR433">
        <v>0</v>
      </c>
      <c r="AS433" t="s">
        <v>3</v>
      </c>
      <c r="AT433">
        <v>1.4E-2</v>
      </c>
      <c r="AU433" t="s">
        <v>23</v>
      </c>
      <c r="AV433">
        <v>0</v>
      </c>
      <c r="AW433">
        <v>2</v>
      </c>
      <c r="AX433">
        <v>448997522</v>
      </c>
      <c r="AY433">
        <v>1</v>
      </c>
      <c r="AZ433">
        <v>0</v>
      </c>
      <c r="BA433">
        <v>435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CV433">
        <v>0</v>
      </c>
      <c r="CW433">
        <v>0</v>
      </c>
      <c r="CX433">
        <f>ROUND(Y433*Source!I231,7)</f>
        <v>0</v>
      </c>
      <c r="CY433">
        <f>AA433</f>
        <v>0</v>
      </c>
      <c r="CZ433">
        <f>AE433</f>
        <v>0</v>
      </c>
      <c r="DA433">
        <f>AI433</f>
        <v>1</v>
      </c>
      <c r="DB433">
        <f>ROUND((ROUND(AT433*CZ433,2)*ROUND(0,7)),6)</f>
        <v>0</v>
      </c>
      <c r="DC433">
        <f>ROUND((ROUND(AT433*AG433,2)*ROUND(0,7)),6)</f>
        <v>0</v>
      </c>
      <c r="DD433" t="s">
        <v>3</v>
      </c>
      <c r="DE433" t="s">
        <v>3</v>
      </c>
      <c r="DF433">
        <f t="shared" si="225"/>
        <v>0</v>
      </c>
      <c r="DG433">
        <f t="shared" si="221"/>
        <v>0</v>
      </c>
      <c r="DH433">
        <f t="shared" si="206"/>
        <v>0</v>
      </c>
      <c r="DI433">
        <f t="shared" si="207"/>
        <v>0</v>
      </c>
      <c r="DJ433">
        <f>DF433</f>
        <v>0</v>
      </c>
      <c r="DK433">
        <v>0</v>
      </c>
      <c r="DL433" t="s">
        <v>3</v>
      </c>
      <c r="DM433">
        <v>0</v>
      </c>
      <c r="DN433" t="s">
        <v>3</v>
      </c>
      <c r="DO433">
        <v>0</v>
      </c>
    </row>
    <row r="434" spans="1:119" x14ac:dyDescent="0.2">
      <c r="A434">
        <f>ROW(Source!A234)</f>
        <v>234</v>
      </c>
      <c r="B434">
        <v>449016111</v>
      </c>
      <c r="C434">
        <v>448997525</v>
      </c>
      <c r="D434">
        <v>327091163</v>
      </c>
      <c r="E434">
        <v>112</v>
      </c>
      <c r="F434">
        <v>1</v>
      </c>
      <c r="G434">
        <v>1</v>
      </c>
      <c r="H434">
        <v>1</v>
      </c>
      <c r="I434" t="s">
        <v>1359</v>
      </c>
      <c r="J434" t="s">
        <v>3</v>
      </c>
      <c r="K434" t="s">
        <v>1455</v>
      </c>
      <c r="L434">
        <v>1191</v>
      </c>
      <c r="N434">
        <v>1013</v>
      </c>
      <c r="O434" t="s">
        <v>1203</v>
      </c>
      <c r="P434" t="s">
        <v>1203</v>
      </c>
      <c r="Q434">
        <v>1</v>
      </c>
      <c r="W434">
        <v>0</v>
      </c>
      <c r="X434">
        <v>1426738182</v>
      </c>
      <c r="Y434">
        <f t="shared" ref="Y434:Y439" si="226">AT434</f>
        <v>6.3</v>
      </c>
      <c r="AA434">
        <v>0</v>
      </c>
      <c r="AB434">
        <v>0</v>
      </c>
      <c r="AC434">
        <v>0</v>
      </c>
      <c r="AD434">
        <v>485.31</v>
      </c>
      <c r="AE434">
        <v>0</v>
      </c>
      <c r="AF434">
        <v>0</v>
      </c>
      <c r="AG434">
        <v>0</v>
      </c>
      <c r="AH434">
        <v>485.31</v>
      </c>
      <c r="AI434">
        <v>1</v>
      </c>
      <c r="AJ434">
        <v>1</v>
      </c>
      <c r="AK434">
        <v>1</v>
      </c>
      <c r="AL434">
        <v>1</v>
      </c>
      <c r="AM434">
        <v>-2</v>
      </c>
      <c r="AN434">
        <v>0</v>
      </c>
      <c r="AO434">
        <v>0</v>
      </c>
      <c r="AP434">
        <v>1</v>
      </c>
      <c r="AQ434">
        <v>1</v>
      </c>
      <c r="AR434">
        <v>0</v>
      </c>
      <c r="AS434" t="s">
        <v>3</v>
      </c>
      <c r="AT434">
        <v>6.3</v>
      </c>
      <c r="AU434" t="s">
        <v>3</v>
      </c>
      <c r="AV434">
        <v>1</v>
      </c>
      <c r="AW434">
        <v>2</v>
      </c>
      <c r="AX434">
        <v>448997535</v>
      </c>
      <c r="AY434">
        <v>2</v>
      </c>
      <c r="AZ434">
        <v>131072</v>
      </c>
      <c r="BA434">
        <v>436</v>
      </c>
      <c r="BB434">
        <v>1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3057.453</v>
      </c>
      <c r="BN434">
        <v>6.3</v>
      </c>
      <c r="BO434">
        <v>0</v>
      </c>
      <c r="BP434">
        <v>1</v>
      </c>
      <c r="BQ434">
        <v>0</v>
      </c>
      <c r="BR434">
        <v>0</v>
      </c>
      <c r="BS434">
        <v>0</v>
      </c>
      <c r="BT434">
        <v>3057.453</v>
      </c>
      <c r="BU434">
        <v>6.3</v>
      </c>
      <c r="BV434">
        <v>0</v>
      </c>
      <c r="BW434">
        <v>1</v>
      </c>
      <c r="CU434">
        <f>ROUND(AT434*Source!I234*AH434*AL434,2)</f>
        <v>30.57</v>
      </c>
      <c r="CV434">
        <f>ROUND(Y434*Source!I234,7)</f>
        <v>6.3E-2</v>
      </c>
      <c r="CW434">
        <v>0</v>
      </c>
      <c r="CX434">
        <f>ROUND(Y434*Source!I234,7)</f>
        <v>6.3E-2</v>
      </c>
      <c r="CY434">
        <f>AD434</f>
        <v>485.31</v>
      </c>
      <c r="CZ434">
        <f>AH434</f>
        <v>485.31</v>
      </c>
      <c r="DA434">
        <f>AL434</f>
        <v>1</v>
      </c>
      <c r="DB434">
        <f t="shared" ref="DB434:DB439" si="227">ROUND(ROUND(AT434*CZ434,2),6)</f>
        <v>3057.45</v>
      </c>
      <c r="DC434">
        <f t="shared" ref="DC434:DC439" si="228">ROUND(ROUND(AT434*AG434,2),6)</f>
        <v>0</v>
      </c>
      <c r="DD434" t="s">
        <v>3</v>
      </c>
      <c r="DE434" t="s">
        <v>3</v>
      </c>
      <c r="DF434">
        <f t="shared" si="225"/>
        <v>0</v>
      </c>
      <c r="DG434">
        <f t="shared" si="221"/>
        <v>0</v>
      </c>
      <c r="DH434">
        <f t="shared" si="206"/>
        <v>0</v>
      </c>
      <c r="DI434">
        <f t="shared" si="207"/>
        <v>30.57</v>
      </c>
      <c r="DJ434">
        <f>DI434</f>
        <v>30.57</v>
      </c>
      <c r="DK434">
        <v>1</v>
      </c>
      <c r="DL434" t="s">
        <v>3</v>
      </c>
      <c r="DM434">
        <v>0</v>
      </c>
      <c r="DN434" t="s">
        <v>3</v>
      </c>
      <c r="DO434">
        <v>0</v>
      </c>
    </row>
    <row r="435" spans="1:119" x14ac:dyDescent="0.2">
      <c r="A435">
        <f>ROW(Source!A234)</f>
        <v>234</v>
      </c>
      <c r="B435">
        <v>449016111</v>
      </c>
      <c r="C435">
        <v>448997525</v>
      </c>
      <c r="D435">
        <v>327091406</v>
      </c>
      <c r="E435">
        <v>112</v>
      </c>
      <c r="F435">
        <v>1</v>
      </c>
      <c r="G435">
        <v>1</v>
      </c>
      <c r="H435">
        <v>1</v>
      </c>
      <c r="I435" t="s">
        <v>1204</v>
      </c>
      <c r="J435" t="s">
        <v>3</v>
      </c>
      <c r="K435" t="s">
        <v>1205</v>
      </c>
      <c r="L435">
        <v>1191</v>
      </c>
      <c r="N435">
        <v>1013</v>
      </c>
      <c r="O435" t="s">
        <v>1203</v>
      </c>
      <c r="P435" t="s">
        <v>1203</v>
      </c>
      <c r="Q435">
        <v>1</v>
      </c>
      <c r="W435">
        <v>0</v>
      </c>
      <c r="X435">
        <v>-1417349443</v>
      </c>
      <c r="Y435">
        <f t="shared" si="226"/>
        <v>0.08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1</v>
      </c>
      <c r="AJ435">
        <v>1</v>
      </c>
      <c r="AK435">
        <v>1</v>
      </c>
      <c r="AL435">
        <v>1</v>
      </c>
      <c r="AM435">
        <v>-2</v>
      </c>
      <c r="AN435">
        <v>0</v>
      </c>
      <c r="AO435">
        <v>0</v>
      </c>
      <c r="AP435">
        <v>1</v>
      </c>
      <c r="AQ435">
        <v>1</v>
      </c>
      <c r="AR435">
        <v>0</v>
      </c>
      <c r="AS435" t="s">
        <v>3</v>
      </c>
      <c r="AT435">
        <v>0.08</v>
      </c>
      <c r="AU435" t="s">
        <v>3</v>
      </c>
      <c r="AV435">
        <v>2</v>
      </c>
      <c r="AW435">
        <v>2</v>
      </c>
      <c r="AX435">
        <v>448997536</v>
      </c>
      <c r="AY435">
        <v>1</v>
      </c>
      <c r="AZ435">
        <v>0</v>
      </c>
      <c r="BA435">
        <v>437</v>
      </c>
      <c r="BB435">
        <v>1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CV435">
        <v>0</v>
      </c>
      <c r="CW435">
        <v>0</v>
      </c>
      <c r="CX435">
        <f>ROUND(Y435*Source!I234,7)</f>
        <v>8.0000000000000004E-4</v>
      </c>
      <c r="CY435">
        <f>AD435</f>
        <v>0</v>
      </c>
      <c r="CZ435">
        <f>AH435</f>
        <v>0</v>
      </c>
      <c r="DA435">
        <f>AL435</f>
        <v>1</v>
      </c>
      <c r="DB435">
        <f t="shared" si="227"/>
        <v>0</v>
      </c>
      <c r="DC435">
        <f t="shared" si="228"/>
        <v>0</v>
      </c>
      <c r="DD435" t="s">
        <v>3</v>
      </c>
      <c r="DE435" t="s">
        <v>3</v>
      </c>
      <c r="DF435">
        <f t="shared" si="225"/>
        <v>0</v>
      </c>
      <c r="DG435">
        <f t="shared" si="221"/>
        <v>0</v>
      </c>
      <c r="DH435">
        <f t="shared" si="206"/>
        <v>0</v>
      </c>
      <c r="DI435">
        <f t="shared" si="207"/>
        <v>0</v>
      </c>
      <c r="DJ435">
        <f>DI435</f>
        <v>0</v>
      </c>
      <c r="DK435">
        <v>0</v>
      </c>
      <c r="DL435" t="s">
        <v>3</v>
      </c>
      <c r="DM435">
        <v>0</v>
      </c>
      <c r="DN435" t="s">
        <v>3</v>
      </c>
      <c r="DO435">
        <v>0</v>
      </c>
    </row>
    <row r="436" spans="1:119" x14ac:dyDescent="0.2">
      <c r="A436">
        <f>ROW(Source!A234)</f>
        <v>234</v>
      </c>
      <c r="B436">
        <v>449016111</v>
      </c>
      <c r="C436">
        <v>448997525</v>
      </c>
      <c r="D436">
        <v>327211634</v>
      </c>
      <c r="E436">
        <v>1</v>
      </c>
      <c r="F436">
        <v>1</v>
      </c>
      <c r="G436">
        <v>1</v>
      </c>
      <c r="H436">
        <v>2</v>
      </c>
      <c r="I436" t="s">
        <v>1401</v>
      </c>
      <c r="J436" t="s">
        <v>1402</v>
      </c>
      <c r="K436" t="s">
        <v>1403</v>
      </c>
      <c r="L436">
        <v>1368</v>
      </c>
      <c r="N436">
        <v>1011</v>
      </c>
      <c r="O436" t="s">
        <v>1100</v>
      </c>
      <c r="P436" t="s">
        <v>1100</v>
      </c>
      <c r="Q436">
        <v>1</v>
      </c>
      <c r="W436">
        <v>0</v>
      </c>
      <c r="X436">
        <v>-430580475</v>
      </c>
      <c r="Y436">
        <f t="shared" si="226"/>
        <v>0.09</v>
      </c>
      <c r="AA436">
        <v>0</v>
      </c>
      <c r="AB436">
        <v>9.8000000000000007</v>
      </c>
      <c r="AC436">
        <v>0</v>
      </c>
      <c r="AD436">
        <v>0</v>
      </c>
      <c r="AE436">
        <v>0</v>
      </c>
      <c r="AF436">
        <v>6.62</v>
      </c>
      <c r="AG436">
        <v>0</v>
      </c>
      <c r="AH436">
        <v>0</v>
      </c>
      <c r="AI436">
        <v>1</v>
      </c>
      <c r="AJ436">
        <v>1.48</v>
      </c>
      <c r="AK436">
        <v>1</v>
      </c>
      <c r="AL436">
        <v>1</v>
      </c>
      <c r="AM436">
        <v>2</v>
      </c>
      <c r="AN436">
        <v>0</v>
      </c>
      <c r="AO436">
        <v>0</v>
      </c>
      <c r="AP436">
        <v>1</v>
      </c>
      <c r="AQ436">
        <v>1</v>
      </c>
      <c r="AR436">
        <v>0</v>
      </c>
      <c r="AS436" t="s">
        <v>3</v>
      </c>
      <c r="AT436">
        <v>0.09</v>
      </c>
      <c r="AU436" t="s">
        <v>3</v>
      </c>
      <c r="AV436">
        <v>1</v>
      </c>
      <c r="AW436">
        <v>2</v>
      </c>
      <c r="AX436">
        <v>448997537</v>
      </c>
      <c r="AY436">
        <v>1</v>
      </c>
      <c r="AZ436">
        <v>0</v>
      </c>
      <c r="BA436">
        <v>438</v>
      </c>
      <c r="BB436">
        <v>1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0.5958</v>
      </c>
      <c r="BL436">
        <v>0</v>
      </c>
      <c r="BM436">
        <v>0</v>
      </c>
      <c r="BN436">
        <v>0</v>
      </c>
      <c r="BO436">
        <v>0</v>
      </c>
      <c r="BP436">
        <v>1</v>
      </c>
      <c r="BQ436">
        <v>0</v>
      </c>
      <c r="BR436">
        <v>0.5958</v>
      </c>
      <c r="BS436">
        <v>0</v>
      </c>
      <c r="BT436">
        <v>0</v>
      </c>
      <c r="BU436">
        <v>0</v>
      </c>
      <c r="BV436">
        <v>0</v>
      </c>
      <c r="BW436">
        <v>1</v>
      </c>
      <c r="CV436">
        <v>0</v>
      </c>
      <c r="CW436">
        <f>ROUND(Y436*Source!I234*DO436,7)</f>
        <v>0</v>
      </c>
      <c r="CX436">
        <f>ROUND(Y436*Source!I234,7)</f>
        <v>8.9999999999999998E-4</v>
      </c>
      <c r="CY436">
        <f>AB436</f>
        <v>9.8000000000000007</v>
      </c>
      <c r="CZ436">
        <f>AF436</f>
        <v>6.62</v>
      </c>
      <c r="DA436">
        <f>AJ436</f>
        <v>1.48</v>
      </c>
      <c r="DB436">
        <f t="shared" si="227"/>
        <v>0.6</v>
      </c>
      <c r="DC436">
        <f t="shared" si="228"/>
        <v>0</v>
      </c>
      <c r="DD436" t="s">
        <v>3</v>
      </c>
      <c r="DE436" t="s">
        <v>3</v>
      </c>
      <c r="DF436">
        <f t="shared" si="225"/>
        <v>0</v>
      </c>
      <c r="DG436">
        <f>ROUND(ROUND(AF436*AJ436,2)*CX436,2)</f>
        <v>0.01</v>
      </c>
      <c r="DH436">
        <f t="shared" si="206"/>
        <v>0</v>
      </c>
      <c r="DI436">
        <f t="shared" si="207"/>
        <v>0</v>
      </c>
      <c r="DJ436">
        <f>DG436+DH436</f>
        <v>0.01</v>
      </c>
      <c r="DK436">
        <v>0</v>
      </c>
      <c r="DL436" t="s">
        <v>3</v>
      </c>
      <c r="DM436">
        <v>0</v>
      </c>
      <c r="DN436" t="s">
        <v>3</v>
      </c>
      <c r="DO436">
        <v>0</v>
      </c>
    </row>
    <row r="437" spans="1:119" x14ac:dyDescent="0.2">
      <c r="A437">
        <f>ROW(Source!A234)</f>
        <v>234</v>
      </c>
      <c r="B437">
        <v>449016111</v>
      </c>
      <c r="C437">
        <v>448997525</v>
      </c>
      <c r="D437">
        <v>327212380</v>
      </c>
      <c r="E437">
        <v>1</v>
      </c>
      <c r="F437">
        <v>1</v>
      </c>
      <c r="G437">
        <v>1</v>
      </c>
      <c r="H437">
        <v>2</v>
      </c>
      <c r="I437" t="s">
        <v>1206</v>
      </c>
      <c r="J437" t="s">
        <v>1207</v>
      </c>
      <c r="K437" t="s">
        <v>1208</v>
      </c>
      <c r="L437">
        <v>1368</v>
      </c>
      <c r="N437">
        <v>1011</v>
      </c>
      <c r="O437" t="s">
        <v>1100</v>
      </c>
      <c r="P437" t="s">
        <v>1100</v>
      </c>
      <c r="Q437">
        <v>1</v>
      </c>
      <c r="W437">
        <v>0</v>
      </c>
      <c r="X437">
        <v>1032761012</v>
      </c>
      <c r="Y437">
        <f t="shared" si="226"/>
        <v>0.08</v>
      </c>
      <c r="AA437">
        <v>0</v>
      </c>
      <c r="AB437">
        <v>641.70000000000005</v>
      </c>
      <c r="AC437">
        <v>539.69000000000005</v>
      </c>
      <c r="AD437">
        <v>0</v>
      </c>
      <c r="AE437">
        <v>0</v>
      </c>
      <c r="AF437">
        <v>641.70000000000005</v>
      </c>
      <c r="AG437">
        <v>539.69000000000005</v>
      </c>
      <c r="AH437">
        <v>0</v>
      </c>
      <c r="AI437">
        <v>1</v>
      </c>
      <c r="AJ437">
        <v>1</v>
      </c>
      <c r="AK437">
        <v>1</v>
      </c>
      <c r="AL437">
        <v>1</v>
      </c>
      <c r="AM437">
        <v>-2</v>
      </c>
      <c r="AN437">
        <v>0</v>
      </c>
      <c r="AO437">
        <v>0</v>
      </c>
      <c r="AP437">
        <v>1</v>
      </c>
      <c r="AQ437">
        <v>1</v>
      </c>
      <c r="AR437">
        <v>0</v>
      </c>
      <c r="AS437" t="s">
        <v>3</v>
      </c>
      <c r="AT437">
        <v>0.08</v>
      </c>
      <c r="AU437" t="s">
        <v>3</v>
      </c>
      <c r="AV437">
        <v>1</v>
      </c>
      <c r="AW437">
        <v>2</v>
      </c>
      <c r="AX437">
        <v>448997538</v>
      </c>
      <c r="AY437">
        <v>2</v>
      </c>
      <c r="AZ437">
        <v>98304</v>
      </c>
      <c r="BA437">
        <v>439</v>
      </c>
      <c r="BB437">
        <v>1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51.336000000000006</v>
      </c>
      <c r="BL437">
        <v>43.175200000000004</v>
      </c>
      <c r="BM437">
        <v>0</v>
      </c>
      <c r="BN437">
        <v>0</v>
      </c>
      <c r="BO437">
        <v>0.08</v>
      </c>
      <c r="BP437">
        <v>1</v>
      </c>
      <c r="BQ437">
        <v>0</v>
      </c>
      <c r="BR437">
        <v>51.336000000000006</v>
      </c>
      <c r="BS437">
        <v>43.175200000000004</v>
      </c>
      <c r="BT437">
        <v>0</v>
      </c>
      <c r="BU437">
        <v>0</v>
      </c>
      <c r="BV437">
        <v>0.08</v>
      </c>
      <c r="BW437">
        <v>1</v>
      </c>
      <c r="CV437">
        <v>0</v>
      </c>
      <c r="CW437">
        <f>ROUND(Y437*Source!I234*DO437,7)</f>
        <v>8.0000000000000004E-4</v>
      </c>
      <c r="CX437">
        <f>ROUND(Y437*Source!I234,7)</f>
        <v>8.0000000000000004E-4</v>
      </c>
      <c r="CY437">
        <f>AB437</f>
        <v>641.70000000000005</v>
      </c>
      <c r="CZ437">
        <f>AF437</f>
        <v>641.70000000000005</v>
      </c>
      <c r="DA437">
        <f>AJ437</f>
        <v>1</v>
      </c>
      <c r="DB437">
        <f t="shared" si="227"/>
        <v>51.34</v>
      </c>
      <c r="DC437">
        <f t="shared" si="228"/>
        <v>43.18</v>
      </c>
      <c r="DD437" t="s">
        <v>3</v>
      </c>
      <c r="DE437" t="s">
        <v>3</v>
      </c>
      <c r="DF437">
        <f t="shared" si="225"/>
        <v>0</v>
      </c>
      <c r="DG437">
        <f>ROUND(ROUND(AF437,2)*CX437,2)</f>
        <v>0.51</v>
      </c>
      <c r="DH437">
        <f t="shared" si="206"/>
        <v>0.43</v>
      </c>
      <c r="DI437">
        <f t="shared" si="207"/>
        <v>0</v>
      </c>
      <c r="DJ437">
        <f>DG437+DH437</f>
        <v>0.94</v>
      </c>
      <c r="DK437">
        <v>1</v>
      </c>
      <c r="DL437" t="s">
        <v>1209</v>
      </c>
      <c r="DM437">
        <v>4</v>
      </c>
      <c r="DN437" t="s">
        <v>1203</v>
      </c>
      <c r="DO437">
        <v>1</v>
      </c>
    </row>
    <row r="438" spans="1:119" x14ac:dyDescent="0.2">
      <c r="A438">
        <f>ROW(Source!A234)</f>
        <v>234</v>
      </c>
      <c r="B438">
        <v>449016111</v>
      </c>
      <c r="C438">
        <v>448997525</v>
      </c>
      <c r="D438">
        <v>327212587</v>
      </c>
      <c r="E438">
        <v>1</v>
      </c>
      <c r="F438">
        <v>1</v>
      </c>
      <c r="G438">
        <v>1</v>
      </c>
      <c r="H438">
        <v>2</v>
      </c>
      <c r="I438" t="s">
        <v>1456</v>
      </c>
      <c r="J438" t="s">
        <v>1457</v>
      </c>
      <c r="K438" t="s">
        <v>1458</v>
      </c>
      <c r="L438">
        <v>1368</v>
      </c>
      <c r="N438">
        <v>1011</v>
      </c>
      <c r="O438" t="s">
        <v>1100</v>
      </c>
      <c r="P438" t="s">
        <v>1100</v>
      </c>
      <c r="Q438">
        <v>1</v>
      </c>
      <c r="W438">
        <v>0</v>
      </c>
      <c r="X438">
        <v>59031047</v>
      </c>
      <c r="Y438">
        <f t="shared" si="226"/>
        <v>2.81</v>
      </c>
      <c r="AA438">
        <v>0</v>
      </c>
      <c r="AB438">
        <v>16</v>
      </c>
      <c r="AC438">
        <v>0</v>
      </c>
      <c r="AD438">
        <v>0</v>
      </c>
      <c r="AE438">
        <v>0</v>
      </c>
      <c r="AF438">
        <v>11.85</v>
      </c>
      <c r="AG438">
        <v>0</v>
      </c>
      <c r="AH438">
        <v>0</v>
      </c>
      <c r="AI438">
        <v>1</v>
      </c>
      <c r="AJ438">
        <v>1.35</v>
      </c>
      <c r="AK438">
        <v>1</v>
      </c>
      <c r="AL438">
        <v>1</v>
      </c>
      <c r="AM438">
        <v>2</v>
      </c>
      <c r="AN438">
        <v>0</v>
      </c>
      <c r="AO438">
        <v>0</v>
      </c>
      <c r="AP438">
        <v>1</v>
      </c>
      <c r="AQ438">
        <v>1</v>
      </c>
      <c r="AR438">
        <v>0</v>
      </c>
      <c r="AS438" t="s">
        <v>3</v>
      </c>
      <c r="AT438">
        <v>2.81</v>
      </c>
      <c r="AU438" t="s">
        <v>3</v>
      </c>
      <c r="AV438">
        <v>1</v>
      </c>
      <c r="AW438">
        <v>2</v>
      </c>
      <c r="AX438">
        <v>448997539</v>
      </c>
      <c r="AY438">
        <v>2</v>
      </c>
      <c r="AZ438">
        <v>32768</v>
      </c>
      <c r="BA438">
        <v>440</v>
      </c>
      <c r="BB438">
        <v>1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33.298499999999997</v>
      </c>
      <c r="BL438">
        <v>0</v>
      </c>
      <c r="BM438">
        <v>0</v>
      </c>
      <c r="BN438">
        <v>0</v>
      </c>
      <c r="BO438">
        <v>0</v>
      </c>
      <c r="BP438">
        <v>1</v>
      </c>
      <c r="BQ438">
        <v>0</v>
      </c>
      <c r="BR438">
        <v>33.298499999999997</v>
      </c>
      <c r="BS438">
        <v>0</v>
      </c>
      <c r="BT438">
        <v>0</v>
      </c>
      <c r="BU438">
        <v>0</v>
      </c>
      <c r="BV438">
        <v>0</v>
      </c>
      <c r="BW438">
        <v>1</v>
      </c>
      <c r="CV438">
        <v>0</v>
      </c>
      <c r="CW438">
        <f>ROUND(Y438*Source!I234*DO438,7)</f>
        <v>0</v>
      </c>
      <c r="CX438">
        <f>ROUND(Y438*Source!I234,7)</f>
        <v>2.81E-2</v>
      </c>
      <c r="CY438">
        <f>AB438</f>
        <v>16</v>
      </c>
      <c r="CZ438">
        <f>AF438</f>
        <v>11.85</v>
      </c>
      <c r="DA438">
        <f>AJ438</f>
        <v>1.35</v>
      </c>
      <c r="DB438">
        <f t="shared" si="227"/>
        <v>33.299999999999997</v>
      </c>
      <c r="DC438">
        <f t="shared" si="228"/>
        <v>0</v>
      </c>
      <c r="DD438" t="s">
        <v>3</v>
      </c>
      <c r="DE438" t="s">
        <v>3</v>
      </c>
      <c r="DF438">
        <f t="shared" si="225"/>
        <v>0</v>
      </c>
      <c r="DG438">
        <f>ROUND(ROUND(AF438*AJ438,2)*CX438,2)</f>
        <v>0.45</v>
      </c>
      <c r="DH438">
        <f t="shared" si="206"/>
        <v>0</v>
      </c>
      <c r="DI438">
        <f t="shared" si="207"/>
        <v>0</v>
      </c>
      <c r="DJ438">
        <f>DG438+DH438</f>
        <v>0.45</v>
      </c>
      <c r="DK438">
        <v>0</v>
      </c>
      <c r="DL438" t="s">
        <v>3</v>
      </c>
      <c r="DM438">
        <v>0</v>
      </c>
      <c r="DN438" t="s">
        <v>3</v>
      </c>
      <c r="DO438">
        <v>0</v>
      </c>
    </row>
    <row r="439" spans="1:119" x14ac:dyDescent="0.2">
      <c r="A439">
        <f>ROW(Source!A234)</f>
        <v>234</v>
      </c>
      <c r="B439">
        <v>449016111</v>
      </c>
      <c r="C439">
        <v>448997525</v>
      </c>
      <c r="D439">
        <v>327212931</v>
      </c>
      <c r="E439">
        <v>1</v>
      </c>
      <c r="F439">
        <v>1</v>
      </c>
      <c r="G439">
        <v>1</v>
      </c>
      <c r="H439">
        <v>2</v>
      </c>
      <c r="I439" t="s">
        <v>1404</v>
      </c>
      <c r="J439" t="s">
        <v>1432</v>
      </c>
      <c r="K439" t="s">
        <v>1406</v>
      </c>
      <c r="L439">
        <v>1368</v>
      </c>
      <c r="N439">
        <v>1011</v>
      </c>
      <c r="O439" t="s">
        <v>1100</v>
      </c>
      <c r="P439" t="s">
        <v>1100</v>
      </c>
      <c r="Q439">
        <v>1</v>
      </c>
      <c r="W439">
        <v>0</v>
      </c>
      <c r="X439">
        <v>-717252656</v>
      </c>
      <c r="Y439">
        <f t="shared" si="226"/>
        <v>5.63</v>
      </c>
      <c r="AA439">
        <v>0</v>
      </c>
      <c r="AB439">
        <v>5.97</v>
      </c>
      <c r="AC439">
        <v>0</v>
      </c>
      <c r="AD439">
        <v>0</v>
      </c>
      <c r="AE439">
        <v>0</v>
      </c>
      <c r="AF439">
        <v>4.5199999999999996</v>
      </c>
      <c r="AG439">
        <v>0</v>
      </c>
      <c r="AH439">
        <v>0</v>
      </c>
      <c r="AI439">
        <v>1</v>
      </c>
      <c r="AJ439">
        <v>1.32</v>
      </c>
      <c r="AK439">
        <v>1</v>
      </c>
      <c r="AL439">
        <v>1</v>
      </c>
      <c r="AM439">
        <v>2</v>
      </c>
      <c r="AN439">
        <v>0</v>
      </c>
      <c r="AO439">
        <v>0</v>
      </c>
      <c r="AP439">
        <v>1</v>
      </c>
      <c r="AQ439">
        <v>1</v>
      </c>
      <c r="AR439">
        <v>0</v>
      </c>
      <c r="AS439" t="s">
        <v>3</v>
      </c>
      <c r="AT439">
        <v>5.63</v>
      </c>
      <c r="AU439" t="s">
        <v>3</v>
      </c>
      <c r="AV439">
        <v>1</v>
      </c>
      <c r="AW439">
        <v>2</v>
      </c>
      <c r="AX439">
        <v>448997540</v>
      </c>
      <c r="AY439">
        <v>2</v>
      </c>
      <c r="AZ439">
        <v>32768</v>
      </c>
      <c r="BA439">
        <v>441</v>
      </c>
      <c r="BB439">
        <v>1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25.447599999999998</v>
      </c>
      <c r="BL439">
        <v>0</v>
      </c>
      <c r="BM439">
        <v>0</v>
      </c>
      <c r="BN439">
        <v>0</v>
      </c>
      <c r="BO439">
        <v>0</v>
      </c>
      <c r="BP439">
        <v>1</v>
      </c>
      <c r="BQ439">
        <v>0</v>
      </c>
      <c r="BR439">
        <v>25.447599999999998</v>
      </c>
      <c r="BS439">
        <v>0</v>
      </c>
      <c r="BT439">
        <v>0</v>
      </c>
      <c r="BU439">
        <v>0</v>
      </c>
      <c r="BV439">
        <v>0</v>
      </c>
      <c r="BW439">
        <v>1</v>
      </c>
      <c r="CV439">
        <v>0</v>
      </c>
      <c r="CW439">
        <f>ROUND(Y439*Source!I234*DO439,7)</f>
        <v>0</v>
      </c>
      <c r="CX439">
        <f>ROUND(Y439*Source!I234,7)</f>
        <v>5.6300000000000003E-2</v>
      </c>
      <c r="CY439">
        <f>AB439</f>
        <v>5.97</v>
      </c>
      <c r="CZ439">
        <f>AF439</f>
        <v>4.5199999999999996</v>
      </c>
      <c r="DA439">
        <f>AJ439</f>
        <v>1.32</v>
      </c>
      <c r="DB439">
        <f t="shared" si="227"/>
        <v>25.45</v>
      </c>
      <c r="DC439">
        <f t="shared" si="228"/>
        <v>0</v>
      </c>
      <c r="DD439" t="s">
        <v>3</v>
      </c>
      <c r="DE439" t="s">
        <v>3</v>
      </c>
      <c r="DF439">
        <f t="shared" si="225"/>
        <v>0</v>
      </c>
      <c r="DG439">
        <f>ROUND(ROUND(AF439*AJ439,2)*CX439,2)</f>
        <v>0.34</v>
      </c>
      <c r="DH439">
        <f t="shared" si="206"/>
        <v>0</v>
      </c>
      <c r="DI439">
        <f t="shared" si="207"/>
        <v>0</v>
      </c>
      <c r="DJ439">
        <f>DG439+DH439</f>
        <v>0.34</v>
      </c>
      <c r="DK439">
        <v>0</v>
      </c>
      <c r="DL439" t="s">
        <v>3</v>
      </c>
      <c r="DM439">
        <v>0</v>
      </c>
      <c r="DN439" t="s">
        <v>3</v>
      </c>
      <c r="DO439">
        <v>0</v>
      </c>
    </row>
    <row r="440" spans="1:119" x14ac:dyDescent="0.2">
      <c r="A440">
        <f>ROW(Source!A234)</f>
        <v>234</v>
      </c>
      <c r="B440">
        <v>449016111</v>
      </c>
      <c r="C440">
        <v>448997525</v>
      </c>
      <c r="D440">
        <v>327165978</v>
      </c>
      <c r="E440">
        <v>1</v>
      </c>
      <c r="F440">
        <v>1</v>
      </c>
      <c r="G440">
        <v>1</v>
      </c>
      <c r="H440">
        <v>3</v>
      </c>
      <c r="I440" t="s">
        <v>1393</v>
      </c>
      <c r="J440" t="s">
        <v>1394</v>
      </c>
      <c r="K440" t="s">
        <v>1395</v>
      </c>
      <c r="L440">
        <v>1346</v>
      </c>
      <c r="N440">
        <v>1009</v>
      </c>
      <c r="O440" t="s">
        <v>441</v>
      </c>
      <c r="P440" t="s">
        <v>441</v>
      </c>
      <c r="Q440">
        <v>1</v>
      </c>
      <c r="W440">
        <v>0</v>
      </c>
      <c r="X440">
        <v>1826362753</v>
      </c>
      <c r="Y440">
        <f>(AT440*ROUND(0,7))</f>
        <v>0</v>
      </c>
      <c r="AA440">
        <v>86.41</v>
      </c>
      <c r="AB440">
        <v>0</v>
      </c>
      <c r="AC440">
        <v>0</v>
      </c>
      <c r="AD440">
        <v>0</v>
      </c>
      <c r="AE440">
        <v>56.11</v>
      </c>
      <c r="AF440">
        <v>0</v>
      </c>
      <c r="AG440">
        <v>0</v>
      </c>
      <c r="AH440">
        <v>0</v>
      </c>
      <c r="AI440">
        <v>1.54</v>
      </c>
      <c r="AJ440">
        <v>1</v>
      </c>
      <c r="AK440">
        <v>1</v>
      </c>
      <c r="AL440">
        <v>1</v>
      </c>
      <c r="AM440">
        <v>2</v>
      </c>
      <c r="AN440">
        <v>0</v>
      </c>
      <c r="AO440">
        <v>0</v>
      </c>
      <c r="AP440">
        <v>1</v>
      </c>
      <c r="AQ440">
        <v>1</v>
      </c>
      <c r="AR440">
        <v>0</v>
      </c>
      <c r="AS440" t="s">
        <v>3</v>
      </c>
      <c r="AT440">
        <v>0.41</v>
      </c>
      <c r="AU440" t="s">
        <v>135</v>
      </c>
      <c r="AV440">
        <v>0</v>
      </c>
      <c r="AW440">
        <v>2</v>
      </c>
      <c r="AX440">
        <v>448997541</v>
      </c>
      <c r="AY440">
        <v>1</v>
      </c>
      <c r="AZ440">
        <v>0</v>
      </c>
      <c r="BA440">
        <v>442</v>
      </c>
      <c r="BB440">
        <v>1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23.005099999999999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1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CV440">
        <v>0</v>
      </c>
      <c r="CW440">
        <v>0</v>
      </c>
      <c r="CX440">
        <f>ROUND(Y440*Source!I234,7)</f>
        <v>0</v>
      </c>
      <c r="CY440">
        <f>AA440</f>
        <v>86.41</v>
      </c>
      <c r="CZ440">
        <f>AE440</f>
        <v>56.11</v>
      </c>
      <c r="DA440">
        <f>AI440</f>
        <v>1.54</v>
      </c>
      <c r="DB440">
        <f>ROUND((ROUND(AT440*CZ440,2)*ROUND(0,7)),6)</f>
        <v>0</v>
      </c>
      <c r="DC440">
        <f>ROUND((ROUND(AT440*AG440,2)*ROUND(0,7)),6)</f>
        <v>0</v>
      </c>
      <c r="DD440" t="s">
        <v>3</v>
      </c>
      <c r="DE440" t="s">
        <v>3</v>
      </c>
      <c r="DF440">
        <f>ROUND(ROUND(AE440*AI440,2)*CX440,2)</f>
        <v>0</v>
      </c>
      <c r="DG440">
        <f>ROUND(ROUND(AF440,2)*CX440,2)</f>
        <v>0</v>
      </c>
      <c r="DH440">
        <f t="shared" si="206"/>
        <v>0</v>
      </c>
      <c r="DI440">
        <f t="shared" si="207"/>
        <v>0</v>
      </c>
      <c r="DJ440">
        <f>DF440</f>
        <v>0</v>
      </c>
      <c r="DK440">
        <v>0</v>
      </c>
      <c r="DL440" t="s">
        <v>3</v>
      </c>
      <c r="DM440">
        <v>0</v>
      </c>
      <c r="DN440" t="s">
        <v>3</v>
      </c>
      <c r="DO440">
        <v>0</v>
      </c>
    </row>
    <row r="441" spans="1:119" x14ac:dyDescent="0.2">
      <c r="A441">
        <f>ROW(Source!A234)</f>
        <v>234</v>
      </c>
      <c r="B441">
        <v>449016111</v>
      </c>
      <c r="C441">
        <v>448997525</v>
      </c>
      <c r="D441">
        <v>327095009</v>
      </c>
      <c r="E441">
        <v>112</v>
      </c>
      <c r="F441">
        <v>1</v>
      </c>
      <c r="G441">
        <v>1</v>
      </c>
      <c r="H441">
        <v>3</v>
      </c>
      <c r="I441" t="s">
        <v>467</v>
      </c>
      <c r="J441" t="s">
        <v>3</v>
      </c>
      <c r="K441" t="s">
        <v>468</v>
      </c>
      <c r="L441">
        <v>1348</v>
      </c>
      <c r="N441">
        <v>1009</v>
      </c>
      <c r="O441" t="s">
        <v>83</v>
      </c>
      <c r="P441" t="s">
        <v>83</v>
      </c>
      <c r="Q441">
        <v>1000</v>
      </c>
      <c r="W441">
        <v>0</v>
      </c>
      <c r="X441">
        <v>1182840811</v>
      </c>
      <c r="Y441">
        <f>(AT441*ROUND(0,7))</f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1</v>
      </c>
      <c r="AJ441">
        <v>1</v>
      </c>
      <c r="AK441">
        <v>1</v>
      </c>
      <c r="AL441">
        <v>1</v>
      </c>
      <c r="AM441">
        <v>-2</v>
      </c>
      <c r="AN441">
        <v>0</v>
      </c>
      <c r="AO441">
        <v>0</v>
      </c>
      <c r="AP441">
        <v>1</v>
      </c>
      <c r="AQ441">
        <v>0</v>
      </c>
      <c r="AR441">
        <v>0</v>
      </c>
      <c r="AS441" t="s">
        <v>3</v>
      </c>
      <c r="AT441">
        <v>3.2300000000000002E-2</v>
      </c>
      <c r="AU441" t="s">
        <v>135</v>
      </c>
      <c r="AV441">
        <v>0</v>
      </c>
      <c r="AW441">
        <v>2</v>
      </c>
      <c r="AX441">
        <v>448997542</v>
      </c>
      <c r="AY441">
        <v>1</v>
      </c>
      <c r="AZ441">
        <v>0</v>
      </c>
      <c r="BA441">
        <v>443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CV441">
        <v>0</v>
      </c>
      <c r="CW441">
        <v>0</v>
      </c>
      <c r="CX441">
        <f>ROUND(Y441*Source!I234,7)</f>
        <v>0</v>
      </c>
      <c r="CY441">
        <f>AA441</f>
        <v>0</v>
      </c>
      <c r="CZ441">
        <f>AE441</f>
        <v>0</v>
      </c>
      <c r="DA441">
        <f>AI441</f>
        <v>1</v>
      </c>
      <c r="DB441">
        <f>ROUND((ROUND(AT441*CZ441,2)*ROUND(0,7)),6)</f>
        <v>0</v>
      </c>
      <c r="DC441">
        <f>ROUND((ROUND(AT441*AG441,2)*ROUND(0,7)),6)</f>
        <v>0</v>
      </c>
      <c r="DD441" t="s">
        <v>3</v>
      </c>
      <c r="DE441" t="s">
        <v>3</v>
      </c>
      <c r="DF441">
        <f>ROUND(ROUND(AE441,2)*CX441,2)</f>
        <v>0</v>
      </c>
      <c r="DG441">
        <f>ROUND(ROUND(AF441,2)*CX441,2)</f>
        <v>0</v>
      </c>
      <c r="DH441">
        <f t="shared" si="206"/>
        <v>0</v>
      </c>
      <c r="DI441">
        <f t="shared" si="207"/>
        <v>0</v>
      </c>
      <c r="DJ441">
        <f>DF441</f>
        <v>0</v>
      </c>
      <c r="DK441">
        <v>0</v>
      </c>
      <c r="DL441" t="s">
        <v>3</v>
      </c>
      <c r="DM441">
        <v>0</v>
      </c>
      <c r="DN441" t="s">
        <v>3</v>
      </c>
      <c r="DO441">
        <v>0</v>
      </c>
    </row>
    <row r="442" spans="1:119" x14ac:dyDescent="0.2">
      <c r="A442">
        <f>ROW(Source!A234)</f>
        <v>234</v>
      </c>
      <c r="B442">
        <v>449016111</v>
      </c>
      <c r="C442">
        <v>448997525</v>
      </c>
      <c r="D442">
        <v>327181726</v>
      </c>
      <c r="E442">
        <v>1</v>
      </c>
      <c r="F442">
        <v>1</v>
      </c>
      <c r="G442">
        <v>1</v>
      </c>
      <c r="H442">
        <v>3</v>
      </c>
      <c r="I442" t="s">
        <v>1418</v>
      </c>
      <c r="J442" t="s">
        <v>1419</v>
      </c>
      <c r="K442" t="s">
        <v>1420</v>
      </c>
      <c r="L442">
        <v>1346</v>
      </c>
      <c r="N442">
        <v>1009</v>
      </c>
      <c r="O442" t="s">
        <v>441</v>
      </c>
      <c r="P442" t="s">
        <v>441</v>
      </c>
      <c r="Q442">
        <v>1</v>
      </c>
      <c r="W442">
        <v>0</v>
      </c>
      <c r="X442">
        <v>-848660602</v>
      </c>
      <c r="Y442">
        <f>(AT442*ROUND(0,7))</f>
        <v>0</v>
      </c>
      <c r="AA442">
        <v>86.66</v>
      </c>
      <c r="AB442">
        <v>0</v>
      </c>
      <c r="AC442">
        <v>0</v>
      </c>
      <c r="AD442">
        <v>0</v>
      </c>
      <c r="AE442">
        <v>60.6</v>
      </c>
      <c r="AF442">
        <v>0</v>
      </c>
      <c r="AG442">
        <v>0</v>
      </c>
      <c r="AH442">
        <v>0</v>
      </c>
      <c r="AI442">
        <v>1.43</v>
      </c>
      <c r="AJ442">
        <v>1</v>
      </c>
      <c r="AK442">
        <v>1</v>
      </c>
      <c r="AL442">
        <v>1</v>
      </c>
      <c r="AM442">
        <v>2</v>
      </c>
      <c r="AN442">
        <v>0</v>
      </c>
      <c r="AO442">
        <v>0</v>
      </c>
      <c r="AP442">
        <v>1</v>
      </c>
      <c r="AQ442">
        <v>1</v>
      </c>
      <c r="AR442">
        <v>0</v>
      </c>
      <c r="AS442" t="s">
        <v>3</v>
      </c>
      <c r="AT442">
        <v>1.1000000000000001</v>
      </c>
      <c r="AU442" t="s">
        <v>135</v>
      </c>
      <c r="AV442">
        <v>0</v>
      </c>
      <c r="AW442">
        <v>2</v>
      </c>
      <c r="AX442">
        <v>448997543</v>
      </c>
      <c r="AY442">
        <v>1</v>
      </c>
      <c r="AZ442">
        <v>0</v>
      </c>
      <c r="BA442">
        <v>444</v>
      </c>
      <c r="BB442">
        <v>1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66.660000000000011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1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CV442">
        <v>0</v>
      </c>
      <c r="CW442">
        <v>0</v>
      </c>
      <c r="CX442">
        <f>ROUND(Y442*Source!I234,7)</f>
        <v>0</v>
      </c>
      <c r="CY442">
        <f>AA442</f>
        <v>86.66</v>
      </c>
      <c r="CZ442">
        <f>AE442</f>
        <v>60.6</v>
      </c>
      <c r="DA442">
        <f>AI442</f>
        <v>1.43</v>
      </c>
      <c r="DB442">
        <f>ROUND((ROUND(AT442*CZ442,2)*ROUND(0,7)),6)</f>
        <v>0</v>
      </c>
      <c r="DC442">
        <f>ROUND((ROUND(AT442*AG442,2)*ROUND(0,7)),6)</f>
        <v>0</v>
      </c>
      <c r="DD442" t="s">
        <v>3</v>
      </c>
      <c r="DE442" t="s">
        <v>3</v>
      </c>
      <c r="DF442">
        <f>ROUND(ROUND(AE442*AI442,2)*CX442,2)</f>
        <v>0</v>
      </c>
      <c r="DG442">
        <f>ROUND(ROUND(AF442,2)*CX442,2)</f>
        <v>0</v>
      </c>
      <c r="DH442">
        <f t="shared" si="206"/>
        <v>0</v>
      </c>
      <c r="DI442">
        <f t="shared" si="207"/>
        <v>0</v>
      </c>
      <c r="DJ442">
        <f>DF442</f>
        <v>0</v>
      </c>
      <c r="DK442">
        <v>0</v>
      </c>
      <c r="DL442" t="s">
        <v>3</v>
      </c>
      <c r="DM442">
        <v>0</v>
      </c>
      <c r="DN442" t="s">
        <v>3</v>
      </c>
      <c r="DO442">
        <v>0</v>
      </c>
    </row>
    <row r="443" spans="1:119" x14ac:dyDescent="0.2">
      <c r="A443">
        <f>ROW(Source!A236)</f>
        <v>236</v>
      </c>
      <c r="B443">
        <v>449016111</v>
      </c>
      <c r="C443">
        <v>448997545</v>
      </c>
      <c r="D443">
        <v>277560295</v>
      </c>
      <c r="E443">
        <v>109</v>
      </c>
      <c r="F443">
        <v>1</v>
      </c>
      <c r="G443">
        <v>1</v>
      </c>
      <c r="H443">
        <v>1</v>
      </c>
      <c r="I443" t="s">
        <v>1459</v>
      </c>
      <c r="J443" t="s">
        <v>3</v>
      </c>
      <c r="K443" t="s">
        <v>1460</v>
      </c>
      <c r="L443">
        <v>1191</v>
      </c>
      <c r="N443">
        <v>1013</v>
      </c>
      <c r="O443" t="s">
        <v>1203</v>
      </c>
      <c r="P443" t="s">
        <v>1203</v>
      </c>
      <c r="Q443">
        <v>1</v>
      </c>
      <c r="W443">
        <v>0</v>
      </c>
      <c r="X443">
        <v>-881424154</v>
      </c>
      <c r="Y443">
        <f>AT443</f>
        <v>9.24</v>
      </c>
      <c r="AA443">
        <v>0</v>
      </c>
      <c r="AB443">
        <v>0</v>
      </c>
      <c r="AC443">
        <v>0</v>
      </c>
      <c r="AD443">
        <v>521.55999999999995</v>
      </c>
      <c r="AE443">
        <v>0</v>
      </c>
      <c r="AF443">
        <v>0</v>
      </c>
      <c r="AG443">
        <v>0</v>
      </c>
      <c r="AH443">
        <v>521.55999999999995</v>
      </c>
      <c r="AI443">
        <v>1</v>
      </c>
      <c r="AJ443">
        <v>1</v>
      </c>
      <c r="AK443">
        <v>1</v>
      </c>
      <c r="AL443">
        <v>1</v>
      </c>
      <c r="AM443">
        <v>-2</v>
      </c>
      <c r="AN443">
        <v>0</v>
      </c>
      <c r="AO443">
        <v>0</v>
      </c>
      <c r="AP443">
        <v>1</v>
      </c>
      <c r="AQ443">
        <v>1</v>
      </c>
      <c r="AR443">
        <v>0</v>
      </c>
      <c r="AS443" t="s">
        <v>3</v>
      </c>
      <c r="AT443">
        <v>9.24</v>
      </c>
      <c r="AU443" t="s">
        <v>3</v>
      </c>
      <c r="AV443">
        <v>1</v>
      </c>
      <c r="AW443">
        <v>2</v>
      </c>
      <c r="AX443">
        <v>448997553</v>
      </c>
      <c r="AY443">
        <v>2</v>
      </c>
      <c r="AZ443">
        <v>131072</v>
      </c>
      <c r="BA443">
        <v>445</v>
      </c>
      <c r="BB443">
        <v>1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4819.2143999999998</v>
      </c>
      <c r="BN443">
        <v>9.24</v>
      </c>
      <c r="BO443">
        <v>0</v>
      </c>
      <c r="BP443">
        <v>1</v>
      </c>
      <c r="BQ443">
        <v>0</v>
      </c>
      <c r="BR443">
        <v>0</v>
      </c>
      <c r="BS443">
        <v>0</v>
      </c>
      <c r="BT443">
        <v>4819.2143999999998</v>
      </c>
      <c r="BU443">
        <v>9.24</v>
      </c>
      <c r="BV443">
        <v>0</v>
      </c>
      <c r="BW443">
        <v>1</v>
      </c>
      <c r="CU443">
        <f>ROUND(AT443*Source!I236*AH443*AL443,2)</f>
        <v>48.19</v>
      </c>
      <c r="CV443">
        <f>ROUND(Y443*Source!I236,7)</f>
        <v>9.2399999999999996E-2</v>
      </c>
      <c r="CW443">
        <v>0</v>
      </c>
      <c r="CX443">
        <f>ROUND(Y443*Source!I236,7)</f>
        <v>9.2399999999999996E-2</v>
      </c>
      <c r="CY443">
        <f>AD443</f>
        <v>521.55999999999995</v>
      </c>
      <c r="CZ443">
        <f>AH443</f>
        <v>521.55999999999995</v>
      </c>
      <c r="DA443">
        <f>AL443</f>
        <v>1</v>
      </c>
      <c r="DB443">
        <f>ROUND(ROUND(AT443*CZ443,2),6)</f>
        <v>4819.21</v>
      </c>
      <c r="DC443">
        <f>ROUND(ROUND(AT443*AG443,2),6)</f>
        <v>0</v>
      </c>
      <c r="DD443" t="s">
        <v>3</v>
      </c>
      <c r="DE443" t="s">
        <v>3</v>
      </c>
      <c r="DF443">
        <f>ROUND(ROUND(AE443,2)*CX443,2)</f>
        <v>0</v>
      </c>
      <c r="DG443">
        <f>ROUND(ROUND(AF443,2)*CX443,2)</f>
        <v>0</v>
      </c>
      <c r="DH443">
        <f t="shared" si="206"/>
        <v>0</v>
      </c>
      <c r="DI443">
        <f t="shared" si="207"/>
        <v>48.19</v>
      </c>
      <c r="DJ443">
        <f>DI443</f>
        <v>48.19</v>
      </c>
      <c r="DK443">
        <v>1</v>
      </c>
      <c r="DL443" t="s">
        <v>3</v>
      </c>
      <c r="DM443">
        <v>0</v>
      </c>
      <c r="DN443" t="s">
        <v>3</v>
      </c>
      <c r="DO443">
        <v>0</v>
      </c>
    </row>
    <row r="444" spans="1:119" x14ac:dyDescent="0.2">
      <c r="A444">
        <f>ROW(Source!A236)</f>
        <v>236</v>
      </c>
      <c r="B444">
        <v>449016111</v>
      </c>
      <c r="C444">
        <v>448997545</v>
      </c>
      <c r="D444">
        <v>277560491</v>
      </c>
      <c r="E444">
        <v>109</v>
      </c>
      <c r="F444">
        <v>1</v>
      </c>
      <c r="G444">
        <v>1</v>
      </c>
      <c r="H444">
        <v>1</v>
      </c>
      <c r="I444" t="s">
        <v>1204</v>
      </c>
      <c r="J444" t="s">
        <v>3</v>
      </c>
      <c r="K444" t="s">
        <v>1205</v>
      </c>
      <c r="L444">
        <v>1191</v>
      </c>
      <c r="N444">
        <v>1013</v>
      </c>
      <c r="O444" t="s">
        <v>1203</v>
      </c>
      <c r="P444" t="s">
        <v>1203</v>
      </c>
      <c r="Q444">
        <v>1</v>
      </c>
      <c r="W444">
        <v>0</v>
      </c>
      <c r="X444">
        <v>-1417349443</v>
      </c>
      <c r="Y444">
        <f>AT444</f>
        <v>0.1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1</v>
      </c>
      <c r="AJ444">
        <v>1</v>
      </c>
      <c r="AK444">
        <v>1</v>
      </c>
      <c r="AL444">
        <v>1</v>
      </c>
      <c r="AM444">
        <v>-2</v>
      </c>
      <c r="AN444">
        <v>0</v>
      </c>
      <c r="AO444">
        <v>0</v>
      </c>
      <c r="AP444">
        <v>1</v>
      </c>
      <c r="AQ444">
        <v>1</v>
      </c>
      <c r="AR444">
        <v>0</v>
      </c>
      <c r="AS444" t="s">
        <v>3</v>
      </c>
      <c r="AT444">
        <v>0.1</v>
      </c>
      <c r="AU444" t="s">
        <v>3</v>
      </c>
      <c r="AV444">
        <v>2</v>
      </c>
      <c r="AW444">
        <v>2</v>
      </c>
      <c r="AX444">
        <v>448997554</v>
      </c>
      <c r="AY444">
        <v>1</v>
      </c>
      <c r="AZ444">
        <v>0</v>
      </c>
      <c r="BA444">
        <v>446</v>
      </c>
      <c r="BB444">
        <v>1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CV444">
        <v>0</v>
      </c>
      <c r="CW444">
        <v>0</v>
      </c>
      <c r="CX444">
        <f>ROUND(Y444*Source!I236,7)</f>
        <v>1E-3</v>
      </c>
      <c r="CY444">
        <f>AD444</f>
        <v>0</v>
      </c>
      <c r="CZ444">
        <f>AH444</f>
        <v>0</v>
      </c>
      <c r="DA444">
        <f>AL444</f>
        <v>1</v>
      </c>
      <c r="DB444">
        <f>ROUND(ROUND(AT444*CZ444,2),6)</f>
        <v>0</v>
      </c>
      <c r="DC444">
        <f>ROUND(ROUND(AT444*AG444,2),6)</f>
        <v>0</v>
      </c>
      <c r="DD444" t="s">
        <v>3</v>
      </c>
      <c r="DE444" t="s">
        <v>3</v>
      </c>
      <c r="DF444">
        <f>ROUND(ROUND(AE444,2)*CX444,2)</f>
        <v>0</v>
      </c>
      <c r="DG444">
        <f>ROUND(ROUND(AF444,2)*CX444,2)</f>
        <v>0</v>
      </c>
      <c r="DH444">
        <f t="shared" si="206"/>
        <v>0</v>
      </c>
      <c r="DI444">
        <f t="shared" si="207"/>
        <v>0</v>
      </c>
      <c r="DJ444">
        <f>DI444</f>
        <v>0</v>
      </c>
      <c r="DK444">
        <v>0</v>
      </c>
      <c r="DL444" t="s">
        <v>3</v>
      </c>
      <c r="DM444">
        <v>0</v>
      </c>
      <c r="DN444" t="s">
        <v>3</v>
      </c>
      <c r="DO444">
        <v>0</v>
      </c>
    </row>
    <row r="445" spans="1:119" x14ac:dyDescent="0.2">
      <c r="A445">
        <f>ROW(Source!A236)</f>
        <v>236</v>
      </c>
      <c r="B445">
        <v>449016111</v>
      </c>
      <c r="C445">
        <v>448997545</v>
      </c>
      <c r="D445">
        <v>277944814</v>
      </c>
      <c r="E445">
        <v>1</v>
      </c>
      <c r="F445">
        <v>1</v>
      </c>
      <c r="G445">
        <v>1</v>
      </c>
      <c r="H445">
        <v>2</v>
      </c>
      <c r="I445" t="s">
        <v>1401</v>
      </c>
      <c r="J445" t="s">
        <v>1402</v>
      </c>
      <c r="K445" t="s">
        <v>1403</v>
      </c>
      <c r="L445">
        <v>1368</v>
      </c>
      <c r="N445">
        <v>1011</v>
      </c>
      <c r="O445" t="s">
        <v>1100</v>
      </c>
      <c r="P445" t="s">
        <v>1100</v>
      </c>
      <c r="Q445">
        <v>1</v>
      </c>
      <c r="W445">
        <v>0</v>
      </c>
      <c r="X445">
        <v>-325283734</v>
      </c>
      <c r="Y445">
        <f>AT445</f>
        <v>0.11</v>
      </c>
      <c r="AA445">
        <v>0</v>
      </c>
      <c r="AB445">
        <v>9.8000000000000007</v>
      </c>
      <c r="AC445">
        <v>0</v>
      </c>
      <c r="AD445">
        <v>0</v>
      </c>
      <c r="AE445">
        <v>0</v>
      </c>
      <c r="AF445">
        <v>6.62</v>
      </c>
      <c r="AG445">
        <v>0</v>
      </c>
      <c r="AH445">
        <v>0</v>
      </c>
      <c r="AI445">
        <v>1</v>
      </c>
      <c r="AJ445">
        <v>1.48</v>
      </c>
      <c r="AK445">
        <v>1</v>
      </c>
      <c r="AL445">
        <v>1</v>
      </c>
      <c r="AM445">
        <v>2</v>
      </c>
      <c r="AN445">
        <v>0</v>
      </c>
      <c r="AO445">
        <v>0</v>
      </c>
      <c r="AP445">
        <v>1</v>
      </c>
      <c r="AQ445">
        <v>1</v>
      </c>
      <c r="AR445">
        <v>0</v>
      </c>
      <c r="AS445" t="s">
        <v>3</v>
      </c>
      <c r="AT445">
        <v>0.11</v>
      </c>
      <c r="AU445" t="s">
        <v>3</v>
      </c>
      <c r="AV445">
        <v>1</v>
      </c>
      <c r="AW445">
        <v>2</v>
      </c>
      <c r="AX445">
        <v>448997555</v>
      </c>
      <c r="AY445">
        <v>1</v>
      </c>
      <c r="AZ445">
        <v>0</v>
      </c>
      <c r="BA445">
        <v>447</v>
      </c>
      <c r="BB445">
        <v>1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0.72820000000000007</v>
      </c>
      <c r="BL445">
        <v>0</v>
      </c>
      <c r="BM445">
        <v>0</v>
      </c>
      <c r="BN445">
        <v>0</v>
      </c>
      <c r="BO445">
        <v>0</v>
      </c>
      <c r="BP445">
        <v>1</v>
      </c>
      <c r="BQ445">
        <v>0</v>
      </c>
      <c r="BR445">
        <v>0.72820000000000007</v>
      </c>
      <c r="BS445">
        <v>0</v>
      </c>
      <c r="BT445">
        <v>0</v>
      </c>
      <c r="BU445">
        <v>0</v>
      </c>
      <c r="BV445">
        <v>0</v>
      </c>
      <c r="BW445">
        <v>1</v>
      </c>
      <c r="CV445">
        <v>0</v>
      </c>
      <c r="CW445">
        <f>ROUND(Y445*Source!I236*DO445,7)</f>
        <v>0</v>
      </c>
      <c r="CX445">
        <f>ROUND(Y445*Source!I236,7)</f>
        <v>1.1000000000000001E-3</v>
      </c>
      <c r="CY445">
        <f>AB445</f>
        <v>9.8000000000000007</v>
      </c>
      <c r="CZ445">
        <f>AF445</f>
        <v>6.62</v>
      </c>
      <c r="DA445">
        <f>AJ445</f>
        <v>1.48</v>
      </c>
      <c r="DB445">
        <f>ROUND(ROUND(AT445*CZ445,2),6)</f>
        <v>0.73</v>
      </c>
      <c r="DC445">
        <f>ROUND(ROUND(AT445*AG445,2),6)</f>
        <v>0</v>
      </c>
      <c r="DD445" t="s">
        <v>3</v>
      </c>
      <c r="DE445" t="s">
        <v>3</v>
      </c>
      <c r="DF445">
        <f>ROUND(ROUND(AE445,2)*CX445,2)</f>
        <v>0</v>
      </c>
      <c r="DG445">
        <f>ROUND(ROUND(AF445*AJ445,2)*CX445,2)</f>
        <v>0.01</v>
      </c>
      <c r="DH445">
        <f t="shared" si="206"/>
        <v>0</v>
      </c>
      <c r="DI445">
        <f t="shared" si="207"/>
        <v>0</v>
      </c>
      <c r="DJ445">
        <f>DG445+DH445</f>
        <v>0.01</v>
      </c>
      <c r="DK445">
        <v>0</v>
      </c>
      <c r="DL445" t="s">
        <v>3</v>
      </c>
      <c r="DM445">
        <v>0</v>
      </c>
      <c r="DN445" t="s">
        <v>3</v>
      </c>
      <c r="DO445">
        <v>0</v>
      </c>
    </row>
    <row r="446" spans="1:119" x14ac:dyDescent="0.2">
      <c r="A446">
        <f>ROW(Source!A236)</f>
        <v>236</v>
      </c>
      <c r="B446">
        <v>449016111</v>
      </c>
      <c r="C446">
        <v>448997545</v>
      </c>
      <c r="D446">
        <v>277945805</v>
      </c>
      <c r="E446">
        <v>1</v>
      </c>
      <c r="F446">
        <v>1</v>
      </c>
      <c r="G446">
        <v>1</v>
      </c>
      <c r="H446">
        <v>2</v>
      </c>
      <c r="I446" t="s">
        <v>1206</v>
      </c>
      <c r="J446" t="s">
        <v>1207</v>
      </c>
      <c r="K446" t="s">
        <v>1208</v>
      </c>
      <c r="L446">
        <v>1368</v>
      </c>
      <c r="N446">
        <v>1011</v>
      </c>
      <c r="O446" t="s">
        <v>1100</v>
      </c>
      <c r="P446" t="s">
        <v>1100</v>
      </c>
      <c r="Q446">
        <v>1</v>
      </c>
      <c r="W446">
        <v>0</v>
      </c>
      <c r="X446">
        <v>721652621</v>
      </c>
      <c r="Y446">
        <f>AT446</f>
        <v>0.1</v>
      </c>
      <c r="AA446">
        <v>0</v>
      </c>
      <c r="AB446">
        <v>641.70000000000005</v>
      </c>
      <c r="AC446">
        <v>539.69000000000005</v>
      </c>
      <c r="AD446">
        <v>0</v>
      </c>
      <c r="AE446">
        <v>0</v>
      </c>
      <c r="AF446">
        <v>641.70000000000005</v>
      </c>
      <c r="AG446">
        <v>539.69000000000005</v>
      </c>
      <c r="AH446">
        <v>0</v>
      </c>
      <c r="AI446">
        <v>1</v>
      </c>
      <c r="AJ446">
        <v>1</v>
      </c>
      <c r="AK446">
        <v>1</v>
      </c>
      <c r="AL446">
        <v>1</v>
      </c>
      <c r="AM446">
        <v>-2</v>
      </c>
      <c r="AN446">
        <v>0</v>
      </c>
      <c r="AO446">
        <v>0</v>
      </c>
      <c r="AP446">
        <v>1</v>
      </c>
      <c r="AQ446">
        <v>1</v>
      </c>
      <c r="AR446">
        <v>0</v>
      </c>
      <c r="AS446" t="s">
        <v>3</v>
      </c>
      <c r="AT446">
        <v>0.1</v>
      </c>
      <c r="AU446" t="s">
        <v>3</v>
      </c>
      <c r="AV446">
        <v>1</v>
      </c>
      <c r="AW446">
        <v>2</v>
      </c>
      <c r="AX446">
        <v>448997556</v>
      </c>
      <c r="AY446">
        <v>2</v>
      </c>
      <c r="AZ446">
        <v>98304</v>
      </c>
      <c r="BA446">
        <v>448</v>
      </c>
      <c r="BB446">
        <v>1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64.17</v>
      </c>
      <c r="BL446">
        <v>53.969000000000008</v>
      </c>
      <c r="BM446">
        <v>0</v>
      </c>
      <c r="BN446">
        <v>0</v>
      </c>
      <c r="BO446">
        <v>0.1</v>
      </c>
      <c r="BP446">
        <v>1</v>
      </c>
      <c r="BQ446">
        <v>0</v>
      </c>
      <c r="BR446">
        <v>64.17</v>
      </c>
      <c r="BS446">
        <v>53.969000000000008</v>
      </c>
      <c r="BT446">
        <v>0</v>
      </c>
      <c r="BU446">
        <v>0</v>
      </c>
      <c r="BV446">
        <v>0.1</v>
      </c>
      <c r="BW446">
        <v>1</v>
      </c>
      <c r="CV446">
        <v>0</v>
      </c>
      <c r="CW446">
        <f>ROUND(Y446*Source!I236*DO446,7)</f>
        <v>1E-3</v>
      </c>
      <c r="CX446">
        <f>ROUND(Y446*Source!I236,7)</f>
        <v>1E-3</v>
      </c>
      <c r="CY446">
        <f>AB446</f>
        <v>641.70000000000005</v>
      </c>
      <c r="CZ446">
        <f>AF446</f>
        <v>641.70000000000005</v>
      </c>
      <c r="DA446">
        <f>AJ446</f>
        <v>1</v>
      </c>
      <c r="DB446">
        <f>ROUND(ROUND(AT446*CZ446,2),6)</f>
        <v>64.17</v>
      </c>
      <c r="DC446">
        <f>ROUND(ROUND(AT446*AG446,2),6)</f>
        <v>53.97</v>
      </c>
      <c r="DD446" t="s">
        <v>3</v>
      </c>
      <c r="DE446" t="s">
        <v>3</v>
      </c>
      <c r="DF446">
        <f>ROUND(ROUND(AE446,2)*CX446,2)</f>
        <v>0</v>
      </c>
      <c r="DG446">
        <f t="shared" ref="DG446:DG451" si="229">ROUND(ROUND(AF446,2)*CX446,2)</f>
        <v>0.64</v>
      </c>
      <c r="DH446">
        <f t="shared" si="206"/>
        <v>0.54</v>
      </c>
      <c r="DI446">
        <f t="shared" si="207"/>
        <v>0</v>
      </c>
      <c r="DJ446">
        <f>DG446+DH446</f>
        <v>1.1800000000000002</v>
      </c>
      <c r="DK446">
        <v>1</v>
      </c>
      <c r="DL446" t="s">
        <v>1209</v>
      </c>
      <c r="DM446">
        <v>4</v>
      </c>
      <c r="DN446" t="s">
        <v>1203</v>
      </c>
      <c r="DO446">
        <v>1</v>
      </c>
    </row>
    <row r="447" spans="1:119" x14ac:dyDescent="0.2">
      <c r="A447">
        <f>ROW(Source!A236)</f>
        <v>236</v>
      </c>
      <c r="B447">
        <v>449016111</v>
      </c>
      <c r="C447">
        <v>448997545</v>
      </c>
      <c r="D447">
        <v>277896238</v>
      </c>
      <c r="E447">
        <v>1</v>
      </c>
      <c r="F447">
        <v>1</v>
      </c>
      <c r="G447">
        <v>1</v>
      </c>
      <c r="H447">
        <v>3</v>
      </c>
      <c r="I447" t="s">
        <v>1461</v>
      </c>
      <c r="J447" t="s">
        <v>1462</v>
      </c>
      <c r="K447" t="s">
        <v>1463</v>
      </c>
      <c r="L447">
        <v>1348</v>
      </c>
      <c r="N447">
        <v>1009</v>
      </c>
      <c r="O447" t="s">
        <v>83</v>
      </c>
      <c r="P447" t="s">
        <v>83</v>
      </c>
      <c r="Q447">
        <v>1000</v>
      </c>
      <c r="W447">
        <v>0</v>
      </c>
      <c r="X447">
        <v>1050059735</v>
      </c>
      <c r="Y447">
        <f>(AT447*ROUND(0,7))</f>
        <v>0</v>
      </c>
      <c r="AA447">
        <v>154573.04999999999</v>
      </c>
      <c r="AB447">
        <v>0</v>
      </c>
      <c r="AC447">
        <v>0</v>
      </c>
      <c r="AD447">
        <v>0</v>
      </c>
      <c r="AE447">
        <v>123658.44</v>
      </c>
      <c r="AF447">
        <v>0</v>
      </c>
      <c r="AG447">
        <v>0</v>
      </c>
      <c r="AH447">
        <v>0</v>
      </c>
      <c r="AI447">
        <v>1.25</v>
      </c>
      <c r="AJ447">
        <v>1</v>
      </c>
      <c r="AK447">
        <v>1</v>
      </c>
      <c r="AL447">
        <v>1</v>
      </c>
      <c r="AM447">
        <v>2</v>
      </c>
      <c r="AN447">
        <v>0</v>
      </c>
      <c r="AO447">
        <v>0</v>
      </c>
      <c r="AP447">
        <v>1</v>
      </c>
      <c r="AQ447">
        <v>1</v>
      </c>
      <c r="AR447">
        <v>0</v>
      </c>
      <c r="AS447" t="s">
        <v>3</v>
      </c>
      <c r="AT447">
        <v>1.4999999999999999E-2</v>
      </c>
      <c r="AU447" t="s">
        <v>135</v>
      </c>
      <c r="AV447">
        <v>0</v>
      </c>
      <c r="AW447">
        <v>2</v>
      </c>
      <c r="AX447">
        <v>448997557</v>
      </c>
      <c r="AY447">
        <v>1</v>
      </c>
      <c r="AZ447">
        <v>0</v>
      </c>
      <c r="BA447">
        <v>449</v>
      </c>
      <c r="BB447">
        <v>1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1854.8766000000001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1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CV447">
        <v>0</v>
      </c>
      <c r="CW447">
        <v>0</v>
      </c>
      <c r="CX447">
        <f>ROUND(Y447*Source!I236,7)</f>
        <v>0</v>
      </c>
      <c r="CY447">
        <f>AA447</f>
        <v>154573.04999999999</v>
      </c>
      <c r="CZ447">
        <f>AE447</f>
        <v>123658.44</v>
      </c>
      <c r="DA447">
        <f>AI447</f>
        <v>1.25</v>
      </c>
      <c r="DB447">
        <f>ROUND((ROUND(AT447*CZ447,2)*ROUND(0,7)),6)</f>
        <v>0</v>
      </c>
      <c r="DC447">
        <f>ROUND((ROUND(AT447*AG447,2)*ROUND(0,7)),6)</f>
        <v>0</v>
      </c>
      <c r="DD447" t="s">
        <v>3</v>
      </c>
      <c r="DE447" t="s">
        <v>3</v>
      </c>
      <c r="DF447">
        <f>ROUND(ROUND(AE447*AI447,2)*CX447,2)</f>
        <v>0</v>
      </c>
      <c r="DG447">
        <f t="shared" si="229"/>
        <v>0</v>
      </c>
      <c r="DH447">
        <f t="shared" si="206"/>
        <v>0</v>
      </c>
      <c r="DI447">
        <f t="shared" si="207"/>
        <v>0</v>
      </c>
      <c r="DJ447">
        <f>DF447</f>
        <v>0</v>
      </c>
      <c r="DK447">
        <v>0</v>
      </c>
      <c r="DL447" t="s">
        <v>3</v>
      </c>
      <c r="DM447">
        <v>0</v>
      </c>
      <c r="DN447" t="s">
        <v>3</v>
      </c>
      <c r="DO447">
        <v>0</v>
      </c>
    </row>
    <row r="448" spans="1:119" x14ac:dyDescent="0.2">
      <c r="A448">
        <f>ROW(Source!A236)</f>
        <v>236</v>
      </c>
      <c r="B448">
        <v>449016111</v>
      </c>
      <c r="C448">
        <v>448997545</v>
      </c>
      <c r="D448">
        <v>277564297</v>
      </c>
      <c r="E448">
        <v>109</v>
      </c>
      <c r="F448">
        <v>1</v>
      </c>
      <c r="G448">
        <v>1</v>
      </c>
      <c r="H448">
        <v>3</v>
      </c>
      <c r="I448" t="s">
        <v>467</v>
      </c>
      <c r="J448" t="s">
        <v>3</v>
      </c>
      <c r="K448" t="s">
        <v>468</v>
      </c>
      <c r="L448">
        <v>1348</v>
      </c>
      <c r="N448">
        <v>1009</v>
      </c>
      <c r="O448" t="s">
        <v>83</v>
      </c>
      <c r="P448" t="s">
        <v>83</v>
      </c>
      <c r="Q448">
        <v>1000</v>
      </c>
      <c r="W448">
        <v>0</v>
      </c>
      <c r="X448">
        <v>1182840811</v>
      </c>
      <c r="Y448">
        <f>(AT448*ROUND(0,7))</f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1</v>
      </c>
      <c r="AJ448">
        <v>1</v>
      </c>
      <c r="AK448">
        <v>1</v>
      </c>
      <c r="AL448">
        <v>1</v>
      </c>
      <c r="AM448">
        <v>-2</v>
      </c>
      <c r="AN448">
        <v>0</v>
      </c>
      <c r="AO448">
        <v>0</v>
      </c>
      <c r="AP448">
        <v>1</v>
      </c>
      <c r="AQ448">
        <v>0</v>
      </c>
      <c r="AR448">
        <v>0</v>
      </c>
      <c r="AS448" t="s">
        <v>3</v>
      </c>
      <c r="AT448">
        <v>5.8999999999999997E-2</v>
      </c>
      <c r="AU448" t="s">
        <v>135</v>
      </c>
      <c r="AV448">
        <v>0</v>
      </c>
      <c r="AW448">
        <v>2</v>
      </c>
      <c r="AX448">
        <v>448997558</v>
      </c>
      <c r="AY448">
        <v>1</v>
      </c>
      <c r="AZ448">
        <v>0</v>
      </c>
      <c r="BA448">
        <v>450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CV448">
        <v>0</v>
      </c>
      <c r="CW448">
        <v>0</v>
      </c>
      <c r="CX448">
        <f>ROUND(Y448*Source!I236,7)</f>
        <v>0</v>
      </c>
      <c r="CY448">
        <f>AA448</f>
        <v>0</v>
      </c>
      <c r="CZ448">
        <f>AE448</f>
        <v>0</v>
      </c>
      <c r="DA448">
        <f>AI448</f>
        <v>1</v>
      </c>
      <c r="DB448">
        <f>ROUND((ROUND(AT448*CZ448,2)*ROUND(0,7)),6)</f>
        <v>0</v>
      </c>
      <c r="DC448">
        <f>ROUND((ROUND(AT448*AG448,2)*ROUND(0,7)),6)</f>
        <v>0</v>
      </c>
      <c r="DD448" t="s">
        <v>3</v>
      </c>
      <c r="DE448" t="s">
        <v>3</v>
      </c>
      <c r="DF448">
        <f>ROUND(ROUND(AE448,2)*CX448,2)</f>
        <v>0</v>
      </c>
      <c r="DG448">
        <f t="shared" si="229"/>
        <v>0</v>
      </c>
      <c r="DH448">
        <f t="shared" si="206"/>
        <v>0</v>
      </c>
      <c r="DI448">
        <f t="shared" si="207"/>
        <v>0</v>
      </c>
      <c r="DJ448">
        <f>DF448</f>
        <v>0</v>
      </c>
      <c r="DK448">
        <v>0</v>
      </c>
      <c r="DL448" t="s">
        <v>3</v>
      </c>
      <c r="DM448">
        <v>0</v>
      </c>
      <c r="DN448" t="s">
        <v>3</v>
      </c>
      <c r="DO448">
        <v>0</v>
      </c>
    </row>
    <row r="449" spans="1:119" x14ac:dyDescent="0.2">
      <c r="A449">
        <f>ROW(Source!A236)</f>
        <v>236</v>
      </c>
      <c r="B449">
        <v>449016111</v>
      </c>
      <c r="C449">
        <v>448997545</v>
      </c>
      <c r="D449">
        <v>277896859</v>
      </c>
      <c r="E449">
        <v>1</v>
      </c>
      <c r="F449">
        <v>1</v>
      </c>
      <c r="G449">
        <v>1</v>
      </c>
      <c r="H449">
        <v>3</v>
      </c>
      <c r="I449" t="s">
        <v>1418</v>
      </c>
      <c r="J449" t="s">
        <v>1419</v>
      </c>
      <c r="K449" t="s">
        <v>1420</v>
      </c>
      <c r="L449">
        <v>1346</v>
      </c>
      <c r="N449">
        <v>1009</v>
      </c>
      <c r="O449" t="s">
        <v>441</v>
      </c>
      <c r="P449" t="s">
        <v>441</v>
      </c>
      <c r="Q449">
        <v>1</v>
      </c>
      <c r="W449">
        <v>0</v>
      </c>
      <c r="X449">
        <v>-204136099</v>
      </c>
      <c r="Y449">
        <f>(AT449*ROUND(0,7))</f>
        <v>0</v>
      </c>
      <c r="AA449">
        <v>86.66</v>
      </c>
      <c r="AB449">
        <v>0</v>
      </c>
      <c r="AC449">
        <v>0</v>
      </c>
      <c r="AD449">
        <v>0</v>
      </c>
      <c r="AE449">
        <v>60.6</v>
      </c>
      <c r="AF449">
        <v>0</v>
      </c>
      <c r="AG449">
        <v>0</v>
      </c>
      <c r="AH449">
        <v>0</v>
      </c>
      <c r="AI449">
        <v>1.43</v>
      </c>
      <c r="AJ449">
        <v>1</v>
      </c>
      <c r="AK449">
        <v>1</v>
      </c>
      <c r="AL449">
        <v>1</v>
      </c>
      <c r="AM449">
        <v>2</v>
      </c>
      <c r="AN449">
        <v>0</v>
      </c>
      <c r="AO449">
        <v>0</v>
      </c>
      <c r="AP449">
        <v>1</v>
      </c>
      <c r="AQ449">
        <v>1</v>
      </c>
      <c r="AR449">
        <v>0</v>
      </c>
      <c r="AS449" t="s">
        <v>3</v>
      </c>
      <c r="AT449">
        <v>10</v>
      </c>
      <c r="AU449" t="s">
        <v>135</v>
      </c>
      <c r="AV449">
        <v>0</v>
      </c>
      <c r="AW449">
        <v>2</v>
      </c>
      <c r="AX449">
        <v>448997559</v>
      </c>
      <c r="AY449">
        <v>1</v>
      </c>
      <c r="AZ449">
        <v>0</v>
      </c>
      <c r="BA449">
        <v>451</v>
      </c>
      <c r="BB449">
        <v>1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606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1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CV449">
        <v>0</v>
      </c>
      <c r="CW449">
        <v>0</v>
      </c>
      <c r="CX449">
        <f>ROUND(Y449*Source!I236,7)</f>
        <v>0</v>
      </c>
      <c r="CY449">
        <f>AA449</f>
        <v>86.66</v>
      </c>
      <c r="CZ449">
        <f>AE449</f>
        <v>60.6</v>
      </c>
      <c r="DA449">
        <f>AI449</f>
        <v>1.43</v>
      </c>
      <c r="DB449">
        <f>ROUND((ROUND(AT449*CZ449,2)*ROUND(0,7)),6)</f>
        <v>0</v>
      </c>
      <c r="DC449">
        <f>ROUND((ROUND(AT449*AG449,2)*ROUND(0,7)),6)</f>
        <v>0</v>
      </c>
      <c r="DD449" t="s">
        <v>3</v>
      </c>
      <c r="DE449" t="s">
        <v>3</v>
      </c>
      <c r="DF449">
        <f>ROUND(ROUND(AE449*AI449,2)*CX449,2)</f>
        <v>0</v>
      </c>
      <c r="DG449">
        <f t="shared" si="229"/>
        <v>0</v>
      </c>
      <c r="DH449">
        <f t="shared" ref="DH449:DH512" si="230">ROUND(ROUND(AG449,2)*CX449,2)</f>
        <v>0</v>
      </c>
      <c r="DI449">
        <f t="shared" ref="DI449:DI512" si="231">ROUND(ROUND(AH449,2)*CX449,2)</f>
        <v>0</v>
      </c>
      <c r="DJ449">
        <f>DF449</f>
        <v>0</v>
      </c>
      <c r="DK449">
        <v>0</v>
      </c>
      <c r="DL449" t="s">
        <v>3</v>
      </c>
      <c r="DM449">
        <v>0</v>
      </c>
      <c r="DN449" t="s">
        <v>3</v>
      </c>
      <c r="DO449">
        <v>0</v>
      </c>
    </row>
    <row r="450" spans="1:119" x14ac:dyDescent="0.2">
      <c r="A450">
        <f>ROW(Source!A238)</f>
        <v>238</v>
      </c>
      <c r="B450">
        <v>449016111</v>
      </c>
      <c r="C450">
        <v>448997561</v>
      </c>
      <c r="D450">
        <v>277560291</v>
      </c>
      <c r="E450">
        <v>109</v>
      </c>
      <c r="F450">
        <v>1</v>
      </c>
      <c r="G450">
        <v>1</v>
      </c>
      <c r="H450">
        <v>1</v>
      </c>
      <c r="I450" t="s">
        <v>1379</v>
      </c>
      <c r="J450" t="s">
        <v>3</v>
      </c>
      <c r="K450" t="s">
        <v>1380</v>
      </c>
      <c r="L450">
        <v>1191</v>
      </c>
      <c r="N450">
        <v>1013</v>
      </c>
      <c r="O450" t="s">
        <v>1203</v>
      </c>
      <c r="P450" t="s">
        <v>1203</v>
      </c>
      <c r="Q450">
        <v>1</v>
      </c>
      <c r="W450">
        <v>0</v>
      </c>
      <c r="X450">
        <v>-1810713292</v>
      </c>
      <c r="Y450">
        <f>AT450</f>
        <v>3.69</v>
      </c>
      <c r="AA450">
        <v>0</v>
      </c>
      <c r="AB450">
        <v>0</v>
      </c>
      <c r="AC450">
        <v>0</v>
      </c>
      <c r="AD450">
        <v>515.52</v>
      </c>
      <c r="AE450">
        <v>0</v>
      </c>
      <c r="AF450">
        <v>0</v>
      </c>
      <c r="AG450">
        <v>0</v>
      </c>
      <c r="AH450">
        <v>515.52</v>
      </c>
      <c r="AI450">
        <v>1</v>
      </c>
      <c r="AJ450">
        <v>1</v>
      </c>
      <c r="AK450">
        <v>1</v>
      </c>
      <c r="AL450">
        <v>1</v>
      </c>
      <c r="AM450">
        <v>-2</v>
      </c>
      <c r="AN450">
        <v>0</v>
      </c>
      <c r="AO450">
        <v>0</v>
      </c>
      <c r="AP450">
        <v>1</v>
      </c>
      <c r="AQ450">
        <v>1</v>
      </c>
      <c r="AR450">
        <v>0</v>
      </c>
      <c r="AS450" t="s">
        <v>3</v>
      </c>
      <c r="AT450">
        <v>3.69</v>
      </c>
      <c r="AU450" t="s">
        <v>3</v>
      </c>
      <c r="AV450">
        <v>1</v>
      </c>
      <c r="AW450">
        <v>2</v>
      </c>
      <c r="AX450">
        <v>448997570</v>
      </c>
      <c r="AY450">
        <v>2</v>
      </c>
      <c r="AZ450">
        <v>131072</v>
      </c>
      <c r="BA450">
        <v>452</v>
      </c>
      <c r="BB450">
        <v>1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1902.2687999999998</v>
      </c>
      <c r="BN450">
        <v>3.69</v>
      </c>
      <c r="BO450">
        <v>0</v>
      </c>
      <c r="BP450">
        <v>1</v>
      </c>
      <c r="BQ450">
        <v>0</v>
      </c>
      <c r="BR450">
        <v>0</v>
      </c>
      <c r="BS450">
        <v>0</v>
      </c>
      <c r="BT450">
        <v>1902.2687999999998</v>
      </c>
      <c r="BU450">
        <v>3.69</v>
      </c>
      <c r="BV450">
        <v>0</v>
      </c>
      <c r="BW450">
        <v>1</v>
      </c>
      <c r="CU450">
        <f>ROUND(AT450*Source!I238*AH450*AL450,2)</f>
        <v>19.02</v>
      </c>
      <c r="CV450">
        <f>ROUND(Y450*Source!I238,7)</f>
        <v>3.6900000000000002E-2</v>
      </c>
      <c r="CW450">
        <v>0</v>
      </c>
      <c r="CX450">
        <f>ROUND(Y450*Source!I238,7)</f>
        <v>3.6900000000000002E-2</v>
      </c>
      <c r="CY450">
        <f>AD450</f>
        <v>515.52</v>
      </c>
      <c r="CZ450">
        <f>AH450</f>
        <v>515.52</v>
      </c>
      <c r="DA450">
        <f>AL450</f>
        <v>1</v>
      </c>
      <c r="DB450">
        <f>ROUND(ROUND(AT450*CZ450,2),6)</f>
        <v>1902.27</v>
      </c>
      <c r="DC450">
        <f>ROUND(ROUND(AT450*AG450,2),6)</f>
        <v>0</v>
      </c>
      <c r="DD450" t="s">
        <v>3</v>
      </c>
      <c r="DE450" t="s">
        <v>3</v>
      </c>
      <c r="DF450">
        <f>ROUND(ROUND(AE450,2)*CX450,2)</f>
        <v>0</v>
      </c>
      <c r="DG450">
        <f t="shared" si="229"/>
        <v>0</v>
      </c>
      <c r="DH450">
        <f t="shared" si="230"/>
        <v>0</v>
      </c>
      <c r="DI450">
        <f t="shared" si="231"/>
        <v>19.02</v>
      </c>
      <c r="DJ450">
        <f>DI450</f>
        <v>19.02</v>
      </c>
      <c r="DK450">
        <v>1</v>
      </c>
      <c r="DL450" t="s">
        <v>3</v>
      </c>
      <c r="DM450">
        <v>0</v>
      </c>
      <c r="DN450" t="s">
        <v>3</v>
      </c>
      <c r="DO450">
        <v>0</v>
      </c>
    </row>
    <row r="451" spans="1:119" x14ac:dyDescent="0.2">
      <c r="A451">
        <f>ROW(Source!A238)</f>
        <v>238</v>
      </c>
      <c r="B451">
        <v>449016111</v>
      </c>
      <c r="C451">
        <v>448997561</v>
      </c>
      <c r="D451">
        <v>277560491</v>
      </c>
      <c r="E451">
        <v>109</v>
      </c>
      <c r="F451">
        <v>1</v>
      </c>
      <c r="G451">
        <v>1</v>
      </c>
      <c r="H451">
        <v>1</v>
      </c>
      <c r="I451" t="s">
        <v>1204</v>
      </c>
      <c r="J451" t="s">
        <v>3</v>
      </c>
      <c r="K451" t="s">
        <v>1205</v>
      </c>
      <c r="L451">
        <v>1191</v>
      </c>
      <c r="N451">
        <v>1013</v>
      </c>
      <c r="O451" t="s">
        <v>1203</v>
      </c>
      <c r="P451" t="s">
        <v>1203</v>
      </c>
      <c r="Q451">
        <v>1</v>
      </c>
      <c r="W451">
        <v>0</v>
      </c>
      <c r="X451">
        <v>-1417349443</v>
      </c>
      <c r="Y451">
        <f>AT451</f>
        <v>0.05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1</v>
      </c>
      <c r="AJ451">
        <v>1</v>
      </c>
      <c r="AK451">
        <v>1</v>
      </c>
      <c r="AL451">
        <v>1</v>
      </c>
      <c r="AM451">
        <v>-2</v>
      </c>
      <c r="AN451">
        <v>0</v>
      </c>
      <c r="AO451">
        <v>0</v>
      </c>
      <c r="AP451">
        <v>1</v>
      </c>
      <c r="AQ451">
        <v>1</v>
      </c>
      <c r="AR451">
        <v>0</v>
      </c>
      <c r="AS451" t="s">
        <v>3</v>
      </c>
      <c r="AT451">
        <v>0.05</v>
      </c>
      <c r="AU451" t="s">
        <v>3</v>
      </c>
      <c r="AV451">
        <v>2</v>
      </c>
      <c r="AW451">
        <v>2</v>
      </c>
      <c r="AX451">
        <v>448997571</v>
      </c>
      <c r="AY451">
        <v>1</v>
      </c>
      <c r="AZ451">
        <v>0</v>
      </c>
      <c r="BA451">
        <v>453</v>
      </c>
      <c r="BB451">
        <v>1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CV451">
        <v>0</v>
      </c>
      <c r="CW451">
        <v>0</v>
      </c>
      <c r="CX451">
        <f>ROUND(Y451*Source!I238,7)</f>
        <v>5.0000000000000001E-4</v>
      </c>
      <c r="CY451">
        <f>AD451</f>
        <v>0</v>
      </c>
      <c r="CZ451">
        <f>AH451</f>
        <v>0</v>
      </c>
      <c r="DA451">
        <f>AL451</f>
        <v>1</v>
      </c>
      <c r="DB451">
        <f>ROUND(ROUND(AT451*CZ451,2),6)</f>
        <v>0</v>
      </c>
      <c r="DC451">
        <f>ROUND(ROUND(AT451*AG451,2),6)</f>
        <v>0</v>
      </c>
      <c r="DD451" t="s">
        <v>3</v>
      </c>
      <c r="DE451" t="s">
        <v>3</v>
      </c>
      <c r="DF451">
        <f>ROUND(ROUND(AE451,2)*CX451,2)</f>
        <v>0</v>
      </c>
      <c r="DG451">
        <f t="shared" si="229"/>
        <v>0</v>
      </c>
      <c r="DH451">
        <f t="shared" si="230"/>
        <v>0</v>
      </c>
      <c r="DI451">
        <f t="shared" si="231"/>
        <v>0</v>
      </c>
      <c r="DJ451">
        <f>DI451</f>
        <v>0</v>
      </c>
      <c r="DK451">
        <v>0</v>
      </c>
      <c r="DL451" t="s">
        <v>3</v>
      </c>
      <c r="DM451">
        <v>0</v>
      </c>
      <c r="DN451" t="s">
        <v>3</v>
      </c>
      <c r="DO451">
        <v>0</v>
      </c>
    </row>
    <row r="452" spans="1:119" x14ac:dyDescent="0.2">
      <c r="A452">
        <f>ROW(Source!A238)</f>
        <v>238</v>
      </c>
      <c r="B452">
        <v>449016111</v>
      </c>
      <c r="C452">
        <v>448997561</v>
      </c>
      <c r="D452">
        <v>277944883</v>
      </c>
      <c r="E452">
        <v>1</v>
      </c>
      <c r="F452">
        <v>1</v>
      </c>
      <c r="G452">
        <v>1</v>
      </c>
      <c r="H452">
        <v>2</v>
      </c>
      <c r="I452" t="s">
        <v>1429</v>
      </c>
      <c r="J452" t="s">
        <v>1430</v>
      </c>
      <c r="K452" t="s">
        <v>1431</v>
      </c>
      <c r="L452">
        <v>1368</v>
      </c>
      <c r="N452">
        <v>1011</v>
      </c>
      <c r="O452" t="s">
        <v>1100</v>
      </c>
      <c r="P452" t="s">
        <v>1100</v>
      </c>
      <c r="Q452">
        <v>1</v>
      </c>
      <c r="W452">
        <v>0</v>
      </c>
      <c r="X452">
        <v>-1543167804</v>
      </c>
      <c r="Y452">
        <f>AT452</f>
        <v>0.01</v>
      </c>
      <c r="AA452">
        <v>0</v>
      </c>
      <c r="AB452">
        <v>47.45</v>
      </c>
      <c r="AC452">
        <v>479.27</v>
      </c>
      <c r="AD452">
        <v>0</v>
      </c>
      <c r="AE452">
        <v>0</v>
      </c>
      <c r="AF452">
        <v>30.61</v>
      </c>
      <c r="AG452">
        <v>479.27</v>
      </c>
      <c r="AH452">
        <v>0</v>
      </c>
      <c r="AI452">
        <v>1</v>
      </c>
      <c r="AJ452">
        <v>1.55</v>
      </c>
      <c r="AK452">
        <v>1</v>
      </c>
      <c r="AL452">
        <v>1</v>
      </c>
      <c r="AM452">
        <v>2</v>
      </c>
      <c r="AN452">
        <v>0</v>
      </c>
      <c r="AO452">
        <v>0</v>
      </c>
      <c r="AP452">
        <v>1</v>
      </c>
      <c r="AQ452">
        <v>1</v>
      </c>
      <c r="AR452">
        <v>0</v>
      </c>
      <c r="AS452" t="s">
        <v>3</v>
      </c>
      <c r="AT452">
        <v>0.01</v>
      </c>
      <c r="AU452" t="s">
        <v>3</v>
      </c>
      <c r="AV452">
        <v>1</v>
      </c>
      <c r="AW452">
        <v>2</v>
      </c>
      <c r="AX452">
        <v>448997572</v>
      </c>
      <c r="AY452">
        <v>2</v>
      </c>
      <c r="AZ452">
        <v>65536</v>
      </c>
      <c r="BA452">
        <v>454</v>
      </c>
      <c r="BB452">
        <v>1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0.30609999999999998</v>
      </c>
      <c r="BL452">
        <v>4.7927</v>
      </c>
      <c r="BM452">
        <v>0</v>
      </c>
      <c r="BN452">
        <v>0</v>
      </c>
      <c r="BO452">
        <v>0.01</v>
      </c>
      <c r="BP452">
        <v>1</v>
      </c>
      <c r="BQ452">
        <v>0</v>
      </c>
      <c r="BR452">
        <v>0.30609999999999998</v>
      </c>
      <c r="BS452">
        <v>4.7927</v>
      </c>
      <c r="BT452">
        <v>0</v>
      </c>
      <c r="BU452">
        <v>0</v>
      </c>
      <c r="BV452">
        <v>0.01</v>
      </c>
      <c r="BW452">
        <v>1</v>
      </c>
      <c r="CV452">
        <v>0</v>
      </c>
      <c r="CW452">
        <f>ROUND(Y452*Source!I238*DO452,7)</f>
        <v>1E-4</v>
      </c>
      <c r="CX452">
        <f>ROUND(Y452*Source!I238,7)</f>
        <v>1E-4</v>
      </c>
      <c r="CY452">
        <f>AB452</f>
        <v>47.45</v>
      </c>
      <c r="CZ452">
        <f>AF452</f>
        <v>30.61</v>
      </c>
      <c r="DA452">
        <f>AJ452</f>
        <v>1.55</v>
      </c>
      <c r="DB452">
        <f>ROUND(ROUND(AT452*CZ452,2),6)</f>
        <v>0.31</v>
      </c>
      <c r="DC452">
        <f>ROUND(ROUND(AT452*AG452,2),6)</f>
        <v>4.79</v>
      </c>
      <c r="DD452" t="s">
        <v>3</v>
      </c>
      <c r="DE452" t="s">
        <v>3</v>
      </c>
      <c r="DF452">
        <f>ROUND(ROUND(AE452,2)*CX452,2)</f>
        <v>0</v>
      </c>
      <c r="DG452">
        <f>ROUND(ROUND(AF452*AJ452,2)*CX452,2)</f>
        <v>0</v>
      </c>
      <c r="DH452">
        <f t="shared" si="230"/>
        <v>0.05</v>
      </c>
      <c r="DI452">
        <f t="shared" si="231"/>
        <v>0</v>
      </c>
      <c r="DJ452">
        <f>DG452+DH452</f>
        <v>0.05</v>
      </c>
      <c r="DK452">
        <v>0</v>
      </c>
      <c r="DL452" t="s">
        <v>1424</v>
      </c>
      <c r="DM452">
        <v>3</v>
      </c>
      <c r="DN452" t="s">
        <v>1203</v>
      </c>
      <c r="DO452">
        <v>1</v>
      </c>
    </row>
    <row r="453" spans="1:119" x14ac:dyDescent="0.2">
      <c r="A453">
        <f>ROW(Source!A238)</f>
        <v>238</v>
      </c>
      <c r="B453">
        <v>449016111</v>
      </c>
      <c r="C453">
        <v>448997561</v>
      </c>
      <c r="D453">
        <v>277945805</v>
      </c>
      <c r="E453">
        <v>1</v>
      </c>
      <c r="F453">
        <v>1</v>
      </c>
      <c r="G453">
        <v>1</v>
      </c>
      <c r="H453">
        <v>2</v>
      </c>
      <c r="I453" t="s">
        <v>1206</v>
      </c>
      <c r="J453" t="s">
        <v>1207</v>
      </c>
      <c r="K453" t="s">
        <v>1208</v>
      </c>
      <c r="L453">
        <v>1368</v>
      </c>
      <c r="N453">
        <v>1011</v>
      </c>
      <c r="O453" t="s">
        <v>1100</v>
      </c>
      <c r="P453" t="s">
        <v>1100</v>
      </c>
      <c r="Q453">
        <v>1</v>
      </c>
      <c r="W453">
        <v>0</v>
      </c>
      <c r="X453">
        <v>721652621</v>
      </c>
      <c r="Y453">
        <f>AT453</f>
        <v>0.04</v>
      </c>
      <c r="AA453">
        <v>0</v>
      </c>
      <c r="AB453">
        <v>641.70000000000005</v>
      </c>
      <c r="AC453">
        <v>539.69000000000005</v>
      </c>
      <c r="AD453">
        <v>0</v>
      </c>
      <c r="AE453">
        <v>0</v>
      </c>
      <c r="AF453">
        <v>641.70000000000005</v>
      </c>
      <c r="AG453">
        <v>539.69000000000005</v>
      </c>
      <c r="AH453">
        <v>0</v>
      </c>
      <c r="AI453">
        <v>1</v>
      </c>
      <c r="AJ453">
        <v>1</v>
      </c>
      <c r="AK453">
        <v>1</v>
      </c>
      <c r="AL453">
        <v>1</v>
      </c>
      <c r="AM453">
        <v>-2</v>
      </c>
      <c r="AN453">
        <v>0</v>
      </c>
      <c r="AO453">
        <v>0</v>
      </c>
      <c r="AP453">
        <v>1</v>
      </c>
      <c r="AQ453">
        <v>1</v>
      </c>
      <c r="AR453">
        <v>0</v>
      </c>
      <c r="AS453" t="s">
        <v>3</v>
      </c>
      <c r="AT453">
        <v>0.04</v>
      </c>
      <c r="AU453" t="s">
        <v>3</v>
      </c>
      <c r="AV453">
        <v>1</v>
      </c>
      <c r="AW453">
        <v>2</v>
      </c>
      <c r="AX453">
        <v>448997573</v>
      </c>
      <c r="AY453">
        <v>2</v>
      </c>
      <c r="AZ453">
        <v>98304</v>
      </c>
      <c r="BA453">
        <v>455</v>
      </c>
      <c r="BB453">
        <v>1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25.668000000000003</v>
      </c>
      <c r="BL453">
        <v>21.587600000000002</v>
      </c>
      <c r="BM453">
        <v>0</v>
      </c>
      <c r="BN453">
        <v>0</v>
      </c>
      <c r="BO453">
        <v>0.04</v>
      </c>
      <c r="BP453">
        <v>1</v>
      </c>
      <c r="BQ453">
        <v>0</v>
      </c>
      <c r="BR453">
        <v>25.668000000000003</v>
      </c>
      <c r="BS453">
        <v>21.587600000000002</v>
      </c>
      <c r="BT453">
        <v>0</v>
      </c>
      <c r="BU453">
        <v>0</v>
      </c>
      <c r="BV453">
        <v>0.04</v>
      </c>
      <c r="BW453">
        <v>1</v>
      </c>
      <c r="CV453">
        <v>0</v>
      </c>
      <c r="CW453">
        <f>ROUND(Y453*Source!I238*DO453,7)</f>
        <v>4.0000000000000002E-4</v>
      </c>
      <c r="CX453">
        <f>ROUND(Y453*Source!I238,7)</f>
        <v>4.0000000000000002E-4</v>
      </c>
      <c r="CY453">
        <f>AB453</f>
        <v>641.70000000000005</v>
      </c>
      <c r="CZ453">
        <f>AF453</f>
        <v>641.70000000000005</v>
      </c>
      <c r="DA453">
        <f>AJ453</f>
        <v>1</v>
      </c>
      <c r="DB453">
        <f>ROUND(ROUND(AT453*CZ453,2),6)</f>
        <v>25.67</v>
      </c>
      <c r="DC453">
        <f>ROUND(ROUND(AT453*AG453,2),6)</f>
        <v>21.59</v>
      </c>
      <c r="DD453" t="s">
        <v>3</v>
      </c>
      <c r="DE453" t="s">
        <v>3</v>
      </c>
      <c r="DF453">
        <f>ROUND(ROUND(AE453,2)*CX453,2)</f>
        <v>0</v>
      </c>
      <c r="DG453">
        <f>ROUND(ROUND(AF453,2)*CX453,2)</f>
        <v>0.26</v>
      </c>
      <c r="DH453">
        <f t="shared" si="230"/>
        <v>0.22</v>
      </c>
      <c r="DI453">
        <f t="shared" si="231"/>
        <v>0</v>
      </c>
      <c r="DJ453">
        <f>DG453+DH453</f>
        <v>0.48</v>
      </c>
      <c r="DK453">
        <v>1</v>
      </c>
      <c r="DL453" t="s">
        <v>1209</v>
      </c>
      <c r="DM453">
        <v>4</v>
      </c>
      <c r="DN453" t="s">
        <v>1203</v>
      </c>
      <c r="DO453">
        <v>1</v>
      </c>
    </row>
    <row r="454" spans="1:119" x14ac:dyDescent="0.2">
      <c r="A454">
        <f>ROW(Source!A238)</f>
        <v>238</v>
      </c>
      <c r="B454">
        <v>449016111</v>
      </c>
      <c r="C454">
        <v>448997561</v>
      </c>
      <c r="D454">
        <v>277946526</v>
      </c>
      <c r="E454">
        <v>1</v>
      </c>
      <c r="F454">
        <v>1</v>
      </c>
      <c r="G454">
        <v>1</v>
      </c>
      <c r="H454">
        <v>2</v>
      </c>
      <c r="I454" t="s">
        <v>1404</v>
      </c>
      <c r="J454" t="s">
        <v>1405</v>
      </c>
      <c r="K454" t="s">
        <v>1406</v>
      </c>
      <c r="L454">
        <v>1368</v>
      </c>
      <c r="N454">
        <v>1011</v>
      </c>
      <c r="O454" t="s">
        <v>1100</v>
      </c>
      <c r="P454" t="s">
        <v>1100</v>
      </c>
      <c r="Q454">
        <v>1</v>
      </c>
      <c r="W454">
        <v>0</v>
      </c>
      <c r="X454">
        <v>-2078494409</v>
      </c>
      <c r="Y454">
        <f>AT454</f>
        <v>2.82</v>
      </c>
      <c r="AA454">
        <v>0</v>
      </c>
      <c r="AB454">
        <v>7.48</v>
      </c>
      <c r="AC454">
        <v>0</v>
      </c>
      <c r="AD454">
        <v>0</v>
      </c>
      <c r="AE454">
        <v>0</v>
      </c>
      <c r="AF454">
        <v>5.67</v>
      </c>
      <c r="AG454">
        <v>0</v>
      </c>
      <c r="AH454">
        <v>0</v>
      </c>
      <c r="AI454">
        <v>1</v>
      </c>
      <c r="AJ454">
        <v>1.32</v>
      </c>
      <c r="AK454">
        <v>1</v>
      </c>
      <c r="AL454">
        <v>1</v>
      </c>
      <c r="AM454">
        <v>2</v>
      </c>
      <c r="AN454">
        <v>0</v>
      </c>
      <c r="AO454">
        <v>0</v>
      </c>
      <c r="AP454">
        <v>1</v>
      </c>
      <c r="AQ454">
        <v>1</v>
      </c>
      <c r="AR454">
        <v>0</v>
      </c>
      <c r="AS454" t="s">
        <v>3</v>
      </c>
      <c r="AT454">
        <v>2.82</v>
      </c>
      <c r="AU454" t="s">
        <v>3</v>
      </c>
      <c r="AV454">
        <v>1</v>
      </c>
      <c r="AW454">
        <v>2</v>
      </c>
      <c r="AX454">
        <v>448997574</v>
      </c>
      <c r="AY454">
        <v>2</v>
      </c>
      <c r="AZ454">
        <v>32768</v>
      </c>
      <c r="BA454">
        <v>456</v>
      </c>
      <c r="BB454">
        <v>1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15.989399999999998</v>
      </c>
      <c r="BL454">
        <v>0</v>
      </c>
      <c r="BM454">
        <v>0</v>
      </c>
      <c r="BN454">
        <v>0</v>
      </c>
      <c r="BO454">
        <v>0</v>
      </c>
      <c r="BP454">
        <v>1</v>
      </c>
      <c r="BQ454">
        <v>0</v>
      </c>
      <c r="BR454">
        <v>15.989399999999998</v>
      </c>
      <c r="BS454">
        <v>0</v>
      </c>
      <c r="BT454">
        <v>0</v>
      </c>
      <c r="BU454">
        <v>0</v>
      </c>
      <c r="BV454">
        <v>0</v>
      </c>
      <c r="BW454">
        <v>1</v>
      </c>
      <c r="CV454">
        <v>0</v>
      </c>
      <c r="CW454">
        <f>ROUND(Y454*Source!I238*DO454,7)</f>
        <v>0</v>
      </c>
      <c r="CX454">
        <f>ROUND(Y454*Source!I238,7)</f>
        <v>2.8199999999999999E-2</v>
      </c>
      <c r="CY454">
        <f>AB454</f>
        <v>7.48</v>
      </c>
      <c r="CZ454">
        <f>AF454</f>
        <v>5.67</v>
      </c>
      <c r="DA454">
        <f>AJ454</f>
        <v>1.32</v>
      </c>
      <c r="DB454">
        <f>ROUND(ROUND(AT454*CZ454,2),6)</f>
        <v>15.99</v>
      </c>
      <c r="DC454">
        <f>ROUND(ROUND(AT454*AG454,2),6)</f>
        <v>0</v>
      </c>
      <c r="DD454" t="s">
        <v>3</v>
      </c>
      <c r="DE454" t="s">
        <v>3</v>
      </c>
      <c r="DF454">
        <f>ROUND(ROUND(AE454,2)*CX454,2)</f>
        <v>0</v>
      </c>
      <c r="DG454">
        <f>ROUND(ROUND(AF454*AJ454,2)*CX454,2)</f>
        <v>0.21</v>
      </c>
      <c r="DH454">
        <f t="shared" si="230"/>
        <v>0</v>
      </c>
      <c r="DI454">
        <f t="shared" si="231"/>
        <v>0</v>
      </c>
      <c r="DJ454">
        <f>DG454+DH454</f>
        <v>0.21</v>
      </c>
      <c r="DK454">
        <v>0</v>
      </c>
      <c r="DL454" t="s">
        <v>3</v>
      </c>
      <c r="DM454">
        <v>0</v>
      </c>
      <c r="DN454" t="s">
        <v>3</v>
      </c>
      <c r="DO454">
        <v>0</v>
      </c>
    </row>
    <row r="455" spans="1:119" x14ac:dyDescent="0.2">
      <c r="A455">
        <f>ROW(Source!A238)</f>
        <v>238</v>
      </c>
      <c r="B455">
        <v>449016111</v>
      </c>
      <c r="C455">
        <v>448997561</v>
      </c>
      <c r="D455">
        <v>277865463</v>
      </c>
      <c r="E455">
        <v>1</v>
      </c>
      <c r="F455">
        <v>1</v>
      </c>
      <c r="G455">
        <v>1</v>
      </c>
      <c r="H455">
        <v>3</v>
      </c>
      <c r="I455" t="s">
        <v>1367</v>
      </c>
      <c r="J455" t="s">
        <v>1368</v>
      </c>
      <c r="K455" t="s">
        <v>1369</v>
      </c>
      <c r="L455">
        <v>1339</v>
      </c>
      <c r="N455">
        <v>1007</v>
      </c>
      <c r="O455" t="s">
        <v>49</v>
      </c>
      <c r="P455" t="s">
        <v>49</v>
      </c>
      <c r="Q455">
        <v>1</v>
      </c>
      <c r="W455">
        <v>0</v>
      </c>
      <c r="X455">
        <v>-555778344</v>
      </c>
      <c r="Y455">
        <f>(AT455*ROUND(0,7))</f>
        <v>0</v>
      </c>
      <c r="AA455">
        <v>31.78</v>
      </c>
      <c r="AB455">
        <v>0</v>
      </c>
      <c r="AC455">
        <v>0</v>
      </c>
      <c r="AD455">
        <v>0</v>
      </c>
      <c r="AE455">
        <v>35.71</v>
      </c>
      <c r="AF455">
        <v>0</v>
      </c>
      <c r="AG455">
        <v>0</v>
      </c>
      <c r="AH455">
        <v>0</v>
      </c>
      <c r="AI455">
        <v>0.89</v>
      </c>
      <c r="AJ455">
        <v>1</v>
      </c>
      <c r="AK455">
        <v>1</v>
      </c>
      <c r="AL455">
        <v>1</v>
      </c>
      <c r="AM455">
        <v>2</v>
      </c>
      <c r="AN455">
        <v>0</v>
      </c>
      <c r="AO455">
        <v>0</v>
      </c>
      <c r="AP455">
        <v>1</v>
      </c>
      <c r="AQ455">
        <v>1</v>
      </c>
      <c r="AR455">
        <v>0</v>
      </c>
      <c r="AS455" t="s">
        <v>3</v>
      </c>
      <c r="AT455">
        <v>0.01</v>
      </c>
      <c r="AU455" t="s">
        <v>23</v>
      </c>
      <c r="AV455">
        <v>0</v>
      </c>
      <c r="AW455">
        <v>2</v>
      </c>
      <c r="AX455">
        <v>448997575</v>
      </c>
      <c r="AY455">
        <v>1</v>
      </c>
      <c r="AZ455">
        <v>0</v>
      </c>
      <c r="BA455">
        <v>457</v>
      </c>
      <c r="BB455">
        <v>1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0.35710000000000003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1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CV455">
        <v>0</v>
      </c>
      <c r="CW455">
        <v>0</v>
      </c>
      <c r="CX455">
        <f>ROUND(Y455*Source!I238,7)</f>
        <v>0</v>
      </c>
      <c r="CY455">
        <f>AA455</f>
        <v>31.78</v>
      </c>
      <c r="CZ455">
        <f>AE455</f>
        <v>35.71</v>
      </c>
      <c r="DA455">
        <f>AI455</f>
        <v>0.89</v>
      </c>
      <c r="DB455">
        <f>ROUND((ROUND(AT455*CZ455,2)*ROUND(0,7)),6)</f>
        <v>0</v>
      </c>
      <c r="DC455">
        <f>ROUND((ROUND(AT455*AG455,2)*ROUND(0,7)),6)</f>
        <v>0</v>
      </c>
      <c r="DD455" t="s">
        <v>3</v>
      </c>
      <c r="DE455" t="s">
        <v>3</v>
      </c>
      <c r="DF455">
        <f>ROUND(ROUND(AE455*AI455,2)*CX455,2)</f>
        <v>0</v>
      </c>
      <c r="DG455">
        <f t="shared" ref="DG455:DG462" si="232">ROUND(ROUND(AF455,2)*CX455,2)</f>
        <v>0</v>
      </c>
      <c r="DH455">
        <f t="shared" si="230"/>
        <v>0</v>
      </c>
      <c r="DI455">
        <f t="shared" si="231"/>
        <v>0</v>
      </c>
      <c r="DJ455">
        <f>DF455</f>
        <v>0</v>
      </c>
      <c r="DK455">
        <v>0</v>
      </c>
      <c r="DL455" t="s">
        <v>3</v>
      </c>
      <c r="DM455">
        <v>0</v>
      </c>
      <c r="DN455" t="s">
        <v>3</v>
      </c>
      <c r="DO455">
        <v>0</v>
      </c>
    </row>
    <row r="456" spans="1:119" x14ac:dyDescent="0.2">
      <c r="A456">
        <f>ROW(Source!A238)</f>
        <v>238</v>
      </c>
      <c r="B456">
        <v>449016111</v>
      </c>
      <c r="C456">
        <v>448997561</v>
      </c>
      <c r="D456">
        <v>277869627</v>
      </c>
      <c r="E456">
        <v>1</v>
      </c>
      <c r="F456">
        <v>1</v>
      </c>
      <c r="G456">
        <v>1</v>
      </c>
      <c r="H456">
        <v>3</v>
      </c>
      <c r="I456" t="s">
        <v>1393</v>
      </c>
      <c r="J456" t="s">
        <v>1394</v>
      </c>
      <c r="K456" t="s">
        <v>1395</v>
      </c>
      <c r="L456">
        <v>1346</v>
      </c>
      <c r="N456">
        <v>1009</v>
      </c>
      <c r="O456" t="s">
        <v>441</v>
      </c>
      <c r="P456" t="s">
        <v>441</v>
      </c>
      <c r="Q456">
        <v>1</v>
      </c>
      <c r="W456">
        <v>0</v>
      </c>
      <c r="X456">
        <v>1111106736</v>
      </c>
      <c r="Y456">
        <f>(AT456*ROUND(0,7))</f>
        <v>0</v>
      </c>
      <c r="AA456">
        <v>86.41</v>
      </c>
      <c r="AB456">
        <v>0</v>
      </c>
      <c r="AC456">
        <v>0</v>
      </c>
      <c r="AD456">
        <v>0</v>
      </c>
      <c r="AE456">
        <v>56.11</v>
      </c>
      <c r="AF456">
        <v>0</v>
      </c>
      <c r="AG456">
        <v>0</v>
      </c>
      <c r="AH456">
        <v>0</v>
      </c>
      <c r="AI456">
        <v>1.54</v>
      </c>
      <c r="AJ456">
        <v>1</v>
      </c>
      <c r="AK456">
        <v>1</v>
      </c>
      <c r="AL456">
        <v>1</v>
      </c>
      <c r="AM456">
        <v>2</v>
      </c>
      <c r="AN456">
        <v>0</v>
      </c>
      <c r="AO456">
        <v>0</v>
      </c>
      <c r="AP456">
        <v>1</v>
      </c>
      <c r="AQ456">
        <v>1</v>
      </c>
      <c r="AR456">
        <v>0</v>
      </c>
      <c r="AS456" t="s">
        <v>3</v>
      </c>
      <c r="AT456">
        <v>1</v>
      </c>
      <c r="AU456" t="s">
        <v>23</v>
      </c>
      <c r="AV456">
        <v>0</v>
      </c>
      <c r="AW456">
        <v>2</v>
      </c>
      <c r="AX456">
        <v>448997576</v>
      </c>
      <c r="AY456">
        <v>1</v>
      </c>
      <c r="AZ456">
        <v>0</v>
      </c>
      <c r="BA456">
        <v>458</v>
      </c>
      <c r="BB456">
        <v>1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56.11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1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CV456">
        <v>0</v>
      </c>
      <c r="CW456">
        <v>0</v>
      </c>
      <c r="CX456">
        <f>ROUND(Y456*Source!I238,7)</f>
        <v>0</v>
      </c>
      <c r="CY456">
        <f>AA456</f>
        <v>86.41</v>
      </c>
      <c r="CZ456">
        <f>AE456</f>
        <v>56.11</v>
      </c>
      <c r="DA456">
        <f>AI456</f>
        <v>1.54</v>
      </c>
      <c r="DB456">
        <f>ROUND((ROUND(AT456*CZ456,2)*ROUND(0,7)),6)</f>
        <v>0</v>
      </c>
      <c r="DC456">
        <f>ROUND((ROUND(AT456*AG456,2)*ROUND(0,7)),6)</f>
        <v>0</v>
      </c>
      <c r="DD456" t="s">
        <v>3</v>
      </c>
      <c r="DE456" t="s">
        <v>3</v>
      </c>
      <c r="DF456">
        <f>ROUND(ROUND(AE456*AI456,2)*CX456,2)</f>
        <v>0</v>
      </c>
      <c r="DG456">
        <f t="shared" si="232"/>
        <v>0</v>
      </c>
      <c r="DH456">
        <f t="shared" si="230"/>
        <v>0</v>
      </c>
      <c r="DI456">
        <f t="shared" si="231"/>
        <v>0</v>
      </c>
      <c r="DJ456">
        <f>DF456</f>
        <v>0</v>
      </c>
      <c r="DK456">
        <v>0</v>
      </c>
      <c r="DL456" t="s">
        <v>3</v>
      </c>
      <c r="DM456">
        <v>0</v>
      </c>
      <c r="DN456" t="s">
        <v>3</v>
      </c>
      <c r="DO456">
        <v>0</v>
      </c>
    </row>
    <row r="457" spans="1:119" x14ac:dyDescent="0.2">
      <c r="A457">
        <f>ROW(Source!A238)</f>
        <v>238</v>
      </c>
      <c r="B457">
        <v>449016111</v>
      </c>
      <c r="C457">
        <v>448997561</v>
      </c>
      <c r="D457">
        <v>277564261</v>
      </c>
      <c r="E457">
        <v>109</v>
      </c>
      <c r="F457">
        <v>1</v>
      </c>
      <c r="G457">
        <v>1</v>
      </c>
      <c r="H457">
        <v>3</v>
      </c>
      <c r="I457" t="s">
        <v>439</v>
      </c>
      <c r="J457" t="s">
        <v>3</v>
      </c>
      <c r="K457" t="s">
        <v>440</v>
      </c>
      <c r="L457">
        <v>1346</v>
      </c>
      <c r="N457">
        <v>1009</v>
      </c>
      <c r="O457" t="s">
        <v>441</v>
      </c>
      <c r="P457" t="s">
        <v>441</v>
      </c>
      <c r="Q457">
        <v>1</v>
      </c>
      <c r="W457">
        <v>0</v>
      </c>
      <c r="X457">
        <v>-112592316</v>
      </c>
      <c r="Y457">
        <f>(AT457*ROUND(0,7))</f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1</v>
      </c>
      <c r="AJ457">
        <v>1</v>
      </c>
      <c r="AK457">
        <v>1</v>
      </c>
      <c r="AL457">
        <v>1</v>
      </c>
      <c r="AM457">
        <v>-2</v>
      </c>
      <c r="AN457">
        <v>0</v>
      </c>
      <c r="AO457">
        <v>0</v>
      </c>
      <c r="AP457">
        <v>1</v>
      </c>
      <c r="AQ457">
        <v>0</v>
      </c>
      <c r="AR457">
        <v>0</v>
      </c>
      <c r="AS457" t="s">
        <v>3</v>
      </c>
      <c r="AT457">
        <v>13.8</v>
      </c>
      <c r="AU457" t="s">
        <v>23</v>
      </c>
      <c r="AV457">
        <v>0</v>
      </c>
      <c r="AW457">
        <v>2</v>
      </c>
      <c r="AX457">
        <v>448997577</v>
      </c>
      <c r="AY457">
        <v>1</v>
      </c>
      <c r="AZ457">
        <v>0</v>
      </c>
      <c r="BA457">
        <v>459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CV457">
        <v>0</v>
      </c>
      <c r="CW457">
        <v>0</v>
      </c>
      <c r="CX457">
        <f>ROUND(Y457*Source!I238,7)</f>
        <v>0</v>
      </c>
      <c r="CY457">
        <f>AA457</f>
        <v>0</v>
      </c>
      <c r="CZ457">
        <f>AE457</f>
        <v>0</v>
      </c>
      <c r="DA457">
        <f>AI457</f>
        <v>1</v>
      </c>
      <c r="DB457">
        <f>ROUND((ROUND(AT457*CZ457,2)*ROUND(0,7)),6)</f>
        <v>0</v>
      </c>
      <c r="DC457">
        <f>ROUND((ROUND(AT457*AG457,2)*ROUND(0,7)),6)</f>
        <v>0</v>
      </c>
      <c r="DD457" t="s">
        <v>3</v>
      </c>
      <c r="DE457" t="s">
        <v>3</v>
      </c>
      <c r="DF457">
        <f t="shared" ref="DF457:DF468" si="233">ROUND(ROUND(AE457,2)*CX457,2)</f>
        <v>0</v>
      </c>
      <c r="DG457">
        <f t="shared" si="232"/>
        <v>0</v>
      </c>
      <c r="DH457">
        <f t="shared" si="230"/>
        <v>0</v>
      </c>
      <c r="DI457">
        <f t="shared" si="231"/>
        <v>0</v>
      </c>
      <c r="DJ457">
        <f>DF457</f>
        <v>0</v>
      </c>
      <c r="DK457">
        <v>0</v>
      </c>
      <c r="DL457" t="s">
        <v>3</v>
      </c>
      <c r="DM457">
        <v>0</v>
      </c>
      <c r="DN457" t="s">
        <v>3</v>
      </c>
      <c r="DO457">
        <v>0</v>
      </c>
    </row>
    <row r="458" spans="1:119" x14ac:dyDescent="0.2">
      <c r="A458">
        <f>ROW(Source!A275)</f>
        <v>275</v>
      </c>
      <c r="B458">
        <v>449016111</v>
      </c>
      <c r="C458">
        <v>448997579</v>
      </c>
      <c r="D458">
        <v>277560287</v>
      </c>
      <c r="E458">
        <v>109</v>
      </c>
      <c r="F458">
        <v>1</v>
      </c>
      <c r="G458">
        <v>1</v>
      </c>
      <c r="H458">
        <v>1</v>
      </c>
      <c r="I458" t="s">
        <v>1464</v>
      </c>
      <c r="J458" t="s">
        <v>3</v>
      </c>
      <c r="K458" t="s">
        <v>1465</v>
      </c>
      <c r="L458">
        <v>1191</v>
      </c>
      <c r="N458">
        <v>1013</v>
      </c>
      <c r="O458" t="s">
        <v>1203</v>
      </c>
      <c r="P458" t="s">
        <v>1203</v>
      </c>
      <c r="Q458">
        <v>1</v>
      </c>
      <c r="W458">
        <v>0</v>
      </c>
      <c r="X458">
        <v>-112797078</v>
      </c>
      <c r="Y458">
        <f>AT458</f>
        <v>0.34</v>
      </c>
      <c r="AA458">
        <v>0</v>
      </c>
      <c r="AB458">
        <v>0</v>
      </c>
      <c r="AC458">
        <v>0</v>
      </c>
      <c r="AD458">
        <v>503.44</v>
      </c>
      <c r="AE458">
        <v>0</v>
      </c>
      <c r="AF458">
        <v>0</v>
      </c>
      <c r="AG458">
        <v>0</v>
      </c>
      <c r="AH458">
        <v>503.44</v>
      </c>
      <c r="AI458">
        <v>1</v>
      </c>
      <c r="AJ458">
        <v>1</v>
      </c>
      <c r="AK458">
        <v>1</v>
      </c>
      <c r="AL458">
        <v>1</v>
      </c>
      <c r="AM458">
        <v>-2</v>
      </c>
      <c r="AN458">
        <v>0</v>
      </c>
      <c r="AO458">
        <v>0</v>
      </c>
      <c r="AP458">
        <v>1</v>
      </c>
      <c r="AQ458">
        <v>1</v>
      </c>
      <c r="AR458">
        <v>0</v>
      </c>
      <c r="AS458" t="s">
        <v>3</v>
      </c>
      <c r="AT458">
        <v>0.34</v>
      </c>
      <c r="AU458" t="s">
        <v>3</v>
      </c>
      <c r="AV458">
        <v>1</v>
      </c>
      <c r="AW458">
        <v>2</v>
      </c>
      <c r="AX458">
        <v>448997582</v>
      </c>
      <c r="AY458">
        <v>2</v>
      </c>
      <c r="AZ458">
        <v>131072</v>
      </c>
      <c r="BA458">
        <v>460</v>
      </c>
      <c r="BB458">
        <v>1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171.1696</v>
      </c>
      <c r="BN458">
        <v>0.34</v>
      </c>
      <c r="BO458">
        <v>0</v>
      </c>
      <c r="BP458">
        <v>1</v>
      </c>
      <c r="BQ458">
        <v>0</v>
      </c>
      <c r="BR458">
        <v>0</v>
      </c>
      <c r="BS458">
        <v>0</v>
      </c>
      <c r="BT458">
        <v>171.1696</v>
      </c>
      <c r="BU458">
        <v>0.34</v>
      </c>
      <c r="BV458">
        <v>0</v>
      </c>
      <c r="BW458">
        <v>1</v>
      </c>
      <c r="CU458">
        <f>ROUND(AT458*Source!I275*AH458*AL458,2)</f>
        <v>171.17</v>
      </c>
      <c r="CV458">
        <f>ROUND(Y458*Source!I275,7)</f>
        <v>0.34</v>
      </c>
      <c r="CW458">
        <v>0</v>
      </c>
      <c r="CX458">
        <f>ROUND(Y458*Source!I275,7)</f>
        <v>0.34</v>
      </c>
      <c r="CY458">
        <f>AD458</f>
        <v>503.44</v>
      </c>
      <c r="CZ458">
        <f>AH458</f>
        <v>503.44</v>
      </c>
      <c r="DA458">
        <f>AL458</f>
        <v>1</v>
      </c>
      <c r="DB458">
        <f>ROUND(ROUND(AT458*CZ458,2),6)</f>
        <v>171.17</v>
      </c>
      <c r="DC458">
        <f>ROUND(ROUND(AT458*AG458,2),6)</f>
        <v>0</v>
      </c>
      <c r="DD458" t="s">
        <v>3</v>
      </c>
      <c r="DE458" t="s">
        <v>3</v>
      </c>
      <c r="DF458">
        <f t="shared" si="233"/>
        <v>0</v>
      </c>
      <c r="DG458">
        <f t="shared" si="232"/>
        <v>0</v>
      </c>
      <c r="DH458">
        <f t="shared" si="230"/>
        <v>0</v>
      </c>
      <c r="DI458">
        <f t="shared" si="231"/>
        <v>171.17</v>
      </c>
      <c r="DJ458">
        <f>DI458</f>
        <v>171.17</v>
      </c>
      <c r="DK458">
        <v>1</v>
      </c>
      <c r="DL458" t="s">
        <v>3</v>
      </c>
      <c r="DM458">
        <v>0</v>
      </c>
      <c r="DN458" t="s">
        <v>3</v>
      </c>
      <c r="DO458">
        <v>0</v>
      </c>
    </row>
    <row r="459" spans="1:119" x14ac:dyDescent="0.2">
      <c r="A459">
        <f>ROW(Source!A275)</f>
        <v>275</v>
      </c>
      <c r="B459">
        <v>449016111</v>
      </c>
      <c r="C459">
        <v>448997579</v>
      </c>
      <c r="D459">
        <v>277865475</v>
      </c>
      <c r="E459">
        <v>1</v>
      </c>
      <c r="F459">
        <v>1</v>
      </c>
      <c r="G459">
        <v>1</v>
      </c>
      <c r="H459">
        <v>3</v>
      </c>
      <c r="I459" t="s">
        <v>1210</v>
      </c>
      <c r="J459" t="s">
        <v>1211</v>
      </c>
      <c r="K459" t="s">
        <v>1212</v>
      </c>
      <c r="L459">
        <v>1383</v>
      </c>
      <c r="N459">
        <v>1013</v>
      </c>
      <c r="O459" t="s">
        <v>1213</v>
      </c>
      <c r="P459" t="s">
        <v>1213</v>
      </c>
      <c r="Q459">
        <v>1</v>
      </c>
      <c r="W459">
        <v>0</v>
      </c>
      <c r="X459">
        <v>2066892133</v>
      </c>
      <c r="Y459">
        <f>(AT459*ROUND(0,7))</f>
        <v>0</v>
      </c>
      <c r="AA459">
        <v>7.32</v>
      </c>
      <c r="AB459">
        <v>0</v>
      </c>
      <c r="AC459">
        <v>0</v>
      </c>
      <c r="AD459">
        <v>0</v>
      </c>
      <c r="AE459">
        <v>7.32</v>
      </c>
      <c r="AF459">
        <v>0</v>
      </c>
      <c r="AG459">
        <v>0</v>
      </c>
      <c r="AH459">
        <v>0</v>
      </c>
      <c r="AI459">
        <v>1</v>
      </c>
      <c r="AJ459">
        <v>1</v>
      </c>
      <c r="AK459">
        <v>1</v>
      </c>
      <c r="AL459">
        <v>1</v>
      </c>
      <c r="AM459">
        <v>-2</v>
      </c>
      <c r="AN459">
        <v>0</v>
      </c>
      <c r="AO459">
        <v>0</v>
      </c>
      <c r="AP459">
        <v>1</v>
      </c>
      <c r="AQ459">
        <v>1</v>
      </c>
      <c r="AR459">
        <v>0</v>
      </c>
      <c r="AS459" t="s">
        <v>3</v>
      </c>
      <c r="AT459">
        <v>1.1160000000000001</v>
      </c>
      <c r="AU459" t="s">
        <v>135</v>
      </c>
      <c r="AV459">
        <v>0</v>
      </c>
      <c r="AW459">
        <v>2</v>
      </c>
      <c r="AX459">
        <v>448997583</v>
      </c>
      <c r="AY459">
        <v>2</v>
      </c>
      <c r="AZ459">
        <v>16384</v>
      </c>
      <c r="BA459">
        <v>461</v>
      </c>
      <c r="BB459">
        <v>1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8.1691200000000013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1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CV459">
        <v>0</v>
      </c>
      <c r="CW459">
        <v>0</v>
      </c>
      <c r="CX459">
        <f>ROUND(Y459*Source!I275,7)</f>
        <v>0</v>
      </c>
      <c r="CY459">
        <f>AA459</f>
        <v>7.32</v>
      </c>
      <c r="CZ459">
        <f>AE459</f>
        <v>7.32</v>
      </c>
      <c r="DA459">
        <f>AI459</f>
        <v>1</v>
      </c>
      <c r="DB459">
        <f>ROUND((ROUND(AT459*CZ459,2)*ROUND(0,7)),6)</f>
        <v>0</v>
      </c>
      <c r="DC459">
        <f>ROUND((ROUND(AT459*AG459,2)*ROUND(0,7)),6)</f>
        <v>0</v>
      </c>
      <c r="DD459" t="s">
        <v>3</v>
      </c>
      <c r="DE459" t="s">
        <v>3</v>
      </c>
      <c r="DF459">
        <f t="shared" si="233"/>
        <v>0</v>
      </c>
      <c r="DG459">
        <f t="shared" si="232"/>
        <v>0</v>
      </c>
      <c r="DH459">
        <f t="shared" si="230"/>
        <v>0</v>
      </c>
      <c r="DI459">
        <f t="shared" si="231"/>
        <v>0</v>
      </c>
      <c r="DJ459">
        <f>DF459</f>
        <v>0</v>
      </c>
      <c r="DK459">
        <v>1</v>
      </c>
      <c r="DL459" t="s">
        <v>3</v>
      </c>
      <c r="DM459">
        <v>0</v>
      </c>
      <c r="DN459" t="s">
        <v>3</v>
      </c>
      <c r="DO459">
        <v>0</v>
      </c>
    </row>
    <row r="460" spans="1:119" x14ac:dyDescent="0.2">
      <c r="A460">
        <f>ROW(Source!A276)</f>
        <v>276</v>
      </c>
      <c r="B460">
        <v>449016111</v>
      </c>
      <c r="C460">
        <v>448997584</v>
      </c>
      <c r="D460">
        <v>277560234</v>
      </c>
      <c r="E460">
        <v>109</v>
      </c>
      <c r="F460">
        <v>1</v>
      </c>
      <c r="G460">
        <v>1</v>
      </c>
      <c r="H460">
        <v>1</v>
      </c>
      <c r="I460" t="s">
        <v>1387</v>
      </c>
      <c r="J460" t="s">
        <v>3</v>
      </c>
      <c r="K460" t="s">
        <v>1388</v>
      </c>
      <c r="L460">
        <v>1191</v>
      </c>
      <c r="N460">
        <v>1013</v>
      </c>
      <c r="O460" t="s">
        <v>1203</v>
      </c>
      <c r="P460" t="s">
        <v>1203</v>
      </c>
      <c r="Q460">
        <v>1</v>
      </c>
      <c r="W460">
        <v>0</v>
      </c>
      <c r="X460">
        <v>2031828327</v>
      </c>
      <c r="Y460">
        <f t="shared" ref="Y460:Y467" si="234">AT460</f>
        <v>3.15</v>
      </c>
      <c r="AA460">
        <v>0</v>
      </c>
      <c r="AB460">
        <v>0</v>
      </c>
      <c r="AC460">
        <v>0</v>
      </c>
      <c r="AD460">
        <v>439</v>
      </c>
      <c r="AE460">
        <v>0</v>
      </c>
      <c r="AF460">
        <v>0</v>
      </c>
      <c r="AG460">
        <v>0</v>
      </c>
      <c r="AH460">
        <v>439</v>
      </c>
      <c r="AI460">
        <v>1</v>
      </c>
      <c r="AJ460">
        <v>1</v>
      </c>
      <c r="AK460">
        <v>1</v>
      </c>
      <c r="AL460">
        <v>1</v>
      </c>
      <c r="AM460">
        <v>-2</v>
      </c>
      <c r="AN460">
        <v>0</v>
      </c>
      <c r="AO460">
        <v>0</v>
      </c>
      <c r="AP460">
        <v>1</v>
      </c>
      <c r="AQ460">
        <v>1</v>
      </c>
      <c r="AR460">
        <v>0</v>
      </c>
      <c r="AS460" t="s">
        <v>3</v>
      </c>
      <c r="AT460">
        <v>3.15</v>
      </c>
      <c r="AU460" t="s">
        <v>3</v>
      </c>
      <c r="AV460">
        <v>1</v>
      </c>
      <c r="AW460">
        <v>2</v>
      </c>
      <c r="AX460">
        <v>448997586</v>
      </c>
      <c r="AY460">
        <v>2</v>
      </c>
      <c r="AZ460">
        <v>131072</v>
      </c>
      <c r="BA460">
        <v>462</v>
      </c>
      <c r="BB460">
        <v>1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1382.85</v>
      </c>
      <c r="BN460">
        <v>3.15</v>
      </c>
      <c r="BO460">
        <v>0</v>
      </c>
      <c r="BP460">
        <v>1</v>
      </c>
      <c r="BQ460">
        <v>0</v>
      </c>
      <c r="BR460">
        <v>0</v>
      </c>
      <c r="BS460">
        <v>0</v>
      </c>
      <c r="BT460">
        <v>1382.85</v>
      </c>
      <c r="BU460">
        <v>3.15</v>
      </c>
      <c r="BV460">
        <v>0</v>
      </c>
      <c r="BW460">
        <v>1</v>
      </c>
      <c r="CU460">
        <f>ROUND(AT460*Source!I276*AH460*AL460,2)</f>
        <v>1382.85</v>
      </c>
      <c r="CV460">
        <f>ROUND(Y460*Source!I276,7)</f>
        <v>3.15</v>
      </c>
      <c r="CW460">
        <v>0</v>
      </c>
      <c r="CX460">
        <f>ROUND(Y460*Source!I276,7)</f>
        <v>3.15</v>
      </c>
      <c r="CY460">
        <f>AD460</f>
        <v>439</v>
      </c>
      <c r="CZ460">
        <f>AH460</f>
        <v>439</v>
      </c>
      <c r="DA460">
        <f>AL460</f>
        <v>1</v>
      </c>
      <c r="DB460">
        <f t="shared" ref="DB460:DB467" si="235">ROUND(ROUND(AT460*CZ460,2),6)</f>
        <v>1382.85</v>
      </c>
      <c r="DC460">
        <f t="shared" ref="DC460:DC467" si="236">ROUND(ROUND(AT460*AG460,2),6)</f>
        <v>0</v>
      </c>
      <c r="DD460" t="s">
        <v>3</v>
      </c>
      <c r="DE460" t="s">
        <v>3</v>
      </c>
      <c r="DF460">
        <f t="shared" si="233"/>
        <v>0</v>
      </c>
      <c r="DG460">
        <f t="shared" si="232"/>
        <v>0</v>
      </c>
      <c r="DH460">
        <f t="shared" si="230"/>
        <v>0</v>
      </c>
      <c r="DI460">
        <f t="shared" si="231"/>
        <v>1382.85</v>
      </c>
      <c r="DJ460">
        <f>DI460</f>
        <v>1382.85</v>
      </c>
      <c r="DK460">
        <v>1</v>
      </c>
      <c r="DL460" t="s">
        <v>3</v>
      </c>
      <c r="DM460">
        <v>0</v>
      </c>
      <c r="DN460" t="s">
        <v>3</v>
      </c>
      <c r="DO460">
        <v>0</v>
      </c>
    </row>
    <row r="461" spans="1:119" x14ac:dyDescent="0.2">
      <c r="A461">
        <f>ROW(Source!A277)</f>
        <v>277</v>
      </c>
      <c r="B461">
        <v>449016111</v>
      </c>
      <c r="C461">
        <v>448997587</v>
      </c>
      <c r="D461">
        <v>277560234</v>
      </c>
      <c r="E461">
        <v>109</v>
      </c>
      <c r="F461">
        <v>1</v>
      </c>
      <c r="G461">
        <v>1</v>
      </c>
      <c r="H461">
        <v>1</v>
      </c>
      <c r="I461" t="s">
        <v>1387</v>
      </c>
      <c r="J461" t="s">
        <v>3</v>
      </c>
      <c r="K461" t="s">
        <v>1388</v>
      </c>
      <c r="L461">
        <v>1191</v>
      </c>
      <c r="N461">
        <v>1013</v>
      </c>
      <c r="O461" t="s">
        <v>1203</v>
      </c>
      <c r="P461" t="s">
        <v>1203</v>
      </c>
      <c r="Q461">
        <v>1</v>
      </c>
      <c r="W461">
        <v>0</v>
      </c>
      <c r="X461">
        <v>2031828327</v>
      </c>
      <c r="Y461">
        <f t="shared" si="234"/>
        <v>2.5</v>
      </c>
      <c r="AA461">
        <v>0</v>
      </c>
      <c r="AB461">
        <v>0</v>
      </c>
      <c r="AC461">
        <v>0</v>
      </c>
      <c r="AD461">
        <v>439</v>
      </c>
      <c r="AE461">
        <v>0</v>
      </c>
      <c r="AF461">
        <v>0</v>
      </c>
      <c r="AG461">
        <v>0</v>
      </c>
      <c r="AH461">
        <v>439</v>
      </c>
      <c r="AI461">
        <v>1</v>
      </c>
      <c r="AJ461">
        <v>1</v>
      </c>
      <c r="AK461">
        <v>1</v>
      </c>
      <c r="AL461">
        <v>1</v>
      </c>
      <c r="AM461">
        <v>-2</v>
      </c>
      <c r="AN461">
        <v>0</v>
      </c>
      <c r="AO461">
        <v>0</v>
      </c>
      <c r="AP461">
        <v>1</v>
      </c>
      <c r="AQ461">
        <v>1</v>
      </c>
      <c r="AR461">
        <v>0</v>
      </c>
      <c r="AS461" t="s">
        <v>3</v>
      </c>
      <c r="AT461">
        <v>2.5</v>
      </c>
      <c r="AU461" t="s">
        <v>3</v>
      </c>
      <c r="AV461">
        <v>1</v>
      </c>
      <c r="AW461">
        <v>2</v>
      </c>
      <c r="AX461">
        <v>448997591</v>
      </c>
      <c r="AY461">
        <v>2</v>
      </c>
      <c r="AZ461">
        <v>131072</v>
      </c>
      <c r="BA461">
        <v>463</v>
      </c>
      <c r="BB461">
        <v>1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1097.5</v>
      </c>
      <c r="BN461">
        <v>2.5</v>
      </c>
      <c r="BO461">
        <v>0</v>
      </c>
      <c r="BP461">
        <v>1</v>
      </c>
      <c r="BQ461">
        <v>0</v>
      </c>
      <c r="BR461">
        <v>0</v>
      </c>
      <c r="BS461">
        <v>0</v>
      </c>
      <c r="BT461">
        <v>1097.5</v>
      </c>
      <c r="BU461">
        <v>2.5</v>
      </c>
      <c r="BV461">
        <v>0</v>
      </c>
      <c r="BW461">
        <v>1</v>
      </c>
      <c r="CU461">
        <f>ROUND(AT461*Source!I277*AH461*AL461,2)</f>
        <v>1097.5</v>
      </c>
      <c r="CV461">
        <f>ROUND(Y461*Source!I277,7)</f>
        <v>2.5</v>
      </c>
      <c r="CW461">
        <v>0</v>
      </c>
      <c r="CX461">
        <f>ROUND(Y461*Source!I277,7)</f>
        <v>2.5</v>
      </c>
      <c r="CY461">
        <f>AD461</f>
        <v>439</v>
      </c>
      <c r="CZ461">
        <f>AH461</f>
        <v>439</v>
      </c>
      <c r="DA461">
        <f>AL461</f>
        <v>1</v>
      </c>
      <c r="DB461">
        <f t="shared" si="235"/>
        <v>1097.5</v>
      </c>
      <c r="DC461">
        <f t="shared" si="236"/>
        <v>0</v>
      </c>
      <c r="DD461" t="s">
        <v>3</v>
      </c>
      <c r="DE461" t="s">
        <v>3</v>
      </c>
      <c r="DF461">
        <f t="shared" si="233"/>
        <v>0</v>
      </c>
      <c r="DG461">
        <f t="shared" si="232"/>
        <v>0</v>
      </c>
      <c r="DH461">
        <f t="shared" si="230"/>
        <v>0</v>
      </c>
      <c r="DI461">
        <f t="shared" si="231"/>
        <v>1097.5</v>
      </c>
      <c r="DJ461">
        <f>DI461</f>
        <v>1097.5</v>
      </c>
      <c r="DK461">
        <v>1</v>
      </c>
      <c r="DL461" t="s">
        <v>3</v>
      </c>
      <c r="DM461">
        <v>0</v>
      </c>
      <c r="DN461" t="s">
        <v>3</v>
      </c>
      <c r="DO461">
        <v>0</v>
      </c>
    </row>
    <row r="462" spans="1:119" x14ac:dyDescent="0.2">
      <c r="A462">
        <f>ROW(Source!A277)</f>
        <v>277</v>
      </c>
      <c r="B462">
        <v>449016111</v>
      </c>
      <c r="C462">
        <v>448997587</v>
      </c>
      <c r="D462">
        <v>277560491</v>
      </c>
      <c r="E462">
        <v>109</v>
      </c>
      <c r="F462">
        <v>1</v>
      </c>
      <c r="G462">
        <v>1</v>
      </c>
      <c r="H462">
        <v>1</v>
      </c>
      <c r="I462" t="s">
        <v>1204</v>
      </c>
      <c r="J462" t="s">
        <v>3</v>
      </c>
      <c r="K462" t="s">
        <v>1205</v>
      </c>
      <c r="L462">
        <v>1191</v>
      </c>
      <c r="N462">
        <v>1013</v>
      </c>
      <c r="O462" t="s">
        <v>1203</v>
      </c>
      <c r="P462" t="s">
        <v>1203</v>
      </c>
      <c r="Q462">
        <v>1</v>
      </c>
      <c r="W462">
        <v>0</v>
      </c>
      <c r="X462">
        <v>-1417349443</v>
      </c>
      <c r="Y462">
        <f t="shared" si="234"/>
        <v>0.69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1</v>
      </c>
      <c r="AJ462">
        <v>1</v>
      </c>
      <c r="AK462">
        <v>1</v>
      </c>
      <c r="AL462">
        <v>1</v>
      </c>
      <c r="AM462">
        <v>-2</v>
      </c>
      <c r="AN462">
        <v>0</v>
      </c>
      <c r="AO462">
        <v>0</v>
      </c>
      <c r="AP462">
        <v>1</v>
      </c>
      <c r="AQ462">
        <v>1</v>
      </c>
      <c r="AR462">
        <v>0</v>
      </c>
      <c r="AS462" t="s">
        <v>3</v>
      </c>
      <c r="AT462">
        <v>0.69</v>
      </c>
      <c r="AU462" t="s">
        <v>3</v>
      </c>
      <c r="AV462">
        <v>2</v>
      </c>
      <c r="AW462">
        <v>2</v>
      </c>
      <c r="AX462">
        <v>448997592</v>
      </c>
      <c r="AY462">
        <v>1</v>
      </c>
      <c r="AZ462">
        <v>0</v>
      </c>
      <c r="BA462">
        <v>464</v>
      </c>
      <c r="BB462">
        <v>1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CV462">
        <v>0</v>
      </c>
      <c r="CW462">
        <v>0</v>
      </c>
      <c r="CX462">
        <f>ROUND(Y462*Source!I277,7)</f>
        <v>0.69</v>
      </c>
      <c r="CY462">
        <f>AD462</f>
        <v>0</v>
      </c>
      <c r="CZ462">
        <f>AH462</f>
        <v>0</v>
      </c>
      <c r="DA462">
        <f>AL462</f>
        <v>1</v>
      </c>
      <c r="DB462">
        <f t="shared" si="235"/>
        <v>0</v>
      </c>
      <c r="DC462">
        <f t="shared" si="236"/>
        <v>0</v>
      </c>
      <c r="DD462" t="s">
        <v>3</v>
      </c>
      <c r="DE462" t="s">
        <v>3</v>
      </c>
      <c r="DF462">
        <f t="shared" si="233"/>
        <v>0</v>
      </c>
      <c r="DG462">
        <f t="shared" si="232"/>
        <v>0</v>
      </c>
      <c r="DH462">
        <f t="shared" si="230"/>
        <v>0</v>
      </c>
      <c r="DI462">
        <f t="shared" si="231"/>
        <v>0</v>
      </c>
      <c r="DJ462">
        <f>DI462</f>
        <v>0</v>
      </c>
      <c r="DK462">
        <v>0</v>
      </c>
      <c r="DL462" t="s">
        <v>3</v>
      </c>
      <c r="DM462">
        <v>0</v>
      </c>
      <c r="DN462" t="s">
        <v>3</v>
      </c>
      <c r="DO462">
        <v>0</v>
      </c>
    </row>
    <row r="463" spans="1:119" x14ac:dyDescent="0.2">
      <c r="A463">
        <f>ROW(Source!A277)</f>
        <v>277</v>
      </c>
      <c r="B463">
        <v>449016111</v>
      </c>
      <c r="C463">
        <v>448997587</v>
      </c>
      <c r="D463">
        <v>277945033</v>
      </c>
      <c r="E463">
        <v>1</v>
      </c>
      <c r="F463">
        <v>1</v>
      </c>
      <c r="G463">
        <v>1</v>
      </c>
      <c r="H463">
        <v>2</v>
      </c>
      <c r="I463" t="s">
        <v>1466</v>
      </c>
      <c r="J463" t="s">
        <v>1467</v>
      </c>
      <c r="K463" t="s">
        <v>1468</v>
      </c>
      <c r="L463">
        <v>1368</v>
      </c>
      <c r="N463">
        <v>1011</v>
      </c>
      <c r="O463" t="s">
        <v>1100</v>
      </c>
      <c r="P463" t="s">
        <v>1100</v>
      </c>
      <c r="Q463">
        <v>1</v>
      </c>
      <c r="W463">
        <v>0</v>
      </c>
      <c r="X463">
        <v>929005643</v>
      </c>
      <c r="Y463">
        <f t="shared" si="234"/>
        <v>0.69</v>
      </c>
      <c r="AA463">
        <v>0</v>
      </c>
      <c r="AB463">
        <v>3.77</v>
      </c>
      <c r="AC463">
        <v>479.27</v>
      </c>
      <c r="AD463">
        <v>0</v>
      </c>
      <c r="AE463">
        <v>0</v>
      </c>
      <c r="AF463">
        <v>2.31</v>
      </c>
      <c r="AG463">
        <v>479.27</v>
      </c>
      <c r="AH463">
        <v>0</v>
      </c>
      <c r="AI463">
        <v>1</v>
      </c>
      <c r="AJ463">
        <v>1.63</v>
      </c>
      <c r="AK463">
        <v>1</v>
      </c>
      <c r="AL463">
        <v>1</v>
      </c>
      <c r="AM463">
        <v>2</v>
      </c>
      <c r="AN463">
        <v>0</v>
      </c>
      <c r="AO463">
        <v>0</v>
      </c>
      <c r="AP463">
        <v>1</v>
      </c>
      <c r="AQ463">
        <v>1</v>
      </c>
      <c r="AR463">
        <v>0</v>
      </c>
      <c r="AS463" t="s">
        <v>3</v>
      </c>
      <c r="AT463">
        <v>0.69</v>
      </c>
      <c r="AU463" t="s">
        <v>3</v>
      </c>
      <c r="AV463">
        <v>1</v>
      </c>
      <c r="AW463">
        <v>2</v>
      </c>
      <c r="AX463">
        <v>448997593</v>
      </c>
      <c r="AY463">
        <v>2</v>
      </c>
      <c r="AZ463">
        <v>65536</v>
      </c>
      <c r="BA463">
        <v>465</v>
      </c>
      <c r="BB463">
        <v>1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1.5938999999999999</v>
      </c>
      <c r="BL463">
        <v>330.69629999999995</v>
      </c>
      <c r="BM463">
        <v>0</v>
      </c>
      <c r="BN463">
        <v>0</v>
      </c>
      <c r="BO463">
        <v>0.69</v>
      </c>
      <c r="BP463">
        <v>1</v>
      </c>
      <c r="BQ463">
        <v>0</v>
      </c>
      <c r="BR463">
        <v>1.5938999999999999</v>
      </c>
      <c r="BS463">
        <v>330.69629999999995</v>
      </c>
      <c r="BT463">
        <v>0</v>
      </c>
      <c r="BU463">
        <v>0</v>
      </c>
      <c r="BV463">
        <v>0.69</v>
      </c>
      <c r="BW463">
        <v>1</v>
      </c>
      <c r="CV463">
        <v>0</v>
      </c>
      <c r="CW463">
        <f>ROUND(Y463*Source!I277*DO463,7)</f>
        <v>0.69</v>
      </c>
      <c r="CX463">
        <f>ROUND(Y463*Source!I277,7)</f>
        <v>0.69</v>
      </c>
      <c r="CY463">
        <f>AB463</f>
        <v>3.77</v>
      </c>
      <c r="CZ463">
        <f>AF463</f>
        <v>2.31</v>
      </c>
      <c r="DA463">
        <f>AJ463</f>
        <v>1.63</v>
      </c>
      <c r="DB463">
        <f t="shared" si="235"/>
        <v>1.59</v>
      </c>
      <c r="DC463">
        <f t="shared" si="236"/>
        <v>330.7</v>
      </c>
      <c r="DD463" t="s">
        <v>3</v>
      </c>
      <c r="DE463" t="s">
        <v>3</v>
      </c>
      <c r="DF463">
        <f t="shared" si="233"/>
        <v>0</v>
      </c>
      <c r="DG463">
        <f>ROUND(ROUND(AF463*AJ463,2)*CX463,2)</f>
        <v>2.6</v>
      </c>
      <c r="DH463">
        <f t="shared" si="230"/>
        <v>330.7</v>
      </c>
      <c r="DI463">
        <f t="shared" si="231"/>
        <v>0</v>
      </c>
      <c r="DJ463">
        <f>DG463+DH463</f>
        <v>333.3</v>
      </c>
      <c r="DK463">
        <v>0</v>
      </c>
      <c r="DL463" t="s">
        <v>1424</v>
      </c>
      <c r="DM463">
        <v>3</v>
      </c>
      <c r="DN463" t="s">
        <v>1203</v>
      </c>
      <c r="DO463">
        <v>1</v>
      </c>
    </row>
    <row r="464" spans="1:119" x14ac:dyDescent="0.2">
      <c r="A464">
        <f>ROW(Source!A278)</f>
        <v>278</v>
      </c>
      <c r="B464">
        <v>449016111</v>
      </c>
      <c r="C464">
        <v>448997594</v>
      </c>
      <c r="D464">
        <v>277560291</v>
      </c>
      <c r="E464">
        <v>109</v>
      </c>
      <c r="F464">
        <v>1</v>
      </c>
      <c r="G464">
        <v>1</v>
      </c>
      <c r="H464">
        <v>1</v>
      </c>
      <c r="I464" t="s">
        <v>1379</v>
      </c>
      <c r="J464" t="s">
        <v>3</v>
      </c>
      <c r="K464" t="s">
        <v>1380</v>
      </c>
      <c r="L464">
        <v>1191</v>
      </c>
      <c r="N464">
        <v>1013</v>
      </c>
      <c r="O464" t="s">
        <v>1203</v>
      </c>
      <c r="P464" t="s">
        <v>1203</v>
      </c>
      <c r="Q464">
        <v>1</v>
      </c>
      <c r="W464">
        <v>0</v>
      </c>
      <c r="X464">
        <v>-1810713292</v>
      </c>
      <c r="Y464">
        <f t="shared" si="234"/>
        <v>84.69</v>
      </c>
      <c r="AA464">
        <v>0</v>
      </c>
      <c r="AB464">
        <v>0</v>
      </c>
      <c r="AC464">
        <v>0</v>
      </c>
      <c r="AD464">
        <v>515.52</v>
      </c>
      <c r="AE464">
        <v>0</v>
      </c>
      <c r="AF464">
        <v>0</v>
      </c>
      <c r="AG464">
        <v>0</v>
      </c>
      <c r="AH464">
        <v>515.52</v>
      </c>
      <c r="AI464">
        <v>1</v>
      </c>
      <c r="AJ464">
        <v>1</v>
      </c>
      <c r="AK464">
        <v>1</v>
      </c>
      <c r="AL464">
        <v>1</v>
      </c>
      <c r="AM464">
        <v>-2</v>
      </c>
      <c r="AN464">
        <v>0</v>
      </c>
      <c r="AO464">
        <v>0</v>
      </c>
      <c r="AP464">
        <v>1</v>
      </c>
      <c r="AQ464">
        <v>1</v>
      </c>
      <c r="AR464">
        <v>0</v>
      </c>
      <c r="AS464" t="s">
        <v>3</v>
      </c>
      <c r="AT464">
        <v>84.69</v>
      </c>
      <c r="AU464" t="s">
        <v>3</v>
      </c>
      <c r="AV464">
        <v>1</v>
      </c>
      <c r="AW464">
        <v>2</v>
      </c>
      <c r="AX464">
        <v>448997603</v>
      </c>
      <c r="AY464">
        <v>2</v>
      </c>
      <c r="AZ464">
        <v>131072</v>
      </c>
      <c r="BA464">
        <v>466</v>
      </c>
      <c r="BB464">
        <v>1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43659.388800000001</v>
      </c>
      <c r="BN464">
        <v>84.69</v>
      </c>
      <c r="BO464">
        <v>0</v>
      </c>
      <c r="BP464">
        <v>1</v>
      </c>
      <c r="BQ464">
        <v>0</v>
      </c>
      <c r="BR464">
        <v>0</v>
      </c>
      <c r="BS464">
        <v>0</v>
      </c>
      <c r="BT464">
        <v>43659.388800000001</v>
      </c>
      <c r="BU464">
        <v>84.69</v>
      </c>
      <c r="BV464">
        <v>0</v>
      </c>
      <c r="BW464">
        <v>1</v>
      </c>
      <c r="CU464">
        <f>ROUND(AT464*Source!I278*AH464*AL464,2)</f>
        <v>43659.39</v>
      </c>
      <c r="CV464">
        <f>ROUND(Y464*Source!I278,7)</f>
        <v>84.69</v>
      </c>
      <c r="CW464">
        <v>0</v>
      </c>
      <c r="CX464">
        <f>ROUND(Y464*Source!I278,7)</f>
        <v>84.69</v>
      </c>
      <c r="CY464">
        <f>AD464</f>
        <v>515.52</v>
      </c>
      <c r="CZ464">
        <f>AH464</f>
        <v>515.52</v>
      </c>
      <c r="DA464">
        <f>AL464</f>
        <v>1</v>
      </c>
      <c r="DB464">
        <f t="shared" si="235"/>
        <v>43659.39</v>
      </c>
      <c r="DC464">
        <f t="shared" si="236"/>
        <v>0</v>
      </c>
      <c r="DD464" t="s">
        <v>3</v>
      </c>
      <c r="DE464" t="s">
        <v>3</v>
      </c>
      <c r="DF464">
        <f t="shared" si="233"/>
        <v>0</v>
      </c>
      <c r="DG464">
        <f t="shared" ref="DG464:DG473" si="237">ROUND(ROUND(AF464,2)*CX464,2)</f>
        <v>0</v>
      </c>
      <c r="DH464">
        <f t="shared" si="230"/>
        <v>0</v>
      </c>
      <c r="DI464">
        <f t="shared" si="231"/>
        <v>43659.39</v>
      </c>
      <c r="DJ464">
        <f>DI464</f>
        <v>43659.39</v>
      </c>
      <c r="DK464">
        <v>1</v>
      </c>
      <c r="DL464" t="s">
        <v>3</v>
      </c>
      <c r="DM464">
        <v>0</v>
      </c>
      <c r="DN464" t="s">
        <v>3</v>
      </c>
      <c r="DO464">
        <v>0</v>
      </c>
    </row>
    <row r="465" spans="1:119" x14ac:dyDescent="0.2">
      <c r="A465">
        <f>ROW(Source!A278)</f>
        <v>278</v>
      </c>
      <c r="B465">
        <v>449016111</v>
      </c>
      <c r="C465">
        <v>448997594</v>
      </c>
      <c r="D465">
        <v>277560491</v>
      </c>
      <c r="E465">
        <v>109</v>
      </c>
      <c r="F465">
        <v>1</v>
      </c>
      <c r="G465">
        <v>1</v>
      </c>
      <c r="H465">
        <v>1</v>
      </c>
      <c r="I465" t="s">
        <v>1204</v>
      </c>
      <c r="J465" t="s">
        <v>3</v>
      </c>
      <c r="K465" t="s">
        <v>1205</v>
      </c>
      <c r="L465">
        <v>1191</v>
      </c>
      <c r="N465">
        <v>1013</v>
      </c>
      <c r="O465" t="s">
        <v>1203</v>
      </c>
      <c r="P465" t="s">
        <v>1203</v>
      </c>
      <c r="Q465">
        <v>1</v>
      </c>
      <c r="W465">
        <v>0</v>
      </c>
      <c r="X465">
        <v>-1417349443</v>
      </c>
      <c r="Y465">
        <f t="shared" si="234"/>
        <v>0.65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1</v>
      </c>
      <c r="AJ465">
        <v>1</v>
      </c>
      <c r="AK465">
        <v>1</v>
      </c>
      <c r="AL465">
        <v>1</v>
      </c>
      <c r="AM465">
        <v>-2</v>
      </c>
      <c r="AN465">
        <v>0</v>
      </c>
      <c r="AO465">
        <v>0</v>
      </c>
      <c r="AP465">
        <v>1</v>
      </c>
      <c r="AQ465">
        <v>1</v>
      </c>
      <c r="AR465">
        <v>0</v>
      </c>
      <c r="AS465" t="s">
        <v>3</v>
      </c>
      <c r="AT465">
        <v>0.65</v>
      </c>
      <c r="AU465" t="s">
        <v>3</v>
      </c>
      <c r="AV465">
        <v>2</v>
      </c>
      <c r="AW465">
        <v>2</v>
      </c>
      <c r="AX465">
        <v>448997604</v>
      </c>
      <c r="AY465">
        <v>1</v>
      </c>
      <c r="AZ465">
        <v>0</v>
      </c>
      <c r="BA465">
        <v>467</v>
      </c>
      <c r="BB465">
        <v>1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CV465">
        <v>0</v>
      </c>
      <c r="CW465">
        <v>0</v>
      </c>
      <c r="CX465">
        <f>ROUND(Y465*Source!I278,7)</f>
        <v>0.65</v>
      </c>
      <c r="CY465">
        <f>AD465</f>
        <v>0</v>
      </c>
      <c r="CZ465">
        <f>AH465</f>
        <v>0</v>
      </c>
      <c r="DA465">
        <f>AL465</f>
        <v>1</v>
      </c>
      <c r="DB465">
        <f t="shared" si="235"/>
        <v>0</v>
      </c>
      <c r="DC465">
        <f t="shared" si="236"/>
        <v>0</v>
      </c>
      <c r="DD465" t="s">
        <v>3</v>
      </c>
      <c r="DE465" t="s">
        <v>3</v>
      </c>
      <c r="DF465">
        <f t="shared" si="233"/>
        <v>0</v>
      </c>
      <c r="DG465">
        <f t="shared" si="237"/>
        <v>0</v>
      </c>
      <c r="DH465">
        <f t="shared" si="230"/>
        <v>0</v>
      </c>
      <c r="DI465">
        <f t="shared" si="231"/>
        <v>0</v>
      </c>
      <c r="DJ465">
        <f>DI465</f>
        <v>0</v>
      </c>
      <c r="DK465">
        <v>0</v>
      </c>
      <c r="DL465" t="s">
        <v>3</v>
      </c>
      <c r="DM465">
        <v>0</v>
      </c>
      <c r="DN465" t="s">
        <v>3</v>
      </c>
      <c r="DO465">
        <v>0</v>
      </c>
    </row>
    <row r="466" spans="1:119" x14ac:dyDescent="0.2">
      <c r="A466">
        <f>ROW(Source!A278)</f>
        <v>278</v>
      </c>
      <c r="B466">
        <v>449016111</v>
      </c>
      <c r="C466">
        <v>448997594</v>
      </c>
      <c r="D466">
        <v>277945805</v>
      </c>
      <c r="E466">
        <v>1</v>
      </c>
      <c r="F466">
        <v>1</v>
      </c>
      <c r="G466">
        <v>1</v>
      </c>
      <c r="H466">
        <v>2</v>
      </c>
      <c r="I466" t="s">
        <v>1206</v>
      </c>
      <c r="J466" t="s">
        <v>1207</v>
      </c>
      <c r="K466" t="s">
        <v>1208</v>
      </c>
      <c r="L466">
        <v>1368</v>
      </c>
      <c r="N466">
        <v>1011</v>
      </c>
      <c r="O466" t="s">
        <v>1100</v>
      </c>
      <c r="P466" t="s">
        <v>1100</v>
      </c>
      <c r="Q466">
        <v>1</v>
      </c>
      <c r="W466">
        <v>0</v>
      </c>
      <c r="X466">
        <v>721652621</v>
      </c>
      <c r="Y466">
        <f t="shared" si="234"/>
        <v>0.65</v>
      </c>
      <c r="AA466">
        <v>0</v>
      </c>
      <c r="AB466">
        <v>641.70000000000005</v>
      </c>
      <c r="AC466">
        <v>539.69000000000005</v>
      </c>
      <c r="AD466">
        <v>0</v>
      </c>
      <c r="AE466">
        <v>0</v>
      </c>
      <c r="AF466">
        <v>641.70000000000005</v>
      </c>
      <c r="AG466">
        <v>539.69000000000005</v>
      </c>
      <c r="AH466">
        <v>0</v>
      </c>
      <c r="AI466">
        <v>1</v>
      </c>
      <c r="AJ466">
        <v>1</v>
      </c>
      <c r="AK466">
        <v>1</v>
      </c>
      <c r="AL466">
        <v>1</v>
      </c>
      <c r="AM466">
        <v>-2</v>
      </c>
      <c r="AN466">
        <v>0</v>
      </c>
      <c r="AO466">
        <v>0</v>
      </c>
      <c r="AP466">
        <v>1</v>
      </c>
      <c r="AQ466">
        <v>1</v>
      </c>
      <c r="AR466">
        <v>0</v>
      </c>
      <c r="AS466" t="s">
        <v>3</v>
      </c>
      <c r="AT466">
        <v>0.65</v>
      </c>
      <c r="AU466" t="s">
        <v>3</v>
      </c>
      <c r="AV466">
        <v>1</v>
      </c>
      <c r="AW466">
        <v>2</v>
      </c>
      <c r="AX466">
        <v>448997605</v>
      </c>
      <c r="AY466">
        <v>2</v>
      </c>
      <c r="AZ466">
        <v>98304</v>
      </c>
      <c r="BA466">
        <v>468</v>
      </c>
      <c r="BB466">
        <v>1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417.10500000000002</v>
      </c>
      <c r="BL466">
        <v>350.79850000000005</v>
      </c>
      <c r="BM466">
        <v>0</v>
      </c>
      <c r="BN466">
        <v>0</v>
      </c>
      <c r="BO466">
        <v>0.65</v>
      </c>
      <c r="BP466">
        <v>1</v>
      </c>
      <c r="BQ466">
        <v>0</v>
      </c>
      <c r="BR466">
        <v>417.10500000000002</v>
      </c>
      <c r="BS466">
        <v>350.79850000000005</v>
      </c>
      <c r="BT466">
        <v>0</v>
      </c>
      <c r="BU466">
        <v>0</v>
      </c>
      <c r="BV466">
        <v>0.65</v>
      </c>
      <c r="BW466">
        <v>1</v>
      </c>
      <c r="CV466">
        <v>0</v>
      </c>
      <c r="CW466">
        <f>ROUND(Y466*Source!I278*DO466,7)</f>
        <v>0.65</v>
      </c>
      <c r="CX466">
        <f>ROUND(Y466*Source!I278,7)</f>
        <v>0.65</v>
      </c>
      <c r="CY466">
        <f>AB466</f>
        <v>641.70000000000005</v>
      </c>
      <c r="CZ466">
        <f>AF466</f>
        <v>641.70000000000005</v>
      </c>
      <c r="DA466">
        <f>AJ466</f>
        <v>1</v>
      </c>
      <c r="DB466">
        <f t="shared" si="235"/>
        <v>417.11</v>
      </c>
      <c r="DC466">
        <f t="shared" si="236"/>
        <v>350.8</v>
      </c>
      <c r="DD466" t="s">
        <v>3</v>
      </c>
      <c r="DE466" t="s">
        <v>3</v>
      </c>
      <c r="DF466">
        <f t="shared" si="233"/>
        <v>0</v>
      </c>
      <c r="DG466">
        <f t="shared" si="237"/>
        <v>417.11</v>
      </c>
      <c r="DH466">
        <f t="shared" si="230"/>
        <v>350.8</v>
      </c>
      <c r="DI466">
        <f t="shared" si="231"/>
        <v>0</v>
      </c>
      <c r="DJ466">
        <f>DG466+DH466</f>
        <v>767.91000000000008</v>
      </c>
      <c r="DK466">
        <v>1</v>
      </c>
      <c r="DL466" t="s">
        <v>1209</v>
      </c>
      <c r="DM466">
        <v>4</v>
      </c>
      <c r="DN466" t="s">
        <v>1203</v>
      </c>
      <c r="DO466">
        <v>1</v>
      </c>
    </row>
    <row r="467" spans="1:119" x14ac:dyDescent="0.2">
      <c r="A467">
        <f>ROW(Source!A278)</f>
        <v>278</v>
      </c>
      <c r="B467">
        <v>449016111</v>
      </c>
      <c r="C467">
        <v>448997594</v>
      </c>
      <c r="D467">
        <v>277946072</v>
      </c>
      <c r="E467">
        <v>1</v>
      </c>
      <c r="F467">
        <v>1</v>
      </c>
      <c r="G467">
        <v>1</v>
      </c>
      <c r="H467">
        <v>2</v>
      </c>
      <c r="I467" t="s">
        <v>1238</v>
      </c>
      <c r="J467" t="s">
        <v>1239</v>
      </c>
      <c r="K467" t="s">
        <v>1240</v>
      </c>
      <c r="L467">
        <v>1368</v>
      </c>
      <c r="N467">
        <v>1011</v>
      </c>
      <c r="O467" t="s">
        <v>1100</v>
      </c>
      <c r="P467" t="s">
        <v>1100</v>
      </c>
      <c r="Q467">
        <v>1</v>
      </c>
      <c r="W467">
        <v>0</v>
      </c>
      <c r="X467">
        <v>-278178338</v>
      </c>
      <c r="Y467">
        <f t="shared" si="234"/>
        <v>9.51</v>
      </c>
      <c r="AA467">
        <v>0</v>
      </c>
      <c r="AB467">
        <v>34.61</v>
      </c>
      <c r="AC467">
        <v>0</v>
      </c>
      <c r="AD467">
        <v>0</v>
      </c>
      <c r="AE467">
        <v>0</v>
      </c>
      <c r="AF467">
        <v>34.61</v>
      </c>
      <c r="AG467">
        <v>0</v>
      </c>
      <c r="AH467">
        <v>0</v>
      </c>
      <c r="AI467">
        <v>1</v>
      </c>
      <c r="AJ467">
        <v>1</v>
      </c>
      <c r="AK467">
        <v>1</v>
      </c>
      <c r="AL467">
        <v>1</v>
      </c>
      <c r="AM467">
        <v>-2</v>
      </c>
      <c r="AN467">
        <v>0</v>
      </c>
      <c r="AO467">
        <v>0</v>
      </c>
      <c r="AP467">
        <v>1</v>
      </c>
      <c r="AQ467">
        <v>1</v>
      </c>
      <c r="AR467">
        <v>0</v>
      </c>
      <c r="AS467" t="s">
        <v>3</v>
      </c>
      <c r="AT467">
        <v>9.51</v>
      </c>
      <c r="AU467" t="s">
        <v>3</v>
      </c>
      <c r="AV467">
        <v>1</v>
      </c>
      <c r="AW467">
        <v>2</v>
      </c>
      <c r="AX467">
        <v>448997606</v>
      </c>
      <c r="AY467">
        <v>2</v>
      </c>
      <c r="AZ467">
        <v>32768</v>
      </c>
      <c r="BA467">
        <v>469</v>
      </c>
      <c r="BB467">
        <v>1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329.14109999999999</v>
      </c>
      <c r="BL467">
        <v>0</v>
      </c>
      <c r="BM467">
        <v>0</v>
      </c>
      <c r="BN467">
        <v>0</v>
      </c>
      <c r="BO467">
        <v>0</v>
      </c>
      <c r="BP467">
        <v>1</v>
      </c>
      <c r="BQ467">
        <v>0</v>
      </c>
      <c r="BR467">
        <v>329.14109999999999</v>
      </c>
      <c r="BS467">
        <v>0</v>
      </c>
      <c r="BT467">
        <v>0</v>
      </c>
      <c r="BU467">
        <v>0</v>
      </c>
      <c r="BV467">
        <v>0</v>
      </c>
      <c r="BW467">
        <v>1</v>
      </c>
      <c r="CV467">
        <v>0</v>
      </c>
      <c r="CW467">
        <f>ROUND(Y467*Source!I278*DO467,7)</f>
        <v>0</v>
      </c>
      <c r="CX467">
        <f>ROUND(Y467*Source!I278,7)</f>
        <v>9.51</v>
      </c>
      <c r="CY467">
        <f>AB467</f>
        <v>34.61</v>
      </c>
      <c r="CZ467">
        <f>AF467</f>
        <v>34.61</v>
      </c>
      <c r="DA467">
        <f>AJ467</f>
        <v>1</v>
      </c>
      <c r="DB467">
        <f t="shared" si="235"/>
        <v>329.14</v>
      </c>
      <c r="DC467">
        <f t="shared" si="236"/>
        <v>0</v>
      </c>
      <c r="DD467" t="s">
        <v>3</v>
      </c>
      <c r="DE467" t="s">
        <v>3</v>
      </c>
      <c r="DF467">
        <f t="shared" si="233"/>
        <v>0</v>
      </c>
      <c r="DG467">
        <f t="shared" si="237"/>
        <v>329.14</v>
      </c>
      <c r="DH467">
        <f t="shared" si="230"/>
        <v>0</v>
      </c>
      <c r="DI467">
        <f t="shared" si="231"/>
        <v>0</v>
      </c>
      <c r="DJ467">
        <f>DG467+DH467</f>
        <v>329.14</v>
      </c>
      <c r="DK467">
        <v>1</v>
      </c>
      <c r="DL467" t="s">
        <v>3</v>
      </c>
      <c r="DM467">
        <v>0</v>
      </c>
      <c r="DN467" t="s">
        <v>3</v>
      </c>
      <c r="DO467">
        <v>0</v>
      </c>
    </row>
    <row r="468" spans="1:119" x14ac:dyDescent="0.2">
      <c r="A468">
        <f>ROW(Source!A278)</f>
        <v>278</v>
      </c>
      <c r="B468">
        <v>449016111</v>
      </c>
      <c r="C468">
        <v>448997594</v>
      </c>
      <c r="D468">
        <v>277865475</v>
      </c>
      <c r="E468">
        <v>1</v>
      </c>
      <c r="F468">
        <v>1</v>
      </c>
      <c r="G468">
        <v>1</v>
      </c>
      <c r="H468">
        <v>3</v>
      </c>
      <c r="I468" t="s">
        <v>1210</v>
      </c>
      <c r="J468" t="s">
        <v>1211</v>
      </c>
      <c r="K468" t="s">
        <v>1212</v>
      </c>
      <c r="L468">
        <v>1383</v>
      </c>
      <c r="N468">
        <v>1013</v>
      </c>
      <c r="O468" t="s">
        <v>1213</v>
      </c>
      <c r="P468" t="s">
        <v>1213</v>
      </c>
      <c r="Q468">
        <v>1</v>
      </c>
      <c r="W468">
        <v>0</v>
      </c>
      <c r="X468">
        <v>2066892133</v>
      </c>
      <c r="Y468">
        <f>(AT468*ROUND(0,7))</f>
        <v>0</v>
      </c>
      <c r="AA468">
        <v>7.32</v>
      </c>
      <c r="AB468">
        <v>0</v>
      </c>
      <c r="AC468">
        <v>0</v>
      </c>
      <c r="AD468">
        <v>0</v>
      </c>
      <c r="AE468">
        <v>7.32</v>
      </c>
      <c r="AF468">
        <v>0</v>
      </c>
      <c r="AG468">
        <v>0</v>
      </c>
      <c r="AH468">
        <v>0</v>
      </c>
      <c r="AI468">
        <v>1</v>
      </c>
      <c r="AJ468">
        <v>1</v>
      </c>
      <c r="AK468">
        <v>1</v>
      </c>
      <c r="AL468">
        <v>1</v>
      </c>
      <c r="AM468">
        <v>-2</v>
      </c>
      <c r="AN468">
        <v>0</v>
      </c>
      <c r="AO468">
        <v>0</v>
      </c>
      <c r="AP468">
        <v>1</v>
      </c>
      <c r="AQ468">
        <v>1</v>
      </c>
      <c r="AR468">
        <v>0</v>
      </c>
      <c r="AS468" t="s">
        <v>3</v>
      </c>
      <c r="AT468">
        <v>21.51</v>
      </c>
      <c r="AU468" t="s">
        <v>23</v>
      </c>
      <c r="AV468">
        <v>0</v>
      </c>
      <c r="AW468">
        <v>2</v>
      </c>
      <c r="AX468">
        <v>448997607</v>
      </c>
      <c r="AY468">
        <v>2</v>
      </c>
      <c r="AZ468">
        <v>16384</v>
      </c>
      <c r="BA468">
        <v>470</v>
      </c>
      <c r="BB468">
        <v>1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157.45320000000001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1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CV468">
        <v>0</v>
      </c>
      <c r="CW468">
        <v>0</v>
      </c>
      <c r="CX468">
        <f>ROUND(Y468*Source!I278,7)</f>
        <v>0</v>
      </c>
      <c r="CY468">
        <f>AA468</f>
        <v>7.32</v>
      </c>
      <c r="CZ468">
        <f>AE468</f>
        <v>7.32</v>
      </c>
      <c r="DA468">
        <f>AI468</f>
        <v>1</v>
      </c>
      <c r="DB468">
        <f>ROUND((ROUND(AT468*CZ468,2)*ROUND(0,7)),6)</f>
        <v>0</v>
      </c>
      <c r="DC468">
        <f>ROUND((ROUND(AT468*AG468,2)*ROUND(0,7)),6)</f>
        <v>0</v>
      </c>
      <c r="DD468" t="s">
        <v>3</v>
      </c>
      <c r="DE468" t="s">
        <v>3</v>
      </c>
      <c r="DF468">
        <f t="shared" si="233"/>
        <v>0</v>
      </c>
      <c r="DG468">
        <f t="shared" si="237"/>
        <v>0</v>
      </c>
      <c r="DH468">
        <f t="shared" si="230"/>
        <v>0</v>
      </c>
      <c r="DI468">
        <f t="shared" si="231"/>
        <v>0</v>
      </c>
      <c r="DJ468">
        <f>DF468</f>
        <v>0</v>
      </c>
      <c r="DK468">
        <v>1</v>
      </c>
      <c r="DL468" t="s">
        <v>3</v>
      </c>
      <c r="DM468">
        <v>0</v>
      </c>
      <c r="DN468" t="s">
        <v>3</v>
      </c>
      <c r="DO468">
        <v>0</v>
      </c>
    </row>
    <row r="469" spans="1:119" x14ac:dyDescent="0.2">
      <c r="A469">
        <f>ROW(Source!A278)</f>
        <v>278</v>
      </c>
      <c r="B469">
        <v>449016111</v>
      </c>
      <c r="C469">
        <v>448997594</v>
      </c>
      <c r="D469">
        <v>277866682</v>
      </c>
      <c r="E469">
        <v>1</v>
      </c>
      <c r="F469">
        <v>1</v>
      </c>
      <c r="G469">
        <v>1</v>
      </c>
      <c r="H469">
        <v>3</v>
      </c>
      <c r="I469" t="s">
        <v>1320</v>
      </c>
      <c r="J469" t="s">
        <v>1321</v>
      </c>
      <c r="K469" t="s">
        <v>1322</v>
      </c>
      <c r="L469">
        <v>1346</v>
      </c>
      <c r="N469">
        <v>1009</v>
      </c>
      <c r="O469" t="s">
        <v>441</v>
      </c>
      <c r="P469" t="s">
        <v>441</v>
      </c>
      <c r="Q469">
        <v>1</v>
      </c>
      <c r="W469">
        <v>0</v>
      </c>
      <c r="X469">
        <v>1568892381</v>
      </c>
      <c r="Y469">
        <f>(AT469*ROUND(0,7))</f>
        <v>0</v>
      </c>
      <c r="AA469">
        <v>121.39</v>
      </c>
      <c r="AB469">
        <v>0</v>
      </c>
      <c r="AC469">
        <v>0</v>
      </c>
      <c r="AD469">
        <v>0</v>
      </c>
      <c r="AE469">
        <v>155.63</v>
      </c>
      <c r="AF469">
        <v>0</v>
      </c>
      <c r="AG469">
        <v>0</v>
      </c>
      <c r="AH469">
        <v>0</v>
      </c>
      <c r="AI469">
        <v>0.78</v>
      </c>
      <c r="AJ469">
        <v>1</v>
      </c>
      <c r="AK469">
        <v>1</v>
      </c>
      <c r="AL469">
        <v>1</v>
      </c>
      <c r="AM469">
        <v>2</v>
      </c>
      <c r="AN469">
        <v>0</v>
      </c>
      <c r="AO469">
        <v>0</v>
      </c>
      <c r="AP469">
        <v>1</v>
      </c>
      <c r="AQ469">
        <v>1</v>
      </c>
      <c r="AR469">
        <v>0</v>
      </c>
      <c r="AS469" t="s">
        <v>3</v>
      </c>
      <c r="AT469">
        <v>8.1</v>
      </c>
      <c r="AU469" t="s">
        <v>23</v>
      </c>
      <c r="AV469">
        <v>0</v>
      </c>
      <c r="AW469">
        <v>2</v>
      </c>
      <c r="AX469">
        <v>448997608</v>
      </c>
      <c r="AY469">
        <v>1</v>
      </c>
      <c r="AZ469">
        <v>0</v>
      </c>
      <c r="BA469">
        <v>471</v>
      </c>
      <c r="BB469">
        <v>1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1260.6029999999998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1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CV469">
        <v>0</v>
      </c>
      <c r="CW469">
        <v>0</v>
      </c>
      <c r="CX469">
        <f>ROUND(Y469*Source!I278,7)</f>
        <v>0</v>
      </c>
      <c r="CY469">
        <f>AA469</f>
        <v>121.39</v>
      </c>
      <c r="CZ469">
        <f>AE469</f>
        <v>155.63</v>
      </c>
      <c r="DA469">
        <f>AI469</f>
        <v>0.78</v>
      </c>
      <c r="DB469">
        <f>ROUND((ROUND(AT469*CZ469,2)*ROUND(0,7)),6)</f>
        <v>0</v>
      </c>
      <c r="DC469">
        <f>ROUND((ROUND(AT469*AG469,2)*ROUND(0,7)),6)</f>
        <v>0</v>
      </c>
      <c r="DD469" t="s">
        <v>3</v>
      </c>
      <c r="DE469" t="s">
        <v>3</v>
      </c>
      <c r="DF469">
        <f>ROUND(ROUND(AE469*AI469,2)*CX469,2)</f>
        <v>0</v>
      </c>
      <c r="DG469">
        <f t="shared" si="237"/>
        <v>0</v>
      </c>
      <c r="DH469">
        <f t="shared" si="230"/>
        <v>0</v>
      </c>
      <c r="DI469">
        <f t="shared" si="231"/>
        <v>0</v>
      </c>
      <c r="DJ469">
        <f>DF469</f>
        <v>0</v>
      </c>
      <c r="DK469">
        <v>0</v>
      </c>
      <c r="DL469" t="s">
        <v>3</v>
      </c>
      <c r="DM469">
        <v>0</v>
      </c>
      <c r="DN469" t="s">
        <v>3</v>
      </c>
      <c r="DO469">
        <v>0</v>
      </c>
    </row>
    <row r="470" spans="1:119" x14ac:dyDescent="0.2">
      <c r="A470">
        <f>ROW(Source!A278)</f>
        <v>278</v>
      </c>
      <c r="B470">
        <v>449016111</v>
      </c>
      <c r="C470">
        <v>448997594</v>
      </c>
      <c r="D470">
        <v>277562780</v>
      </c>
      <c r="E470">
        <v>109</v>
      </c>
      <c r="F470">
        <v>1</v>
      </c>
      <c r="G470">
        <v>1</v>
      </c>
      <c r="H470">
        <v>3</v>
      </c>
      <c r="I470" t="s">
        <v>494</v>
      </c>
      <c r="J470" t="s">
        <v>3</v>
      </c>
      <c r="K470" t="s">
        <v>495</v>
      </c>
      <c r="L470">
        <v>1348</v>
      </c>
      <c r="N470">
        <v>1009</v>
      </c>
      <c r="O470" t="s">
        <v>83</v>
      </c>
      <c r="P470" t="s">
        <v>83</v>
      </c>
      <c r="Q470">
        <v>1000</v>
      </c>
      <c r="W470">
        <v>0</v>
      </c>
      <c r="X470">
        <v>-1187679507</v>
      </c>
      <c r="Y470">
        <f>(AT470*ROUND(0,7))</f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1</v>
      </c>
      <c r="AJ470">
        <v>1</v>
      </c>
      <c r="AK470">
        <v>1</v>
      </c>
      <c r="AL470">
        <v>1</v>
      </c>
      <c r="AM470">
        <v>-2</v>
      </c>
      <c r="AN470">
        <v>0</v>
      </c>
      <c r="AO470">
        <v>0</v>
      </c>
      <c r="AP470">
        <v>1</v>
      </c>
      <c r="AQ470">
        <v>0</v>
      </c>
      <c r="AR470">
        <v>0</v>
      </c>
      <c r="AS470" t="s">
        <v>3</v>
      </c>
      <c r="AT470">
        <v>1</v>
      </c>
      <c r="AU470" t="s">
        <v>23</v>
      </c>
      <c r="AV470">
        <v>0</v>
      </c>
      <c r="AW470">
        <v>2</v>
      </c>
      <c r="AX470">
        <v>448997609</v>
      </c>
      <c r="AY470">
        <v>1</v>
      </c>
      <c r="AZ470">
        <v>0</v>
      </c>
      <c r="BA470">
        <v>472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CV470">
        <v>0</v>
      </c>
      <c r="CW470">
        <v>0</v>
      </c>
      <c r="CX470">
        <f>ROUND(Y470*Source!I278,7)</f>
        <v>0</v>
      </c>
      <c r="CY470">
        <f>AA470</f>
        <v>0</v>
      </c>
      <c r="CZ470">
        <f>AE470</f>
        <v>0</v>
      </c>
      <c r="DA470">
        <f>AI470</f>
        <v>1</v>
      </c>
      <c r="DB470">
        <f>ROUND((ROUND(AT470*CZ470,2)*ROUND(0,7)),6)</f>
        <v>0</v>
      </c>
      <c r="DC470">
        <f>ROUND((ROUND(AT470*AG470,2)*ROUND(0,7)),6)</f>
        <v>0</v>
      </c>
      <c r="DD470" t="s">
        <v>3</v>
      </c>
      <c r="DE470" t="s">
        <v>3</v>
      </c>
      <c r="DF470">
        <f>ROUND(ROUND(AE470,2)*CX470,2)</f>
        <v>0</v>
      </c>
      <c r="DG470">
        <f t="shared" si="237"/>
        <v>0</v>
      </c>
      <c r="DH470">
        <f t="shared" si="230"/>
        <v>0</v>
      </c>
      <c r="DI470">
        <f t="shared" si="231"/>
        <v>0</v>
      </c>
      <c r="DJ470">
        <f>DF470</f>
        <v>0</v>
      </c>
      <c r="DK470">
        <v>0</v>
      </c>
      <c r="DL470" t="s">
        <v>3</v>
      </c>
      <c r="DM470">
        <v>0</v>
      </c>
      <c r="DN470" t="s">
        <v>3</v>
      </c>
      <c r="DO470">
        <v>0</v>
      </c>
    </row>
    <row r="471" spans="1:119" x14ac:dyDescent="0.2">
      <c r="A471">
        <f>ROW(Source!A278)</f>
        <v>278</v>
      </c>
      <c r="B471">
        <v>449016111</v>
      </c>
      <c r="C471">
        <v>448997594</v>
      </c>
      <c r="D471">
        <v>277879137</v>
      </c>
      <c r="E471">
        <v>1</v>
      </c>
      <c r="F471">
        <v>1</v>
      </c>
      <c r="G471">
        <v>1</v>
      </c>
      <c r="H471">
        <v>3</v>
      </c>
      <c r="I471" t="s">
        <v>1335</v>
      </c>
      <c r="J471" t="s">
        <v>1336</v>
      </c>
      <c r="K471" t="s">
        <v>1337</v>
      </c>
      <c r="L471">
        <v>1348</v>
      </c>
      <c r="N471">
        <v>1009</v>
      </c>
      <c r="O471" t="s">
        <v>83</v>
      </c>
      <c r="P471" t="s">
        <v>83</v>
      </c>
      <c r="Q471">
        <v>1000</v>
      </c>
      <c r="W471">
        <v>0</v>
      </c>
      <c r="X471">
        <v>-1836863831</v>
      </c>
      <c r="Y471">
        <f>(AT471*ROUND(0,7))</f>
        <v>0</v>
      </c>
      <c r="AA471">
        <v>56642.71</v>
      </c>
      <c r="AB471">
        <v>0</v>
      </c>
      <c r="AC471">
        <v>0</v>
      </c>
      <c r="AD471">
        <v>0</v>
      </c>
      <c r="AE471">
        <v>60258.2</v>
      </c>
      <c r="AF471">
        <v>0</v>
      </c>
      <c r="AG471">
        <v>0</v>
      </c>
      <c r="AH471">
        <v>0</v>
      </c>
      <c r="AI471">
        <v>0.94</v>
      </c>
      <c r="AJ471">
        <v>1</v>
      </c>
      <c r="AK471">
        <v>1</v>
      </c>
      <c r="AL471">
        <v>1</v>
      </c>
      <c r="AM471">
        <v>2</v>
      </c>
      <c r="AN471">
        <v>0</v>
      </c>
      <c r="AO471">
        <v>0</v>
      </c>
      <c r="AP471">
        <v>1</v>
      </c>
      <c r="AQ471">
        <v>1</v>
      </c>
      <c r="AR471">
        <v>0</v>
      </c>
      <c r="AS471" t="s">
        <v>3</v>
      </c>
      <c r="AT471">
        <v>1E-4</v>
      </c>
      <c r="AU471" t="s">
        <v>23</v>
      </c>
      <c r="AV471">
        <v>0</v>
      </c>
      <c r="AW471">
        <v>2</v>
      </c>
      <c r="AX471">
        <v>448997610</v>
      </c>
      <c r="AY471">
        <v>1</v>
      </c>
      <c r="AZ471">
        <v>0</v>
      </c>
      <c r="BA471">
        <v>473</v>
      </c>
      <c r="BB471">
        <v>1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6.0258200000000004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1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CV471">
        <v>0</v>
      </c>
      <c r="CW471">
        <v>0</v>
      </c>
      <c r="CX471">
        <f>ROUND(Y471*Source!I278,7)</f>
        <v>0</v>
      </c>
      <c r="CY471">
        <f>AA471</f>
        <v>56642.71</v>
      </c>
      <c r="CZ471">
        <f>AE471</f>
        <v>60258.2</v>
      </c>
      <c r="DA471">
        <f>AI471</f>
        <v>0.94</v>
      </c>
      <c r="DB471">
        <f>ROUND((ROUND(AT471*CZ471,2)*ROUND(0,7)),6)</f>
        <v>0</v>
      </c>
      <c r="DC471">
        <f>ROUND((ROUND(AT471*AG471,2)*ROUND(0,7)),6)</f>
        <v>0</v>
      </c>
      <c r="DD471" t="s">
        <v>3</v>
      </c>
      <c r="DE471" t="s">
        <v>3</v>
      </c>
      <c r="DF471">
        <f>ROUND(ROUND(AE471*AI471,2)*CX471,2)</f>
        <v>0</v>
      </c>
      <c r="DG471">
        <f t="shared" si="237"/>
        <v>0</v>
      </c>
      <c r="DH471">
        <f t="shared" si="230"/>
        <v>0</v>
      </c>
      <c r="DI471">
        <f t="shared" si="231"/>
        <v>0</v>
      </c>
      <c r="DJ471">
        <f>DF471</f>
        <v>0</v>
      </c>
      <c r="DK471">
        <v>0</v>
      </c>
      <c r="DL471" t="s">
        <v>3</v>
      </c>
      <c r="DM471">
        <v>0</v>
      </c>
      <c r="DN471" t="s">
        <v>3</v>
      </c>
      <c r="DO471">
        <v>0</v>
      </c>
    </row>
    <row r="472" spans="1:119" x14ac:dyDescent="0.2">
      <c r="A472">
        <f>ROW(Source!A315)</f>
        <v>315</v>
      </c>
      <c r="B472">
        <v>449016111</v>
      </c>
      <c r="C472">
        <v>448997612</v>
      </c>
      <c r="D472">
        <v>277560281</v>
      </c>
      <c r="E472">
        <v>109</v>
      </c>
      <c r="F472">
        <v>1</v>
      </c>
      <c r="G472">
        <v>1</v>
      </c>
      <c r="H472">
        <v>1</v>
      </c>
      <c r="I472" t="s">
        <v>1299</v>
      </c>
      <c r="J472" t="s">
        <v>3</v>
      </c>
      <c r="K472" t="s">
        <v>1300</v>
      </c>
      <c r="L472">
        <v>1191</v>
      </c>
      <c r="N472">
        <v>1013</v>
      </c>
      <c r="O472" t="s">
        <v>1203</v>
      </c>
      <c r="P472" t="s">
        <v>1203</v>
      </c>
      <c r="Q472">
        <v>1</v>
      </c>
      <c r="W472">
        <v>0</v>
      </c>
      <c r="X472">
        <v>784619160</v>
      </c>
      <c r="Y472">
        <f t="shared" ref="Y472:Y478" si="238">AT472</f>
        <v>65.2</v>
      </c>
      <c r="AA472">
        <v>0</v>
      </c>
      <c r="AB472">
        <v>0</v>
      </c>
      <c r="AC472">
        <v>0</v>
      </c>
      <c r="AD472">
        <v>491.36</v>
      </c>
      <c r="AE472">
        <v>0</v>
      </c>
      <c r="AF472">
        <v>0</v>
      </c>
      <c r="AG472">
        <v>0</v>
      </c>
      <c r="AH472">
        <v>491.36</v>
      </c>
      <c r="AI472">
        <v>1</v>
      </c>
      <c r="AJ472">
        <v>1</v>
      </c>
      <c r="AK472">
        <v>1</v>
      </c>
      <c r="AL472">
        <v>1</v>
      </c>
      <c r="AM472">
        <v>-2</v>
      </c>
      <c r="AN472">
        <v>0</v>
      </c>
      <c r="AO472">
        <v>0</v>
      </c>
      <c r="AP472">
        <v>1</v>
      </c>
      <c r="AQ472">
        <v>1</v>
      </c>
      <c r="AR472">
        <v>0</v>
      </c>
      <c r="AS472" t="s">
        <v>3</v>
      </c>
      <c r="AT472">
        <v>65.2</v>
      </c>
      <c r="AU472" t="s">
        <v>3</v>
      </c>
      <c r="AV472">
        <v>1</v>
      </c>
      <c r="AW472">
        <v>2</v>
      </c>
      <c r="AX472">
        <v>448997622</v>
      </c>
      <c r="AY472">
        <v>2</v>
      </c>
      <c r="AZ472">
        <v>131072</v>
      </c>
      <c r="BA472">
        <v>474</v>
      </c>
      <c r="BB472">
        <v>1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32036.672000000002</v>
      </c>
      <c r="BN472">
        <v>65.2</v>
      </c>
      <c r="BO472">
        <v>0</v>
      </c>
      <c r="BP472">
        <v>1</v>
      </c>
      <c r="BQ472">
        <v>0</v>
      </c>
      <c r="BR472">
        <v>0</v>
      </c>
      <c r="BS472">
        <v>0</v>
      </c>
      <c r="BT472">
        <v>32036.672000000002</v>
      </c>
      <c r="BU472">
        <v>65.2</v>
      </c>
      <c r="BV472">
        <v>0</v>
      </c>
      <c r="BW472">
        <v>1</v>
      </c>
      <c r="CU472">
        <f>ROUND(AT472*Source!I315*AH472*AL472,2)</f>
        <v>320.37</v>
      </c>
      <c r="CV472">
        <f>ROUND(Y472*Source!I315,7)</f>
        <v>0.65200000000000002</v>
      </c>
      <c r="CW472">
        <v>0</v>
      </c>
      <c r="CX472">
        <f>ROUND(Y472*Source!I315,7)</f>
        <v>0.65200000000000002</v>
      </c>
      <c r="CY472">
        <f>AD472</f>
        <v>491.36</v>
      </c>
      <c r="CZ472">
        <f>AH472</f>
        <v>491.36</v>
      </c>
      <c r="DA472">
        <f>AL472</f>
        <v>1</v>
      </c>
      <c r="DB472">
        <f t="shared" ref="DB472:DB478" si="239">ROUND(ROUND(AT472*CZ472,2),6)</f>
        <v>32036.67</v>
      </c>
      <c r="DC472">
        <f t="shared" ref="DC472:DC478" si="240">ROUND(ROUND(AT472*AG472,2),6)</f>
        <v>0</v>
      </c>
      <c r="DD472" t="s">
        <v>3</v>
      </c>
      <c r="DE472" t="s">
        <v>3</v>
      </c>
      <c r="DF472">
        <f t="shared" ref="DF472:DF490" si="241">ROUND(ROUND(AE472,2)*CX472,2)</f>
        <v>0</v>
      </c>
      <c r="DG472">
        <f t="shared" si="237"/>
        <v>0</v>
      </c>
      <c r="DH472">
        <f t="shared" si="230"/>
        <v>0</v>
      </c>
      <c r="DI472">
        <f t="shared" si="231"/>
        <v>320.37</v>
      </c>
      <c r="DJ472">
        <f>DI472</f>
        <v>320.37</v>
      </c>
      <c r="DK472">
        <v>1</v>
      </c>
      <c r="DL472" t="s">
        <v>3</v>
      </c>
      <c r="DM472">
        <v>0</v>
      </c>
      <c r="DN472" t="s">
        <v>3</v>
      </c>
      <c r="DO472">
        <v>0</v>
      </c>
    </row>
    <row r="473" spans="1:119" x14ac:dyDescent="0.2">
      <c r="A473">
        <f>ROW(Source!A315)</f>
        <v>315</v>
      </c>
      <c r="B473">
        <v>449016111</v>
      </c>
      <c r="C473">
        <v>448997612</v>
      </c>
      <c r="D473">
        <v>277560491</v>
      </c>
      <c r="E473">
        <v>109</v>
      </c>
      <c r="F473">
        <v>1</v>
      </c>
      <c r="G473">
        <v>1</v>
      </c>
      <c r="H473">
        <v>1</v>
      </c>
      <c r="I473" t="s">
        <v>1204</v>
      </c>
      <c r="J473" t="s">
        <v>3</v>
      </c>
      <c r="K473" t="s">
        <v>1205</v>
      </c>
      <c r="L473">
        <v>1191</v>
      </c>
      <c r="N473">
        <v>1013</v>
      </c>
      <c r="O473" t="s">
        <v>1203</v>
      </c>
      <c r="P473" t="s">
        <v>1203</v>
      </c>
      <c r="Q473">
        <v>1</v>
      </c>
      <c r="W473">
        <v>0</v>
      </c>
      <c r="X473">
        <v>-1417349443</v>
      </c>
      <c r="Y473">
        <f t="shared" si="238"/>
        <v>24.61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1</v>
      </c>
      <c r="AJ473">
        <v>1</v>
      </c>
      <c r="AK473">
        <v>1</v>
      </c>
      <c r="AL473">
        <v>1</v>
      </c>
      <c r="AM473">
        <v>-2</v>
      </c>
      <c r="AN473">
        <v>0</v>
      </c>
      <c r="AO473">
        <v>0</v>
      </c>
      <c r="AP473">
        <v>1</v>
      </c>
      <c r="AQ473">
        <v>1</v>
      </c>
      <c r="AR473">
        <v>0</v>
      </c>
      <c r="AS473" t="s">
        <v>3</v>
      </c>
      <c r="AT473">
        <v>24.61</v>
      </c>
      <c r="AU473" t="s">
        <v>3</v>
      </c>
      <c r="AV473">
        <v>2</v>
      </c>
      <c r="AW473">
        <v>2</v>
      </c>
      <c r="AX473">
        <v>448997623</v>
      </c>
      <c r="AY473">
        <v>1</v>
      </c>
      <c r="AZ473">
        <v>0</v>
      </c>
      <c r="BA473">
        <v>475</v>
      </c>
      <c r="BB473">
        <v>1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CV473">
        <v>0</v>
      </c>
      <c r="CW473">
        <v>0</v>
      </c>
      <c r="CX473">
        <f>ROUND(Y473*Source!I315,7)</f>
        <v>0.24610000000000001</v>
      </c>
      <c r="CY473">
        <f>AD473</f>
        <v>0</v>
      </c>
      <c r="CZ473">
        <f>AH473</f>
        <v>0</v>
      </c>
      <c r="DA473">
        <f>AL473</f>
        <v>1</v>
      </c>
      <c r="DB473">
        <f t="shared" si="239"/>
        <v>0</v>
      </c>
      <c r="DC473">
        <f t="shared" si="240"/>
        <v>0</v>
      </c>
      <c r="DD473" t="s">
        <v>3</v>
      </c>
      <c r="DE473" t="s">
        <v>3</v>
      </c>
      <c r="DF473">
        <f t="shared" si="241"/>
        <v>0</v>
      </c>
      <c r="DG473">
        <f t="shared" si="237"/>
        <v>0</v>
      </c>
      <c r="DH473">
        <f t="shared" si="230"/>
        <v>0</v>
      </c>
      <c r="DI473">
        <f t="shared" si="231"/>
        <v>0</v>
      </c>
      <c r="DJ473">
        <f>DI473</f>
        <v>0</v>
      </c>
      <c r="DK473">
        <v>0</v>
      </c>
      <c r="DL473" t="s">
        <v>3</v>
      </c>
      <c r="DM473">
        <v>0</v>
      </c>
      <c r="DN473" t="s">
        <v>3</v>
      </c>
      <c r="DO473">
        <v>0</v>
      </c>
    </row>
    <row r="474" spans="1:119" x14ac:dyDescent="0.2">
      <c r="A474">
        <f>ROW(Source!A315)</f>
        <v>315</v>
      </c>
      <c r="B474">
        <v>449016111</v>
      </c>
      <c r="C474">
        <v>448997612</v>
      </c>
      <c r="D474">
        <v>277944635</v>
      </c>
      <c r="E474">
        <v>1</v>
      </c>
      <c r="F474">
        <v>1</v>
      </c>
      <c r="G474">
        <v>1</v>
      </c>
      <c r="H474">
        <v>2</v>
      </c>
      <c r="I474" t="s">
        <v>1469</v>
      </c>
      <c r="J474" t="s">
        <v>1470</v>
      </c>
      <c r="K474" t="s">
        <v>1471</v>
      </c>
      <c r="L474">
        <v>1368</v>
      </c>
      <c r="N474">
        <v>1011</v>
      </c>
      <c r="O474" t="s">
        <v>1100</v>
      </c>
      <c r="P474" t="s">
        <v>1100</v>
      </c>
      <c r="Q474">
        <v>1</v>
      </c>
      <c r="W474">
        <v>0</v>
      </c>
      <c r="X474">
        <v>470840850</v>
      </c>
      <c r="Y474">
        <f t="shared" si="238"/>
        <v>22.03</v>
      </c>
      <c r="AA474">
        <v>0</v>
      </c>
      <c r="AB474">
        <v>2367.59</v>
      </c>
      <c r="AC474">
        <v>724.95</v>
      </c>
      <c r="AD474">
        <v>0</v>
      </c>
      <c r="AE474">
        <v>0</v>
      </c>
      <c r="AF474">
        <v>1703.3</v>
      </c>
      <c r="AG474">
        <v>724.95</v>
      </c>
      <c r="AH474">
        <v>0</v>
      </c>
      <c r="AI474">
        <v>1</v>
      </c>
      <c r="AJ474">
        <v>1.39</v>
      </c>
      <c r="AK474">
        <v>1</v>
      </c>
      <c r="AL474">
        <v>1</v>
      </c>
      <c r="AM474">
        <v>2</v>
      </c>
      <c r="AN474">
        <v>0</v>
      </c>
      <c r="AO474">
        <v>0</v>
      </c>
      <c r="AP474">
        <v>1</v>
      </c>
      <c r="AQ474">
        <v>1</v>
      </c>
      <c r="AR474">
        <v>0</v>
      </c>
      <c r="AS474" t="s">
        <v>3</v>
      </c>
      <c r="AT474">
        <v>22.03</v>
      </c>
      <c r="AU474" t="s">
        <v>3</v>
      </c>
      <c r="AV474">
        <v>1</v>
      </c>
      <c r="AW474">
        <v>2</v>
      </c>
      <c r="AX474">
        <v>448997624</v>
      </c>
      <c r="AY474">
        <v>2</v>
      </c>
      <c r="AZ474">
        <v>65536</v>
      </c>
      <c r="BA474">
        <v>476</v>
      </c>
      <c r="BB474">
        <v>1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37523.699000000001</v>
      </c>
      <c r="BL474">
        <v>15970.648500000001</v>
      </c>
      <c r="BM474">
        <v>0</v>
      </c>
      <c r="BN474">
        <v>0</v>
      </c>
      <c r="BO474">
        <v>22.03</v>
      </c>
      <c r="BP474">
        <v>1</v>
      </c>
      <c r="BQ474">
        <v>0</v>
      </c>
      <c r="BR474">
        <v>37523.699000000001</v>
      </c>
      <c r="BS474">
        <v>15970.648500000001</v>
      </c>
      <c r="BT474">
        <v>0</v>
      </c>
      <c r="BU474">
        <v>0</v>
      </c>
      <c r="BV474">
        <v>22.03</v>
      </c>
      <c r="BW474">
        <v>1</v>
      </c>
      <c r="CV474">
        <v>0</v>
      </c>
      <c r="CW474">
        <f>ROUND(Y474*Source!I315*DO474,7)</f>
        <v>0.2203</v>
      </c>
      <c r="CX474">
        <f>ROUND(Y474*Source!I315,7)</f>
        <v>0.2203</v>
      </c>
      <c r="CY474">
        <f>AB474</f>
        <v>2367.59</v>
      </c>
      <c r="CZ474">
        <f>AF474</f>
        <v>1703.3</v>
      </c>
      <c r="DA474">
        <f>AJ474</f>
        <v>1.39</v>
      </c>
      <c r="DB474">
        <f t="shared" si="239"/>
        <v>37523.699999999997</v>
      </c>
      <c r="DC474">
        <f t="shared" si="240"/>
        <v>15970.65</v>
      </c>
      <c r="DD474" t="s">
        <v>3</v>
      </c>
      <c r="DE474" t="s">
        <v>3</v>
      </c>
      <c r="DF474">
        <f t="shared" si="241"/>
        <v>0</v>
      </c>
      <c r="DG474">
        <f>ROUND(ROUND(AF474*AJ474,2)*CX474,2)</f>
        <v>521.58000000000004</v>
      </c>
      <c r="DH474">
        <f t="shared" si="230"/>
        <v>159.71</v>
      </c>
      <c r="DI474">
        <f t="shared" si="231"/>
        <v>0</v>
      </c>
      <c r="DJ474">
        <f>DG474+DH474</f>
        <v>681.29000000000008</v>
      </c>
      <c r="DK474">
        <v>0</v>
      </c>
      <c r="DL474" t="s">
        <v>1223</v>
      </c>
      <c r="DM474">
        <v>6</v>
      </c>
      <c r="DN474" t="s">
        <v>1203</v>
      </c>
      <c r="DO474">
        <v>1</v>
      </c>
    </row>
    <row r="475" spans="1:119" x14ac:dyDescent="0.2">
      <c r="A475">
        <f>ROW(Source!A315)</f>
        <v>315</v>
      </c>
      <c r="B475">
        <v>449016111</v>
      </c>
      <c r="C475">
        <v>448997612</v>
      </c>
      <c r="D475">
        <v>277944840</v>
      </c>
      <c r="E475">
        <v>1</v>
      </c>
      <c r="F475">
        <v>1</v>
      </c>
      <c r="G475">
        <v>1</v>
      </c>
      <c r="H475">
        <v>2</v>
      </c>
      <c r="I475" t="s">
        <v>1364</v>
      </c>
      <c r="J475" t="s">
        <v>1365</v>
      </c>
      <c r="K475" t="s">
        <v>1366</v>
      </c>
      <c r="L475">
        <v>1368</v>
      </c>
      <c r="N475">
        <v>1011</v>
      </c>
      <c r="O475" t="s">
        <v>1100</v>
      </c>
      <c r="P475" t="s">
        <v>1100</v>
      </c>
      <c r="Q475">
        <v>1</v>
      </c>
      <c r="W475">
        <v>0</v>
      </c>
      <c r="X475">
        <v>622831100</v>
      </c>
      <c r="Y475">
        <f t="shared" si="238"/>
        <v>0.97</v>
      </c>
      <c r="AA475">
        <v>0</v>
      </c>
      <c r="AB475">
        <v>1587.88</v>
      </c>
      <c r="AC475">
        <v>620.24</v>
      </c>
      <c r="AD475">
        <v>0</v>
      </c>
      <c r="AE475">
        <v>0</v>
      </c>
      <c r="AF475">
        <v>1587.88</v>
      </c>
      <c r="AG475">
        <v>620.24</v>
      </c>
      <c r="AH475">
        <v>0</v>
      </c>
      <c r="AI475">
        <v>1</v>
      </c>
      <c r="AJ475">
        <v>1</v>
      </c>
      <c r="AK475">
        <v>1</v>
      </c>
      <c r="AL475">
        <v>1</v>
      </c>
      <c r="AM475">
        <v>-2</v>
      </c>
      <c r="AN475">
        <v>0</v>
      </c>
      <c r="AO475">
        <v>0</v>
      </c>
      <c r="AP475">
        <v>1</v>
      </c>
      <c r="AQ475">
        <v>1</v>
      </c>
      <c r="AR475">
        <v>0</v>
      </c>
      <c r="AS475" t="s">
        <v>3</v>
      </c>
      <c r="AT475">
        <v>0.97</v>
      </c>
      <c r="AU475" t="s">
        <v>3</v>
      </c>
      <c r="AV475">
        <v>1</v>
      </c>
      <c r="AW475">
        <v>2</v>
      </c>
      <c r="AX475">
        <v>448997625</v>
      </c>
      <c r="AY475">
        <v>2</v>
      </c>
      <c r="AZ475">
        <v>98304</v>
      </c>
      <c r="BA475">
        <v>477</v>
      </c>
      <c r="BB475">
        <v>1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1540.2436</v>
      </c>
      <c r="BL475">
        <v>601.63279999999997</v>
      </c>
      <c r="BM475">
        <v>0</v>
      </c>
      <c r="BN475">
        <v>0</v>
      </c>
      <c r="BO475">
        <v>0.97</v>
      </c>
      <c r="BP475">
        <v>1</v>
      </c>
      <c r="BQ475">
        <v>0</v>
      </c>
      <c r="BR475">
        <v>1540.2436</v>
      </c>
      <c r="BS475">
        <v>601.63279999999997</v>
      </c>
      <c r="BT475">
        <v>0</v>
      </c>
      <c r="BU475">
        <v>0</v>
      </c>
      <c r="BV475">
        <v>0.97</v>
      </c>
      <c r="BW475">
        <v>1</v>
      </c>
      <c r="CV475">
        <v>0</v>
      </c>
      <c r="CW475">
        <f>ROUND(Y475*Source!I315*DO475,7)</f>
        <v>9.7000000000000003E-3</v>
      </c>
      <c r="CX475">
        <f>ROUND(Y475*Source!I315,7)</f>
        <v>9.7000000000000003E-3</v>
      </c>
      <c r="CY475">
        <f>AB475</f>
        <v>1587.88</v>
      </c>
      <c r="CZ475">
        <f>AF475</f>
        <v>1587.88</v>
      </c>
      <c r="DA475">
        <f>AJ475</f>
        <v>1</v>
      </c>
      <c r="DB475">
        <f t="shared" si="239"/>
        <v>1540.24</v>
      </c>
      <c r="DC475">
        <f t="shared" si="240"/>
        <v>601.63</v>
      </c>
      <c r="DD475" t="s">
        <v>3</v>
      </c>
      <c r="DE475" t="s">
        <v>3</v>
      </c>
      <c r="DF475">
        <f t="shared" si="241"/>
        <v>0</v>
      </c>
      <c r="DG475">
        <f>ROUND(ROUND(AF475,2)*CX475,2)</f>
        <v>15.4</v>
      </c>
      <c r="DH475">
        <f t="shared" si="230"/>
        <v>6.02</v>
      </c>
      <c r="DI475">
        <f t="shared" si="231"/>
        <v>0</v>
      </c>
      <c r="DJ475">
        <f>DG475+DH475</f>
        <v>21.42</v>
      </c>
      <c r="DK475">
        <v>1</v>
      </c>
      <c r="DL475" t="s">
        <v>1219</v>
      </c>
      <c r="DM475">
        <v>5</v>
      </c>
      <c r="DN475" t="s">
        <v>1203</v>
      </c>
      <c r="DO475">
        <v>1</v>
      </c>
    </row>
    <row r="476" spans="1:119" x14ac:dyDescent="0.2">
      <c r="A476">
        <f>ROW(Source!A315)</f>
        <v>315</v>
      </c>
      <c r="B476">
        <v>449016111</v>
      </c>
      <c r="C476">
        <v>448997612</v>
      </c>
      <c r="D476">
        <v>277945221</v>
      </c>
      <c r="E476">
        <v>1</v>
      </c>
      <c r="F476">
        <v>1</v>
      </c>
      <c r="G476">
        <v>1</v>
      </c>
      <c r="H476">
        <v>2</v>
      </c>
      <c r="I476" t="s">
        <v>1472</v>
      </c>
      <c r="J476" t="s">
        <v>1473</v>
      </c>
      <c r="K476" t="s">
        <v>1474</v>
      </c>
      <c r="L476">
        <v>1368</v>
      </c>
      <c r="N476">
        <v>1011</v>
      </c>
      <c r="O476" t="s">
        <v>1100</v>
      </c>
      <c r="P476" t="s">
        <v>1100</v>
      </c>
      <c r="Q476">
        <v>1</v>
      </c>
      <c r="W476">
        <v>0</v>
      </c>
      <c r="X476">
        <v>1759682462</v>
      </c>
      <c r="Y476">
        <f t="shared" si="238"/>
        <v>1.17</v>
      </c>
      <c r="AA476">
        <v>0</v>
      </c>
      <c r="AB476">
        <v>2.7</v>
      </c>
      <c r="AC476">
        <v>0</v>
      </c>
      <c r="AD476">
        <v>0</v>
      </c>
      <c r="AE476">
        <v>0</v>
      </c>
      <c r="AF476">
        <v>2.41</v>
      </c>
      <c r="AG476">
        <v>0</v>
      </c>
      <c r="AH476">
        <v>0</v>
      </c>
      <c r="AI476">
        <v>1</v>
      </c>
      <c r="AJ476">
        <v>1.1200000000000001</v>
      </c>
      <c r="AK476">
        <v>1</v>
      </c>
      <c r="AL476">
        <v>1</v>
      </c>
      <c r="AM476">
        <v>2</v>
      </c>
      <c r="AN476">
        <v>0</v>
      </c>
      <c r="AO476">
        <v>0</v>
      </c>
      <c r="AP476">
        <v>1</v>
      </c>
      <c r="AQ476">
        <v>1</v>
      </c>
      <c r="AR476">
        <v>0</v>
      </c>
      <c r="AS476" t="s">
        <v>3</v>
      </c>
      <c r="AT476">
        <v>1.17</v>
      </c>
      <c r="AU476" t="s">
        <v>3</v>
      </c>
      <c r="AV476">
        <v>1</v>
      </c>
      <c r="AW476">
        <v>2</v>
      </c>
      <c r="AX476">
        <v>448997626</v>
      </c>
      <c r="AY476">
        <v>1</v>
      </c>
      <c r="AZ476">
        <v>0</v>
      </c>
      <c r="BA476">
        <v>478</v>
      </c>
      <c r="BB476">
        <v>1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2.8197000000000001</v>
      </c>
      <c r="BL476">
        <v>0</v>
      </c>
      <c r="BM476">
        <v>0</v>
      </c>
      <c r="BN476">
        <v>0</v>
      </c>
      <c r="BO476">
        <v>0</v>
      </c>
      <c r="BP476">
        <v>1</v>
      </c>
      <c r="BQ476">
        <v>0</v>
      </c>
      <c r="BR476">
        <v>2.8197000000000001</v>
      </c>
      <c r="BS476">
        <v>0</v>
      </c>
      <c r="BT476">
        <v>0</v>
      </c>
      <c r="BU476">
        <v>0</v>
      </c>
      <c r="BV476">
        <v>0</v>
      </c>
      <c r="BW476">
        <v>1</v>
      </c>
      <c r="CV476">
        <v>0</v>
      </c>
      <c r="CW476">
        <f>ROUND(Y476*Source!I315*DO476,7)</f>
        <v>0</v>
      </c>
      <c r="CX476">
        <f>ROUND(Y476*Source!I315,7)</f>
        <v>1.17E-2</v>
      </c>
      <c r="CY476">
        <f>AB476</f>
        <v>2.7</v>
      </c>
      <c r="CZ476">
        <f>AF476</f>
        <v>2.41</v>
      </c>
      <c r="DA476">
        <f>AJ476</f>
        <v>1.1200000000000001</v>
      </c>
      <c r="DB476">
        <f t="shared" si="239"/>
        <v>2.82</v>
      </c>
      <c r="DC476">
        <f t="shared" si="240"/>
        <v>0</v>
      </c>
      <c r="DD476" t="s">
        <v>3</v>
      </c>
      <c r="DE476" t="s">
        <v>3</v>
      </c>
      <c r="DF476">
        <f t="shared" si="241"/>
        <v>0</v>
      </c>
      <c r="DG476">
        <f>ROUND(ROUND(AF476*AJ476,2)*CX476,2)</f>
        <v>0.03</v>
      </c>
      <c r="DH476">
        <f t="shared" si="230"/>
        <v>0</v>
      </c>
      <c r="DI476">
        <f t="shared" si="231"/>
        <v>0</v>
      </c>
      <c r="DJ476">
        <f>DG476+DH476</f>
        <v>0.03</v>
      </c>
      <c r="DK476">
        <v>0</v>
      </c>
      <c r="DL476" t="s">
        <v>3</v>
      </c>
      <c r="DM476">
        <v>0</v>
      </c>
      <c r="DN476" t="s">
        <v>3</v>
      </c>
      <c r="DO476">
        <v>0</v>
      </c>
    </row>
    <row r="477" spans="1:119" x14ac:dyDescent="0.2">
      <c r="A477">
        <f>ROW(Source!A315)</f>
        <v>315</v>
      </c>
      <c r="B477">
        <v>449016111</v>
      </c>
      <c r="C477">
        <v>448997612</v>
      </c>
      <c r="D477">
        <v>277945805</v>
      </c>
      <c r="E477">
        <v>1</v>
      </c>
      <c r="F477">
        <v>1</v>
      </c>
      <c r="G477">
        <v>1</v>
      </c>
      <c r="H477">
        <v>2</v>
      </c>
      <c r="I477" t="s">
        <v>1206</v>
      </c>
      <c r="J477" t="s">
        <v>1207</v>
      </c>
      <c r="K477" t="s">
        <v>1208</v>
      </c>
      <c r="L477">
        <v>1368</v>
      </c>
      <c r="N477">
        <v>1011</v>
      </c>
      <c r="O477" t="s">
        <v>1100</v>
      </c>
      <c r="P477" t="s">
        <v>1100</v>
      </c>
      <c r="Q477">
        <v>1</v>
      </c>
      <c r="W477">
        <v>0</v>
      </c>
      <c r="X477">
        <v>721652621</v>
      </c>
      <c r="Y477">
        <f t="shared" si="238"/>
        <v>1.61</v>
      </c>
      <c r="AA477">
        <v>0</v>
      </c>
      <c r="AB477">
        <v>641.70000000000005</v>
      </c>
      <c r="AC477">
        <v>539.69000000000005</v>
      </c>
      <c r="AD477">
        <v>0</v>
      </c>
      <c r="AE477">
        <v>0</v>
      </c>
      <c r="AF477">
        <v>641.70000000000005</v>
      </c>
      <c r="AG477">
        <v>539.69000000000005</v>
      </c>
      <c r="AH477">
        <v>0</v>
      </c>
      <c r="AI477">
        <v>1</v>
      </c>
      <c r="AJ477">
        <v>1</v>
      </c>
      <c r="AK477">
        <v>1</v>
      </c>
      <c r="AL477">
        <v>1</v>
      </c>
      <c r="AM477">
        <v>-2</v>
      </c>
      <c r="AN477">
        <v>0</v>
      </c>
      <c r="AO477">
        <v>0</v>
      </c>
      <c r="AP477">
        <v>1</v>
      </c>
      <c r="AQ477">
        <v>1</v>
      </c>
      <c r="AR477">
        <v>0</v>
      </c>
      <c r="AS477" t="s">
        <v>3</v>
      </c>
      <c r="AT477">
        <v>1.61</v>
      </c>
      <c r="AU477" t="s">
        <v>3</v>
      </c>
      <c r="AV477">
        <v>1</v>
      </c>
      <c r="AW477">
        <v>2</v>
      </c>
      <c r="AX477">
        <v>448997627</v>
      </c>
      <c r="AY477">
        <v>2</v>
      </c>
      <c r="AZ477">
        <v>98304</v>
      </c>
      <c r="BA477">
        <v>479</v>
      </c>
      <c r="BB477">
        <v>1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1033.1370000000002</v>
      </c>
      <c r="BL477">
        <v>868.90090000000009</v>
      </c>
      <c r="BM477">
        <v>0</v>
      </c>
      <c r="BN477">
        <v>0</v>
      </c>
      <c r="BO477">
        <v>1.61</v>
      </c>
      <c r="BP477">
        <v>1</v>
      </c>
      <c r="BQ477">
        <v>0</v>
      </c>
      <c r="BR477">
        <v>1033.1370000000002</v>
      </c>
      <c r="BS477">
        <v>868.90090000000009</v>
      </c>
      <c r="BT477">
        <v>0</v>
      </c>
      <c r="BU477">
        <v>0</v>
      </c>
      <c r="BV477">
        <v>1.61</v>
      </c>
      <c r="BW477">
        <v>1</v>
      </c>
      <c r="CV477">
        <v>0</v>
      </c>
      <c r="CW477">
        <f>ROUND(Y477*Source!I315*DO477,7)</f>
        <v>1.61E-2</v>
      </c>
      <c r="CX477">
        <f>ROUND(Y477*Source!I315,7)</f>
        <v>1.61E-2</v>
      </c>
      <c r="CY477">
        <f>AB477</f>
        <v>641.70000000000005</v>
      </c>
      <c r="CZ477">
        <f>AF477</f>
        <v>641.70000000000005</v>
      </c>
      <c r="DA477">
        <f>AJ477</f>
        <v>1</v>
      </c>
      <c r="DB477">
        <f t="shared" si="239"/>
        <v>1033.1400000000001</v>
      </c>
      <c r="DC477">
        <f t="shared" si="240"/>
        <v>868.9</v>
      </c>
      <c r="DD477" t="s">
        <v>3</v>
      </c>
      <c r="DE477" t="s">
        <v>3</v>
      </c>
      <c r="DF477">
        <f t="shared" si="241"/>
        <v>0</v>
      </c>
      <c r="DG477">
        <f>ROUND(ROUND(AF477,2)*CX477,2)</f>
        <v>10.33</v>
      </c>
      <c r="DH477">
        <f t="shared" si="230"/>
        <v>8.69</v>
      </c>
      <c r="DI477">
        <f t="shared" si="231"/>
        <v>0</v>
      </c>
      <c r="DJ477">
        <f>DG477+DH477</f>
        <v>19.02</v>
      </c>
      <c r="DK477">
        <v>1</v>
      </c>
      <c r="DL477" t="s">
        <v>1209</v>
      </c>
      <c r="DM477">
        <v>4</v>
      </c>
      <c r="DN477" t="s">
        <v>1203</v>
      </c>
      <c r="DO477">
        <v>1</v>
      </c>
    </row>
    <row r="478" spans="1:119" x14ac:dyDescent="0.2">
      <c r="A478">
        <f>ROW(Source!A315)</f>
        <v>315</v>
      </c>
      <c r="B478">
        <v>449016111</v>
      </c>
      <c r="C478">
        <v>448997612</v>
      </c>
      <c r="D478">
        <v>277946105</v>
      </c>
      <c r="E478">
        <v>1</v>
      </c>
      <c r="F478">
        <v>1</v>
      </c>
      <c r="G478">
        <v>1</v>
      </c>
      <c r="H478">
        <v>2</v>
      </c>
      <c r="I478" t="s">
        <v>1475</v>
      </c>
      <c r="J478" t="s">
        <v>1476</v>
      </c>
      <c r="K478" t="s">
        <v>1477</v>
      </c>
      <c r="L478">
        <v>1368</v>
      </c>
      <c r="N478">
        <v>1011</v>
      </c>
      <c r="O478" t="s">
        <v>1100</v>
      </c>
      <c r="P478" t="s">
        <v>1100</v>
      </c>
      <c r="Q478">
        <v>1</v>
      </c>
      <c r="W478">
        <v>0</v>
      </c>
      <c r="X478">
        <v>1617714553</v>
      </c>
      <c r="Y478">
        <f t="shared" si="238"/>
        <v>1.17</v>
      </c>
      <c r="AA478">
        <v>0</v>
      </c>
      <c r="AB478">
        <v>171.99</v>
      </c>
      <c r="AC478">
        <v>0</v>
      </c>
      <c r="AD478">
        <v>0</v>
      </c>
      <c r="AE478">
        <v>0</v>
      </c>
      <c r="AF478">
        <v>115.43</v>
      </c>
      <c r="AG478">
        <v>0</v>
      </c>
      <c r="AH478">
        <v>0</v>
      </c>
      <c r="AI478">
        <v>1</v>
      </c>
      <c r="AJ478">
        <v>1.49</v>
      </c>
      <c r="AK478">
        <v>1</v>
      </c>
      <c r="AL478">
        <v>1</v>
      </c>
      <c r="AM478">
        <v>2</v>
      </c>
      <c r="AN478">
        <v>0</v>
      </c>
      <c r="AO478">
        <v>0</v>
      </c>
      <c r="AP478">
        <v>1</v>
      </c>
      <c r="AQ478">
        <v>1</v>
      </c>
      <c r="AR478">
        <v>0</v>
      </c>
      <c r="AS478" t="s">
        <v>3</v>
      </c>
      <c r="AT478">
        <v>1.17</v>
      </c>
      <c r="AU478" t="s">
        <v>3</v>
      </c>
      <c r="AV478">
        <v>1</v>
      </c>
      <c r="AW478">
        <v>2</v>
      </c>
      <c r="AX478">
        <v>448997628</v>
      </c>
      <c r="AY478">
        <v>1</v>
      </c>
      <c r="AZ478">
        <v>0</v>
      </c>
      <c r="BA478">
        <v>480</v>
      </c>
      <c r="BB478">
        <v>1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135.0531</v>
      </c>
      <c r="BL478">
        <v>0</v>
      </c>
      <c r="BM478">
        <v>0</v>
      </c>
      <c r="BN478">
        <v>0</v>
      </c>
      <c r="BO478">
        <v>0</v>
      </c>
      <c r="BP478">
        <v>1</v>
      </c>
      <c r="BQ478">
        <v>0</v>
      </c>
      <c r="BR478">
        <v>135.0531</v>
      </c>
      <c r="BS478">
        <v>0</v>
      </c>
      <c r="BT478">
        <v>0</v>
      </c>
      <c r="BU478">
        <v>0</v>
      </c>
      <c r="BV478">
        <v>0</v>
      </c>
      <c r="BW478">
        <v>1</v>
      </c>
      <c r="CV478">
        <v>0</v>
      </c>
      <c r="CW478">
        <f>ROUND(Y478*Source!I315*DO478,7)</f>
        <v>0</v>
      </c>
      <c r="CX478">
        <f>ROUND(Y478*Source!I315,7)</f>
        <v>1.17E-2</v>
      </c>
      <c r="CY478">
        <f>AB478</f>
        <v>171.99</v>
      </c>
      <c r="CZ478">
        <f>AF478</f>
        <v>115.43</v>
      </c>
      <c r="DA478">
        <f>AJ478</f>
        <v>1.49</v>
      </c>
      <c r="DB478">
        <f t="shared" si="239"/>
        <v>135.05000000000001</v>
      </c>
      <c r="DC478">
        <f t="shared" si="240"/>
        <v>0</v>
      </c>
      <c r="DD478" t="s">
        <v>3</v>
      </c>
      <c r="DE478" t="s">
        <v>3</v>
      </c>
      <c r="DF478">
        <f t="shared" si="241"/>
        <v>0</v>
      </c>
      <c r="DG478">
        <f>ROUND(ROUND(AF478*AJ478,2)*CX478,2)</f>
        <v>2.0099999999999998</v>
      </c>
      <c r="DH478">
        <f t="shared" si="230"/>
        <v>0</v>
      </c>
      <c r="DI478">
        <f t="shared" si="231"/>
        <v>0</v>
      </c>
      <c r="DJ478">
        <f>DG478+DH478</f>
        <v>2.0099999999999998</v>
      </c>
      <c r="DK478">
        <v>0</v>
      </c>
      <c r="DL478" t="s">
        <v>3</v>
      </c>
      <c r="DM478">
        <v>0</v>
      </c>
      <c r="DN478" t="s">
        <v>3</v>
      </c>
      <c r="DO478">
        <v>0</v>
      </c>
    </row>
    <row r="479" spans="1:119" x14ac:dyDescent="0.2">
      <c r="A479">
        <f>ROW(Source!A315)</f>
        <v>315</v>
      </c>
      <c r="B479">
        <v>449016111</v>
      </c>
      <c r="C479">
        <v>448997612</v>
      </c>
      <c r="D479">
        <v>277561608</v>
      </c>
      <c r="E479">
        <v>109</v>
      </c>
      <c r="F479">
        <v>1</v>
      </c>
      <c r="G479">
        <v>1</v>
      </c>
      <c r="H479">
        <v>3</v>
      </c>
      <c r="I479" t="s">
        <v>502</v>
      </c>
      <c r="J479" t="s">
        <v>3</v>
      </c>
      <c r="K479" t="s">
        <v>503</v>
      </c>
      <c r="L479">
        <v>1339</v>
      </c>
      <c r="N479">
        <v>1007</v>
      </c>
      <c r="O479" t="s">
        <v>49</v>
      </c>
      <c r="P479" t="s">
        <v>49</v>
      </c>
      <c r="Q479">
        <v>1</v>
      </c>
      <c r="W479">
        <v>0</v>
      </c>
      <c r="X479">
        <v>220090467</v>
      </c>
      <c r="Y479">
        <f>(AT479*ROUND(0,7))</f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1</v>
      </c>
      <c r="AJ479">
        <v>1</v>
      </c>
      <c r="AK479">
        <v>1</v>
      </c>
      <c r="AL479">
        <v>1</v>
      </c>
      <c r="AM479">
        <v>-2</v>
      </c>
      <c r="AN479">
        <v>0</v>
      </c>
      <c r="AO479">
        <v>0</v>
      </c>
      <c r="AP479">
        <v>1</v>
      </c>
      <c r="AQ479">
        <v>0</v>
      </c>
      <c r="AR479">
        <v>0</v>
      </c>
      <c r="AS479" t="s">
        <v>3</v>
      </c>
      <c r="AT479">
        <v>9.6</v>
      </c>
      <c r="AU479" t="s">
        <v>135</v>
      </c>
      <c r="AV479">
        <v>0</v>
      </c>
      <c r="AW479">
        <v>2</v>
      </c>
      <c r="AX479">
        <v>448997629</v>
      </c>
      <c r="AY479">
        <v>1</v>
      </c>
      <c r="AZ479">
        <v>0</v>
      </c>
      <c r="BA479">
        <v>481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CV479">
        <v>0</v>
      </c>
      <c r="CW479">
        <v>0</v>
      </c>
      <c r="CX479">
        <f>ROUND(Y479*Source!I315,7)</f>
        <v>0</v>
      </c>
      <c r="CY479">
        <f>AA479</f>
        <v>0</v>
      </c>
      <c r="CZ479">
        <f>AE479</f>
        <v>0</v>
      </c>
      <c r="DA479">
        <f>AI479</f>
        <v>1</v>
      </c>
      <c r="DB479">
        <f>ROUND((ROUND(AT479*CZ479,2)*ROUND(0,7)),6)</f>
        <v>0</v>
      </c>
      <c r="DC479">
        <f>ROUND((ROUND(AT479*AG479,2)*ROUND(0,7)),6)</f>
        <v>0</v>
      </c>
      <c r="DD479" t="s">
        <v>3</v>
      </c>
      <c r="DE479" t="s">
        <v>3</v>
      </c>
      <c r="DF479">
        <f t="shared" si="241"/>
        <v>0</v>
      </c>
      <c r="DG479">
        <f>ROUND(ROUND(AF479,2)*CX479,2)</f>
        <v>0</v>
      </c>
      <c r="DH479">
        <f t="shared" si="230"/>
        <v>0</v>
      </c>
      <c r="DI479">
        <f t="shared" si="231"/>
        <v>0</v>
      </c>
      <c r="DJ479">
        <f>DF479</f>
        <v>0</v>
      </c>
      <c r="DK479">
        <v>0</v>
      </c>
      <c r="DL479" t="s">
        <v>3</v>
      </c>
      <c r="DM479">
        <v>0</v>
      </c>
      <c r="DN479" t="s">
        <v>3</v>
      </c>
      <c r="DO479">
        <v>0</v>
      </c>
    </row>
    <row r="480" spans="1:119" x14ac:dyDescent="0.2">
      <c r="A480">
        <f>ROW(Source!A315)</f>
        <v>315</v>
      </c>
      <c r="B480">
        <v>449016111</v>
      </c>
      <c r="C480">
        <v>448997612</v>
      </c>
      <c r="D480">
        <v>277562087</v>
      </c>
      <c r="E480">
        <v>109</v>
      </c>
      <c r="F480">
        <v>1</v>
      </c>
      <c r="G480">
        <v>1</v>
      </c>
      <c r="H480">
        <v>3</v>
      </c>
      <c r="I480" t="s">
        <v>505</v>
      </c>
      <c r="J480" t="s">
        <v>3</v>
      </c>
      <c r="K480" t="s">
        <v>312</v>
      </c>
      <c r="L480">
        <v>1371</v>
      </c>
      <c r="N480">
        <v>1013</v>
      </c>
      <c r="O480" t="s">
        <v>32</v>
      </c>
      <c r="P480" t="s">
        <v>32</v>
      </c>
      <c r="Q480">
        <v>1</v>
      </c>
      <c r="W480">
        <v>0</v>
      </c>
      <c r="X480">
        <v>-1724190515</v>
      </c>
      <c r="Y480">
        <f>(AT480*ROUND(0,7))</f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1</v>
      </c>
      <c r="AJ480">
        <v>1</v>
      </c>
      <c r="AK480">
        <v>1</v>
      </c>
      <c r="AL480">
        <v>1</v>
      </c>
      <c r="AM480">
        <v>-2</v>
      </c>
      <c r="AN480">
        <v>0</v>
      </c>
      <c r="AO480">
        <v>0</v>
      </c>
      <c r="AP480">
        <v>1</v>
      </c>
      <c r="AQ480">
        <v>0</v>
      </c>
      <c r="AR480">
        <v>0</v>
      </c>
      <c r="AS480" t="s">
        <v>3</v>
      </c>
      <c r="AT480">
        <v>100</v>
      </c>
      <c r="AU480" t="s">
        <v>135</v>
      </c>
      <c r="AV480">
        <v>0</v>
      </c>
      <c r="AW480">
        <v>2</v>
      </c>
      <c r="AX480">
        <v>448997630</v>
      </c>
      <c r="AY480">
        <v>1</v>
      </c>
      <c r="AZ480">
        <v>0</v>
      </c>
      <c r="BA480">
        <v>482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CV480">
        <v>0</v>
      </c>
      <c r="CW480">
        <v>0</v>
      </c>
      <c r="CX480">
        <f>ROUND(Y480*Source!I315,7)</f>
        <v>0</v>
      </c>
      <c r="CY480">
        <f>AA480</f>
        <v>0</v>
      </c>
      <c r="CZ480">
        <f>AE480</f>
        <v>0</v>
      </c>
      <c r="DA480">
        <f>AI480</f>
        <v>1</v>
      </c>
      <c r="DB480">
        <f>ROUND((ROUND(AT480*CZ480,2)*ROUND(0,7)),6)</f>
        <v>0</v>
      </c>
      <c r="DC480">
        <f>ROUND((ROUND(AT480*AG480,2)*ROUND(0,7)),6)</f>
        <v>0</v>
      </c>
      <c r="DD480" t="s">
        <v>3</v>
      </c>
      <c r="DE480" t="s">
        <v>3</v>
      </c>
      <c r="DF480">
        <f t="shared" si="241"/>
        <v>0</v>
      </c>
      <c r="DG480">
        <f>ROUND(ROUND(AF480,2)*CX480,2)</f>
        <v>0</v>
      </c>
      <c r="DH480">
        <f t="shared" si="230"/>
        <v>0</v>
      </c>
      <c r="DI480">
        <f t="shared" si="231"/>
        <v>0</v>
      </c>
      <c r="DJ480">
        <f>DF480</f>
        <v>0</v>
      </c>
      <c r="DK480">
        <v>0</v>
      </c>
      <c r="DL480" t="s">
        <v>3</v>
      </c>
      <c r="DM480">
        <v>0</v>
      </c>
      <c r="DN480" t="s">
        <v>3</v>
      </c>
      <c r="DO480">
        <v>0</v>
      </c>
    </row>
    <row r="481" spans="1:119" x14ac:dyDescent="0.2">
      <c r="A481">
        <f>ROW(Source!A318)</f>
        <v>318</v>
      </c>
      <c r="B481">
        <v>449016111</v>
      </c>
      <c r="C481">
        <v>448997633</v>
      </c>
      <c r="D481">
        <v>277560301</v>
      </c>
      <c r="E481">
        <v>109</v>
      </c>
      <c r="F481">
        <v>1</v>
      </c>
      <c r="G481">
        <v>1</v>
      </c>
      <c r="H481">
        <v>1</v>
      </c>
      <c r="I481" t="s">
        <v>1259</v>
      </c>
      <c r="J481" t="s">
        <v>3</v>
      </c>
      <c r="K481" t="s">
        <v>1270</v>
      </c>
      <c r="L481">
        <v>1191</v>
      </c>
      <c r="N481">
        <v>1013</v>
      </c>
      <c r="O481" t="s">
        <v>1203</v>
      </c>
      <c r="P481" t="s">
        <v>1203</v>
      </c>
      <c r="Q481">
        <v>1</v>
      </c>
      <c r="W481">
        <v>0</v>
      </c>
      <c r="X481">
        <v>1608048003</v>
      </c>
      <c r="Y481">
        <f t="shared" ref="Y481:Y488" si="242">AT481</f>
        <v>222.26</v>
      </c>
      <c r="AA481">
        <v>0</v>
      </c>
      <c r="AB481">
        <v>0</v>
      </c>
      <c r="AC481">
        <v>0</v>
      </c>
      <c r="AD481">
        <v>533.64</v>
      </c>
      <c r="AE481">
        <v>0</v>
      </c>
      <c r="AF481">
        <v>0</v>
      </c>
      <c r="AG481">
        <v>0</v>
      </c>
      <c r="AH481">
        <v>533.64</v>
      </c>
      <c r="AI481">
        <v>1</v>
      </c>
      <c r="AJ481">
        <v>1</v>
      </c>
      <c r="AK481">
        <v>1</v>
      </c>
      <c r="AL481">
        <v>1</v>
      </c>
      <c r="AM481">
        <v>-2</v>
      </c>
      <c r="AN481">
        <v>0</v>
      </c>
      <c r="AO481">
        <v>0</v>
      </c>
      <c r="AP481">
        <v>1</v>
      </c>
      <c r="AQ481">
        <v>1</v>
      </c>
      <c r="AR481">
        <v>0</v>
      </c>
      <c r="AS481" t="s">
        <v>3</v>
      </c>
      <c r="AT481">
        <v>222.26</v>
      </c>
      <c r="AU481" t="s">
        <v>3</v>
      </c>
      <c r="AV481">
        <v>1</v>
      </c>
      <c r="AW481">
        <v>2</v>
      </c>
      <c r="AX481">
        <v>448997648</v>
      </c>
      <c r="AY481">
        <v>2</v>
      </c>
      <c r="AZ481">
        <v>131072</v>
      </c>
      <c r="BA481">
        <v>483</v>
      </c>
      <c r="BB481">
        <v>1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118606.82639999999</v>
      </c>
      <c r="BN481">
        <v>222.26</v>
      </c>
      <c r="BO481">
        <v>0</v>
      </c>
      <c r="BP481">
        <v>1</v>
      </c>
      <c r="BQ481">
        <v>0</v>
      </c>
      <c r="BR481">
        <v>0</v>
      </c>
      <c r="BS481">
        <v>0</v>
      </c>
      <c r="BT481">
        <v>118606.82639999999</v>
      </c>
      <c r="BU481">
        <v>222.26</v>
      </c>
      <c r="BV481">
        <v>0</v>
      </c>
      <c r="BW481">
        <v>1</v>
      </c>
      <c r="CU481">
        <f>ROUND(AT481*Source!I318*AH481*AL481,2)</f>
        <v>118606.83</v>
      </c>
      <c r="CV481">
        <f>ROUND(Y481*Source!I318,7)</f>
        <v>222.26</v>
      </c>
      <c r="CW481">
        <v>0</v>
      </c>
      <c r="CX481">
        <f>ROUND(Y481*Source!I318,7)</f>
        <v>222.26</v>
      </c>
      <c r="CY481">
        <f>AD481</f>
        <v>533.64</v>
      </c>
      <c r="CZ481">
        <f>AH481</f>
        <v>533.64</v>
      </c>
      <c r="DA481">
        <f>AL481</f>
        <v>1</v>
      </c>
      <c r="DB481">
        <f t="shared" ref="DB481:DB488" si="243">ROUND(ROUND(AT481*CZ481,2),6)</f>
        <v>118606.83</v>
      </c>
      <c r="DC481">
        <f t="shared" ref="DC481:DC488" si="244">ROUND(ROUND(AT481*AG481,2),6)</f>
        <v>0</v>
      </c>
      <c r="DD481" t="s">
        <v>3</v>
      </c>
      <c r="DE481" t="s">
        <v>3</v>
      </c>
      <c r="DF481">
        <f t="shared" si="241"/>
        <v>0</v>
      </c>
      <c r="DG481">
        <f>ROUND(ROUND(AF481,2)*CX481,2)</f>
        <v>0</v>
      </c>
      <c r="DH481">
        <f t="shared" si="230"/>
        <v>0</v>
      </c>
      <c r="DI481">
        <f t="shared" si="231"/>
        <v>118606.83</v>
      </c>
      <c r="DJ481">
        <f>DI481</f>
        <v>118606.83</v>
      </c>
      <c r="DK481">
        <v>1</v>
      </c>
      <c r="DL481" t="s">
        <v>3</v>
      </c>
      <c r="DM481">
        <v>0</v>
      </c>
      <c r="DN481" t="s">
        <v>3</v>
      </c>
      <c r="DO481">
        <v>0</v>
      </c>
    </row>
    <row r="482" spans="1:119" x14ac:dyDescent="0.2">
      <c r="A482">
        <f>ROW(Source!A318)</f>
        <v>318</v>
      </c>
      <c r="B482">
        <v>449016111</v>
      </c>
      <c r="C482">
        <v>448997633</v>
      </c>
      <c r="D482">
        <v>277560491</v>
      </c>
      <c r="E482">
        <v>109</v>
      </c>
      <c r="F482">
        <v>1</v>
      </c>
      <c r="G482">
        <v>1</v>
      </c>
      <c r="H482">
        <v>1</v>
      </c>
      <c r="I482" t="s">
        <v>1204</v>
      </c>
      <c r="J482" t="s">
        <v>3</v>
      </c>
      <c r="K482" t="s">
        <v>1205</v>
      </c>
      <c r="L482">
        <v>1191</v>
      </c>
      <c r="N482">
        <v>1013</v>
      </c>
      <c r="O482" t="s">
        <v>1203</v>
      </c>
      <c r="P482" t="s">
        <v>1203</v>
      </c>
      <c r="Q482">
        <v>1</v>
      </c>
      <c r="W482">
        <v>0</v>
      </c>
      <c r="X482">
        <v>-1417349443</v>
      </c>
      <c r="Y482">
        <f t="shared" si="242"/>
        <v>3.45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1</v>
      </c>
      <c r="AJ482">
        <v>1</v>
      </c>
      <c r="AK482">
        <v>1</v>
      </c>
      <c r="AL482">
        <v>1</v>
      </c>
      <c r="AM482">
        <v>-2</v>
      </c>
      <c r="AN482">
        <v>0</v>
      </c>
      <c r="AO482">
        <v>0</v>
      </c>
      <c r="AP482">
        <v>1</v>
      </c>
      <c r="AQ482">
        <v>1</v>
      </c>
      <c r="AR482">
        <v>0</v>
      </c>
      <c r="AS482" t="s">
        <v>3</v>
      </c>
      <c r="AT482">
        <v>3.45</v>
      </c>
      <c r="AU482" t="s">
        <v>3</v>
      </c>
      <c r="AV482">
        <v>2</v>
      </c>
      <c r="AW482">
        <v>2</v>
      </c>
      <c r="AX482">
        <v>448997649</v>
      </c>
      <c r="AY482">
        <v>1</v>
      </c>
      <c r="AZ482">
        <v>0</v>
      </c>
      <c r="BA482">
        <v>484</v>
      </c>
      <c r="BB482">
        <v>1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CV482">
        <v>0</v>
      </c>
      <c r="CW482">
        <v>0</v>
      </c>
      <c r="CX482">
        <f>ROUND(Y482*Source!I318,7)</f>
        <v>3.45</v>
      </c>
      <c r="CY482">
        <f>AD482</f>
        <v>0</v>
      </c>
      <c r="CZ482">
        <f>AH482</f>
        <v>0</v>
      </c>
      <c r="DA482">
        <f>AL482</f>
        <v>1</v>
      </c>
      <c r="DB482">
        <f t="shared" si="243"/>
        <v>0</v>
      </c>
      <c r="DC482">
        <f t="shared" si="244"/>
        <v>0</v>
      </c>
      <c r="DD482" t="s">
        <v>3</v>
      </c>
      <c r="DE482" t="s">
        <v>3</v>
      </c>
      <c r="DF482">
        <f t="shared" si="241"/>
        <v>0</v>
      </c>
      <c r="DG482">
        <f>ROUND(ROUND(AF482,2)*CX482,2)</f>
        <v>0</v>
      </c>
      <c r="DH482">
        <f t="shared" si="230"/>
        <v>0</v>
      </c>
      <c r="DI482">
        <f t="shared" si="231"/>
        <v>0</v>
      </c>
      <c r="DJ482">
        <f>DI482</f>
        <v>0</v>
      </c>
      <c r="DK482">
        <v>0</v>
      </c>
      <c r="DL482" t="s">
        <v>3</v>
      </c>
      <c r="DM482">
        <v>0</v>
      </c>
      <c r="DN482" t="s">
        <v>3</v>
      </c>
      <c r="DO482">
        <v>0</v>
      </c>
    </row>
    <row r="483" spans="1:119" x14ac:dyDescent="0.2">
      <c r="A483">
        <f>ROW(Source!A318)</f>
        <v>318</v>
      </c>
      <c r="B483">
        <v>449016111</v>
      </c>
      <c r="C483">
        <v>448997633</v>
      </c>
      <c r="D483">
        <v>277944600</v>
      </c>
      <c r="E483">
        <v>1</v>
      </c>
      <c r="F483">
        <v>1</v>
      </c>
      <c r="G483">
        <v>1</v>
      </c>
      <c r="H483">
        <v>2</v>
      </c>
      <c r="I483" t="s">
        <v>1478</v>
      </c>
      <c r="J483" t="s">
        <v>1479</v>
      </c>
      <c r="K483" t="s">
        <v>1480</v>
      </c>
      <c r="L483">
        <v>1368</v>
      </c>
      <c r="N483">
        <v>1011</v>
      </c>
      <c r="O483" t="s">
        <v>1100</v>
      </c>
      <c r="P483" t="s">
        <v>1100</v>
      </c>
      <c r="Q483">
        <v>1</v>
      </c>
      <c r="W483">
        <v>0</v>
      </c>
      <c r="X483">
        <v>1116486541</v>
      </c>
      <c r="Y483">
        <f t="shared" si="242"/>
        <v>2.61</v>
      </c>
      <c r="AA483">
        <v>0</v>
      </c>
      <c r="AB483">
        <v>198.01</v>
      </c>
      <c r="AC483">
        <v>539.69000000000005</v>
      </c>
      <c r="AD483">
        <v>0</v>
      </c>
      <c r="AE483">
        <v>0</v>
      </c>
      <c r="AF483">
        <v>198.01</v>
      </c>
      <c r="AG483">
        <v>539.69000000000005</v>
      </c>
      <c r="AH483">
        <v>0</v>
      </c>
      <c r="AI483">
        <v>1</v>
      </c>
      <c r="AJ483">
        <v>1</v>
      </c>
      <c r="AK483">
        <v>1</v>
      </c>
      <c r="AL483">
        <v>1</v>
      </c>
      <c r="AM483">
        <v>-2</v>
      </c>
      <c r="AN483">
        <v>0</v>
      </c>
      <c r="AO483">
        <v>0</v>
      </c>
      <c r="AP483">
        <v>1</v>
      </c>
      <c r="AQ483">
        <v>1</v>
      </c>
      <c r="AR483">
        <v>0</v>
      </c>
      <c r="AS483" t="s">
        <v>3</v>
      </c>
      <c r="AT483">
        <v>2.61</v>
      </c>
      <c r="AU483" t="s">
        <v>3</v>
      </c>
      <c r="AV483">
        <v>1</v>
      </c>
      <c r="AW483">
        <v>2</v>
      </c>
      <c r="AX483">
        <v>448997650</v>
      </c>
      <c r="AY483">
        <v>2</v>
      </c>
      <c r="AZ483">
        <v>98304</v>
      </c>
      <c r="BA483">
        <v>485</v>
      </c>
      <c r="BB483">
        <v>1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516.8060999999999</v>
      </c>
      <c r="BL483">
        <v>1408.5909000000001</v>
      </c>
      <c r="BM483">
        <v>0</v>
      </c>
      <c r="BN483">
        <v>0</v>
      </c>
      <c r="BO483">
        <v>2.61</v>
      </c>
      <c r="BP483">
        <v>1</v>
      </c>
      <c r="BQ483">
        <v>0</v>
      </c>
      <c r="BR483">
        <v>516.8060999999999</v>
      </c>
      <c r="BS483">
        <v>1408.5909000000001</v>
      </c>
      <c r="BT483">
        <v>0</v>
      </c>
      <c r="BU483">
        <v>0</v>
      </c>
      <c r="BV483">
        <v>2.61</v>
      </c>
      <c r="BW483">
        <v>1</v>
      </c>
      <c r="CV483">
        <v>0</v>
      </c>
      <c r="CW483">
        <f>ROUND(Y483*Source!I318*DO483,7)</f>
        <v>2.61</v>
      </c>
      <c r="CX483">
        <f>ROUND(Y483*Source!I318,7)</f>
        <v>2.61</v>
      </c>
      <c r="CY483">
        <f t="shared" ref="CY483:CY488" si="245">AB483</f>
        <v>198.01</v>
      </c>
      <c r="CZ483">
        <f t="shared" ref="CZ483:CZ488" si="246">AF483</f>
        <v>198.01</v>
      </c>
      <c r="DA483">
        <f t="shared" ref="DA483:DA488" si="247">AJ483</f>
        <v>1</v>
      </c>
      <c r="DB483">
        <f t="shared" si="243"/>
        <v>516.80999999999995</v>
      </c>
      <c r="DC483">
        <f t="shared" si="244"/>
        <v>1408.59</v>
      </c>
      <c r="DD483" t="s">
        <v>3</v>
      </c>
      <c r="DE483" t="s">
        <v>3</v>
      </c>
      <c r="DF483">
        <f t="shared" si="241"/>
        <v>0</v>
      </c>
      <c r="DG483">
        <f>ROUND(ROUND(AF483,2)*CX483,2)</f>
        <v>516.80999999999995</v>
      </c>
      <c r="DH483">
        <f t="shared" si="230"/>
        <v>1408.59</v>
      </c>
      <c r="DI483">
        <f t="shared" si="231"/>
        <v>0</v>
      </c>
      <c r="DJ483">
        <f t="shared" ref="DJ483:DJ488" si="248">DG483+DH483</f>
        <v>1925.3999999999999</v>
      </c>
      <c r="DK483">
        <v>1</v>
      </c>
      <c r="DL483" t="s">
        <v>1209</v>
      </c>
      <c r="DM483">
        <v>4</v>
      </c>
      <c r="DN483" t="s">
        <v>1203</v>
      </c>
      <c r="DO483">
        <v>1</v>
      </c>
    </row>
    <row r="484" spans="1:119" x14ac:dyDescent="0.2">
      <c r="A484">
        <f>ROW(Source!A318)</f>
        <v>318</v>
      </c>
      <c r="B484">
        <v>449016111</v>
      </c>
      <c r="C484">
        <v>448997633</v>
      </c>
      <c r="D484">
        <v>277944815</v>
      </c>
      <c r="E484">
        <v>1</v>
      </c>
      <c r="F484">
        <v>1</v>
      </c>
      <c r="G484">
        <v>1</v>
      </c>
      <c r="H484">
        <v>2</v>
      </c>
      <c r="I484" t="s">
        <v>1481</v>
      </c>
      <c r="J484" t="s">
        <v>1482</v>
      </c>
      <c r="K484" t="s">
        <v>1483</v>
      </c>
      <c r="L484">
        <v>1368</v>
      </c>
      <c r="N484">
        <v>1011</v>
      </c>
      <c r="O484" t="s">
        <v>1100</v>
      </c>
      <c r="P484" t="s">
        <v>1100</v>
      </c>
      <c r="Q484">
        <v>1</v>
      </c>
      <c r="W484">
        <v>0</v>
      </c>
      <c r="X484">
        <v>569581950</v>
      </c>
      <c r="Y484">
        <f t="shared" si="242"/>
        <v>1.03</v>
      </c>
      <c r="AA484">
        <v>0</v>
      </c>
      <c r="AB484">
        <v>13.08</v>
      </c>
      <c r="AC484">
        <v>0</v>
      </c>
      <c r="AD484">
        <v>0</v>
      </c>
      <c r="AE484">
        <v>0</v>
      </c>
      <c r="AF484">
        <v>8.84</v>
      </c>
      <c r="AG484">
        <v>0</v>
      </c>
      <c r="AH484">
        <v>0</v>
      </c>
      <c r="AI484">
        <v>1</v>
      </c>
      <c r="AJ484">
        <v>1.48</v>
      </c>
      <c r="AK484">
        <v>1</v>
      </c>
      <c r="AL484">
        <v>1</v>
      </c>
      <c r="AM484">
        <v>2</v>
      </c>
      <c r="AN484">
        <v>0</v>
      </c>
      <c r="AO484">
        <v>0</v>
      </c>
      <c r="AP484">
        <v>1</v>
      </c>
      <c r="AQ484">
        <v>1</v>
      </c>
      <c r="AR484">
        <v>0</v>
      </c>
      <c r="AS484" t="s">
        <v>3</v>
      </c>
      <c r="AT484">
        <v>1.03</v>
      </c>
      <c r="AU484" t="s">
        <v>3</v>
      </c>
      <c r="AV484">
        <v>1</v>
      </c>
      <c r="AW484">
        <v>2</v>
      </c>
      <c r="AX484">
        <v>448997651</v>
      </c>
      <c r="AY484">
        <v>1</v>
      </c>
      <c r="AZ484">
        <v>0</v>
      </c>
      <c r="BA484">
        <v>486</v>
      </c>
      <c r="BB484">
        <v>1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9.1052</v>
      </c>
      <c r="BL484">
        <v>0</v>
      </c>
      <c r="BM484">
        <v>0</v>
      </c>
      <c r="BN484">
        <v>0</v>
      </c>
      <c r="BO484">
        <v>0</v>
      </c>
      <c r="BP484">
        <v>1</v>
      </c>
      <c r="BQ484">
        <v>0</v>
      </c>
      <c r="BR484">
        <v>9.1052</v>
      </c>
      <c r="BS484">
        <v>0</v>
      </c>
      <c r="BT484">
        <v>0</v>
      </c>
      <c r="BU484">
        <v>0</v>
      </c>
      <c r="BV484">
        <v>0</v>
      </c>
      <c r="BW484">
        <v>1</v>
      </c>
      <c r="CV484">
        <v>0</v>
      </c>
      <c r="CW484">
        <f>ROUND(Y484*Source!I318*DO484,7)</f>
        <v>0</v>
      </c>
      <c r="CX484">
        <f>ROUND(Y484*Source!I318,7)</f>
        <v>1.03</v>
      </c>
      <c r="CY484">
        <f t="shared" si="245"/>
        <v>13.08</v>
      </c>
      <c r="CZ484">
        <f t="shared" si="246"/>
        <v>8.84</v>
      </c>
      <c r="DA484">
        <f t="shared" si="247"/>
        <v>1.48</v>
      </c>
      <c r="DB484">
        <f t="shared" si="243"/>
        <v>9.11</v>
      </c>
      <c r="DC484">
        <f t="shared" si="244"/>
        <v>0</v>
      </c>
      <c r="DD484" t="s">
        <v>3</v>
      </c>
      <c r="DE484" t="s">
        <v>3</v>
      </c>
      <c r="DF484">
        <f t="shared" si="241"/>
        <v>0</v>
      </c>
      <c r="DG484">
        <f>ROUND(ROUND(AF484*AJ484,2)*CX484,2)</f>
        <v>13.47</v>
      </c>
      <c r="DH484">
        <f t="shared" si="230"/>
        <v>0</v>
      </c>
      <c r="DI484">
        <f t="shared" si="231"/>
        <v>0</v>
      </c>
      <c r="DJ484">
        <f t="shared" si="248"/>
        <v>13.47</v>
      </c>
      <c r="DK484">
        <v>0</v>
      </c>
      <c r="DL484" t="s">
        <v>3</v>
      </c>
      <c r="DM484">
        <v>0</v>
      </c>
      <c r="DN484" t="s">
        <v>3</v>
      </c>
      <c r="DO484">
        <v>0</v>
      </c>
    </row>
    <row r="485" spans="1:119" x14ac:dyDescent="0.2">
      <c r="A485">
        <f>ROW(Source!A318)</f>
        <v>318</v>
      </c>
      <c r="B485">
        <v>449016111</v>
      </c>
      <c r="C485">
        <v>448997633</v>
      </c>
      <c r="D485">
        <v>277945805</v>
      </c>
      <c r="E485">
        <v>1</v>
      </c>
      <c r="F485">
        <v>1</v>
      </c>
      <c r="G485">
        <v>1</v>
      </c>
      <c r="H485">
        <v>2</v>
      </c>
      <c r="I485" t="s">
        <v>1206</v>
      </c>
      <c r="J485" t="s">
        <v>1207</v>
      </c>
      <c r="K485" t="s">
        <v>1208</v>
      </c>
      <c r="L485">
        <v>1368</v>
      </c>
      <c r="N485">
        <v>1011</v>
      </c>
      <c r="O485" t="s">
        <v>1100</v>
      </c>
      <c r="P485" t="s">
        <v>1100</v>
      </c>
      <c r="Q485">
        <v>1</v>
      </c>
      <c r="W485">
        <v>0</v>
      </c>
      <c r="X485">
        <v>721652621</v>
      </c>
      <c r="Y485">
        <f t="shared" si="242"/>
        <v>0.84</v>
      </c>
      <c r="AA485">
        <v>0</v>
      </c>
      <c r="AB485">
        <v>641.70000000000005</v>
      </c>
      <c r="AC485">
        <v>539.69000000000005</v>
      </c>
      <c r="AD485">
        <v>0</v>
      </c>
      <c r="AE485">
        <v>0</v>
      </c>
      <c r="AF485">
        <v>641.70000000000005</v>
      </c>
      <c r="AG485">
        <v>539.69000000000005</v>
      </c>
      <c r="AH485">
        <v>0</v>
      </c>
      <c r="AI485">
        <v>1</v>
      </c>
      <c r="AJ485">
        <v>1</v>
      </c>
      <c r="AK485">
        <v>1</v>
      </c>
      <c r="AL485">
        <v>1</v>
      </c>
      <c r="AM485">
        <v>-2</v>
      </c>
      <c r="AN485">
        <v>0</v>
      </c>
      <c r="AO485">
        <v>0</v>
      </c>
      <c r="AP485">
        <v>1</v>
      </c>
      <c r="AQ485">
        <v>1</v>
      </c>
      <c r="AR485">
        <v>0</v>
      </c>
      <c r="AS485" t="s">
        <v>3</v>
      </c>
      <c r="AT485">
        <v>0.84</v>
      </c>
      <c r="AU485" t="s">
        <v>3</v>
      </c>
      <c r="AV485">
        <v>1</v>
      </c>
      <c r="AW485">
        <v>2</v>
      </c>
      <c r="AX485">
        <v>448997652</v>
      </c>
      <c r="AY485">
        <v>2</v>
      </c>
      <c r="AZ485">
        <v>98304</v>
      </c>
      <c r="BA485">
        <v>487</v>
      </c>
      <c r="BB485">
        <v>1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539.02800000000002</v>
      </c>
      <c r="BL485">
        <v>453.33960000000002</v>
      </c>
      <c r="BM485">
        <v>0</v>
      </c>
      <c r="BN485">
        <v>0</v>
      </c>
      <c r="BO485">
        <v>0.84</v>
      </c>
      <c r="BP485">
        <v>1</v>
      </c>
      <c r="BQ485">
        <v>0</v>
      </c>
      <c r="BR485">
        <v>539.02800000000002</v>
      </c>
      <c r="BS485">
        <v>453.33960000000002</v>
      </c>
      <c r="BT485">
        <v>0</v>
      </c>
      <c r="BU485">
        <v>0</v>
      </c>
      <c r="BV485">
        <v>0.84</v>
      </c>
      <c r="BW485">
        <v>1</v>
      </c>
      <c r="CV485">
        <v>0</v>
      </c>
      <c r="CW485">
        <f>ROUND(Y485*Source!I318*DO485,7)</f>
        <v>0.84</v>
      </c>
      <c r="CX485">
        <f>ROUND(Y485*Source!I318,7)</f>
        <v>0.84</v>
      </c>
      <c r="CY485">
        <f t="shared" si="245"/>
        <v>641.70000000000005</v>
      </c>
      <c r="CZ485">
        <f t="shared" si="246"/>
        <v>641.70000000000005</v>
      </c>
      <c r="DA485">
        <f t="shared" si="247"/>
        <v>1</v>
      </c>
      <c r="DB485">
        <f t="shared" si="243"/>
        <v>539.03</v>
      </c>
      <c r="DC485">
        <f t="shared" si="244"/>
        <v>453.34</v>
      </c>
      <c r="DD485" t="s">
        <v>3</v>
      </c>
      <c r="DE485" t="s">
        <v>3</v>
      </c>
      <c r="DF485">
        <f t="shared" si="241"/>
        <v>0</v>
      </c>
      <c r="DG485">
        <f>ROUND(ROUND(AF485,2)*CX485,2)</f>
        <v>539.03</v>
      </c>
      <c r="DH485">
        <f t="shared" si="230"/>
        <v>453.34</v>
      </c>
      <c r="DI485">
        <f t="shared" si="231"/>
        <v>0</v>
      </c>
      <c r="DJ485">
        <f t="shared" si="248"/>
        <v>992.36999999999989</v>
      </c>
      <c r="DK485">
        <v>1</v>
      </c>
      <c r="DL485" t="s">
        <v>1209</v>
      </c>
      <c r="DM485">
        <v>4</v>
      </c>
      <c r="DN485" t="s">
        <v>1203</v>
      </c>
      <c r="DO485">
        <v>1</v>
      </c>
    </row>
    <row r="486" spans="1:119" x14ac:dyDescent="0.2">
      <c r="A486">
        <f>ROW(Source!A318)</f>
        <v>318</v>
      </c>
      <c r="B486">
        <v>449016111</v>
      </c>
      <c r="C486">
        <v>448997633</v>
      </c>
      <c r="D486">
        <v>277946018</v>
      </c>
      <c r="E486">
        <v>1</v>
      </c>
      <c r="F486">
        <v>1</v>
      </c>
      <c r="G486">
        <v>1</v>
      </c>
      <c r="H486">
        <v>2</v>
      </c>
      <c r="I486" t="s">
        <v>1308</v>
      </c>
      <c r="J486" t="s">
        <v>1309</v>
      </c>
      <c r="K486" t="s">
        <v>1310</v>
      </c>
      <c r="L486">
        <v>1368</v>
      </c>
      <c r="N486">
        <v>1011</v>
      </c>
      <c r="O486" t="s">
        <v>1100</v>
      </c>
      <c r="P486" t="s">
        <v>1100</v>
      </c>
      <c r="Q486">
        <v>1</v>
      </c>
      <c r="W486">
        <v>0</v>
      </c>
      <c r="X486">
        <v>-703310236</v>
      </c>
      <c r="Y486">
        <f t="shared" si="242"/>
        <v>6.31</v>
      </c>
      <c r="AA486">
        <v>0</v>
      </c>
      <c r="AB486">
        <v>5.35</v>
      </c>
      <c r="AC486">
        <v>0</v>
      </c>
      <c r="AD486">
        <v>0</v>
      </c>
      <c r="AE486">
        <v>0</v>
      </c>
      <c r="AF486">
        <v>4.3499999999999996</v>
      </c>
      <c r="AG486">
        <v>0</v>
      </c>
      <c r="AH486">
        <v>0</v>
      </c>
      <c r="AI486">
        <v>1</v>
      </c>
      <c r="AJ486">
        <v>1.23</v>
      </c>
      <c r="AK486">
        <v>1</v>
      </c>
      <c r="AL486">
        <v>1</v>
      </c>
      <c r="AM486">
        <v>2</v>
      </c>
      <c r="AN486">
        <v>0</v>
      </c>
      <c r="AO486">
        <v>0</v>
      </c>
      <c r="AP486">
        <v>1</v>
      </c>
      <c r="AQ486">
        <v>1</v>
      </c>
      <c r="AR486">
        <v>0</v>
      </c>
      <c r="AS486" t="s">
        <v>3</v>
      </c>
      <c r="AT486">
        <v>6.31</v>
      </c>
      <c r="AU486" t="s">
        <v>3</v>
      </c>
      <c r="AV486">
        <v>1</v>
      </c>
      <c r="AW486">
        <v>2</v>
      </c>
      <c r="AX486">
        <v>448997653</v>
      </c>
      <c r="AY486">
        <v>1</v>
      </c>
      <c r="AZ486">
        <v>0</v>
      </c>
      <c r="BA486">
        <v>488</v>
      </c>
      <c r="BB486">
        <v>1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27.448499999999996</v>
      </c>
      <c r="BL486">
        <v>0</v>
      </c>
      <c r="BM486">
        <v>0</v>
      </c>
      <c r="BN486">
        <v>0</v>
      </c>
      <c r="BO486">
        <v>0</v>
      </c>
      <c r="BP486">
        <v>1</v>
      </c>
      <c r="BQ486">
        <v>0</v>
      </c>
      <c r="BR486">
        <v>27.448499999999996</v>
      </c>
      <c r="BS486">
        <v>0</v>
      </c>
      <c r="BT486">
        <v>0</v>
      </c>
      <c r="BU486">
        <v>0</v>
      </c>
      <c r="BV486">
        <v>0</v>
      </c>
      <c r="BW486">
        <v>1</v>
      </c>
      <c r="CV486">
        <v>0</v>
      </c>
      <c r="CW486">
        <f>ROUND(Y486*Source!I318*DO486,7)</f>
        <v>0</v>
      </c>
      <c r="CX486">
        <f>ROUND(Y486*Source!I318,7)</f>
        <v>6.31</v>
      </c>
      <c r="CY486">
        <f t="shared" si="245"/>
        <v>5.35</v>
      </c>
      <c r="CZ486">
        <f t="shared" si="246"/>
        <v>4.3499999999999996</v>
      </c>
      <c r="DA486">
        <f t="shared" si="247"/>
        <v>1.23</v>
      </c>
      <c r="DB486">
        <f t="shared" si="243"/>
        <v>27.45</v>
      </c>
      <c r="DC486">
        <f t="shared" si="244"/>
        <v>0</v>
      </c>
      <c r="DD486" t="s">
        <v>3</v>
      </c>
      <c r="DE486" t="s">
        <v>3</v>
      </c>
      <c r="DF486">
        <f t="shared" si="241"/>
        <v>0</v>
      </c>
      <c r="DG486">
        <f>ROUND(ROUND(AF486*AJ486,2)*CX486,2)</f>
        <v>33.76</v>
      </c>
      <c r="DH486">
        <f t="shared" si="230"/>
        <v>0</v>
      </c>
      <c r="DI486">
        <f t="shared" si="231"/>
        <v>0</v>
      </c>
      <c r="DJ486">
        <f t="shared" si="248"/>
        <v>33.76</v>
      </c>
      <c r="DK486">
        <v>0</v>
      </c>
      <c r="DL486" t="s">
        <v>3</v>
      </c>
      <c r="DM486">
        <v>0</v>
      </c>
      <c r="DN486" t="s">
        <v>3</v>
      </c>
      <c r="DO486">
        <v>0</v>
      </c>
    </row>
    <row r="487" spans="1:119" x14ac:dyDescent="0.2">
      <c r="A487">
        <f>ROW(Source!A318)</f>
        <v>318</v>
      </c>
      <c r="B487">
        <v>449016111</v>
      </c>
      <c r="C487">
        <v>448997633</v>
      </c>
      <c r="D487">
        <v>277946072</v>
      </c>
      <c r="E487">
        <v>1</v>
      </c>
      <c r="F487">
        <v>1</v>
      </c>
      <c r="G487">
        <v>1</v>
      </c>
      <c r="H487">
        <v>2</v>
      </c>
      <c r="I487" t="s">
        <v>1238</v>
      </c>
      <c r="J487" t="s">
        <v>1239</v>
      </c>
      <c r="K487" t="s">
        <v>1240</v>
      </c>
      <c r="L487">
        <v>1368</v>
      </c>
      <c r="N487">
        <v>1011</v>
      </c>
      <c r="O487" t="s">
        <v>1100</v>
      </c>
      <c r="P487" t="s">
        <v>1100</v>
      </c>
      <c r="Q487">
        <v>1</v>
      </c>
      <c r="W487">
        <v>0</v>
      </c>
      <c r="X487">
        <v>-278178338</v>
      </c>
      <c r="Y487">
        <f t="shared" si="242"/>
        <v>36.06</v>
      </c>
      <c r="AA487">
        <v>0</v>
      </c>
      <c r="AB487">
        <v>34.61</v>
      </c>
      <c r="AC487">
        <v>0</v>
      </c>
      <c r="AD487">
        <v>0</v>
      </c>
      <c r="AE487">
        <v>0</v>
      </c>
      <c r="AF487">
        <v>34.61</v>
      </c>
      <c r="AG487">
        <v>0</v>
      </c>
      <c r="AH487">
        <v>0</v>
      </c>
      <c r="AI487">
        <v>1</v>
      </c>
      <c r="AJ487">
        <v>1</v>
      </c>
      <c r="AK487">
        <v>1</v>
      </c>
      <c r="AL487">
        <v>1</v>
      </c>
      <c r="AM487">
        <v>-2</v>
      </c>
      <c r="AN487">
        <v>0</v>
      </c>
      <c r="AO487">
        <v>0</v>
      </c>
      <c r="AP487">
        <v>1</v>
      </c>
      <c r="AQ487">
        <v>1</v>
      </c>
      <c r="AR487">
        <v>0</v>
      </c>
      <c r="AS487" t="s">
        <v>3</v>
      </c>
      <c r="AT487">
        <v>36.06</v>
      </c>
      <c r="AU487" t="s">
        <v>3</v>
      </c>
      <c r="AV487">
        <v>1</v>
      </c>
      <c r="AW487">
        <v>2</v>
      </c>
      <c r="AX487">
        <v>448997654</v>
      </c>
      <c r="AY487">
        <v>2</v>
      </c>
      <c r="AZ487">
        <v>32768</v>
      </c>
      <c r="BA487">
        <v>489</v>
      </c>
      <c r="BB487">
        <v>1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1248.0366000000001</v>
      </c>
      <c r="BL487">
        <v>0</v>
      </c>
      <c r="BM487">
        <v>0</v>
      </c>
      <c r="BN487">
        <v>0</v>
      </c>
      <c r="BO487">
        <v>0</v>
      </c>
      <c r="BP487">
        <v>1</v>
      </c>
      <c r="BQ487">
        <v>0</v>
      </c>
      <c r="BR487">
        <v>1248.0366000000001</v>
      </c>
      <c r="BS487">
        <v>0</v>
      </c>
      <c r="BT487">
        <v>0</v>
      </c>
      <c r="BU487">
        <v>0</v>
      </c>
      <c r="BV487">
        <v>0</v>
      </c>
      <c r="BW487">
        <v>1</v>
      </c>
      <c r="CV487">
        <v>0</v>
      </c>
      <c r="CW487">
        <f>ROUND(Y487*Source!I318*DO487,7)</f>
        <v>0</v>
      </c>
      <c r="CX487">
        <f>ROUND(Y487*Source!I318,7)</f>
        <v>36.06</v>
      </c>
      <c r="CY487">
        <f t="shared" si="245"/>
        <v>34.61</v>
      </c>
      <c r="CZ487">
        <f t="shared" si="246"/>
        <v>34.61</v>
      </c>
      <c r="DA487">
        <f t="shared" si="247"/>
        <v>1</v>
      </c>
      <c r="DB487">
        <f t="shared" si="243"/>
        <v>1248.04</v>
      </c>
      <c r="DC487">
        <f t="shared" si="244"/>
        <v>0</v>
      </c>
      <c r="DD487" t="s">
        <v>3</v>
      </c>
      <c r="DE487" t="s">
        <v>3</v>
      </c>
      <c r="DF487">
        <f t="shared" si="241"/>
        <v>0</v>
      </c>
      <c r="DG487">
        <f>ROUND(ROUND(AF487,2)*CX487,2)</f>
        <v>1248.04</v>
      </c>
      <c r="DH487">
        <f t="shared" si="230"/>
        <v>0</v>
      </c>
      <c r="DI487">
        <f t="shared" si="231"/>
        <v>0</v>
      </c>
      <c r="DJ487">
        <f t="shared" si="248"/>
        <v>1248.04</v>
      </c>
      <c r="DK487">
        <v>1</v>
      </c>
      <c r="DL487" t="s">
        <v>3</v>
      </c>
      <c r="DM487">
        <v>0</v>
      </c>
      <c r="DN487" t="s">
        <v>3</v>
      </c>
      <c r="DO487">
        <v>0</v>
      </c>
    </row>
    <row r="488" spans="1:119" x14ac:dyDescent="0.2">
      <c r="A488">
        <f>ROW(Source!A318)</f>
        <v>318</v>
      </c>
      <c r="B488">
        <v>449016111</v>
      </c>
      <c r="C488">
        <v>448997633</v>
      </c>
      <c r="D488">
        <v>277946105</v>
      </c>
      <c r="E488">
        <v>1</v>
      </c>
      <c r="F488">
        <v>1</v>
      </c>
      <c r="G488">
        <v>1</v>
      </c>
      <c r="H488">
        <v>2</v>
      </c>
      <c r="I488" t="s">
        <v>1475</v>
      </c>
      <c r="J488" t="s">
        <v>1476</v>
      </c>
      <c r="K488" t="s">
        <v>1477</v>
      </c>
      <c r="L488">
        <v>1368</v>
      </c>
      <c r="N488">
        <v>1011</v>
      </c>
      <c r="O488" t="s">
        <v>1100</v>
      </c>
      <c r="P488" t="s">
        <v>1100</v>
      </c>
      <c r="Q488">
        <v>1</v>
      </c>
      <c r="W488">
        <v>0</v>
      </c>
      <c r="X488">
        <v>1617714553</v>
      </c>
      <c r="Y488">
        <f t="shared" si="242"/>
        <v>2.39</v>
      </c>
      <c r="AA488">
        <v>0</v>
      </c>
      <c r="AB488">
        <v>171.99</v>
      </c>
      <c r="AC488">
        <v>0</v>
      </c>
      <c r="AD488">
        <v>0</v>
      </c>
      <c r="AE488">
        <v>0</v>
      </c>
      <c r="AF488">
        <v>115.43</v>
      </c>
      <c r="AG488">
        <v>0</v>
      </c>
      <c r="AH488">
        <v>0</v>
      </c>
      <c r="AI488">
        <v>1</v>
      </c>
      <c r="AJ488">
        <v>1.49</v>
      </c>
      <c r="AK488">
        <v>1</v>
      </c>
      <c r="AL488">
        <v>1</v>
      </c>
      <c r="AM488">
        <v>2</v>
      </c>
      <c r="AN488">
        <v>0</v>
      </c>
      <c r="AO488">
        <v>0</v>
      </c>
      <c r="AP488">
        <v>1</v>
      </c>
      <c r="AQ488">
        <v>1</v>
      </c>
      <c r="AR488">
        <v>0</v>
      </c>
      <c r="AS488" t="s">
        <v>3</v>
      </c>
      <c r="AT488">
        <v>2.39</v>
      </c>
      <c r="AU488" t="s">
        <v>3</v>
      </c>
      <c r="AV488">
        <v>1</v>
      </c>
      <c r="AW488">
        <v>2</v>
      </c>
      <c r="AX488">
        <v>448997655</v>
      </c>
      <c r="AY488">
        <v>1</v>
      </c>
      <c r="AZ488">
        <v>0</v>
      </c>
      <c r="BA488">
        <v>490</v>
      </c>
      <c r="BB488">
        <v>1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275.8777</v>
      </c>
      <c r="BL488">
        <v>0</v>
      </c>
      <c r="BM488">
        <v>0</v>
      </c>
      <c r="BN488">
        <v>0</v>
      </c>
      <c r="BO488">
        <v>0</v>
      </c>
      <c r="BP488">
        <v>1</v>
      </c>
      <c r="BQ488">
        <v>0</v>
      </c>
      <c r="BR488">
        <v>275.8777</v>
      </c>
      <c r="BS488">
        <v>0</v>
      </c>
      <c r="BT488">
        <v>0</v>
      </c>
      <c r="BU488">
        <v>0</v>
      </c>
      <c r="BV488">
        <v>0</v>
      </c>
      <c r="BW488">
        <v>1</v>
      </c>
      <c r="CV488">
        <v>0</v>
      </c>
      <c r="CW488">
        <f>ROUND(Y488*Source!I318*DO488,7)</f>
        <v>0</v>
      </c>
      <c r="CX488">
        <f>ROUND(Y488*Source!I318,7)</f>
        <v>2.39</v>
      </c>
      <c r="CY488">
        <f t="shared" si="245"/>
        <v>171.99</v>
      </c>
      <c r="CZ488">
        <f t="shared" si="246"/>
        <v>115.43</v>
      </c>
      <c r="DA488">
        <f t="shared" si="247"/>
        <v>1.49</v>
      </c>
      <c r="DB488">
        <f t="shared" si="243"/>
        <v>275.88</v>
      </c>
      <c r="DC488">
        <f t="shared" si="244"/>
        <v>0</v>
      </c>
      <c r="DD488" t="s">
        <v>3</v>
      </c>
      <c r="DE488" t="s">
        <v>3</v>
      </c>
      <c r="DF488">
        <f t="shared" si="241"/>
        <v>0</v>
      </c>
      <c r="DG488">
        <f>ROUND(ROUND(AF488*AJ488,2)*CX488,2)</f>
        <v>411.06</v>
      </c>
      <c r="DH488">
        <f t="shared" si="230"/>
        <v>0</v>
      </c>
      <c r="DI488">
        <f t="shared" si="231"/>
        <v>0</v>
      </c>
      <c r="DJ488">
        <f t="shared" si="248"/>
        <v>411.06</v>
      </c>
      <c r="DK488">
        <v>0</v>
      </c>
      <c r="DL488" t="s">
        <v>3</v>
      </c>
      <c r="DM488">
        <v>0</v>
      </c>
      <c r="DN488" t="s">
        <v>3</v>
      </c>
      <c r="DO488">
        <v>0</v>
      </c>
    </row>
    <row r="489" spans="1:119" x14ac:dyDescent="0.2">
      <c r="A489">
        <f>ROW(Source!A318)</f>
        <v>318</v>
      </c>
      <c r="B489">
        <v>449016111</v>
      </c>
      <c r="C489">
        <v>448997633</v>
      </c>
      <c r="D489">
        <v>277862570</v>
      </c>
      <c r="E489">
        <v>1</v>
      </c>
      <c r="F489">
        <v>1</v>
      </c>
      <c r="G489">
        <v>1</v>
      </c>
      <c r="H489">
        <v>3</v>
      </c>
      <c r="I489" t="s">
        <v>1484</v>
      </c>
      <c r="J489" t="s">
        <v>1485</v>
      </c>
      <c r="K489" t="s">
        <v>1486</v>
      </c>
      <c r="L489">
        <v>1339</v>
      </c>
      <c r="N489">
        <v>1007</v>
      </c>
      <c r="O489" t="s">
        <v>49</v>
      </c>
      <c r="P489" t="s">
        <v>49</v>
      </c>
      <c r="Q489">
        <v>1</v>
      </c>
      <c r="W489">
        <v>0</v>
      </c>
      <c r="X489">
        <v>-1919765847</v>
      </c>
      <c r="Y489">
        <f t="shared" ref="Y489:Y494" si="249">(AT489*ROUND(0,7))</f>
        <v>0</v>
      </c>
      <c r="AA489">
        <v>553.22</v>
      </c>
      <c r="AB489">
        <v>0</v>
      </c>
      <c r="AC489">
        <v>0</v>
      </c>
      <c r="AD489">
        <v>0</v>
      </c>
      <c r="AE489">
        <v>553.22</v>
      </c>
      <c r="AF489">
        <v>0</v>
      </c>
      <c r="AG489">
        <v>0</v>
      </c>
      <c r="AH489">
        <v>0</v>
      </c>
      <c r="AI489">
        <v>1</v>
      </c>
      <c r="AJ489">
        <v>1</v>
      </c>
      <c r="AK489">
        <v>1</v>
      </c>
      <c r="AL489">
        <v>1</v>
      </c>
      <c r="AM489">
        <v>-2</v>
      </c>
      <c r="AN489">
        <v>0</v>
      </c>
      <c r="AO489">
        <v>0</v>
      </c>
      <c r="AP489">
        <v>1</v>
      </c>
      <c r="AQ489">
        <v>1</v>
      </c>
      <c r="AR489">
        <v>0</v>
      </c>
      <c r="AS489" t="s">
        <v>3</v>
      </c>
      <c r="AT489">
        <v>5.8</v>
      </c>
      <c r="AU489" t="s">
        <v>135</v>
      </c>
      <c r="AV489">
        <v>0</v>
      </c>
      <c r="AW489">
        <v>2</v>
      </c>
      <c r="AX489">
        <v>448997656</v>
      </c>
      <c r="AY489">
        <v>2</v>
      </c>
      <c r="AZ489">
        <v>16384</v>
      </c>
      <c r="BA489">
        <v>491</v>
      </c>
      <c r="BB489">
        <v>1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3208.6759999999999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1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CV489">
        <v>0</v>
      </c>
      <c r="CW489">
        <v>0</v>
      </c>
      <c r="CX489">
        <f>ROUND(Y489*Source!I318,7)</f>
        <v>0</v>
      </c>
      <c r="CY489">
        <f t="shared" ref="CY489:CY494" si="250">AA489</f>
        <v>553.22</v>
      </c>
      <c r="CZ489">
        <f t="shared" ref="CZ489:CZ494" si="251">AE489</f>
        <v>553.22</v>
      </c>
      <c r="DA489">
        <f t="shared" ref="DA489:DA494" si="252">AI489</f>
        <v>1</v>
      </c>
      <c r="DB489">
        <f t="shared" ref="DB489:DB494" si="253">ROUND((ROUND(AT489*CZ489,2)*ROUND(0,7)),6)</f>
        <v>0</v>
      </c>
      <c r="DC489">
        <f t="shared" ref="DC489:DC494" si="254">ROUND((ROUND(AT489*AG489,2)*ROUND(0,7)),6)</f>
        <v>0</v>
      </c>
      <c r="DD489" t="s">
        <v>3</v>
      </c>
      <c r="DE489" t="s">
        <v>3</v>
      </c>
      <c r="DF489">
        <f t="shared" si="241"/>
        <v>0</v>
      </c>
      <c r="DG489">
        <f t="shared" ref="DG489:DG507" si="255">ROUND(ROUND(AF489,2)*CX489,2)</f>
        <v>0</v>
      </c>
      <c r="DH489">
        <f t="shared" si="230"/>
        <v>0</v>
      </c>
      <c r="DI489">
        <f t="shared" si="231"/>
        <v>0</v>
      </c>
      <c r="DJ489">
        <f t="shared" ref="DJ489:DJ494" si="256">DF489</f>
        <v>0</v>
      </c>
      <c r="DK489">
        <v>1</v>
      </c>
      <c r="DL489" t="s">
        <v>3</v>
      </c>
      <c r="DM489">
        <v>0</v>
      </c>
      <c r="DN489" t="s">
        <v>3</v>
      </c>
      <c r="DO489">
        <v>0</v>
      </c>
    </row>
    <row r="490" spans="1:119" x14ac:dyDescent="0.2">
      <c r="A490">
        <f>ROW(Source!A318)</f>
        <v>318</v>
      </c>
      <c r="B490">
        <v>449016111</v>
      </c>
      <c r="C490">
        <v>448997633</v>
      </c>
      <c r="D490">
        <v>277862586</v>
      </c>
      <c r="E490">
        <v>1</v>
      </c>
      <c r="F490">
        <v>1</v>
      </c>
      <c r="G490">
        <v>1</v>
      </c>
      <c r="H490">
        <v>3</v>
      </c>
      <c r="I490" t="s">
        <v>1314</v>
      </c>
      <c r="J490" t="s">
        <v>1315</v>
      </c>
      <c r="K490" t="s">
        <v>1316</v>
      </c>
      <c r="L490">
        <v>1339</v>
      </c>
      <c r="N490">
        <v>1007</v>
      </c>
      <c r="O490" t="s">
        <v>49</v>
      </c>
      <c r="P490" t="s">
        <v>49</v>
      </c>
      <c r="Q490">
        <v>1</v>
      </c>
      <c r="W490">
        <v>0</v>
      </c>
      <c r="X490">
        <v>-786072583</v>
      </c>
      <c r="Y490">
        <f t="shared" si="249"/>
        <v>0</v>
      </c>
      <c r="AA490">
        <v>108.66</v>
      </c>
      <c r="AB490">
        <v>0</v>
      </c>
      <c r="AC490">
        <v>0</v>
      </c>
      <c r="AD490">
        <v>0</v>
      </c>
      <c r="AE490">
        <v>108.66</v>
      </c>
      <c r="AF490">
        <v>0</v>
      </c>
      <c r="AG490">
        <v>0</v>
      </c>
      <c r="AH490">
        <v>0</v>
      </c>
      <c r="AI490">
        <v>1</v>
      </c>
      <c r="AJ490">
        <v>1</v>
      </c>
      <c r="AK490">
        <v>1</v>
      </c>
      <c r="AL490">
        <v>1</v>
      </c>
      <c r="AM490">
        <v>-2</v>
      </c>
      <c r="AN490">
        <v>0</v>
      </c>
      <c r="AO490">
        <v>0</v>
      </c>
      <c r="AP490">
        <v>1</v>
      </c>
      <c r="AQ490">
        <v>1</v>
      </c>
      <c r="AR490">
        <v>0</v>
      </c>
      <c r="AS490" t="s">
        <v>3</v>
      </c>
      <c r="AT490">
        <v>44.45</v>
      </c>
      <c r="AU490" t="s">
        <v>135</v>
      </c>
      <c r="AV490">
        <v>0</v>
      </c>
      <c r="AW490">
        <v>2</v>
      </c>
      <c r="AX490">
        <v>448997657</v>
      </c>
      <c r="AY490">
        <v>2</v>
      </c>
      <c r="AZ490">
        <v>16384</v>
      </c>
      <c r="BA490">
        <v>492</v>
      </c>
      <c r="BB490">
        <v>1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4829.9369999999999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1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CV490">
        <v>0</v>
      </c>
      <c r="CW490">
        <v>0</v>
      </c>
      <c r="CX490">
        <f>ROUND(Y490*Source!I318,7)</f>
        <v>0</v>
      </c>
      <c r="CY490">
        <f t="shared" si="250"/>
        <v>108.66</v>
      </c>
      <c r="CZ490">
        <f t="shared" si="251"/>
        <v>108.66</v>
      </c>
      <c r="DA490">
        <f t="shared" si="252"/>
        <v>1</v>
      </c>
      <c r="DB490">
        <f t="shared" si="253"/>
        <v>0</v>
      </c>
      <c r="DC490">
        <f t="shared" si="254"/>
        <v>0</v>
      </c>
      <c r="DD490" t="s">
        <v>3</v>
      </c>
      <c r="DE490" t="s">
        <v>3</v>
      </c>
      <c r="DF490">
        <f t="shared" si="241"/>
        <v>0</v>
      </c>
      <c r="DG490">
        <f t="shared" si="255"/>
        <v>0</v>
      </c>
      <c r="DH490">
        <f t="shared" si="230"/>
        <v>0</v>
      </c>
      <c r="DI490">
        <f t="shared" si="231"/>
        <v>0</v>
      </c>
      <c r="DJ490">
        <f t="shared" si="256"/>
        <v>0</v>
      </c>
      <c r="DK490">
        <v>1</v>
      </c>
      <c r="DL490" t="s">
        <v>3</v>
      </c>
      <c r="DM490">
        <v>0</v>
      </c>
      <c r="DN490" t="s">
        <v>3</v>
      </c>
      <c r="DO490">
        <v>0</v>
      </c>
    </row>
    <row r="491" spans="1:119" x14ac:dyDescent="0.2">
      <c r="A491">
        <f>ROW(Source!A318)</f>
        <v>318</v>
      </c>
      <c r="B491">
        <v>449016111</v>
      </c>
      <c r="C491">
        <v>448997633</v>
      </c>
      <c r="D491">
        <v>277866597</v>
      </c>
      <c r="E491">
        <v>1</v>
      </c>
      <c r="F491">
        <v>1</v>
      </c>
      <c r="G491">
        <v>1</v>
      </c>
      <c r="H491">
        <v>3</v>
      </c>
      <c r="I491" t="s">
        <v>1227</v>
      </c>
      <c r="J491" t="s">
        <v>1228</v>
      </c>
      <c r="K491" t="s">
        <v>1229</v>
      </c>
      <c r="L491">
        <v>1348</v>
      </c>
      <c r="N491">
        <v>1009</v>
      </c>
      <c r="O491" t="s">
        <v>83</v>
      </c>
      <c r="P491" t="s">
        <v>83</v>
      </c>
      <c r="Q491">
        <v>1000</v>
      </c>
      <c r="W491">
        <v>0</v>
      </c>
      <c r="X491">
        <v>440694812</v>
      </c>
      <c r="Y491">
        <f t="shared" si="249"/>
        <v>0</v>
      </c>
      <c r="AA491">
        <v>115594.46</v>
      </c>
      <c r="AB491">
        <v>0</v>
      </c>
      <c r="AC491">
        <v>0</v>
      </c>
      <c r="AD491">
        <v>0</v>
      </c>
      <c r="AE491">
        <v>148198.01999999999</v>
      </c>
      <c r="AF491">
        <v>0</v>
      </c>
      <c r="AG491">
        <v>0</v>
      </c>
      <c r="AH491">
        <v>0</v>
      </c>
      <c r="AI491">
        <v>0.78</v>
      </c>
      <c r="AJ491">
        <v>1</v>
      </c>
      <c r="AK491">
        <v>1</v>
      </c>
      <c r="AL491">
        <v>1</v>
      </c>
      <c r="AM491">
        <v>2</v>
      </c>
      <c r="AN491">
        <v>0</v>
      </c>
      <c r="AO491">
        <v>0</v>
      </c>
      <c r="AP491">
        <v>1</v>
      </c>
      <c r="AQ491">
        <v>1</v>
      </c>
      <c r="AR491">
        <v>0</v>
      </c>
      <c r="AS491" t="s">
        <v>3</v>
      </c>
      <c r="AT491">
        <v>7.0000000000000007E-2</v>
      </c>
      <c r="AU491" t="s">
        <v>135</v>
      </c>
      <c r="AV491">
        <v>0</v>
      </c>
      <c r="AW491">
        <v>2</v>
      </c>
      <c r="AX491">
        <v>448997658</v>
      </c>
      <c r="AY491">
        <v>1</v>
      </c>
      <c r="AZ491">
        <v>0</v>
      </c>
      <c r="BA491">
        <v>493</v>
      </c>
      <c r="BB491">
        <v>1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10373.8614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1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CV491">
        <v>0</v>
      </c>
      <c r="CW491">
        <v>0</v>
      </c>
      <c r="CX491">
        <f>ROUND(Y491*Source!I318,7)</f>
        <v>0</v>
      </c>
      <c r="CY491">
        <f t="shared" si="250"/>
        <v>115594.46</v>
      </c>
      <c r="CZ491">
        <f t="shared" si="251"/>
        <v>148198.01999999999</v>
      </c>
      <c r="DA491">
        <f t="shared" si="252"/>
        <v>0.78</v>
      </c>
      <c r="DB491">
        <f t="shared" si="253"/>
        <v>0</v>
      </c>
      <c r="DC491">
        <f t="shared" si="254"/>
        <v>0</v>
      </c>
      <c r="DD491" t="s">
        <v>3</v>
      </c>
      <c r="DE491" t="s">
        <v>3</v>
      </c>
      <c r="DF491">
        <f>ROUND(ROUND(AE491*AI491,2)*CX491,2)</f>
        <v>0</v>
      </c>
      <c r="DG491">
        <f t="shared" si="255"/>
        <v>0</v>
      </c>
      <c r="DH491">
        <f t="shared" si="230"/>
        <v>0</v>
      </c>
      <c r="DI491">
        <f t="shared" si="231"/>
        <v>0</v>
      </c>
      <c r="DJ491">
        <f t="shared" si="256"/>
        <v>0</v>
      </c>
      <c r="DK491">
        <v>0</v>
      </c>
      <c r="DL491" t="s">
        <v>3</v>
      </c>
      <c r="DM491">
        <v>0</v>
      </c>
      <c r="DN491" t="s">
        <v>3</v>
      </c>
      <c r="DO491">
        <v>0</v>
      </c>
    </row>
    <row r="492" spans="1:119" x14ac:dyDescent="0.2">
      <c r="A492">
        <f>ROW(Source!A318)</f>
        <v>318</v>
      </c>
      <c r="B492">
        <v>449016111</v>
      </c>
      <c r="C492">
        <v>448997633</v>
      </c>
      <c r="D492">
        <v>277562780</v>
      </c>
      <c r="E492">
        <v>109</v>
      </c>
      <c r="F492">
        <v>1</v>
      </c>
      <c r="G492">
        <v>1</v>
      </c>
      <c r="H492">
        <v>3</v>
      </c>
      <c r="I492" t="s">
        <v>494</v>
      </c>
      <c r="J492" t="s">
        <v>3</v>
      </c>
      <c r="K492" t="s">
        <v>193</v>
      </c>
      <c r="L492">
        <v>1348</v>
      </c>
      <c r="N492">
        <v>1009</v>
      </c>
      <c r="O492" t="s">
        <v>83</v>
      </c>
      <c r="P492" t="s">
        <v>83</v>
      </c>
      <c r="Q492">
        <v>1000</v>
      </c>
      <c r="W492">
        <v>0</v>
      </c>
      <c r="X492">
        <v>748648226</v>
      </c>
      <c r="Y492">
        <f t="shared" si="249"/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1</v>
      </c>
      <c r="AJ492">
        <v>1</v>
      </c>
      <c r="AK492">
        <v>1</v>
      </c>
      <c r="AL492">
        <v>1</v>
      </c>
      <c r="AM492">
        <v>-2</v>
      </c>
      <c r="AN492">
        <v>0</v>
      </c>
      <c r="AO492">
        <v>0</v>
      </c>
      <c r="AP492">
        <v>1</v>
      </c>
      <c r="AQ492">
        <v>0</v>
      </c>
      <c r="AR492">
        <v>0</v>
      </c>
      <c r="AS492" t="s">
        <v>3</v>
      </c>
      <c r="AT492">
        <v>1</v>
      </c>
      <c r="AU492" t="s">
        <v>135</v>
      </c>
      <c r="AV492">
        <v>0</v>
      </c>
      <c r="AW492">
        <v>2</v>
      </c>
      <c r="AX492">
        <v>448997659</v>
      </c>
      <c r="AY492">
        <v>1</v>
      </c>
      <c r="AZ492">
        <v>0</v>
      </c>
      <c r="BA492">
        <v>494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CV492">
        <v>0</v>
      </c>
      <c r="CW492">
        <v>0</v>
      </c>
      <c r="CX492">
        <f>ROUND(Y492*Source!I318,7)</f>
        <v>0</v>
      </c>
      <c r="CY492">
        <f t="shared" si="250"/>
        <v>0</v>
      </c>
      <c r="CZ492">
        <f t="shared" si="251"/>
        <v>0</v>
      </c>
      <c r="DA492">
        <f t="shared" si="252"/>
        <v>1</v>
      </c>
      <c r="DB492">
        <f t="shared" si="253"/>
        <v>0</v>
      </c>
      <c r="DC492">
        <f t="shared" si="254"/>
        <v>0</v>
      </c>
      <c r="DD492" t="s">
        <v>3</v>
      </c>
      <c r="DE492" t="s">
        <v>3</v>
      </c>
      <c r="DF492">
        <f>ROUND(ROUND(AE492,2)*CX492,2)</f>
        <v>0</v>
      </c>
      <c r="DG492">
        <f t="shared" si="255"/>
        <v>0</v>
      </c>
      <c r="DH492">
        <f t="shared" si="230"/>
        <v>0</v>
      </c>
      <c r="DI492">
        <f t="shared" si="231"/>
        <v>0</v>
      </c>
      <c r="DJ492">
        <f t="shared" si="256"/>
        <v>0</v>
      </c>
      <c r="DK492">
        <v>0</v>
      </c>
      <c r="DL492" t="s">
        <v>3</v>
      </c>
      <c r="DM492">
        <v>0</v>
      </c>
      <c r="DN492" t="s">
        <v>3</v>
      </c>
      <c r="DO492">
        <v>0</v>
      </c>
    </row>
    <row r="493" spans="1:119" x14ac:dyDescent="0.2">
      <c r="A493">
        <f>ROW(Source!A318)</f>
        <v>318</v>
      </c>
      <c r="B493">
        <v>449016111</v>
      </c>
      <c r="C493">
        <v>448997633</v>
      </c>
      <c r="D493">
        <v>277883458</v>
      </c>
      <c r="E493">
        <v>1</v>
      </c>
      <c r="F493">
        <v>1</v>
      </c>
      <c r="G493">
        <v>1</v>
      </c>
      <c r="H493">
        <v>3</v>
      </c>
      <c r="I493" t="s">
        <v>1487</v>
      </c>
      <c r="J493" t="s">
        <v>1488</v>
      </c>
      <c r="K493" t="s">
        <v>1489</v>
      </c>
      <c r="L493">
        <v>1327</v>
      </c>
      <c r="N493">
        <v>1005</v>
      </c>
      <c r="O493" t="s">
        <v>146</v>
      </c>
      <c r="P493" t="s">
        <v>146</v>
      </c>
      <c r="Q493">
        <v>1</v>
      </c>
      <c r="W493">
        <v>0</v>
      </c>
      <c r="X493">
        <v>298201858</v>
      </c>
      <c r="Y493">
        <f t="shared" si="249"/>
        <v>0</v>
      </c>
      <c r="AA493">
        <v>751</v>
      </c>
      <c r="AB493">
        <v>0</v>
      </c>
      <c r="AC493">
        <v>0</v>
      </c>
      <c r="AD493">
        <v>0</v>
      </c>
      <c r="AE493">
        <v>625.83000000000004</v>
      </c>
      <c r="AF493">
        <v>0</v>
      </c>
      <c r="AG493">
        <v>0</v>
      </c>
      <c r="AH493">
        <v>0</v>
      </c>
      <c r="AI493">
        <v>1.2</v>
      </c>
      <c r="AJ493">
        <v>1</v>
      </c>
      <c r="AK493">
        <v>1</v>
      </c>
      <c r="AL493">
        <v>1</v>
      </c>
      <c r="AM493">
        <v>2</v>
      </c>
      <c r="AN493">
        <v>0</v>
      </c>
      <c r="AO493">
        <v>0</v>
      </c>
      <c r="AP493">
        <v>1</v>
      </c>
      <c r="AQ493">
        <v>1</v>
      </c>
      <c r="AR493">
        <v>0</v>
      </c>
      <c r="AS493" t="s">
        <v>3</v>
      </c>
      <c r="AT493">
        <v>14.9</v>
      </c>
      <c r="AU493" t="s">
        <v>135</v>
      </c>
      <c r="AV493">
        <v>0</v>
      </c>
      <c r="AW493">
        <v>2</v>
      </c>
      <c r="AX493">
        <v>448997660</v>
      </c>
      <c r="AY493">
        <v>1</v>
      </c>
      <c r="AZ493">
        <v>0</v>
      </c>
      <c r="BA493">
        <v>495</v>
      </c>
      <c r="BB493">
        <v>1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9324.8670000000002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1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CV493">
        <v>0</v>
      </c>
      <c r="CW493">
        <v>0</v>
      </c>
      <c r="CX493">
        <f>ROUND(Y493*Source!I318,7)</f>
        <v>0</v>
      </c>
      <c r="CY493">
        <f t="shared" si="250"/>
        <v>751</v>
      </c>
      <c r="CZ493">
        <f t="shared" si="251"/>
        <v>625.83000000000004</v>
      </c>
      <c r="DA493">
        <f t="shared" si="252"/>
        <v>1.2</v>
      </c>
      <c r="DB493">
        <f t="shared" si="253"/>
        <v>0</v>
      </c>
      <c r="DC493">
        <f t="shared" si="254"/>
        <v>0</v>
      </c>
      <c r="DD493" t="s">
        <v>3</v>
      </c>
      <c r="DE493" t="s">
        <v>3</v>
      </c>
      <c r="DF493">
        <f>ROUND(ROUND(AE493*AI493,2)*CX493,2)</f>
        <v>0</v>
      </c>
      <c r="DG493">
        <f t="shared" si="255"/>
        <v>0</v>
      </c>
      <c r="DH493">
        <f t="shared" si="230"/>
        <v>0</v>
      </c>
      <c r="DI493">
        <f t="shared" si="231"/>
        <v>0</v>
      </c>
      <c r="DJ493">
        <f t="shared" si="256"/>
        <v>0</v>
      </c>
      <c r="DK493">
        <v>0</v>
      </c>
      <c r="DL493" t="s">
        <v>3</v>
      </c>
      <c r="DM493">
        <v>0</v>
      </c>
      <c r="DN493" t="s">
        <v>3</v>
      </c>
      <c r="DO493">
        <v>0</v>
      </c>
    </row>
    <row r="494" spans="1:119" x14ac:dyDescent="0.2">
      <c r="A494">
        <f>ROW(Source!A318)</f>
        <v>318</v>
      </c>
      <c r="B494">
        <v>449016111</v>
      </c>
      <c r="C494">
        <v>448997633</v>
      </c>
      <c r="D494">
        <v>277926505</v>
      </c>
      <c r="E494">
        <v>1</v>
      </c>
      <c r="F494">
        <v>1</v>
      </c>
      <c r="G494">
        <v>1</v>
      </c>
      <c r="H494">
        <v>3</v>
      </c>
      <c r="I494" t="s">
        <v>1490</v>
      </c>
      <c r="J494" t="s">
        <v>1491</v>
      </c>
      <c r="K494" t="s">
        <v>1492</v>
      </c>
      <c r="L494">
        <v>1301</v>
      </c>
      <c r="N494">
        <v>1003</v>
      </c>
      <c r="O494" t="s">
        <v>211</v>
      </c>
      <c r="P494" t="s">
        <v>211</v>
      </c>
      <c r="Q494">
        <v>1</v>
      </c>
      <c r="W494">
        <v>0</v>
      </c>
      <c r="X494">
        <v>-360328892</v>
      </c>
      <c r="Y494">
        <f t="shared" si="249"/>
        <v>0</v>
      </c>
      <c r="AA494">
        <v>222.49</v>
      </c>
      <c r="AB494">
        <v>0</v>
      </c>
      <c r="AC494">
        <v>0</v>
      </c>
      <c r="AD494">
        <v>0</v>
      </c>
      <c r="AE494">
        <v>264.87</v>
      </c>
      <c r="AF494">
        <v>0</v>
      </c>
      <c r="AG494">
        <v>0</v>
      </c>
      <c r="AH494">
        <v>0</v>
      </c>
      <c r="AI494">
        <v>0.84</v>
      </c>
      <c r="AJ494">
        <v>1</v>
      </c>
      <c r="AK494">
        <v>1</v>
      </c>
      <c r="AL494">
        <v>1</v>
      </c>
      <c r="AM494">
        <v>2</v>
      </c>
      <c r="AN494">
        <v>0</v>
      </c>
      <c r="AO494">
        <v>0</v>
      </c>
      <c r="AP494">
        <v>1</v>
      </c>
      <c r="AQ494">
        <v>1</v>
      </c>
      <c r="AR494">
        <v>0</v>
      </c>
      <c r="AS494" t="s">
        <v>3</v>
      </c>
      <c r="AT494">
        <v>77</v>
      </c>
      <c r="AU494" t="s">
        <v>135</v>
      </c>
      <c r="AV494">
        <v>0</v>
      </c>
      <c r="AW494">
        <v>2</v>
      </c>
      <c r="AX494">
        <v>448997661</v>
      </c>
      <c r="AY494">
        <v>1</v>
      </c>
      <c r="AZ494">
        <v>0</v>
      </c>
      <c r="BA494">
        <v>496</v>
      </c>
      <c r="BB494">
        <v>1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20394.990000000002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1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CV494">
        <v>0</v>
      </c>
      <c r="CW494">
        <v>0</v>
      </c>
      <c r="CX494">
        <f>ROUND(Y494*Source!I318,7)</f>
        <v>0</v>
      </c>
      <c r="CY494">
        <f t="shared" si="250"/>
        <v>222.49</v>
      </c>
      <c r="CZ494">
        <f t="shared" si="251"/>
        <v>264.87</v>
      </c>
      <c r="DA494">
        <f t="shared" si="252"/>
        <v>0.84</v>
      </c>
      <c r="DB494">
        <f t="shared" si="253"/>
        <v>0</v>
      </c>
      <c r="DC494">
        <f t="shared" si="254"/>
        <v>0</v>
      </c>
      <c r="DD494" t="s">
        <v>3</v>
      </c>
      <c r="DE494" t="s">
        <v>3</v>
      </c>
      <c r="DF494">
        <f>ROUND(ROUND(AE494*AI494,2)*CX494,2)</f>
        <v>0</v>
      </c>
      <c r="DG494">
        <f t="shared" si="255"/>
        <v>0</v>
      </c>
      <c r="DH494">
        <f t="shared" si="230"/>
        <v>0</v>
      </c>
      <c r="DI494">
        <f t="shared" si="231"/>
        <v>0</v>
      </c>
      <c r="DJ494">
        <f t="shared" si="256"/>
        <v>0</v>
      </c>
      <c r="DK494">
        <v>0</v>
      </c>
      <c r="DL494" t="s">
        <v>3</v>
      </c>
      <c r="DM494">
        <v>0</v>
      </c>
      <c r="DN494" t="s">
        <v>3</v>
      </c>
      <c r="DO494">
        <v>0</v>
      </c>
    </row>
    <row r="495" spans="1:119" x14ac:dyDescent="0.2">
      <c r="A495">
        <f>ROW(Source!A320)</f>
        <v>320</v>
      </c>
      <c r="B495">
        <v>449016111</v>
      </c>
      <c r="C495">
        <v>448997663</v>
      </c>
      <c r="D495">
        <v>327091196</v>
      </c>
      <c r="E495">
        <v>112</v>
      </c>
      <c r="F495">
        <v>1</v>
      </c>
      <c r="G495">
        <v>1</v>
      </c>
      <c r="H495">
        <v>1</v>
      </c>
      <c r="I495" t="s">
        <v>1493</v>
      </c>
      <c r="J495" t="s">
        <v>3</v>
      </c>
      <c r="K495" t="s">
        <v>1494</v>
      </c>
      <c r="L495">
        <v>1191</v>
      </c>
      <c r="N495">
        <v>1013</v>
      </c>
      <c r="O495" t="s">
        <v>1203</v>
      </c>
      <c r="P495" t="s">
        <v>1203</v>
      </c>
      <c r="Q495">
        <v>1</v>
      </c>
      <c r="W495">
        <v>0</v>
      </c>
      <c r="X495">
        <v>888410196</v>
      </c>
      <c r="Y495">
        <f>AT495</f>
        <v>53.6</v>
      </c>
      <c r="AA495">
        <v>0</v>
      </c>
      <c r="AB495">
        <v>0</v>
      </c>
      <c r="AC495">
        <v>0</v>
      </c>
      <c r="AD495">
        <v>539.69000000000005</v>
      </c>
      <c r="AE495">
        <v>0</v>
      </c>
      <c r="AF495">
        <v>0</v>
      </c>
      <c r="AG495">
        <v>0</v>
      </c>
      <c r="AH495">
        <v>539.69000000000005</v>
      </c>
      <c r="AI495">
        <v>1</v>
      </c>
      <c r="AJ495">
        <v>1</v>
      </c>
      <c r="AK495">
        <v>1</v>
      </c>
      <c r="AL495">
        <v>1</v>
      </c>
      <c r="AM495">
        <v>-2</v>
      </c>
      <c r="AN495">
        <v>0</v>
      </c>
      <c r="AO495">
        <v>0</v>
      </c>
      <c r="AP495">
        <v>1</v>
      </c>
      <c r="AQ495">
        <v>1</v>
      </c>
      <c r="AR495">
        <v>0</v>
      </c>
      <c r="AS495" t="s">
        <v>3</v>
      </c>
      <c r="AT495">
        <v>53.6</v>
      </c>
      <c r="AU495" t="s">
        <v>3</v>
      </c>
      <c r="AV495">
        <v>1</v>
      </c>
      <c r="AW495">
        <v>2</v>
      </c>
      <c r="AX495">
        <v>448997675</v>
      </c>
      <c r="AY495">
        <v>2</v>
      </c>
      <c r="AZ495">
        <v>131072</v>
      </c>
      <c r="BA495">
        <v>497</v>
      </c>
      <c r="BB495">
        <v>1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28927.384000000005</v>
      </c>
      <c r="BN495">
        <v>53.6</v>
      </c>
      <c r="BO495">
        <v>0</v>
      </c>
      <c r="BP495">
        <v>1</v>
      </c>
      <c r="BQ495">
        <v>0</v>
      </c>
      <c r="BR495">
        <v>0</v>
      </c>
      <c r="BS495">
        <v>0</v>
      </c>
      <c r="BT495">
        <v>28927.384000000005</v>
      </c>
      <c r="BU495">
        <v>53.6</v>
      </c>
      <c r="BV495">
        <v>0</v>
      </c>
      <c r="BW495">
        <v>1</v>
      </c>
      <c r="CU495">
        <f>ROUND(AT495*Source!I320*AH495*AL495,2)</f>
        <v>28927.38</v>
      </c>
      <c r="CV495">
        <f>ROUND(Y495*Source!I320,7)</f>
        <v>53.6</v>
      </c>
      <c r="CW495">
        <v>0</v>
      </c>
      <c r="CX495">
        <f>ROUND(Y495*Source!I320,7)</f>
        <v>53.6</v>
      </c>
      <c r="CY495">
        <f>AD495</f>
        <v>539.69000000000005</v>
      </c>
      <c r="CZ495">
        <f>AH495</f>
        <v>539.69000000000005</v>
      </c>
      <c r="DA495">
        <f>AL495</f>
        <v>1</v>
      </c>
      <c r="DB495">
        <f>ROUND(ROUND(AT495*CZ495,2),6)</f>
        <v>28927.38</v>
      </c>
      <c r="DC495">
        <f>ROUND(ROUND(AT495*AG495,2),6)</f>
        <v>0</v>
      </c>
      <c r="DD495" t="s">
        <v>3</v>
      </c>
      <c r="DE495" t="s">
        <v>3</v>
      </c>
      <c r="DF495">
        <f>ROUND(ROUND(AE495,2)*CX495,2)</f>
        <v>0</v>
      </c>
      <c r="DG495">
        <f t="shared" si="255"/>
        <v>0</v>
      </c>
      <c r="DH495">
        <f t="shared" si="230"/>
        <v>0</v>
      </c>
      <c r="DI495">
        <f t="shared" si="231"/>
        <v>28927.38</v>
      </c>
      <c r="DJ495">
        <f>DI495</f>
        <v>28927.38</v>
      </c>
      <c r="DK495">
        <v>1</v>
      </c>
      <c r="DL495" t="s">
        <v>3</v>
      </c>
      <c r="DM495">
        <v>0</v>
      </c>
      <c r="DN495" t="s">
        <v>3</v>
      </c>
      <c r="DO495">
        <v>0</v>
      </c>
    </row>
    <row r="496" spans="1:119" x14ac:dyDescent="0.2">
      <c r="A496">
        <f>ROW(Source!A320)</f>
        <v>320</v>
      </c>
      <c r="B496">
        <v>449016111</v>
      </c>
      <c r="C496">
        <v>448997663</v>
      </c>
      <c r="D496">
        <v>327091406</v>
      </c>
      <c r="E496">
        <v>112</v>
      </c>
      <c r="F496">
        <v>1</v>
      </c>
      <c r="G496">
        <v>1</v>
      </c>
      <c r="H496">
        <v>1</v>
      </c>
      <c r="I496" t="s">
        <v>1204</v>
      </c>
      <c r="J496" t="s">
        <v>3</v>
      </c>
      <c r="K496" t="s">
        <v>1205</v>
      </c>
      <c r="L496">
        <v>1191</v>
      </c>
      <c r="N496">
        <v>1013</v>
      </c>
      <c r="O496" t="s">
        <v>1203</v>
      </c>
      <c r="P496" t="s">
        <v>1203</v>
      </c>
      <c r="Q496">
        <v>1</v>
      </c>
      <c r="W496">
        <v>0</v>
      </c>
      <c r="X496">
        <v>-1417349443</v>
      </c>
      <c r="Y496">
        <f>AT496</f>
        <v>3.2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1</v>
      </c>
      <c r="AJ496">
        <v>1</v>
      </c>
      <c r="AK496">
        <v>1</v>
      </c>
      <c r="AL496">
        <v>1</v>
      </c>
      <c r="AM496">
        <v>-2</v>
      </c>
      <c r="AN496">
        <v>0</v>
      </c>
      <c r="AO496">
        <v>0</v>
      </c>
      <c r="AP496">
        <v>1</v>
      </c>
      <c r="AQ496">
        <v>1</v>
      </c>
      <c r="AR496">
        <v>0</v>
      </c>
      <c r="AS496" t="s">
        <v>3</v>
      </c>
      <c r="AT496">
        <v>3.2</v>
      </c>
      <c r="AU496" t="s">
        <v>3</v>
      </c>
      <c r="AV496">
        <v>2</v>
      </c>
      <c r="AW496">
        <v>2</v>
      </c>
      <c r="AX496">
        <v>448997676</v>
      </c>
      <c r="AY496">
        <v>1</v>
      </c>
      <c r="AZ496">
        <v>0</v>
      </c>
      <c r="BA496">
        <v>498</v>
      </c>
      <c r="BB496">
        <v>1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CV496">
        <v>0</v>
      </c>
      <c r="CW496">
        <v>0</v>
      </c>
      <c r="CX496">
        <f>ROUND(Y496*Source!I320,7)</f>
        <v>3.2</v>
      </c>
      <c r="CY496">
        <f>AD496</f>
        <v>0</v>
      </c>
      <c r="CZ496">
        <f>AH496</f>
        <v>0</v>
      </c>
      <c r="DA496">
        <f>AL496</f>
        <v>1</v>
      </c>
      <c r="DB496">
        <f>ROUND(ROUND(AT496*CZ496,2),6)</f>
        <v>0</v>
      </c>
      <c r="DC496">
        <f>ROUND(ROUND(AT496*AG496,2),6)</f>
        <v>0</v>
      </c>
      <c r="DD496" t="s">
        <v>3</v>
      </c>
      <c r="DE496" t="s">
        <v>3</v>
      </c>
      <c r="DF496">
        <f>ROUND(ROUND(AE496,2)*CX496,2)</f>
        <v>0</v>
      </c>
      <c r="DG496">
        <f t="shared" si="255"/>
        <v>0</v>
      </c>
      <c r="DH496">
        <f t="shared" si="230"/>
        <v>0</v>
      </c>
      <c r="DI496">
        <f t="shared" si="231"/>
        <v>0</v>
      </c>
      <c r="DJ496">
        <f>DI496</f>
        <v>0</v>
      </c>
      <c r="DK496">
        <v>0</v>
      </c>
      <c r="DL496" t="s">
        <v>3</v>
      </c>
      <c r="DM496">
        <v>0</v>
      </c>
      <c r="DN496" t="s">
        <v>3</v>
      </c>
      <c r="DO496">
        <v>0</v>
      </c>
    </row>
    <row r="497" spans="1:119" x14ac:dyDescent="0.2">
      <c r="A497">
        <f>ROW(Source!A320)</f>
        <v>320</v>
      </c>
      <c r="B497">
        <v>449016111</v>
      </c>
      <c r="C497">
        <v>448997663</v>
      </c>
      <c r="D497">
        <v>327211495</v>
      </c>
      <c r="E497">
        <v>1</v>
      </c>
      <c r="F497">
        <v>1</v>
      </c>
      <c r="G497">
        <v>1</v>
      </c>
      <c r="H497">
        <v>2</v>
      </c>
      <c r="I497" t="s">
        <v>1220</v>
      </c>
      <c r="J497" t="s">
        <v>1221</v>
      </c>
      <c r="K497" t="s">
        <v>1222</v>
      </c>
      <c r="L497">
        <v>1368</v>
      </c>
      <c r="N497">
        <v>1011</v>
      </c>
      <c r="O497" t="s">
        <v>1100</v>
      </c>
      <c r="P497" t="s">
        <v>1100</v>
      </c>
      <c r="Q497">
        <v>1</v>
      </c>
      <c r="W497">
        <v>0</v>
      </c>
      <c r="X497">
        <v>-613270886</v>
      </c>
      <c r="Y497">
        <f>AT497</f>
        <v>1.6</v>
      </c>
      <c r="AA497">
        <v>0</v>
      </c>
      <c r="AB497">
        <v>1626.29</v>
      </c>
      <c r="AC497">
        <v>724.95</v>
      </c>
      <c r="AD497">
        <v>0</v>
      </c>
      <c r="AE497">
        <v>0</v>
      </c>
      <c r="AF497">
        <v>1626.29</v>
      </c>
      <c r="AG497">
        <v>724.95</v>
      </c>
      <c r="AH497">
        <v>0</v>
      </c>
      <c r="AI497">
        <v>1</v>
      </c>
      <c r="AJ497">
        <v>1</v>
      </c>
      <c r="AK497">
        <v>1</v>
      </c>
      <c r="AL497">
        <v>1</v>
      </c>
      <c r="AM497">
        <v>-2</v>
      </c>
      <c r="AN497">
        <v>0</v>
      </c>
      <c r="AO497">
        <v>0</v>
      </c>
      <c r="AP497">
        <v>1</v>
      </c>
      <c r="AQ497">
        <v>1</v>
      </c>
      <c r="AR497">
        <v>0</v>
      </c>
      <c r="AS497" t="s">
        <v>3</v>
      </c>
      <c r="AT497">
        <v>1.6</v>
      </c>
      <c r="AU497" t="s">
        <v>3</v>
      </c>
      <c r="AV497">
        <v>1</v>
      </c>
      <c r="AW497">
        <v>2</v>
      </c>
      <c r="AX497">
        <v>448997677</v>
      </c>
      <c r="AY497">
        <v>2</v>
      </c>
      <c r="AZ497">
        <v>98304</v>
      </c>
      <c r="BA497">
        <v>499</v>
      </c>
      <c r="BB497">
        <v>1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2602.0640000000003</v>
      </c>
      <c r="BL497">
        <v>1159.92</v>
      </c>
      <c r="BM497">
        <v>0</v>
      </c>
      <c r="BN497">
        <v>0</v>
      </c>
      <c r="BO497">
        <v>1.6</v>
      </c>
      <c r="BP497">
        <v>1</v>
      </c>
      <c r="BQ497">
        <v>0</v>
      </c>
      <c r="BR497">
        <v>2602.0640000000003</v>
      </c>
      <c r="BS497">
        <v>1159.92</v>
      </c>
      <c r="BT497">
        <v>0</v>
      </c>
      <c r="BU497">
        <v>0</v>
      </c>
      <c r="BV497">
        <v>1.6</v>
      </c>
      <c r="BW497">
        <v>1</v>
      </c>
      <c r="CV497">
        <v>0</v>
      </c>
      <c r="CW497">
        <f>ROUND(Y497*Source!I320*DO497,7)</f>
        <v>1.6</v>
      </c>
      <c r="CX497">
        <f>ROUND(Y497*Source!I320,7)</f>
        <v>1.6</v>
      </c>
      <c r="CY497">
        <f>AB497</f>
        <v>1626.29</v>
      </c>
      <c r="CZ497">
        <f>AF497</f>
        <v>1626.29</v>
      </c>
      <c r="DA497">
        <f>AJ497</f>
        <v>1</v>
      </c>
      <c r="DB497">
        <f>ROUND(ROUND(AT497*CZ497,2),6)</f>
        <v>2602.06</v>
      </c>
      <c r="DC497">
        <f>ROUND(ROUND(AT497*AG497,2),6)</f>
        <v>1159.92</v>
      </c>
      <c r="DD497" t="s">
        <v>3</v>
      </c>
      <c r="DE497" t="s">
        <v>3</v>
      </c>
      <c r="DF497">
        <f>ROUND(ROUND(AE497,2)*CX497,2)</f>
        <v>0</v>
      </c>
      <c r="DG497">
        <f t="shared" si="255"/>
        <v>2602.06</v>
      </c>
      <c r="DH497">
        <f t="shared" si="230"/>
        <v>1159.92</v>
      </c>
      <c r="DI497">
        <f t="shared" si="231"/>
        <v>0</v>
      </c>
      <c r="DJ497">
        <f>DG497+DH497</f>
        <v>3761.98</v>
      </c>
      <c r="DK497">
        <v>1</v>
      </c>
      <c r="DL497" t="s">
        <v>1223</v>
      </c>
      <c r="DM497">
        <v>6</v>
      </c>
      <c r="DN497" t="s">
        <v>1203</v>
      </c>
      <c r="DO497">
        <v>1</v>
      </c>
    </row>
    <row r="498" spans="1:119" x14ac:dyDescent="0.2">
      <c r="A498">
        <f>ROW(Source!A320)</f>
        <v>320</v>
      </c>
      <c r="B498">
        <v>449016111</v>
      </c>
      <c r="C498">
        <v>448997663</v>
      </c>
      <c r="D498">
        <v>327212380</v>
      </c>
      <c r="E498">
        <v>1</v>
      </c>
      <c r="F498">
        <v>1</v>
      </c>
      <c r="G498">
        <v>1</v>
      </c>
      <c r="H498">
        <v>2</v>
      </c>
      <c r="I498" t="s">
        <v>1206</v>
      </c>
      <c r="J498" t="s">
        <v>1207</v>
      </c>
      <c r="K498" t="s">
        <v>1208</v>
      </c>
      <c r="L498">
        <v>1368</v>
      </c>
      <c r="N498">
        <v>1011</v>
      </c>
      <c r="O498" t="s">
        <v>1100</v>
      </c>
      <c r="P498" t="s">
        <v>1100</v>
      </c>
      <c r="Q498">
        <v>1</v>
      </c>
      <c r="W498">
        <v>0</v>
      </c>
      <c r="X498">
        <v>1032761012</v>
      </c>
      <c r="Y498">
        <f>AT498</f>
        <v>1.6</v>
      </c>
      <c r="AA498">
        <v>0</v>
      </c>
      <c r="AB498">
        <v>641.70000000000005</v>
      </c>
      <c r="AC498">
        <v>539.69000000000005</v>
      </c>
      <c r="AD498">
        <v>0</v>
      </c>
      <c r="AE498">
        <v>0</v>
      </c>
      <c r="AF498">
        <v>641.70000000000005</v>
      </c>
      <c r="AG498">
        <v>539.69000000000005</v>
      </c>
      <c r="AH498">
        <v>0</v>
      </c>
      <c r="AI498">
        <v>1</v>
      </c>
      <c r="AJ498">
        <v>1</v>
      </c>
      <c r="AK498">
        <v>1</v>
      </c>
      <c r="AL498">
        <v>1</v>
      </c>
      <c r="AM498">
        <v>-2</v>
      </c>
      <c r="AN498">
        <v>0</v>
      </c>
      <c r="AO498">
        <v>0</v>
      </c>
      <c r="AP498">
        <v>1</v>
      </c>
      <c r="AQ498">
        <v>1</v>
      </c>
      <c r="AR498">
        <v>0</v>
      </c>
      <c r="AS498" t="s">
        <v>3</v>
      </c>
      <c r="AT498">
        <v>1.6</v>
      </c>
      <c r="AU498" t="s">
        <v>3</v>
      </c>
      <c r="AV498">
        <v>1</v>
      </c>
      <c r="AW498">
        <v>2</v>
      </c>
      <c r="AX498">
        <v>448997678</v>
      </c>
      <c r="AY498">
        <v>2</v>
      </c>
      <c r="AZ498">
        <v>98304</v>
      </c>
      <c r="BA498">
        <v>500</v>
      </c>
      <c r="BB498">
        <v>1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1026.72</v>
      </c>
      <c r="BL498">
        <v>863.50400000000013</v>
      </c>
      <c r="BM498">
        <v>0</v>
      </c>
      <c r="BN498">
        <v>0</v>
      </c>
      <c r="BO498">
        <v>1.6</v>
      </c>
      <c r="BP498">
        <v>1</v>
      </c>
      <c r="BQ498">
        <v>0</v>
      </c>
      <c r="BR498">
        <v>1026.72</v>
      </c>
      <c r="BS498">
        <v>863.50400000000013</v>
      </c>
      <c r="BT498">
        <v>0</v>
      </c>
      <c r="BU498">
        <v>0</v>
      </c>
      <c r="BV498">
        <v>1.6</v>
      </c>
      <c r="BW498">
        <v>1</v>
      </c>
      <c r="CV498">
        <v>0</v>
      </c>
      <c r="CW498">
        <f>ROUND(Y498*Source!I320*DO498,7)</f>
        <v>1.6</v>
      </c>
      <c r="CX498">
        <f>ROUND(Y498*Source!I320,7)</f>
        <v>1.6</v>
      </c>
      <c r="CY498">
        <f>AB498</f>
        <v>641.70000000000005</v>
      </c>
      <c r="CZ498">
        <f>AF498</f>
        <v>641.70000000000005</v>
      </c>
      <c r="DA498">
        <f>AJ498</f>
        <v>1</v>
      </c>
      <c r="DB498">
        <f>ROUND(ROUND(AT498*CZ498,2),6)</f>
        <v>1026.72</v>
      </c>
      <c r="DC498">
        <f>ROUND(ROUND(AT498*AG498,2),6)</f>
        <v>863.5</v>
      </c>
      <c r="DD498" t="s">
        <v>3</v>
      </c>
      <c r="DE498" t="s">
        <v>3</v>
      </c>
      <c r="DF498">
        <f>ROUND(ROUND(AE498,2)*CX498,2)</f>
        <v>0</v>
      </c>
      <c r="DG498">
        <f t="shared" si="255"/>
        <v>1026.72</v>
      </c>
      <c r="DH498">
        <f t="shared" si="230"/>
        <v>863.5</v>
      </c>
      <c r="DI498">
        <f t="shared" si="231"/>
        <v>0</v>
      </c>
      <c r="DJ498">
        <f>DG498+DH498</f>
        <v>1890.22</v>
      </c>
      <c r="DK498">
        <v>1</v>
      </c>
      <c r="DL498" t="s">
        <v>1209</v>
      </c>
      <c r="DM498">
        <v>4</v>
      </c>
      <c r="DN498" t="s">
        <v>1203</v>
      </c>
      <c r="DO498">
        <v>1</v>
      </c>
    </row>
    <row r="499" spans="1:119" x14ac:dyDescent="0.2">
      <c r="A499">
        <f>ROW(Source!A320)</f>
        <v>320</v>
      </c>
      <c r="B499">
        <v>449016111</v>
      </c>
      <c r="C499">
        <v>448997663</v>
      </c>
      <c r="D499">
        <v>327212572</v>
      </c>
      <c r="E499">
        <v>1</v>
      </c>
      <c r="F499">
        <v>1</v>
      </c>
      <c r="G499">
        <v>1</v>
      </c>
      <c r="H499">
        <v>2</v>
      </c>
      <c r="I499" t="s">
        <v>1238</v>
      </c>
      <c r="J499" t="s">
        <v>1239</v>
      </c>
      <c r="K499" t="s">
        <v>1240</v>
      </c>
      <c r="L499">
        <v>1368</v>
      </c>
      <c r="N499">
        <v>1011</v>
      </c>
      <c r="O499" t="s">
        <v>1100</v>
      </c>
      <c r="P499" t="s">
        <v>1100</v>
      </c>
      <c r="Q499">
        <v>1</v>
      </c>
      <c r="W499">
        <v>0</v>
      </c>
      <c r="X499">
        <v>646454608</v>
      </c>
      <c r="Y499">
        <f>AT499</f>
        <v>13.07</v>
      </c>
      <c r="AA499">
        <v>0</v>
      </c>
      <c r="AB499">
        <v>34.61</v>
      </c>
      <c r="AC499">
        <v>0</v>
      </c>
      <c r="AD499">
        <v>0</v>
      </c>
      <c r="AE499">
        <v>0</v>
      </c>
      <c r="AF499">
        <v>34.61</v>
      </c>
      <c r="AG499">
        <v>0</v>
      </c>
      <c r="AH499">
        <v>0</v>
      </c>
      <c r="AI499">
        <v>1</v>
      </c>
      <c r="AJ499">
        <v>1</v>
      </c>
      <c r="AK499">
        <v>1</v>
      </c>
      <c r="AL499">
        <v>1</v>
      </c>
      <c r="AM499">
        <v>-2</v>
      </c>
      <c r="AN499">
        <v>0</v>
      </c>
      <c r="AO499">
        <v>0</v>
      </c>
      <c r="AP499">
        <v>1</v>
      </c>
      <c r="AQ499">
        <v>1</v>
      </c>
      <c r="AR499">
        <v>0</v>
      </c>
      <c r="AS499" t="s">
        <v>3</v>
      </c>
      <c r="AT499">
        <v>13.07</v>
      </c>
      <c r="AU499" t="s">
        <v>3</v>
      </c>
      <c r="AV499">
        <v>1</v>
      </c>
      <c r="AW499">
        <v>2</v>
      </c>
      <c r="AX499">
        <v>448997679</v>
      </c>
      <c r="AY499">
        <v>2</v>
      </c>
      <c r="AZ499">
        <v>32768</v>
      </c>
      <c r="BA499">
        <v>501</v>
      </c>
      <c r="BB499">
        <v>1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452.35270000000003</v>
      </c>
      <c r="BL499">
        <v>0</v>
      </c>
      <c r="BM499">
        <v>0</v>
      </c>
      <c r="BN499">
        <v>0</v>
      </c>
      <c r="BO499">
        <v>0</v>
      </c>
      <c r="BP499">
        <v>1</v>
      </c>
      <c r="BQ499">
        <v>0</v>
      </c>
      <c r="BR499">
        <v>452.35270000000003</v>
      </c>
      <c r="BS499">
        <v>0</v>
      </c>
      <c r="BT499">
        <v>0</v>
      </c>
      <c r="BU499">
        <v>0</v>
      </c>
      <c r="BV499">
        <v>0</v>
      </c>
      <c r="BW499">
        <v>1</v>
      </c>
      <c r="CV499">
        <v>0</v>
      </c>
      <c r="CW499">
        <f>ROUND(Y499*Source!I320*DO499,7)</f>
        <v>0</v>
      </c>
      <c r="CX499">
        <f>ROUND(Y499*Source!I320,7)</f>
        <v>13.07</v>
      </c>
      <c r="CY499">
        <f>AB499</f>
        <v>34.61</v>
      </c>
      <c r="CZ499">
        <f>AF499</f>
        <v>34.61</v>
      </c>
      <c r="DA499">
        <f>AJ499</f>
        <v>1</v>
      </c>
      <c r="DB499">
        <f>ROUND(ROUND(AT499*CZ499,2),6)</f>
        <v>452.35</v>
      </c>
      <c r="DC499">
        <f>ROUND(ROUND(AT499*AG499,2),6)</f>
        <v>0</v>
      </c>
      <c r="DD499" t="s">
        <v>3</v>
      </c>
      <c r="DE499" t="s">
        <v>3</v>
      </c>
      <c r="DF499">
        <f>ROUND(ROUND(AE499,2)*CX499,2)</f>
        <v>0</v>
      </c>
      <c r="DG499">
        <f t="shared" si="255"/>
        <v>452.35</v>
      </c>
      <c r="DH499">
        <f t="shared" si="230"/>
        <v>0</v>
      </c>
      <c r="DI499">
        <f t="shared" si="231"/>
        <v>0</v>
      </c>
      <c r="DJ499">
        <f>DG499+DH499</f>
        <v>452.35</v>
      </c>
      <c r="DK499">
        <v>1</v>
      </c>
      <c r="DL499" t="s">
        <v>3</v>
      </c>
      <c r="DM499">
        <v>0</v>
      </c>
      <c r="DN499" t="s">
        <v>3</v>
      </c>
      <c r="DO499">
        <v>0</v>
      </c>
    </row>
    <row r="500" spans="1:119" x14ac:dyDescent="0.2">
      <c r="A500">
        <f>ROW(Source!A320)</f>
        <v>320</v>
      </c>
      <c r="B500">
        <v>449016111</v>
      </c>
      <c r="C500">
        <v>448997663</v>
      </c>
      <c r="D500">
        <v>327164209</v>
      </c>
      <c r="E500">
        <v>1</v>
      </c>
      <c r="F500">
        <v>1</v>
      </c>
      <c r="G500">
        <v>1</v>
      </c>
      <c r="H500">
        <v>3</v>
      </c>
      <c r="I500" t="s">
        <v>1320</v>
      </c>
      <c r="J500" t="s">
        <v>1321</v>
      </c>
      <c r="K500" t="s">
        <v>1322</v>
      </c>
      <c r="L500">
        <v>1346</v>
      </c>
      <c r="N500">
        <v>1009</v>
      </c>
      <c r="O500" t="s">
        <v>441</v>
      </c>
      <c r="P500" t="s">
        <v>441</v>
      </c>
      <c r="Q500">
        <v>1</v>
      </c>
      <c r="W500">
        <v>0</v>
      </c>
      <c r="X500">
        <v>18064107</v>
      </c>
      <c r="Y500">
        <f t="shared" ref="Y500:Y505" si="257">(AT500*ROUND(0,7))</f>
        <v>0</v>
      </c>
      <c r="AA500">
        <v>121.39</v>
      </c>
      <c r="AB500">
        <v>0</v>
      </c>
      <c r="AC500">
        <v>0</v>
      </c>
      <c r="AD500">
        <v>0</v>
      </c>
      <c r="AE500">
        <v>155.63</v>
      </c>
      <c r="AF500">
        <v>0</v>
      </c>
      <c r="AG500">
        <v>0</v>
      </c>
      <c r="AH500">
        <v>0</v>
      </c>
      <c r="AI500">
        <v>0.78</v>
      </c>
      <c r="AJ500">
        <v>1</v>
      </c>
      <c r="AK500">
        <v>1</v>
      </c>
      <c r="AL500">
        <v>1</v>
      </c>
      <c r="AM500">
        <v>2</v>
      </c>
      <c r="AN500">
        <v>0</v>
      </c>
      <c r="AO500">
        <v>0</v>
      </c>
      <c r="AP500">
        <v>1</v>
      </c>
      <c r="AQ500">
        <v>1</v>
      </c>
      <c r="AR500">
        <v>0</v>
      </c>
      <c r="AS500" t="s">
        <v>3</v>
      </c>
      <c r="AT500">
        <v>4.2</v>
      </c>
      <c r="AU500" t="s">
        <v>135</v>
      </c>
      <c r="AV500">
        <v>0</v>
      </c>
      <c r="AW500">
        <v>2</v>
      </c>
      <c r="AX500">
        <v>448997680</v>
      </c>
      <c r="AY500">
        <v>1</v>
      </c>
      <c r="AZ500">
        <v>0</v>
      </c>
      <c r="BA500">
        <v>502</v>
      </c>
      <c r="BB500">
        <v>1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653.64599999999996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1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CV500">
        <v>0</v>
      </c>
      <c r="CW500">
        <v>0</v>
      </c>
      <c r="CX500">
        <f>ROUND(Y500*Source!I320,7)</f>
        <v>0</v>
      </c>
      <c r="CY500">
        <f t="shared" ref="CY500:CY505" si="258">AA500</f>
        <v>121.39</v>
      </c>
      <c r="CZ500">
        <f t="shared" ref="CZ500:CZ505" si="259">AE500</f>
        <v>155.63</v>
      </c>
      <c r="DA500">
        <f t="shared" ref="DA500:DA505" si="260">AI500</f>
        <v>0.78</v>
      </c>
      <c r="DB500">
        <f t="shared" ref="DB500:DB505" si="261">ROUND((ROUND(AT500*CZ500,2)*ROUND(0,7)),6)</f>
        <v>0</v>
      </c>
      <c r="DC500">
        <f t="shared" ref="DC500:DC505" si="262">ROUND((ROUND(AT500*AG500,2)*ROUND(0,7)),6)</f>
        <v>0</v>
      </c>
      <c r="DD500" t="s">
        <v>3</v>
      </c>
      <c r="DE500" t="s">
        <v>3</v>
      </c>
      <c r="DF500">
        <f>ROUND(ROUND(AE500*AI500,2)*CX500,2)</f>
        <v>0</v>
      </c>
      <c r="DG500">
        <f t="shared" si="255"/>
        <v>0</v>
      </c>
      <c r="DH500">
        <f t="shared" si="230"/>
        <v>0</v>
      </c>
      <c r="DI500">
        <f t="shared" si="231"/>
        <v>0</v>
      </c>
      <c r="DJ500">
        <f t="shared" ref="DJ500:DJ505" si="263">DF500</f>
        <v>0</v>
      </c>
      <c r="DK500">
        <v>0</v>
      </c>
      <c r="DL500" t="s">
        <v>3</v>
      </c>
      <c r="DM500">
        <v>0</v>
      </c>
      <c r="DN500" t="s">
        <v>3</v>
      </c>
      <c r="DO500">
        <v>0</v>
      </c>
    </row>
    <row r="501" spans="1:119" x14ac:dyDescent="0.2">
      <c r="A501">
        <f>ROW(Source!A320)</f>
        <v>320</v>
      </c>
      <c r="B501">
        <v>449016111</v>
      </c>
      <c r="C501">
        <v>448997663</v>
      </c>
      <c r="D501">
        <v>327164851</v>
      </c>
      <c r="E501">
        <v>1</v>
      </c>
      <c r="F501">
        <v>1</v>
      </c>
      <c r="G501">
        <v>1</v>
      </c>
      <c r="H501">
        <v>3</v>
      </c>
      <c r="I501" t="s">
        <v>1241</v>
      </c>
      <c r="J501" t="s">
        <v>1242</v>
      </c>
      <c r="K501" t="s">
        <v>1243</v>
      </c>
      <c r="L501">
        <v>1346</v>
      </c>
      <c r="N501">
        <v>1009</v>
      </c>
      <c r="O501" t="s">
        <v>441</v>
      </c>
      <c r="P501" t="s">
        <v>441</v>
      </c>
      <c r="Q501">
        <v>1</v>
      </c>
      <c r="W501">
        <v>0</v>
      </c>
      <c r="X501">
        <v>1271338475</v>
      </c>
      <c r="Y501">
        <f t="shared" si="257"/>
        <v>0</v>
      </c>
      <c r="AA501">
        <v>188.92</v>
      </c>
      <c r="AB501">
        <v>0</v>
      </c>
      <c r="AC501">
        <v>0</v>
      </c>
      <c r="AD501">
        <v>0</v>
      </c>
      <c r="AE501">
        <v>174.93</v>
      </c>
      <c r="AF501">
        <v>0</v>
      </c>
      <c r="AG501">
        <v>0</v>
      </c>
      <c r="AH501">
        <v>0</v>
      </c>
      <c r="AI501">
        <v>1.08</v>
      </c>
      <c r="AJ501">
        <v>1</v>
      </c>
      <c r="AK501">
        <v>1</v>
      </c>
      <c r="AL501">
        <v>1</v>
      </c>
      <c r="AM501">
        <v>2</v>
      </c>
      <c r="AN501">
        <v>0</v>
      </c>
      <c r="AO501">
        <v>0</v>
      </c>
      <c r="AP501">
        <v>1</v>
      </c>
      <c r="AQ501">
        <v>1</v>
      </c>
      <c r="AR501">
        <v>0</v>
      </c>
      <c r="AS501" t="s">
        <v>3</v>
      </c>
      <c r="AT501">
        <v>27</v>
      </c>
      <c r="AU501" t="s">
        <v>135</v>
      </c>
      <c r="AV501">
        <v>0</v>
      </c>
      <c r="AW501">
        <v>2</v>
      </c>
      <c r="AX501">
        <v>448997681</v>
      </c>
      <c r="AY501">
        <v>1</v>
      </c>
      <c r="AZ501">
        <v>0</v>
      </c>
      <c r="BA501">
        <v>503</v>
      </c>
      <c r="BB501">
        <v>1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4723.1100000000006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1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CV501">
        <v>0</v>
      </c>
      <c r="CW501">
        <v>0</v>
      </c>
      <c r="CX501">
        <f>ROUND(Y501*Source!I320,7)</f>
        <v>0</v>
      </c>
      <c r="CY501">
        <f t="shared" si="258"/>
        <v>188.92</v>
      </c>
      <c r="CZ501">
        <f t="shared" si="259"/>
        <v>174.93</v>
      </c>
      <c r="DA501">
        <f t="shared" si="260"/>
        <v>1.08</v>
      </c>
      <c r="DB501">
        <f t="shared" si="261"/>
        <v>0</v>
      </c>
      <c r="DC501">
        <f t="shared" si="262"/>
        <v>0</v>
      </c>
      <c r="DD501" t="s">
        <v>3</v>
      </c>
      <c r="DE501" t="s">
        <v>3</v>
      </c>
      <c r="DF501">
        <f>ROUND(ROUND(AE501*AI501,2)*CX501,2)</f>
        <v>0</v>
      </c>
      <c r="DG501">
        <f t="shared" si="255"/>
        <v>0</v>
      </c>
      <c r="DH501">
        <f t="shared" si="230"/>
        <v>0</v>
      </c>
      <c r="DI501">
        <f t="shared" si="231"/>
        <v>0</v>
      </c>
      <c r="DJ501">
        <f t="shared" si="263"/>
        <v>0</v>
      </c>
      <c r="DK501">
        <v>0</v>
      </c>
      <c r="DL501" t="s">
        <v>3</v>
      </c>
      <c r="DM501">
        <v>0</v>
      </c>
      <c r="DN501" t="s">
        <v>3</v>
      </c>
      <c r="DO501">
        <v>0</v>
      </c>
    </row>
    <row r="502" spans="1:119" x14ac:dyDescent="0.2">
      <c r="A502">
        <f>ROW(Source!A320)</f>
        <v>320</v>
      </c>
      <c r="B502">
        <v>449016111</v>
      </c>
      <c r="C502">
        <v>448997663</v>
      </c>
      <c r="D502">
        <v>327164924</v>
      </c>
      <c r="E502">
        <v>1</v>
      </c>
      <c r="F502">
        <v>1</v>
      </c>
      <c r="G502">
        <v>1</v>
      </c>
      <c r="H502">
        <v>3</v>
      </c>
      <c r="I502" t="s">
        <v>1495</v>
      </c>
      <c r="J502" t="s">
        <v>1496</v>
      </c>
      <c r="K502" t="s">
        <v>1497</v>
      </c>
      <c r="L502">
        <v>1425</v>
      </c>
      <c r="N502">
        <v>1013</v>
      </c>
      <c r="O502" t="s">
        <v>62</v>
      </c>
      <c r="P502" t="s">
        <v>62</v>
      </c>
      <c r="Q502">
        <v>1</v>
      </c>
      <c r="W502">
        <v>0</v>
      </c>
      <c r="X502">
        <v>-1183895577</v>
      </c>
      <c r="Y502">
        <f t="shared" si="257"/>
        <v>0</v>
      </c>
      <c r="AA502">
        <v>306.72000000000003</v>
      </c>
      <c r="AB502">
        <v>0</v>
      </c>
      <c r="AC502">
        <v>0</v>
      </c>
      <c r="AD502">
        <v>0</v>
      </c>
      <c r="AE502">
        <v>237.77</v>
      </c>
      <c r="AF502">
        <v>0</v>
      </c>
      <c r="AG502">
        <v>0</v>
      </c>
      <c r="AH502">
        <v>0</v>
      </c>
      <c r="AI502">
        <v>1.29</v>
      </c>
      <c r="AJ502">
        <v>1</v>
      </c>
      <c r="AK502">
        <v>1</v>
      </c>
      <c r="AL502">
        <v>1</v>
      </c>
      <c r="AM502">
        <v>2</v>
      </c>
      <c r="AN502">
        <v>0</v>
      </c>
      <c r="AO502">
        <v>0</v>
      </c>
      <c r="AP502">
        <v>1</v>
      </c>
      <c r="AQ502">
        <v>1</v>
      </c>
      <c r="AR502">
        <v>0</v>
      </c>
      <c r="AS502" t="s">
        <v>3</v>
      </c>
      <c r="AT502">
        <v>0.8</v>
      </c>
      <c r="AU502" t="s">
        <v>135</v>
      </c>
      <c r="AV502">
        <v>0</v>
      </c>
      <c r="AW502">
        <v>2</v>
      </c>
      <c r="AX502">
        <v>448997682</v>
      </c>
      <c r="AY502">
        <v>1</v>
      </c>
      <c r="AZ502">
        <v>0</v>
      </c>
      <c r="BA502">
        <v>504</v>
      </c>
      <c r="BB502">
        <v>1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190.21600000000001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1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CV502">
        <v>0</v>
      </c>
      <c r="CW502">
        <v>0</v>
      </c>
      <c r="CX502">
        <f>ROUND(Y502*Source!I320,7)</f>
        <v>0</v>
      </c>
      <c r="CY502">
        <f t="shared" si="258"/>
        <v>306.72000000000003</v>
      </c>
      <c r="CZ502">
        <f t="shared" si="259"/>
        <v>237.77</v>
      </c>
      <c r="DA502">
        <f t="shared" si="260"/>
        <v>1.29</v>
      </c>
      <c r="DB502">
        <f t="shared" si="261"/>
        <v>0</v>
      </c>
      <c r="DC502">
        <f t="shared" si="262"/>
        <v>0</v>
      </c>
      <c r="DD502" t="s">
        <v>3</v>
      </c>
      <c r="DE502" t="s">
        <v>3</v>
      </c>
      <c r="DF502">
        <f>ROUND(ROUND(AE502*AI502,2)*CX502,2)</f>
        <v>0</v>
      </c>
      <c r="DG502">
        <f t="shared" si="255"/>
        <v>0</v>
      </c>
      <c r="DH502">
        <f t="shared" si="230"/>
        <v>0</v>
      </c>
      <c r="DI502">
        <f t="shared" si="231"/>
        <v>0</v>
      </c>
      <c r="DJ502">
        <f t="shared" si="263"/>
        <v>0</v>
      </c>
      <c r="DK502">
        <v>0</v>
      </c>
      <c r="DL502" t="s">
        <v>3</v>
      </c>
      <c r="DM502">
        <v>0</v>
      </c>
      <c r="DN502" t="s">
        <v>3</v>
      </c>
      <c r="DO502">
        <v>0</v>
      </c>
    </row>
    <row r="503" spans="1:119" x14ac:dyDescent="0.2">
      <c r="A503">
        <f>ROW(Source!A320)</f>
        <v>320</v>
      </c>
      <c r="B503">
        <v>449016111</v>
      </c>
      <c r="C503">
        <v>448997663</v>
      </c>
      <c r="D503">
        <v>327166398</v>
      </c>
      <c r="E503">
        <v>1</v>
      </c>
      <c r="F503">
        <v>1</v>
      </c>
      <c r="G503">
        <v>1</v>
      </c>
      <c r="H503">
        <v>3</v>
      </c>
      <c r="I503" t="s">
        <v>1498</v>
      </c>
      <c r="J503" t="s">
        <v>1499</v>
      </c>
      <c r="K503" t="s">
        <v>1500</v>
      </c>
      <c r="L503">
        <v>1339</v>
      </c>
      <c r="N503">
        <v>1007</v>
      </c>
      <c r="O503" t="s">
        <v>49</v>
      </c>
      <c r="P503" t="s">
        <v>49</v>
      </c>
      <c r="Q503">
        <v>1</v>
      </c>
      <c r="W503">
        <v>0</v>
      </c>
      <c r="X503">
        <v>-1251963026</v>
      </c>
      <c r="Y503">
        <f t="shared" si="257"/>
        <v>0</v>
      </c>
      <c r="AA503">
        <v>908.22</v>
      </c>
      <c r="AB503">
        <v>0</v>
      </c>
      <c r="AC503">
        <v>0</v>
      </c>
      <c r="AD503">
        <v>0</v>
      </c>
      <c r="AE503">
        <v>908.22</v>
      </c>
      <c r="AF503">
        <v>0</v>
      </c>
      <c r="AG503">
        <v>0</v>
      </c>
      <c r="AH503">
        <v>0</v>
      </c>
      <c r="AI503">
        <v>1</v>
      </c>
      <c r="AJ503">
        <v>1</v>
      </c>
      <c r="AK503">
        <v>1</v>
      </c>
      <c r="AL503">
        <v>1</v>
      </c>
      <c r="AM503">
        <v>-2</v>
      </c>
      <c r="AN503">
        <v>0</v>
      </c>
      <c r="AO503">
        <v>0</v>
      </c>
      <c r="AP503">
        <v>1</v>
      </c>
      <c r="AQ503">
        <v>1</v>
      </c>
      <c r="AR503">
        <v>0</v>
      </c>
      <c r="AS503" t="s">
        <v>3</v>
      </c>
      <c r="AT503">
        <v>0.15</v>
      </c>
      <c r="AU503" t="s">
        <v>135</v>
      </c>
      <c r="AV503">
        <v>0</v>
      </c>
      <c r="AW503">
        <v>2</v>
      </c>
      <c r="AX503">
        <v>448997683</v>
      </c>
      <c r="AY503">
        <v>2</v>
      </c>
      <c r="AZ503">
        <v>16384</v>
      </c>
      <c r="BA503">
        <v>505</v>
      </c>
      <c r="BB503">
        <v>1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136.233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1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CV503">
        <v>0</v>
      </c>
      <c r="CW503">
        <v>0</v>
      </c>
      <c r="CX503">
        <f>ROUND(Y503*Source!I320,7)</f>
        <v>0</v>
      </c>
      <c r="CY503">
        <f t="shared" si="258"/>
        <v>908.22</v>
      </c>
      <c r="CZ503">
        <f t="shared" si="259"/>
        <v>908.22</v>
      </c>
      <c r="DA503">
        <f t="shared" si="260"/>
        <v>1</v>
      </c>
      <c r="DB503">
        <f t="shared" si="261"/>
        <v>0</v>
      </c>
      <c r="DC503">
        <f t="shared" si="262"/>
        <v>0</v>
      </c>
      <c r="DD503" t="s">
        <v>3</v>
      </c>
      <c r="DE503" t="s">
        <v>3</v>
      </c>
      <c r="DF503">
        <f>ROUND(ROUND(AE503,2)*CX503,2)</f>
        <v>0</v>
      </c>
      <c r="DG503">
        <f t="shared" si="255"/>
        <v>0</v>
      </c>
      <c r="DH503">
        <f t="shared" si="230"/>
        <v>0</v>
      </c>
      <c r="DI503">
        <f t="shared" si="231"/>
        <v>0</v>
      </c>
      <c r="DJ503">
        <f t="shared" si="263"/>
        <v>0</v>
      </c>
      <c r="DK503">
        <v>1</v>
      </c>
      <c r="DL503" t="s">
        <v>3</v>
      </c>
      <c r="DM503">
        <v>0</v>
      </c>
      <c r="DN503" t="s">
        <v>3</v>
      </c>
      <c r="DO503">
        <v>0</v>
      </c>
    </row>
    <row r="504" spans="1:119" x14ac:dyDescent="0.2">
      <c r="A504">
        <f>ROW(Source!A320)</f>
        <v>320</v>
      </c>
      <c r="B504">
        <v>449016111</v>
      </c>
      <c r="C504">
        <v>448997663</v>
      </c>
      <c r="D504">
        <v>327166608</v>
      </c>
      <c r="E504">
        <v>1</v>
      </c>
      <c r="F504">
        <v>1</v>
      </c>
      <c r="G504">
        <v>1</v>
      </c>
      <c r="H504">
        <v>3</v>
      </c>
      <c r="I504" t="s">
        <v>1501</v>
      </c>
      <c r="J504" t="s">
        <v>1502</v>
      </c>
      <c r="K504" t="s">
        <v>1503</v>
      </c>
      <c r="L504">
        <v>1348</v>
      </c>
      <c r="N504">
        <v>1009</v>
      </c>
      <c r="O504" t="s">
        <v>83</v>
      </c>
      <c r="P504" t="s">
        <v>83</v>
      </c>
      <c r="Q504">
        <v>1000</v>
      </c>
      <c r="W504">
        <v>0</v>
      </c>
      <c r="X504">
        <v>-1328230755</v>
      </c>
      <c r="Y504">
        <f t="shared" si="257"/>
        <v>0</v>
      </c>
      <c r="AA504">
        <v>7613.48</v>
      </c>
      <c r="AB504">
        <v>0</v>
      </c>
      <c r="AC504">
        <v>0</v>
      </c>
      <c r="AD504">
        <v>0</v>
      </c>
      <c r="AE504">
        <v>7613.48</v>
      </c>
      <c r="AF504">
        <v>0</v>
      </c>
      <c r="AG504">
        <v>0</v>
      </c>
      <c r="AH504">
        <v>0</v>
      </c>
      <c r="AI504">
        <v>1</v>
      </c>
      <c r="AJ504">
        <v>1</v>
      </c>
      <c r="AK504">
        <v>1</v>
      </c>
      <c r="AL504">
        <v>1</v>
      </c>
      <c r="AM504">
        <v>-2</v>
      </c>
      <c r="AN504">
        <v>0</v>
      </c>
      <c r="AO504">
        <v>0</v>
      </c>
      <c r="AP504">
        <v>1</v>
      </c>
      <c r="AQ504">
        <v>1</v>
      </c>
      <c r="AR504">
        <v>0</v>
      </c>
      <c r="AS504" t="s">
        <v>3</v>
      </c>
      <c r="AT504">
        <v>0.18</v>
      </c>
      <c r="AU504" t="s">
        <v>135</v>
      </c>
      <c r="AV504">
        <v>0</v>
      </c>
      <c r="AW504">
        <v>2</v>
      </c>
      <c r="AX504">
        <v>448997684</v>
      </c>
      <c r="AY504">
        <v>2</v>
      </c>
      <c r="AZ504">
        <v>16384</v>
      </c>
      <c r="BA504">
        <v>506</v>
      </c>
      <c r="BB504">
        <v>1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1370.4263999999998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1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CV504">
        <v>0</v>
      </c>
      <c r="CW504">
        <v>0</v>
      </c>
      <c r="CX504">
        <f>ROUND(Y504*Source!I320,7)</f>
        <v>0</v>
      </c>
      <c r="CY504">
        <f t="shared" si="258"/>
        <v>7613.48</v>
      </c>
      <c r="CZ504">
        <f t="shared" si="259"/>
        <v>7613.48</v>
      </c>
      <c r="DA504">
        <f t="shared" si="260"/>
        <v>1</v>
      </c>
      <c r="DB504">
        <f t="shared" si="261"/>
        <v>0</v>
      </c>
      <c r="DC504">
        <f t="shared" si="262"/>
        <v>0</v>
      </c>
      <c r="DD504" t="s">
        <v>3</v>
      </c>
      <c r="DE504" t="s">
        <v>3</v>
      </c>
      <c r="DF504">
        <f>ROUND(ROUND(AE504,2)*CX504,2)</f>
        <v>0</v>
      </c>
      <c r="DG504">
        <f t="shared" si="255"/>
        <v>0</v>
      </c>
      <c r="DH504">
        <f t="shared" si="230"/>
        <v>0</v>
      </c>
      <c r="DI504">
        <f t="shared" si="231"/>
        <v>0</v>
      </c>
      <c r="DJ504">
        <f t="shared" si="263"/>
        <v>0</v>
      </c>
      <c r="DK504">
        <v>1</v>
      </c>
      <c r="DL504" t="s">
        <v>3</v>
      </c>
      <c r="DM504">
        <v>0</v>
      </c>
      <c r="DN504" t="s">
        <v>3</v>
      </c>
      <c r="DO504">
        <v>0</v>
      </c>
    </row>
    <row r="505" spans="1:119" x14ac:dyDescent="0.2">
      <c r="A505">
        <f>ROW(Source!A320)</f>
        <v>320</v>
      </c>
      <c r="B505">
        <v>449016111</v>
      </c>
      <c r="C505">
        <v>448997663</v>
      </c>
      <c r="D505">
        <v>327169580</v>
      </c>
      <c r="E505">
        <v>1</v>
      </c>
      <c r="F505">
        <v>1</v>
      </c>
      <c r="G505">
        <v>1</v>
      </c>
      <c r="H505">
        <v>3</v>
      </c>
      <c r="I505" t="s">
        <v>1504</v>
      </c>
      <c r="J505" t="s">
        <v>1505</v>
      </c>
      <c r="K505" t="s">
        <v>1506</v>
      </c>
      <c r="L505">
        <v>1348</v>
      </c>
      <c r="N505">
        <v>1009</v>
      </c>
      <c r="O505" t="s">
        <v>83</v>
      </c>
      <c r="P505" t="s">
        <v>83</v>
      </c>
      <c r="Q505">
        <v>1000</v>
      </c>
      <c r="W505">
        <v>0</v>
      </c>
      <c r="X505">
        <v>1134647897</v>
      </c>
      <c r="Y505">
        <f t="shared" si="257"/>
        <v>0</v>
      </c>
      <c r="AA505">
        <v>135809.66</v>
      </c>
      <c r="AB505">
        <v>0</v>
      </c>
      <c r="AC505">
        <v>0</v>
      </c>
      <c r="AD505">
        <v>0</v>
      </c>
      <c r="AE505">
        <v>105278.81</v>
      </c>
      <c r="AF505">
        <v>0</v>
      </c>
      <c r="AG505">
        <v>0</v>
      </c>
      <c r="AH505">
        <v>0</v>
      </c>
      <c r="AI505">
        <v>1.29</v>
      </c>
      <c r="AJ505">
        <v>1</v>
      </c>
      <c r="AK505">
        <v>1</v>
      </c>
      <c r="AL505">
        <v>1</v>
      </c>
      <c r="AM505">
        <v>2</v>
      </c>
      <c r="AN505">
        <v>0</v>
      </c>
      <c r="AO505">
        <v>0</v>
      </c>
      <c r="AP505">
        <v>1</v>
      </c>
      <c r="AQ505">
        <v>1</v>
      </c>
      <c r="AR505">
        <v>0</v>
      </c>
      <c r="AS505" t="s">
        <v>3</v>
      </c>
      <c r="AT505">
        <v>1</v>
      </c>
      <c r="AU505" t="s">
        <v>135</v>
      </c>
      <c r="AV505">
        <v>0</v>
      </c>
      <c r="AW505">
        <v>2</v>
      </c>
      <c r="AX505">
        <v>448997685</v>
      </c>
      <c r="AY505">
        <v>1</v>
      </c>
      <c r="AZ505">
        <v>0</v>
      </c>
      <c r="BA505">
        <v>507</v>
      </c>
      <c r="BB505">
        <v>1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105278.81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1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CV505">
        <v>0</v>
      </c>
      <c r="CW505">
        <v>0</v>
      </c>
      <c r="CX505">
        <f>ROUND(Y505*Source!I320,7)</f>
        <v>0</v>
      </c>
      <c r="CY505">
        <f t="shared" si="258"/>
        <v>135809.66</v>
      </c>
      <c r="CZ505">
        <f t="shared" si="259"/>
        <v>105278.81</v>
      </c>
      <c r="DA505">
        <f t="shared" si="260"/>
        <v>1.29</v>
      </c>
      <c r="DB505">
        <f t="shared" si="261"/>
        <v>0</v>
      </c>
      <c r="DC505">
        <f t="shared" si="262"/>
        <v>0</v>
      </c>
      <c r="DD505" t="s">
        <v>3</v>
      </c>
      <c r="DE505" t="s">
        <v>3</v>
      </c>
      <c r="DF505">
        <f>ROUND(ROUND(AE505*AI505,2)*CX505,2)</f>
        <v>0</v>
      </c>
      <c r="DG505">
        <f t="shared" si="255"/>
        <v>0</v>
      </c>
      <c r="DH505">
        <f t="shared" si="230"/>
        <v>0</v>
      </c>
      <c r="DI505">
        <f t="shared" si="231"/>
        <v>0</v>
      </c>
      <c r="DJ505">
        <f t="shared" si="263"/>
        <v>0</v>
      </c>
      <c r="DK505">
        <v>0</v>
      </c>
      <c r="DL505" t="s">
        <v>3</v>
      </c>
      <c r="DM505">
        <v>0</v>
      </c>
      <c r="DN505" t="s">
        <v>3</v>
      </c>
      <c r="DO505">
        <v>0</v>
      </c>
    </row>
    <row r="506" spans="1:119" x14ac:dyDescent="0.2">
      <c r="A506">
        <f>ROW(Source!A321)</f>
        <v>321</v>
      </c>
      <c r="B506">
        <v>449016111</v>
      </c>
      <c r="C506">
        <v>448997687</v>
      </c>
      <c r="D506">
        <v>277560281</v>
      </c>
      <c r="E506">
        <v>109</v>
      </c>
      <c r="F506">
        <v>1</v>
      </c>
      <c r="G506">
        <v>1</v>
      </c>
      <c r="H506">
        <v>1</v>
      </c>
      <c r="I506" t="s">
        <v>1299</v>
      </c>
      <c r="J506" t="s">
        <v>3</v>
      </c>
      <c r="K506" t="s">
        <v>1300</v>
      </c>
      <c r="L506">
        <v>1191</v>
      </c>
      <c r="N506">
        <v>1013</v>
      </c>
      <c r="O506" t="s">
        <v>1203</v>
      </c>
      <c r="P506" t="s">
        <v>1203</v>
      </c>
      <c r="Q506">
        <v>1</v>
      </c>
      <c r="W506">
        <v>0</v>
      </c>
      <c r="X506">
        <v>784619160</v>
      </c>
      <c r="Y506">
        <f t="shared" ref="Y506:Y514" si="264">AT506</f>
        <v>33.53</v>
      </c>
      <c r="AA506">
        <v>0</v>
      </c>
      <c r="AB506">
        <v>0</v>
      </c>
      <c r="AC506">
        <v>0</v>
      </c>
      <c r="AD506">
        <v>491.36</v>
      </c>
      <c r="AE506">
        <v>0</v>
      </c>
      <c r="AF506">
        <v>0</v>
      </c>
      <c r="AG506">
        <v>0</v>
      </c>
      <c r="AH506">
        <v>491.36</v>
      </c>
      <c r="AI506">
        <v>1</v>
      </c>
      <c r="AJ506">
        <v>1</v>
      </c>
      <c r="AK506">
        <v>1</v>
      </c>
      <c r="AL506">
        <v>1</v>
      </c>
      <c r="AM506">
        <v>-2</v>
      </c>
      <c r="AN506">
        <v>0</v>
      </c>
      <c r="AO506">
        <v>0</v>
      </c>
      <c r="AP506">
        <v>1</v>
      </c>
      <c r="AQ506">
        <v>1</v>
      </c>
      <c r="AR506">
        <v>0</v>
      </c>
      <c r="AS506" t="s">
        <v>3</v>
      </c>
      <c r="AT506">
        <v>33.53</v>
      </c>
      <c r="AU506" t="s">
        <v>3</v>
      </c>
      <c r="AV506">
        <v>1</v>
      </c>
      <c r="AW506">
        <v>2</v>
      </c>
      <c r="AX506">
        <v>448997704</v>
      </c>
      <c r="AY506">
        <v>2</v>
      </c>
      <c r="AZ506">
        <v>131072</v>
      </c>
      <c r="BA506">
        <v>509</v>
      </c>
      <c r="BB506">
        <v>1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16475.300800000001</v>
      </c>
      <c r="BN506">
        <v>33.53</v>
      </c>
      <c r="BO506">
        <v>0</v>
      </c>
      <c r="BP506">
        <v>1</v>
      </c>
      <c r="BQ506">
        <v>0</v>
      </c>
      <c r="BR506">
        <v>0</v>
      </c>
      <c r="BS506">
        <v>0</v>
      </c>
      <c r="BT506">
        <v>16475.300800000001</v>
      </c>
      <c r="BU506">
        <v>33.53</v>
      </c>
      <c r="BV506">
        <v>0</v>
      </c>
      <c r="BW506">
        <v>1</v>
      </c>
      <c r="CU506">
        <f>ROUND(AT506*Source!I321*AH506*AL506,2)</f>
        <v>16475.3</v>
      </c>
      <c r="CV506">
        <f>ROUND(Y506*Source!I321,7)</f>
        <v>33.53</v>
      </c>
      <c r="CW506">
        <v>0</v>
      </c>
      <c r="CX506">
        <f>ROUND(Y506*Source!I321,7)</f>
        <v>33.53</v>
      </c>
      <c r="CY506">
        <f>AD506</f>
        <v>491.36</v>
      </c>
      <c r="CZ506">
        <f>AH506</f>
        <v>491.36</v>
      </c>
      <c r="DA506">
        <f>AL506</f>
        <v>1</v>
      </c>
      <c r="DB506">
        <f t="shared" ref="DB506:DB514" si="265">ROUND(ROUND(AT506*CZ506,2),6)</f>
        <v>16475.3</v>
      </c>
      <c r="DC506">
        <f t="shared" ref="DC506:DC514" si="266">ROUND(ROUND(AT506*AG506,2),6)</f>
        <v>0</v>
      </c>
      <c r="DD506" t="s">
        <v>3</v>
      </c>
      <c r="DE506" t="s">
        <v>3</v>
      </c>
      <c r="DF506">
        <f t="shared" ref="DF506:DF515" si="267">ROUND(ROUND(AE506,2)*CX506,2)</f>
        <v>0</v>
      </c>
      <c r="DG506">
        <f t="shared" si="255"/>
        <v>0</v>
      </c>
      <c r="DH506">
        <f t="shared" si="230"/>
        <v>0</v>
      </c>
      <c r="DI506">
        <f t="shared" si="231"/>
        <v>16475.3</v>
      </c>
      <c r="DJ506">
        <f>DI506</f>
        <v>16475.3</v>
      </c>
      <c r="DK506">
        <v>1</v>
      </c>
      <c r="DL506" t="s">
        <v>3</v>
      </c>
      <c r="DM506">
        <v>0</v>
      </c>
      <c r="DN506" t="s">
        <v>3</v>
      </c>
      <c r="DO506">
        <v>0</v>
      </c>
    </row>
    <row r="507" spans="1:119" x14ac:dyDescent="0.2">
      <c r="A507">
        <f>ROW(Source!A321)</f>
        <v>321</v>
      </c>
      <c r="B507">
        <v>449016111</v>
      </c>
      <c r="C507">
        <v>448997687</v>
      </c>
      <c r="D507">
        <v>277560491</v>
      </c>
      <c r="E507">
        <v>109</v>
      </c>
      <c r="F507">
        <v>1</v>
      </c>
      <c r="G507">
        <v>1</v>
      </c>
      <c r="H507">
        <v>1</v>
      </c>
      <c r="I507" t="s">
        <v>1204</v>
      </c>
      <c r="J507" t="s">
        <v>3</v>
      </c>
      <c r="K507" t="s">
        <v>1205</v>
      </c>
      <c r="L507">
        <v>1191</v>
      </c>
      <c r="N507">
        <v>1013</v>
      </c>
      <c r="O507" t="s">
        <v>1203</v>
      </c>
      <c r="P507" t="s">
        <v>1203</v>
      </c>
      <c r="Q507">
        <v>1</v>
      </c>
      <c r="W507">
        <v>0</v>
      </c>
      <c r="X507">
        <v>-1417349443</v>
      </c>
      <c r="Y507">
        <f t="shared" si="264"/>
        <v>15.02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1</v>
      </c>
      <c r="AJ507">
        <v>1</v>
      </c>
      <c r="AK507">
        <v>1</v>
      </c>
      <c r="AL507">
        <v>1</v>
      </c>
      <c r="AM507">
        <v>-2</v>
      </c>
      <c r="AN507">
        <v>0</v>
      </c>
      <c r="AO507">
        <v>0</v>
      </c>
      <c r="AP507">
        <v>1</v>
      </c>
      <c r="AQ507">
        <v>1</v>
      </c>
      <c r="AR507">
        <v>0</v>
      </c>
      <c r="AS507" t="s">
        <v>3</v>
      </c>
      <c r="AT507">
        <v>15.02</v>
      </c>
      <c r="AU507" t="s">
        <v>3</v>
      </c>
      <c r="AV507">
        <v>2</v>
      </c>
      <c r="AW507">
        <v>2</v>
      </c>
      <c r="AX507">
        <v>448997705</v>
      </c>
      <c r="AY507">
        <v>1</v>
      </c>
      <c r="AZ507">
        <v>0</v>
      </c>
      <c r="BA507">
        <v>510</v>
      </c>
      <c r="BB507">
        <v>1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CV507">
        <v>0</v>
      </c>
      <c r="CW507">
        <v>0</v>
      </c>
      <c r="CX507">
        <f>ROUND(Y507*Source!I321,7)</f>
        <v>15.02</v>
      </c>
      <c r="CY507">
        <f>AD507</f>
        <v>0</v>
      </c>
      <c r="CZ507">
        <f>AH507</f>
        <v>0</v>
      </c>
      <c r="DA507">
        <f>AL507</f>
        <v>1</v>
      </c>
      <c r="DB507">
        <f t="shared" si="265"/>
        <v>0</v>
      </c>
      <c r="DC507">
        <f t="shared" si="266"/>
        <v>0</v>
      </c>
      <c r="DD507" t="s">
        <v>3</v>
      </c>
      <c r="DE507" t="s">
        <v>3</v>
      </c>
      <c r="DF507">
        <f t="shared" si="267"/>
        <v>0</v>
      </c>
      <c r="DG507">
        <f t="shared" si="255"/>
        <v>0</v>
      </c>
      <c r="DH507">
        <f t="shared" si="230"/>
        <v>0</v>
      </c>
      <c r="DI507">
        <f t="shared" si="231"/>
        <v>0</v>
      </c>
      <c r="DJ507">
        <f>DI507</f>
        <v>0</v>
      </c>
      <c r="DK507">
        <v>0</v>
      </c>
      <c r="DL507" t="s">
        <v>3</v>
      </c>
      <c r="DM507">
        <v>0</v>
      </c>
      <c r="DN507" t="s">
        <v>3</v>
      </c>
      <c r="DO507">
        <v>0</v>
      </c>
    </row>
    <row r="508" spans="1:119" x14ac:dyDescent="0.2">
      <c r="A508">
        <f>ROW(Source!A321)</f>
        <v>321</v>
      </c>
      <c r="B508">
        <v>449016111</v>
      </c>
      <c r="C508">
        <v>448997687</v>
      </c>
      <c r="D508">
        <v>277944474</v>
      </c>
      <c r="E508">
        <v>1</v>
      </c>
      <c r="F508">
        <v>1</v>
      </c>
      <c r="G508">
        <v>1</v>
      </c>
      <c r="H508">
        <v>2</v>
      </c>
      <c r="I508" t="s">
        <v>1272</v>
      </c>
      <c r="J508" t="s">
        <v>1507</v>
      </c>
      <c r="K508" t="s">
        <v>1274</v>
      </c>
      <c r="L508">
        <v>1368</v>
      </c>
      <c r="N508">
        <v>1011</v>
      </c>
      <c r="O508" t="s">
        <v>1100</v>
      </c>
      <c r="P508" t="s">
        <v>1100</v>
      </c>
      <c r="Q508">
        <v>1</v>
      </c>
      <c r="W508">
        <v>0</v>
      </c>
      <c r="X508">
        <v>-1366301975</v>
      </c>
      <c r="Y508">
        <f t="shared" si="264"/>
        <v>1.1299999999999999</v>
      </c>
      <c r="AA508">
        <v>0</v>
      </c>
      <c r="AB508">
        <v>2109.06</v>
      </c>
      <c r="AC508">
        <v>620.24</v>
      </c>
      <c r="AD508">
        <v>0</v>
      </c>
      <c r="AE508">
        <v>0</v>
      </c>
      <c r="AF508">
        <v>1609.97</v>
      </c>
      <c r="AG508">
        <v>620.24</v>
      </c>
      <c r="AH508">
        <v>0</v>
      </c>
      <c r="AI508">
        <v>1</v>
      </c>
      <c r="AJ508">
        <v>1.31</v>
      </c>
      <c r="AK508">
        <v>1</v>
      </c>
      <c r="AL508">
        <v>1</v>
      </c>
      <c r="AM508">
        <v>2</v>
      </c>
      <c r="AN508">
        <v>0</v>
      </c>
      <c r="AO508">
        <v>0</v>
      </c>
      <c r="AP508">
        <v>1</v>
      </c>
      <c r="AQ508">
        <v>1</v>
      </c>
      <c r="AR508">
        <v>0</v>
      </c>
      <c r="AS508" t="s">
        <v>3</v>
      </c>
      <c r="AT508">
        <v>1.1299999999999999</v>
      </c>
      <c r="AU508" t="s">
        <v>3</v>
      </c>
      <c r="AV508">
        <v>1</v>
      </c>
      <c r="AW508">
        <v>2</v>
      </c>
      <c r="AX508">
        <v>448997706</v>
      </c>
      <c r="AY508">
        <v>2</v>
      </c>
      <c r="AZ508">
        <v>65536</v>
      </c>
      <c r="BA508">
        <v>511</v>
      </c>
      <c r="BB508">
        <v>1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1819.2660999999998</v>
      </c>
      <c r="BL508">
        <v>700.87119999999993</v>
      </c>
      <c r="BM508">
        <v>0</v>
      </c>
      <c r="BN508">
        <v>0</v>
      </c>
      <c r="BO508">
        <v>1.1299999999999999</v>
      </c>
      <c r="BP508">
        <v>1</v>
      </c>
      <c r="BQ508">
        <v>0</v>
      </c>
      <c r="BR508">
        <v>1819.2660999999998</v>
      </c>
      <c r="BS508">
        <v>700.87119999999993</v>
      </c>
      <c r="BT508">
        <v>0</v>
      </c>
      <c r="BU508">
        <v>0</v>
      </c>
      <c r="BV508">
        <v>1.1299999999999999</v>
      </c>
      <c r="BW508">
        <v>1</v>
      </c>
      <c r="CV508">
        <v>0</v>
      </c>
      <c r="CW508">
        <f>ROUND(Y508*Source!I321*DO508,7)</f>
        <v>1.1299999999999999</v>
      </c>
      <c r="CX508">
        <f>ROUND(Y508*Source!I321,7)</f>
        <v>1.1299999999999999</v>
      </c>
      <c r="CY508">
        <f t="shared" ref="CY508:CY514" si="268">AB508</f>
        <v>2109.06</v>
      </c>
      <c r="CZ508">
        <f t="shared" ref="CZ508:CZ514" si="269">AF508</f>
        <v>1609.97</v>
      </c>
      <c r="DA508">
        <f t="shared" ref="DA508:DA514" si="270">AJ508</f>
        <v>1.31</v>
      </c>
      <c r="DB508">
        <f t="shared" si="265"/>
        <v>1819.27</v>
      </c>
      <c r="DC508">
        <f t="shared" si="266"/>
        <v>700.87</v>
      </c>
      <c r="DD508" t="s">
        <v>3</v>
      </c>
      <c r="DE508" t="s">
        <v>3</v>
      </c>
      <c r="DF508">
        <f t="shared" si="267"/>
        <v>0</v>
      </c>
      <c r="DG508">
        <f>ROUND(ROUND(AF508*AJ508,2)*CX508,2)</f>
        <v>2383.2399999999998</v>
      </c>
      <c r="DH508">
        <f t="shared" si="230"/>
        <v>700.87</v>
      </c>
      <c r="DI508">
        <f t="shared" si="231"/>
        <v>0</v>
      </c>
      <c r="DJ508">
        <f t="shared" ref="DJ508:DJ514" si="271">DG508+DH508</f>
        <v>3084.1099999999997</v>
      </c>
      <c r="DK508">
        <v>0</v>
      </c>
      <c r="DL508" t="s">
        <v>1219</v>
      </c>
      <c r="DM508">
        <v>5</v>
      </c>
      <c r="DN508" t="s">
        <v>1203</v>
      </c>
      <c r="DO508">
        <v>1</v>
      </c>
    </row>
    <row r="509" spans="1:119" x14ac:dyDescent="0.2">
      <c r="A509">
        <f>ROW(Source!A321)</f>
        <v>321</v>
      </c>
      <c r="B509">
        <v>449016111</v>
      </c>
      <c r="C509">
        <v>448997687</v>
      </c>
      <c r="D509">
        <v>277944622</v>
      </c>
      <c r="E509">
        <v>1</v>
      </c>
      <c r="F509">
        <v>1</v>
      </c>
      <c r="G509">
        <v>1</v>
      </c>
      <c r="H509">
        <v>2</v>
      </c>
      <c r="I509" t="s">
        <v>1220</v>
      </c>
      <c r="J509" t="s">
        <v>1221</v>
      </c>
      <c r="K509" t="s">
        <v>1222</v>
      </c>
      <c r="L509">
        <v>1368</v>
      </c>
      <c r="N509">
        <v>1011</v>
      </c>
      <c r="O509" t="s">
        <v>1100</v>
      </c>
      <c r="P509" t="s">
        <v>1100</v>
      </c>
      <c r="Q509">
        <v>1</v>
      </c>
      <c r="W509">
        <v>0</v>
      </c>
      <c r="X509">
        <v>-776243211</v>
      </c>
      <c r="Y509">
        <f t="shared" si="264"/>
        <v>5.15</v>
      </c>
      <c r="AA509">
        <v>0</v>
      </c>
      <c r="AB509">
        <v>1626.29</v>
      </c>
      <c r="AC509">
        <v>724.95</v>
      </c>
      <c r="AD509">
        <v>0</v>
      </c>
      <c r="AE509">
        <v>0</v>
      </c>
      <c r="AF509">
        <v>1626.29</v>
      </c>
      <c r="AG509">
        <v>724.95</v>
      </c>
      <c r="AH509">
        <v>0</v>
      </c>
      <c r="AI509">
        <v>1</v>
      </c>
      <c r="AJ509">
        <v>1</v>
      </c>
      <c r="AK509">
        <v>1</v>
      </c>
      <c r="AL509">
        <v>1</v>
      </c>
      <c r="AM509">
        <v>-2</v>
      </c>
      <c r="AN509">
        <v>0</v>
      </c>
      <c r="AO509">
        <v>0</v>
      </c>
      <c r="AP509">
        <v>1</v>
      </c>
      <c r="AQ509">
        <v>1</v>
      </c>
      <c r="AR509">
        <v>0</v>
      </c>
      <c r="AS509" t="s">
        <v>3</v>
      </c>
      <c r="AT509">
        <v>5.15</v>
      </c>
      <c r="AU509" t="s">
        <v>3</v>
      </c>
      <c r="AV509">
        <v>1</v>
      </c>
      <c r="AW509">
        <v>2</v>
      </c>
      <c r="AX509">
        <v>448997707</v>
      </c>
      <c r="AY509">
        <v>2</v>
      </c>
      <c r="AZ509">
        <v>98304</v>
      </c>
      <c r="BA509">
        <v>512</v>
      </c>
      <c r="BB509">
        <v>1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8375.3935000000001</v>
      </c>
      <c r="BL509">
        <v>3733.4925000000003</v>
      </c>
      <c r="BM509">
        <v>0</v>
      </c>
      <c r="BN509">
        <v>0</v>
      </c>
      <c r="BO509">
        <v>5.15</v>
      </c>
      <c r="BP509">
        <v>1</v>
      </c>
      <c r="BQ509">
        <v>0</v>
      </c>
      <c r="BR509">
        <v>8375.3935000000001</v>
      </c>
      <c r="BS509">
        <v>3733.4925000000003</v>
      </c>
      <c r="BT509">
        <v>0</v>
      </c>
      <c r="BU509">
        <v>0</v>
      </c>
      <c r="BV509">
        <v>5.15</v>
      </c>
      <c r="BW509">
        <v>1</v>
      </c>
      <c r="CV509">
        <v>0</v>
      </c>
      <c r="CW509">
        <f>ROUND(Y509*Source!I321*DO509,7)</f>
        <v>5.15</v>
      </c>
      <c r="CX509">
        <f>ROUND(Y509*Source!I321,7)</f>
        <v>5.15</v>
      </c>
      <c r="CY509">
        <f t="shared" si="268"/>
        <v>1626.29</v>
      </c>
      <c r="CZ509">
        <f t="shared" si="269"/>
        <v>1626.29</v>
      </c>
      <c r="DA509">
        <f t="shared" si="270"/>
        <v>1</v>
      </c>
      <c r="DB509">
        <f t="shared" si="265"/>
        <v>8375.39</v>
      </c>
      <c r="DC509">
        <f t="shared" si="266"/>
        <v>3733.49</v>
      </c>
      <c r="DD509" t="s">
        <v>3</v>
      </c>
      <c r="DE509" t="s">
        <v>3</v>
      </c>
      <c r="DF509">
        <f t="shared" si="267"/>
        <v>0</v>
      </c>
      <c r="DG509">
        <f>ROUND(ROUND(AF509,2)*CX509,2)</f>
        <v>8375.39</v>
      </c>
      <c r="DH509">
        <f t="shared" si="230"/>
        <v>3733.49</v>
      </c>
      <c r="DI509">
        <f t="shared" si="231"/>
        <v>0</v>
      </c>
      <c r="DJ509">
        <f t="shared" si="271"/>
        <v>12108.88</v>
      </c>
      <c r="DK509">
        <v>1</v>
      </c>
      <c r="DL509" t="s">
        <v>1223</v>
      </c>
      <c r="DM509">
        <v>6</v>
      </c>
      <c r="DN509" t="s">
        <v>1203</v>
      </c>
      <c r="DO509">
        <v>1</v>
      </c>
    </row>
    <row r="510" spans="1:119" x14ac:dyDescent="0.2">
      <c r="A510">
        <f>ROW(Source!A321)</f>
        <v>321</v>
      </c>
      <c r="B510">
        <v>449016111</v>
      </c>
      <c r="C510">
        <v>448997687</v>
      </c>
      <c r="D510">
        <v>277944840</v>
      </c>
      <c r="E510">
        <v>1</v>
      </c>
      <c r="F510">
        <v>1</v>
      </c>
      <c r="G510">
        <v>1</v>
      </c>
      <c r="H510">
        <v>2</v>
      </c>
      <c r="I510" t="s">
        <v>1364</v>
      </c>
      <c r="J510" t="s">
        <v>1365</v>
      </c>
      <c r="K510" t="s">
        <v>1366</v>
      </c>
      <c r="L510">
        <v>1368</v>
      </c>
      <c r="N510">
        <v>1011</v>
      </c>
      <c r="O510" t="s">
        <v>1100</v>
      </c>
      <c r="P510" t="s">
        <v>1100</v>
      </c>
      <c r="Q510">
        <v>1</v>
      </c>
      <c r="W510">
        <v>0</v>
      </c>
      <c r="X510">
        <v>622831100</v>
      </c>
      <c r="Y510">
        <f t="shared" si="264"/>
        <v>0.19</v>
      </c>
      <c r="AA510">
        <v>0</v>
      </c>
      <c r="AB510">
        <v>1587.88</v>
      </c>
      <c r="AC510">
        <v>620.24</v>
      </c>
      <c r="AD510">
        <v>0</v>
      </c>
      <c r="AE510">
        <v>0</v>
      </c>
      <c r="AF510">
        <v>1587.88</v>
      </c>
      <c r="AG510">
        <v>620.24</v>
      </c>
      <c r="AH510">
        <v>0</v>
      </c>
      <c r="AI510">
        <v>1</v>
      </c>
      <c r="AJ510">
        <v>1</v>
      </c>
      <c r="AK510">
        <v>1</v>
      </c>
      <c r="AL510">
        <v>1</v>
      </c>
      <c r="AM510">
        <v>-2</v>
      </c>
      <c r="AN510">
        <v>0</v>
      </c>
      <c r="AO510">
        <v>0</v>
      </c>
      <c r="AP510">
        <v>1</v>
      </c>
      <c r="AQ510">
        <v>1</v>
      </c>
      <c r="AR510">
        <v>0</v>
      </c>
      <c r="AS510" t="s">
        <v>3</v>
      </c>
      <c r="AT510">
        <v>0.19</v>
      </c>
      <c r="AU510" t="s">
        <v>3</v>
      </c>
      <c r="AV510">
        <v>1</v>
      </c>
      <c r="AW510">
        <v>2</v>
      </c>
      <c r="AX510">
        <v>448997708</v>
      </c>
      <c r="AY510">
        <v>2</v>
      </c>
      <c r="AZ510">
        <v>98304</v>
      </c>
      <c r="BA510">
        <v>513</v>
      </c>
      <c r="BB510">
        <v>1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301.69720000000001</v>
      </c>
      <c r="BL510">
        <v>117.8456</v>
      </c>
      <c r="BM510">
        <v>0</v>
      </c>
      <c r="BN510">
        <v>0</v>
      </c>
      <c r="BO510">
        <v>0.19</v>
      </c>
      <c r="BP510">
        <v>1</v>
      </c>
      <c r="BQ510">
        <v>0</v>
      </c>
      <c r="BR510">
        <v>301.69720000000001</v>
      </c>
      <c r="BS510">
        <v>117.8456</v>
      </c>
      <c r="BT510">
        <v>0</v>
      </c>
      <c r="BU510">
        <v>0</v>
      </c>
      <c r="BV510">
        <v>0.19</v>
      </c>
      <c r="BW510">
        <v>1</v>
      </c>
      <c r="CV510">
        <v>0</v>
      </c>
      <c r="CW510">
        <f>ROUND(Y510*Source!I321*DO510,7)</f>
        <v>0.19</v>
      </c>
      <c r="CX510">
        <f>ROUND(Y510*Source!I321,7)</f>
        <v>0.19</v>
      </c>
      <c r="CY510">
        <f t="shared" si="268"/>
        <v>1587.88</v>
      </c>
      <c r="CZ510">
        <f t="shared" si="269"/>
        <v>1587.88</v>
      </c>
      <c r="DA510">
        <f t="shared" si="270"/>
        <v>1</v>
      </c>
      <c r="DB510">
        <f t="shared" si="265"/>
        <v>301.7</v>
      </c>
      <c r="DC510">
        <f t="shared" si="266"/>
        <v>117.85</v>
      </c>
      <c r="DD510" t="s">
        <v>3</v>
      </c>
      <c r="DE510" t="s">
        <v>3</v>
      </c>
      <c r="DF510">
        <f t="shared" si="267"/>
        <v>0</v>
      </c>
      <c r="DG510">
        <f>ROUND(ROUND(AF510,2)*CX510,2)</f>
        <v>301.7</v>
      </c>
      <c r="DH510">
        <f t="shared" si="230"/>
        <v>117.85</v>
      </c>
      <c r="DI510">
        <f t="shared" si="231"/>
        <v>0</v>
      </c>
      <c r="DJ510">
        <f t="shared" si="271"/>
        <v>419.54999999999995</v>
      </c>
      <c r="DK510">
        <v>1</v>
      </c>
      <c r="DL510" t="s">
        <v>1219</v>
      </c>
      <c r="DM510">
        <v>5</v>
      </c>
      <c r="DN510" t="s">
        <v>1203</v>
      </c>
      <c r="DO510">
        <v>1</v>
      </c>
    </row>
    <row r="511" spans="1:119" x14ac:dyDescent="0.2">
      <c r="A511">
        <f>ROW(Source!A321)</f>
        <v>321</v>
      </c>
      <c r="B511">
        <v>449016111</v>
      </c>
      <c r="C511">
        <v>448997687</v>
      </c>
      <c r="D511">
        <v>277944973</v>
      </c>
      <c r="E511">
        <v>1</v>
      </c>
      <c r="F511">
        <v>1</v>
      </c>
      <c r="G511">
        <v>1</v>
      </c>
      <c r="H511">
        <v>2</v>
      </c>
      <c r="I511" t="s">
        <v>1508</v>
      </c>
      <c r="J511" t="s">
        <v>1509</v>
      </c>
      <c r="K511" t="s">
        <v>1510</v>
      </c>
      <c r="L511">
        <v>1368</v>
      </c>
      <c r="N511">
        <v>1011</v>
      </c>
      <c r="O511" t="s">
        <v>1100</v>
      </c>
      <c r="P511" t="s">
        <v>1100</v>
      </c>
      <c r="Q511">
        <v>1</v>
      </c>
      <c r="W511">
        <v>0</v>
      </c>
      <c r="X511">
        <v>1124179424</v>
      </c>
      <c r="Y511">
        <f t="shared" si="264"/>
        <v>0.19</v>
      </c>
      <c r="AA511">
        <v>0</v>
      </c>
      <c r="AB511">
        <v>30.95</v>
      </c>
      <c r="AC511">
        <v>479.27</v>
      </c>
      <c r="AD511">
        <v>0</v>
      </c>
      <c r="AE511">
        <v>0</v>
      </c>
      <c r="AF511">
        <v>21.49</v>
      </c>
      <c r="AG511">
        <v>479.27</v>
      </c>
      <c r="AH511">
        <v>0</v>
      </c>
      <c r="AI511">
        <v>1</v>
      </c>
      <c r="AJ511">
        <v>1.44</v>
      </c>
      <c r="AK511">
        <v>1</v>
      </c>
      <c r="AL511">
        <v>1</v>
      </c>
      <c r="AM511">
        <v>2</v>
      </c>
      <c r="AN511">
        <v>0</v>
      </c>
      <c r="AO511">
        <v>0</v>
      </c>
      <c r="AP511">
        <v>1</v>
      </c>
      <c r="AQ511">
        <v>1</v>
      </c>
      <c r="AR511">
        <v>0</v>
      </c>
      <c r="AS511" t="s">
        <v>3</v>
      </c>
      <c r="AT511">
        <v>0.19</v>
      </c>
      <c r="AU511" t="s">
        <v>3</v>
      </c>
      <c r="AV511">
        <v>1</v>
      </c>
      <c r="AW511">
        <v>2</v>
      </c>
      <c r="AX511">
        <v>448997709</v>
      </c>
      <c r="AY511">
        <v>2</v>
      </c>
      <c r="AZ511">
        <v>65536</v>
      </c>
      <c r="BA511">
        <v>514</v>
      </c>
      <c r="BB511">
        <v>1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4.0831</v>
      </c>
      <c r="BL511">
        <v>91.061300000000003</v>
      </c>
      <c r="BM511">
        <v>0</v>
      </c>
      <c r="BN511">
        <v>0</v>
      </c>
      <c r="BO511">
        <v>0.19</v>
      </c>
      <c r="BP511">
        <v>1</v>
      </c>
      <c r="BQ511">
        <v>0</v>
      </c>
      <c r="BR511">
        <v>4.0831</v>
      </c>
      <c r="BS511">
        <v>91.061300000000003</v>
      </c>
      <c r="BT511">
        <v>0</v>
      </c>
      <c r="BU511">
        <v>0</v>
      </c>
      <c r="BV511">
        <v>0.19</v>
      </c>
      <c r="BW511">
        <v>1</v>
      </c>
      <c r="CV511">
        <v>0</v>
      </c>
      <c r="CW511">
        <f>ROUND(Y511*Source!I321*DO511,7)</f>
        <v>0.19</v>
      </c>
      <c r="CX511">
        <f>ROUND(Y511*Source!I321,7)</f>
        <v>0.19</v>
      </c>
      <c r="CY511">
        <f t="shared" si="268"/>
        <v>30.95</v>
      </c>
      <c r="CZ511">
        <f t="shared" si="269"/>
        <v>21.49</v>
      </c>
      <c r="DA511">
        <f t="shared" si="270"/>
        <v>1.44</v>
      </c>
      <c r="DB511">
        <f t="shared" si="265"/>
        <v>4.08</v>
      </c>
      <c r="DC511">
        <f t="shared" si="266"/>
        <v>91.06</v>
      </c>
      <c r="DD511" t="s">
        <v>3</v>
      </c>
      <c r="DE511" t="s">
        <v>3</v>
      </c>
      <c r="DF511">
        <f t="shared" si="267"/>
        <v>0</v>
      </c>
      <c r="DG511">
        <f>ROUND(ROUND(AF511*AJ511,2)*CX511,2)</f>
        <v>5.88</v>
      </c>
      <c r="DH511">
        <f t="shared" si="230"/>
        <v>91.06</v>
      </c>
      <c r="DI511">
        <f t="shared" si="231"/>
        <v>0</v>
      </c>
      <c r="DJ511">
        <f t="shared" si="271"/>
        <v>96.94</v>
      </c>
      <c r="DK511">
        <v>0</v>
      </c>
      <c r="DL511" t="s">
        <v>1424</v>
      </c>
      <c r="DM511">
        <v>3</v>
      </c>
      <c r="DN511" t="s">
        <v>1203</v>
      </c>
      <c r="DO511">
        <v>1</v>
      </c>
    </row>
    <row r="512" spans="1:119" x14ac:dyDescent="0.2">
      <c r="A512">
        <f>ROW(Source!A321)</f>
        <v>321</v>
      </c>
      <c r="B512">
        <v>449016111</v>
      </c>
      <c r="C512">
        <v>448997687</v>
      </c>
      <c r="D512">
        <v>277944980</v>
      </c>
      <c r="E512">
        <v>1</v>
      </c>
      <c r="F512">
        <v>1</v>
      </c>
      <c r="G512">
        <v>1</v>
      </c>
      <c r="H512">
        <v>2</v>
      </c>
      <c r="I512" t="s">
        <v>1235</v>
      </c>
      <c r="J512" t="s">
        <v>1236</v>
      </c>
      <c r="K512" t="s">
        <v>1237</v>
      </c>
      <c r="L512">
        <v>1368</v>
      </c>
      <c r="N512">
        <v>1011</v>
      </c>
      <c r="O512" t="s">
        <v>1100</v>
      </c>
      <c r="P512" t="s">
        <v>1100</v>
      </c>
      <c r="Q512">
        <v>1</v>
      </c>
      <c r="W512">
        <v>0</v>
      </c>
      <c r="X512">
        <v>1656721457</v>
      </c>
      <c r="Y512">
        <f t="shared" si="264"/>
        <v>3.53</v>
      </c>
      <c r="AA512">
        <v>0</v>
      </c>
      <c r="AB512">
        <v>12.76</v>
      </c>
      <c r="AC512">
        <v>0</v>
      </c>
      <c r="AD512">
        <v>0</v>
      </c>
      <c r="AE512">
        <v>0</v>
      </c>
      <c r="AF512">
        <v>10.37</v>
      </c>
      <c r="AG512">
        <v>0</v>
      </c>
      <c r="AH512">
        <v>0</v>
      </c>
      <c r="AI512">
        <v>1</v>
      </c>
      <c r="AJ512">
        <v>1.23</v>
      </c>
      <c r="AK512">
        <v>1</v>
      </c>
      <c r="AL512">
        <v>1</v>
      </c>
      <c r="AM512">
        <v>2</v>
      </c>
      <c r="AN512">
        <v>0</v>
      </c>
      <c r="AO512">
        <v>0</v>
      </c>
      <c r="AP512">
        <v>1</v>
      </c>
      <c r="AQ512">
        <v>1</v>
      </c>
      <c r="AR512">
        <v>0</v>
      </c>
      <c r="AS512" t="s">
        <v>3</v>
      </c>
      <c r="AT512">
        <v>3.53</v>
      </c>
      <c r="AU512" t="s">
        <v>3</v>
      </c>
      <c r="AV512">
        <v>1</v>
      </c>
      <c r="AW512">
        <v>2</v>
      </c>
      <c r="AX512">
        <v>448997710</v>
      </c>
      <c r="AY512">
        <v>1</v>
      </c>
      <c r="AZ512">
        <v>0</v>
      </c>
      <c r="BA512">
        <v>515</v>
      </c>
      <c r="BB512">
        <v>1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36.606099999999998</v>
      </c>
      <c r="BL512">
        <v>0</v>
      </c>
      <c r="BM512">
        <v>0</v>
      </c>
      <c r="BN512">
        <v>0</v>
      </c>
      <c r="BO512">
        <v>0</v>
      </c>
      <c r="BP512">
        <v>1</v>
      </c>
      <c r="BQ512">
        <v>0</v>
      </c>
      <c r="BR512">
        <v>36.606099999999998</v>
      </c>
      <c r="BS512">
        <v>0</v>
      </c>
      <c r="BT512">
        <v>0</v>
      </c>
      <c r="BU512">
        <v>0</v>
      </c>
      <c r="BV512">
        <v>0</v>
      </c>
      <c r="BW512">
        <v>1</v>
      </c>
      <c r="CV512">
        <v>0</v>
      </c>
      <c r="CW512">
        <f>ROUND(Y512*Source!I321*DO512,7)</f>
        <v>0</v>
      </c>
      <c r="CX512">
        <f>ROUND(Y512*Source!I321,7)</f>
        <v>3.53</v>
      </c>
      <c r="CY512">
        <f t="shared" si="268"/>
        <v>12.76</v>
      </c>
      <c r="CZ512">
        <f t="shared" si="269"/>
        <v>10.37</v>
      </c>
      <c r="DA512">
        <f t="shared" si="270"/>
        <v>1.23</v>
      </c>
      <c r="DB512">
        <f t="shared" si="265"/>
        <v>36.61</v>
      </c>
      <c r="DC512">
        <f t="shared" si="266"/>
        <v>0</v>
      </c>
      <c r="DD512" t="s">
        <v>3</v>
      </c>
      <c r="DE512" t="s">
        <v>3</v>
      </c>
      <c r="DF512">
        <f t="shared" si="267"/>
        <v>0</v>
      </c>
      <c r="DG512">
        <f>ROUND(ROUND(AF512*AJ512,2)*CX512,2)</f>
        <v>45.04</v>
      </c>
      <c r="DH512">
        <f t="shared" si="230"/>
        <v>0</v>
      </c>
      <c r="DI512">
        <f t="shared" si="231"/>
        <v>0</v>
      </c>
      <c r="DJ512">
        <f t="shared" si="271"/>
        <v>45.04</v>
      </c>
      <c r="DK512">
        <v>0</v>
      </c>
      <c r="DL512" t="s">
        <v>3</v>
      </c>
      <c r="DM512">
        <v>0</v>
      </c>
      <c r="DN512" t="s">
        <v>3</v>
      </c>
      <c r="DO512">
        <v>0</v>
      </c>
    </row>
    <row r="513" spans="1:119" x14ac:dyDescent="0.2">
      <c r="A513">
        <f>ROW(Source!A321)</f>
        <v>321</v>
      </c>
      <c r="B513">
        <v>449016111</v>
      </c>
      <c r="C513">
        <v>448997687</v>
      </c>
      <c r="D513">
        <v>277945805</v>
      </c>
      <c r="E513">
        <v>1</v>
      </c>
      <c r="F513">
        <v>1</v>
      </c>
      <c r="G513">
        <v>1</v>
      </c>
      <c r="H513">
        <v>2</v>
      </c>
      <c r="I513" t="s">
        <v>1206</v>
      </c>
      <c r="J513" t="s">
        <v>1207</v>
      </c>
      <c r="K513" t="s">
        <v>1208</v>
      </c>
      <c r="L513">
        <v>1368</v>
      </c>
      <c r="N513">
        <v>1011</v>
      </c>
      <c r="O513" t="s">
        <v>1100</v>
      </c>
      <c r="P513" t="s">
        <v>1100</v>
      </c>
      <c r="Q513">
        <v>1</v>
      </c>
      <c r="W513">
        <v>0</v>
      </c>
      <c r="X513">
        <v>721652621</v>
      </c>
      <c r="Y513">
        <f t="shared" si="264"/>
        <v>0.35</v>
      </c>
      <c r="AA513">
        <v>0</v>
      </c>
      <c r="AB513">
        <v>641.70000000000005</v>
      </c>
      <c r="AC513">
        <v>539.69000000000005</v>
      </c>
      <c r="AD513">
        <v>0</v>
      </c>
      <c r="AE513">
        <v>0</v>
      </c>
      <c r="AF513">
        <v>641.70000000000005</v>
      </c>
      <c r="AG513">
        <v>539.69000000000005</v>
      </c>
      <c r="AH513">
        <v>0</v>
      </c>
      <c r="AI513">
        <v>1</v>
      </c>
      <c r="AJ513">
        <v>1</v>
      </c>
      <c r="AK513">
        <v>1</v>
      </c>
      <c r="AL513">
        <v>1</v>
      </c>
      <c r="AM513">
        <v>-2</v>
      </c>
      <c r="AN513">
        <v>0</v>
      </c>
      <c r="AO513">
        <v>0</v>
      </c>
      <c r="AP513">
        <v>1</v>
      </c>
      <c r="AQ513">
        <v>1</v>
      </c>
      <c r="AR513">
        <v>0</v>
      </c>
      <c r="AS513" t="s">
        <v>3</v>
      </c>
      <c r="AT513">
        <v>0.35</v>
      </c>
      <c r="AU513" t="s">
        <v>3</v>
      </c>
      <c r="AV513">
        <v>1</v>
      </c>
      <c r="AW513">
        <v>2</v>
      </c>
      <c r="AX513">
        <v>448997711</v>
      </c>
      <c r="AY513">
        <v>2</v>
      </c>
      <c r="AZ513">
        <v>98304</v>
      </c>
      <c r="BA513">
        <v>516</v>
      </c>
      <c r="BB513">
        <v>1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224.595</v>
      </c>
      <c r="BL513">
        <v>188.89150000000001</v>
      </c>
      <c r="BM513">
        <v>0</v>
      </c>
      <c r="BN513">
        <v>0</v>
      </c>
      <c r="BO513">
        <v>0.35</v>
      </c>
      <c r="BP513">
        <v>1</v>
      </c>
      <c r="BQ513">
        <v>0</v>
      </c>
      <c r="BR513">
        <v>224.595</v>
      </c>
      <c r="BS513">
        <v>188.89150000000001</v>
      </c>
      <c r="BT513">
        <v>0</v>
      </c>
      <c r="BU513">
        <v>0</v>
      </c>
      <c r="BV513">
        <v>0.35</v>
      </c>
      <c r="BW513">
        <v>1</v>
      </c>
      <c r="CV513">
        <v>0</v>
      </c>
      <c r="CW513">
        <f>ROUND(Y513*Source!I321*DO513,7)</f>
        <v>0.35</v>
      </c>
      <c r="CX513">
        <f>ROUND(Y513*Source!I321,7)</f>
        <v>0.35</v>
      </c>
      <c r="CY513">
        <f t="shared" si="268"/>
        <v>641.70000000000005</v>
      </c>
      <c r="CZ513">
        <f t="shared" si="269"/>
        <v>641.70000000000005</v>
      </c>
      <c r="DA513">
        <f t="shared" si="270"/>
        <v>1</v>
      </c>
      <c r="DB513">
        <f t="shared" si="265"/>
        <v>224.6</v>
      </c>
      <c r="DC513">
        <f t="shared" si="266"/>
        <v>188.89</v>
      </c>
      <c r="DD513" t="s">
        <v>3</v>
      </c>
      <c r="DE513" t="s">
        <v>3</v>
      </c>
      <c r="DF513">
        <f t="shared" si="267"/>
        <v>0</v>
      </c>
      <c r="DG513">
        <f t="shared" ref="DG513:DG525" si="272">ROUND(ROUND(AF513,2)*CX513,2)</f>
        <v>224.6</v>
      </c>
      <c r="DH513">
        <f t="shared" ref="DH513:DH576" si="273">ROUND(ROUND(AG513,2)*CX513,2)</f>
        <v>188.89</v>
      </c>
      <c r="DI513">
        <f t="shared" ref="DI513:DI576" si="274">ROUND(ROUND(AH513,2)*CX513,2)</f>
        <v>0</v>
      </c>
      <c r="DJ513">
        <f t="shared" si="271"/>
        <v>413.49</v>
      </c>
      <c r="DK513">
        <v>1</v>
      </c>
      <c r="DL513" t="s">
        <v>1209</v>
      </c>
      <c r="DM513">
        <v>4</v>
      </c>
      <c r="DN513" t="s">
        <v>1203</v>
      </c>
      <c r="DO513">
        <v>1</v>
      </c>
    </row>
    <row r="514" spans="1:119" x14ac:dyDescent="0.2">
      <c r="A514">
        <f>ROW(Source!A321)</f>
        <v>321</v>
      </c>
      <c r="B514">
        <v>449016111</v>
      </c>
      <c r="C514">
        <v>448997687</v>
      </c>
      <c r="D514">
        <v>277945930</v>
      </c>
      <c r="E514">
        <v>1</v>
      </c>
      <c r="F514">
        <v>1</v>
      </c>
      <c r="G514">
        <v>1</v>
      </c>
      <c r="H514">
        <v>2</v>
      </c>
      <c r="I514" t="s">
        <v>1281</v>
      </c>
      <c r="J514" t="s">
        <v>1282</v>
      </c>
      <c r="K514" t="s">
        <v>1283</v>
      </c>
      <c r="L514">
        <v>1368</v>
      </c>
      <c r="N514">
        <v>1011</v>
      </c>
      <c r="O514" t="s">
        <v>1100</v>
      </c>
      <c r="P514" t="s">
        <v>1100</v>
      </c>
      <c r="Q514">
        <v>1</v>
      </c>
      <c r="W514">
        <v>0</v>
      </c>
      <c r="X514">
        <v>1516678200</v>
      </c>
      <c r="Y514">
        <f t="shared" si="264"/>
        <v>8.01</v>
      </c>
      <c r="AA514">
        <v>0</v>
      </c>
      <c r="AB514">
        <v>83.01</v>
      </c>
      <c r="AC514">
        <v>539.69000000000005</v>
      </c>
      <c r="AD514">
        <v>0</v>
      </c>
      <c r="AE514">
        <v>0</v>
      </c>
      <c r="AF514">
        <v>83.01</v>
      </c>
      <c r="AG514">
        <v>539.69000000000005</v>
      </c>
      <c r="AH514">
        <v>0</v>
      </c>
      <c r="AI514">
        <v>1</v>
      </c>
      <c r="AJ514">
        <v>1</v>
      </c>
      <c r="AK514">
        <v>1</v>
      </c>
      <c r="AL514">
        <v>1</v>
      </c>
      <c r="AM514">
        <v>-2</v>
      </c>
      <c r="AN514">
        <v>0</v>
      </c>
      <c r="AO514">
        <v>0</v>
      </c>
      <c r="AP514">
        <v>1</v>
      </c>
      <c r="AQ514">
        <v>1</v>
      </c>
      <c r="AR514">
        <v>0</v>
      </c>
      <c r="AS514" t="s">
        <v>3</v>
      </c>
      <c r="AT514">
        <v>8.01</v>
      </c>
      <c r="AU514" t="s">
        <v>3</v>
      </c>
      <c r="AV514">
        <v>1</v>
      </c>
      <c r="AW514">
        <v>2</v>
      </c>
      <c r="AX514">
        <v>448997712</v>
      </c>
      <c r="AY514">
        <v>2</v>
      </c>
      <c r="AZ514">
        <v>98304</v>
      </c>
      <c r="BA514">
        <v>517</v>
      </c>
      <c r="BB514">
        <v>1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664.91010000000006</v>
      </c>
      <c r="BL514">
        <v>4322.9169000000002</v>
      </c>
      <c r="BM514">
        <v>0</v>
      </c>
      <c r="BN514">
        <v>0</v>
      </c>
      <c r="BO514">
        <v>8.01</v>
      </c>
      <c r="BP514">
        <v>1</v>
      </c>
      <c r="BQ514">
        <v>0</v>
      </c>
      <c r="BR514">
        <v>664.91010000000006</v>
      </c>
      <c r="BS514">
        <v>4322.9169000000002</v>
      </c>
      <c r="BT514">
        <v>0</v>
      </c>
      <c r="BU514">
        <v>0</v>
      </c>
      <c r="BV514">
        <v>8.01</v>
      </c>
      <c r="BW514">
        <v>1</v>
      </c>
      <c r="CV514">
        <v>0</v>
      </c>
      <c r="CW514">
        <f>ROUND(Y514*Source!I321*DO514,7)</f>
        <v>8.01</v>
      </c>
      <c r="CX514">
        <f>ROUND(Y514*Source!I321,7)</f>
        <v>8.01</v>
      </c>
      <c r="CY514">
        <f t="shared" si="268"/>
        <v>83.01</v>
      </c>
      <c r="CZ514">
        <f t="shared" si="269"/>
        <v>83.01</v>
      </c>
      <c r="DA514">
        <f t="shared" si="270"/>
        <v>1</v>
      </c>
      <c r="DB514">
        <f t="shared" si="265"/>
        <v>664.91</v>
      </c>
      <c r="DC514">
        <f t="shared" si="266"/>
        <v>4322.92</v>
      </c>
      <c r="DD514" t="s">
        <v>3</v>
      </c>
      <c r="DE514" t="s">
        <v>3</v>
      </c>
      <c r="DF514">
        <f t="shared" si="267"/>
        <v>0</v>
      </c>
      <c r="DG514">
        <f t="shared" si="272"/>
        <v>664.91</v>
      </c>
      <c r="DH514">
        <f t="shared" si="273"/>
        <v>4322.92</v>
      </c>
      <c r="DI514">
        <f t="shared" si="274"/>
        <v>0</v>
      </c>
      <c r="DJ514">
        <f t="shared" si="271"/>
        <v>4987.83</v>
      </c>
      <c r="DK514">
        <v>1</v>
      </c>
      <c r="DL514" t="s">
        <v>1209</v>
      </c>
      <c r="DM514">
        <v>4</v>
      </c>
      <c r="DN514" t="s">
        <v>1203</v>
      </c>
      <c r="DO514">
        <v>1</v>
      </c>
    </row>
    <row r="515" spans="1:119" x14ac:dyDescent="0.2">
      <c r="A515">
        <f>ROW(Source!A321)</f>
        <v>321</v>
      </c>
      <c r="B515">
        <v>449016111</v>
      </c>
      <c r="C515">
        <v>448997687</v>
      </c>
      <c r="D515">
        <v>277560614</v>
      </c>
      <c r="E515">
        <v>109</v>
      </c>
      <c r="F515">
        <v>1</v>
      </c>
      <c r="G515">
        <v>1</v>
      </c>
      <c r="H515">
        <v>3</v>
      </c>
      <c r="I515" t="s">
        <v>166</v>
      </c>
      <c r="J515" t="s">
        <v>3</v>
      </c>
      <c r="K515" t="s">
        <v>524</v>
      </c>
      <c r="L515">
        <v>1348</v>
      </c>
      <c r="N515">
        <v>1009</v>
      </c>
      <c r="O515" t="s">
        <v>83</v>
      </c>
      <c r="P515" t="s">
        <v>83</v>
      </c>
      <c r="Q515">
        <v>1000</v>
      </c>
      <c r="W515">
        <v>0</v>
      </c>
      <c r="X515">
        <v>-1790279277</v>
      </c>
      <c r="Y515">
        <f t="shared" ref="Y515:Y521" si="275">(AT515*ROUND(0,7))</f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1</v>
      </c>
      <c r="AJ515">
        <v>1</v>
      </c>
      <c r="AK515">
        <v>1</v>
      </c>
      <c r="AL515">
        <v>1</v>
      </c>
      <c r="AM515">
        <v>-2</v>
      </c>
      <c r="AN515">
        <v>0</v>
      </c>
      <c r="AO515">
        <v>0</v>
      </c>
      <c r="AP515">
        <v>1</v>
      </c>
      <c r="AQ515">
        <v>0</v>
      </c>
      <c r="AR515">
        <v>0</v>
      </c>
      <c r="AS515" t="s">
        <v>3</v>
      </c>
      <c r="AT515">
        <v>1</v>
      </c>
      <c r="AU515" t="s">
        <v>135</v>
      </c>
      <c r="AV515">
        <v>0</v>
      </c>
      <c r="AW515">
        <v>2</v>
      </c>
      <c r="AX515">
        <v>448997713</v>
      </c>
      <c r="AY515">
        <v>1</v>
      </c>
      <c r="AZ515">
        <v>0</v>
      </c>
      <c r="BA515">
        <v>518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CV515">
        <v>0</v>
      </c>
      <c r="CW515">
        <v>0</v>
      </c>
      <c r="CX515">
        <f>ROUND(Y515*Source!I321,7)</f>
        <v>0</v>
      </c>
      <c r="CY515">
        <f t="shared" ref="CY515:CY521" si="276">AA515</f>
        <v>0</v>
      </c>
      <c r="CZ515">
        <f t="shared" ref="CZ515:CZ521" si="277">AE515</f>
        <v>0</v>
      </c>
      <c r="DA515">
        <f t="shared" ref="DA515:DA521" si="278">AI515</f>
        <v>1</v>
      </c>
      <c r="DB515">
        <f t="shared" ref="DB515:DB521" si="279">ROUND((ROUND(AT515*CZ515,2)*ROUND(0,7)),6)</f>
        <v>0</v>
      </c>
      <c r="DC515">
        <f t="shared" ref="DC515:DC521" si="280">ROUND((ROUND(AT515*AG515,2)*ROUND(0,7)),6)</f>
        <v>0</v>
      </c>
      <c r="DD515" t="s">
        <v>3</v>
      </c>
      <c r="DE515" t="s">
        <v>3</v>
      </c>
      <c r="DF515">
        <f t="shared" si="267"/>
        <v>0</v>
      </c>
      <c r="DG515">
        <f t="shared" si="272"/>
        <v>0</v>
      </c>
      <c r="DH515">
        <f t="shared" si="273"/>
        <v>0</v>
      </c>
      <c r="DI515">
        <f t="shared" si="274"/>
        <v>0</v>
      </c>
      <c r="DJ515">
        <f t="shared" ref="DJ515:DJ521" si="281">DF515</f>
        <v>0</v>
      </c>
      <c r="DK515">
        <v>0</v>
      </c>
      <c r="DL515" t="s">
        <v>3</v>
      </c>
      <c r="DM515">
        <v>0</v>
      </c>
      <c r="DN515" t="s">
        <v>3</v>
      </c>
      <c r="DO515">
        <v>0</v>
      </c>
    </row>
    <row r="516" spans="1:119" x14ac:dyDescent="0.2">
      <c r="A516">
        <f>ROW(Source!A321)</f>
        <v>321</v>
      </c>
      <c r="B516">
        <v>449016111</v>
      </c>
      <c r="C516">
        <v>448997687</v>
      </c>
      <c r="D516">
        <v>277865463</v>
      </c>
      <c r="E516">
        <v>1</v>
      </c>
      <c r="F516">
        <v>1</v>
      </c>
      <c r="G516">
        <v>1</v>
      </c>
      <c r="H516">
        <v>3</v>
      </c>
      <c r="I516" t="s">
        <v>1367</v>
      </c>
      <c r="J516" t="s">
        <v>1368</v>
      </c>
      <c r="K516" t="s">
        <v>1369</v>
      </c>
      <c r="L516">
        <v>1339</v>
      </c>
      <c r="N516">
        <v>1007</v>
      </c>
      <c r="O516" t="s">
        <v>49</v>
      </c>
      <c r="P516" t="s">
        <v>49</v>
      </c>
      <c r="Q516">
        <v>1</v>
      </c>
      <c r="W516">
        <v>0</v>
      </c>
      <c r="X516">
        <v>-555778344</v>
      </c>
      <c r="Y516">
        <f t="shared" si="275"/>
        <v>0</v>
      </c>
      <c r="AA516">
        <v>31.78</v>
      </c>
      <c r="AB516">
        <v>0</v>
      </c>
      <c r="AC516">
        <v>0</v>
      </c>
      <c r="AD516">
        <v>0</v>
      </c>
      <c r="AE516">
        <v>35.71</v>
      </c>
      <c r="AF516">
        <v>0</v>
      </c>
      <c r="AG516">
        <v>0</v>
      </c>
      <c r="AH516">
        <v>0</v>
      </c>
      <c r="AI516">
        <v>0.89</v>
      </c>
      <c r="AJ516">
        <v>1</v>
      </c>
      <c r="AK516">
        <v>1</v>
      </c>
      <c r="AL516">
        <v>1</v>
      </c>
      <c r="AM516">
        <v>2</v>
      </c>
      <c r="AN516">
        <v>0</v>
      </c>
      <c r="AO516">
        <v>0</v>
      </c>
      <c r="AP516">
        <v>1</v>
      </c>
      <c r="AQ516">
        <v>1</v>
      </c>
      <c r="AR516">
        <v>0</v>
      </c>
      <c r="AS516" t="s">
        <v>3</v>
      </c>
      <c r="AT516">
        <v>0.18</v>
      </c>
      <c r="AU516" t="s">
        <v>135</v>
      </c>
      <c r="AV516">
        <v>0</v>
      </c>
      <c r="AW516">
        <v>2</v>
      </c>
      <c r="AX516">
        <v>448997714</v>
      </c>
      <c r="AY516">
        <v>1</v>
      </c>
      <c r="AZ516">
        <v>0</v>
      </c>
      <c r="BA516">
        <v>519</v>
      </c>
      <c r="BB516">
        <v>1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6.4277999999999995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1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CV516">
        <v>0</v>
      </c>
      <c r="CW516">
        <v>0</v>
      </c>
      <c r="CX516">
        <f>ROUND(Y516*Source!I321,7)</f>
        <v>0</v>
      </c>
      <c r="CY516">
        <f t="shared" si="276"/>
        <v>31.78</v>
      </c>
      <c r="CZ516">
        <f t="shared" si="277"/>
        <v>35.71</v>
      </c>
      <c r="DA516">
        <f t="shared" si="278"/>
        <v>0.89</v>
      </c>
      <c r="DB516">
        <f t="shared" si="279"/>
        <v>0</v>
      </c>
      <c r="DC516">
        <f t="shared" si="280"/>
        <v>0</v>
      </c>
      <c r="DD516" t="s">
        <v>3</v>
      </c>
      <c r="DE516" t="s">
        <v>3</v>
      </c>
      <c r="DF516">
        <f>ROUND(ROUND(AE516*AI516,2)*CX516,2)</f>
        <v>0</v>
      </c>
      <c r="DG516">
        <f t="shared" si="272"/>
        <v>0</v>
      </c>
      <c r="DH516">
        <f t="shared" si="273"/>
        <v>0</v>
      </c>
      <c r="DI516">
        <f t="shared" si="274"/>
        <v>0</v>
      </c>
      <c r="DJ516">
        <f t="shared" si="281"/>
        <v>0</v>
      </c>
      <c r="DK516">
        <v>0</v>
      </c>
      <c r="DL516" t="s">
        <v>3</v>
      </c>
      <c r="DM516">
        <v>0</v>
      </c>
      <c r="DN516" t="s">
        <v>3</v>
      </c>
      <c r="DO516">
        <v>0</v>
      </c>
    </row>
    <row r="517" spans="1:119" x14ac:dyDescent="0.2">
      <c r="A517">
        <f>ROW(Source!A321)</f>
        <v>321</v>
      </c>
      <c r="B517">
        <v>449016111</v>
      </c>
      <c r="C517">
        <v>448997687</v>
      </c>
      <c r="D517">
        <v>277869964</v>
      </c>
      <c r="E517">
        <v>1</v>
      </c>
      <c r="F517">
        <v>1</v>
      </c>
      <c r="G517">
        <v>1</v>
      </c>
      <c r="H517">
        <v>3</v>
      </c>
      <c r="I517" t="s">
        <v>1511</v>
      </c>
      <c r="J517" t="s">
        <v>1512</v>
      </c>
      <c r="K517" t="s">
        <v>1513</v>
      </c>
      <c r="L517">
        <v>1339</v>
      </c>
      <c r="N517">
        <v>1007</v>
      </c>
      <c r="O517" t="s">
        <v>49</v>
      </c>
      <c r="P517" t="s">
        <v>49</v>
      </c>
      <c r="Q517">
        <v>1</v>
      </c>
      <c r="W517">
        <v>0</v>
      </c>
      <c r="X517">
        <v>-94759602</v>
      </c>
      <c r="Y517">
        <f t="shared" si="275"/>
        <v>0</v>
      </c>
      <c r="AA517">
        <v>2863.98</v>
      </c>
      <c r="AB517">
        <v>0</v>
      </c>
      <c r="AC517">
        <v>0</v>
      </c>
      <c r="AD517">
        <v>0</v>
      </c>
      <c r="AE517">
        <v>2220.14</v>
      </c>
      <c r="AF517">
        <v>0</v>
      </c>
      <c r="AG517">
        <v>0</v>
      </c>
      <c r="AH517">
        <v>0</v>
      </c>
      <c r="AI517">
        <v>1.29</v>
      </c>
      <c r="AJ517">
        <v>1</v>
      </c>
      <c r="AK517">
        <v>1</v>
      </c>
      <c r="AL517">
        <v>1</v>
      </c>
      <c r="AM517">
        <v>2</v>
      </c>
      <c r="AN517">
        <v>0</v>
      </c>
      <c r="AO517">
        <v>0</v>
      </c>
      <c r="AP517">
        <v>1</v>
      </c>
      <c r="AQ517">
        <v>1</v>
      </c>
      <c r="AR517">
        <v>0</v>
      </c>
      <c r="AS517" t="s">
        <v>3</v>
      </c>
      <c r="AT517">
        <v>0.64</v>
      </c>
      <c r="AU517" t="s">
        <v>135</v>
      </c>
      <c r="AV517">
        <v>0</v>
      </c>
      <c r="AW517">
        <v>2</v>
      </c>
      <c r="AX517">
        <v>448997715</v>
      </c>
      <c r="AY517">
        <v>1</v>
      </c>
      <c r="AZ517">
        <v>0</v>
      </c>
      <c r="BA517">
        <v>520</v>
      </c>
      <c r="BB517">
        <v>1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1420.8896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1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CV517">
        <v>0</v>
      </c>
      <c r="CW517">
        <v>0</v>
      </c>
      <c r="CX517">
        <f>ROUND(Y517*Source!I321,7)</f>
        <v>0</v>
      </c>
      <c r="CY517">
        <f t="shared" si="276"/>
        <v>2863.98</v>
      </c>
      <c r="CZ517">
        <f t="shared" si="277"/>
        <v>2220.14</v>
      </c>
      <c r="DA517">
        <f t="shared" si="278"/>
        <v>1.29</v>
      </c>
      <c r="DB517">
        <f t="shared" si="279"/>
        <v>0</v>
      </c>
      <c r="DC517">
        <f t="shared" si="280"/>
        <v>0</v>
      </c>
      <c r="DD517" t="s">
        <v>3</v>
      </c>
      <c r="DE517" t="s">
        <v>3</v>
      </c>
      <c r="DF517">
        <f>ROUND(ROUND(AE517*AI517,2)*CX517,2)</f>
        <v>0</v>
      </c>
      <c r="DG517">
        <f t="shared" si="272"/>
        <v>0</v>
      </c>
      <c r="DH517">
        <f t="shared" si="273"/>
        <v>0</v>
      </c>
      <c r="DI517">
        <f t="shared" si="274"/>
        <v>0</v>
      </c>
      <c r="DJ517">
        <f t="shared" si="281"/>
        <v>0</v>
      </c>
      <c r="DK517">
        <v>0</v>
      </c>
      <c r="DL517" t="s">
        <v>3</v>
      </c>
      <c r="DM517">
        <v>0</v>
      </c>
      <c r="DN517" t="s">
        <v>3</v>
      </c>
      <c r="DO517">
        <v>0</v>
      </c>
    </row>
    <row r="518" spans="1:119" x14ac:dyDescent="0.2">
      <c r="A518">
        <f>ROW(Source!A321)</f>
        <v>321</v>
      </c>
      <c r="B518">
        <v>449016111</v>
      </c>
      <c r="C518">
        <v>448997687</v>
      </c>
      <c r="D518">
        <v>277870027</v>
      </c>
      <c r="E518">
        <v>1</v>
      </c>
      <c r="F518">
        <v>1</v>
      </c>
      <c r="G518">
        <v>1</v>
      </c>
      <c r="H518">
        <v>3</v>
      </c>
      <c r="I518" t="s">
        <v>1514</v>
      </c>
      <c r="J518" t="s">
        <v>1515</v>
      </c>
      <c r="K518" t="s">
        <v>1516</v>
      </c>
      <c r="L518">
        <v>1339</v>
      </c>
      <c r="N518">
        <v>1007</v>
      </c>
      <c r="O518" t="s">
        <v>49</v>
      </c>
      <c r="P518" t="s">
        <v>49</v>
      </c>
      <c r="Q518">
        <v>1</v>
      </c>
      <c r="W518">
        <v>0</v>
      </c>
      <c r="X518">
        <v>-315457224</v>
      </c>
      <c r="Y518">
        <f t="shared" si="275"/>
        <v>0</v>
      </c>
      <c r="AA518">
        <v>3037.68</v>
      </c>
      <c r="AB518">
        <v>0</v>
      </c>
      <c r="AC518">
        <v>0</v>
      </c>
      <c r="AD518">
        <v>0</v>
      </c>
      <c r="AE518">
        <v>2838.95</v>
      </c>
      <c r="AF518">
        <v>0</v>
      </c>
      <c r="AG518">
        <v>0</v>
      </c>
      <c r="AH518">
        <v>0</v>
      </c>
      <c r="AI518">
        <v>1.07</v>
      </c>
      <c r="AJ518">
        <v>1</v>
      </c>
      <c r="AK518">
        <v>1</v>
      </c>
      <c r="AL518">
        <v>1</v>
      </c>
      <c r="AM518">
        <v>2</v>
      </c>
      <c r="AN518">
        <v>0</v>
      </c>
      <c r="AO518">
        <v>0</v>
      </c>
      <c r="AP518">
        <v>1</v>
      </c>
      <c r="AQ518">
        <v>1</v>
      </c>
      <c r="AR518">
        <v>0</v>
      </c>
      <c r="AS518" t="s">
        <v>3</v>
      </c>
      <c r="AT518">
        <v>7.4999999999999997E-2</v>
      </c>
      <c r="AU518" t="s">
        <v>135</v>
      </c>
      <c r="AV518">
        <v>0</v>
      </c>
      <c r="AW518">
        <v>2</v>
      </c>
      <c r="AX518">
        <v>448997716</v>
      </c>
      <c r="AY518">
        <v>1</v>
      </c>
      <c r="AZ518">
        <v>0</v>
      </c>
      <c r="BA518">
        <v>521</v>
      </c>
      <c r="BB518">
        <v>1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212.92124999999999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1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CV518">
        <v>0</v>
      </c>
      <c r="CW518">
        <v>0</v>
      </c>
      <c r="CX518">
        <f>ROUND(Y518*Source!I321,7)</f>
        <v>0</v>
      </c>
      <c r="CY518">
        <f t="shared" si="276"/>
        <v>3037.68</v>
      </c>
      <c r="CZ518">
        <f t="shared" si="277"/>
        <v>2838.95</v>
      </c>
      <c r="DA518">
        <f t="shared" si="278"/>
        <v>1.07</v>
      </c>
      <c r="DB518">
        <f t="shared" si="279"/>
        <v>0</v>
      </c>
      <c r="DC518">
        <f t="shared" si="280"/>
        <v>0</v>
      </c>
      <c r="DD518" t="s">
        <v>3</v>
      </c>
      <c r="DE518" t="s">
        <v>3</v>
      </c>
      <c r="DF518">
        <f>ROUND(ROUND(AE518*AI518,2)*CX518,2)</f>
        <v>0</v>
      </c>
      <c r="DG518">
        <f t="shared" si="272"/>
        <v>0</v>
      </c>
      <c r="DH518">
        <f t="shared" si="273"/>
        <v>0</v>
      </c>
      <c r="DI518">
        <f t="shared" si="274"/>
        <v>0</v>
      </c>
      <c r="DJ518">
        <f t="shared" si="281"/>
        <v>0</v>
      </c>
      <c r="DK518">
        <v>0</v>
      </c>
      <c r="DL518" t="s">
        <v>3</v>
      </c>
      <c r="DM518">
        <v>0</v>
      </c>
      <c r="DN518" t="s">
        <v>3</v>
      </c>
      <c r="DO518">
        <v>0</v>
      </c>
    </row>
    <row r="519" spans="1:119" x14ac:dyDescent="0.2">
      <c r="A519">
        <f>ROW(Source!A321)</f>
        <v>321</v>
      </c>
      <c r="B519">
        <v>449016111</v>
      </c>
      <c r="C519">
        <v>448997687</v>
      </c>
      <c r="D519">
        <v>277870297</v>
      </c>
      <c r="E519">
        <v>1</v>
      </c>
      <c r="F519">
        <v>1</v>
      </c>
      <c r="G519">
        <v>1</v>
      </c>
      <c r="H519">
        <v>3</v>
      </c>
      <c r="I519" t="s">
        <v>1498</v>
      </c>
      <c r="J519" t="s">
        <v>1499</v>
      </c>
      <c r="K519" t="s">
        <v>1500</v>
      </c>
      <c r="L519">
        <v>1339</v>
      </c>
      <c r="N519">
        <v>1007</v>
      </c>
      <c r="O519" t="s">
        <v>49</v>
      </c>
      <c r="P519" t="s">
        <v>49</v>
      </c>
      <c r="Q519">
        <v>1</v>
      </c>
      <c r="W519">
        <v>0</v>
      </c>
      <c r="X519">
        <v>645094985</v>
      </c>
      <c r="Y519">
        <f t="shared" si="275"/>
        <v>0</v>
      </c>
      <c r="AA519">
        <v>908.22</v>
      </c>
      <c r="AB519">
        <v>0</v>
      </c>
      <c r="AC519">
        <v>0</v>
      </c>
      <c r="AD519">
        <v>0</v>
      </c>
      <c r="AE519">
        <v>908.22</v>
      </c>
      <c r="AF519">
        <v>0</v>
      </c>
      <c r="AG519">
        <v>0</v>
      </c>
      <c r="AH519">
        <v>0</v>
      </c>
      <c r="AI519">
        <v>1</v>
      </c>
      <c r="AJ519">
        <v>1</v>
      </c>
      <c r="AK519">
        <v>1</v>
      </c>
      <c r="AL519">
        <v>1</v>
      </c>
      <c r="AM519">
        <v>-2</v>
      </c>
      <c r="AN519">
        <v>0</v>
      </c>
      <c r="AO519">
        <v>0</v>
      </c>
      <c r="AP519">
        <v>1</v>
      </c>
      <c r="AQ519">
        <v>1</v>
      </c>
      <c r="AR519">
        <v>0</v>
      </c>
      <c r="AS519" t="s">
        <v>3</v>
      </c>
      <c r="AT519">
        <v>3.5000000000000003E-2</v>
      </c>
      <c r="AU519" t="s">
        <v>135</v>
      </c>
      <c r="AV519">
        <v>0</v>
      </c>
      <c r="AW519">
        <v>2</v>
      </c>
      <c r="AX519">
        <v>448997717</v>
      </c>
      <c r="AY519">
        <v>2</v>
      </c>
      <c r="AZ519">
        <v>16384</v>
      </c>
      <c r="BA519">
        <v>522</v>
      </c>
      <c r="BB519">
        <v>1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31.787700000000005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1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CV519">
        <v>0</v>
      </c>
      <c r="CW519">
        <v>0</v>
      </c>
      <c r="CX519">
        <f>ROUND(Y519*Source!I321,7)</f>
        <v>0</v>
      </c>
      <c r="CY519">
        <f t="shared" si="276"/>
        <v>908.22</v>
      </c>
      <c r="CZ519">
        <f t="shared" si="277"/>
        <v>908.22</v>
      </c>
      <c r="DA519">
        <f t="shared" si="278"/>
        <v>1</v>
      </c>
      <c r="DB519">
        <f t="shared" si="279"/>
        <v>0</v>
      </c>
      <c r="DC519">
        <f t="shared" si="280"/>
        <v>0</v>
      </c>
      <c r="DD519" t="s">
        <v>3</v>
      </c>
      <c r="DE519" t="s">
        <v>3</v>
      </c>
      <c r="DF519">
        <f>ROUND(ROUND(AE519,2)*CX519,2)</f>
        <v>0</v>
      </c>
      <c r="DG519">
        <f t="shared" si="272"/>
        <v>0</v>
      </c>
      <c r="DH519">
        <f t="shared" si="273"/>
        <v>0</v>
      </c>
      <c r="DI519">
        <f t="shared" si="274"/>
        <v>0</v>
      </c>
      <c r="DJ519">
        <f t="shared" si="281"/>
        <v>0</v>
      </c>
      <c r="DK519">
        <v>1</v>
      </c>
      <c r="DL519" t="s">
        <v>3</v>
      </c>
      <c r="DM519">
        <v>0</v>
      </c>
      <c r="DN519" t="s">
        <v>3</v>
      </c>
      <c r="DO519">
        <v>0</v>
      </c>
    </row>
    <row r="520" spans="1:119" x14ac:dyDescent="0.2">
      <c r="A520">
        <f>ROW(Source!A321)</f>
        <v>321</v>
      </c>
      <c r="B520">
        <v>449016111</v>
      </c>
      <c r="C520">
        <v>448997687</v>
      </c>
      <c r="D520">
        <v>277870426</v>
      </c>
      <c r="E520">
        <v>1</v>
      </c>
      <c r="F520">
        <v>1</v>
      </c>
      <c r="G520">
        <v>1</v>
      </c>
      <c r="H520">
        <v>3</v>
      </c>
      <c r="I520" t="s">
        <v>1517</v>
      </c>
      <c r="J520" t="s">
        <v>1518</v>
      </c>
      <c r="K520" t="s">
        <v>1519</v>
      </c>
      <c r="L520">
        <v>1339</v>
      </c>
      <c r="N520">
        <v>1007</v>
      </c>
      <c r="O520" t="s">
        <v>49</v>
      </c>
      <c r="P520" t="s">
        <v>49</v>
      </c>
      <c r="Q520">
        <v>1</v>
      </c>
      <c r="W520">
        <v>0</v>
      </c>
      <c r="X520">
        <v>-1108410055</v>
      </c>
      <c r="Y520">
        <f t="shared" si="275"/>
        <v>0</v>
      </c>
      <c r="AA520">
        <v>1719.83</v>
      </c>
      <c r="AB520">
        <v>0</v>
      </c>
      <c r="AC520">
        <v>0</v>
      </c>
      <c r="AD520">
        <v>0</v>
      </c>
      <c r="AE520">
        <v>1154.25</v>
      </c>
      <c r="AF520">
        <v>0</v>
      </c>
      <c r="AG520">
        <v>0</v>
      </c>
      <c r="AH520">
        <v>0</v>
      </c>
      <c r="AI520">
        <v>1.49</v>
      </c>
      <c r="AJ520">
        <v>1</v>
      </c>
      <c r="AK520">
        <v>1</v>
      </c>
      <c r="AL520">
        <v>1</v>
      </c>
      <c r="AM520">
        <v>2</v>
      </c>
      <c r="AN520">
        <v>0</v>
      </c>
      <c r="AO520">
        <v>0</v>
      </c>
      <c r="AP520">
        <v>1</v>
      </c>
      <c r="AQ520">
        <v>1</v>
      </c>
      <c r="AR520">
        <v>0</v>
      </c>
      <c r="AS520" t="s">
        <v>3</v>
      </c>
      <c r="AT520">
        <v>0.38</v>
      </c>
      <c r="AU520" t="s">
        <v>135</v>
      </c>
      <c r="AV520">
        <v>0</v>
      </c>
      <c r="AW520">
        <v>2</v>
      </c>
      <c r="AX520">
        <v>448997718</v>
      </c>
      <c r="AY520">
        <v>1</v>
      </c>
      <c r="AZ520">
        <v>0</v>
      </c>
      <c r="BA520">
        <v>523</v>
      </c>
      <c r="BB520">
        <v>1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438.61500000000001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1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CV520">
        <v>0</v>
      </c>
      <c r="CW520">
        <v>0</v>
      </c>
      <c r="CX520">
        <f>ROUND(Y520*Source!I321,7)</f>
        <v>0</v>
      </c>
      <c r="CY520">
        <f t="shared" si="276"/>
        <v>1719.83</v>
      </c>
      <c r="CZ520">
        <f t="shared" si="277"/>
        <v>1154.25</v>
      </c>
      <c r="DA520">
        <f t="shared" si="278"/>
        <v>1.49</v>
      </c>
      <c r="DB520">
        <f t="shared" si="279"/>
        <v>0</v>
      </c>
      <c r="DC520">
        <f t="shared" si="280"/>
        <v>0</v>
      </c>
      <c r="DD520" t="s">
        <v>3</v>
      </c>
      <c r="DE520" t="s">
        <v>3</v>
      </c>
      <c r="DF520">
        <f>ROUND(ROUND(AE520*AI520,2)*CX520,2)</f>
        <v>0</v>
      </c>
      <c r="DG520">
        <f t="shared" si="272"/>
        <v>0</v>
      </c>
      <c r="DH520">
        <f t="shared" si="273"/>
        <v>0</v>
      </c>
      <c r="DI520">
        <f t="shared" si="274"/>
        <v>0</v>
      </c>
      <c r="DJ520">
        <f t="shared" si="281"/>
        <v>0</v>
      </c>
      <c r="DK520">
        <v>0</v>
      </c>
      <c r="DL520" t="s">
        <v>3</v>
      </c>
      <c r="DM520">
        <v>0</v>
      </c>
      <c r="DN520" t="s">
        <v>3</v>
      </c>
      <c r="DO520">
        <v>0</v>
      </c>
    </row>
    <row r="521" spans="1:119" x14ac:dyDescent="0.2">
      <c r="A521">
        <f>ROW(Source!A321)</f>
        <v>321</v>
      </c>
      <c r="B521">
        <v>449016111</v>
      </c>
      <c r="C521">
        <v>448997687</v>
      </c>
      <c r="D521">
        <v>277870649</v>
      </c>
      <c r="E521">
        <v>1</v>
      </c>
      <c r="F521">
        <v>1</v>
      </c>
      <c r="G521">
        <v>1</v>
      </c>
      <c r="H521">
        <v>3</v>
      </c>
      <c r="I521" t="s">
        <v>1520</v>
      </c>
      <c r="J521" t="s">
        <v>1521</v>
      </c>
      <c r="K521" t="s">
        <v>1522</v>
      </c>
      <c r="L521">
        <v>1348</v>
      </c>
      <c r="N521">
        <v>1009</v>
      </c>
      <c r="O521" t="s">
        <v>83</v>
      </c>
      <c r="P521" t="s">
        <v>83</v>
      </c>
      <c r="Q521">
        <v>1000</v>
      </c>
      <c r="W521">
        <v>0</v>
      </c>
      <c r="X521">
        <v>-2130102196</v>
      </c>
      <c r="Y521">
        <f t="shared" si="275"/>
        <v>0</v>
      </c>
      <c r="AA521">
        <v>4715.8500000000004</v>
      </c>
      <c r="AB521">
        <v>0</v>
      </c>
      <c r="AC521">
        <v>0</v>
      </c>
      <c r="AD521">
        <v>0</v>
      </c>
      <c r="AE521">
        <v>4715.8500000000004</v>
      </c>
      <c r="AF521">
        <v>0</v>
      </c>
      <c r="AG521">
        <v>0</v>
      </c>
      <c r="AH521">
        <v>0</v>
      </c>
      <c r="AI521">
        <v>1</v>
      </c>
      <c r="AJ521">
        <v>1</v>
      </c>
      <c r="AK521">
        <v>1</v>
      </c>
      <c r="AL521">
        <v>1</v>
      </c>
      <c r="AM521">
        <v>-2</v>
      </c>
      <c r="AN521">
        <v>0</v>
      </c>
      <c r="AO521">
        <v>0</v>
      </c>
      <c r="AP521">
        <v>1</v>
      </c>
      <c r="AQ521">
        <v>1</v>
      </c>
      <c r="AR521">
        <v>0</v>
      </c>
      <c r="AS521" t="s">
        <v>3</v>
      </c>
      <c r="AT521">
        <v>0.31</v>
      </c>
      <c r="AU521" t="s">
        <v>135</v>
      </c>
      <c r="AV521">
        <v>0</v>
      </c>
      <c r="AW521">
        <v>2</v>
      </c>
      <c r="AX521">
        <v>448997719</v>
      </c>
      <c r="AY521">
        <v>1</v>
      </c>
      <c r="AZ521">
        <v>0</v>
      </c>
      <c r="BA521">
        <v>524</v>
      </c>
      <c r="BB521">
        <v>1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1461.9135000000001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1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CV521">
        <v>0</v>
      </c>
      <c r="CW521">
        <v>0</v>
      </c>
      <c r="CX521">
        <f>ROUND(Y521*Source!I321,7)</f>
        <v>0</v>
      </c>
      <c r="CY521">
        <f t="shared" si="276"/>
        <v>4715.8500000000004</v>
      </c>
      <c r="CZ521">
        <f t="shared" si="277"/>
        <v>4715.8500000000004</v>
      </c>
      <c r="DA521">
        <f t="shared" si="278"/>
        <v>1</v>
      </c>
      <c r="DB521">
        <f t="shared" si="279"/>
        <v>0</v>
      </c>
      <c r="DC521">
        <f t="shared" si="280"/>
        <v>0</v>
      </c>
      <c r="DD521" t="s">
        <v>3</v>
      </c>
      <c r="DE521" t="s">
        <v>3</v>
      </c>
      <c r="DF521">
        <f t="shared" ref="DF521:DF538" si="282">ROUND(ROUND(AE521,2)*CX521,2)</f>
        <v>0</v>
      </c>
      <c r="DG521">
        <f t="shared" si="272"/>
        <v>0</v>
      </c>
      <c r="DH521">
        <f t="shared" si="273"/>
        <v>0</v>
      </c>
      <c r="DI521">
        <f t="shared" si="274"/>
        <v>0</v>
      </c>
      <c r="DJ521">
        <f t="shared" si="281"/>
        <v>0</v>
      </c>
      <c r="DK521">
        <v>0</v>
      </c>
      <c r="DL521" t="s">
        <v>3</v>
      </c>
      <c r="DM521">
        <v>0</v>
      </c>
      <c r="DN521" t="s">
        <v>3</v>
      </c>
      <c r="DO521">
        <v>0</v>
      </c>
    </row>
    <row r="522" spans="1:119" x14ac:dyDescent="0.2">
      <c r="A522">
        <f>ROW(Source!A323)</f>
        <v>323</v>
      </c>
      <c r="B522">
        <v>449016111</v>
      </c>
      <c r="C522">
        <v>448997721</v>
      </c>
      <c r="D522">
        <v>277560270</v>
      </c>
      <c r="E522">
        <v>109</v>
      </c>
      <c r="F522">
        <v>1</v>
      </c>
      <c r="G522">
        <v>1</v>
      </c>
      <c r="H522">
        <v>1</v>
      </c>
      <c r="I522" t="s">
        <v>1523</v>
      </c>
      <c r="J522" t="s">
        <v>3</v>
      </c>
      <c r="K522" t="s">
        <v>1524</v>
      </c>
      <c r="L522">
        <v>1191</v>
      </c>
      <c r="N522">
        <v>1013</v>
      </c>
      <c r="O522" t="s">
        <v>1203</v>
      </c>
      <c r="P522" t="s">
        <v>1203</v>
      </c>
      <c r="Q522">
        <v>1</v>
      </c>
      <c r="W522">
        <v>0</v>
      </c>
      <c r="X522">
        <v>246699258</v>
      </c>
      <c r="Y522">
        <f t="shared" ref="Y522:Y537" si="283">AT522</f>
        <v>169.9</v>
      </c>
      <c r="AA522">
        <v>0</v>
      </c>
      <c r="AB522">
        <v>0</v>
      </c>
      <c r="AC522">
        <v>0</v>
      </c>
      <c r="AD522">
        <v>471.22</v>
      </c>
      <c r="AE522">
        <v>0</v>
      </c>
      <c r="AF522">
        <v>0</v>
      </c>
      <c r="AG522">
        <v>0</v>
      </c>
      <c r="AH522">
        <v>471.22</v>
      </c>
      <c r="AI522">
        <v>1</v>
      </c>
      <c r="AJ522">
        <v>1</v>
      </c>
      <c r="AK522">
        <v>1</v>
      </c>
      <c r="AL522">
        <v>1</v>
      </c>
      <c r="AM522">
        <v>-2</v>
      </c>
      <c r="AN522">
        <v>0</v>
      </c>
      <c r="AO522">
        <v>0</v>
      </c>
      <c r="AP522">
        <v>1</v>
      </c>
      <c r="AQ522">
        <v>1</v>
      </c>
      <c r="AR522">
        <v>0</v>
      </c>
      <c r="AS522" t="s">
        <v>3</v>
      </c>
      <c r="AT522">
        <v>169.9</v>
      </c>
      <c r="AU522" t="s">
        <v>3</v>
      </c>
      <c r="AV522">
        <v>1</v>
      </c>
      <c r="AW522">
        <v>2</v>
      </c>
      <c r="AX522">
        <v>448997732</v>
      </c>
      <c r="AY522">
        <v>2</v>
      </c>
      <c r="AZ522">
        <v>131072</v>
      </c>
      <c r="BA522">
        <v>525</v>
      </c>
      <c r="BB522">
        <v>1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80060.278000000006</v>
      </c>
      <c r="BN522">
        <v>169.9</v>
      </c>
      <c r="BO522">
        <v>0</v>
      </c>
      <c r="BP522">
        <v>1</v>
      </c>
      <c r="BQ522">
        <v>0</v>
      </c>
      <c r="BR522">
        <v>0</v>
      </c>
      <c r="BS522">
        <v>0</v>
      </c>
      <c r="BT522">
        <v>80060.278000000006</v>
      </c>
      <c r="BU522">
        <v>169.9</v>
      </c>
      <c r="BV522">
        <v>0</v>
      </c>
      <c r="BW522">
        <v>1</v>
      </c>
      <c r="CU522">
        <f>ROUND(AT522*Source!I323*AH522*AL522,2)</f>
        <v>0</v>
      </c>
      <c r="CV522">
        <f>ROUND(Y522*Source!I323,7)</f>
        <v>0</v>
      </c>
      <c r="CW522">
        <v>0</v>
      </c>
      <c r="CX522">
        <f>ROUND(Y522*Source!I323,7)</f>
        <v>0</v>
      </c>
      <c r="CY522">
        <f>AD522</f>
        <v>471.22</v>
      </c>
      <c r="CZ522">
        <f>AH522</f>
        <v>471.22</v>
      </c>
      <c r="DA522">
        <f>AL522</f>
        <v>1</v>
      </c>
      <c r="DB522">
        <f t="shared" ref="DB522:DB537" si="284">ROUND(ROUND(AT522*CZ522,2),6)</f>
        <v>80060.28</v>
      </c>
      <c r="DC522">
        <f t="shared" ref="DC522:DC537" si="285">ROUND(ROUND(AT522*AG522,2),6)</f>
        <v>0</v>
      </c>
      <c r="DD522" t="s">
        <v>3</v>
      </c>
      <c r="DE522" t="s">
        <v>3</v>
      </c>
      <c r="DF522">
        <f t="shared" si="282"/>
        <v>0</v>
      </c>
      <c r="DG522">
        <f t="shared" si="272"/>
        <v>0</v>
      </c>
      <c r="DH522">
        <f t="shared" si="273"/>
        <v>0</v>
      </c>
      <c r="DI522">
        <f t="shared" si="274"/>
        <v>0</v>
      </c>
      <c r="DJ522">
        <f>DI522</f>
        <v>0</v>
      </c>
      <c r="DK522">
        <v>1</v>
      </c>
      <c r="DL522" t="s">
        <v>3</v>
      </c>
      <c r="DM522">
        <v>0</v>
      </c>
      <c r="DN522" t="s">
        <v>3</v>
      </c>
      <c r="DO522">
        <v>0</v>
      </c>
    </row>
    <row r="523" spans="1:119" x14ac:dyDescent="0.2">
      <c r="A523">
        <f>ROW(Source!A323)</f>
        <v>323</v>
      </c>
      <c r="B523">
        <v>449016111</v>
      </c>
      <c r="C523">
        <v>448997721</v>
      </c>
      <c r="D523">
        <v>277560491</v>
      </c>
      <c r="E523">
        <v>109</v>
      </c>
      <c r="F523">
        <v>1</v>
      </c>
      <c r="G523">
        <v>1</v>
      </c>
      <c r="H523">
        <v>1</v>
      </c>
      <c r="I523" t="s">
        <v>1204</v>
      </c>
      <c r="J523" t="s">
        <v>3</v>
      </c>
      <c r="K523" t="s">
        <v>1205</v>
      </c>
      <c r="L523">
        <v>1191</v>
      </c>
      <c r="N523">
        <v>1013</v>
      </c>
      <c r="O523" t="s">
        <v>1203</v>
      </c>
      <c r="P523" t="s">
        <v>1203</v>
      </c>
      <c r="Q523">
        <v>1</v>
      </c>
      <c r="W523">
        <v>0</v>
      </c>
      <c r="X523">
        <v>-1417349443</v>
      </c>
      <c r="Y523">
        <f t="shared" si="283"/>
        <v>38.25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1</v>
      </c>
      <c r="AJ523">
        <v>1</v>
      </c>
      <c r="AK523">
        <v>1</v>
      </c>
      <c r="AL523">
        <v>1</v>
      </c>
      <c r="AM523">
        <v>-2</v>
      </c>
      <c r="AN523">
        <v>0</v>
      </c>
      <c r="AO523">
        <v>0</v>
      </c>
      <c r="AP523">
        <v>1</v>
      </c>
      <c r="AQ523">
        <v>1</v>
      </c>
      <c r="AR523">
        <v>0</v>
      </c>
      <c r="AS523" t="s">
        <v>3</v>
      </c>
      <c r="AT523">
        <v>38.25</v>
      </c>
      <c r="AU523" t="s">
        <v>3</v>
      </c>
      <c r="AV523">
        <v>2</v>
      </c>
      <c r="AW523">
        <v>2</v>
      </c>
      <c r="AX523">
        <v>448997733</v>
      </c>
      <c r="AY523">
        <v>1</v>
      </c>
      <c r="AZ523">
        <v>0</v>
      </c>
      <c r="BA523">
        <v>526</v>
      </c>
      <c r="BB523">
        <v>1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CV523">
        <v>0</v>
      </c>
      <c r="CW523">
        <v>0</v>
      </c>
      <c r="CX523">
        <f>ROUND(Y523*Source!I323,7)</f>
        <v>0</v>
      </c>
      <c r="CY523">
        <f>AD523</f>
        <v>0</v>
      </c>
      <c r="CZ523">
        <f>AH523</f>
        <v>0</v>
      </c>
      <c r="DA523">
        <f>AL523</f>
        <v>1</v>
      </c>
      <c r="DB523">
        <f t="shared" si="284"/>
        <v>0</v>
      </c>
      <c r="DC523">
        <f t="shared" si="285"/>
        <v>0</v>
      </c>
      <c r="DD523" t="s">
        <v>3</v>
      </c>
      <c r="DE523" t="s">
        <v>3</v>
      </c>
      <c r="DF523">
        <f t="shared" si="282"/>
        <v>0</v>
      </c>
      <c r="DG523">
        <f t="shared" si="272"/>
        <v>0</v>
      </c>
      <c r="DH523">
        <f t="shared" si="273"/>
        <v>0</v>
      </c>
      <c r="DI523">
        <f t="shared" si="274"/>
        <v>0</v>
      </c>
      <c r="DJ523">
        <f>DI523</f>
        <v>0</v>
      </c>
      <c r="DK523">
        <v>0</v>
      </c>
      <c r="DL523" t="s">
        <v>3</v>
      </c>
      <c r="DM523">
        <v>0</v>
      </c>
      <c r="DN523" t="s">
        <v>3</v>
      </c>
      <c r="DO523">
        <v>0</v>
      </c>
    </row>
    <row r="524" spans="1:119" x14ac:dyDescent="0.2">
      <c r="A524">
        <f>ROW(Source!A323)</f>
        <v>323</v>
      </c>
      <c r="B524">
        <v>449016111</v>
      </c>
      <c r="C524">
        <v>448997721</v>
      </c>
      <c r="D524">
        <v>277944622</v>
      </c>
      <c r="E524">
        <v>1</v>
      </c>
      <c r="F524">
        <v>1</v>
      </c>
      <c r="G524">
        <v>1</v>
      </c>
      <c r="H524">
        <v>2</v>
      </c>
      <c r="I524" t="s">
        <v>1220</v>
      </c>
      <c r="J524" t="s">
        <v>1221</v>
      </c>
      <c r="K524" t="s">
        <v>1222</v>
      </c>
      <c r="L524">
        <v>1368</v>
      </c>
      <c r="N524">
        <v>1011</v>
      </c>
      <c r="O524" t="s">
        <v>1100</v>
      </c>
      <c r="P524" t="s">
        <v>1100</v>
      </c>
      <c r="Q524">
        <v>1</v>
      </c>
      <c r="W524">
        <v>0</v>
      </c>
      <c r="X524">
        <v>-776243211</v>
      </c>
      <c r="Y524">
        <f t="shared" si="283"/>
        <v>36</v>
      </c>
      <c r="AA524">
        <v>0</v>
      </c>
      <c r="AB524">
        <v>1626.29</v>
      </c>
      <c r="AC524">
        <v>724.95</v>
      </c>
      <c r="AD524">
        <v>0</v>
      </c>
      <c r="AE524">
        <v>0</v>
      </c>
      <c r="AF524">
        <v>1626.29</v>
      </c>
      <c r="AG524">
        <v>724.95</v>
      </c>
      <c r="AH524">
        <v>0</v>
      </c>
      <c r="AI524">
        <v>1</v>
      </c>
      <c r="AJ524">
        <v>1</v>
      </c>
      <c r="AK524">
        <v>1</v>
      </c>
      <c r="AL524">
        <v>1</v>
      </c>
      <c r="AM524">
        <v>-2</v>
      </c>
      <c r="AN524">
        <v>0</v>
      </c>
      <c r="AO524">
        <v>0</v>
      </c>
      <c r="AP524">
        <v>1</v>
      </c>
      <c r="AQ524">
        <v>1</v>
      </c>
      <c r="AR524">
        <v>0</v>
      </c>
      <c r="AS524" t="s">
        <v>3</v>
      </c>
      <c r="AT524">
        <v>36</v>
      </c>
      <c r="AU524" t="s">
        <v>3</v>
      </c>
      <c r="AV524">
        <v>1</v>
      </c>
      <c r="AW524">
        <v>2</v>
      </c>
      <c r="AX524">
        <v>448997734</v>
      </c>
      <c r="AY524">
        <v>2</v>
      </c>
      <c r="AZ524">
        <v>98304</v>
      </c>
      <c r="BA524">
        <v>527</v>
      </c>
      <c r="BB524">
        <v>1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58546.44</v>
      </c>
      <c r="BL524">
        <v>26098.2</v>
      </c>
      <c r="BM524">
        <v>0</v>
      </c>
      <c r="BN524">
        <v>0</v>
      </c>
      <c r="BO524">
        <v>36</v>
      </c>
      <c r="BP524">
        <v>1</v>
      </c>
      <c r="BQ524">
        <v>0</v>
      </c>
      <c r="BR524">
        <v>58546.44</v>
      </c>
      <c r="BS524">
        <v>26098.2</v>
      </c>
      <c r="BT524">
        <v>0</v>
      </c>
      <c r="BU524">
        <v>0</v>
      </c>
      <c r="BV524">
        <v>36</v>
      </c>
      <c r="BW524">
        <v>1</v>
      </c>
      <c r="CV524">
        <v>0</v>
      </c>
      <c r="CW524">
        <f>ROUND(Y524*Source!I323*DO524,7)</f>
        <v>0</v>
      </c>
      <c r="CX524">
        <f>ROUND(Y524*Source!I323,7)</f>
        <v>0</v>
      </c>
      <c r="CY524">
        <f>AB524</f>
        <v>1626.29</v>
      </c>
      <c r="CZ524">
        <f>AF524</f>
        <v>1626.29</v>
      </c>
      <c r="DA524">
        <f>AJ524</f>
        <v>1</v>
      </c>
      <c r="DB524">
        <f t="shared" si="284"/>
        <v>58546.44</v>
      </c>
      <c r="DC524">
        <f t="shared" si="285"/>
        <v>26098.2</v>
      </c>
      <c r="DD524" t="s">
        <v>3</v>
      </c>
      <c r="DE524" t="s">
        <v>3</v>
      </c>
      <c r="DF524">
        <f t="shared" si="282"/>
        <v>0</v>
      </c>
      <c r="DG524">
        <f t="shared" si="272"/>
        <v>0</v>
      </c>
      <c r="DH524">
        <f t="shared" si="273"/>
        <v>0</v>
      </c>
      <c r="DI524">
        <f t="shared" si="274"/>
        <v>0</v>
      </c>
      <c r="DJ524">
        <f>DG524+DH524</f>
        <v>0</v>
      </c>
      <c r="DK524">
        <v>1</v>
      </c>
      <c r="DL524" t="s">
        <v>1223</v>
      </c>
      <c r="DM524">
        <v>6</v>
      </c>
      <c r="DN524" t="s">
        <v>1203</v>
      </c>
      <c r="DO524">
        <v>1</v>
      </c>
    </row>
    <row r="525" spans="1:119" x14ac:dyDescent="0.2">
      <c r="A525">
        <f>ROW(Source!A323)</f>
        <v>323</v>
      </c>
      <c r="B525">
        <v>449016111</v>
      </c>
      <c r="C525">
        <v>448997721</v>
      </c>
      <c r="D525">
        <v>277944840</v>
      </c>
      <c r="E525">
        <v>1</v>
      </c>
      <c r="F525">
        <v>1</v>
      </c>
      <c r="G525">
        <v>1</v>
      </c>
      <c r="H525">
        <v>2</v>
      </c>
      <c r="I525" t="s">
        <v>1364</v>
      </c>
      <c r="J525" t="s">
        <v>1365</v>
      </c>
      <c r="K525" t="s">
        <v>1366</v>
      </c>
      <c r="L525">
        <v>1368</v>
      </c>
      <c r="N525">
        <v>1011</v>
      </c>
      <c r="O525" t="s">
        <v>1100</v>
      </c>
      <c r="P525" t="s">
        <v>1100</v>
      </c>
      <c r="Q525">
        <v>1</v>
      </c>
      <c r="W525">
        <v>0</v>
      </c>
      <c r="X525">
        <v>622831100</v>
      </c>
      <c r="Y525">
        <f t="shared" si="283"/>
        <v>0.5</v>
      </c>
      <c r="AA525">
        <v>0</v>
      </c>
      <c r="AB525">
        <v>1587.88</v>
      </c>
      <c r="AC525">
        <v>620.24</v>
      </c>
      <c r="AD525">
        <v>0</v>
      </c>
      <c r="AE525">
        <v>0</v>
      </c>
      <c r="AF525">
        <v>1587.88</v>
      </c>
      <c r="AG525">
        <v>620.24</v>
      </c>
      <c r="AH525">
        <v>0</v>
      </c>
      <c r="AI525">
        <v>1</v>
      </c>
      <c r="AJ525">
        <v>1</v>
      </c>
      <c r="AK525">
        <v>1</v>
      </c>
      <c r="AL525">
        <v>1</v>
      </c>
      <c r="AM525">
        <v>-2</v>
      </c>
      <c r="AN525">
        <v>0</v>
      </c>
      <c r="AO525">
        <v>0</v>
      </c>
      <c r="AP525">
        <v>1</v>
      </c>
      <c r="AQ525">
        <v>1</v>
      </c>
      <c r="AR525">
        <v>0</v>
      </c>
      <c r="AS525" t="s">
        <v>3</v>
      </c>
      <c r="AT525">
        <v>0.5</v>
      </c>
      <c r="AU525" t="s">
        <v>3</v>
      </c>
      <c r="AV525">
        <v>1</v>
      </c>
      <c r="AW525">
        <v>2</v>
      </c>
      <c r="AX525">
        <v>448997735</v>
      </c>
      <c r="AY525">
        <v>2</v>
      </c>
      <c r="AZ525">
        <v>98304</v>
      </c>
      <c r="BA525">
        <v>528</v>
      </c>
      <c r="BB525">
        <v>1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793.94</v>
      </c>
      <c r="BL525">
        <v>310.12</v>
      </c>
      <c r="BM525">
        <v>0</v>
      </c>
      <c r="BN525">
        <v>0</v>
      </c>
      <c r="BO525">
        <v>0.5</v>
      </c>
      <c r="BP525">
        <v>1</v>
      </c>
      <c r="BQ525">
        <v>0</v>
      </c>
      <c r="BR525">
        <v>793.94</v>
      </c>
      <c r="BS525">
        <v>310.12</v>
      </c>
      <c r="BT525">
        <v>0</v>
      </c>
      <c r="BU525">
        <v>0</v>
      </c>
      <c r="BV525">
        <v>0.5</v>
      </c>
      <c r="BW525">
        <v>1</v>
      </c>
      <c r="CV525">
        <v>0</v>
      </c>
      <c r="CW525">
        <f>ROUND(Y525*Source!I323*DO525,7)</f>
        <v>0</v>
      </c>
      <c r="CX525">
        <f>ROUND(Y525*Source!I323,7)</f>
        <v>0</v>
      </c>
      <c r="CY525">
        <f>AB525</f>
        <v>1587.88</v>
      </c>
      <c r="CZ525">
        <f>AF525</f>
        <v>1587.88</v>
      </c>
      <c r="DA525">
        <f>AJ525</f>
        <v>1</v>
      </c>
      <c r="DB525">
        <f t="shared" si="284"/>
        <v>793.94</v>
      </c>
      <c r="DC525">
        <f t="shared" si="285"/>
        <v>310.12</v>
      </c>
      <c r="DD525" t="s">
        <v>3</v>
      </c>
      <c r="DE525" t="s">
        <v>3</v>
      </c>
      <c r="DF525">
        <f t="shared" si="282"/>
        <v>0</v>
      </c>
      <c r="DG525">
        <f t="shared" si="272"/>
        <v>0</v>
      </c>
      <c r="DH525">
        <f t="shared" si="273"/>
        <v>0</v>
      </c>
      <c r="DI525">
        <f t="shared" si="274"/>
        <v>0</v>
      </c>
      <c r="DJ525">
        <f>DG525+DH525</f>
        <v>0</v>
      </c>
      <c r="DK525">
        <v>1</v>
      </c>
      <c r="DL525" t="s">
        <v>1219</v>
      </c>
      <c r="DM525">
        <v>5</v>
      </c>
      <c r="DN525" t="s">
        <v>1203</v>
      </c>
      <c r="DO525">
        <v>1</v>
      </c>
    </row>
    <row r="526" spans="1:119" x14ac:dyDescent="0.2">
      <c r="A526">
        <f>ROW(Source!A323)</f>
        <v>323</v>
      </c>
      <c r="B526">
        <v>449016111</v>
      </c>
      <c r="C526">
        <v>448997721</v>
      </c>
      <c r="D526">
        <v>277945221</v>
      </c>
      <c r="E526">
        <v>1</v>
      </c>
      <c r="F526">
        <v>1</v>
      </c>
      <c r="G526">
        <v>1</v>
      </c>
      <c r="H526">
        <v>2</v>
      </c>
      <c r="I526" t="s">
        <v>1472</v>
      </c>
      <c r="J526" t="s">
        <v>1473</v>
      </c>
      <c r="K526" t="s">
        <v>1474</v>
      </c>
      <c r="L526">
        <v>1368</v>
      </c>
      <c r="N526">
        <v>1011</v>
      </c>
      <c r="O526" t="s">
        <v>1100</v>
      </c>
      <c r="P526" t="s">
        <v>1100</v>
      </c>
      <c r="Q526">
        <v>1</v>
      </c>
      <c r="W526">
        <v>0</v>
      </c>
      <c r="X526">
        <v>1759682462</v>
      </c>
      <c r="Y526">
        <f t="shared" si="283"/>
        <v>2.2599999999999998</v>
      </c>
      <c r="AA526">
        <v>0</v>
      </c>
      <c r="AB526">
        <v>2.7</v>
      </c>
      <c r="AC526">
        <v>0</v>
      </c>
      <c r="AD526">
        <v>0</v>
      </c>
      <c r="AE526">
        <v>0</v>
      </c>
      <c r="AF526">
        <v>2.41</v>
      </c>
      <c r="AG526">
        <v>0</v>
      </c>
      <c r="AH526">
        <v>0</v>
      </c>
      <c r="AI526">
        <v>1</v>
      </c>
      <c r="AJ526">
        <v>1.1200000000000001</v>
      </c>
      <c r="AK526">
        <v>1</v>
      </c>
      <c r="AL526">
        <v>1</v>
      </c>
      <c r="AM526">
        <v>2</v>
      </c>
      <c r="AN526">
        <v>0</v>
      </c>
      <c r="AO526">
        <v>0</v>
      </c>
      <c r="AP526">
        <v>1</v>
      </c>
      <c r="AQ526">
        <v>1</v>
      </c>
      <c r="AR526">
        <v>0</v>
      </c>
      <c r="AS526" t="s">
        <v>3</v>
      </c>
      <c r="AT526">
        <v>2.2599999999999998</v>
      </c>
      <c r="AU526" t="s">
        <v>3</v>
      </c>
      <c r="AV526">
        <v>1</v>
      </c>
      <c r="AW526">
        <v>2</v>
      </c>
      <c r="AX526">
        <v>448997736</v>
      </c>
      <c r="AY526">
        <v>1</v>
      </c>
      <c r="AZ526">
        <v>0</v>
      </c>
      <c r="BA526">
        <v>529</v>
      </c>
      <c r="BB526">
        <v>1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5.4466000000000001</v>
      </c>
      <c r="BL526">
        <v>0</v>
      </c>
      <c r="BM526">
        <v>0</v>
      </c>
      <c r="BN526">
        <v>0</v>
      </c>
      <c r="BO526">
        <v>0</v>
      </c>
      <c r="BP526">
        <v>1</v>
      </c>
      <c r="BQ526">
        <v>0</v>
      </c>
      <c r="BR526">
        <v>5.4466000000000001</v>
      </c>
      <c r="BS526">
        <v>0</v>
      </c>
      <c r="BT526">
        <v>0</v>
      </c>
      <c r="BU526">
        <v>0</v>
      </c>
      <c r="BV526">
        <v>0</v>
      </c>
      <c r="BW526">
        <v>1</v>
      </c>
      <c r="CV526">
        <v>0</v>
      </c>
      <c r="CW526">
        <f>ROUND(Y526*Source!I323*DO526,7)</f>
        <v>0</v>
      </c>
      <c r="CX526">
        <f>ROUND(Y526*Source!I323,7)</f>
        <v>0</v>
      </c>
      <c r="CY526">
        <f>AB526</f>
        <v>2.7</v>
      </c>
      <c r="CZ526">
        <f>AF526</f>
        <v>2.41</v>
      </c>
      <c r="DA526">
        <f>AJ526</f>
        <v>1.1200000000000001</v>
      </c>
      <c r="DB526">
        <f t="shared" si="284"/>
        <v>5.45</v>
      </c>
      <c r="DC526">
        <f t="shared" si="285"/>
        <v>0</v>
      </c>
      <c r="DD526" t="s">
        <v>3</v>
      </c>
      <c r="DE526" t="s">
        <v>3</v>
      </c>
      <c r="DF526">
        <f t="shared" si="282"/>
        <v>0</v>
      </c>
      <c r="DG526">
        <f>ROUND(ROUND(AF526*AJ526,2)*CX526,2)</f>
        <v>0</v>
      </c>
      <c r="DH526">
        <f t="shared" si="273"/>
        <v>0</v>
      </c>
      <c r="DI526">
        <f t="shared" si="274"/>
        <v>0</v>
      </c>
      <c r="DJ526">
        <f>DG526+DH526</f>
        <v>0</v>
      </c>
      <c r="DK526">
        <v>0</v>
      </c>
      <c r="DL526" t="s">
        <v>3</v>
      </c>
      <c r="DM526">
        <v>0</v>
      </c>
      <c r="DN526" t="s">
        <v>3</v>
      </c>
      <c r="DO526">
        <v>0</v>
      </c>
    </row>
    <row r="527" spans="1:119" x14ac:dyDescent="0.2">
      <c r="A527">
        <f>ROW(Source!A323)</f>
        <v>323</v>
      </c>
      <c r="B527">
        <v>449016111</v>
      </c>
      <c r="C527">
        <v>448997721</v>
      </c>
      <c r="D527">
        <v>277945805</v>
      </c>
      <c r="E527">
        <v>1</v>
      </c>
      <c r="F527">
        <v>1</v>
      </c>
      <c r="G527">
        <v>1</v>
      </c>
      <c r="H527">
        <v>2</v>
      </c>
      <c r="I527" t="s">
        <v>1206</v>
      </c>
      <c r="J527" t="s">
        <v>1207</v>
      </c>
      <c r="K527" t="s">
        <v>1208</v>
      </c>
      <c r="L527">
        <v>1368</v>
      </c>
      <c r="N527">
        <v>1011</v>
      </c>
      <c r="O527" t="s">
        <v>1100</v>
      </c>
      <c r="P527" t="s">
        <v>1100</v>
      </c>
      <c r="Q527">
        <v>1</v>
      </c>
      <c r="W527">
        <v>0</v>
      </c>
      <c r="X527">
        <v>721652621</v>
      </c>
      <c r="Y527">
        <f t="shared" si="283"/>
        <v>0.62</v>
      </c>
      <c r="AA527">
        <v>0</v>
      </c>
      <c r="AB527">
        <v>641.70000000000005</v>
      </c>
      <c r="AC527">
        <v>539.69000000000005</v>
      </c>
      <c r="AD527">
        <v>0</v>
      </c>
      <c r="AE527">
        <v>0</v>
      </c>
      <c r="AF527">
        <v>641.70000000000005</v>
      </c>
      <c r="AG527">
        <v>539.69000000000005</v>
      </c>
      <c r="AH527">
        <v>0</v>
      </c>
      <c r="AI527">
        <v>1</v>
      </c>
      <c r="AJ527">
        <v>1</v>
      </c>
      <c r="AK527">
        <v>1</v>
      </c>
      <c r="AL527">
        <v>1</v>
      </c>
      <c r="AM527">
        <v>-2</v>
      </c>
      <c r="AN527">
        <v>0</v>
      </c>
      <c r="AO527">
        <v>0</v>
      </c>
      <c r="AP527">
        <v>1</v>
      </c>
      <c r="AQ527">
        <v>1</v>
      </c>
      <c r="AR527">
        <v>0</v>
      </c>
      <c r="AS527" t="s">
        <v>3</v>
      </c>
      <c r="AT527">
        <v>0.62</v>
      </c>
      <c r="AU527" t="s">
        <v>3</v>
      </c>
      <c r="AV527">
        <v>1</v>
      </c>
      <c r="AW527">
        <v>2</v>
      </c>
      <c r="AX527">
        <v>448997737</v>
      </c>
      <c r="AY527">
        <v>2</v>
      </c>
      <c r="AZ527">
        <v>98304</v>
      </c>
      <c r="BA527">
        <v>530</v>
      </c>
      <c r="BB527">
        <v>1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397.85400000000004</v>
      </c>
      <c r="BL527">
        <v>334.60780000000005</v>
      </c>
      <c r="BM527">
        <v>0</v>
      </c>
      <c r="BN527">
        <v>0</v>
      </c>
      <c r="BO527">
        <v>0.62</v>
      </c>
      <c r="BP527">
        <v>1</v>
      </c>
      <c r="BQ527">
        <v>0</v>
      </c>
      <c r="BR527">
        <v>397.85400000000004</v>
      </c>
      <c r="BS527">
        <v>334.60780000000005</v>
      </c>
      <c r="BT527">
        <v>0</v>
      </c>
      <c r="BU527">
        <v>0</v>
      </c>
      <c r="BV527">
        <v>0.62</v>
      </c>
      <c r="BW527">
        <v>1</v>
      </c>
      <c r="CV527">
        <v>0</v>
      </c>
      <c r="CW527">
        <f>ROUND(Y527*Source!I323*DO527,7)</f>
        <v>0</v>
      </c>
      <c r="CX527">
        <f>ROUND(Y527*Source!I323,7)</f>
        <v>0</v>
      </c>
      <c r="CY527">
        <f>AB527</f>
        <v>641.70000000000005</v>
      </c>
      <c r="CZ527">
        <f>AF527</f>
        <v>641.70000000000005</v>
      </c>
      <c r="DA527">
        <f>AJ527</f>
        <v>1</v>
      </c>
      <c r="DB527">
        <f t="shared" si="284"/>
        <v>397.85</v>
      </c>
      <c r="DC527">
        <f t="shared" si="285"/>
        <v>334.61</v>
      </c>
      <c r="DD527" t="s">
        <v>3</v>
      </c>
      <c r="DE527" t="s">
        <v>3</v>
      </c>
      <c r="DF527">
        <f t="shared" si="282"/>
        <v>0</v>
      </c>
      <c r="DG527">
        <f t="shared" ref="DG527:DG533" si="286">ROUND(ROUND(AF527,2)*CX527,2)</f>
        <v>0</v>
      </c>
      <c r="DH527">
        <f t="shared" si="273"/>
        <v>0</v>
      </c>
      <c r="DI527">
        <f t="shared" si="274"/>
        <v>0</v>
      </c>
      <c r="DJ527">
        <f>DG527+DH527</f>
        <v>0</v>
      </c>
      <c r="DK527">
        <v>1</v>
      </c>
      <c r="DL527" t="s">
        <v>1209</v>
      </c>
      <c r="DM527">
        <v>4</v>
      </c>
      <c r="DN527" t="s">
        <v>1203</v>
      </c>
      <c r="DO527">
        <v>1</v>
      </c>
    </row>
    <row r="528" spans="1:119" x14ac:dyDescent="0.2">
      <c r="A528">
        <f>ROW(Source!A323)</f>
        <v>323</v>
      </c>
      <c r="B528">
        <v>449016111</v>
      </c>
      <c r="C528">
        <v>448997721</v>
      </c>
      <c r="D528">
        <v>277946089</v>
      </c>
      <c r="E528">
        <v>1</v>
      </c>
      <c r="F528">
        <v>1</v>
      </c>
      <c r="G528">
        <v>1</v>
      </c>
      <c r="H528">
        <v>2</v>
      </c>
      <c r="I528" t="s">
        <v>1525</v>
      </c>
      <c r="J528" t="s">
        <v>1526</v>
      </c>
      <c r="K528" t="s">
        <v>1527</v>
      </c>
      <c r="L528">
        <v>1368</v>
      </c>
      <c r="N528">
        <v>1011</v>
      </c>
      <c r="O528" t="s">
        <v>1100</v>
      </c>
      <c r="P528" t="s">
        <v>1100</v>
      </c>
      <c r="Q528">
        <v>1</v>
      </c>
      <c r="W528">
        <v>0</v>
      </c>
      <c r="X528">
        <v>1685853265</v>
      </c>
      <c r="Y528">
        <f t="shared" si="283"/>
        <v>1.1299999999999999</v>
      </c>
      <c r="AA528">
        <v>0</v>
      </c>
      <c r="AB528">
        <v>399.44</v>
      </c>
      <c r="AC528">
        <v>539.69000000000005</v>
      </c>
      <c r="AD528">
        <v>0</v>
      </c>
      <c r="AE528">
        <v>0</v>
      </c>
      <c r="AF528">
        <v>399.44</v>
      </c>
      <c r="AG528">
        <v>539.69000000000005</v>
      </c>
      <c r="AH528">
        <v>0</v>
      </c>
      <c r="AI528">
        <v>1</v>
      </c>
      <c r="AJ528">
        <v>1</v>
      </c>
      <c r="AK528">
        <v>1</v>
      </c>
      <c r="AL528">
        <v>1</v>
      </c>
      <c r="AM528">
        <v>-2</v>
      </c>
      <c r="AN528">
        <v>0</v>
      </c>
      <c r="AO528">
        <v>0</v>
      </c>
      <c r="AP528">
        <v>1</v>
      </c>
      <c r="AQ528">
        <v>1</v>
      </c>
      <c r="AR528">
        <v>0</v>
      </c>
      <c r="AS528" t="s">
        <v>3</v>
      </c>
      <c r="AT528">
        <v>1.1299999999999999</v>
      </c>
      <c r="AU528" t="s">
        <v>3</v>
      </c>
      <c r="AV528">
        <v>1</v>
      </c>
      <c r="AW528">
        <v>2</v>
      </c>
      <c r="AX528">
        <v>448997738</v>
      </c>
      <c r="AY528">
        <v>2</v>
      </c>
      <c r="AZ528">
        <v>98304</v>
      </c>
      <c r="BA528">
        <v>531</v>
      </c>
      <c r="BB528">
        <v>1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451.36719999999997</v>
      </c>
      <c r="BL528">
        <v>609.84969999999998</v>
      </c>
      <c r="BM528">
        <v>0</v>
      </c>
      <c r="BN528">
        <v>0</v>
      </c>
      <c r="BO528">
        <v>1.1299999999999999</v>
      </c>
      <c r="BP528">
        <v>1</v>
      </c>
      <c r="BQ528">
        <v>0</v>
      </c>
      <c r="BR528">
        <v>451.36719999999997</v>
      </c>
      <c r="BS528">
        <v>609.84969999999998</v>
      </c>
      <c r="BT528">
        <v>0</v>
      </c>
      <c r="BU528">
        <v>0</v>
      </c>
      <c r="BV528">
        <v>1.1299999999999999</v>
      </c>
      <c r="BW528">
        <v>1</v>
      </c>
      <c r="CV528">
        <v>0</v>
      </c>
      <c r="CW528">
        <f>ROUND(Y528*Source!I323*DO528,7)</f>
        <v>0</v>
      </c>
      <c r="CX528">
        <f>ROUND(Y528*Source!I323,7)</f>
        <v>0</v>
      </c>
      <c r="CY528">
        <f>AB528</f>
        <v>399.44</v>
      </c>
      <c r="CZ528">
        <f>AF528</f>
        <v>399.44</v>
      </c>
      <c r="DA528">
        <f>AJ528</f>
        <v>1</v>
      </c>
      <c r="DB528">
        <f t="shared" si="284"/>
        <v>451.37</v>
      </c>
      <c r="DC528">
        <f t="shared" si="285"/>
        <v>609.85</v>
      </c>
      <c r="DD528" t="s">
        <v>3</v>
      </c>
      <c r="DE528" t="s">
        <v>3</v>
      </c>
      <c r="DF528">
        <f t="shared" si="282"/>
        <v>0</v>
      </c>
      <c r="DG528">
        <f t="shared" si="286"/>
        <v>0</v>
      </c>
      <c r="DH528">
        <f t="shared" si="273"/>
        <v>0</v>
      </c>
      <c r="DI528">
        <f t="shared" si="274"/>
        <v>0</v>
      </c>
      <c r="DJ528">
        <f>DG528+DH528</f>
        <v>0</v>
      </c>
      <c r="DK528">
        <v>1</v>
      </c>
      <c r="DL528" t="s">
        <v>1209</v>
      </c>
      <c r="DM528">
        <v>4</v>
      </c>
      <c r="DN528" t="s">
        <v>1203</v>
      </c>
      <c r="DO528">
        <v>1</v>
      </c>
    </row>
    <row r="529" spans="1:119" x14ac:dyDescent="0.2">
      <c r="A529">
        <f>ROW(Source!A323)</f>
        <v>323</v>
      </c>
      <c r="B529">
        <v>449016111</v>
      </c>
      <c r="C529">
        <v>448997721</v>
      </c>
      <c r="D529">
        <v>277870021</v>
      </c>
      <c r="E529">
        <v>1</v>
      </c>
      <c r="F529">
        <v>1</v>
      </c>
      <c r="G529">
        <v>1</v>
      </c>
      <c r="H529">
        <v>3</v>
      </c>
      <c r="I529" t="s">
        <v>1528</v>
      </c>
      <c r="J529" t="s">
        <v>1529</v>
      </c>
      <c r="K529" t="s">
        <v>1530</v>
      </c>
      <c r="L529">
        <v>1339</v>
      </c>
      <c r="N529">
        <v>1007</v>
      </c>
      <c r="O529" t="s">
        <v>49</v>
      </c>
      <c r="P529" t="s">
        <v>49</v>
      </c>
      <c r="Q529">
        <v>1</v>
      </c>
      <c r="W529">
        <v>0</v>
      </c>
      <c r="X529">
        <v>1009523467</v>
      </c>
      <c r="Y529">
        <f t="shared" si="283"/>
        <v>7.6</v>
      </c>
      <c r="AA529">
        <v>2577.48</v>
      </c>
      <c r="AB529">
        <v>0</v>
      </c>
      <c r="AC529">
        <v>0</v>
      </c>
      <c r="AD529">
        <v>0</v>
      </c>
      <c r="AE529">
        <v>2577.48</v>
      </c>
      <c r="AF529">
        <v>0</v>
      </c>
      <c r="AG529">
        <v>0</v>
      </c>
      <c r="AH529">
        <v>0</v>
      </c>
      <c r="AI529">
        <v>1</v>
      </c>
      <c r="AJ529">
        <v>1</v>
      </c>
      <c r="AK529">
        <v>1</v>
      </c>
      <c r="AL529">
        <v>1</v>
      </c>
      <c r="AM529">
        <v>-2</v>
      </c>
      <c r="AN529">
        <v>0</v>
      </c>
      <c r="AO529">
        <v>0</v>
      </c>
      <c r="AP529">
        <v>1</v>
      </c>
      <c r="AQ529">
        <v>1</v>
      </c>
      <c r="AR529">
        <v>0</v>
      </c>
      <c r="AS529" t="s">
        <v>3</v>
      </c>
      <c r="AT529">
        <v>7.6</v>
      </c>
      <c r="AU529" t="s">
        <v>3</v>
      </c>
      <c r="AV529">
        <v>0</v>
      </c>
      <c r="AW529">
        <v>2</v>
      </c>
      <c r="AX529">
        <v>448997739</v>
      </c>
      <c r="AY529">
        <v>2</v>
      </c>
      <c r="AZ529">
        <v>16384</v>
      </c>
      <c r="BA529">
        <v>532</v>
      </c>
      <c r="BB529">
        <v>1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19588.847999999998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1</v>
      </c>
      <c r="BQ529">
        <v>19588.847999999998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1</v>
      </c>
      <c r="CV529">
        <v>0</v>
      </c>
      <c r="CW529">
        <v>0</v>
      </c>
      <c r="CX529">
        <f>ROUND(Y529*Source!I323,7)</f>
        <v>0</v>
      </c>
      <c r="CY529">
        <f>AA529</f>
        <v>2577.48</v>
      </c>
      <c r="CZ529">
        <f>AE529</f>
        <v>2577.48</v>
      </c>
      <c r="DA529">
        <f>AI529</f>
        <v>1</v>
      </c>
      <c r="DB529">
        <f t="shared" si="284"/>
        <v>19588.849999999999</v>
      </c>
      <c r="DC529">
        <f t="shared" si="285"/>
        <v>0</v>
      </c>
      <c r="DD529" t="s">
        <v>3</v>
      </c>
      <c r="DE529" t="s">
        <v>3</v>
      </c>
      <c r="DF529">
        <f t="shared" si="282"/>
        <v>0</v>
      </c>
      <c r="DG529">
        <f t="shared" si="286"/>
        <v>0</v>
      </c>
      <c r="DH529">
        <f t="shared" si="273"/>
        <v>0</v>
      </c>
      <c r="DI529">
        <f t="shared" si="274"/>
        <v>0</v>
      </c>
      <c r="DJ529">
        <f>DF529</f>
        <v>0</v>
      </c>
      <c r="DK529">
        <v>1</v>
      </c>
      <c r="DL529" t="s">
        <v>3</v>
      </c>
      <c r="DM529">
        <v>0</v>
      </c>
      <c r="DN529" t="s">
        <v>3</v>
      </c>
      <c r="DO529">
        <v>0</v>
      </c>
    </row>
    <row r="530" spans="1:119" x14ac:dyDescent="0.2">
      <c r="A530">
        <f>ROW(Source!A323)</f>
        <v>323</v>
      </c>
      <c r="B530">
        <v>449016111</v>
      </c>
      <c r="C530">
        <v>448997721</v>
      </c>
      <c r="D530">
        <v>277561774</v>
      </c>
      <c r="E530">
        <v>109</v>
      </c>
      <c r="F530">
        <v>1</v>
      </c>
      <c r="G530">
        <v>1</v>
      </c>
      <c r="H530">
        <v>3</v>
      </c>
      <c r="I530" t="s">
        <v>528</v>
      </c>
      <c r="J530" t="s">
        <v>3</v>
      </c>
      <c r="K530" t="s">
        <v>529</v>
      </c>
      <c r="L530">
        <v>1339</v>
      </c>
      <c r="N530">
        <v>1007</v>
      </c>
      <c r="O530" t="s">
        <v>49</v>
      </c>
      <c r="P530" t="s">
        <v>49</v>
      </c>
      <c r="Q530">
        <v>1</v>
      </c>
      <c r="W530">
        <v>0</v>
      </c>
      <c r="X530">
        <v>-325140088</v>
      </c>
      <c r="Y530">
        <f t="shared" si="283"/>
        <v>4.5999999999999999E-2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1</v>
      </c>
      <c r="AJ530">
        <v>1</v>
      </c>
      <c r="AK530">
        <v>1</v>
      </c>
      <c r="AL530">
        <v>1</v>
      </c>
      <c r="AM530">
        <v>-2</v>
      </c>
      <c r="AN530">
        <v>0</v>
      </c>
      <c r="AO530">
        <v>0</v>
      </c>
      <c r="AP530">
        <v>1</v>
      </c>
      <c r="AQ530">
        <v>0</v>
      </c>
      <c r="AR530">
        <v>0</v>
      </c>
      <c r="AS530" t="s">
        <v>3</v>
      </c>
      <c r="AT530">
        <v>4.5999999999999999E-2</v>
      </c>
      <c r="AU530" t="s">
        <v>3</v>
      </c>
      <c r="AV530">
        <v>0</v>
      </c>
      <c r="AW530">
        <v>2</v>
      </c>
      <c r="AX530">
        <v>448997740</v>
      </c>
      <c r="AY530">
        <v>1</v>
      </c>
      <c r="AZ530">
        <v>0</v>
      </c>
      <c r="BA530">
        <v>533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CV530">
        <v>0</v>
      </c>
      <c r="CW530">
        <v>0</v>
      </c>
      <c r="CX530">
        <f>ROUND(Y530*Source!I323,7)</f>
        <v>0</v>
      </c>
      <c r="CY530">
        <f>AA530</f>
        <v>0</v>
      </c>
      <c r="CZ530">
        <f>AE530</f>
        <v>0</v>
      </c>
      <c r="DA530">
        <f>AI530</f>
        <v>1</v>
      </c>
      <c r="DB530">
        <f t="shared" si="284"/>
        <v>0</v>
      </c>
      <c r="DC530">
        <f t="shared" si="285"/>
        <v>0</v>
      </c>
      <c r="DD530" t="s">
        <v>3</v>
      </c>
      <c r="DE530" t="s">
        <v>3</v>
      </c>
      <c r="DF530">
        <f t="shared" si="282"/>
        <v>0</v>
      </c>
      <c r="DG530">
        <f t="shared" si="286"/>
        <v>0</v>
      </c>
      <c r="DH530">
        <f t="shared" si="273"/>
        <v>0</v>
      </c>
      <c r="DI530">
        <f t="shared" si="274"/>
        <v>0</v>
      </c>
      <c r="DJ530">
        <f>DF530</f>
        <v>0</v>
      </c>
      <c r="DK530">
        <v>0</v>
      </c>
      <c r="DL530" t="s">
        <v>3</v>
      </c>
      <c r="DM530">
        <v>0</v>
      </c>
      <c r="DN530" t="s">
        <v>3</v>
      </c>
      <c r="DO530">
        <v>0</v>
      </c>
    </row>
    <row r="531" spans="1:119" x14ac:dyDescent="0.2">
      <c r="A531">
        <f>ROW(Source!A323)</f>
        <v>323</v>
      </c>
      <c r="B531">
        <v>449016111</v>
      </c>
      <c r="C531">
        <v>448997721</v>
      </c>
      <c r="D531">
        <v>277561887</v>
      </c>
      <c r="E531">
        <v>109</v>
      </c>
      <c r="F531">
        <v>1</v>
      </c>
      <c r="G531">
        <v>1</v>
      </c>
      <c r="H531">
        <v>3</v>
      </c>
      <c r="I531" t="s">
        <v>530</v>
      </c>
      <c r="J531" t="s">
        <v>3</v>
      </c>
      <c r="K531" t="s">
        <v>531</v>
      </c>
      <c r="L531">
        <v>1339</v>
      </c>
      <c r="N531">
        <v>1007</v>
      </c>
      <c r="O531" t="s">
        <v>49</v>
      </c>
      <c r="P531" t="s">
        <v>49</v>
      </c>
      <c r="Q531">
        <v>1</v>
      </c>
      <c r="W531">
        <v>0</v>
      </c>
      <c r="X531">
        <v>1994458681</v>
      </c>
      <c r="Y531">
        <f t="shared" si="283"/>
        <v>4.62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1</v>
      </c>
      <c r="AJ531">
        <v>1</v>
      </c>
      <c r="AK531">
        <v>1</v>
      </c>
      <c r="AL531">
        <v>1</v>
      </c>
      <c r="AM531">
        <v>-2</v>
      </c>
      <c r="AN531">
        <v>0</v>
      </c>
      <c r="AO531">
        <v>0</v>
      </c>
      <c r="AP531">
        <v>1</v>
      </c>
      <c r="AQ531">
        <v>0</v>
      </c>
      <c r="AR531">
        <v>0</v>
      </c>
      <c r="AS531" t="s">
        <v>3</v>
      </c>
      <c r="AT531">
        <v>4.62</v>
      </c>
      <c r="AU531" t="s">
        <v>3</v>
      </c>
      <c r="AV531">
        <v>0</v>
      </c>
      <c r="AW531">
        <v>2</v>
      </c>
      <c r="AX531">
        <v>448997741</v>
      </c>
      <c r="AY531">
        <v>1</v>
      </c>
      <c r="AZ531">
        <v>0</v>
      </c>
      <c r="BA531">
        <v>534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CV531">
        <v>0</v>
      </c>
      <c r="CW531">
        <v>0</v>
      </c>
      <c r="CX531">
        <f>ROUND(Y531*Source!I323,7)</f>
        <v>0</v>
      </c>
      <c r="CY531">
        <f>AA531</f>
        <v>0</v>
      </c>
      <c r="CZ531">
        <f>AE531</f>
        <v>0</v>
      </c>
      <c r="DA531">
        <f>AI531</f>
        <v>1</v>
      </c>
      <c r="DB531">
        <f t="shared" si="284"/>
        <v>0</v>
      </c>
      <c r="DC531">
        <f t="shared" si="285"/>
        <v>0</v>
      </c>
      <c r="DD531" t="s">
        <v>3</v>
      </c>
      <c r="DE531" t="s">
        <v>3</v>
      </c>
      <c r="DF531">
        <f t="shared" si="282"/>
        <v>0</v>
      </c>
      <c r="DG531">
        <f t="shared" si="286"/>
        <v>0</v>
      </c>
      <c r="DH531">
        <f t="shared" si="273"/>
        <v>0</v>
      </c>
      <c r="DI531">
        <f t="shared" si="274"/>
        <v>0</v>
      </c>
      <c r="DJ531">
        <f>DF531</f>
        <v>0</v>
      </c>
      <c r="DK531">
        <v>0</v>
      </c>
      <c r="DL531" t="s">
        <v>3</v>
      </c>
      <c r="DM531">
        <v>0</v>
      </c>
      <c r="DN531" t="s">
        <v>3</v>
      </c>
      <c r="DO531">
        <v>0</v>
      </c>
    </row>
    <row r="532" spans="1:119" x14ac:dyDescent="0.2">
      <c r="A532">
        <f>ROW(Source!A326)</f>
        <v>326</v>
      </c>
      <c r="B532">
        <v>449016111</v>
      </c>
      <c r="C532">
        <v>448997744</v>
      </c>
      <c r="D532">
        <v>327091175</v>
      </c>
      <c r="E532">
        <v>112</v>
      </c>
      <c r="F532">
        <v>1</v>
      </c>
      <c r="G532">
        <v>1</v>
      </c>
      <c r="H532">
        <v>1</v>
      </c>
      <c r="I532" t="s">
        <v>1413</v>
      </c>
      <c r="J532" t="s">
        <v>3</v>
      </c>
      <c r="K532" t="s">
        <v>1444</v>
      </c>
      <c r="L532">
        <v>1191</v>
      </c>
      <c r="N532">
        <v>1013</v>
      </c>
      <c r="O532" t="s">
        <v>1203</v>
      </c>
      <c r="P532" t="s">
        <v>1203</v>
      </c>
      <c r="Q532">
        <v>1</v>
      </c>
      <c r="W532">
        <v>0</v>
      </c>
      <c r="X532">
        <v>-715079457</v>
      </c>
      <c r="Y532">
        <f t="shared" si="283"/>
        <v>71.53</v>
      </c>
      <c r="AA532">
        <v>0</v>
      </c>
      <c r="AB532">
        <v>0</v>
      </c>
      <c r="AC532">
        <v>0</v>
      </c>
      <c r="AD532">
        <v>509.48</v>
      </c>
      <c r="AE532">
        <v>0</v>
      </c>
      <c r="AF532">
        <v>0</v>
      </c>
      <c r="AG532">
        <v>0</v>
      </c>
      <c r="AH532">
        <v>509.48</v>
      </c>
      <c r="AI532">
        <v>1</v>
      </c>
      <c r="AJ532">
        <v>1</v>
      </c>
      <c r="AK532">
        <v>1</v>
      </c>
      <c r="AL532">
        <v>1</v>
      </c>
      <c r="AM532">
        <v>-2</v>
      </c>
      <c r="AN532">
        <v>0</v>
      </c>
      <c r="AO532">
        <v>0</v>
      </c>
      <c r="AP532">
        <v>1</v>
      </c>
      <c r="AQ532">
        <v>1</v>
      </c>
      <c r="AR532">
        <v>0</v>
      </c>
      <c r="AS532" t="s">
        <v>3</v>
      </c>
      <c r="AT532">
        <v>71.53</v>
      </c>
      <c r="AU532" t="s">
        <v>3</v>
      </c>
      <c r="AV532">
        <v>1</v>
      </c>
      <c r="AW532">
        <v>2</v>
      </c>
      <c r="AX532">
        <v>448997758</v>
      </c>
      <c r="AY532">
        <v>2</v>
      </c>
      <c r="AZ532">
        <v>131072</v>
      </c>
      <c r="BA532">
        <v>535</v>
      </c>
      <c r="BB532">
        <v>1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36443.104400000004</v>
      </c>
      <c r="BN532">
        <v>71.53</v>
      </c>
      <c r="BO532">
        <v>0</v>
      </c>
      <c r="BP532">
        <v>1</v>
      </c>
      <c r="BQ532">
        <v>0</v>
      </c>
      <c r="BR532">
        <v>0</v>
      </c>
      <c r="BS532">
        <v>0</v>
      </c>
      <c r="BT532">
        <v>36443.104400000004</v>
      </c>
      <c r="BU532">
        <v>71.53</v>
      </c>
      <c r="BV532">
        <v>0</v>
      </c>
      <c r="BW532">
        <v>1</v>
      </c>
      <c r="CU532">
        <f>ROUND(AT532*Source!I326*AH532*AL532,2)</f>
        <v>364.43</v>
      </c>
      <c r="CV532">
        <f>ROUND(Y532*Source!I326,7)</f>
        <v>0.71530000000000005</v>
      </c>
      <c r="CW532">
        <v>0</v>
      </c>
      <c r="CX532">
        <f>ROUND(Y532*Source!I326,7)</f>
        <v>0.71530000000000005</v>
      </c>
      <c r="CY532">
        <f>AD532</f>
        <v>509.48</v>
      </c>
      <c r="CZ532">
        <f>AH532</f>
        <v>509.48</v>
      </c>
      <c r="DA532">
        <f>AL532</f>
        <v>1</v>
      </c>
      <c r="DB532">
        <f t="shared" si="284"/>
        <v>36443.1</v>
      </c>
      <c r="DC532">
        <f t="shared" si="285"/>
        <v>0</v>
      </c>
      <c r="DD532" t="s">
        <v>3</v>
      </c>
      <c r="DE532" t="s">
        <v>3</v>
      </c>
      <c r="DF532">
        <f t="shared" si="282"/>
        <v>0</v>
      </c>
      <c r="DG532">
        <f t="shared" si="286"/>
        <v>0</v>
      </c>
      <c r="DH532">
        <f t="shared" si="273"/>
        <v>0</v>
      </c>
      <c r="DI532">
        <f t="shared" si="274"/>
        <v>364.43</v>
      </c>
      <c r="DJ532">
        <f>DI532</f>
        <v>364.43</v>
      </c>
      <c r="DK532">
        <v>1</v>
      </c>
      <c r="DL532" t="s">
        <v>3</v>
      </c>
      <c r="DM532">
        <v>0</v>
      </c>
      <c r="DN532" t="s">
        <v>3</v>
      </c>
      <c r="DO532">
        <v>0</v>
      </c>
    </row>
    <row r="533" spans="1:119" x14ac:dyDescent="0.2">
      <c r="A533">
        <f>ROW(Source!A326)</f>
        <v>326</v>
      </c>
      <c r="B533">
        <v>449016111</v>
      </c>
      <c r="C533">
        <v>448997744</v>
      </c>
      <c r="D533">
        <v>327091406</v>
      </c>
      <c r="E533">
        <v>112</v>
      </c>
      <c r="F533">
        <v>1</v>
      </c>
      <c r="G533">
        <v>1</v>
      </c>
      <c r="H533">
        <v>1</v>
      </c>
      <c r="I533" t="s">
        <v>1204</v>
      </c>
      <c r="J533" t="s">
        <v>3</v>
      </c>
      <c r="K533" t="s">
        <v>1205</v>
      </c>
      <c r="L533">
        <v>1191</v>
      </c>
      <c r="N533">
        <v>1013</v>
      </c>
      <c r="O533" t="s">
        <v>1203</v>
      </c>
      <c r="P533" t="s">
        <v>1203</v>
      </c>
      <c r="Q533">
        <v>1</v>
      </c>
      <c r="W533">
        <v>0</v>
      </c>
      <c r="X533">
        <v>-1417349443</v>
      </c>
      <c r="Y533">
        <f t="shared" si="283"/>
        <v>16.16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1</v>
      </c>
      <c r="AJ533">
        <v>1</v>
      </c>
      <c r="AK533">
        <v>1</v>
      </c>
      <c r="AL533">
        <v>1</v>
      </c>
      <c r="AM533">
        <v>-2</v>
      </c>
      <c r="AN533">
        <v>0</v>
      </c>
      <c r="AO533">
        <v>0</v>
      </c>
      <c r="AP533">
        <v>1</v>
      </c>
      <c r="AQ533">
        <v>1</v>
      </c>
      <c r="AR533">
        <v>0</v>
      </c>
      <c r="AS533" t="s">
        <v>3</v>
      </c>
      <c r="AT533">
        <v>16.16</v>
      </c>
      <c r="AU533" t="s">
        <v>3</v>
      </c>
      <c r="AV533">
        <v>2</v>
      </c>
      <c r="AW533">
        <v>2</v>
      </c>
      <c r="AX533">
        <v>448997759</v>
      </c>
      <c r="AY533">
        <v>1</v>
      </c>
      <c r="AZ533">
        <v>0</v>
      </c>
      <c r="BA533">
        <v>536</v>
      </c>
      <c r="BB533">
        <v>1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CV533">
        <v>0</v>
      </c>
      <c r="CW533">
        <v>0</v>
      </c>
      <c r="CX533">
        <f>ROUND(Y533*Source!I326,7)</f>
        <v>0.16159999999999999</v>
      </c>
      <c r="CY533">
        <f>AD533</f>
        <v>0</v>
      </c>
      <c r="CZ533">
        <f>AH533</f>
        <v>0</v>
      </c>
      <c r="DA533">
        <f>AL533</f>
        <v>1</v>
      </c>
      <c r="DB533">
        <f t="shared" si="284"/>
        <v>0</v>
      </c>
      <c r="DC533">
        <f t="shared" si="285"/>
        <v>0</v>
      </c>
      <c r="DD533" t="s">
        <v>3</v>
      </c>
      <c r="DE533" t="s">
        <v>3</v>
      </c>
      <c r="DF533">
        <f t="shared" si="282"/>
        <v>0</v>
      </c>
      <c r="DG533">
        <f t="shared" si="286"/>
        <v>0</v>
      </c>
      <c r="DH533">
        <f t="shared" si="273"/>
        <v>0</v>
      </c>
      <c r="DI533">
        <f t="shared" si="274"/>
        <v>0</v>
      </c>
      <c r="DJ533">
        <f>DI533</f>
        <v>0</v>
      </c>
      <c r="DK533">
        <v>0</v>
      </c>
      <c r="DL533" t="s">
        <v>3</v>
      </c>
      <c r="DM533">
        <v>0</v>
      </c>
      <c r="DN533" t="s">
        <v>3</v>
      </c>
      <c r="DO533">
        <v>0</v>
      </c>
    </row>
    <row r="534" spans="1:119" x14ac:dyDescent="0.2">
      <c r="A534">
        <f>ROW(Source!A326)</f>
        <v>326</v>
      </c>
      <c r="B534">
        <v>449016111</v>
      </c>
      <c r="C534">
        <v>448997744</v>
      </c>
      <c r="D534">
        <v>327211381</v>
      </c>
      <c r="E534">
        <v>1</v>
      </c>
      <c r="F534">
        <v>1</v>
      </c>
      <c r="G534">
        <v>1</v>
      </c>
      <c r="H534">
        <v>2</v>
      </c>
      <c r="I534" t="s">
        <v>1272</v>
      </c>
      <c r="J534" t="s">
        <v>1273</v>
      </c>
      <c r="K534" t="s">
        <v>1274</v>
      </c>
      <c r="L534">
        <v>1368</v>
      </c>
      <c r="N534">
        <v>1011</v>
      </c>
      <c r="O534" t="s">
        <v>1100</v>
      </c>
      <c r="P534" t="s">
        <v>1100</v>
      </c>
      <c r="Q534">
        <v>1</v>
      </c>
      <c r="W534">
        <v>0</v>
      </c>
      <c r="X534">
        <v>-1030140311</v>
      </c>
      <c r="Y534">
        <f t="shared" si="283"/>
        <v>4.3499999999999996</v>
      </c>
      <c r="AA534">
        <v>0</v>
      </c>
      <c r="AB534">
        <v>2736.29</v>
      </c>
      <c r="AC534">
        <v>620.24</v>
      </c>
      <c r="AD534">
        <v>0</v>
      </c>
      <c r="AE534">
        <v>0</v>
      </c>
      <c r="AF534">
        <v>2088.77</v>
      </c>
      <c r="AG534">
        <v>620.24</v>
      </c>
      <c r="AH534">
        <v>0</v>
      </c>
      <c r="AI534">
        <v>1</v>
      </c>
      <c r="AJ534">
        <v>1.31</v>
      </c>
      <c r="AK534">
        <v>1</v>
      </c>
      <c r="AL534">
        <v>1</v>
      </c>
      <c r="AM534">
        <v>2</v>
      </c>
      <c r="AN534">
        <v>0</v>
      </c>
      <c r="AO534">
        <v>0</v>
      </c>
      <c r="AP534">
        <v>1</v>
      </c>
      <c r="AQ534">
        <v>1</v>
      </c>
      <c r="AR534">
        <v>0</v>
      </c>
      <c r="AS534" t="s">
        <v>3</v>
      </c>
      <c r="AT534">
        <v>4.3499999999999996</v>
      </c>
      <c r="AU534" t="s">
        <v>3</v>
      </c>
      <c r="AV534">
        <v>1</v>
      </c>
      <c r="AW534">
        <v>2</v>
      </c>
      <c r="AX534">
        <v>448997760</v>
      </c>
      <c r="AY534">
        <v>2</v>
      </c>
      <c r="AZ534">
        <v>65536</v>
      </c>
      <c r="BA534">
        <v>537</v>
      </c>
      <c r="BB534">
        <v>1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9086.1494999999995</v>
      </c>
      <c r="BL534">
        <v>2698.0439999999999</v>
      </c>
      <c r="BM534">
        <v>0</v>
      </c>
      <c r="BN534">
        <v>0</v>
      </c>
      <c r="BO534">
        <v>4.3499999999999996</v>
      </c>
      <c r="BP534">
        <v>1</v>
      </c>
      <c r="BQ534">
        <v>0</v>
      </c>
      <c r="BR534">
        <v>9086.1494999999995</v>
      </c>
      <c r="BS534">
        <v>2698.0439999999999</v>
      </c>
      <c r="BT534">
        <v>0</v>
      </c>
      <c r="BU534">
        <v>0</v>
      </c>
      <c r="BV534">
        <v>4.3499999999999996</v>
      </c>
      <c r="BW534">
        <v>1</v>
      </c>
      <c r="CV534">
        <v>0</v>
      </c>
      <c r="CW534">
        <f>ROUND(Y534*Source!I326*DO534,7)</f>
        <v>4.3499999999999997E-2</v>
      </c>
      <c r="CX534">
        <f>ROUND(Y534*Source!I326,7)</f>
        <v>4.3499999999999997E-2</v>
      </c>
      <c r="CY534">
        <f>AB534</f>
        <v>2736.29</v>
      </c>
      <c r="CZ534">
        <f>AF534</f>
        <v>2088.77</v>
      </c>
      <c r="DA534">
        <f>AJ534</f>
        <v>1.31</v>
      </c>
      <c r="DB534">
        <f t="shared" si="284"/>
        <v>9086.15</v>
      </c>
      <c r="DC534">
        <f t="shared" si="285"/>
        <v>2698.04</v>
      </c>
      <c r="DD534" t="s">
        <v>3</v>
      </c>
      <c r="DE534" t="s">
        <v>3</v>
      </c>
      <c r="DF534">
        <f t="shared" si="282"/>
        <v>0</v>
      </c>
      <c r="DG534">
        <f>ROUND(ROUND(AF534*AJ534,2)*CX534,2)</f>
        <v>119.03</v>
      </c>
      <c r="DH534">
        <f t="shared" si="273"/>
        <v>26.98</v>
      </c>
      <c r="DI534">
        <f t="shared" si="274"/>
        <v>0</v>
      </c>
      <c r="DJ534">
        <f>DG534+DH534</f>
        <v>146.01</v>
      </c>
      <c r="DK534">
        <v>0</v>
      </c>
      <c r="DL534" t="s">
        <v>1219</v>
      </c>
      <c r="DM534">
        <v>5</v>
      </c>
      <c r="DN534" t="s">
        <v>1203</v>
      </c>
      <c r="DO534">
        <v>1</v>
      </c>
    </row>
    <row r="535" spans="1:119" x14ac:dyDescent="0.2">
      <c r="A535">
        <f>ROW(Source!A326)</f>
        <v>326</v>
      </c>
      <c r="B535">
        <v>449016111</v>
      </c>
      <c r="C535">
        <v>448997744</v>
      </c>
      <c r="D535">
        <v>327211495</v>
      </c>
      <c r="E535">
        <v>1</v>
      </c>
      <c r="F535">
        <v>1</v>
      </c>
      <c r="G535">
        <v>1</v>
      </c>
      <c r="H535">
        <v>2</v>
      </c>
      <c r="I535" t="s">
        <v>1220</v>
      </c>
      <c r="J535" t="s">
        <v>1221</v>
      </c>
      <c r="K535" t="s">
        <v>1222</v>
      </c>
      <c r="L535">
        <v>1368</v>
      </c>
      <c r="N535">
        <v>1011</v>
      </c>
      <c r="O535" t="s">
        <v>1100</v>
      </c>
      <c r="P535" t="s">
        <v>1100</v>
      </c>
      <c r="Q535">
        <v>1</v>
      </c>
      <c r="W535">
        <v>0</v>
      </c>
      <c r="X535">
        <v>-613270886</v>
      </c>
      <c r="Y535">
        <f t="shared" si="283"/>
        <v>11</v>
      </c>
      <c r="AA535">
        <v>0</v>
      </c>
      <c r="AB535">
        <v>1626.29</v>
      </c>
      <c r="AC535">
        <v>724.95</v>
      </c>
      <c r="AD535">
        <v>0</v>
      </c>
      <c r="AE535">
        <v>0</v>
      </c>
      <c r="AF535">
        <v>1626.29</v>
      </c>
      <c r="AG535">
        <v>724.95</v>
      </c>
      <c r="AH535">
        <v>0</v>
      </c>
      <c r="AI535">
        <v>1</v>
      </c>
      <c r="AJ535">
        <v>1</v>
      </c>
      <c r="AK535">
        <v>1</v>
      </c>
      <c r="AL535">
        <v>1</v>
      </c>
      <c r="AM535">
        <v>-2</v>
      </c>
      <c r="AN535">
        <v>0</v>
      </c>
      <c r="AO535">
        <v>0</v>
      </c>
      <c r="AP535">
        <v>1</v>
      </c>
      <c r="AQ535">
        <v>1</v>
      </c>
      <c r="AR535">
        <v>0</v>
      </c>
      <c r="AS535" t="s">
        <v>3</v>
      </c>
      <c r="AT535">
        <v>11</v>
      </c>
      <c r="AU535" t="s">
        <v>3</v>
      </c>
      <c r="AV535">
        <v>1</v>
      </c>
      <c r="AW535">
        <v>2</v>
      </c>
      <c r="AX535">
        <v>448997761</v>
      </c>
      <c r="AY535">
        <v>2</v>
      </c>
      <c r="AZ535">
        <v>98304</v>
      </c>
      <c r="BA535">
        <v>538</v>
      </c>
      <c r="BB535">
        <v>1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17889.189999999999</v>
      </c>
      <c r="BL535">
        <v>7974.4500000000007</v>
      </c>
      <c r="BM535">
        <v>0</v>
      </c>
      <c r="BN535">
        <v>0</v>
      </c>
      <c r="BO535">
        <v>11</v>
      </c>
      <c r="BP535">
        <v>1</v>
      </c>
      <c r="BQ535">
        <v>0</v>
      </c>
      <c r="BR535">
        <v>17889.189999999999</v>
      </c>
      <c r="BS535">
        <v>7974.4500000000007</v>
      </c>
      <c r="BT535">
        <v>0</v>
      </c>
      <c r="BU535">
        <v>0</v>
      </c>
      <c r="BV535">
        <v>11</v>
      </c>
      <c r="BW535">
        <v>1</v>
      </c>
      <c r="CV535">
        <v>0</v>
      </c>
      <c r="CW535">
        <f>ROUND(Y535*Source!I326*DO535,7)</f>
        <v>0.11</v>
      </c>
      <c r="CX535">
        <f>ROUND(Y535*Source!I326,7)</f>
        <v>0.11</v>
      </c>
      <c r="CY535">
        <f>AB535</f>
        <v>1626.29</v>
      </c>
      <c r="CZ535">
        <f>AF535</f>
        <v>1626.29</v>
      </c>
      <c r="DA535">
        <f>AJ535</f>
        <v>1</v>
      </c>
      <c r="DB535">
        <f t="shared" si="284"/>
        <v>17889.189999999999</v>
      </c>
      <c r="DC535">
        <f t="shared" si="285"/>
        <v>7974.45</v>
      </c>
      <c r="DD535" t="s">
        <v>3</v>
      </c>
      <c r="DE535" t="s">
        <v>3</v>
      </c>
      <c r="DF535">
        <f t="shared" si="282"/>
        <v>0</v>
      </c>
      <c r="DG535">
        <f t="shared" ref="DG535:DG546" si="287">ROUND(ROUND(AF535,2)*CX535,2)</f>
        <v>178.89</v>
      </c>
      <c r="DH535">
        <f t="shared" si="273"/>
        <v>79.739999999999995</v>
      </c>
      <c r="DI535">
        <f t="shared" si="274"/>
        <v>0</v>
      </c>
      <c r="DJ535">
        <f>DG535+DH535</f>
        <v>258.63</v>
      </c>
      <c r="DK535">
        <v>1</v>
      </c>
      <c r="DL535" t="s">
        <v>1223</v>
      </c>
      <c r="DM535">
        <v>6</v>
      </c>
      <c r="DN535" t="s">
        <v>1203</v>
      </c>
      <c r="DO535">
        <v>1</v>
      </c>
    </row>
    <row r="536" spans="1:119" x14ac:dyDescent="0.2">
      <c r="A536">
        <f>ROW(Source!A326)</f>
        <v>326</v>
      </c>
      <c r="B536">
        <v>449016111</v>
      </c>
      <c r="C536">
        <v>448997744</v>
      </c>
      <c r="D536">
        <v>327211651</v>
      </c>
      <c r="E536">
        <v>1</v>
      </c>
      <c r="F536">
        <v>1</v>
      </c>
      <c r="G536">
        <v>1</v>
      </c>
      <c r="H536">
        <v>2</v>
      </c>
      <c r="I536" t="s">
        <v>1364</v>
      </c>
      <c r="J536" t="s">
        <v>1365</v>
      </c>
      <c r="K536" t="s">
        <v>1366</v>
      </c>
      <c r="L536">
        <v>1368</v>
      </c>
      <c r="N536">
        <v>1011</v>
      </c>
      <c r="O536" t="s">
        <v>1100</v>
      </c>
      <c r="P536" t="s">
        <v>1100</v>
      </c>
      <c r="Q536">
        <v>1</v>
      </c>
      <c r="W536">
        <v>0</v>
      </c>
      <c r="X536">
        <v>-318968462</v>
      </c>
      <c r="Y536">
        <f t="shared" si="283"/>
        <v>0.15</v>
      </c>
      <c r="AA536">
        <v>0</v>
      </c>
      <c r="AB536">
        <v>1587.88</v>
      </c>
      <c r="AC536">
        <v>620.24</v>
      </c>
      <c r="AD536">
        <v>0</v>
      </c>
      <c r="AE536">
        <v>0</v>
      </c>
      <c r="AF536">
        <v>1587.88</v>
      </c>
      <c r="AG536">
        <v>620.24</v>
      </c>
      <c r="AH536">
        <v>0</v>
      </c>
      <c r="AI536">
        <v>1</v>
      </c>
      <c r="AJ536">
        <v>1</v>
      </c>
      <c r="AK536">
        <v>1</v>
      </c>
      <c r="AL536">
        <v>1</v>
      </c>
      <c r="AM536">
        <v>-2</v>
      </c>
      <c r="AN536">
        <v>0</v>
      </c>
      <c r="AO536">
        <v>0</v>
      </c>
      <c r="AP536">
        <v>1</v>
      </c>
      <c r="AQ536">
        <v>1</v>
      </c>
      <c r="AR536">
        <v>0</v>
      </c>
      <c r="AS536" t="s">
        <v>3</v>
      </c>
      <c r="AT536">
        <v>0.15</v>
      </c>
      <c r="AU536" t="s">
        <v>3</v>
      </c>
      <c r="AV536">
        <v>1</v>
      </c>
      <c r="AW536">
        <v>2</v>
      </c>
      <c r="AX536">
        <v>448997762</v>
      </c>
      <c r="AY536">
        <v>2</v>
      </c>
      <c r="AZ536">
        <v>98304</v>
      </c>
      <c r="BA536">
        <v>539</v>
      </c>
      <c r="BB536">
        <v>1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238.18200000000002</v>
      </c>
      <c r="BL536">
        <v>93.036000000000001</v>
      </c>
      <c r="BM536">
        <v>0</v>
      </c>
      <c r="BN536">
        <v>0</v>
      </c>
      <c r="BO536">
        <v>0.15</v>
      </c>
      <c r="BP536">
        <v>1</v>
      </c>
      <c r="BQ536">
        <v>0</v>
      </c>
      <c r="BR536">
        <v>238.18200000000002</v>
      </c>
      <c r="BS536">
        <v>93.036000000000001</v>
      </c>
      <c r="BT536">
        <v>0</v>
      </c>
      <c r="BU536">
        <v>0</v>
      </c>
      <c r="BV536">
        <v>0.15</v>
      </c>
      <c r="BW536">
        <v>1</v>
      </c>
      <c r="CV536">
        <v>0</v>
      </c>
      <c r="CW536">
        <f>ROUND(Y536*Source!I326*DO536,7)</f>
        <v>1.5E-3</v>
      </c>
      <c r="CX536">
        <f>ROUND(Y536*Source!I326,7)</f>
        <v>1.5E-3</v>
      </c>
      <c r="CY536">
        <f>AB536</f>
        <v>1587.88</v>
      </c>
      <c r="CZ536">
        <f>AF536</f>
        <v>1587.88</v>
      </c>
      <c r="DA536">
        <f>AJ536</f>
        <v>1</v>
      </c>
      <c r="DB536">
        <f t="shared" si="284"/>
        <v>238.18</v>
      </c>
      <c r="DC536">
        <f t="shared" si="285"/>
        <v>93.04</v>
      </c>
      <c r="DD536" t="s">
        <v>3</v>
      </c>
      <c r="DE536" t="s">
        <v>3</v>
      </c>
      <c r="DF536">
        <f t="shared" si="282"/>
        <v>0</v>
      </c>
      <c r="DG536">
        <f t="shared" si="287"/>
        <v>2.38</v>
      </c>
      <c r="DH536">
        <f t="shared" si="273"/>
        <v>0.93</v>
      </c>
      <c r="DI536">
        <f t="shared" si="274"/>
        <v>0</v>
      </c>
      <c r="DJ536">
        <f>DG536+DH536</f>
        <v>3.31</v>
      </c>
      <c r="DK536">
        <v>1</v>
      </c>
      <c r="DL536" t="s">
        <v>1219</v>
      </c>
      <c r="DM536">
        <v>5</v>
      </c>
      <c r="DN536" t="s">
        <v>1203</v>
      </c>
      <c r="DO536">
        <v>1</v>
      </c>
    </row>
    <row r="537" spans="1:119" x14ac:dyDescent="0.2">
      <c r="A537">
        <f>ROW(Source!A326)</f>
        <v>326</v>
      </c>
      <c r="B537">
        <v>449016111</v>
      </c>
      <c r="C537">
        <v>448997744</v>
      </c>
      <c r="D537">
        <v>327212380</v>
      </c>
      <c r="E537">
        <v>1</v>
      </c>
      <c r="F537">
        <v>1</v>
      </c>
      <c r="G537">
        <v>1</v>
      </c>
      <c r="H537">
        <v>2</v>
      </c>
      <c r="I537" t="s">
        <v>1206</v>
      </c>
      <c r="J537" t="s">
        <v>1207</v>
      </c>
      <c r="K537" t="s">
        <v>1208</v>
      </c>
      <c r="L537">
        <v>1368</v>
      </c>
      <c r="N537">
        <v>1011</v>
      </c>
      <c r="O537" t="s">
        <v>1100</v>
      </c>
      <c r="P537" t="s">
        <v>1100</v>
      </c>
      <c r="Q537">
        <v>1</v>
      </c>
      <c r="W537">
        <v>0</v>
      </c>
      <c r="X537">
        <v>1032761012</v>
      </c>
      <c r="Y537">
        <f t="shared" si="283"/>
        <v>0.66</v>
      </c>
      <c r="AA537">
        <v>0</v>
      </c>
      <c r="AB537">
        <v>641.70000000000005</v>
      </c>
      <c r="AC537">
        <v>539.69000000000005</v>
      </c>
      <c r="AD537">
        <v>0</v>
      </c>
      <c r="AE537">
        <v>0</v>
      </c>
      <c r="AF537">
        <v>641.70000000000005</v>
      </c>
      <c r="AG537">
        <v>539.69000000000005</v>
      </c>
      <c r="AH537">
        <v>0</v>
      </c>
      <c r="AI537">
        <v>1</v>
      </c>
      <c r="AJ537">
        <v>1</v>
      </c>
      <c r="AK537">
        <v>1</v>
      </c>
      <c r="AL537">
        <v>1</v>
      </c>
      <c r="AM537">
        <v>-2</v>
      </c>
      <c r="AN537">
        <v>0</v>
      </c>
      <c r="AO537">
        <v>0</v>
      </c>
      <c r="AP537">
        <v>1</v>
      </c>
      <c r="AQ537">
        <v>1</v>
      </c>
      <c r="AR537">
        <v>0</v>
      </c>
      <c r="AS537" t="s">
        <v>3</v>
      </c>
      <c r="AT537">
        <v>0.66</v>
      </c>
      <c r="AU537" t="s">
        <v>3</v>
      </c>
      <c r="AV537">
        <v>1</v>
      </c>
      <c r="AW537">
        <v>2</v>
      </c>
      <c r="AX537">
        <v>448997763</v>
      </c>
      <c r="AY537">
        <v>2</v>
      </c>
      <c r="AZ537">
        <v>98304</v>
      </c>
      <c r="BA537">
        <v>540</v>
      </c>
      <c r="BB537">
        <v>1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423.52200000000005</v>
      </c>
      <c r="BL537">
        <v>356.19540000000006</v>
      </c>
      <c r="BM537">
        <v>0</v>
      </c>
      <c r="BN537">
        <v>0</v>
      </c>
      <c r="BO537">
        <v>0.66</v>
      </c>
      <c r="BP537">
        <v>1</v>
      </c>
      <c r="BQ537">
        <v>0</v>
      </c>
      <c r="BR537">
        <v>423.52200000000005</v>
      </c>
      <c r="BS537">
        <v>356.19540000000006</v>
      </c>
      <c r="BT537">
        <v>0</v>
      </c>
      <c r="BU537">
        <v>0</v>
      </c>
      <c r="BV537">
        <v>0.66</v>
      </c>
      <c r="BW537">
        <v>1</v>
      </c>
      <c r="CV537">
        <v>0</v>
      </c>
      <c r="CW537">
        <f>ROUND(Y537*Source!I326*DO537,7)</f>
        <v>6.6E-3</v>
      </c>
      <c r="CX537">
        <f>ROUND(Y537*Source!I326,7)</f>
        <v>6.6E-3</v>
      </c>
      <c r="CY537">
        <f>AB537</f>
        <v>641.70000000000005</v>
      </c>
      <c r="CZ537">
        <f>AF537</f>
        <v>641.70000000000005</v>
      </c>
      <c r="DA537">
        <f>AJ537</f>
        <v>1</v>
      </c>
      <c r="DB537">
        <f t="shared" si="284"/>
        <v>423.52</v>
      </c>
      <c r="DC537">
        <f t="shared" si="285"/>
        <v>356.2</v>
      </c>
      <c r="DD537" t="s">
        <v>3</v>
      </c>
      <c r="DE537" t="s">
        <v>3</v>
      </c>
      <c r="DF537">
        <f t="shared" si="282"/>
        <v>0</v>
      </c>
      <c r="DG537">
        <f t="shared" si="287"/>
        <v>4.24</v>
      </c>
      <c r="DH537">
        <f t="shared" si="273"/>
        <v>3.56</v>
      </c>
      <c r="DI537">
        <f t="shared" si="274"/>
        <v>0</v>
      </c>
      <c r="DJ537">
        <f>DG537+DH537</f>
        <v>7.8000000000000007</v>
      </c>
      <c r="DK537">
        <v>1</v>
      </c>
      <c r="DL537" t="s">
        <v>1209</v>
      </c>
      <c r="DM537">
        <v>4</v>
      </c>
      <c r="DN537" t="s">
        <v>1203</v>
      </c>
      <c r="DO537">
        <v>1</v>
      </c>
    </row>
    <row r="538" spans="1:119" x14ac:dyDescent="0.2">
      <c r="A538">
        <f>ROW(Source!A326)</f>
        <v>326</v>
      </c>
      <c r="B538">
        <v>449016111</v>
      </c>
      <c r="C538">
        <v>448997744</v>
      </c>
      <c r="D538">
        <v>327091499</v>
      </c>
      <c r="E538">
        <v>112</v>
      </c>
      <c r="F538">
        <v>1</v>
      </c>
      <c r="G538">
        <v>1</v>
      </c>
      <c r="H538">
        <v>3</v>
      </c>
      <c r="I538" t="s">
        <v>166</v>
      </c>
      <c r="J538" t="s">
        <v>3</v>
      </c>
      <c r="K538" t="s">
        <v>524</v>
      </c>
      <c r="L538">
        <v>1348</v>
      </c>
      <c r="N538">
        <v>1009</v>
      </c>
      <c r="O538" t="s">
        <v>83</v>
      </c>
      <c r="P538" t="s">
        <v>83</v>
      </c>
      <c r="Q538">
        <v>1000</v>
      </c>
      <c r="W538">
        <v>0</v>
      </c>
      <c r="X538">
        <v>-1790279277</v>
      </c>
      <c r="Y538">
        <f t="shared" ref="Y538:Y544" si="288">(AT538*ROUND(0,7))</f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1</v>
      </c>
      <c r="AJ538">
        <v>1</v>
      </c>
      <c r="AK538">
        <v>1</v>
      </c>
      <c r="AL538">
        <v>1</v>
      </c>
      <c r="AM538">
        <v>-2</v>
      </c>
      <c r="AN538">
        <v>0</v>
      </c>
      <c r="AO538">
        <v>0</v>
      </c>
      <c r="AP538">
        <v>1</v>
      </c>
      <c r="AQ538">
        <v>0</v>
      </c>
      <c r="AR538">
        <v>0</v>
      </c>
      <c r="AS538" t="s">
        <v>3</v>
      </c>
      <c r="AT538">
        <v>1.1299999999999999</v>
      </c>
      <c r="AU538" t="s">
        <v>135</v>
      </c>
      <c r="AV538">
        <v>0</v>
      </c>
      <c r="AW538">
        <v>2</v>
      </c>
      <c r="AX538">
        <v>448997764</v>
      </c>
      <c r="AY538">
        <v>1</v>
      </c>
      <c r="AZ538">
        <v>0</v>
      </c>
      <c r="BA538">
        <v>541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CV538">
        <v>0</v>
      </c>
      <c r="CW538">
        <v>0</v>
      </c>
      <c r="CX538">
        <f>ROUND(Y538*Source!I326,7)</f>
        <v>0</v>
      </c>
      <c r="CY538">
        <f t="shared" ref="CY538:CY544" si="289">AA538</f>
        <v>0</v>
      </c>
      <c r="CZ538">
        <f t="shared" ref="CZ538:CZ544" si="290">AE538</f>
        <v>0</v>
      </c>
      <c r="DA538">
        <f t="shared" ref="DA538:DA544" si="291">AI538</f>
        <v>1</v>
      </c>
      <c r="DB538">
        <f t="shared" ref="DB538:DB544" si="292">ROUND((ROUND(AT538*CZ538,2)*ROUND(0,7)),6)</f>
        <v>0</v>
      </c>
      <c r="DC538">
        <f t="shared" ref="DC538:DC544" si="293">ROUND((ROUND(AT538*AG538,2)*ROUND(0,7)),6)</f>
        <v>0</v>
      </c>
      <c r="DD538" t="s">
        <v>3</v>
      </c>
      <c r="DE538" t="s">
        <v>3</v>
      </c>
      <c r="DF538">
        <f t="shared" si="282"/>
        <v>0</v>
      </c>
      <c r="DG538">
        <f t="shared" si="287"/>
        <v>0</v>
      </c>
      <c r="DH538">
        <f t="shared" si="273"/>
        <v>0</v>
      </c>
      <c r="DI538">
        <f t="shared" si="274"/>
        <v>0</v>
      </c>
      <c r="DJ538">
        <f t="shared" ref="DJ538:DJ544" si="294">DF538</f>
        <v>0</v>
      </c>
      <c r="DK538">
        <v>0</v>
      </c>
      <c r="DL538" t="s">
        <v>3</v>
      </c>
      <c r="DM538">
        <v>0</v>
      </c>
      <c r="DN538" t="s">
        <v>3</v>
      </c>
      <c r="DO538">
        <v>0</v>
      </c>
    </row>
    <row r="539" spans="1:119" x14ac:dyDescent="0.2">
      <c r="A539">
        <f>ROW(Source!A326)</f>
        <v>326</v>
      </c>
      <c r="B539">
        <v>449016111</v>
      </c>
      <c r="C539">
        <v>448997744</v>
      </c>
      <c r="D539">
        <v>327162399</v>
      </c>
      <c r="E539">
        <v>1</v>
      </c>
      <c r="F539">
        <v>1</v>
      </c>
      <c r="G539">
        <v>1</v>
      </c>
      <c r="H539">
        <v>3</v>
      </c>
      <c r="I539" t="s">
        <v>1531</v>
      </c>
      <c r="J539" t="s">
        <v>1532</v>
      </c>
      <c r="K539" t="s">
        <v>1533</v>
      </c>
      <c r="L539">
        <v>1348</v>
      </c>
      <c r="N539">
        <v>1009</v>
      </c>
      <c r="O539" t="s">
        <v>83</v>
      </c>
      <c r="P539" t="s">
        <v>83</v>
      </c>
      <c r="Q539">
        <v>1000</v>
      </c>
      <c r="W539">
        <v>0</v>
      </c>
      <c r="X539">
        <v>-1031508033</v>
      </c>
      <c r="Y539">
        <f t="shared" si="288"/>
        <v>0</v>
      </c>
      <c r="AA539">
        <v>374947.4</v>
      </c>
      <c r="AB539">
        <v>0</v>
      </c>
      <c r="AC539">
        <v>0</v>
      </c>
      <c r="AD539">
        <v>0</v>
      </c>
      <c r="AE539">
        <v>340861.27</v>
      </c>
      <c r="AF539">
        <v>0</v>
      </c>
      <c r="AG539">
        <v>0</v>
      </c>
      <c r="AH539">
        <v>0</v>
      </c>
      <c r="AI539">
        <v>1.1000000000000001</v>
      </c>
      <c r="AJ539">
        <v>1</v>
      </c>
      <c r="AK539">
        <v>1</v>
      </c>
      <c r="AL539">
        <v>1</v>
      </c>
      <c r="AM539">
        <v>2</v>
      </c>
      <c r="AN539">
        <v>0</v>
      </c>
      <c r="AO539">
        <v>0</v>
      </c>
      <c r="AP539">
        <v>1</v>
      </c>
      <c r="AQ539">
        <v>1</v>
      </c>
      <c r="AR539">
        <v>0</v>
      </c>
      <c r="AS539" t="s">
        <v>3</v>
      </c>
      <c r="AT539">
        <v>2.7499999999999998E-3</v>
      </c>
      <c r="AU539" t="s">
        <v>135</v>
      </c>
      <c r="AV539">
        <v>0</v>
      </c>
      <c r="AW539">
        <v>2</v>
      </c>
      <c r="AX539">
        <v>448997765</v>
      </c>
      <c r="AY539">
        <v>1</v>
      </c>
      <c r="AZ539">
        <v>0</v>
      </c>
      <c r="BA539">
        <v>542</v>
      </c>
      <c r="BB539">
        <v>1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937.3684925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1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CV539">
        <v>0</v>
      </c>
      <c r="CW539">
        <v>0</v>
      </c>
      <c r="CX539">
        <f>ROUND(Y539*Source!I326,7)</f>
        <v>0</v>
      </c>
      <c r="CY539">
        <f t="shared" si="289"/>
        <v>374947.4</v>
      </c>
      <c r="CZ539">
        <f t="shared" si="290"/>
        <v>340861.27</v>
      </c>
      <c r="DA539">
        <f t="shared" si="291"/>
        <v>1.1000000000000001</v>
      </c>
      <c r="DB539">
        <f t="shared" si="292"/>
        <v>0</v>
      </c>
      <c r="DC539">
        <f t="shared" si="293"/>
        <v>0</v>
      </c>
      <c r="DD539" t="s">
        <v>3</v>
      </c>
      <c r="DE539" t="s">
        <v>3</v>
      </c>
      <c r="DF539">
        <f>ROUND(ROUND(AE539*AI539,2)*CX539,2)</f>
        <v>0</v>
      </c>
      <c r="DG539">
        <f t="shared" si="287"/>
        <v>0</v>
      </c>
      <c r="DH539">
        <f t="shared" si="273"/>
        <v>0</v>
      </c>
      <c r="DI539">
        <f t="shared" si="274"/>
        <v>0</v>
      </c>
      <c r="DJ539">
        <f t="shared" si="294"/>
        <v>0</v>
      </c>
      <c r="DK539">
        <v>0</v>
      </c>
      <c r="DL539" t="s">
        <v>3</v>
      </c>
      <c r="DM539">
        <v>0</v>
      </c>
      <c r="DN539" t="s">
        <v>3</v>
      </c>
      <c r="DO539">
        <v>0</v>
      </c>
    </row>
    <row r="540" spans="1:119" x14ac:dyDescent="0.2">
      <c r="A540">
        <f>ROW(Source!A326)</f>
        <v>326</v>
      </c>
      <c r="B540">
        <v>449016111</v>
      </c>
      <c r="C540">
        <v>448997744</v>
      </c>
      <c r="D540">
        <v>327164825</v>
      </c>
      <c r="E540">
        <v>1</v>
      </c>
      <c r="F540">
        <v>1</v>
      </c>
      <c r="G540">
        <v>1</v>
      </c>
      <c r="H540">
        <v>3</v>
      </c>
      <c r="I540" t="s">
        <v>1534</v>
      </c>
      <c r="J540" t="s">
        <v>1535</v>
      </c>
      <c r="K540" t="s">
        <v>1536</v>
      </c>
      <c r="L540">
        <v>1348</v>
      </c>
      <c r="N540">
        <v>1009</v>
      </c>
      <c r="O540" t="s">
        <v>83</v>
      </c>
      <c r="P540" t="s">
        <v>83</v>
      </c>
      <c r="Q540">
        <v>1000</v>
      </c>
      <c r="W540">
        <v>0</v>
      </c>
      <c r="X540">
        <v>-1906164866</v>
      </c>
      <c r="Y540">
        <f t="shared" si="288"/>
        <v>0</v>
      </c>
      <c r="AA540">
        <v>101752.42</v>
      </c>
      <c r="AB540">
        <v>0</v>
      </c>
      <c r="AC540">
        <v>0</v>
      </c>
      <c r="AD540">
        <v>0</v>
      </c>
      <c r="AE540">
        <v>94215.2</v>
      </c>
      <c r="AF540">
        <v>0</v>
      </c>
      <c r="AG540">
        <v>0</v>
      </c>
      <c r="AH540">
        <v>0</v>
      </c>
      <c r="AI540">
        <v>1.08</v>
      </c>
      <c r="AJ540">
        <v>1</v>
      </c>
      <c r="AK540">
        <v>1</v>
      </c>
      <c r="AL540">
        <v>1</v>
      </c>
      <c r="AM540">
        <v>2</v>
      </c>
      <c r="AN540">
        <v>0</v>
      </c>
      <c r="AO540">
        <v>0</v>
      </c>
      <c r="AP540">
        <v>1</v>
      </c>
      <c r="AQ540">
        <v>1</v>
      </c>
      <c r="AR540">
        <v>0</v>
      </c>
      <c r="AS540" t="s">
        <v>3</v>
      </c>
      <c r="AT540">
        <v>4.7699999999999999E-2</v>
      </c>
      <c r="AU540" t="s">
        <v>135</v>
      </c>
      <c r="AV540">
        <v>0</v>
      </c>
      <c r="AW540">
        <v>2</v>
      </c>
      <c r="AX540">
        <v>448997766</v>
      </c>
      <c r="AY540">
        <v>1</v>
      </c>
      <c r="AZ540">
        <v>0</v>
      </c>
      <c r="BA540">
        <v>543</v>
      </c>
      <c r="BB540">
        <v>1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4494.0650399999995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1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CV540">
        <v>0</v>
      </c>
      <c r="CW540">
        <v>0</v>
      </c>
      <c r="CX540">
        <f>ROUND(Y540*Source!I326,7)</f>
        <v>0</v>
      </c>
      <c r="CY540">
        <f t="shared" si="289"/>
        <v>101752.42</v>
      </c>
      <c r="CZ540">
        <f t="shared" si="290"/>
        <v>94215.2</v>
      </c>
      <c r="DA540">
        <f t="shared" si="291"/>
        <v>1.08</v>
      </c>
      <c r="DB540">
        <f t="shared" si="292"/>
        <v>0</v>
      </c>
      <c r="DC540">
        <f t="shared" si="293"/>
        <v>0</v>
      </c>
      <c r="DD540" t="s">
        <v>3</v>
      </c>
      <c r="DE540" t="s">
        <v>3</v>
      </c>
      <c r="DF540">
        <f>ROUND(ROUND(AE540*AI540,2)*CX540,2)</f>
        <v>0</v>
      </c>
      <c r="DG540">
        <f t="shared" si="287"/>
        <v>0</v>
      </c>
      <c r="DH540">
        <f t="shared" si="273"/>
        <v>0</v>
      </c>
      <c r="DI540">
        <f t="shared" si="274"/>
        <v>0</v>
      </c>
      <c r="DJ540">
        <f t="shared" si="294"/>
        <v>0</v>
      </c>
      <c r="DK540">
        <v>0</v>
      </c>
      <c r="DL540" t="s">
        <v>3</v>
      </c>
      <c r="DM540">
        <v>0</v>
      </c>
      <c r="DN540" t="s">
        <v>3</v>
      </c>
      <c r="DO540">
        <v>0</v>
      </c>
    </row>
    <row r="541" spans="1:119" x14ac:dyDescent="0.2">
      <c r="A541">
        <f>ROW(Source!A326)</f>
        <v>326</v>
      </c>
      <c r="B541">
        <v>449016111</v>
      </c>
      <c r="C541">
        <v>448997744</v>
      </c>
      <c r="D541">
        <v>327166223</v>
      </c>
      <c r="E541">
        <v>1</v>
      </c>
      <c r="F541">
        <v>1</v>
      </c>
      <c r="G541">
        <v>1</v>
      </c>
      <c r="H541">
        <v>3</v>
      </c>
      <c r="I541" t="s">
        <v>1537</v>
      </c>
      <c r="J541" t="s">
        <v>1538</v>
      </c>
      <c r="K541" t="s">
        <v>1539</v>
      </c>
      <c r="L541">
        <v>1339</v>
      </c>
      <c r="N541">
        <v>1007</v>
      </c>
      <c r="O541" t="s">
        <v>49</v>
      </c>
      <c r="P541" t="s">
        <v>49</v>
      </c>
      <c r="Q541">
        <v>1</v>
      </c>
      <c r="W541">
        <v>0</v>
      </c>
      <c r="X541">
        <v>-349562754</v>
      </c>
      <c r="Y541">
        <f t="shared" si="288"/>
        <v>0</v>
      </c>
      <c r="AA541">
        <v>2775.18</v>
      </c>
      <c r="AB541">
        <v>0</v>
      </c>
      <c r="AC541">
        <v>0</v>
      </c>
      <c r="AD541">
        <v>0</v>
      </c>
      <c r="AE541">
        <v>2220.14</v>
      </c>
      <c r="AF541">
        <v>0</v>
      </c>
      <c r="AG541">
        <v>0</v>
      </c>
      <c r="AH541">
        <v>0</v>
      </c>
      <c r="AI541">
        <v>1.25</v>
      </c>
      <c r="AJ541">
        <v>1</v>
      </c>
      <c r="AK541">
        <v>1</v>
      </c>
      <c r="AL541">
        <v>1</v>
      </c>
      <c r="AM541">
        <v>2</v>
      </c>
      <c r="AN541">
        <v>0</v>
      </c>
      <c r="AO541">
        <v>0</v>
      </c>
      <c r="AP541">
        <v>1</v>
      </c>
      <c r="AQ541">
        <v>1</v>
      </c>
      <c r="AR541">
        <v>0</v>
      </c>
      <c r="AS541" t="s">
        <v>3</v>
      </c>
      <c r="AT541">
        <v>2.21</v>
      </c>
      <c r="AU541" t="s">
        <v>135</v>
      </c>
      <c r="AV541">
        <v>0</v>
      </c>
      <c r="AW541">
        <v>2</v>
      </c>
      <c r="AX541">
        <v>448997767</v>
      </c>
      <c r="AY541">
        <v>1</v>
      </c>
      <c r="AZ541">
        <v>0</v>
      </c>
      <c r="BA541">
        <v>544</v>
      </c>
      <c r="BB541">
        <v>1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4906.5093999999999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1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CV541">
        <v>0</v>
      </c>
      <c r="CW541">
        <v>0</v>
      </c>
      <c r="CX541">
        <f>ROUND(Y541*Source!I326,7)</f>
        <v>0</v>
      </c>
      <c r="CY541">
        <f t="shared" si="289"/>
        <v>2775.18</v>
      </c>
      <c r="CZ541">
        <f t="shared" si="290"/>
        <v>2220.14</v>
      </c>
      <c r="DA541">
        <f t="shared" si="291"/>
        <v>1.25</v>
      </c>
      <c r="DB541">
        <f t="shared" si="292"/>
        <v>0</v>
      </c>
      <c r="DC541">
        <f t="shared" si="293"/>
        <v>0</v>
      </c>
      <c r="DD541" t="s">
        <v>3</v>
      </c>
      <c r="DE541" t="s">
        <v>3</v>
      </c>
      <c r="DF541">
        <f>ROUND(ROUND(AE541*AI541,2)*CX541,2)</f>
        <v>0</v>
      </c>
      <c r="DG541">
        <f t="shared" si="287"/>
        <v>0</v>
      </c>
      <c r="DH541">
        <f t="shared" si="273"/>
        <v>0</v>
      </c>
      <c r="DI541">
        <f t="shared" si="274"/>
        <v>0</v>
      </c>
      <c r="DJ541">
        <f t="shared" si="294"/>
        <v>0</v>
      </c>
      <c r="DK541">
        <v>0</v>
      </c>
      <c r="DL541" t="s">
        <v>3</v>
      </c>
      <c r="DM541">
        <v>0</v>
      </c>
      <c r="DN541" t="s">
        <v>3</v>
      </c>
      <c r="DO541">
        <v>0</v>
      </c>
    </row>
    <row r="542" spans="1:119" x14ac:dyDescent="0.2">
      <c r="A542">
        <f>ROW(Source!A326)</f>
        <v>326</v>
      </c>
      <c r="B542">
        <v>449016111</v>
      </c>
      <c r="C542">
        <v>448997744</v>
      </c>
      <c r="D542">
        <v>327166749</v>
      </c>
      <c r="E542">
        <v>1</v>
      </c>
      <c r="F542">
        <v>1</v>
      </c>
      <c r="G542">
        <v>1</v>
      </c>
      <c r="H542">
        <v>3</v>
      </c>
      <c r="I542" t="s">
        <v>1540</v>
      </c>
      <c r="J542" t="s">
        <v>1541</v>
      </c>
      <c r="K542" t="s">
        <v>1542</v>
      </c>
      <c r="L542">
        <v>1339</v>
      </c>
      <c r="N542">
        <v>1007</v>
      </c>
      <c r="O542" t="s">
        <v>49</v>
      </c>
      <c r="P542" t="s">
        <v>49</v>
      </c>
      <c r="Q542">
        <v>1</v>
      </c>
      <c r="W542">
        <v>0</v>
      </c>
      <c r="X542">
        <v>-1320924620</v>
      </c>
      <c r="Y542">
        <f t="shared" si="288"/>
        <v>0</v>
      </c>
      <c r="AA542">
        <v>4943.8999999999996</v>
      </c>
      <c r="AB542">
        <v>0</v>
      </c>
      <c r="AC542">
        <v>0</v>
      </c>
      <c r="AD542">
        <v>0</v>
      </c>
      <c r="AE542">
        <v>4943.8999999999996</v>
      </c>
      <c r="AF542">
        <v>0</v>
      </c>
      <c r="AG542">
        <v>0</v>
      </c>
      <c r="AH542">
        <v>0</v>
      </c>
      <c r="AI542">
        <v>1</v>
      </c>
      <c r="AJ542">
        <v>1</v>
      </c>
      <c r="AK542">
        <v>1</v>
      </c>
      <c r="AL542">
        <v>1</v>
      </c>
      <c r="AM542">
        <v>-2</v>
      </c>
      <c r="AN542">
        <v>0</v>
      </c>
      <c r="AO542">
        <v>0</v>
      </c>
      <c r="AP542">
        <v>1</v>
      </c>
      <c r="AQ542">
        <v>1</v>
      </c>
      <c r="AR542">
        <v>0</v>
      </c>
      <c r="AS542" t="s">
        <v>3</v>
      </c>
      <c r="AT542">
        <v>1.03</v>
      </c>
      <c r="AU542" t="s">
        <v>135</v>
      </c>
      <c r="AV542">
        <v>0</v>
      </c>
      <c r="AW542">
        <v>2</v>
      </c>
      <c r="AX542">
        <v>448997768</v>
      </c>
      <c r="AY542">
        <v>1</v>
      </c>
      <c r="AZ542">
        <v>0</v>
      </c>
      <c r="BA542">
        <v>545</v>
      </c>
      <c r="BB542">
        <v>1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5092.2169999999996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1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CV542">
        <v>0</v>
      </c>
      <c r="CW542">
        <v>0</v>
      </c>
      <c r="CX542">
        <f>ROUND(Y542*Source!I326,7)</f>
        <v>0</v>
      </c>
      <c r="CY542">
        <f t="shared" si="289"/>
        <v>4943.8999999999996</v>
      </c>
      <c r="CZ542">
        <f t="shared" si="290"/>
        <v>4943.8999999999996</v>
      </c>
      <c r="DA542">
        <f t="shared" si="291"/>
        <v>1</v>
      </c>
      <c r="DB542">
        <f t="shared" si="292"/>
        <v>0</v>
      </c>
      <c r="DC542">
        <f t="shared" si="293"/>
        <v>0</v>
      </c>
      <c r="DD542" t="s">
        <v>3</v>
      </c>
      <c r="DE542" t="s">
        <v>3</v>
      </c>
      <c r="DF542">
        <f>ROUND(ROUND(AE542,2)*CX542,2)</f>
        <v>0</v>
      </c>
      <c r="DG542">
        <f t="shared" si="287"/>
        <v>0</v>
      </c>
      <c r="DH542">
        <f t="shared" si="273"/>
        <v>0</v>
      </c>
      <c r="DI542">
        <f t="shared" si="274"/>
        <v>0</v>
      </c>
      <c r="DJ542">
        <f t="shared" si="294"/>
        <v>0</v>
      </c>
      <c r="DK542">
        <v>0</v>
      </c>
      <c r="DL542" t="s">
        <v>3</v>
      </c>
      <c r="DM542">
        <v>0</v>
      </c>
      <c r="DN542" t="s">
        <v>3</v>
      </c>
      <c r="DO542">
        <v>0</v>
      </c>
    </row>
    <row r="543" spans="1:119" x14ac:dyDescent="0.2">
      <c r="A543">
        <f>ROW(Source!A326)</f>
        <v>326</v>
      </c>
      <c r="B543">
        <v>449016111</v>
      </c>
      <c r="C543">
        <v>448997744</v>
      </c>
      <c r="D543">
        <v>327092710</v>
      </c>
      <c r="E543">
        <v>112</v>
      </c>
      <c r="F543">
        <v>1</v>
      </c>
      <c r="G543">
        <v>1</v>
      </c>
      <c r="H543">
        <v>3</v>
      </c>
      <c r="I543" t="s">
        <v>538</v>
      </c>
      <c r="J543" t="s">
        <v>3</v>
      </c>
      <c r="K543" t="s">
        <v>539</v>
      </c>
      <c r="L543">
        <v>1339</v>
      </c>
      <c r="N543">
        <v>1007</v>
      </c>
      <c r="O543" t="s">
        <v>49</v>
      </c>
      <c r="P543" t="s">
        <v>49</v>
      </c>
      <c r="Q543">
        <v>1</v>
      </c>
      <c r="W543">
        <v>0</v>
      </c>
      <c r="X543">
        <v>-806848883</v>
      </c>
      <c r="Y543">
        <f t="shared" si="288"/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1</v>
      </c>
      <c r="AJ543">
        <v>1</v>
      </c>
      <c r="AK543">
        <v>1</v>
      </c>
      <c r="AL543">
        <v>1</v>
      </c>
      <c r="AM543">
        <v>-2</v>
      </c>
      <c r="AN543">
        <v>0</v>
      </c>
      <c r="AO543">
        <v>0</v>
      </c>
      <c r="AP543">
        <v>1</v>
      </c>
      <c r="AQ543">
        <v>0</v>
      </c>
      <c r="AR543">
        <v>0</v>
      </c>
      <c r="AS543" t="s">
        <v>3</v>
      </c>
      <c r="AT543">
        <v>4.63</v>
      </c>
      <c r="AU543" t="s">
        <v>135</v>
      </c>
      <c r="AV543">
        <v>0</v>
      </c>
      <c r="AW543">
        <v>2</v>
      </c>
      <c r="AX543">
        <v>448997769</v>
      </c>
      <c r="AY543">
        <v>1</v>
      </c>
      <c r="AZ543">
        <v>0</v>
      </c>
      <c r="BA543">
        <v>546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CV543">
        <v>0</v>
      </c>
      <c r="CW543">
        <v>0</v>
      </c>
      <c r="CX543">
        <f>ROUND(Y543*Source!I326,7)</f>
        <v>0</v>
      </c>
      <c r="CY543">
        <f t="shared" si="289"/>
        <v>0</v>
      </c>
      <c r="CZ543">
        <f t="shared" si="290"/>
        <v>0</v>
      </c>
      <c r="DA543">
        <f t="shared" si="291"/>
        <v>1</v>
      </c>
      <c r="DB543">
        <f t="shared" si="292"/>
        <v>0</v>
      </c>
      <c r="DC543">
        <f t="shared" si="293"/>
        <v>0</v>
      </c>
      <c r="DD543" t="s">
        <v>3</v>
      </c>
      <c r="DE543" t="s">
        <v>3</v>
      </c>
      <c r="DF543">
        <f>ROUND(ROUND(AE543,2)*CX543,2)</f>
        <v>0</v>
      </c>
      <c r="DG543">
        <f t="shared" si="287"/>
        <v>0</v>
      </c>
      <c r="DH543">
        <f t="shared" si="273"/>
        <v>0</v>
      </c>
      <c r="DI543">
        <f t="shared" si="274"/>
        <v>0</v>
      </c>
      <c r="DJ543">
        <f t="shared" si="294"/>
        <v>0</v>
      </c>
      <c r="DK543">
        <v>0</v>
      </c>
      <c r="DL543" t="s">
        <v>3</v>
      </c>
      <c r="DM543">
        <v>0</v>
      </c>
      <c r="DN543" t="s">
        <v>3</v>
      </c>
      <c r="DO543">
        <v>0</v>
      </c>
    </row>
    <row r="544" spans="1:119" x14ac:dyDescent="0.2">
      <c r="A544">
        <f>ROW(Source!A326)</f>
        <v>326</v>
      </c>
      <c r="B544">
        <v>449016111</v>
      </c>
      <c r="C544">
        <v>448997744</v>
      </c>
      <c r="D544">
        <v>327181315</v>
      </c>
      <c r="E544">
        <v>1</v>
      </c>
      <c r="F544">
        <v>1</v>
      </c>
      <c r="G544">
        <v>1</v>
      </c>
      <c r="H544">
        <v>3</v>
      </c>
      <c r="I544" t="s">
        <v>1543</v>
      </c>
      <c r="J544" t="s">
        <v>1544</v>
      </c>
      <c r="K544" t="s">
        <v>1545</v>
      </c>
      <c r="L544">
        <v>1348</v>
      </c>
      <c r="N544">
        <v>1009</v>
      </c>
      <c r="O544" t="s">
        <v>83</v>
      </c>
      <c r="P544" t="s">
        <v>83</v>
      </c>
      <c r="Q544">
        <v>1000</v>
      </c>
      <c r="W544">
        <v>0</v>
      </c>
      <c r="X544">
        <v>-1591096450</v>
      </c>
      <c r="Y544">
        <f t="shared" si="288"/>
        <v>0</v>
      </c>
      <c r="AA544">
        <v>111175.32</v>
      </c>
      <c r="AB544">
        <v>0</v>
      </c>
      <c r="AC544">
        <v>0</v>
      </c>
      <c r="AD544">
        <v>0</v>
      </c>
      <c r="AE544">
        <v>77205.08</v>
      </c>
      <c r="AF544">
        <v>0</v>
      </c>
      <c r="AG544">
        <v>0</v>
      </c>
      <c r="AH544">
        <v>0</v>
      </c>
      <c r="AI544">
        <v>1.44</v>
      </c>
      <c r="AJ544">
        <v>1</v>
      </c>
      <c r="AK544">
        <v>1</v>
      </c>
      <c r="AL544">
        <v>1</v>
      </c>
      <c r="AM544">
        <v>2</v>
      </c>
      <c r="AN544">
        <v>0</v>
      </c>
      <c r="AO544">
        <v>0</v>
      </c>
      <c r="AP544">
        <v>1</v>
      </c>
      <c r="AQ544">
        <v>1</v>
      </c>
      <c r="AR544">
        <v>0</v>
      </c>
      <c r="AS544" t="s">
        <v>3</v>
      </c>
      <c r="AT544">
        <v>1.2760000000000001E-2</v>
      </c>
      <c r="AU544" t="s">
        <v>135</v>
      </c>
      <c r="AV544">
        <v>0</v>
      </c>
      <c r="AW544">
        <v>2</v>
      </c>
      <c r="AX544">
        <v>448997770</v>
      </c>
      <c r="AY544">
        <v>1</v>
      </c>
      <c r="AZ544">
        <v>0</v>
      </c>
      <c r="BA544">
        <v>547</v>
      </c>
      <c r="BB544">
        <v>1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985.13682080000001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1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CV544">
        <v>0</v>
      </c>
      <c r="CW544">
        <v>0</v>
      </c>
      <c r="CX544">
        <f>ROUND(Y544*Source!I326,7)</f>
        <v>0</v>
      </c>
      <c r="CY544">
        <f t="shared" si="289"/>
        <v>111175.32</v>
      </c>
      <c r="CZ544">
        <f t="shared" si="290"/>
        <v>77205.08</v>
      </c>
      <c r="DA544">
        <f t="shared" si="291"/>
        <v>1.44</v>
      </c>
      <c r="DB544">
        <f t="shared" si="292"/>
        <v>0</v>
      </c>
      <c r="DC544">
        <f t="shared" si="293"/>
        <v>0</v>
      </c>
      <c r="DD544" t="s">
        <v>3</v>
      </c>
      <c r="DE544" t="s">
        <v>3</v>
      </c>
      <c r="DF544">
        <f>ROUND(ROUND(AE544*AI544,2)*CX544,2)</f>
        <v>0</v>
      </c>
      <c r="DG544">
        <f t="shared" si="287"/>
        <v>0</v>
      </c>
      <c r="DH544">
        <f t="shared" si="273"/>
        <v>0</v>
      </c>
      <c r="DI544">
        <f t="shared" si="274"/>
        <v>0</v>
      </c>
      <c r="DJ544">
        <f t="shared" si="294"/>
        <v>0</v>
      </c>
      <c r="DK544">
        <v>0</v>
      </c>
      <c r="DL544" t="s">
        <v>3</v>
      </c>
      <c r="DM544">
        <v>0</v>
      </c>
      <c r="DN544" t="s">
        <v>3</v>
      </c>
      <c r="DO544">
        <v>0</v>
      </c>
    </row>
    <row r="545" spans="1:119" x14ac:dyDescent="0.2">
      <c r="A545">
        <f>ROW(Source!A329)</f>
        <v>329</v>
      </c>
      <c r="B545">
        <v>449016111</v>
      </c>
      <c r="C545">
        <v>448997773</v>
      </c>
      <c r="D545">
        <v>277560279</v>
      </c>
      <c r="E545">
        <v>109</v>
      </c>
      <c r="F545">
        <v>1</v>
      </c>
      <c r="G545">
        <v>1</v>
      </c>
      <c r="H545">
        <v>1</v>
      </c>
      <c r="I545" t="s">
        <v>1359</v>
      </c>
      <c r="J545" t="s">
        <v>3</v>
      </c>
      <c r="K545" t="s">
        <v>1360</v>
      </c>
      <c r="L545">
        <v>1191</v>
      </c>
      <c r="N545">
        <v>1013</v>
      </c>
      <c r="O545" t="s">
        <v>1203</v>
      </c>
      <c r="P545" t="s">
        <v>1203</v>
      </c>
      <c r="Q545">
        <v>1</v>
      </c>
      <c r="W545">
        <v>0</v>
      </c>
      <c r="X545">
        <v>-983457869</v>
      </c>
      <c r="Y545">
        <f>AT545</f>
        <v>35.5</v>
      </c>
      <c r="AA545">
        <v>0</v>
      </c>
      <c r="AB545">
        <v>0</v>
      </c>
      <c r="AC545">
        <v>0</v>
      </c>
      <c r="AD545">
        <v>485.31</v>
      </c>
      <c r="AE545">
        <v>0</v>
      </c>
      <c r="AF545">
        <v>0</v>
      </c>
      <c r="AG545">
        <v>0</v>
      </c>
      <c r="AH545">
        <v>485.31</v>
      </c>
      <c r="AI545">
        <v>1</v>
      </c>
      <c r="AJ545">
        <v>1</v>
      </c>
      <c r="AK545">
        <v>1</v>
      </c>
      <c r="AL545">
        <v>1</v>
      </c>
      <c r="AM545">
        <v>-2</v>
      </c>
      <c r="AN545">
        <v>0</v>
      </c>
      <c r="AO545">
        <v>0</v>
      </c>
      <c r="AP545">
        <v>1</v>
      </c>
      <c r="AQ545">
        <v>1</v>
      </c>
      <c r="AR545">
        <v>0</v>
      </c>
      <c r="AS545" t="s">
        <v>3</v>
      </c>
      <c r="AT545">
        <v>35.5</v>
      </c>
      <c r="AU545" t="s">
        <v>3</v>
      </c>
      <c r="AV545">
        <v>1</v>
      </c>
      <c r="AW545">
        <v>2</v>
      </c>
      <c r="AX545">
        <v>448997783</v>
      </c>
      <c r="AY545">
        <v>2</v>
      </c>
      <c r="AZ545">
        <v>131072</v>
      </c>
      <c r="BA545">
        <v>548</v>
      </c>
      <c r="BB545">
        <v>1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17228.505000000001</v>
      </c>
      <c r="BN545">
        <v>35.5</v>
      </c>
      <c r="BO545">
        <v>0</v>
      </c>
      <c r="BP545">
        <v>1</v>
      </c>
      <c r="BQ545">
        <v>0</v>
      </c>
      <c r="BR545">
        <v>0</v>
      </c>
      <c r="BS545">
        <v>0</v>
      </c>
      <c r="BT545">
        <v>17228.505000000001</v>
      </c>
      <c r="BU545">
        <v>35.5</v>
      </c>
      <c r="BV545">
        <v>0</v>
      </c>
      <c r="BW545">
        <v>1</v>
      </c>
      <c r="CU545">
        <f>ROUND(AT545*Source!I329*AH545*AL545,2)</f>
        <v>172.29</v>
      </c>
      <c r="CV545">
        <f>ROUND(Y545*Source!I329,7)</f>
        <v>0.35499999999999998</v>
      </c>
      <c r="CW545">
        <v>0</v>
      </c>
      <c r="CX545">
        <f>ROUND(Y545*Source!I329,7)</f>
        <v>0.35499999999999998</v>
      </c>
      <c r="CY545">
        <f>AD545</f>
        <v>485.31</v>
      </c>
      <c r="CZ545">
        <f>AH545</f>
        <v>485.31</v>
      </c>
      <c r="DA545">
        <f>AL545</f>
        <v>1</v>
      </c>
      <c r="DB545">
        <f>ROUND(ROUND(AT545*CZ545,2),6)</f>
        <v>17228.509999999998</v>
      </c>
      <c r="DC545">
        <f>ROUND(ROUND(AT545*AG545,2),6)</f>
        <v>0</v>
      </c>
      <c r="DD545" t="s">
        <v>3</v>
      </c>
      <c r="DE545" t="s">
        <v>3</v>
      </c>
      <c r="DF545">
        <f t="shared" ref="DF545:DF552" si="295">ROUND(ROUND(AE545,2)*CX545,2)</f>
        <v>0</v>
      </c>
      <c r="DG545">
        <f t="shared" si="287"/>
        <v>0</v>
      </c>
      <c r="DH545">
        <f t="shared" si="273"/>
        <v>0</v>
      </c>
      <c r="DI545">
        <f t="shared" si="274"/>
        <v>172.29</v>
      </c>
      <c r="DJ545">
        <f>DI545</f>
        <v>172.29</v>
      </c>
      <c r="DK545">
        <v>1</v>
      </c>
      <c r="DL545" t="s">
        <v>3</v>
      </c>
      <c r="DM545">
        <v>0</v>
      </c>
      <c r="DN545" t="s">
        <v>3</v>
      </c>
      <c r="DO545">
        <v>0</v>
      </c>
    </row>
    <row r="546" spans="1:119" x14ac:dyDescent="0.2">
      <c r="A546">
        <f>ROW(Source!A329)</f>
        <v>329</v>
      </c>
      <c r="B546">
        <v>449016111</v>
      </c>
      <c r="C546">
        <v>448997773</v>
      </c>
      <c r="D546">
        <v>277560491</v>
      </c>
      <c r="E546">
        <v>109</v>
      </c>
      <c r="F546">
        <v>1</v>
      </c>
      <c r="G546">
        <v>1</v>
      </c>
      <c r="H546">
        <v>1</v>
      </c>
      <c r="I546" t="s">
        <v>1204</v>
      </c>
      <c r="J546" t="s">
        <v>3</v>
      </c>
      <c r="K546" t="s">
        <v>1205</v>
      </c>
      <c r="L546">
        <v>1191</v>
      </c>
      <c r="N546">
        <v>1013</v>
      </c>
      <c r="O546" t="s">
        <v>1203</v>
      </c>
      <c r="P546" t="s">
        <v>1203</v>
      </c>
      <c r="Q546">
        <v>1</v>
      </c>
      <c r="W546">
        <v>0</v>
      </c>
      <c r="X546">
        <v>-1417349443</v>
      </c>
      <c r="Y546">
        <f>AT546</f>
        <v>0.56999999999999995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1</v>
      </c>
      <c r="AJ546">
        <v>1</v>
      </c>
      <c r="AK546">
        <v>1</v>
      </c>
      <c r="AL546">
        <v>1</v>
      </c>
      <c r="AM546">
        <v>-2</v>
      </c>
      <c r="AN546">
        <v>0</v>
      </c>
      <c r="AO546">
        <v>0</v>
      </c>
      <c r="AP546">
        <v>1</v>
      </c>
      <c r="AQ546">
        <v>1</v>
      </c>
      <c r="AR546">
        <v>0</v>
      </c>
      <c r="AS546" t="s">
        <v>3</v>
      </c>
      <c r="AT546">
        <v>0.56999999999999995</v>
      </c>
      <c r="AU546" t="s">
        <v>3</v>
      </c>
      <c r="AV546">
        <v>2</v>
      </c>
      <c r="AW546">
        <v>2</v>
      </c>
      <c r="AX546">
        <v>448997784</v>
      </c>
      <c r="AY546">
        <v>1</v>
      </c>
      <c r="AZ546">
        <v>0</v>
      </c>
      <c r="BA546">
        <v>549</v>
      </c>
      <c r="BB546">
        <v>1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CV546">
        <v>0</v>
      </c>
      <c r="CW546">
        <v>0</v>
      </c>
      <c r="CX546">
        <f>ROUND(Y546*Source!I329,7)</f>
        <v>5.7000000000000002E-3</v>
      </c>
      <c r="CY546">
        <f>AD546</f>
        <v>0</v>
      </c>
      <c r="CZ546">
        <f>AH546</f>
        <v>0</v>
      </c>
      <c r="DA546">
        <f>AL546</f>
        <v>1</v>
      </c>
      <c r="DB546">
        <f>ROUND(ROUND(AT546*CZ546,2),6)</f>
        <v>0</v>
      </c>
      <c r="DC546">
        <f>ROUND(ROUND(AT546*AG546,2),6)</f>
        <v>0</v>
      </c>
      <c r="DD546" t="s">
        <v>3</v>
      </c>
      <c r="DE546" t="s">
        <v>3</v>
      </c>
      <c r="DF546">
        <f t="shared" si="295"/>
        <v>0</v>
      </c>
      <c r="DG546">
        <f t="shared" si="287"/>
        <v>0</v>
      </c>
      <c r="DH546">
        <f t="shared" si="273"/>
        <v>0</v>
      </c>
      <c r="DI546">
        <f t="shared" si="274"/>
        <v>0</v>
      </c>
      <c r="DJ546">
        <f>DI546</f>
        <v>0</v>
      </c>
      <c r="DK546">
        <v>0</v>
      </c>
      <c r="DL546" t="s">
        <v>3</v>
      </c>
      <c r="DM546">
        <v>0</v>
      </c>
      <c r="DN546" t="s">
        <v>3</v>
      </c>
      <c r="DO546">
        <v>0</v>
      </c>
    </row>
    <row r="547" spans="1:119" x14ac:dyDescent="0.2">
      <c r="A547">
        <f>ROW(Source!A329)</f>
        <v>329</v>
      </c>
      <c r="B547">
        <v>449016111</v>
      </c>
      <c r="C547">
        <v>448997773</v>
      </c>
      <c r="D547">
        <v>277944032</v>
      </c>
      <c r="E547">
        <v>1</v>
      </c>
      <c r="F547">
        <v>1</v>
      </c>
      <c r="G547">
        <v>1</v>
      </c>
      <c r="H547">
        <v>2</v>
      </c>
      <c r="I547" t="s">
        <v>1546</v>
      </c>
      <c r="J547" t="s">
        <v>1547</v>
      </c>
      <c r="K547" t="s">
        <v>1548</v>
      </c>
      <c r="L547">
        <v>1368</v>
      </c>
      <c r="N547">
        <v>1011</v>
      </c>
      <c r="O547" t="s">
        <v>1100</v>
      </c>
      <c r="P547" t="s">
        <v>1100</v>
      </c>
      <c r="Q547">
        <v>1</v>
      </c>
      <c r="W547">
        <v>0</v>
      </c>
      <c r="X547">
        <v>1419936099</v>
      </c>
      <c r="Y547">
        <f>AT547</f>
        <v>0.15</v>
      </c>
      <c r="AA547">
        <v>0</v>
      </c>
      <c r="AB547">
        <v>1767.51</v>
      </c>
      <c r="AC547">
        <v>724.95</v>
      </c>
      <c r="AD547">
        <v>0</v>
      </c>
      <c r="AE547">
        <v>0</v>
      </c>
      <c r="AF547">
        <v>1299.6400000000001</v>
      </c>
      <c r="AG547">
        <v>724.95</v>
      </c>
      <c r="AH547">
        <v>0</v>
      </c>
      <c r="AI547">
        <v>1</v>
      </c>
      <c r="AJ547">
        <v>1.36</v>
      </c>
      <c r="AK547">
        <v>1</v>
      </c>
      <c r="AL547">
        <v>1</v>
      </c>
      <c r="AM547">
        <v>2</v>
      </c>
      <c r="AN547">
        <v>0</v>
      </c>
      <c r="AO547">
        <v>0</v>
      </c>
      <c r="AP547">
        <v>1</v>
      </c>
      <c r="AQ547">
        <v>1</v>
      </c>
      <c r="AR547">
        <v>0</v>
      </c>
      <c r="AS547" t="s">
        <v>3</v>
      </c>
      <c r="AT547">
        <v>0.15</v>
      </c>
      <c r="AU547" t="s">
        <v>3</v>
      </c>
      <c r="AV547">
        <v>1</v>
      </c>
      <c r="AW547">
        <v>2</v>
      </c>
      <c r="AX547">
        <v>448997785</v>
      </c>
      <c r="AY547">
        <v>2</v>
      </c>
      <c r="AZ547">
        <v>65536</v>
      </c>
      <c r="BA547">
        <v>550</v>
      </c>
      <c r="BB547">
        <v>1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194.946</v>
      </c>
      <c r="BL547">
        <v>108.74250000000001</v>
      </c>
      <c r="BM547">
        <v>0</v>
      </c>
      <c r="BN547">
        <v>0</v>
      </c>
      <c r="BO547">
        <v>0.15</v>
      </c>
      <c r="BP547">
        <v>1</v>
      </c>
      <c r="BQ547">
        <v>0</v>
      </c>
      <c r="BR547">
        <v>194.946</v>
      </c>
      <c r="BS547">
        <v>108.74250000000001</v>
      </c>
      <c r="BT547">
        <v>0</v>
      </c>
      <c r="BU547">
        <v>0</v>
      </c>
      <c r="BV547">
        <v>0.15</v>
      </c>
      <c r="BW547">
        <v>1</v>
      </c>
      <c r="CV547">
        <v>0</v>
      </c>
      <c r="CW547">
        <f>ROUND(Y547*Source!I329*DO547,7)</f>
        <v>1.5E-3</v>
      </c>
      <c r="CX547">
        <f>ROUND(Y547*Source!I329,7)</f>
        <v>1.5E-3</v>
      </c>
      <c r="CY547">
        <f>AB547</f>
        <v>1767.51</v>
      </c>
      <c r="CZ547">
        <f>AF547</f>
        <v>1299.6400000000001</v>
      </c>
      <c r="DA547">
        <f>AJ547</f>
        <v>1.36</v>
      </c>
      <c r="DB547">
        <f>ROUND(ROUND(AT547*CZ547,2),6)</f>
        <v>194.95</v>
      </c>
      <c r="DC547">
        <f>ROUND(ROUND(AT547*AG547,2),6)</f>
        <v>108.74</v>
      </c>
      <c r="DD547" t="s">
        <v>3</v>
      </c>
      <c r="DE547" t="s">
        <v>3</v>
      </c>
      <c r="DF547">
        <f t="shared" si="295"/>
        <v>0</v>
      </c>
      <c r="DG547">
        <f>ROUND(ROUND(AF547*AJ547,2)*CX547,2)</f>
        <v>2.65</v>
      </c>
      <c r="DH547">
        <f t="shared" si="273"/>
        <v>1.0900000000000001</v>
      </c>
      <c r="DI547">
        <f t="shared" si="274"/>
        <v>0</v>
      </c>
      <c r="DJ547">
        <f>DG547+DH547</f>
        <v>3.74</v>
      </c>
      <c r="DK547">
        <v>0</v>
      </c>
      <c r="DL547" t="s">
        <v>1223</v>
      </c>
      <c r="DM547">
        <v>6</v>
      </c>
      <c r="DN547" t="s">
        <v>1203</v>
      </c>
      <c r="DO547">
        <v>1</v>
      </c>
    </row>
    <row r="548" spans="1:119" x14ac:dyDescent="0.2">
      <c r="A548">
        <f>ROW(Source!A329)</f>
        <v>329</v>
      </c>
      <c r="B548">
        <v>449016111</v>
      </c>
      <c r="C548">
        <v>448997773</v>
      </c>
      <c r="D548">
        <v>277944840</v>
      </c>
      <c r="E548">
        <v>1</v>
      </c>
      <c r="F548">
        <v>1</v>
      </c>
      <c r="G548">
        <v>1</v>
      </c>
      <c r="H548">
        <v>2</v>
      </c>
      <c r="I548" t="s">
        <v>1364</v>
      </c>
      <c r="J548" t="s">
        <v>1365</v>
      </c>
      <c r="K548" t="s">
        <v>1366</v>
      </c>
      <c r="L548">
        <v>1368</v>
      </c>
      <c r="N548">
        <v>1011</v>
      </c>
      <c r="O548" t="s">
        <v>1100</v>
      </c>
      <c r="P548" t="s">
        <v>1100</v>
      </c>
      <c r="Q548">
        <v>1</v>
      </c>
      <c r="W548">
        <v>0</v>
      </c>
      <c r="X548">
        <v>622831100</v>
      </c>
      <c r="Y548">
        <f>AT548</f>
        <v>0.4</v>
      </c>
      <c r="AA548">
        <v>0</v>
      </c>
      <c r="AB548">
        <v>1587.88</v>
      </c>
      <c r="AC548">
        <v>620.24</v>
      </c>
      <c r="AD548">
        <v>0</v>
      </c>
      <c r="AE548">
        <v>0</v>
      </c>
      <c r="AF548">
        <v>1587.88</v>
      </c>
      <c r="AG548">
        <v>620.24</v>
      </c>
      <c r="AH548">
        <v>0</v>
      </c>
      <c r="AI548">
        <v>1</v>
      </c>
      <c r="AJ548">
        <v>1</v>
      </c>
      <c r="AK548">
        <v>1</v>
      </c>
      <c r="AL548">
        <v>1</v>
      </c>
      <c r="AM548">
        <v>-2</v>
      </c>
      <c r="AN548">
        <v>0</v>
      </c>
      <c r="AO548">
        <v>0</v>
      </c>
      <c r="AP548">
        <v>1</v>
      </c>
      <c r="AQ548">
        <v>1</v>
      </c>
      <c r="AR548">
        <v>0</v>
      </c>
      <c r="AS548" t="s">
        <v>3</v>
      </c>
      <c r="AT548">
        <v>0.4</v>
      </c>
      <c r="AU548" t="s">
        <v>3</v>
      </c>
      <c r="AV548">
        <v>1</v>
      </c>
      <c r="AW548">
        <v>2</v>
      </c>
      <c r="AX548">
        <v>448997786</v>
      </c>
      <c r="AY548">
        <v>2</v>
      </c>
      <c r="AZ548">
        <v>98304</v>
      </c>
      <c r="BA548">
        <v>551</v>
      </c>
      <c r="BB548">
        <v>1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635.15200000000004</v>
      </c>
      <c r="BL548">
        <v>248.096</v>
      </c>
      <c r="BM548">
        <v>0</v>
      </c>
      <c r="BN548">
        <v>0</v>
      </c>
      <c r="BO548">
        <v>0.4</v>
      </c>
      <c r="BP548">
        <v>1</v>
      </c>
      <c r="BQ548">
        <v>0</v>
      </c>
      <c r="BR548">
        <v>635.15200000000004</v>
      </c>
      <c r="BS548">
        <v>248.096</v>
      </c>
      <c r="BT548">
        <v>0</v>
      </c>
      <c r="BU548">
        <v>0</v>
      </c>
      <c r="BV548">
        <v>0.4</v>
      </c>
      <c r="BW548">
        <v>1</v>
      </c>
      <c r="CV548">
        <v>0</v>
      </c>
      <c r="CW548">
        <f>ROUND(Y548*Source!I329*DO548,7)</f>
        <v>4.0000000000000001E-3</v>
      </c>
      <c r="CX548">
        <f>ROUND(Y548*Source!I329,7)</f>
        <v>4.0000000000000001E-3</v>
      </c>
      <c r="CY548">
        <f>AB548</f>
        <v>1587.88</v>
      </c>
      <c r="CZ548">
        <f>AF548</f>
        <v>1587.88</v>
      </c>
      <c r="DA548">
        <f>AJ548</f>
        <v>1</v>
      </c>
      <c r="DB548">
        <f>ROUND(ROUND(AT548*CZ548,2),6)</f>
        <v>635.15</v>
      </c>
      <c r="DC548">
        <f>ROUND(ROUND(AT548*AG548,2),6)</f>
        <v>248.1</v>
      </c>
      <c r="DD548" t="s">
        <v>3</v>
      </c>
      <c r="DE548" t="s">
        <v>3</v>
      </c>
      <c r="DF548">
        <f t="shared" si="295"/>
        <v>0</v>
      </c>
      <c r="DG548">
        <f t="shared" ref="DG548:DG556" si="296">ROUND(ROUND(AF548,2)*CX548,2)</f>
        <v>6.35</v>
      </c>
      <c r="DH548">
        <f t="shared" si="273"/>
        <v>2.48</v>
      </c>
      <c r="DI548">
        <f t="shared" si="274"/>
        <v>0</v>
      </c>
      <c r="DJ548">
        <f>DG548+DH548</f>
        <v>8.83</v>
      </c>
      <c r="DK548">
        <v>1</v>
      </c>
      <c r="DL548" t="s">
        <v>1219</v>
      </c>
      <c r="DM548">
        <v>5</v>
      </c>
      <c r="DN548" t="s">
        <v>1203</v>
      </c>
      <c r="DO548">
        <v>1</v>
      </c>
    </row>
    <row r="549" spans="1:119" x14ac:dyDescent="0.2">
      <c r="A549">
        <f>ROW(Source!A329)</f>
        <v>329</v>
      </c>
      <c r="B549">
        <v>449016111</v>
      </c>
      <c r="C549">
        <v>448997773</v>
      </c>
      <c r="D549">
        <v>277945805</v>
      </c>
      <c r="E549">
        <v>1</v>
      </c>
      <c r="F549">
        <v>1</v>
      </c>
      <c r="G549">
        <v>1</v>
      </c>
      <c r="H549">
        <v>2</v>
      </c>
      <c r="I549" t="s">
        <v>1206</v>
      </c>
      <c r="J549" t="s">
        <v>1207</v>
      </c>
      <c r="K549" t="s">
        <v>1208</v>
      </c>
      <c r="L549">
        <v>1368</v>
      </c>
      <c r="N549">
        <v>1011</v>
      </c>
      <c r="O549" t="s">
        <v>1100</v>
      </c>
      <c r="P549" t="s">
        <v>1100</v>
      </c>
      <c r="Q549">
        <v>1</v>
      </c>
      <c r="W549">
        <v>0</v>
      </c>
      <c r="X549">
        <v>721652621</v>
      </c>
      <c r="Y549">
        <f>AT549</f>
        <v>0.02</v>
      </c>
      <c r="AA549">
        <v>0</v>
      </c>
      <c r="AB549">
        <v>641.70000000000005</v>
      </c>
      <c r="AC549">
        <v>539.69000000000005</v>
      </c>
      <c r="AD549">
        <v>0</v>
      </c>
      <c r="AE549">
        <v>0</v>
      </c>
      <c r="AF549">
        <v>641.70000000000005</v>
      </c>
      <c r="AG549">
        <v>539.69000000000005</v>
      </c>
      <c r="AH549">
        <v>0</v>
      </c>
      <c r="AI549">
        <v>1</v>
      </c>
      <c r="AJ549">
        <v>1</v>
      </c>
      <c r="AK549">
        <v>1</v>
      </c>
      <c r="AL549">
        <v>1</v>
      </c>
      <c r="AM549">
        <v>-2</v>
      </c>
      <c r="AN549">
        <v>0</v>
      </c>
      <c r="AO549">
        <v>0</v>
      </c>
      <c r="AP549">
        <v>1</v>
      </c>
      <c r="AQ549">
        <v>1</v>
      </c>
      <c r="AR549">
        <v>0</v>
      </c>
      <c r="AS549" t="s">
        <v>3</v>
      </c>
      <c r="AT549">
        <v>0.02</v>
      </c>
      <c r="AU549" t="s">
        <v>3</v>
      </c>
      <c r="AV549">
        <v>1</v>
      </c>
      <c r="AW549">
        <v>2</v>
      </c>
      <c r="AX549">
        <v>448997787</v>
      </c>
      <c r="AY549">
        <v>2</v>
      </c>
      <c r="AZ549">
        <v>98304</v>
      </c>
      <c r="BA549">
        <v>552</v>
      </c>
      <c r="BB549">
        <v>1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12.834000000000001</v>
      </c>
      <c r="BL549">
        <v>10.793800000000001</v>
      </c>
      <c r="BM549">
        <v>0</v>
      </c>
      <c r="BN549">
        <v>0</v>
      </c>
      <c r="BO549">
        <v>0.02</v>
      </c>
      <c r="BP549">
        <v>1</v>
      </c>
      <c r="BQ549">
        <v>0</v>
      </c>
      <c r="BR549">
        <v>12.834000000000001</v>
      </c>
      <c r="BS549">
        <v>10.793800000000001</v>
      </c>
      <c r="BT549">
        <v>0</v>
      </c>
      <c r="BU549">
        <v>0</v>
      </c>
      <c r="BV549">
        <v>0.02</v>
      </c>
      <c r="BW549">
        <v>1</v>
      </c>
      <c r="CV549">
        <v>0</v>
      </c>
      <c r="CW549">
        <f>ROUND(Y549*Source!I329*DO549,7)</f>
        <v>2.0000000000000001E-4</v>
      </c>
      <c r="CX549">
        <f>ROUND(Y549*Source!I329,7)</f>
        <v>2.0000000000000001E-4</v>
      </c>
      <c r="CY549">
        <f>AB549</f>
        <v>641.70000000000005</v>
      </c>
      <c r="CZ549">
        <f>AF549</f>
        <v>641.70000000000005</v>
      </c>
      <c r="DA549">
        <f>AJ549</f>
        <v>1</v>
      </c>
      <c r="DB549">
        <f>ROUND(ROUND(AT549*CZ549,2),6)</f>
        <v>12.83</v>
      </c>
      <c r="DC549">
        <f>ROUND(ROUND(AT549*AG549,2),6)</f>
        <v>10.79</v>
      </c>
      <c r="DD549" t="s">
        <v>3</v>
      </c>
      <c r="DE549" t="s">
        <v>3</v>
      </c>
      <c r="DF549">
        <f t="shared" si="295"/>
        <v>0</v>
      </c>
      <c r="DG549">
        <f t="shared" si="296"/>
        <v>0.13</v>
      </c>
      <c r="DH549">
        <f t="shared" si="273"/>
        <v>0.11</v>
      </c>
      <c r="DI549">
        <f t="shared" si="274"/>
        <v>0</v>
      </c>
      <c r="DJ549">
        <f>DG549+DH549</f>
        <v>0.24</v>
      </c>
      <c r="DK549">
        <v>1</v>
      </c>
      <c r="DL549" t="s">
        <v>1209</v>
      </c>
      <c r="DM549">
        <v>4</v>
      </c>
      <c r="DN549" t="s">
        <v>1203</v>
      </c>
      <c r="DO549">
        <v>1</v>
      </c>
    </row>
    <row r="550" spans="1:119" x14ac:dyDescent="0.2">
      <c r="A550">
        <f>ROW(Source!A329)</f>
        <v>329</v>
      </c>
      <c r="B550">
        <v>449016111</v>
      </c>
      <c r="C550">
        <v>448997773</v>
      </c>
      <c r="D550">
        <v>277561608</v>
      </c>
      <c r="E550">
        <v>109</v>
      </c>
      <c r="F550">
        <v>1</v>
      </c>
      <c r="G550">
        <v>1</v>
      </c>
      <c r="H550">
        <v>3</v>
      </c>
      <c r="I550" t="s">
        <v>502</v>
      </c>
      <c r="J550" t="s">
        <v>3</v>
      </c>
      <c r="K550" t="s">
        <v>503</v>
      </c>
      <c r="L550">
        <v>1339</v>
      </c>
      <c r="N550">
        <v>1007</v>
      </c>
      <c r="O550" t="s">
        <v>49</v>
      </c>
      <c r="P550" t="s">
        <v>49</v>
      </c>
      <c r="Q550">
        <v>1</v>
      </c>
      <c r="W550">
        <v>0</v>
      </c>
      <c r="X550">
        <v>220090467</v>
      </c>
      <c r="Y550">
        <f>(AT550*ROUND(0,7))</f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1</v>
      </c>
      <c r="AJ550">
        <v>1</v>
      </c>
      <c r="AK550">
        <v>1</v>
      </c>
      <c r="AL550">
        <v>1</v>
      </c>
      <c r="AM550">
        <v>-2</v>
      </c>
      <c r="AN550">
        <v>0</v>
      </c>
      <c r="AO550">
        <v>0</v>
      </c>
      <c r="AP550">
        <v>1</v>
      </c>
      <c r="AQ550">
        <v>0</v>
      </c>
      <c r="AR550">
        <v>0</v>
      </c>
      <c r="AS550" t="s">
        <v>3</v>
      </c>
      <c r="AT550">
        <v>6.12</v>
      </c>
      <c r="AU550" t="s">
        <v>135</v>
      </c>
      <c r="AV550">
        <v>0</v>
      </c>
      <c r="AW550">
        <v>2</v>
      </c>
      <c r="AX550">
        <v>448997788</v>
      </c>
      <c r="AY550">
        <v>1</v>
      </c>
      <c r="AZ550">
        <v>0</v>
      </c>
      <c r="BA550">
        <v>553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CV550">
        <v>0</v>
      </c>
      <c r="CW550">
        <v>0</v>
      </c>
      <c r="CX550">
        <f>ROUND(Y550*Source!I329,7)</f>
        <v>0</v>
      </c>
      <c r="CY550">
        <f>AA550</f>
        <v>0</v>
      </c>
      <c r="CZ550">
        <f>AE550</f>
        <v>0</v>
      </c>
      <c r="DA550">
        <f>AI550</f>
        <v>1</v>
      </c>
      <c r="DB550">
        <f>ROUND((ROUND(AT550*CZ550,2)*ROUND(0,7)),6)</f>
        <v>0</v>
      </c>
      <c r="DC550">
        <f>ROUND((ROUND(AT550*AG550,2)*ROUND(0,7)),6)</f>
        <v>0</v>
      </c>
      <c r="DD550" t="s">
        <v>3</v>
      </c>
      <c r="DE550" t="s">
        <v>3</v>
      </c>
      <c r="DF550">
        <f t="shared" si="295"/>
        <v>0</v>
      </c>
      <c r="DG550">
        <f t="shared" si="296"/>
        <v>0</v>
      </c>
      <c r="DH550">
        <f t="shared" si="273"/>
        <v>0</v>
      </c>
      <c r="DI550">
        <f t="shared" si="274"/>
        <v>0</v>
      </c>
      <c r="DJ550">
        <f>DF550</f>
        <v>0</v>
      </c>
      <c r="DK550">
        <v>0</v>
      </c>
      <c r="DL550" t="s">
        <v>3</v>
      </c>
      <c r="DM550">
        <v>0</v>
      </c>
      <c r="DN550" t="s">
        <v>3</v>
      </c>
      <c r="DO550">
        <v>0</v>
      </c>
    </row>
    <row r="551" spans="1:119" x14ac:dyDescent="0.2">
      <c r="A551">
        <f>ROW(Source!A329)</f>
        <v>329</v>
      </c>
      <c r="B551">
        <v>449016111</v>
      </c>
      <c r="C551">
        <v>448997773</v>
      </c>
      <c r="D551">
        <v>277561774</v>
      </c>
      <c r="E551">
        <v>109</v>
      </c>
      <c r="F551">
        <v>1</v>
      </c>
      <c r="G551">
        <v>1</v>
      </c>
      <c r="H551">
        <v>3</v>
      </c>
      <c r="I551" t="s">
        <v>528</v>
      </c>
      <c r="J551" t="s">
        <v>3</v>
      </c>
      <c r="K551" t="s">
        <v>529</v>
      </c>
      <c r="L551">
        <v>1339</v>
      </c>
      <c r="N551">
        <v>1007</v>
      </c>
      <c r="O551" t="s">
        <v>49</v>
      </c>
      <c r="P551" t="s">
        <v>49</v>
      </c>
      <c r="Q551">
        <v>1</v>
      </c>
      <c r="W551">
        <v>0</v>
      </c>
      <c r="X551">
        <v>-325140088</v>
      </c>
      <c r="Y551">
        <f>(AT551*ROUND(0,7))</f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1</v>
      </c>
      <c r="AJ551">
        <v>1</v>
      </c>
      <c r="AK551">
        <v>1</v>
      </c>
      <c r="AL551">
        <v>1</v>
      </c>
      <c r="AM551">
        <v>-2</v>
      </c>
      <c r="AN551">
        <v>0</v>
      </c>
      <c r="AO551">
        <v>0</v>
      </c>
      <c r="AP551">
        <v>1</v>
      </c>
      <c r="AQ551">
        <v>0</v>
      </c>
      <c r="AR551">
        <v>0</v>
      </c>
      <c r="AS551" t="s">
        <v>3</v>
      </c>
      <c r="AT551">
        <v>0.27</v>
      </c>
      <c r="AU551" t="s">
        <v>135</v>
      </c>
      <c r="AV551">
        <v>0</v>
      </c>
      <c r="AW551">
        <v>2</v>
      </c>
      <c r="AX551">
        <v>448997789</v>
      </c>
      <c r="AY551">
        <v>1</v>
      </c>
      <c r="AZ551">
        <v>0</v>
      </c>
      <c r="BA551">
        <v>554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CV551">
        <v>0</v>
      </c>
      <c r="CW551">
        <v>0</v>
      </c>
      <c r="CX551">
        <f>ROUND(Y551*Source!I329,7)</f>
        <v>0</v>
      </c>
      <c r="CY551">
        <f>AA551</f>
        <v>0</v>
      </c>
      <c r="CZ551">
        <f>AE551</f>
        <v>0</v>
      </c>
      <c r="DA551">
        <f>AI551</f>
        <v>1</v>
      </c>
      <c r="DB551">
        <f>ROUND((ROUND(AT551*CZ551,2)*ROUND(0,7)),6)</f>
        <v>0</v>
      </c>
      <c r="DC551">
        <f>ROUND((ROUND(AT551*AG551,2)*ROUND(0,7)),6)</f>
        <v>0</v>
      </c>
      <c r="DD551" t="s">
        <v>3</v>
      </c>
      <c r="DE551" t="s">
        <v>3</v>
      </c>
      <c r="DF551">
        <f t="shared" si="295"/>
        <v>0</v>
      </c>
      <c r="DG551">
        <f t="shared" si="296"/>
        <v>0</v>
      </c>
      <c r="DH551">
        <f t="shared" si="273"/>
        <v>0</v>
      </c>
      <c r="DI551">
        <f t="shared" si="274"/>
        <v>0</v>
      </c>
      <c r="DJ551">
        <f>DF551</f>
        <v>0</v>
      </c>
      <c r="DK551">
        <v>0</v>
      </c>
      <c r="DL551" t="s">
        <v>3</v>
      </c>
      <c r="DM551">
        <v>0</v>
      </c>
      <c r="DN551" t="s">
        <v>3</v>
      </c>
      <c r="DO551">
        <v>0</v>
      </c>
    </row>
    <row r="552" spans="1:119" x14ac:dyDescent="0.2">
      <c r="A552">
        <f>ROW(Source!A329)</f>
        <v>329</v>
      </c>
      <c r="B552">
        <v>449016111</v>
      </c>
      <c r="C552">
        <v>448997773</v>
      </c>
      <c r="D552">
        <v>277561967</v>
      </c>
      <c r="E552">
        <v>109</v>
      </c>
      <c r="F552">
        <v>1</v>
      </c>
      <c r="G552">
        <v>1</v>
      </c>
      <c r="H552">
        <v>3</v>
      </c>
      <c r="I552" t="s">
        <v>543</v>
      </c>
      <c r="J552" t="s">
        <v>3</v>
      </c>
      <c r="K552" t="s">
        <v>544</v>
      </c>
      <c r="L552">
        <v>1301</v>
      </c>
      <c r="N552">
        <v>1003</v>
      </c>
      <c r="O552" t="s">
        <v>211</v>
      </c>
      <c r="P552" t="s">
        <v>211</v>
      </c>
      <c r="Q552">
        <v>1</v>
      </c>
      <c r="W552">
        <v>0</v>
      </c>
      <c r="X552">
        <v>365730188</v>
      </c>
      <c r="Y552">
        <f>(AT552*ROUND(0,7))</f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1</v>
      </c>
      <c r="AJ552">
        <v>1</v>
      </c>
      <c r="AK552">
        <v>1</v>
      </c>
      <c r="AL552">
        <v>1</v>
      </c>
      <c r="AM552">
        <v>-2</v>
      </c>
      <c r="AN552">
        <v>0</v>
      </c>
      <c r="AO552">
        <v>0</v>
      </c>
      <c r="AP552">
        <v>1</v>
      </c>
      <c r="AQ552">
        <v>0</v>
      </c>
      <c r="AR552">
        <v>0</v>
      </c>
      <c r="AS552" t="s">
        <v>3</v>
      </c>
      <c r="AT552">
        <v>102</v>
      </c>
      <c r="AU552" t="s">
        <v>135</v>
      </c>
      <c r="AV552">
        <v>0</v>
      </c>
      <c r="AW552">
        <v>2</v>
      </c>
      <c r="AX552">
        <v>448997790</v>
      </c>
      <c r="AY552">
        <v>1</v>
      </c>
      <c r="AZ552">
        <v>0</v>
      </c>
      <c r="BA552">
        <v>555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CV552">
        <v>0</v>
      </c>
      <c r="CW552">
        <v>0</v>
      </c>
      <c r="CX552">
        <f>ROUND(Y552*Source!I329,7)</f>
        <v>0</v>
      </c>
      <c r="CY552">
        <f>AA552</f>
        <v>0</v>
      </c>
      <c r="CZ552">
        <f>AE552</f>
        <v>0</v>
      </c>
      <c r="DA552">
        <f>AI552</f>
        <v>1</v>
      </c>
      <c r="DB552">
        <f>ROUND((ROUND(AT552*CZ552,2)*ROUND(0,7)),6)</f>
        <v>0</v>
      </c>
      <c r="DC552">
        <f>ROUND((ROUND(AT552*AG552,2)*ROUND(0,7)),6)</f>
        <v>0</v>
      </c>
      <c r="DD552" t="s">
        <v>3</v>
      </c>
      <c r="DE552" t="s">
        <v>3</v>
      </c>
      <c r="DF552">
        <f t="shared" si="295"/>
        <v>0</v>
      </c>
      <c r="DG552">
        <f t="shared" si="296"/>
        <v>0</v>
      </c>
      <c r="DH552">
        <f t="shared" si="273"/>
        <v>0</v>
      </c>
      <c r="DI552">
        <f t="shared" si="274"/>
        <v>0</v>
      </c>
      <c r="DJ552">
        <f>DF552</f>
        <v>0</v>
      </c>
      <c r="DK552">
        <v>0</v>
      </c>
      <c r="DL552" t="s">
        <v>3</v>
      </c>
      <c r="DM552">
        <v>0</v>
      </c>
      <c r="DN552" t="s">
        <v>3</v>
      </c>
      <c r="DO552">
        <v>0</v>
      </c>
    </row>
    <row r="553" spans="1:119" x14ac:dyDescent="0.2">
      <c r="A553">
        <f>ROW(Source!A329)</f>
        <v>329</v>
      </c>
      <c r="B553">
        <v>449016111</v>
      </c>
      <c r="C553">
        <v>448997773</v>
      </c>
      <c r="D553">
        <v>277884700</v>
      </c>
      <c r="E553">
        <v>1</v>
      </c>
      <c r="F553">
        <v>1</v>
      </c>
      <c r="G553">
        <v>1</v>
      </c>
      <c r="H553">
        <v>3</v>
      </c>
      <c r="I553" t="s">
        <v>1549</v>
      </c>
      <c r="J553" t="s">
        <v>1550</v>
      </c>
      <c r="K553" t="s">
        <v>1551</v>
      </c>
      <c r="L553">
        <v>1327</v>
      </c>
      <c r="N553">
        <v>1005</v>
      </c>
      <c r="O553" t="s">
        <v>146</v>
      </c>
      <c r="P553" t="s">
        <v>146</v>
      </c>
      <c r="Q553">
        <v>1</v>
      </c>
      <c r="W553">
        <v>0</v>
      </c>
      <c r="X553">
        <v>-1426838647</v>
      </c>
      <c r="Y553">
        <f>(AT553*ROUND(0,7))</f>
        <v>0</v>
      </c>
      <c r="AA553">
        <v>27.13</v>
      </c>
      <c r="AB553">
        <v>0</v>
      </c>
      <c r="AC553">
        <v>0</v>
      </c>
      <c r="AD553">
        <v>0</v>
      </c>
      <c r="AE553">
        <v>23.39</v>
      </c>
      <c r="AF553">
        <v>0</v>
      </c>
      <c r="AG553">
        <v>0</v>
      </c>
      <c r="AH553">
        <v>0</v>
      </c>
      <c r="AI553">
        <v>1.1599999999999999</v>
      </c>
      <c r="AJ553">
        <v>1</v>
      </c>
      <c r="AK553">
        <v>1</v>
      </c>
      <c r="AL553">
        <v>1</v>
      </c>
      <c r="AM553">
        <v>2</v>
      </c>
      <c r="AN553">
        <v>0</v>
      </c>
      <c r="AO553">
        <v>0</v>
      </c>
      <c r="AP553">
        <v>1</v>
      </c>
      <c r="AQ553">
        <v>1</v>
      </c>
      <c r="AR553">
        <v>0</v>
      </c>
      <c r="AS553" t="s">
        <v>3</v>
      </c>
      <c r="AT553">
        <v>31</v>
      </c>
      <c r="AU553" t="s">
        <v>135</v>
      </c>
      <c r="AV553">
        <v>0</v>
      </c>
      <c r="AW553">
        <v>2</v>
      </c>
      <c r="AX553">
        <v>448997791</v>
      </c>
      <c r="AY553">
        <v>1</v>
      </c>
      <c r="AZ553">
        <v>0</v>
      </c>
      <c r="BA553">
        <v>556</v>
      </c>
      <c r="BB553">
        <v>1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725.09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1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CV553">
        <v>0</v>
      </c>
      <c r="CW553">
        <v>0</v>
      </c>
      <c r="CX553">
        <f>ROUND(Y553*Source!I329,7)</f>
        <v>0</v>
      </c>
      <c r="CY553">
        <f>AA553</f>
        <v>27.13</v>
      </c>
      <c r="CZ553">
        <f>AE553</f>
        <v>23.39</v>
      </c>
      <c r="DA553">
        <f>AI553</f>
        <v>1.1599999999999999</v>
      </c>
      <c r="DB553">
        <f>ROUND((ROUND(AT553*CZ553,2)*ROUND(0,7)),6)</f>
        <v>0</v>
      </c>
      <c r="DC553">
        <f>ROUND((ROUND(AT553*AG553,2)*ROUND(0,7)),6)</f>
        <v>0</v>
      </c>
      <c r="DD553" t="s">
        <v>3</v>
      </c>
      <c r="DE553" t="s">
        <v>3</v>
      </c>
      <c r="DF553">
        <f>ROUND(ROUND(AE553*AI553,2)*CX553,2)</f>
        <v>0</v>
      </c>
      <c r="DG553">
        <f t="shared" si="296"/>
        <v>0</v>
      </c>
      <c r="DH553">
        <f t="shared" si="273"/>
        <v>0</v>
      </c>
      <c r="DI553">
        <f t="shared" si="274"/>
        <v>0</v>
      </c>
      <c r="DJ553">
        <f>DF553</f>
        <v>0</v>
      </c>
      <c r="DK553">
        <v>0</v>
      </c>
      <c r="DL553" t="s">
        <v>3</v>
      </c>
      <c r="DM553">
        <v>0</v>
      </c>
      <c r="DN553" t="s">
        <v>3</v>
      </c>
      <c r="DO553">
        <v>0</v>
      </c>
    </row>
    <row r="554" spans="1:119" x14ac:dyDescent="0.2">
      <c r="A554">
        <f>ROW(Source!A333)</f>
        <v>333</v>
      </c>
      <c r="B554">
        <v>449016111</v>
      </c>
      <c r="C554">
        <v>448997795</v>
      </c>
      <c r="D554">
        <v>277560284</v>
      </c>
      <c r="E554">
        <v>109</v>
      </c>
      <c r="F554">
        <v>1</v>
      </c>
      <c r="G554">
        <v>1</v>
      </c>
      <c r="H554">
        <v>1</v>
      </c>
      <c r="I554" t="s">
        <v>1214</v>
      </c>
      <c r="J554" t="s">
        <v>3</v>
      </c>
      <c r="K554" t="s">
        <v>1215</v>
      </c>
      <c r="L554">
        <v>1191</v>
      </c>
      <c r="N554">
        <v>1013</v>
      </c>
      <c r="O554" t="s">
        <v>1203</v>
      </c>
      <c r="P554" t="s">
        <v>1203</v>
      </c>
      <c r="Q554">
        <v>1</v>
      </c>
      <c r="W554">
        <v>0</v>
      </c>
      <c r="X554">
        <v>-1759674247</v>
      </c>
      <c r="Y554">
        <f t="shared" ref="Y554:Y600" si="297">AT554</f>
        <v>113</v>
      </c>
      <c r="AA554">
        <v>0</v>
      </c>
      <c r="AB554">
        <v>0</v>
      </c>
      <c r="AC554">
        <v>0</v>
      </c>
      <c r="AD554">
        <v>497.4</v>
      </c>
      <c r="AE554">
        <v>0</v>
      </c>
      <c r="AF554">
        <v>0</v>
      </c>
      <c r="AG554">
        <v>0</v>
      </c>
      <c r="AH554">
        <v>497.4</v>
      </c>
      <c r="AI554">
        <v>1</v>
      </c>
      <c r="AJ554">
        <v>1</v>
      </c>
      <c r="AK554">
        <v>1</v>
      </c>
      <c r="AL554">
        <v>1</v>
      </c>
      <c r="AM554">
        <v>-2</v>
      </c>
      <c r="AN554">
        <v>0</v>
      </c>
      <c r="AO554">
        <v>0</v>
      </c>
      <c r="AP554">
        <v>1</v>
      </c>
      <c r="AQ554">
        <v>1</v>
      </c>
      <c r="AR554">
        <v>0</v>
      </c>
      <c r="AS554" t="s">
        <v>3</v>
      </c>
      <c r="AT554">
        <v>113</v>
      </c>
      <c r="AU554" t="s">
        <v>3</v>
      </c>
      <c r="AV554">
        <v>1</v>
      </c>
      <c r="AW554">
        <v>2</v>
      </c>
      <c r="AX554">
        <v>448997811</v>
      </c>
      <c r="AY554">
        <v>2</v>
      </c>
      <c r="AZ554">
        <v>131072</v>
      </c>
      <c r="BA554">
        <v>557</v>
      </c>
      <c r="BB554">
        <v>1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56206.2</v>
      </c>
      <c r="BN554">
        <v>113</v>
      </c>
      <c r="BO554">
        <v>0</v>
      </c>
      <c r="BP554">
        <v>1</v>
      </c>
      <c r="BQ554">
        <v>0</v>
      </c>
      <c r="BR554">
        <v>0</v>
      </c>
      <c r="BS554">
        <v>0</v>
      </c>
      <c r="BT554">
        <v>56206.2</v>
      </c>
      <c r="BU554">
        <v>113</v>
      </c>
      <c r="BV554">
        <v>0</v>
      </c>
      <c r="BW554">
        <v>1</v>
      </c>
      <c r="CU554">
        <f>ROUND(AT554*Source!I333*AH554*AL554,2)</f>
        <v>0</v>
      </c>
      <c r="CV554">
        <f>ROUND(Y554*Source!I333,7)</f>
        <v>0</v>
      </c>
      <c r="CW554">
        <v>0</v>
      </c>
      <c r="CX554">
        <f>ROUND(Y554*Source!I333,7)</f>
        <v>0</v>
      </c>
      <c r="CY554">
        <f>AD554</f>
        <v>497.4</v>
      </c>
      <c r="CZ554">
        <f>AH554</f>
        <v>497.4</v>
      </c>
      <c r="DA554">
        <f>AL554</f>
        <v>1</v>
      </c>
      <c r="DB554">
        <f t="shared" ref="DB554:DB600" si="298">ROUND(ROUND(AT554*CZ554,2),6)</f>
        <v>56206.2</v>
      </c>
      <c r="DC554">
        <f t="shared" ref="DC554:DC600" si="299">ROUND(ROUND(AT554*AG554,2),6)</f>
        <v>0</v>
      </c>
      <c r="DD554" t="s">
        <v>3</v>
      </c>
      <c r="DE554" t="s">
        <v>3</v>
      </c>
      <c r="DF554">
        <f t="shared" ref="DF554:DF560" si="300">ROUND(ROUND(AE554,2)*CX554,2)</f>
        <v>0</v>
      </c>
      <c r="DG554">
        <f t="shared" si="296"/>
        <v>0</v>
      </c>
      <c r="DH554">
        <f t="shared" si="273"/>
        <v>0</v>
      </c>
      <c r="DI554">
        <f t="shared" si="274"/>
        <v>0</v>
      </c>
      <c r="DJ554">
        <f>DI554</f>
        <v>0</v>
      </c>
      <c r="DK554">
        <v>1</v>
      </c>
      <c r="DL554" t="s">
        <v>3</v>
      </c>
      <c r="DM554">
        <v>0</v>
      </c>
      <c r="DN554" t="s">
        <v>3</v>
      </c>
      <c r="DO554">
        <v>0</v>
      </c>
    </row>
    <row r="555" spans="1:119" x14ac:dyDescent="0.2">
      <c r="A555">
        <f>ROW(Source!A333)</f>
        <v>333</v>
      </c>
      <c r="B555">
        <v>449016111</v>
      </c>
      <c r="C555">
        <v>448997795</v>
      </c>
      <c r="D555">
        <v>277560491</v>
      </c>
      <c r="E555">
        <v>109</v>
      </c>
      <c r="F555">
        <v>1</v>
      </c>
      <c r="G555">
        <v>1</v>
      </c>
      <c r="H555">
        <v>1</v>
      </c>
      <c r="I555" t="s">
        <v>1204</v>
      </c>
      <c r="J555" t="s">
        <v>3</v>
      </c>
      <c r="K555" t="s">
        <v>1205</v>
      </c>
      <c r="L555">
        <v>1191</v>
      </c>
      <c r="N555">
        <v>1013</v>
      </c>
      <c r="O555" t="s">
        <v>1203</v>
      </c>
      <c r="P555" t="s">
        <v>1203</v>
      </c>
      <c r="Q555">
        <v>1</v>
      </c>
      <c r="W555">
        <v>0</v>
      </c>
      <c r="X555">
        <v>-1417349443</v>
      </c>
      <c r="Y555">
        <f t="shared" si="297"/>
        <v>2.86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1</v>
      </c>
      <c r="AJ555">
        <v>1</v>
      </c>
      <c r="AK555">
        <v>1</v>
      </c>
      <c r="AL555">
        <v>1</v>
      </c>
      <c r="AM555">
        <v>-2</v>
      </c>
      <c r="AN555">
        <v>0</v>
      </c>
      <c r="AO555">
        <v>0</v>
      </c>
      <c r="AP555">
        <v>1</v>
      </c>
      <c r="AQ555">
        <v>1</v>
      </c>
      <c r="AR555">
        <v>0</v>
      </c>
      <c r="AS555" t="s">
        <v>3</v>
      </c>
      <c r="AT555">
        <v>2.86</v>
      </c>
      <c r="AU555" t="s">
        <v>3</v>
      </c>
      <c r="AV555">
        <v>2</v>
      </c>
      <c r="AW555">
        <v>2</v>
      </c>
      <c r="AX555">
        <v>448997812</v>
      </c>
      <c r="AY555">
        <v>1</v>
      </c>
      <c r="AZ555">
        <v>0</v>
      </c>
      <c r="BA555">
        <v>558</v>
      </c>
      <c r="BB555">
        <v>1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CV555">
        <v>0</v>
      </c>
      <c r="CW555">
        <v>0</v>
      </c>
      <c r="CX555">
        <f>ROUND(Y555*Source!I333,7)</f>
        <v>0</v>
      </c>
      <c r="CY555">
        <f>AD555</f>
        <v>0</v>
      </c>
      <c r="CZ555">
        <f>AH555</f>
        <v>0</v>
      </c>
      <c r="DA555">
        <f>AL555</f>
        <v>1</v>
      </c>
      <c r="DB555">
        <f t="shared" si="298"/>
        <v>0</v>
      </c>
      <c r="DC555">
        <f t="shared" si="299"/>
        <v>0</v>
      </c>
      <c r="DD555" t="s">
        <v>3</v>
      </c>
      <c r="DE555" t="s">
        <v>3</v>
      </c>
      <c r="DF555">
        <f t="shared" si="300"/>
        <v>0</v>
      </c>
      <c r="DG555">
        <f t="shared" si="296"/>
        <v>0</v>
      </c>
      <c r="DH555">
        <f t="shared" si="273"/>
        <v>0</v>
      </c>
      <c r="DI555">
        <f t="shared" si="274"/>
        <v>0</v>
      </c>
      <c r="DJ555">
        <f>DI555</f>
        <v>0</v>
      </c>
      <c r="DK555">
        <v>0</v>
      </c>
      <c r="DL555" t="s">
        <v>3</v>
      </c>
      <c r="DM555">
        <v>0</v>
      </c>
      <c r="DN555" t="s">
        <v>3</v>
      </c>
      <c r="DO555">
        <v>0</v>
      </c>
    </row>
    <row r="556" spans="1:119" x14ac:dyDescent="0.2">
      <c r="A556">
        <f>ROW(Source!A333)</f>
        <v>333</v>
      </c>
      <c r="B556">
        <v>449016111</v>
      </c>
      <c r="C556">
        <v>448997795</v>
      </c>
      <c r="D556">
        <v>277944622</v>
      </c>
      <c r="E556">
        <v>1</v>
      </c>
      <c r="F556">
        <v>1</v>
      </c>
      <c r="G556">
        <v>1</v>
      </c>
      <c r="H556">
        <v>2</v>
      </c>
      <c r="I556" t="s">
        <v>1220</v>
      </c>
      <c r="J556" t="s">
        <v>1221</v>
      </c>
      <c r="K556" t="s">
        <v>1222</v>
      </c>
      <c r="L556">
        <v>1368</v>
      </c>
      <c r="N556">
        <v>1011</v>
      </c>
      <c r="O556" t="s">
        <v>1100</v>
      </c>
      <c r="P556" t="s">
        <v>1100</v>
      </c>
      <c r="Q556">
        <v>1</v>
      </c>
      <c r="W556">
        <v>0</v>
      </c>
      <c r="X556">
        <v>-776243211</v>
      </c>
      <c r="Y556">
        <f t="shared" si="297"/>
        <v>2.14</v>
      </c>
      <c r="AA556">
        <v>0</v>
      </c>
      <c r="AB556">
        <v>1626.29</v>
      </c>
      <c r="AC556">
        <v>724.95</v>
      </c>
      <c r="AD556">
        <v>0</v>
      </c>
      <c r="AE556">
        <v>0</v>
      </c>
      <c r="AF556">
        <v>1626.29</v>
      </c>
      <c r="AG556">
        <v>724.95</v>
      </c>
      <c r="AH556">
        <v>0</v>
      </c>
      <c r="AI556">
        <v>1</v>
      </c>
      <c r="AJ556">
        <v>1</v>
      </c>
      <c r="AK556">
        <v>1</v>
      </c>
      <c r="AL556">
        <v>1</v>
      </c>
      <c r="AM556">
        <v>-2</v>
      </c>
      <c r="AN556">
        <v>0</v>
      </c>
      <c r="AO556">
        <v>0</v>
      </c>
      <c r="AP556">
        <v>1</v>
      </c>
      <c r="AQ556">
        <v>1</v>
      </c>
      <c r="AR556">
        <v>0</v>
      </c>
      <c r="AS556" t="s">
        <v>3</v>
      </c>
      <c r="AT556">
        <v>2.14</v>
      </c>
      <c r="AU556" t="s">
        <v>3</v>
      </c>
      <c r="AV556">
        <v>1</v>
      </c>
      <c r="AW556">
        <v>2</v>
      </c>
      <c r="AX556">
        <v>448997813</v>
      </c>
      <c r="AY556">
        <v>2</v>
      </c>
      <c r="AZ556">
        <v>98304</v>
      </c>
      <c r="BA556">
        <v>559</v>
      </c>
      <c r="BB556">
        <v>1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3480.2606000000001</v>
      </c>
      <c r="BL556">
        <v>1551.3930000000003</v>
      </c>
      <c r="BM556">
        <v>0</v>
      </c>
      <c r="BN556">
        <v>0</v>
      </c>
      <c r="BO556">
        <v>2.14</v>
      </c>
      <c r="BP556">
        <v>1</v>
      </c>
      <c r="BQ556">
        <v>0</v>
      </c>
      <c r="BR556">
        <v>3480.2606000000001</v>
      </c>
      <c r="BS556">
        <v>1551.3930000000003</v>
      </c>
      <c r="BT556">
        <v>0</v>
      </c>
      <c r="BU556">
        <v>0</v>
      </c>
      <c r="BV556">
        <v>2.14</v>
      </c>
      <c r="BW556">
        <v>1</v>
      </c>
      <c r="CV556">
        <v>0</v>
      </c>
      <c r="CW556">
        <f>ROUND(Y556*Source!I333*DO556,7)</f>
        <v>0</v>
      </c>
      <c r="CX556">
        <f>ROUND(Y556*Source!I333,7)</f>
        <v>0</v>
      </c>
      <c r="CY556">
        <f>AB556</f>
        <v>1626.29</v>
      </c>
      <c r="CZ556">
        <f>AF556</f>
        <v>1626.29</v>
      </c>
      <c r="DA556">
        <f>AJ556</f>
        <v>1</v>
      </c>
      <c r="DB556">
        <f t="shared" si="298"/>
        <v>3480.26</v>
      </c>
      <c r="DC556">
        <f t="shared" si="299"/>
        <v>1551.39</v>
      </c>
      <c r="DD556" t="s">
        <v>3</v>
      </c>
      <c r="DE556" t="s">
        <v>3</v>
      </c>
      <c r="DF556">
        <f t="shared" si="300"/>
        <v>0</v>
      </c>
      <c r="DG556">
        <f t="shared" si="296"/>
        <v>0</v>
      </c>
      <c r="DH556">
        <f t="shared" si="273"/>
        <v>0</v>
      </c>
      <c r="DI556">
        <f t="shared" si="274"/>
        <v>0</v>
      </c>
      <c r="DJ556">
        <f>DG556+DH556</f>
        <v>0</v>
      </c>
      <c r="DK556">
        <v>1</v>
      </c>
      <c r="DL556" t="s">
        <v>1223</v>
      </c>
      <c r="DM556">
        <v>6</v>
      </c>
      <c r="DN556" t="s">
        <v>1203</v>
      </c>
      <c r="DO556">
        <v>1</v>
      </c>
    </row>
    <row r="557" spans="1:119" x14ac:dyDescent="0.2">
      <c r="A557">
        <f>ROW(Source!A333)</f>
        <v>333</v>
      </c>
      <c r="B557">
        <v>449016111</v>
      </c>
      <c r="C557">
        <v>448997795</v>
      </c>
      <c r="D557">
        <v>277945701</v>
      </c>
      <c r="E557">
        <v>1</v>
      </c>
      <c r="F557">
        <v>1</v>
      </c>
      <c r="G557">
        <v>1</v>
      </c>
      <c r="H557">
        <v>2</v>
      </c>
      <c r="I557" t="s">
        <v>1261</v>
      </c>
      <c r="J557" t="s">
        <v>1262</v>
      </c>
      <c r="K557" t="s">
        <v>1263</v>
      </c>
      <c r="L557">
        <v>1368</v>
      </c>
      <c r="N557">
        <v>1011</v>
      </c>
      <c r="O557" t="s">
        <v>1100</v>
      </c>
      <c r="P557" t="s">
        <v>1100</v>
      </c>
      <c r="Q557">
        <v>1</v>
      </c>
      <c r="W557">
        <v>0</v>
      </c>
      <c r="X557">
        <v>-1727120442</v>
      </c>
      <c r="Y557">
        <f t="shared" si="297"/>
        <v>1.88</v>
      </c>
      <c r="AA557">
        <v>0</v>
      </c>
      <c r="AB557">
        <v>35.630000000000003</v>
      </c>
      <c r="AC557">
        <v>0</v>
      </c>
      <c r="AD557">
        <v>0</v>
      </c>
      <c r="AE557">
        <v>0</v>
      </c>
      <c r="AF557">
        <v>28.97</v>
      </c>
      <c r="AG557">
        <v>0</v>
      </c>
      <c r="AH557">
        <v>0</v>
      </c>
      <c r="AI557">
        <v>1</v>
      </c>
      <c r="AJ557">
        <v>1.23</v>
      </c>
      <c r="AK557">
        <v>1</v>
      </c>
      <c r="AL557">
        <v>1</v>
      </c>
      <c r="AM557">
        <v>2</v>
      </c>
      <c r="AN557">
        <v>0</v>
      </c>
      <c r="AO557">
        <v>0</v>
      </c>
      <c r="AP557">
        <v>1</v>
      </c>
      <c r="AQ557">
        <v>1</v>
      </c>
      <c r="AR557">
        <v>0</v>
      </c>
      <c r="AS557" t="s">
        <v>3</v>
      </c>
      <c r="AT557">
        <v>1.88</v>
      </c>
      <c r="AU557" t="s">
        <v>3</v>
      </c>
      <c r="AV557">
        <v>1</v>
      </c>
      <c r="AW557">
        <v>2</v>
      </c>
      <c r="AX557">
        <v>448997814</v>
      </c>
      <c r="AY557">
        <v>1</v>
      </c>
      <c r="AZ557">
        <v>0</v>
      </c>
      <c r="BA557">
        <v>560</v>
      </c>
      <c r="BB557">
        <v>1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54.463599999999992</v>
      </c>
      <c r="BL557">
        <v>0</v>
      </c>
      <c r="BM557">
        <v>0</v>
      </c>
      <c r="BN557">
        <v>0</v>
      </c>
      <c r="BO557">
        <v>0</v>
      </c>
      <c r="BP557">
        <v>1</v>
      </c>
      <c r="BQ557">
        <v>0</v>
      </c>
      <c r="BR557">
        <v>54.463599999999992</v>
      </c>
      <c r="BS557">
        <v>0</v>
      </c>
      <c r="BT557">
        <v>0</v>
      </c>
      <c r="BU557">
        <v>0</v>
      </c>
      <c r="BV557">
        <v>0</v>
      </c>
      <c r="BW557">
        <v>1</v>
      </c>
      <c r="CV557">
        <v>0</v>
      </c>
      <c r="CW557">
        <f>ROUND(Y557*Source!I333*DO557,7)</f>
        <v>0</v>
      </c>
      <c r="CX557">
        <f>ROUND(Y557*Source!I333,7)</f>
        <v>0</v>
      </c>
      <c r="CY557">
        <f>AB557</f>
        <v>35.630000000000003</v>
      </c>
      <c r="CZ557">
        <f>AF557</f>
        <v>28.97</v>
      </c>
      <c r="DA557">
        <f>AJ557</f>
        <v>1.23</v>
      </c>
      <c r="DB557">
        <f t="shared" si="298"/>
        <v>54.46</v>
      </c>
      <c r="DC557">
        <f t="shared" si="299"/>
        <v>0</v>
      </c>
      <c r="DD557" t="s">
        <v>3</v>
      </c>
      <c r="DE557" t="s">
        <v>3</v>
      </c>
      <c r="DF557">
        <f t="shared" si="300"/>
        <v>0</v>
      </c>
      <c r="DG557">
        <f>ROUND(ROUND(AF557*AJ557,2)*CX557,2)</f>
        <v>0</v>
      </c>
      <c r="DH557">
        <f t="shared" si="273"/>
        <v>0</v>
      </c>
      <c r="DI557">
        <f t="shared" si="274"/>
        <v>0</v>
      </c>
      <c r="DJ557">
        <f>DG557+DH557</f>
        <v>0</v>
      </c>
      <c r="DK557">
        <v>0</v>
      </c>
      <c r="DL557" t="s">
        <v>3</v>
      </c>
      <c r="DM557">
        <v>0</v>
      </c>
      <c r="DN557" t="s">
        <v>3</v>
      </c>
      <c r="DO557">
        <v>0</v>
      </c>
    </row>
    <row r="558" spans="1:119" x14ac:dyDescent="0.2">
      <c r="A558">
        <f>ROW(Source!A333)</f>
        <v>333</v>
      </c>
      <c r="B558">
        <v>449016111</v>
      </c>
      <c r="C558">
        <v>448997795</v>
      </c>
      <c r="D558">
        <v>277945805</v>
      </c>
      <c r="E558">
        <v>1</v>
      </c>
      <c r="F558">
        <v>1</v>
      </c>
      <c r="G558">
        <v>1</v>
      </c>
      <c r="H558">
        <v>2</v>
      </c>
      <c r="I558" t="s">
        <v>1206</v>
      </c>
      <c r="J558" t="s">
        <v>1207</v>
      </c>
      <c r="K558" t="s">
        <v>1208</v>
      </c>
      <c r="L558">
        <v>1368</v>
      </c>
      <c r="N558">
        <v>1011</v>
      </c>
      <c r="O558" t="s">
        <v>1100</v>
      </c>
      <c r="P558" t="s">
        <v>1100</v>
      </c>
      <c r="Q558">
        <v>1</v>
      </c>
      <c r="W558">
        <v>0</v>
      </c>
      <c r="X558">
        <v>721652621</v>
      </c>
      <c r="Y558">
        <f t="shared" si="297"/>
        <v>0.72</v>
      </c>
      <c r="AA558">
        <v>0</v>
      </c>
      <c r="AB558">
        <v>641.70000000000005</v>
      </c>
      <c r="AC558">
        <v>539.69000000000005</v>
      </c>
      <c r="AD558">
        <v>0</v>
      </c>
      <c r="AE558">
        <v>0</v>
      </c>
      <c r="AF558">
        <v>641.70000000000005</v>
      </c>
      <c r="AG558">
        <v>539.69000000000005</v>
      </c>
      <c r="AH558">
        <v>0</v>
      </c>
      <c r="AI558">
        <v>1</v>
      </c>
      <c r="AJ558">
        <v>1</v>
      </c>
      <c r="AK558">
        <v>1</v>
      </c>
      <c r="AL558">
        <v>1</v>
      </c>
      <c r="AM558">
        <v>-2</v>
      </c>
      <c r="AN558">
        <v>0</v>
      </c>
      <c r="AO558">
        <v>0</v>
      </c>
      <c r="AP558">
        <v>1</v>
      </c>
      <c r="AQ558">
        <v>1</v>
      </c>
      <c r="AR558">
        <v>0</v>
      </c>
      <c r="AS558" t="s">
        <v>3</v>
      </c>
      <c r="AT558">
        <v>0.72</v>
      </c>
      <c r="AU558" t="s">
        <v>3</v>
      </c>
      <c r="AV558">
        <v>1</v>
      </c>
      <c r="AW558">
        <v>2</v>
      </c>
      <c r="AX558">
        <v>448997815</v>
      </c>
      <c r="AY558">
        <v>2</v>
      </c>
      <c r="AZ558">
        <v>98304</v>
      </c>
      <c r="BA558">
        <v>561</v>
      </c>
      <c r="BB558">
        <v>1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462.024</v>
      </c>
      <c r="BL558">
        <v>388.57680000000005</v>
      </c>
      <c r="BM558">
        <v>0</v>
      </c>
      <c r="BN558">
        <v>0</v>
      </c>
      <c r="BO558">
        <v>0.72</v>
      </c>
      <c r="BP558">
        <v>1</v>
      </c>
      <c r="BQ558">
        <v>0</v>
      </c>
      <c r="BR558">
        <v>462.024</v>
      </c>
      <c r="BS558">
        <v>388.57680000000005</v>
      </c>
      <c r="BT558">
        <v>0</v>
      </c>
      <c r="BU558">
        <v>0</v>
      </c>
      <c r="BV558">
        <v>0.72</v>
      </c>
      <c r="BW558">
        <v>1</v>
      </c>
      <c r="CV558">
        <v>0</v>
      </c>
      <c r="CW558">
        <f>ROUND(Y558*Source!I333*DO558,7)</f>
        <v>0</v>
      </c>
      <c r="CX558">
        <f>ROUND(Y558*Source!I333,7)</f>
        <v>0</v>
      </c>
      <c r="CY558">
        <f>AB558</f>
        <v>641.70000000000005</v>
      </c>
      <c r="CZ558">
        <f>AF558</f>
        <v>641.70000000000005</v>
      </c>
      <c r="DA558">
        <f>AJ558</f>
        <v>1</v>
      </c>
      <c r="DB558">
        <f t="shared" si="298"/>
        <v>462.02</v>
      </c>
      <c r="DC558">
        <f t="shared" si="299"/>
        <v>388.58</v>
      </c>
      <c r="DD558" t="s">
        <v>3</v>
      </c>
      <c r="DE558" t="s">
        <v>3</v>
      </c>
      <c r="DF558">
        <f t="shared" si="300"/>
        <v>0</v>
      </c>
      <c r="DG558">
        <f t="shared" ref="DG558:DG570" si="301">ROUND(ROUND(AF558,2)*CX558,2)</f>
        <v>0</v>
      </c>
      <c r="DH558">
        <f t="shared" si="273"/>
        <v>0</v>
      </c>
      <c r="DI558">
        <f t="shared" si="274"/>
        <v>0</v>
      </c>
      <c r="DJ558">
        <f>DG558+DH558</f>
        <v>0</v>
      </c>
      <c r="DK558">
        <v>1</v>
      </c>
      <c r="DL558" t="s">
        <v>1209</v>
      </c>
      <c r="DM558">
        <v>4</v>
      </c>
      <c r="DN558" t="s">
        <v>1203</v>
      </c>
      <c r="DO558">
        <v>1</v>
      </c>
    </row>
    <row r="559" spans="1:119" x14ac:dyDescent="0.2">
      <c r="A559">
        <f>ROW(Source!A333)</f>
        <v>333</v>
      </c>
      <c r="B559">
        <v>449016111</v>
      </c>
      <c r="C559">
        <v>448997795</v>
      </c>
      <c r="D559">
        <v>277946011</v>
      </c>
      <c r="E559">
        <v>1</v>
      </c>
      <c r="F559">
        <v>1</v>
      </c>
      <c r="G559">
        <v>1</v>
      </c>
      <c r="H559">
        <v>2</v>
      </c>
      <c r="I559" t="s">
        <v>1224</v>
      </c>
      <c r="J559" t="s">
        <v>1225</v>
      </c>
      <c r="K559" t="s">
        <v>1226</v>
      </c>
      <c r="L559">
        <v>1368</v>
      </c>
      <c r="N559">
        <v>1011</v>
      </c>
      <c r="O559" t="s">
        <v>1100</v>
      </c>
      <c r="P559" t="s">
        <v>1100</v>
      </c>
      <c r="Q559">
        <v>1</v>
      </c>
      <c r="W559">
        <v>0</v>
      </c>
      <c r="X559">
        <v>275358200</v>
      </c>
      <c r="Y559">
        <f t="shared" si="297"/>
        <v>0.12</v>
      </c>
      <c r="AA559">
        <v>0</v>
      </c>
      <c r="AB559">
        <v>108.47</v>
      </c>
      <c r="AC559">
        <v>0</v>
      </c>
      <c r="AD559">
        <v>0</v>
      </c>
      <c r="AE559">
        <v>0</v>
      </c>
      <c r="AF559">
        <v>108.47</v>
      </c>
      <c r="AG559">
        <v>0</v>
      </c>
      <c r="AH559">
        <v>0</v>
      </c>
      <c r="AI559">
        <v>1</v>
      </c>
      <c r="AJ559">
        <v>1</v>
      </c>
      <c r="AK559">
        <v>1</v>
      </c>
      <c r="AL559">
        <v>1</v>
      </c>
      <c r="AM559">
        <v>-2</v>
      </c>
      <c r="AN559">
        <v>0</v>
      </c>
      <c r="AO559">
        <v>0</v>
      </c>
      <c r="AP559">
        <v>1</v>
      </c>
      <c r="AQ559">
        <v>1</v>
      </c>
      <c r="AR559">
        <v>0</v>
      </c>
      <c r="AS559" t="s">
        <v>3</v>
      </c>
      <c r="AT559">
        <v>0.12</v>
      </c>
      <c r="AU559" t="s">
        <v>3</v>
      </c>
      <c r="AV559">
        <v>1</v>
      </c>
      <c r="AW559">
        <v>2</v>
      </c>
      <c r="AX559">
        <v>448997816</v>
      </c>
      <c r="AY559">
        <v>2</v>
      </c>
      <c r="AZ559">
        <v>32768</v>
      </c>
      <c r="BA559">
        <v>562</v>
      </c>
      <c r="BB559">
        <v>1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13.016399999999999</v>
      </c>
      <c r="BL559">
        <v>0</v>
      </c>
      <c r="BM559">
        <v>0</v>
      </c>
      <c r="BN559">
        <v>0</v>
      </c>
      <c r="BO559">
        <v>0</v>
      </c>
      <c r="BP559">
        <v>1</v>
      </c>
      <c r="BQ559">
        <v>0</v>
      </c>
      <c r="BR559">
        <v>13.016399999999999</v>
      </c>
      <c r="BS559">
        <v>0</v>
      </c>
      <c r="BT559">
        <v>0</v>
      </c>
      <c r="BU559">
        <v>0</v>
      </c>
      <c r="BV559">
        <v>0</v>
      </c>
      <c r="BW559">
        <v>1</v>
      </c>
      <c r="CV559">
        <v>0</v>
      </c>
      <c r="CW559">
        <f>ROUND(Y559*Source!I333*DO559,7)</f>
        <v>0</v>
      </c>
      <c r="CX559">
        <f>ROUND(Y559*Source!I333,7)</f>
        <v>0</v>
      </c>
      <c r="CY559">
        <f>AB559</f>
        <v>108.47</v>
      </c>
      <c r="CZ559">
        <f>AF559</f>
        <v>108.47</v>
      </c>
      <c r="DA559">
        <f>AJ559</f>
        <v>1</v>
      </c>
      <c r="DB559">
        <f t="shared" si="298"/>
        <v>13.02</v>
      </c>
      <c r="DC559">
        <f t="shared" si="299"/>
        <v>0</v>
      </c>
      <c r="DD559" t="s">
        <v>3</v>
      </c>
      <c r="DE559" t="s">
        <v>3</v>
      </c>
      <c r="DF559">
        <f t="shared" si="300"/>
        <v>0</v>
      </c>
      <c r="DG559">
        <f t="shared" si="301"/>
        <v>0</v>
      </c>
      <c r="DH559">
        <f t="shared" si="273"/>
        <v>0</v>
      </c>
      <c r="DI559">
        <f t="shared" si="274"/>
        <v>0</v>
      </c>
      <c r="DJ559">
        <f>DG559+DH559</f>
        <v>0</v>
      </c>
      <c r="DK559">
        <v>1</v>
      </c>
      <c r="DL559" t="s">
        <v>3</v>
      </c>
      <c r="DM559">
        <v>0</v>
      </c>
      <c r="DN559" t="s">
        <v>3</v>
      </c>
      <c r="DO559">
        <v>0</v>
      </c>
    </row>
    <row r="560" spans="1:119" x14ac:dyDescent="0.2">
      <c r="A560">
        <f>ROW(Source!A333)</f>
        <v>333</v>
      </c>
      <c r="B560">
        <v>449016111</v>
      </c>
      <c r="C560">
        <v>448997795</v>
      </c>
      <c r="D560">
        <v>277560708</v>
      </c>
      <c r="E560">
        <v>109</v>
      </c>
      <c r="F560">
        <v>1</v>
      </c>
      <c r="G560">
        <v>1</v>
      </c>
      <c r="H560">
        <v>3</v>
      </c>
      <c r="I560" t="s">
        <v>548</v>
      </c>
      <c r="J560" t="s">
        <v>3</v>
      </c>
      <c r="K560" t="s">
        <v>549</v>
      </c>
      <c r="L560">
        <v>1371</v>
      </c>
      <c r="N560">
        <v>1013</v>
      </c>
      <c r="O560" t="s">
        <v>32</v>
      </c>
      <c r="P560" t="s">
        <v>32</v>
      </c>
      <c r="Q560">
        <v>1</v>
      </c>
      <c r="W560">
        <v>0</v>
      </c>
      <c r="X560">
        <v>795309620</v>
      </c>
      <c r="Y560">
        <f t="shared" si="297"/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1</v>
      </c>
      <c r="AJ560">
        <v>1</v>
      </c>
      <c r="AK560">
        <v>1</v>
      </c>
      <c r="AL560">
        <v>1</v>
      </c>
      <c r="AM560">
        <v>-2</v>
      </c>
      <c r="AN560">
        <v>1</v>
      </c>
      <c r="AO560">
        <v>0</v>
      </c>
      <c r="AP560">
        <v>1</v>
      </c>
      <c r="AQ560">
        <v>0</v>
      </c>
      <c r="AR560">
        <v>0</v>
      </c>
      <c r="AS560" t="s">
        <v>3</v>
      </c>
      <c r="AT560">
        <v>0</v>
      </c>
      <c r="AU560" t="s">
        <v>3</v>
      </c>
      <c r="AV560">
        <v>0</v>
      </c>
      <c r="AW560">
        <v>2</v>
      </c>
      <c r="AX560">
        <v>448997817</v>
      </c>
      <c r="AY560">
        <v>1</v>
      </c>
      <c r="AZ560">
        <v>0</v>
      </c>
      <c r="BA560">
        <v>563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CV560">
        <v>0</v>
      </c>
      <c r="CW560">
        <v>0</v>
      </c>
      <c r="CX560">
        <f>ROUND(Y560*Source!I333,7)</f>
        <v>0</v>
      </c>
      <c r="CY560">
        <f t="shared" ref="CY560:CY568" si="302">AA560</f>
        <v>0</v>
      </c>
      <c r="CZ560">
        <f t="shared" ref="CZ560:CZ568" si="303">AE560</f>
        <v>0</v>
      </c>
      <c r="DA560">
        <f t="shared" ref="DA560:DA568" si="304">AI560</f>
        <v>1</v>
      </c>
      <c r="DB560">
        <f t="shared" si="298"/>
        <v>0</v>
      </c>
      <c r="DC560">
        <f t="shared" si="299"/>
        <v>0</v>
      </c>
      <c r="DD560" t="s">
        <v>3</v>
      </c>
      <c r="DE560" t="s">
        <v>3</v>
      </c>
      <c r="DF560">
        <f t="shared" si="300"/>
        <v>0</v>
      </c>
      <c r="DG560">
        <f t="shared" si="301"/>
        <v>0</v>
      </c>
      <c r="DH560">
        <f t="shared" si="273"/>
        <v>0</v>
      </c>
      <c r="DI560">
        <f t="shared" si="274"/>
        <v>0</v>
      </c>
      <c r="DJ560">
        <f t="shared" ref="DJ560:DJ568" si="305">DF560</f>
        <v>0</v>
      </c>
      <c r="DK560">
        <v>0</v>
      </c>
      <c r="DL560" t="s">
        <v>3</v>
      </c>
      <c r="DM560">
        <v>0</v>
      </c>
      <c r="DN560" t="s">
        <v>3</v>
      </c>
      <c r="DO560">
        <v>0</v>
      </c>
    </row>
    <row r="561" spans="1:119" x14ac:dyDescent="0.2">
      <c r="A561">
        <f>ROW(Source!A333)</f>
        <v>333</v>
      </c>
      <c r="B561">
        <v>449016111</v>
      </c>
      <c r="C561">
        <v>448997795</v>
      </c>
      <c r="D561">
        <v>277866682</v>
      </c>
      <c r="E561">
        <v>1</v>
      </c>
      <c r="F561">
        <v>1</v>
      </c>
      <c r="G561">
        <v>1</v>
      </c>
      <c r="H561">
        <v>3</v>
      </c>
      <c r="I561" t="s">
        <v>1320</v>
      </c>
      <c r="J561" t="s">
        <v>1321</v>
      </c>
      <c r="K561" t="s">
        <v>1322</v>
      </c>
      <c r="L561">
        <v>1346</v>
      </c>
      <c r="N561">
        <v>1009</v>
      </c>
      <c r="O561" t="s">
        <v>441</v>
      </c>
      <c r="P561" t="s">
        <v>441</v>
      </c>
      <c r="Q561">
        <v>1</v>
      </c>
      <c r="W561">
        <v>0</v>
      </c>
      <c r="X561">
        <v>1568892381</v>
      </c>
      <c r="Y561">
        <f t="shared" si="297"/>
        <v>0.79</v>
      </c>
      <c r="AA561">
        <v>121.39</v>
      </c>
      <c r="AB561">
        <v>0</v>
      </c>
      <c r="AC561">
        <v>0</v>
      </c>
      <c r="AD561">
        <v>0</v>
      </c>
      <c r="AE561">
        <v>155.63</v>
      </c>
      <c r="AF561">
        <v>0</v>
      </c>
      <c r="AG561">
        <v>0</v>
      </c>
      <c r="AH561">
        <v>0</v>
      </c>
      <c r="AI561">
        <v>0.78</v>
      </c>
      <c r="AJ561">
        <v>1</v>
      </c>
      <c r="AK561">
        <v>1</v>
      </c>
      <c r="AL561">
        <v>1</v>
      </c>
      <c r="AM561">
        <v>2</v>
      </c>
      <c r="AN561">
        <v>0</v>
      </c>
      <c r="AO561">
        <v>0</v>
      </c>
      <c r="AP561">
        <v>1</v>
      </c>
      <c r="AQ561">
        <v>1</v>
      </c>
      <c r="AR561">
        <v>0</v>
      </c>
      <c r="AS561" t="s">
        <v>3</v>
      </c>
      <c r="AT561">
        <v>0.79</v>
      </c>
      <c r="AU561" t="s">
        <v>3</v>
      </c>
      <c r="AV561">
        <v>0</v>
      </c>
      <c r="AW561">
        <v>2</v>
      </c>
      <c r="AX561">
        <v>448997818</v>
      </c>
      <c r="AY561">
        <v>1</v>
      </c>
      <c r="AZ561">
        <v>0</v>
      </c>
      <c r="BA561">
        <v>564</v>
      </c>
      <c r="BB561">
        <v>1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122.9477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1</v>
      </c>
      <c r="BQ561">
        <v>122.9477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1</v>
      </c>
      <c r="CV561">
        <v>0</v>
      </c>
      <c r="CW561">
        <v>0</v>
      </c>
      <c r="CX561">
        <f>ROUND(Y561*Source!I333,7)</f>
        <v>0</v>
      </c>
      <c r="CY561">
        <f t="shared" si="302"/>
        <v>121.39</v>
      </c>
      <c r="CZ561">
        <f t="shared" si="303"/>
        <v>155.63</v>
      </c>
      <c r="DA561">
        <f t="shared" si="304"/>
        <v>0.78</v>
      </c>
      <c r="DB561">
        <f t="shared" si="298"/>
        <v>122.95</v>
      </c>
      <c r="DC561">
        <f t="shared" si="299"/>
        <v>0</v>
      </c>
      <c r="DD561" t="s">
        <v>3</v>
      </c>
      <c r="DE561" t="s">
        <v>3</v>
      </c>
      <c r="DF561">
        <f>ROUND(ROUND(AE561*AI561,2)*CX561,2)</f>
        <v>0</v>
      </c>
      <c r="DG561">
        <f t="shared" si="301"/>
        <v>0</v>
      </c>
      <c r="DH561">
        <f t="shared" si="273"/>
        <v>0</v>
      </c>
      <c r="DI561">
        <f t="shared" si="274"/>
        <v>0</v>
      </c>
      <c r="DJ561">
        <f t="shared" si="305"/>
        <v>0</v>
      </c>
      <c r="DK561">
        <v>0</v>
      </c>
      <c r="DL561" t="s">
        <v>3</v>
      </c>
      <c r="DM561">
        <v>0</v>
      </c>
      <c r="DN561" t="s">
        <v>3</v>
      </c>
      <c r="DO561">
        <v>0</v>
      </c>
    </row>
    <row r="562" spans="1:119" x14ac:dyDescent="0.2">
      <c r="A562">
        <f>ROW(Source!A333)</f>
        <v>333</v>
      </c>
      <c r="B562">
        <v>449016111</v>
      </c>
      <c r="C562">
        <v>448997795</v>
      </c>
      <c r="D562">
        <v>277867681</v>
      </c>
      <c r="E562">
        <v>1</v>
      </c>
      <c r="F562">
        <v>1</v>
      </c>
      <c r="G562">
        <v>1</v>
      </c>
      <c r="H562">
        <v>3</v>
      </c>
      <c r="I562" t="s">
        <v>1552</v>
      </c>
      <c r="J562" t="s">
        <v>1553</v>
      </c>
      <c r="K562" t="s">
        <v>1554</v>
      </c>
      <c r="L562">
        <v>1348</v>
      </c>
      <c r="N562">
        <v>1009</v>
      </c>
      <c r="O562" t="s">
        <v>83</v>
      </c>
      <c r="P562" t="s">
        <v>83</v>
      </c>
      <c r="Q562">
        <v>1000</v>
      </c>
      <c r="W562">
        <v>0</v>
      </c>
      <c r="X562">
        <v>-1715329909</v>
      </c>
      <c r="Y562">
        <f t="shared" si="297"/>
        <v>1.1000000000000001E-3</v>
      </c>
      <c r="AA562">
        <v>115522.42</v>
      </c>
      <c r="AB562">
        <v>0</v>
      </c>
      <c r="AC562">
        <v>0</v>
      </c>
      <c r="AD562">
        <v>0</v>
      </c>
      <c r="AE562">
        <v>106965.2</v>
      </c>
      <c r="AF562">
        <v>0</v>
      </c>
      <c r="AG562">
        <v>0</v>
      </c>
      <c r="AH562">
        <v>0</v>
      </c>
      <c r="AI562">
        <v>1.08</v>
      </c>
      <c r="AJ562">
        <v>1</v>
      </c>
      <c r="AK562">
        <v>1</v>
      </c>
      <c r="AL562">
        <v>1</v>
      </c>
      <c r="AM562">
        <v>2</v>
      </c>
      <c r="AN562">
        <v>0</v>
      </c>
      <c r="AO562">
        <v>0</v>
      </c>
      <c r="AP562">
        <v>1</v>
      </c>
      <c r="AQ562">
        <v>1</v>
      </c>
      <c r="AR562">
        <v>0</v>
      </c>
      <c r="AS562" t="s">
        <v>3</v>
      </c>
      <c r="AT562">
        <v>1.1000000000000001E-3</v>
      </c>
      <c r="AU562" t="s">
        <v>3</v>
      </c>
      <c r="AV562">
        <v>0</v>
      </c>
      <c r="AW562">
        <v>2</v>
      </c>
      <c r="AX562">
        <v>448997819</v>
      </c>
      <c r="AY562">
        <v>1</v>
      </c>
      <c r="AZ562">
        <v>0</v>
      </c>
      <c r="BA562">
        <v>565</v>
      </c>
      <c r="BB562">
        <v>1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117.66172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1</v>
      </c>
      <c r="BQ562">
        <v>117.66172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1</v>
      </c>
      <c r="CV562">
        <v>0</v>
      </c>
      <c r="CW562">
        <v>0</v>
      </c>
      <c r="CX562">
        <f>ROUND(Y562*Source!I333,7)</f>
        <v>0</v>
      </c>
      <c r="CY562">
        <f t="shared" si="302"/>
        <v>115522.42</v>
      </c>
      <c r="CZ562">
        <f t="shared" si="303"/>
        <v>106965.2</v>
      </c>
      <c r="DA562">
        <f t="shared" si="304"/>
        <v>1.08</v>
      </c>
      <c r="DB562">
        <f t="shared" si="298"/>
        <v>117.66</v>
      </c>
      <c r="DC562">
        <f t="shared" si="299"/>
        <v>0</v>
      </c>
      <c r="DD562" t="s">
        <v>3</v>
      </c>
      <c r="DE562" t="s">
        <v>3</v>
      </c>
      <c r="DF562">
        <f>ROUND(ROUND(AE562*AI562,2)*CX562,2)</f>
        <v>0</v>
      </c>
      <c r="DG562">
        <f t="shared" si="301"/>
        <v>0</v>
      </c>
      <c r="DH562">
        <f t="shared" si="273"/>
        <v>0</v>
      </c>
      <c r="DI562">
        <f t="shared" si="274"/>
        <v>0</v>
      </c>
      <c r="DJ562">
        <f t="shared" si="305"/>
        <v>0</v>
      </c>
      <c r="DK562">
        <v>0</v>
      </c>
      <c r="DL562" t="s">
        <v>3</v>
      </c>
      <c r="DM562">
        <v>0</v>
      </c>
      <c r="DN562" t="s">
        <v>3</v>
      </c>
      <c r="DO562">
        <v>0</v>
      </c>
    </row>
    <row r="563" spans="1:119" x14ac:dyDescent="0.2">
      <c r="A563">
        <f>ROW(Source!A333)</f>
        <v>333</v>
      </c>
      <c r="B563">
        <v>449016111</v>
      </c>
      <c r="C563">
        <v>448997795</v>
      </c>
      <c r="D563">
        <v>277867685</v>
      </c>
      <c r="E563">
        <v>1</v>
      </c>
      <c r="F563">
        <v>1</v>
      </c>
      <c r="G563">
        <v>1</v>
      </c>
      <c r="H563">
        <v>3</v>
      </c>
      <c r="I563" t="s">
        <v>1555</v>
      </c>
      <c r="J563" t="s">
        <v>1556</v>
      </c>
      <c r="K563" t="s">
        <v>1557</v>
      </c>
      <c r="L563">
        <v>1348</v>
      </c>
      <c r="N563">
        <v>1009</v>
      </c>
      <c r="O563" t="s">
        <v>83</v>
      </c>
      <c r="P563" t="s">
        <v>83</v>
      </c>
      <c r="Q563">
        <v>1000</v>
      </c>
      <c r="W563">
        <v>0</v>
      </c>
      <c r="X563">
        <v>183701893</v>
      </c>
      <c r="Y563">
        <f t="shared" si="297"/>
        <v>2.41E-2</v>
      </c>
      <c r="AA563">
        <v>105277.54</v>
      </c>
      <c r="AB563">
        <v>0</v>
      </c>
      <c r="AC563">
        <v>0</v>
      </c>
      <c r="AD563">
        <v>0</v>
      </c>
      <c r="AE563">
        <v>97479.2</v>
      </c>
      <c r="AF563">
        <v>0</v>
      </c>
      <c r="AG563">
        <v>0</v>
      </c>
      <c r="AH563">
        <v>0</v>
      </c>
      <c r="AI563">
        <v>1.08</v>
      </c>
      <c r="AJ563">
        <v>1</v>
      </c>
      <c r="AK563">
        <v>1</v>
      </c>
      <c r="AL563">
        <v>1</v>
      </c>
      <c r="AM563">
        <v>2</v>
      </c>
      <c r="AN563">
        <v>0</v>
      </c>
      <c r="AO563">
        <v>0</v>
      </c>
      <c r="AP563">
        <v>1</v>
      </c>
      <c r="AQ563">
        <v>1</v>
      </c>
      <c r="AR563">
        <v>0</v>
      </c>
      <c r="AS563" t="s">
        <v>3</v>
      </c>
      <c r="AT563">
        <v>2.41E-2</v>
      </c>
      <c r="AU563" t="s">
        <v>3</v>
      </c>
      <c r="AV563">
        <v>0</v>
      </c>
      <c r="AW563">
        <v>2</v>
      </c>
      <c r="AX563">
        <v>448997820</v>
      </c>
      <c r="AY563">
        <v>1</v>
      </c>
      <c r="AZ563">
        <v>0</v>
      </c>
      <c r="BA563">
        <v>566</v>
      </c>
      <c r="BB563">
        <v>1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2349.24872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1</v>
      </c>
      <c r="BQ563">
        <v>2349.24872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1</v>
      </c>
      <c r="CV563">
        <v>0</v>
      </c>
      <c r="CW563">
        <v>0</v>
      </c>
      <c r="CX563">
        <f>ROUND(Y563*Source!I333,7)</f>
        <v>0</v>
      </c>
      <c r="CY563">
        <f t="shared" si="302"/>
        <v>105277.54</v>
      </c>
      <c r="CZ563">
        <f t="shared" si="303"/>
        <v>97479.2</v>
      </c>
      <c r="DA563">
        <f t="shared" si="304"/>
        <v>1.08</v>
      </c>
      <c r="DB563">
        <f t="shared" si="298"/>
        <v>2349.25</v>
      </c>
      <c r="DC563">
        <f t="shared" si="299"/>
        <v>0</v>
      </c>
      <c r="DD563" t="s">
        <v>3</v>
      </c>
      <c r="DE563" t="s">
        <v>3</v>
      </c>
      <c r="DF563">
        <f>ROUND(ROUND(AE563*AI563,2)*CX563,2)</f>
        <v>0</v>
      </c>
      <c r="DG563">
        <f t="shared" si="301"/>
        <v>0</v>
      </c>
      <c r="DH563">
        <f t="shared" si="273"/>
        <v>0</v>
      </c>
      <c r="DI563">
        <f t="shared" si="274"/>
        <v>0</v>
      </c>
      <c r="DJ563">
        <f t="shared" si="305"/>
        <v>0</v>
      </c>
      <c r="DK563">
        <v>0</v>
      </c>
      <c r="DL563" t="s">
        <v>3</v>
      </c>
      <c r="DM563">
        <v>0</v>
      </c>
      <c r="DN563" t="s">
        <v>3</v>
      </c>
      <c r="DO563">
        <v>0</v>
      </c>
    </row>
    <row r="564" spans="1:119" x14ac:dyDescent="0.2">
      <c r="A564">
        <f>ROW(Source!A333)</f>
        <v>333</v>
      </c>
      <c r="B564">
        <v>449016111</v>
      </c>
      <c r="C564">
        <v>448997795</v>
      </c>
      <c r="D564">
        <v>277561566</v>
      </c>
      <c r="E564">
        <v>109</v>
      </c>
      <c r="F564">
        <v>1</v>
      </c>
      <c r="G564">
        <v>1</v>
      </c>
      <c r="H564">
        <v>3</v>
      </c>
      <c r="I564" t="s">
        <v>550</v>
      </c>
      <c r="J564" t="s">
        <v>3</v>
      </c>
      <c r="K564" t="s">
        <v>551</v>
      </c>
      <c r="L564">
        <v>1339</v>
      </c>
      <c r="N564">
        <v>1007</v>
      </c>
      <c r="O564" t="s">
        <v>49</v>
      </c>
      <c r="P564" t="s">
        <v>49</v>
      </c>
      <c r="Q564">
        <v>1</v>
      </c>
      <c r="W564">
        <v>0</v>
      </c>
      <c r="X564">
        <v>2034039858</v>
      </c>
      <c r="Y564">
        <f t="shared" si="297"/>
        <v>0.86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1</v>
      </c>
      <c r="AJ564">
        <v>1</v>
      </c>
      <c r="AK564">
        <v>1</v>
      </c>
      <c r="AL564">
        <v>1</v>
      </c>
      <c r="AM564">
        <v>-2</v>
      </c>
      <c r="AN564">
        <v>0</v>
      </c>
      <c r="AO564">
        <v>0</v>
      </c>
      <c r="AP564">
        <v>1</v>
      </c>
      <c r="AQ564">
        <v>0</v>
      </c>
      <c r="AR564">
        <v>0</v>
      </c>
      <c r="AS564" t="s">
        <v>3</v>
      </c>
      <c r="AT564">
        <v>0.86</v>
      </c>
      <c r="AU564" t="s">
        <v>3</v>
      </c>
      <c r="AV564">
        <v>0</v>
      </c>
      <c r="AW564">
        <v>2</v>
      </c>
      <c r="AX564">
        <v>448997821</v>
      </c>
      <c r="AY564">
        <v>1</v>
      </c>
      <c r="AZ564">
        <v>0</v>
      </c>
      <c r="BA564">
        <v>567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CV564">
        <v>0</v>
      </c>
      <c r="CW564">
        <v>0</v>
      </c>
      <c r="CX564">
        <f>ROUND(Y564*Source!I333,7)</f>
        <v>0</v>
      </c>
      <c r="CY564">
        <f t="shared" si="302"/>
        <v>0</v>
      </c>
      <c r="CZ564">
        <f t="shared" si="303"/>
        <v>0</v>
      </c>
      <c r="DA564">
        <f t="shared" si="304"/>
        <v>1</v>
      </c>
      <c r="DB564">
        <f t="shared" si="298"/>
        <v>0</v>
      </c>
      <c r="DC564">
        <f t="shared" si="299"/>
        <v>0</v>
      </c>
      <c r="DD564" t="s">
        <v>3</v>
      </c>
      <c r="DE564" t="s">
        <v>3</v>
      </c>
      <c r="DF564">
        <f>ROUND(ROUND(AE564,2)*CX564,2)</f>
        <v>0</v>
      </c>
      <c r="DG564">
        <f t="shared" si="301"/>
        <v>0</v>
      </c>
      <c r="DH564">
        <f t="shared" si="273"/>
        <v>0</v>
      </c>
      <c r="DI564">
        <f t="shared" si="274"/>
        <v>0</v>
      </c>
      <c r="DJ564">
        <f t="shared" si="305"/>
        <v>0</v>
      </c>
      <c r="DK564">
        <v>0</v>
      </c>
      <c r="DL564" t="s">
        <v>3</v>
      </c>
      <c r="DM564">
        <v>0</v>
      </c>
      <c r="DN564" t="s">
        <v>3</v>
      </c>
      <c r="DO564">
        <v>0</v>
      </c>
    </row>
    <row r="565" spans="1:119" x14ac:dyDescent="0.2">
      <c r="A565">
        <f>ROW(Source!A333)</f>
        <v>333</v>
      </c>
      <c r="B565">
        <v>449016111</v>
      </c>
      <c r="C565">
        <v>448997795</v>
      </c>
      <c r="D565">
        <v>277561805</v>
      </c>
      <c r="E565">
        <v>109</v>
      </c>
      <c r="F565">
        <v>1</v>
      </c>
      <c r="G565">
        <v>1</v>
      </c>
      <c r="H565">
        <v>3</v>
      </c>
      <c r="I565" t="s">
        <v>552</v>
      </c>
      <c r="J565" t="s">
        <v>3</v>
      </c>
      <c r="K565" t="s">
        <v>553</v>
      </c>
      <c r="L565">
        <v>1339</v>
      </c>
      <c r="N565">
        <v>1007</v>
      </c>
      <c r="O565" t="s">
        <v>49</v>
      </c>
      <c r="P565" t="s">
        <v>49</v>
      </c>
      <c r="Q565">
        <v>1</v>
      </c>
      <c r="W565">
        <v>0</v>
      </c>
      <c r="X565">
        <v>1213454398</v>
      </c>
      <c r="Y565">
        <f t="shared" si="297"/>
        <v>3.72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1</v>
      </c>
      <c r="AJ565">
        <v>1</v>
      </c>
      <c r="AK565">
        <v>1</v>
      </c>
      <c r="AL565">
        <v>1</v>
      </c>
      <c r="AM565">
        <v>-2</v>
      </c>
      <c r="AN565">
        <v>0</v>
      </c>
      <c r="AO565">
        <v>0</v>
      </c>
      <c r="AP565">
        <v>1</v>
      </c>
      <c r="AQ565">
        <v>0</v>
      </c>
      <c r="AR565">
        <v>0</v>
      </c>
      <c r="AS565" t="s">
        <v>3</v>
      </c>
      <c r="AT565">
        <v>3.72</v>
      </c>
      <c r="AU565" t="s">
        <v>3</v>
      </c>
      <c r="AV565">
        <v>0</v>
      </c>
      <c r="AW565">
        <v>2</v>
      </c>
      <c r="AX565">
        <v>448997822</v>
      </c>
      <c r="AY565">
        <v>1</v>
      </c>
      <c r="AZ565">
        <v>0</v>
      </c>
      <c r="BA565">
        <v>568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CV565">
        <v>0</v>
      </c>
      <c r="CW565">
        <v>0</v>
      </c>
      <c r="CX565">
        <f>ROUND(Y565*Source!I333,7)</f>
        <v>0</v>
      </c>
      <c r="CY565">
        <f t="shared" si="302"/>
        <v>0</v>
      </c>
      <c r="CZ565">
        <f t="shared" si="303"/>
        <v>0</v>
      </c>
      <c r="DA565">
        <f t="shared" si="304"/>
        <v>1</v>
      </c>
      <c r="DB565">
        <f t="shared" si="298"/>
        <v>0</v>
      </c>
      <c r="DC565">
        <f t="shared" si="299"/>
        <v>0</v>
      </c>
      <c r="DD565" t="s">
        <v>3</v>
      </c>
      <c r="DE565" t="s">
        <v>3</v>
      </c>
      <c r="DF565">
        <f>ROUND(ROUND(AE565,2)*CX565,2)</f>
        <v>0</v>
      </c>
      <c r="DG565">
        <f t="shared" si="301"/>
        <v>0</v>
      </c>
      <c r="DH565">
        <f t="shared" si="273"/>
        <v>0</v>
      </c>
      <c r="DI565">
        <f t="shared" si="274"/>
        <v>0</v>
      </c>
      <c r="DJ565">
        <f t="shared" si="305"/>
        <v>0</v>
      </c>
      <c r="DK565">
        <v>0</v>
      </c>
      <c r="DL565" t="s">
        <v>3</v>
      </c>
      <c r="DM565">
        <v>0</v>
      </c>
      <c r="DN565" t="s">
        <v>3</v>
      </c>
      <c r="DO565">
        <v>0</v>
      </c>
    </row>
    <row r="566" spans="1:119" x14ac:dyDescent="0.2">
      <c r="A566">
        <f>ROW(Source!A333)</f>
        <v>333</v>
      </c>
      <c r="B566">
        <v>449016111</v>
      </c>
      <c r="C566">
        <v>448997795</v>
      </c>
      <c r="D566">
        <v>277562772</v>
      </c>
      <c r="E566">
        <v>109</v>
      </c>
      <c r="F566">
        <v>1</v>
      </c>
      <c r="G566">
        <v>1</v>
      </c>
      <c r="H566">
        <v>3</v>
      </c>
      <c r="I566" t="s">
        <v>192</v>
      </c>
      <c r="J566" t="s">
        <v>3</v>
      </c>
      <c r="K566" t="s">
        <v>554</v>
      </c>
      <c r="L566">
        <v>1348</v>
      </c>
      <c r="N566">
        <v>1009</v>
      </c>
      <c r="O566" t="s">
        <v>83</v>
      </c>
      <c r="P566" t="s">
        <v>83</v>
      </c>
      <c r="Q566">
        <v>1000</v>
      </c>
      <c r="W566">
        <v>0</v>
      </c>
      <c r="X566">
        <v>639899908</v>
      </c>
      <c r="Y566">
        <f t="shared" si="297"/>
        <v>2.48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1</v>
      </c>
      <c r="AJ566">
        <v>1</v>
      </c>
      <c r="AK566">
        <v>1</v>
      </c>
      <c r="AL566">
        <v>1</v>
      </c>
      <c r="AM566">
        <v>-2</v>
      </c>
      <c r="AN566">
        <v>0</v>
      </c>
      <c r="AO566">
        <v>0</v>
      </c>
      <c r="AP566">
        <v>1</v>
      </c>
      <c r="AQ566">
        <v>0</v>
      </c>
      <c r="AR566">
        <v>0</v>
      </c>
      <c r="AS566" t="s">
        <v>3</v>
      </c>
      <c r="AT566">
        <v>2.48</v>
      </c>
      <c r="AU566" t="s">
        <v>3</v>
      </c>
      <c r="AV566">
        <v>0</v>
      </c>
      <c r="AW566">
        <v>2</v>
      </c>
      <c r="AX566">
        <v>448997823</v>
      </c>
      <c r="AY566">
        <v>1</v>
      </c>
      <c r="AZ566">
        <v>0</v>
      </c>
      <c r="BA566">
        <v>569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CV566">
        <v>0</v>
      </c>
      <c r="CW566">
        <v>0</v>
      </c>
      <c r="CX566">
        <f>ROUND(Y566*Source!I333,7)</f>
        <v>0</v>
      </c>
      <c r="CY566">
        <f t="shared" si="302"/>
        <v>0</v>
      </c>
      <c r="CZ566">
        <f t="shared" si="303"/>
        <v>0</v>
      </c>
      <c r="DA566">
        <f t="shared" si="304"/>
        <v>1</v>
      </c>
      <c r="DB566">
        <f t="shared" si="298"/>
        <v>0</v>
      </c>
      <c r="DC566">
        <f t="shared" si="299"/>
        <v>0</v>
      </c>
      <c r="DD566" t="s">
        <v>3</v>
      </c>
      <c r="DE566" t="s">
        <v>3</v>
      </c>
      <c r="DF566">
        <f>ROUND(ROUND(AE566,2)*CX566,2)</f>
        <v>0</v>
      </c>
      <c r="DG566">
        <f t="shared" si="301"/>
        <v>0</v>
      </c>
      <c r="DH566">
        <f t="shared" si="273"/>
        <v>0</v>
      </c>
      <c r="DI566">
        <f t="shared" si="274"/>
        <v>0</v>
      </c>
      <c r="DJ566">
        <f t="shared" si="305"/>
        <v>0</v>
      </c>
      <c r="DK566">
        <v>0</v>
      </c>
      <c r="DL566" t="s">
        <v>3</v>
      </c>
      <c r="DM566">
        <v>0</v>
      </c>
      <c r="DN566" t="s">
        <v>3</v>
      </c>
      <c r="DO566">
        <v>0</v>
      </c>
    </row>
    <row r="567" spans="1:119" x14ac:dyDescent="0.2">
      <c r="A567">
        <f>ROW(Source!A333)</f>
        <v>333</v>
      </c>
      <c r="B567">
        <v>449016111</v>
      </c>
      <c r="C567">
        <v>448997795</v>
      </c>
      <c r="D567">
        <v>277896281</v>
      </c>
      <c r="E567">
        <v>1</v>
      </c>
      <c r="F567">
        <v>1</v>
      </c>
      <c r="G567">
        <v>1</v>
      </c>
      <c r="H567">
        <v>3</v>
      </c>
      <c r="I567" t="s">
        <v>1558</v>
      </c>
      <c r="J567" t="s">
        <v>1559</v>
      </c>
      <c r="K567" t="s">
        <v>1560</v>
      </c>
      <c r="L567">
        <v>1348</v>
      </c>
      <c r="N567">
        <v>1009</v>
      </c>
      <c r="O567" t="s">
        <v>83</v>
      </c>
      <c r="P567" t="s">
        <v>83</v>
      </c>
      <c r="Q567">
        <v>1000</v>
      </c>
      <c r="W567">
        <v>0</v>
      </c>
      <c r="X567">
        <v>-2126936269</v>
      </c>
      <c r="Y567">
        <f t="shared" si="297"/>
        <v>1.34E-2</v>
      </c>
      <c r="AA567">
        <v>82367.350000000006</v>
      </c>
      <c r="AB567">
        <v>0</v>
      </c>
      <c r="AC567">
        <v>0</v>
      </c>
      <c r="AD567">
        <v>0</v>
      </c>
      <c r="AE567">
        <v>57199.55</v>
      </c>
      <c r="AF567">
        <v>0</v>
      </c>
      <c r="AG567">
        <v>0</v>
      </c>
      <c r="AH567">
        <v>0</v>
      </c>
      <c r="AI567">
        <v>1.44</v>
      </c>
      <c r="AJ567">
        <v>1</v>
      </c>
      <c r="AK567">
        <v>1</v>
      </c>
      <c r="AL567">
        <v>1</v>
      </c>
      <c r="AM567">
        <v>2</v>
      </c>
      <c r="AN567">
        <v>0</v>
      </c>
      <c r="AO567">
        <v>0</v>
      </c>
      <c r="AP567">
        <v>1</v>
      </c>
      <c r="AQ567">
        <v>1</v>
      </c>
      <c r="AR567">
        <v>0</v>
      </c>
      <c r="AS567" t="s">
        <v>3</v>
      </c>
      <c r="AT567">
        <v>1.34E-2</v>
      </c>
      <c r="AU567" t="s">
        <v>3</v>
      </c>
      <c r="AV567">
        <v>0</v>
      </c>
      <c r="AW567">
        <v>2</v>
      </c>
      <c r="AX567">
        <v>448997824</v>
      </c>
      <c r="AY567">
        <v>1</v>
      </c>
      <c r="AZ567">
        <v>0</v>
      </c>
      <c r="BA567">
        <v>570</v>
      </c>
      <c r="BB567">
        <v>1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766.47397000000001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1</v>
      </c>
      <c r="BQ567">
        <v>766.47397000000001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1</v>
      </c>
      <c r="CV567">
        <v>0</v>
      </c>
      <c r="CW567">
        <v>0</v>
      </c>
      <c r="CX567">
        <f>ROUND(Y567*Source!I333,7)</f>
        <v>0</v>
      </c>
      <c r="CY567">
        <f t="shared" si="302"/>
        <v>82367.350000000006</v>
      </c>
      <c r="CZ567">
        <f t="shared" si="303"/>
        <v>57199.55</v>
      </c>
      <c r="DA567">
        <f t="shared" si="304"/>
        <v>1.44</v>
      </c>
      <c r="DB567">
        <f t="shared" si="298"/>
        <v>766.47</v>
      </c>
      <c r="DC567">
        <f t="shared" si="299"/>
        <v>0</v>
      </c>
      <c r="DD567" t="s">
        <v>3</v>
      </c>
      <c r="DE567" t="s">
        <v>3</v>
      </c>
      <c r="DF567">
        <f>ROUND(ROUND(AE567*AI567,2)*CX567,2)</f>
        <v>0</v>
      </c>
      <c r="DG567">
        <f t="shared" si="301"/>
        <v>0</v>
      </c>
      <c r="DH567">
        <f t="shared" si="273"/>
        <v>0</v>
      </c>
      <c r="DI567">
        <f t="shared" si="274"/>
        <v>0</v>
      </c>
      <c r="DJ567">
        <f t="shared" si="305"/>
        <v>0</v>
      </c>
      <c r="DK567">
        <v>0</v>
      </c>
      <c r="DL567" t="s">
        <v>3</v>
      </c>
      <c r="DM567">
        <v>0</v>
      </c>
      <c r="DN567" t="s">
        <v>3</v>
      </c>
      <c r="DO567">
        <v>0</v>
      </c>
    </row>
    <row r="568" spans="1:119" x14ac:dyDescent="0.2">
      <c r="A568">
        <f>ROW(Source!A333)</f>
        <v>333</v>
      </c>
      <c r="B568">
        <v>449016111</v>
      </c>
      <c r="C568">
        <v>448997795</v>
      </c>
      <c r="D568">
        <v>277896666</v>
      </c>
      <c r="E568">
        <v>1</v>
      </c>
      <c r="F568">
        <v>1</v>
      </c>
      <c r="G568">
        <v>1</v>
      </c>
      <c r="H568">
        <v>3</v>
      </c>
      <c r="I568" t="s">
        <v>1561</v>
      </c>
      <c r="J568" t="s">
        <v>1562</v>
      </c>
      <c r="K568" t="s">
        <v>1563</v>
      </c>
      <c r="L568">
        <v>1348</v>
      </c>
      <c r="N568">
        <v>1009</v>
      </c>
      <c r="O568" t="s">
        <v>83</v>
      </c>
      <c r="P568" t="s">
        <v>83</v>
      </c>
      <c r="Q568">
        <v>1000</v>
      </c>
      <c r="W568">
        <v>0</v>
      </c>
      <c r="X568">
        <v>1683450477</v>
      </c>
      <c r="Y568">
        <f t="shared" si="297"/>
        <v>2.7000000000000001E-3</v>
      </c>
      <c r="AA568">
        <v>83909.64</v>
      </c>
      <c r="AB568">
        <v>0</v>
      </c>
      <c r="AC568">
        <v>0</v>
      </c>
      <c r="AD568">
        <v>0</v>
      </c>
      <c r="AE568">
        <v>69924.7</v>
      </c>
      <c r="AF568">
        <v>0</v>
      </c>
      <c r="AG568">
        <v>0</v>
      </c>
      <c r="AH568">
        <v>0</v>
      </c>
      <c r="AI568">
        <v>1.2</v>
      </c>
      <c r="AJ568">
        <v>1</v>
      </c>
      <c r="AK568">
        <v>1</v>
      </c>
      <c r="AL568">
        <v>1</v>
      </c>
      <c r="AM568">
        <v>2</v>
      </c>
      <c r="AN568">
        <v>0</v>
      </c>
      <c r="AO568">
        <v>0</v>
      </c>
      <c r="AP568">
        <v>1</v>
      </c>
      <c r="AQ568">
        <v>1</v>
      </c>
      <c r="AR568">
        <v>0</v>
      </c>
      <c r="AS568" t="s">
        <v>3</v>
      </c>
      <c r="AT568">
        <v>2.7000000000000001E-3</v>
      </c>
      <c r="AU568" t="s">
        <v>3</v>
      </c>
      <c r="AV568">
        <v>0</v>
      </c>
      <c r="AW568">
        <v>2</v>
      </c>
      <c r="AX568">
        <v>448997825</v>
      </c>
      <c r="AY568">
        <v>1</v>
      </c>
      <c r="AZ568">
        <v>0</v>
      </c>
      <c r="BA568">
        <v>571</v>
      </c>
      <c r="BB568">
        <v>1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188.79669000000001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1</v>
      </c>
      <c r="BQ568">
        <v>188.79669000000001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1</v>
      </c>
      <c r="CV568">
        <v>0</v>
      </c>
      <c r="CW568">
        <v>0</v>
      </c>
      <c r="CX568">
        <f>ROUND(Y568*Source!I333,7)</f>
        <v>0</v>
      </c>
      <c r="CY568">
        <f t="shared" si="302"/>
        <v>83909.64</v>
      </c>
      <c r="CZ568">
        <f t="shared" si="303"/>
        <v>69924.7</v>
      </c>
      <c r="DA568">
        <f t="shared" si="304"/>
        <v>1.2</v>
      </c>
      <c r="DB568">
        <f t="shared" si="298"/>
        <v>188.8</v>
      </c>
      <c r="DC568">
        <f t="shared" si="299"/>
        <v>0</v>
      </c>
      <c r="DD568" t="s">
        <v>3</v>
      </c>
      <c r="DE568" t="s">
        <v>3</v>
      </c>
      <c r="DF568">
        <f>ROUND(ROUND(AE568*AI568,2)*CX568,2)</f>
        <v>0</v>
      </c>
      <c r="DG568">
        <f t="shared" si="301"/>
        <v>0</v>
      </c>
      <c r="DH568">
        <f t="shared" si="273"/>
        <v>0</v>
      </c>
      <c r="DI568">
        <f t="shared" si="274"/>
        <v>0</v>
      </c>
      <c r="DJ568">
        <f t="shared" si="305"/>
        <v>0</v>
      </c>
      <c r="DK568">
        <v>0</v>
      </c>
      <c r="DL568" t="s">
        <v>3</v>
      </c>
      <c r="DM568">
        <v>0</v>
      </c>
      <c r="DN568" t="s">
        <v>3</v>
      </c>
      <c r="DO568">
        <v>0</v>
      </c>
    </row>
    <row r="569" spans="1:119" x14ac:dyDescent="0.2">
      <c r="A569">
        <f>ROW(Source!A338)</f>
        <v>338</v>
      </c>
      <c r="B569">
        <v>449016111</v>
      </c>
      <c r="C569">
        <v>448997830</v>
      </c>
      <c r="D569">
        <v>277560279</v>
      </c>
      <c r="E569">
        <v>109</v>
      </c>
      <c r="F569">
        <v>1</v>
      </c>
      <c r="G569">
        <v>1</v>
      </c>
      <c r="H569">
        <v>1</v>
      </c>
      <c r="I569" t="s">
        <v>1359</v>
      </c>
      <c r="J569" t="s">
        <v>3</v>
      </c>
      <c r="K569" t="s">
        <v>1360</v>
      </c>
      <c r="L569">
        <v>1191</v>
      </c>
      <c r="N569">
        <v>1013</v>
      </c>
      <c r="O569" t="s">
        <v>1203</v>
      </c>
      <c r="P569" t="s">
        <v>1203</v>
      </c>
      <c r="Q569">
        <v>1</v>
      </c>
      <c r="W569">
        <v>0</v>
      </c>
      <c r="X569">
        <v>-983457869</v>
      </c>
      <c r="Y569">
        <f t="shared" si="297"/>
        <v>106.15</v>
      </c>
      <c r="AA569">
        <v>0</v>
      </c>
      <c r="AB569">
        <v>0</v>
      </c>
      <c r="AC569">
        <v>0</v>
      </c>
      <c r="AD569">
        <v>485.31</v>
      </c>
      <c r="AE569">
        <v>0</v>
      </c>
      <c r="AF569">
        <v>0</v>
      </c>
      <c r="AG569">
        <v>0</v>
      </c>
      <c r="AH569">
        <v>485.31</v>
      </c>
      <c r="AI569">
        <v>1</v>
      </c>
      <c r="AJ569">
        <v>1</v>
      </c>
      <c r="AK569">
        <v>1</v>
      </c>
      <c r="AL569">
        <v>1</v>
      </c>
      <c r="AM569">
        <v>-2</v>
      </c>
      <c r="AN569">
        <v>0</v>
      </c>
      <c r="AO569">
        <v>0</v>
      </c>
      <c r="AP569">
        <v>1</v>
      </c>
      <c r="AQ569">
        <v>1</v>
      </c>
      <c r="AR569">
        <v>0</v>
      </c>
      <c r="AS569" t="s">
        <v>3</v>
      </c>
      <c r="AT569">
        <v>106.15</v>
      </c>
      <c r="AU569" t="s">
        <v>3</v>
      </c>
      <c r="AV569">
        <v>1</v>
      </c>
      <c r="AW569">
        <v>2</v>
      </c>
      <c r="AX569">
        <v>448997845</v>
      </c>
      <c r="AY569">
        <v>2</v>
      </c>
      <c r="AZ569">
        <v>131072</v>
      </c>
      <c r="BA569">
        <v>572</v>
      </c>
      <c r="BB569">
        <v>1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51515.656500000005</v>
      </c>
      <c r="BN569">
        <v>106.15</v>
      </c>
      <c r="BO569">
        <v>0</v>
      </c>
      <c r="BP569">
        <v>1</v>
      </c>
      <c r="BQ569">
        <v>0</v>
      </c>
      <c r="BR569">
        <v>0</v>
      </c>
      <c r="BS569">
        <v>0</v>
      </c>
      <c r="BT569">
        <v>51515.656500000005</v>
      </c>
      <c r="BU569">
        <v>106.15</v>
      </c>
      <c r="BV569">
        <v>0</v>
      </c>
      <c r="BW569">
        <v>1</v>
      </c>
      <c r="CU569">
        <f>ROUND(AT569*Source!I338*AH569*AL569,2)</f>
        <v>0</v>
      </c>
      <c r="CV569">
        <f>ROUND(Y569*Source!I338,7)</f>
        <v>0</v>
      </c>
      <c r="CW569">
        <v>0</v>
      </c>
      <c r="CX569">
        <f>ROUND(Y569*Source!I338,7)</f>
        <v>0</v>
      </c>
      <c r="CY569">
        <f>AD569</f>
        <v>485.31</v>
      </c>
      <c r="CZ569">
        <f>AH569</f>
        <v>485.31</v>
      </c>
      <c r="DA569">
        <f>AL569</f>
        <v>1</v>
      </c>
      <c r="DB569">
        <f t="shared" si="298"/>
        <v>51515.66</v>
      </c>
      <c r="DC569">
        <f t="shared" si="299"/>
        <v>0</v>
      </c>
      <c r="DD569" t="s">
        <v>3</v>
      </c>
      <c r="DE569" t="s">
        <v>3</v>
      </c>
      <c r="DF569">
        <f t="shared" ref="DF569:DF575" si="306">ROUND(ROUND(AE569,2)*CX569,2)</f>
        <v>0</v>
      </c>
      <c r="DG569">
        <f t="shared" si="301"/>
        <v>0</v>
      </c>
      <c r="DH569">
        <f t="shared" si="273"/>
        <v>0</v>
      </c>
      <c r="DI569">
        <f t="shared" si="274"/>
        <v>0</v>
      </c>
      <c r="DJ569">
        <f>DI569</f>
        <v>0</v>
      </c>
      <c r="DK569">
        <v>1</v>
      </c>
      <c r="DL569" t="s">
        <v>3</v>
      </c>
      <c r="DM569">
        <v>0</v>
      </c>
      <c r="DN569" t="s">
        <v>3</v>
      </c>
      <c r="DO569">
        <v>0</v>
      </c>
    </row>
    <row r="570" spans="1:119" x14ac:dyDescent="0.2">
      <c r="A570">
        <f>ROW(Source!A338)</f>
        <v>338</v>
      </c>
      <c r="B570">
        <v>449016111</v>
      </c>
      <c r="C570">
        <v>448997830</v>
      </c>
      <c r="D570">
        <v>277560491</v>
      </c>
      <c r="E570">
        <v>109</v>
      </c>
      <c r="F570">
        <v>1</v>
      </c>
      <c r="G570">
        <v>1</v>
      </c>
      <c r="H570">
        <v>1</v>
      </c>
      <c r="I570" t="s">
        <v>1204</v>
      </c>
      <c r="J570" t="s">
        <v>3</v>
      </c>
      <c r="K570" t="s">
        <v>1205</v>
      </c>
      <c r="L570">
        <v>1191</v>
      </c>
      <c r="N570">
        <v>1013</v>
      </c>
      <c r="O570" t="s">
        <v>1203</v>
      </c>
      <c r="P570" t="s">
        <v>1203</v>
      </c>
      <c r="Q570">
        <v>1</v>
      </c>
      <c r="W570">
        <v>0</v>
      </c>
      <c r="X570">
        <v>-1417349443</v>
      </c>
      <c r="Y570">
        <f t="shared" si="297"/>
        <v>13.06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1</v>
      </c>
      <c r="AJ570">
        <v>1</v>
      </c>
      <c r="AK570">
        <v>1</v>
      </c>
      <c r="AL570">
        <v>1</v>
      </c>
      <c r="AM570">
        <v>-2</v>
      </c>
      <c r="AN570">
        <v>0</v>
      </c>
      <c r="AO570">
        <v>0</v>
      </c>
      <c r="AP570">
        <v>1</v>
      </c>
      <c r="AQ570">
        <v>1</v>
      </c>
      <c r="AR570">
        <v>0</v>
      </c>
      <c r="AS570" t="s">
        <v>3</v>
      </c>
      <c r="AT570">
        <v>13.06</v>
      </c>
      <c r="AU570" t="s">
        <v>3</v>
      </c>
      <c r="AV570">
        <v>2</v>
      </c>
      <c r="AW570">
        <v>2</v>
      </c>
      <c r="AX570">
        <v>448997846</v>
      </c>
      <c r="AY570">
        <v>1</v>
      </c>
      <c r="AZ570">
        <v>0</v>
      </c>
      <c r="BA570">
        <v>573</v>
      </c>
      <c r="BB570">
        <v>1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CV570">
        <v>0</v>
      </c>
      <c r="CW570">
        <v>0</v>
      </c>
      <c r="CX570">
        <f>ROUND(Y570*Source!I338,7)</f>
        <v>0</v>
      </c>
      <c r="CY570">
        <f>AD570</f>
        <v>0</v>
      </c>
      <c r="CZ570">
        <f>AH570</f>
        <v>0</v>
      </c>
      <c r="DA570">
        <f>AL570</f>
        <v>1</v>
      </c>
      <c r="DB570">
        <f t="shared" si="298"/>
        <v>0</v>
      </c>
      <c r="DC570">
        <f t="shared" si="299"/>
        <v>0</v>
      </c>
      <c r="DD570" t="s">
        <v>3</v>
      </c>
      <c r="DE570" t="s">
        <v>3</v>
      </c>
      <c r="DF570">
        <f t="shared" si="306"/>
        <v>0</v>
      </c>
      <c r="DG570">
        <f t="shared" si="301"/>
        <v>0</v>
      </c>
      <c r="DH570">
        <f t="shared" si="273"/>
        <v>0</v>
      </c>
      <c r="DI570">
        <f t="shared" si="274"/>
        <v>0</v>
      </c>
      <c r="DJ570">
        <f>DI570</f>
        <v>0</v>
      </c>
      <c r="DK570">
        <v>0</v>
      </c>
      <c r="DL570" t="s">
        <v>3</v>
      </c>
      <c r="DM570">
        <v>0</v>
      </c>
      <c r="DN570" t="s">
        <v>3</v>
      </c>
      <c r="DO570">
        <v>0</v>
      </c>
    </row>
    <row r="571" spans="1:119" x14ac:dyDescent="0.2">
      <c r="A571">
        <f>ROW(Source!A338)</f>
        <v>338</v>
      </c>
      <c r="B571">
        <v>449016111</v>
      </c>
      <c r="C571">
        <v>448997830</v>
      </c>
      <c r="D571">
        <v>277944474</v>
      </c>
      <c r="E571">
        <v>1</v>
      </c>
      <c r="F571">
        <v>1</v>
      </c>
      <c r="G571">
        <v>1</v>
      </c>
      <c r="H571">
        <v>2</v>
      </c>
      <c r="I571" t="s">
        <v>1272</v>
      </c>
      <c r="J571" t="s">
        <v>1507</v>
      </c>
      <c r="K571" t="s">
        <v>1274</v>
      </c>
      <c r="L571">
        <v>1368</v>
      </c>
      <c r="N571">
        <v>1011</v>
      </c>
      <c r="O571" t="s">
        <v>1100</v>
      </c>
      <c r="P571" t="s">
        <v>1100</v>
      </c>
      <c r="Q571">
        <v>1</v>
      </c>
      <c r="W571">
        <v>0</v>
      </c>
      <c r="X571">
        <v>-1366301975</v>
      </c>
      <c r="Y571">
        <f t="shared" si="297"/>
        <v>2.2000000000000002</v>
      </c>
      <c r="AA571">
        <v>0</v>
      </c>
      <c r="AB571">
        <v>2109.06</v>
      </c>
      <c r="AC571">
        <v>620.24</v>
      </c>
      <c r="AD571">
        <v>0</v>
      </c>
      <c r="AE571">
        <v>0</v>
      </c>
      <c r="AF571">
        <v>1609.97</v>
      </c>
      <c r="AG571">
        <v>620.24</v>
      </c>
      <c r="AH571">
        <v>0</v>
      </c>
      <c r="AI571">
        <v>1</v>
      </c>
      <c r="AJ571">
        <v>1.31</v>
      </c>
      <c r="AK571">
        <v>1</v>
      </c>
      <c r="AL571">
        <v>1</v>
      </c>
      <c r="AM571">
        <v>2</v>
      </c>
      <c r="AN571">
        <v>0</v>
      </c>
      <c r="AO571">
        <v>0</v>
      </c>
      <c r="AP571">
        <v>1</v>
      </c>
      <c r="AQ571">
        <v>1</v>
      </c>
      <c r="AR571">
        <v>0</v>
      </c>
      <c r="AS571" t="s">
        <v>3</v>
      </c>
      <c r="AT571">
        <v>2.2000000000000002</v>
      </c>
      <c r="AU571" t="s">
        <v>3</v>
      </c>
      <c r="AV571">
        <v>1</v>
      </c>
      <c r="AW571">
        <v>2</v>
      </c>
      <c r="AX571">
        <v>448997847</v>
      </c>
      <c r="AY571">
        <v>2</v>
      </c>
      <c r="AZ571">
        <v>65536</v>
      </c>
      <c r="BA571">
        <v>574</v>
      </c>
      <c r="BB571">
        <v>1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3541.9340000000002</v>
      </c>
      <c r="BL571">
        <v>1364.528</v>
      </c>
      <c r="BM571">
        <v>0</v>
      </c>
      <c r="BN571">
        <v>0</v>
      </c>
      <c r="BO571">
        <v>2.2000000000000002</v>
      </c>
      <c r="BP571">
        <v>1</v>
      </c>
      <c r="BQ571">
        <v>0</v>
      </c>
      <c r="BR571">
        <v>3541.9340000000002</v>
      </c>
      <c r="BS571">
        <v>1364.528</v>
      </c>
      <c r="BT571">
        <v>0</v>
      </c>
      <c r="BU571">
        <v>0</v>
      </c>
      <c r="BV571">
        <v>2.2000000000000002</v>
      </c>
      <c r="BW571">
        <v>1</v>
      </c>
      <c r="CV571">
        <v>0</v>
      </c>
      <c r="CW571">
        <f>ROUND(Y571*Source!I338*DO571,7)</f>
        <v>0</v>
      </c>
      <c r="CX571">
        <f>ROUND(Y571*Source!I338,7)</f>
        <v>0</v>
      </c>
      <c r="CY571">
        <f>AB571</f>
        <v>2109.06</v>
      </c>
      <c r="CZ571">
        <f>AF571</f>
        <v>1609.97</v>
      </c>
      <c r="DA571">
        <f>AJ571</f>
        <v>1.31</v>
      </c>
      <c r="DB571">
        <f t="shared" si="298"/>
        <v>3541.93</v>
      </c>
      <c r="DC571">
        <f t="shared" si="299"/>
        <v>1364.53</v>
      </c>
      <c r="DD571" t="s">
        <v>3</v>
      </c>
      <c r="DE571" t="s">
        <v>3</v>
      </c>
      <c r="DF571">
        <f t="shared" si="306"/>
        <v>0</v>
      </c>
      <c r="DG571">
        <f>ROUND(ROUND(AF571*AJ571,2)*CX571,2)</f>
        <v>0</v>
      </c>
      <c r="DH571">
        <f t="shared" si="273"/>
        <v>0</v>
      </c>
      <c r="DI571">
        <f t="shared" si="274"/>
        <v>0</v>
      </c>
      <c r="DJ571">
        <f>DG571+DH571</f>
        <v>0</v>
      </c>
      <c r="DK571">
        <v>0</v>
      </c>
      <c r="DL571" t="s">
        <v>1219</v>
      </c>
      <c r="DM571">
        <v>5</v>
      </c>
      <c r="DN571" t="s">
        <v>1203</v>
      </c>
      <c r="DO571">
        <v>1</v>
      </c>
    </row>
    <row r="572" spans="1:119" x14ac:dyDescent="0.2">
      <c r="A572">
        <f>ROW(Source!A338)</f>
        <v>338</v>
      </c>
      <c r="B572">
        <v>449016111</v>
      </c>
      <c r="C572">
        <v>448997830</v>
      </c>
      <c r="D572">
        <v>277944622</v>
      </c>
      <c r="E572">
        <v>1</v>
      </c>
      <c r="F572">
        <v>1</v>
      </c>
      <c r="G572">
        <v>1</v>
      </c>
      <c r="H572">
        <v>2</v>
      </c>
      <c r="I572" t="s">
        <v>1220</v>
      </c>
      <c r="J572" t="s">
        <v>1221</v>
      </c>
      <c r="K572" t="s">
        <v>1222</v>
      </c>
      <c r="L572">
        <v>1368</v>
      </c>
      <c r="N572">
        <v>1011</v>
      </c>
      <c r="O572" t="s">
        <v>1100</v>
      </c>
      <c r="P572" t="s">
        <v>1100</v>
      </c>
      <c r="Q572">
        <v>1</v>
      </c>
      <c r="W572">
        <v>0</v>
      </c>
      <c r="X572">
        <v>-776243211</v>
      </c>
      <c r="Y572">
        <f t="shared" si="297"/>
        <v>10.14</v>
      </c>
      <c r="AA572">
        <v>0</v>
      </c>
      <c r="AB572">
        <v>1626.29</v>
      </c>
      <c r="AC572">
        <v>724.95</v>
      </c>
      <c r="AD572">
        <v>0</v>
      </c>
      <c r="AE572">
        <v>0</v>
      </c>
      <c r="AF572">
        <v>1626.29</v>
      </c>
      <c r="AG572">
        <v>724.95</v>
      </c>
      <c r="AH572">
        <v>0</v>
      </c>
      <c r="AI572">
        <v>1</v>
      </c>
      <c r="AJ572">
        <v>1</v>
      </c>
      <c r="AK572">
        <v>1</v>
      </c>
      <c r="AL572">
        <v>1</v>
      </c>
      <c r="AM572">
        <v>-2</v>
      </c>
      <c r="AN572">
        <v>0</v>
      </c>
      <c r="AO572">
        <v>0</v>
      </c>
      <c r="AP572">
        <v>1</v>
      </c>
      <c r="AQ572">
        <v>1</v>
      </c>
      <c r="AR572">
        <v>0</v>
      </c>
      <c r="AS572" t="s">
        <v>3</v>
      </c>
      <c r="AT572">
        <v>10.14</v>
      </c>
      <c r="AU572" t="s">
        <v>3</v>
      </c>
      <c r="AV572">
        <v>1</v>
      </c>
      <c r="AW572">
        <v>2</v>
      </c>
      <c r="AX572">
        <v>448997848</v>
      </c>
      <c r="AY572">
        <v>2</v>
      </c>
      <c r="AZ572">
        <v>98304</v>
      </c>
      <c r="BA572">
        <v>575</v>
      </c>
      <c r="BB572">
        <v>1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16490.580600000001</v>
      </c>
      <c r="BL572">
        <v>7350.9930000000013</v>
      </c>
      <c r="BM572">
        <v>0</v>
      </c>
      <c r="BN572">
        <v>0</v>
      </c>
      <c r="BO572">
        <v>10.14</v>
      </c>
      <c r="BP572">
        <v>1</v>
      </c>
      <c r="BQ572">
        <v>0</v>
      </c>
      <c r="BR572">
        <v>16490.580600000001</v>
      </c>
      <c r="BS572">
        <v>7350.9930000000013</v>
      </c>
      <c r="BT572">
        <v>0</v>
      </c>
      <c r="BU572">
        <v>0</v>
      </c>
      <c r="BV572">
        <v>10.14</v>
      </c>
      <c r="BW572">
        <v>1</v>
      </c>
      <c r="CV572">
        <v>0</v>
      </c>
      <c r="CW572">
        <f>ROUND(Y572*Source!I338*DO572,7)</f>
        <v>0</v>
      </c>
      <c r="CX572">
        <f>ROUND(Y572*Source!I338,7)</f>
        <v>0</v>
      </c>
      <c r="CY572">
        <f>AB572</f>
        <v>1626.29</v>
      </c>
      <c r="CZ572">
        <f>AF572</f>
        <v>1626.29</v>
      </c>
      <c r="DA572">
        <f>AJ572</f>
        <v>1</v>
      </c>
      <c r="DB572">
        <f t="shared" si="298"/>
        <v>16490.580000000002</v>
      </c>
      <c r="DC572">
        <f t="shared" si="299"/>
        <v>7350.99</v>
      </c>
      <c r="DD572" t="s">
        <v>3</v>
      </c>
      <c r="DE572" t="s">
        <v>3</v>
      </c>
      <c r="DF572">
        <f t="shared" si="306"/>
        <v>0</v>
      </c>
      <c r="DG572">
        <f t="shared" ref="DG572:DG584" si="307">ROUND(ROUND(AF572,2)*CX572,2)</f>
        <v>0</v>
      </c>
      <c r="DH572">
        <f t="shared" si="273"/>
        <v>0</v>
      </c>
      <c r="DI572">
        <f t="shared" si="274"/>
        <v>0</v>
      </c>
      <c r="DJ572">
        <f>DG572+DH572</f>
        <v>0</v>
      </c>
      <c r="DK572">
        <v>1</v>
      </c>
      <c r="DL572" t="s">
        <v>1223</v>
      </c>
      <c r="DM572">
        <v>6</v>
      </c>
      <c r="DN572" t="s">
        <v>1203</v>
      </c>
      <c r="DO572">
        <v>1</v>
      </c>
    </row>
    <row r="573" spans="1:119" x14ac:dyDescent="0.2">
      <c r="A573">
        <f>ROW(Source!A338)</f>
        <v>338</v>
      </c>
      <c r="B573">
        <v>449016111</v>
      </c>
      <c r="C573">
        <v>448997830</v>
      </c>
      <c r="D573">
        <v>277945805</v>
      </c>
      <c r="E573">
        <v>1</v>
      </c>
      <c r="F573">
        <v>1</v>
      </c>
      <c r="G573">
        <v>1</v>
      </c>
      <c r="H573">
        <v>2</v>
      </c>
      <c r="I573" t="s">
        <v>1206</v>
      </c>
      <c r="J573" t="s">
        <v>1207</v>
      </c>
      <c r="K573" t="s">
        <v>1208</v>
      </c>
      <c r="L573">
        <v>1368</v>
      </c>
      <c r="N573">
        <v>1011</v>
      </c>
      <c r="O573" t="s">
        <v>1100</v>
      </c>
      <c r="P573" t="s">
        <v>1100</v>
      </c>
      <c r="Q573">
        <v>1</v>
      </c>
      <c r="W573">
        <v>0</v>
      </c>
      <c r="X573">
        <v>721652621</v>
      </c>
      <c r="Y573">
        <f t="shared" si="297"/>
        <v>0.72</v>
      </c>
      <c r="AA573">
        <v>0</v>
      </c>
      <c r="AB573">
        <v>641.70000000000005</v>
      </c>
      <c r="AC573">
        <v>539.69000000000005</v>
      </c>
      <c r="AD573">
        <v>0</v>
      </c>
      <c r="AE573">
        <v>0</v>
      </c>
      <c r="AF573">
        <v>641.70000000000005</v>
      </c>
      <c r="AG573">
        <v>539.69000000000005</v>
      </c>
      <c r="AH573">
        <v>0</v>
      </c>
      <c r="AI573">
        <v>1</v>
      </c>
      <c r="AJ573">
        <v>1</v>
      </c>
      <c r="AK573">
        <v>1</v>
      </c>
      <c r="AL573">
        <v>1</v>
      </c>
      <c r="AM573">
        <v>-2</v>
      </c>
      <c r="AN573">
        <v>0</v>
      </c>
      <c r="AO573">
        <v>0</v>
      </c>
      <c r="AP573">
        <v>1</v>
      </c>
      <c r="AQ573">
        <v>1</v>
      </c>
      <c r="AR573">
        <v>0</v>
      </c>
      <c r="AS573" t="s">
        <v>3</v>
      </c>
      <c r="AT573">
        <v>0.72</v>
      </c>
      <c r="AU573" t="s">
        <v>3</v>
      </c>
      <c r="AV573">
        <v>1</v>
      </c>
      <c r="AW573">
        <v>2</v>
      </c>
      <c r="AX573">
        <v>448997849</v>
      </c>
      <c r="AY573">
        <v>2</v>
      </c>
      <c r="AZ573">
        <v>98304</v>
      </c>
      <c r="BA573">
        <v>576</v>
      </c>
      <c r="BB573">
        <v>1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462.024</v>
      </c>
      <c r="BL573">
        <v>388.57680000000005</v>
      </c>
      <c r="BM573">
        <v>0</v>
      </c>
      <c r="BN573">
        <v>0</v>
      </c>
      <c r="BO573">
        <v>0.72</v>
      </c>
      <c r="BP573">
        <v>1</v>
      </c>
      <c r="BQ573">
        <v>0</v>
      </c>
      <c r="BR573">
        <v>462.024</v>
      </c>
      <c r="BS573">
        <v>388.57680000000005</v>
      </c>
      <c r="BT573">
        <v>0</v>
      </c>
      <c r="BU573">
        <v>0</v>
      </c>
      <c r="BV573">
        <v>0.72</v>
      </c>
      <c r="BW573">
        <v>1</v>
      </c>
      <c r="CV573">
        <v>0</v>
      </c>
      <c r="CW573">
        <f>ROUND(Y573*Source!I338*DO573,7)</f>
        <v>0</v>
      </c>
      <c r="CX573">
        <f>ROUND(Y573*Source!I338,7)</f>
        <v>0</v>
      </c>
      <c r="CY573">
        <f>AB573</f>
        <v>641.70000000000005</v>
      </c>
      <c r="CZ573">
        <f>AF573</f>
        <v>641.70000000000005</v>
      </c>
      <c r="DA573">
        <f>AJ573</f>
        <v>1</v>
      </c>
      <c r="DB573">
        <f t="shared" si="298"/>
        <v>462.02</v>
      </c>
      <c r="DC573">
        <f t="shared" si="299"/>
        <v>388.58</v>
      </c>
      <c r="DD573" t="s">
        <v>3</v>
      </c>
      <c r="DE573" t="s">
        <v>3</v>
      </c>
      <c r="DF573">
        <f t="shared" si="306"/>
        <v>0</v>
      </c>
      <c r="DG573">
        <f t="shared" si="307"/>
        <v>0</v>
      </c>
      <c r="DH573">
        <f t="shared" si="273"/>
        <v>0</v>
      </c>
      <c r="DI573">
        <f t="shared" si="274"/>
        <v>0</v>
      </c>
      <c r="DJ573">
        <f>DG573+DH573</f>
        <v>0</v>
      </c>
      <c r="DK573">
        <v>1</v>
      </c>
      <c r="DL573" t="s">
        <v>1209</v>
      </c>
      <c r="DM573">
        <v>4</v>
      </c>
      <c r="DN573" t="s">
        <v>1203</v>
      </c>
      <c r="DO573">
        <v>1</v>
      </c>
    </row>
    <row r="574" spans="1:119" x14ac:dyDescent="0.2">
      <c r="A574">
        <f>ROW(Source!A338)</f>
        <v>338</v>
      </c>
      <c r="B574">
        <v>449016111</v>
      </c>
      <c r="C574">
        <v>448997830</v>
      </c>
      <c r="D574">
        <v>277946011</v>
      </c>
      <c r="E574">
        <v>1</v>
      </c>
      <c r="F574">
        <v>1</v>
      </c>
      <c r="G574">
        <v>1</v>
      </c>
      <c r="H574">
        <v>2</v>
      </c>
      <c r="I574" t="s">
        <v>1224</v>
      </c>
      <c r="J574" t="s">
        <v>1225</v>
      </c>
      <c r="K574" t="s">
        <v>1226</v>
      </c>
      <c r="L574">
        <v>1368</v>
      </c>
      <c r="N574">
        <v>1011</v>
      </c>
      <c r="O574" t="s">
        <v>1100</v>
      </c>
      <c r="P574" t="s">
        <v>1100</v>
      </c>
      <c r="Q574">
        <v>1</v>
      </c>
      <c r="W574">
        <v>0</v>
      </c>
      <c r="X574">
        <v>275358200</v>
      </c>
      <c r="Y574">
        <f t="shared" si="297"/>
        <v>0.12</v>
      </c>
      <c r="AA574">
        <v>0</v>
      </c>
      <c r="AB574">
        <v>108.47</v>
      </c>
      <c r="AC574">
        <v>0</v>
      </c>
      <c r="AD574">
        <v>0</v>
      </c>
      <c r="AE574">
        <v>0</v>
      </c>
      <c r="AF574">
        <v>108.47</v>
      </c>
      <c r="AG574">
        <v>0</v>
      </c>
      <c r="AH574">
        <v>0</v>
      </c>
      <c r="AI574">
        <v>1</v>
      </c>
      <c r="AJ574">
        <v>1</v>
      </c>
      <c r="AK574">
        <v>1</v>
      </c>
      <c r="AL574">
        <v>1</v>
      </c>
      <c r="AM574">
        <v>-2</v>
      </c>
      <c r="AN574">
        <v>0</v>
      </c>
      <c r="AO574">
        <v>0</v>
      </c>
      <c r="AP574">
        <v>1</v>
      </c>
      <c r="AQ574">
        <v>1</v>
      </c>
      <c r="AR574">
        <v>0</v>
      </c>
      <c r="AS574" t="s">
        <v>3</v>
      </c>
      <c r="AT574">
        <v>0.12</v>
      </c>
      <c r="AU574" t="s">
        <v>3</v>
      </c>
      <c r="AV574">
        <v>1</v>
      </c>
      <c r="AW574">
        <v>2</v>
      </c>
      <c r="AX574">
        <v>448997850</v>
      </c>
      <c r="AY574">
        <v>2</v>
      </c>
      <c r="AZ574">
        <v>32768</v>
      </c>
      <c r="BA574">
        <v>577</v>
      </c>
      <c r="BB574">
        <v>1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13.016399999999999</v>
      </c>
      <c r="BL574">
        <v>0</v>
      </c>
      <c r="BM574">
        <v>0</v>
      </c>
      <c r="BN574">
        <v>0</v>
      </c>
      <c r="BO574">
        <v>0</v>
      </c>
      <c r="BP574">
        <v>1</v>
      </c>
      <c r="BQ574">
        <v>0</v>
      </c>
      <c r="BR574">
        <v>13.016399999999999</v>
      </c>
      <c r="BS574">
        <v>0</v>
      </c>
      <c r="BT574">
        <v>0</v>
      </c>
      <c r="BU574">
        <v>0</v>
      </c>
      <c r="BV574">
        <v>0</v>
      </c>
      <c r="BW574">
        <v>1</v>
      </c>
      <c r="CV574">
        <v>0</v>
      </c>
      <c r="CW574">
        <f>ROUND(Y574*Source!I338*DO574,7)</f>
        <v>0</v>
      </c>
      <c r="CX574">
        <f>ROUND(Y574*Source!I338,7)</f>
        <v>0</v>
      </c>
      <c r="CY574">
        <f>AB574</f>
        <v>108.47</v>
      </c>
      <c r="CZ574">
        <f>AF574</f>
        <v>108.47</v>
      </c>
      <c r="DA574">
        <f>AJ574</f>
        <v>1</v>
      </c>
      <c r="DB574">
        <f t="shared" si="298"/>
        <v>13.02</v>
      </c>
      <c r="DC574">
        <f t="shared" si="299"/>
        <v>0</v>
      </c>
      <c r="DD574" t="s">
        <v>3</v>
      </c>
      <c r="DE574" t="s">
        <v>3</v>
      </c>
      <c r="DF574">
        <f t="shared" si="306"/>
        <v>0</v>
      </c>
      <c r="DG574">
        <f t="shared" si="307"/>
        <v>0</v>
      </c>
      <c r="DH574">
        <f t="shared" si="273"/>
        <v>0</v>
      </c>
      <c r="DI574">
        <f t="shared" si="274"/>
        <v>0</v>
      </c>
      <c r="DJ574">
        <f>DG574+DH574</f>
        <v>0</v>
      </c>
      <c r="DK574">
        <v>1</v>
      </c>
      <c r="DL574" t="s">
        <v>3</v>
      </c>
      <c r="DM574">
        <v>0</v>
      </c>
      <c r="DN574" t="s">
        <v>3</v>
      </c>
      <c r="DO574">
        <v>0</v>
      </c>
    </row>
    <row r="575" spans="1:119" x14ac:dyDescent="0.2">
      <c r="A575">
        <f>ROW(Source!A338)</f>
        <v>338</v>
      </c>
      <c r="B575">
        <v>449016111</v>
      </c>
      <c r="C575">
        <v>448997830</v>
      </c>
      <c r="D575">
        <v>277560614</v>
      </c>
      <c r="E575">
        <v>109</v>
      </c>
      <c r="F575">
        <v>1</v>
      </c>
      <c r="G575">
        <v>1</v>
      </c>
      <c r="H575">
        <v>3</v>
      </c>
      <c r="I575" t="s">
        <v>166</v>
      </c>
      <c r="J575" t="s">
        <v>3</v>
      </c>
      <c r="K575" t="s">
        <v>524</v>
      </c>
      <c r="L575">
        <v>1348</v>
      </c>
      <c r="N575">
        <v>1009</v>
      </c>
      <c r="O575" t="s">
        <v>83</v>
      </c>
      <c r="P575" t="s">
        <v>83</v>
      </c>
      <c r="Q575">
        <v>1000</v>
      </c>
      <c r="W575">
        <v>0</v>
      </c>
      <c r="X575">
        <v>-1790279277</v>
      </c>
      <c r="Y575">
        <f t="shared" si="297"/>
        <v>1.62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1</v>
      </c>
      <c r="AJ575">
        <v>1</v>
      </c>
      <c r="AK575">
        <v>1</v>
      </c>
      <c r="AL575">
        <v>1</v>
      </c>
      <c r="AM575">
        <v>-2</v>
      </c>
      <c r="AN575">
        <v>0</v>
      </c>
      <c r="AO575">
        <v>0</v>
      </c>
      <c r="AP575">
        <v>1</v>
      </c>
      <c r="AQ575">
        <v>0</v>
      </c>
      <c r="AR575">
        <v>0</v>
      </c>
      <c r="AS575" t="s">
        <v>3</v>
      </c>
      <c r="AT575">
        <v>1.62</v>
      </c>
      <c r="AU575" t="s">
        <v>3</v>
      </c>
      <c r="AV575">
        <v>0</v>
      </c>
      <c r="AW575">
        <v>2</v>
      </c>
      <c r="AX575">
        <v>448997851</v>
      </c>
      <c r="AY575">
        <v>1</v>
      </c>
      <c r="AZ575">
        <v>0</v>
      </c>
      <c r="BA575">
        <v>578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CV575">
        <v>0</v>
      </c>
      <c r="CW575">
        <v>0</v>
      </c>
      <c r="CX575">
        <f>ROUND(Y575*Source!I338,7)</f>
        <v>0</v>
      </c>
      <c r="CY575">
        <f t="shared" ref="CY575:CY582" si="308">AA575</f>
        <v>0</v>
      </c>
      <c r="CZ575">
        <f t="shared" ref="CZ575:CZ582" si="309">AE575</f>
        <v>0</v>
      </c>
      <c r="DA575">
        <f t="shared" ref="DA575:DA582" si="310">AI575</f>
        <v>1</v>
      </c>
      <c r="DB575">
        <f t="shared" si="298"/>
        <v>0</v>
      </c>
      <c r="DC575">
        <f t="shared" si="299"/>
        <v>0</v>
      </c>
      <c r="DD575" t="s">
        <v>3</v>
      </c>
      <c r="DE575" t="s">
        <v>3</v>
      </c>
      <c r="DF575">
        <f t="shared" si="306"/>
        <v>0</v>
      </c>
      <c r="DG575">
        <f t="shared" si="307"/>
        <v>0</v>
      </c>
      <c r="DH575">
        <f t="shared" si="273"/>
        <v>0</v>
      </c>
      <c r="DI575">
        <f t="shared" si="274"/>
        <v>0</v>
      </c>
      <c r="DJ575">
        <f t="shared" ref="DJ575:DJ582" si="311">DF575</f>
        <v>0</v>
      </c>
      <c r="DK575">
        <v>0</v>
      </c>
      <c r="DL575" t="s">
        <v>3</v>
      </c>
      <c r="DM575">
        <v>0</v>
      </c>
      <c r="DN575" t="s">
        <v>3</v>
      </c>
      <c r="DO575">
        <v>0</v>
      </c>
    </row>
    <row r="576" spans="1:119" x14ac:dyDescent="0.2">
      <c r="A576">
        <f>ROW(Source!A338)</f>
        <v>338</v>
      </c>
      <c r="B576">
        <v>449016111</v>
      </c>
      <c r="C576">
        <v>448997830</v>
      </c>
      <c r="D576">
        <v>277863472</v>
      </c>
      <c r="E576">
        <v>1</v>
      </c>
      <c r="F576">
        <v>1</v>
      </c>
      <c r="G576">
        <v>1</v>
      </c>
      <c r="H576">
        <v>3</v>
      </c>
      <c r="I576" t="s">
        <v>1531</v>
      </c>
      <c r="J576" t="s">
        <v>1532</v>
      </c>
      <c r="K576" t="s">
        <v>1533</v>
      </c>
      <c r="L576">
        <v>1348</v>
      </c>
      <c r="N576">
        <v>1009</v>
      </c>
      <c r="O576" t="s">
        <v>83</v>
      </c>
      <c r="P576" t="s">
        <v>83</v>
      </c>
      <c r="Q576">
        <v>1000</v>
      </c>
      <c r="W576">
        <v>0</v>
      </c>
      <c r="X576">
        <v>-517382908</v>
      </c>
      <c r="Y576">
        <f t="shared" si="297"/>
        <v>3.0000000000000001E-5</v>
      </c>
      <c r="AA576">
        <v>374947.4</v>
      </c>
      <c r="AB576">
        <v>0</v>
      </c>
      <c r="AC576">
        <v>0</v>
      </c>
      <c r="AD576">
        <v>0</v>
      </c>
      <c r="AE576">
        <v>340861.27</v>
      </c>
      <c r="AF576">
        <v>0</v>
      </c>
      <c r="AG576">
        <v>0</v>
      </c>
      <c r="AH576">
        <v>0</v>
      </c>
      <c r="AI576">
        <v>1.1000000000000001</v>
      </c>
      <c r="AJ576">
        <v>1</v>
      </c>
      <c r="AK576">
        <v>1</v>
      </c>
      <c r="AL576">
        <v>1</v>
      </c>
      <c r="AM576">
        <v>2</v>
      </c>
      <c r="AN576">
        <v>0</v>
      </c>
      <c r="AO576">
        <v>0</v>
      </c>
      <c r="AP576">
        <v>1</v>
      </c>
      <c r="AQ576">
        <v>1</v>
      </c>
      <c r="AR576">
        <v>0</v>
      </c>
      <c r="AS576" t="s">
        <v>3</v>
      </c>
      <c r="AT576">
        <v>3.0000000000000001E-5</v>
      </c>
      <c r="AU576" t="s">
        <v>3</v>
      </c>
      <c r="AV576">
        <v>0</v>
      </c>
      <c r="AW576">
        <v>2</v>
      </c>
      <c r="AX576">
        <v>448997852</v>
      </c>
      <c r="AY576">
        <v>1</v>
      </c>
      <c r="AZ576">
        <v>0</v>
      </c>
      <c r="BA576">
        <v>579</v>
      </c>
      <c r="BB576">
        <v>1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10.225838100000001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1</v>
      </c>
      <c r="BQ576">
        <v>10.225838100000001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1</v>
      </c>
      <c r="CV576">
        <v>0</v>
      </c>
      <c r="CW576">
        <v>0</v>
      </c>
      <c r="CX576">
        <f>ROUND(Y576*Source!I338,7)</f>
        <v>0</v>
      </c>
      <c r="CY576">
        <f t="shared" si="308"/>
        <v>374947.4</v>
      </c>
      <c r="CZ576">
        <f t="shared" si="309"/>
        <v>340861.27</v>
      </c>
      <c r="DA576">
        <f t="shared" si="310"/>
        <v>1.1000000000000001</v>
      </c>
      <c r="DB576">
        <f t="shared" si="298"/>
        <v>10.23</v>
      </c>
      <c r="DC576">
        <f t="shared" si="299"/>
        <v>0</v>
      </c>
      <c r="DD576" t="s">
        <v>3</v>
      </c>
      <c r="DE576" t="s">
        <v>3</v>
      </c>
      <c r="DF576">
        <f>ROUND(ROUND(AE576*AI576,2)*CX576,2)</f>
        <v>0</v>
      </c>
      <c r="DG576">
        <f t="shared" si="307"/>
        <v>0</v>
      </c>
      <c r="DH576">
        <f t="shared" si="273"/>
        <v>0</v>
      </c>
      <c r="DI576">
        <f t="shared" si="274"/>
        <v>0</v>
      </c>
      <c r="DJ576">
        <f t="shared" si="311"/>
        <v>0</v>
      </c>
      <c r="DK576">
        <v>0</v>
      </c>
      <c r="DL576" t="s">
        <v>3</v>
      </c>
      <c r="DM576">
        <v>0</v>
      </c>
      <c r="DN576" t="s">
        <v>3</v>
      </c>
      <c r="DO576">
        <v>0</v>
      </c>
    </row>
    <row r="577" spans="1:119" x14ac:dyDescent="0.2">
      <c r="A577">
        <f>ROW(Source!A338)</f>
        <v>338</v>
      </c>
      <c r="B577">
        <v>449016111</v>
      </c>
      <c r="C577">
        <v>448997830</v>
      </c>
      <c r="D577">
        <v>277560731</v>
      </c>
      <c r="E577">
        <v>109</v>
      </c>
      <c r="F577">
        <v>1</v>
      </c>
      <c r="G577">
        <v>1</v>
      </c>
      <c r="H577">
        <v>3</v>
      </c>
      <c r="I577" t="s">
        <v>558</v>
      </c>
      <c r="J577" t="s">
        <v>3</v>
      </c>
      <c r="K577" t="s">
        <v>559</v>
      </c>
      <c r="L577">
        <v>1348</v>
      </c>
      <c r="N577">
        <v>1009</v>
      </c>
      <c r="O577" t="s">
        <v>83</v>
      </c>
      <c r="P577" t="s">
        <v>83</v>
      </c>
      <c r="Q577">
        <v>1000</v>
      </c>
      <c r="W577">
        <v>0</v>
      </c>
      <c r="X577">
        <v>1328469179</v>
      </c>
      <c r="Y577">
        <f t="shared" si="297"/>
        <v>0.46600000000000003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1</v>
      </c>
      <c r="AJ577">
        <v>1</v>
      </c>
      <c r="AK577">
        <v>1</v>
      </c>
      <c r="AL577">
        <v>1</v>
      </c>
      <c r="AM577">
        <v>-2</v>
      </c>
      <c r="AN577">
        <v>0</v>
      </c>
      <c r="AO577">
        <v>0</v>
      </c>
      <c r="AP577">
        <v>1</v>
      </c>
      <c r="AQ577">
        <v>0</v>
      </c>
      <c r="AR577">
        <v>0</v>
      </c>
      <c r="AS577" t="s">
        <v>3</v>
      </c>
      <c r="AT577">
        <v>0.46600000000000003</v>
      </c>
      <c r="AU577" t="s">
        <v>3</v>
      </c>
      <c r="AV577">
        <v>0</v>
      </c>
      <c r="AW577">
        <v>2</v>
      </c>
      <c r="AX577">
        <v>448997853</v>
      </c>
      <c r="AY577">
        <v>1</v>
      </c>
      <c r="AZ577">
        <v>0</v>
      </c>
      <c r="BA577">
        <v>580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CV577">
        <v>0</v>
      </c>
      <c r="CW577">
        <v>0</v>
      </c>
      <c r="CX577">
        <f>ROUND(Y577*Source!I338,7)</f>
        <v>0</v>
      </c>
      <c r="CY577">
        <f t="shared" si="308"/>
        <v>0</v>
      </c>
      <c r="CZ577">
        <f t="shared" si="309"/>
        <v>0</v>
      </c>
      <c r="DA577">
        <f t="shared" si="310"/>
        <v>1</v>
      </c>
      <c r="DB577">
        <f t="shared" si="298"/>
        <v>0</v>
      </c>
      <c r="DC577">
        <f t="shared" si="299"/>
        <v>0</v>
      </c>
      <c r="DD577" t="s">
        <v>3</v>
      </c>
      <c r="DE577" t="s">
        <v>3</v>
      </c>
      <c r="DF577">
        <f>ROUND(ROUND(AE577,2)*CX577,2)</f>
        <v>0</v>
      </c>
      <c r="DG577">
        <f t="shared" si="307"/>
        <v>0</v>
      </c>
      <c r="DH577">
        <f t="shared" ref="DH577:DH640" si="312">ROUND(ROUND(AG577,2)*CX577,2)</f>
        <v>0</v>
      </c>
      <c r="DI577">
        <f t="shared" ref="DI577:DI640" si="313">ROUND(ROUND(AH577,2)*CX577,2)</f>
        <v>0</v>
      </c>
      <c r="DJ577">
        <f t="shared" si="311"/>
        <v>0</v>
      </c>
      <c r="DK577">
        <v>0</v>
      </c>
      <c r="DL577" t="s">
        <v>3</v>
      </c>
      <c r="DM577">
        <v>0</v>
      </c>
      <c r="DN577" t="s">
        <v>3</v>
      </c>
      <c r="DO577">
        <v>0</v>
      </c>
    </row>
    <row r="578" spans="1:119" x14ac:dyDescent="0.2">
      <c r="A578">
        <f>ROW(Source!A338)</f>
        <v>338</v>
      </c>
      <c r="B578">
        <v>449016111</v>
      </c>
      <c r="C578">
        <v>448997830</v>
      </c>
      <c r="D578">
        <v>277866682</v>
      </c>
      <c r="E578">
        <v>1</v>
      </c>
      <c r="F578">
        <v>1</v>
      </c>
      <c r="G578">
        <v>1</v>
      </c>
      <c r="H578">
        <v>3</v>
      </c>
      <c r="I578" t="s">
        <v>1320</v>
      </c>
      <c r="J578" t="s">
        <v>1321</v>
      </c>
      <c r="K578" t="s">
        <v>1322</v>
      </c>
      <c r="L578">
        <v>1346</v>
      </c>
      <c r="N578">
        <v>1009</v>
      </c>
      <c r="O578" t="s">
        <v>441</v>
      </c>
      <c r="P578" t="s">
        <v>441</v>
      </c>
      <c r="Q578">
        <v>1</v>
      </c>
      <c r="W578">
        <v>0</v>
      </c>
      <c r="X578">
        <v>1568892381</v>
      </c>
      <c r="Y578">
        <f t="shared" si="297"/>
        <v>0.79</v>
      </c>
      <c r="AA578">
        <v>121.39</v>
      </c>
      <c r="AB578">
        <v>0</v>
      </c>
      <c r="AC578">
        <v>0</v>
      </c>
      <c r="AD578">
        <v>0</v>
      </c>
      <c r="AE578">
        <v>155.63</v>
      </c>
      <c r="AF578">
        <v>0</v>
      </c>
      <c r="AG578">
        <v>0</v>
      </c>
      <c r="AH578">
        <v>0</v>
      </c>
      <c r="AI578">
        <v>0.78</v>
      </c>
      <c r="AJ578">
        <v>1</v>
      </c>
      <c r="AK578">
        <v>1</v>
      </c>
      <c r="AL578">
        <v>1</v>
      </c>
      <c r="AM578">
        <v>2</v>
      </c>
      <c r="AN578">
        <v>0</v>
      </c>
      <c r="AO578">
        <v>0</v>
      </c>
      <c r="AP578">
        <v>1</v>
      </c>
      <c r="AQ578">
        <v>1</v>
      </c>
      <c r="AR578">
        <v>0</v>
      </c>
      <c r="AS578" t="s">
        <v>3</v>
      </c>
      <c r="AT578">
        <v>0.79</v>
      </c>
      <c r="AU578" t="s">
        <v>3</v>
      </c>
      <c r="AV578">
        <v>0</v>
      </c>
      <c r="AW578">
        <v>2</v>
      </c>
      <c r="AX578">
        <v>448997854</v>
      </c>
      <c r="AY578">
        <v>1</v>
      </c>
      <c r="AZ578">
        <v>0</v>
      </c>
      <c r="BA578">
        <v>581</v>
      </c>
      <c r="BB578">
        <v>1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122.9477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1</v>
      </c>
      <c r="BQ578">
        <v>122.9477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1</v>
      </c>
      <c r="CV578">
        <v>0</v>
      </c>
      <c r="CW578">
        <v>0</v>
      </c>
      <c r="CX578">
        <f>ROUND(Y578*Source!I338,7)</f>
        <v>0</v>
      </c>
      <c r="CY578">
        <f t="shared" si="308"/>
        <v>121.39</v>
      </c>
      <c r="CZ578">
        <f t="shared" si="309"/>
        <v>155.63</v>
      </c>
      <c r="DA578">
        <f t="shared" si="310"/>
        <v>0.78</v>
      </c>
      <c r="DB578">
        <f t="shared" si="298"/>
        <v>122.95</v>
      </c>
      <c r="DC578">
        <f t="shared" si="299"/>
        <v>0</v>
      </c>
      <c r="DD578" t="s">
        <v>3</v>
      </c>
      <c r="DE578" t="s">
        <v>3</v>
      </c>
      <c r="DF578">
        <f>ROUND(ROUND(AE578*AI578,2)*CX578,2)</f>
        <v>0</v>
      </c>
      <c r="DG578">
        <f t="shared" si="307"/>
        <v>0</v>
      </c>
      <c r="DH578">
        <f t="shared" si="312"/>
        <v>0</v>
      </c>
      <c r="DI578">
        <f t="shared" si="313"/>
        <v>0</v>
      </c>
      <c r="DJ578">
        <f t="shared" si="311"/>
        <v>0</v>
      </c>
      <c r="DK578">
        <v>0</v>
      </c>
      <c r="DL578" t="s">
        <v>3</v>
      </c>
      <c r="DM578">
        <v>0</v>
      </c>
      <c r="DN578" t="s">
        <v>3</v>
      </c>
      <c r="DO578">
        <v>0</v>
      </c>
    </row>
    <row r="579" spans="1:119" x14ac:dyDescent="0.2">
      <c r="A579">
        <f>ROW(Source!A338)</f>
        <v>338</v>
      </c>
      <c r="B579">
        <v>449016111</v>
      </c>
      <c r="C579">
        <v>448997830</v>
      </c>
      <c r="D579">
        <v>277867681</v>
      </c>
      <c r="E579">
        <v>1</v>
      </c>
      <c r="F579">
        <v>1</v>
      </c>
      <c r="G579">
        <v>1</v>
      </c>
      <c r="H579">
        <v>3</v>
      </c>
      <c r="I579" t="s">
        <v>1552</v>
      </c>
      <c r="J579" t="s">
        <v>1553</v>
      </c>
      <c r="K579" t="s">
        <v>1554</v>
      </c>
      <c r="L579">
        <v>1348</v>
      </c>
      <c r="N579">
        <v>1009</v>
      </c>
      <c r="O579" t="s">
        <v>83</v>
      </c>
      <c r="P579" t="s">
        <v>83</v>
      </c>
      <c r="Q579">
        <v>1000</v>
      </c>
      <c r="W579">
        <v>0</v>
      </c>
      <c r="X579">
        <v>-1715329909</v>
      </c>
      <c r="Y579">
        <f t="shared" si="297"/>
        <v>1.14E-3</v>
      </c>
      <c r="AA579">
        <v>115522.42</v>
      </c>
      <c r="AB579">
        <v>0</v>
      </c>
      <c r="AC579">
        <v>0</v>
      </c>
      <c r="AD579">
        <v>0</v>
      </c>
      <c r="AE579">
        <v>106965.2</v>
      </c>
      <c r="AF579">
        <v>0</v>
      </c>
      <c r="AG579">
        <v>0</v>
      </c>
      <c r="AH579">
        <v>0</v>
      </c>
      <c r="AI579">
        <v>1.08</v>
      </c>
      <c r="AJ579">
        <v>1</v>
      </c>
      <c r="AK579">
        <v>1</v>
      </c>
      <c r="AL579">
        <v>1</v>
      </c>
      <c r="AM579">
        <v>2</v>
      </c>
      <c r="AN579">
        <v>0</v>
      </c>
      <c r="AO579">
        <v>0</v>
      </c>
      <c r="AP579">
        <v>1</v>
      </c>
      <c r="AQ579">
        <v>1</v>
      </c>
      <c r="AR579">
        <v>0</v>
      </c>
      <c r="AS579" t="s">
        <v>3</v>
      </c>
      <c r="AT579">
        <v>1.14E-3</v>
      </c>
      <c r="AU579" t="s">
        <v>3</v>
      </c>
      <c r="AV579">
        <v>0</v>
      </c>
      <c r="AW579">
        <v>2</v>
      </c>
      <c r="AX579">
        <v>448997855</v>
      </c>
      <c r="AY579">
        <v>1</v>
      </c>
      <c r="AZ579">
        <v>0</v>
      </c>
      <c r="BA579">
        <v>582</v>
      </c>
      <c r="BB579">
        <v>1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121.94032799999999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1</v>
      </c>
      <c r="BQ579">
        <v>121.94032799999999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1</v>
      </c>
      <c r="CV579">
        <v>0</v>
      </c>
      <c r="CW579">
        <v>0</v>
      </c>
      <c r="CX579">
        <f>ROUND(Y579*Source!I338,7)</f>
        <v>0</v>
      </c>
      <c r="CY579">
        <f t="shared" si="308"/>
        <v>115522.42</v>
      </c>
      <c r="CZ579">
        <f t="shared" si="309"/>
        <v>106965.2</v>
      </c>
      <c r="DA579">
        <f t="shared" si="310"/>
        <v>1.08</v>
      </c>
      <c r="DB579">
        <f t="shared" si="298"/>
        <v>121.94</v>
      </c>
      <c r="DC579">
        <f t="shared" si="299"/>
        <v>0</v>
      </c>
      <c r="DD579" t="s">
        <v>3</v>
      </c>
      <c r="DE579" t="s">
        <v>3</v>
      </c>
      <c r="DF579">
        <f>ROUND(ROUND(AE579*AI579,2)*CX579,2)</f>
        <v>0</v>
      </c>
      <c r="DG579">
        <f t="shared" si="307"/>
        <v>0</v>
      </c>
      <c r="DH579">
        <f t="shared" si="312"/>
        <v>0</v>
      </c>
      <c r="DI579">
        <f t="shared" si="313"/>
        <v>0</v>
      </c>
      <c r="DJ579">
        <f t="shared" si="311"/>
        <v>0</v>
      </c>
      <c r="DK579">
        <v>0</v>
      </c>
      <c r="DL579" t="s">
        <v>3</v>
      </c>
      <c r="DM579">
        <v>0</v>
      </c>
      <c r="DN579" t="s">
        <v>3</v>
      </c>
      <c r="DO579">
        <v>0</v>
      </c>
    </row>
    <row r="580" spans="1:119" x14ac:dyDescent="0.2">
      <c r="A580">
        <f>ROW(Source!A338)</f>
        <v>338</v>
      </c>
      <c r="B580">
        <v>449016111</v>
      </c>
      <c r="C580">
        <v>448997830</v>
      </c>
      <c r="D580">
        <v>277867683</v>
      </c>
      <c r="E580">
        <v>1</v>
      </c>
      <c r="F580">
        <v>1</v>
      </c>
      <c r="G580">
        <v>1</v>
      </c>
      <c r="H580">
        <v>3</v>
      </c>
      <c r="I580" t="s">
        <v>1534</v>
      </c>
      <c r="J580" t="s">
        <v>1535</v>
      </c>
      <c r="K580" t="s">
        <v>1536</v>
      </c>
      <c r="L580">
        <v>1348</v>
      </c>
      <c r="N580">
        <v>1009</v>
      </c>
      <c r="O580" t="s">
        <v>83</v>
      </c>
      <c r="P580" t="s">
        <v>83</v>
      </c>
      <c r="Q580">
        <v>1000</v>
      </c>
      <c r="W580">
        <v>0</v>
      </c>
      <c r="X580">
        <v>-1378940475</v>
      </c>
      <c r="Y580">
        <f t="shared" si="297"/>
        <v>2.409E-2</v>
      </c>
      <c r="AA580">
        <v>101752.42</v>
      </c>
      <c r="AB580">
        <v>0</v>
      </c>
      <c r="AC580">
        <v>0</v>
      </c>
      <c r="AD580">
        <v>0</v>
      </c>
      <c r="AE580">
        <v>94215.2</v>
      </c>
      <c r="AF580">
        <v>0</v>
      </c>
      <c r="AG580">
        <v>0</v>
      </c>
      <c r="AH580">
        <v>0</v>
      </c>
      <c r="AI580">
        <v>1.08</v>
      </c>
      <c r="AJ580">
        <v>1</v>
      </c>
      <c r="AK580">
        <v>1</v>
      </c>
      <c r="AL580">
        <v>1</v>
      </c>
      <c r="AM580">
        <v>2</v>
      </c>
      <c r="AN580">
        <v>0</v>
      </c>
      <c r="AO580">
        <v>0</v>
      </c>
      <c r="AP580">
        <v>1</v>
      </c>
      <c r="AQ580">
        <v>1</v>
      </c>
      <c r="AR580">
        <v>0</v>
      </c>
      <c r="AS580" t="s">
        <v>3</v>
      </c>
      <c r="AT580">
        <v>2.409E-2</v>
      </c>
      <c r="AU580" t="s">
        <v>3</v>
      </c>
      <c r="AV580">
        <v>0</v>
      </c>
      <c r="AW580">
        <v>2</v>
      </c>
      <c r="AX580">
        <v>448997856</v>
      </c>
      <c r="AY580">
        <v>1</v>
      </c>
      <c r="AZ580">
        <v>0</v>
      </c>
      <c r="BA580">
        <v>583</v>
      </c>
      <c r="BB580">
        <v>1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2269.6441679999998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1</v>
      </c>
      <c r="BQ580">
        <v>2269.6441679999998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1</v>
      </c>
      <c r="CV580">
        <v>0</v>
      </c>
      <c r="CW580">
        <v>0</v>
      </c>
      <c r="CX580">
        <f>ROUND(Y580*Source!I338,7)</f>
        <v>0</v>
      </c>
      <c r="CY580">
        <f t="shared" si="308"/>
        <v>101752.42</v>
      </c>
      <c r="CZ580">
        <f t="shared" si="309"/>
        <v>94215.2</v>
      </c>
      <c r="DA580">
        <f t="shared" si="310"/>
        <v>1.08</v>
      </c>
      <c r="DB580">
        <f t="shared" si="298"/>
        <v>2269.64</v>
      </c>
      <c r="DC580">
        <f t="shared" si="299"/>
        <v>0</v>
      </c>
      <c r="DD580" t="s">
        <v>3</v>
      </c>
      <c r="DE580" t="s">
        <v>3</v>
      </c>
      <c r="DF580">
        <f>ROUND(ROUND(AE580*AI580,2)*CX580,2)</f>
        <v>0</v>
      </c>
      <c r="DG580">
        <f t="shared" si="307"/>
        <v>0</v>
      </c>
      <c r="DH580">
        <f t="shared" si="312"/>
        <v>0</v>
      </c>
      <c r="DI580">
        <f t="shared" si="313"/>
        <v>0</v>
      </c>
      <c r="DJ580">
        <f t="shared" si="311"/>
        <v>0</v>
      </c>
      <c r="DK580">
        <v>0</v>
      </c>
      <c r="DL580" t="s">
        <v>3</v>
      </c>
      <c r="DM580">
        <v>0</v>
      </c>
      <c r="DN580" t="s">
        <v>3</v>
      </c>
      <c r="DO580">
        <v>0</v>
      </c>
    </row>
    <row r="581" spans="1:119" x14ac:dyDescent="0.2">
      <c r="A581">
        <f>ROW(Source!A338)</f>
        <v>338</v>
      </c>
      <c r="B581">
        <v>449016111</v>
      </c>
      <c r="C581">
        <v>448997830</v>
      </c>
      <c r="D581">
        <v>277870843</v>
      </c>
      <c r="E581">
        <v>1</v>
      </c>
      <c r="F581">
        <v>1</v>
      </c>
      <c r="G581">
        <v>1</v>
      </c>
      <c r="H581">
        <v>3</v>
      </c>
      <c r="I581" t="s">
        <v>1564</v>
      </c>
      <c r="J581" t="s">
        <v>1565</v>
      </c>
      <c r="K581" t="s">
        <v>1566</v>
      </c>
      <c r="L581">
        <v>1339</v>
      </c>
      <c r="N581">
        <v>1007</v>
      </c>
      <c r="O581" t="s">
        <v>49</v>
      </c>
      <c r="P581" t="s">
        <v>49</v>
      </c>
      <c r="Q581">
        <v>1</v>
      </c>
      <c r="W581">
        <v>0</v>
      </c>
      <c r="X581">
        <v>-882795799</v>
      </c>
      <c r="Y581">
        <f t="shared" si="297"/>
        <v>3.51</v>
      </c>
      <c r="AA581">
        <v>4693.99</v>
      </c>
      <c r="AB581">
        <v>0</v>
      </c>
      <c r="AC581">
        <v>0</v>
      </c>
      <c r="AD581">
        <v>0</v>
      </c>
      <c r="AE581">
        <v>4693.99</v>
      </c>
      <c r="AF581">
        <v>0</v>
      </c>
      <c r="AG581">
        <v>0</v>
      </c>
      <c r="AH581">
        <v>0</v>
      </c>
      <c r="AI581">
        <v>1</v>
      </c>
      <c r="AJ581">
        <v>1</v>
      </c>
      <c r="AK581">
        <v>1</v>
      </c>
      <c r="AL581">
        <v>1</v>
      </c>
      <c r="AM581">
        <v>-2</v>
      </c>
      <c r="AN581">
        <v>0</v>
      </c>
      <c r="AO581">
        <v>0</v>
      </c>
      <c r="AP581">
        <v>1</v>
      </c>
      <c r="AQ581">
        <v>1</v>
      </c>
      <c r="AR581">
        <v>0</v>
      </c>
      <c r="AS581" t="s">
        <v>3</v>
      </c>
      <c r="AT581">
        <v>3.51</v>
      </c>
      <c r="AU581" t="s">
        <v>3</v>
      </c>
      <c r="AV581">
        <v>0</v>
      </c>
      <c r="AW581">
        <v>2</v>
      </c>
      <c r="AX581">
        <v>448997857</v>
      </c>
      <c r="AY581">
        <v>2</v>
      </c>
      <c r="AZ581">
        <v>16384</v>
      </c>
      <c r="BA581">
        <v>584</v>
      </c>
      <c r="BB581">
        <v>1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16475.904899999998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1</v>
      </c>
      <c r="BQ581">
        <v>16475.904899999998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1</v>
      </c>
      <c r="CV581">
        <v>0</v>
      </c>
      <c r="CW581">
        <v>0</v>
      </c>
      <c r="CX581">
        <f>ROUND(Y581*Source!I338,7)</f>
        <v>0</v>
      </c>
      <c r="CY581">
        <f t="shared" si="308"/>
        <v>4693.99</v>
      </c>
      <c r="CZ581">
        <f t="shared" si="309"/>
        <v>4693.99</v>
      </c>
      <c r="DA581">
        <f t="shared" si="310"/>
        <v>1</v>
      </c>
      <c r="DB581">
        <f t="shared" si="298"/>
        <v>16475.900000000001</v>
      </c>
      <c r="DC581">
        <f t="shared" si="299"/>
        <v>0</v>
      </c>
      <c r="DD581" t="s">
        <v>3</v>
      </c>
      <c r="DE581" t="s">
        <v>3</v>
      </c>
      <c r="DF581">
        <f>ROUND(ROUND(AE581,2)*CX581,2)</f>
        <v>0</v>
      </c>
      <c r="DG581">
        <f t="shared" si="307"/>
        <v>0</v>
      </c>
      <c r="DH581">
        <f t="shared" si="312"/>
        <v>0</v>
      </c>
      <c r="DI581">
        <f t="shared" si="313"/>
        <v>0</v>
      </c>
      <c r="DJ581">
        <f t="shared" si="311"/>
        <v>0</v>
      </c>
      <c r="DK581">
        <v>0</v>
      </c>
      <c r="DL581" t="s">
        <v>3</v>
      </c>
      <c r="DM581">
        <v>0</v>
      </c>
      <c r="DN581" t="s">
        <v>3</v>
      </c>
      <c r="DO581">
        <v>0</v>
      </c>
    </row>
    <row r="582" spans="1:119" x14ac:dyDescent="0.2">
      <c r="A582">
        <f>ROW(Source!A338)</f>
        <v>338</v>
      </c>
      <c r="B582">
        <v>449016111</v>
      </c>
      <c r="C582">
        <v>448997830</v>
      </c>
      <c r="D582">
        <v>277896275</v>
      </c>
      <c r="E582">
        <v>1</v>
      </c>
      <c r="F582">
        <v>1</v>
      </c>
      <c r="G582">
        <v>1</v>
      </c>
      <c r="H582">
        <v>3</v>
      </c>
      <c r="I582" t="s">
        <v>1543</v>
      </c>
      <c r="J582" t="s">
        <v>1544</v>
      </c>
      <c r="K582" t="s">
        <v>1545</v>
      </c>
      <c r="L582">
        <v>1348</v>
      </c>
      <c r="N582">
        <v>1009</v>
      </c>
      <c r="O582" t="s">
        <v>83</v>
      </c>
      <c r="P582" t="s">
        <v>83</v>
      </c>
      <c r="Q582">
        <v>1000</v>
      </c>
      <c r="W582">
        <v>0</v>
      </c>
      <c r="X582">
        <v>-1617519195</v>
      </c>
      <c r="Y582">
        <f t="shared" si="297"/>
        <v>1.286E-2</v>
      </c>
      <c r="AA582">
        <v>111175.32</v>
      </c>
      <c r="AB582">
        <v>0</v>
      </c>
      <c r="AC582">
        <v>0</v>
      </c>
      <c r="AD582">
        <v>0</v>
      </c>
      <c r="AE582">
        <v>77205.08</v>
      </c>
      <c r="AF582">
        <v>0</v>
      </c>
      <c r="AG582">
        <v>0</v>
      </c>
      <c r="AH582">
        <v>0</v>
      </c>
      <c r="AI582">
        <v>1.44</v>
      </c>
      <c r="AJ582">
        <v>1</v>
      </c>
      <c r="AK582">
        <v>1</v>
      </c>
      <c r="AL582">
        <v>1</v>
      </c>
      <c r="AM582">
        <v>2</v>
      </c>
      <c r="AN582">
        <v>0</v>
      </c>
      <c r="AO582">
        <v>0</v>
      </c>
      <c r="AP582">
        <v>1</v>
      </c>
      <c r="AQ582">
        <v>1</v>
      </c>
      <c r="AR582">
        <v>0</v>
      </c>
      <c r="AS582" t="s">
        <v>3</v>
      </c>
      <c r="AT582">
        <v>1.286E-2</v>
      </c>
      <c r="AU582" t="s">
        <v>3</v>
      </c>
      <c r="AV582">
        <v>0</v>
      </c>
      <c r="AW582">
        <v>2</v>
      </c>
      <c r="AX582">
        <v>448997858</v>
      </c>
      <c r="AY582">
        <v>1</v>
      </c>
      <c r="AZ582">
        <v>0</v>
      </c>
      <c r="BA582">
        <v>585</v>
      </c>
      <c r="BB582">
        <v>1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992.8573288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1</v>
      </c>
      <c r="BQ582">
        <v>992.8573288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1</v>
      </c>
      <c r="CV582">
        <v>0</v>
      </c>
      <c r="CW582">
        <v>0</v>
      </c>
      <c r="CX582">
        <f>ROUND(Y582*Source!I338,7)</f>
        <v>0</v>
      </c>
      <c r="CY582">
        <f t="shared" si="308"/>
        <v>111175.32</v>
      </c>
      <c r="CZ582">
        <f t="shared" si="309"/>
        <v>77205.08</v>
      </c>
      <c r="DA582">
        <f t="shared" si="310"/>
        <v>1.44</v>
      </c>
      <c r="DB582">
        <f t="shared" si="298"/>
        <v>992.86</v>
      </c>
      <c r="DC582">
        <f t="shared" si="299"/>
        <v>0</v>
      </c>
      <c r="DD582" t="s">
        <v>3</v>
      </c>
      <c r="DE582" t="s">
        <v>3</v>
      </c>
      <c r="DF582">
        <f>ROUND(ROUND(AE582*AI582,2)*CX582,2)</f>
        <v>0</v>
      </c>
      <c r="DG582">
        <f t="shared" si="307"/>
        <v>0</v>
      </c>
      <c r="DH582">
        <f t="shared" si="312"/>
        <v>0</v>
      </c>
      <c r="DI582">
        <f t="shared" si="313"/>
        <v>0</v>
      </c>
      <c r="DJ582">
        <f t="shared" si="311"/>
        <v>0</v>
      </c>
      <c r="DK582">
        <v>0</v>
      </c>
      <c r="DL582" t="s">
        <v>3</v>
      </c>
      <c r="DM582">
        <v>0</v>
      </c>
      <c r="DN582" t="s">
        <v>3</v>
      </c>
      <c r="DO582">
        <v>0</v>
      </c>
    </row>
    <row r="583" spans="1:119" x14ac:dyDescent="0.2">
      <c r="A583">
        <f>ROW(Source!A341)</f>
        <v>341</v>
      </c>
      <c r="B583">
        <v>449016111</v>
      </c>
      <c r="C583">
        <v>448997861</v>
      </c>
      <c r="D583">
        <v>277560279</v>
      </c>
      <c r="E583">
        <v>109</v>
      </c>
      <c r="F583">
        <v>1</v>
      </c>
      <c r="G583">
        <v>1</v>
      </c>
      <c r="H583">
        <v>1</v>
      </c>
      <c r="I583" t="s">
        <v>1359</v>
      </c>
      <c r="J583" t="s">
        <v>3</v>
      </c>
      <c r="K583" t="s">
        <v>1360</v>
      </c>
      <c r="L583">
        <v>1191</v>
      </c>
      <c r="N583">
        <v>1013</v>
      </c>
      <c r="O583" t="s">
        <v>1203</v>
      </c>
      <c r="P583" t="s">
        <v>1203</v>
      </c>
      <c r="Q583">
        <v>1</v>
      </c>
      <c r="W583">
        <v>0</v>
      </c>
      <c r="X583">
        <v>-983457869</v>
      </c>
      <c r="Y583">
        <f t="shared" si="297"/>
        <v>175.71</v>
      </c>
      <c r="AA583">
        <v>0</v>
      </c>
      <c r="AB583">
        <v>0</v>
      </c>
      <c r="AC583">
        <v>0</v>
      </c>
      <c r="AD583">
        <v>485.31</v>
      </c>
      <c r="AE583">
        <v>0</v>
      </c>
      <c r="AF583">
        <v>0</v>
      </c>
      <c r="AG583">
        <v>0</v>
      </c>
      <c r="AH583">
        <v>485.31</v>
      </c>
      <c r="AI583">
        <v>1</v>
      </c>
      <c r="AJ583">
        <v>1</v>
      </c>
      <c r="AK583">
        <v>1</v>
      </c>
      <c r="AL583">
        <v>1</v>
      </c>
      <c r="AM583">
        <v>-2</v>
      </c>
      <c r="AN583">
        <v>0</v>
      </c>
      <c r="AO583">
        <v>0</v>
      </c>
      <c r="AP583">
        <v>1</v>
      </c>
      <c r="AQ583">
        <v>1</v>
      </c>
      <c r="AR583">
        <v>0</v>
      </c>
      <c r="AS583" t="s">
        <v>3</v>
      </c>
      <c r="AT583">
        <v>175.71</v>
      </c>
      <c r="AU583" t="s">
        <v>3</v>
      </c>
      <c r="AV583">
        <v>1</v>
      </c>
      <c r="AW583">
        <v>2</v>
      </c>
      <c r="AX583">
        <v>448997876</v>
      </c>
      <c r="AY583">
        <v>2</v>
      </c>
      <c r="AZ583">
        <v>131072</v>
      </c>
      <c r="BA583">
        <v>586</v>
      </c>
      <c r="BB583">
        <v>1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85273.820099999997</v>
      </c>
      <c r="BN583">
        <v>175.71</v>
      </c>
      <c r="BO583">
        <v>0</v>
      </c>
      <c r="BP583">
        <v>1</v>
      </c>
      <c r="BQ583">
        <v>0</v>
      </c>
      <c r="BR583">
        <v>0</v>
      </c>
      <c r="BS583">
        <v>0</v>
      </c>
      <c r="BT583">
        <v>85273.820099999997</v>
      </c>
      <c r="BU583">
        <v>175.71</v>
      </c>
      <c r="BV583">
        <v>0</v>
      </c>
      <c r="BW583">
        <v>1</v>
      </c>
      <c r="CU583">
        <f>ROUND(AT583*Source!I341*AH583*AL583,2)</f>
        <v>0</v>
      </c>
      <c r="CV583">
        <f>ROUND(Y583*Source!I341,7)</f>
        <v>0</v>
      </c>
      <c r="CW583">
        <v>0</v>
      </c>
      <c r="CX583">
        <f>ROUND(Y583*Source!I341,7)</f>
        <v>0</v>
      </c>
      <c r="CY583">
        <f>AD583</f>
        <v>485.31</v>
      </c>
      <c r="CZ583">
        <f>AH583</f>
        <v>485.31</v>
      </c>
      <c r="DA583">
        <f>AL583</f>
        <v>1</v>
      </c>
      <c r="DB583">
        <f t="shared" si="298"/>
        <v>85273.82</v>
      </c>
      <c r="DC583">
        <f t="shared" si="299"/>
        <v>0</v>
      </c>
      <c r="DD583" t="s">
        <v>3</v>
      </c>
      <c r="DE583" t="s">
        <v>3</v>
      </c>
      <c r="DF583">
        <f t="shared" ref="DF583:DF589" si="314">ROUND(ROUND(AE583,2)*CX583,2)</f>
        <v>0</v>
      </c>
      <c r="DG583">
        <f t="shared" si="307"/>
        <v>0</v>
      </c>
      <c r="DH583">
        <f t="shared" si="312"/>
        <v>0</v>
      </c>
      <c r="DI583">
        <f t="shared" si="313"/>
        <v>0</v>
      </c>
      <c r="DJ583">
        <f>DI583</f>
        <v>0</v>
      </c>
      <c r="DK583">
        <v>1</v>
      </c>
      <c r="DL583" t="s">
        <v>3</v>
      </c>
      <c r="DM583">
        <v>0</v>
      </c>
      <c r="DN583" t="s">
        <v>3</v>
      </c>
      <c r="DO583">
        <v>0</v>
      </c>
    </row>
    <row r="584" spans="1:119" x14ac:dyDescent="0.2">
      <c r="A584">
        <f>ROW(Source!A341)</f>
        <v>341</v>
      </c>
      <c r="B584">
        <v>449016111</v>
      </c>
      <c r="C584">
        <v>448997861</v>
      </c>
      <c r="D584">
        <v>277560491</v>
      </c>
      <c r="E584">
        <v>109</v>
      </c>
      <c r="F584">
        <v>1</v>
      </c>
      <c r="G584">
        <v>1</v>
      </c>
      <c r="H584">
        <v>1</v>
      </c>
      <c r="I584" t="s">
        <v>1204</v>
      </c>
      <c r="J584" t="s">
        <v>3</v>
      </c>
      <c r="K584" t="s">
        <v>1205</v>
      </c>
      <c r="L584">
        <v>1191</v>
      </c>
      <c r="N584">
        <v>1013</v>
      </c>
      <c r="O584" t="s">
        <v>1203</v>
      </c>
      <c r="P584" t="s">
        <v>1203</v>
      </c>
      <c r="Q584">
        <v>1</v>
      </c>
      <c r="W584">
        <v>0</v>
      </c>
      <c r="X584">
        <v>-1417349443</v>
      </c>
      <c r="Y584">
        <f t="shared" si="297"/>
        <v>15.49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1</v>
      </c>
      <c r="AJ584">
        <v>1</v>
      </c>
      <c r="AK584">
        <v>1</v>
      </c>
      <c r="AL584">
        <v>1</v>
      </c>
      <c r="AM584">
        <v>-2</v>
      </c>
      <c r="AN584">
        <v>0</v>
      </c>
      <c r="AO584">
        <v>0</v>
      </c>
      <c r="AP584">
        <v>1</v>
      </c>
      <c r="AQ584">
        <v>1</v>
      </c>
      <c r="AR584">
        <v>0</v>
      </c>
      <c r="AS584" t="s">
        <v>3</v>
      </c>
      <c r="AT584">
        <v>15.49</v>
      </c>
      <c r="AU584" t="s">
        <v>3</v>
      </c>
      <c r="AV584">
        <v>2</v>
      </c>
      <c r="AW584">
        <v>2</v>
      </c>
      <c r="AX584">
        <v>448997877</v>
      </c>
      <c r="AY584">
        <v>1</v>
      </c>
      <c r="AZ584">
        <v>0</v>
      </c>
      <c r="BA584">
        <v>587</v>
      </c>
      <c r="BB584">
        <v>1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CV584">
        <v>0</v>
      </c>
      <c r="CW584">
        <v>0</v>
      </c>
      <c r="CX584">
        <f>ROUND(Y584*Source!I341,7)</f>
        <v>0</v>
      </c>
      <c r="CY584">
        <f>AD584</f>
        <v>0</v>
      </c>
      <c r="CZ584">
        <f>AH584</f>
        <v>0</v>
      </c>
      <c r="DA584">
        <f>AL584</f>
        <v>1</v>
      </c>
      <c r="DB584">
        <f t="shared" si="298"/>
        <v>0</v>
      </c>
      <c r="DC584">
        <f t="shared" si="299"/>
        <v>0</v>
      </c>
      <c r="DD584" t="s">
        <v>3</v>
      </c>
      <c r="DE584" t="s">
        <v>3</v>
      </c>
      <c r="DF584">
        <f t="shared" si="314"/>
        <v>0</v>
      </c>
      <c r="DG584">
        <f t="shared" si="307"/>
        <v>0</v>
      </c>
      <c r="DH584">
        <f t="shared" si="312"/>
        <v>0</v>
      </c>
      <c r="DI584">
        <f t="shared" si="313"/>
        <v>0</v>
      </c>
      <c r="DJ584">
        <f>DI584</f>
        <v>0</v>
      </c>
      <c r="DK584">
        <v>0</v>
      </c>
      <c r="DL584" t="s">
        <v>3</v>
      </c>
      <c r="DM584">
        <v>0</v>
      </c>
      <c r="DN584" t="s">
        <v>3</v>
      </c>
      <c r="DO584">
        <v>0</v>
      </c>
    </row>
    <row r="585" spans="1:119" x14ac:dyDescent="0.2">
      <c r="A585">
        <f>ROW(Source!A341)</f>
        <v>341</v>
      </c>
      <c r="B585">
        <v>449016111</v>
      </c>
      <c r="C585">
        <v>448997861</v>
      </c>
      <c r="D585">
        <v>277944474</v>
      </c>
      <c r="E585">
        <v>1</v>
      </c>
      <c r="F585">
        <v>1</v>
      </c>
      <c r="G585">
        <v>1</v>
      </c>
      <c r="H585">
        <v>2</v>
      </c>
      <c r="I585" t="s">
        <v>1272</v>
      </c>
      <c r="J585" t="s">
        <v>1507</v>
      </c>
      <c r="K585" t="s">
        <v>1274</v>
      </c>
      <c r="L585">
        <v>1368</v>
      </c>
      <c r="N585">
        <v>1011</v>
      </c>
      <c r="O585" t="s">
        <v>1100</v>
      </c>
      <c r="P585" t="s">
        <v>1100</v>
      </c>
      <c r="Q585">
        <v>1</v>
      </c>
      <c r="W585">
        <v>0</v>
      </c>
      <c r="X585">
        <v>-1366301975</v>
      </c>
      <c r="Y585">
        <f t="shared" si="297"/>
        <v>4.3499999999999996</v>
      </c>
      <c r="AA585">
        <v>0</v>
      </c>
      <c r="AB585">
        <v>2109.06</v>
      </c>
      <c r="AC585">
        <v>620.24</v>
      </c>
      <c r="AD585">
        <v>0</v>
      </c>
      <c r="AE585">
        <v>0</v>
      </c>
      <c r="AF585">
        <v>1609.97</v>
      </c>
      <c r="AG585">
        <v>620.24</v>
      </c>
      <c r="AH585">
        <v>0</v>
      </c>
      <c r="AI585">
        <v>1</v>
      </c>
      <c r="AJ585">
        <v>1.31</v>
      </c>
      <c r="AK585">
        <v>1</v>
      </c>
      <c r="AL585">
        <v>1</v>
      </c>
      <c r="AM585">
        <v>2</v>
      </c>
      <c r="AN585">
        <v>0</v>
      </c>
      <c r="AO585">
        <v>0</v>
      </c>
      <c r="AP585">
        <v>1</v>
      </c>
      <c r="AQ585">
        <v>1</v>
      </c>
      <c r="AR585">
        <v>0</v>
      </c>
      <c r="AS585" t="s">
        <v>3</v>
      </c>
      <c r="AT585">
        <v>4.3499999999999996</v>
      </c>
      <c r="AU585" t="s">
        <v>3</v>
      </c>
      <c r="AV585">
        <v>1</v>
      </c>
      <c r="AW585">
        <v>2</v>
      </c>
      <c r="AX585">
        <v>448997878</v>
      </c>
      <c r="AY585">
        <v>2</v>
      </c>
      <c r="AZ585">
        <v>65536</v>
      </c>
      <c r="BA585">
        <v>588</v>
      </c>
      <c r="BB585">
        <v>1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7003.3694999999998</v>
      </c>
      <c r="BL585">
        <v>2698.0439999999999</v>
      </c>
      <c r="BM585">
        <v>0</v>
      </c>
      <c r="BN585">
        <v>0</v>
      </c>
      <c r="BO585">
        <v>4.3499999999999996</v>
      </c>
      <c r="BP585">
        <v>1</v>
      </c>
      <c r="BQ585">
        <v>0</v>
      </c>
      <c r="BR585">
        <v>7003.3694999999998</v>
      </c>
      <c r="BS585">
        <v>2698.0439999999999</v>
      </c>
      <c r="BT585">
        <v>0</v>
      </c>
      <c r="BU585">
        <v>0</v>
      </c>
      <c r="BV585">
        <v>4.3499999999999996</v>
      </c>
      <c r="BW585">
        <v>1</v>
      </c>
      <c r="CV585">
        <v>0</v>
      </c>
      <c r="CW585">
        <f>ROUND(Y585*Source!I341*DO585,7)</f>
        <v>0</v>
      </c>
      <c r="CX585">
        <f>ROUND(Y585*Source!I341,7)</f>
        <v>0</v>
      </c>
      <c r="CY585">
        <f>AB585</f>
        <v>2109.06</v>
      </c>
      <c r="CZ585">
        <f>AF585</f>
        <v>1609.97</v>
      </c>
      <c r="DA585">
        <f>AJ585</f>
        <v>1.31</v>
      </c>
      <c r="DB585">
        <f t="shared" si="298"/>
        <v>7003.37</v>
      </c>
      <c r="DC585">
        <f t="shared" si="299"/>
        <v>2698.04</v>
      </c>
      <c r="DD585" t="s">
        <v>3</v>
      </c>
      <c r="DE585" t="s">
        <v>3</v>
      </c>
      <c r="DF585">
        <f t="shared" si="314"/>
        <v>0</v>
      </c>
      <c r="DG585">
        <f>ROUND(ROUND(AF585*AJ585,2)*CX585,2)</f>
        <v>0</v>
      </c>
      <c r="DH585">
        <f t="shared" si="312"/>
        <v>0</v>
      </c>
      <c r="DI585">
        <f t="shared" si="313"/>
        <v>0</v>
      </c>
      <c r="DJ585">
        <f>DG585+DH585</f>
        <v>0</v>
      </c>
      <c r="DK585">
        <v>0</v>
      </c>
      <c r="DL585" t="s">
        <v>1219</v>
      </c>
      <c r="DM585">
        <v>5</v>
      </c>
      <c r="DN585" t="s">
        <v>1203</v>
      </c>
      <c r="DO585">
        <v>1</v>
      </c>
    </row>
    <row r="586" spans="1:119" x14ac:dyDescent="0.2">
      <c r="A586">
        <f>ROW(Source!A341)</f>
        <v>341</v>
      </c>
      <c r="B586">
        <v>449016111</v>
      </c>
      <c r="C586">
        <v>448997861</v>
      </c>
      <c r="D586">
        <v>277944622</v>
      </c>
      <c r="E586">
        <v>1</v>
      </c>
      <c r="F586">
        <v>1</v>
      </c>
      <c r="G586">
        <v>1</v>
      </c>
      <c r="H586">
        <v>2</v>
      </c>
      <c r="I586" t="s">
        <v>1220</v>
      </c>
      <c r="J586" t="s">
        <v>1221</v>
      </c>
      <c r="K586" t="s">
        <v>1222</v>
      </c>
      <c r="L586">
        <v>1368</v>
      </c>
      <c r="N586">
        <v>1011</v>
      </c>
      <c r="O586" t="s">
        <v>1100</v>
      </c>
      <c r="P586" t="s">
        <v>1100</v>
      </c>
      <c r="Q586">
        <v>1</v>
      </c>
      <c r="W586">
        <v>0</v>
      </c>
      <c r="X586">
        <v>-776243211</v>
      </c>
      <c r="Y586">
        <f t="shared" si="297"/>
        <v>10.26</v>
      </c>
      <c r="AA586">
        <v>0</v>
      </c>
      <c r="AB586">
        <v>1626.29</v>
      </c>
      <c r="AC586">
        <v>724.95</v>
      </c>
      <c r="AD586">
        <v>0</v>
      </c>
      <c r="AE586">
        <v>0</v>
      </c>
      <c r="AF586">
        <v>1626.29</v>
      </c>
      <c r="AG586">
        <v>724.95</v>
      </c>
      <c r="AH586">
        <v>0</v>
      </c>
      <c r="AI586">
        <v>1</v>
      </c>
      <c r="AJ586">
        <v>1</v>
      </c>
      <c r="AK586">
        <v>1</v>
      </c>
      <c r="AL586">
        <v>1</v>
      </c>
      <c r="AM586">
        <v>-2</v>
      </c>
      <c r="AN586">
        <v>0</v>
      </c>
      <c r="AO586">
        <v>0</v>
      </c>
      <c r="AP586">
        <v>1</v>
      </c>
      <c r="AQ586">
        <v>1</v>
      </c>
      <c r="AR586">
        <v>0</v>
      </c>
      <c r="AS586" t="s">
        <v>3</v>
      </c>
      <c r="AT586">
        <v>10.26</v>
      </c>
      <c r="AU586" t="s">
        <v>3</v>
      </c>
      <c r="AV586">
        <v>1</v>
      </c>
      <c r="AW586">
        <v>2</v>
      </c>
      <c r="AX586">
        <v>448997879</v>
      </c>
      <c r="AY586">
        <v>2</v>
      </c>
      <c r="AZ586">
        <v>98304</v>
      </c>
      <c r="BA586">
        <v>589</v>
      </c>
      <c r="BB586">
        <v>1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16685.735399999998</v>
      </c>
      <c r="BL586">
        <v>7437.9870000000001</v>
      </c>
      <c r="BM586">
        <v>0</v>
      </c>
      <c r="BN586">
        <v>0</v>
      </c>
      <c r="BO586">
        <v>10.26</v>
      </c>
      <c r="BP586">
        <v>1</v>
      </c>
      <c r="BQ586">
        <v>0</v>
      </c>
      <c r="BR586">
        <v>16685.735399999998</v>
      </c>
      <c r="BS586">
        <v>7437.9870000000001</v>
      </c>
      <c r="BT586">
        <v>0</v>
      </c>
      <c r="BU586">
        <v>0</v>
      </c>
      <c r="BV586">
        <v>10.26</v>
      </c>
      <c r="BW586">
        <v>1</v>
      </c>
      <c r="CV586">
        <v>0</v>
      </c>
      <c r="CW586">
        <f>ROUND(Y586*Source!I341*DO586,7)</f>
        <v>0</v>
      </c>
      <c r="CX586">
        <f>ROUND(Y586*Source!I341,7)</f>
        <v>0</v>
      </c>
      <c r="CY586">
        <f>AB586</f>
        <v>1626.29</v>
      </c>
      <c r="CZ586">
        <f>AF586</f>
        <v>1626.29</v>
      </c>
      <c r="DA586">
        <f>AJ586</f>
        <v>1</v>
      </c>
      <c r="DB586">
        <f t="shared" si="298"/>
        <v>16685.740000000002</v>
      </c>
      <c r="DC586">
        <f t="shared" si="299"/>
        <v>7437.99</v>
      </c>
      <c r="DD586" t="s">
        <v>3</v>
      </c>
      <c r="DE586" t="s">
        <v>3</v>
      </c>
      <c r="DF586">
        <f t="shared" si="314"/>
        <v>0</v>
      </c>
      <c r="DG586">
        <f t="shared" ref="DG586:DG598" si="315">ROUND(ROUND(AF586,2)*CX586,2)</f>
        <v>0</v>
      </c>
      <c r="DH586">
        <f t="shared" si="312"/>
        <v>0</v>
      </c>
      <c r="DI586">
        <f t="shared" si="313"/>
        <v>0</v>
      </c>
      <c r="DJ586">
        <f>DG586+DH586</f>
        <v>0</v>
      </c>
      <c r="DK586">
        <v>1</v>
      </c>
      <c r="DL586" t="s">
        <v>1223</v>
      </c>
      <c r="DM586">
        <v>6</v>
      </c>
      <c r="DN586" t="s">
        <v>1203</v>
      </c>
      <c r="DO586">
        <v>1</v>
      </c>
    </row>
    <row r="587" spans="1:119" x14ac:dyDescent="0.2">
      <c r="A587">
        <f>ROW(Source!A341)</f>
        <v>341</v>
      </c>
      <c r="B587">
        <v>449016111</v>
      </c>
      <c r="C587">
        <v>448997861</v>
      </c>
      <c r="D587">
        <v>277945805</v>
      </c>
      <c r="E587">
        <v>1</v>
      </c>
      <c r="F587">
        <v>1</v>
      </c>
      <c r="G587">
        <v>1</v>
      </c>
      <c r="H587">
        <v>2</v>
      </c>
      <c r="I587" t="s">
        <v>1206</v>
      </c>
      <c r="J587" t="s">
        <v>1207</v>
      </c>
      <c r="K587" t="s">
        <v>1208</v>
      </c>
      <c r="L587">
        <v>1368</v>
      </c>
      <c r="N587">
        <v>1011</v>
      </c>
      <c r="O587" t="s">
        <v>1100</v>
      </c>
      <c r="P587" t="s">
        <v>1100</v>
      </c>
      <c r="Q587">
        <v>1</v>
      </c>
      <c r="W587">
        <v>0</v>
      </c>
      <c r="X587">
        <v>721652621</v>
      </c>
      <c r="Y587">
        <f t="shared" si="297"/>
        <v>0.88</v>
      </c>
      <c r="AA587">
        <v>0</v>
      </c>
      <c r="AB587">
        <v>641.70000000000005</v>
      </c>
      <c r="AC587">
        <v>539.69000000000005</v>
      </c>
      <c r="AD587">
        <v>0</v>
      </c>
      <c r="AE587">
        <v>0</v>
      </c>
      <c r="AF587">
        <v>641.70000000000005</v>
      </c>
      <c r="AG587">
        <v>539.69000000000005</v>
      </c>
      <c r="AH587">
        <v>0</v>
      </c>
      <c r="AI587">
        <v>1</v>
      </c>
      <c r="AJ587">
        <v>1</v>
      </c>
      <c r="AK587">
        <v>1</v>
      </c>
      <c r="AL587">
        <v>1</v>
      </c>
      <c r="AM587">
        <v>-2</v>
      </c>
      <c r="AN587">
        <v>0</v>
      </c>
      <c r="AO587">
        <v>0</v>
      </c>
      <c r="AP587">
        <v>1</v>
      </c>
      <c r="AQ587">
        <v>1</v>
      </c>
      <c r="AR587">
        <v>0</v>
      </c>
      <c r="AS587" t="s">
        <v>3</v>
      </c>
      <c r="AT587">
        <v>0.88</v>
      </c>
      <c r="AU587" t="s">
        <v>3</v>
      </c>
      <c r="AV587">
        <v>1</v>
      </c>
      <c r="AW587">
        <v>2</v>
      </c>
      <c r="AX587">
        <v>448997880</v>
      </c>
      <c r="AY587">
        <v>2</v>
      </c>
      <c r="AZ587">
        <v>98304</v>
      </c>
      <c r="BA587">
        <v>590</v>
      </c>
      <c r="BB587">
        <v>1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564.69600000000003</v>
      </c>
      <c r="BL587">
        <v>474.92720000000003</v>
      </c>
      <c r="BM587">
        <v>0</v>
      </c>
      <c r="BN587">
        <v>0</v>
      </c>
      <c r="BO587">
        <v>0.88</v>
      </c>
      <c r="BP587">
        <v>1</v>
      </c>
      <c r="BQ587">
        <v>0</v>
      </c>
      <c r="BR587">
        <v>564.69600000000003</v>
      </c>
      <c r="BS587">
        <v>474.92720000000003</v>
      </c>
      <c r="BT587">
        <v>0</v>
      </c>
      <c r="BU587">
        <v>0</v>
      </c>
      <c r="BV587">
        <v>0.88</v>
      </c>
      <c r="BW587">
        <v>1</v>
      </c>
      <c r="CV587">
        <v>0</v>
      </c>
      <c r="CW587">
        <f>ROUND(Y587*Source!I341*DO587,7)</f>
        <v>0</v>
      </c>
      <c r="CX587">
        <f>ROUND(Y587*Source!I341,7)</f>
        <v>0</v>
      </c>
      <c r="CY587">
        <f>AB587</f>
        <v>641.70000000000005</v>
      </c>
      <c r="CZ587">
        <f>AF587</f>
        <v>641.70000000000005</v>
      </c>
      <c r="DA587">
        <f>AJ587</f>
        <v>1</v>
      </c>
      <c r="DB587">
        <f t="shared" si="298"/>
        <v>564.70000000000005</v>
      </c>
      <c r="DC587">
        <f t="shared" si="299"/>
        <v>474.93</v>
      </c>
      <c r="DD587" t="s">
        <v>3</v>
      </c>
      <c r="DE587" t="s">
        <v>3</v>
      </c>
      <c r="DF587">
        <f t="shared" si="314"/>
        <v>0</v>
      </c>
      <c r="DG587">
        <f t="shared" si="315"/>
        <v>0</v>
      </c>
      <c r="DH587">
        <f t="shared" si="312"/>
        <v>0</v>
      </c>
      <c r="DI587">
        <f t="shared" si="313"/>
        <v>0</v>
      </c>
      <c r="DJ587">
        <f>DG587+DH587</f>
        <v>0</v>
      </c>
      <c r="DK587">
        <v>1</v>
      </c>
      <c r="DL587" t="s">
        <v>1209</v>
      </c>
      <c r="DM587">
        <v>4</v>
      </c>
      <c r="DN587" t="s">
        <v>1203</v>
      </c>
      <c r="DO587">
        <v>1</v>
      </c>
    </row>
    <row r="588" spans="1:119" x14ac:dyDescent="0.2">
      <c r="A588">
        <f>ROW(Source!A341)</f>
        <v>341</v>
      </c>
      <c r="B588">
        <v>449016111</v>
      </c>
      <c r="C588">
        <v>448997861</v>
      </c>
      <c r="D588">
        <v>277946011</v>
      </c>
      <c r="E588">
        <v>1</v>
      </c>
      <c r="F588">
        <v>1</v>
      </c>
      <c r="G588">
        <v>1</v>
      </c>
      <c r="H588">
        <v>2</v>
      </c>
      <c r="I588" t="s">
        <v>1224</v>
      </c>
      <c r="J588" t="s">
        <v>1225</v>
      </c>
      <c r="K588" t="s">
        <v>1226</v>
      </c>
      <c r="L588">
        <v>1368</v>
      </c>
      <c r="N588">
        <v>1011</v>
      </c>
      <c r="O588" t="s">
        <v>1100</v>
      </c>
      <c r="P588" t="s">
        <v>1100</v>
      </c>
      <c r="Q588">
        <v>1</v>
      </c>
      <c r="W588">
        <v>0</v>
      </c>
      <c r="X588">
        <v>275358200</v>
      </c>
      <c r="Y588">
        <f t="shared" si="297"/>
        <v>0.24</v>
      </c>
      <c r="AA588">
        <v>0</v>
      </c>
      <c r="AB588">
        <v>108.47</v>
      </c>
      <c r="AC588">
        <v>0</v>
      </c>
      <c r="AD588">
        <v>0</v>
      </c>
      <c r="AE588">
        <v>0</v>
      </c>
      <c r="AF588">
        <v>108.47</v>
      </c>
      <c r="AG588">
        <v>0</v>
      </c>
      <c r="AH588">
        <v>0</v>
      </c>
      <c r="AI588">
        <v>1</v>
      </c>
      <c r="AJ588">
        <v>1</v>
      </c>
      <c r="AK588">
        <v>1</v>
      </c>
      <c r="AL588">
        <v>1</v>
      </c>
      <c r="AM588">
        <v>-2</v>
      </c>
      <c r="AN588">
        <v>0</v>
      </c>
      <c r="AO588">
        <v>0</v>
      </c>
      <c r="AP588">
        <v>1</v>
      </c>
      <c r="AQ588">
        <v>1</v>
      </c>
      <c r="AR588">
        <v>0</v>
      </c>
      <c r="AS588" t="s">
        <v>3</v>
      </c>
      <c r="AT588">
        <v>0.24</v>
      </c>
      <c r="AU588" t="s">
        <v>3</v>
      </c>
      <c r="AV588">
        <v>1</v>
      </c>
      <c r="AW588">
        <v>2</v>
      </c>
      <c r="AX588">
        <v>448997881</v>
      </c>
      <c r="AY588">
        <v>2</v>
      </c>
      <c r="AZ588">
        <v>32768</v>
      </c>
      <c r="BA588">
        <v>591</v>
      </c>
      <c r="BB588">
        <v>1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26.032799999999998</v>
      </c>
      <c r="BL588">
        <v>0</v>
      </c>
      <c r="BM588">
        <v>0</v>
      </c>
      <c r="BN588">
        <v>0</v>
      </c>
      <c r="BO588">
        <v>0</v>
      </c>
      <c r="BP588">
        <v>1</v>
      </c>
      <c r="BQ588">
        <v>0</v>
      </c>
      <c r="BR588">
        <v>26.032799999999998</v>
      </c>
      <c r="BS588">
        <v>0</v>
      </c>
      <c r="BT588">
        <v>0</v>
      </c>
      <c r="BU588">
        <v>0</v>
      </c>
      <c r="BV588">
        <v>0</v>
      </c>
      <c r="BW588">
        <v>1</v>
      </c>
      <c r="CV588">
        <v>0</v>
      </c>
      <c r="CW588">
        <f>ROUND(Y588*Source!I341*DO588,7)</f>
        <v>0</v>
      </c>
      <c r="CX588">
        <f>ROUND(Y588*Source!I341,7)</f>
        <v>0</v>
      </c>
      <c r="CY588">
        <f>AB588</f>
        <v>108.47</v>
      </c>
      <c r="CZ588">
        <f>AF588</f>
        <v>108.47</v>
      </c>
      <c r="DA588">
        <f>AJ588</f>
        <v>1</v>
      </c>
      <c r="DB588">
        <f t="shared" si="298"/>
        <v>26.03</v>
      </c>
      <c r="DC588">
        <f t="shared" si="299"/>
        <v>0</v>
      </c>
      <c r="DD588" t="s">
        <v>3</v>
      </c>
      <c r="DE588" t="s">
        <v>3</v>
      </c>
      <c r="DF588">
        <f t="shared" si="314"/>
        <v>0</v>
      </c>
      <c r="DG588">
        <f t="shared" si="315"/>
        <v>0</v>
      </c>
      <c r="DH588">
        <f t="shared" si="312"/>
        <v>0</v>
      </c>
      <c r="DI588">
        <f t="shared" si="313"/>
        <v>0</v>
      </c>
      <c r="DJ588">
        <f>DG588+DH588</f>
        <v>0</v>
      </c>
      <c r="DK588">
        <v>1</v>
      </c>
      <c r="DL588" t="s">
        <v>3</v>
      </c>
      <c r="DM588">
        <v>0</v>
      </c>
      <c r="DN588" t="s">
        <v>3</v>
      </c>
      <c r="DO588">
        <v>0</v>
      </c>
    </row>
    <row r="589" spans="1:119" x14ac:dyDescent="0.2">
      <c r="A589">
        <f>ROW(Source!A341)</f>
        <v>341</v>
      </c>
      <c r="B589">
        <v>449016111</v>
      </c>
      <c r="C589">
        <v>448997861</v>
      </c>
      <c r="D589">
        <v>277560614</v>
      </c>
      <c r="E589">
        <v>109</v>
      </c>
      <c r="F589">
        <v>1</v>
      </c>
      <c r="G589">
        <v>1</v>
      </c>
      <c r="H589">
        <v>3</v>
      </c>
      <c r="I589" t="s">
        <v>166</v>
      </c>
      <c r="J589" t="s">
        <v>3</v>
      </c>
      <c r="K589" t="s">
        <v>524</v>
      </c>
      <c r="L589">
        <v>1348</v>
      </c>
      <c r="N589">
        <v>1009</v>
      </c>
      <c r="O589" t="s">
        <v>83</v>
      </c>
      <c r="P589" t="s">
        <v>83</v>
      </c>
      <c r="Q589">
        <v>1000</v>
      </c>
      <c r="W589">
        <v>0</v>
      </c>
      <c r="X589">
        <v>-1790279277</v>
      </c>
      <c r="Y589">
        <f t="shared" si="297"/>
        <v>1.71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1</v>
      </c>
      <c r="AJ589">
        <v>1</v>
      </c>
      <c r="AK589">
        <v>1</v>
      </c>
      <c r="AL589">
        <v>1</v>
      </c>
      <c r="AM589">
        <v>-2</v>
      </c>
      <c r="AN589">
        <v>0</v>
      </c>
      <c r="AO589">
        <v>0</v>
      </c>
      <c r="AP589">
        <v>1</v>
      </c>
      <c r="AQ589">
        <v>0</v>
      </c>
      <c r="AR589">
        <v>0</v>
      </c>
      <c r="AS589" t="s">
        <v>3</v>
      </c>
      <c r="AT589">
        <v>1.71</v>
      </c>
      <c r="AU589" t="s">
        <v>3</v>
      </c>
      <c r="AV589">
        <v>0</v>
      </c>
      <c r="AW589">
        <v>2</v>
      </c>
      <c r="AX589">
        <v>448997882</v>
      </c>
      <c r="AY589">
        <v>1</v>
      </c>
      <c r="AZ589">
        <v>0</v>
      </c>
      <c r="BA589">
        <v>592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CV589">
        <v>0</v>
      </c>
      <c r="CW589">
        <v>0</v>
      </c>
      <c r="CX589">
        <f>ROUND(Y589*Source!I341,7)</f>
        <v>0</v>
      </c>
      <c r="CY589">
        <f t="shared" ref="CY589:CY596" si="316">AA589</f>
        <v>0</v>
      </c>
      <c r="CZ589">
        <f t="shared" ref="CZ589:CZ596" si="317">AE589</f>
        <v>0</v>
      </c>
      <c r="DA589">
        <f t="shared" ref="DA589:DA596" si="318">AI589</f>
        <v>1</v>
      </c>
      <c r="DB589">
        <f t="shared" si="298"/>
        <v>0</v>
      </c>
      <c r="DC589">
        <f t="shared" si="299"/>
        <v>0</v>
      </c>
      <c r="DD589" t="s">
        <v>3</v>
      </c>
      <c r="DE589" t="s">
        <v>3</v>
      </c>
      <c r="DF589">
        <f t="shared" si="314"/>
        <v>0</v>
      </c>
      <c r="DG589">
        <f t="shared" si="315"/>
        <v>0</v>
      </c>
      <c r="DH589">
        <f t="shared" si="312"/>
        <v>0</v>
      </c>
      <c r="DI589">
        <f t="shared" si="313"/>
        <v>0</v>
      </c>
      <c r="DJ589">
        <f t="shared" ref="DJ589:DJ596" si="319">DF589</f>
        <v>0</v>
      </c>
      <c r="DK589">
        <v>0</v>
      </c>
      <c r="DL589" t="s">
        <v>3</v>
      </c>
      <c r="DM589">
        <v>0</v>
      </c>
      <c r="DN589" t="s">
        <v>3</v>
      </c>
      <c r="DO589">
        <v>0</v>
      </c>
    </row>
    <row r="590" spans="1:119" x14ac:dyDescent="0.2">
      <c r="A590">
        <f>ROW(Source!A341)</f>
        <v>341</v>
      </c>
      <c r="B590">
        <v>449016111</v>
      </c>
      <c r="C590">
        <v>448997861</v>
      </c>
      <c r="D590">
        <v>277863472</v>
      </c>
      <c r="E590">
        <v>1</v>
      </c>
      <c r="F590">
        <v>1</v>
      </c>
      <c r="G590">
        <v>1</v>
      </c>
      <c r="H590">
        <v>3</v>
      </c>
      <c r="I590" t="s">
        <v>1531</v>
      </c>
      <c r="J590" t="s">
        <v>1532</v>
      </c>
      <c r="K590" t="s">
        <v>1533</v>
      </c>
      <c r="L590">
        <v>1348</v>
      </c>
      <c r="N590">
        <v>1009</v>
      </c>
      <c r="O590" t="s">
        <v>83</v>
      </c>
      <c r="P590" t="s">
        <v>83</v>
      </c>
      <c r="Q590">
        <v>1000</v>
      </c>
      <c r="W590">
        <v>0</v>
      </c>
      <c r="X590">
        <v>-517382908</v>
      </c>
      <c r="Y590">
        <f t="shared" si="297"/>
        <v>3.0000000000000001E-5</v>
      </c>
      <c r="AA590">
        <v>374947.4</v>
      </c>
      <c r="AB590">
        <v>0</v>
      </c>
      <c r="AC590">
        <v>0</v>
      </c>
      <c r="AD590">
        <v>0</v>
      </c>
      <c r="AE590">
        <v>340861.27</v>
      </c>
      <c r="AF590">
        <v>0</v>
      </c>
      <c r="AG590">
        <v>0</v>
      </c>
      <c r="AH590">
        <v>0</v>
      </c>
      <c r="AI590">
        <v>1.1000000000000001</v>
      </c>
      <c r="AJ590">
        <v>1</v>
      </c>
      <c r="AK590">
        <v>1</v>
      </c>
      <c r="AL590">
        <v>1</v>
      </c>
      <c r="AM590">
        <v>2</v>
      </c>
      <c r="AN590">
        <v>0</v>
      </c>
      <c r="AO590">
        <v>0</v>
      </c>
      <c r="AP590">
        <v>1</v>
      </c>
      <c r="AQ590">
        <v>1</v>
      </c>
      <c r="AR590">
        <v>0</v>
      </c>
      <c r="AS590" t="s">
        <v>3</v>
      </c>
      <c r="AT590">
        <v>3.0000000000000001E-5</v>
      </c>
      <c r="AU590" t="s">
        <v>3</v>
      </c>
      <c r="AV590">
        <v>0</v>
      </c>
      <c r="AW590">
        <v>2</v>
      </c>
      <c r="AX590">
        <v>448997883</v>
      </c>
      <c r="AY590">
        <v>1</v>
      </c>
      <c r="AZ590">
        <v>0</v>
      </c>
      <c r="BA590">
        <v>593</v>
      </c>
      <c r="BB590">
        <v>1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10.225838100000001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1</v>
      </c>
      <c r="BQ590">
        <v>10.225838100000001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1</v>
      </c>
      <c r="CV590">
        <v>0</v>
      </c>
      <c r="CW590">
        <v>0</v>
      </c>
      <c r="CX590">
        <f>ROUND(Y590*Source!I341,7)</f>
        <v>0</v>
      </c>
      <c r="CY590">
        <f t="shared" si="316"/>
        <v>374947.4</v>
      </c>
      <c r="CZ590">
        <f t="shared" si="317"/>
        <v>340861.27</v>
      </c>
      <c r="DA590">
        <f t="shared" si="318"/>
        <v>1.1000000000000001</v>
      </c>
      <c r="DB590">
        <f t="shared" si="298"/>
        <v>10.23</v>
      </c>
      <c r="DC590">
        <f t="shared" si="299"/>
        <v>0</v>
      </c>
      <c r="DD590" t="s">
        <v>3</v>
      </c>
      <c r="DE590" t="s">
        <v>3</v>
      </c>
      <c r="DF590">
        <f>ROUND(ROUND(AE590*AI590,2)*CX590,2)</f>
        <v>0</v>
      </c>
      <c r="DG590">
        <f t="shared" si="315"/>
        <v>0</v>
      </c>
      <c r="DH590">
        <f t="shared" si="312"/>
        <v>0</v>
      </c>
      <c r="DI590">
        <f t="shared" si="313"/>
        <v>0</v>
      </c>
      <c r="DJ590">
        <f t="shared" si="319"/>
        <v>0</v>
      </c>
      <c r="DK590">
        <v>0</v>
      </c>
      <c r="DL590" t="s">
        <v>3</v>
      </c>
      <c r="DM590">
        <v>0</v>
      </c>
      <c r="DN590" t="s">
        <v>3</v>
      </c>
      <c r="DO590">
        <v>0</v>
      </c>
    </row>
    <row r="591" spans="1:119" x14ac:dyDescent="0.2">
      <c r="A591">
        <f>ROW(Source!A341)</f>
        <v>341</v>
      </c>
      <c r="B591">
        <v>449016111</v>
      </c>
      <c r="C591">
        <v>448997861</v>
      </c>
      <c r="D591">
        <v>277560731</v>
      </c>
      <c r="E591">
        <v>109</v>
      </c>
      <c r="F591">
        <v>1</v>
      </c>
      <c r="G591">
        <v>1</v>
      </c>
      <c r="H591">
        <v>3</v>
      </c>
      <c r="I591" t="s">
        <v>558</v>
      </c>
      <c r="J591" t="s">
        <v>3</v>
      </c>
      <c r="K591" t="s">
        <v>559</v>
      </c>
      <c r="L591">
        <v>1348</v>
      </c>
      <c r="N591">
        <v>1009</v>
      </c>
      <c r="O591" t="s">
        <v>83</v>
      </c>
      <c r="P591" t="s">
        <v>83</v>
      </c>
      <c r="Q591">
        <v>1000</v>
      </c>
      <c r="W591">
        <v>0</v>
      </c>
      <c r="X591">
        <v>1328469179</v>
      </c>
      <c r="Y591">
        <f t="shared" si="297"/>
        <v>0.90800000000000003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1</v>
      </c>
      <c r="AJ591">
        <v>1</v>
      </c>
      <c r="AK591">
        <v>1</v>
      </c>
      <c r="AL591">
        <v>1</v>
      </c>
      <c r="AM591">
        <v>-2</v>
      </c>
      <c r="AN591">
        <v>0</v>
      </c>
      <c r="AO591">
        <v>0</v>
      </c>
      <c r="AP591">
        <v>1</v>
      </c>
      <c r="AQ591">
        <v>0</v>
      </c>
      <c r="AR591">
        <v>0</v>
      </c>
      <c r="AS591" t="s">
        <v>3</v>
      </c>
      <c r="AT591">
        <v>0.90800000000000003</v>
      </c>
      <c r="AU591" t="s">
        <v>3</v>
      </c>
      <c r="AV591">
        <v>0</v>
      </c>
      <c r="AW591">
        <v>2</v>
      </c>
      <c r="AX591">
        <v>448997884</v>
      </c>
      <c r="AY591">
        <v>1</v>
      </c>
      <c r="AZ591">
        <v>0</v>
      </c>
      <c r="BA591">
        <v>594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CV591">
        <v>0</v>
      </c>
      <c r="CW591">
        <v>0</v>
      </c>
      <c r="CX591">
        <f>ROUND(Y591*Source!I341,7)</f>
        <v>0</v>
      </c>
      <c r="CY591">
        <f t="shared" si="316"/>
        <v>0</v>
      </c>
      <c r="CZ591">
        <f t="shared" si="317"/>
        <v>0</v>
      </c>
      <c r="DA591">
        <f t="shared" si="318"/>
        <v>1</v>
      </c>
      <c r="DB591">
        <f t="shared" si="298"/>
        <v>0</v>
      </c>
      <c r="DC591">
        <f t="shared" si="299"/>
        <v>0</v>
      </c>
      <c r="DD591" t="s">
        <v>3</v>
      </c>
      <c r="DE591" t="s">
        <v>3</v>
      </c>
      <c r="DF591">
        <f>ROUND(ROUND(AE591,2)*CX591,2)</f>
        <v>0</v>
      </c>
      <c r="DG591">
        <f t="shared" si="315"/>
        <v>0</v>
      </c>
      <c r="DH591">
        <f t="shared" si="312"/>
        <v>0</v>
      </c>
      <c r="DI591">
        <f t="shared" si="313"/>
        <v>0</v>
      </c>
      <c r="DJ591">
        <f t="shared" si="319"/>
        <v>0</v>
      </c>
      <c r="DK591">
        <v>0</v>
      </c>
      <c r="DL591" t="s">
        <v>3</v>
      </c>
      <c r="DM591">
        <v>0</v>
      </c>
      <c r="DN591" t="s">
        <v>3</v>
      </c>
      <c r="DO591">
        <v>0</v>
      </c>
    </row>
    <row r="592" spans="1:119" x14ac:dyDescent="0.2">
      <c r="A592">
        <f>ROW(Source!A341)</f>
        <v>341</v>
      </c>
      <c r="B592">
        <v>449016111</v>
      </c>
      <c r="C592">
        <v>448997861</v>
      </c>
      <c r="D592">
        <v>277866682</v>
      </c>
      <c r="E592">
        <v>1</v>
      </c>
      <c r="F592">
        <v>1</v>
      </c>
      <c r="G592">
        <v>1</v>
      </c>
      <c r="H592">
        <v>3</v>
      </c>
      <c r="I592" t="s">
        <v>1320</v>
      </c>
      <c r="J592" t="s">
        <v>1321</v>
      </c>
      <c r="K592" t="s">
        <v>1322</v>
      </c>
      <c r="L592">
        <v>1346</v>
      </c>
      <c r="N592">
        <v>1009</v>
      </c>
      <c r="O592" t="s">
        <v>441</v>
      </c>
      <c r="P592" t="s">
        <v>441</v>
      </c>
      <c r="Q592">
        <v>1</v>
      </c>
      <c r="W592">
        <v>0</v>
      </c>
      <c r="X592">
        <v>1568892381</v>
      </c>
      <c r="Y592">
        <f t="shared" si="297"/>
        <v>1.54</v>
      </c>
      <c r="AA592">
        <v>121.39</v>
      </c>
      <c r="AB592">
        <v>0</v>
      </c>
      <c r="AC592">
        <v>0</v>
      </c>
      <c r="AD592">
        <v>0</v>
      </c>
      <c r="AE592">
        <v>155.63</v>
      </c>
      <c r="AF592">
        <v>0</v>
      </c>
      <c r="AG592">
        <v>0</v>
      </c>
      <c r="AH592">
        <v>0</v>
      </c>
      <c r="AI592">
        <v>0.78</v>
      </c>
      <c r="AJ592">
        <v>1</v>
      </c>
      <c r="AK592">
        <v>1</v>
      </c>
      <c r="AL592">
        <v>1</v>
      </c>
      <c r="AM592">
        <v>2</v>
      </c>
      <c r="AN592">
        <v>0</v>
      </c>
      <c r="AO592">
        <v>0</v>
      </c>
      <c r="AP592">
        <v>1</v>
      </c>
      <c r="AQ592">
        <v>1</v>
      </c>
      <c r="AR592">
        <v>0</v>
      </c>
      <c r="AS592" t="s">
        <v>3</v>
      </c>
      <c r="AT592">
        <v>1.54</v>
      </c>
      <c r="AU592" t="s">
        <v>3</v>
      </c>
      <c r="AV592">
        <v>0</v>
      </c>
      <c r="AW592">
        <v>2</v>
      </c>
      <c r="AX592">
        <v>448997885</v>
      </c>
      <c r="AY592">
        <v>1</v>
      </c>
      <c r="AZ592">
        <v>0</v>
      </c>
      <c r="BA592">
        <v>595</v>
      </c>
      <c r="BB592">
        <v>1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239.67019999999999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1</v>
      </c>
      <c r="BQ592">
        <v>239.67019999999999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1</v>
      </c>
      <c r="CV592">
        <v>0</v>
      </c>
      <c r="CW592">
        <v>0</v>
      </c>
      <c r="CX592">
        <f>ROUND(Y592*Source!I341,7)</f>
        <v>0</v>
      </c>
      <c r="CY592">
        <f t="shared" si="316"/>
        <v>121.39</v>
      </c>
      <c r="CZ592">
        <f t="shared" si="317"/>
        <v>155.63</v>
      </c>
      <c r="DA592">
        <f t="shared" si="318"/>
        <v>0.78</v>
      </c>
      <c r="DB592">
        <f t="shared" si="298"/>
        <v>239.67</v>
      </c>
      <c r="DC592">
        <f t="shared" si="299"/>
        <v>0</v>
      </c>
      <c r="DD592" t="s">
        <v>3</v>
      </c>
      <c r="DE592" t="s">
        <v>3</v>
      </c>
      <c r="DF592">
        <f>ROUND(ROUND(AE592*AI592,2)*CX592,2)</f>
        <v>0</v>
      </c>
      <c r="DG592">
        <f t="shared" si="315"/>
        <v>0</v>
      </c>
      <c r="DH592">
        <f t="shared" si="312"/>
        <v>0</v>
      </c>
      <c r="DI592">
        <f t="shared" si="313"/>
        <v>0</v>
      </c>
      <c r="DJ592">
        <f t="shared" si="319"/>
        <v>0</v>
      </c>
      <c r="DK592">
        <v>0</v>
      </c>
      <c r="DL592" t="s">
        <v>3</v>
      </c>
      <c r="DM592">
        <v>0</v>
      </c>
      <c r="DN592" t="s">
        <v>3</v>
      </c>
      <c r="DO592">
        <v>0</v>
      </c>
    </row>
    <row r="593" spans="1:119" x14ac:dyDescent="0.2">
      <c r="A593">
        <f>ROW(Source!A341)</f>
        <v>341</v>
      </c>
      <c r="B593">
        <v>449016111</v>
      </c>
      <c r="C593">
        <v>448997861</v>
      </c>
      <c r="D593">
        <v>277867681</v>
      </c>
      <c r="E593">
        <v>1</v>
      </c>
      <c r="F593">
        <v>1</v>
      </c>
      <c r="G593">
        <v>1</v>
      </c>
      <c r="H593">
        <v>3</v>
      </c>
      <c r="I593" t="s">
        <v>1552</v>
      </c>
      <c r="J593" t="s">
        <v>1553</v>
      </c>
      <c r="K593" t="s">
        <v>1554</v>
      </c>
      <c r="L593">
        <v>1348</v>
      </c>
      <c r="N593">
        <v>1009</v>
      </c>
      <c r="O593" t="s">
        <v>83</v>
      </c>
      <c r="P593" t="s">
        <v>83</v>
      </c>
      <c r="Q593">
        <v>1000</v>
      </c>
      <c r="W593">
        <v>0</v>
      </c>
      <c r="X593">
        <v>-1715329909</v>
      </c>
      <c r="Y593">
        <f t="shared" si="297"/>
        <v>2.2100000000000002E-3</v>
      </c>
      <c r="AA593">
        <v>115522.42</v>
      </c>
      <c r="AB593">
        <v>0</v>
      </c>
      <c r="AC593">
        <v>0</v>
      </c>
      <c r="AD593">
        <v>0</v>
      </c>
      <c r="AE593">
        <v>106965.2</v>
      </c>
      <c r="AF593">
        <v>0</v>
      </c>
      <c r="AG593">
        <v>0</v>
      </c>
      <c r="AH593">
        <v>0</v>
      </c>
      <c r="AI593">
        <v>1.08</v>
      </c>
      <c r="AJ593">
        <v>1</v>
      </c>
      <c r="AK593">
        <v>1</v>
      </c>
      <c r="AL593">
        <v>1</v>
      </c>
      <c r="AM593">
        <v>2</v>
      </c>
      <c r="AN593">
        <v>0</v>
      </c>
      <c r="AO593">
        <v>0</v>
      </c>
      <c r="AP593">
        <v>1</v>
      </c>
      <c r="AQ593">
        <v>1</v>
      </c>
      <c r="AR593">
        <v>0</v>
      </c>
      <c r="AS593" t="s">
        <v>3</v>
      </c>
      <c r="AT593">
        <v>2.2100000000000002E-3</v>
      </c>
      <c r="AU593" t="s">
        <v>3</v>
      </c>
      <c r="AV593">
        <v>0</v>
      </c>
      <c r="AW593">
        <v>2</v>
      </c>
      <c r="AX593">
        <v>448997886</v>
      </c>
      <c r="AY593">
        <v>1</v>
      </c>
      <c r="AZ593">
        <v>0</v>
      </c>
      <c r="BA593">
        <v>596</v>
      </c>
      <c r="BB593">
        <v>1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236.39309200000002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1</v>
      </c>
      <c r="BQ593">
        <v>236.39309200000002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1</v>
      </c>
      <c r="CV593">
        <v>0</v>
      </c>
      <c r="CW593">
        <v>0</v>
      </c>
      <c r="CX593">
        <f>ROUND(Y593*Source!I341,7)</f>
        <v>0</v>
      </c>
      <c r="CY593">
        <f t="shared" si="316"/>
        <v>115522.42</v>
      </c>
      <c r="CZ593">
        <f t="shared" si="317"/>
        <v>106965.2</v>
      </c>
      <c r="DA593">
        <f t="shared" si="318"/>
        <v>1.08</v>
      </c>
      <c r="DB593">
        <f t="shared" si="298"/>
        <v>236.39</v>
      </c>
      <c r="DC593">
        <f t="shared" si="299"/>
        <v>0</v>
      </c>
      <c r="DD593" t="s">
        <v>3</v>
      </c>
      <c r="DE593" t="s">
        <v>3</v>
      </c>
      <c r="DF593">
        <f>ROUND(ROUND(AE593*AI593,2)*CX593,2)</f>
        <v>0</v>
      </c>
      <c r="DG593">
        <f t="shared" si="315"/>
        <v>0</v>
      </c>
      <c r="DH593">
        <f t="shared" si="312"/>
        <v>0</v>
      </c>
      <c r="DI593">
        <f t="shared" si="313"/>
        <v>0</v>
      </c>
      <c r="DJ593">
        <f t="shared" si="319"/>
        <v>0</v>
      </c>
      <c r="DK593">
        <v>0</v>
      </c>
      <c r="DL593" t="s">
        <v>3</v>
      </c>
      <c r="DM593">
        <v>0</v>
      </c>
      <c r="DN593" t="s">
        <v>3</v>
      </c>
      <c r="DO593">
        <v>0</v>
      </c>
    </row>
    <row r="594" spans="1:119" x14ac:dyDescent="0.2">
      <c r="A594">
        <f>ROW(Source!A341)</f>
        <v>341</v>
      </c>
      <c r="B594">
        <v>449016111</v>
      </c>
      <c r="C594">
        <v>448997861</v>
      </c>
      <c r="D594">
        <v>277867683</v>
      </c>
      <c r="E594">
        <v>1</v>
      </c>
      <c r="F594">
        <v>1</v>
      </c>
      <c r="G594">
        <v>1</v>
      </c>
      <c r="H594">
        <v>3</v>
      </c>
      <c r="I594" t="s">
        <v>1534</v>
      </c>
      <c r="J594" t="s">
        <v>1535</v>
      </c>
      <c r="K594" t="s">
        <v>1536</v>
      </c>
      <c r="L594">
        <v>1348</v>
      </c>
      <c r="N594">
        <v>1009</v>
      </c>
      <c r="O594" t="s">
        <v>83</v>
      </c>
      <c r="P594" t="s">
        <v>83</v>
      </c>
      <c r="Q594">
        <v>1000</v>
      </c>
      <c r="W594">
        <v>0</v>
      </c>
      <c r="X594">
        <v>-1378940475</v>
      </c>
      <c r="Y594">
        <f t="shared" si="297"/>
        <v>2.64E-2</v>
      </c>
      <c r="AA594">
        <v>101752.42</v>
      </c>
      <c r="AB594">
        <v>0</v>
      </c>
      <c r="AC594">
        <v>0</v>
      </c>
      <c r="AD594">
        <v>0</v>
      </c>
      <c r="AE594">
        <v>94215.2</v>
      </c>
      <c r="AF594">
        <v>0</v>
      </c>
      <c r="AG594">
        <v>0</v>
      </c>
      <c r="AH594">
        <v>0</v>
      </c>
      <c r="AI594">
        <v>1.08</v>
      </c>
      <c r="AJ594">
        <v>1</v>
      </c>
      <c r="AK594">
        <v>1</v>
      </c>
      <c r="AL594">
        <v>1</v>
      </c>
      <c r="AM594">
        <v>2</v>
      </c>
      <c r="AN594">
        <v>0</v>
      </c>
      <c r="AO594">
        <v>0</v>
      </c>
      <c r="AP594">
        <v>1</v>
      </c>
      <c r="AQ594">
        <v>1</v>
      </c>
      <c r="AR594">
        <v>0</v>
      </c>
      <c r="AS594" t="s">
        <v>3</v>
      </c>
      <c r="AT594">
        <v>2.64E-2</v>
      </c>
      <c r="AU594" t="s">
        <v>3</v>
      </c>
      <c r="AV594">
        <v>0</v>
      </c>
      <c r="AW594">
        <v>2</v>
      </c>
      <c r="AX594">
        <v>448997887</v>
      </c>
      <c r="AY594">
        <v>1</v>
      </c>
      <c r="AZ594">
        <v>0</v>
      </c>
      <c r="BA594">
        <v>597</v>
      </c>
      <c r="BB594">
        <v>1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2487.2812799999997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1</v>
      </c>
      <c r="BQ594">
        <v>2487.2812799999997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1</v>
      </c>
      <c r="CV594">
        <v>0</v>
      </c>
      <c r="CW594">
        <v>0</v>
      </c>
      <c r="CX594">
        <f>ROUND(Y594*Source!I341,7)</f>
        <v>0</v>
      </c>
      <c r="CY594">
        <f t="shared" si="316"/>
        <v>101752.42</v>
      </c>
      <c r="CZ594">
        <f t="shared" si="317"/>
        <v>94215.2</v>
      </c>
      <c r="DA594">
        <f t="shared" si="318"/>
        <v>1.08</v>
      </c>
      <c r="DB594">
        <f t="shared" si="298"/>
        <v>2487.2800000000002</v>
      </c>
      <c r="DC594">
        <f t="shared" si="299"/>
        <v>0</v>
      </c>
      <c r="DD594" t="s">
        <v>3</v>
      </c>
      <c r="DE594" t="s">
        <v>3</v>
      </c>
      <c r="DF594">
        <f>ROUND(ROUND(AE594*AI594,2)*CX594,2)</f>
        <v>0</v>
      </c>
      <c r="DG594">
        <f t="shared" si="315"/>
        <v>0</v>
      </c>
      <c r="DH594">
        <f t="shared" si="312"/>
        <v>0</v>
      </c>
      <c r="DI594">
        <f t="shared" si="313"/>
        <v>0</v>
      </c>
      <c r="DJ594">
        <f t="shared" si="319"/>
        <v>0</v>
      </c>
      <c r="DK594">
        <v>0</v>
      </c>
      <c r="DL594" t="s">
        <v>3</v>
      </c>
      <c r="DM594">
        <v>0</v>
      </c>
      <c r="DN594" t="s">
        <v>3</v>
      </c>
      <c r="DO594">
        <v>0</v>
      </c>
    </row>
    <row r="595" spans="1:119" x14ac:dyDescent="0.2">
      <c r="A595">
        <f>ROW(Source!A341)</f>
        <v>341</v>
      </c>
      <c r="B595">
        <v>449016111</v>
      </c>
      <c r="C595">
        <v>448997861</v>
      </c>
      <c r="D595">
        <v>277870843</v>
      </c>
      <c r="E595">
        <v>1</v>
      </c>
      <c r="F595">
        <v>1</v>
      </c>
      <c r="G595">
        <v>1</v>
      </c>
      <c r="H595">
        <v>3</v>
      </c>
      <c r="I595" t="s">
        <v>1564</v>
      </c>
      <c r="J595" t="s">
        <v>1565</v>
      </c>
      <c r="K595" t="s">
        <v>1566</v>
      </c>
      <c r="L595">
        <v>1339</v>
      </c>
      <c r="N595">
        <v>1007</v>
      </c>
      <c r="O595" t="s">
        <v>49</v>
      </c>
      <c r="P595" t="s">
        <v>49</v>
      </c>
      <c r="Q595">
        <v>1</v>
      </c>
      <c r="W595">
        <v>0</v>
      </c>
      <c r="X595">
        <v>-882795799</v>
      </c>
      <c r="Y595">
        <f t="shared" si="297"/>
        <v>6.83</v>
      </c>
      <c r="AA595">
        <v>4693.99</v>
      </c>
      <c r="AB595">
        <v>0</v>
      </c>
      <c r="AC595">
        <v>0</v>
      </c>
      <c r="AD595">
        <v>0</v>
      </c>
      <c r="AE595">
        <v>4693.99</v>
      </c>
      <c r="AF595">
        <v>0</v>
      </c>
      <c r="AG595">
        <v>0</v>
      </c>
      <c r="AH595">
        <v>0</v>
      </c>
      <c r="AI595">
        <v>1</v>
      </c>
      <c r="AJ595">
        <v>1</v>
      </c>
      <c r="AK595">
        <v>1</v>
      </c>
      <c r="AL595">
        <v>1</v>
      </c>
      <c r="AM595">
        <v>-2</v>
      </c>
      <c r="AN595">
        <v>0</v>
      </c>
      <c r="AO595">
        <v>0</v>
      </c>
      <c r="AP595">
        <v>1</v>
      </c>
      <c r="AQ595">
        <v>1</v>
      </c>
      <c r="AR595">
        <v>0</v>
      </c>
      <c r="AS595" t="s">
        <v>3</v>
      </c>
      <c r="AT595">
        <v>6.83</v>
      </c>
      <c r="AU595" t="s">
        <v>3</v>
      </c>
      <c r="AV595">
        <v>0</v>
      </c>
      <c r="AW595">
        <v>2</v>
      </c>
      <c r="AX595">
        <v>448997888</v>
      </c>
      <c r="AY595">
        <v>2</v>
      </c>
      <c r="AZ595">
        <v>16384</v>
      </c>
      <c r="BA595">
        <v>598</v>
      </c>
      <c r="BB595">
        <v>1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32059.951699999998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1</v>
      </c>
      <c r="BQ595">
        <v>32059.951699999998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1</v>
      </c>
      <c r="CV595">
        <v>0</v>
      </c>
      <c r="CW595">
        <v>0</v>
      </c>
      <c r="CX595">
        <f>ROUND(Y595*Source!I341,7)</f>
        <v>0</v>
      </c>
      <c r="CY595">
        <f t="shared" si="316"/>
        <v>4693.99</v>
      </c>
      <c r="CZ595">
        <f t="shared" si="317"/>
        <v>4693.99</v>
      </c>
      <c r="DA595">
        <f t="shared" si="318"/>
        <v>1</v>
      </c>
      <c r="DB595">
        <f t="shared" si="298"/>
        <v>32059.95</v>
      </c>
      <c r="DC595">
        <f t="shared" si="299"/>
        <v>0</v>
      </c>
      <c r="DD595" t="s">
        <v>3</v>
      </c>
      <c r="DE595" t="s">
        <v>3</v>
      </c>
      <c r="DF595">
        <f>ROUND(ROUND(AE595,2)*CX595,2)</f>
        <v>0</v>
      </c>
      <c r="DG595">
        <f t="shared" si="315"/>
        <v>0</v>
      </c>
      <c r="DH595">
        <f t="shared" si="312"/>
        <v>0</v>
      </c>
      <c r="DI595">
        <f t="shared" si="313"/>
        <v>0</v>
      </c>
      <c r="DJ595">
        <f t="shared" si="319"/>
        <v>0</v>
      </c>
      <c r="DK595">
        <v>0</v>
      </c>
      <c r="DL595" t="s">
        <v>3</v>
      </c>
      <c r="DM595">
        <v>0</v>
      </c>
      <c r="DN595" t="s">
        <v>3</v>
      </c>
      <c r="DO595">
        <v>0</v>
      </c>
    </row>
    <row r="596" spans="1:119" x14ac:dyDescent="0.2">
      <c r="A596">
        <f>ROW(Source!A341)</f>
        <v>341</v>
      </c>
      <c r="B596">
        <v>449016111</v>
      </c>
      <c r="C596">
        <v>448997861</v>
      </c>
      <c r="D596">
        <v>277896275</v>
      </c>
      <c r="E596">
        <v>1</v>
      </c>
      <c r="F596">
        <v>1</v>
      </c>
      <c r="G596">
        <v>1</v>
      </c>
      <c r="H596">
        <v>3</v>
      </c>
      <c r="I596" t="s">
        <v>1543</v>
      </c>
      <c r="J596" t="s">
        <v>1544</v>
      </c>
      <c r="K596" t="s">
        <v>1545</v>
      </c>
      <c r="L596">
        <v>1348</v>
      </c>
      <c r="N596">
        <v>1009</v>
      </c>
      <c r="O596" t="s">
        <v>83</v>
      </c>
      <c r="P596" t="s">
        <v>83</v>
      </c>
      <c r="Q596">
        <v>1000</v>
      </c>
      <c r="W596">
        <v>0</v>
      </c>
      <c r="X596">
        <v>-1617519195</v>
      </c>
      <c r="Y596">
        <f t="shared" si="297"/>
        <v>1.286E-2</v>
      </c>
      <c r="AA596">
        <v>111175.32</v>
      </c>
      <c r="AB596">
        <v>0</v>
      </c>
      <c r="AC596">
        <v>0</v>
      </c>
      <c r="AD596">
        <v>0</v>
      </c>
      <c r="AE596">
        <v>77205.08</v>
      </c>
      <c r="AF596">
        <v>0</v>
      </c>
      <c r="AG596">
        <v>0</v>
      </c>
      <c r="AH596">
        <v>0</v>
      </c>
      <c r="AI596">
        <v>1.44</v>
      </c>
      <c r="AJ596">
        <v>1</v>
      </c>
      <c r="AK596">
        <v>1</v>
      </c>
      <c r="AL596">
        <v>1</v>
      </c>
      <c r="AM596">
        <v>2</v>
      </c>
      <c r="AN596">
        <v>0</v>
      </c>
      <c r="AO596">
        <v>0</v>
      </c>
      <c r="AP596">
        <v>1</v>
      </c>
      <c r="AQ596">
        <v>1</v>
      </c>
      <c r="AR596">
        <v>0</v>
      </c>
      <c r="AS596" t="s">
        <v>3</v>
      </c>
      <c r="AT596">
        <v>1.286E-2</v>
      </c>
      <c r="AU596" t="s">
        <v>3</v>
      </c>
      <c r="AV596">
        <v>0</v>
      </c>
      <c r="AW596">
        <v>2</v>
      </c>
      <c r="AX596">
        <v>448997889</v>
      </c>
      <c r="AY596">
        <v>1</v>
      </c>
      <c r="AZ596">
        <v>0</v>
      </c>
      <c r="BA596">
        <v>599</v>
      </c>
      <c r="BB596">
        <v>1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992.8573288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1</v>
      </c>
      <c r="BQ596">
        <v>992.8573288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1</v>
      </c>
      <c r="CV596">
        <v>0</v>
      </c>
      <c r="CW596">
        <v>0</v>
      </c>
      <c r="CX596">
        <f>ROUND(Y596*Source!I341,7)</f>
        <v>0</v>
      </c>
      <c r="CY596">
        <f t="shared" si="316"/>
        <v>111175.32</v>
      </c>
      <c r="CZ596">
        <f t="shared" si="317"/>
        <v>77205.08</v>
      </c>
      <c r="DA596">
        <f t="shared" si="318"/>
        <v>1.44</v>
      </c>
      <c r="DB596">
        <f t="shared" si="298"/>
        <v>992.86</v>
      </c>
      <c r="DC596">
        <f t="shared" si="299"/>
        <v>0</v>
      </c>
      <c r="DD596" t="s">
        <v>3</v>
      </c>
      <c r="DE596" t="s">
        <v>3</v>
      </c>
      <c r="DF596">
        <f>ROUND(ROUND(AE596*AI596,2)*CX596,2)</f>
        <v>0</v>
      </c>
      <c r="DG596">
        <f t="shared" si="315"/>
        <v>0</v>
      </c>
      <c r="DH596">
        <f t="shared" si="312"/>
        <v>0</v>
      </c>
      <c r="DI596">
        <f t="shared" si="313"/>
        <v>0</v>
      </c>
      <c r="DJ596">
        <f t="shared" si="319"/>
        <v>0</v>
      </c>
      <c r="DK596">
        <v>0</v>
      </c>
      <c r="DL596" t="s">
        <v>3</v>
      </c>
      <c r="DM596">
        <v>0</v>
      </c>
      <c r="DN596" t="s">
        <v>3</v>
      </c>
      <c r="DO596">
        <v>0</v>
      </c>
    </row>
    <row r="597" spans="1:119" x14ac:dyDescent="0.2">
      <c r="A597">
        <f>ROW(Source!A344)</f>
        <v>344</v>
      </c>
      <c r="B597">
        <v>449016111</v>
      </c>
      <c r="C597">
        <v>448997892</v>
      </c>
      <c r="D597">
        <v>277560284</v>
      </c>
      <c r="E597">
        <v>109</v>
      </c>
      <c r="F597">
        <v>1</v>
      </c>
      <c r="G597">
        <v>1</v>
      </c>
      <c r="H597">
        <v>1</v>
      </c>
      <c r="I597" t="s">
        <v>1214</v>
      </c>
      <c r="J597" t="s">
        <v>3</v>
      </c>
      <c r="K597" t="s">
        <v>1215</v>
      </c>
      <c r="L597">
        <v>1191</v>
      </c>
      <c r="N597">
        <v>1013</v>
      </c>
      <c r="O597" t="s">
        <v>1203</v>
      </c>
      <c r="P597" t="s">
        <v>1203</v>
      </c>
      <c r="Q597">
        <v>1</v>
      </c>
      <c r="W597">
        <v>0</v>
      </c>
      <c r="X597">
        <v>-1759674247</v>
      </c>
      <c r="Y597">
        <f t="shared" si="297"/>
        <v>34.61</v>
      </c>
      <c r="AA597">
        <v>0</v>
      </c>
      <c r="AB597">
        <v>0</v>
      </c>
      <c r="AC597">
        <v>0</v>
      </c>
      <c r="AD597">
        <v>497.4</v>
      </c>
      <c r="AE597">
        <v>0</v>
      </c>
      <c r="AF597">
        <v>0</v>
      </c>
      <c r="AG597">
        <v>0</v>
      </c>
      <c r="AH597">
        <v>497.4</v>
      </c>
      <c r="AI597">
        <v>1</v>
      </c>
      <c r="AJ597">
        <v>1</v>
      </c>
      <c r="AK597">
        <v>1</v>
      </c>
      <c r="AL597">
        <v>1</v>
      </c>
      <c r="AM597">
        <v>-2</v>
      </c>
      <c r="AN597">
        <v>0</v>
      </c>
      <c r="AO597">
        <v>0</v>
      </c>
      <c r="AP597">
        <v>1</v>
      </c>
      <c r="AQ597">
        <v>1</v>
      </c>
      <c r="AR597">
        <v>0</v>
      </c>
      <c r="AS597" t="s">
        <v>3</v>
      </c>
      <c r="AT597">
        <v>34.61</v>
      </c>
      <c r="AU597" t="s">
        <v>3</v>
      </c>
      <c r="AV597">
        <v>1</v>
      </c>
      <c r="AW597">
        <v>2</v>
      </c>
      <c r="AX597">
        <v>448997898</v>
      </c>
      <c r="AY597">
        <v>2</v>
      </c>
      <c r="AZ597">
        <v>131072</v>
      </c>
      <c r="BA597">
        <v>600</v>
      </c>
      <c r="BB597">
        <v>1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17215.013999999999</v>
      </c>
      <c r="BN597">
        <v>34.61</v>
      </c>
      <c r="BO597">
        <v>0</v>
      </c>
      <c r="BP597">
        <v>1</v>
      </c>
      <c r="BQ597">
        <v>0</v>
      </c>
      <c r="BR597">
        <v>0</v>
      </c>
      <c r="BS597">
        <v>0</v>
      </c>
      <c r="BT597">
        <v>17215.013999999999</v>
      </c>
      <c r="BU597">
        <v>34.61</v>
      </c>
      <c r="BV597">
        <v>0</v>
      </c>
      <c r="BW597">
        <v>1</v>
      </c>
      <c r="CU597">
        <f>ROUND(AT597*Source!I344*AH597*AL597,2)</f>
        <v>172.15</v>
      </c>
      <c r="CV597">
        <f>ROUND(Y597*Source!I344,7)</f>
        <v>0.34610000000000002</v>
      </c>
      <c r="CW597">
        <v>0</v>
      </c>
      <c r="CX597">
        <f>ROUND(Y597*Source!I344,7)</f>
        <v>0.34610000000000002</v>
      </c>
      <c r="CY597">
        <f>AD597</f>
        <v>497.4</v>
      </c>
      <c r="CZ597">
        <f>AH597</f>
        <v>497.4</v>
      </c>
      <c r="DA597">
        <f>AL597</f>
        <v>1</v>
      </c>
      <c r="DB597">
        <f t="shared" si="298"/>
        <v>17215.009999999998</v>
      </c>
      <c r="DC597">
        <f t="shared" si="299"/>
        <v>0</v>
      </c>
      <c r="DD597" t="s">
        <v>3</v>
      </c>
      <c r="DE597" t="s">
        <v>3</v>
      </c>
      <c r="DF597">
        <f t="shared" ref="DF597:DF613" si="320">ROUND(ROUND(AE597,2)*CX597,2)</f>
        <v>0</v>
      </c>
      <c r="DG597">
        <f t="shared" si="315"/>
        <v>0</v>
      </c>
      <c r="DH597">
        <f t="shared" si="312"/>
        <v>0</v>
      </c>
      <c r="DI597">
        <f t="shared" si="313"/>
        <v>172.15</v>
      </c>
      <c r="DJ597">
        <f>DI597</f>
        <v>172.15</v>
      </c>
      <c r="DK597">
        <v>1</v>
      </c>
      <c r="DL597" t="s">
        <v>3</v>
      </c>
      <c r="DM597">
        <v>0</v>
      </c>
      <c r="DN597" t="s">
        <v>3</v>
      </c>
      <c r="DO597">
        <v>0</v>
      </c>
    </row>
    <row r="598" spans="1:119" x14ac:dyDescent="0.2">
      <c r="A598">
        <f>ROW(Source!A344)</f>
        <v>344</v>
      </c>
      <c r="B598">
        <v>449016111</v>
      </c>
      <c r="C598">
        <v>448997892</v>
      </c>
      <c r="D598">
        <v>277560491</v>
      </c>
      <c r="E598">
        <v>109</v>
      </c>
      <c r="F598">
        <v>1</v>
      </c>
      <c r="G598">
        <v>1</v>
      </c>
      <c r="H598">
        <v>1</v>
      </c>
      <c r="I598" t="s">
        <v>1204</v>
      </c>
      <c r="J598" t="s">
        <v>3</v>
      </c>
      <c r="K598" t="s">
        <v>1205</v>
      </c>
      <c r="L598">
        <v>1191</v>
      </c>
      <c r="N598">
        <v>1013</v>
      </c>
      <c r="O598" t="s">
        <v>1203</v>
      </c>
      <c r="P598" t="s">
        <v>1203</v>
      </c>
      <c r="Q598">
        <v>1</v>
      </c>
      <c r="W598">
        <v>0</v>
      </c>
      <c r="X598">
        <v>-1417349443</v>
      </c>
      <c r="Y598">
        <f t="shared" si="297"/>
        <v>2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1</v>
      </c>
      <c r="AJ598">
        <v>1</v>
      </c>
      <c r="AK598">
        <v>1</v>
      </c>
      <c r="AL598">
        <v>1</v>
      </c>
      <c r="AM598">
        <v>-2</v>
      </c>
      <c r="AN598">
        <v>0</v>
      </c>
      <c r="AO598">
        <v>0</v>
      </c>
      <c r="AP598">
        <v>1</v>
      </c>
      <c r="AQ598">
        <v>1</v>
      </c>
      <c r="AR598">
        <v>0</v>
      </c>
      <c r="AS598" t="s">
        <v>3</v>
      </c>
      <c r="AT598">
        <v>2</v>
      </c>
      <c r="AU598" t="s">
        <v>3</v>
      </c>
      <c r="AV598">
        <v>2</v>
      </c>
      <c r="AW598">
        <v>2</v>
      </c>
      <c r="AX598">
        <v>448997899</v>
      </c>
      <c r="AY598">
        <v>1</v>
      </c>
      <c r="AZ598">
        <v>0</v>
      </c>
      <c r="BA598">
        <v>601</v>
      </c>
      <c r="BB598">
        <v>1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CV598">
        <v>0</v>
      </c>
      <c r="CW598">
        <v>0</v>
      </c>
      <c r="CX598">
        <f>ROUND(Y598*Source!I344,7)</f>
        <v>0.02</v>
      </c>
      <c r="CY598">
        <f>AD598</f>
        <v>0</v>
      </c>
      <c r="CZ598">
        <f>AH598</f>
        <v>0</v>
      </c>
      <c r="DA598">
        <f>AL598</f>
        <v>1</v>
      </c>
      <c r="DB598">
        <f t="shared" si="298"/>
        <v>0</v>
      </c>
      <c r="DC598">
        <f t="shared" si="299"/>
        <v>0</v>
      </c>
      <c r="DD598" t="s">
        <v>3</v>
      </c>
      <c r="DE598" t="s">
        <v>3</v>
      </c>
      <c r="DF598">
        <f t="shared" si="320"/>
        <v>0</v>
      </c>
      <c r="DG598">
        <f t="shared" si="315"/>
        <v>0</v>
      </c>
      <c r="DH598">
        <f t="shared" si="312"/>
        <v>0</v>
      </c>
      <c r="DI598">
        <f t="shared" si="313"/>
        <v>0</v>
      </c>
      <c r="DJ598">
        <f>DI598</f>
        <v>0</v>
      </c>
      <c r="DK598">
        <v>0</v>
      </c>
      <c r="DL598" t="s">
        <v>3</v>
      </c>
      <c r="DM598">
        <v>0</v>
      </c>
      <c r="DN598" t="s">
        <v>3</v>
      </c>
      <c r="DO598">
        <v>0</v>
      </c>
    </row>
    <row r="599" spans="1:119" x14ac:dyDescent="0.2">
      <c r="A599">
        <f>ROW(Source!A344)</f>
        <v>344</v>
      </c>
      <c r="B599">
        <v>449016111</v>
      </c>
      <c r="C599">
        <v>448997892</v>
      </c>
      <c r="D599">
        <v>277944731</v>
      </c>
      <c r="E599">
        <v>1</v>
      </c>
      <c r="F599">
        <v>1</v>
      </c>
      <c r="G599">
        <v>1</v>
      </c>
      <c r="H599">
        <v>2</v>
      </c>
      <c r="I599" t="s">
        <v>1567</v>
      </c>
      <c r="J599" t="s">
        <v>1568</v>
      </c>
      <c r="K599" t="s">
        <v>1569</v>
      </c>
      <c r="L599">
        <v>1368</v>
      </c>
      <c r="N599">
        <v>1011</v>
      </c>
      <c r="O599" t="s">
        <v>1100</v>
      </c>
      <c r="P599" t="s">
        <v>1100</v>
      </c>
      <c r="Q599">
        <v>1</v>
      </c>
      <c r="W599">
        <v>0</v>
      </c>
      <c r="X599">
        <v>-859122406</v>
      </c>
      <c r="Y599">
        <f t="shared" si="297"/>
        <v>0.98</v>
      </c>
      <c r="AA599">
        <v>0</v>
      </c>
      <c r="AB599">
        <v>1065.3800000000001</v>
      </c>
      <c r="AC599">
        <v>539.69000000000005</v>
      </c>
      <c r="AD599">
        <v>0</v>
      </c>
      <c r="AE599">
        <v>0</v>
      </c>
      <c r="AF599">
        <v>789.17</v>
      </c>
      <c r="AG599">
        <v>539.69000000000005</v>
      </c>
      <c r="AH599">
        <v>0</v>
      </c>
      <c r="AI599">
        <v>1</v>
      </c>
      <c r="AJ599">
        <v>1.35</v>
      </c>
      <c r="AK599">
        <v>1</v>
      </c>
      <c r="AL599">
        <v>1</v>
      </c>
      <c r="AM599">
        <v>2</v>
      </c>
      <c r="AN599">
        <v>0</v>
      </c>
      <c r="AO599">
        <v>0</v>
      </c>
      <c r="AP599">
        <v>1</v>
      </c>
      <c r="AQ599">
        <v>1</v>
      </c>
      <c r="AR599">
        <v>0</v>
      </c>
      <c r="AS599" t="s">
        <v>3</v>
      </c>
      <c r="AT599">
        <v>0.98</v>
      </c>
      <c r="AU599" t="s">
        <v>3</v>
      </c>
      <c r="AV599">
        <v>1</v>
      </c>
      <c r="AW599">
        <v>2</v>
      </c>
      <c r="AX599">
        <v>448997900</v>
      </c>
      <c r="AY599">
        <v>2</v>
      </c>
      <c r="AZ599">
        <v>65536</v>
      </c>
      <c r="BA599">
        <v>602</v>
      </c>
      <c r="BB599">
        <v>1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773.38659999999993</v>
      </c>
      <c r="BL599">
        <v>528.89620000000002</v>
      </c>
      <c r="BM599">
        <v>0</v>
      </c>
      <c r="BN599">
        <v>0</v>
      </c>
      <c r="BO599">
        <v>0.98</v>
      </c>
      <c r="BP599">
        <v>1</v>
      </c>
      <c r="BQ599">
        <v>0</v>
      </c>
      <c r="BR599">
        <v>773.38659999999993</v>
      </c>
      <c r="BS599">
        <v>528.89620000000002</v>
      </c>
      <c r="BT599">
        <v>0</v>
      </c>
      <c r="BU599">
        <v>0</v>
      </c>
      <c r="BV599">
        <v>0.98</v>
      </c>
      <c r="BW599">
        <v>1</v>
      </c>
      <c r="CV599">
        <v>0</v>
      </c>
      <c r="CW599">
        <f>ROUND(Y599*Source!I344*DO599,7)</f>
        <v>9.7999999999999997E-3</v>
      </c>
      <c r="CX599">
        <f>ROUND(Y599*Source!I344,7)</f>
        <v>9.7999999999999997E-3</v>
      </c>
      <c r="CY599">
        <f>AB599</f>
        <v>1065.3800000000001</v>
      </c>
      <c r="CZ599">
        <f>AF599</f>
        <v>789.17</v>
      </c>
      <c r="DA599">
        <f>AJ599</f>
        <v>1.35</v>
      </c>
      <c r="DB599">
        <f t="shared" si="298"/>
        <v>773.39</v>
      </c>
      <c r="DC599">
        <f t="shared" si="299"/>
        <v>528.9</v>
      </c>
      <c r="DD599" t="s">
        <v>3</v>
      </c>
      <c r="DE599" t="s">
        <v>3</v>
      </c>
      <c r="DF599">
        <f t="shared" si="320"/>
        <v>0</v>
      </c>
      <c r="DG599">
        <f>ROUND(ROUND(AF599*AJ599,2)*CX599,2)</f>
        <v>10.44</v>
      </c>
      <c r="DH599">
        <f t="shared" si="312"/>
        <v>5.29</v>
      </c>
      <c r="DI599">
        <f t="shared" si="313"/>
        <v>0</v>
      </c>
      <c r="DJ599">
        <f>DG599+DH599</f>
        <v>15.73</v>
      </c>
      <c r="DK599">
        <v>0</v>
      </c>
      <c r="DL599" t="s">
        <v>1209</v>
      </c>
      <c r="DM599">
        <v>4</v>
      </c>
      <c r="DN599" t="s">
        <v>1203</v>
      </c>
      <c r="DO599">
        <v>1</v>
      </c>
    </row>
    <row r="600" spans="1:119" x14ac:dyDescent="0.2">
      <c r="A600">
        <f>ROW(Source!A344)</f>
        <v>344</v>
      </c>
      <c r="B600">
        <v>449016111</v>
      </c>
      <c r="C600">
        <v>448997892</v>
      </c>
      <c r="D600">
        <v>277945266</v>
      </c>
      <c r="E600">
        <v>1</v>
      </c>
      <c r="F600">
        <v>1</v>
      </c>
      <c r="G600">
        <v>1</v>
      </c>
      <c r="H600">
        <v>2</v>
      </c>
      <c r="I600" t="s">
        <v>1570</v>
      </c>
      <c r="J600" t="s">
        <v>1571</v>
      </c>
      <c r="K600" t="s">
        <v>1572</v>
      </c>
      <c r="L600">
        <v>1368</v>
      </c>
      <c r="N600">
        <v>1011</v>
      </c>
      <c r="O600" t="s">
        <v>1100</v>
      </c>
      <c r="P600" t="s">
        <v>1100</v>
      </c>
      <c r="Q600">
        <v>1</v>
      </c>
      <c r="W600">
        <v>0</v>
      </c>
      <c r="X600">
        <v>1506554083</v>
      </c>
      <c r="Y600">
        <f t="shared" si="297"/>
        <v>1.02</v>
      </c>
      <c r="AA600">
        <v>0</v>
      </c>
      <c r="AB600">
        <v>1843.45</v>
      </c>
      <c r="AC600">
        <v>620.24</v>
      </c>
      <c r="AD600">
        <v>0</v>
      </c>
      <c r="AE600">
        <v>0</v>
      </c>
      <c r="AF600">
        <v>1486.65</v>
      </c>
      <c r="AG600">
        <v>620.24</v>
      </c>
      <c r="AH600">
        <v>0</v>
      </c>
      <c r="AI600">
        <v>1</v>
      </c>
      <c r="AJ600">
        <v>1.24</v>
      </c>
      <c r="AK600">
        <v>1</v>
      </c>
      <c r="AL600">
        <v>1</v>
      </c>
      <c r="AM600">
        <v>2</v>
      </c>
      <c r="AN600">
        <v>0</v>
      </c>
      <c r="AO600">
        <v>0</v>
      </c>
      <c r="AP600">
        <v>1</v>
      </c>
      <c r="AQ600">
        <v>1</v>
      </c>
      <c r="AR600">
        <v>0</v>
      </c>
      <c r="AS600" t="s">
        <v>3</v>
      </c>
      <c r="AT600">
        <v>1.02</v>
      </c>
      <c r="AU600" t="s">
        <v>3</v>
      </c>
      <c r="AV600">
        <v>1</v>
      </c>
      <c r="AW600">
        <v>2</v>
      </c>
      <c r="AX600">
        <v>448997901</v>
      </c>
      <c r="AY600">
        <v>2</v>
      </c>
      <c r="AZ600">
        <v>65536</v>
      </c>
      <c r="BA600">
        <v>603</v>
      </c>
      <c r="BB600">
        <v>1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1516.383</v>
      </c>
      <c r="BL600">
        <v>632.64480000000003</v>
      </c>
      <c r="BM600">
        <v>0</v>
      </c>
      <c r="BN600">
        <v>0</v>
      </c>
      <c r="BO600">
        <v>1.02</v>
      </c>
      <c r="BP600">
        <v>1</v>
      </c>
      <c r="BQ600">
        <v>0</v>
      </c>
      <c r="BR600">
        <v>1516.383</v>
      </c>
      <c r="BS600">
        <v>632.64480000000003</v>
      </c>
      <c r="BT600">
        <v>0</v>
      </c>
      <c r="BU600">
        <v>0</v>
      </c>
      <c r="BV600">
        <v>1.02</v>
      </c>
      <c r="BW600">
        <v>1</v>
      </c>
      <c r="CV600">
        <v>0</v>
      </c>
      <c r="CW600">
        <f>ROUND(Y600*Source!I344*DO600,7)</f>
        <v>1.0200000000000001E-2</v>
      </c>
      <c r="CX600">
        <f>ROUND(Y600*Source!I344,7)</f>
        <v>1.0200000000000001E-2</v>
      </c>
      <c r="CY600">
        <f>AB600</f>
        <v>1843.45</v>
      </c>
      <c r="CZ600">
        <f>AF600</f>
        <v>1486.65</v>
      </c>
      <c r="DA600">
        <f>AJ600</f>
        <v>1.24</v>
      </c>
      <c r="DB600">
        <f t="shared" si="298"/>
        <v>1516.38</v>
      </c>
      <c r="DC600">
        <f t="shared" si="299"/>
        <v>632.64</v>
      </c>
      <c r="DD600" t="s">
        <v>3</v>
      </c>
      <c r="DE600" t="s">
        <v>3</v>
      </c>
      <c r="DF600">
        <f t="shared" si="320"/>
        <v>0</v>
      </c>
      <c r="DG600">
        <f>ROUND(ROUND(AF600*AJ600,2)*CX600,2)</f>
        <v>18.8</v>
      </c>
      <c r="DH600">
        <f t="shared" si="312"/>
        <v>6.33</v>
      </c>
      <c r="DI600">
        <f t="shared" si="313"/>
        <v>0</v>
      </c>
      <c r="DJ600">
        <f>DG600+DH600</f>
        <v>25.130000000000003</v>
      </c>
      <c r="DK600">
        <v>0</v>
      </c>
      <c r="DL600" t="s">
        <v>1219</v>
      </c>
      <c r="DM600">
        <v>5</v>
      </c>
      <c r="DN600" t="s">
        <v>1203</v>
      </c>
      <c r="DO600">
        <v>1</v>
      </c>
    </row>
    <row r="601" spans="1:119" x14ac:dyDescent="0.2">
      <c r="A601">
        <f>ROW(Source!A344)</f>
        <v>344</v>
      </c>
      <c r="B601">
        <v>449016111</v>
      </c>
      <c r="C601">
        <v>448997892</v>
      </c>
      <c r="D601">
        <v>277560614</v>
      </c>
      <c r="E601">
        <v>109</v>
      </c>
      <c r="F601">
        <v>1</v>
      </c>
      <c r="G601">
        <v>1</v>
      </c>
      <c r="H601">
        <v>3</v>
      </c>
      <c r="I601" t="s">
        <v>166</v>
      </c>
      <c r="J601" t="s">
        <v>3</v>
      </c>
      <c r="K601" t="s">
        <v>568</v>
      </c>
      <c r="L601">
        <v>1301</v>
      </c>
      <c r="N601">
        <v>1003</v>
      </c>
      <c r="O601" t="s">
        <v>211</v>
      </c>
      <c r="P601" t="s">
        <v>211</v>
      </c>
      <c r="Q601">
        <v>1</v>
      </c>
      <c r="W601">
        <v>0</v>
      </c>
      <c r="X601">
        <v>-1822408899</v>
      </c>
      <c r="Y601">
        <f>(AT601*ROUND(0,7))</f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1</v>
      </c>
      <c r="AJ601">
        <v>1</v>
      </c>
      <c r="AK601">
        <v>1</v>
      </c>
      <c r="AL601">
        <v>1</v>
      </c>
      <c r="AM601">
        <v>-2</v>
      </c>
      <c r="AN601">
        <v>0</v>
      </c>
      <c r="AO601">
        <v>0</v>
      </c>
      <c r="AP601">
        <v>1</v>
      </c>
      <c r="AQ601">
        <v>0</v>
      </c>
      <c r="AR601">
        <v>0</v>
      </c>
      <c r="AS601" t="s">
        <v>3</v>
      </c>
      <c r="AT601">
        <v>100</v>
      </c>
      <c r="AU601" t="s">
        <v>135</v>
      </c>
      <c r="AV601">
        <v>0</v>
      </c>
      <c r="AW601">
        <v>2</v>
      </c>
      <c r="AX601">
        <v>448997902</v>
      </c>
      <c r="AY601">
        <v>1</v>
      </c>
      <c r="AZ601">
        <v>0</v>
      </c>
      <c r="BA601">
        <v>604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CV601">
        <v>0</v>
      </c>
      <c r="CW601">
        <v>0</v>
      </c>
      <c r="CX601">
        <f>ROUND(Y601*Source!I344,7)</f>
        <v>0</v>
      </c>
      <c r="CY601">
        <f>AA601</f>
        <v>0</v>
      </c>
      <c r="CZ601">
        <f>AE601</f>
        <v>0</v>
      </c>
      <c r="DA601">
        <f>AI601</f>
        <v>1</v>
      </c>
      <c r="DB601">
        <f>ROUND((ROUND(AT601*CZ601,2)*ROUND(0,7)),6)</f>
        <v>0</v>
      </c>
      <c r="DC601">
        <f>ROUND((ROUND(AT601*AG601,2)*ROUND(0,7)),6)</f>
        <v>0</v>
      </c>
      <c r="DD601" t="s">
        <v>3</v>
      </c>
      <c r="DE601" t="s">
        <v>3</v>
      </c>
      <c r="DF601">
        <f t="shared" si="320"/>
        <v>0</v>
      </c>
      <c r="DG601">
        <f>ROUND(ROUND(AF601,2)*CX601,2)</f>
        <v>0</v>
      </c>
      <c r="DH601">
        <f t="shared" si="312"/>
        <v>0</v>
      </c>
      <c r="DI601">
        <f t="shared" si="313"/>
        <v>0</v>
      </c>
      <c r="DJ601">
        <f>DF601</f>
        <v>0</v>
      </c>
      <c r="DK601">
        <v>0</v>
      </c>
      <c r="DL601" t="s">
        <v>3</v>
      </c>
      <c r="DM601">
        <v>0</v>
      </c>
      <c r="DN601" t="s">
        <v>3</v>
      </c>
      <c r="DO601">
        <v>0</v>
      </c>
    </row>
    <row r="602" spans="1:119" x14ac:dyDescent="0.2">
      <c r="A602">
        <f>ROW(Source!A346)</f>
        <v>346</v>
      </c>
      <c r="B602">
        <v>449016111</v>
      </c>
      <c r="C602">
        <v>448997904</v>
      </c>
      <c r="D602">
        <v>277560284</v>
      </c>
      <c r="E602">
        <v>109</v>
      </c>
      <c r="F602">
        <v>1</v>
      </c>
      <c r="G602">
        <v>1</v>
      </c>
      <c r="H602">
        <v>1</v>
      </c>
      <c r="I602" t="s">
        <v>1214</v>
      </c>
      <c r="J602" t="s">
        <v>3</v>
      </c>
      <c r="K602" t="s">
        <v>1215</v>
      </c>
      <c r="L602">
        <v>1191</v>
      </c>
      <c r="N602">
        <v>1013</v>
      </c>
      <c r="O602" t="s">
        <v>1203</v>
      </c>
      <c r="P602" t="s">
        <v>1203</v>
      </c>
      <c r="Q602">
        <v>1</v>
      </c>
      <c r="W602">
        <v>0</v>
      </c>
      <c r="X602">
        <v>-1759674247</v>
      </c>
      <c r="Y602">
        <f>AT602</f>
        <v>26.5</v>
      </c>
      <c r="AA602">
        <v>0</v>
      </c>
      <c r="AB602">
        <v>0</v>
      </c>
      <c r="AC602">
        <v>0</v>
      </c>
      <c r="AD602">
        <v>497.4</v>
      </c>
      <c r="AE602">
        <v>0</v>
      </c>
      <c r="AF602">
        <v>0</v>
      </c>
      <c r="AG602">
        <v>0</v>
      </c>
      <c r="AH602">
        <v>497.4</v>
      </c>
      <c r="AI602">
        <v>1</v>
      </c>
      <c r="AJ602">
        <v>1</v>
      </c>
      <c r="AK602">
        <v>1</v>
      </c>
      <c r="AL602">
        <v>1</v>
      </c>
      <c r="AM602">
        <v>-2</v>
      </c>
      <c r="AN602">
        <v>0</v>
      </c>
      <c r="AO602">
        <v>0</v>
      </c>
      <c r="AP602">
        <v>1</v>
      </c>
      <c r="AQ602">
        <v>1</v>
      </c>
      <c r="AR602">
        <v>0</v>
      </c>
      <c r="AS602" t="s">
        <v>3</v>
      </c>
      <c r="AT602">
        <v>26.5</v>
      </c>
      <c r="AU602" t="s">
        <v>3</v>
      </c>
      <c r="AV602">
        <v>1</v>
      </c>
      <c r="AW602">
        <v>2</v>
      </c>
      <c r="AX602">
        <v>448997910</v>
      </c>
      <c r="AY602">
        <v>2</v>
      </c>
      <c r="AZ602">
        <v>131072</v>
      </c>
      <c r="BA602">
        <v>605</v>
      </c>
      <c r="BB602">
        <v>1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13181.099999999999</v>
      </c>
      <c r="BN602">
        <v>26.5</v>
      </c>
      <c r="BO602">
        <v>0</v>
      </c>
      <c r="BP602">
        <v>1</v>
      </c>
      <c r="BQ602">
        <v>0</v>
      </c>
      <c r="BR602">
        <v>0</v>
      </c>
      <c r="BS602">
        <v>0</v>
      </c>
      <c r="BT602">
        <v>13181.099999999999</v>
      </c>
      <c r="BU602">
        <v>26.5</v>
      </c>
      <c r="BV602">
        <v>0</v>
      </c>
      <c r="BW602">
        <v>1</v>
      </c>
      <c r="CU602">
        <f>ROUND(AT602*Source!I346*AH602*AL602,2)</f>
        <v>131.81</v>
      </c>
      <c r="CV602">
        <f>ROUND(Y602*Source!I346,7)</f>
        <v>0.26500000000000001</v>
      </c>
      <c r="CW602">
        <v>0</v>
      </c>
      <c r="CX602">
        <f>ROUND(Y602*Source!I346,7)</f>
        <v>0.26500000000000001</v>
      </c>
      <c r="CY602">
        <f>AD602</f>
        <v>497.4</v>
      </c>
      <c r="CZ602">
        <f>AH602</f>
        <v>497.4</v>
      </c>
      <c r="DA602">
        <f>AL602</f>
        <v>1</v>
      </c>
      <c r="DB602">
        <f>ROUND(ROUND(AT602*CZ602,2),6)</f>
        <v>13181.1</v>
      </c>
      <c r="DC602">
        <f>ROUND(ROUND(AT602*AG602,2),6)</f>
        <v>0</v>
      </c>
      <c r="DD602" t="s">
        <v>3</v>
      </c>
      <c r="DE602" t="s">
        <v>3</v>
      </c>
      <c r="DF602">
        <f t="shared" si="320"/>
        <v>0</v>
      </c>
      <c r="DG602">
        <f>ROUND(ROUND(AF602,2)*CX602,2)</f>
        <v>0</v>
      </c>
      <c r="DH602">
        <f t="shared" si="312"/>
        <v>0</v>
      </c>
      <c r="DI602">
        <f t="shared" si="313"/>
        <v>131.81</v>
      </c>
      <c r="DJ602">
        <f>DI602</f>
        <v>131.81</v>
      </c>
      <c r="DK602">
        <v>1</v>
      </c>
      <c r="DL602" t="s">
        <v>3</v>
      </c>
      <c r="DM602">
        <v>0</v>
      </c>
      <c r="DN602" t="s">
        <v>3</v>
      </c>
      <c r="DO602">
        <v>0</v>
      </c>
    </row>
    <row r="603" spans="1:119" x14ac:dyDescent="0.2">
      <c r="A603">
        <f>ROW(Source!A346)</f>
        <v>346</v>
      </c>
      <c r="B603">
        <v>449016111</v>
      </c>
      <c r="C603">
        <v>448997904</v>
      </c>
      <c r="D603">
        <v>277560491</v>
      </c>
      <c r="E603">
        <v>109</v>
      </c>
      <c r="F603">
        <v>1</v>
      </c>
      <c r="G603">
        <v>1</v>
      </c>
      <c r="H603">
        <v>1</v>
      </c>
      <c r="I603" t="s">
        <v>1204</v>
      </c>
      <c r="J603" t="s">
        <v>3</v>
      </c>
      <c r="K603" t="s">
        <v>1205</v>
      </c>
      <c r="L603">
        <v>1191</v>
      </c>
      <c r="N603">
        <v>1013</v>
      </c>
      <c r="O603" t="s">
        <v>1203</v>
      </c>
      <c r="P603" t="s">
        <v>1203</v>
      </c>
      <c r="Q603">
        <v>1</v>
      </c>
      <c r="W603">
        <v>0</v>
      </c>
      <c r="X603">
        <v>-1417349443</v>
      </c>
      <c r="Y603">
        <f>AT603</f>
        <v>1.25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1</v>
      </c>
      <c r="AJ603">
        <v>1</v>
      </c>
      <c r="AK603">
        <v>1</v>
      </c>
      <c r="AL603">
        <v>1</v>
      </c>
      <c r="AM603">
        <v>-2</v>
      </c>
      <c r="AN603">
        <v>0</v>
      </c>
      <c r="AO603">
        <v>0</v>
      </c>
      <c r="AP603">
        <v>1</v>
      </c>
      <c r="AQ603">
        <v>1</v>
      </c>
      <c r="AR603">
        <v>0</v>
      </c>
      <c r="AS603" t="s">
        <v>3</v>
      </c>
      <c r="AT603">
        <v>1.25</v>
      </c>
      <c r="AU603" t="s">
        <v>3</v>
      </c>
      <c r="AV603">
        <v>2</v>
      </c>
      <c r="AW603">
        <v>2</v>
      </c>
      <c r="AX603">
        <v>448997911</v>
      </c>
      <c r="AY603">
        <v>1</v>
      </c>
      <c r="AZ603">
        <v>0</v>
      </c>
      <c r="BA603">
        <v>606</v>
      </c>
      <c r="BB603">
        <v>1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CV603">
        <v>0</v>
      </c>
      <c r="CW603">
        <v>0</v>
      </c>
      <c r="CX603">
        <f>ROUND(Y603*Source!I346,7)</f>
        <v>1.2500000000000001E-2</v>
      </c>
      <c r="CY603">
        <f>AD603</f>
        <v>0</v>
      </c>
      <c r="CZ603">
        <f>AH603</f>
        <v>0</v>
      </c>
      <c r="DA603">
        <f>AL603</f>
        <v>1</v>
      </c>
      <c r="DB603">
        <f>ROUND(ROUND(AT603*CZ603,2),6)</f>
        <v>0</v>
      </c>
      <c r="DC603">
        <f>ROUND(ROUND(AT603*AG603,2),6)</f>
        <v>0</v>
      </c>
      <c r="DD603" t="s">
        <v>3</v>
      </c>
      <c r="DE603" t="s">
        <v>3</v>
      </c>
      <c r="DF603">
        <f t="shared" si="320"/>
        <v>0</v>
      </c>
      <c r="DG603">
        <f>ROUND(ROUND(AF603,2)*CX603,2)</f>
        <v>0</v>
      </c>
      <c r="DH603">
        <f t="shared" si="312"/>
        <v>0</v>
      </c>
      <c r="DI603">
        <f t="shared" si="313"/>
        <v>0</v>
      </c>
      <c r="DJ603">
        <f>DI603</f>
        <v>0</v>
      </c>
      <c r="DK603">
        <v>0</v>
      </c>
      <c r="DL603" t="s">
        <v>3</v>
      </c>
      <c r="DM603">
        <v>0</v>
      </c>
      <c r="DN603" t="s">
        <v>3</v>
      </c>
      <c r="DO603">
        <v>0</v>
      </c>
    </row>
    <row r="604" spans="1:119" x14ac:dyDescent="0.2">
      <c r="A604">
        <f>ROW(Source!A346)</f>
        <v>346</v>
      </c>
      <c r="B604">
        <v>449016111</v>
      </c>
      <c r="C604">
        <v>448997904</v>
      </c>
      <c r="D604">
        <v>277944731</v>
      </c>
      <c r="E604">
        <v>1</v>
      </c>
      <c r="F604">
        <v>1</v>
      </c>
      <c r="G604">
        <v>1</v>
      </c>
      <c r="H604">
        <v>2</v>
      </c>
      <c r="I604" t="s">
        <v>1567</v>
      </c>
      <c r="J604" t="s">
        <v>1568</v>
      </c>
      <c r="K604" t="s">
        <v>1569</v>
      </c>
      <c r="L604">
        <v>1368</v>
      </c>
      <c r="N604">
        <v>1011</v>
      </c>
      <c r="O604" t="s">
        <v>1100</v>
      </c>
      <c r="P604" t="s">
        <v>1100</v>
      </c>
      <c r="Q604">
        <v>1</v>
      </c>
      <c r="W604">
        <v>0</v>
      </c>
      <c r="X604">
        <v>-859122406</v>
      </c>
      <c r="Y604">
        <f>AT604</f>
        <v>0.73</v>
      </c>
      <c r="AA604">
        <v>0</v>
      </c>
      <c r="AB604">
        <v>1065.3800000000001</v>
      </c>
      <c r="AC604">
        <v>539.69000000000005</v>
      </c>
      <c r="AD604">
        <v>0</v>
      </c>
      <c r="AE604">
        <v>0</v>
      </c>
      <c r="AF604">
        <v>789.17</v>
      </c>
      <c r="AG604">
        <v>539.69000000000005</v>
      </c>
      <c r="AH604">
        <v>0</v>
      </c>
      <c r="AI604">
        <v>1</v>
      </c>
      <c r="AJ604">
        <v>1.35</v>
      </c>
      <c r="AK604">
        <v>1</v>
      </c>
      <c r="AL604">
        <v>1</v>
      </c>
      <c r="AM604">
        <v>2</v>
      </c>
      <c r="AN604">
        <v>0</v>
      </c>
      <c r="AO604">
        <v>0</v>
      </c>
      <c r="AP604">
        <v>1</v>
      </c>
      <c r="AQ604">
        <v>1</v>
      </c>
      <c r="AR604">
        <v>0</v>
      </c>
      <c r="AS604" t="s">
        <v>3</v>
      </c>
      <c r="AT604">
        <v>0.73</v>
      </c>
      <c r="AU604" t="s">
        <v>3</v>
      </c>
      <c r="AV604">
        <v>1</v>
      </c>
      <c r="AW604">
        <v>2</v>
      </c>
      <c r="AX604">
        <v>448997912</v>
      </c>
      <c r="AY604">
        <v>2</v>
      </c>
      <c r="AZ604">
        <v>65536</v>
      </c>
      <c r="BA604">
        <v>607</v>
      </c>
      <c r="BB604">
        <v>1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576.09409999999991</v>
      </c>
      <c r="BL604">
        <v>393.97370000000001</v>
      </c>
      <c r="BM604">
        <v>0</v>
      </c>
      <c r="BN604">
        <v>0</v>
      </c>
      <c r="BO604">
        <v>0.73</v>
      </c>
      <c r="BP604">
        <v>1</v>
      </c>
      <c r="BQ604">
        <v>0</v>
      </c>
      <c r="BR604">
        <v>576.09409999999991</v>
      </c>
      <c r="BS604">
        <v>393.97370000000001</v>
      </c>
      <c r="BT604">
        <v>0</v>
      </c>
      <c r="BU604">
        <v>0</v>
      </c>
      <c r="BV604">
        <v>0.73</v>
      </c>
      <c r="BW604">
        <v>1</v>
      </c>
      <c r="CV604">
        <v>0</v>
      </c>
      <c r="CW604">
        <f>ROUND(Y604*Source!I346*DO604,7)</f>
        <v>7.3000000000000001E-3</v>
      </c>
      <c r="CX604">
        <f>ROUND(Y604*Source!I346,7)</f>
        <v>7.3000000000000001E-3</v>
      </c>
      <c r="CY604">
        <f>AB604</f>
        <v>1065.3800000000001</v>
      </c>
      <c r="CZ604">
        <f>AF604</f>
        <v>789.17</v>
      </c>
      <c r="DA604">
        <f>AJ604</f>
        <v>1.35</v>
      </c>
      <c r="DB604">
        <f>ROUND(ROUND(AT604*CZ604,2),6)</f>
        <v>576.09</v>
      </c>
      <c r="DC604">
        <f>ROUND(ROUND(AT604*AG604,2),6)</f>
        <v>393.97</v>
      </c>
      <c r="DD604" t="s">
        <v>3</v>
      </c>
      <c r="DE604" t="s">
        <v>3</v>
      </c>
      <c r="DF604">
        <f t="shared" si="320"/>
        <v>0</v>
      </c>
      <c r="DG604">
        <f>ROUND(ROUND(AF604*AJ604,2)*CX604,2)</f>
        <v>7.78</v>
      </c>
      <c r="DH604">
        <f t="shared" si="312"/>
        <v>3.94</v>
      </c>
      <c r="DI604">
        <f t="shared" si="313"/>
        <v>0</v>
      </c>
      <c r="DJ604">
        <f>DG604+DH604</f>
        <v>11.72</v>
      </c>
      <c r="DK604">
        <v>0</v>
      </c>
      <c r="DL604" t="s">
        <v>1209</v>
      </c>
      <c r="DM604">
        <v>4</v>
      </c>
      <c r="DN604" t="s">
        <v>1203</v>
      </c>
      <c r="DO604">
        <v>1</v>
      </c>
    </row>
    <row r="605" spans="1:119" x14ac:dyDescent="0.2">
      <c r="A605">
        <f>ROW(Source!A346)</f>
        <v>346</v>
      </c>
      <c r="B605">
        <v>449016111</v>
      </c>
      <c r="C605">
        <v>448997904</v>
      </c>
      <c r="D605">
        <v>277945266</v>
      </c>
      <c r="E605">
        <v>1</v>
      </c>
      <c r="F605">
        <v>1</v>
      </c>
      <c r="G605">
        <v>1</v>
      </c>
      <c r="H605">
        <v>2</v>
      </c>
      <c r="I605" t="s">
        <v>1570</v>
      </c>
      <c r="J605" t="s">
        <v>1571</v>
      </c>
      <c r="K605" t="s">
        <v>1572</v>
      </c>
      <c r="L605">
        <v>1368</v>
      </c>
      <c r="N605">
        <v>1011</v>
      </c>
      <c r="O605" t="s">
        <v>1100</v>
      </c>
      <c r="P605" t="s">
        <v>1100</v>
      </c>
      <c r="Q605">
        <v>1</v>
      </c>
      <c r="W605">
        <v>0</v>
      </c>
      <c r="X605">
        <v>1506554083</v>
      </c>
      <c r="Y605">
        <f>AT605</f>
        <v>0.52</v>
      </c>
      <c r="AA605">
        <v>0</v>
      </c>
      <c r="AB605">
        <v>1843.45</v>
      </c>
      <c r="AC605">
        <v>620.24</v>
      </c>
      <c r="AD605">
        <v>0</v>
      </c>
      <c r="AE605">
        <v>0</v>
      </c>
      <c r="AF605">
        <v>1486.65</v>
      </c>
      <c r="AG605">
        <v>620.24</v>
      </c>
      <c r="AH605">
        <v>0</v>
      </c>
      <c r="AI605">
        <v>1</v>
      </c>
      <c r="AJ605">
        <v>1.24</v>
      </c>
      <c r="AK605">
        <v>1</v>
      </c>
      <c r="AL605">
        <v>1</v>
      </c>
      <c r="AM605">
        <v>2</v>
      </c>
      <c r="AN605">
        <v>0</v>
      </c>
      <c r="AO605">
        <v>0</v>
      </c>
      <c r="AP605">
        <v>1</v>
      </c>
      <c r="AQ605">
        <v>1</v>
      </c>
      <c r="AR605">
        <v>0</v>
      </c>
      <c r="AS605" t="s">
        <v>3</v>
      </c>
      <c r="AT605">
        <v>0.52</v>
      </c>
      <c r="AU605" t="s">
        <v>3</v>
      </c>
      <c r="AV605">
        <v>1</v>
      </c>
      <c r="AW605">
        <v>2</v>
      </c>
      <c r="AX605">
        <v>448997913</v>
      </c>
      <c r="AY605">
        <v>2</v>
      </c>
      <c r="AZ605">
        <v>65536</v>
      </c>
      <c r="BA605">
        <v>608</v>
      </c>
      <c r="BB605">
        <v>1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773.05800000000011</v>
      </c>
      <c r="BL605">
        <v>322.52480000000003</v>
      </c>
      <c r="BM605">
        <v>0</v>
      </c>
      <c r="BN605">
        <v>0</v>
      </c>
      <c r="BO605">
        <v>0.52</v>
      </c>
      <c r="BP605">
        <v>1</v>
      </c>
      <c r="BQ605">
        <v>0</v>
      </c>
      <c r="BR605">
        <v>773.05800000000011</v>
      </c>
      <c r="BS605">
        <v>322.52480000000003</v>
      </c>
      <c r="BT605">
        <v>0</v>
      </c>
      <c r="BU605">
        <v>0</v>
      </c>
      <c r="BV605">
        <v>0.52</v>
      </c>
      <c r="BW605">
        <v>1</v>
      </c>
      <c r="CV605">
        <v>0</v>
      </c>
      <c r="CW605">
        <f>ROUND(Y605*Source!I346*DO605,7)</f>
        <v>5.1999999999999998E-3</v>
      </c>
      <c r="CX605">
        <f>ROUND(Y605*Source!I346,7)</f>
        <v>5.1999999999999998E-3</v>
      </c>
      <c r="CY605">
        <f>AB605</f>
        <v>1843.45</v>
      </c>
      <c r="CZ605">
        <f>AF605</f>
        <v>1486.65</v>
      </c>
      <c r="DA605">
        <f>AJ605</f>
        <v>1.24</v>
      </c>
      <c r="DB605">
        <f>ROUND(ROUND(AT605*CZ605,2),6)</f>
        <v>773.06</v>
      </c>
      <c r="DC605">
        <f>ROUND(ROUND(AT605*AG605,2),6)</f>
        <v>322.52</v>
      </c>
      <c r="DD605" t="s">
        <v>3</v>
      </c>
      <c r="DE605" t="s">
        <v>3</v>
      </c>
      <c r="DF605">
        <f t="shared" si="320"/>
        <v>0</v>
      </c>
      <c r="DG605">
        <f>ROUND(ROUND(AF605*AJ605,2)*CX605,2)</f>
        <v>9.59</v>
      </c>
      <c r="DH605">
        <f t="shared" si="312"/>
        <v>3.23</v>
      </c>
      <c r="DI605">
        <f t="shared" si="313"/>
        <v>0</v>
      </c>
      <c r="DJ605">
        <f>DG605+DH605</f>
        <v>12.82</v>
      </c>
      <c r="DK605">
        <v>0</v>
      </c>
      <c r="DL605" t="s">
        <v>1219</v>
      </c>
      <c r="DM605">
        <v>5</v>
      </c>
      <c r="DN605" t="s">
        <v>1203</v>
      </c>
      <c r="DO605">
        <v>1</v>
      </c>
    </row>
    <row r="606" spans="1:119" x14ac:dyDescent="0.2">
      <c r="A606">
        <f>ROW(Source!A346)</f>
        <v>346</v>
      </c>
      <c r="B606">
        <v>449016111</v>
      </c>
      <c r="C606">
        <v>448997904</v>
      </c>
      <c r="D606">
        <v>277560614</v>
      </c>
      <c r="E606">
        <v>109</v>
      </c>
      <c r="F606">
        <v>1</v>
      </c>
      <c r="G606">
        <v>1</v>
      </c>
      <c r="H606">
        <v>3</v>
      </c>
      <c r="I606" t="s">
        <v>166</v>
      </c>
      <c r="J606" t="s">
        <v>3</v>
      </c>
      <c r="K606" t="s">
        <v>574</v>
      </c>
      <c r="L606">
        <v>1301</v>
      </c>
      <c r="N606">
        <v>1003</v>
      </c>
      <c r="O606" t="s">
        <v>211</v>
      </c>
      <c r="P606" t="s">
        <v>211</v>
      </c>
      <c r="Q606">
        <v>1</v>
      </c>
      <c r="W606">
        <v>0</v>
      </c>
      <c r="X606">
        <v>655783409</v>
      </c>
      <c r="Y606">
        <f>(AT606*ROUND(0,7))</f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1</v>
      </c>
      <c r="AJ606">
        <v>1</v>
      </c>
      <c r="AK606">
        <v>1</v>
      </c>
      <c r="AL606">
        <v>1</v>
      </c>
      <c r="AM606">
        <v>-2</v>
      </c>
      <c r="AN606">
        <v>0</v>
      </c>
      <c r="AO606">
        <v>0</v>
      </c>
      <c r="AP606">
        <v>1</v>
      </c>
      <c r="AQ606">
        <v>0</v>
      </c>
      <c r="AR606">
        <v>0</v>
      </c>
      <c r="AS606" t="s">
        <v>3</v>
      </c>
      <c r="AT606">
        <v>100</v>
      </c>
      <c r="AU606" t="s">
        <v>135</v>
      </c>
      <c r="AV606">
        <v>0</v>
      </c>
      <c r="AW606">
        <v>2</v>
      </c>
      <c r="AX606">
        <v>448997914</v>
      </c>
      <c r="AY606">
        <v>1</v>
      </c>
      <c r="AZ606">
        <v>0</v>
      </c>
      <c r="BA606">
        <v>609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CV606">
        <v>0</v>
      </c>
      <c r="CW606">
        <v>0</v>
      </c>
      <c r="CX606">
        <f>ROUND(Y606*Source!I346,7)</f>
        <v>0</v>
      </c>
      <c r="CY606">
        <f>AA606</f>
        <v>0</v>
      </c>
      <c r="CZ606">
        <f>AE606</f>
        <v>0</v>
      </c>
      <c r="DA606">
        <f>AI606</f>
        <v>1</v>
      </c>
      <c r="DB606">
        <f>ROUND((ROUND(AT606*CZ606,2)*ROUND(0,7)),6)</f>
        <v>0</v>
      </c>
      <c r="DC606">
        <f>ROUND((ROUND(AT606*AG606,2)*ROUND(0,7)),6)</f>
        <v>0</v>
      </c>
      <c r="DD606" t="s">
        <v>3</v>
      </c>
      <c r="DE606" t="s">
        <v>3</v>
      </c>
      <c r="DF606">
        <f t="shared" si="320"/>
        <v>0</v>
      </c>
      <c r="DG606">
        <f>ROUND(ROUND(AF606,2)*CX606,2)</f>
        <v>0</v>
      </c>
      <c r="DH606">
        <f t="shared" si="312"/>
        <v>0</v>
      </c>
      <c r="DI606">
        <f t="shared" si="313"/>
        <v>0</v>
      </c>
      <c r="DJ606">
        <f>DF606</f>
        <v>0</v>
      </c>
      <c r="DK606">
        <v>0</v>
      </c>
      <c r="DL606" t="s">
        <v>3</v>
      </c>
      <c r="DM606">
        <v>0</v>
      </c>
      <c r="DN606" t="s">
        <v>3</v>
      </c>
      <c r="DO606">
        <v>0</v>
      </c>
    </row>
    <row r="607" spans="1:119" x14ac:dyDescent="0.2">
      <c r="A607">
        <f>ROW(Source!A348)</f>
        <v>348</v>
      </c>
      <c r="B607">
        <v>449016111</v>
      </c>
      <c r="C607">
        <v>448997916</v>
      </c>
      <c r="D607">
        <v>327091140</v>
      </c>
      <c r="E607">
        <v>112</v>
      </c>
      <c r="F607">
        <v>1</v>
      </c>
      <c r="G607">
        <v>1</v>
      </c>
      <c r="H607">
        <v>1</v>
      </c>
      <c r="I607" t="s">
        <v>1573</v>
      </c>
      <c r="J607" t="s">
        <v>3</v>
      </c>
      <c r="K607" t="s">
        <v>1574</v>
      </c>
      <c r="L607">
        <v>1191</v>
      </c>
      <c r="N607">
        <v>1013</v>
      </c>
      <c r="O607" t="s">
        <v>1203</v>
      </c>
      <c r="P607" t="s">
        <v>1203</v>
      </c>
      <c r="Q607">
        <v>1</v>
      </c>
      <c r="W607">
        <v>0</v>
      </c>
      <c r="X607">
        <v>1647542322</v>
      </c>
      <c r="Y607">
        <f>AT607</f>
        <v>22.61</v>
      </c>
      <c r="AA607">
        <v>0</v>
      </c>
      <c r="AB607">
        <v>0</v>
      </c>
      <c r="AC607">
        <v>0</v>
      </c>
      <c r="AD607">
        <v>463.16</v>
      </c>
      <c r="AE607">
        <v>0</v>
      </c>
      <c r="AF607">
        <v>0</v>
      </c>
      <c r="AG607">
        <v>0</v>
      </c>
      <c r="AH607">
        <v>463.16</v>
      </c>
      <c r="AI607">
        <v>1</v>
      </c>
      <c r="AJ607">
        <v>1</v>
      </c>
      <c r="AK607">
        <v>1</v>
      </c>
      <c r="AL607">
        <v>1</v>
      </c>
      <c r="AM607">
        <v>-2</v>
      </c>
      <c r="AN607">
        <v>0</v>
      </c>
      <c r="AO607">
        <v>0</v>
      </c>
      <c r="AP607">
        <v>1</v>
      </c>
      <c r="AQ607">
        <v>1</v>
      </c>
      <c r="AR607">
        <v>0</v>
      </c>
      <c r="AS607" t="s">
        <v>3</v>
      </c>
      <c r="AT607">
        <v>22.61</v>
      </c>
      <c r="AU607" t="s">
        <v>3</v>
      </c>
      <c r="AV607">
        <v>1</v>
      </c>
      <c r="AW607">
        <v>2</v>
      </c>
      <c r="AX607">
        <v>448997931</v>
      </c>
      <c r="AY607">
        <v>2</v>
      </c>
      <c r="AZ607">
        <v>131072</v>
      </c>
      <c r="BA607">
        <v>610</v>
      </c>
      <c r="BB607">
        <v>1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10472.0476</v>
      </c>
      <c r="BN607">
        <v>22.61</v>
      </c>
      <c r="BO607">
        <v>0</v>
      </c>
      <c r="BP607">
        <v>1</v>
      </c>
      <c r="BQ607">
        <v>0</v>
      </c>
      <c r="BR607">
        <v>0</v>
      </c>
      <c r="BS607">
        <v>0</v>
      </c>
      <c r="BT607">
        <v>10472.0476</v>
      </c>
      <c r="BU607">
        <v>22.61</v>
      </c>
      <c r="BV607">
        <v>0</v>
      </c>
      <c r="BW607">
        <v>1</v>
      </c>
      <c r="CU607">
        <f>ROUND(AT607*Source!I348*AH607*AL607,2)</f>
        <v>10472.049999999999</v>
      </c>
      <c r="CV607">
        <f>ROUND(Y607*Source!I348,7)</f>
        <v>22.61</v>
      </c>
      <c r="CW607">
        <v>0</v>
      </c>
      <c r="CX607">
        <f>ROUND(Y607*Source!I348,7)</f>
        <v>22.61</v>
      </c>
      <c r="CY607">
        <f>AD607</f>
        <v>463.16</v>
      </c>
      <c r="CZ607">
        <f>AH607</f>
        <v>463.16</v>
      </c>
      <c r="DA607">
        <f>AL607</f>
        <v>1</v>
      </c>
      <c r="DB607">
        <f>ROUND(ROUND(AT607*CZ607,2),6)</f>
        <v>10472.049999999999</v>
      </c>
      <c r="DC607">
        <f>ROUND(ROUND(AT607*AG607,2),6)</f>
        <v>0</v>
      </c>
      <c r="DD607" t="s">
        <v>3</v>
      </c>
      <c r="DE607" t="s">
        <v>3</v>
      </c>
      <c r="DF607">
        <f t="shared" si="320"/>
        <v>0</v>
      </c>
      <c r="DG607">
        <f>ROUND(ROUND(AF607,2)*CX607,2)</f>
        <v>0</v>
      </c>
      <c r="DH607">
        <f t="shared" si="312"/>
        <v>0</v>
      </c>
      <c r="DI607">
        <f t="shared" si="313"/>
        <v>10472.049999999999</v>
      </c>
      <c r="DJ607">
        <f>DI607</f>
        <v>10472.049999999999</v>
      </c>
      <c r="DK607">
        <v>1</v>
      </c>
      <c r="DL607" t="s">
        <v>3</v>
      </c>
      <c r="DM607">
        <v>0</v>
      </c>
      <c r="DN607" t="s">
        <v>3</v>
      </c>
      <c r="DO607">
        <v>0</v>
      </c>
    </row>
    <row r="608" spans="1:119" x14ac:dyDescent="0.2">
      <c r="A608">
        <f>ROW(Source!A348)</f>
        <v>348</v>
      </c>
      <c r="B608">
        <v>449016111</v>
      </c>
      <c r="C608">
        <v>448997916</v>
      </c>
      <c r="D608">
        <v>327091406</v>
      </c>
      <c r="E608">
        <v>112</v>
      </c>
      <c r="F608">
        <v>1</v>
      </c>
      <c r="G608">
        <v>1</v>
      </c>
      <c r="H608">
        <v>1</v>
      </c>
      <c r="I608" t="s">
        <v>1204</v>
      </c>
      <c r="J608" t="s">
        <v>3</v>
      </c>
      <c r="K608" t="s">
        <v>1205</v>
      </c>
      <c r="L608">
        <v>1191</v>
      </c>
      <c r="N608">
        <v>1013</v>
      </c>
      <c r="O608" t="s">
        <v>1203</v>
      </c>
      <c r="P608" t="s">
        <v>1203</v>
      </c>
      <c r="Q608">
        <v>1</v>
      </c>
      <c r="W608">
        <v>0</v>
      </c>
      <c r="X608">
        <v>-1417349443</v>
      </c>
      <c r="Y608">
        <f>AT608</f>
        <v>2.58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1</v>
      </c>
      <c r="AJ608">
        <v>1</v>
      </c>
      <c r="AK608">
        <v>1</v>
      </c>
      <c r="AL608">
        <v>1</v>
      </c>
      <c r="AM608">
        <v>-2</v>
      </c>
      <c r="AN608">
        <v>0</v>
      </c>
      <c r="AO608">
        <v>0</v>
      </c>
      <c r="AP608">
        <v>1</v>
      </c>
      <c r="AQ608">
        <v>1</v>
      </c>
      <c r="AR608">
        <v>0</v>
      </c>
      <c r="AS608" t="s">
        <v>3</v>
      </c>
      <c r="AT608">
        <v>2.58</v>
      </c>
      <c r="AU608" t="s">
        <v>3</v>
      </c>
      <c r="AV608">
        <v>2</v>
      </c>
      <c r="AW608">
        <v>2</v>
      </c>
      <c r="AX608">
        <v>448997932</v>
      </c>
      <c r="AY608">
        <v>1</v>
      </c>
      <c r="AZ608">
        <v>0</v>
      </c>
      <c r="BA608">
        <v>611</v>
      </c>
      <c r="BB608">
        <v>1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CV608">
        <v>0</v>
      </c>
      <c r="CW608">
        <v>0</v>
      </c>
      <c r="CX608">
        <f>ROUND(Y608*Source!I348,7)</f>
        <v>2.58</v>
      </c>
      <c r="CY608">
        <f>AD608</f>
        <v>0</v>
      </c>
      <c r="CZ608">
        <f>AH608</f>
        <v>0</v>
      </c>
      <c r="DA608">
        <f>AL608</f>
        <v>1</v>
      </c>
      <c r="DB608">
        <f>ROUND(ROUND(AT608*CZ608,2),6)</f>
        <v>0</v>
      </c>
      <c r="DC608">
        <f>ROUND(ROUND(AT608*AG608,2),6)</f>
        <v>0</v>
      </c>
      <c r="DD608" t="s">
        <v>3</v>
      </c>
      <c r="DE608" t="s">
        <v>3</v>
      </c>
      <c r="DF608">
        <f t="shared" si="320"/>
        <v>0</v>
      </c>
      <c r="DG608">
        <f>ROUND(ROUND(AF608,2)*CX608,2)</f>
        <v>0</v>
      </c>
      <c r="DH608">
        <f t="shared" si="312"/>
        <v>0</v>
      </c>
      <c r="DI608">
        <f t="shared" si="313"/>
        <v>0</v>
      </c>
      <c r="DJ608">
        <f>DI608</f>
        <v>0</v>
      </c>
      <c r="DK608">
        <v>0</v>
      </c>
      <c r="DL608" t="s">
        <v>3</v>
      </c>
      <c r="DM608">
        <v>0</v>
      </c>
      <c r="DN608" t="s">
        <v>3</v>
      </c>
      <c r="DO608">
        <v>0</v>
      </c>
    </row>
    <row r="609" spans="1:119" x14ac:dyDescent="0.2">
      <c r="A609">
        <f>ROW(Source!A348)</f>
        <v>348</v>
      </c>
      <c r="B609">
        <v>449016111</v>
      </c>
      <c r="C609">
        <v>448997916</v>
      </c>
      <c r="D609">
        <v>327211569</v>
      </c>
      <c r="E609">
        <v>1</v>
      </c>
      <c r="F609">
        <v>1</v>
      </c>
      <c r="G609">
        <v>1</v>
      </c>
      <c r="H609">
        <v>2</v>
      </c>
      <c r="I609" t="s">
        <v>1567</v>
      </c>
      <c r="J609" t="s">
        <v>1568</v>
      </c>
      <c r="K609" t="s">
        <v>1569</v>
      </c>
      <c r="L609">
        <v>1368</v>
      </c>
      <c r="N609">
        <v>1011</v>
      </c>
      <c r="O609" t="s">
        <v>1100</v>
      </c>
      <c r="P609" t="s">
        <v>1100</v>
      </c>
      <c r="Q609">
        <v>1</v>
      </c>
      <c r="W609">
        <v>0</v>
      </c>
      <c r="X609">
        <v>298672286</v>
      </c>
      <c r="Y609">
        <f>AT609</f>
        <v>0.51</v>
      </c>
      <c r="AA609">
        <v>0</v>
      </c>
      <c r="AB609">
        <v>1065.3800000000001</v>
      </c>
      <c r="AC609">
        <v>539.69000000000005</v>
      </c>
      <c r="AD609">
        <v>0</v>
      </c>
      <c r="AE609">
        <v>0</v>
      </c>
      <c r="AF609">
        <v>789.17</v>
      </c>
      <c r="AG609">
        <v>539.69000000000005</v>
      </c>
      <c r="AH609">
        <v>0</v>
      </c>
      <c r="AI609">
        <v>1</v>
      </c>
      <c r="AJ609">
        <v>1.35</v>
      </c>
      <c r="AK609">
        <v>1</v>
      </c>
      <c r="AL609">
        <v>1</v>
      </c>
      <c r="AM609">
        <v>2</v>
      </c>
      <c r="AN609">
        <v>0</v>
      </c>
      <c r="AO609">
        <v>0</v>
      </c>
      <c r="AP609">
        <v>1</v>
      </c>
      <c r="AQ609">
        <v>1</v>
      </c>
      <c r="AR609">
        <v>0</v>
      </c>
      <c r="AS609" t="s">
        <v>3</v>
      </c>
      <c r="AT609">
        <v>0.51</v>
      </c>
      <c r="AU609" t="s">
        <v>3</v>
      </c>
      <c r="AV609">
        <v>1</v>
      </c>
      <c r="AW609">
        <v>2</v>
      </c>
      <c r="AX609">
        <v>448997933</v>
      </c>
      <c r="AY609">
        <v>2</v>
      </c>
      <c r="AZ609">
        <v>65536</v>
      </c>
      <c r="BA609">
        <v>612</v>
      </c>
      <c r="BB609">
        <v>1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402.47669999999999</v>
      </c>
      <c r="BL609">
        <v>275.24190000000004</v>
      </c>
      <c r="BM609">
        <v>0</v>
      </c>
      <c r="BN609">
        <v>0</v>
      </c>
      <c r="BO609">
        <v>0.51</v>
      </c>
      <c r="BP609">
        <v>1</v>
      </c>
      <c r="BQ609">
        <v>0</v>
      </c>
      <c r="BR609">
        <v>402.47669999999999</v>
      </c>
      <c r="BS609">
        <v>275.24190000000004</v>
      </c>
      <c r="BT609">
        <v>0</v>
      </c>
      <c r="BU609">
        <v>0</v>
      </c>
      <c r="BV609">
        <v>0.51</v>
      </c>
      <c r="BW609">
        <v>1</v>
      </c>
      <c r="CV609">
        <v>0</v>
      </c>
      <c r="CW609">
        <f>ROUND(Y609*Source!I348*DO609,7)</f>
        <v>0.51</v>
      </c>
      <c r="CX609">
        <f>ROUND(Y609*Source!I348,7)</f>
        <v>0.51</v>
      </c>
      <c r="CY609">
        <f>AB609</f>
        <v>1065.3800000000001</v>
      </c>
      <c r="CZ609">
        <f>AF609</f>
        <v>789.17</v>
      </c>
      <c r="DA609">
        <f>AJ609</f>
        <v>1.35</v>
      </c>
      <c r="DB609">
        <f>ROUND(ROUND(AT609*CZ609,2),6)</f>
        <v>402.48</v>
      </c>
      <c r="DC609">
        <f>ROUND(ROUND(AT609*AG609,2),6)</f>
        <v>275.24</v>
      </c>
      <c r="DD609" t="s">
        <v>3</v>
      </c>
      <c r="DE609" t="s">
        <v>3</v>
      </c>
      <c r="DF609">
        <f t="shared" si="320"/>
        <v>0</v>
      </c>
      <c r="DG609">
        <f>ROUND(ROUND(AF609*AJ609,2)*CX609,2)</f>
        <v>543.34</v>
      </c>
      <c r="DH609">
        <f t="shared" si="312"/>
        <v>275.24</v>
      </c>
      <c r="DI609">
        <f t="shared" si="313"/>
        <v>0</v>
      </c>
      <c r="DJ609">
        <f>DG609+DH609</f>
        <v>818.58</v>
      </c>
      <c r="DK609">
        <v>0</v>
      </c>
      <c r="DL609" t="s">
        <v>1209</v>
      </c>
      <c r="DM609">
        <v>4</v>
      </c>
      <c r="DN609" t="s">
        <v>1203</v>
      </c>
      <c r="DO609">
        <v>1</v>
      </c>
    </row>
    <row r="610" spans="1:119" x14ac:dyDescent="0.2">
      <c r="A610">
        <f>ROW(Source!A348)</f>
        <v>348</v>
      </c>
      <c r="B610">
        <v>449016111</v>
      </c>
      <c r="C610">
        <v>448997916</v>
      </c>
      <c r="D610">
        <v>327211740</v>
      </c>
      <c r="E610">
        <v>1</v>
      </c>
      <c r="F610">
        <v>1</v>
      </c>
      <c r="G610">
        <v>1</v>
      </c>
      <c r="H610">
        <v>2</v>
      </c>
      <c r="I610" t="s">
        <v>1575</v>
      </c>
      <c r="J610" t="s">
        <v>1576</v>
      </c>
      <c r="K610" t="s">
        <v>1577</v>
      </c>
      <c r="L610">
        <v>1368</v>
      </c>
      <c r="N610">
        <v>1011</v>
      </c>
      <c r="O610" t="s">
        <v>1100</v>
      </c>
      <c r="P610" t="s">
        <v>1100</v>
      </c>
      <c r="Q610">
        <v>1</v>
      </c>
      <c r="W610">
        <v>0</v>
      </c>
      <c r="X610">
        <v>116024729</v>
      </c>
      <c r="Y610">
        <f>AT610</f>
        <v>2.0699999999999998</v>
      </c>
      <c r="AA610">
        <v>0</v>
      </c>
      <c r="AB610">
        <v>10.81</v>
      </c>
      <c r="AC610">
        <v>479.27</v>
      </c>
      <c r="AD610">
        <v>0</v>
      </c>
      <c r="AE610">
        <v>0</v>
      </c>
      <c r="AF610">
        <v>7.51</v>
      </c>
      <c r="AG610">
        <v>479.27</v>
      </c>
      <c r="AH610">
        <v>0</v>
      </c>
      <c r="AI610">
        <v>1</v>
      </c>
      <c r="AJ610">
        <v>1.44</v>
      </c>
      <c r="AK610">
        <v>1</v>
      </c>
      <c r="AL610">
        <v>1</v>
      </c>
      <c r="AM610">
        <v>2</v>
      </c>
      <c r="AN610">
        <v>0</v>
      </c>
      <c r="AO610">
        <v>0</v>
      </c>
      <c r="AP610">
        <v>1</v>
      </c>
      <c r="AQ610">
        <v>1</v>
      </c>
      <c r="AR610">
        <v>0</v>
      </c>
      <c r="AS610" t="s">
        <v>3</v>
      </c>
      <c r="AT610">
        <v>2.0699999999999998</v>
      </c>
      <c r="AU610" t="s">
        <v>3</v>
      </c>
      <c r="AV610">
        <v>1</v>
      </c>
      <c r="AW610">
        <v>2</v>
      </c>
      <c r="AX610">
        <v>448997934</v>
      </c>
      <c r="AY610">
        <v>2</v>
      </c>
      <c r="AZ610">
        <v>65536</v>
      </c>
      <c r="BA610">
        <v>613</v>
      </c>
      <c r="BB610">
        <v>1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15.545699999999998</v>
      </c>
      <c r="BL610">
        <v>992.08889999999985</v>
      </c>
      <c r="BM610">
        <v>0</v>
      </c>
      <c r="BN610">
        <v>0</v>
      </c>
      <c r="BO610">
        <v>2.0699999999999998</v>
      </c>
      <c r="BP610">
        <v>1</v>
      </c>
      <c r="BQ610">
        <v>0</v>
      </c>
      <c r="BR610">
        <v>15.545699999999998</v>
      </c>
      <c r="BS610">
        <v>992.08889999999985</v>
      </c>
      <c r="BT610">
        <v>0</v>
      </c>
      <c r="BU610">
        <v>0</v>
      </c>
      <c r="BV610">
        <v>2.0699999999999998</v>
      </c>
      <c r="BW610">
        <v>1</v>
      </c>
      <c r="CV610">
        <v>0</v>
      </c>
      <c r="CW610">
        <f>ROUND(Y610*Source!I348*DO610,7)</f>
        <v>2.0699999999999998</v>
      </c>
      <c r="CX610">
        <f>ROUND(Y610*Source!I348,7)</f>
        <v>2.0699999999999998</v>
      </c>
      <c r="CY610">
        <f>AB610</f>
        <v>10.81</v>
      </c>
      <c r="CZ610">
        <f>AF610</f>
        <v>7.51</v>
      </c>
      <c r="DA610">
        <f>AJ610</f>
        <v>1.44</v>
      </c>
      <c r="DB610">
        <f>ROUND(ROUND(AT610*CZ610,2),6)</f>
        <v>15.55</v>
      </c>
      <c r="DC610">
        <f>ROUND(ROUND(AT610*AG610,2),6)</f>
        <v>992.09</v>
      </c>
      <c r="DD610" t="s">
        <v>3</v>
      </c>
      <c r="DE610" t="s">
        <v>3</v>
      </c>
      <c r="DF610">
        <f t="shared" si="320"/>
        <v>0</v>
      </c>
      <c r="DG610">
        <f>ROUND(ROUND(AF610*AJ610,2)*CX610,2)</f>
        <v>22.38</v>
      </c>
      <c r="DH610">
        <f t="shared" si="312"/>
        <v>992.09</v>
      </c>
      <c r="DI610">
        <f t="shared" si="313"/>
        <v>0</v>
      </c>
      <c r="DJ610">
        <f>DG610+DH610</f>
        <v>1014.47</v>
      </c>
      <c r="DK610">
        <v>0</v>
      </c>
      <c r="DL610" t="s">
        <v>1424</v>
      </c>
      <c r="DM610">
        <v>3</v>
      </c>
      <c r="DN610" t="s">
        <v>1203</v>
      </c>
      <c r="DO610">
        <v>1</v>
      </c>
    </row>
    <row r="611" spans="1:119" x14ac:dyDescent="0.2">
      <c r="A611">
        <f>ROW(Source!A348)</f>
        <v>348</v>
      </c>
      <c r="B611">
        <v>449016111</v>
      </c>
      <c r="C611">
        <v>448997916</v>
      </c>
      <c r="D611">
        <v>327212536</v>
      </c>
      <c r="E611">
        <v>1</v>
      </c>
      <c r="F611">
        <v>1</v>
      </c>
      <c r="G611">
        <v>1</v>
      </c>
      <c r="H611">
        <v>2</v>
      </c>
      <c r="I611" t="s">
        <v>1308</v>
      </c>
      <c r="J611" t="s">
        <v>1309</v>
      </c>
      <c r="K611" t="s">
        <v>1310</v>
      </c>
      <c r="L611">
        <v>1368</v>
      </c>
      <c r="N611">
        <v>1011</v>
      </c>
      <c r="O611" t="s">
        <v>1100</v>
      </c>
      <c r="P611" t="s">
        <v>1100</v>
      </c>
      <c r="Q611">
        <v>1</v>
      </c>
      <c r="W611">
        <v>0</v>
      </c>
      <c r="X611">
        <v>964451863</v>
      </c>
      <c r="Y611">
        <f>AT611</f>
        <v>0.24</v>
      </c>
      <c r="AA611">
        <v>0</v>
      </c>
      <c r="AB611">
        <v>5.35</v>
      </c>
      <c r="AC611">
        <v>0</v>
      </c>
      <c r="AD611">
        <v>0</v>
      </c>
      <c r="AE611">
        <v>0</v>
      </c>
      <c r="AF611">
        <v>4.3499999999999996</v>
      </c>
      <c r="AG611">
        <v>0</v>
      </c>
      <c r="AH611">
        <v>0</v>
      </c>
      <c r="AI611">
        <v>1</v>
      </c>
      <c r="AJ611">
        <v>1.23</v>
      </c>
      <c r="AK611">
        <v>1</v>
      </c>
      <c r="AL611">
        <v>1</v>
      </c>
      <c r="AM611">
        <v>2</v>
      </c>
      <c r="AN611">
        <v>0</v>
      </c>
      <c r="AO611">
        <v>0</v>
      </c>
      <c r="AP611">
        <v>1</v>
      </c>
      <c r="AQ611">
        <v>1</v>
      </c>
      <c r="AR611">
        <v>0</v>
      </c>
      <c r="AS611" t="s">
        <v>3</v>
      </c>
      <c r="AT611">
        <v>0.24</v>
      </c>
      <c r="AU611" t="s">
        <v>3</v>
      </c>
      <c r="AV611">
        <v>1</v>
      </c>
      <c r="AW611">
        <v>2</v>
      </c>
      <c r="AX611">
        <v>448997935</v>
      </c>
      <c r="AY611">
        <v>1</v>
      </c>
      <c r="AZ611">
        <v>0</v>
      </c>
      <c r="BA611">
        <v>614</v>
      </c>
      <c r="BB611">
        <v>1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1.0439999999999998</v>
      </c>
      <c r="BL611">
        <v>0</v>
      </c>
      <c r="BM611">
        <v>0</v>
      </c>
      <c r="BN611">
        <v>0</v>
      </c>
      <c r="BO611">
        <v>0</v>
      </c>
      <c r="BP611">
        <v>1</v>
      </c>
      <c r="BQ611">
        <v>0</v>
      </c>
      <c r="BR611">
        <v>1.0439999999999998</v>
      </c>
      <c r="BS611">
        <v>0</v>
      </c>
      <c r="BT611">
        <v>0</v>
      </c>
      <c r="BU611">
        <v>0</v>
      </c>
      <c r="BV611">
        <v>0</v>
      </c>
      <c r="BW611">
        <v>1</v>
      </c>
      <c r="CV611">
        <v>0</v>
      </c>
      <c r="CW611">
        <f>ROUND(Y611*Source!I348*DO611,7)</f>
        <v>0</v>
      </c>
      <c r="CX611">
        <f>ROUND(Y611*Source!I348,7)</f>
        <v>0.24</v>
      </c>
      <c r="CY611">
        <f>AB611</f>
        <v>5.35</v>
      </c>
      <c r="CZ611">
        <f>AF611</f>
        <v>4.3499999999999996</v>
      </c>
      <c r="DA611">
        <f>AJ611</f>
        <v>1.23</v>
      </c>
      <c r="DB611">
        <f>ROUND(ROUND(AT611*CZ611,2),6)</f>
        <v>1.04</v>
      </c>
      <c r="DC611">
        <f>ROUND(ROUND(AT611*AG611,2),6)</f>
        <v>0</v>
      </c>
      <c r="DD611" t="s">
        <v>3</v>
      </c>
      <c r="DE611" t="s">
        <v>3</v>
      </c>
      <c r="DF611">
        <f t="shared" si="320"/>
        <v>0</v>
      </c>
      <c r="DG611">
        <f>ROUND(ROUND(AF611*AJ611,2)*CX611,2)</f>
        <v>1.28</v>
      </c>
      <c r="DH611">
        <f t="shared" si="312"/>
        <v>0</v>
      </c>
      <c r="DI611">
        <f t="shared" si="313"/>
        <v>0</v>
      </c>
      <c r="DJ611">
        <f>DG611+DH611</f>
        <v>1.28</v>
      </c>
      <c r="DK611">
        <v>0</v>
      </c>
      <c r="DL611" t="s">
        <v>3</v>
      </c>
      <c r="DM611">
        <v>0</v>
      </c>
      <c r="DN611" t="s">
        <v>3</v>
      </c>
      <c r="DO611">
        <v>0</v>
      </c>
    </row>
    <row r="612" spans="1:119" x14ac:dyDescent="0.2">
      <c r="A612">
        <f>ROW(Source!A348)</f>
        <v>348</v>
      </c>
      <c r="B612">
        <v>449016111</v>
      </c>
      <c r="C612">
        <v>448997916</v>
      </c>
      <c r="D612">
        <v>327161829</v>
      </c>
      <c r="E612">
        <v>1</v>
      </c>
      <c r="F612">
        <v>1</v>
      </c>
      <c r="G612">
        <v>1</v>
      </c>
      <c r="H612">
        <v>3</v>
      </c>
      <c r="I612" t="s">
        <v>1314</v>
      </c>
      <c r="J612" t="s">
        <v>1315</v>
      </c>
      <c r="K612" t="s">
        <v>1316</v>
      </c>
      <c r="L612">
        <v>1339</v>
      </c>
      <c r="N612">
        <v>1007</v>
      </c>
      <c r="O612" t="s">
        <v>49</v>
      </c>
      <c r="P612" t="s">
        <v>49</v>
      </c>
      <c r="Q612">
        <v>1</v>
      </c>
      <c r="W612">
        <v>0</v>
      </c>
      <c r="X612">
        <v>-2095461500</v>
      </c>
      <c r="Y612">
        <f t="shared" ref="Y612:Y620" si="321">(AT612*ROUND(0,7))</f>
        <v>0</v>
      </c>
      <c r="AA612">
        <v>108.66</v>
      </c>
      <c r="AB612">
        <v>0</v>
      </c>
      <c r="AC612">
        <v>0</v>
      </c>
      <c r="AD612">
        <v>0</v>
      </c>
      <c r="AE612">
        <v>108.66</v>
      </c>
      <c r="AF612">
        <v>0</v>
      </c>
      <c r="AG612">
        <v>0</v>
      </c>
      <c r="AH612">
        <v>0</v>
      </c>
      <c r="AI612">
        <v>1</v>
      </c>
      <c r="AJ612">
        <v>1</v>
      </c>
      <c r="AK612">
        <v>1</v>
      </c>
      <c r="AL612">
        <v>1</v>
      </c>
      <c r="AM612">
        <v>-2</v>
      </c>
      <c r="AN612">
        <v>0</v>
      </c>
      <c r="AO612">
        <v>0</v>
      </c>
      <c r="AP612">
        <v>1</v>
      </c>
      <c r="AQ612">
        <v>1</v>
      </c>
      <c r="AR612">
        <v>0</v>
      </c>
      <c r="AS612" t="s">
        <v>3</v>
      </c>
      <c r="AT612">
        <v>0.1192</v>
      </c>
      <c r="AU612" t="s">
        <v>135</v>
      </c>
      <c r="AV612">
        <v>0</v>
      </c>
      <c r="AW612">
        <v>2</v>
      </c>
      <c r="AX612">
        <v>448997936</v>
      </c>
      <c r="AY612">
        <v>2</v>
      </c>
      <c r="AZ612">
        <v>16384</v>
      </c>
      <c r="BA612">
        <v>615</v>
      </c>
      <c r="BB612">
        <v>1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12.952271999999999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1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CV612">
        <v>0</v>
      </c>
      <c r="CW612">
        <v>0</v>
      </c>
      <c r="CX612">
        <f>ROUND(Y612*Source!I348,7)</f>
        <v>0</v>
      </c>
      <c r="CY612">
        <f t="shared" ref="CY612:CY620" si="322">AA612</f>
        <v>108.66</v>
      </c>
      <c r="CZ612">
        <f t="shared" ref="CZ612:CZ620" si="323">AE612</f>
        <v>108.66</v>
      </c>
      <c r="DA612">
        <f t="shared" ref="DA612:DA620" si="324">AI612</f>
        <v>1</v>
      </c>
      <c r="DB612">
        <f t="shared" ref="DB612:DB620" si="325">ROUND((ROUND(AT612*CZ612,2)*ROUND(0,7)),6)</f>
        <v>0</v>
      </c>
      <c r="DC612">
        <f t="shared" ref="DC612:DC620" si="326">ROUND((ROUND(AT612*AG612,2)*ROUND(0,7)),6)</f>
        <v>0</v>
      </c>
      <c r="DD612" t="s">
        <v>3</v>
      </c>
      <c r="DE612" t="s">
        <v>3</v>
      </c>
      <c r="DF612">
        <f t="shared" si="320"/>
        <v>0</v>
      </c>
      <c r="DG612">
        <f t="shared" ref="DG612:DG622" si="327">ROUND(ROUND(AF612,2)*CX612,2)</f>
        <v>0</v>
      </c>
      <c r="DH612">
        <f t="shared" si="312"/>
        <v>0</v>
      </c>
      <c r="DI612">
        <f t="shared" si="313"/>
        <v>0</v>
      </c>
      <c r="DJ612">
        <f t="shared" ref="DJ612:DJ620" si="328">DF612</f>
        <v>0</v>
      </c>
      <c r="DK612">
        <v>1</v>
      </c>
      <c r="DL612" t="s">
        <v>3</v>
      </c>
      <c r="DM612">
        <v>0</v>
      </c>
      <c r="DN612" t="s">
        <v>3</v>
      </c>
      <c r="DO612">
        <v>0</v>
      </c>
    </row>
    <row r="613" spans="1:119" x14ac:dyDescent="0.2">
      <c r="A613">
        <f>ROW(Source!A348)</f>
        <v>348</v>
      </c>
      <c r="B613">
        <v>449016111</v>
      </c>
      <c r="C613">
        <v>448997916</v>
      </c>
      <c r="D613">
        <v>327161833</v>
      </c>
      <c r="E613">
        <v>1</v>
      </c>
      <c r="F613">
        <v>1</v>
      </c>
      <c r="G613">
        <v>1</v>
      </c>
      <c r="H613">
        <v>3</v>
      </c>
      <c r="I613" t="s">
        <v>1317</v>
      </c>
      <c r="J613" t="s">
        <v>1318</v>
      </c>
      <c r="K613" t="s">
        <v>1319</v>
      </c>
      <c r="L613">
        <v>1346</v>
      </c>
      <c r="N613">
        <v>1009</v>
      </c>
      <c r="O613" t="s">
        <v>441</v>
      </c>
      <c r="P613" t="s">
        <v>441</v>
      </c>
      <c r="Q613">
        <v>1</v>
      </c>
      <c r="W613">
        <v>0</v>
      </c>
      <c r="X613">
        <v>669365183</v>
      </c>
      <c r="Y613">
        <f t="shared" si="321"/>
        <v>0</v>
      </c>
      <c r="AA613">
        <v>54.5</v>
      </c>
      <c r="AB613">
        <v>0</v>
      </c>
      <c r="AC613">
        <v>0</v>
      </c>
      <c r="AD613">
        <v>0</v>
      </c>
      <c r="AE613">
        <v>54.5</v>
      </c>
      <c r="AF613">
        <v>0</v>
      </c>
      <c r="AG613">
        <v>0</v>
      </c>
      <c r="AH613">
        <v>0</v>
      </c>
      <c r="AI613">
        <v>1</v>
      </c>
      <c r="AJ613">
        <v>1</v>
      </c>
      <c r="AK613">
        <v>1</v>
      </c>
      <c r="AL613">
        <v>1</v>
      </c>
      <c r="AM613">
        <v>-2</v>
      </c>
      <c r="AN613">
        <v>0</v>
      </c>
      <c r="AO613">
        <v>0</v>
      </c>
      <c r="AP613">
        <v>1</v>
      </c>
      <c r="AQ613">
        <v>1</v>
      </c>
      <c r="AR613">
        <v>0</v>
      </c>
      <c r="AS613" t="s">
        <v>3</v>
      </c>
      <c r="AT613">
        <v>2.9100000000000001E-2</v>
      </c>
      <c r="AU613" t="s">
        <v>135</v>
      </c>
      <c r="AV613">
        <v>0</v>
      </c>
      <c r="AW613">
        <v>2</v>
      </c>
      <c r="AX613">
        <v>448997937</v>
      </c>
      <c r="AY613">
        <v>2</v>
      </c>
      <c r="AZ613">
        <v>16384</v>
      </c>
      <c r="BA613">
        <v>616</v>
      </c>
      <c r="BB613">
        <v>1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1.58595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1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CV613">
        <v>0</v>
      </c>
      <c r="CW613">
        <v>0</v>
      </c>
      <c r="CX613">
        <f>ROUND(Y613*Source!I348,7)</f>
        <v>0</v>
      </c>
      <c r="CY613">
        <f t="shared" si="322"/>
        <v>54.5</v>
      </c>
      <c r="CZ613">
        <f t="shared" si="323"/>
        <v>54.5</v>
      </c>
      <c r="DA613">
        <f t="shared" si="324"/>
        <v>1</v>
      </c>
      <c r="DB613">
        <f t="shared" si="325"/>
        <v>0</v>
      </c>
      <c r="DC613">
        <f t="shared" si="326"/>
        <v>0</v>
      </c>
      <c r="DD613" t="s">
        <v>3</v>
      </c>
      <c r="DE613" t="s">
        <v>3</v>
      </c>
      <c r="DF613">
        <f t="shared" si="320"/>
        <v>0</v>
      </c>
      <c r="DG613">
        <f t="shared" si="327"/>
        <v>0</v>
      </c>
      <c r="DH613">
        <f t="shared" si="312"/>
        <v>0</v>
      </c>
      <c r="DI613">
        <f t="shared" si="313"/>
        <v>0</v>
      </c>
      <c r="DJ613">
        <f t="shared" si="328"/>
        <v>0</v>
      </c>
      <c r="DK613">
        <v>1</v>
      </c>
      <c r="DL613" t="s">
        <v>3</v>
      </c>
      <c r="DM613">
        <v>0</v>
      </c>
      <c r="DN613" t="s">
        <v>3</v>
      </c>
      <c r="DO613">
        <v>0</v>
      </c>
    </row>
    <row r="614" spans="1:119" x14ac:dyDescent="0.2">
      <c r="A614">
        <f>ROW(Source!A348)</f>
        <v>348</v>
      </c>
      <c r="B614">
        <v>449016111</v>
      </c>
      <c r="C614">
        <v>448997916</v>
      </c>
      <c r="D614">
        <v>327164813</v>
      </c>
      <c r="E614">
        <v>1</v>
      </c>
      <c r="F614">
        <v>1</v>
      </c>
      <c r="G614">
        <v>1</v>
      </c>
      <c r="H614">
        <v>3</v>
      </c>
      <c r="I614" t="s">
        <v>1578</v>
      </c>
      <c r="J614" t="s">
        <v>1579</v>
      </c>
      <c r="K614" t="s">
        <v>596</v>
      </c>
      <c r="L614">
        <v>1348</v>
      </c>
      <c r="N614">
        <v>1009</v>
      </c>
      <c r="O614" t="s">
        <v>83</v>
      </c>
      <c r="P614" t="s">
        <v>83</v>
      </c>
      <c r="Q614">
        <v>1000</v>
      </c>
      <c r="W614">
        <v>0</v>
      </c>
      <c r="X614">
        <v>-1262280656</v>
      </c>
      <c r="Y614">
        <f t="shared" si="321"/>
        <v>0</v>
      </c>
      <c r="AA614">
        <v>96476.46</v>
      </c>
      <c r="AB614">
        <v>0</v>
      </c>
      <c r="AC614">
        <v>0</v>
      </c>
      <c r="AD614">
        <v>0</v>
      </c>
      <c r="AE614">
        <v>89330.06</v>
      </c>
      <c r="AF614">
        <v>0</v>
      </c>
      <c r="AG614">
        <v>0</v>
      </c>
      <c r="AH614">
        <v>0</v>
      </c>
      <c r="AI614">
        <v>1.08</v>
      </c>
      <c r="AJ614">
        <v>1</v>
      </c>
      <c r="AK614">
        <v>1</v>
      </c>
      <c r="AL614">
        <v>1</v>
      </c>
      <c r="AM614">
        <v>2</v>
      </c>
      <c r="AN614">
        <v>0</v>
      </c>
      <c r="AO614">
        <v>0</v>
      </c>
      <c r="AP614">
        <v>1</v>
      </c>
      <c r="AQ614">
        <v>1</v>
      </c>
      <c r="AR614">
        <v>0</v>
      </c>
      <c r="AS614" t="s">
        <v>3</v>
      </c>
      <c r="AT614">
        <v>2E-3</v>
      </c>
      <c r="AU614" t="s">
        <v>135</v>
      </c>
      <c r="AV614">
        <v>0</v>
      </c>
      <c r="AW614">
        <v>2</v>
      </c>
      <c r="AX614">
        <v>448997938</v>
      </c>
      <c r="AY614">
        <v>1</v>
      </c>
      <c r="AZ614">
        <v>0</v>
      </c>
      <c r="BA614">
        <v>617</v>
      </c>
      <c r="BB614">
        <v>1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178.66012000000001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1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CV614">
        <v>0</v>
      </c>
      <c r="CW614">
        <v>0</v>
      </c>
      <c r="CX614">
        <f>ROUND(Y614*Source!I348,7)</f>
        <v>0</v>
      </c>
      <c r="CY614">
        <f t="shared" si="322"/>
        <v>96476.46</v>
      </c>
      <c r="CZ614">
        <f t="shared" si="323"/>
        <v>89330.06</v>
      </c>
      <c r="DA614">
        <f t="shared" si="324"/>
        <v>1.08</v>
      </c>
      <c r="DB614">
        <f t="shared" si="325"/>
        <v>0</v>
      </c>
      <c r="DC614">
        <f t="shared" si="326"/>
        <v>0</v>
      </c>
      <c r="DD614" t="s">
        <v>3</v>
      </c>
      <c r="DE614" t="s">
        <v>3</v>
      </c>
      <c r="DF614">
        <f>ROUND(ROUND(AE614*AI614,2)*CX614,2)</f>
        <v>0</v>
      </c>
      <c r="DG614">
        <f t="shared" si="327"/>
        <v>0</v>
      </c>
      <c r="DH614">
        <f t="shared" si="312"/>
        <v>0</v>
      </c>
      <c r="DI614">
        <f t="shared" si="313"/>
        <v>0</v>
      </c>
      <c r="DJ614">
        <f t="shared" si="328"/>
        <v>0</v>
      </c>
      <c r="DK614">
        <v>0</v>
      </c>
      <c r="DL614" t="s">
        <v>3</v>
      </c>
      <c r="DM614">
        <v>0</v>
      </c>
      <c r="DN614" t="s">
        <v>3</v>
      </c>
      <c r="DO614">
        <v>0</v>
      </c>
    </row>
    <row r="615" spans="1:119" x14ac:dyDescent="0.2">
      <c r="A615">
        <f>ROW(Source!A348)</f>
        <v>348</v>
      </c>
      <c r="B615">
        <v>449016111</v>
      </c>
      <c r="C615">
        <v>448997916</v>
      </c>
      <c r="D615">
        <v>327164903</v>
      </c>
      <c r="E615">
        <v>1</v>
      </c>
      <c r="F615">
        <v>1</v>
      </c>
      <c r="G615">
        <v>1</v>
      </c>
      <c r="H615">
        <v>3</v>
      </c>
      <c r="I615" t="s">
        <v>1323</v>
      </c>
      <c r="J615" t="s">
        <v>1324</v>
      </c>
      <c r="K615" t="s">
        <v>1325</v>
      </c>
      <c r="L615">
        <v>1348</v>
      </c>
      <c r="N615">
        <v>1009</v>
      </c>
      <c r="O615" t="s">
        <v>83</v>
      </c>
      <c r="P615" t="s">
        <v>83</v>
      </c>
      <c r="Q615">
        <v>1000</v>
      </c>
      <c r="W615">
        <v>0</v>
      </c>
      <c r="X615">
        <v>-174969969</v>
      </c>
      <c r="Y615">
        <f t="shared" si="321"/>
        <v>0</v>
      </c>
      <c r="AA615">
        <v>83923.41</v>
      </c>
      <c r="AB615">
        <v>0</v>
      </c>
      <c r="AC615">
        <v>0</v>
      </c>
      <c r="AD615">
        <v>0</v>
      </c>
      <c r="AE615">
        <v>83923.41</v>
      </c>
      <c r="AF615">
        <v>0</v>
      </c>
      <c r="AG615">
        <v>0</v>
      </c>
      <c r="AH615">
        <v>0</v>
      </c>
      <c r="AI615">
        <v>1</v>
      </c>
      <c r="AJ615">
        <v>1</v>
      </c>
      <c r="AK615">
        <v>1</v>
      </c>
      <c r="AL615">
        <v>1</v>
      </c>
      <c r="AM615">
        <v>-2</v>
      </c>
      <c r="AN615">
        <v>0</v>
      </c>
      <c r="AO615">
        <v>0</v>
      </c>
      <c r="AP615">
        <v>1</v>
      </c>
      <c r="AQ615">
        <v>1</v>
      </c>
      <c r="AR615">
        <v>0</v>
      </c>
      <c r="AS615" t="s">
        <v>3</v>
      </c>
      <c r="AT615">
        <v>5.9999999999999995E-4</v>
      </c>
      <c r="AU615" t="s">
        <v>135</v>
      </c>
      <c r="AV615">
        <v>0</v>
      </c>
      <c r="AW615">
        <v>2</v>
      </c>
      <c r="AX615">
        <v>448997939</v>
      </c>
      <c r="AY615">
        <v>2</v>
      </c>
      <c r="AZ615">
        <v>16384</v>
      </c>
      <c r="BA615">
        <v>618</v>
      </c>
      <c r="BB615">
        <v>1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50.354045999999997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1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CV615">
        <v>0</v>
      </c>
      <c r="CW615">
        <v>0</v>
      </c>
      <c r="CX615">
        <f>ROUND(Y615*Source!I348,7)</f>
        <v>0</v>
      </c>
      <c r="CY615">
        <f t="shared" si="322"/>
        <v>83923.41</v>
      </c>
      <c r="CZ615">
        <f t="shared" si="323"/>
        <v>83923.41</v>
      </c>
      <c r="DA615">
        <f t="shared" si="324"/>
        <v>1</v>
      </c>
      <c r="DB615">
        <f t="shared" si="325"/>
        <v>0</v>
      </c>
      <c r="DC615">
        <f t="shared" si="326"/>
        <v>0</v>
      </c>
      <c r="DD615" t="s">
        <v>3</v>
      </c>
      <c r="DE615" t="s">
        <v>3</v>
      </c>
      <c r="DF615">
        <f>ROUND(ROUND(AE615,2)*CX615,2)</f>
        <v>0</v>
      </c>
      <c r="DG615">
        <f t="shared" si="327"/>
        <v>0</v>
      </c>
      <c r="DH615">
        <f t="shared" si="312"/>
        <v>0</v>
      </c>
      <c r="DI615">
        <f t="shared" si="313"/>
        <v>0</v>
      </c>
      <c r="DJ615">
        <f t="shared" si="328"/>
        <v>0</v>
      </c>
      <c r="DK615">
        <v>1</v>
      </c>
      <c r="DL615" t="s">
        <v>3</v>
      </c>
      <c r="DM615">
        <v>0</v>
      </c>
      <c r="DN615" t="s">
        <v>3</v>
      </c>
      <c r="DO615">
        <v>0</v>
      </c>
    </row>
    <row r="616" spans="1:119" x14ac:dyDescent="0.2">
      <c r="A616">
        <f>ROW(Source!A348)</f>
        <v>348</v>
      </c>
      <c r="B616">
        <v>449016111</v>
      </c>
      <c r="C616">
        <v>448997916</v>
      </c>
      <c r="D616">
        <v>327092307</v>
      </c>
      <c r="E616">
        <v>112</v>
      </c>
      <c r="F616">
        <v>1</v>
      </c>
      <c r="G616">
        <v>1</v>
      </c>
      <c r="H616">
        <v>3</v>
      </c>
      <c r="I616" t="s">
        <v>580</v>
      </c>
      <c r="J616" t="s">
        <v>3</v>
      </c>
      <c r="K616" t="s">
        <v>581</v>
      </c>
      <c r="L616">
        <v>1339</v>
      </c>
      <c r="N616">
        <v>1007</v>
      </c>
      <c r="O616" t="s">
        <v>49</v>
      </c>
      <c r="P616" t="s">
        <v>49</v>
      </c>
      <c r="Q616">
        <v>1</v>
      </c>
      <c r="W616">
        <v>0</v>
      </c>
      <c r="X616">
        <v>470595531</v>
      </c>
      <c r="Y616">
        <f t="shared" si="321"/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1</v>
      </c>
      <c r="AJ616">
        <v>1</v>
      </c>
      <c r="AK616">
        <v>1</v>
      </c>
      <c r="AL616">
        <v>1</v>
      </c>
      <c r="AM616">
        <v>-2</v>
      </c>
      <c r="AN616">
        <v>1</v>
      </c>
      <c r="AO616">
        <v>0</v>
      </c>
      <c r="AP616">
        <v>1</v>
      </c>
      <c r="AQ616">
        <v>0</v>
      </c>
      <c r="AR616">
        <v>0</v>
      </c>
      <c r="AS616" t="s">
        <v>3</v>
      </c>
      <c r="AT616">
        <v>0</v>
      </c>
      <c r="AU616" t="s">
        <v>135</v>
      </c>
      <c r="AV616">
        <v>0</v>
      </c>
      <c r="AW616">
        <v>2</v>
      </c>
      <c r="AX616">
        <v>448997940</v>
      </c>
      <c r="AY616">
        <v>1</v>
      </c>
      <c r="AZ616">
        <v>0</v>
      </c>
      <c r="BA616">
        <v>619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CV616">
        <v>0</v>
      </c>
      <c r="CW616">
        <v>0</v>
      </c>
      <c r="CX616">
        <f>ROUND(Y616*Source!I348,7)</f>
        <v>0</v>
      </c>
      <c r="CY616">
        <f t="shared" si="322"/>
        <v>0</v>
      </c>
      <c r="CZ616">
        <f t="shared" si="323"/>
        <v>0</v>
      </c>
      <c r="DA616">
        <f t="shared" si="324"/>
        <v>1</v>
      </c>
      <c r="DB616">
        <f t="shared" si="325"/>
        <v>0</v>
      </c>
      <c r="DC616">
        <f t="shared" si="326"/>
        <v>0</v>
      </c>
      <c r="DD616" t="s">
        <v>3</v>
      </c>
      <c r="DE616" t="s">
        <v>3</v>
      </c>
      <c r="DF616">
        <f>ROUND(ROUND(AE616,2)*CX616,2)</f>
        <v>0</v>
      </c>
      <c r="DG616">
        <f t="shared" si="327"/>
        <v>0</v>
      </c>
      <c r="DH616">
        <f t="shared" si="312"/>
        <v>0</v>
      </c>
      <c r="DI616">
        <f t="shared" si="313"/>
        <v>0</v>
      </c>
      <c r="DJ616">
        <f t="shared" si="328"/>
        <v>0</v>
      </c>
      <c r="DK616">
        <v>0</v>
      </c>
      <c r="DL616" t="s">
        <v>3</v>
      </c>
      <c r="DM616">
        <v>0</v>
      </c>
      <c r="DN616" t="s">
        <v>3</v>
      </c>
      <c r="DO616">
        <v>0</v>
      </c>
    </row>
    <row r="617" spans="1:119" x14ac:dyDescent="0.2">
      <c r="A617">
        <f>ROW(Source!A348)</f>
        <v>348</v>
      </c>
      <c r="B617">
        <v>449016111</v>
      </c>
      <c r="C617">
        <v>448997916</v>
      </c>
      <c r="D617">
        <v>327092486</v>
      </c>
      <c r="E617">
        <v>112</v>
      </c>
      <c r="F617">
        <v>1</v>
      </c>
      <c r="G617">
        <v>1</v>
      </c>
      <c r="H617">
        <v>3</v>
      </c>
      <c r="I617" t="s">
        <v>47</v>
      </c>
      <c r="J617" t="s">
        <v>3</v>
      </c>
      <c r="K617" t="s">
        <v>48</v>
      </c>
      <c r="L617">
        <v>1339</v>
      </c>
      <c r="N617">
        <v>1007</v>
      </c>
      <c r="O617" t="s">
        <v>49</v>
      </c>
      <c r="P617" t="s">
        <v>49</v>
      </c>
      <c r="Q617">
        <v>1</v>
      </c>
      <c r="W617">
        <v>0</v>
      </c>
      <c r="X617">
        <v>-157982121</v>
      </c>
      <c r="Y617">
        <f t="shared" si="321"/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1</v>
      </c>
      <c r="AJ617">
        <v>1</v>
      </c>
      <c r="AK617">
        <v>1</v>
      </c>
      <c r="AL617">
        <v>1</v>
      </c>
      <c r="AM617">
        <v>-2</v>
      </c>
      <c r="AN617">
        <v>0</v>
      </c>
      <c r="AO617">
        <v>0</v>
      </c>
      <c r="AP617">
        <v>1</v>
      </c>
      <c r="AQ617">
        <v>0</v>
      </c>
      <c r="AR617">
        <v>0</v>
      </c>
      <c r="AS617" t="s">
        <v>3</v>
      </c>
      <c r="AT617">
        <v>2.6288999999999998</v>
      </c>
      <c r="AU617" t="s">
        <v>135</v>
      </c>
      <c r="AV617">
        <v>0</v>
      </c>
      <c r="AW617">
        <v>2</v>
      </c>
      <c r="AX617">
        <v>448997941</v>
      </c>
      <c r="AY617">
        <v>1</v>
      </c>
      <c r="AZ617">
        <v>0</v>
      </c>
      <c r="BA617">
        <v>620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CV617">
        <v>0</v>
      </c>
      <c r="CW617">
        <v>0</v>
      </c>
      <c r="CX617">
        <f>ROUND(Y617*Source!I348,7)</f>
        <v>0</v>
      </c>
      <c r="CY617">
        <f t="shared" si="322"/>
        <v>0</v>
      </c>
      <c r="CZ617">
        <f t="shared" si="323"/>
        <v>0</v>
      </c>
      <c r="DA617">
        <f t="shared" si="324"/>
        <v>1</v>
      </c>
      <c r="DB617">
        <f t="shared" si="325"/>
        <v>0</v>
      </c>
      <c r="DC617">
        <f t="shared" si="326"/>
        <v>0</v>
      </c>
      <c r="DD617" t="s">
        <v>3</v>
      </c>
      <c r="DE617" t="s">
        <v>3</v>
      </c>
      <c r="DF617">
        <f>ROUND(ROUND(AE617,2)*CX617,2)</f>
        <v>0</v>
      </c>
      <c r="DG617">
        <f t="shared" si="327"/>
        <v>0</v>
      </c>
      <c r="DH617">
        <f t="shared" si="312"/>
        <v>0</v>
      </c>
      <c r="DI617">
        <f t="shared" si="313"/>
        <v>0</v>
      </c>
      <c r="DJ617">
        <f t="shared" si="328"/>
        <v>0</v>
      </c>
      <c r="DK617">
        <v>0</v>
      </c>
      <c r="DL617" t="s">
        <v>3</v>
      </c>
      <c r="DM617">
        <v>0</v>
      </c>
      <c r="DN617" t="s">
        <v>3</v>
      </c>
      <c r="DO617">
        <v>0</v>
      </c>
    </row>
    <row r="618" spans="1:119" x14ac:dyDescent="0.2">
      <c r="A618">
        <f>ROW(Source!A348)</f>
        <v>348</v>
      </c>
      <c r="B618">
        <v>449016111</v>
      </c>
      <c r="C618">
        <v>448997916</v>
      </c>
      <c r="D618">
        <v>327173805</v>
      </c>
      <c r="E618">
        <v>1</v>
      </c>
      <c r="F618">
        <v>1</v>
      </c>
      <c r="G618">
        <v>1</v>
      </c>
      <c r="H618">
        <v>3</v>
      </c>
      <c r="I618" t="s">
        <v>1580</v>
      </c>
      <c r="J618" t="s">
        <v>1581</v>
      </c>
      <c r="K618" t="s">
        <v>1582</v>
      </c>
      <c r="L618">
        <v>1339</v>
      </c>
      <c r="N618">
        <v>1007</v>
      </c>
      <c r="O618" t="s">
        <v>49</v>
      </c>
      <c r="P618" t="s">
        <v>49</v>
      </c>
      <c r="Q618">
        <v>1</v>
      </c>
      <c r="W618">
        <v>0</v>
      </c>
      <c r="X618">
        <v>-952054122</v>
      </c>
      <c r="Y618">
        <f t="shared" si="321"/>
        <v>0</v>
      </c>
      <c r="AA618">
        <v>9165.43</v>
      </c>
      <c r="AB618">
        <v>0</v>
      </c>
      <c r="AC618">
        <v>0</v>
      </c>
      <c r="AD618">
        <v>0</v>
      </c>
      <c r="AE618">
        <v>5764.42</v>
      </c>
      <c r="AF618">
        <v>0</v>
      </c>
      <c r="AG618">
        <v>0</v>
      </c>
      <c r="AH618">
        <v>0</v>
      </c>
      <c r="AI618">
        <v>1.59</v>
      </c>
      <c r="AJ618">
        <v>1</v>
      </c>
      <c r="AK618">
        <v>1</v>
      </c>
      <c r="AL618">
        <v>1</v>
      </c>
      <c r="AM618">
        <v>2</v>
      </c>
      <c r="AN618">
        <v>0</v>
      </c>
      <c r="AO618">
        <v>0</v>
      </c>
      <c r="AP618">
        <v>1</v>
      </c>
      <c r="AQ618">
        <v>1</v>
      </c>
      <c r="AR618">
        <v>0</v>
      </c>
      <c r="AS618" t="s">
        <v>3</v>
      </c>
      <c r="AT618">
        <v>1.7600000000000001E-2</v>
      </c>
      <c r="AU618" t="s">
        <v>135</v>
      </c>
      <c r="AV618">
        <v>0</v>
      </c>
      <c r="AW618">
        <v>2</v>
      </c>
      <c r="AX618">
        <v>448997942</v>
      </c>
      <c r="AY618">
        <v>1</v>
      </c>
      <c r="AZ618">
        <v>0</v>
      </c>
      <c r="BA618">
        <v>621</v>
      </c>
      <c r="BB618">
        <v>1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101.45379200000001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1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CV618">
        <v>0</v>
      </c>
      <c r="CW618">
        <v>0</v>
      </c>
      <c r="CX618">
        <f>ROUND(Y618*Source!I348,7)</f>
        <v>0</v>
      </c>
      <c r="CY618">
        <f t="shared" si="322"/>
        <v>9165.43</v>
      </c>
      <c r="CZ618">
        <f t="shared" si="323"/>
        <v>5764.42</v>
      </c>
      <c r="DA618">
        <f t="shared" si="324"/>
        <v>1.59</v>
      </c>
      <c r="DB618">
        <f t="shared" si="325"/>
        <v>0</v>
      </c>
      <c r="DC618">
        <f t="shared" si="326"/>
        <v>0</v>
      </c>
      <c r="DD618" t="s">
        <v>3</v>
      </c>
      <c r="DE618" t="s">
        <v>3</v>
      </c>
      <c r="DF618">
        <f>ROUND(ROUND(AE618*AI618,2)*CX618,2)</f>
        <v>0</v>
      </c>
      <c r="DG618">
        <f t="shared" si="327"/>
        <v>0</v>
      </c>
      <c r="DH618">
        <f t="shared" si="312"/>
        <v>0</v>
      </c>
      <c r="DI618">
        <f t="shared" si="313"/>
        <v>0</v>
      </c>
      <c r="DJ618">
        <f t="shared" si="328"/>
        <v>0</v>
      </c>
      <c r="DK618">
        <v>0</v>
      </c>
      <c r="DL618" t="s">
        <v>3</v>
      </c>
      <c r="DM618">
        <v>0</v>
      </c>
      <c r="DN618" t="s">
        <v>3</v>
      </c>
      <c r="DO618">
        <v>0</v>
      </c>
    </row>
    <row r="619" spans="1:119" x14ac:dyDescent="0.2">
      <c r="A619">
        <f>ROW(Source!A348)</f>
        <v>348</v>
      </c>
      <c r="B619">
        <v>449016111</v>
      </c>
      <c r="C619">
        <v>448997916</v>
      </c>
      <c r="D619">
        <v>327181345</v>
      </c>
      <c r="E619">
        <v>1</v>
      </c>
      <c r="F619">
        <v>1</v>
      </c>
      <c r="G619">
        <v>1</v>
      </c>
      <c r="H619">
        <v>3</v>
      </c>
      <c r="I619" t="s">
        <v>1583</v>
      </c>
      <c r="J619" t="s">
        <v>1584</v>
      </c>
      <c r="K619" t="s">
        <v>1585</v>
      </c>
      <c r="L619">
        <v>1348</v>
      </c>
      <c r="N619">
        <v>1009</v>
      </c>
      <c r="O619" t="s">
        <v>83</v>
      </c>
      <c r="P619" t="s">
        <v>83</v>
      </c>
      <c r="Q619">
        <v>1000</v>
      </c>
      <c r="W619">
        <v>0</v>
      </c>
      <c r="X619">
        <v>1408780812</v>
      </c>
      <c r="Y619">
        <f t="shared" si="321"/>
        <v>0</v>
      </c>
      <c r="AA619">
        <v>106680.6</v>
      </c>
      <c r="AB619">
        <v>0</v>
      </c>
      <c r="AC619">
        <v>0</v>
      </c>
      <c r="AD619">
        <v>0</v>
      </c>
      <c r="AE619">
        <v>82698.14</v>
      </c>
      <c r="AF619">
        <v>0</v>
      </c>
      <c r="AG619">
        <v>0</v>
      </c>
      <c r="AH619">
        <v>0</v>
      </c>
      <c r="AI619">
        <v>1.29</v>
      </c>
      <c r="AJ619">
        <v>1</v>
      </c>
      <c r="AK619">
        <v>1</v>
      </c>
      <c r="AL619">
        <v>1</v>
      </c>
      <c r="AM619">
        <v>2</v>
      </c>
      <c r="AN619">
        <v>0</v>
      </c>
      <c r="AO619">
        <v>0</v>
      </c>
      <c r="AP619">
        <v>1</v>
      </c>
      <c r="AQ619">
        <v>1</v>
      </c>
      <c r="AR619">
        <v>0</v>
      </c>
      <c r="AS619" t="s">
        <v>3</v>
      </c>
      <c r="AT619">
        <v>5.9999999999999995E-4</v>
      </c>
      <c r="AU619" t="s">
        <v>135</v>
      </c>
      <c r="AV619">
        <v>0</v>
      </c>
      <c r="AW619">
        <v>2</v>
      </c>
      <c r="AX619">
        <v>448997943</v>
      </c>
      <c r="AY619">
        <v>1</v>
      </c>
      <c r="AZ619">
        <v>0</v>
      </c>
      <c r="BA619">
        <v>622</v>
      </c>
      <c r="BB619">
        <v>1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49.618883999999994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1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CV619">
        <v>0</v>
      </c>
      <c r="CW619">
        <v>0</v>
      </c>
      <c r="CX619">
        <f>ROUND(Y619*Source!I348,7)</f>
        <v>0</v>
      </c>
      <c r="CY619">
        <f t="shared" si="322"/>
        <v>106680.6</v>
      </c>
      <c r="CZ619">
        <f t="shared" si="323"/>
        <v>82698.14</v>
      </c>
      <c r="DA619">
        <f t="shared" si="324"/>
        <v>1.29</v>
      </c>
      <c r="DB619">
        <f t="shared" si="325"/>
        <v>0</v>
      </c>
      <c r="DC619">
        <f t="shared" si="326"/>
        <v>0</v>
      </c>
      <c r="DD619" t="s">
        <v>3</v>
      </c>
      <c r="DE619" t="s">
        <v>3</v>
      </c>
      <c r="DF619">
        <f>ROUND(ROUND(AE619*AI619,2)*CX619,2)</f>
        <v>0</v>
      </c>
      <c r="DG619">
        <f t="shared" si="327"/>
        <v>0</v>
      </c>
      <c r="DH619">
        <f t="shared" si="312"/>
        <v>0</v>
      </c>
      <c r="DI619">
        <f t="shared" si="313"/>
        <v>0</v>
      </c>
      <c r="DJ619">
        <f t="shared" si="328"/>
        <v>0</v>
      </c>
      <c r="DK619">
        <v>0</v>
      </c>
      <c r="DL619" t="s">
        <v>3</v>
      </c>
      <c r="DM619">
        <v>0</v>
      </c>
      <c r="DN619" t="s">
        <v>3</v>
      </c>
      <c r="DO619">
        <v>0</v>
      </c>
    </row>
    <row r="620" spans="1:119" x14ac:dyDescent="0.2">
      <c r="A620">
        <f>ROW(Source!A348)</f>
        <v>348</v>
      </c>
      <c r="B620">
        <v>449016111</v>
      </c>
      <c r="C620">
        <v>448997916</v>
      </c>
      <c r="D620">
        <v>327096547</v>
      </c>
      <c r="E620">
        <v>112</v>
      </c>
      <c r="F620">
        <v>1</v>
      </c>
      <c r="G620">
        <v>1</v>
      </c>
      <c r="H620">
        <v>3</v>
      </c>
      <c r="I620" t="s">
        <v>584</v>
      </c>
      <c r="J620" t="s">
        <v>3</v>
      </c>
      <c r="K620" t="s">
        <v>585</v>
      </c>
      <c r="L620">
        <v>1301</v>
      </c>
      <c r="N620">
        <v>1003</v>
      </c>
      <c r="O620" t="s">
        <v>211</v>
      </c>
      <c r="P620" t="s">
        <v>211</v>
      </c>
      <c r="Q620">
        <v>1</v>
      </c>
      <c r="W620">
        <v>0</v>
      </c>
      <c r="X620">
        <v>1220756803</v>
      </c>
      <c r="Y620">
        <f t="shared" si="321"/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1</v>
      </c>
      <c r="AJ620">
        <v>1</v>
      </c>
      <c r="AK620">
        <v>1</v>
      </c>
      <c r="AL620">
        <v>1</v>
      </c>
      <c r="AM620">
        <v>-2</v>
      </c>
      <c r="AN620">
        <v>1</v>
      </c>
      <c r="AO620">
        <v>0</v>
      </c>
      <c r="AP620">
        <v>1</v>
      </c>
      <c r="AQ620">
        <v>0</v>
      </c>
      <c r="AR620">
        <v>0</v>
      </c>
      <c r="AS620" t="s">
        <v>3</v>
      </c>
      <c r="AT620">
        <v>0</v>
      </c>
      <c r="AU620" t="s">
        <v>135</v>
      </c>
      <c r="AV620">
        <v>0</v>
      </c>
      <c r="AW620">
        <v>2</v>
      </c>
      <c r="AX620">
        <v>448997944</v>
      </c>
      <c r="AY620">
        <v>1</v>
      </c>
      <c r="AZ620">
        <v>0</v>
      </c>
      <c r="BA620">
        <v>623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CV620">
        <v>0</v>
      </c>
      <c r="CW620">
        <v>0</v>
      </c>
      <c r="CX620">
        <f>ROUND(Y620*Source!I348,7)</f>
        <v>0</v>
      </c>
      <c r="CY620">
        <f t="shared" si="322"/>
        <v>0</v>
      </c>
      <c r="CZ620">
        <f t="shared" si="323"/>
        <v>0</v>
      </c>
      <c r="DA620">
        <f t="shared" si="324"/>
        <v>1</v>
      </c>
      <c r="DB620">
        <f t="shared" si="325"/>
        <v>0</v>
      </c>
      <c r="DC620">
        <f t="shared" si="326"/>
        <v>0</v>
      </c>
      <c r="DD620" t="s">
        <v>3</v>
      </c>
      <c r="DE620" t="s">
        <v>3</v>
      </c>
      <c r="DF620">
        <f t="shared" ref="DF620:DF627" si="329">ROUND(ROUND(AE620,2)*CX620,2)</f>
        <v>0</v>
      </c>
      <c r="DG620">
        <f t="shared" si="327"/>
        <v>0</v>
      </c>
      <c r="DH620">
        <f t="shared" si="312"/>
        <v>0</v>
      </c>
      <c r="DI620">
        <f t="shared" si="313"/>
        <v>0</v>
      </c>
      <c r="DJ620">
        <f t="shared" si="328"/>
        <v>0</v>
      </c>
      <c r="DK620">
        <v>0</v>
      </c>
      <c r="DL620" t="s">
        <v>3</v>
      </c>
      <c r="DM620">
        <v>0</v>
      </c>
      <c r="DN620" t="s">
        <v>3</v>
      </c>
      <c r="DO620">
        <v>0</v>
      </c>
    </row>
    <row r="621" spans="1:119" x14ac:dyDescent="0.2">
      <c r="A621">
        <f>ROW(Source!A352)</f>
        <v>352</v>
      </c>
      <c r="B621">
        <v>449016111</v>
      </c>
      <c r="C621">
        <v>448997948</v>
      </c>
      <c r="D621">
        <v>277560284</v>
      </c>
      <c r="E621">
        <v>109</v>
      </c>
      <c r="F621">
        <v>1</v>
      </c>
      <c r="G621">
        <v>1</v>
      </c>
      <c r="H621">
        <v>1</v>
      </c>
      <c r="I621" t="s">
        <v>1214</v>
      </c>
      <c r="J621" t="s">
        <v>3</v>
      </c>
      <c r="K621" t="s">
        <v>1215</v>
      </c>
      <c r="L621">
        <v>1191</v>
      </c>
      <c r="N621">
        <v>1013</v>
      </c>
      <c r="O621" t="s">
        <v>1203</v>
      </c>
      <c r="P621" t="s">
        <v>1203</v>
      </c>
      <c r="Q621">
        <v>1</v>
      </c>
      <c r="W621">
        <v>0</v>
      </c>
      <c r="X621">
        <v>-1759674247</v>
      </c>
      <c r="Y621">
        <f>AT621</f>
        <v>9.66</v>
      </c>
      <c r="AA621">
        <v>0</v>
      </c>
      <c r="AB621">
        <v>0</v>
      </c>
      <c r="AC621">
        <v>0</v>
      </c>
      <c r="AD621">
        <v>497.4</v>
      </c>
      <c r="AE621">
        <v>0</v>
      </c>
      <c r="AF621">
        <v>0</v>
      </c>
      <c r="AG621">
        <v>0</v>
      </c>
      <c r="AH621">
        <v>497.4</v>
      </c>
      <c r="AI621">
        <v>1</v>
      </c>
      <c r="AJ621">
        <v>1</v>
      </c>
      <c r="AK621">
        <v>1</v>
      </c>
      <c r="AL621">
        <v>1</v>
      </c>
      <c r="AM621">
        <v>-2</v>
      </c>
      <c r="AN621">
        <v>0</v>
      </c>
      <c r="AO621">
        <v>0</v>
      </c>
      <c r="AP621">
        <v>1</v>
      </c>
      <c r="AQ621">
        <v>1</v>
      </c>
      <c r="AR621">
        <v>0</v>
      </c>
      <c r="AS621" t="s">
        <v>3</v>
      </c>
      <c r="AT621">
        <v>9.66</v>
      </c>
      <c r="AU621" t="s">
        <v>3</v>
      </c>
      <c r="AV621">
        <v>1</v>
      </c>
      <c r="AW621">
        <v>2</v>
      </c>
      <c r="AX621">
        <v>448997957</v>
      </c>
      <c r="AY621">
        <v>2</v>
      </c>
      <c r="AZ621">
        <v>131072</v>
      </c>
      <c r="BA621">
        <v>624</v>
      </c>
      <c r="BB621">
        <v>1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4804.884</v>
      </c>
      <c r="BN621">
        <v>9.66</v>
      </c>
      <c r="BO621">
        <v>0</v>
      </c>
      <c r="BP621">
        <v>1</v>
      </c>
      <c r="BQ621">
        <v>0</v>
      </c>
      <c r="BR621">
        <v>0</v>
      </c>
      <c r="BS621">
        <v>0</v>
      </c>
      <c r="BT621">
        <v>4804.884</v>
      </c>
      <c r="BU621">
        <v>9.66</v>
      </c>
      <c r="BV621">
        <v>0</v>
      </c>
      <c r="BW621">
        <v>1</v>
      </c>
      <c r="CU621">
        <f>ROUND(AT621*Source!I352*AH621*AL621,2)</f>
        <v>480.49</v>
      </c>
      <c r="CV621">
        <f>ROUND(Y621*Source!I352,7)</f>
        <v>0.96599999999999997</v>
      </c>
      <c r="CW621">
        <v>0</v>
      </c>
      <c r="CX621">
        <f>ROUND(Y621*Source!I352,7)</f>
        <v>0.96599999999999997</v>
      </c>
      <c r="CY621">
        <f>AD621</f>
        <v>497.4</v>
      </c>
      <c r="CZ621">
        <f>AH621</f>
        <v>497.4</v>
      </c>
      <c r="DA621">
        <f>AL621</f>
        <v>1</v>
      </c>
      <c r="DB621">
        <f>ROUND(ROUND(AT621*CZ621,2),6)</f>
        <v>4804.88</v>
      </c>
      <c r="DC621">
        <f>ROUND(ROUND(AT621*AG621,2),6)</f>
        <v>0</v>
      </c>
      <c r="DD621" t="s">
        <v>3</v>
      </c>
      <c r="DE621" t="s">
        <v>3</v>
      </c>
      <c r="DF621">
        <f t="shared" si="329"/>
        <v>0</v>
      </c>
      <c r="DG621">
        <f t="shared" si="327"/>
        <v>0</v>
      </c>
      <c r="DH621">
        <f t="shared" si="312"/>
        <v>0</v>
      </c>
      <c r="DI621">
        <f t="shared" si="313"/>
        <v>480.49</v>
      </c>
      <c r="DJ621">
        <f>DI621</f>
        <v>480.49</v>
      </c>
      <c r="DK621">
        <v>1</v>
      </c>
      <c r="DL621" t="s">
        <v>3</v>
      </c>
      <c r="DM621">
        <v>0</v>
      </c>
      <c r="DN621" t="s">
        <v>3</v>
      </c>
      <c r="DO621">
        <v>0</v>
      </c>
    </row>
    <row r="622" spans="1:119" x14ac:dyDescent="0.2">
      <c r="A622">
        <f>ROW(Source!A352)</f>
        <v>352</v>
      </c>
      <c r="B622">
        <v>449016111</v>
      </c>
      <c r="C622">
        <v>448997948</v>
      </c>
      <c r="D622">
        <v>277560491</v>
      </c>
      <c r="E622">
        <v>109</v>
      </c>
      <c r="F622">
        <v>1</v>
      </c>
      <c r="G622">
        <v>1</v>
      </c>
      <c r="H622">
        <v>1</v>
      </c>
      <c r="I622" t="s">
        <v>1204</v>
      </c>
      <c r="J622" t="s">
        <v>3</v>
      </c>
      <c r="K622" t="s">
        <v>1205</v>
      </c>
      <c r="L622">
        <v>1191</v>
      </c>
      <c r="N622">
        <v>1013</v>
      </c>
      <c r="O622" t="s">
        <v>1203</v>
      </c>
      <c r="P622" t="s">
        <v>1203</v>
      </c>
      <c r="Q622">
        <v>1</v>
      </c>
      <c r="W622">
        <v>0</v>
      </c>
      <c r="X622">
        <v>-1417349443</v>
      </c>
      <c r="Y622">
        <f>AT622</f>
        <v>1.91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1</v>
      </c>
      <c r="AJ622">
        <v>1</v>
      </c>
      <c r="AK622">
        <v>1</v>
      </c>
      <c r="AL622">
        <v>1</v>
      </c>
      <c r="AM622">
        <v>-2</v>
      </c>
      <c r="AN622">
        <v>0</v>
      </c>
      <c r="AO622">
        <v>0</v>
      </c>
      <c r="AP622">
        <v>1</v>
      </c>
      <c r="AQ622">
        <v>1</v>
      </c>
      <c r="AR622">
        <v>0</v>
      </c>
      <c r="AS622" t="s">
        <v>3</v>
      </c>
      <c r="AT622">
        <v>1.91</v>
      </c>
      <c r="AU622" t="s">
        <v>3</v>
      </c>
      <c r="AV622">
        <v>2</v>
      </c>
      <c r="AW622">
        <v>2</v>
      </c>
      <c r="AX622">
        <v>448997958</v>
      </c>
      <c r="AY622">
        <v>1</v>
      </c>
      <c r="AZ622">
        <v>0</v>
      </c>
      <c r="BA622">
        <v>625</v>
      </c>
      <c r="BB622">
        <v>1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CV622">
        <v>0</v>
      </c>
      <c r="CW622">
        <v>0</v>
      </c>
      <c r="CX622">
        <f>ROUND(Y622*Source!I352,7)</f>
        <v>0.191</v>
      </c>
      <c r="CY622">
        <f>AD622</f>
        <v>0</v>
      </c>
      <c r="CZ622">
        <f>AH622</f>
        <v>0</v>
      </c>
      <c r="DA622">
        <f>AL622</f>
        <v>1</v>
      </c>
      <c r="DB622">
        <f>ROUND(ROUND(AT622*CZ622,2),6)</f>
        <v>0</v>
      </c>
      <c r="DC622">
        <f>ROUND(ROUND(AT622*AG622,2),6)</f>
        <v>0</v>
      </c>
      <c r="DD622" t="s">
        <v>3</v>
      </c>
      <c r="DE622" t="s">
        <v>3</v>
      </c>
      <c r="DF622">
        <f t="shared" si="329"/>
        <v>0</v>
      </c>
      <c r="DG622">
        <f t="shared" si="327"/>
        <v>0</v>
      </c>
      <c r="DH622">
        <f t="shared" si="312"/>
        <v>0</v>
      </c>
      <c r="DI622">
        <f t="shared" si="313"/>
        <v>0</v>
      </c>
      <c r="DJ622">
        <f>DI622</f>
        <v>0</v>
      </c>
      <c r="DK622">
        <v>0</v>
      </c>
      <c r="DL622" t="s">
        <v>3</v>
      </c>
      <c r="DM622">
        <v>0</v>
      </c>
      <c r="DN622" t="s">
        <v>3</v>
      </c>
      <c r="DO622">
        <v>0</v>
      </c>
    </row>
    <row r="623" spans="1:119" x14ac:dyDescent="0.2">
      <c r="A623">
        <f>ROW(Source!A352)</f>
        <v>352</v>
      </c>
      <c r="B623">
        <v>449016111</v>
      </c>
      <c r="C623">
        <v>448997948</v>
      </c>
      <c r="D623">
        <v>277944474</v>
      </c>
      <c r="E623">
        <v>1</v>
      </c>
      <c r="F623">
        <v>1</v>
      </c>
      <c r="G623">
        <v>1</v>
      </c>
      <c r="H623">
        <v>2</v>
      </c>
      <c r="I623" t="s">
        <v>1272</v>
      </c>
      <c r="J623" t="s">
        <v>1507</v>
      </c>
      <c r="K623" t="s">
        <v>1274</v>
      </c>
      <c r="L623">
        <v>1368</v>
      </c>
      <c r="N623">
        <v>1011</v>
      </c>
      <c r="O623" t="s">
        <v>1100</v>
      </c>
      <c r="P623" t="s">
        <v>1100</v>
      </c>
      <c r="Q623">
        <v>1</v>
      </c>
      <c r="W623">
        <v>0</v>
      </c>
      <c r="X623">
        <v>-1366301975</v>
      </c>
      <c r="Y623">
        <f>AT623</f>
        <v>0.67</v>
      </c>
      <c r="AA623">
        <v>0</v>
      </c>
      <c r="AB623">
        <v>2109.06</v>
      </c>
      <c r="AC623">
        <v>620.24</v>
      </c>
      <c r="AD623">
        <v>0</v>
      </c>
      <c r="AE623">
        <v>0</v>
      </c>
      <c r="AF623">
        <v>1609.97</v>
      </c>
      <c r="AG623">
        <v>620.24</v>
      </c>
      <c r="AH623">
        <v>0</v>
      </c>
      <c r="AI623">
        <v>1</v>
      </c>
      <c r="AJ623">
        <v>1.31</v>
      </c>
      <c r="AK623">
        <v>1</v>
      </c>
      <c r="AL623">
        <v>1</v>
      </c>
      <c r="AM623">
        <v>2</v>
      </c>
      <c r="AN623">
        <v>0</v>
      </c>
      <c r="AO623">
        <v>0</v>
      </c>
      <c r="AP623">
        <v>1</v>
      </c>
      <c r="AQ623">
        <v>1</v>
      </c>
      <c r="AR623">
        <v>0</v>
      </c>
      <c r="AS623" t="s">
        <v>3</v>
      </c>
      <c r="AT623">
        <v>0.67</v>
      </c>
      <c r="AU623" t="s">
        <v>3</v>
      </c>
      <c r="AV623">
        <v>1</v>
      </c>
      <c r="AW623">
        <v>2</v>
      </c>
      <c r="AX623">
        <v>448997959</v>
      </c>
      <c r="AY623">
        <v>2</v>
      </c>
      <c r="AZ623">
        <v>65536</v>
      </c>
      <c r="BA623">
        <v>626</v>
      </c>
      <c r="BB623">
        <v>1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1078.6799000000001</v>
      </c>
      <c r="BL623">
        <v>415.56080000000003</v>
      </c>
      <c r="BM623">
        <v>0</v>
      </c>
      <c r="BN623">
        <v>0</v>
      </c>
      <c r="BO623">
        <v>0.67</v>
      </c>
      <c r="BP623">
        <v>1</v>
      </c>
      <c r="BQ623">
        <v>0</v>
      </c>
      <c r="BR623">
        <v>1078.6799000000001</v>
      </c>
      <c r="BS623">
        <v>415.56080000000003</v>
      </c>
      <c r="BT623">
        <v>0</v>
      </c>
      <c r="BU623">
        <v>0</v>
      </c>
      <c r="BV623">
        <v>0.67</v>
      </c>
      <c r="BW623">
        <v>1</v>
      </c>
      <c r="CV623">
        <v>0</v>
      </c>
      <c r="CW623">
        <f>ROUND(Y623*Source!I352*DO623,7)</f>
        <v>6.7000000000000004E-2</v>
      </c>
      <c r="CX623">
        <f>ROUND(Y623*Source!I352,7)</f>
        <v>6.7000000000000004E-2</v>
      </c>
      <c r="CY623">
        <f>AB623</f>
        <v>2109.06</v>
      </c>
      <c r="CZ623">
        <f>AF623</f>
        <v>1609.97</v>
      </c>
      <c r="DA623">
        <f>AJ623</f>
        <v>1.31</v>
      </c>
      <c r="DB623">
        <f>ROUND(ROUND(AT623*CZ623,2),6)</f>
        <v>1078.68</v>
      </c>
      <c r="DC623">
        <f>ROUND(ROUND(AT623*AG623,2),6)</f>
        <v>415.56</v>
      </c>
      <c r="DD623" t="s">
        <v>3</v>
      </c>
      <c r="DE623" t="s">
        <v>3</v>
      </c>
      <c r="DF623">
        <f t="shared" si="329"/>
        <v>0</v>
      </c>
      <c r="DG623">
        <f>ROUND(ROUND(AF623*AJ623,2)*CX623,2)</f>
        <v>141.31</v>
      </c>
      <c r="DH623">
        <f t="shared" si="312"/>
        <v>41.56</v>
      </c>
      <c r="DI623">
        <f t="shared" si="313"/>
        <v>0</v>
      </c>
      <c r="DJ623">
        <f>DG623+DH623</f>
        <v>182.87</v>
      </c>
      <c r="DK623">
        <v>0</v>
      </c>
      <c r="DL623" t="s">
        <v>1219</v>
      </c>
      <c r="DM623">
        <v>5</v>
      </c>
      <c r="DN623" t="s">
        <v>1203</v>
      </c>
      <c r="DO623">
        <v>1</v>
      </c>
    </row>
    <row r="624" spans="1:119" x14ac:dyDescent="0.2">
      <c r="A624">
        <f>ROW(Source!A352)</f>
        <v>352</v>
      </c>
      <c r="B624">
        <v>449016111</v>
      </c>
      <c r="C624">
        <v>448997948</v>
      </c>
      <c r="D624">
        <v>277944622</v>
      </c>
      <c r="E624">
        <v>1</v>
      </c>
      <c r="F624">
        <v>1</v>
      </c>
      <c r="G624">
        <v>1</v>
      </c>
      <c r="H624">
        <v>2</v>
      </c>
      <c r="I624" t="s">
        <v>1220</v>
      </c>
      <c r="J624" t="s">
        <v>1221</v>
      </c>
      <c r="K624" t="s">
        <v>1222</v>
      </c>
      <c r="L624">
        <v>1368</v>
      </c>
      <c r="N624">
        <v>1011</v>
      </c>
      <c r="O624" t="s">
        <v>1100</v>
      </c>
      <c r="P624" t="s">
        <v>1100</v>
      </c>
      <c r="Q624">
        <v>1</v>
      </c>
      <c r="W624">
        <v>0</v>
      </c>
      <c r="X624">
        <v>-776243211</v>
      </c>
      <c r="Y624">
        <f>AT624</f>
        <v>1.0900000000000001</v>
      </c>
      <c r="AA624">
        <v>0</v>
      </c>
      <c r="AB624">
        <v>1626.29</v>
      </c>
      <c r="AC624">
        <v>724.95</v>
      </c>
      <c r="AD624">
        <v>0</v>
      </c>
      <c r="AE624">
        <v>0</v>
      </c>
      <c r="AF624">
        <v>1626.29</v>
      </c>
      <c r="AG624">
        <v>724.95</v>
      </c>
      <c r="AH624">
        <v>0</v>
      </c>
      <c r="AI624">
        <v>1</v>
      </c>
      <c r="AJ624">
        <v>1</v>
      </c>
      <c r="AK624">
        <v>1</v>
      </c>
      <c r="AL624">
        <v>1</v>
      </c>
      <c r="AM624">
        <v>-2</v>
      </c>
      <c r="AN624">
        <v>0</v>
      </c>
      <c r="AO624">
        <v>0</v>
      </c>
      <c r="AP624">
        <v>1</v>
      </c>
      <c r="AQ624">
        <v>1</v>
      </c>
      <c r="AR624">
        <v>0</v>
      </c>
      <c r="AS624" t="s">
        <v>3</v>
      </c>
      <c r="AT624">
        <v>1.0900000000000001</v>
      </c>
      <c r="AU624" t="s">
        <v>3</v>
      </c>
      <c r="AV624">
        <v>1</v>
      </c>
      <c r="AW624">
        <v>2</v>
      </c>
      <c r="AX624">
        <v>448997960</v>
      </c>
      <c r="AY624">
        <v>2</v>
      </c>
      <c r="AZ624">
        <v>98304</v>
      </c>
      <c r="BA624">
        <v>627</v>
      </c>
      <c r="BB624">
        <v>1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1772.6561000000002</v>
      </c>
      <c r="BL624">
        <v>790.19550000000015</v>
      </c>
      <c r="BM624">
        <v>0</v>
      </c>
      <c r="BN624">
        <v>0</v>
      </c>
      <c r="BO624">
        <v>1.0900000000000001</v>
      </c>
      <c r="BP624">
        <v>1</v>
      </c>
      <c r="BQ624">
        <v>0</v>
      </c>
      <c r="BR624">
        <v>1772.6561000000002</v>
      </c>
      <c r="BS624">
        <v>790.19550000000015</v>
      </c>
      <c r="BT624">
        <v>0</v>
      </c>
      <c r="BU624">
        <v>0</v>
      </c>
      <c r="BV624">
        <v>1.0900000000000001</v>
      </c>
      <c r="BW624">
        <v>1</v>
      </c>
      <c r="CV624">
        <v>0</v>
      </c>
      <c r="CW624">
        <f>ROUND(Y624*Source!I352*DO624,7)</f>
        <v>0.109</v>
      </c>
      <c r="CX624">
        <f>ROUND(Y624*Source!I352,7)</f>
        <v>0.109</v>
      </c>
      <c r="CY624">
        <f>AB624</f>
        <v>1626.29</v>
      </c>
      <c r="CZ624">
        <f>AF624</f>
        <v>1626.29</v>
      </c>
      <c r="DA624">
        <f>AJ624</f>
        <v>1</v>
      </c>
      <c r="DB624">
        <f>ROUND(ROUND(AT624*CZ624,2),6)</f>
        <v>1772.66</v>
      </c>
      <c r="DC624">
        <f>ROUND(ROUND(AT624*AG624,2),6)</f>
        <v>790.2</v>
      </c>
      <c r="DD624" t="s">
        <v>3</v>
      </c>
      <c r="DE624" t="s">
        <v>3</v>
      </c>
      <c r="DF624">
        <f t="shared" si="329"/>
        <v>0</v>
      </c>
      <c r="DG624">
        <f t="shared" ref="DG624:DG629" si="330">ROUND(ROUND(AF624,2)*CX624,2)</f>
        <v>177.27</v>
      </c>
      <c r="DH624">
        <f t="shared" si="312"/>
        <v>79.02</v>
      </c>
      <c r="DI624">
        <f t="shared" si="313"/>
        <v>0</v>
      </c>
      <c r="DJ624">
        <f>DG624+DH624</f>
        <v>256.29000000000002</v>
      </c>
      <c r="DK624">
        <v>1</v>
      </c>
      <c r="DL624" t="s">
        <v>1223</v>
      </c>
      <c r="DM624">
        <v>6</v>
      </c>
      <c r="DN624" t="s">
        <v>1203</v>
      </c>
      <c r="DO624">
        <v>1</v>
      </c>
    </row>
    <row r="625" spans="1:119" x14ac:dyDescent="0.2">
      <c r="A625">
        <f>ROW(Source!A352)</f>
        <v>352</v>
      </c>
      <c r="B625">
        <v>449016111</v>
      </c>
      <c r="C625">
        <v>448997948</v>
      </c>
      <c r="D625">
        <v>277945805</v>
      </c>
      <c r="E625">
        <v>1</v>
      </c>
      <c r="F625">
        <v>1</v>
      </c>
      <c r="G625">
        <v>1</v>
      </c>
      <c r="H625">
        <v>2</v>
      </c>
      <c r="I625" t="s">
        <v>1206</v>
      </c>
      <c r="J625" t="s">
        <v>1207</v>
      </c>
      <c r="K625" t="s">
        <v>1208</v>
      </c>
      <c r="L625">
        <v>1368</v>
      </c>
      <c r="N625">
        <v>1011</v>
      </c>
      <c r="O625" t="s">
        <v>1100</v>
      </c>
      <c r="P625" t="s">
        <v>1100</v>
      </c>
      <c r="Q625">
        <v>1</v>
      </c>
      <c r="W625">
        <v>0</v>
      </c>
      <c r="X625">
        <v>721652621</v>
      </c>
      <c r="Y625">
        <f>AT625</f>
        <v>0.15</v>
      </c>
      <c r="AA625">
        <v>0</v>
      </c>
      <c r="AB625">
        <v>641.70000000000005</v>
      </c>
      <c r="AC625">
        <v>539.69000000000005</v>
      </c>
      <c r="AD625">
        <v>0</v>
      </c>
      <c r="AE625">
        <v>0</v>
      </c>
      <c r="AF625">
        <v>641.70000000000005</v>
      </c>
      <c r="AG625">
        <v>539.69000000000005</v>
      </c>
      <c r="AH625">
        <v>0</v>
      </c>
      <c r="AI625">
        <v>1</v>
      </c>
      <c r="AJ625">
        <v>1</v>
      </c>
      <c r="AK625">
        <v>1</v>
      </c>
      <c r="AL625">
        <v>1</v>
      </c>
      <c r="AM625">
        <v>-2</v>
      </c>
      <c r="AN625">
        <v>0</v>
      </c>
      <c r="AO625">
        <v>0</v>
      </c>
      <c r="AP625">
        <v>1</v>
      </c>
      <c r="AQ625">
        <v>1</v>
      </c>
      <c r="AR625">
        <v>0</v>
      </c>
      <c r="AS625" t="s">
        <v>3</v>
      </c>
      <c r="AT625">
        <v>0.15</v>
      </c>
      <c r="AU625" t="s">
        <v>3</v>
      </c>
      <c r="AV625">
        <v>1</v>
      </c>
      <c r="AW625">
        <v>2</v>
      </c>
      <c r="AX625">
        <v>448997961</v>
      </c>
      <c r="AY625">
        <v>2</v>
      </c>
      <c r="AZ625">
        <v>98304</v>
      </c>
      <c r="BA625">
        <v>628</v>
      </c>
      <c r="BB625">
        <v>1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96.25500000000001</v>
      </c>
      <c r="BL625">
        <v>80.953500000000005</v>
      </c>
      <c r="BM625">
        <v>0</v>
      </c>
      <c r="BN625">
        <v>0</v>
      </c>
      <c r="BO625">
        <v>0.15</v>
      </c>
      <c r="BP625">
        <v>1</v>
      </c>
      <c r="BQ625">
        <v>0</v>
      </c>
      <c r="BR625">
        <v>96.25500000000001</v>
      </c>
      <c r="BS625">
        <v>80.953500000000005</v>
      </c>
      <c r="BT625">
        <v>0</v>
      </c>
      <c r="BU625">
        <v>0</v>
      </c>
      <c r="BV625">
        <v>0.15</v>
      </c>
      <c r="BW625">
        <v>1</v>
      </c>
      <c r="CV625">
        <v>0</v>
      </c>
      <c r="CW625">
        <f>ROUND(Y625*Source!I352*DO625,7)</f>
        <v>1.4999999999999999E-2</v>
      </c>
      <c r="CX625">
        <f>ROUND(Y625*Source!I352,7)</f>
        <v>1.4999999999999999E-2</v>
      </c>
      <c r="CY625">
        <f>AB625</f>
        <v>641.70000000000005</v>
      </c>
      <c r="CZ625">
        <f>AF625</f>
        <v>641.70000000000005</v>
      </c>
      <c r="DA625">
        <f>AJ625</f>
        <v>1</v>
      </c>
      <c r="DB625">
        <f>ROUND(ROUND(AT625*CZ625,2),6)</f>
        <v>96.26</v>
      </c>
      <c r="DC625">
        <f>ROUND(ROUND(AT625*AG625,2),6)</f>
        <v>80.95</v>
      </c>
      <c r="DD625" t="s">
        <v>3</v>
      </c>
      <c r="DE625" t="s">
        <v>3</v>
      </c>
      <c r="DF625">
        <f t="shared" si="329"/>
        <v>0</v>
      </c>
      <c r="DG625">
        <f t="shared" si="330"/>
        <v>9.6300000000000008</v>
      </c>
      <c r="DH625">
        <f t="shared" si="312"/>
        <v>8.1</v>
      </c>
      <c r="DI625">
        <f t="shared" si="313"/>
        <v>0</v>
      </c>
      <c r="DJ625">
        <f>DG625+DH625</f>
        <v>17.73</v>
      </c>
      <c r="DK625">
        <v>1</v>
      </c>
      <c r="DL625" t="s">
        <v>1209</v>
      </c>
      <c r="DM625">
        <v>4</v>
      </c>
      <c r="DN625" t="s">
        <v>1203</v>
      </c>
      <c r="DO625">
        <v>1</v>
      </c>
    </row>
    <row r="626" spans="1:119" x14ac:dyDescent="0.2">
      <c r="A626">
        <f>ROW(Source!A352)</f>
        <v>352</v>
      </c>
      <c r="B626">
        <v>449016111</v>
      </c>
      <c r="C626">
        <v>448997948</v>
      </c>
      <c r="D626">
        <v>277561951</v>
      </c>
      <c r="E626">
        <v>109</v>
      </c>
      <c r="F626">
        <v>1</v>
      </c>
      <c r="G626">
        <v>1</v>
      </c>
      <c r="H626">
        <v>3</v>
      </c>
      <c r="I626" t="s">
        <v>538</v>
      </c>
      <c r="J626" t="s">
        <v>3</v>
      </c>
      <c r="K626" t="s">
        <v>590</v>
      </c>
      <c r="L626">
        <v>1339</v>
      </c>
      <c r="N626">
        <v>1007</v>
      </c>
      <c r="O626" t="s">
        <v>49</v>
      </c>
      <c r="P626" t="s">
        <v>49</v>
      </c>
      <c r="Q626">
        <v>1</v>
      </c>
      <c r="W626">
        <v>0</v>
      </c>
      <c r="X626">
        <v>-1892626537</v>
      </c>
      <c r="Y626">
        <f>(AT626*ROUND(0,7))</f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1</v>
      </c>
      <c r="AJ626">
        <v>1</v>
      </c>
      <c r="AK626">
        <v>1</v>
      </c>
      <c r="AL626">
        <v>1</v>
      </c>
      <c r="AM626">
        <v>-2</v>
      </c>
      <c r="AN626">
        <v>0</v>
      </c>
      <c r="AO626">
        <v>0</v>
      </c>
      <c r="AP626">
        <v>1</v>
      </c>
      <c r="AQ626">
        <v>0</v>
      </c>
      <c r="AR626">
        <v>0</v>
      </c>
      <c r="AS626" t="s">
        <v>3</v>
      </c>
      <c r="AT626">
        <v>0.72</v>
      </c>
      <c r="AU626" t="s">
        <v>135</v>
      </c>
      <c r="AV626">
        <v>0</v>
      </c>
      <c r="AW626">
        <v>2</v>
      </c>
      <c r="AX626">
        <v>448997962</v>
      </c>
      <c r="AY626">
        <v>1</v>
      </c>
      <c r="AZ626">
        <v>0</v>
      </c>
      <c r="BA626">
        <v>629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CV626">
        <v>0</v>
      </c>
      <c r="CW626">
        <v>0</v>
      </c>
      <c r="CX626">
        <f>ROUND(Y626*Source!I352,7)</f>
        <v>0</v>
      </c>
      <c r="CY626">
        <f>AA626</f>
        <v>0</v>
      </c>
      <c r="CZ626">
        <f>AE626</f>
        <v>0</v>
      </c>
      <c r="DA626">
        <f>AI626</f>
        <v>1</v>
      </c>
      <c r="DB626">
        <f>ROUND((ROUND(AT626*CZ626,2)*ROUND(0,7)),6)</f>
        <v>0</v>
      </c>
      <c r="DC626">
        <f>ROUND((ROUND(AT626*AG626,2)*ROUND(0,7)),6)</f>
        <v>0</v>
      </c>
      <c r="DD626" t="s">
        <v>3</v>
      </c>
      <c r="DE626" t="s">
        <v>3</v>
      </c>
      <c r="DF626">
        <f t="shared" si="329"/>
        <v>0</v>
      </c>
      <c r="DG626">
        <f t="shared" si="330"/>
        <v>0</v>
      </c>
      <c r="DH626">
        <f t="shared" si="312"/>
        <v>0</v>
      </c>
      <c r="DI626">
        <f t="shared" si="313"/>
        <v>0</v>
      </c>
      <c r="DJ626">
        <f>DF626</f>
        <v>0</v>
      </c>
      <c r="DK626">
        <v>0</v>
      </c>
      <c r="DL626" t="s">
        <v>3</v>
      </c>
      <c r="DM626">
        <v>0</v>
      </c>
      <c r="DN626" t="s">
        <v>3</v>
      </c>
      <c r="DO626">
        <v>0</v>
      </c>
    </row>
    <row r="627" spans="1:119" x14ac:dyDescent="0.2">
      <c r="A627">
        <f>ROW(Source!A352)</f>
        <v>352</v>
      </c>
      <c r="B627">
        <v>449016111</v>
      </c>
      <c r="C627">
        <v>448997948</v>
      </c>
      <c r="D627">
        <v>277562254</v>
      </c>
      <c r="E627">
        <v>109</v>
      </c>
      <c r="F627">
        <v>1</v>
      </c>
      <c r="G627">
        <v>1</v>
      </c>
      <c r="H627">
        <v>3</v>
      </c>
      <c r="I627" t="s">
        <v>591</v>
      </c>
      <c r="J627" t="s">
        <v>3</v>
      </c>
      <c r="K627" t="s">
        <v>312</v>
      </c>
      <c r="L627">
        <v>1339</v>
      </c>
      <c r="N627">
        <v>1007</v>
      </c>
      <c r="O627" t="s">
        <v>49</v>
      </c>
      <c r="P627" t="s">
        <v>49</v>
      </c>
      <c r="Q627">
        <v>1</v>
      </c>
      <c r="W627">
        <v>0</v>
      </c>
      <c r="X627">
        <v>-267530578</v>
      </c>
      <c r="Y627">
        <f>(AT627*ROUND(0,7))</f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1</v>
      </c>
      <c r="AJ627">
        <v>1</v>
      </c>
      <c r="AK627">
        <v>1</v>
      </c>
      <c r="AL627">
        <v>1</v>
      </c>
      <c r="AM627">
        <v>-2</v>
      </c>
      <c r="AN627">
        <v>0</v>
      </c>
      <c r="AO627">
        <v>0</v>
      </c>
      <c r="AP627">
        <v>1</v>
      </c>
      <c r="AQ627">
        <v>0</v>
      </c>
      <c r="AR627">
        <v>0</v>
      </c>
      <c r="AS627" t="s">
        <v>3</v>
      </c>
      <c r="AT627">
        <v>0.34</v>
      </c>
      <c r="AU627" t="s">
        <v>135</v>
      </c>
      <c r="AV627">
        <v>0</v>
      </c>
      <c r="AW627">
        <v>2</v>
      </c>
      <c r="AX627">
        <v>448997963</v>
      </c>
      <c r="AY627">
        <v>1</v>
      </c>
      <c r="AZ627">
        <v>0</v>
      </c>
      <c r="BA627">
        <v>630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CV627">
        <v>0</v>
      </c>
      <c r="CW627">
        <v>0</v>
      </c>
      <c r="CX627">
        <f>ROUND(Y627*Source!I352,7)</f>
        <v>0</v>
      </c>
      <c r="CY627">
        <f>AA627</f>
        <v>0</v>
      </c>
      <c r="CZ627">
        <f>AE627</f>
        <v>0</v>
      </c>
      <c r="DA627">
        <f>AI627</f>
        <v>1</v>
      </c>
      <c r="DB627">
        <f>ROUND((ROUND(AT627*CZ627,2)*ROUND(0,7)),6)</f>
        <v>0</v>
      </c>
      <c r="DC627">
        <f>ROUND((ROUND(AT627*AG627,2)*ROUND(0,7)),6)</f>
        <v>0</v>
      </c>
      <c r="DD627" t="s">
        <v>3</v>
      </c>
      <c r="DE627" t="s">
        <v>3</v>
      </c>
      <c r="DF627">
        <f t="shared" si="329"/>
        <v>0</v>
      </c>
      <c r="DG627">
        <f t="shared" si="330"/>
        <v>0</v>
      </c>
      <c r="DH627">
        <f t="shared" si="312"/>
        <v>0</v>
      </c>
      <c r="DI627">
        <f t="shared" si="313"/>
        <v>0</v>
      </c>
      <c r="DJ627">
        <f>DF627</f>
        <v>0</v>
      </c>
      <c r="DK627">
        <v>0</v>
      </c>
      <c r="DL627" t="s">
        <v>3</v>
      </c>
      <c r="DM627">
        <v>0</v>
      </c>
      <c r="DN627" t="s">
        <v>3</v>
      </c>
      <c r="DO627">
        <v>0</v>
      </c>
    </row>
    <row r="628" spans="1:119" x14ac:dyDescent="0.2">
      <c r="A628">
        <f>ROW(Source!A352)</f>
        <v>352</v>
      </c>
      <c r="B628">
        <v>449016111</v>
      </c>
      <c r="C628">
        <v>448997948</v>
      </c>
      <c r="D628">
        <v>277896133</v>
      </c>
      <c r="E628">
        <v>1</v>
      </c>
      <c r="F628">
        <v>1</v>
      </c>
      <c r="G628">
        <v>1</v>
      </c>
      <c r="H628">
        <v>3</v>
      </c>
      <c r="I628" t="s">
        <v>1586</v>
      </c>
      <c r="J628" t="s">
        <v>1587</v>
      </c>
      <c r="K628" t="s">
        <v>1588</v>
      </c>
      <c r="L628">
        <v>1348</v>
      </c>
      <c r="N628">
        <v>1009</v>
      </c>
      <c r="O628" t="s">
        <v>83</v>
      </c>
      <c r="P628" t="s">
        <v>83</v>
      </c>
      <c r="Q628">
        <v>1000</v>
      </c>
      <c r="W628">
        <v>0</v>
      </c>
      <c r="X628">
        <v>-785985234</v>
      </c>
      <c r="Y628">
        <f>(AT628*ROUND(0,7))</f>
        <v>0</v>
      </c>
      <c r="AA628">
        <v>123220.1</v>
      </c>
      <c r="AB628">
        <v>0</v>
      </c>
      <c r="AC628">
        <v>0</v>
      </c>
      <c r="AD628">
        <v>0</v>
      </c>
      <c r="AE628">
        <v>102683.42</v>
      </c>
      <c r="AF628">
        <v>0</v>
      </c>
      <c r="AG628">
        <v>0</v>
      </c>
      <c r="AH628">
        <v>0</v>
      </c>
      <c r="AI628">
        <v>1.2</v>
      </c>
      <c r="AJ628">
        <v>1</v>
      </c>
      <c r="AK628">
        <v>1</v>
      </c>
      <c r="AL628">
        <v>1</v>
      </c>
      <c r="AM628">
        <v>2</v>
      </c>
      <c r="AN628">
        <v>0</v>
      </c>
      <c r="AO628">
        <v>0</v>
      </c>
      <c r="AP628">
        <v>1</v>
      </c>
      <c r="AQ628">
        <v>1</v>
      </c>
      <c r="AR628">
        <v>0</v>
      </c>
      <c r="AS628" t="s">
        <v>3</v>
      </c>
      <c r="AT628">
        <v>2.7000000000000001E-3</v>
      </c>
      <c r="AU628" t="s">
        <v>135</v>
      </c>
      <c r="AV628">
        <v>0</v>
      </c>
      <c r="AW628">
        <v>2</v>
      </c>
      <c r="AX628">
        <v>448997964</v>
      </c>
      <c r="AY628">
        <v>1</v>
      </c>
      <c r="AZ628">
        <v>0</v>
      </c>
      <c r="BA628">
        <v>631</v>
      </c>
      <c r="BB628">
        <v>1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277.24523399999998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1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CV628">
        <v>0</v>
      </c>
      <c r="CW628">
        <v>0</v>
      </c>
      <c r="CX628">
        <f>ROUND(Y628*Source!I352,7)</f>
        <v>0</v>
      </c>
      <c r="CY628">
        <f>AA628</f>
        <v>123220.1</v>
      </c>
      <c r="CZ628">
        <f>AE628</f>
        <v>102683.42</v>
      </c>
      <c r="DA628">
        <f>AI628</f>
        <v>1.2</v>
      </c>
      <c r="DB628">
        <f>ROUND((ROUND(AT628*CZ628,2)*ROUND(0,7)),6)</f>
        <v>0</v>
      </c>
      <c r="DC628">
        <f>ROUND((ROUND(AT628*AG628,2)*ROUND(0,7)),6)</f>
        <v>0</v>
      </c>
      <c r="DD628" t="s">
        <v>3</v>
      </c>
      <c r="DE628" t="s">
        <v>3</v>
      </c>
      <c r="DF628">
        <f>ROUND(ROUND(AE628*AI628,2)*CX628,2)</f>
        <v>0</v>
      </c>
      <c r="DG628">
        <f t="shared" si="330"/>
        <v>0</v>
      </c>
      <c r="DH628">
        <f t="shared" si="312"/>
        <v>0</v>
      </c>
      <c r="DI628">
        <f t="shared" si="313"/>
        <v>0</v>
      </c>
      <c r="DJ628">
        <f>DF628</f>
        <v>0</v>
      </c>
      <c r="DK628">
        <v>0</v>
      </c>
      <c r="DL628" t="s">
        <v>3</v>
      </c>
      <c r="DM628">
        <v>0</v>
      </c>
      <c r="DN628" t="s">
        <v>3</v>
      </c>
      <c r="DO628">
        <v>0</v>
      </c>
    </row>
    <row r="629" spans="1:119" x14ac:dyDescent="0.2">
      <c r="A629">
        <f>ROW(Source!A355)</f>
        <v>355</v>
      </c>
      <c r="B629">
        <v>449016111</v>
      </c>
      <c r="C629">
        <v>448997967</v>
      </c>
      <c r="D629">
        <v>277560276</v>
      </c>
      <c r="E629">
        <v>109</v>
      </c>
      <c r="F629">
        <v>1</v>
      </c>
      <c r="G629">
        <v>1</v>
      </c>
      <c r="H629">
        <v>1</v>
      </c>
      <c r="I629" t="s">
        <v>1201</v>
      </c>
      <c r="J629" t="s">
        <v>3</v>
      </c>
      <c r="K629" t="s">
        <v>1202</v>
      </c>
      <c r="L629">
        <v>1191</v>
      </c>
      <c r="N629">
        <v>1013</v>
      </c>
      <c r="O629" t="s">
        <v>1203</v>
      </c>
      <c r="P629" t="s">
        <v>1203</v>
      </c>
      <c r="Q629">
        <v>1</v>
      </c>
      <c r="W629">
        <v>0</v>
      </c>
      <c r="X629">
        <v>1049124552</v>
      </c>
      <c r="Y629">
        <f t="shared" ref="Y629:Y658" si="331">AT629</f>
        <v>15.95</v>
      </c>
      <c r="AA629">
        <v>0</v>
      </c>
      <c r="AB629">
        <v>0</v>
      </c>
      <c r="AC629">
        <v>0</v>
      </c>
      <c r="AD629">
        <v>479.27</v>
      </c>
      <c r="AE629">
        <v>0</v>
      </c>
      <c r="AF629">
        <v>0</v>
      </c>
      <c r="AG629">
        <v>0</v>
      </c>
      <c r="AH629">
        <v>479.27</v>
      </c>
      <c r="AI629">
        <v>1</v>
      </c>
      <c r="AJ629">
        <v>1</v>
      </c>
      <c r="AK629">
        <v>1</v>
      </c>
      <c r="AL629">
        <v>1</v>
      </c>
      <c r="AM629">
        <v>-2</v>
      </c>
      <c r="AN629">
        <v>0</v>
      </c>
      <c r="AO629">
        <v>0</v>
      </c>
      <c r="AP629">
        <v>1</v>
      </c>
      <c r="AQ629">
        <v>1</v>
      </c>
      <c r="AR629">
        <v>0</v>
      </c>
      <c r="AS629" t="s">
        <v>3</v>
      </c>
      <c r="AT629">
        <v>15.95</v>
      </c>
      <c r="AU629" t="s">
        <v>3</v>
      </c>
      <c r="AV629">
        <v>1</v>
      </c>
      <c r="AW629">
        <v>2</v>
      </c>
      <c r="AX629">
        <v>448997973</v>
      </c>
      <c r="AY629">
        <v>2</v>
      </c>
      <c r="AZ629">
        <v>131072</v>
      </c>
      <c r="BA629">
        <v>632</v>
      </c>
      <c r="BB629">
        <v>1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7644.356499999999</v>
      </c>
      <c r="BN629">
        <v>15.95</v>
      </c>
      <c r="BO629">
        <v>0</v>
      </c>
      <c r="BP629">
        <v>1</v>
      </c>
      <c r="BQ629">
        <v>0</v>
      </c>
      <c r="BR629">
        <v>0</v>
      </c>
      <c r="BS629">
        <v>0</v>
      </c>
      <c r="BT629">
        <v>7644.356499999999</v>
      </c>
      <c r="BU629">
        <v>15.95</v>
      </c>
      <c r="BV629">
        <v>0</v>
      </c>
      <c r="BW629">
        <v>1</v>
      </c>
      <c r="CU629">
        <f>ROUND(AT629*Source!I355*AH629*AL629,2)</f>
        <v>76.44</v>
      </c>
      <c r="CV629">
        <f>ROUND(Y629*Source!I355,7)</f>
        <v>0.1595</v>
      </c>
      <c r="CW629">
        <v>0</v>
      </c>
      <c r="CX629">
        <f>ROUND(Y629*Source!I355,7)</f>
        <v>0.1595</v>
      </c>
      <c r="CY629">
        <f>AD629</f>
        <v>479.27</v>
      </c>
      <c r="CZ629">
        <f>AH629</f>
        <v>479.27</v>
      </c>
      <c r="DA629">
        <f>AL629</f>
        <v>1</v>
      </c>
      <c r="DB629">
        <f t="shared" ref="DB629:DB658" si="332">ROUND(ROUND(AT629*CZ629,2),6)</f>
        <v>7644.36</v>
      </c>
      <c r="DC629">
        <f t="shared" ref="DC629:DC658" si="333">ROUND(ROUND(AT629*AG629,2),6)</f>
        <v>0</v>
      </c>
      <c r="DD629" t="s">
        <v>3</v>
      </c>
      <c r="DE629" t="s">
        <v>3</v>
      </c>
      <c r="DF629">
        <f t="shared" ref="DF629:DF637" si="334">ROUND(ROUND(AE629,2)*CX629,2)</f>
        <v>0</v>
      </c>
      <c r="DG629">
        <f t="shared" si="330"/>
        <v>0</v>
      </c>
      <c r="DH629">
        <f t="shared" si="312"/>
        <v>0</v>
      </c>
      <c r="DI629">
        <f t="shared" si="313"/>
        <v>76.44</v>
      </c>
      <c r="DJ629">
        <f>DI629</f>
        <v>76.44</v>
      </c>
      <c r="DK629">
        <v>1</v>
      </c>
      <c r="DL629" t="s">
        <v>3</v>
      </c>
      <c r="DM629">
        <v>0</v>
      </c>
      <c r="DN629" t="s">
        <v>3</v>
      </c>
      <c r="DO629">
        <v>0</v>
      </c>
    </row>
    <row r="630" spans="1:119" x14ac:dyDescent="0.2">
      <c r="A630">
        <f>ROW(Source!A355)</f>
        <v>355</v>
      </c>
      <c r="B630">
        <v>449016111</v>
      </c>
      <c r="C630">
        <v>448997967</v>
      </c>
      <c r="D630">
        <v>277946097</v>
      </c>
      <c r="E630">
        <v>1</v>
      </c>
      <c r="F630">
        <v>1</v>
      </c>
      <c r="G630">
        <v>1</v>
      </c>
      <c r="H630">
        <v>2</v>
      </c>
      <c r="I630" t="s">
        <v>1589</v>
      </c>
      <c r="J630" t="s">
        <v>1590</v>
      </c>
      <c r="K630" t="s">
        <v>1591</v>
      </c>
      <c r="L630">
        <v>1368</v>
      </c>
      <c r="N630">
        <v>1011</v>
      </c>
      <c r="O630" t="s">
        <v>1100</v>
      </c>
      <c r="P630" t="s">
        <v>1100</v>
      </c>
      <c r="Q630">
        <v>1</v>
      </c>
      <c r="W630">
        <v>0</v>
      </c>
      <c r="X630">
        <v>-1334835583</v>
      </c>
      <c r="Y630">
        <f t="shared" si="331"/>
        <v>0.85</v>
      </c>
      <c r="AA630">
        <v>0</v>
      </c>
      <c r="AB630">
        <v>147.27000000000001</v>
      </c>
      <c r="AC630">
        <v>0</v>
      </c>
      <c r="AD630">
        <v>0</v>
      </c>
      <c r="AE630">
        <v>0</v>
      </c>
      <c r="AF630">
        <v>99.51</v>
      </c>
      <c r="AG630">
        <v>0</v>
      </c>
      <c r="AH630">
        <v>0</v>
      </c>
      <c r="AI630">
        <v>1</v>
      </c>
      <c r="AJ630">
        <v>1.48</v>
      </c>
      <c r="AK630">
        <v>1</v>
      </c>
      <c r="AL630">
        <v>1</v>
      </c>
      <c r="AM630">
        <v>2</v>
      </c>
      <c r="AN630">
        <v>0</v>
      </c>
      <c r="AO630">
        <v>0</v>
      </c>
      <c r="AP630">
        <v>1</v>
      </c>
      <c r="AQ630">
        <v>1</v>
      </c>
      <c r="AR630">
        <v>0</v>
      </c>
      <c r="AS630" t="s">
        <v>3</v>
      </c>
      <c r="AT630">
        <v>0.85</v>
      </c>
      <c r="AU630" t="s">
        <v>3</v>
      </c>
      <c r="AV630">
        <v>1</v>
      </c>
      <c r="AW630">
        <v>2</v>
      </c>
      <c r="AX630">
        <v>448997974</v>
      </c>
      <c r="AY630">
        <v>1</v>
      </c>
      <c r="AZ630">
        <v>0</v>
      </c>
      <c r="BA630">
        <v>633</v>
      </c>
      <c r="BB630">
        <v>1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84.583500000000001</v>
      </c>
      <c r="BL630">
        <v>0</v>
      </c>
      <c r="BM630">
        <v>0</v>
      </c>
      <c r="BN630">
        <v>0</v>
      </c>
      <c r="BO630">
        <v>0</v>
      </c>
      <c r="BP630">
        <v>1</v>
      </c>
      <c r="BQ630">
        <v>0</v>
      </c>
      <c r="BR630">
        <v>84.583500000000001</v>
      </c>
      <c r="BS630">
        <v>0</v>
      </c>
      <c r="BT630">
        <v>0</v>
      </c>
      <c r="BU630">
        <v>0</v>
      </c>
      <c r="BV630">
        <v>0</v>
      </c>
      <c r="BW630">
        <v>1</v>
      </c>
      <c r="CV630">
        <v>0</v>
      </c>
      <c r="CW630">
        <f>ROUND(Y630*Source!I355*DO630,7)</f>
        <v>0</v>
      </c>
      <c r="CX630">
        <f>ROUND(Y630*Source!I355,7)</f>
        <v>8.5000000000000006E-3</v>
      </c>
      <c r="CY630">
        <f>AB630</f>
        <v>147.27000000000001</v>
      </c>
      <c r="CZ630">
        <f>AF630</f>
        <v>99.51</v>
      </c>
      <c r="DA630">
        <f>AJ630</f>
        <v>1.48</v>
      </c>
      <c r="DB630">
        <f t="shared" si="332"/>
        <v>84.58</v>
      </c>
      <c r="DC630">
        <f t="shared" si="333"/>
        <v>0</v>
      </c>
      <c r="DD630" t="s">
        <v>3</v>
      </c>
      <c r="DE630" t="s">
        <v>3</v>
      </c>
      <c r="DF630">
        <f t="shared" si="334"/>
        <v>0</v>
      </c>
      <c r="DG630">
        <f>ROUND(ROUND(AF630*AJ630,2)*CX630,2)</f>
        <v>1.25</v>
      </c>
      <c r="DH630">
        <f t="shared" si="312"/>
        <v>0</v>
      </c>
      <c r="DI630">
        <f t="shared" si="313"/>
        <v>0</v>
      </c>
      <c r="DJ630">
        <f>DG630+DH630</f>
        <v>1.25</v>
      </c>
      <c r="DK630">
        <v>0</v>
      </c>
      <c r="DL630" t="s">
        <v>3</v>
      </c>
      <c r="DM630">
        <v>0</v>
      </c>
      <c r="DN630" t="s">
        <v>3</v>
      </c>
      <c r="DO630">
        <v>0</v>
      </c>
    </row>
    <row r="631" spans="1:119" x14ac:dyDescent="0.2">
      <c r="A631">
        <f>ROW(Source!A355)</f>
        <v>355</v>
      </c>
      <c r="B631">
        <v>449016111</v>
      </c>
      <c r="C631">
        <v>448997967</v>
      </c>
      <c r="D631">
        <v>277865475</v>
      </c>
      <c r="E631">
        <v>1</v>
      </c>
      <c r="F631">
        <v>1</v>
      </c>
      <c r="G631">
        <v>1</v>
      </c>
      <c r="H631">
        <v>3</v>
      </c>
      <c r="I631" t="s">
        <v>1210</v>
      </c>
      <c r="J631" t="s">
        <v>1211</v>
      </c>
      <c r="K631" t="s">
        <v>1212</v>
      </c>
      <c r="L631">
        <v>1383</v>
      </c>
      <c r="N631">
        <v>1013</v>
      </c>
      <c r="O631" t="s">
        <v>1213</v>
      </c>
      <c r="P631" t="s">
        <v>1213</v>
      </c>
      <c r="Q631">
        <v>1</v>
      </c>
      <c r="W631">
        <v>0</v>
      </c>
      <c r="X631">
        <v>2066892133</v>
      </c>
      <c r="Y631">
        <f t="shared" si="331"/>
        <v>0.88</v>
      </c>
      <c r="AA631">
        <v>7.32</v>
      </c>
      <c r="AB631">
        <v>0</v>
      </c>
      <c r="AC631">
        <v>0</v>
      </c>
      <c r="AD631">
        <v>0</v>
      </c>
      <c r="AE631">
        <v>7.32</v>
      </c>
      <c r="AF631">
        <v>0</v>
      </c>
      <c r="AG631">
        <v>0</v>
      </c>
      <c r="AH631">
        <v>0</v>
      </c>
      <c r="AI631">
        <v>1</v>
      </c>
      <c r="AJ631">
        <v>1</v>
      </c>
      <c r="AK631">
        <v>1</v>
      </c>
      <c r="AL631">
        <v>1</v>
      </c>
      <c r="AM631">
        <v>-2</v>
      </c>
      <c r="AN631">
        <v>0</v>
      </c>
      <c r="AO631">
        <v>0</v>
      </c>
      <c r="AP631">
        <v>1</v>
      </c>
      <c r="AQ631">
        <v>1</v>
      </c>
      <c r="AR631">
        <v>0</v>
      </c>
      <c r="AS631" t="s">
        <v>3</v>
      </c>
      <c r="AT631">
        <v>0.88</v>
      </c>
      <c r="AU631" t="s">
        <v>3</v>
      </c>
      <c r="AV631">
        <v>0</v>
      </c>
      <c r="AW631">
        <v>2</v>
      </c>
      <c r="AX631">
        <v>448997975</v>
      </c>
      <c r="AY631">
        <v>2</v>
      </c>
      <c r="AZ631">
        <v>16384</v>
      </c>
      <c r="BA631">
        <v>634</v>
      </c>
      <c r="BB631">
        <v>1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6.4416000000000002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1</v>
      </c>
      <c r="BQ631">
        <v>6.4416000000000002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1</v>
      </c>
      <c r="CV631">
        <v>0</v>
      </c>
      <c r="CW631">
        <v>0</v>
      </c>
      <c r="CX631">
        <f>ROUND(Y631*Source!I355,7)</f>
        <v>8.8000000000000005E-3</v>
      </c>
      <c r="CY631">
        <f>AA631</f>
        <v>7.32</v>
      </c>
      <c r="CZ631">
        <f>AE631</f>
        <v>7.32</v>
      </c>
      <c r="DA631">
        <f>AI631</f>
        <v>1</v>
      </c>
      <c r="DB631">
        <f t="shared" si="332"/>
        <v>6.44</v>
      </c>
      <c r="DC631">
        <f t="shared" si="333"/>
        <v>0</v>
      </c>
      <c r="DD631" t="s">
        <v>3</v>
      </c>
      <c r="DE631" t="s">
        <v>3</v>
      </c>
      <c r="DF631">
        <f t="shared" si="334"/>
        <v>0.06</v>
      </c>
      <c r="DG631">
        <f t="shared" ref="DG631:DG636" si="335">ROUND(ROUND(AF631,2)*CX631,2)</f>
        <v>0</v>
      </c>
      <c r="DH631">
        <f t="shared" si="312"/>
        <v>0</v>
      </c>
      <c r="DI631">
        <f t="shared" si="313"/>
        <v>0</v>
      </c>
      <c r="DJ631">
        <f>DF631</f>
        <v>0.06</v>
      </c>
      <c r="DK631">
        <v>1</v>
      </c>
      <c r="DL631" t="s">
        <v>3</v>
      </c>
      <c r="DM631">
        <v>0</v>
      </c>
      <c r="DN631" t="s">
        <v>3</v>
      </c>
      <c r="DO631">
        <v>0</v>
      </c>
    </row>
    <row r="632" spans="1:119" x14ac:dyDescent="0.2">
      <c r="A632">
        <f>ROW(Source!A355)</f>
        <v>355</v>
      </c>
      <c r="B632">
        <v>449016111</v>
      </c>
      <c r="C632">
        <v>448997967</v>
      </c>
      <c r="D632">
        <v>277561231</v>
      </c>
      <c r="E632">
        <v>109</v>
      </c>
      <c r="F632">
        <v>1</v>
      </c>
      <c r="G632">
        <v>1</v>
      </c>
      <c r="H632">
        <v>3</v>
      </c>
      <c r="I632" t="s">
        <v>595</v>
      </c>
      <c r="J632" t="s">
        <v>3</v>
      </c>
      <c r="K632" t="s">
        <v>596</v>
      </c>
      <c r="L632">
        <v>1348</v>
      </c>
      <c r="N632">
        <v>1009</v>
      </c>
      <c r="O632" t="s">
        <v>83</v>
      </c>
      <c r="P632" t="s">
        <v>83</v>
      </c>
      <c r="Q632">
        <v>1000</v>
      </c>
      <c r="W632">
        <v>0</v>
      </c>
      <c r="X632">
        <v>1360257570</v>
      </c>
      <c r="Y632">
        <f t="shared" si="331"/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1</v>
      </c>
      <c r="AJ632">
        <v>1</v>
      </c>
      <c r="AK632">
        <v>1</v>
      </c>
      <c r="AL632">
        <v>1</v>
      </c>
      <c r="AM632">
        <v>-2</v>
      </c>
      <c r="AN632">
        <v>1</v>
      </c>
      <c r="AO632">
        <v>0</v>
      </c>
      <c r="AP632">
        <v>1</v>
      </c>
      <c r="AQ632">
        <v>0</v>
      </c>
      <c r="AR632">
        <v>0</v>
      </c>
      <c r="AS632" t="s">
        <v>3</v>
      </c>
      <c r="AT632">
        <v>0</v>
      </c>
      <c r="AU632" t="s">
        <v>3</v>
      </c>
      <c r="AV632">
        <v>0</v>
      </c>
      <c r="AW632">
        <v>2</v>
      </c>
      <c r="AX632">
        <v>448997976</v>
      </c>
      <c r="AY632">
        <v>1</v>
      </c>
      <c r="AZ632">
        <v>0</v>
      </c>
      <c r="BA632">
        <v>635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CV632">
        <v>0</v>
      </c>
      <c r="CW632">
        <v>0</v>
      </c>
      <c r="CX632">
        <f>ROUND(Y632*Source!I355,7)</f>
        <v>0</v>
      </c>
      <c r="CY632">
        <f>AA632</f>
        <v>0</v>
      </c>
      <c r="CZ632">
        <f>AE632</f>
        <v>0</v>
      </c>
      <c r="DA632">
        <f>AI632</f>
        <v>1</v>
      </c>
      <c r="DB632">
        <f t="shared" si="332"/>
        <v>0</v>
      </c>
      <c r="DC632">
        <f t="shared" si="333"/>
        <v>0</v>
      </c>
      <c r="DD632" t="s">
        <v>3</v>
      </c>
      <c r="DE632" t="s">
        <v>3</v>
      </c>
      <c r="DF632">
        <f t="shared" si="334"/>
        <v>0</v>
      </c>
      <c r="DG632">
        <f t="shared" si="335"/>
        <v>0</v>
      </c>
      <c r="DH632">
        <f t="shared" si="312"/>
        <v>0</v>
      </c>
      <c r="DI632">
        <f t="shared" si="313"/>
        <v>0</v>
      </c>
      <c r="DJ632">
        <f>DF632</f>
        <v>0</v>
      </c>
      <c r="DK632">
        <v>0</v>
      </c>
      <c r="DL632" t="s">
        <v>3</v>
      </c>
      <c r="DM632">
        <v>0</v>
      </c>
      <c r="DN632" t="s">
        <v>3</v>
      </c>
      <c r="DO632">
        <v>0</v>
      </c>
    </row>
    <row r="633" spans="1:119" x14ac:dyDescent="0.2">
      <c r="A633">
        <f>ROW(Source!A355)</f>
        <v>355</v>
      </c>
      <c r="B633">
        <v>449016111</v>
      </c>
      <c r="C633">
        <v>448997967</v>
      </c>
      <c r="D633">
        <v>277564205</v>
      </c>
      <c r="E633">
        <v>109</v>
      </c>
      <c r="F633">
        <v>1</v>
      </c>
      <c r="G633">
        <v>1</v>
      </c>
      <c r="H633">
        <v>3</v>
      </c>
      <c r="I633" t="s">
        <v>597</v>
      </c>
      <c r="J633" t="s">
        <v>3</v>
      </c>
      <c r="K633" t="s">
        <v>598</v>
      </c>
      <c r="L633">
        <v>1346</v>
      </c>
      <c r="N633">
        <v>1009</v>
      </c>
      <c r="O633" t="s">
        <v>441</v>
      </c>
      <c r="P633" t="s">
        <v>441</v>
      </c>
      <c r="Q633">
        <v>1</v>
      </c>
      <c r="W633">
        <v>0</v>
      </c>
      <c r="X633">
        <v>1642877118</v>
      </c>
      <c r="Y633">
        <f t="shared" si="331"/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1</v>
      </c>
      <c r="AJ633">
        <v>1</v>
      </c>
      <c r="AK633">
        <v>1</v>
      </c>
      <c r="AL633">
        <v>1</v>
      </c>
      <c r="AM633">
        <v>-2</v>
      </c>
      <c r="AN633">
        <v>1</v>
      </c>
      <c r="AO633">
        <v>0</v>
      </c>
      <c r="AP633">
        <v>1</v>
      </c>
      <c r="AQ633">
        <v>0</v>
      </c>
      <c r="AR633">
        <v>0</v>
      </c>
      <c r="AS633" t="s">
        <v>3</v>
      </c>
      <c r="AT633">
        <v>0</v>
      </c>
      <c r="AU633" t="s">
        <v>3</v>
      </c>
      <c r="AV633">
        <v>0</v>
      </c>
      <c r="AW633">
        <v>2</v>
      </c>
      <c r="AX633">
        <v>448997977</v>
      </c>
      <c r="AY633">
        <v>1</v>
      </c>
      <c r="AZ633">
        <v>0</v>
      </c>
      <c r="BA633">
        <v>636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CV633">
        <v>0</v>
      </c>
      <c r="CW633">
        <v>0</v>
      </c>
      <c r="CX633">
        <f>ROUND(Y633*Source!I355,7)</f>
        <v>0</v>
      </c>
      <c r="CY633">
        <f>AA633</f>
        <v>0</v>
      </c>
      <c r="CZ633">
        <f>AE633</f>
        <v>0</v>
      </c>
      <c r="DA633">
        <f>AI633</f>
        <v>1</v>
      </c>
      <c r="DB633">
        <f t="shared" si="332"/>
        <v>0</v>
      </c>
      <c r="DC633">
        <f t="shared" si="333"/>
        <v>0</v>
      </c>
      <c r="DD633" t="s">
        <v>3</v>
      </c>
      <c r="DE633" t="s">
        <v>3</v>
      </c>
      <c r="DF633">
        <f t="shared" si="334"/>
        <v>0</v>
      </c>
      <c r="DG633">
        <f t="shared" si="335"/>
        <v>0</v>
      </c>
      <c r="DH633">
        <f t="shared" si="312"/>
        <v>0</v>
      </c>
      <c r="DI633">
        <f t="shared" si="313"/>
        <v>0</v>
      </c>
      <c r="DJ633">
        <f>DF633</f>
        <v>0</v>
      </c>
      <c r="DK633">
        <v>0</v>
      </c>
      <c r="DL633" t="s">
        <v>3</v>
      </c>
      <c r="DM633">
        <v>0</v>
      </c>
      <c r="DN633" t="s">
        <v>3</v>
      </c>
      <c r="DO633">
        <v>0</v>
      </c>
    </row>
    <row r="634" spans="1:119" x14ac:dyDescent="0.2">
      <c r="A634">
        <f>ROW(Source!A358)</f>
        <v>358</v>
      </c>
      <c r="B634">
        <v>449016111</v>
      </c>
      <c r="C634">
        <v>448997980</v>
      </c>
      <c r="D634">
        <v>277560305</v>
      </c>
      <c r="E634">
        <v>109</v>
      </c>
      <c r="F634">
        <v>1</v>
      </c>
      <c r="G634">
        <v>1</v>
      </c>
      <c r="H634">
        <v>1</v>
      </c>
      <c r="I634" t="s">
        <v>1493</v>
      </c>
      <c r="J634" t="s">
        <v>3</v>
      </c>
      <c r="K634" t="s">
        <v>1592</v>
      </c>
      <c r="L634">
        <v>1191</v>
      </c>
      <c r="N634">
        <v>1013</v>
      </c>
      <c r="O634" t="s">
        <v>1203</v>
      </c>
      <c r="P634" t="s">
        <v>1203</v>
      </c>
      <c r="Q634">
        <v>1</v>
      </c>
      <c r="W634">
        <v>0</v>
      </c>
      <c r="X634">
        <v>-1111239348</v>
      </c>
      <c r="Y634">
        <f t="shared" si="331"/>
        <v>16.100000000000001</v>
      </c>
      <c r="AA634">
        <v>0</v>
      </c>
      <c r="AB634">
        <v>0</v>
      </c>
      <c r="AC634">
        <v>0</v>
      </c>
      <c r="AD634">
        <v>539.69000000000005</v>
      </c>
      <c r="AE634">
        <v>0</v>
      </c>
      <c r="AF634">
        <v>0</v>
      </c>
      <c r="AG634">
        <v>0</v>
      </c>
      <c r="AH634">
        <v>539.69000000000005</v>
      </c>
      <c r="AI634">
        <v>1</v>
      </c>
      <c r="AJ634">
        <v>1</v>
      </c>
      <c r="AK634">
        <v>1</v>
      </c>
      <c r="AL634">
        <v>1</v>
      </c>
      <c r="AM634">
        <v>-2</v>
      </c>
      <c r="AN634">
        <v>0</v>
      </c>
      <c r="AO634">
        <v>0</v>
      </c>
      <c r="AP634">
        <v>1</v>
      </c>
      <c r="AQ634">
        <v>1</v>
      </c>
      <c r="AR634">
        <v>0</v>
      </c>
      <c r="AS634" t="s">
        <v>3</v>
      </c>
      <c r="AT634">
        <v>16.100000000000001</v>
      </c>
      <c r="AU634" t="s">
        <v>3</v>
      </c>
      <c r="AV634">
        <v>1</v>
      </c>
      <c r="AW634">
        <v>2</v>
      </c>
      <c r="AX634">
        <v>448997992</v>
      </c>
      <c r="AY634">
        <v>2</v>
      </c>
      <c r="AZ634">
        <v>131072</v>
      </c>
      <c r="BA634">
        <v>637</v>
      </c>
      <c r="BB634">
        <v>1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8689.0090000000018</v>
      </c>
      <c r="BN634">
        <v>16.100000000000001</v>
      </c>
      <c r="BO634">
        <v>0</v>
      </c>
      <c r="BP634">
        <v>1</v>
      </c>
      <c r="BQ634">
        <v>0</v>
      </c>
      <c r="BR634">
        <v>0</v>
      </c>
      <c r="BS634">
        <v>0</v>
      </c>
      <c r="BT634">
        <v>8689.0090000000018</v>
      </c>
      <c r="BU634">
        <v>16.100000000000001</v>
      </c>
      <c r="BV634">
        <v>0</v>
      </c>
      <c r="BW634">
        <v>1</v>
      </c>
      <c r="CU634">
        <f>ROUND(AT634*Source!I358*AH634*AL634,2)</f>
        <v>86.89</v>
      </c>
      <c r="CV634">
        <f>ROUND(Y634*Source!I358,7)</f>
        <v>0.161</v>
      </c>
      <c r="CW634">
        <v>0</v>
      </c>
      <c r="CX634">
        <f>ROUND(Y634*Source!I358,7)</f>
        <v>0.161</v>
      </c>
      <c r="CY634">
        <f>AD634</f>
        <v>539.69000000000005</v>
      </c>
      <c r="CZ634">
        <f>AH634</f>
        <v>539.69000000000005</v>
      </c>
      <c r="DA634">
        <f>AL634</f>
        <v>1</v>
      </c>
      <c r="DB634">
        <f t="shared" si="332"/>
        <v>8689.01</v>
      </c>
      <c r="DC634">
        <f t="shared" si="333"/>
        <v>0</v>
      </c>
      <c r="DD634" t="s">
        <v>3</v>
      </c>
      <c r="DE634" t="s">
        <v>3</v>
      </c>
      <c r="DF634">
        <f t="shared" si="334"/>
        <v>0</v>
      </c>
      <c r="DG634">
        <f t="shared" si="335"/>
        <v>0</v>
      </c>
      <c r="DH634">
        <f t="shared" si="312"/>
        <v>0</v>
      </c>
      <c r="DI634">
        <f t="shared" si="313"/>
        <v>86.89</v>
      </c>
      <c r="DJ634">
        <f>DI634</f>
        <v>86.89</v>
      </c>
      <c r="DK634">
        <v>1</v>
      </c>
      <c r="DL634" t="s">
        <v>3</v>
      </c>
      <c r="DM634">
        <v>0</v>
      </c>
      <c r="DN634" t="s">
        <v>3</v>
      </c>
      <c r="DO634">
        <v>0</v>
      </c>
    </row>
    <row r="635" spans="1:119" x14ac:dyDescent="0.2">
      <c r="A635">
        <f>ROW(Source!A358)</f>
        <v>358</v>
      </c>
      <c r="B635">
        <v>449016111</v>
      </c>
      <c r="C635">
        <v>448997980</v>
      </c>
      <c r="D635">
        <v>277560491</v>
      </c>
      <c r="E635">
        <v>109</v>
      </c>
      <c r="F635">
        <v>1</v>
      </c>
      <c r="G635">
        <v>1</v>
      </c>
      <c r="H635">
        <v>1</v>
      </c>
      <c r="I635" t="s">
        <v>1204</v>
      </c>
      <c r="J635" t="s">
        <v>3</v>
      </c>
      <c r="K635" t="s">
        <v>1205</v>
      </c>
      <c r="L635">
        <v>1191</v>
      </c>
      <c r="N635">
        <v>1013</v>
      </c>
      <c r="O635" t="s">
        <v>1203</v>
      </c>
      <c r="P635" t="s">
        <v>1203</v>
      </c>
      <c r="Q635">
        <v>1</v>
      </c>
      <c r="W635">
        <v>0</v>
      </c>
      <c r="X635">
        <v>-1417349443</v>
      </c>
      <c r="Y635">
        <f t="shared" si="331"/>
        <v>0.05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1</v>
      </c>
      <c r="AJ635">
        <v>1</v>
      </c>
      <c r="AK635">
        <v>1</v>
      </c>
      <c r="AL635">
        <v>1</v>
      </c>
      <c r="AM635">
        <v>-2</v>
      </c>
      <c r="AN635">
        <v>0</v>
      </c>
      <c r="AO635">
        <v>0</v>
      </c>
      <c r="AP635">
        <v>1</v>
      </c>
      <c r="AQ635">
        <v>1</v>
      </c>
      <c r="AR635">
        <v>0</v>
      </c>
      <c r="AS635" t="s">
        <v>3</v>
      </c>
      <c r="AT635">
        <v>0.05</v>
      </c>
      <c r="AU635" t="s">
        <v>3</v>
      </c>
      <c r="AV635">
        <v>2</v>
      </c>
      <c r="AW635">
        <v>2</v>
      </c>
      <c r="AX635">
        <v>448997993</v>
      </c>
      <c r="AY635">
        <v>1</v>
      </c>
      <c r="AZ635">
        <v>0</v>
      </c>
      <c r="BA635">
        <v>638</v>
      </c>
      <c r="BB635">
        <v>1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CV635">
        <v>0</v>
      </c>
      <c r="CW635">
        <v>0</v>
      </c>
      <c r="CX635">
        <f>ROUND(Y635*Source!I358,7)</f>
        <v>5.0000000000000001E-4</v>
      </c>
      <c r="CY635">
        <f>AD635</f>
        <v>0</v>
      </c>
      <c r="CZ635">
        <f>AH635</f>
        <v>0</v>
      </c>
      <c r="DA635">
        <f>AL635</f>
        <v>1</v>
      </c>
      <c r="DB635">
        <f t="shared" si="332"/>
        <v>0</v>
      </c>
      <c r="DC635">
        <f t="shared" si="333"/>
        <v>0</v>
      </c>
      <c r="DD635" t="s">
        <v>3</v>
      </c>
      <c r="DE635" t="s">
        <v>3</v>
      </c>
      <c r="DF635">
        <f t="shared" si="334"/>
        <v>0</v>
      </c>
      <c r="DG635">
        <f t="shared" si="335"/>
        <v>0</v>
      </c>
      <c r="DH635">
        <f t="shared" si="312"/>
        <v>0</v>
      </c>
      <c r="DI635">
        <f t="shared" si="313"/>
        <v>0</v>
      </c>
      <c r="DJ635">
        <f>DI635</f>
        <v>0</v>
      </c>
      <c r="DK635">
        <v>0</v>
      </c>
      <c r="DL635" t="s">
        <v>3</v>
      </c>
      <c r="DM635">
        <v>0</v>
      </c>
      <c r="DN635" t="s">
        <v>3</v>
      </c>
      <c r="DO635">
        <v>0</v>
      </c>
    </row>
    <row r="636" spans="1:119" x14ac:dyDescent="0.2">
      <c r="A636">
        <f>ROW(Source!A358)</f>
        <v>358</v>
      </c>
      <c r="B636">
        <v>449016111</v>
      </c>
      <c r="C636">
        <v>448997980</v>
      </c>
      <c r="D636">
        <v>277945805</v>
      </c>
      <c r="E636">
        <v>1</v>
      </c>
      <c r="F636">
        <v>1</v>
      </c>
      <c r="G636">
        <v>1</v>
      </c>
      <c r="H636">
        <v>2</v>
      </c>
      <c r="I636" t="s">
        <v>1206</v>
      </c>
      <c r="J636" t="s">
        <v>1207</v>
      </c>
      <c r="K636" t="s">
        <v>1208</v>
      </c>
      <c r="L636">
        <v>1368</v>
      </c>
      <c r="N636">
        <v>1011</v>
      </c>
      <c r="O636" t="s">
        <v>1100</v>
      </c>
      <c r="P636" t="s">
        <v>1100</v>
      </c>
      <c r="Q636">
        <v>1</v>
      </c>
      <c r="W636">
        <v>0</v>
      </c>
      <c r="X636">
        <v>721652621</v>
      </c>
      <c r="Y636">
        <f t="shared" si="331"/>
        <v>4.5999999999999999E-2</v>
      </c>
      <c r="AA636">
        <v>0</v>
      </c>
      <c r="AB636">
        <v>641.70000000000005</v>
      </c>
      <c r="AC636">
        <v>539.69000000000005</v>
      </c>
      <c r="AD636">
        <v>0</v>
      </c>
      <c r="AE636">
        <v>0</v>
      </c>
      <c r="AF636">
        <v>641.70000000000005</v>
      </c>
      <c r="AG636">
        <v>539.69000000000005</v>
      </c>
      <c r="AH636">
        <v>0</v>
      </c>
      <c r="AI636">
        <v>1</v>
      </c>
      <c r="AJ636">
        <v>1</v>
      </c>
      <c r="AK636">
        <v>1</v>
      </c>
      <c r="AL636">
        <v>1</v>
      </c>
      <c r="AM636">
        <v>-2</v>
      </c>
      <c r="AN636">
        <v>0</v>
      </c>
      <c r="AO636">
        <v>0</v>
      </c>
      <c r="AP636">
        <v>1</v>
      </c>
      <c r="AQ636">
        <v>1</v>
      </c>
      <c r="AR636">
        <v>0</v>
      </c>
      <c r="AS636" t="s">
        <v>3</v>
      </c>
      <c r="AT636">
        <v>4.5999999999999999E-2</v>
      </c>
      <c r="AU636" t="s">
        <v>3</v>
      </c>
      <c r="AV636">
        <v>1</v>
      </c>
      <c r="AW636">
        <v>2</v>
      </c>
      <c r="AX636">
        <v>448997994</v>
      </c>
      <c r="AY636">
        <v>2</v>
      </c>
      <c r="AZ636">
        <v>98304</v>
      </c>
      <c r="BA636">
        <v>639</v>
      </c>
      <c r="BB636">
        <v>1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29.5182</v>
      </c>
      <c r="BL636">
        <v>24.825740000000003</v>
      </c>
      <c r="BM636">
        <v>0</v>
      </c>
      <c r="BN636">
        <v>0</v>
      </c>
      <c r="BO636">
        <v>4.5999999999999999E-2</v>
      </c>
      <c r="BP636">
        <v>1</v>
      </c>
      <c r="BQ636">
        <v>0</v>
      </c>
      <c r="BR636">
        <v>29.5182</v>
      </c>
      <c r="BS636">
        <v>24.825740000000003</v>
      </c>
      <c r="BT636">
        <v>0</v>
      </c>
      <c r="BU636">
        <v>0</v>
      </c>
      <c r="BV636">
        <v>4.5999999999999999E-2</v>
      </c>
      <c r="BW636">
        <v>1</v>
      </c>
      <c r="CV636">
        <v>0</v>
      </c>
      <c r="CW636">
        <f>ROUND(Y636*Source!I358*DO636,7)</f>
        <v>4.6000000000000001E-4</v>
      </c>
      <c r="CX636">
        <f>ROUND(Y636*Source!I358,7)</f>
        <v>4.6000000000000001E-4</v>
      </c>
      <c r="CY636">
        <f>AB636</f>
        <v>641.70000000000005</v>
      </c>
      <c r="CZ636">
        <f>AF636</f>
        <v>641.70000000000005</v>
      </c>
      <c r="DA636">
        <f>AJ636</f>
        <v>1</v>
      </c>
      <c r="DB636">
        <f t="shared" si="332"/>
        <v>29.52</v>
      </c>
      <c r="DC636">
        <f t="shared" si="333"/>
        <v>24.83</v>
      </c>
      <c r="DD636" t="s">
        <v>3</v>
      </c>
      <c r="DE636" t="s">
        <v>3</v>
      </c>
      <c r="DF636">
        <f t="shared" si="334"/>
        <v>0</v>
      </c>
      <c r="DG636">
        <f t="shared" si="335"/>
        <v>0.3</v>
      </c>
      <c r="DH636">
        <f t="shared" si="312"/>
        <v>0.25</v>
      </c>
      <c r="DI636">
        <f t="shared" si="313"/>
        <v>0</v>
      </c>
      <c r="DJ636">
        <f>DG636+DH636</f>
        <v>0.55000000000000004</v>
      </c>
      <c r="DK636">
        <v>1</v>
      </c>
      <c r="DL636" t="s">
        <v>1209</v>
      </c>
      <c r="DM636">
        <v>4</v>
      </c>
      <c r="DN636" t="s">
        <v>1203</v>
      </c>
      <c r="DO636">
        <v>1</v>
      </c>
    </row>
    <row r="637" spans="1:119" x14ac:dyDescent="0.2">
      <c r="A637">
        <f>ROW(Source!A358)</f>
        <v>358</v>
      </c>
      <c r="B637">
        <v>449016111</v>
      </c>
      <c r="C637">
        <v>448997980</v>
      </c>
      <c r="D637">
        <v>277946018</v>
      </c>
      <c r="E637">
        <v>1</v>
      </c>
      <c r="F637">
        <v>1</v>
      </c>
      <c r="G637">
        <v>1</v>
      </c>
      <c r="H637">
        <v>2</v>
      </c>
      <c r="I637" t="s">
        <v>1308</v>
      </c>
      <c r="J637" t="s">
        <v>1309</v>
      </c>
      <c r="K637" t="s">
        <v>1310</v>
      </c>
      <c r="L637">
        <v>1368</v>
      </c>
      <c r="N637">
        <v>1011</v>
      </c>
      <c r="O637" t="s">
        <v>1100</v>
      </c>
      <c r="P637" t="s">
        <v>1100</v>
      </c>
      <c r="Q637">
        <v>1</v>
      </c>
      <c r="W637">
        <v>0</v>
      </c>
      <c r="X637">
        <v>-703310236</v>
      </c>
      <c r="Y637">
        <f t="shared" si="331"/>
        <v>6</v>
      </c>
      <c r="AA637">
        <v>0</v>
      </c>
      <c r="AB637">
        <v>5.35</v>
      </c>
      <c r="AC637">
        <v>0</v>
      </c>
      <c r="AD637">
        <v>0</v>
      </c>
      <c r="AE637">
        <v>0</v>
      </c>
      <c r="AF637">
        <v>4.3499999999999996</v>
      </c>
      <c r="AG637">
        <v>0</v>
      </c>
      <c r="AH637">
        <v>0</v>
      </c>
      <c r="AI637">
        <v>1</v>
      </c>
      <c r="AJ637">
        <v>1.23</v>
      </c>
      <c r="AK637">
        <v>1</v>
      </c>
      <c r="AL637">
        <v>1</v>
      </c>
      <c r="AM637">
        <v>2</v>
      </c>
      <c r="AN637">
        <v>0</v>
      </c>
      <c r="AO637">
        <v>0</v>
      </c>
      <c r="AP637">
        <v>1</v>
      </c>
      <c r="AQ637">
        <v>1</v>
      </c>
      <c r="AR637">
        <v>0</v>
      </c>
      <c r="AS637" t="s">
        <v>3</v>
      </c>
      <c r="AT637">
        <v>6</v>
      </c>
      <c r="AU637" t="s">
        <v>3</v>
      </c>
      <c r="AV637">
        <v>1</v>
      </c>
      <c r="AW637">
        <v>2</v>
      </c>
      <c r="AX637">
        <v>448997995</v>
      </c>
      <c r="AY637">
        <v>1</v>
      </c>
      <c r="AZ637">
        <v>0</v>
      </c>
      <c r="BA637">
        <v>640</v>
      </c>
      <c r="BB637">
        <v>1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26.099999999999998</v>
      </c>
      <c r="BL637">
        <v>0</v>
      </c>
      <c r="BM637">
        <v>0</v>
      </c>
      <c r="BN637">
        <v>0</v>
      </c>
      <c r="BO637">
        <v>0</v>
      </c>
      <c r="BP637">
        <v>1</v>
      </c>
      <c r="BQ637">
        <v>0</v>
      </c>
      <c r="BR637">
        <v>26.099999999999998</v>
      </c>
      <c r="BS637">
        <v>0</v>
      </c>
      <c r="BT637">
        <v>0</v>
      </c>
      <c r="BU637">
        <v>0</v>
      </c>
      <c r="BV637">
        <v>0</v>
      </c>
      <c r="BW637">
        <v>1</v>
      </c>
      <c r="CV637">
        <v>0</v>
      </c>
      <c r="CW637">
        <f>ROUND(Y637*Source!I358*DO637,7)</f>
        <v>0</v>
      </c>
      <c r="CX637">
        <f>ROUND(Y637*Source!I358,7)</f>
        <v>0.06</v>
      </c>
      <c r="CY637">
        <f>AB637</f>
        <v>5.35</v>
      </c>
      <c r="CZ637">
        <f>AF637</f>
        <v>4.3499999999999996</v>
      </c>
      <c r="DA637">
        <f>AJ637</f>
        <v>1.23</v>
      </c>
      <c r="DB637">
        <f t="shared" si="332"/>
        <v>26.1</v>
      </c>
      <c r="DC637">
        <f t="shared" si="333"/>
        <v>0</v>
      </c>
      <c r="DD637" t="s">
        <v>3</v>
      </c>
      <c r="DE637" t="s">
        <v>3</v>
      </c>
      <c r="DF637">
        <f t="shared" si="334"/>
        <v>0</v>
      </c>
      <c r="DG637">
        <f>ROUND(ROUND(AF637*AJ637,2)*CX637,2)</f>
        <v>0.32</v>
      </c>
      <c r="DH637">
        <f t="shared" si="312"/>
        <v>0</v>
      </c>
      <c r="DI637">
        <f t="shared" si="313"/>
        <v>0</v>
      </c>
      <c r="DJ637">
        <f>DG637+DH637</f>
        <v>0.32</v>
      </c>
      <c r="DK637">
        <v>0</v>
      </c>
      <c r="DL637" t="s">
        <v>3</v>
      </c>
      <c r="DM637">
        <v>0</v>
      </c>
      <c r="DN637" t="s">
        <v>3</v>
      </c>
      <c r="DO637">
        <v>0</v>
      </c>
    </row>
    <row r="638" spans="1:119" x14ac:dyDescent="0.2">
      <c r="A638">
        <f>ROW(Source!A358)</f>
        <v>358</v>
      </c>
      <c r="B638">
        <v>449016111</v>
      </c>
      <c r="C638">
        <v>448997980</v>
      </c>
      <c r="D638">
        <v>277862499</v>
      </c>
      <c r="E638">
        <v>1</v>
      </c>
      <c r="F638">
        <v>1</v>
      </c>
      <c r="G638">
        <v>1</v>
      </c>
      <c r="H638">
        <v>3</v>
      </c>
      <c r="I638" t="s">
        <v>1593</v>
      </c>
      <c r="J638" t="s">
        <v>1594</v>
      </c>
      <c r="K638" t="s">
        <v>1595</v>
      </c>
      <c r="L638">
        <v>1348</v>
      </c>
      <c r="N638">
        <v>1009</v>
      </c>
      <c r="O638" t="s">
        <v>83</v>
      </c>
      <c r="P638" t="s">
        <v>83</v>
      </c>
      <c r="Q638">
        <v>1000</v>
      </c>
      <c r="W638">
        <v>0</v>
      </c>
      <c r="X638">
        <v>1337651512</v>
      </c>
      <c r="Y638">
        <f t="shared" si="331"/>
        <v>2E-3</v>
      </c>
      <c r="AA638">
        <v>149054.35999999999</v>
      </c>
      <c r="AB638">
        <v>0</v>
      </c>
      <c r="AC638">
        <v>0</v>
      </c>
      <c r="AD638">
        <v>0</v>
      </c>
      <c r="AE638">
        <v>116448.72</v>
      </c>
      <c r="AF638">
        <v>0</v>
      </c>
      <c r="AG638">
        <v>0</v>
      </c>
      <c r="AH638">
        <v>0</v>
      </c>
      <c r="AI638">
        <v>1.28</v>
      </c>
      <c r="AJ638">
        <v>1</v>
      </c>
      <c r="AK638">
        <v>1</v>
      </c>
      <c r="AL638">
        <v>1</v>
      </c>
      <c r="AM638">
        <v>2</v>
      </c>
      <c r="AN638">
        <v>0</v>
      </c>
      <c r="AO638">
        <v>0</v>
      </c>
      <c r="AP638">
        <v>1</v>
      </c>
      <c r="AQ638">
        <v>1</v>
      </c>
      <c r="AR638">
        <v>0</v>
      </c>
      <c r="AS638" t="s">
        <v>3</v>
      </c>
      <c r="AT638">
        <v>2E-3</v>
      </c>
      <c r="AU638" t="s">
        <v>3</v>
      </c>
      <c r="AV638">
        <v>0</v>
      </c>
      <c r="AW638">
        <v>2</v>
      </c>
      <c r="AX638">
        <v>448997996</v>
      </c>
      <c r="AY638">
        <v>1</v>
      </c>
      <c r="AZ638">
        <v>0</v>
      </c>
      <c r="BA638">
        <v>641</v>
      </c>
      <c r="BB638">
        <v>1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232.89744000000002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1</v>
      </c>
      <c r="BQ638">
        <v>232.89744000000002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1</v>
      </c>
      <c r="CV638">
        <v>0</v>
      </c>
      <c r="CW638">
        <v>0</v>
      </c>
      <c r="CX638">
        <f>ROUND(Y638*Source!I358,7)</f>
        <v>2.0000000000000002E-5</v>
      </c>
      <c r="CY638">
        <f t="shared" ref="CY638:CY644" si="336">AA638</f>
        <v>149054.35999999999</v>
      </c>
      <c r="CZ638">
        <f t="shared" ref="CZ638:CZ644" si="337">AE638</f>
        <v>116448.72</v>
      </c>
      <c r="DA638">
        <f t="shared" ref="DA638:DA644" si="338">AI638</f>
        <v>1.28</v>
      </c>
      <c r="DB638">
        <f t="shared" si="332"/>
        <v>232.9</v>
      </c>
      <c r="DC638">
        <f t="shared" si="333"/>
        <v>0</v>
      </c>
      <c r="DD638" t="s">
        <v>3</v>
      </c>
      <c r="DE638" t="s">
        <v>3</v>
      </c>
      <c r="DF638">
        <f>ROUND(ROUND(AE638*AI638,2)*CX638,2)</f>
        <v>2.98</v>
      </c>
      <c r="DG638">
        <f t="shared" ref="DG638:DG646" si="339">ROUND(ROUND(AF638,2)*CX638,2)</f>
        <v>0</v>
      </c>
      <c r="DH638">
        <f t="shared" si="312"/>
        <v>0</v>
      </c>
      <c r="DI638">
        <f t="shared" si="313"/>
        <v>0</v>
      </c>
      <c r="DJ638">
        <f t="shared" ref="DJ638:DJ644" si="340">DF638</f>
        <v>2.98</v>
      </c>
      <c r="DK638">
        <v>0</v>
      </c>
      <c r="DL638" t="s">
        <v>3</v>
      </c>
      <c r="DM638">
        <v>0</v>
      </c>
      <c r="DN638" t="s">
        <v>3</v>
      </c>
      <c r="DO638">
        <v>0</v>
      </c>
    </row>
    <row r="639" spans="1:119" x14ac:dyDescent="0.2">
      <c r="A639">
        <f>ROW(Source!A358)</f>
        <v>358</v>
      </c>
      <c r="B639">
        <v>449016111</v>
      </c>
      <c r="C639">
        <v>448997980</v>
      </c>
      <c r="D639">
        <v>277862571</v>
      </c>
      <c r="E639">
        <v>1</v>
      </c>
      <c r="F639">
        <v>1</v>
      </c>
      <c r="G639">
        <v>1</v>
      </c>
      <c r="H639">
        <v>3</v>
      </c>
      <c r="I639" t="s">
        <v>1596</v>
      </c>
      <c r="J639" t="s">
        <v>1597</v>
      </c>
      <c r="K639" t="s">
        <v>1598</v>
      </c>
      <c r="L639">
        <v>1348</v>
      </c>
      <c r="N639">
        <v>1009</v>
      </c>
      <c r="O639" t="s">
        <v>83</v>
      </c>
      <c r="P639" t="s">
        <v>83</v>
      </c>
      <c r="Q639">
        <v>1000</v>
      </c>
      <c r="W639">
        <v>0</v>
      </c>
      <c r="X639">
        <v>58784517</v>
      </c>
      <c r="Y639">
        <f t="shared" si="331"/>
        <v>4.1599999999999996E-3</v>
      </c>
      <c r="AA639">
        <v>619937.74</v>
      </c>
      <c r="AB639">
        <v>0</v>
      </c>
      <c r="AC639">
        <v>0</v>
      </c>
      <c r="AD639">
        <v>0</v>
      </c>
      <c r="AE639">
        <v>416065.6</v>
      </c>
      <c r="AF639">
        <v>0</v>
      </c>
      <c r="AG639">
        <v>0</v>
      </c>
      <c r="AH639">
        <v>0</v>
      </c>
      <c r="AI639">
        <v>1.49</v>
      </c>
      <c r="AJ639">
        <v>1</v>
      </c>
      <c r="AK639">
        <v>1</v>
      </c>
      <c r="AL639">
        <v>1</v>
      </c>
      <c r="AM639">
        <v>2</v>
      </c>
      <c r="AN639">
        <v>0</v>
      </c>
      <c r="AO639">
        <v>0</v>
      </c>
      <c r="AP639">
        <v>1</v>
      </c>
      <c r="AQ639">
        <v>1</v>
      </c>
      <c r="AR639">
        <v>0</v>
      </c>
      <c r="AS639" t="s">
        <v>3</v>
      </c>
      <c r="AT639">
        <v>4.1599999999999996E-3</v>
      </c>
      <c r="AU639" t="s">
        <v>3</v>
      </c>
      <c r="AV639">
        <v>0</v>
      </c>
      <c r="AW639">
        <v>2</v>
      </c>
      <c r="AX639">
        <v>448997997</v>
      </c>
      <c r="AY639">
        <v>1</v>
      </c>
      <c r="AZ639">
        <v>0</v>
      </c>
      <c r="BA639">
        <v>642</v>
      </c>
      <c r="BB639">
        <v>1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1730.8328959999997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1</v>
      </c>
      <c r="BQ639">
        <v>1730.8328959999997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1</v>
      </c>
      <c r="CV639">
        <v>0</v>
      </c>
      <c r="CW639">
        <v>0</v>
      </c>
      <c r="CX639">
        <f>ROUND(Y639*Source!I358,7)</f>
        <v>4.1600000000000002E-5</v>
      </c>
      <c r="CY639">
        <f t="shared" si="336"/>
        <v>619937.74</v>
      </c>
      <c r="CZ639">
        <f t="shared" si="337"/>
        <v>416065.6</v>
      </c>
      <c r="DA639">
        <f t="shared" si="338"/>
        <v>1.49</v>
      </c>
      <c r="DB639">
        <f t="shared" si="332"/>
        <v>1730.83</v>
      </c>
      <c r="DC639">
        <f t="shared" si="333"/>
        <v>0</v>
      </c>
      <c r="DD639" t="s">
        <v>3</v>
      </c>
      <c r="DE639" t="s">
        <v>3</v>
      </c>
      <c r="DF639">
        <f>ROUND(ROUND(AE639*AI639,2)*CX639,2)</f>
        <v>25.79</v>
      </c>
      <c r="DG639">
        <f t="shared" si="339"/>
        <v>0</v>
      </c>
      <c r="DH639">
        <f t="shared" si="312"/>
        <v>0</v>
      </c>
      <c r="DI639">
        <f t="shared" si="313"/>
        <v>0</v>
      </c>
      <c r="DJ639">
        <f t="shared" si="340"/>
        <v>25.79</v>
      </c>
      <c r="DK639">
        <v>0</v>
      </c>
      <c r="DL639" t="s">
        <v>3</v>
      </c>
      <c r="DM639">
        <v>0</v>
      </c>
      <c r="DN639" t="s">
        <v>3</v>
      </c>
      <c r="DO639">
        <v>0</v>
      </c>
    </row>
    <row r="640" spans="1:119" x14ac:dyDescent="0.2">
      <c r="A640">
        <f>ROW(Source!A358)</f>
        <v>358</v>
      </c>
      <c r="B640">
        <v>449016111</v>
      </c>
      <c r="C640">
        <v>448997980</v>
      </c>
      <c r="D640">
        <v>277862586</v>
      </c>
      <c r="E640">
        <v>1</v>
      </c>
      <c r="F640">
        <v>1</v>
      </c>
      <c r="G640">
        <v>1</v>
      </c>
      <c r="H640">
        <v>3</v>
      </c>
      <c r="I640" t="s">
        <v>1314</v>
      </c>
      <c r="J640" t="s">
        <v>1315</v>
      </c>
      <c r="K640" t="s">
        <v>1316</v>
      </c>
      <c r="L640">
        <v>1339</v>
      </c>
      <c r="N640">
        <v>1007</v>
      </c>
      <c r="O640" t="s">
        <v>49</v>
      </c>
      <c r="P640" t="s">
        <v>49</v>
      </c>
      <c r="Q640">
        <v>1</v>
      </c>
      <c r="W640">
        <v>0</v>
      </c>
      <c r="X640">
        <v>-786072583</v>
      </c>
      <c r="Y640">
        <f t="shared" si="331"/>
        <v>6</v>
      </c>
      <c r="AA640">
        <v>108.66</v>
      </c>
      <c r="AB640">
        <v>0</v>
      </c>
      <c r="AC640">
        <v>0</v>
      </c>
      <c r="AD640">
        <v>0</v>
      </c>
      <c r="AE640">
        <v>108.66</v>
      </c>
      <c r="AF640">
        <v>0</v>
      </c>
      <c r="AG640">
        <v>0</v>
      </c>
      <c r="AH640">
        <v>0</v>
      </c>
      <c r="AI640">
        <v>1</v>
      </c>
      <c r="AJ640">
        <v>1</v>
      </c>
      <c r="AK640">
        <v>1</v>
      </c>
      <c r="AL640">
        <v>1</v>
      </c>
      <c r="AM640">
        <v>-2</v>
      </c>
      <c r="AN640">
        <v>0</v>
      </c>
      <c r="AO640">
        <v>0</v>
      </c>
      <c r="AP640">
        <v>1</v>
      </c>
      <c r="AQ640">
        <v>1</v>
      </c>
      <c r="AR640">
        <v>0</v>
      </c>
      <c r="AS640" t="s">
        <v>3</v>
      </c>
      <c r="AT640">
        <v>6</v>
      </c>
      <c r="AU640" t="s">
        <v>3</v>
      </c>
      <c r="AV640">
        <v>0</v>
      </c>
      <c r="AW640">
        <v>2</v>
      </c>
      <c r="AX640">
        <v>448997998</v>
      </c>
      <c r="AY640">
        <v>2</v>
      </c>
      <c r="AZ640">
        <v>16384</v>
      </c>
      <c r="BA640">
        <v>643</v>
      </c>
      <c r="BB640">
        <v>1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651.96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1</v>
      </c>
      <c r="BQ640">
        <v>651.96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1</v>
      </c>
      <c r="CV640">
        <v>0</v>
      </c>
      <c r="CW640">
        <v>0</v>
      </c>
      <c r="CX640">
        <f>ROUND(Y640*Source!I358,7)</f>
        <v>0.06</v>
      </c>
      <c r="CY640">
        <f t="shared" si="336"/>
        <v>108.66</v>
      </c>
      <c r="CZ640">
        <f t="shared" si="337"/>
        <v>108.66</v>
      </c>
      <c r="DA640">
        <f t="shared" si="338"/>
        <v>1</v>
      </c>
      <c r="DB640">
        <f t="shared" si="332"/>
        <v>651.96</v>
      </c>
      <c r="DC640">
        <f t="shared" si="333"/>
        <v>0</v>
      </c>
      <c r="DD640" t="s">
        <v>3</v>
      </c>
      <c r="DE640" t="s">
        <v>3</v>
      </c>
      <c r="DF640">
        <f>ROUND(ROUND(AE640,2)*CX640,2)</f>
        <v>6.52</v>
      </c>
      <c r="DG640">
        <f t="shared" si="339"/>
        <v>0</v>
      </c>
      <c r="DH640">
        <f t="shared" si="312"/>
        <v>0</v>
      </c>
      <c r="DI640">
        <f t="shared" si="313"/>
        <v>0</v>
      </c>
      <c r="DJ640">
        <f t="shared" si="340"/>
        <v>6.52</v>
      </c>
      <c r="DK640">
        <v>1</v>
      </c>
      <c r="DL640" t="s">
        <v>3</v>
      </c>
      <c r="DM640">
        <v>0</v>
      </c>
      <c r="DN640" t="s">
        <v>3</v>
      </c>
      <c r="DO640">
        <v>0</v>
      </c>
    </row>
    <row r="641" spans="1:119" x14ac:dyDescent="0.2">
      <c r="A641">
        <f>ROW(Source!A358)</f>
        <v>358</v>
      </c>
      <c r="B641">
        <v>449016111</v>
      </c>
      <c r="C641">
        <v>448997980</v>
      </c>
      <c r="D641">
        <v>277561231</v>
      </c>
      <c r="E641">
        <v>109</v>
      </c>
      <c r="F641">
        <v>1</v>
      </c>
      <c r="G641">
        <v>1</v>
      </c>
      <c r="H641">
        <v>3</v>
      </c>
      <c r="I641" t="s">
        <v>595</v>
      </c>
      <c r="J641" t="s">
        <v>3</v>
      </c>
      <c r="K641" t="s">
        <v>602</v>
      </c>
      <c r="L641">
        <v>1348</v>
      </c>
      <c r="N641">
        <v>1009</v>
      </c>
      <c r="O641" t="s">
        <v>83</v>
      </c>
      <c r="P641" t="s">
        <v>83</v>
      </c>
      <c r="Q641">
        <v>1000</v>
      </c>
      <c r="W641">
        <v>0</v>
      </c>
      <c r="X641">
        <v>-1022653042</v>
      </c>
      <c r="Y641">
        <f t="shared" si="331"/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1</v>
      </c>
      <c r="AJ641">
        <v>1</v>
      </c>
      <c r="AK641">
        <v>1</v>
      </c>
      <c r="AL641">
        <v>1</v>
      </c>
      <c r="AM641">
        <v>-2</v>
      </c>
      <c r="AN641">
        <v>1</v>
      </c>
      <c r="AO641">
        <v>0</v>
      </c>
      <c r="AP641">
        <v>1</v>
      </c>
      <c r="AQ641">
        <v>0</v>
      </c>
      <c r="AR641">
        <v>0</v>
      </c>
      <c r="AS641" t="s">
        <v>3</v>
      </c>
      <c r="AT641">
        <v>0</v>
      </c>
      <c r="AU641" t="s">
        <v>3</v>
      </c>
      <c r="AV641">
        <v>0</v>
      </c>
      <c r="AW641">
        <v>2</v>
      </c>
      <c r="AX641">
        <v>448997999</v>
      </c>
      <c r="AY641">
        <v>1</v>
      </c>
      <c r="AZ641">
        <v>0</v>
      </c>
      <c r="BA641">
        <v>644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CV641">
        <v>0</v>
      </c>
      <c r="CW641">
        <v>0</v>
      </c>
      <c r="CX641">
        <f>ROUND(Y641*Source!I358,7)</f>
        <v>0</v>
      </c>
      <c r="CY641">
        <f t="shared" si="336"/>
        <v>0</v>
      </c>
      <c r="CZ641">
        <f t="shared" si="337"/>
        <v>0</v>
      </c>
      <c r="DA641">
        <f t="shared" si="338"/>
        <v>1</v>
      </c>
      <c r="DB641">
        <f t="shared" si="332"/>
        <v>0</v>
      </c>
      <c r="DC641">
        <f t="shared" si="333"/>
        <v>0</v>
      </c>
      <c r="DD641" t="s">
        <v>3</v>
      </c>
      <c r="DE641" t="s">
        <v>3</v>
      </c>
      <c r="DF641">
        <f>ROUND(ROUND(AE641,2)*CX641,2)</f>
        <v>0</v>
      </c>
      <c r="DG641">
        <f t="shared" si="339"/>
        <v>0</v>
      </c>
      <c r="DH641">
        <f t="shared" ref="DH641:DH704" si="341">ROUND(ROUND(AG641,2)*CX641,2)</f>
        <v>0</v>
      </c>
      <c r="DI641">
        <f t="shared" ref="DI641:DI704" si="342">ROUND(ROUND(AH641,2)*CX641,2)</f>
        <v>0</v>
      </c>
      <c r="DJ641">
        <f t="shared" si="340"/>
        <v>0</v>
      </c>
      <c r="DK641">
        <v>0</v>
      </c>
      <c r="DL641" t="s">
        <v>3</v>
      </c>
      <c r="DM641">
        <v>0</v>
      </c>
      <c r="DN641" t="s">
        <v>3</v>
      </c>
      <c r="DO641">
        <v>0</v>
      </c>
    </row>
    <row r="642" spans="1:119" x14ac:dyDescent="0.2">
      <c r="A642">
        <f>ROW(Source!A358)</f>
        <v>358</v>
      </c>
      <c r="B642">
        <v>449016111</v>
      </c>
      <c r="C642">
        <v>448997980</v>
      </c>
      <c r="D642">
        <v>277896809</v>
      </c>
      <c r="E642">
        <v>1</v>
      </c>
      <c r="F642">
        <v>1</v>
      </c>
      <c r="G642">
        <v>1</v>
      </c>
      <c r="H642">
        <v>3</v>
      </c>
      <c r="I642" t="s">
        <v>1435</v>
      </c>
      <c r="J642" t="s">
        <v>1436</v>
      </c>
      <c r="K642" t="s">
        <v>1437</v>
      </c>
      <c r="L642">
        <v>1348</v>
      </c>
      <c r="N642">
        <v>1009</v>
      </c>
      <c r="O642" t="s">
        <v>83</v>
      </c>
      <c r="P642" t="s">
        <v>83</v>
      </c>
      <c r="Q642">
        <v>1000</v>
      </c>
      <c r="W642">
        <v>0</v>
      </c>
      <c r="X642">
        <v>-1870797885</v>
      </c>
      <c r="Y642">
        <f t="shared" si="331"/>
        <v>5.0000000000000002E-5</v>
      </c>
      <c r="AA642">
        <v>1628463.77</v>
      </c>
      <c r="AB642">
        <v>0</v>
      </c>
      <c r="AC642">
        <v>0</v>
      </c>
      <c r="AD642">
        <v>0</v>
      </c>
      <c r="AE642">
        <v>1138785.8500000001</v>
      </c>
      <c r="AF642">
        <v>0</v>
      </c>
      <c r="AG642">
        <v>0</v>
      </c>
      <c r="AH642">
        <v>0</v>
      </c>
      <c r="AI642">
        <v>1.43</v>
      </c>
      <c r="AJ642">
        <v>1</v>
      </c>
      <c r="AK642">
        <v>1</v>
      </c>
      <c r="AL642">
        <v>1</v>
      </c>
      <c r="AM642">
        <v>2</v>
      </c>
      <c r="AN642">
        <v>0</v>
      </c>
      <c r="AO642">
        <v>0</v>
      </c>
      <c r="AP642">
        <v>1</v>
      </c>
      <c r="AQ642">
        <v>1</v>
      </c>
      <c r="AR642">
        <v>0</v>
      </c>
      <c r="AS642" t="s">
        <v>3</v>
      </c>
      <c r="AT642">
        <v>5.0000000000000002E-5</v>
      </c>
      <c r="AU642" t="s">
        <v>3</v>
      </c>
      <c r="AV642">
        <v>0</v>
      </c>
      <c r="AW642">
        <v>2</v>
      </c>
      <c r="AX642">
        <v>448998000</v>
      </c>
      <c r="AY642">
        <v>1</v>
      </c>
      <c r="AZ642">
        <v>0</v>
      </c>
      <c r="BA642">
        <v>645</v>
      </c>
      <c r="BB642">
        <v>1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56.939292500000008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1</v>
      </c>
      <c r="BQ642">
        <v>56.939292500000008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1</v>
      </c>
      <c r="CV642">
        <v>0</v>
      </c>
      <c r="CW642">
        <v>0</v>
      </c>
      <c r="CX642">
        <f>ROUND(Y642*Source!I358,7)</f>
        <v>4.9999999999999998E-7</v>
      </c>
      <c r="CY642">
        <f t="shared" si="336"/>
        <v>1628463.77</v>
      </c>
      <c r="CZ642">
        <f t="shared" si="337"/>
        <v>1138785.8500000001</v>
      </c>
      <c r="DA642">
        <f t="shared" si="338"/>
        <v>1.43</v>
      </c>
      <c r="DB642">
        <f t="shared" si="332"/>
        <v>56.94</v>
      </c>
      <c r="DC642">
        <f t="shared" si="333"/>
        <v>0</v>
      </c>
      <c r="DD642" t="s">
        <v>3</v>
      </c>
      <c r="DE642" t="s">
        <v>3</v>
      </c>
      <c r="DF642">
        <f>ROUND(ROUND(AE642*AI642,2)*CX642,2)</f>
        <v>0.81</v>
      </c>
      <c r="DG642">
        <f t="shared" si="339"/>
        <v>0</v>
      </c>
      <c r="DH642">
        <f t="shared" si="341"/>
        <v>0</v>
      </c>
      <c r="DI642">
        <f t="shared" si="342"/>
        <v>0</v>
      </c>
      <c r="DJ642">
        <f t="shared" si="340"/>
        <v>0.81</v>
      </c>
      <c r="DK642">
        <v>0</v>
      </c>
      <c r="DL642" t="s">
        <v>3</v>
      </c>
      <c r="DM642">
        <v>0</v>
      </c>
      <c r="DN642" t="s">
        <v>3</v>
      </c>
      <c r="DO642">
        <v>0</v>
      </c>
    </row>
    <row r="643" spans="1:119" x14ac:dyDescent="0.2">
      <c r="A643">
        <f>ROW(Source!A358)</f>
        <v>358</v>
      </c>
      <c r="B643">
        <v>449016111</v>
      </c>
      <c r="C643">
        <v>448997980</v>
      </c>
      <c r="D643">
        <v>277896835</v>
      </c>
      <c r="E643">
        <v>1</v>
      </c>
      <c r="F643">
        <v>1</v>
      </c>
      <c r="G643">
        <v>1</v>
      </c>
      <c r="H643">
        <v>3</v>
      </c>
      <c r="I643" t="s">
        <v>1347</v>
      </c>
      <c r="J643" t="s">
        <v>1348</v>
      </c>
      <c r="K643" t="s">
        <v>1349</v>
      </c>
      <c r="L643">
        <v>1348</v>
      </c>
      <c r="N643">
        <v>1009</v>
      </c>
      <c r="O643" t="s">
        <v>83</v>
      </c>
      <c r="P643" t="s">
        <v>83</v>
      </c>
      <c r="Q643">
        <v>1000</v>
      </c>
      <c r="W643">
        <v>0</v>
      </c>
      <c r="X643">
        <v>-1139616960</v>
      </c>
      <c r="Y643">
        <f t="shared" si="331"/>
        <v>2.0000000000000002E-5</v>
      </c>
      <c r="AA643">
        <v>140892.82</v>
      </c>
      <c r="AB643">
        <v>0</v>
      </c>
      <c r="AC643">
        <v>0</v>
      </c>
      <c r="AD643">
        <v>0</v>
      </c>
      <c r="AE643">
        <v>98526.45</v>
      </c>
      <c r="AF643">
        <v>0</v>
      </c>
      <c r="AG643">
        <v>0</v>
      </c>
      <c r="AH643">
        <v>0</v>
      </c>
      <c r="AI643">
        <v>1.43</v>
      </c>
      <c r="AJ643">
        <v>1</v>
      </c>
      <c r="AK643">
        <v>1</v>
      </c>
      <c r="AL643">
        <v>1</v>
      </c>
      <c r="AM643">
        <v>2</v>
      </c>
      <c r="AN643">
        <v>0</v>
      </c>
      <c r="AO643">
        <v>0</v>
      </c>
      <c r="AP643">
        <v>1</v>
      </c>
      <c r="AQ643">
        <v>1</v>
      </c>
      <c r="AR643">
        <v>0</v>
      </c>
      <c r="AS643" t="s">
        <v>3</v>
      </c>
      <c r="AT643">
        <v>2.0000000000000002E-5</v>
      </c>
      <c r="AU643" t="s">
        <v>3</v>
      </c>
      <c r="AV643">
        <v>0</v>
      </c>
      <c r="AW643">
        <v>2</v>
      </c>
      <c r="AX643">
        <v>448998001</v>
      </c>
      <c r="AY643">
        <v>1</v>
      </c>
      <c r="AZ643">
        <v>0</v>
      </c>
      <c r="BA643">
        <v>646</v>
      </c>
      <c r="BB643">
        <v>1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1.9705290000000002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1</v>
      </c>
      <c r="BQ643">
        <v>1.9705290000000002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1</v>
      </c>
      <c r="CV643">
        <v>0</v>
      </c>
      <c r="CW643">
        <v>0</v>
      </c>
      <c r="CX643">
        <f>ROUND(Y643*Source!I358,7)</f>
        <v>1.9999999999999999E-7</v>
      </c>
      <c r="CY643">
        <f t="shared" si="336"/>
        <v>140892.82</v>
      </c>
      <c r="CZ643">
        <f t="shared" si="337"/>
        <v>98526.45</v>
      </c>
      <c r="DA643">
        <f t="shared" si="338"/>
        <v>1.43</v>
      </c>
      <c r="DB643">
        <f t="shared" si="332"/>
        <v>1.97</v>
      </c>
      <c r="DC643">
        <f t="shared" si="333"/>
        <v>0</v>
      </c>
      <c r="DD643" t="s">
        <v>3</v>
      </c>
      <c r="DE643" t="s">
        <v>3</v>
      </c>
      <c r="DF643">
        <f>ROUND(ROUND(AE643*AI643,2)*CX643,2)</f>
        <v>0.03</v>
      </c>
      <c r="DG643">
        <f t="shared" si="339"/>
        <v>0</v>
      </c>
      <c r="DH643">
        <f t="shared" si="341"/>
        <v>0</v>
      </c>
      <c r="DI643">
        <f t="shared" si="342"/>
        <v>0</v>
      </c>
      <c r="DJ643">
        <f t="shared" si="340"/>
        <v>0.03</v>
      </c>
      <c r="DK643">
        <v>0</v>
      </c>
      <c r="DL643" t="s">
        <v>3</v>
      </c>
      <c r="DM643">
        <v>0</v>
      </c>
      <c r="DN643" t="s">
        <v>3</v>
      </c>
      <c r="DO643">
        <v>0</v>
      </c>
    </row>
    <row r="644" spans="1:119" x14ac:dyDescent="0.2">
      <c r="A644">
        <f>ROW(Source!A358)</f>
        <v>358</v>
      </c>
      <c r="B644">
        <v>449016111</v>
      </c>
      <c r="C644">
        <v>448997980</v>
      </c>
      <c r="D644">
        <v>277896890</v>
      </c>
      <c r="E644">
        <v>1</v>
      </c>
      <c r="F644">
        <v>1</v>
      </c>
      <c r="G644">
        <v>1</v>
      </c>
      <c r="H644">
        <v>3</v>
      </c>
      <c r="I644" t="s">
        <v>1599</v>
      </c>
      <c r="J644" t="s">
        <v>1600</v>
      </c>
      <c r="K644" t="s">
        <v>1601</v>
      </c>
      <c r="L644">
        <v>1346</v>
      </c>
      <c r="N644">
        <v>1009</v>
      </c>
      <c r="O644" t="s">
        <v>441</v>
      </c>
      <c r="P644" t="s">
        <v>441</v>
      </c>
      <c r="Q644">
        <v>1</v>
      </c>
      <c r="W644">
        <v>0</v>
      </c>
      <c r="X644">
        <v>1976750107</v>
      </c>
      <c r="Y644">
        <f t="shared" si="331"/>
        <v>1.4</v>
      </c>
      <c r="AA644">
        <v>47.57</v>
      </c>
      <c r="AB644">
        <v>0</v>
      </c>
      <c r="AC644">
        <v>0</v>
      </c>
      <c r="AD644">
        <v>0</v>
      </c>
      <c r="AE644">
        <v>36.04</v>
      </c>
      <c r="AF644">
        <v>0</v>
      </c>
      <c r="AG644">
        <v>0</v>
      </c>
      <c r="AH644">
        <v>0</v>
      </c>
      <c r="AI644">
        <v>1.32</v>
      </c>
      <c r="AJ644">
        <v>1</v>
      </c>
      <c r="AK644">
        <v>1</v>
      </c>
      <c r="AL644">
        <v>1</v>
      </c>
      <c r="AM644">
        <v>2</v>
      </c>
      <c r="AN644">
        <v>0</v>
      </c>
      <c r="AO644">
        <v>0</v>
      </c>
      <c r="AP644">
        <v>1</v>
      </c>
      <c r="AQ644">
        <v>1</v>
      </c>
      <c r="AR644">
        <v>0</v>
      </c>
      <c r="AS644" t="s">
        <v>3</v>
      </c>
      <c r="AT644">
        <v>1.4</v>
      </c>
      <c r="AU644" t="s">
        <v>3</v>
      </c>
      <c r="AV644">
        <v>0</v>
      </c>
      <c r="AW644">
        <v>2</v>
      </c>
      <c r="AX644">
        <v>448998002</v>
      </c>
      <c r="AY644">
        <v>1</v>
      </c>
      <c r="AZ644">
        <v>0</v>
      </c>
      <c r="BA644">
        <v>647</v>
      </c>
      <c r="BB644">
        <v>1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50.455999999999996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1</v>
      </c>
      <c r="BQ644">
        <v>50.455999999999996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1</v>
      </c>
      <c r="CV644">
        <v>0</v>
      </c>
      <c r="CW644">
        <v>0</v>
      </c>
      <c r="CX644">
        <f>ROUND(Y644*Source!I358,7)</f>
        <v>1.4E-2</v>
      </c>
      <c r="CY644">
        <f t="shared" si="336"/>
        <v>47.57</v>
      </c>
      <c r="CZ644">
        <f t="shared" si="337"/>
        <v>36.04</v>
      </c>
      <c r="DA644">
        <f t="shared" si="338"/>
        <v>1.32</v>
      </c>
      <c r="DB644">
        <f t="shared" si="332"/>
        <v>50.46</v>
      </c>
      <c r="DC644">
        <f t="shared" si="333"/>
        <v>0</v>
      </c>
      <c r="DD644" t="s">
        <v>3</v>
      </c>
      <c r="DE644" t="s">
        <v>3</v>
      </c>
      <c r="DF644">
        <f>ROUND(ROUND(AE644*AI644,2)*CX644,2)</f>
        <v>0.67</v>
      </c>
      <c r="DG644">
        <f t="shared" si="339"/>
        <v>0</v>
      </c>
      <c r="DH644">
        <f t="shared" si="341"/>
        <v>0</v>
      </c>
      <c r="DI644">
        <f t="shared" si="342"/>
        <v>0</v>
      </c>
      <c r="DJ644">
        <f t="shared" si="340"/>
        <v>0.67</v>
      </c>
      <c r="DK644">
        <v>0</v>
      </c>
      <c r="DL644" t="s">
        <v>3</v>
      </c>
      <c r="DM644">
        <v>0</v>
      </c>
      <c r="DN644" t="s">
        <v>3</v>
      </c>
      <c r="DO644">
        <v>0</v>
      </c>
    </row>
    <row r="645" spans="1:119" x14ac:dyDescent="0.2">
      <c r="A645">
        <f>ROW(Source!A360)</f>
        <v>360</v>
      </c>
      <c r="B645">
        <v>449016111</v>
      </c>
      <c r="C645">
        <v>448998004</v>
      </c>
      <c r="D645">
        <v>277560270</v>
      </c>
      <c r="E645">
        <v>109</v>
      </c>
      <c r="F645">
        <v>1</v>
      </c>
      <c r="G645">
        <v>1</v>
      </c>
      <c r="H645">
        <v>1</v>
      </c>
      <c r="I645" t="s">
        <v>1523</v>
      </c>
      <c r="J645" t="s">
        <v>3</v>
      </c>
      <c r="K645" t="s">
        <v>1524</v>
      </c>
      <c r="L645">
        <v>1191</v>
      </c>
      <c r="N645">
        <v>1013</v>
      </c>
      <c r="O645" t="s">
        <v>1203</v>
      </c>
      <c r="P645" t="s">
        <v>1203</v>
      </c>
      <c r="Q645">
        <v>1</v>
      </c>
      <c r="W645">
        <v>0</v>
      </c>
      <c r="X645">
        <v>246699258</v>
      </c>
      <c r="Y645">
        <f t="shared" si="331"/>
        <v>155.87</v>
      </c>
      <c r="AA645">
        <v>0</v>
      </c>
      <c r="AB645">
        <v>0</v>
      </c>
      <c r="AC645">
        <v>0</v>
      </c>
      <c r="AD645">
        <v>471.22</v>
      </c>
      <c r="AE645">
        <v>0</v>
      </c>
      <c r="AF645">
        <v>0</v>
      </c>
      <c r="AG645">
        <v>0</v>
      </c>
      <c r="AH645">
        <v>471.22</v>
      </c>
      <c r="AI645">
        <v>1</v>
      </c>
      <c r="AJ645">
        <v>1</v>
      </c>
      <c r="AK645">
        <v>1</v>
      </c>
      <c r="AL645">
        <v>1</v>
      </c>
      <c r="AM645">
        <v>-2</v>
      </c>
      <c r="AN645">
        <v>0</v>
      </c>
      <c r="AO645">
        <v>0</v>
      </c>
      <c r="AP645">
        <v>1</v>
      </c>
      <c r="AQ645">
        <v>1</v>
      </c>
      <c r="AR645">
        <v>0</v>
      </c>
      <c r="AS645" t="s">
        <v>3</v>
      </c>
      <c r="AT645">
        <v>155.87</v>
      </c>
      <c r="AU645" t="s">
        <v>3</v>
      </c>
      <c r="AV645">
        <v>1</v>
      </c>
      <c r="AW645">
        <v>2</v>
      </c>
      <c r="AX645">
        <v>448998012</v>
      </c>
      <c r="AY645">
        <v>2</v>
      </c>
      <c r="AZ645">
        <v>131072</v>
      </c>
      <c r="BA645">
        <v>648</v>
      </c>
      <c r="BB645">
        <v>1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73449.061400000006</v>
      </c>
      <c r="BN645">
        <v>155.87</v>
      </c>
      <c r="BO645">
        <v>0</v>
      </c>
      <c r="BP645">
        <v>1</v>
      </c>
      <c r="BQ645">
        <v>0</v>
      </c>
      <c r="BR645">
        <v>0</v>
      </c>
      <c r="BS645">
        <v>0</v>
      </c>
      <c r="BT645">
        <v>73449.061400000006</v>
      </c>
      <c r="BU645">
        <v>155.87</v>
      </c>
      <c r="BV645">
        <v>0</v>
      </c>
      <c r="BW645">
        <v>1</v>
      </c>
      <c r="CU645">
        <f>ROUND(AT645*Source!I360*AH645*AL645,2)</f>
        <v>734.49</v>
      </c>
      <c r="CV645">
        <f>ROUND(Y645*Source!I360,7)</f>
        <v>1.5587</v>
      </c>
      <c r="CW645">
        <v>0</v>
      </c>
      <c r="CX645">
        <f>ROUND(Y645*Source!I360,7)</f>
        <v>1.5587</v>
      </c>
      <c r="CY645">
        <f>AD645</f>
        <v>471.22</v>
      </c>
      <c r="CZ645">
        <f>AH645</f>
        <v>471.22</v>
      </c>
      <c r="DA645">
        <f>AL645</f>
        <v>1</v>
      </c>
      <c r="DB645">
        <f t="shared" si="332"/>
        <v>73449.06</v>
      </c>
      <c r="DC645">
        <f t="shared" si="333"/>
        <v>0</v>
      </c>
      <c r="DD645" t="s">
        <v>3</v>
      </c>
      <c r="DE645" t="s">
        <v>3</v>
      </c>
      <c r="DF645">
        <f t="shared" ref="DF645:DF658" si="343">ROUND(ROUND(AE645,2)*CX645,2)</f>
        <v>0</v>
      </c>
      <c r="DG645">
        <f t="shared" si="339"/>
        <v>0</v>
      </c>
      <c r="DH645">
        <f t="shared" si="341"/>
        <v>0</v>
      </c>
      <c r="DI645">
        <f t="shared" si="342"/>
        <v>734.49</v>
      </c>
      <c r="DJ645">
        <f>DI645</f>
        <v>734.49</v>
      </c>
      <c r="DK645">
        <v>1</v>
      </c>
      <c r="DL645" t="s">
        <v>3</v>
      </c>
      <c r="DM645">
        <v>0</v>
      </c>
      <c r="DN645" t="s">
        <v>3</v>
      </c>
      <c r="DO645">
        <v>0</v>
      </c>
    </row>
    <row r="646" spans="1:119" x14ac:dyDescent="0.2">
      <c r="A646">
        <f>ROW(Source!A360)</f>
        <v>360</v>
      </c>
      <c r="B646">
        <v>449016111</v>
      </c>
      <c r="C646">
        <v>448998004</v>
      </c>
      <c r="D646">
        <v>277560491</v>
      </c>
      <c r="E646">
        <v>109</v>
      </c>
      <c r="F646">
        <v>1</v>
      </c>
      <c r="G646">
        <v>1</v>
      </c>
      <c r="H646">
        <v>1</v>
      </c>
      <c r="I646" t="s">
        <v>1204</v>
      </c>
      <c r="J646" t="s">
        <v>3</v>
      </c>
      <c r="K646" t="s">
        <v>1205</v>
      </c>
      <c r="L646">
        <v>1191</v>
      </c>
      <c r="N646">
        <v>1013</v>
      </c>
      <c r="O646" t="s">
        <v>1203</v>
      </c>
      <c r="P646" t="s">
        <v>1203</v>
      </c>
      <c r="Q646">
        <v>1</v>
      </c>
      <c r="W646">
        <v>0</v>
      </c>
      <c r="X646">
        <v>-1417349443</v>
      </c>
      <c r="Y646">
        <f t="shared" si="331"/>
        <v>39.76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1</v>
      </c>
      <c r="AJ646">
        <v>1</v>
      </c>
      <c r="AK646">
        <v>1</v>
      </c>
      <c r="AL646">
        <v>1</v>
      </c>
      <c r="AM646">
        <v>-2</v>
      </c>
      <c r="AN646">
        <v>0</v>
      </c>
      <c r="AO646">
        <v>0</v>
      </c>
      <c r="AP646">
        <v>1</v>
      </c>
      <c r="AQ646">
        <v>1</v>
      </c>
      <c r="AR646">
        <v>0</v>
      </c>
      <c r="AS646" t="s">
        <v>3</v>
      </c>
      <c r="AT646">
        <v>39.76</v>
      </c>
      <c r="AU646" t="s">
        <v>3</v>
      </c>
      <c r="AV646">
        <v>2</v>
      </c>
      <c r="AW646">
        <v>2</v>
      </c>
      <c r="AX646">
        <v>448998013</v>
      </c>
      <c r="AY646">
        <v>1</v>
      </c>
      <c r="AZ646">
        <v>0</v>
      </c>
      <c r="BA646">
        <v>649</v>
      </c>
      <c r="BB646">
        <v>1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CV646">
        <v>0</v>
      </c>
      <c r="CW646">
        <v>0</v>
      </c>
      <c r="CX646">
        <f>ROUND(Y646*Source!I360,7)</f>
        <v>0.39760000000000001</v>
      </c>
      <c r="CY646">
        <f>AD646</f>
        <v>0</v>
      </c>
      <c r="CZ646">
        <f>AH646</f>
        <v>0</v>
      </c>
      <c r="DA646">
        <f>AL646</f>
        <v>1</v>
      </c>
      <c r="DB646">
        <f t="shared" si="332"/>
        <v>0</v>
      </c>
      <c r="DC646">
        <f t="shared" si="333"/>
        <v>0</v>
      </c>
      <c r="DD646" t="s">
        <v>3</v>
      </c>
      <c r="DE646" t="s">
        <v>3</v>
      </c>
      <c r="DF646">
        <f t="shared" si="343"/>
        <v>0</v>
      </c>
      <c r="DG646">
        <f t="shared" si="339"/>
        <v>0</v>
      </c>
      <c r="DH646">
        <f t="shared" si="341"/>
        <v>0</v>
      </c>
      <c r="DI646">
        <f t="shared" si="342"/>
        <v>0</v>
      </c>
      <c r="DJ646">
        <f>DI646</f>
        <v>0</v>
      </c>
      <c r="DK646">
        <v>0</v>
      </c>
      <c r="DL646" t="s">
        <v>3</v>
      </c>
      <c r="DM646">
        <v>0</v>
      </c>
      <c r="DN646" t="s">
        <v>3</v>
      </c>
      <c r="DO646">
        <v>0</v>
      </c>
    </row>
    <row r="647" spans="1:119" x14ac:dyDescent="0.2">
      <c r="A647">
        <f>ROW(Source!A360)</f>
        <v>360</v>
      </c>
      <c r="B647">
        <v>449016111</v>
      </c>
      <c r="C647">
        <v>448998004</v>
      </c>
      <c r="D647">
        <v>277944032</v>
      </c>
      <c r="E647">
        <v>1</v>
      </c>
      <c r="F647">
        <v>1</v>
      </c>
      <c r="G647">
        <v>1</v>
      </c>
      <c r="H647">
        <v>2</v>
      </c>
      <c r="I647" t="s">
        <v>1546</v>
      </c>
      <c r="J647" t="s">
        <v>1547</v>
      </c>
      <c r="K647" t="s">
        <v>1548</v>
      </c>
      <c r="L647">
        <v>1368</v>
      </c>
      <c r="N647">
        <v>1011</v>
      </c>
      <c r="O647" t="s">
        <v>1100</v>
      </c>
      <c r="P647" t="s">
        <v>1100</v>
      </c>
      <c r="Q647">
        <v>1</v>
      </c>
      <c r="W647">
        <v>0</v>
      </c>
      <c r="X647">
        <v>1419936099</v>
      </c>
      <c r="Y647">
        <f t="shared" si="331"/>
        <v>0.66</v>
      </c>
      <c r="AA647">
        <v>0</v>
      </c>
      <c r="AB647">
        <v>1767.51</v>
      </c>
      <c r="AC647">
        <v>724.95</v>
      </c>
      <c r="AD647">
        <v>0</v>
      </c>
      <c r="AE647">
        <v>0</v>
      </c>
      <c r="AF647">
        <v>1299.6400000000001</v>
      </c>
      <c r="AG647">
        <v>724.95</v>
      </c>
      <c r="AH647">
        <v>0</v>
      </c>
      <c r="AI647">
        <v>1</v>
      </c>
      <c r="AJ647">
        <v>1.36</v>
      </c>
      <c r="AK647">
        <v>1</v>
      </c>
      <c r="AL647">
        <v>1</v>
      </c>
      <c r="AM647">
        <v>2</v>
      </c>
      <c r="AN647">
        <v>0</v>
      </c>
      <c r="AO647">
        <v>0</v>
      </c>
      <c r="AP647">
        <v>1</v>
      </c>
      <c r="AQ647">
        <v>1</v>
      </c>
      <c r="AR647">
        <v>0</v>
      </c>
      <c r="AS647" t="s">
        <v>3</v>
      </c>
      <c r="AT647">
        <v>0.66</v>
      </c>
      <c r="AU647" t="s">
        <v>3</v>
      </c>
      <c r="AV647">
        <v>1</v>
      </c>
      <c r="AW647">
        <v>2</v>
      </c>
      <c r="AX647">
        <v>448998014</v>
      </c>
      <c r="AY647">
        <v>2</v>
      </c>
      <c r="AZ647">
        <v>65536</v>
      </c>
      <c r="BA647">
        <v>650</v>
      </c>
      <c r="BB647">
        <v>1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857.76240000000007</v>
      </c>
      <c r="BL647">
        <v>478.46700000000004</v>
      </c>
      <c r="BM647">
        <v>0</v>
      </c>
      <c r="BN647">
        <v>0</v>
      </c>
      <c r="BO647">
        <v>0.66</v>
      </c>
      <c r="BP647">
        <v>1</v>
      </c>
      <c r="BQ647">
        <v>0</v>
      </c>
      <c r="BR647">
        <v>857.76240000000007</v>
      </c>
      <c r="BS647">
        <v>478.46700000000004</v>
      </c>
      <c r="BT647">
        <v>0</v>
      </c>
      <c r="BU647">
        <v>0</v>
      </c>
      <c r="BV647">
        <v>0.66</v>
      </c>
      <c r="BW647">
        <v>1</v>
      </c>
      <c r="CV647">
        <v>0</v>
      </c>
      <c r="CW647">
        <f>ROUND(Y647*Source!I360*DO647,7)</f>
        <v>6.6E-3</v>
      </c>
      <c r="CX647">
        <f>ROUND(Y647*Source!I360,7)</f>
        <v>6.6E-3</v>
      </c>
      <c r="CY647">
        <f>AB647</f>
        <v>1767.51</v>
      </c>
      <c r="CZ647">
        <f>AF647</f>
        <v>1299.6400000000001</v>
      </c>
      <c r="DA647">
        <f>AJ647</f>
        <v>1.36</v>
      </c>
      <c r="DB647">
        <f t="shared" si="332"/>
        <v>857.76</v>
      </c>
      <c r="DC647">
        <f t="shared" si="333"/>
        <v>478.47</v>
      </c>
      <c r="DD647" t="s">
        <v>3</v>
      </c>
      <c r="DE647" t="s">
        <v>3</v>
      </c>
      <c r="DF647">
        <f t="shared" si="343"/>
        <v>0</v>
      </c>
      <c r="DG647">
        <f>ROUND(ROUND(AF647*AJ647,2)*CX647,2)</f>
        <v>11.67</v>
      </c>
      <c r="DH647">
        <f t="shared" si="341"/>
        <v>4.78</v>
      </c>
      <c r="DI647">
        <f t="shared" si="342"/>
        <v>0</v>
      </c>
      <c r="DJ647">
        <f>DG647+DH647</f>
        <v>16.45</v>
      </c>
      <c r="DK647">
        <v>0</v>
      </c>
      <c r="DL647" t="s">
        <v>1223</v>
      </c>
      <c r="DM647">
        <v>6</v>
      </c>
      <c r="DN647" t="s">
        <v>1203</v>
      </c>
      <c r="DO647">
        <v>1</v>
      </c>
    </row>
    <row r="648" spans="1:119" x14ac:dyDescent="0.2">
      <c r="A648">
        <f>ROW(Source!A360)</f>
        <v>360</v>
      </c>
      <c r="B648">
        <v>449016111</v>
      </c>
      <c r="C648">
        <v>448998004</v>
      </c>
      <c r="D648">
        <v>277944622</v>
      </c>
      <c r="E648">
        <v>1</v>
      </c>
      <c r="F648">
        <v>1</v>
      </c>
      <c r="G648">
        <v>1</v>
      </c>
      <c r="H648">
        <v>2</v>
      </c>
      <c r="I648" t="s">
        <v>1220</v>
      </c>
      <c r="J648" t="s">
        <v>1221</v>
      </c>
      <c r="K648" t="s">
        <v>1222</v>
      </c>
      <c r="L648">
        <v>1368</v>
      </c>
      <c r="N648">
        <v>1011</v>
      </c>
      <c r="O648" t="s">
        <v>1100</v>
      </c>
      <c r="P648" t="s">
        <v>1100</v>
      </c>
      <c r="Q648">
        <v>1</v>
      </c>
      <c r="W648">
        <v>0</v>
      </c>
      <c r="X648">
        <v>-776243211</v>
      </c>
      <c r="Y648">
        <f t="shared" si="331"/>
        <v>38.93</v>
      </c>
      <c r="AA648">
        <v>0</v>
      </c>
      <c r="AB648">
        <v>1626.29</v>
      </c>
      <c r="AC648">
        <v>724.95</v>
      </c>
      <c r="AD648">
        <v>0</v>
      </c>
      <c r="AE648">
        <v>0</v>
      </c>
      <c r="AF648">
        <v>1626.29</v>
      </c>
      <c r="AG648">
        <v>724.95</v>
      </c>
      <c r="AH648">
        <v>0</v>
      </c>
      <c r="AI648">
        <v>1</v>
      </c>
      <c r="AJ648">
        <v>1</v>
      </c>
      <c r="AK648">
        <v>1</v>
      </c>
      <c r="AL648">
        <v>1</v>
      </c>
      <c r="AM648">
        <v>-2</v>
      </c>
      <c r="AN648">
        <v>0</v>
      </c>
      <c r="AO648">
        <v>0</v>
      </c>
      <c r="AP648">
        <v>1</v>
      </c>
      <c r="AQ648">
        <v>1</v>
      </c>
      <c r="AR648">
        <v>0</v>
      </c>
      <c r="AS648" t="s">
        <v>3</v>
      </c>
      <c r="AT648">
        <v>38.93</v>
      </c>
      <c r="AU648" t="s">
        <v>3</v>
      </c>
      <c r="AV648">
        <v>1</v>
      </c>
      <c r="AW648">
        <v>2</v>
      </c>
      <c r="AX648">
        <v>448998015</v>
      </c>
      <c r="AY648">
        <v>2</v>
      </c>
      <c r="AZ648">
        <v>98304</v>
      </c>
      <c r="BA648">
        <v>651</v>
      </c>
      <c r="BB648">
        <v>1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63311.469700000001</v>
      </c>
      <c r="BL648">
        <v>28222.303500000002</v>
      </c>
      <c r="BM648">
        <v>0</v>
      </c>
      <c r="BN648">
        <v>0</v>
      </c>
      <c r="BO648">
        <v>38.93</v>
      </c>
      <c r="BP648">
        <v>1</v>
      </c>
      <c r="BQ648">
        <v>0</v>
      </c>
      <c r="BR648">
        <v>63311.469700000001</v>
      </c>
      <c r="BS648">
        <v>28222.303500000002</v>
      </c>
      <c r="BT648">
        <v>0</v>
      </c>
      <c r="BU648">
        <v>0</v>
      </c>
      <c r="BV648">
        <v>38.93</v>
      </c>
      <c r="BW648">
        <v>1</v>
      </c>
      <c r="CV648">
        <v>0</v>
      </c>
      <c r="CW648">
        <f>ROUND(Y648*Source!I360*DO648,7)</f>
        <v>0.38929999999999998</v>
      </c>
      <c r="CX648">
        <f>ROUND(Y648*Source!I360,7)</f>
        <v>0.38929999999999998</v>
      </c>
      <c r="CY648">
        <f>AB648</f>
        <v>1626.29</v>
      </c>
      <c r="CZ648">
        <f>AF648</f>
        <v>1626.29</v>
      </c>
      <c r="DA648">
        <f>AJ648</f>
        <v>1</v>
      </c>
      <c r="DB648">
        <f t="shared" si="332"/>
        <v>63311.47</v>
      </c>
      <c r="DC648">
        <f t="shared" si="333"/>
        <v>28222.3</v>
      </c>
      <c r="DD648" t="s">
        <v>3</v>
      </c>
      <c r="DE648" t="s">
        <v>3</v>
      </c>
      <c r="DF648">
        <f t="shared" si="343"/>
        <v>0</v>
      </c>
      <c r="DG648">
        <f t="shared" ref="DG648:DG653" si="344">ROUND(ROUND(AF648,2)*CX648,2)</f>
        <v>633.11</v>
      </c>
      <c r="DH648">
        <f t="shared" si="341"/>
        <v>282.22000000000003</v>
      </c>
      <c r="DI648">
        <f t="shared" si="342"/>
        <v>0</v>
      </c>
      <c r="DJ648">
        <f>DG648+DH648</f>
        <v>915.33</v>
      </c>
      <c r="DK648">
        <v>1</v>
      </c>
      <c r="DL648" t="s">
        <v>1223</v>
      </c>
      <c r="DM648">
        <v>6</v>
      </c>
      <c r="DN648" t="s">
        <v>1203</v>
      </c>
      <c r="DO648">
        <v>1</v>
      </c>
    </row>
    <row r="649" spans="1:119" x14ac:dyDescent="0.2">
      <c r="A649">
        <f>ROW(Source!A360)</f>
        <v>360</v>
      </c>
      <c r="B649">
        <v>449016111</v>
      </c>
      <c r="C649">
        <v>448998004</v>
      </c>
      <c r="D649">
        <v>277944840</v>
      </c>
      <c r="E649">
        <v>1</v>
      </c>
      <c r="F649">
        <v>1</v>
      </c>
      <c r="G649">
        <v>1</v>
      </c>
      <c r="H649">
        <v>2</v>
      </c>
      <c r="I649" t="s">
        <v>1364</v>
      </c>
      <c r="J649" t="s">
        <v>1365</v>
      </c>
      <c r="K649" t="s">
        <v>1366</v>
      </c>
      <c r="L649">
        <v>1368</v>
      </c>
      <c r="N649">
        <v>1011</v>
      </c>
      <c r="O649" t="s">
        <v>1100</v>
      </c>
      <c r="P649" t="s">
        <v>1100</v>
      </c>
      <c r="Q649">
        <v>1</v>
      </c>
      <c r="W649">
        <v>0</v>
      </c>
      <c r="X649">
        <v>622831100</v>
      </c>
      <c r="Y649">
        <f t="shared" si="331"/>
        <v>0.17</v>
      </c>
      <c r="AA649">
        <v>0</v>
      </c>
      <c r="AB649">
        <v>1587.88</v>
      </c>
      <c r="AC649">
        <v>620.24</v>
      </c>
      <c r="AD649">
        <v>0</v>
      </c>
      <c r="AE649">
        <v>0</v>
      </c>
      <c r="AF649">
        <v>1587.88</v>
      </c>
      <c r="AG649">
        <v>620.24</v>
      </c>
      <c r="AH649">
        <v>0</v>
      </c>
      <c r="AI649">
        <v>1</v>
      </c>
      <c r="AJ649">
        <v>1</v>
      </c>
      <c r="AK649">
        <v>1</v>
      </c>
      <c r="AL649">
        <v>1</v>
      </c>
      <c r="AM649">
        <v>-2</v>
      </c>
      <c r="AN649">
        <v>0</v>
      </c>
      <c r="AO649">
        <v>0</v>
      </c>
      <c r="AP649">
        <v>1</v>
      </c>
      <c r="AQ649">
        <v>1</v>
      </c>
      <c r="AR649">
        <v>0</v>
      </c>
      <c r="AS649" t="s">
        <v>3</v>
      </c>
      <c r="AT649">
        <v>0.17</v>
      </c>
      <c r="AU649" t="s">
        <v>3</v>
      </c>
      <c r="AV649">
        <v>1</v>
      </c>
      <c r="AW649">
        <v>2</v>
      </c>
      <c r="AX649">
        <v>448998016</v>
      </c>
      <c r="AY649">
        <v>2</v>
      </c>
      <c r="AZ649">
        <v>98304</v>
      </c>
      <c r="BA649">
        <v>652</v>
      </c>
      <c r="BB649">
        <v>1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269.93960000000004</v>
      </c>
      <c r="BL649">
        <v>105.44080000000001</v>
      </c>
      <c r="BM649">
        <v>0</v>
      </c>
      <c r="BN649">
        <v>0</v>
      </c>
      <c r="BO649">
        <v>0.17</v>
      </c>
      <c r="BP649">
        <v>1</v>
      </c>
      <c r="BQ649">
        <v>0</v>
      </c>
      <c r="BR649">
        <v>269.93960000000004</v>
      </c>
      <c r="BS649">
        <v>105.44080000000001</v>
      </c>
      <c r="BT649">
        <v>0</v>
      </c>
      <c r="BU649">
        <v>0</v>
      </c>
      <c r="BV649">
        <v>0.17</v>
      </c>
      <c r="BW649">
        <v>1</v>
      </c>
      <c r="CV649">
        <v>0</v>
      </c>
      <c r="CW649">
        <f>ROUND(Y649*Source!I360*DO649,7)</f>
        <v>1.6999999999999999E-3</v>
      </c>
      <c r="CX649">
        <f>ROUND(Y649*Source!I360,7)</f>
        <v>1.6999999999999999E-3</v>
      </c>
      <c r="CY649">
        <f>AB649</f>
        <v>1587.88</v>
      </c>
      <c r="CZ649">
        <f>AF649</f>
        <v>1587.88</v>
      </c>
      <c r="DA649">
        <f>AJ649</f>
        <v>1</v>
      </c>
      <c r="DB649">
        <f t="shared" si="332"/>
        <v>269.94</v>
      </c>
      <c r="DC649">
        <f t="shared" si="333"/>
        <v>105.44</v>
      </c>
      <c r="DD649" t="s">
        <v>3</v>
      </c>
      <c r="DE649" t="s">
        <v>3</v>
      </c>
      <c r="DF649">
        <f t="shared" si="343"/>
        <v>0</v>
      </c>
      <c r="DG649">
        <f t="shared" si="344"/>
        <v>2.7</v>
      </c>
      <c r="DH649">
        <f t="shared" si="341"/>
        <v>1.05</v>
      </c>
      <c r="DI649">
        <f t="shared" si="342"/>
        <v>0</v>
      </c>
      <c r="DJ649">
        <f>DG649+DH649</f>
        <v>3.75</v>
      </c>
      <c r="DK649">
        <v>1</v>
      </c>
      <c r="DL649" t="s">
        <v>1219</v>
      </c>
      <c r="DM649">
        <v>5</v>
      </c>
      <c r="DN649" t="s">
        <v>1203</v>
      </c>
      <c r="DO649">
        <v>1</v>
      </c>
    </row>
    <row r="650" spans="1:119" x14ac:dyDescent="0.2">
      <c r="A650">
        <f>ROW(Source!A360)</f>
        <v>360</v>
      </c>
      <c r="B650">
        <v>449016111</v>
      </c>
      <c r="C650">
        <v>448998004</v>
      </c>
      <c r="D650">
        <v>277870297</v>
      </c>
      <c r="E650">
        <v>1</v>
      </c>
      <c r="F650">
        <v>1</v>
      </c>
      <c r="G650">
        <v>1</v>
      </c>
      <c r="H650">
        <v>3</v>
      </c>
      <c r="I650" t="s">
        <v>1498</v>
      </c>
      <c r="J650" t="s">
        <v>1499</v>
      </c>
      <c r="K650" t="s">
        <v>1500</v>
      </c>
      <c r="L650">
        <v>1339</v>
      </c>
      <c r="N650">
        <v>1007</v>
      </c>
      <c r="O650" t="s">
        <v>49</v>
      </c>
      <c r="P650" t="s">
        <v>49</v>
      </c>
      <c r="Q650">
        <v>1</v>
      </c>
      <c r="W650">
        <v>0</v>
      </c>
      <c r="X650">
        <v>645094985</v>
      </c>
      <c r="Y650">
        <f t="shared" si="331"/>
        <v>2.5299999999999998</v>
      </c>
      <c r="AA650">
        <v>908.22</v>
      </c>
      <c r="AB650">
        <v>0</v>
      </c>
      <c r="AC650">
        <v>0</v>
      </c>
      <c r="AD650">
        <v>0</v>
      </c>
      <c r="AE650">
        <v>908.22</v>
      </c>
      <c r="AF650">
        <v>0</v>
      </c>
      <c r="AG650">
        <v>0</v>
      </c>
      <c r="AH650">
        <v>0</v>
      </c>
      <c r="AI650">
        <v>1</v>
      </c>
      <c r="AJ650">
        <v>1</v>
      </c>
      <c r="AK650">
        <v>1</v>
      </c>
      <c r="AL650">
        <v>1</v>
      </c>
      <c r="AM650">
        <v>-2</v>
      </c>
      <c r="AN650">
        <v>0</v>
      </c>
      <c r="AO650">
        <v>0</v>
      </c>
      <c r="AP650">
        <v>1</v>
      </c>
      <c r="AQ650">
        <v>1</v>
      </c>
      <c r="AR650">
        <v>0</v>
      </c>
      <c r="AS650" t="s">
        <v>3</v>
      </c>
      <c r="AT650">
        <v>2.5299999999999998</v>
      </c>
      <c r="AU650" t="s">
        <v>3</v>
      </c>
      <c r="AV650">
        <v>0</v>
      </c>
      <c r="AW650">
        <v>2</v>
      </c>
      <c r="AX650">
        <v>448998017</v>
      </c>
      <c r="AY650">
        <v>2</v>
      </c>
      <c r="AZ650">
        <v>16384</v>
      </c>
      <c r="BA650">
        <v>653</v>
      </c>
      <c r="BB650">
        <v>1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2297.7965999999997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1</v>
      </c>
      <c r="BQ650">
        <v>2297.7965999999997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1</v>
      </c>
      <c r="CV650">
        <v>0</v>
      </c>
      <c r="CW650">
        <v>0</v>
      </c>
      <c r="CX650">
        <f>ROUND(Y650*Source!I360,7)</f>
        <v>2.53E-2</v>
      </c>
      <c r="CY650">
        <f>AA650</f>
        <v>908.22</v>
      </c>
      <c r="CZ650">
        <f>AE650</f>
        <v>908.22</v>
      </c>
      <c r="DA650">
        <f>AI650</f>
        <v>1</v>
      </c>
      <c r="DB650">
        <f t="shared" si="332"/>
        <v>2297.8000000000002</v>
      </c>
      <c r="DC650">
        <f t="shared" si="333"/>
        <v>0</v>
      </c>
      <c r="DD650" t="s">
        <v>3</v>
      </c>
      <c r="DE650" t="s">
        <v>3</v>
      </c>
      <c r="DF650">
        <f t="shared" si="343"/>
        <v>22.98</v>
      </c>
      <c r="DG650">
        <f t="shared" si="344"/>
        <v>0</v>
      </c>
      <c r="DH650">
        <f t="shared" si="341"/>
        <v>0</v>
      </c>
      <c r="DI650">
        <f t="shared" si="342"/>
        <v>0</v>
      </c>
      <c r="DJ650">
        <f>DF650</f>
        <v>22.98</v>
      </c>
      <c r="DK650">
        <v>1</v>
      </c>
      <c r="DL650" t="s">
        <v>3</v>
      </c>
      <c r="DM650">
        <v>0</v>
      </c>
      <c r="DN650" t="s">
        <v>3</v>
      </c>
      <c r="DO650">
        <v>0</v>
      </c>
    </row>
    <row r="651" spans="1:119" x14ac:dyDescent="0.2">
      <c r="A651">
        <f>ROW(Source!A360)</f>
        <v>360</v>
      </c>
      <c r="B651">
        <v>449016111</v>
      </c>
      <c r="C651">
        <v>448998004</v>
      </c>
      <c r="D651">
        <v>277561902</v>
      </c>
      <c r="E651">
        <v>109</v>
      </c>
      <c r="F651">
        <v>1</v>
      </c>
      <c r="G651">
        <v>1</v>
      </c>
      <c r="H651">
        <v>3</v>
      </c>
      <c r="I651" t="s">
        <v>606</v>
      </c>
      <c r="J651" t="s">
        <v>3</v>
      </c>
      <c r="K651" t="s">
        <v>607</v>
      </c>
      <c r="L651">
        <v>1339</v>
      </c>
      <c r="N651">
        <v>1007</v>
      </c>
      <c r="O651" t="s">
        <v>49</v>
      </c>
      <c r="P651" t="s">
        <v>49</v>
      </c>
      <c r="Q651">
        <v>1</v>
      </c>
      <c r="W651">
        <v>0</v>
      </c>
      <c r="X651">
        <v>-1980982126</v>
      </c>
      <c r="Y651">
        <f t="shared" si="331"/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1</v>
      </c>
      <c r="AJ651">
        <v>1</v>
      </c>
      <c r="AK651">
        <v>1</v>
      </c>
      <c r="AL651">
        <v>1</v>
      </c>
      <c r="AM651">
        <v>-2</v>
      </c>
      <c r="AN651">
        <v>1</v>
      </c>
      <c r="AO651">
        <v>0</v>
      </c>
      <c r="AP651">
        <v>1</v>
      </c>
      <c r="AQ651">
        <v>0</v>
      </c>
      <c r="AR651">
        <v>0</v>
      </c>
      <c r="AS651" t="s">
        <v>3</v>
      </c>
      <c r="AT651">
        <v>0</v>
      </c>
      <c r="AU651" t="s">
        <v>3</v>
      </c>
      <c r="AV651">
        <v>0</v>
      </c>
      <c r="AW651">
        <v>2</v>
      </c>
      <c r="AX651">
        <v>448998018</v>
      </c>
      <c r="AY651">
        <v>1</v>
      </c>
      <c r="AZ651">
        <v>0</v>
      </c>
      <c r="BA651">
        <v>654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CV651">
        <v>0</v>
      </c>
      <c r="CW651">
        <v>0</v>
      </c>
      <c r="CX651">
        <f>ROUND(Y651*Source!I360,7)</f>
        <v>0</v>
      </c>
      <c r="CY651">
        <f>AA651</f>
        <v>0</v>
      </c>
      <c r="CZ651">
        <f>AE651</f>
        <v>0</v>
      </c>
      <c r="DA651">
        <f>AI651</f>
        <v>1</v>
      </c>
      <c r="DB651">
        <f t="shared" si="332"/>
        <v>0</v>
      </c>
      <c r="DC651">
        <f t="shared" si="333"/>
        <v>0</v>
      </c>
      <c r="DD651" t="s">
        <v>3</v>
      </c>
      <c r="DE651" t="s">
        <v>3</v>
      </c>
      <c r="DF651">
        <f t="shared" si="343"/>
        <v>0</v>
      </c>
      <c r="DG651">
        <f t="shared" si="344"/>
        <v>0</v>
      </c>
      <c r="DH651">
        <f t="shared" si="341"/>
        <v>0</v>
      </c>
      <c r="DI651">
        <f t="shared" si="342"/>
        <v>0</v>
      </c>
      <c r="DJ651">
        <f>DF651</f>
        <v>0</v>
      </c>
      <c r="DK651">
        <v>0</v>
      </c>
      <c r="DL651" t="s">
        <v>3</v>
      </c>
      <c r="DM651">
        <v>0</v>
      </c>
      <c r="DN651" t="s">
        <v>3</v>
      </c>
      <c r="DO651">
        <v>0</v>
      </c>
    </row>
    <row r="652" spans="1:119" x14ac:dyDescent="0.2">
      <c r="A652">
        <f>ROW(Source!A362)</f>
        <v>362</v>
      </c>
      <c r="B652">
        <v>449016111</v>
      </c>
      <c r="C652">
        <v>448998020</v>
      </c>
      <c r="D652">
        <v>277560250</v>
      </c>
      <c r="E652">
        <v>109</v>
      </c>
      <c r="F652">
        <v>1</v>
      </c>
      <c r="G652">
        <v>1</v>
      </c>
      <c r="H652">
        <v>1</v>
      </c>
      <c r="I652" t="s">
        <v>1602</v>
      </c>
      <c r="J652" t="s">
        <v>3</v>
      </c>
      <c r="K652" t="s">
        <v>1603</v>
      </c>
      <c r="L652">
        <v>1191</v>
      </c>
      <c r="N652">
        <v>1013</v>
      </c>
      <c r="O652" t="s">
        <v>1203</v>
      </c>
      <c r="P652" t="s">
        <v>1203</v>
      </c>
      <c r="Q652">
        <v>1</v>
      </c>
      <c r="W652">
        <v>0</v>
      </c>
      <c r="X652">
        <v>1903864200</v>
      </c>
      <c r="Y652">
        <f t="shared" si="331"/>
        <v>21.6</v>
      </c>
      <c r="AA652">
        <v>0</v>
      </c>
      <c r="AB652">
        <v>0</v>
      </c>
      <c r="AC652">
        <v>0</v>
      </c>
      <c r="AD652">
        <v>451.08</v>
      </c>
      <c r="AE652">
        <v>0</v>
      </c>
      <c r="AF652">
        <v>0</v>
      </c>
      <c r="AG652">
        <v>0</v>
      </c>
      <c r="AH652">
        <v>451.08</v>
      </c>
      <c r="AI652">
        <v>1</v>
      </c>
      <c r="AJ652">
        <v>1</v>
      </c>
      <c r="AK652">
        <v>1</v>
      </c>
      <c r="AL652">
        <v>1</v>
      </c>
      <c r="AM652">
        <v>-2</v>
      </c>
      <c r="AN652">
        <v>0</v>
      </c>
      <c r="AO652">
        <v>0</v>
      </c>
      <c r="AP652">
        <v>1</v>
      </c>
      <c r="AQ652">
        <v>1</v>
      </c>
      <c r="AR652">
        <v>0</v>
      </c>
      <c r="AS652" t="s">
        <v>3</v>
      </c>
      <c r="AT652">
        <v>21.6</v>
      </c>
      <c r="AU652" t="s">
        <v>3</v>
      </c>
      <c r="AV652">
        <v>1</v>
      </c>
      <c r="AW652">
        <v>2</v>
      </c>
      <c r="AX652">
        <v>448998030</v>
      </c>
      <c r="AY652">
        <v>2</v>
      </c>
      <c r="AZ652">
        <v>131072</v>
      </c>
      <c r="BA652">
        <v>655</v>
      </c>
      <c r="BB652">
        <v>1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9743.3279999999995</v>
      </c>
      <c r="BN652">
        <v>21.6</v>
      </c>
      <c r="BO652">
        <v>0</v>
      </c>
      <c r="BP652">
        <v>1</v>
      </c>
      <c r="BQ652">
        <v>0</v>
      </c>
      <c r="BR652">
        <v>0</v>
      </c>
      <c r="BS652">
        <v>0</v>
      </c>
      <c r="BT652">
        <v>9743.3279999999995</v>
      </c>
      <c r="BU652">
        <v>21.6</v>
      </c>
      <c r="BV652">
        <v>0</v>
      </c>
      <c r="BW652">
        <v>1</v>
      </c>
      <c r="CU652">
        <f>ROUND(AT652*Source!I362*AH652*AL652,2)</f>
        <v>97.43</v>
      </c>
      <c r="CV652">
        <f>ROUND(Y652*Source!I362,7)</f>
        <v>0.216</v>
      </c>
      <c r="CW652">
        <v>0</v>
      </c>
      <c r="CX652">
        <f>ROUND(Y652*Source!I362,7)</f>
        <v>0.216</v>
      </c>
      <c r="CY652">
        <f>AD652</f>
        <v>451.08</v>
      </c>
      <c r="CZ652">
        <f>AH652</f>
        <v>451.08</v>
      </c>
      <c r="DA652">
        <f>AL652</f>
        <v>1</v>
      </c>
      <c r="DB652">
        <f t="shared" si="332"/>
        <v>9743.33</v>
      </c>
      <c r="DC652">
        <f t="shared" si="333"/>
        <v>0</v>
      </c>
      <c r="DD652" t="s">
        <v>3</v>
      </c>
      <c r="DE652" t="s">
        <v>3</v>
      </c>
      <c r="DF652">
        <f t="shared" si="343"/>
        <v>0</v>
      </c>
      <c r="DG652">
        <f t="shared" si="344"/>
        <v>0</v>
      </c>
      <c r="DH652">
        <f t="shared" si="341"/>
        <v>0</v>
      </c>
      <c r="DI652">
        <f t="shared" si="342"/>
        <v>97.43</v>
      </c>
      <c r="DJ652">
        <f>DI652</f>
        <v>97.43</v>
      </c>
      <c r="DK652">
        <v>1</v>
      </c>
      <c r="DL652" t="s">
        <v>3</v>
      </c>
      <c r="DM652">
        <v>0</v>
      </c>
      <c r="DN652" t="s">
        <v>3</v>
      </c>
      <c r="DO652">
        <v>0</v>
      </c>
    </row>
    <row r="653" spans="1:119" x14ac:dyDescent="0.2">
      <c r="A653">
        <f>ROW(Source!A362)</f>
        <v>362</v>
      </c>
      <c r="B653">
        <v>449016111</v>
      </c>
      <c r="C653">
        <v>448998020</v>
      </c>
      <c r="D653">
        <v>277560491</v>
      </c>
      <c r="E653">
        <v>109</v>
      </c>
      <c r="F653">
        <v>1</v>
      </c>
      <c r="G653">
        <v>1</v>
      </c>
      <c r="H653">
        <v>1</v>
      </c>
      <c r="I653" t="s">
        <v>1204</v>
      </c>
      <c r="J653" t="s">
        <v>3</v>
      </c>
      <c r="K653" t="s">
        <v>1205</v>
      </c>
      <c r="L653">
        <v>1191</v>
      </c>
      <c r="N653">
        <v>1013</v>
      </c>
      <c r="O653" t="s">
        <v>1203</v>
      </c>
      <c r="P653" t="s">
        <v>1203</v>
      </c>
      <c r="Q653">
        <v>1</v>
      </c>
      <c r="W653">
        <v>0</v>
      </c>
      <c r="X653">
        <v>-1417349443</v>
      </c>
      <c r="Y653">
        <f t="shared" si="331"/>
        <v>20.6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1</v>
      </c>
      <c r="AJ653">
        <v>1</v>
      </c>
      <c r="AK653">
        <v>1</v>
      </c>
      <c r="AL653">
        <v>1</v>
      </c>
      <c r="AM653">
        <v>-2</v>
      </c>
      <c r="AN653">
        <v>0</v>
      </c>
      <c r="AO653">
        <v>0</v>
      </c>
      <c r="AP653">
        <v>1</v>
      </c>
      <c r="AQ653">
        <v>1</v>
      </c>
      <c r="AR653">
        <v>0</v>
      </c>
      <c r="AS653" t="s">
        <v>3</v>
      </c>
      <c r="AT653">
        <v>20.6</v>
      </c>
      <c r="AU653" t="s">
        <v>3</v>
      </c>
      <c r="AV653">
        <v>2</v>
      </c>
      <c r="AW653">
        <v>2</v>
      </c>
      <c r="AX653">
        <v>448998031</v>
      </c>
      <c r="AY653">
        <v>1</v>
      </c>
      <c r="AZ653">
        <v>0</v>
      </c>
      <c r="BA653">
        <v>656</v>
      </c>
      <c r="BB653">
        <v>1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CV653">
        <v>0</v>
      </c>
      <c r="CW653">
        <v>0</v>
      </c>
      <c r="CX653">
        <f>ROUND(Y653*Source!I362,7)</f>
        <v>0.20599999999999999</v>
      </c>
      <c r="CY653">
        <f>AD653</f>
        <v>0</v>
      </c>
      <c r="CZ653">
        <f>AH653</f>
        <v>0</v>
      </c>
      <c r="DA653">
        <f>AL653</f>
        <v>1</v>
      </c>
      <c r="DB653">
        <f t="shared" si="332"/>
        <v>0</v>
      </c>
      <c r="DC653">
        <f t="shared" si="333"/>
        <v>0</v>
      </c>
      <c r="DD653" t="s">
        <v>3</v>
      </c>
      <c r="DE653" t="s">
        <v>3</v>
      </c>
      <c r="DF653">
        <f t="shared" si="343"/>
        <v>0</v>
      </c>
      <c r="DG653">
        <f t="shared" si="344"/>
        <v>0</v>
      </c>
      <c r="DH653">
        <f t="shared" si="341"/>
        <v>0</v>
      </c>
      <c r="DI653">
        <f t="shared" si="342"/>
        <v>0</v>
      </c>
      <c r="DJ653">
        <f>DI653</f>
        <v>0</v>
      </c>
      <c r="DK653">
        <v>0</v>
      </c>
      <c r="DL653" t="s">
        <v>3</v>
      </c>
      <c r="DM653">
        <v>0</v>
      </c>
      <c r="DN653" t="s">
        <v>3</v>
      </c>
      <c r="DO653">
        <v>0</v>
      </c>
    </row>
    <row r="654" spans="1:119" x14ac:dyDescent="0.2">
      <c r="A654">
        <f>ROW(Source!A362)</f>
        <v>362</v>
      </c>
      <c r="B654">
        <v>449016111</v>
      </c>
      <c r="C654">
        <v>448998020</v>
      </c>
      <c r="D654">
        <v>277944019</v>
      </c>
      <c r="E654">
        <v>1</v>
      </c>
      <c r="F654">
        <v>1</v>
      </c>
      <c r="G654">
        <v>1</v>
      </c>
      <c r="H654">
        <v>2</v>
      </c>
      <c r="I654" t="s">
        <v>1604</v>
      </c>
      <c r="J654" t="s">
        <v>1605</v>
      </c>
      <c r="K654" t="s">
        <v>1606</v>
      </c>
      <c r="L654">
        <v>1368</v>
      </c>
      <c r="N654">
        <v>1011</v>
      </c>
      <c r="O654" t="s">
        <v>1100</v>
      </c>
      <c r="P654" t="s">
        <v>1100</v>
      </c>
      <c r="Q654">
        <v>1</v>
      </c>
      <c r="W654">
        <v>0</v>
      </c>
      <c r="X654">
        <v>-1334120475</v>
      </c>
      <c r="Y654">
        <f t="shared" si="331"/>
        <v>2.59</v>
      </c>
      <c r="AA654">
        <v>0</v>
      </c>
      <c r="AB654">
        <v>1207.05</v>
      </c>
      <c r="AC654">
        <v>724.95</v>
      </c>
      <c r="AD654">
        <v>0</v>
      </c>
      <c r="AE654">
        <v>0</v>
      </c>
      <c r="AF654">
        <v>887.54</v>
      </c>
      <c r="AG654">
        <v>724.95</v>
      </c>
      <c r="AH654">
        <v>0</v>
      </c>
      <c r="AI654">
        <v>1</v>
      </c>
      <c r="AJ654">
        <v>1.36</v>
      </c>
      <c r="AK654">
        <v>1</v>
      </c>
      <c r="AL654">
        <v>1</v>
      </c>
      <c r="AM654">
        <v>2</v>
      </c>
      <c r="AN654">
        <v>0</v>
      </c>
      <c r="AO654">
        <v>0</v>
      </c>
      <c r="AP654">
        <v>1</v>
      </c>
      <c r="AQ654">
        <v>1</v>
      </c>
      <c r="AR654">
        <v>0</v>
      </c>
      <c r="AS654" t="s">
        <v>3</v>
      </c>
      <c r="AT654">
        <v>2.59</v>
      </c>
      <c r="AU654" t="s">
        <v>3</v>
      </c>
      <c r="AV654">
        <v>1</v>
      </c>
      <c r="AW654">
        <v>2</v>
      </c>
      <c r="AX654">
        <v>448998032</v>
      </c>
      <c r="AY654">
        <v>2</v>
      </c>
      <c r="AZ654">
        <v>65536</v>
      </c>
      <c r="BA654">
        <v>657</v>
      </c>
      <c r="BB654">
        <v>1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2298.7285999999999</v>
      </c>
      <c r="BL654">
        <v>1877.6205</v>
      </c>
      <c r="BM654">
        <v>0</v>
      </c>
      <c r="BN654">
        <v>0</v>
      </c>
      <c r="BO654">
        <v>2.59</v>
      </c>
      <c r="BP654">
        <v>1</v>
      </c>
      <c r="BQ654">
        <v>0</v>
      </c>
      <c r="BR654">
        <v>2298.7285999999999</v>
      </c>
      <c r="BS654">
        <v>1877.6205</v>
      </c>
      <c r="BT654">
        <v>0</v>
      </c>
      <c r="BU654">
        <v>0</v>
      </c>
      <c r="BV654">
        <v>2.59</v>
      </c>
      <c r="BW654">
        <v>1</v>
      </c>
      <c r="CV654">
        <v>0</v>
      </c>
      <c r="CW654">
        <f>ROUND(Y654*Source!I362*DO654,7)</f>
        <v>2.5899999999999999E-2</v>
      </c>
      <c r="CX654">
        <f>ROUND(Y654*Source!I362,7)</f>
        <v>2.5899999999999999E-2</v>
      </c>
      <c r="CY654">
        <f>AB654</f>
        <v>1207.05</v>
      </c>
      <c r="CZ654">
        <f>AF654</f>
        <v>887.54</v>
      </c>
      <c r="DA654">
        <f>AJ654</f>
        <v>1.36</v>
      </c>
      <c r="DB654">
        <f t="shared" si="332"/>
        <v>2298.73</v>
      </c>
      <c r="DC654">
        <f t="shared" si="333"/>
        <v>1877.62</v>
      </c>
      <c r="DD654" t="s">
        <v>3</v>
      </c>
      <c r="DE654" t="s">
        <v>3</v>
      </c>
      <c r="DF654">
        <f t="shared" si="343"/>
        <v>0</v>
      </c>
      <c r="DG654">
        <f>ROUND(ROUND(AF654*AJ654,2)*CX654,2)</f>
        <v>31.26</v>
      </c>
      <c r="DH654">
        <f t="shared" si="341"/>
        <v>18.78</v>
      </c>
      <c r="DI654">
        <f t="shared" si="342"/>
        <v>0</v>
      </c>
      <c r="DJ654">
        <f>DG654+DH654</f>
        <v>50.040000000000006</v>
      </c>
      <c r="DK654">
        <v>0</v>
      </c>
      <c r="DL654" t="s">
        <v>1223</v>
      </c>
      <c r="DM654">
        <v>6</v>
      </c>
      <c r="DN654" t="s">
        <v>1203</v>
      </c>
      <c r="DO654">
        <v>1</v>
      </c>
    </row>
    <row r="655" spans="1:119" x14ac:dyDescent="0.2">
      <c r="A655">
        <f>ROW(Source!A362)</f>
        <v>362</v>
      </c>
      <c r="B655">
        <v>449016111</v>
      </c>
      <c r="C655">
        <v>448998020</v>
      </c>
      <c r="D655">
        <v>277944032</v>
      </c>
      <c r="E655">
        <v>1</v>
      </c>
      <c r="F655">
        <v>1</v>
      </c>
      <c r="G655">
        <v>1</v>
      </c>
      <c r="H655">
        <v>2</v>
      </c>
      <c r="I655" t="s">
        <v>1546</v>
      </c>
      <c r="J655" t="s">
        <v>1547</v>
      </c>
      <c r="K655" t="s">
        <v>1548</v>
      </c>
      <c r="L655">
        <v>1368</v>
      </c>
      <c r="N655">
        <v>1011</v>
      </c>
      <c r="O655" t="s">
        <v>1100</v>
      </c>
      <c r="P655" t="s">
        <v>1100</v>
      </c>
      <c r="Q655">
        <v>1</v>
      </c>
      <c r="W655">
        <v>0</v>
      </c>
      <c r="X655">
        <v>1419936099</v>
      </c>
      <c r="Y655">
        <f t="shared" si="331"/>
        <v>2.2999999999999998</v>
      </c>
      <c r="AA655">
        <v>0</v>
      </c>
      <c r="AB655">
        <v>1767.51</v>
      </c>
      <c r="AC655">
        <v>724.95</v>
      </c>
      <c r="AD655">
        <v>0</v>
      </c>
      <c r="AE655">
        <v>0</v>
      </c>
      <c r="AF655">
        <v>1299.6400000000001</v>
      </c>
      <c r="AG655">
        <v>724.95</v>
      </c>
      <c r="AH655">
        <v>0</v>
      </c>
      <c r="AI655">
        <v>1</v>
      </c>
      <c r="AJ655">
        <v>1.36</v>
      </c>
      <c r="AK655">
        <v>1</v>
      </c>
      <c r="AL655">
        <v>1</v>
      </c>
      <c r="AM655">
        <v>2</v>
      </c>
      <c r="AN655">
        <v>0</v>
      </c>
      <c r="AO655">
        <v>0</v>
      </c>
      <c r="AP655">
        <v>1</v>
      </c>
      <c r="AQ655">
        <v>1</v>
      </c>
      <c r="AR655">
        <v>0</v>
      </c>
      <c r="AS655" t="s">
        <v>3</v>
      </c>
      <c r="AT655">
        <v>2.2999999999999998</v>
      </c>
      <c r="AU655" t="s">
        <v>3</v>
      </c>
      <c r="AV655">
        <v>1</v>
      </c>
      <c r="AW655">
        <v>2</v>
      </c>
      <c r="AX655">
        <v>448998033</v>
      </c>
      <c r="AY655">
        <v>2</v>
      </c>
      <c r="AZ655">
        <v>65536</v>
      </c>
      <c r="BA655">
        <v>658</v>
      </c>
      <c r="BB655">
        <v>1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2989.172</v>
      </c>
      <c r="BL655">
        <v>1667.385</v>
      </c>
      <c r="BM655">
        <v>0</v>
      </c>
      <c r="BN655">
        <v>0</v>
      </c>
      <c r="BO655">
        <v>2.2999999999999998</v>
      </c>
      <c r="BP655">
        <v>1</v>
      </c>
      <c r="BQ655">
        <v>0</v>
      </c>
      <c r="BR655">
        <v>2989.172</v>
      </c>
      <c r="BS655">
        <v>1667.385</v>
      </c>
      <c r="BT655">
        <v>0</v>
      </c>
      <c r="BU655">
        <v>0</v>
      </c>
      <c r="BV655">
        <v>2.2999999999999998</v>
      </c>
      <c r="BW655">
        <v>1</v>
      </c>
      <c r="CV655">
        <v>0</v>
      </c>
      <c r="CW655">
        <f>ROUND(Y655*Source!I362*DO655,7)</f>
        <v>2.3E-2</v>
      </c>
      <c r="CX655">
        <f>ROUND(Y655*Source!I362,7)</f>
        <v>2.3E-2</v>
      </c>
      <c r="CY655">
        <f>AB655</f>
        <v>1767.51</v>
      </c>
      <c r="CZ655">
        <f>AF655</f>
        <v>1299.6400000000001</v>
      </c>
      <c r="DA655">
        <f>AJ655</f>
        <v>1.36</v>
      </c>
      <c r="DB655">
        <f t="shared" si="332"/>
        <v>2989.17</v>
      </c>
      <c r="DC655">
        <f t="shared" si="333"/>
        <v>1667.39</v>
      </c>
      <c r="DD655" t="s">
        <v>3</v>
      </c>
      <c r="DE655" t="s">
        <v>3</v>
      </c>
      <c r="DF655">
        <f t="shared" si="343"/>
        <v>0</v>
      </c>
      <c r="DG655">
        <f>ROUND(ROUND(AF655*AJ655,2)*CX655,2)</f>
        <v>40.65</v>
      </c>
      <c r="DH655">
        <f t="shared" si="341"/>
        <v>16.670000000000002</v>
      </c>
      <c r="DI655">
        <f t="shared" si="342"/>
        <v>0</v>
      </c>
      <c r="DJ655">
        <f>DG655+DH655</f>
        <v>57.32</v>
      </c>
      <c r="DK655">
        <v>0</v>
      </c>
      <c r="DL655" t="s">
        <v>1223</v>
      </c>
      <c r="DM655">
        <v>6</v>
      </c>
      <c r="DN655" t="s">
        <v>1203</v>
      </c>
      <c r="DO655">
        <v>1</v>
      </c>
    </row>
    <row r="656" spans="1:119" x14ac:dyDescent="0.2">
      <c r="A656">
        <f>ROW(Source!A362)</f>
        <v>362</v>
      </c>
      <c r="B656">
        <v>449016111</v>
      </c>
      <c r="C656">
        <v>448998020</v>
      </c>
      <c r="D656">
        <v>277944840</v>
      </c>
      <c r="E656">
        <v>1</v>
      </c>
      <c r="F656">
        <v>1</v>
      </c>
      <c r="G656">
        <v>1</v>
      </c>
      <c r="H656">
        <v>2</v>
      </c>
      <c r="I656" t="s">
        <v>1364</v>
      </c>
      <c r="J656" t="s">
        <v>1365</v>
      </c>
      <c r="K656" t="s">
        <v>1366</v>
      </c>
      <c r="L656">
        <v>1368</v>
      </c>
      <c r="N656">
        <v>1011</v>
      </c>
      <c r="O656" t="s">
        <v>1100</v>
      </c>
      <c r="P656" t="s">
        <v>1100</v>
      </c>
      <c r="Q656">
        <v>1</v>
      </c>
      <c r="W656">
        <v>0</v>
      </c>
      <c r="X656">
        <v>622831100</v>
      </c>
      <c r="Y656">
        <f t="shared" si="331"/>
        <v>2.46</v>
      </c>
      <c r="AA656">
        <v>0</v>
      </c>
      <c r="AB656">
        <v>1587.88</v>
      </c>
      <c r="AC656">
        <v>620.24</v>
      </c>
      <c r="AD656">
        <v>0</v>
      </c>
      <c r="AE656">
        <v>0</v>
      </c>
      <c r="AF656">
        <v>1587.88</v>
      </c>
      <c r="AG656">
        <v>620.24</v>
      </c>
      <c r="AH656">
        <v>0</v>
      </c>
      <c r="AI656">
        <v>1</v>
      </c>
      <c r="AJ656">
        <v>1</v>
      </c>
      <c r="AK656">
        <v>1</v>
      </c>
      <c r="AL656">
        <v>1</v>
      </c>
      <c r="AM656">
        <v>-2</v>
      </c>
      <c r="AN656">
        <v>0</v>
      </c>
      <c r="AO656">
        <v>0</v>
      </c>
      <c r="AP656">
        <v>1</v>
      </c>
      <c r="AQ656">
        <v>1</v>
      </c>
      <c r="AR656">
        <v>0</v>
      </c>
      <c r="AS656" t="s">
        <v>3</v>
      </c>
      <c r="AT656">
        <v>2.46</v>
      </c>
      <c r="AU656" t="s">
        <v>3</v>
      </c>
      <c r="AV656">
        <v>1</v>
      </c>
      <c r="AW656">
        <v>2</v>
      </c>
      <c r="AX656">
        <v>448998034</v>
      </c>
      <c r="AY656">
        <v>2</v>
      </c>
      <c r="AZ656">
        <v>98304</v>
      </c>
      <c r="BA656">
        <v>659</v>
      </c>
      <c r="BB656">
        <v>1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3906.1848</v>
      </c>
      <c r="BL656">
        <v>1525.7904000000001</v>
      </c>
      <c r="BM656">
        <v>0</v>
      </c>
      <c r="BN656">
        <v>0</v>
      </c>
      <c r="BO656">
        <v>2.46</v>
      </c>
      <c r="BP656">
        <v>1</v>
      </c>
      <c r="BQ656">
        <v>0</v>
      </c>
      <c r="BR656">
        <v>3906.1848</v>
      </c>
      <c r="BS656">
        <v>1525.7904000000001</v>
      </c>
      <c r="BT656">
        <v>0</v>
      </c>
      <c r="BU656">
        <v>0</v>
      </c>
      <c r="BV656">
        <v>2.46</v>
      </c>
      <c r="BW656">
        <v>1</v>
      </c>
      <c r="CV656">
        <v>0</v>
      </c>
      <c r="CW656">
        <f>ROUND(Y656*Source!I362*DO656,7)</f>
        <v>2.46E-2</v>
      </c>
      <c r="CX656">
        <f>ROUND(Y656*Source!I362,7)</f>
        <v>2.46E-2</v>
      </c>
      <c r="CY656">
        <f>AB656</f>
        <v>1587.88</v>
      </c>
      <c r="CZ656">
        <f>AF656</f>
        <v>1587.88</v>
      </c>
      <c r="DA656">
        <f>AJ656</f>
        <v>1</v>
      </c>
      <c r="DB656">
        <f t="shared" si="332"/>
        <v>3906.18</v>
      </c>
      <c r="DC656">
        <f t="shared" si="333"/>
        <v>1525.79</v>
      </c>
      <c r="DD656" t="s">
        <v>3</v>
      </c>
      <c r="DE656" t="s">
        <v>3</v>
      </c>
      <c r="DF656">
        <f t="shared" si="343"/>
        <v>0</v>
      </c>
      <c r="DG656">
        <f>ROUND(ROUND(AF656,2)*CX656,2)</f>
        <v>39.06</v>
      </c>
      <c r="DH656">
        <f t="shared" si="341"/>
        <v>15.26</v>
      </c>
      <c r="DI656">
        <f t="shared" si="342"/>
        <v>0</v>
      </c>
      <c r="DJ656">
        <f>DG656+DH656</f>
        <v>54.32</v>
      </c>
      <c r="DK656">
        <v>1</v>
      </c>
      <c r="DL656" t="s">
        <v>1219</v>
      </c>
      <c r="DM656">
        <v>5</v>
      </c>
      <c r="DN656" t="s">
        <v>1203</v>
      </c>
      <c r="DO656">
        <v>1</v>
      </c>
    </row>
    <row r="657" spans="1:119" x14ac:dyDescent="0.2">
      <c r="A657">
        <f>ROW(Source!A362)</f>
        <v>362</v>
      </c>
      <c r="B657">
        <v>449016111</v>
      </c>
      <c r="C657">
        <v>448998020</v>
      </c>
      <c r="D657">
        <v>277945124</v>
      </c>
      <c r="E657">
        <v>1</v>
      </c>
      <c r="F657">
        <v>1</v>
      </c>
      <c r="G657">
        <v>1</v>
      </c>
      <c r="H657">
        <v>2</v>
      </c>
      <c r="I657" t="s">
        <v>1607</v>
      </c>
      <c r="J657" t="s">
        <v>1608</v>
      </c>
      <c r="K657" t="s">
        <v>1609</v>
      </c>
      <c r="L657">
        <v>1368</v>
      </c>
      <c r="N657">
        <v>1011</v>
      </c>
      <c r="O657" t="s">
        <v>1100</v>
      </c>
      <c r="P657" t="s">
        <v>1100</v>
      </c>
      <c r="Q657">
        <v>1</v>
      </c>
      <c r="W657">
        <v>0</v>
      </c>
      <c r="X657">
        <v>1664787600</v>
      </c>
      <c r="Y657">
        <f t="shared" si="331"/>
        <v>12.21</v>
      </c>
      <c r="AA657">
        <v>0</v>
      </c>
      <c r="AB657">
        <v>3491.74</v>
      </c>
      <c r="AC657">
        <v>724.95</v>
      </c>
      <c r="AD657">
        <v>0</v>
      </c>
      <c r="AE657">
        <v>0</v>
      </c>
      <c r="AF657">
        <v>2391.6</v>
      </c>
      <c r="AG657">
        <v>724.95</v>
      </c>
      <c r="AH657">
        <v>0</v>
      </c>
      <c r="AI657">
        <v>1</v>
      </c>
      <c r="AJ657">
        <v>1.46</v>
      </c>
      <c r="AK657">
        <v>1</v>
      </c>
      <c r="AL657">
        <v>1</v>
      </c>
      <c r="AM657">
        <v>2</v>
      </c>
      <c r="AN657">
        <v>0</v>
      </c>
      <c r="AO657">
        <v>0</v>
      </c>
      <c r="AP657">
        <v>1</v>
      </c>
      <c r="AQ657">
        <v>1</v>
      </c>
      <c r="AR657">
        <v>0</v>
      </c>
      <c r="AS657" t="s">
        <v>3</v>
      </c>
      <c r="AT657">
        <v>12.21</v>
      </c>
      <c r="AU657" t="s">
        <v>3</v>
      </c>
      <c r="AV657">
        <v>1</v>
      </c>
      <c r="AW657">
        <v>2</v>
      </c>
      <c r="AX657">
        <v>448998035</v>
      </c>
      <c r="AY657">
        <v>2</v>
      </c>
      <c r="AZ657">
        <v>65536</v>
      </c>
      <c r="BA657">
        <v>660</v>
      </c>
      <c r="BB657">
        <v>1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29201.436000000002</v>
      </c>
      <c r="BL657">
        <v>8851.6395000000011</v>
      </c>
      <c r="BM657">
        <v>0</v>
      </c>
      <c r="BN657">
        <v>0</v>
      </c>
      <c r="BO657">
        <v>12.21</v>
      </c>
      <c r="BP657">
        <v>1</v>
      </c>
      <c r="BQ657">
        <v>0</v>
      </c>
      <c r="BR657">
        <v>29201.436000000002</v>
      </c>
      <c r="BS657">
        <v>8851.6395000000011</v>
      </c>
      <c r="BT657">
        <v>0</v>
      </c>
      <c r="BU657">
        <v>0</v>
      </c>
      <c r="BV657">
        <v>12.21</v>
      </c>
      <c r="BW657">
        <v>1</v>
      </c>
      <c r="CV657">
        <v>0</v>
      </c>
      <c r="CW657">
        <f>ROUND(Y657*Source!I362*DO657,7)</f>
        <v>0.1221</v>
      </c>
      <c r="CX657">
        <f>ROUND(Y657*Source!I362,7)</f>
        <v>0.1221</v>
      </c>
      <c r="CY657">
        <f>AB657</f>
        <v>3491.74</v>
      </c>
      <c r="CZ657">
        <f>AF657</f>
        <v>2391.6</v>
      </c>
      <c r="DA657">
        <f>AJ657</f>
        <v>1.46</v>
      </c>
      <c r="DB657">
        <f t="shared" si="332"/>
        <v>29201.439999999999</v>
      </c>
      <c r="DC657">
        <f t="shared" si="333"/>
        <v>8851.64</v>
      </c>
      <c r="DD657" t="s">
        <v>3</v>
      </c>
      <c r="DE657" t="s">
        <v>3</v>
      </c>
      <c r="DF657">
        <f t="shared" si="343"/>
        <v>0</v>
      </c>
      <c r="DG657">
        <f>ROUND(ROUND(AF657*AJ657,2)*CX657,2)</f>
        <v>426.34</v>
      </c>
      <c r="DH657">
        <f t="shared" si="341"/>
        <v>88.52</v>
      </c>
      <c r="DI657">
        <f t="shared" si="342"/>
        <v>0</v>
      </c>
      <c r="DJ657">
        <f>DG657+DH657</f>
        <v>514.86</v>
      </c>
      <c r="DK657">
        <v>0</v>
      </c>
      <c r="DL657" t="s">
        <v>1223</v>
      </c>
      <c r="DM657">
        <v>6</v>
      </c>
      <c r="DN657" t="s">
        <v>1203</v>
      </c>
      <c r="DO657">
        <v>1</v>
      </c>
    </row>
    <row r="658" spans="1:119" x14ac:dyDescent="0.2">
      <c r="A658">
        <f>ROW(Source!A362)</f>
        <v>362</v>
      </c>
      <c r="B658">
        <v>449016111</v>
      </c>
      <c r="C658">
        <v>448998020</v>
      </c>
      <c r="D658">
        <v>277945730</v>
      </c>
      <c r="E658">
        <v>1</v>
      </c>
      <c r="F658">
        <v>1</v>
      </c>
      <c r="G658">
        <v>1</v>
      </c>
      <c r="H658">
        <v>2</v>
      </c>
      <c r="I658" t="s">
        <v>1610</v>
      </c>
      <c r="J658" t="s">
        <v>1611</v>
      </c>
      <c r="K658" t="s">
        <v>1612</v>
      </c>
      <c r="L658">
        <v>1368</v>
      </c>
      <c r="N658">
        <v>1011</v>
      </c>
      <c r="O658" t="s">
        <v>1100</v>
      </c>
      <c r="P658" t="s">
        <v>1100</v>
      </c>
      <c r="Q658">
        <v>1</v>
      </c>
      <c r="W658">
        <v>0</v>
      </c>
      <c r="X658">
        <v>-1904171325</v>
      </c>
      <c r="Y658">
        <f t="shared" si="331"/>
        <v>1.04</v>
      </c>
      <c r="AA658">
        <v>0</v>
      </c>
      <c r="AB658">
        <v>1446.31</v>
      </c>
      <c r="AC658">
        <v>539.69000000000005</v>
      </c>
      <c r="AD658">
        <v>0</v>
      </c>
      <c r="AE658">
        <v>0</v>
      </c>
      <c r="AF658">
        <v>1446.31</v>
      </c>
      <c r="AG658">
        <v>539.69000000000005</v>
      </c>
      <c r="AH658">
        <v>0</v>
      </c>
      <c r="AI658">
        <v>1</v>
      </c>
      <c r="AJ658">
        <v>1</v>
      </c>
      <c r="AK658">
        <v>1</v>
      </c>
      <c r="AL658">
        <v>1</v>
      </c>
      <c r="AM658">
        <v>-2</v>
      </c>
      <c r="AN658">
        <v>0</v>
      </c>
      <c r="AO658">
        <v>0</v>
      </c>
      <c r="AP658">
        <v>1</v>
      </c>
      <c r="AQ658">
        <v>1</v>
      </c>
      <c r="AR658">
        <v>0</v>
      </c>
      <c r="AS658" t="s">
        <v>3</v>
      </c>
      <c r="AT658">
        <v>1.04</v>
      </c>
      <c r="AU658" t="s">
        <v>3</v>
      </c>
      <c r="AV658">
        <v>1</v>
      </c>
      <c r="AW658">
        <v>2</v>
      </c>
      <c r="AX658">
        <v>448998036</v>
      </c>
      <c r="AY658">
        <v>2</v>
      </c>
      <c r="AZ658">
        <v>98304</v>
      </c>
      <c r="BA658">
        <v>661</v>
      </c>
      <c r="BB658">
        <v>1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1504.1623999999999</v>
      </c>
      <c r="BL658">
        <v>561.27760000000012</v>
      </c>
      <c r="BM658">
        <v>0</v>
      </c>
      <c r="BN658">
        <v>0</v>
      </c>
      <c r="BO658">
        <v>1.04</v>
      </c>
      <c r="BP658">
        <v>1</v>
      </c>
      <c r="BQ658">
        <v>0</v>
      </c>
      <c r="BR658">
        <v>1504.1623999999999</v>
      </c>
      <c r="BS658">
        <v>561.27760000000012</v>
      </c>
      <c r="BT658">
        <v>0</v>
      </c>
      <c r="BU658">
        <v>0</v>
      </c>
      <c r="BV658">
        <v>1.04</v>
      </c>
      <c r="BW658">
        <v>1</v>
      </c>
      <c r="CV658">
        <v>0</v>
      </c>
      <c r="CW658">
        <f>ROUND(Y658*Source!I362*DO658,7)</f>
        <v>1.04E-2</v>
      </c>
      <c r="CX658">
        <f>ROUND(Y658*Source!I362,7)</f>
        <v>1.04E-2</v>
      </c>
      <c r="CY658">
        <f>AB658</f>
        <v>1446.31</v>
      </c>
      <c r="CZ658">
        <f>AF658</f>
        <v>1446.31</v>
      </c>
      <c r="DA658">
        <f>AJ658</f>
        <v>1</v>
      </c>
      <c r="DB658">
        <f t="shared" si="332"/>
        <v>1504.16</v>
      </c>
      <c r="DC658">
        <f t="shared" si="333"/>
        <v>561.28</v>
      </c>
      <c r="DD658" t="s">
        <v>3</v>
      </c>
      <c r="DE658" t="s">
        <v>3</v>
      </c>
      <c r="DF658">
        <f t="shared" si="343"/>
        <v>0</v>
      </c>
      <c r="DG658">
        <f>ROUND(ROUND(AF658,2)*CX658,2)</f>
        <v>15.04</v>
      </c>
      <c r="DH658">
        <f t="shared" si="341"/>
        <v>5.61</v>
      </c>
      <c r="DI658">
        <f t="shared" si="342"/>
        <v>0</v>
      </c>
      <c r="DJ658">
        <f>DG658+DH658</f>
        <v>20.65</v>
      </c>
      <c r="DK658">
        <v>1</v>
      </c>
      <c r="DL658" t="s">
        <v>1209</v>
      </c>
      <c r="DM658">
        <v>4</v>
      </c>
      <c r="DN658" t="s">
        <v>1203</v>
      </c>
      <c r="DO658">
        <v>1</v>
      </c>
    </row>
    <row r="659" spans="1:119" x14ac:dyDescent="0.2">
      <c r="A659">
        <f>ROW(Source!A362)</f>
        <v>362</v>
      </c>
      <c r="B659">
        <v>449016111</v>
      </c>
      <c r="C659">
        <v>448998020</v>
      </c>
      <c r="D659">
        <v>277865463</v>
      </c>
      <c r="E659">
        <v>1</v>
      </c>
      <c r="F659">
        <v>1</v>
      </c>
      <c r="G659">
        <v>1</v>
      </c>
      <c r="H659">
        <v>3</v>
      </c>
      <c r="I659" t="s">
        <v>1367</v>
      </c>
      <c r="J659" t="s">
        <v>1368</v>
      </c>
      <c r="K659" t="s">
        <v>1369</v>
      </c>
      <c r="L659">
        <v>1339</v>
      </c>
      <c r="N659">
        <v>1007</v>
      </c>
      <c r="O659" t="s">
        <v>49</v>
      </c>
      <c r="P659" t="s">
        <v>49</v>
      </c>
      <c r="Q659">
        <v>1</v>
      </c>
      <c r="W659">
        <v>0</v>
      </c>
      <c r="X659">
        <v>-555778344</v>
      </c>
      <c r="Y659">
        <f>(AT659*ROUND(0,7))</f>
        <v>0</v>
      </c>
      <c r="AA659">
        <v>31.78</v>
      </c>
      <c r="AB659">
        <v>0</v>
      </c>
      <c r="AC659">
        <v>0</v>
      </c>
      <c r="AD659">
        <v>0</v>
      </c>
      <c r="AE659">
        <v>35.71</v>
      </c>
      <c r="AF659">
        <v>0</v>
      </c>
      <c r="AG659">
        <v>0</v>
      </c>
      <c r="AH659">
        <v>0</v>
      </c>
      <c r="AI659">
        <v>0.89</v>
      </c>
      <c r="AJ659">
        <v>1</v>
      </c>
      <c r="AK659">
        <v>1</v>
      </c>
      <c r="AL659">
        <v>1</v>
      </c>
      <c r="AM659">
        <v>2</v>
      </c>
      <c r="AN659">
        <v>0</v>
      </c>
      <c r="AO659">
        <v>0</v>
      </c>
      <c r="AP659">
        <v>1</v>
      </c>
      <c r="AQ659">
        <v>1</v>
      </c>
      <c r="AR659">
        <v>0</v>
      </c>
      <c r="AS659" t="s">
        <v>3</v>
      </c>
      <c r="AT659">
        <v>7</v>
      </c>
      <c r="AU659" t="s">
        <v>135</v>
      </c>
      <c r="AV659">
        <v>0</v>
      </c>
      <c r="AW659">
        <v>2</v>
      </c>
      <c r="AX659">
        <v>448998037</v>
      </c>
      <c r="AY659">
        <v>1</v>
      </c>
      <c r="AZ659">
        <v>0</v>
      </c>
      <c r="BA659">
        <v>662</v>
      </c>
      <c r="BB659">
        <v>1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249.97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1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CV659">
        <v>0</v>
      </c>
      <c r="CW659">
        <v>0</v>
      </c>
      <c r="CX659">
        <f>ROUND(Y659*Source!I362,7)</f>
        <v>0</v>
      </c>
      <c r="CY659">
        <f>AA659</f>
        <v>31.78</v>
      </c>
      <c r="CZ659">
        <f>AE659</f>
        <v>35.71</v>
      </c>
      <c r="DA659">
        <f>AI659</f>
        <v>0.89</v>
      </c>
      <c r="DB659">
        <f>ROUND((ROUND(AT659*CZ659,2)*ROUND(0,7)),6)</f>
        <v>0</v>
      </c>
      <c r="DC659">
        <f>ROUND((ROUND(AT659*AG659,2)*ROUND(0,7)),6)</f>
        <v>0</v>
      </c>
      <c r="DD659" t="s">
        <v>3</v>
      </c>
      <c r="DE659" t="s">
        <v>3</v>
      </c>
      <c r="DF659">
        <f>ROUND(ROUND(AE659*AI659,2)*CX659,2)</f>
        <v>0</v>
      </c>
      <c r="DG659">
        <f>ROUND(ROUND(AF659,2)*CX659,2)</f>
        <v>0</v>
      </c>
      <c r="DH659">
        <f t="shared" si="341"/>
        <v>0</v>
      </c>
      <c r="DI659">
        <f t="shared" si="342"/>
        <v>0</v>
      </c>
      <c r="DJ659">
        <f>DF659</f>
        <v>0</v>
      </c>
      <c r="DK659">
        <v>0</v>
      </c>
      <c r="DL659" t="s">
        <v>3</v>
      </c>
      <c r="DM659">
        <v>0</v>
      </c>
      <c r="DN659" t="s">
        <v>3</v>
      </c>
      <c r="DO659">
        <v>0</v>
      </c>
    </row>
    <row r="660" spans="1:119" x14ac:dyDescent="0.2">
      <c r="A660">
        <f>ROW(Source!A362)</f>
        <v>362</v>
      </c>
      <c r="B660">
        <v>449016111</v>
      </c>
      <c r="C660">
        <v>448998020</v>
      </c>
      <c r="D660">
        <v>277561566</v>
      </c>
      <c r="E660">
        <v>109</v>
      </c>
      <c r="F660">
        <v>1</v>
      </c>
      <c r="G660">
        <v>1</v>
      </c>
      <c r="H660">
        <v>3</v>
      </c>
      <c r="I660" t="s">
        <v>550</v>
      </c>
      <c r="J660" t="s">
        <v>3</v>
      </c>
      <c r="K660" t="s">
        <v>611</v>
      </c>
      <c r="L660">
        <v>1339</v>
      </c>
      <c r="N660">
        <v>1007</v>
      </c>
      <c r="O660" t="s">
        <v>49</v>
      </c>
      <c r="P660" t="s">
        <v>49</v>
      </c>
      <c r="Q660">
        <v>1</v>
      </c>
      <c r="W660">
        <v>0</v>
      </c>
      <c r="X660">
        <v>-804509811</v>
      </c>
      <c r="Y660">
        <f>(AT660*ROUND(0,7))</f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1</v>
      </c>
      <c r="AJ660">
        <v>1</v>
      </c>
      <c r="AK660">
        <v>1</v>
      </c>
      <c r="AL660">
        <v>1</v>
      </c>
      <c r="AM660">
        <v>-2</v>
      </c>
      <c r="AN660">
        <v>1</v>
      </c>
      <c r="AO660">
        <v>0</v>
      </c>
      <c r="AP660">
        <v>1</v>
      </c>
      <c r="AQ660">
        <v>0</v>
      </c>
      <c r="AR660">
        <v>0</v>
      </c>
      <c r="AS660" t="s">
        <v>3</v>
      </c>
      <c r="AT660">
        <v>0</v>
      </c>
      <c r="AU660" t="s">
        <v>135</v>
      </c>
      <c r="AV660">
        <v>0</v>
      </c>
      <c r="AW660">
        <v>2</v>
      </c>
      <c r="AX660">
        <v>448998038</v>
      </c>
      <c r="AY660">
        <v>1</v>
      </c>
      <c r="AZ660">
        <v>0</v>
      </c>
      <c r="BA660">
        <v>663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CV660">
        <v>0</v>
      </c>
      <c r="CW660">
        <v>0</v>
      </c>
      <c r="CX660">
        <f>ROUND(Y660*Source!I362,7)</f>
        <v>0</v>
      </c>
      <c r="CY660">
        <f>AA660</f>
        <v>0</v>
      </c>
      <c r="CZ660">
        <f>AE660</f>
        <v>0</v>
      </c>
      <c r="DA660">
        <f>AI660</f>
        <v>1</v>
      </c>
      <c r="DB660">
        <f>ROUND((ROUND(AT660*CZ660,2)*ROUND(0,7)),6)</f>
        <v>0</v>
      </c>
      <c r="DC660">
        <f>ROUND((ROUND(AT660*AG660,2)*ROUND(0,7)),6)</f>
        <v>0</v>
      </c>
      <c r="DD660" t="s">
        <v>3</v>
      </c>
      <c r="DE660" t="s">
        <v>3</v>
      </c>
      <c r="DF660">
        <f t="shared" ref="DF660:DF669" si="345">ROUND(ROUND(AE660,2)*CX660,2)</f>
        <v>0</v>
      </c>
      <c r="DG660">
        <f>ROUND(ROUND(AF660,2)*CX660,2)</f>
        <v>0</v>
      </c>
      <c r="DH660">
        <f t="shared" si="341"/>
        <v>0</v>
      </c>
      <c r="DI660">
        <f t="shared" si="342"/>
        <v>0</v>
      </c>
      <c r="DJ660">
        <f>DF660</f>
        <v>0</v>
      </c>
      <c r="DK660">
        <v>0</v>
      </c>
      <c r="DL660" t="s">
        <v>3</v>
      </c>
      <c r="DM660">
        <v>0</v>
      </c>
      <c r="DN660" t="s">
        <v>3</v>
      </c>
      <c r="DO660">
        <v>0</v>
      </c>
    </row>
    <row r="661" spans="1:119" x14ac:dyDescent="0.2">
      <c r="A661">
        <f>ROW(Source!A364)</f>
        <v>364</v>
      </c>
      <c r="B661">
        <v>449016111</v>
      </c>
      <c r="C661">
        <v>448998040</v>
      </c>
      <c r="D661">
        <v>277560257</v>
      </c>
      <c r="E661">
        <v>109</v>
      </c>
      <c r="F661">
        <v>1</v>
      </c>
      <c r="G661">
        <v>1</v>
      </c>
      <c r="H661">
        <v>1</v>
      </c>
      <c r="I661" t="s">
        <v>1613</v>
      </c>
      <c r="J661" t="s">
        <v>3</v>
      </c>
      <c r="K661" t="s">
        <v>1614</v>
      </c>
      <c r="L661">
        <v>1191</v>
      </c>
      <c r="N661">
        <v>1013</v>
      </c>
      <c r="O661" t="s">
        <v>1203</v>
      </c>
      <c r="P661" t="s">
        <v>1203</v>
      </c>
      <c r="Q661">
        <v>1</v>
      </c>
      <c r="W661">
        <v>0</v>
      </c>
      <c r="X661">
        <v>388411409</v>
      </c>
      <c r="Y661">
        <f t="shared" ref="Y661:Y669" si="346">AT661</f>
        <v>33</v>
      </c>
      <c r="AA661">
        <v>0</v>
      </c>
      <c r="AB661">
        <v>0</v>
      </c>
      <c r="AC661">
        <v>0</v>
      </c>
      <c r="AD661">
        <v>459.14</v>
      </c>
      <c r="AE661">
        <v>0</v>
      </c>
      <c r="AF661">
        <v>0</v>
      </c>
      <c r="AG661">
        <v>0</v>
      </c>
      <c r="AH661">
        <v>459.14</v>
      </c>
      <c r="AI661">
        <v>1</v>
      </c>
      <c r="AJ661">
        <v>1</v>
      </c>
      <c r="AK661">
        <v>1</v>
      </c>
      <c r="AL661">
        <v>1</v>
      </c>
      <c r="AM661">
        <v>-2</v>
      </c>
      <c r="AN661">
        <v>0</v>
      </c>
      <c r="AO661">
        <v>0</v>
      </c>
      <c r="AP661">
        <v>1</v>
      </c>
      <c r="AQ661">
        <v>1</v>
      </c>
      <c r="AR661">
        <v>0</v>
      </c>
      <c r="AS661" t="s">
        <v>3</v>
      </c>
      <c r="AT661">
        <v>33</v>
      </c>
      <c r="AU661" t="s">
        <v>3</v>
      </c>
      <c r="AV661">
        <v>1</v>
      </c>
      <c r="AW661">
        <v>2</v>
      </c>
      <c r="AX661">
        <v>448998053</v>
      </c>
      <c r="AY661">
        <v>2</v>
      </c>
      <c r="AZ661">
        <v>131072</v>
      </c>
      <c r="BA661">
        <v>664</v>
      </c>
      <c r="BB661">
        <v>1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15151.619999999999</v>
      </c>
      <c r="BN661">
        <v>33</v>
      </c>
      <c r="BO661">
        <v>0</v>
      </c>
      <c r="BP661">
        <v>1</v>
      </c>
      <c r="BQ661">
        <v>0</v>
      </c>
      <c r="BR661">
        <v>0</v>
      </c>
      <c r="BS661">
        <v>0</v>
      </c>
      <c r="BT661">
        <v>15151.619999999999</v>
      </c>
      <c r="BU661">
        <v>33</v>
      </c>
      <c r="BV661">
        <v>0</v>
      </c>
      <c r="BW661">
        <v>1</v>
      </c>
      <c r="CU661">
        <f>ROUND(AT661*Source!I364*AH661*AL661,2)</f>
        <v>15.15</v>
      </c>
      <c r="CV661">
        <f>ROUND(Y661*Source!I364,7)</f>
        <v>3.3000000000000002E-2</v>
      </c>
      <c r="CW661">
        <v>0</v>
      </c>
      <c r="CX661">
        <f>ROUND(Y661*Source!I364,7)</f>
        <v>3.3000000000000002E-2</v>
      </c>
      <c r="CY661">
        <f>AD661</f>
        <v>459.14</v>
      </c>
      <c r="CZ661">
        <f>AH661</f>
        <v>459.14</v>
      </c>
      <c r="DA661">
        <f>AL661</f>
        <v>1</v>
      </c>
      <c r="DB661">
        <f t="shared" ref="DB661:DB669" si="347">ROUND(ROUND(AT661*CZ661,2),6)</f>
        <v>15151.62</v>
      </c>
      <c r="DC661">
        <f t="shared" ref="DC661:DC669" si="348">ROUND(ROUND(AT661*AG661,2),6)</f>
        <v>0</v>
      </c>
      <c r="DD661" t="s">
        <v>3</v>
      </c>
      <c r="DE661" t="s">
        <v>3</v>
      </c>
      <c r="DF661">
        <f t="shared" si="345"/>
        <v>0</v>
      </c>
      <c r="DG661">
        <f>ROUND(ROUND(AF661,2)*CX661,2)</f>
        <v>0</v>
      </c>
      <c r="DH661">
        <f t="shared" si="341"/>
        <v>0</v>
      </c>
      <c r="DI661">
        <f t="shared" si="342"/>
        <v>15.15</v>
      </c>
      <c r="DJ661">
        <f>DI661</f>
        <v>15.15</v>
      </c>
      <c r="DK661">
        <v>1</v>
      </c>
      <c r="DL661" t="s">
        <v>3</v>
      </c>
      <c r="DM661">
        <v>0</v>
      </c>
      <c r="DN661" t="s">
        <v>3</v>
      </c>
      <c r="DO661">
        <v>0</v>
      </c>
    </row>
    <row r="662" spans="1:119" x14ac:dyDescent="0.2">
      <c r="A662">
        <f>ROW(Source!A364)</f>
        <v>364</v>
      </c>
      <c r="B662">
        <v>449016111</v>
      </c>
      <c r="C662">
        <v>448998040</v>
      </c>
      <c r="D662">
        <v>277560491</v>
      </c>
      <c r="E662">
        <v>109</v>
      </c>
      <c r="F662">
        <v>1</v>
      </c>
      <c r="G662">
        <v>1</v>
      </c>
      <c r="H662">
        <v>1</v>
      </c>
      <c r="I662" t="s">
        <v>1204</v>
      </c>
      <c r="J662" t="s">
        <v>3</v>
      </c>
      <c r="K662" t="s">
        <v>1205</v>
      </c>
      <c r="L662">
        <v>1191</v>
      </c>
      <c r="N662">
        <v>1013</v>
      </c>
      <c r="O662" t="s">
        <v>1203</v>
      </c>
      <c r="P662" t="s">
        <v>1203</v>
      </c>
      <c r="Q662">
        <v>1</v>
      </c>
      <c r="W662">
        <v>0</v>
      </c>
      <c r="X662">
        <v>-1417349443</v>
      </c>
      <c r="Y662">
        <f t="shared" si="346"/>
        <v>37.369999999999997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1</v>
      </c>
      <c r="AJ662">
        <v>1</v>
      </c>
      <c r="AK662">
        <v>1</v>
      </c>
      <c r="AL662">
        <v>1</v>
      </c>
      <c r="AM662">
        <v>-2</v>
      </c>
      <c r="AN662">
        <v>0</v>
      </c>
      <c r="AO662">
        <v>0</v>
      </c>
      <c r="AP662">
        <v>1</v>
      </c>
      <c r="AQ662">
        <v>1</v>
      </c>
      <c r="AR662">
        <v>0</v>
      </c>
      <c r="AS662" t="s">
        <v>3</v>
      </c>
      <c r="AT662">
        <v>37.369999999999997</v>
      </c>
      <c r="AU662" t="s">
        <v>3</v>
      </c>
      <c r="AV662">
        <v>2</v>
      </c>
      <c r="AW662">
        <v>2</v>
      </c>
      <c r="AX662">
        <v>448998054</v>
      </c>
      <c r="AY662">
        <v>1</v>
      </c>
      <c r="AZ662">
        <v>0</v>
      </c>
      <c r="BA662">
        <v>665</v>
      </c>
      <c r="BB662">
        <v>1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CV662">
        <v>0</v>
      </c>
      <c r="CW662">
        <v>0</v>
      </c>
      <c r="CX662">
        <f>ROUND(Y662*Source!I364,7)</f>
        <v>3.737E-2</v>
      </c>
      <c r="CY662">
        <f>AD662</f>
        <v>0</v>
      </c>
      <c r="CZ662">
        <f>AH662</f>
        <v>0</v>
      </c>
      <c r="DA662">
        <f>AL662</f>
        <v>1</v>
      </c>
      <c r="DB662">
        <f t="shared" si="347"/>
        <v>0</v>
      </c>
      <c r="DC662">
        <f t="shared" si="348"/>
        <v>0</v>
      </c>
      <c r="DD662" t="s">
        <v>3</v>
      </c>
      <c r="DE662" t="s">
        <v>3</v>
      </c>
      <c r="DF662">
        <f t="shared" si="345"/>
        <v>0</v>
      </c>
      <c r="DG662">
        <f>ROUND(ROUND(AF662,2)*CX662,2)</f>
        <v>0</v>
      </c>
      <c r="DH662">
        <f t="shared" si="341"/>
        <v>0</v>
      </c>
      <c r="DI662">
        <f t="shared" si="342"/>
        <v>0</v>
      </c>
      <c r="DJ662">
        <f>DI662</f>
        <v>0</v>
      </c>
      <c r="DK662">
        <v>0</v>
      </c>
      <c r="DL662" t="s">
        <v>3</v>
      </c>
      <c r="DM662">
        <v>0</v>
      </c>
      <c r="DN662" t="s">
        <v>3</v>
      </c>
      <c r="DO662">
        <v>0</v>
      </c>
    </row>
    <row r="663" spans="1:119" x14ac:dyDescent="0.2">
      <c r="A663">
        <f>ROW(Source!A364)</f>
        <v>364</v>
      </c>
      <c r="B663">
        <v>449016111</v>
      </c>
      <c r="C663">
        <v>448998040</v>
      </c>
      <c r="D663">
        <v>277944018</v>
      </c>
      <c r="E663">
        <v>1</v>
      </c>
      <c r="F663">
        <v>1</v>
      </c>
      <c r="G663">
        <v>1</v>
      </c>
      <c r="H663">
        <v>2</v>
      </c>
      <c r="I663" t="s">
        <v>1615</v>
      </c>
      <c r="J663" t="s">
        <v>1616</v>
      </c>
      <c r="K663" t="s">
        <v>1617</v>
      </c>
      <c r="L663">
        <v>1368</v>
      </c>
      <c r="N663">
        <v>1011</v>
      </c>
      <c r="O663" t="s">
        <v>1100</v>
      </c>
      <c r="P663" t="s">
        <v>1100</v>
      </c>
      <c r="Q663">
        <v>1</v>
      </c>
      <c r="W663">
        <v>0</v>
      </c>
      <c r="X663">
        <v>-1420582199</v>
      </c>
      <c r="Y663">
        <f t="shared" si="346"/>
        <v>2.35</v>
      </c>
      <c r="AA663">
        <v>0</v>
      </c>
      <c r="AB663">
        <v>1126.3</v>
      </c>
      <c r="AC663">
        <v>620.24</v>
      </c>
      <c r="AD663">
        <v>0</v>
      </c>
      <c r="AE663">
        <v>0</v>
      </c>
      <c r="AF663">
        <v>828.16</v>
      </c>
      <c r="AG663">
        <v>620.24</v>
      </c>
      <c r="AH663">
        <v>0</v>
      </c>
      <c r="AI663">
        <v>1</v>
      </c>
      <c r="AJ663">
        <v>1.36</v>
      </c>
      <c r="AK663">
        <v>1</v>
      </c>
      <c r="AL663">
        <v>1</v>
      </c>
      <c r="AM663">
        <v>2</v>
      </c>
      <c r="AN663">
        <v>0</v>
      </c>
      <c r="AO663">
        <v>0</v>
      </c>
      <c r="AP663">
        <v>1</v>
      </c>
      <c r="AQ663">
        <v>1</v>
      </c>
      <c r="AR663">
        <v>0</v>
      </c>
      <c r="AS663" t="s">
        <v>3</v>
      </c>
      <c r="AT663">
        <v>2.35</v>
      </c>
      <c r="AU663" t="s">
        <v>3</v>
      </c>
      <c r="AV663">
        <v>1</v>
      </c>
      <c r="AW663">
        <v>2</v>
      </c>
      <c r="AX663">
        <v>448998055</v>
      </c>
      <c r="AY663">
        <v>2</v>
      </c>
      <c r="AZ663">
        <v>65536</v>
      </c>
      <c r="BA663">
        <v>666</v>
      </c>
      <c r="BB663">
        <v>1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1946.1759999999999</v>
      </c>
      <c r="BL663">
        <v>1457.5640000000001</v>
      </c>
      <c r="BM663">
        <v>0</v>
      </c>
      <c r="BN663">
        <v>0</v>
      </c>
      <c r="BO663">
        <v>2.35</v>
      </c>
      <c r="BP663">
        <v>1</v>
      </c>
      <c r="BQ663">
        <v>0</v>
      </c>
      <c r="BR663">
        <v>1946.1759999999999</v>
      </c>
      <c r="BS663">
        <v>1457.5640000000001</v>
      </c>
      <c r="BT663">
        <v>0</v>
      </c>
      <c r="BU663">
        <v>0</v>
      </c>
      <c r="BV663">
        <v>2.35</v>
      </c>
      <c r="BW663">
        <v>1</v>
      </c>
      <c r="CV663">
        <v>0</v>
      </c>
      <c r="CW663">
        <f>ROUND(Y663*Source!I364*DO663,7)</f>
        <v>2.3500000000000001E-3</v>
      </c>
      <c r="CX663">
        <f>ROUND(Y663*Source!I364,7)</f>
        <v>2.3500000000000001E-3</v>
      </c>
      <c r="CY663">
        <f t="shared" ref="CY663:CY669" si="349">AB663</f>
        <v>1126.3</v>
      </c>
      <c r="CZ663">
        <f t="shared" ref="CZ663:CZ669" si="350">AF663</f>
        <v>828.16</v>
      </c>
      <c r="DA663">
        <f t="shared" ref="DA663:DA669" si="351">AJ663</f>
        <v>1.36</v>
      </c>
      <c r="DB663">
        <f t="shared" si="347"/>
        <v>1946.18</v>
      </c>
      <c r="DC663">
        <f t="shared" si="348"/>
        <v>1457.56</v>
      </c>
      <c r="DD663" t="s">
        <v>3</v>
      </c>
      <c r="DE663" t="s">
        <v>3</v>
      </c>
      <c r="DF663">
        <f t="shared" si="345"/>
        <v>0</v>
      </c>
      <c r="DG663">
        <f>ROUND(ROUND(AF663*AJ663,2)*CX663,2)</f>
        <v>2.65</v>
      </c>
      <c r="DH663">
        <f t="shared" si="341"/>
        <v>1.46</v>
      </c>
      <c r="DI663">
        <f t="shared" si="342"/>
        <v>0</v>
      </c>
      <c r="DJ663">
        <f t="shared" ref="DJ663:DJ669" si="352">DG663+DH663</f>
        <v>4.1099999999999994</v>
      </c>
      <c r="DK663">
        <v>0</v>
      </c>
      <c r="DL663" t="s">
        <v>1219</v>
      </c>
      <c r="DM663">
        <v>5</v>
      </c>
      <c r="DN663" t="s">
        <v>1203</v>
      </c>
      <c r="DO663">
        <v>1</v>
      </c>
    </row>
    <row r="664" spans="1:119" x14ac:dyDescent="0.2">
      <c r="A664">
        <f>ROW(Source!A364)</f>
        <v>364</v>
      </c>
      <c r="B664">
        <v>449016111</v>
      </c>
      <c r="C664">
        <v>448998040</v>
      </c>
      <c r="D664">
        <v>277944032</v>
      </c>
      <c r="E664">
        <v>1</v>
      </c>
      <c r="F664">
        <v>1</v>
      </c>
      <c r="G664">
        <v>1</v>
      </c>
      <c r="H664">
        <v>2</v>
      </c>
      <c r="I664" t="s">
        <v>1546</v>
      </c>
      <c r="J664" t="s">
        <v>1547</v>
      </c>
      <c r="K664" t="s">
        <v>1548</v>
      </c>
      <c r="L664">
        <v>1368</v>
      </c>
      <c r="N664">
        <v>1011</v>
      </c>
      <c r="O664" t="s">
        <v>1100</v>
      </c>
      <c r="P664" t="s">
        <v>1100</v>
      </c>
      <c r="Q664">
        <v>1</v>
      </c>
      <c r="W664">
        <v>0</v>
      </c>
      <c r="X664">
        <v>1419936099</v>
      </c>
      <c r="Y664">
        <f t="shared" si="346"/>
        <v>0.36</v>
      </c>
      <c r="AA664">
        <v>0</v>
      </c>
      <c r="AB664">
        <v>1767.51</v>
      </c>
      <c r="AC664">
        <v>724.95</v>
      </c>
      <c r="AD664">
        <v>0</v>
      </c>
      <c r="AE664">
        <v>0</v>
      </c>
      <c r="AF664">
        <v>1299.6400000000001</v>
      </c>
      <c r="AG664">
        <v>724.95</v>
      </c>
      <c r="AH664">
        <v>0</v>
      </c>
      <c r="AI664">
        <v>1</v>
      </c>
      <c r="AJ664">
        <v>1.36</v>
      </c>
      <c r="AK664">
        <v>1</v>
      </c>
      <c r="AL664">
        <v>1</v>
      </c>
      <c r="AM664">
        <v>2</v>
      </c>
      <c r="AN664">
        <v>0</v>
      </c>
      <c r="AO664">
        <v>0</v>
      </c>
      <c r="AP664">
        <v>1</v>
      </c>
      <c r="AQ664">
        <v>1</v>
      </c>
      <c r="AR664">
        <v>0</v>
      </c>
      <c r="AS664" t="s">
        <v>3</v>
      </c>
      <c r="AT664">
        <v>0.36</v>
      </c>
      <c r="AU664" t="s">
        <v>3</v>
      </c>
      <c r="AV664">
        <v>1</v>
      </c>
      <c r="AW664">
        <v>2</v>
      </c>
      <c r="AX664">
        <v>448998056</v>
      </c>
      <c r="AY664">
        <v>2</v>
      </c>
      <c r="AZ664">
        <v>65536</v>
      </c>
      <c r="BA664">
        <v>667</v>
      </c>
      <c r="BB664">
        <v>1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467.87040000000002</v>
      </c>
      <c r="BL664">
        <v>260.98200000000003</v>
      </c>
      <c r="BM664">
        <v>0</v>
      </c>
      <c r="BN664">
        <v>0</v>
      </c>
      <c r="BO664">
        <v>0.36</v>
      </c>
      <c r="BP664">
        <v>1</v>
      </c>
      <c r="BQ664">
        <v>0</v>
      </c>
      <c r="BR664">
        <v>467.87040000000002</v>
      </c>
      <c r="BS664">
        <v>260.98200000000003</v>
      </c>
      <c r="BT664">
        <v>0</v>
      </c>
      <c r="BU664">
        <v>0</v>
      </c>
      <c r="BV664">
        <v>0.36</v>
      </c>
      <c r="BW664">
        <v>1</v>
      </c>
      <c r="CV664">
        <v>0</v>
      </c>
      <c r="CW664">
        <f>ROUND(Y664*Source!I364*DO664,7)</f>
        <v>3.6000000000000002E-4</v>
      </c>
      <c r="CX664">
        <f>ROUND(Y664*Source!I364,7)</f>
        <v>3.6000000000000002E-4</v>
      </c>
      <c r="CY664">
        <f t="shared" si="349"/>
        <v>1767.51</v>
      </c>
      <c r="CZ664">
        <f t="shared" si="350"/>
        <v>1299.6400000000001</v>
      </c>
      <c r="DA664">
        <f t="shared" si="351"/>
        <v>1.36</v>
      </c>
      <c r="DB664">
        <f t="shared" si="347"/>
        <v>467.87</v>
      </c>
      <c r="DC664">
        <f t="shared" si="348"/>
        <v>260.98</v>
      </c>
      <c r="DD664" t="s">
        <v>3</v>
      </c>
      <c r="DE664" t="s">
        <v>3</v>
      </c>
      <c r="DF664">
        <f t="shared" si="345"/>
        <v>0</v>
      </c>
      <c r="DG664">
        <f>ROUND(ROUND(AF664*AJ664,2)*CX664,2)</f>
        <v>0.64</v>
      </c>
      <c r="DH664">
        <f t="shared" si="341"/>
        <v>0.26</v>
      </c>
      <c r="DI664">
        <f t="shared" si="342"/>
        <v>0</v>
      </c>
      <c r="DJ664">
        <f t="shared" si="352"/>
        <v>0.9</v>
      </c>
      <c r="DK664">
        <v>0</v>
      </c>
      <c r="DL664" t="s">
        <v>1223</v>
      </c>
      <c r="DM664">
        <v>6</v>
      </c>
      <c r="DN664" t="s">
        <v>1203</v>
      </c>
      <c r="DO664">
        <v>1</v>
      </c>
    </row>
    <row r="665" spans="1:119" x14ac:dyDescent="0.2">
      <c r="A665">
        <f>ROW(Source!A364)</f>
        <v>364</v>
      </c>
      <c r="B665">
        <v>449016111</v>
      </c>
      <c r="C665">
        <v>448998040</v>
      </c>
      <c r="D665">
        <v>277944840</v>
      </c>
      <c r="E665">
        <v>1</v>
      </c>
      <c r="F665">
        <v>1</v>
      </c>
      <c r="G665">
        <v>1</v>
      </c>
      <c r="H665">
        <v>2</v>
      </c>
      <c r="I665" t="s">
        <v>1364</v>
      </c>
      <c r="J665" t="s">
        <v>1365</v>
      </c>
      <c r="K665" t="s">
        <v>1366</v>
      </c>
      <c r="L665">
        <v>1368</v>
      </c>
      <c r="N665">
        <v>1011</v>
      </c>
      <c r="O665" t="s">
        <v>1100</v>
      </c>
      <c r="P665" t="s">
        <v>1100</v>
      </c>
      <c r="Q665">
        <v>1</v>
      </c>
      <c r="W665">
        <v>0</v>
      </c>
      <c r="X665">
        <v>622831100</v>
      </c>
      <c r="Y665">
        <f t="shared" si="346"/>
        <v>3.98</v>
      </c>
      <c r="AA665">
        <v>0</v>
      </c>
      <c r="AB665">
        <v>1587.88</v>
      </c>
      <c r="AC665">
        <v>620.24</v>
      </c>
      <c r="AD665">
        <v>0</v>
      </c>
      <c r="AE665">
        <v>0</v>
      </c>
      <c r="AF665">
        <v>1587.88</v>
      </c>
      <c r="AG665">
        <v>620.24</v>
      </c>
      <c r="AH665">
        <v>0</v>
      </c>
      <c r="AI665">
        <v>1</v>
      </c>
      <c r="AJ665">
        <v>1</v>
      </c>
      <c r="AK665">
        <v>1</v>
      </c>
      <c r="AL665">
        <v>1</v>
      </c>
      <c r="AM665">
        <v>-2</v>
      </c>
      <c r="AN665">
        <v>0</v>
      </c>
      <c r="AO665">
        <v>0</v>
      </c>
      <c r="AP665">
        <v>1</v>
      </c>
      <c r="AQ665">
        <v>1</v>
      </c>
      <c r="AR665">
        <v>0</v>
      </c>
      <c r="AS665" t="s">
        <v>3</v>
      </c>
      <c r="AT665">
        <v>3.98</v>
      </c>
      <c r="AU665" t="s">
        <v>3</v>
      </c>
      <c r="AV665">
        <v>1</v>
      </c>
      <c r="AW665">
        <v>2</v>
      </c>
      <c r="AX665">
        <v>448998057</v>
      </c>
      <c r="AY665">
        <v>2</v>
      </c>
      <c r="AZ665">
        <v>98304</v>
      </c>
      <c r="BA665">
        <v>668</v>
      </c>
      <c r="BB665">
        <v>1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6319.7624000000005</v>
      </c>
      <c r="BL665">
        <v>2468.5552000000002</v>
      </c>
      <c r="BM665">
        <v>0</v>
      </c>
      <c r="BN665">
        <v>0</v>
      </c>
      <c r="BO665">
        <v>3.98</v>
      </c>
      <c r="BP665">
        <v>1</v>
      </c>
      <c r="BQ665">
        <v>0</v>
      </c>
      <c r="BR665">
        <v>6319.7624000000005</v>
      </c>
      <c r="BS665">
        <v>2468.5552000000002</v>
      </c>
      <c r="BT665">
        <v>0</v>
      </c>
      <c r="BU665">
        <v>0</v>
      </c>
      <c r="BV665">
        <v>3.98</v>
      </c>
      <c r="BW665">
        <v>1</v>
      </c>
      <c r="CV665">
        <v>0</v>
      </c>
      <c r="CW665">
        <f>ROUND(Y665*Source!I364*DO665,7)</f>
        <v>3.98E-3</v>
      </c>
      <c r="CX665">
        <f>ROUND(Y665*Source!I364,7)</f>
        <v>3.98E-3</v>
      </c>
      <c r="CY665">
        <f t="shared" si="349"/>
        <v>1587.88</v>
      </c>
      <c r="CZ665">
        <f t="shared" si="350"/>
        <v>1587.88</v>
      </c>
      <c r="DA665">
        <f t="shared" si="351"/>
        <v>1</v>
      </c>
      <c r="DB665">
        <f t="shared" si="347"/>
        <v>6319.76</v>
      </c>
      <c r="DC665">
        <f t="shared" si="348"/>
        <v>2468.56</v>
      </c>
      <c r="DD665" t="s">
        <v>3</v>
      </c>
      <c r="DE665" t="s">
        <v>3</v>
      </c>
      <c r="DF665">
        <f t="shared" si="345"/>
        <v>0</v>
      </c>
      <c r="DG665">
        <f>ROUND(ROUND(AF665,2)*CX665,2)</f>
        <v>6.32</v>
      </c>
      <c r="DH665">
        <f t="shared" si="341"/>
        <v>2.4700000000000002</v>
      </c>
      <c r="DI665">
        <f t="shared" si="342"/>
        <v>0</v>
      </c>
      <c r="DJ665">
        <f t="shared" si="352"/>
        <v>8.7900000000000009</v>
      </c>
      <c r="DK665">
        <v>1</v>
      </c>
      <c r="DL665" t="s">
        <v>1219</v>
      </c>
      <c r="DM665">
        <v>5</v>
      </c>
      <c r="DN665" t="s">
        <v>1203</v>
      </c>
      <c r="DO665">
        <v>1</v>
      </c>
    </row>
    <row r="666" spans="1:119" x14ac:dyDescent="0.2">
      <c r="A666">
        <f>ROW(Source!A364)</f>
        <v>364</v>
      </c>
      <c r="B666">
        <v>449016111</v>
      </c>
      <c r="C666">
        <v>448998040</v>
      </c>
      <c r="D666">
        <v>277945113</v>
      </c>
      <c r="E666">
        <v>1</v>
      </c>
      <c r="F666">
        <v>1</v>
      </c>
      <c r="G666">
        <v>1</v>
      </c>
      <c r="H666">
        <v>2</v>
      </c>
      <c r="I666" t="s">
        <v>1618</v>
      </c>
      <c r="J666" t="s">
        <v>1619</v>
      </c>
      <c r="K666" t="s">
        <v>1620</v>
      </c>
      <c r="L666">
        <v>1368</v>
      </c>
      <c r="N666">
        <v>1011</v>
      </c>
      <c r="O666" t="s">
        <v>1100</v>
      </c>
      <c r="P666" t="s">
        <v>1100</v>
      </c>
      <c r="Q666">
        <v>1</v>
      </c>
      <c r="W666">
        <v>0</v>
      </c>
      <c r="X666">
        <v>-1803017310</v>
      </c>
      <c r="Y666">
        <f t="shared" si="346"/>
        <v>19</v>
      </c>
      <c r="AA666">
        <v>0</v>
      </c>
      <c r="AB666">
        <v>1923.47</v>
      </c>
      <c r="AC666">
        <v>620.24</v>
      </c>
      <c r="AD666">
        <v>0</v>
      </c>
      <c r="AE666">
        <v>0</v>
      </c>
      <c r="AF666">
        <v>1373.91</v>
      </c>
      <c r="AG666">
        <v>620.24</v>
      </c>
      <c r="AH666">
        <v>0</v>
      </c>
      <c r="AI666">
        <v>1</v>
      </c>
      <c r="AJ666">
        <v>1.4</v>
      </c>
      <c r="AK666">
        <v>1</v>
      </c>
      <c r="AL666">
        <v>1</v>
      </c>
      <c r="AM666">
        <v>2</v>
      </c>
      <c r="AN666">
        <v>0</v>
      </c>
      <c r="AO666">
        <v>0</v>
      </c>
      <c r="AP666">
        <v>1</v>
      </c>
      <c r="AQ666">
        <v>1</v>
      </c>
      <c r="AR666">
        <v>0</v>
      </c>
      <c r="AS666" t="s">
        <v>3</v>
      </c>
      <c r="AT666">
        <v>19</v>
      </c>
      <c r="AU666" t="s">
        <v>3</v>
      </c>
      <c r="AV666">
        <v>1</v>
      </c>
      <c r="AW666">
        <v>2</v>
      </c>
      <c r="AX666">
        <v>448998058</v>
      </c>
      <c r="AY666">
        <v>2</v>
      </c>
      <c r="AZ666">
        <v>98304</v>
      </c>
      <c r="BA666">
        <v>669</v>
      </c>
      <c r="BB666">
        <v>1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26104.29</v>
      </c>
      <c r="BL666">
        <v>11784.56</v>
      </c>
      <c r="BM666">
        <v>0</v>
      </c>
      <c r="BN666">
        <v>0</v>
      </c>
      <c r="BO666">
        <v>19</v>
      </c>
      <c r="BP666">
        <v>1</v>
      </c>
      <c r="BQ666">
        <v>0</v>
      </c>
      <c r="BR666">
        <v>26104.29</v>
      </c>
      <c r="BS666">
        <v>11784.56</v>
      </c>
      <c r="BT666">
        <v>0</v>
      </c>
      <c r="BU666">
        <v>0</v>
      </c>
      <c r="BV666">
        <v>19</v>
      </c>
      <c r="BW666">
        <v>1</v>
      </c>
      <c r="CV666">
        <v>0</v>
      </c>
      <c r="CW666">
        <f>ROUND(Y666*Source!I364*DO666,7)</f>
        <v>1.9E-2</v>
      </c>
      <c r="CX666">
        <f>ROUND(Y666*Source!I364,7)</f>
        <v>1.9E-2</v>
      </c>
      <c r="CY666">
        <f t="shared" si="349"/>
        <v>1923.47</v>
      </c>
      <c r="CZ666">
        <f t="shared" si="350"/>
        <v>1373.91</v>
      </c>
      <c r="DA666">
        <f t="shared" si="351"/>
        <v>1.4</v>
      </c>
      <c r="DB666">
        <f t="shared" si="347"/>
        <v>26104.29</v>
      </c>
      <c r="DC666">
        <f t="shared" si="348"/>
        <v>11784.56</v>
      </c>
      <c r="DD666" t="s">
        <v>3</v>
      </c>
      <c r="DE666" t="s">
        <v>3</v>
      </c>
      <c r="DF666">
        <f t="shared" si="345"/>
        <v>0</v>
      </c>
      <c r="DG666">
        <f>ROUND(ROUND(AF666*AJ666,2)*CX666,2)</f>
        <v>36.549999999999997</v>
      </c>
      <c r="DH666">
        <f t="shared" si="341"/>
        <v>11.78</v>
      </c>
      <c r="DI666">
        <f t="shared" si="342"/>
        <v>0</v>
      </c>
      <c r="DJ666">
        <f t="shared" si="352"/>
        <v>48.33</v>
      </c>
      <c r="DK666">
        <v>0</v>
      </c>
      <c r="DL666" t="s">
        <v>1219</v>
      </c>
      <c r="DM666">
        <v>5</v>
      </c>
      <c r="DN666" t="s">
        <v>1203</v>
      </c>
      <c r="DO666">
        <v>1</v>
      </c>
    </row>
    <row r="667" spans="1:119" x14ac:dyDescent="0.2">
      <c r="A667">
        <f>ROW(Source!A364)</f>
        <v>364</v>
      </c>
      <c r="B667">
        <v>449016111</v>
      </c>
      <c r="C667">
        <v>448998040</v>
      </c>
      <c r="D667">
        <v>277945115</v>
      </c>
      <c r="E667">
        <v>1</v>
      </c>
      <c r="F667">
        <v>1</v>
      </c>
      <c r="G667">
        <v>1</v>
      </c>
      <c r="H667">
        <v>2</v>
      </c>
      <c r="I667" t="s">
        <v>1621</v>
      </c>
      <c r="J667" t="s">
        <v>1622</v>
      </c>
      <c r="K667" t="s">
        <v>1623</v>
      </c>
      <c r="L667">
        <v>1368</v>
      </c>
      <c r="N667">
        <v>1011</v>
      </c>
      <c r="O667" t="s">
        <v>1100</v>
      </c>
      <c r="P667" t="s">
        <v>1100</v>
      </c>
      <c r="Q667">
        <v>1</v>
      </c>
      <c r="W667">
        <v>0</v>
      </c>
      <c r="X667">
        <v>766953925</v>
      </c>
      <c r="Y667">
        <f t="shared" si="346"/>
        <v>8.51</v>
      </c>
      <c r="AA667">
        <v>0</v>
      </c>
      <c r="AB667">
        <v>1889.48</v>
      </c>
      <c r="AC667">
        <v>620.24</v>
      </c>
      <c r="AD667">
        <v>0</v>
      </c>
      <c r="AE667">
        <v>0</v>
      </c>
      <c r="AF667">
        <v>1349.63</v>
      </c>
      <c r="AG667">
        <v>620.24</v>
      </c>
      <c r="AH667">
        <v>0</v>
      </c>
      <c r="AI667">
        <v>1</v>
      </c>
      <c r="AJ667">
        <v>1.4</v>
      </c>
      <c r="AK667">
        <v>1</v>
      </c>
      <c r="AL667">
        <v>1</v>
      </c>
      <c r="AM667">
        <v>2</v>
      </c>
      <c r="AN667">
        <v>0</v>
      </c>
      <c r="AO667">
        <v>0</v>
      </c>
      <c r="AP667">
        <v>1</v>
      </c>
      <c r="AQ667">
        <v>1</v>
      </c>
      <c r="AR667">
        <v>0</v>
      </c>
      <c r="AS667" t="s">
        <v>3</v>
      </c>
      <c r="AT667">
        <v>8.51</v>
      </c>
      <c r="AU667" t="s">
        <v>3</v>
      </c>
      <c r="AV667">
        <v>1</v>
      </c>
      <c r="AW667">
        <v>2</v>
      </c>
      <c r="AX667">
        <v>448998059</v>
      </c>
      <c r="AY667">
        <v>2</v>
      </c>
      <c r="AZ667">
        <v>98304</v>
      </c>
      <c r="BA667">
        <v>670</v>
      </c>
      <c r="BB667">
        <v>1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11485.3513</v>
      </c>
      <c r="BL667">
        <v>5278.2424000000001</v>
      </c>
      <c r="BM667">
        <v>0</v>
      </c>
      <c r="BN667">
        <v>0</v>
      </c>
      <c r="BO667">
        <v>8.51</v>
      </c>
      <c r="BP667">
        <v>1</v>
      </c>
      <c r="BQ667">
        <v>0</v>
      </c>
      <c r="BR667">
        <v>11485.3513</v>
      </c>
      <c r="BS667">
        <v>5278.2424000000001</v>
      </c>
      <c r="BT667">
        <v>0</v>
      </c>
      <c r="BU667">
        <v>0</v>
      </c>
      <c r="BV667">
        <v>8.51</v>
      </c>
      <c r="BW667">
        <v>1</v>
      </c>
      <c r="CV667">
        <v>0</v>
      </c>
      <c r="CW667">
        <f>ROUND(Y667*Source!I364*DO667,7)</f>
        <v>8.5100000000000002E-3</v>
      </c>
      <c r="CX667">
        <f>ROUND(Y667*Source!I364,7)</f>
        <v>8.5100000000000002E-3</v>
      </c>
      <c r="CY667">
        <f t="shared" si="349"/>
        <v>1889.48</v>
      </c>
      <c r="CZ667">
        <f t="shared" si="350"/>
        <v>1349.63</v>
      </c>
      <c r="DA667">
        <f t="shared" si="351"/>
        <v>1.4</v>
      </c>
      <c r="DB667">
        <f t="shared" si="347"/>
        <v>11485.35</v>
      </c>
      <c r="DC667">
        <f t="shared" si="348"/>
        <v>5278.24</v>
      </c>
      <c r="DD667" t="s">
        <v>3</v>
      </c>
      <c r="DE667" t="s">
        <v>3</v>
      </c>
      <c r="DF667">
        <f t="shared" si="345"/>
        <v>0</v>
      </c>
      <c r="DG667">
        <f>ROUND(ROUND(AF667*AJ667,2)*CX667,2)</f>
        <v>16.079999999999998</v>
      </c>
      <c r="DH667">
        <f t="shared" si="341"/>
        <v>5.28</v>
      </c>
      <c r="DI667">
        <f t="shared" si="342"/>
        <v>0</v>
      </c>
      <c r="DJ667">
        <f t="shared" si="352"/>
        <v>21.36</v>
      </c>
      <c r="DK667">
        <v>0</v>
      </c>
      <c r="DL667" t="s">
        <v>1219</v>
      </c>
      <c r="DM667">
        <v>5</v>
      </c>
      <c r="DN667" t="s">
        <v>1203</v>
      </c>
      <c r="DO667">
        <v>1</v>
      </c>
    </row>
    <row r="668" spans="1:119" x14ac:dyDescent="0.2">
      <c r="A668">
        <f>ROW(Source!A364)</f>
        <v>364</v>
      </c>
      <c r="B668">
        <v>449016111</v>
      </c>
      <c r="C668">
        <v>448998040</v>
      </c>
      <c r="D668">
        <v>277945197</v>
      </c>
      <c r="E668">
        <v>1</v>
      </c>
      <c r="F668">
        <v>1</v>
      </c>
      <c r="G668">
        <v>1</v>
      </c>
      <c r="H668">
        <v>2</v>
      </c>
      <c r="I668" t="s">
        <v>1624</v>
      </c>
      <c r="J668" t="s">
        <v>1625</v>
      </c>
      <c r="K668" t="s">
        <v>1626</v>
      </c>
      <c r="L668">
        <v>1368</v>
      </c>
      <c r="N668">
        <v>1011</v>
      </c>
      <c r="O668" t="s">
        <v>1100</v>
      </c>
      <c r="P668" t="s">
        <v>1100</v>
      </c>
      <c r="Q668">
        <v>1</v>
      </c>
      <c r="W668">
        <v>0</v>
      </c>
      <c r="X668">
        <v>1851341028</v>
      </c>
      <c r="Y668">
        <f t="shared" si="346"/>
        <v>0.56999999999999995</v>
      </c>
      <c r="AA668">
        <v>0</v>
      </c>
      <c r="AB668">
        <v>2238.14</v>
      </c>
      <c r="AC668">
        <v>620.24</v>
      </c>
      <c r="AD668">
        <v>0</v>
      </c>
      <c r="AE668">
        <v>0</v>
      </c>
      <c r="AF668">
        <v>1790.51</v>
      </c>
      <c r="AG668">
        <v>620.24</v>
      </c>
      <c r="AH668">
        <v>0</v>
      </c>
      <c r="AI668">
        <v>1</v>
      </c>
      <c r="AJ668">
        <v>1.25</v>
      </c>
      <c r="AK668">
        <v>1</v>
      </c>
      <c r="AL668">
        <v>1</v>
      </c>
      <c r="AM668">
        <v>2</v>
      </c>
      <c r="AN668">
        <v>0</v>
      </c>
      <c r="AO668">
        <v>0</v>
      </c>
      <c r="AP668">
        <v>1</v>
      </c>
      <c r="AQ668">
        <v>1</v>
      </c>
      <c r="AR668">
        <v>0</v>
      </c>
      <c r="AS668" t="s">
        <v>3</v>
      </c>
      <c r="AT668">
        <v>0.56999999999999995</v>
      </c>
      <c r="AU668" t="s">
        <v>3</v>
      </c>
      <c r="AV668">
        <v>1</v>
      </c>
      <c r="AW668">
        <v>2</v>
      </c>
      <c r="AX668">
        <v>448998060</v>
      </c>
      <c r="AY668">
        <v>2</v>
      </c>
      <c r="AZ668">
        <v>65536</v>
      </c>
      <c r="BA668">
        <v>671</v>
      </c>
      <c r="BB668">
        <v>1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1020.5906999999999</v>
      </c>
      <c r="BL668">
        <v>353.53679999999997</v>
      </c>
      <c r="BM668">
        <v>0</v>
      </c>
      <c r="BN668">
        <v>0</v>
      </c>
      <c r="BO668">
        <v>0.56999999999999995</v>
      </c>
      <c r="BP668">
        <v>1</v>
      </c>
      <c r="BQ668">
        <v>0</v>
      </c>
      <c r="BR668">
        <v>1020.5906999999999</v>
      </c>
      <c r="BS668">
        <v>353.53679999999997</v>
      </c>
      <c r="BT668">
        <v>0</v>
      </c>
      <c r="BU668">
        <v>0</v>
      </c>
      <c r="BV668">
        <v>0.56999999999999995</v>
      </c>
      <c r="BW668">
        <v>1</v>
      </c>
      <c r="CV668">
        <v>0</v>
      </c>
      <c r="CW668">
        <f>ROUND(Y668*Source!I364*DO668,7)</f>
        <v>5.6999999999999998E-4</v>
      </c>
      <c r="CX668">
        <f>ROUND(Y668*Source!I364,7)</f>
        <v>5.6999999999999998E-4</v>
      </c>
      <c r="CY668">
        <f t="shared" si="349"/>
        <v>2238.14</v>
      </c>
      <c r="CZ668">
        <f t="shared" si="350"/>
        <v>1790.51</v>
      </c>
      <c r="DA668">
        <f t="shared" si="351"/>
        <v>1.25</v>
      </c>
      <c r="DB668">
        <f t="shared" si="347"/>
        <v>1020.59</v>
      </c>
      <c r="DC668">
        <f t="shared" si="348"/>
        <v>353.54</v>
      </c>
      <c r="DD668" t="s">
        <v>3</v>
      </c>
      <c r="DE668" t="s">
        <v>3</v>
      </c>
      <c r="DF668">
        <f t="shared" si="345"/>
        <v>0</v>
      </c>
      <c r="DG668">
        <f>ROUND(ROUND(AF668*AJ668,2)*CX668,2)</f>
        <v>1.28</v>
      </c>
      <c r="DH668">
        <f t="shared" si="341"/>
        <v>0.35</v>
      </c>
      <c r="DI668">
        <f t="shared" si="342"/>
        <v>0</v>
      </c>
      <c r="DJ668">
        <f t="shared" si="352"/>
        <v>1.63</v>
      </c>
      <c r="DK668">
        <v>0</v>
      </c>
      <c r="DL668" t="s">
        <v>1219</v>
      </c>
      <c r="DM668">
        <v>5</v>
      </c>
      <c r="DN668" t="s">
        <v>1203</v>
      </c>
      <c r="DO668">
        <v>1</v>
      </c>
    </row>
    <row r="669" spans="1:119" x14ac:dyDescent="0.2">
      <c r="A669">
        <f>ROW(Source!A364)</f>
        <v>364</v>
      </c>
      <c r="B669">
        <v>449016111</v>
      </c>
      <c r="C669">
        <v>448998040</v>
      </c>
      <c r="D669">
        <v>277945730</v>
      </c>
      <c r="E669">
        <v>1</v>
      </c>
      <c r="F669">
        <v>1</v>
      </c>
      <c r="G669">
        <v>1</v>
      </c>
      <c r="H669">
        <v>2</v>
      </c>
      <c r="I669" t="s">
        <v>1610</v>
      </c>
      <c r="J669" t="s">
        <v>1611</v>
      </c>
      <c r="K669" t="s">
        <v>1612</v>
      </c>
      <c r="L669">
        <v>1368</v>
      </c>
      <c r="N669">
        <v>1011</v>
      </c>
      <c r="O669" t="s">
        <v>1100</v>
      </c>
      <c r="P669" t="s">
        <v>1100</v>
      </c>
      <c r="Q669">
        <v>1</v>
      </c>
      <c r="W669">
        <v>0</v>
      </c>
      <c r="X669">
        <v>-1904171325</v>
      </c>
      <c r="Y669">
        <f t="shared" si="346"/>
        <v>2.6</v>
      </c>
      <c r="AA669">
        <v>0</v>
      </c>
      <c r="AB669">
        <v>1446.31</v>
      </c>
      <c r="AC669">
        <v>539.69000000000005</v>
      </c>
      <c r="AD669">
        <v>0</v>
      </c>
      <c r="AE669">
        <v>0</v>
      </c>
      <c r="AF669">
        <v>1446.31</v>
      </c>
      <c r="AG669">
        <v>539.69000000000005</v>
      </c>
      <c r="AH669">
        <v>0</v>
      </c>
      <c r="AI669">
        <v>1</v>
      </c>
      <c r="AJ669">
        <v>1</v>
      </c>
      <c r="AK669">
        <v>1</v>
      </c>
      <c r="AL669">
        <v>1</v>
      </c>
      <c r="AM669">
        <v>-2</v>
      </c>
      <c r="AN669">
        <v>0</v>
      </c>
      <c r="AO669">
        <v>0</v>
      </c>
      <c r="AP669">
        <v>1</v>
      </c>
      <c r="AQ669">
        <v>1</v>
      </c>
      <c r="AR669">
        <v>0</v>
      </c>
      <c r="AS669" t="s">
        <v>3</v>
      </c>
      <c r="AT669">
        <v>2.6</v>
      </c>
      <c r="AU669" t="s">
        <v>3</v>
      </c>
      <c r="AV669">
        <v>1</v>
      </c>
      <c r="AW669">
        <v>2</v>
      </c>
      <c r="AX669">
        <v>448998061</v>
      </c>
      <c r="AY669">
        <v>2</v>
      </c>
      <c r="AZ669">
        <v>98304</v>
      </c>
      <c r="BA669">
        <v>672</v>
      </c>
      <c r="BB669">
        <v>1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3760.4059999999999</v>
      </c>
      <c r="BL669">
        <v>1403.1940000000002</v>
      </c>
      <c r="BM669">
        <v>0</v>
      </c>
      <c r="BN669">
        <v>0</v>
      </c>
      <c r="BO669">
        <v>2.6</v>
      </c>
      <c r="BP669">
        <v>1</v>
      </c>
      <c r="BQ669">
        <v>0</v>
      </c>
      <c r="BR669">
        <v>3760.4059999999999</v>
      </c>
      <c r="BS669">
        <v>1403.1940000000002</v>
      </c>
      <c r="BT669">
        <v>0</v>
      </c>
      <c r="BU669">
        <v>0</v>
      </c>
      <c r="BV669">
        <v>2.6</v>
      </c>
      <c r="BW669">
        <v>1</v>
      </c>
      <c r="CV669">
        <v>0</v>
      </c>
      <c r="CW669">
        <f>ROUND(Y669*Source!I364*DO669,7)</f>
        <v>2.5999999999999999E-3</v>
      </c>
      <c r="CX669">
        <f>ROUND(Y669*Source!I364,7)</f>
        <v>2.5999999999999999E-3</v>
      </c>
      <c r="CY669">
        <f t="shared" si="349"/>
        <v>1446.31</v>
      </c>
      <c r="CZ669">
        <f t="shared" si="350"/>
        <v>1446.31</v>
      </c>
      <c r="DA669">
        <f t="shared" si="351"/>
        <v>1</v>
      </c>
      <c r="DB669">
        <f t="shared" si="347"/>
        <v>3760.41</v>
      </c>
      <c r="DC669">
        <f t="shared" si="348"/>
        <v>1403.19</v>
      </c>
      <c r="DD669" t="s">
        <v>3</v>
      </c>
      <c r="DE669" t="s">
        <v>3</v>
      </c>
      <c r="DF669">
        <f t="shared" si="345"/>
        <v>0</v>
      </c>
      <c r="DG669">
        <f t="shared" ref="DG669:DG674" si="353">ROUND(ROUND(AF669,2)*CX669,2)</f>
        <v>3.76</v>
      </c>
      <c r="DH669">
        <f t="shared" si="341"/>
        <v>1.4</v>
      </c>
      <c r="DI669">
        <f t="shared" si="342"/>
        <v>0</v>
      </c>
      <c r="DJ669">
        <f t="shared" si="352"/>
        <v>5.16</v>
      </c>
      <c r="DK669">
        <v>1</v>
      </c>
      <c r="DL669" t="s">
        <v>1209</v>
      </c>
      <c r="DM669">
        <v>4</v>
      </c>
      <c r="DN669" t="s">
        <v>1203</v>
      </c>
      <c r="DO669">
        <v>1</v>
      </c>
    </row>
    <row r="670" spans="1:119" x14ac:dyDescent="0.2">
      <c r="A670">
        <f>ROW(Source!A364)</f>
        <v>364</v>
      </c>
      <c r="B670">
        <v>449016111</v>
      </c>
      <c r="C670">
        <v>448998040</v>
      </c>
      <c r="D670">
        <v>277865463</v>
      </c>
      <c r="E670">
        <v>1</v>
      </c>
      <c r="F670">
        <v>1</v>
      </c>
      <c r="G670">
        <v>1</v>
      </c>
      <c r="H670">
        <v>3</v>
      </c>
      <c r="I670" t="s">
        <v>1367</v>
      </c>
      <c r="J670" t="s">
        <v>1368</v>
      </c>
      <c r="K670" t="s">
        <v>1369</v>
      </c>
      <c r="L670">
        <v>1339</v>
      </c>
      <c r="N670">
        <v>1007</v>
      </c>
      <c r="O670" t="s">
        <v>49</v>
      </c>
      <c r="P670" t="s">
        <v>49</v>
      </c>
      <c r="Q670">
        <v>1</v>
      </c>
      <c r="W670">
        <v>0</v>
      </c>
      <c r="X670">
        <v>-555778344</v>
      </c>
      <c r="Y670">
        <f>(AT670*ROUND(0,7))</f>
        <v>0</v>
      </c>
      <c r="AA670">
        <v>31.78</v>
      </c>
      <c r="AB670">
        <v>0</v>
      </c>
      <c r="AC670">
        <v>0</v>
      </c>
      <c r="AD670">
        <v>0</v>
      </c>
      <c r="AE670">
        <v>35.71</v>
      </c>
      <c r="AF670">
        <v>0</v>
      </c>
      <c r="AG670">
        <v>0</v>
      </c>
      <c r="AH670">
        <v>0</v>
      </c>
      <c r="AI670">
        <v>0.89</v>
      </c>
      <c r="AJ670">
        <v>1</v>
      </c>
      <c r="AK670">
        <v>1</v>
      </c>
      <c r="AL670">
        <v>1</v>
      </c>
      <c r="AM670">
        <v>2</v>
      </c>
      <c r="AN670">
        <v>0</v>
      </c>
      <c r="AO670">
        <v>0</v>
      </c>
      <c r="AP670">
        <v>1</v>
      </c>
      <c r="AQ670">
        <v>1</v>
      </c>
      <c r="AR670">
        <v>0</v>
      </c>
      <c r="AS670" t="s">
        <v>3</v>
      </c>
      <c r="AT670">
        <v>30</v>
      </c>
      <c r="AU670" t="s">
        <v>135</v>
      </c>
      <c r="AV670">
        <v>0</v>
      </c>
      <c r="AW670">
        <v>2</v>
      </c>
      <c r="AX670">
        <v>448998062</v>
      </c>
      <c r="AY670">
        <v>1</v>
      </c>
      <c r="AZ670">
        <v>0</v>
      </c>
      <c r="BA670">
        <v>673</v>
      </c>
      <c r="BB670">
        <v>1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1071.3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1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CV670">
        <v>0</v>
      </c>
      <c r="CW670">
        <v>0</v>
      </c>
      <c r="CX670">
        <f>ROUND(Y670*Source!I364,7)</f>
        <v>0</v>
      </c>
      <c r="CY670">
        <f>AA670</f>
        <v>31.78</v>
      </c>
      <c r="CZ670">
        <f>AE670</f>
        <v>35.71</v>
      </c>
      <c r="DA670">
        <f>AI670</f>
        <v>0.89</v>
      </c>
      <c r="DB670">
        <f>ROUND((ROUND(AT670*CZ670,2)*ROUND(0,7)),6)</f>
        <v>0</v>
      </c>
      <c r="DC670">
        <f>ROUND((ROUND(AT670*AG670,2)*ROUND(0,7)),6)</f>
        <v>0</v>
      </c>
      <c r="DD670" t="s">
        <v>3</v>
      </c>
      <c r="DE670" t="s">
        <v>3</v>
      </c>
      <c r="DF670">
        <f>ROUND(ROUND(AE670*AI670,2)*CX670,2)</f>
        <v>0</v>
      </c>
      <c r="DG670">
        <f t="shared" si="353"/>
        <v>0</v>
      </c>
      <c r="DH670">
        <f t="shared" si="341"/>
        <v>0</v>
      </c>
      <c r="DI670">
        <f t="shared" si="342"/>
        <v>0</v>
      </c>
      <c r="DJ670">
        <f>DF670</f>
        <v>0</v>
      </c>
      <c r="DK670">
        <v>0</v>
      </c>
      <c r="DL670" t="s">
        <v>3</v>
      </c>
      <c r="DM670">
        <v>0</v>
      </c>
      <c r="DN670" t="s">
        <v>3</v>
      </c>
      <c r="DO670">
        <v>0</v>
      </c>
    </row>
    <row r="671" spans="1:119" x14ac:dyDescent="0.2">
      <c r="A671">
        <f>ROW(Source!A364)</f>
        <v>364</v>
      </c>
      <c r="B671">
        <v>449016111</v>
      </c>
      <c r="C671">
        <v>448998040</v>
      </c>
      <c r="D671">
        <v>277869998</v>
      </c>
      <c r="E671">
        <v>1</v>
      </c>
      <c r="F671">
        <v>1</v>
      </c>
      <c r="G671">
        <v>1</v>
      </c>
      <c r="H671">
        <v>3</v>
      </c>
      <c r="I671" t="s">
        <v>1627</v>
      </c>
      <c r="J671" t="s">
        <v>1628</v>
      </c>
      <c r="K671" t="s">
        <v>1629</v>
      </c>
      <c r="L671">
        <v>1339</v>
      </c>
      <c r="N671">
        <v>1007</v>
      </c>
      <c r="O671" t="s">
        <v>49</v>
      </c>
      <c r="P671" t="s">
        <v>49</v>
      </c>
      <c r="Q671">
        <v>1</v>
      </c>
      <c r="W671">
        <v>0</v>
      </c>
      <c r="X671">
        <v>-2006861525</v>
      </c>
      <c r="Y671">
        <f>(AT671*ROUND(0,7))</f>
        <v>0</v>
      </c>
      <c r="AA671">
        <v>2775.18</v>
      </c>
      <c r="AB671">
        <v>0</v>
      </c>
      <c r="AC671">
        <v>0</v>
      </c>
      <c r="AD671">
        <v>0</v>
      </c>
      <c r="AE671">
        <v>2220.14</v>
      </c>
      <c r="AF671">
        <v>0</v>
      </c>
      <c r="AG671">
        <v>0</v>
      </c>
      <c r="AH671">
        <v>0</v>
      </c>
      <c r="AI671">
        <v>1.25</v>
      </c>
      <c r="AJ671">
        <v>1</v>
      </c>
      <c r="AK671">
        <v>1</v>
      </c>
      <c r="AL671">
        <v>1</v>
      </c>
      <c r="AM671">
        <v>2</v>
      </c>
      <c r="AN671">
        <v>0</v>
      </c>
      <c r="AO671">
        <v>0</v>
      </c>
      <c r="AP671">
        <v>1</v>
      </c>
      <c r="AQ671">
        <v>1</v>
      </c>
      <c r="AR671">
        <v>0</v>
      </c>
      <c r="AS671" t="s">
        <v>3</v>
      </c>
      <c r="AT671">
        <v>15</v>
      </c>
      <c r="AU671" t="s">
        <v>135</v>
      </c>
      <c r="AV671">
        <v>0</v>
      </c>
      <c r="AW671">
        <v>2</v>
      </c>
      <c r="AX671">
        <v>448998063</v>
      </c>
      <c r="AY671">
        <v>1</v>
      </c>
      <c r="AZ671">
        <v>0</v>
      </c>
      <c r="BA671">
        <v>674</v>
      </c>
      <c r="BB671">
        <v>1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33302.1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1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CV671">
        <v>0</v>
      </c>
      <c r="CW671">
        <v>0</v>
      </c>
      <c r="CX671">
        <f>ROUND(Y671*Source!I364,7)</f>
        <v>0</v>
      </c>
      <c r="CY671">
        <f>AA671</f>
        <v>2775.18</v>
      </c>
      <c r="CZ671">
        <f>AE671</f>
        <v>2220.14</v>
      </c>
      <c r="DA671">
        <f>AI671</f>
        <v>1.25</v>
      </c>
      <c r="DB671">
        <f>ROUND((ROUND(AT671*CZ671,2)*ROUND(0,7)),6)</f>
        <v>0</v>
      </c>
      <c r="DC671">
        <f>ROUND((ROUND(AT671*AG671,2)*ROUND(0,7)),6)</f>
        <v>0</v>
      </c>
      <c r="DD671" t="s">
        <v>3</v>
      </c>
      <c r="DE671" t="s">
        <v>3</v>
      </c>
      <c r="DF671">
        <f>ROUND(ROUND(AE671*AI671,2)*CX671,2)</f>
        <v>0</v>
      </c>
      <c r="DG671">
        <f t="shared" si="353"/>
        <v>0</v>
      </c>
      <c r="DH671">
        <f t="shared" si="341"/>
        <v>0</v>
      </c>
      <c r="DI671">
        <f t="shared" si="342"/>
        <v>0</v>
      </c>
      <c r="DJ671">
        <f>DF671</f>
        <v>0</v>
      </c>
      <c r="DK671">
        <v>0</v>
      </c>
      <c r="DL671" t="s">
        <v>3</v>
      </c>
      <c r="DM671">
        <v>0</v>
      </c>
      <c r="DN671" t="s">
        <v>3</v>
      </c>
      <c r="DO671">
        <v>0</v>
      </c>
    </row>
    <row r="672" spans="1:119" x14ac:dyDescent="0.2">
      <c r="A672">
        <f>ROW(Source!A364)</f>
        <v>364</v>
      </c>
      <c r="B672">
        <v>449016111</v>
      </c>
      <c r="C672">
        <v>448998040</v>
      </c>
      <c r="D672">
        <v>277870033</v>
      </c>
      <c r="E672">
        <v>1</v>
      </c>
      <c r="F672">
        <v>1</v>
      </c>
      <c r="G672">
        <v>1</v>
      </c>
      <c r="H672">
        <v>3</v>
      </c>
      <c r="I672" t="s">
        <v>1630</v>
      </c>
      <c r="J672" t="s">
        <v>1631</v>
      </c>
      <c r="K672" t="s">
        <v>1632</v>
      </c>
      <c r="L672">
        <v>1339</v>
      </c>
      <c r="N672">
        <v>1007</v>
      </c>
      <c r="O672" t="s">
        <v>49</v>
      </c>
      <c r="P672" t="s">
        <v>49</v>
      </c>
      <c r="Q672">
        <v>1</v>
      </c>
      <c r="W672">
        <v>0</v>
      </c>
      <c r="X672">
        <v>-957993064</v>
      </c>
      <c r="Y672">
        <f>(AT672*ROUND(0,7))</f>
        <v>0</v>
      </c>
      <c r="AA672">
        <v>2730.55</v>
      </c>
      <c r="AB672">
        <v>0</v>
      </c>
      <c r="AC672">
        <v>0</v>
      </c>
      <c r="AD672">
        <v>0</v>
      </c>
      <c r="AE672">
        <v>2184.44</v>
      </c>
      <c r="AF672">
        <v>0</v>
      </c>
      <c r="AG672">
        <v>0</v>
      </c>
      <c r="AH672">
        <v>0</v>
      </c>
      <c r="AI672">
        <v>1.25</v>
      </c>
      <c r="AJ672">
        <v>1</v>
      </c>
      <c r="AK672">
        <v>1</v>
      </c>
      <c r="AL672">
        <v>1</v>
      </c>
      <c r="AM672">
        <v>2</v>
      </c>
      <c r="AN672">
        <v>0</v>
      </c>
      <c r="AO672">
        <v>0</v>
      </c>
      <c r="AP672">
        <v>1</v>
      </c>
      <c r="AQ672">
        <v>1</v>
      </c>
      <c r="AR672">
        <v>0</v>
      </c>
      <c r="AS672" t="s">
        <v>3</v>
      </c>
      <c r="AT672">
        <v>189</v>
      </c>
      <c r="AU672" t="s">
        <v>135</v>
      </c>
      <c r="AV672">
        <v>0</v>
      </c>
      <c r="AW672">
        <v>2</v>
      </c>
      <c r="AX672">
        <v>448998064</v>
      </c>
      <c r="AY672">
        <v>1</v>
      </c>
      <c r="AZ672">
        <v>0</v>
      </c>
      <c r="BA672">
        <v>675</v>
      </c>
      <c r="BB672">
        <v>1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412859.16000000003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1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CV672">
        <v>0</v>
      </c>
      <c r="CW672">
        <v>0</v>
      </c>
      <c r="CX672">
        <f>ROUND(Y672*Source!I364,7)</f>
        <v>0</v>
      </c>
      <c r="CY672">
        <f>AA672</f>
        <v>2730.55</v>
      </c>
      <c r="CZ672">
        <f>AE672</f>
        <v>2184.44</v>
      </c>
      <c r="DA672">
        <f>AI672</f>
        <v>1.25</v>
      </c>
      <c r="DB672">
        <f>ROUND((ROUND(AT672*CZ672,2)*ROUND(0,7)),6)</f>
        <v>0</v>
      </c>
      <c r="DC672">
        <f>ROUND((ROUND(AT672*AG672,2)*ROUND(0,7)),6)</f>
        <v>0</v>
      </c>
      <c r="DD672" t="s">
        <v>3</v>
      </c>
      <c r="DE672" t="s">
        <v>3</v>
      </c>
      <c r="DF672">
        <f>ROUND(ROUND(AE672*AI672,2)*CX672,2)</f>
        <v>0</v>
      </c>
      <c r="DG672">
        <f t="shared" si="353"/>
        <v>0</v>
      </c>
      <c r="DH672">
        <f t="shared" si="341"/>
        <v>0</v>
      </c>
      <c r="DI672">
        <f t="shared" si="342"/>
        <v>0</v>
      </c>
      <c r="DJ672">
        <f>DF672</f>
        <v>0</v>
      </c>
      <c r="DK672">
        <v>0</v>
      </c>
      <c r="DL672" t="s">
        <v>3</v>
      </c>
      <c r="DM672">
        <v>0</v>
      </c>
      <c r="DN672" t="s">
        <v>3</v>
      </c>
      <c r="DO672">
        <v>0</v>
      </c>
    </row>
    <row r="673" spans="1:119" x14ac:dyDescent="0.2">
      <c r="A673">
        <f>ROW(Source!A365)</f>
        <v>365</v>
      </c>
      <c r="B673">
        <v>449016111</v>
      </c>
      <c r="C673">
        <v>448998065</v>
      </c>
      <c r="D673">
        <v>277560270</v>
      </c>
      <c r="E673">
        <v>109</v>
      </c>
      <c r="F673">
        <v>1</v>
      </c>
      <c r="G673">
        <v>1</v>
      </c>
      <c r="H673">
        <v>1</v>
      </c>
      <c r="I673" t="s">
        <v>1523</v>
      </c>
      <c r="J673" t="s">
        <v>3</v>
      </c>
      <c r="K673" t="s">
        <v>1524</v>
      </c>
      <c r="L673">
        <v>1191</v>
      </c>
      <c r="N673">
        <v>1013</v>
      </c>
      <c r="O673" t="s">
        <v>1203</v>
      </c>
      <c r="P673" t="s">
        <v>1203</v>
      </c>
      <c r="Q673">
        <v>1</v>
      </c>
      <c r="W673">
        <v>0</v>
      </c>
      <c r="X673">
        <v>246699258</v>
      </c>
      <c r="Y673">
        <f>AT673</f>
        <v>139.52000000000001</v>
      </c>
      <c r="AA673">
        <v>0</v>
      </c>
      <c r="AB673">
        <v>0</v>
      </c>
      <c r="AC673">
        <v>0</v>
      </c>
      <c r="AD673">
        <v>471.22</v>
      </c>
      <c r="AE673">
        <v>0</v>
      </c>
      <c r="AF673">
        <v>0</v>
      </c>
      <c r="AG673">
        <v>0</v>
      </c>
      <c r="AH673">
        <v>471.22</v>
      </c>
      <c r="AI673">
        <v>1</v>
      </c>
      <c r="AJ673">
        <v>1</v>
      </c>
      <c r="AK673">
        <v>1</v>
      </c>
      <c r="AL673">
        <v>1</v>
      </c>
      <c r="AM673">
        <v>-2</v>
      </c>
      <c r="AN673">
        <v>0</v>
      </c>
      <c r="AO673">
        <v>0</v>
      </c>
      <c r="AP673">
        <v>1</v>
      </c>
      <c r="AQ673">
        <v>1</v>
      </c>
      <c r="AR673">
        <v>0</v>
      </c>
      <c r="AS673" t="s">
        <v>3</v>
      </c>
      <c r="AT673">
        <v>139.52000000000001</v>
      </c>
      <c r="AU673" t="s">
        <v>3</v>
      </c>
      <c r="AV673">
        <v>1</v>
      </c>
      <c r="AW673">
        <v>2</v>
      </c>
      <c r="AX673">
        <v>448998073</v>
      </c>
      <c r="AY673">
        <v>2</v>
      </c>
      <c r="AZ673">
        <v>131072</v>
      </c>
      <c r="BA673">
        <v>676</v>
      </c>
      <c r="BB673">
        <v>1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65744.614400000006</v>
      </c>
      <c r="BN673">
        <v>139.52000000000001</v>
      </c>
      <c r="BO673">
        <v>0</v>
      </c>
      <c r="BP673">
        <v>1</v>
      </c>
      <c r="BQ673">
        <v>0</v>
      </c>
      <c r="BR673">
        <v>0</v>
      </c>
      <c r="BS673">
        <v>0</v>
      </c>
      <c r="BT673">
        <v>65744.614400000006</v>
      </c>
      <c r="BU673">
        <v>139.52000000000001</v>
      </c>
      <c r="BV673">
        <v>0</v>
      </c>
      <c r="BW673">
        <v>1</v>
      </c>
      <c r="CU673">
        <f>ROUND(AT673*Source!I365*AH673*AL673,2)</f>
        <v>657.45</v>
      </c>
      <c r="CV673">
        <f>ROUND(Y673*Source!I365,7)</f>
        <v>1.3952</v>
      </c>
      <c r="CW673">
        <v>0</v>
      </c>
      <c r="CX673">
        <f>ROUND(Y673*Source!I365,7)</f>
        <v>1.3952</v>
      </c>
      <c r="CY673">
        <f>AD673</f>
        <v>471.22</v>
      </c>
      <c r="CZ673">
        <f>AH673</f>
        <v>471.22</v>
      </c>
      <c r="DA673">
        <f>AL673</f>
        <v>1</v>
      </c>
      <c r="DB673">
        <f>ROUND(ROUND(AT673*CZ673,2),6)</f>
        <v>65744.61</v>
      </c>
      <c r="DC673">
        <f>ROUND(ROUND(AT673*AG673,2),6)</f>
        <v>0</v>
      </c>
      <c r="DD673" t="s">
        <v>3</v>
      </c>
      <c r="DE673" t="s">
        <v>3</v>
      </c>
      <c r="DF673">
        <f t="shared" ref="DF673:DF695" si="354">ROUND(ROUND(AE673,2)*CX673,2)</f>
        <v>0</v>
      </c>
      <c r="DG673">
        <f t="shared" si="353"/>
        <v>0</v>
      </c>
      <c r="DH673">
        <f t="shared" si="341"/>
        <v>0</v>
      </c>
      <c r="DI673">
        <f t="shared" si="342"/>
        <v>657.45</v>
      </c>
      <c r="DJ673">
        <f>DI673</f>
        <v>657.45</v>
      </c>
      <c r="DK673">
        <v>1</v>
      </c>
      <c r="DL673" t="s">
        <v>3</v>
      </c>
      <c r="DM673">
        <v>0</v>
      </c>
      <c r="DN673" t="s">
        <v>3</v>
      </c>
      <c r="DO673">
        <v>0</v>
      </c>
    </row>
    <row r="674" spans="1:119" x14ac:dyDescent="0.2">
      <c r="A674">
        <f>ROW(Source!A365)</f>
        <v>365</v>
      </c>
      <c r="B674">
        <v>449016111</v>
      </c>
      <c r="C674">
        <v>448998065</v>
      </c>
      <c r="D674">
        <v>277560491</v>
      </c>
      <c r="E674">
        <v>109</v>
      </c>
      <c r="F674">
        <v>1</v>
      </c>
      <c r="G674">
        <v>1</v>
      </c>
      <c r="H674">
        <v>1</v>
      </c>
      <c r="I674" t="s">
        <v>1204</v>
      </c>
      <c r="J674" t="s">
        <v>3</v>
      </c>
      <c r="K674" t="s">
        <v>1205</v>
      </c>
      <c r="L674">
        <v>1191</v>
      </c>
      <c r="N674">
        <v>1013</v>
      </c>
      <c r="O674" t="s">
        <v>1203</v>
      </c>
      <c r="P674" t="s">
        <v>1203</v>
      </c>
      <c r="Q674">
        <v>1</v>
      </c>
      <c r="W674">
        <v>0</v>
      </c>
      <c r="X674">
        <v>-1417349443</v>
      </c>
      <c r="Y674">
        <f>AT674</f>
        <v>34.39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1</v>
      </c>
      <c r="AJ674">
        <v>1</v>
      </c>
      <c r="AK674">
        <v>1</v>
      </c>
      <c r="AL674">
        <v>1</v>
      </c>
      <c r="AM674">
        <v>-2</v>
      </c>
      <c r="AN674">
        <v>0</v>
      </c>
      <c r="AO674">
        <v>0</v>
      </c>
      <c r="AP674">
        <v>1</v>
      </c>
      <c r="AQ674">
        <v>1</v>
      </c>
      <c r="AR674">
        <v>0</v>
      </c>
      <c r="AS674" t="s">
        <v>3</v>
      </c>
      <c r="AT674">
        <v>34.39</v>
      </c>
      <c r="AU674" t="s">
        <v>3</v>
      </c>
      <c r="AV674">
        <v>2</v>
      </c>
      <c r="AW674">
        <v>2</v>
      </c>
      <c r="AX674">
        <v>448998074</v>
      </c>
      <c r="AY674">
        <v>1</v>
      </c>
      <c r="AZ674">
        <v>0</v>
      </c>
      <c r="BA674">
        <v>677</v>
      </c>
      <c r="BB674">
        <v>1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CV674">
        <v>0</v>
      </c>
      <c r="CW674">
        <v>0</v>
      </c>
      <c r="CX674">
        <f>ROUND(Y674*Source!I365,7)</f>
        <v>0.34389999999999998</v>
      </c>
      <c r="CY674">
        <f>AD674</f>
        <v>0</v>
      </c>
      <c r="CZ674">
        <f>AH674</f>
        <v>0</v>
      </c>
      <c r="DA674">
        <f>AL674</f>
        <v>1</v>
      </c>
      <c r="DB674">
        <f>ROUND(ROUND(AT674*CZ674,2),6)</f>
        <v>0</v>
      </c>
      <c r="DC674">
        <f>ROUND(ROUND(AT674*AG674,2),6)</f>
        <v>0</v>
      </c>
      <c r="DD674" t="s">
        <v>3</v>
      </c>
      <c r="DE674" t="s">
        <v>3</v>
      </c>
      <c r="DF674">
        <f t="shared" si="354"/>
        <v>0</v>
      </c>
      <c r="DG674">
        <f t="shared" si="353"/>
        <v>0</v>
      </c>
      <c r="DH674">
        <f t="shared" si="341"/>
        <v>0</v>
      </c>
      <c r="DI674">
        <f t="shared" si="342"/>
        <v>0</v>
      </c>
      <c r="DJ674">
        <f>DI674</f>
        <v>0</v>
      </c>
      <c r="DK674">
        <v>0</v>
      </c>
      <c r="DL674" t="s">
        <v>3</v>
      </c>
      <c r="DM674">
        <v>0</v>
      </c>
      <c r="DN674" t="s">
        <v>3</v>
      </c>
      <c r="DO674">
        <v>0</v>
      </c>
    </row>
    <row r="675" spans="1:119" x14ac:dyDescent="0.2">
      <c r="A675">
        <f>ROW(Source!A365)</f>
        <v>365</v>
      </c>
      <c r="B675">
        <v>449016111</v>
      </c>
      <c r="C675">
        <v>448998065</v>
      </c>
      <c r="D675">
        <v>277944032</v>
      </c>
      <c r="E675">
        <v>1</v>
      </c>
      <c r="F675">
        <v>1</v>
      </c>
      <c r="G675">
        <v>1</v>
      </c>
      <c r="H675">
        <v>2</v>
      </c>
      <c r="I675" t="s">
        <v>1546</v>
      </c>
      <c r="J675" t="s">
        <v>1547</v>
      </c>
      <c r="K675" t="s">
        <v>1548</v>
      </c>
      <c r="L675">
        <v>1368</v>
      </c>
      <c r="N675">
        <v>1011</v>
      </c>
      <c r="O675" t="s">
        <v>1100</v>
      </c>
      <c r="P675" t="s">
        <v>1100</v>
      </c>
      <c r="Q675">
        <v>1</v>
      </c>
      <c r="W675">
        <v>0</v>
      </c>
      <c r="X675">
        <v>1419936099</v>
      </c>
      <c r="Y675">
        <f>AT675</f>
        <v>0.66</v>
      </c>
      <c r="AA675">
        <v>0</v>
      </c>
      <c r="AB675">
        <v>1767.51</v>
      </c>
      <c r="AC675">
        <v>724.95</v>
      </c>
      <c r="AD675">
        <v>0</v>
      </c>
      <c r="AE675">
        <v>0</v>
      </c>
      <c r="AF675">
        <v>1299.6400000000001</v>
      </c>
      <c r="AG675">
        <v>724.95</v>
      </c>
      <c r="AH675">
        <v>0</v>
      </c>
      <c r="AI675">
        <v>1</v>
      </c>
      <c r="AJ675">
        <v>1.36</v>
      </c>
      <c r="AK675">
        <v>1</v>
      </c>
      <c r="AL675">
        <v>1</v>
      </c>
      <c r="AM675">
        <v>2</v>
      </c>
      <c r="AN675">
        <v>0</v>
      </c>
      <c r="AO675">
        <v>0</v>
      </c>
      <c r="AP675">
        <v>1</v>
      </c>
      <c r="AQ675">
        <v>1</v>
      </c>
      <c r="AR675">
        <v>0</v>
      </c>
      <c r="AS675" t="s">
        <v>3</v>
      </c>
      <c r="AT675">
        <v>0.66</v>
      </c>
      <c r="AU675" t="s">
        <v>3</v>
      </c>
      <c r="AV675">
        <v>1</v>
      </c>
      <c r="AW675">
        <v>2</v>
      </c>
      <c r="AX675">
        <v>448998075</v>
      </c>
      <c r="AY675">
        <v>2</v>
      </c>
      <c r="AZ675">
        <v>65536</v>
      </c>
      <c r="BA675">
        <v>678</v>
      </c>
      <c r="BB675">
        <v>1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857.76240000000007</v>
      </c>
      <c r="BL675">
        <v>478.46700000000004</v>
      </c>
      <c r="BM675">
        <v>0</v>
      </c>
      <c r="BN675">
        <v>0</v>
      </c>
      <c r="BO675">
        <v>0.66</v>
      </c>
      <c r="BP675">
        <v>1</v>
      </c>
      <c r="BQ675">
        <v>0</v>
      </c>
      <c r="BR675">
        <v>857.76240000000007</v>
      </c>
      <c r="BS675">
        <v>478.46700000000004</v>
      </c>
      <c r="BT675">
        <v>0</v>
      </c>
      <c r="BU675">
        <v>0</v>
      </c>
      <c r="BV675">
        <v>0.66</v>
      </c>
      <c r="BW675">
        <v>1</v>
      </c>
      <c r="CV675">
        <v>0</v>
      </c>
      <c r="CW675">
        <f>ROUND(Y675*Source!I365*DO675,7)</f>
        <v>6.6E-3</v>
      </c>
      <c r="CX675">
        <f>ROUND(Y675*Source!I365,7)</f>
        <v>6.6E-3</v>
      </c>
      <c r="CY675">
        <f>AB675</f>
        <v>1767.51</v>
      </c>
      <c r="CZ675">
        <f>AF675</f>
        <v>1299.6400000000001</v>
      </c>
      <c r="DA675">
        <f>AJ675</f>
        <v>1.36</v>
      </c>
      <c r="DB675">
        <f>ROUND(ROUND(AT675*CZ675,2),6)</f>
        <v>857.76</v>
      </c>
      <c r="DC675">
        <f>ROUND(ROUND(AT675*AG675,2),6)</f>
        <v>478.47</v>
      </c>
      <c r="DD675" t="s">
        <v>3</v>
      </c>
      <c r="DE675" t="s">
        <v>3</v>
      </c>
      <c r="DF675">
        <f t="shared" si="354"/>
        <v>0</v>
      </c>
      <c r="DG675">
        <f>ROUND(ROUND(AF675*AJ675,2)*CX675,2)</f>
        <v>11.67</v>
      </c>
      <c r="DH675">
        <f t="shared" si="341"/>
        <v>4.78</v>
      </c>
      <c r="DI675">
        <f t="shared" si="342"/>
        <v>0</v>
      </c>
      <c r="DJ675">
        <f>DG675+DH675</f>
        <v>16.45</v>
      </c>
      <c r="DK675">
        <v>0</v>
      </c>
      <c r="DL675" t="s">
        <v>1223</v>
      </c>
      <c r="DM675">
        <v>6</v>
      </c>
      <c r="DN675" t="s">
        <v>1203</v>
      </c>
      <c r="DO675">
        <v>1</v>
      </c>
    </row>
    <row r="676" spans="1:119" x14ac:dyDescent="0.2">
      <c r="A676">
        <f>ROW(Source!A365)</f>
        <v>365</v>
      </c>
      <c r="B676">
        <v>449016111</v>
      </c>
      <c r="C676">
        <v>448998065</v>
      </c>
      <c r="D676">
        <v>277944622</v>
      </c>
      <c r="E676">
        <v>1</v>
      </c>
      <c r="F676">
        <v>1</v>
      </c>
      <c r="G676">
        <v>1</v>
      </c>
      <c r="H676">
        <v>2</v>
      </c>
      <c r="I676" t="s">
        <v>1220</v>
      </c>
      <c r="J676" t="s">
        <v>1221</v>
      </c>
      <c r="K676" t="s">
        <v>1222</v>
      </c>
      <c r="L676">
        <v>1368</v>
      </c>
      <c r="N676">
        <v>1011</v>
      </c>
      <c r="O676" t="s">
        <v>1100</v>
      </c>
      <c r="P676" t="s">
        <v>1100</v>
      </c>
      <c r="Q676">
        <v>1</v>
      </c>
      <c r="W676">
        <v>0</v>
      </c>
      <c r="X676">
        <v>-776243211</v>
      </c>
      <c r="Y676">
        <f>AT676</f>
        <v>33.65</v>
      </c>
      <c r="AA676">
        <v>0</v>
      </c>
      <c r="AB676">
        <v>1626.29</v>
      </c>
      <c r="AC676">
        <v>724.95</v>
      </c>
      <c r="AD676">
        <v>0</v>
      </c>
      <c r="AE676">
        <v>0</v>
      </c>
      <c r="AF676">
        <v>1626.29</v>
      </c>
      <c r="AG676">
        <v>724.95</v>
      </c>
      <c r="AH676">
        <v>0</v>
      </c>
      <c r="AI676">
        <v>1</v>
      </c>
      <c r="AJ676">
        <v>1</v>
      </c>
      <c r="AK676">
        <v>1</v>
      </c>
      <c r="AL676">
        <v>1</v>
      </c>
      <c r="AM676">
        <v>-2</v>
      </c>
      <c r="AN676">
        <v>0</v>
      </c>
      <c r="AO676">
        <v>0</v>
      </c>
      <c r="AP676">
        <v>1</v>
      </c>
      <c r="AQ676">
        <v>1</v>
      </c>
      <c r="AR676">
        <v>0</v>
      </c>
      <c r="AS676" t="s">
        <v>3</v>
      </c>
      <c r="AT676">
        <v>33.65</v>
      </c>
      <c r="AU676" t="s">
        <v>3</v>
      </c>
      <c r="AV676">
        <v>1</v>
      </c>
      <c r="AW676">
        <v>2</v>
      </c>
      <c r="AX676">
        <v>448998076</v>
      </c>
      <c r="AY676">
        <v>2</v>
      </c>
      <c r="AZ676">
        <v>98304</v>
      </c>
      <c r="BA676">
        <v>679</v>
      </c>
      <c r="BB676">
        <v>1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54724.658499999998</v>
      </c>
      <c r="BL676">
        <v>24394.567500000001</v>
      </c>
      <c r="BM676">
        <v>0</v>
      </c>
      <c r="BN676">
        <v>0</v>
      </c>
      <c r="BO676">
        <v>33.65</v>
      </c>
      <c r="BP676">
        <v>1</v>
      </c>
      <c r="BQ676">
        <v>0</v>
      </c>
      <c r="BR676">
        <v>54724.658499999998</v>
      </c>
      <c r="BS676">
        <v>24394.567500000001</v>
      </c>
      <c r="BT676">
        <v>0</v>
      </c>
      <c r="BU676">
        <v>0</v>
      </c>
      <c r="BV676">
        <v>33.65</v>
      </c>
      <c r="BW676">
        <v>1</v>
      </c>
      <c r="CV676">
        <v>0</v>
      </c>
      <c r="CW676">
        <f>ROUND(Y676*Source!I365*DO676,7)</f>
        <v>0.33650000000000002</v>
      </c>
      <c r="CX676">
        <f>ROUND(Y676*Source!I365,7)</f>
        <v>0.33650000000000002</v>
      </c>
      <c r="CY676">
        <f>AB676</f>
        <v>1626.29</v>
      </c>
      <c r="CZ676">
        <f>AF676</f>
        <v>1626.29</v>
      </c>
      <c r="DA676">
        <f>AJ676</f>
        <v>1</v>
      </c>
      <c r="DB676">
        <f>ROUND(ROUND(AT676*CZ676,2),6)</f>
        <v>54724.66</v>
      </c>
      <c r="DC676">
        <f>ROUND(ROUND(AT676*AG676,2),6)</f>
        <v>24394.57</v>
      </c>
      <c r="DD676" t="s">
        <v>3</v>
      </c>
      <c r="DE676" t="s">
        <v>3</v>
      </c>
      <c r="DF676">
        <f t="shared" si="354"/>
        <v>0</v>
      </c>
      <c r="DG676">
        <f t="shared" ref="DG676:DG681" si="355">ROUND(ROUND(AF676,2)*CX676,2)</f>
        <v>547.25</v>
      </c>
      <c r="DH676">
        <f t="shared" si="341"/>
        <v>243.95</v>
      </c>
      <c r="DI676">
        <f t="shared" si="342"/>
        <v>0</v>
      </c>
      <c r="DJ676">
        <f>DG676+DH676</f>
        <v>791.2</v>
      </c>
      <c r="DK676">
        <v>1</v>
      </c>
      <c r="DL676" t="s">
        <v>1223</v>
      </c>
      <c r="DM676">
        <v>6</v>
      </c>
      <c r="DN676" t="s">
        <v>1203</v>
      </c>
      <c r="DO676">
        <v>1</v>
      </c>
    </row>
    <row r="677" spans="1:119" x14ac:dyDescent="0.2">
      <c r="A677">
        <f>ROW(Source!A365)</f>
        <v>365</v>
      </c>
      <c r="B677">
        <v>449016111</v>
      </c>
      <c r="C677">
        <v>448998065</v>
      </c>
      <c r="D677">
        <v>277944840</v>
      </c>
      <c r="E677">
        <v>1</v>
      </c>
      <c r="F677">
        <v>1</v>
      </c>
      <c r="G677">
        <v>1</v>
      </c>
      <c r="H677">
        <v>2</v>
      </c>
      <c r="I677" t="s">
        <v>1364</v>
      </c>
      <c r="J677" t="s">
        <v>1365</v>
      </c>
      <c r="K677" t="s">
        <v>1366</v>
      </c>
      <c r="L677">
        <v>1368</v>
      </c>
      <c r="N677">
        <v>1011</v>
      </c>
      <c r="O677" t="s">
        <v>1100</v>
      </c>
      <c r="P677" t="s">
        <v>1100</v>
      </c>
      <c r="Q677">
        <v>1</v>
      </c>
      <c r="W677">
        <v>0</v>
      </c>
      <c r="X677">
        <v>622831100</v>
      </c>
      <c r="Y677">
        <f>AT677</f>
        <v>0.08</v>
      </c>
      <c r="AA677">
        <v>0</v>
      </c>
      <c r="AB677">
        <v>1587.88</v>
      </c>
      <c r="AC677">
        <v>620.24</v>
      </c>
      <c r="AD677">
        <v>0</v>
      </c>
      <c r="AE677">
        <v>0</v>
      </c>
      <c r="AF677">
        <v>1587.88</v>
      </c>
      <c r="AG677">
        <v>620.24</v>
      </c>
      <c r="AH677">
        <v>0</v>
      </c>
      <c r="AI677">
        <v>1</v>
      </c>
      <c r="AJ677">
        <v>1</v>
      </c>
      <c r="AK677">
        <v>1</v>
      </c>
      <c r="AL677">
        <v>1</v>
      </c>
      <c r="AM677">
        <v>-2</v>
      </c>
      <c r="AN677">
        <v>0</v>
      </c>
      <c r="AO677">
        <v>0</v>
      </c>
      <c r="AP677">
        <v>1</v>
      </c>
      <c r="AQ677">
        <v>1</v>
      </c>
      <c r="AR677">
        <v>0</v>
      </c>
      <c r="AS677" t="s">
        <v>3</v>
      </c>
      <c r="AT677">
        <v>0.08</v>
      </c>
      <c r="AU677" t="s">
        <v>3</v>
      </c>
      <c r="AV677">
        <v>1</v>
      </c>
      <c r="AW677">
        <v>2</v>
      </c>
      <c r="AX677">
        <v>448998077</v>
      </c>
      <c r="AY677">
        <v>2</v>
      </c>
      <c r="AZ677">
        <v>98304</v>
      </c>
      <c r="BA677">
        <v>680</v>
      </c>
      <c r="BB677">
        <v>1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127.03040000000001</v>
      </c>
      <c r="BL677">
        <v>49.619199999999999</v>
      </c>
      <c r="BM677">
        <v>0</v>
      </c>
      <c r="BN677">
        <v>0</v>
      </c>
      <c r="BO677">
        <v>0.08</v>
      </c>
      <c r="BP677">
        <v>1</v>
      </c>
      <c r="BQ677">
        <v>0</v>
      </c>
      <c r="BR677">
        <v>127.03040000000001</v>
      </c>
      <c r="BS677">
        <v>49.619199999999999</v>
      </c>
      <c r="BT677">
        <v>0</v>
      </c>
      <c r="BU677">
        <v>0</v>
      </c>
      <c r="BV677">
        <v>0.08</v>
      </c>
      <c r="BW677">
        <v>1</v>
      </c>
      <c r="CV677">
        <v>0</v>
      </c>
      <c r="CW677">
        <f>ROUND(Y677*Source!I365*DO677,7)</f>
        <v>8.0000000000000004E-4</v>
      </c>
      <c r="CX677">
        <f>ROUND(Y677*Source!I365,7)</f>
        <v>8.0000000000000004E-4</v>
      </c>
      <c r="CY677">
        <f>AB677</f>
        <v>1587.88</v>
      </c>
      <c r="CZ677">
        <f>AF677</f>
        <v>1587.88</v>
      </c>
      <c r="DA677">
        <f>AJ677</f>
        <v>1</v>
      </c>
      <c r="DB677">
        <f>ROUND(ROUND(AT677*CZ677,2),6)</f>
        <v>127.03</v>
      </c>
      <c r="DC677">
        <f>ROUND(ROUND(AT677*AG677,2),6)</f>
        <v>49.62</v>
      </c>
      <c r="DD677" t="s">
        <v>3</v>
      </c>
      <c r="DE677" t="s">
        <v>3</v>
      </c>
      <c r="DF677">
        <f t="shared" si="354"/>
        <v>0</v>
      </c>
      <c r="DG677">
        <f t="shared" si="355"/>
        <v>1.27</v>
      </c>
      <c r="DH677">
        <f t="shared" si="341"/>
        <v>0.5</v>
      </c>
      <c r="DI677">
        <f t="shared" si="342"/>
        <v>0</v>
      </c>
      <c r="DJ677">
        <f>DG677+DH677</f>
        <v>1.77</v>
      </c>
      <c r="DK677">
        <v>1</v>
      </c>
      <c r="DL677" t="s">
        <v>1219</v>
      </c>
      <c r="DM677">
        <v>5</v>
      </c>
      <c r="DN677" t="s">
        <v>1203</v>
      </c>
      <c r="DO677">
        <v>1</v>
      </c>
    </row>
    <row r="678" spans="1:119" x14ac:dyDescent="0.2">
      <c r="A678">
        <f>ROW(Source!A365)</f>
        <v>365</v>
      </c>
      <c r="B678">
        <v>449016111</v>
      </c>
      <c r="C678">
        <v>448998065</v>
      </c>
      <c r="D678">
        <v>277870297</v>
      </c>
      <c r="E678">
        <v>1</v>
      </c>
      <c r="F678">
        <v>1</v>
      </c>
      <c r="G678">
        <v>1</v>
      </c>
      <c r="H678">
        <v>3</v>
      </c>
      <c r="I678" t="s">
        <v>1498</v>
      </c>
      <c r="J678" t="s">
        <v>1499</v>
      </c>
      <c r="K678" t="s">
        <v>1500</v>
      </c>
      <c r="L678">
        <v>1339</v>
      </c>
      <c r="N678">
        <v>1007</v>
      </c>
      <c r="O678" t="s">
        <v>49</v>
      </c>
      <c r="P678" t="s">
        <v>49</v>
      </c>
      <c r="Q678">
        <v>1</v>
      </c>
      <c r="W678">
        <v>0</v>
      </c>
      <c r="X678">
        <v>645094985</v>
      </c>
      <c r="Y678">
        <f>(AT678*ROUND(0,7))</f>
        <v>0</v>
      </c>
      <c r="AA678">
        <v>908.22</v>
      </c>
      <c r="AB678">
        <v>0</v>
      </c>
      <c r="AC678">
        <v>0</v>
      </c>
      <c r="AD678">
        <v>0</v>
      </c>
      <c r="AE678">
        <v>908.22</v>
      </c>
      <c r="AF678">
        <v>0</v>
      </c>
      <c r="AG678">
        <v>0</v>
      </c>
      <c r="AH678">
        <v>0</v>
      </c>
      <c r="AI678">
        <v>1</v>
      </c>
      <c r="AJ678">
        <v>1</v>
      </c>
      <c r="AK678">
        <v>1</v>
      </c>
      <c r="AL678">
        <v>1</v>
      </c>
      <c r="AM678">
        <v>-2</v>
      </c>
      <c r="AN678">
        <v>0</v>
      </c>
      <c r="AO678">
        <v>0</v>
      </c>
      <c r="AP678">
        <v>1</v>
      </c>
      <c r="AQ678">
        <v>1</v>
      </c>
      <c r="AR678">
        <v>0</v>
      </c>
      <c r="AS678" t="s">
        <v>3</v>
      </c>
      <c r="AT678">
        <v>1.18</v>
      </c>
      <c r="AU678" t="s">
        <v>135</v>
      </c>
      <c r="AV678">
        <v>0</v>
      </c>
      <c r="AW678">
        <v>2</v>
      </c>
      <c r="AX678">
        <v>448998078</v>
      </c>
      <c r="AY678">
        <v>2</v>
      </c>
      <c r="AZ678">
        <v>16384</v>
      </c>
      <c r="BA678">
        <v>681</v>
      </c>
      <c r="BB678">
        <v>1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1071.6995999999999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1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CV678">
        <v>0</v>
      </c>
      <c r="CW678">
        <v>0</v>
      </c>
      <c r="CX678">
        <f>ROUND(Y678*Source!I365,7)</f>
        <v>0</v>
      </c>
      <c r="CY678">
        <f>AA678</f>
        <v>908.22</v>
      </c>
      <c r="CZ678">
        <f>AE678</f>
        <v>908.22</v>
      </c>
      <c r="DA678">
        <f>AI678</f>
        <v>1</v>
      </c>
      <c r="DB678">
        <f>ROUND((ROUND(AT678*CZ678,2)*ROUND(0,7)),6)</f>
        <v>0</v>
      </c>
      <c r="DC678">
        <f>ROUND((ROUND(AT678*AG678,2)*ROUND(0,7)),6)</f>
        <v>0</v>
      </c>
      <c r="DD678" t="s">
        <v>3</v>
      </c>
      <c r="DE678" t="s">
        <v>3</v>
      </c>
      <c r="DF678">
        <f t="shared" si="354"/>
        <v>0</v>
      </c>
      <c r="DG678">
        <f t="shared" si="355"/>
        <v>0</v>
      </c>
      <c r="DH678">
        <f t="shared" si="341"/>
        <v>0</v>
      </c>
      <c r="DI678">
        <f t="shared" si="342"/>
        <v>0</v>
      </c>
      <c r="DJ678">
        <f>DF678</f>
        <v>0</v>
      </c>
      <c r="DK678">
        <v>1</v>
      </c>
      <c r="DL678" t="s">
        <v>3</v>
      </c>
      <c r="DM678">
        <v>0</v>
      </c>
      <c r="DN678" t="s">
        <v>3</v>
      </c>
      <c r="DO678">
        <v>0</v>
      </c>
    </row>
    <row r="679" spans="1:119" x14ac:dyDescent="0.2">
      <c r="A679">
        <f>ROW(Source!A365)</f>
        <v>365</v>
      </c>
      <c r="B679">
        <v>449016111</v>
      </c>
      <c r="C679">
        <v>448998065</v>
      </c>
      <c r="D679">
        <v>277561902</v>
      </c>
      <c r="E679">
        <v>109</v>
      </c>
      <c r="F679">
        <v>1</v>
      </c>
      <c r="G679">
        <v>1</v>
      </c>
      <c r="H679">
        <v>3</v>
      </c>
      <c r="I679" t="s">
        <v>606</v>
      </c>
      <c r="J679" t="s">
        <v>3</v>
      </c>
      <c r="K679" t="s">
        <v>607</v>
      </c>
      <c r="L679">
        <v>1339</v>
      </c>
      <c r="N679">
        <v>1007</v>
      </c>
      <c r="O679" t="s">
        <v>49</v>
      </c>
      <c r="P679" t="s">
        <v>49</v>
      </c>
      <c r="Q679">
        <v>1</v>
      </c>
      <c r="W679">
        <v>0</v>
      </c>
      <c r="X679">
        <v>-1980982126</v>
      </c>
      <c r="Y679">
        <f>(AT679*ROUND(0,7))</f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1</v>
      </c>
      <c r="AJ679">
        <v>1</v>
      </c>
      <c r="AK679">
        <v>1</v>
      </c>
      <c r="AL679">
        <v>1</v>
      </c>
      <c r="AM679">
        <v>-2</v>
      </c>
      <c r="AN679">
        <v>1</v>
      </c>
      <c r="AO679">
        <v>0</v>
      </c>
      <c r="AP679">
        <v>1</v>
      </c>
      <c r="AQ679">
        <v>0</v>
      </c>
      <c r="AR679">
        <v>0</v>
      </c>
      <c r="AS679" t="s">
        <v>3</v>
      </c>
      <c r="AT679">
        <v>0</v>
      </c>
      <c r="AU679" t="s">
        <v>135</v>
      </c>
      <c r="AV679">
        <v>0</v>
      </c>
      <c r="AW679">
        <v>2</v>
      </c>
      <c r="AX679">
        <v>448998079</v>
      </c>
      <c r="AY679">
        <v>1</v>
      </c>
      <c r="AZ679">
        <v>0</v>
      </c>
      <c r="BA679">
        <v>682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CV679">
        <v>0</v>
      </c>
      <c r="CW679">
        <v>0</v>
      </c>
      <c r="CX679">
        <f>ROUND(Y679*Source!I365,7)</f>
        <v>0</v>
      </c>
      <c r="CY679">
        <f>AA679</f>
        <v>0</v>
      </c>
      <c r="CZ679">
        <f>AE679</f>
        <v>0</v>
      </c>
      <c r="DA679">
        <f>AI679</f>
        <v>1</v>
      </c>
      <c r="DB679">
        <f>ROUND((ROUND(AT679*CZ679,2)*ROUND(0,7)),6)</f>
        <v>0</v>
      </c>
      <c r="DC679">
        <f>ROUND((ROUND(AT679*AG679,2)*ROUND(0,7)),6)</f>
        <v>0</v>
      </c>
      <c r="DD679" t="s">
        <v>3</v>
      </c>
      <c r="DE679" t="s">
        <v>3</v>
      </c>
      <c r="DF679">
        <f t="shared" si="354"/>
        <v>0</v>
      </c>
      <c r="DG679">
        <f t="shared" si="355"/>
        <v>0</v>
      </c>
      <c r="DH679">
        <f t="shared" si="341"/>
        <v>0</v>
      </c>
      <c r="DI679">
        <f t="shared" si="342"/>
        <v>0</v>
      </c>
      <c r="DJ679">
        <f>DF679</f>
        <v>0</v>
      </c>
      <c r="DK679">
        <v>0</v>
      </c>
      <c r="DL679" t="s">
        <v>3</v>
      </c>
      <c r="DM679">
        <v>0</v>
      </c>
      <c r="DN679" t="s">
        <v>3</v>
      </c>
      <c r="DO679">
        <v>0</v>
      </c>
    </row>
    <row r="680" spans="1:119" x14ac:dyDescent="0.2">
      <c r="A680">
        <f>ROW(Source!A367)</f>
        <v>367</v>
      </c>
      <c r="B680">
        <v>449016111</v>
      </c>
      <c r="C680">
        <v>448998081</v>
      </c>
      <c r="D680">
        <v>277560259</v>
      </c>
      <c r="E680">
        <v>109</v>
      </c>
      <c r="F680">
        <v>1</v>
      </c>
      <c r="G680">
        <v>1</v>
      </c>
      <c r="H680">
        <v>1</v>
      </c>
      <c r="I680" t="s">
        <v>1573</v>
      </c>
      <c r="J680" t="s">
        <v>3</v>
      </c>
      <c r="K680" t="s">
        <v>1633</v>
      </c>
      <c r="L680">
        <v>1191</v>
      </c>
      <c r="N680">
        <v>1013</v>
      </c>
      <c r="O680" t="s">
        <v>1203</v>
      </c>
      <c r="P680" t="s">
        <v>1203</v>
      </c>
      <c r="Q680">
        <v>1</v>
      </c>
      <c r="W680">
        <v>0</v>
      </c>
      <c r="X680">
        <v>1149069633</v>
      </c>
      <c r="Y680">
        <f t="shared" ref="Y680:Y695" si="356">AT680</f>
        <v>51.23</v>
      </c>
      <c r="AA680">
        <v>0</v>
      </c>
      <c r="AB680">
        <v>0</v>
      </c>
      <c r="AC680">
        <v>0</v>
      </c>
      <c r="AD680">
        <v>463.16</v>
      </c>
      <c r="AE680">
        <v>0</v>
      </c>
      <c r="AF680">
        <v>0</v>
      </c>
      <c r="AG680">
        <v>0</v>
      </c>
      <c r="AH680">
        <v>463.16</v>
      </c>
      <c r="AI680">
        <v>1</v>
      </c>
      <c r="AJ680">
        <v>1</v>
      </c>
      <c r="AK680">
        <v>1</v>
      </c>
      <c r="AL680">
        <v>1</v>
      </c>
      <c r="AM680">
        <v>-2</v>
      </c>
      <c r="AN680">
        <v>0</v>
      </c>
      <c r="AO680">
        <v>0</v>
      </c>
      <c r="AP680">
        <v>1</v>
      </c>
      <c r="AQ680">
        <v>1</v>
      </c>
      <c r="AR680">
        <v>0</v>
      </c>
      <c r="AS680" t="s">
        <v>3</v>
      </c>
      <c r="AT680">
        <v>51.23</v>
      </c>
      <c r="AU680" t="s">
        <v>3</v>
      </c>
      <c r="AV680">
        <v>1</v>
      </c>
      <c r="AW680">
        <v>2</v>
      </c>
      <c r="AX680">
        <v>448998088</v>
      </c>
      <c r="AY680">
        <v>2</v>
      </c>
      <c r="AZ680">
        <v>131072</v>
      </c>
      <c r="BA680">
        <v>683</v>
      </c>
      <c r="BB680">
        <v>1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23727.686799999999</v>
      </c>
      <c r="BN680">
        <v>51.23</v>
      </c>
      <c r="BO680">
        <v>0</v>
      </c>
      <c r="BP680">
        <v>1</v>
      </c>
      <c r="BQ680">
        <v>0</v>
      </c>
      <c r="BR680">
        <v>0</v>
      </c>
      <c r="BS680">
        <v>0</v>
      </c>
      <c r="BT680">
        <v>23727.686799999999</v>
      </c>
      <c r="BU680">
        <v>51.23</v>
      </c>
      <c r="BV680">
        <v>0</v>
      </c>
      <c r="BW680">
        <v>1</v>
      </c>
      <c r="CU680">
        <f>ROUND(AT680*Source!I367*AH680*AL680,2)</f>
        <v>0</v>
      </c>
      <c r="CV680">
        <f>ROUND(Y680*Source!I367,7)</f>
        <v>0</v>
      </c>
      <c r="CW680">
        <v>0</v>
      </c>
      <c r="CX680">
        <f>ROUND(Y680*Source!I367,7)</f>
        <v>0</v>
      </c>
      <c r="CY680">
        <f>AD680</f>
        <v>463.16</v>
      </c>
      <c r="CZ680">
        <f>AH680</f>
        <v>463.16</v>
      </c>
      <c r="DA680">
        <f>AL680</f>
        <v>1</v>
      </c>
      <c r="DB680">
        <f t="shared" ref="DB680:DB695" si="357">ROUND(ROUND(AT680*CZ680,2),6)</f>
        <v>23727.69</v>
      </c>
      <c r="DC680">
        <f t="shared" ref="DC680:DC695" si="358">ROUND(ROUND(AT680*AG680,2),6)</f>
        <v>0</v>
      </c>
      <c r="DD680" t="s">
        <v>3</v>
      </c>
      <c r="DE680" t="s">
        <v>3</v>
      </c>
      <c r="DF680">
        <f t="shared" si="354"/>
        <v>0</v>
      </c>
      <c r="DG680">
        <f t="shared" si="355"/>
        <v>0</v>
      </c>
      <c r="DH680">
        <f t="shared" si="341"/>
        <v>0</v>
      </c>
      <c r="DI680">
        <f t="shared" si="342"/>
        <v>0</v>
      </c>
      <c r="DJ680">
        <f>DI680</f>
        <v>0</v>
      </c>
      <c r="DK680">
        <v>1</v>
      </c>
      <c r="DL680" t="s">
        <v>3</v>
      </c>
      <c r="DM680">
        <v>0</v>
      </c>
      <c r="DN680" t="s">
        <v>3</v>
      </c>
      <c r="DO680">
        <v>0</v>
      </c>
    </row>
    <row r="681" spans="1:119" x14ac:dyDescent="0.2">
      <c r="A681">
        <f>ROW(Source!A367)</f>
        <v>367</v>
      </c>
      <c r="B681">
        <v>449016111</v>
      </c>
      <c r="C681">
        <v>448998081</v>
      </c>
      <c r="D681">
        <v>277560491</v>
      </c>
      <c r="E681">
        <v>109</v>
      </c>
      <c r="F681">
        <v>1</v>
      </c>
      <c r="G681">
        <v>1</v>
      </c>
      <c r="H681">
        <v>1</v>
      </c>
      <c r="I681" t="s">
        <v>1204</v>
      </c>
      <c r="J681" t="s">
        <v>3</v>
      </c>
      <c r="K681" t="s">
        <v>1205</v>
      </c>
      <c r="L681">
        <v>1191</v>
      </c>
      <c r="N681">
        <v>1013</v>
      </c>
      <c r="O681" t="s">
        <v>1203</v>
      </c>
      <c r="P681" t="s">
        <v>1203</v>
      </c>
      <c r="Q681">
        <v>1</v>
      </c>
      <c r="W681">
        <v>0</v>
      </c>
      <c r="X681">
        <v>-1417349443</v>
      </c>
      <c r="Y681">
        <f t="shared" si="356"/>
        <v>42.03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1</v>
      </c>
      <c r="AJ681">
        <v>1</v>
      </c>
      <c r="AK681">
        <v>1</v>
      </c>
      <c r="AL681">
        <v>1</v>
      </c>
      <c r="AM681">
        <v>-2</v>
      </c>
      <c r="AN681">
        <v>0</v>
      </c>
      <c r="AO681">
        <v>0</v>
      </c>
      <c r="AP681">
        <v>1</v>
      </c>
      <c r="AQ681">
        <v>1</v>
      </c>
      <c r="AR681">
        <v>0</v>
      </c>
      <c r="AS681" t="s">
        <v>3</v>
      </c>
      <c r="AT681">
        <v>42.03</v>
      </c>
      <c r="AU681" t="s">
        <v>3</v>
      </c>
      <c r="AV681">
        <v>2</v>
      </c>
      <c r="AW681">
        <v>2</v>
      </c>
      <c r="AX681">
        <v>448998089</v>
      </c>
      <c r="AY681">
        <v>1</v>
      </c>
      <c r="AZ681">
        <v>0</v>
      </c>
      <c r="BA681">
        <v>684</v>
      </c>
      <c r="BB681">
        <v>1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CV681">
        <v>0</v>
      </c>
      <c r="CW681">
        <v>0</v>
      </c>
      <c r="CX681">
        <f>ROUND(Y681*Source!I367,7)</f>
        <v>0</v>
      </c>
      <c r="CY681">
        <f>AD681</f>
        <v>0</v>
      </c>
      <c r="CZ681">
        <f>AH681</f>
        <v>0</v>
      </c>
      <c r="DA681">
        <f>AL681</f>
        <v>1</v>
      </c>
      <c r="DB681">
        <f t="shared" si="357"/>
        <v>0</v>
      </c>
      <c r="DC681">
        <f t="shared" si="358"/>
        <v>0</v>
      </c>
      <c r="DD681" t="s">
        <v>3</v>
      </c>
      <c r="DE681" t="s">
        <v>3</v>
      </c>
      <c r="DF681">
        <f t="shared" si="354"/>
        <v>0</v>
      </c>
      <c r="DG681">
        <f t="shared" si="355"/>
        <v>0</v>
      </c>
      <c r="DH681">
        <f t="shared" si="341"/>
        <v>0</v>
      </c>
      <c r="DI681">
        <f t="shared" si="342"/>
        <v>0</v>
      </c>
      <c r="DJ681">
        <f>DI681</f>
        <v>0</v>
      </c>
      <c r="DK681">
        <v>0</v>
      </c>
      <c r="DL681" t="s">
        <v>3</v>
      </c>
      <c r="DM681">
        <v>0</v>
      </c>
      <c r="DN681" t="s">
        <v>3</v>
      </c>
      <c r="DO681">
        <v>0</v>
      </c>
    </row>
    <row r="682" spans="1:119" x14ac:dyDescent="0.2">
      <c r="A682">
        <f>ROW(Source!A367)</f>
        <v>367</v>
      </c>
      <c r="B682">
        <v>449016111</v>
      </c>
      <c r="C682">
        <v>448998081</v>
      </c>
      <c r="D682">
        <v>277944032</v>
      </c>
      <c r="E682">
        <v>1</v>
      </c>
      <c r="F682">
        <v>1</v>
      </c>
      <c r="G682">
        <v>1</v>
      </c>
      <c r="H682">
        <v>2</v>
      </c>
      <c r="I682" t="s">
        <v>1546</v>
      </c>
      <c r="J682" t="s">
        <v>1547</v>
      </c>
      <c r="K682" t="s">
        <v>1548</v>
      </c>
      <c r="L682">
        <v>1368</v>
      </c>
      <c r="N682">
        <v>1011</v>
      </c>
      <c r="O682" t="s">
        <v>1100</v>
      </c>
      <c r="P682" t="s">
        <v>1100</v>
      </c>
      <c r="Q682">
        <v>1</v>
      </c>
      <c r="W682">
        <v>0</v>
      </c>
      <c r="X682">
        <v>1419936099</v>
      </c>
      <c r="Y682">
        <f t="shared" si="356"/>
        <v>0.25</v>
      </c>
      <c r="AA682">
        <v>0</v>
      </c>
      <c r="AB682">
        <v>1767.51</v>
      </c>
      <c r="AC682">
        <v>724.95</v>
      </c>
      <c r="AD682">
        <v>0</v>
      </c>
      <c r="AE682">
        <v>0</v>
      </c>
      <c r="AF682">
        <v>1299.6400000000001</v>
      </c>
      <c r="AG682">
        <v>724.95</v>
      </c>
      <c r="AH682">
        <v>0</v>
      </c>
      <c r="AI682">
        <v>1</v>
      </c>
      <c r="AJ682">
        <v>1.36</v>
      </c>
      <c r="AK682">
        <v>1</v>
      </c>
      <c r="AL682">
        <v>1</v>
      </c>
      <c r="AM682">
        <v>2</v>
      </c>
      <c r="AN682">
        <v>0</v>
      </c>
      <c r="AO682">
        <v>0</v>
      </c>
      <c r="AP682">
        <v>1</v>
      </c>
      <c r="AQ682">
        <v>1</v>
      </c>
      <c r="AR682">
        <v>0</v>
      </c>
      <c r="AS682" t="s">
        <v>3</v>
      </c>
      <c r="AT682">
        <v>0.25</v>
      </c>
      <c r="AU682" t="s">
        <v>3</v>
      </c>
      <c r="AV682">
        <v>1</v>
      </c>
      <c r="AW682">
        <v>2</v>
      </c>
      <c r="AX682">
        <v>448998090</v>
      </c>
      <c r="AY682">
        <v>2</v>
      </c>
      <c r="AZ682">
        <v>65536</v>
      </c>
      <c r="BA682">
        <v>685</v>
      </c>
      <c r="BB682">
        <v>1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324.91000000000003</v>
      </c>
      <c r="BL682">
        <v>181.23750000000001</v>
      </c>
      <c r="BM682">
        <v>0</v>
      </c>
      <c r="BN682">
        <v>0</v>
      </c>
      <c r="BO682">
        <v>0.25</v>
      </c>
      <c r="BP682">
        <v>1</v>
      </c>
      <c r="BQ682">
        <v>0</v>
      </c>
      <c r="BR682">
        <v>324.91000000000003</v>
      </c>
      <c r="BS682">
        <v>181.23750000000001</v>
      </c>
      <c r="BT682">
        <v>0</v>
      </c>
      <c r="BU682">
        <v>0</v>
      </c>
      <c r="BV682">
        <v>0.25</v>
      </c>
      <c r="BW682">
        <v>1</v>
      </c>
      <c r="CV682">
        <v>0</v>
      </c>
      <c r="CW682">
        <f>ROUND(Y682*Source!I367*DO682,7)</f>
        <v>0</v>
      </c>
      <c r="CX682">
        <f>ROUND(Y682*Source!I367,7)</f>
        <v>0</v>
      </c>
      <c r="CY682">
        <f>AB682</f>
        <v>1767.51</v>
      </c>
      <c r="CZ682">
        <f>AF682</f>
        <v>1299.6400000000001</v>
      </c>
      <c r="DA682">
        <f>AJ682</f>
        <v>1.36</v>
      </c>
      <c r="DB682">
        <f t="shared" si="357"/>
        <v>324.91000000000003</v>
      </c>
      <c r="DC682">
        <f t="shared" si="358"/>
        <v>181.24</v>
      </c>
      <c r="DD682" t="s">
        <v>3</v>
      </c>
      <c r="DE682" t="s">
        <v>3</v>
      </c>
      <c r="DF682">
        <f t="shared" si="354"/>
        <v>0</v>
      </c>
      <c r="DG682">
        <f>ROUND(ROUND(AF682*AJ682,2)*CX682,2)</f>
        <v>0</v>
      </c>
      <c r="DH682">
        <f t="shared" si="341"/>
        <v>0</v>
      </c>
      <c r="DI682">
        <f t="shared" si="342"/>
        <v>0</v>
      </c>
      <c r="DJ682">
        <f>DG682+DH682</f>
        <v>0</v>
      </c>
      <c r="DK682">
        <v>0</v>
      </c>
      <c r="DL682" t="s">
        <v>1223</v>
      </c>
      <c r="DM682">
        <v>6</v>
      </c>
      <c r="DN682" t="s">
        <v>1203</v>
      </c>
      <c r="DO682">
        <v>1</v>
      </c>
    </row>
    <row r="683" spans="1:119" x14ac:dyDescent="0.2">
      <c r="A683">
        <f>ROW(Source!A367)</f>
        <v>367</v>
      </c>
      <c r="B683">
        <v>449016111</v>
      </c>
      <c r="C683">
        <v>448998081</v>
      </c>
      <c r="D683">
        <v>277944622</v>
      </c>
      <c r="E683">
        <v>1</v>
      </c>
      <c r="F683">
        <v>1</v>
      </c>
      <c r="G683">
        <v>1</v>
      </c>
      <c r="H683">
        <v>2</v>
      </c>
      <c r="I683" t="s">
        <v>1220</v>
      </c>
      <c r="J683" t="s">
        <v>1221</v>
      </c>
      <c r="K683" t="s">
        <v>1222</v>
      </c>
      <c r="L683">
        <v>1368</v>
      </c>
      <c r="N683">
        <v>1011</v>
      </c>
      <c r="O683" t="s">
        <v>1100</v>
      </c>
      <c r="P683" t="s">
        <v>1100</v>
      </c>
      <c r="Q683">
        <v>1</v>
      </c>
      <c r="W683">
        <v>0</v>
      </c>
      <c r="X683">
        <v>-776243211</v>
      </c>
      <c r="Y683">
        <f t="shared" si="356"/>
        <v>21.29</v>
      </c>
      <c r="AA683">
        <v>0</v>
      </c>
      <c r="AB683">
        <v>1626.29</v>
      </c>
      <c r="AC683">
        <v>724.95</v>
      </c>
      <c r="AD683">
        <v>0</v>
      </c>
      <c r="AE683">
        <v>0</v>
      </c>
      <c r="AF683">
        <v>1626.29</v>
      </c>
      <c r="AG683">
        <v>724.95</v>
      </c>
      <c r="AH683">
        <v>0</v>
      </c>
      <c r="AI683">
        <v>1</v>
      </c>
      <c r="AJ683">
        <v>1</v>
      </c>
      <c r="AK683">
        <v>1</v>
      </c>
      <c r="AL683">
        <v>1</v>
      </c>
      <c r="AM683">
        <v>-2</v>
      </c>
      <c r="AN683">
        <v>0</v>
      </c>
      <c r="AO683">
        <v>0</v>
      </c>
      <c r="AP683">
        <v>1</v>
      </c>
      <c r="AQ683">
        <v>1</v>
      </c>
      <c r="AR683">
        <v>0</v>
      </c>
      <c r="AS683" t="s">
        <v>3</v>
      </c>
      <c r="AT683">
        <v>21.29</v>
      </c>
      <c r="AU683" t="s">
        <v>3</v>
      </c>
      <c r="AV683">
        <v>1</v>
      </c>
      <c r="AW683">
        <v>2</v>
      </c>
      <c r="AX683">
        <v>448998091</v>
      </c>
      <c r="AY683">
        <v>2</v>
      </c>
      <c r="AZ683">
        <v>98304</v>
      </c>
      <c r="BA683">
        <v>686</v>
      </c>
      <c r="BB683">
        <v>1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34623.714099999997</v>
      </c>
      <c r="BL683">
        <v>15434.1855</v>
      </c>
      <c r="BM683">
        <v>0</v>
      </c>
      <c r="BN683">
        <v>0</v>
      </c>
      <c r="BO683">
        <v>21.29</v>
      </c>
      <c r="BP683">
        <v>1</v>
      </c>
      <c r="BQ683">
        <v>0</v>
      </c>
      <c r="BR683">
        <v>34623.714099999997</v>
      </c>
      <c r="BS683">
        <v>15434.1855</v>
      </c>
      <c r="BT683">
        <v>0</v>
      </c>
      <c r="BU683">
        <v>0</v>
      </c>
      <c r="BV683">
        <v>21.29</v>
      </c>
      <c r="BW683">
        <v>1</v>
      </c>
      <c r="CV683">
        <v>0</v>
      </c>
      <c r="CW683">
        <f>ROUND(Y683*Source!I367*DO683,7)</f>
        <v>0</v>
      </c>
      <c r="CX683">
        <f>ROUND(Y683*Source!I367,7)</f>
        <v>0</v>
      </c>
      <c r="CY683">
        <f>AB683</f>
        <v>1626.29</v>
      </c>
      <c r="CZ683">
        <f>AF683</f>
        <v>1626.29</v>
      </c>
      <c r="DA683">
        <f>AJ683</f>
        <v>1</v>
      </c>
      <c r="DB683">
        <f t="shared" si="357"/>
        <v>34623.71</v>
      </c>
      <c r="DC683">
        <f t="shared" si="358"/>
        <v>15434.19</v>
      </c>
      <c r="DD683" t="s">
        <v>3</v>
      </c>
      <c r="DE683" t="s">
        <v>3</v>
      </c>
      <c r="DF683">
        <f t="shared" si="354"/>
        <v>0</v>
      </c>
      <c r="DG683">
        <f t="shared" ref="DG683:DG693" si="359">ROUND(ROUND(AF683,2)*CX683,2)</f>
        <v>0</v>
      </c>
      <c r="DH683">
        <f t="shared" si="341"/>
        <v>0</v>
      </c>
      <c r="DI683">
        <f t="shared" si="342"/>
        <v>0</v>
      </c>
      <c r="DJ683">
        <f>DG683+DH683</f>
        <v>0</v>
      </c>
      <c r="DK683">
        <v>1</v>
      </c>
      <c r="DL683" t="s">
        <v>1223</v>
      </c>
      <c r="DM683">
        <v>6</v>
      </c>
      <c r="DN683" t="s">
        <v>1203</v>
      </c>
      <c r="DO683">
        <v>1</v>
      </c>
    </row>
    <row r="684" spans="1:119" x14ac:dyDescent="0.2">
      <c r="A684">
        <f>ROW(Source!A367)</f>
        <v>367</v>
      </c>
      <c r="B684">
        <v>449016111</v>
      </c>
      <c r="C684">
        <v>448998081</v>
      </c>
      <c r="D684">
        <v>277945730</v>
      </c>
      <c r="E684">
        <v>1</v>
      </c>
      <c r="F684">
        <v>1</v>
      </c>
      <c r="G684">
        <v>1</v>
      </c>
      <c r="H684">
        <v>2</v>
      </c>
      <c r="I684" t="s">
        <v>1610</v>
      </c>
      <c r="J684" t="s">
        <v>1611</v>
      </c>
      <c r="K684" t="s">
        <v>1612</v>
      </c>
      <c r="L684">
        <v>1368</v>
      </c>
      <c r="N684">
        <v>1011</v>
      </c>
      <c r="O684" t="s">
        <v>1100</v>
      </c>
      <c r="P684" t="s">
        <v>1100</v>
      </c>
      <c r="Q684">
        <v>1</v>
      </c>
      <c r="W684">
        <v>0</v>
      </c>
      <c r="X684">
        <v>-1904171325</v>
      </c>
      <c r="Y684">
        <f t="shared" si="356"/>
        <v>0.32</v>
      </c>
      <c r="AA684">
        <v>0</v>
      </c>
      <c r="AB684">
        <v>1446.31</v>
      </c>
      <c r="AC684">
        <v>539.69000000000005</v>
      </c>
      <c r="AD684">
        <v>0</v>
      </c>
      <c r="AE684">
        <v>0</v>
      </c>
      <c r="AF684">
        <v>1446.31</v>
      </c>
      <c r="AG684">
        <v>539.69000000000005</v>
      </c>
      <c r="AH684">
        <v>0</v>
      </c>
      <c r="AI684">
        <v>1</v>
      </c>
      <c r="AJ684">
        <v>1</v>
      </c>
      <c r="AK684">
        <v>1</v>
      </c>
      <c r="AL684">
        <v>1</v>
      </c>
      <c r="AM684">
        <v>-2</v>
      </c>
      <c r="AN684">
        <v>0</v>
      </c>
      <c r="AO684">
        <v>0</v>
      </c>
      <c r="AP684">
        <v>1</v>
      </c>
      <c r="AQ684">
        <v>1</v>
      </c>
      <c r="AR684">
        <v>0</v>
      </c>
      <c r="AS684" t="s">
        <v>3</v>
      </c>
      <c r="AT684">
        <v>0.32</v>
      </c>
      <c r="AU684" t="s">
        <v>3</v>
      </c>
      <c r="AV684">
        <v>1</v>
      </c>
      <c r="AW684">
        <v>2</v>
      </c>
      <c r="AX684">
        <v>448998092</v>
      </c>
      <c r="AY684">
        <v>2</v>
      </c>
      <c r="AZ684">
        <v>98304</v>
      </c>
      <c r="BA684">
        <v>687</v>
      </c>
      <c r="BB684">
        <v>1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462.81919999999997</v>
      </c>
      <c r="BL684">
        <v>172.70080000000002</v>
      </c>
      <c r="BM684">
        <v>0</v>
      </c>
      <c r="BN684">
        <v>0</v>
      </c>
      <c r="BO684">
        <v>0.32</v>
      </c>
      <c r="BP684">
        <v>1</v>
      </c>
      <c r="BQ684">
        <v>0</v>
      </c>
      <c r="BR684">
        <v>462.81919999999997</v>
      </c>
      <c r="BS684">
        <v>172.70080000000002</v>
      </c>
      <c r="BT684">
        <v>0</v>
      </c>
      <c r="BU684">
        <v>0</v>
      </c>
      <c r="BV684">
        <v>0.32</v>
      </c>
      <c r="BW684">
        <v>1</v>
      </c>
      <c r="CV684">
        <v>0</v>
      </c>
      <c r="CW684">
        <f>ROUND(Y684*Source!I367*DO684,7)</f>
        <v>0</v>
      </c>
      <c r="CX684">
        <f>ROUND(Y684*Source!I367,7)</f>
        <v>0</v>
      </c>
      <c r="CY684">
        <f>AB684</f>
        <v>1446.31</v>
      </c>
      <c r="CZ684">
        <f>AF684</f>
        <v>1446.31</v>
      </c>
      <c r="DA684">
        <f>AJ684</f>
        <v>1</v>
      </c>
      <c r="DB684">
        <f t="shared" si="357"/>
        <v>462.82</v>
      </c>
      <c r="DC684">
        <f t="shared" si="358"/>
        <v>172.7</v>
      </c>
      <c r="DD684" t="s">
        <v>3</v>
      </c>
      <c r="DE684" t="s">
        <v>3</v>
      </c>
      <c r="DF684">
        <f t="shared" si="354"/>
        <v>0</v>
      </c>
      <c r="DG684">
        <f t="shared" si="359"/>
        <v>0</v>
      </c>
      <c r="DH684">
        <f t="shared" si="341"/>
        <v>0</v>
      </c>
      <c r="DI684">
        <f t="shared" si="342"/>
        <v>0</v>
      </c>
      <c r="DJ684">
        <f>DG684+DH684</f>
        <v>0</v>
      </c>
      <c r="DK684">
        <v>1</v>
      </c>
      <c r="DL684" t="s">
        <v>1209</v>
      </c>
      <c r="DM684">
        <v>4</v>
      </c>
      <c r="DN684" t="s">
        <v>1203</v>
      </c>
      <c r="DO684">
        <v>1</v>
      </c>
    </row>
    <row r="685" spans="1:119" x14ac:dyDescent="0.2">
      <c r="A685">
        <f>ROW(Source!A367)</f>
        <v>367</v>
      </c>
      <c r="B685">
        <v>449016111</v>
      </c>
      <c r="C685">
        <v>448998081</v>
      </c>
      <c r="D685">
        <v>277945805</v>
      </c>
      <c r="E685">
        <v>1</v>
      </c>
      <c r="F685">
        <v>1</v>
      </c>
      <c r="G685">
        <v>1</v>
      </c>
      <c r="H685">
        <v>2</v>
      </c>
      <c r="I685" t="s">
        <v>1206</v>
      </c>
      <c r="J685" t="s">
        <v>1207</v>
      </c>
      <c r="K685" t="s">
        <v>1208</v>
      </c>
      <c r="L685">
        <v>1368</v>
      </c>
      <c r="N685">
        <v>1011</v>
      </c>
      <c r="O685" t="s">
        <v>1100</v>
      </c>
      <c r="P685" t="s">
        <v>1100</v>
      </c>
      <c r="Q685">
        <v>1</v>
      </c>
      <c r="W685">
        <v>0</v>
      </c>
      <c r="X685">
        <v>721652621</v>
      </c>
      <c r="Y685">
        <f t="shared" si="356"/>
        <v>20.170000000000002</v>
      </c>
      <c r="AA685">
        <v>0</v>
      </c>
      <c r="AB685">
        <v>641.70000000000005</v>
      </c>
      <c r="AC685">
        <v>539.69000000000005</v>
      </c>
      <c r="AD685">
        <v>0</v>
      </c>
      <c r="AE685">
        <v>0</v>
      </c>
      <c r="AF685">
        <v>641.70000000000005</v>
      </c>
      <c r="AG685">
        <v>539.69000000000005</v>
      </c>
      <c r="AH685">
        <v>0</v>
      </c>
      <c r="AI685">
        <v>1</v>
      </c>
      <c r="AJ685">
        <v>1</v>
      </c>
      <c r="AK685">
        <v>1</v>
      </c>
      <c r="AL685">
        <v>1</v>
      </c>
      <c r="AM685">
        <v>-2</v>
      </c>
      <c r="AN685">
        <v>0</v>
      </c>
      <c r="AO685">
        <v>0</v>
      </c>
      <c r="AP685">
        <v>1</v>
      </c>
      <c r="AQ685">
        <v>1</v>
      </c>
      <c r="AR685">
        <v>0</v>
      </c>
      <c r="AS685" t="s">
        <v>3</v>
      </c>
      <c r="AT685">
        <v>20.170000000000002</v>
      </c>
      <c r="AU685" t="s">
        <v>3</v>
      </c>
      <c r="AV685">
        <v>1</v>
      </c>
      <c r="AW685">
        <v>2</v>
      </c>
      <c r="AX685">
        <v>448998093</v>
      </c>
      <c r="AY685">
        <v>2</v>
      </c>
      <c r="AZ685">
        <v>98304</v>
      </c>
      <c r="BA685">
        <v>688</v>
      </c>
      <c r="BB685">
        <v>1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12943.089000000002</v>
      </c>
      <c r="BL685">
        <v>10885.547300000002</v>
      </c>
      <c r="BM685">
        <v>0</v>
      </c>
      <c r="BN685">
        <v>0</v>
      </c>
      <c r="BO685">
        <v>20.170000000000002</v>
      </c>
      <c r="BP685">
        <v>1</v>
      </c>
      <c r="BQ685">
        <v>0</v>
      </c>
      <c r="BR685">
        <v>12943.089000000002</v>
      </c>
      <c r="BS685">
        <v>10885.547300000002</v>
      </c>
      <c r="BT685">
        <v>0</v>
      </c>
      <c r="BU685">
        <v>0</v>
      </c>
      <c r="BV685">
        <v>20.170000000000002</v>
      </c>
      <c r="BW685">
        <v>1</v>
      </c>
      <c r="CV685">
        <v>0</v>
      </c>
      <c r="CW685">
        <f>ROUND(Y685*Source!I367*DO685,7)</f>
        <v>0</v>
      </c>
      <c r="CX685">
        <f>ROUND(Y685*Source!I367,7)</f>
        <v>0</v>
      </c>
      <c r="CY685">
        <f>AB685</f>
        <v>641.70000000000005</v>
      </c>
      <c r="CZ685">
        <f>AF685</f>
        <v>641.70000000000005</v>
      </c>
      <c r="DA685">
        <f>AJ685</f>
        <v>1</v>
      </c>
      <c r="DB685">
        <f t="shared" si="357"/>
        <v>12943.09</v>
      </c>
      <c r="DC685">
        <f t="shared" si="358"/>
        <v>10885.55</v>
      </c>
      <c r="DD685" t="s">
        <v>3</v>
      </c>
      <c r="DE685" t="s">
        <v>3</v>
      </c>
      <c r="DF685">
        <f t="shared" si="354"/>
        <v>0</v>
      </c>
      <c r="DG685">
        <f t="shared" si="359"/>
        <v>0</v>
      </c>
      <c r="DH685">
        <f t="shared" si="341"/>
        <v>0</v>
      </c>
      <c r="DI685">
        <f t="shared" si="342"/>
        <v>0</v>
      </c>
      <c r="DJ685">
        <f>DG685+DH685</f>
        <v>0</v>
      </c>
      <c r="DK685">
        <v>1</v>
      </c>
      <c r="DL685" t="s">
        <v>1209</v>
      </c>
      <c r="DM685">
        <v>4</v>
      </c>
      <c r="DN685" t="s">
        <v>1203</v>
      </c>
      <c r="DO685">
        <v>1</v>
      </c>
    </row>
    <row r="686" spans="1:119" x14ac:dyDescent="0.2">
      <c r="A686">
        <f>ROW(Source!A467)</f>
        <v>467</v>
      </c>
      <c r="B686">
        <v>449016111</v>
      </c>
      <c r="C686">
        <v>448998094</v>
      </c>
      <c r="D686">
        <v>277560234</v>
      </c>
      <c r="E686">
        <v>109</v>
      </c>
      <c r="F686">
        <v>1</v>
      </c>
      <c r="G686">
        <v>1</v>
      </c>
      <c r="H686">
        <v>1</v>
      </c>
      <c r="I686" t="s">
        <v>1387</v>
      </c>
      <c r="J686" t="s">
        <v>3</v>
      </c>
      <c r="K686" t="s">
        <v>1388</v>
      </c>
      <c r="L686">
        <v>1191</v>
      </c>
      <c r="N686">
        <v>1013</v>
      </c>
      <c r="O686" t="s">
        <v>1203</v>
      </c>
      <c r="P686" t="s">
        <v>1203</v>
      </c>
      <c r="Q686">
        <v>1</v>
      </c>
      <c r="W686">
        <v>0</v>
      </c>
      <c r="X686">
        <v>2031828327</v>
      </c>
      <c r="Y686">
        <f t="shared" si="356"/>
        <v>25.4</v>
      </c>
      <c r="AA686">
        <v>0</v>
      </c>
      <c r="AB686">
        <v>0</v>
      </c>
      <c r="AC686">
        <v>0</v>
      </c>
      <c r="AD686">
        <v>439</v>
      </c>
      <c r="AE686">
        <v>0</v>
      </c>
      <c r="AF686">
        <v>0</v>
      </c>
      <c r="AG686">
        <v>0</v>
      </c>
      <c r="AH686">
        <v>439</v>
      </c>
      <c r="AI686">
        <v>1</v>
      </c>
      <c r="AJ686">
        <v>1</v>
      </c>
      <c r="AK686">
        <v>1</v>
      </c>
      <c r="AL686">
        <v>1</v>
      </c>
      <c r="AM686">
        <v>-2</v>
      </c>
      <c r="AN686">
        <v>0</v>
      </c>
      <c r="AO686">
        <v>0</v>
      </c>
      <c r="AP686">
        <v>1</v>
      </c>
      <c r="AQ686">
        <v>1</v>
      </c>
      <c r="AR686">
        <v>0</v>
      </c>
      <c r="AS686" t="s">
        <v>3</v>
      </c>
      <c r="AT686">
        <v>25.4</v>
      </c>
      <c r="AU686" t="s">
        <v>3</v>
      </c>
      <c r="AV686">
        <v>1</v>
      </c>
      <c r="AW686">
        <v>2</v>
      </c>
      <c r="AX686">
        <v>448998100</v>
      </c>
      <c r="AY686">
        <v>2</v>
      </c>
      <c r="AZ686">
        <v>131072</v>
      </c>
      <c r="BA686">
        <v>689</v>
      </c>
      <c r="BB686">
        <v>1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11150.599999999999</v>
      </c>
      <c r="BN686">
        <v>25.4</v>
      </c>
      <c r="BO686">
        <v>0</v>
      </c>
      <c r="BP686">
        <v>1</v>
      </c>
      <c r="BQ686">
        <v>0</v>
      </c>
      <c r="BR686">
        <v>0</v>
      </c>
      <c r="BS686">
        <v>0</v>
      </c>
      <c r="BT686">
        <v>11150.599999999999</v>
      </c>
      <c r="BU686">
        <v>25.4</v>
      </c>
      <c r="BV686">
        <v>0</v>
      </c>
      <c r="BW686">
        <v>1</v>
      </c>
      <c r="CU686">
        <f>ROUND(AT686*Source!I467*AH686*AL686,2)</f>
        <v>11150.6</v>
      </c>
      <c r="CV686">
        <f>ROUND(Y686*Source!I467,7)</f>
        <v>25.4</v>
      </c>
      <c r="CW686">
        <v>0</v>
      </c>
      <c r="CX686">
        <f>ROUND(Y686*Source!I467,7)</f>
        <v>25.4</v>
      </c>
      <c r="CY686">
        <f>AD686</f>
        <v>439</v>
      </c>
      <c r="CZ686">
        <f>AH686</f>
        <v>439</v>
      </c>
      <c r="DA686">
        <f>AL686</f>
        <v>1</v>
      </c>
      <c r="DB686">
        <f t="shared" si="357"/>
        <v>11150.6</v>
      </c>
      <c r="DC686">
        <f t="shared" si="358"/>
        <v>0</v>
      </c>
      <c r="DD686" t="s">
        <v>3</v>
      </c>
      <c r="DE686" t="s">
        <v>3</v>
      </c>
      <c r="DF686">
        <f t="shared" si="354"/>
        <v>0</v>
      </c>
      <c r="DG686">
        <f t="shared" si="359"/>
        <v>0</v>
      </c>
      <c r="DH686">
        <f t="shared" si="341"/>
        <v>0</v>
      </c>
      <c r="DI686">
        <f t="shared" si="342"/>
        <v>11150.6</v>
      </c>
      <c r="DJ686">
        <f>DI686</f>
        <v>11150.6</v>
      </c>
      <c r="DK686">
        <v>1</v>
      </c>
      <c r="DL686" t="s">
        <v>3</v>
      </c>
      <c r="DM686">
        <v>0</v>
      </c>
      <c r="DN686" t="s">
        <v>3</v>
      </c>
      <c r="DO686">
        <v>0</v>
      </c>
    </row>
    <row r="687" spans="1:119" x14ac:dyDescent="0.2">
      <c r="A687">
        <f>ROW(Source!A467)</f>
        <v>467</v>
      </c>
      <c r="B687">
        <v>449016111</v>
      </c>
      <c r="C687">
        <v>448998094</v>
      </c>
      <c r="D687">
        <v>277560491</v>
      </c>
      <c r="E687">
        <v>109</v>
      </c>
      <c r="F687">
        <v>1</v>
      </c>
      <c r="G687">
        <v>1</v>
      </c>
      <c r="H687">
        <v>1</v>
      </c>
      <c r="I687" t="s">
        <v>1204</v>
      </c>
      <c r="J687" t="s">
        <v>3</v>
      </c>
      <c r="K687" t="s">
        <v>1205</v>
      </c>
      <c r="L687">
        <v>1191</v>
      </c>
      <c r="N687">
        <v>1013</v>
      </c>
      <c r="O687" t="s">
        <v>1203</v>
      </c>
      <c r="P687" t="s">
        <v>1203</v>
      </c>
      <c r="Q687">
        <v>1</v>
      </c>
      <c r="W687">
        <v>0</v>
      </c>
      <c r="X687">
        <v>-1417349443</v>
      </c>
      <c r="Y687">
        <f t="shared" si="356"/>
        <v>1.74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1</v>
      </c>
      <c r="AJ687">
        <v>1</v>
      </c>
      <c r="AK687">
        <v>1</v>
      </c>
      <c r="AL687">
        <v>1</v>
      </c>
      <c r="AM687">
        <v>-2</v>
      </c>
      <c r="AN687">
        <v>0</v>
      </c>
      <c r="AO687">
        <v>0</v>
      </c>
      <c r="AP687">
        <v>1</v>
      </c>
      <c r="AQ687">
        <v>1</v>
      </c>
      <c r="AR687">
        <v>0</v>
      </c>
      <c r="AS687" t="s">
        <v>3</v>
      </c>
      <c r="AT687">
        <v>1.74</v>
      </c>
      <c r="AU687" t="s">
        <v>3</v>
      </c>
      <c r="AV687">
        <v>2</v>
      </c>
      <c r="AW687">
        <v>2</v>
      </c>
      <c r="AX687">
        <v>448998101</v>
      </c>
      <c r="AY687">
        <v>1</v>
      </c>
      <c r="AZ687">
        <v>0</v>
      </c>
      <c r="BA687">
        <v>690</v>
      </c>
      <c r="BB687">
        <v>1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CV687">
        <v>0</v>
      </c>
      <c r="CW687">
        <v>0</v>
      </c>
      <c r="CX687">
        <f>ROUND(Y687*Source!I467,7)</f>
        <v>1.74</v>
      </c>
      <c r="CY687">
        <f>AD687</f>
        <v>0</v>
      </c>
      <c r="CZ687">
        <f>AH687</f>
        <v>0</v>
      </c>
      <c r="DA687">
        <f>AL687</f>
        <v>1</v>
      </c>
      <c r="DB687">
        <f t="shared" si="357"/>
        <v>0</v>
      </c>
      <c r="DC687">
        <f t="shared" si="358"/>
        <v>0</v>
      </c>
      <c r="DD687" t="s">
        <v>3</v>
      </c>
      <c r="DE687" t="s">
        <v>3</v>
      </c>
      <c r="DF687">
        <f t="shared" si="354"/>
        <v>0</v>
      </c>
      <c r="DG687">
        <f t="shared" si="359"/>
        <v>0</v>
      </c>
      <c r="DH687">
        <f t="shared" si="341"/>
        <v>0</v>
      </c>
      <c r="DI687">
        <f t="shared" si="342"/>
        <v>0</v>
      </c>
      <c r="DJ687">
        <f>DI687</f>
        <v>0</v>
      </c>
      <c r="DK687">
        <v>0</v>
      </c>
      <c r="DL687" t="s">
        <v>3</v>
      </c>
      <c r="DM687">
        <v>0</v>
      </c>
      <c r="DN687" t="s">
        <v>3</v>
      </c>
      <c r="DO687">
        <v>0</v>
      </c>
    </row>
    <row r="688" spans="1:119" x14ac:dyDescent="0.2">
      <c r="A688">
        <f>ROW(Source!A467)</f>
        <v>467</v>
      </c>
      <c r="B688">
        <v>449016111</v>
      </c>
      <c r="C688">
        <v>448998094</v>
      </c>
      <c r="D688">
        <v>277944089</v>
      </c>
      <c r="E688">
        <v>1</v>
      </c>
      <c r="F688">
        <v>1</v>
      </c>
      <c r="G688">
        <v>1</v>
      </c>
      <c r="H688">
        <v>2</v>
      </c>
      <c r="I688" t="s">
        <v>1634</v>
      </c>
      <c r="J688" t="s">
        <v>1635</v>
      </c>
      <c r="K688" t="s">
        <v>1636</v>
      </c>
      <c r="L688">
        <v>1368</v>
      </c>
      <c r="N688">
        <v>1011</v>
      </c>
      <c r="O688" t="s">
        <v>1100</v>
      </c>
      <c r="P688" t="s">
        <v>1100</v>
      </c>
      <c r="Q688">
        <v>1</v>
      </c>
      <c r="W688">
        <v>0</v>
      </c>
      <c r="X688">
        <v>937642781</v>
      </c>
      <c r="Y688">
        <f t="shared" si="356"/>
        <v>0.12</v>
      </c>
      <c r="AA688">
        <v>0</v>
      </c>
      <c r="AB688">
        <v>1594.44</v>
      </c>
      <c r="AC688">
        <v>724.95</v>
      </c>
      <c r="AD688">
        <v>0</v>
      </c>
      <c r="AE688">
        <v>0</v>
      </c>
      <c r="AF688">
        <v>1594.44</v>
      </c>
      <c r="AG688">
        <v>724.95</v>
      </c>
      <c r="AH688">
        <v>0</v>
      </c>
      <c r="AI688">
        <v>1</v>
      </c>
      <c r="AJ688">
        <v>1</v>
      </c>
      <c r="AK688">
        <v>1</v>
      </c>
      <c r="AL688">
        <v>1</v>
      </c>
      <c r="AM688">
        <v>-2</v>
      </c>
      <c r="AN688">
        <v>0</v>
      </c>
      <c r="AO688">
        <v>0</v>
      </c>
      <c r="AP688">
        <v>1</v>
      </c>
      <c r="AQ688">
        <v>1</v>
      </c>
      <c r="AR688">
        <v>0</v>
      </c>
      <c r="AS688" t="s">
        <v>3</v>
      </c>
      <c r="AT688">
        <v>0.12</v>
      </c>
      <c r="AU688" t="s">
        <v>3</v>
      </c>
      <c r="AV688">
        <v>1</v>
      </c>
      <c r="AW688">
        <v>2</v>
      </c>
      <c r="AX688">
        <v>448998102</v>
      </c>
      <c r="AY688">
        <v>2</v>
      </c>
      <c r="AZ688">
        <v>98304</v>
      </c>
      <c r="BA688">
        <v>691</v>
      </c>
      <c r="BB688">
        <v>1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191.33279999999999</v>
      </c>
      <c r="BL688">
        <v>86.994</v>
      </c>
      <c r="BM688">
        <v>0</v>
      </c>
      <c r="BN688">
        <v>0</v>
      </c>
      <c r="BO688">
        <v>0.12</v>
      </c>
      <c r="BP688">
        <v>1</v>
      </c>
      <c r="BQ688">
        <v>0</v>
      </c>
      <c r="BR688">
        <v>191.33279999999999</v>
      </c>
      <c r="BS688">
        <v>86.994</v>
      </c>
      <c r="BT688">
        <v>0</v>
      </c>
      <c r="BU688">
        <v>0</v>
      </c>
      <c r="BV688">
        <v>0.12</v>
      </c>
      <c r="BW688">
        <v>1</v>
      </c>
      <c r="CV688">
        <v>0</v>
      </c>
      <c r="CW688">
        <f>ROUND(Y688*Source!I467*DO688,7)</f>
        <v>0.12</v>
      </c>
      <c r="CX688">
        <f>ROUND(Y688*Source!I467,7)</f>
        <v>0.12</v>
      </c>
      <c r="CY688">
        <f>AB688</f>
        <v>1594.44</v>
      </c>
      <c r="CZ688">
        <f>AF688</f>
        <v>1594.44</v>
      </c>
      <c r="DA688">
        <f>AJ688</f>
        <v>1</v>
      </c>
      <c r="DB688">
        <f t="shared" si="357"/>
        <v>191.33</v>
      </c>
      <c r="DC688">
        <f t="shared" si="358"/>
        <v>86.99</v>
      </c>
      <c r="DD688" t="s">
        <v>3</v>
      </c>
      <c r="DE688" t="s">
        <v>3</v>
      </c>
      <c r="DF688">
        <f t="shared" si="354"/>
        <v>0</v>
      </c>
      <c r="DG688">
        <f t="shared" si="359"/>
        <v>191.33</v>
      </c>
      <c r="DH688">
        <f t="shared" si="341"/>
        <v>86.99</v>
      </c>
      <c r="DI688">
        <f t="shared" si="342"/>
        <v>0</v>
      </c>
      <c r="DJ688">
        <f>DG688+DH688</f>
        <v>278.32</v>
      </c>
      <c r="DK688">
        <v>1</v>
      </c>
      <c r="DL688" t="s">
        <v>1223</v>
      </c>
      <c r="DM688">
        <v>6</v>
      </c>
      <c r="DN688" t="s">
        <v>1203</v>
      </c>
      <c r="DO688">
        <v>1</v>
      </c>
    </row>
    <row r="689" spans="1:119" x14ac:dyDescent="0.2">
      <c r="A689">
        <f>ROW(Source!A467)</f>
        <v>467</v>
      </c>
      <c r="B689">
        <v>449016111</v>
      </c>
      <c r="C689">
        <v>448998094</v>
      </c>
      <c r="D689">
        <v>277944622</v>
      </c>
      <c r="E689">
        <v>1</v>
      </c>
      <c r="F689">
        <v>1</v>
      </c>
      <c r="G689">
        <v>1</v>
      </c>
      <c r="H689">
        <v>2</v>
      </c>
      <c r="I689" t="s">
        <v>1220</v>
      </c>
      <c r="J689" t="s">
        <v>1221</v>
      </c>
      <c r="K689" t="s">
        <v>1222</v>
      </c>
      <c r="L689">
        <v>1368</v>
      </c>
      <c r="N689">
        <v>1011</v>
      </c>
      <c r="O689" t="s">
        <v>1100</v>
      </c>
      <c r="P689" t="s">
        <v>1100</v>
      </c>
      <c r="Q689">
        <v>1</v>
      </c>
      <c r="W689">
        <v>0</v>
      </c>
      <c r="X689">
        <v>-776243211</v>
      </c>
      <c r="Y689">
        <f t="shared" si="356"/>
        <v>0.09</v>
      </c>
      <c r="AA689">
        <v>0</v>
      </c>
      <c r="AB689">
        <v>1626.29</v>
      </c>
      <c r="AC689">
        <v>724.95</v>
      </c>
      <c r="AD689">
        <v>0</v>
      </c>
      <c r="AE689">
        <v>0</v>
      </c>
      <c r="AF689">
        <v>1626.29</v>
      </c>
      <c r="AG689">
        <v>724.95</v>
      </c>
      <c r="AH689">
        <v>0</v>
      </c>
      <c r="AI689">
        <v>1</v>
      </c>
      <c r="AJ689">
        <v>1</v>
      </c>
      <c r="AK689">
        <v>1</v>
      </c>
      <c r="AL689">
        <v>1</v>
      </c>
      <c r="AM689">
        <v>-2</v>
      </c>
      <c r="AN689">
        <v>0</v>
      </c>
      <c r="AO689">
        <v>0</v>
      </c>
      <c r="AP689">
        <v>1</v>
      </c>
      <c r="AQ689">
        <v>1</v>
      </c>
      <c r="AR689">
        <v>0</v>
      </c>
      <c r="AS689" t="s">
        <v>3</v>
      </c>
      <c r="AT689">
        <v>0.09</v>
      </c>
      <c r="AU689" t="s">
        <v>3</v>
      </c>
      <c r="AV689">
        <v>1</v>
      </c>
      <c r="AW689">
        <v>2</v>
      </c>
      <c r="AX689">
        <v>448998103</v>
      </c>
      <c r="AY689">
        <v>2</v>
      </c>
      <c r="AZ689">
        <v>98304</v>
      </c>
      <c r="BA689">
        <v>692</v>
      </c>
      <c r="BB689">
        <v>1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146.36609999999999</v>
      </c>
      <c r="BL689">
        <v>65.245500000000007</v>
      </c>
      <c r="BM689">
        <v>0</v>
      </c>
      <c r="BN689">
        <v>0</v>
      </c>
      <c r="BO689">
        <v>0.09</v>
      </c>
      <c r="BP689">
        <v>1</v>
      </c>
      <c r="BQ689">
        <v>0</v>
      </c>
      <c r="BR689">
        <v>146.36609999999999</v>
      </c>
      <c r="BS689">
        <v>65.245500000000007</v>
      </c>
      <c r="BT689">
        <v>0</v>
      </c>
      <c r="BU689">
        <v>0</v>
      </c>
      <c r="BV689">
        <v>0.09</v>
      </c>
      <c r="BW689">
        <v>1</v>
      </c>
      <c r="CV689">
        <v>0</v>
      </c>
      <c r="CW689">
        <f>ROUND(Y689*Source!I467*DO689,7)</f>
        <v>0.09</v>
      </c>
      <c r="CX689">
        <f>ROUND(Y689*Source!I467,7)</f>
        <v>0.09</v>
      </c>
      <c r="CY689">
        <f>AB689</f>
        <v>1626.29</v>
      </c>
      <c r="CZ689">
        <f>AF689</f>
        <v>1626.29</v>
      </c>
      <c r="DA689">
        <f>AJ689</f>
        <v>1</v>
      </c>
      <c r="DB689">
        <f t="shared" si="357"/>
        <v>146.37</v>
      </c>
      <c r="DC689">
        <f t="shared" si="358"/>
        <v>65.25</v>
      </c>
      <c r="DD689" t="s">
        <v>3</v>
      </c>
      <c r="DE689" t="s">
        <v>3</v>
      </c>
      <c r="DF689">
        <f t="shared" si="354"/>
        <v>0</v>
      </c>
      <c r="DG689">
        <f t="shared" si="359"/>
        <v>146.37</v>
      </c>
      <c r="DH689">
        <f t="shared" si="341"/>
        <v>65.25</v>
      </c>
      <c r="DI689">
        <f t="shared" si="342"/>
        <v>0</v>
      </c>
      <c r="DJ689">
        <f>DG689+DH689</f>
        <v>211.62</v>
      </c>
      <c r="DK689">
        <v>1</v>
      </c>
      <c r="DL689" t="s">
        <v>1223</v>
      </c>
      <c r="DM689">
        <v>6</v>
      </c>
      <c r="DN689" t="s">
        <v>1203</v>
      </c>
      <c r="DO689">
        <v>1</v>
      </c>
    </row>
    <row r="690" spans="1:119" x14ac:dyDescent="0.2">
      <c r="A690">
        <f>ROW(Source!A467)</f>
        <v>467</v>
      </c>
      <c r="B690">
        <v>449016111</v>
      </c>
      <c r="C690">
        <v>448998094</v>
      </c>
      <c r="D690">
        <v>277945805</v>
      </c>
      <c r="E690">
        <v>1</v>
      </c>
      <c r="F690">
        <v>1</v>
      </c>
      <c r="G690">
        <v>1</v>
      </c>
      <c r="H690">
        <v>2</v>
      </c>
      <c r="I690" t="s">
        <v>1206</v>
      </c>
      <c r="J690" t="s">
        <v>1207</v>
      </c>
      <c r="K690" t="s">
        <v>1208</v>
      </c>
      <c r="L690">
        <v>1368</v>
      </c>
      <c r="N690">
        <v>1011</v>
      </c>
      <c r="O690" t="s">
        <v>1100</v>
      </c>
      <c r="P690" t="s">
        <v>1100</v>
      </c>
      <c r="Q690">
        <v>1</v>
      </c>
      <c r="W690">
        <v>0</v>
      </c>
      <c r="X690">
        <v>721652621</v>
      </c>
      <c r="Y690">
        <f t="shared" si="356"/>
        <v>1.53</v>
      </c>
      <c r="AA690">
        <v>0</v>
      </c>
      <c r="AB690">
        <v>641.70000000000005</v>
      </c>
      <c r="AC690">
        <v>539.69000000000005</v>
      </c>
      <c r="AD690">
        <v>0</v>
      </c>
      <c r="AE690">
        <v>0</v>
      </c>
      <c r="AF690">
        <v>641.70000000000005</v>
      </c>
      <c r="AG690">
        <v>539.69000000000005</v>
      </c>
      <c r="AH690">
        <v>0</v>
      </c>
      <c r="AI690">
        <v>1</v>
      </c>
      <c r="AJ690">
        <v>1</v>
      </c>
      <c r="AK690">
        <v>1</v>
      </c>
      <c r="AL690">
        <v>1</v>
      </c>
      <c r="AM690">
        <v>-2</v>
      </c>
      <c r="AN690">
        <v>0</v>
      </c>
      <c r="AO690">
        <v>0</v>
      </c>
      <c r="AP690">
        <v>1</v>
      </c>
      <c r="AQ690">
        <v>1</v>
      </c>
      <c r="AR690">
        <v>0</v>
      </c>
      <c r="AS690" t="s">
        <v>3</v>
      </c>
      <c r="AT690">
        <v>1.53</v>
      </c>
      <c r="AU690" t="s">
        <v>3</v>
      </c>
      <c r="AV690">
        <v>1</v>
      </c>
      <c r="AW690">
        <v>2</v>
      </c>
      <c r="AX690">
        <v>448998104</v>
      </c>
      <c r="AY690">
        <v>2</v>
      </c>
      <c r="AZ690">
        <v>98304</v>
      </c>
      <c r="BA690">
        <v>693</v>
      </c>
      <c r="BB690">
        <v>1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981.80100000000004</v>
      </c>
      <c r="BL690">
        <v>825.72570000000007</v>
      </c>
      <c r="BM690">
        <v>0</v>
      </c>
      <c r="BN690">
        <v>0</v>
      </c>
      <c r="BO690">
        <v>1.53</v>
      </c>
      <c r="BP690">
        <v>1</v>
      </c>
      <c r="BQ690">
        <v>0</v>
      </c>
      <c r="BR690">
        <v>981.80100000000004</v>
      </c>
      <c r="BS690">
        <v>825.72570000000007</v>
      </c>
      <c r="BT690">
        <v>0</v>
      </c>
      <c r="BU690">
        <v>0</v>
      </c>
      <c r="BV690">
        <v>1.53</v>
      </c>
      <c r="BW690">
        <v>1</v>
      </c>
      <c r="CV690">
        <v>0</v>
      </c>
      <c r="CW690">
        <f>ROUND(Y690*Source!I467*DO690,7)</f>
        <v>1.53</v>
      </c>
      <c r="CX690">
        <f>ROUND(Y690*Source!I467,7)</f>
        <v>1.53</v>
      </c>
      <c r="CY690">
        <f>AB690</f>
        <v>641.70000000000005</v>
      </c>
      <c r="CZ690">
        <f>AF690</f>
        <v>641.70000000000005</v>
      </c>
      <c r="DA690">
        <f>AJ690</f>
        <v>1</v>
      </c>
      <c r="DB690">
        <f t="shared" si="357"/>
        <v>981.8</v>
      </c>
      <c r="DC690">
        <f t="shared" si="358"/>
        <v>825.73</v>
      </c>
      <c r="DD690" t="s">
        <v>3</v>
      </c>
      <c r="DE690" t="s">
        <v>3</v>
      </c>
      <c r="DF690">
        <f t="shared" si="354"/>
        <v>0</v>
      </c>
      <c r="DG690">
        <f t="shared" si="359"/>
        <v>981.8</v>
      </c>
      <c r="DH690">
        <f t="shared" si="341"/>
        <v>825.73</v>
      </c>
      <c r="DI690">
        <f t="shared" si="342"/>
        <v>0</v>
      </c>
      <c r="DJ690">
        <f>DG690+DH690</f>
        <v>1807.53</v>
      </c>
      <c r="DK690">
        <v>1</v>
      </c>
      <c r="DL690" t="s">
        <v>1209</v>
      </c>
      <c r="DM690">
        <v>4</v>
      </c>
      <c r="DN690" t="s">
        <v>1203</v>
      </c>
      <c r="DO690">
        <v>1</v>
      </c>
    </row>
    <row r="691" spans="1:119" x14ac:dyDescent="0.2">
      <c r="A691">
        <f>ROW(Source!A468)</f>
        <v>468</v>
      </c>
      <c r="B691">
        <v>449016111</v>
      </c>
      <c r="C691">
        <v>448998105</v>
      </c>
      <c r="D691">
        <v>277560281</v>
      </c>
      <c r="E691">
        <v>109</v>
      </c>
      <c r="F691">
        <v>1</v>
      </c>
      <c r="G691">
        <v>1</v>
      </c>
      <c r="H691">
        <v>1</v>
      </c>
      <c r="I691" t="s">
        <v>1299</v>
      </c>
      <c r="J691" t="s">
        <v>3</v>
      </c>
      <c r="K691" t="s">
        <v>1300</v>
      </c>
      <c r="L691">
        <v>1191</v>
      </c>
      <c r="N691">
        <v>1013</v>
      </c>
      <c r="O691" t="s">
        <v>1203</v>
      </c>
      <c r="P691" t="s">
        <v>1203</v>
      </c>
      <c r="Q691">
        <v>1</v>
      </c>
      <c r="W691">
        <v>0</v>
      </c>
      <c r="X691">
        <v>784619160</v>
      </c>
      <c r="Y691">
        <f t="shared" si="356"/>
        <v>3.09</v>
      </c>
      <c r="AA691">
        <v>0</v>
      </c>
      <c r="AB691">
        <v>0</v>
      </c>
      <c r="AC691">
        <v>0</v>
      </c>
      <c r="AD691">
        <v>491.36</v>
      </c>
      <c r="AE691">
        <v>0</v>
      </c>
      <c r="AF691">
        <v>0</v>
      </c>
      <c r="AG691">
        <v>0</v>
      </c>
      <c r="AH691">
        <v>491.36</v>
      </c>
      <c r="AI691">
        <v>1</v>
      </c>
      <c r="AJ691">
        <v>1</v>
      </c>
      <c r="AK691">
        <v>1</v>
      </c>
      <c r="AL691">
        <v>1</v>
      </c>
      <c r="AM691">
        <v>-2</v>
      </c>
      <c r="AN691">
        <v>0</v>
      </c>
      <c r="AO691">
        <v>0</v>
      </c>
      <c r="AP691">
        <v>1</v>
      </c>
      <c r="AQ691">
        <v>1</v>
      </c>
      <c r="AR691">
        <v>0</v>
      </c>
      <c r="AS691" t="s">
        <v>3</v>
      </c>
      <c r="AT691">
        <v>3.09</v>
      </c>
      <c r="AU691" t="s">
        <v>3</v>
      </c>
      <c r="AV691">
        <v>1</v>
      </c>
      <c r="AW691">
        <v>2</v>
      </c>
      <c r="AX691">
        <v>448998113</v>
      </c>
      <c r="AY691">
        <v>2</v>
      </c>
      <c r="AZ691">
        <v>131072</v>
      </c>
      <c r="BA691">
        <v>694</v>
      </c>
      <c r="BB691">
        <v>1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1518.3024</v>
      </c>
      <c r="BN691">
        <v>3.09</v>
      </c>
      <c r="BO691">
        <v>0</v>
      </c>
      <c r="BP691">
        <v>1</v>
      </c>
      <c r="BQ691">
        <v>0</v>
      </c>
      <c r="BR691">
        <v>0</v>
      </c>
      <c r="BS691">
        <v>0</v>
      </c>
      <c r="BT691">
        <v>1518.3024</v>
      </c>
      <c r="BU691">
        <v>3.09</v>
      </c>
      <c r="BV691">
        <v>0</v>
      </c>
      <c r="BW691">
        <v>1</v>
      </c>
      <c r="CU691">
        <f>ROUND(AT691*Source!I468*AH691*AL691,2)</f>
        <v>1518.3</v>
      </c>
      <c r="CV691">
        <f>ROUND(Y691*Source!I468,7)</f>
        <v>3.09</v>
      </c>
      <c r="CW691">
        <v>0</v>
      </c>
      <c r="CX691">
        <f>ROUND(Y691*Source!I468,7)</f>
        <v>3.09</v>
      </c>
      <c r="CY691">
        <f>AD691</f>
        <v>491.36</v>
      </c>
      <c r="CZ691">
        <f>AH691</f>
        <v>491.36</v>
      </c>
      <c r="DA691">
        <f>AL691</f>
        <v>1</v>
      </c>
      <c r="DB691">
        <f t="shared" si="357"/>
        <v>1518.3</v>
      </c>
      <c r="DC691">
        <f t="shared" si="358"/>
        <v>0</v>
      </c>
      <c r="DD691" t="s">
        <v>3</v>
      </c>
      <c r="DE691" t="s">
        <v>3</v>
      </c>
      <c r="DF691">
        <f t="shared" si="354"/>
        <v>0</v>
      </c>
      <c r="DG691">
        <f t="shared" si="359"/>
        <v>0</v>
      </c>
      <c r="DH691">
        <f t="shared" si="341"/>
        <v>0</v>
      </c>
      <c r="DI691">
        <f t="shared" si="342"/>
        <v>1518.3</v>
      </c>
      <c r="DJ691">
        <f>DI691</f>
        <v>1518.3</v>
      </c>
      <c r="DK691">
        <v>1</v>
      </c>
      <c r="DL691" t="s">
        <v>3</v>
      </c>
      <c r="DM691">
        <v>0</v>
      </c>
      <c r="DN691" t="s">
        <v>3</v>
      </c>
      <c r="DO691">
        <v>0</v>
      </c>
    </row>
    <row r="692" spans="1:119" x14ac:dyDescent="0.2">
      <c r="A692">
        <f>ROW(Source!A468)</f>
        <v>468</v>
      </c>
      <c r="B692">
        <v>449016111</v>
      </c>
      <c r="C692">
        <v>448998105</v>
      </c>
      <c r="D692">
        <v>277560491</v>
      </c>
      <c r="E692">
        <v>109</v>
      </c>
      <c r="F692">
        <v>1</v>
      </c>
      <c r="G692">
        <v>1</v>
      </c>
      <c r="H692">
        <v>1</v>
      </c>
      <c r="I692" t="s">
        <v>1204</v>
      </c>
      <c r="J692" t="s">
        <v>3</v>
      </c>
      <c r="K692" t="s">
        <v>1205</v>
      </c>
      <c r="L692">
        <v>1191</v>
      </c>
      <c r="N692">
        <v>1013</v>
      </c>
      <c r="O692" t="s">
        <v>1203</v>
      </c>
      <c r="P692" t="s">
        <v>1203</v>
      </c>
      <c r="Q692">
        <v>1</v>
      </c>
      <c r="W692">
        <v>0</v>
      </c>
      <c r="X692">
        <v>-1417349443</v>
      </c>
      <c r="Y692">
        <f t="shared" si="356"/>
        <v>1.8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1</v>
      </c>
      <c r="AJ692">
        <v>1</v>
      </c>
      <c r="AK692">
        <v>1</v>
      </c>
      <c r="AL692">
        <v>1</v>
      </c>
      <c r="AM692">
        <v>-2</v>
      </c>
      <c r="AN692">
        <v>0</v>
      </c>
      <c r="AO692">
        <v>0</v>
      </c>
      <c r="AP692">
        <v>1</v>
      </c>
      <c r="AQ692">
        <v>1</v>
      </c>
      <c r="AR692">
        <v>0</v>
      </c>
      <c r="AS692" t="s">
        <v>3</v>
      </c>
      <c r="AT692">
        <v>1.8</v>
      </c>
      <c r="AU692" t="s">
        <v>3</v>
      </c>
      <c r="AV692">
        <v>2</v>
      </c>
      <c r="AW692">
        <v>2</v>
      </c>
      <c r="AX692">
        <v>448998114</v>
      </c>
      <c r="AY692">
        <v>1</v>
      </c>
      <c r="AZ692">
        <v>0</v>
      </c>
      <c r="BA692">
        <v>695</v>
      </c>
      <c r="BB692">
        <v>1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CV692">
        <v>0</v>
      </c>
      <c r="CW692">
        <v>0</v>
      </c>
      <c r="CX692">
        <f>ROUND(Y692*Source!I468,7)</f>
        <v>1.8</v>
      </c>
      <c r="CY692">
        <f>AD692</f>
        <v>0</v>
      </c>
      <c r="CZ692">
        <f>AH692</f>
        <v>0</v>
      </c>
      <c r="DA692">
        <f>AL692</f>
        <v>1</v>
      </c>
      <c r="DB692">
        <f t="shared" si="357"/>
        <v>0</v>
      </c>
      <c r="DC692">
        <f t="shared" si="358"/>
        <v>0</v>
      </c>
      <c r="DD692" t="s">
        <v>3</v>
      </c>
      <c r="DE692" t="s">
        <v>3</v>
      </c>
      <c r="DF692">
        <f t="shared" si="354"/>
        <v>0</v>
      </c>
      <c r="DG692">
        <f t="shared" si="359"/>
        <v>0</v>
      </c>
      <c r="DH692">
        <f t="shared" si="341"/>
        <v>0</v>
      </c>
      <c r="DI692">
        <f t="shared" si="342"/>
        <v>0</v>
      </c>
      <c r="DJ692">
        <f>DI692</f>
        <v>0</v>
      </c>
      <c r="DK692">
        <v>0</v>
      </c>
      <c r="DL692" t="s">
        <v>3</v>
      </c>
      <c r="DM692">
        <v>0</v>
      </c>
      <c r="DN692" t="s">
        <v>3</v>
      </c>
      <c r="DO692">
        <v>0</v>
      </c>
    </row>
    <row r="693" spans="1:119" x14ac:dyDescent="0.2">
      <c r="A693">
        <f>ROW(Source!A468)</f>
        <v>468</v>
      </c>
      <c r="B693">
        <v>449016111</v>
      </c>
      <c r="C693">
        <v>448998105</v>
      </c>
      <c r="D693">
        <v>277944622</v>
      </c>
      <c r="E693">
        <v>1</v>
      </c>
      <c r="F693">
        <v>1</v>
      </c>
      <c r="G693">
        <v>1</v>
      </c>
      <c r="H693">
        <v>2</v>
      </c>
      <c r="I693" t="s">
        <v>1220</v>
      </c>
      <c r="J693" t="s">
        <v>1221</v>
      </c>
      <c r="K693" t="s">
        <v>1222</v>
      </c>
      <c r="L693">
        <v>1368</v>
      </c>
      <c r="N693">
        <v>1011</v>
      </c>
      <c r="O693" t="s">
        <v>1100</v>
      </c>
      <c r="P693" t="s">
        <v>1100</v>
      </c>
      <c r="Q693">
        <v>1</v>
      </c>
      <c r="W693">
        <v>0</v>
      </c>
      <c r="X693">
        <v>-776243211</v>
      </c>
      <c r="Y693">
        <f t="shared" si="356"/>
        <v>0.5</v>
      </c>
      <c r="AA693">
        <v>0</v>
      </c>
      <c r="AB693">
        <v>1626.29</v>
      </c>
      <c r="AC693">
        <v>724.95</v>
      </c>
      <c r="AD693">
        <v>0</v>
      </c>
      <c r="AE693">
        <v>0</v>
      </c>
      <c r="AF693">
        <v>1626.29</v>
      </c>
      <c r="AG693">
        <v>724.95</v>
      </c>
      <c r="AH693">
        <v>0</v>
      </c>
      <c r="AI693">
        <v>1</v>
      </c>
      <c r="AJ693">
        <v>1</v>
      </c>
      <c r="AK693">
        <v>1</v>
      </c>
      <c r="AL693">
        <v>1</v>
      </c>
      <c r="AM693">
        <v>-2</v>
      </c>
      <c r="AN693">
        <v>0</v>
      </c>
      <c r="AO693">
        <v>0</v>
      </c>
      <c r="AP693">
        <v>1</v>
      </c>
      <c r="AQ693">
        <v>1</v>
      </c>
      <c r="AR693">
        <v>0</v>
      </c>
      <c r="AS693" t="s">
        <v>3</v>
      </c>
      <c r="AT693">
        <v>0.5</v>
      </c>
      <c r="AU693" t="s">
        <v>3</v>
      </c>
      <c r="AV693">
        <v>1</v>
      </c>
      <c r="AW693">
        <v>2</v>
      </c>
      <c r="AX693">
        <v>448998115</v>
      </c>
      <c r="AY693">
        <v>2</v>
      </c>
      <c r="AZ693">
        <v>98304</v>
      </c>
      <c r="BA693">
        <v>696</v>
      </c>
      <c r="BB693">
        <v>1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813.14499999999998</v>
      </c>
      <c r="BL693">
        <v>362.47500000000002</v>
      </c>
      <c r="BM693">
        <v>0</v>
      </c>
      <c r="BN693">
        <v>0</v>
      </c>
      <c r="BO693">
        <v>0.5</v>
      </c>
      <c r="BP693">
        <v>1</v>
      </c>
      <c r="BQ693">
        <v>0</v>
      </c>
      <c r="BR693">
        <v>813.14499999999998</v>
      </c>
      <c r="BS693">
        <v>362.47500000000002</v>
      </c>
      <c r="BT693">
        <v>0</v>
      </c>
      <c r="BU693">
        <v>0</v>
      </c>
      <c r="BV693">
        <v>0.5</v>
      </c>
      <c r="BW693">
        <v>1</v>
      </c>
      <c r="CV693">
        <v>0</v>
      </c>
      <c r="CW693">
        <f>ROUND(Y693*Source!I468*DO693,7)</f>
        <v>0.5</v>
      </c>
      <c r="CX693">
        <f>ROUND(Y693*Source!I468,7)</f>
        <v>0.5</v>
      </c>
      <c r="CY693">
        <f>AB693</f>
        <v>1626.29</v>
      </c>
      <c r="CZ693">
        <f>AF693</f>
        <v>1626.29</v>
      </c>
      <c r="DA693">
        <f>AJ693</f>
        <v>1</v>
      </c>
      <c r="DB693">
        <f t="shared" si="357"/>
        <v>813.15</v>
      </c>
      <c r="DC693">
        <f t="shared" si="358"/>
        <v>362.48</v>
      </c>
      <c r="DD693" t="s">
        <v>3</v>
      </c>
      <c r="DE693" t="s">
        <v>3</v>
      </c>
      <c r="DF693">
        <f t="shared" si="354"/>
        <v>0</v>
      </c>
      <c r="DG693">
        <f t="shared" si="359"/>
        <v>813.15</v>
      </c>
      <c r="DH693">
        <f t="shared" si="341"/>
        <v>362.48</v>
      </c>
      <c r="DI693">
        <f t="shared" si="342"/>
        <v>0</v>
      </c>
      <c r="DJ693">
        <f>DG693+DH693</f>
        <v>1175.6300000000001</v>
      </c>
      <c r="DK693">
        <v>1</v>
      </c>
      <c r="DL693" t="s">
        <v>1223</v>
      </c>
      <c r="DM693">
        <v>6</v>
      </c>
      <c r="DN693" t="s">
        <v>1203</v>
      </c>
      <c r="DO693">
        <v>1</v>
      </c>
    </row>
    <row r="694" spans="1:119" x14ac:dyDescent="0.2">
      <c r="A694">
        <f>ROW(Source!A468)</f>
        <v>468</v>
      </c>
      <c r="B694">
        <v>449016111</v>
      </c>
      <c r="C694">
        <v>448998105</v>
      </c>
      <c r="D694">
        <v>277944918</v>
      </c>
      <c r="E694">
        <v>1</v>
      </c>
      <c r="F694">
        <v>1</v>
      </c>
      <c r="G694">
        <v>1</v>
      </c>
      <c r="H694">
        <v>2</v>
      </c>
      <c r="I694" t="s">
        <v>1381</v>
      </c>
      <c r="J694" t="s">
        <v>1382</v>
      </c>
      <c r="K694" t="s">
        <v>1383</v>
      </c>
      <c r="L694">
        <v>1368</v>
      </c>
      <c r="N694">
        <v>1011</v>
      </c>
      <c r="O694" t="s">
        <v>1100</v>
      </c>
      <c r="P694" t="s">
        <v>1100</v>
      </c>
      <c r="Q694">
        <v>1</v>
      </c>
      <c r="W694">
        <v>0</v>
      </c>
      <c r="X694">
        <v>857391492</v>
      </c>
      <c r="Y694">
        <f t="shared" si="356"/>
        <v>0.8</v>
      </c>
      <c r="AA694">
        <v>0</v>
      </c>
      <c r="AB694">
        <v>2149.62</v>
      </c>
      <c r="AC694">
        <v>724.95</v>
      </c>
      <c r="AD694">
        <v>0</v>
      </c>
      <c r="AE694">
        <v>0</v>
      </c>
      <c r="AF694">
        <v>1472.34</v>
      </c>
      <c r="AG694">
        <v>724.95</v>
      </c>
      <c r="AH694">
        <v>0</v>
      </c>
      <c r="AI694">
        <v>1</v>
      </c>
      <c r="AJ694">
        <v>1.46</v>
      </c>
      <c r="AK694">
        <v>1</v>
      </c>
      <c r="AL694">
        <v>1</v>
      </c>
      <c r="AM694">
        <v>2</v>
      </c>
      <c r="AN694">
        <v>0</v>
      </c>
      <c r="AO694">
        <v>0</v>
      </c>
      <c r="AP694">
        <v>1</v>
      </c>
      <c r="AQ694">
        <v>1</v>
      </c>
      <c r="AR694">
        <v>0</v>
      </c>
      <c r="AS694" t="s">
        <v>3</v>
      </c>
      <c r="AT694">
        <v>0.8</v>
      </c>
      <c r="AU694" t="s">
        <v>3</v>
      </c>
      <c r="AV694">
        <v>1</v>
      </c>
      <c r="AW694">
        <v>2</v>
      </c>
      <c r="AX694">
        <v>448998116</v>
      </c>
      <c r="AY694">
        <v>2</v>
      </c>
      <c r="AZ694">
        <v>65536</v>
      </c>
      <c r="BA694">
        <v>697</v>
      </c>
      <c r="BB694">
        <v>1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1177.8720000000001</v>
      </c>
      <c r="BL694">
        <v>579.96</v>
      </c>
      <c r="BM694">
        <v>0</v>
      </c>
      <c r="BN694">
        <v>0</v>
      </c>
      <c r="BO694">
        <v>0.8</v>
      </c>
      <c r="BP694">
        <v>1</v>
      </c>
      <c r="BQ694">
        <v>0</v>
      </c>
      <c r="BR694">
        <v>1177.8720000000001</v>
      </c>
      <c r="BS694">
        <v>579.96</v>
      </c>
      <c r="BT694">
        <v>0</v>
      </c>
      <c r="BU694">
        <v>0</v>
      </c>
      <c r="BV694">
        <v>0.8</v>
      </c>
      <c r="BW694">
        <v>1</v>
      </c>
      <c r="CV694">
        <v>0</v>
      </c>
      <c r="CW694">
        <f>ROUND(Y694*Source!I468*DO694,7)</f>
        <v>0.8</v>
      </c>
      <c r="CX694">
        <f>ROUND(Y694*Source!I468,7)</f>
        <v>0.8</v>
      </c>
      <c r="CY694">
        <f>AB694</f>
        <v>2149.62</v>
      </c>
      <c r="CZ694">
        <f>AF694</f>
        <v>1472.34</v>
      </c>
      <c r="DA694">
        <f>AJ694</f>
        <v>1.46</v>
      </c>
      <c r="DB694">
        <f t="shared" si="357"/>
        <v>1177.8699999999999</v>
      </c>
      <c r="DC694">
        <f t="shared" si="358"/>
        <v>579.96</v>
      </c>
      <c r="DD694" t="s">
        <v>3</v>
      </c>
      <c r="DE694" t="s">
        <v>3</v>
      </c>
      <c r="DF694">
        <f t="shared" si="354"/>
        <v>0</v>
      </c>
      <c r="DG694">
        <f>ROUND(ROUND(AF694*AJ694,2)*CX694,2)</f>
        <v>1719.7</v>
      </c>
      <c r="DH694">
        <f t="shared" si="341"/>
        <v>579.96</v>
      </c>
      <c r="DI694">
        <f t="shared" si="342"/>
        <v>0</v>
      </c>
      <c r="DJ694">
        <f>DG694+DH694</f>
        <v>2299.66</v>
      </c>
      <c r="DK694">
        <v>0</v>
      </c>
      <c r="DL694" t="s">
        <v>1223</v>
      </c>
      <c r="DM694">
        <v>6</v>
      </c>
      <c r="DN694" t="s">
        <v>1203</v>
      </c>
      <c r="DO694">
        <v>1</v>
      </c>
    </row>
    <row r="695" spans="1:119" x14ac:dyDescent="0.2">
      <c r="A695">
        <f>ROW(Source!A468)</f>
        <v>468</v>
      </c>
      <c r="B695">
        <v>449016111</v>
      </c>
      <c r="C695">
        <v>448998105</v>
      </c>
      <c r="D695">
        <v>277945805</v>
      </c>
      <c r="E695">
        <v>1</v>
      </c>
      <c r="F695">
        <v>1</v>
      </c>
      <c r="G695">
        <v>1</v>
      </c>
      <c r="H695">
        <v>2</v>
      </c>
      <c r="I695" t="s">
        <v>1206</v>
      </c>
      <c r="J695" t="s">
        <v>1207</v>
      </c>
      <c r="K695" t="s">
        <v>1208</v>
      </c>
      <c r="L695">
        <v>1368</v>
      </c>
      <c r="N695">
        <v>1011</v>
      </c>
      <c r="O695" t="s">
        <v>1100</v>
      </c>
      <c r="P695" t="s">
        <v>1100</v>
      </c>
      <c r="Q695">
        <v>1</v>
      </c>
      <c r="W695">
        <v>0</v>
      </c>
      <c r="X695">
        <v>721652621</v>
      </c>
      <c r="Y695">
        <f t="shared" si="356"/>
        <v>0.5</v>
      </c>
      <c r="AA695">
        <v>0</v>
      </c>
      <c r="AB695">
        <v>641.70000000000005</v>
      </c>
      <c r="AC695">
        <v>539.69000000000005</v>
      </c>
      <c r="AD695">
        <v>0</v>
      </c>
      <c r="AE695">
        <v>0</v>
      </c>
      <c r="AF695">
        <v>641.70000000000005</v>
      </c>
      <c r="AG695">
        <v>539.69000000000005</v>
      </c>
      <c r="AH695">
        <v>0</v>
      </c>
      <c r="AI695">
        <v>1</v>
      </c>
      <c r="AJ695">
        <v>1</v>
      </c>
      <c r="AK695">
        <v>1</v>
      </c>
      <c r="AL695">
        <v>1</v>
      </c>
      <c r="AM695">
        <v>-2</v>
      </c>
      <c r="AN695">
        <v>0</v>
      </c>
      <c r="AO695">
        <v>0</v>
      </c>
      <c r="AP695">
        <v>1</v>
      </c>
      <c r="AQ695">
        <v>1</v>
      </c>
      <c r="AR695">
        <v>0</v>
      </c>
      <c r="AS695" t="s">
        <v>3</v>
      </c>
      <c r="AT695">
        <v>0.5</v>
      </c>
      <c r="AU695" t="s">
        <v>3</v>
      </c>
      <c r="AV695">
        <v>1</v>
      </c>
      <c r="AW695">
        <v>2</v>
      </c>
      <c r="AX695">
        <v>448998117</v>
      </c>
      <c r="AY695">
        <v>2</v>
      </c>
      <c r="AZ695">
        <v>98304</v>
      </c>
      <c r="BA695">
        <v>698</v>
      </c>
      <c r="BB695">
        <v>1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320.85000000000002</v>
      </c>
      <c r="BL695">
        <v>269.84500000000003</v>
      </c>
      <c r="BM695">
        <v>0</v>
      </c>
      <c r="BN695">
        <v>0</v>
      </c>
      <c r="BO695">
        <v>0.5</v>
      </c>
      <c r="BP695">
        <v>1</v>
      </c>
      <c r="BQ695">
        <v>0</v>
      </c>
      <c r="BR695">
        <v>320.85000000000002</v>
      </c>
      <c r="BS695">
        <v>269.84500000000003</v>
      </c>
      <c r="BT695">
        <v>0</v>
      </c>
      <c r="BU695">
        <v>0</v>
      </c>
      <c r="BV695">
        <v>0.5</v>
      </c>
      <c r="BW695">
        <v>1</v>
      </c>
      <c r="CV695">
        <v>0</v>
      </c>
      <c r="CW695">
        <f>ROUND(Y695*Source!I468*DO695,7)</f>
        <v>0.5</v>
      </c>
      <c r="CX695">
        <f>ROUND(Y695*Source!I468,7)</f>
        <v>0.5</v>
      </c>
      <c r="CY695">
        <f>AB695</f>
        <v>641.70000000000005</v>
      </c>
      <c r="CZ695">
        <f>AF695</f>
        <v>641.70000000000005</v>
      </c>
      <c r="DA695">
        <f>AJ695</f>
        <v>1</v>
      </c>
      <c r="DB695">
        <f t="shared" si="357"/>
        <v>320.85000000000002</v>
      </c>
      <c r="DC695">
        <f t="shared" si="358"/>
        <v>269.85000000000002</v>
      </c>
      <c r="DD695" t="s">
        <v>3</v>
      </c>
      <c r="DE695" t="s">
        <v>3</v>
      </c>
      <c r="DF695">
        <f t="shared" si="354"/>
        <v>0</v>
      </c>
      <c r="DG695">
        <f t="shared" ref="DG695:DG711" si="360">ROUND(ROUND(AF695,2)*CX695,2)</f>
        <v>320.85000000000002</v>
      </c>
      <c r="DH695">
        <f t="shared" si="341"/>
        <v>269.85000000000002</v>
      </c>
      <c r="DI695">
        <f t="shared" si="342"/>
        <v>0</v>
      </c>
      <c r="DJ695">
        <f>DG695+DH695</f>
        <v>590.70000000000005</v>
      </c>
      <c r="DK695">
        <v>1</v>
      </c>
      <c r="DL695" t="s">
        <v>1209</v>
      </c>
      <c r="DM695">
        <v>4</v>
      </c>
      <c r="DN695" t="s">
        <v>1203</v>
      </c>
      <c r="DO695">
        <v>1</v>
      </c>
    </row>
    <row r="696" spans="1:119" x14ac:dyDescent="0.2">
      <c r="A696">
        <f>ROW(Source!A468)</f>
        <v>468</v>
      </c>
      <c r="B696">
        <v>449016111</v>
      </c>
      <c r="C696">
        <v>448998105</v>
      </c>
      <c r="D696">
        <v>277867722</v>
      </c>
      <c r="E696">
        <v>1</v>
      </c>
      <c r="F696">
        <v>1</v>
      </c>
      <c r="G696">
        <v>1</v>
      </c>
      <c r="H696">
        <v>3</v>
      </c>
      <c r="I696" t="s">
        <v>1384</v>
      </c>
      <c r="J696" t="s">
        <v>1385</v>
      </c>
      <c r="K696" t="s">
        <v>1386</v>
      </c>
      <c r="L696">
        <v>1346</v>
      </c>
      <c r="N696">
        <v>1009</v>
      </c>
      <c r="O696" t="s">
        <v>441</v>
      </c>
      <c r="P696" t="s">
        <v>441</v>
      </c>
      <c r="Q696">
        <v>1</v>
      </c>
      <c r="W696">
        <v>0</v>
      </c>
      <c r="X696">
        <v>271267429</v>
      </c>
      <c r="Y696">
        <f>(AT696*ROUND(0,7))</f>
        <v>0</v>
      </c>
      <c r="AA696">
        <v>115.81</v>
      </c>
      <c r="AB696">
        <v>0</v>
      </c>
      <c r="AC696">
        <v>0</v>
      </c>
      <c r="AD696">
        <v>0</v>
      </c>
      <c r="AE696">
        <v>107.23</v>
      </c>
      <c r="AF696">
        <v>0</v>
      </c>
      <c r="AG696">
        <v>0</v>
      </c>
      <c r="AH696">
        <v>0</v>
      </c>
      <c r="AI696">
        <v>1.08</v>
      </c>
      <c r="AJ696">
        <v>1</v>
      </c>
      <c r="AK696">
        <v>1</v>
      </c>
      <c r="AL696">
        <v>1</v>
      </c>
      <c r="AM696">
        <v>2</v>
      </c>
      <c r="AN696">
        <v>0</v>
      </c>
      <c r="AO696">
        <v>0</v>
      </c>
      <c r="AP696">
        <v>1</v>
      </c>
      <c r="AQ696">
        <v>1</v>
      </c>
      <c r="AR696">
        <v>0</v>
      </c>
      <c r="AS696" t="s">
        <v>3</v>
      </c>
      <c r="AT696">
        <v>0.72</v>
      </c>
      <c r="AU696" t="s">
        <v>135</v>
      </c>
      <c r="AV696">
        <v>0</v>
      </c>
      <c r="AW696">
        <v>2</v>
      </c>
      <c r="AX696">
        <v>448998118</v>
      </c>
      <c r="AY696">
        <v>1</v>
      </c>
      <c r="AZ696">
        <v>0</v>
      </c>
      <c r="BA696">
        <v>699</v>
      </c>
      <c r="BB696">
        <v>1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77.205600000000004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1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CV696">
        <v>0</v>
      </c>
      <c r="CW696">
        <v>0</v>
      </c>
      <c r="CX696">
        <f>ROUND(Y696*Source!I468,7)</f>
        <v>0</v>
      </c>
      <c r="CY696">
        <f>AA696</f>
        <v>115.81</v>
      </c>
      <c r="CZ696">
        <f>AE696</f>
        <v>107.23</v>
      </c>
      <c r="DA696">
        <f>AI696</f>
        <v>1.08</v>
      </c>
      <c r="DB696">
        <f>ROUND((ROUND(AT696*CZ696,2)*ROUND(0,7)),6)</f>
        <v>0</v>
      </c>
      <c r="DC696">
        <f>ROUND((ROUND(AT696*AG696,2)*ROUND(0,7)),6)</f>
        <v>0</v>
      </c>
      <c r="DD696" t="s">
        <v>3</v>
      </c>
      <c r="DE696" t="s">
        <v>3</v>
      </c>
      <c r="DF696">
        <f>ROUND(ROUND(AE696*AI696,2)*CX696,2)</f>
        <v>0</v>
      </c>
      <c r="DG696">
        <f t="shared" si="360"/>
        <v>0</v>
      </c>
      <c r="DH696">
        <f t="shared" si="341"/>
        <v>0</v>
      </c>
      <c r="DI696">
        <f t="shared" si="342"/>
        <v>0</v>
      </c>
      <c r="DJ696">
        <f>DF696</f>
        <v>0</v>
      </c>
      <c r="DK696">
        <v>0</v>
      </c>
      <c r="DL696" t="s">
        <v>3</v>
      </c>
      <c r="DM696">
        <v>0</v>
      </c>
      <c r="DN696" t="s">
        <v>3</v>
      </c>
      <c r="DO696">
        <v>0</v>
      </c>
    </row>
    <row r="697" spans="1:119" x14ac:dyDescent="0.2">
      <c r="A697">
        <f>ROW(Source!A468)</f>
        <v>468</v>
      </c>
      <c r="B697">
        <v>449016111</v>
      </c>
      <c r="C697">
        <v>448998105</v>
      </c>
      <c r="D697">
        <v>277566433</v>
      </c>
      <c r="E697">
        <v>109</v>
      </c>
      <c r="F697">
        <v>1</v>
      </c>
      <c r="G697">
        <v>1</v>
      </c>
      <c r="H697">
        <v>3</v>
      </c>
      <c r="I697" t="s">
        <v>633</v>
      </c>
      <c r="J697" t="s">
        <v>3</v>
      </c>
      <c r="K697" t="s">
        <v>634</v>
      </c>
      <c r="L697">
        <v>3277935</v>
      </c>
      <c r="N697">
        <v>1013</v>
      </c>
      <c r="O697" t="s">
        <v>635</v>
      </c>
      <c r="P697" t="s">
        <v>635</v>
      </c>
      <c r="Q697">
        <v>1</v>
      </c>
      <c r="W697">
        <v>0</v>
      </c>
      <c r="X697">
        <v>274903907</v>
      </c>
      <c r="Y697">
        <f>AT697</f>
        <v>2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1</v>
      </c>
      <c r="AJ697">
        <v>1</v>
      </c>
      <c r="AK697">
        <v>1</v>
      </c>
      <c r="AL697">
        <v>1</v>
      </c>
      <c r="AM697">
        <v>-2</v>
      </c>
      <c r="AN697">
        <v>0</v>
      </c>
      <c r="AO697">
        <v>0</v>
      </c>
      <c r="AP697">
        <v>0</v>
      </c>
      <c r="AQ697">
        <v>0</v>
      </c>
      <c r="AR697">
        <v>0</v>
      </c>
      <c r="AS697" t="s">
        <v>3</v>
      </c>
      <c r="AT697">
        <v>2</v>
      </c>
      <c r="AU697" t="s">
        <v>3</v>
      </c>
      <c r="AV697">
        <v>0</v>
      </c>
      <c r="AW697">
        <v>2</v>
      </c>
      <c r="AX697">
        <v>448998119</v>
      </c>
      <c r="AY697">
        <v>1</v>
      </c>
      <c r="AZ697">
        <v>2048</v>
      </c>
      <c r="BA697">
        <v>700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CV697">
        <v>0</v>
      </c>
      <c r="CW697">
        <v>0</v>
      </c>
      <c r="CX697">
        <f>ROUND(Y697*Source!I468,7)</f>
        <v>2</v>
      </c>
      <c r="CY697">
        <f>AA697</f>
        <v>0</v>
      </c>
      <c r="CZ697">
        <f>AE697</f>
        <v>0</v>
      </c>
      <c r="DA697">
        <f>AI697</f>
        <v>1</v>
      </c>
      <c r="DB697">
        <f>ROUND(ROUND(AT697*CZ697,2),6)</f>
        <v>0</v>
      </c>
      <c r="DC697">
        <f>ROUND(ROUND(AT697*AG697,2),6)</f>
        <v>0</v>
      </c>
      <c r="DD697" t="s">
        <v>3</v>
      </c>
      <c r="DE697" t="s">
        <v>3</v>
      </c>
      <c r="DF697">
        <f>ROUND(ROUND(AE697,2)*CX697,2)</f>
        <v>0</v>
      </c>
      <c r="DG697">
        <f t="shared" si="360"/>
        <v>0</v>
      </c>
      <c r="DH697">
        <f t="shared" si="341"/>
        <v>0</v>
      </c>
      <c r="DI697">
        <f t="shared" si="342"/>
        <v>0</v>
      </c>
      <c r="DJ697">
        <f>DF697</f>
        <v>0</v>
      </c>
      <c r="DK697">
        <v>0</v>
      </c>
      <c r="DL697" t="s">
        <v>3</v>
      </c>
      <c r="DM697">
        <v>0</v>
      </c>
      <c r="DN697" t="s">
        <v>3</v>
      </c>
      <c r="DO697">
        <v>0</v>
      </c>
    </row>
    <row r="698" spans="1:119" x14ac:dyDescent="0.2">
      <c r="A698">
        <f>ROW(Source!A470)</f>
        <v>470</v>
      </c>
      <c r="B698">
        <v>449016111</v>
      </c>
      <c r="C698">
        <v>448998121</v>
      </c>
      <c r="D698">
        <v>277560242</v>
      </c>
      <c r="E698">
        <v>109</v>
      </c>
      <c r="F698">
        <v>1</v>
      </c>
      <c r="G698">
        <v>1</v>
      </c>
      <c r="H698">
        <v>1</v>
      </c>
      <c r="I698" t="s">
        <v>1637</v>
      </c>
      <c r="J698" t="s">
        <v>3</v>
      </c>
      <c r="K698" t="s">
        <v>1638</v>
      </c>
      <c r="L698">
        <v>1191</v>
      </c>
      <c r="N698">
        <v>1013</v>
      </c>
      <c r="O698" t="s">
        <v>1203</v>
      </c>
      <c r="P698" t="s">
        <v>1203</v>
      </c>
      <c r="Q698">
        <v>1</v>
      </c>
      <c r="W698">
        <v>0</v>
      </c>
      <c r="X698">
        <v>-366857280</v>
      </c>
      <c r="Y698">
        <f>AT698</f>
        <v>0.78</v>
      </c>
      <c r="AA698">
        <v>0</v>
      </c>
      <c r="AB698">
        <v>0</v>
      </c>
      <c r="AC698">
        <v>0</v>
      </c>
      <c r="AD698">
        <v>447.05</v>
      </c>
      <c r="AE698">
        <v>0</v>
      </c>
      <c r="AF698">
        <v>0</v>
      </c>
      <c r="AG698">
        <v>0</v>
      </c>
      <c r="AH698">
        <v>447.05</v>
      </c>
      <c r="AI698">
        <v>1</v>
      </c>
      <c r="AJ698">
        <v>1</v>
      </c>
      <c r="AK698">
        <v>1</v>
      </c>
      <c r="AL698">
        <v>1</v>
      </c>
      <c r="AM698">
        <v>-2</v>
      </c>
      <c r="AN698">
        <v>0</v>
      </c>
      <c r="AO698">
        <v>0</v>
      </c>
      <c r="AP698">
        <v>1</v>
      </c>
      <c r="AQ698">
        <v>1</v>
      </c>
      <c r="AR698">
        <v>0</v>
      </c>
      <c r="AS698" t="s">
        <v>3</v>
      </c>
      <c r="AT698">
        <v>0.78</v>
      </c>
      <c r="AU698" t="s">
        <v>3</v>
      </c>
      <c r="AV698">
        <v>1</v>
      </c>
      <c r="AW698">
        <v>2</v>
      </c>
      <c r="AX698">
        <v>448998128</v>
      </c>
      <c r="AY698">
        <v>2</v>
      </c>
      <c r="AZ698">
        <v>131072</v>
      </c>
      <c r="BA698">
        <v>701</v>
      </c>
      <c r="BB698">
        <v>1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348.69900000000001</v>
      </c>
      <c r="BN698">
        <v>0.78</v>
      </c>
      <c r="BO698">
        <v>0</v>
      </c>
      <c r="BP698">
        <v>1</v>
      </c>
      <c r="BQ698">
        <v>0</v>
      </c>
      <c r="BR698">
        <v>0</v>
      </c>
      <c r="BS698">
        <v>0</v>
      </c>
      <c r="BT698">
        <v>348.69900000000001</v>
      </c>
      <c r="BU698">
        <v>0.78</v>
      </c>
      <c r="BV698">
        <v>0</v>
      </c>
      <c r="BW698">
        <v>1</v>
      </c>
      <c r="CU698">
        <f>ROUND(AT698*Source!I470*AH698*AL698,2)</f>
        <v>348.7</v>
      </c>
      <c r="CV698">
        <f>ROUND(Y698*Source!I470,7)</f>
        <v>0.78</v>
      </c>
      <c r="CW698">
        <v>0</v>
      </c>
      <c r="CX698">
        <f>ROUND(Y698*Source!I470,7)</f>
        <v>0.78</v>
      </c>
      <c r="CY698">
        <f>AD698</f>
        <v>447.05</v>
      </c>
      <c r="CZ698">
        <f>AH698</f>
        <v>447.05</v>
      </c>
      <c r="DA698">
        <f>AL698</f>
        <v>1</v>
      </c>
      <c r="DB698">
        <f>ROUND(ROUND(AT698*CZ698,2),6)</f>
        <v>348.7</v>
      </c>
      <c r="DC698">
        <f>ROUND(ROUND(AT698*AG698,2),6)</f>
        <v>0</v>
      </c>
      <c r="DD698" t="s">
        <v>3</v>
      </c>
      <c r="DE698" t="s">
        <v>3</v>
      </c>
      <c r="DF698">
        <f>ROUND(ROUND(AE698,2)*CX698,2)</f>
        <v>0</v>
      </c>
      <c r="DG698">
        <f t="shared" si="360"/>
        <v>0</v>
      </c>
      <c r="DH698">
        <f t="shared" si="341"/>
        <v>0</v>
      </c>
      <c r="DI698">
        <f t="shared" si="342"/>
        <v>348.7</v>
      </c>
      <c r="DJ698">
        <f>DI698</f>
        <v>348.7</v>
      </c>
      <c r="DK698">
        <v>1</v>
      </c>
      <c r="DL698" t="s">
        <v>3</v>
      </c>
      <c r="DM698">
        <v>0</v>
      </c>
      <c r="DN698" t="s">
        <v>3</v>
      </c>
      <c r="DO698">
        <v>0</v>
      </c>
    </row>
    <row r="699" spans="1:119" x14ac:dyDescent="0.2">
      <c r="A699">
        <f>ROW(Source!A470)</f>
        <v>470</v>
      </c>
      <c r="B699">
        <v>449016111</v>
      </c>
      <c r="C699">
        <v>448998121</v>
      </c>
      <c r="D699">
        <v>277560491</v>
      </c>
      <c r="E699">
        <v>109</v>
      </c>
      <c r="F699">
        <v>1</v>
      </c>
      <c r="G699">
        <v>1</v>
      </c>
      <c r="H699">
        <v>1</v>
      </c>
      <c r="I699" t="s">
        <v>1204</v>
      </c>
      <c r="J699" t="s">
        <v>3</v>
      </c>
      <c r="K699" t="s">
        <v>1205</v>
      </c>
      <c r="L699">
        <v>1191</v>
      </c>
      <c r="N699">
        <v>1013</v>
      </c>
      <c r="O699" t="s">
        <v>1203</v>
      </c>
      <c r="P699" t="s">
        <v>1203</v>
      </c>
      <c r="Q699">
        <v>1</v>
      </c>
      <c r="W699">
        <v>0</v>
      </c>
      <c r="X699">
        <v>-1417349443</v>
      </c>
      <c r="Y699">
        <f>AT699</f>
        <v>7.0000000000000007E-2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1</v>
      </c>
      <c r="AJ699">
        <v>1</v>
      </c>
      <c r="AK699">
        <v>1</v>
      </c>
      <c r="AL699">
        <v>1</v>
      </c>
      <c r="AM699">
        <v>-2</v>
      </c>
      <c r="AN699">
        <v>0</v>
      </c>
      <c r="AO699">
        <v>0</v>
      </c>
      <c r="AP699">
        <v>1</v>
      </c>
      <c r="AQ699">
        <v>1</v>
      </c>
      <c r="AR699">
        <v>0</v>
      </c>
      <c r="AS699" t="s">
        <v>3</v>
      </c>
      <c r="AT699">
        <v>7.0000000000000007E-2</v>
      </c>
      <c r="AU699" t="s">
        <v>3</v>
      </c>
      <c r="AV699">
        <v>2</v>
      </c>
      <c r="AW699">
        <v>2</v>
      </c>
      <c r="AX699">
        <v>448998129</v>
      </c>
      <c r="AY699">
        <v>1</v>
      </c>
      <c r="AZ699">
        <v>0</v>
      </c>
      <c r="BA699">
        <v>702</v>
      </c>
      <c r="BB699">
        <v>1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CV699">
        <v>0</v>
      </c>
      <c r="CW699">
        <v>0</v>
      </c>
      <c r="CX699">
        <f>ROUND(Y699*Source!I470,7)</f>
        <v>7.0000000000000007E-2</v>
      </c>
      <c r="CY699">
        <f>AD699</f>
        <v>0</v>
      </c>
      <c r="CZ699">
        <f>AH699</f>
        <v>0</v>
      </c>
      <c r="DA699">
        <f>AL699</f>
        <v>1</v>
      </c>
      <c r="DB699">
        <f>ROUND(ROUND(AT699*CZ699,2),6)</f>
        <v>0</v>
      </c>
      <c r="DC699">
        <f>ROUND(ROUND(AT699*AG699,2),6)</f>
        <v>0</v>
      </c>
      <c r="DD699" t="s">
        <v>3</v>
      </c>
      <c r="DE699" t="s">
        <v>3</v>
      </c>
      <c r="DF699">
        <f>ROUND(ROUND(AE699,2)*CX699,2)</f>
        <v>0</v>
      </c>
      <c r="DG699">
        <f t="shared" si="360"/>
        <v>0</v>
      </c>
      <c r="DH699">
        <f t="shared" si="341"/>
        <v>0</v>
      </c>
      <c r="DI699">
        <f t="shared" si="342"/>
        <v>0</v>
      </c>
      <c r="DJ699">
        <f>DI699</f>
        <v>0</v>
      </c>
      <c r="DK699">
        <v>0</v>
      </c>
      <c r="DL699" t="s">
        <v>3</v>
      </c>
      <c r="DM699">
        <v>0</v>
      </c>
      <c r="DN699" t="s">
        <v>3</v>
      </c>
      <c r="DO699">
        <v>0</v>
      </c>
    </row>
    <row r="700" spans="1:119" x14ac:dyDescent="0.2">
      <c r="A700">
        <f>ROW(Source!A470)</f>
        <v>470</v>
      </c>
      <c r="B700">
        <v>449016111</v>
      </c>
      <c r="C700">
        <v>448998121</v>
      </c>
      <c r="D700">
        <v>277944858</v>
      </c>
      <c r="E700">
        <v>1</v>
      </c>
      <c r="F700">
        <v>1</v>
      </c>
      <c r="G700">
        <v>1</v>
      </c>
      <c r="H700">
        <v>2</v>
      </c>
      <c r="I700" t="s">
        <v>1639</v>
      </c>
      <c r="J700" t="s">
        <v>1640</v>
      </c>
      <c r="K700" t="s">
        <v>1641</v>
      </c>
      <c r="L700">
        <v>1368</v>
      </c>
      <c r="N700">
        <v>1011</v>
      </c>
      <c r="O700" t="s">
        <v>1100</v>
      </c>
      <c r="P700" t="s">
        <v>1100</v>
      </c>
      <c r="Q700">
        <v>1</v>
      </c>
      <c r="W700">
        <v>0</v>
      </c>
      <c r="X700">
        <v>1964807693</v>
      </c>
      <c r="Y700">
        <f>AT700</f>
        <v>7.0000000000000007E-2</v>
      </c>
      <c r="AA700">
        <v>0</v>
      </c>
      <c r="AB700">
        <v>1317.86</v>
      </c>
      <c r="AC700">
        <v>620.24</v>
      </c>
      <c r="AD700">
        <v>0</v>
      </c>
      <c r="AE700">
        <v>0</v>
      </c>
      <c r="AF700">
        <v>1317.86</v>
      </c>
      <c r="AG700">
        <v>620.24</v>
      </c>
      <c r="AH700">
        <v>0</v>
      </c>
      <c r="AI700">
        <v>1</v>
      </c>
      <c r="AJ700">
        <v>1</v>
      </c>
      <c r="AK700">
        <v>1</v>
      </c>
      <c r="AL700">
        <v>1</v>
      </c>
      <c r="AM700">
        <v>-2</v>
      </c>
      <c r="AN700">
        <v>0</v>
      </c>
      <c r="AO700">
        <v>0</v>
      </c>
      <c r="AP700">
        <v>1</v>
      </c>
      <c r="AQ700">
        <v>1</v>
      </c>
      <c r="AR700">
        <v>0</v>
      </c>
      <c r="AS700" t="s">
        <v>3</v>
      </c>
      <c r="AT700">
        <v>7.0000000000000007E-2</v>
      </c>
      <c r="AU700" t="s">
        <v>3</v>
      </c>
      <c r="AV700">
        <v>1</v>
      </c>
      <c r="AW700">
        <v>2</v>
      </c>
      <c r="AX700">
        <v>448998130</v>
      </c>
      <c r="AY700">
        <v>2</v>
      </c>
      <c r="AZ700">
        <v>98304</v>
      </c>
      <c r="BA700">
        <v>703</v>
      </c>
      <c r="BB700">
        <v>1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92.250200000000007</v>
      </c>
      <c r="BL700">
        <v>43.416800000000002</v>
      </c>
      <c r="BM700">
        <v>0</v>
      </c>
      <c r="BN700">
        <v>0</v>
      </c>
      <c r="BO700">
        <v>7.0000000000000007E-2</v>
      </c>
      <c r="BP700">
        <v>1</v>
      </c>
      <c r="BQ700">
        <v>0</v>
      </c>
      <c r="BR700">
        <v>92.250200000000007</v>
      </c>
      <c r="BS700">
        <v>43.416800000000002</v>
      </c>
      <c r="BT700">
        <v>0</v>
      </c>
      <c r="BU700">
        <v>0</v>
      </c>
      <c r="BV700">
        <v>7.0000000000000007E-2</v>
      </c>
      <c r="BW700">
        <v>1</v>
      </c>
      <c r="CV700">
        <v>0</v>
      </c>
      <c r="CW700">
        <f>ROUND(Y700*Source!I470*DO700,7)</f>
        <v>7.0000000000000007E-2</v>
      </c>
      <c r="CX700">
        <f>ROUND(Y700*Source!I470,7)</f>
        <v>7.0000000000000007E-2</v>
      </c>
      <c r="CY700">
        <f>AB700</f>
        <v>1317.86</v>
      </c>
      <c r="CZ700">
        <f>AF700</f>
        <v>1317.86</v>
      </c>
      <c r="DA700">
        <f>AJ700</f>
        <v>1</v>
      </c>
      <c r="DB700">
        <f>ROUND(ROUND(AT700*CZ700,2),6)</f>
        <v>92.25</v>
      </c>
      <c r="DC700">
        <f>ROUND(ROUND(AT700*AG700,2),6)</f>
        <v>43.42</v>
      </c>
      <c r="DD700" t="s">
        <v>3</v>
      </c>
      <c r="DE700" t="s">
        <v>3</v>
      </c>
      <c r="DF700">
        <f>ROUND(ROUND(AE700,2)*CX700,2)</f>
        <v>0</v>
      </c>
      <c r="DG700">
        <f t="shared" si="360"/>
        <v>92.25</v>
      </c>
      <c r="DH700">
        <f t="shared" si="341"/>
        <v>43.42</v>
      </c>
      <c r="DI700">
        <f t="shared" si="342"/>
        <v>0</v>
      </c>
      <c r="DJ700">
        <f>DG700+DH700</f>
        <v>135.67000000000002</v>
      </c>
      <c r="DK700">
        <v>1</v>
      </c>
      <c r="DL700" t="s">
        <v>1219</v>
      </c>
      <c r="DM700">
        <v>5</v>
      </c>
      <c r="DN700" t="s">
        <v>1203</v>
      </c>
      <c r="DO700">
        <v>1</v>
      </c>
    </row>
    <row r="701" spans="1:119" x14ac:dyDescent="0.2">
      <c r="A701">
        <f>ROW(Source!A470)</f>
        <v>470</v>
      </c>
      <c r="B701">
        <v>449016111</v>
      </c>
      <c r="C701">
        <v>448998121</v>
      </c>
      <c r="D701">
        <v>277945222</v>
      </c>
      <c r="E701">
        <v>1</v>
      </c>
      <c r="F701">
        <v>1</v>
      </c>
      <c r="G701">
        <v>1</v>
      </c>
      <c r="H701">
        <v>2</v>
      </c>
      <c r="I701" t="s">
        <v>1642</v>
      </c>
      <c r="J701" t="s">
        <v>1643</v>
      </c>
      <c r="K701" t="s">
        <v>1644</v>
      </c>
      <c r="L701">
        <v>1368</v>
      </c>
      <c r="N701">
        <v>1011</v>
      </c>
      <c r="O701" t="s">
        <v>1100</v>
      </c>
      <c r="P701" t="s">
        <v>1100</v>
      </c>
      <c r="Q701">
        <v>1</v>
      </c>
      <c r="W701">
        <v>0</v>
      </c>
      <c r="X701">
        <v>-1239155477</v>
      </c>
      <c r="Y701">
        <f>AT701</f>
        <v>0.36</v>
      </c>
      <c r="AA701">
        <v>0</v>
      </c>
      <c r="AB701">
        <v>20.38</v>
      </c>
      <c r="AC701">
        <v>0</v>
      </c>
      <c r="AD701">
        <v>0</v>
      </c>
      <c r="AE701">
        <v>0</v>
      </c>
      <c r="AF701">
        <v>20.38</v>
      </c>
      <c r="AG701">
        <v>0</v>
      </c>
      <c r="AH701">
        <v>0</v>
      </c>
      <c r="AI701">
        <v>1</v>
      </c>
      <c r="AJ701">
        <v>1</v>
      </c>
      <c r="AK701">
        <v>1</v>
      </c>
      <c r="AL701">
        <v>1</v>
      </c>
      <c r="AM701">
        <v>-2</v>
      </c>
      <c r="AN701">
        <v>0</v>
      </c>
      <c r="AO701">
        <v>0</v>
      </c>
      <c r="AP701">
        <v>1</v>
      </c>
      <c r="AQ701">
        <v>1</v>
      </c>
      <c r="AR701">
        <v>0</v>
      </c>
      <c r="AS701" t="s">
        <v>3</v>
      </c>
      <c r="AT701">
        <v>0.36</v>
      </c>
      <c r="AU701" t="s">
        <v>3</v>
      </c>
      <c r="AV701">
        <v>1</v>
      </c>
      <c r="AW701">
        <v>2</v>
      </c>
      <c r="AX701">
        <v>448998131</v>
      </c>
      <c r="AY701">
        <v>2</v>
      </c>
      <c r="AZ701">
        <v>32768</v>
      </c>
      <c r="BA701">
        <v>704</v>
      </c>
      <c r="BB701">
        <v>1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7.3367999999999993</v>
      </c>
      <c r="BL701">
        <v>0</v>
      </c>
      <c r="BM701">
        <v>0</v>
      </c>
      <c r="BN701">
        <v>0</v>
      </c>
      <c r="BO701">
        <v>0</v>
      </c>
      <c r="BP701">
        <v>1</v>
      </c>
      <c r="BQ701">
        <v>0</v>
      </c>
      <c r="BR701">
        <v>7.3367999999999993</v>
      </c>
      <c r="BS701">
        <v>0</v>
      </c>
      <c r="BT701">
        <v>0</v>
      </c>
      <c r="BU701">
        <v>0</v>
      </c>
      <c r="BV701">
        <v>0</v>
      </c>
      <c r="BW701">
        <v>1</v>
      </c>
      <c r="CV701">
        <v>0</v>
      </c>
      <c r="CW701">
        <f>ROUND(Y701*Source!I470*DO701,7)</f>
        <v>0</v>
      </c>
      <c r="CX701">
        <f>ROUND(Y701*Source!I470,7)</f>
        <v>0.36</v>
      </c>
      <c r="CY701">
        <f>AB701</f>
        <v>20.38</v>
      </c>
      <c r="CZ701">
        <f>AF701</f>
        <v>20.38</v>
      </c>
      <c r="DA701">
        <f>AJ701</f>
        <v>1</v>
      </c>
      <c r="DB701">
        <f>ROUND(ROUND(AT701*CZ701,2),6)</f>
        <v>7.34</v>
      </c>
      <c r="DC701">
        <f>ROUND(ROUND(AT701*AG701,2),6)</f>
        <v>0</v>
      </c>
      <c r="DD701" t="s">
        <v>3</v>
      </c>
      <c r="DE701" t="s">
        <v>3</v>
      </c>
      <c r="DF701">
        <f>ROUND(ROUND(AE701,2)*CX701,2)</f>
        <v>0</v>
      </c>
      <c r="DG701">
        <f t="shared" si="360"/>
        <v>7.34</v>
      </c>
      <c r="DH701">
        <f t="shared" si="341"/>
        <v>0</v>
      </c>
      <c r="DI701">
        <f t="shared" si="342"/>
        <v>0</v>
      </c>
      <c r="DJ701">
        <f>DG701+DH701</f>
        <v>7.34</v>
      </c>
      <c r="DK701">
        <v>1</v>
      </c>
      <c r="DL701" t="s">
        <v>3</v>
      </c>
      <c r="DM701">
        <v>0</v>
      </c>
      <c r="DN701" t="s">
        <v>3</v>
      </c>
      <c r="DO701">
        <v>0</v>
      </c>
    </row>
    <row r="702" spans="1:119" x14ac:dyDescent="0.2">
      <c r="A702">
        <f>ROW(Source!A470)</f>
        <v>470</v>
      </c>
      <c r="B702">
        <v>449016111</v>
      </c>
      <c r="C702">
        <v>448998121</v>
      </c>
      <c r="D702">
        <v>277865463</v>
      </c>
      <c r="E702">
        <v>1</v>
      </c>
      <c r="F702">
        <v>1</v>
      </c>
      <c r="G702">
        <v>1</v>
      </c>
      <c r="H702">
        <v>3</v>
      </c>
      <c r="I702" t="s">
        <v>1367</v>
      </c>
      <c r="J702" t="s">
        <v>1368</v>
      </c>
      <c r="K702" t="s">
        <v>1369</v>
      </c>
      <c r="L702">
        <v>1339</v>
      </c>
      <c r="N702">
        <v>1007</v>
      </c>
      <c r="O702" t="s">
        <v>49</v>
      </c>
      <c r="P702" t="s">
        <v>49</v>
      </c>
      <c r="Q702">
        <v>1</v>
      </c>
      <c r="W702">
        <v>0</v>
      </c>
      <c r="X702">
        <v>-555778344</v>
      </c>
      <c r="Y702">
        <f>(AT702*ROUND(0,7))</f>
        <v>0</v>
      </c>
      <c r="AA702">
        <v>31.78</v>
      </c>
      <c r="AB702">
        <v>0</v>
      </c>
      <c r="AC702">
        <v>0</v>
      </c>
      <c r="AD702">
        <v>0</v>
      </c>
      <c r="AE702">
        <v>35.71</v>
      </c>
      <c r="AF702">
        <v>0</v>
      </c>
      <c r="AG702">
        <v>0</v>
      </c>
      <c r="AH702">
        <v>0</v>
      </c>
      <c r="AI702">
        <v>0.89</v>
      </c>
      <c r="AJ702">
        <v>1</v>
      </c>
      <c r="AK702">
        <v>1</v>
      </c>
      <c r="AL702">
        <v>1</v>
      </c>
      <c r="AM702">
        <v>2</v>
      </c>
      <c r="AN702">
        <v>0</v>
      </c>
      <c r="AO702">
        <v>0</v>
      </c>
      <c r="AP702">
        <v>1</v>
      </c>
      <c r="AQ702">
        <v>1</v>
      </c>
      <c r="AR702">
        <v>0</v>
      </c>
      <c r="AS702" t="s">
        <v>3</v>
      </c>
      <c r="AT702">
        <v>0.15</v>
      </c>
      <c r="AU702" t="s">
        <v>135</v>
      </c>
      <c r="AV702">
        <v>0</v>
      </c>
      <c r="AW702">
        <v>2</v>
      </c>
      <c r="AX702">
        <v>448998132</v>
      </c>
      <c r="AY702">
        <v>1</v>
      </c>
      <c r="AZ702">
        <v>0</v>
      </c>
      <c r="BA702">
        <v>705</v>
      </c>
      <c r="BB702">
        <v>1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5.3564999999999996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1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CV702">
        <v>0</v>
      </c>
      <c r="CW702">
        <v>0</v>
      </c>
      <c r="CX702">
        <f>ROUND(Y702*Source!I470,7)</f>
        <v>0</v>
      </c>
      <c r="CY702">
        <f>AA702</f>
        <v>31.78</v>
      </c>
      <c r="CZ702">
        <f>AE702</f>
        <v>35.71</v>
      </c>
      <c r="DA702">
        <f>AI702</f>
        <v>0.89</v>
      </c>
      <c r="DB702">
        <f>ROUND((ROUND(AT702*CZ702,2)*ROUND(0,7)),6)</f>
        <v>0</v>
      </c>
      <c r="DC702">
        <f>ROUND((ROUND(AT702*AG702,2)*ROUND(0,7)),6)</f>
        <v>0</v>
      </c>
      <c r="DD702" t="s">
        <v>3</v>
      </c>
      <c r="DE702" t="s">
        <v>3</v>
      </c>
      <c r="DF702">
        <f>ROUND(ROUND(AE702*AI702,2)*CX702,2)</f>
        <v>0</v>
      </c>
      <c r="DG702">
        <f t="shared" si="360"/>
        <v>0</v>
      </c>
      <c r="DH702">
        <f t="shared" si="341"/>
        <v>0</v>
      </c>
      <c r="DI702">
        <f t="shared" si="342"/>
        <v>0</v>
      </c>
      <c r="DJ702">
        <f>DF702</f>
        <v>0</v>
      </c>
      <c r="DK702">
        <v>0</v>
      </c>
      <c r="DL702" t="s">
        <v>3</v>
      </c>
      <c r="DM702">
        <v>0</v>
      </c>
      <c r="DN702" t="s">
        <v>3</v>
      </c>
      <c r="DO702">
        <v>0</v>
      </c>
    </row>
    <row r="703" spans="1:119" x14ac:dyDescent="0.2">
      <c r="A703">
        <f>ROW(Source!A470)</f>
        <v>470</v>
      </c>
      <c r="B703">
        <v>449016111</v>
      </c>
      <c r="C703">
        <v>448998121</v>
      </c>
      <c r="D703">
        <v>277561608</v>
      </c>
      <c r="E703">
        <v>109</v>
      </c>
      <c r="F703">
        <v>1</v>
      </c>
      <c r="G703">
        <v>1</v>
      </c>
      <c r="H703">
        <v>3</v>
      </c>
      <c r="I703" t="s">
        <v>502</v>
      </c>
      <c r="J703" t="s">
        <v>3</v>
      </c>
      <c r="K703" t="s">
        <v>503</v>
      </c>
      <c r="L703">
        <v>1339</v>
      </c>
      <c r="N703">
        <v>1007</v>
      </c>
      <c r="O703" t="s">
        <v>49</v>
      </c>
      <c r="P703" t="s">
        <v>49</v>
      </c>
      <c r="Q703">
        <v>1</v>
      </c>
      <c r="W703">
        <v>0</v>
      </c>
      <c r="X703">
        <v>220090467</v>
      </c>
      <c r="Y703">
        <f>(AT703*ROUND(0,7))</f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1</v>
      </c>
      <c r="AJ703">
        <v>1</v>
      </c>
      <c r="AK703">
        <v>1</v>
      </c>
      <c r="AL703">
        <v>1</v>
      </c>
      <c r="AM703">
        <v>-2</v>
      </c>
      <c r="AN703">
        <v>0</v>
      </c>
      <c r="AO703">
        <v>0</v>
      </c>
      <c r="AP703">
        <v>1</v>
      </c>
      <c r="AQ703">
        <v>0</v>
      </c>
      <c r="AR703">
        <v>0</v>
      </c>
      <c r="AS703" t="s">
        <v>3</v>
      </c>
      <c r="AT703">
        <v>1.1000000000000001</v>
      </c>
      <c r="AU703" t="s">
        <v>135</v>
      </c>
      <c r="AV703">
        <v>0</v>
      </c>
      <c r="AW703">
        <v>2</v>
      </c>
      <c r="AX703">
        <v>448998133</v>
      </c>
      <c r="AY703">
        <v>1</v>
      </c>
      <c r="AZ703">
        <v>0</v>
      </c>
      <c r="BA703">
        <v>706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CV703">
        <v>0</v>
      </c>
      <c r="CW703">
        <v>0</v>
      </c>
      <c r="CX703">
        <f>ROUND(Y703*Source!I470,7)</f>
        <v>0</v>
      </c>
      <c r="CY703">
        <f>AA703</f>
        <v>0</v>
      </c>
      <c r="CZ703">
        <f>AE703</f>
        <v>0</v>
      </c>
      <c r="DA703">
        <f>AI703</f>
        <v>1</v>
      </c>
      <c r="DB703">
        <f>ROUND((ROUND(AT703*CZ703,2)*ROUND(0,7)),6)</f>
        <v>0</v>
      </c>
      <c r="DC703">
        <f>ROUND((ROUND(AT703*AG703,2)*ROUND(0,7)),6)</f>
        <v>0</v>
      </c>
      <c r="DD703" t="s">
        <v>3</v>
      </c>
      <c r="DE703" t="s">
        <v>3</v>
      </c>
      <c r="DF703">
        <f>ROUND(ROUND(AE703,2)*CX703,2)</f>
        <v>0</v>
      </c>
      <c r="DG703">
        <f t="shared" si="360"/>
        <v>0</v>
      </c>
      <c r="DH703">
        <f t="shared" si="341"/>
        <v>0</v>
      </c>
      <c r="DI703">
        <f t="shared" si="342"/>
        <v>0</v>
      </c>
      <c r="DJ703">
        <f>DF703</f>
        <v>0</v>
      </c>
      <c r="DK703">
        <v>0</v>
      </c>
      <c r="DL703" t="s">
        <v>3</v>
      </c>
      <c r="DM703">
        <v>0</v>
      </c>
      <c r="DN703" t="s">
        <v>3</v>
      </c>
      <c r="DO703">
        <v>0</v>
      </c>
    </row>
    <row r="704" spans="1:119" x14ac:dyDescent="0.2">
      <c r="A704">
        <f>ROW(Source!A472)</f>
        <v>472</v>
      </c>
      <c r="B704">
        <v>449016111</v>
      </c>
      <c r="C704">
        <v>448998135</v>
      </c>
      <c r="D704">
        <v>277560242</v>
      </c>
      <c r="E704">
        <v>109</v>
      </c>
      <c r="F704">
        <v>1</v>
      </c>
      <c r="G704">
        <v>1</v>
      </c>
      <c r="H704">
        <v>1</v>
      </c>
      <c r="I704" t="s">
        <v>1637</v>
      </c>
      <c r="J704" t="s">
        <v>3</v>
      </c>
      <c r="K704" t="s">
        <v>1638</v>
      </c>
      <c r="L704">
        <v>1191</v>
      </c>
      <c r="N704">
        <v>1013</v>
      </c>
      <c r="O704" t="s">
        <v>1203</v>
      </c>
      <c r="P704" t="s">
        <v>1203</v>
      </c>
      <c r="Q704">
        <v>1</v>
      </c>
      <c r="W704">
        <v>0</v>
      </c>
      <c r="X704">
        <v>-366857280</v>
      </c>
      <c r="Y704">
        <f>AT704</f>
        <v>0.85</v>
      </c>
      <c r="AA704">
        <v>0</v>
      </c>
      <c r="AB704">
        <v>0</v>
      </c>
      <c r="AC704">
        <v>0</v>
      </c>
      <c r="AD704">
        <v>447.05</v>
      </c>
      <c r="AE704">
        <v>0</v>
      </c>
      <c r="AF704">
        <v>0</v>
      </c>
      <c r="AG704">
        <v>0</v>
      </c>
      <c r="AH704">
        <v>447.05</v>
      </c>
      <c r="AI704">
        <v>1</v>
      </c>
      <c r="AJ704">
        <v>1</v>
      </c>
      <c r="AK704">
        <v>1</v>
      </c>
      <c r="AL704">
        <v>1</v>
      </c>
      <c r="AM704">
        <v>-2</v>
      </c>
      <c r="AN704">
        <v>0</v>
      </c>
      <c r="AO704">
        <v>0</v>
      </c>
      <c r="AP704">
        <v>1</v>
      </c>
      <c r="AQ704">
        <v>1</v>
      </c>
      <c r="AR704">
        <v>0</v>
      </c>
      <c r="AS704" t="s">
        <v>3</v>
      </c>
      <c r="AT704">
        <v>0.85</v>
      </c>
      <c r="AU704" t="s">
        <v>3</v>
      </c>
      <c r="AV704">
        <v>1</v>
      </c>
      <c r="AW704">
        <v>2</v>
      </c>
      <c r="AX704">
        <v>448998142</v>
      </c>
      <c r="AY704">
        <v>2</v>
      </c>
      <c r="AZ704">
        <v>131072</v>
      </c>
      <c r="BA704">
        <v>707</v>
      </c>
      <c r="BB704">
        <v>1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379.99250000000001</v>
      </c>
      <c r="BN704">
        <v>0.85</v>
      </c>
      <c r="BO704">
        <v>0</v>
      </c>
      <c r="BP704">
        <v>1</v>
      </c>
      <c r="BQ704">
        <v>0</v>
      </c>
      <c r="BR704">
        <v>0</v>
      </c>
      <c r="BS704">
        <v>0</v>
      </c>
      <c r="BT704">
        <v>379.99250000000001</v>
      </c>
      <c r="BU704">
        <v>0.85</v>
      </c>
      <c r="BV704">
        <v>0</v>
      </c>
      <c r="BW704">
        <v>1</v>
      </c>
      <c r="CU704">
        <f>ROUND(AT704*Source!I472*AH704*AL704,2)</f>
        <v>379.99</v>
      </c>
      <c r="CV704">
        <f>ROUND(Y704*Source!I472,7)</f>
        <v>0.85</v>
      </c>
      <c r="CW704">
        <v>0</v>
      </c>
      <c r="CX704">
        <f>ROUND(Y704*Source!I472,7)</f>
        <v>0.85</v>
      </c>
      <c r="CY704">
        <f>AD704</f>
        <v>447.05</v>
      </c>
      <c r="CZ704">
        <f>AH704</f>
        <v>447.05</v>
      </c>
      <c r="DA704">
        <f>AL704</f>
        <v>1</v>
      </c>
      <c r="DB704">
        <f>ROUND(ROUND(AT704*CZ704,2),6)</f>
        <v>379.99</v>
      </c>
      <c r="DC704">
        <f>ROUND(ROUND(AT704*AG704,2),6)</f>
        <v>0</v>
      </c>
      <c r="DD704" t="s">
        <v>3</v>
      </c>
      <c r="DE704" t="s">
        <v>3</v>
      </c>
      <c r="DF704">
        <f>ROUND(ROUND(AE704,2)*CX704,2)</f>
        <v>0</v>
      </c>
      <c r="DG704">
        <f t="shared" si="360"/>
        <v>0</v>
      </c>
      <c r="DH704">
        <f t="shared" si="341"/>
        <v>0</v>
      </c>
      <c r="DI704">
        <f t="shared" si="342"/>
        <v>379.99</v>
      </c>
      <c r="DJ704">
        <f>DI704</f>
        <v>379.99</v>
      </c>
      <c r="DK704">
        <v>1</v>
      </c>
      <c r="DL704" t="s">
        <v>3</v>
      </c>
      <c r="DM704">
        <v>0</v>
      </c>
      <c r="DN704" t="s">
        <v>3</v>
      </c>
      <c r="DO704">
        <v>0</v>
      </c>
    </row>
    <row r="705" spans="1:119" x14ac:dyDescent="0.2">
      <c r="A705">
        <f>ROW(Source!A472)</f>
        <v>472</v>
      </c>
      <c r="B705">
        <v>449016111</v>
      </c>
      <c r="C705">
        <v>448998135</v>
      </c>
      <c r="D705">
        <v>277560491</v>
      </c>
      <c r="E705">
        <v>109</v>
      </c>
      <c r="F705">
        <v>1</v>
      </c>
      <c r="G705">
        <v>1</v>
      </c>
      <c r="H705">
        <v>1</v>
      </c>
      <c r="I705" t="s">
        <v>1204</v>
      </c>
      <c r="J705" t="s">
        <v>3</v>
      </c>
      <c r="K705" t="s">
        <v>1205</v>
      </c>
      <c r="L705">
        <v>1191</v>
      </c>
      <c r="N705">
        <v>1013</v>
      </c>
      <c r="O705" t="s">
        <v>1203</v>
      </c>
      <c r="P705" t="s">
        <v>1203</v>
      </c>
      <c r="Q705">
        <v>1</v>
      </c>
      <c r="W705">
        <v>0</v>
      </c>
      <c r="X705">
        <v>-1417349443</v>
      </c>
      <c r="Y705">
        <f>AT705</f>
        <v>7.0000000000000007E-2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1</v>
      </c>
      <c r="AJ705">
        <v>1</v>
      </c>
      <c r="AK705">
        <v>1</v>
      </c>
      <c r="AL705">
        <v>1</v>
      </c>
      <c r="AM705">
        <v>-2</v>
      </c>
      <c r="AN705">
        <v>0</v>
      </c>
      <c r="AO705">
        <v>0</v>
      </c>
      <c r="AP705">
        <v>1</v>
      </c>
      <c r="AQ705">
        <v>1</v>
      </c>
      <c r="AR705">
        <v>0</v>
      </c>
      <c r="AS705" t="s">
        <v>3</v>
      </c>
      <c r="AT705">
        <v>7.0000000000000007E-2</v>
      </c>
      <c r="AU705" t="s">
        <v>3</v>
      </c>
      <c r="AV705">
        <v>2</v>
      </c>
      <c r="AW705">
        <v>2</v>
      </c>
      <c r="AX705">
        <v>448998143</v>
      </c>
      <c r="AY705">
        <v>1</v>
      </c>
      <c r="AZ705">
        <v>0</v>
      </c>
      <c r="BA705">
        <v>708</v>
      </c>
      <c r="BB705">
        <v>1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CV705">
        <v>0</v>
      </c>
      <c r="CW705">
        <v>0</v>
      </c>
      <c r="CX705">
        <f>ROUND(Y705*Source!I472,7)</f>
        <v>7.0000000000000007E-2</v>
      </c>
      <c r="CY705">
        <f>AD705</f>
        <v>0</v>
      </c>
      <c r="CZ705">
        <f>AH705</f>
        <v>0</v>
      </c>
      <c r="DA705">
        <f>AL705</f>
        <v>1</v>
      </c>
      <c r="DB705">
        <f>ROUND(ROUND(AT705*CZ705,2),6)</f>
        <v>0</v>
      </c>
      <c r="DC705">
        <f>ROUND(ROUND(AT705*AG705,2),6)</f>
        <v>0</v>
      </c>
      <c r="DD705" t="s">
        <v>3</v>
      </c>
      <c r="DE705" t="s">
        <v>3</v>
      </c>
      <c r="DF705">
        <f>ROUND(ROUND(AE705,2)*CX705,2)</f>
        <v>0</v>
      </c>
      <c r="DG705">
        <f t="shared" si="360"/>
        <v>0</v>
      </c>
      <c r="DH705">
        <f t="shared" ref="DH705:DH768" si="361">ROUND(ROUND(AG705,2)*CX705,2)</f>
        <v>0</v>
      </c>
      <c r="DI705">
        <f t="shared" ref="DI705:DI768" si="362">ROUND(ROUND(AH705,2)*CX705,2)</f>
        <v>0</v>
      </c>
      <c r="DJ705">
        <f>DI705</f>
        <v>0</v>
      </c>
      <c r="DK705">
        <v>0</v>
      </c>
      <c r="DL705" t="s">
        <v>3</v>
      </c>
      <c r="DM705">
        <v>0</v>
      </c>
      <c r="DN705" t="s">
        <v>3</v>
      </c>
      <c r="DO705">
        <v>0</v>
      </c>
    </row>
    <row r="706" spans="1:119" x14ac:dyDescent="0.2">
      <c r="A706">
        <f>ROW(Source!A472)</f>
        <v>472</v>
      </c>
      <c r="B706">
        <v>449016111</v>
      </c>
      <c r="C706">
        <v>448998135</v>
      </c>
      <c r="D706">
        <v>277944858</v>
      </c>
      <c r="E706">
        <v>1</v>
      </c>
      <c r="F706">
        <v>1</v>
      </c>
      <c r="G706">
        <v>1</v>
      </c>
      <c r="H706">
        <v>2</v>
      </c>
      <c r="I706" t="s">
        <v>1639</v>
      </c>
      <c r="J706" t="s">
        <v>1640</v>
      </c>
      <c r="K706" t="s">
        <v>1641</v>
      </c>
      <c r="L706">
        <v>1368</v>
      </c>
      <c r="N706">
        <v>1011</v>
      </c>
      <c r="O706" t="s">
        <v>1100</v>
      </c>
      <c r="P706" t="s">
        <v>1100</v>
      </c>
      <c r="Q706">
        <v>1</v>
      </c>
      <c r="W706">
        <v>0</v>
      </c>
      <c r="X706">
        <v>1964807693</v>
      </c>
      <c r="Y706">
        <f>AT706</f>
        <v>7.0000000000000007E-2</v>
      </c>
      <c r="AA706">
        <v>0</v>
      </c>
      <c r="AB706">
        <v>1317.86</v>
      </c>
      <c r="AC706">
        <v>620.24</v>
      </c>
      <c r="AD706">
        <v>0</v>
      </c>
      <c r="AE706">
        <v>0</v>
      </c>
      <c r="AF706">
        <v>1317.86</v>
      </c>
      <c r="AG706">
        <v>620.24</v>
      </c>
      <c r="AH706">
        <v>0</v>
      </c>
      <c r="AI706">
        <v>1</v>
      </c>
      <c r="AJ706">
        <v>1</v>
      </c>
      <c r="AK706">
        <v>1</v>
      </c>
      <c r="AL706">
        <v>1</v>
      </c>
      <c r="AM706">
        <v>-2</v>
      </c>
      <c r="AN706">
        <v>0</v>
      </c>
      <c r="AO706">
        <v>0</v>
      </c>
      <c r="AP706">
        <v>1</v>
      </c>
      <c r="AQ706">
        <v>1</v>
      </c>
      <c r="AR706">
        <v>0</v>
      </c>
      <c r="AS706" t="s">
        <v>3</v>
      </c>
      <c r="AT706">
        <v>7.0000000000000007E-2</v>
      </c>
      <c r="AU706" t="s">
        <v>3</v>
      </c>
      <c r="AV706">
        <v>1</v>
      </c>
      <c r="AW706">
        <v>2</v>
      </c>
      <c r="AX706">
        <v>448998144</v>
      </c>
      <c r="AY706">
        <v>2</v>
      </c>
      <c r="AZ706">
        <v>98304</v>
      </c>
      <c r="BA706">
        <v>709</v>
      </c>
      <c r="BB706">
        <v>1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92.250200000000007</v>
      </c>
      <c r="BL706">
        <v>43.416800000000002</v>
      </c>
      <c r="BM706">
        <v>0</v>
      </c>
      <c r="BN706">
        <v>0</v>
      </c>
      <c r="BO706">
        <v>7.0000000000000007E-2</v>
      </c>
      <c r="BP706">
        <v>1</v>
      </c>
      <c r="BQ706">
        <v>0</v>
      </c>
      <c r="BR706">
        <v>92.250200000000007</v>
      </c>
      <c r="BS706">
        <v>43.416800000000002</v>
      </c>
      <c r="BT706">
        <v>0</v>
      </c>
      <c r="BU706">
        <v>0</v>
      </c>
      <c r="BV706">
        <v>7.0000000000000007E-2</v>
      </c>
      <c r="BW706">
        <v>1</v>
      </c>
      <c r="CV706">
        <v>0</v>
      </c>
      <c r="CW706">
        <f>ROUND(Y706*Source!I472*DO706,7)</f>
        <v>7.0000000000000007E-2</v>
      </c>
      <c r="CX706">
        <f>ROUND(Y706*Source!I472,7)</f>
        <v>7.0000000000000007E-2</v>
      </c>
      <c r="CY706">
        <f>AB706</f>
        <v>1317.86</v>
      </c>
      <c r="CZ706">
        <f>AF706</f>
        <v>1317.86</v>
      </c>
      <c r="DA706">
        <f>AJ706</f>
        <v>1</v>
      </c>
      <c r="DB706">
        <f>ROUND(ROUND(AT706*CZ706,2),6)</f>
        <v>92.25</v>
      </c>
      <c r="DC706">
        <f>ROUND(ROUND(AT706*AG706,2),6)</f>
        <v>43.42</v>
      </c>
      <c r="DD706" t="s">
        <v>3</v>
      </c>
      <c r="DE706" t="s">
        <v>3</v>
      </c>
      <c r="DF706">
        <f>ROUND(ROUND(AE706,2)*CX706,2)</f>
        <v>0</v>
      </c>
      <c r="DG706">
        <f t="shared" si="360"/>
        <v>92.25</v>
      </c>
      <c r="DH706">
        <f t="shared" si="361"/>
        <v>43.42</v>
      </c>
      <c r="DI706">
        <f t="shared" si="362"/>
        <v>0</v>
      </c>
      <c r="DJ706">
        <f>DG706+DH706</f>
        <v>135.67000000000002</v>
      </c>
      <c r="DK706">
        <v>1</v>
      </c>
      <c r="DL706" t="s">
        <v>1219</v>
      </c>
      <c r="DM706">
        <v>5</v>
      </c>
      <c r="DN706" t="s">
        <v>1203</v>
      </c>
      <c r="DO706">
        <v>1</v>
      </c>
    </row>
    <row r="707" spans="1:119" x14ac:dyDescent="0.2">
      <c r="A707">
        <f>ROW(Source!A472)</f>
        <v>472</v>
      </c>
      <c r="B707">
        <v>449016111</v>
      </c>
      <c r="C707">
        <v>448998135</v>
      </c>
      <c r="D707">
        <v>277945222</v>
      </c>
      <c r="E707">
        <v>1</v>
      </c>
      <c r="F707">
        <v>1</v>
      </c>
      <c r="G707">
        <v>1</v>
      </c>
      <c r="H707">
        <v>2</v>
      </c>
      <c r="I707" t="s">
        <v>1642</v>
      </c>
      <c r="J707" t="s">
        <v>1643</v>
      </c>
      <c r="K707" t="s">
        <v>1644</v>
      </c>
      <c r="L707">
        <v>1368</v>
      </c>
      <c r="N707">
        <v>1011</v>
      </c>
      <c r="O707" t="s">
        <v>1100</v>
      </c>
      <c r="P707" t="s">
        <v>1100</v>
      </c>
      <c r="Q707">
        <v>1</v>
      </c>
      <c r="W707">
        <v>0</v>
      </c>
      <c r="X707">
        <v>-1239155477</v>
      </c>
      <c r="Y707">
        <f>AT707</f>
        <v>0.4</v>
      </c>
      <c r="AA707">
        <v>0</v>
      </c>
      <c r="AB707">
        <v>20.38</v>
      </c>
      <c r="AC707">
        <v>0</v>
      </c>
      <c r="AD707">
        <v>0</v>
      </c>
      <c r="AE707">
        <v>0</v>
      </c>
      <c r="AF707">
        <v>20.38</v>
      </c>
      <c r="AG707">
        <v>0</v>
      </c>
      <c r="AH707">
        <v>0</v>
      </c>
      <c r="AI707">
        <v>1</v>
      </c>
      <c r="AJ707">
        <v>1</v>
      </c>
      <c r="AK707">
        <v>1</v>
      </c>
      <c r="AL707">
        <v>1</v>
      </c>
      <c r="AM707">
        <v>-2</v>
      </c>
      <c r="AN707">
        <v>0</v>
      </c>
      <c r="AO707">
        <v>0</v>
      </c>
      <c r="AP707">
        <v>1</v>
      </c>
      <c r="AQ707">
        <v>1</v>
      </c>
      <c r="AR707">
        <v>0</v>
      </c>
      <c r="AS707" t="s">
        <v>3</v>
      </c>
      <c r="AT707">
        <v>0.4</v>
      </c>
      <c r="AU707" t="s">
        <v>3</v>
      </c>
      <c r="AV707">
        <v>1</v>
      </c>
      <c r="AW707">
        <v>2</v>
      </c>
      <c r="AX707">
        <v>448998145</v>
      </c>
      <c r="AY707">
        <v>2</v>
      </c>
      <c r="AZ707">
        <v>32768</v>
      </c>
      <c r="BA707">
        <v>710</v>
      </c>
      <c r="BB707">
        <v>1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8.1519999999999992</v>
      </c>
      <c r="BL707">
        <v>0</v>
      </c>
      <c r="BM707">
        <v>0</v>
      </c>
      <c r="BN707">
        <v>0</v>
      </c>
      <c r="BO707">
        <v>0</v>
      </c>
      <c r="BP707">
        <v>1</v>
      </c>
      <c r="BQ707">
        <v>0</v>
      </c>
      <c r="BR707">
        <v>8.1519999999999992</v>
      </c>
      <c r="BS707">
        <v>0</v>
      </c>
      <c r="BT707">
        <v>0</v>
      </c>
      <c r="BU707">
        <v>0</v>
      </c>
      <c r="BV707">
        <v>0</v>
      </c>
      <c r="BW707">
        <v>1</v>
      </c>
      <c r="CV707">
        <v>0</v>
      </c>
      <c r="CW707">
        <f>ROUND(Y707*Source!I472*DO707,7)</f>
        <v>0</v>
      </c>
      <c r="CX707">
        <f>ROUND(Y707*Source!I472,7)</f>
        <v>0.4</v>
      </c>
      <c r="CY707">
        <f>AB707</f>
        <v>20.38</v>
      </c>
      <c r="CZ707">
        <f>AF707</f>
        <v>20.38</v>
      </c>
      <c r="DA707">
        <f>AJ707</f>
        <v>1</v>
      </c>
      <c r="DB707">
        <f>ROUND(ROUND(AT707*CZ707,2),6)</f>
        <v>8.15</v>
      </c>
      <c r="DC707">
        <f>ROUND(ROUND(AT707*AG707,2),6)</f>
        <v>0</v>
      </c>
      <c r="DD707" t="s">
        <v>3</v>
      </c>
      <c r="DE707" t="s">
        <v>3</v>
      </c>
      <c r="DF707">
        <f>ROUND(ROUND(AE707,2)*CX707,2)</f>
        <v>0</v>
      </c>
      <c r="DG707">
        <f t="shared" si="360"/>
        <v>8.15</v>
      </c>
      <c r="DH707">
        <f t="shared" si="361"/>
        <v>0</v>
      </c>
      <c r="DI707">
        <f t="shared" si="362"/>
        <v>0</v>
      </c>
      <c r="DJ707">
        <f>DG707+DH707</f>
        <v>8.15</v>
      </c>
      <c r="DK707">
        <v>1</v>
      </c>
      <c r="DL707" t="s">
        <v>3</v>
      </c>
      <c r="DM707">
        <v>0</v>
      </c>
      <c r="DN707" t="s">
        <v>3</v>
      </c>
      <c r="DO707">
        <v>0</v>
      </c>
    </row>
    <row r="708" spans="1:119" x14ac:dyDescent="0.2">
      <c r="A708">
        <f>ROW(Source!A472)</f>
        <v>472</v>
      </c>
      <c r="B708">
        <v>449016111</v>
      </c>
      <c r="C708">
        <v>448998135</v>
      </c>
      <c r="D708">
        <v>277865463</v>
      </c>
      <c r="E708">
        <v>1</v>
      </c>
      <c r="F708">
        <v>1</v>
      </c>
      <c r="G708">
        <v>1</v>
      </c>
      <c r="H708">
        <v>3</v>
      </c>
      <c r="I708" t="s">
        <v>1367</v>
      </c>
      <c r="J708" t="s">
        <v>1368</v>
      </c>
      <c r="K708" t="s">
        <v>1369</v>
      </c>
      <c r="L708">
        <v>1339</v>
      </c>
      <c r="N708">
        <v>1007</v>
      </c>
      <c r="O708" t="s">
        <v>49</v>
      </c>
      <c r="P708" t="s">
        <v>49</v>
      </c>
      <c r="Q708">
        <v>1</v>
      </c>
      <c r="W708">
        <v>0</v>
      </c>
      <c r="X708">
        <v>-555778344</v>
      </c>
      <c r="Y708">
        <f>(AT708*ROUND(0,7))</f>
        <v>0</v>
      </c>
      <c r="AA708">
        <v>31.78</v>
      </c>
      <c r="AB708">
        <v>0</v>
      </c>
      <c r="AC708">
        <v>0</v>
      </c>
      <c r="AD708">
        <v>0</v>
      </c>
      <c r="AE708">
        <v>35.71</v>
      </c>
      <c r="AF708">
        <v>0</v>
      </c>
      <c r="AG708">
        <v>0</v>
      </c>
      <c r="AH708">
        <v>0</v>
      </c>
      <c r="AI708">
        <v>0.89</v>
      </c>
      <c r="AJ708">
        <v>1</v>
      </c>
      <c r="AK708">
        <v>1</v>
      </c>
      <c r="AL708">
        <v>1</v>
      </c>
      <c r="AM708">
        <v>2</v>
      </c>
      <c r="AN708">
        <v>0</v>
      </c>
      <c r="AO708">
        <v>0</v>
      </c>
      <c r="AP708">
        <v>1</v>
      </c>
      <c r="AQ708">
        <v>1</v>
      </c>
      <c r="AR708">
        <v>0</v>
      </c>
      <c r="AS708" t="s">
        <v>3</v>
      </c>
      <c r="AT708">
        <v>0.15</v>
      </c>
      <c r="AU708" t="s">
        <v>135</v>
      </c>
      <c r="AV708">
        <v>0</v>
      </c>
      <c r="AW708">
        <v>2</v>
      </c>
      <c r="AX708">
        <v>448998146</v>
      </c>
      <c r="AY708">
        <v>1</v>
      </c>
      <c r="AZ708">
        <v>0</v>
      </c>
      <c r="BA708">
        <v>711</v>
      </c>
      <c r="BB708">
        <v>1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5.3564999999999996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1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CV708">
        <v>0</v>
      </c>
      <c r="CW708">
        <v>0</v>
      </c>
      <c r="CX708">
        <f>ROUND(Y708*Source!I472,7)</f>
        <v>0</v>
      </c>
      <c r="CY708">
        <f>AA708</f>
        <v>31.78</v>
      </c>
      <c r="CZ708">
        <f>AE708</f>
        <v>35.71</v>
      </c>
      <c r="DA708">
        <f>AI708</f>
        <v>0.89</v>
      </c>
      <c r="DB708">
        <f>ROUND((ROUND(AT708*CZ708,2)*ROUND(0,7)),6)</f>
        <v>0</v>
      </c>
      <c r="DC708">
        <f>ROUND((ROUND(AT708*AG708,2)*ROUND(0,7)),6)</f>
        <v>0</v>
      </c>
      <c r="DD708" t="s">
        <v>3</v>
      </c>
      <c r="DE708" t="s">
        <v>3</v>
      </c>
      <c r="DF708">
        <f>ROUND(ROUND(AE708*AI708,2)*CX708,2)</f>
        <v>0</v>
      </c>
      <c r="DG708">
        <f t="shared" si="360"/>
        <v>0</v>
      </c>
      <c r="DH708">
        <f t="shared" si="361"/>
        <v>0</v>
      </c>
      <c r="DI708">
        <f t="shared" si="362"/>
        <v>0</v>
      </c>
      <c r="DJ708">
        <f>DF708</f>
        <v>0</v>
      </c>
      <c r="DK708">
        <v>0</v>
      </c>
      <c r="DL708" t="s">
        <v>3</v>
      </c>
      <c r="DM708">
        <v>0</v>
      </c>
      <c r="DN708" t="s">
        <v>3</v>
      </c>
      <c r="DO708">
        <v>0</v>
      </c>
    </row>
    <row r="709" spans="1:119" x14ac:dyDescent="0.2">
      <c r="A709">
        <f>ROW(Source!A472)</f>
        <v>472</v>
      </c>
      <c r="B709">
        <v>449016111</v>
      </c>
      <c r="C709">
        <v>448998135</v>
      </c>
      <c r="D709">
        <v>277561566</v>
      </c>
      <c r="E709">
        <v>109</v>
      </c>
      <c r="F709">
        <v>1</v>
      </c>
      <c r="G709">
        <v>1</v>
      </c>
      <c r="H709">
        <v>3</v>
      </c>
      <c r="I709" t="s">
        <v>550</v>
      </c>
      <c r="J709" t="s">
        <v>3</v>
      </c>
      <c r="K709" t="s">
        <v>646</v>
      </c>
      <c r="L709">
        <v>1339</v>
      </c>
      <c r="N709">
        <v>1007</v>
      </c>
      <c r="O709" t="s">
        <v>49</v>
      </c>
      <c r="P709" t="s">
        <v>49</v>
      </c>
      <c r="Q709">
        <v>1</v>
      </c>
      <c r="W709">
        <v>0</v>
      </c>
      <c r="X709">
        <v>1239012555</v>
      </c>
      <c r="Y709">
        <f>(AT709*ROUND(0,7))</f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1</v>
      </c>
      <c r="AJ709">
        <v>1</v>
      </c>
      <c r="AK709">
        <v>1</v>
      </c>
      <c r="AL709">
        <v>1</v>
      </c>
      <c r="AM709">
        <v>-2</v>
      </c>
      <c r="AN709">
        <v>0</v>
      </c>
      <c r="AO709">
        <v>0</v>
      </c>
      <c r="AP709">
        <v>1</v>
      </c>
      <c r="AQ709">
        <v>0</v>
      </c>
      <c r="AR709">
        <v>0</v>
      </c>
      <c r="AS709" t="s">
        <v>3</v>
      </c>
      <c r="AT709">
        <v>1.1499999999999999</v>
      </c>
      <c r="AU709" t="s">
        <v>135</v>
      </c>
      <c r="AV709">
        <v>0</v>
      </c>
      <c r="AW709">
        <v>2</v>
      </c>
      <c r="AX709">
        <v>448998147</v>
      </c>
      <c r="AY709">
        <v>1</v>
      </c>
      <c r="AZ709">
        <v>0</v>
      </c>
      <c r="BA709">
        <v>712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CV709">
        <v>0</v>
      </c>
      <c r="CW709">
        <v>0</v>
      </c>
      <c r="CX709">
        <f>ROUND(Y709*Source!I472,7)</f>
        <v>0</v>
      </c>
      <c r="CY709">
        <f>AA709</f>
        <v>0</v>
      </c>
      <c r="CZ709">
        <f>AE709</f>
        <v>0</v>
      </c>
      <c r="DA709">
        <f>AI709</f>
        <v>1</v>
      </c>
      <c r="DB709">
        <f>ROUND((ROUND(AT709*CZ709,2)*ROUND(0,7)),6)</f>
        <v>0</v>
      </c>
      <c r="DC709">
        <f>ROUND((ROUND(AT709*AG709,2)*ROUND(0,7)),6)</f>
        <v>0</v>
      </c>
      <c r="DD709" t="s">
        <v>3</v>
      </c>
      <c r="DE709" t="s">
        <v>3</v>
      </c>
      <c r="DF709">
        <f t="shared" ref="DF709:DF723" si="363">ROUND(ROUND(AE709,2)*CX709,2)</f>
        <v>0</v>
      </c>
      <c r="DG709">
        <f t="shared" si="360"/>
        <v>0</v>
      </c>
      <c r="DH709">
        <f t="shared" si="361"/>
        <v>0</v>
      </c>
      <c r="DI709">
        <f t="shared" si="362"/>
        <v>0</v>
      </c>
      <c r="DJ709">
        <f>DF709</f>
        <v>0</v>
      </c>
      <c r="DK709">
        <v>0</v>
      </c>
      <c r="DL709" t="s">
        <v>3</v>
      </c>
      <c r="DM709">
        <v>0</v>
      </c>
      <c r="DN709" t="s">
        <v>3</v>
      </c>
      <c r="DO709">
        <v>0</v>
      </c>
    </row>
    <row r="710" spans="1:119" x14ac:dyDescent="0.2">
      <c r="A710">
        <f>ROW(Source!A474)</f>
        <v>474</v>
      </c>
      <c r="B710">
        <v>449016111</v>
      </c>
      <c r="C710">
        <v>448998149</v>
      </c>
      <c r="D710">
        <v>277560270</v>
      </c>
      <c r="E710">
        <v>109</v>
      </c>
      <c r="F710">
        <v>1</v>
      </c>
      <c r="G710">
        <v>1</v>
      </c>
      <c r="H710">
        <v>1</v>
      </c>
      <c r="I710" t="s">
        <v>1523</v>
      </c>
      <c r="J710" t="s">
        <v>3</v>
      </c>
      <c r="K710" t="s">
        <v>1524</v>
      </c>
      <c r="L710">
        <v>1191</v>
      </c>
      <c r="N710">
        <v>1013</v>
      </c>
      <c r="O710" t="s">
        <v>1203</v>
      </c>
      <c r="P710" t="s">
        <v>1203</v>
      </c>
      <c r="Q710">
        <v>1</v>
      </c>
      <c r="W710">
        <v>0</v>
      </c>
      <c r="X710">
        <v>246699258</v>
      </c>
      <c r="Y710">
        <f>AT710</f>
        <v>139.52000000000001</v>
      </c>
      <c r="AA710">
        <v>0</v>
      </c>
      <c r="AB710">
        <v>0</v>
      </c>
      <c r="AC710">
        <v>0</v>
      </c>
      <c r="AD710">
        <v>471.22</v>
      </c>
      <c r="AE710">
        <v>0</v>
      </c>
      <c r="AF710">
        <v>0</v>
      </c>
      <c r="AG710">
        <v>0</v>
      </c>
      <c r="AH710">
        <v>471.22</v>
      </c>
      <c r="AI710">
        <v>1</v>
      </c>
      <c r="AJ710">
        <v>1</v>
      </c>
      <c r="AK710">
        <v>1</v>
      </c>
      <c r="AL710">
        <v>1</v>
      </c>
      <c r="AM710">
        <v>-2</v>
      </c>
      <c r="AN710">
        <v>0</v>
      </c>
      <c r="AO710">
        <v>0</v>
      </c>
      <c r="AP710">
        <v>1</v>
      </c>
      <c r="AQ710">
        <v>1</v>
      </c>
      <c r="AR710">
        <v>0</v>
      </c>
      <c r="AS710" t="s">
        <v>3</v>
      </c>
      <c r="AT710">
        <v>139.52000000000001</v>
      </c>
      <c r="AU710" t="s">
        <v>3</v>
      </c>
      <c r="AV710">
        <v>1</v>
      </c>
      <c r="AW710">
        <v>2</v>
      </c>
      <c r="AX710">
        <v>448998157</v>
      </c>
      <c r="AY710">
        <v>2</v>
      </c>
      <c r="AZ710">
        <v>131072</v>
      </c>
      <c r="BA710">
        <v>713</v>
      </c>
      <c r="BB710">
        <v>1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65744.614400000006</v>
      </c>
      <c r="BN710">
        <v>139.52000000000001</v>
      </c>
      <c r="BO710">
        <v>0</v>
      </c>
      <c r="BP710">
        <v>1</v>
      </c>
      <c r="BQ710">
        <v>0</v>
      </c>
      <c r="BR710">
        <v>0</v>
      </c>
      <c r="BS710">
        <v>0</v>
      </c>
      <c r="BT710">
        <v>65744.614400000006</v>
      </c>
      <c r="BU710">
        <v>139.52000000000001</v>
      </c>
      <c r="BV710">
        <v>0</v>
      </c>
      <c r="BW710">
        <v>1</v>
      </c>
      <c r="CU710">
        <f>ROUND(AT710*Source!I474*AH710*AL710,2)</f>
        <v>657.45</v>
      </c>
      <c r="CV710">
        <f>ROUND(Y710*Source!I474,7)</f>
        <v>1.3952</v>
      </c>
      <c r="CW710">
        <v>0</v>
      </c>
      <c r="CX710">
        <f>ROUND(Y710*Source!I474,7)</f>
        <v>1.3952</v>
      </c>
      <c r="CY710">
        <f>AD710</f>
        <v>471.22</v>
      </c>
      <c r="CZ710">
        <f>AH710</f>
        <v>471.22</v>
      </c>
      <c r="DA710">
        <f>AL710</f>
        <v>1</v>
      </c>
      <c r="DB710">
        <f>ROUND(ROUND(AT710*CZ710,2),6)</f>
        <v>65744.61</v>
      </c>
      <c r="DC710">
        <f>ROUND(ROUND(AT710*AG710,2),6)</f>
        <v>0</v>
      </c>
      <c r="DD710" t="s">
        <v>3</v>
      </c>
      <c r="DE710" t="s">
        <v>3</v>
      </c>
      <c r="DF710">
        <f t="shared" si="363"/>
        <v>0</v>
      </c>
      <c r="DG710">
        <f t="shared" si="360"/>
        <v>0</v>
      </c>
      <c r="DH710">
        <f t="shared" si="361"/>
        <v>0</v>
      </c>
      <c r="DI710">
        <f t="shared" si="362"/>
        <v>657.45</v>
      </c>
      <c r="DJ710">
        <f>DI710</f>
        <v>657.45</v>
      </c>
      <c r="DK710">
        <v>1</v>
      </c>
      <c r="DL710" t="s">
        <v>3</v>
      </c>
      <c r="DM710">
        <v>0</v>
      </c>
      <c r="DN710" t="s">
        <v>3</v>
      </c>
      <c r="DO710">
        <v>0</v>
      </c>
    </row>
    <row r="711" spans="1:119" x14ac:dyDescent="0.2">
      <c r="A711">
        <f>ROW(Source!A474)</f>
        <v>474</v>
      </c>
      <c r="B711">
        <v>449016111</v>
      </c>
      <c r="C711">
        <v>448998149</v>
      </c>
      <c r="D711">
        <v>277560491</v>
      </c>
      <c r="E711">
        <v>109</v>
      </c>
      <c r="F711">
        <v>1</v>
      </c>
      <c r="G711">
        <v>1</v>
      </c>
      <c r="H711">
        <v>1</v>
      </c>
      <c r="I711" t="s">
        <v>1204</v>
      </c>
      <c r="J711" t="s">
        <v>3</v>
      </c>
      <c r="K711" t="s">
        <v>1205</v>
      </c>
      <c r="L711">
        <v>1191</v>
      </c>
      <c r="N711">
        <v>1013</v>
      </c>
      <c r="O711" t="s">
        <v>1203</v>
      </c>
      <c r="P711" t="s">
        <v>1203</v>
      </c>
      <c r="Q711">
        <v>1</v>
      </c>
      <c r="W711">
        <v>0</v>
      </c>
      <c r="X711">
        <v>-1417349443</v>
      </c>
      <c r="Y711">
        <f>AT711</f>
        <v>34.39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1</v>
      </c>
      <c r="AJ711">
        <v>1</v>
      </c>
      <c r="AK711">
        <v>1</v>
      </c>
      <c r="AL711">
        <v>1</v>
      </c>
      <c r="AM711">
        <v>-2</v>
      </c>
      <c r="AN711">
        <v>0</v>
      </c>
      <c r="AO711">
        <v>0</v>
      </c>
      <c r="AP711">
        <v>1</v>
      </c>
      <c r="AQ711">
        <v>1</v>
      </c>
      <c r="AR711">
        <v>0</v>
      </c>
      <c r="AS711" t="s">
        <v>3</v>
      </c>
      <c r="AT711">
        <v>34.39</v>
      </c>
      <c r="AU711" t="s">
        <v>3</v>
      </c>
      <c r="AV711">
        <v>2</v>
      </c>
      <c r="AW711">
        <v>2</v>
      </c>
      <c r="AX711">
        <v>448998158</v>
      </c>
      <c r="AY711">
        <v>1</v>
      </c>
      <c r="AZ711">
        <v>0</v>
      </c>
      <c r="BA711">
        <v>714</v>
      </c>
      <c r="BB711">
        <v>1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CV711">
        <v>0</v>
      </c>
      <c r="CW711">
        <v>0</v>
      </c>
      <c r="CX711">
        <f>ROUND(Y711*Source!I474,7)</f>
        <v>0.34389999999999998</v>
      </c>
      <c r="CY711">
        <f>AD711</f>
        <v>0</v>
      </c>
      <c r="CZ711">
        <f>AH711</f>
        <v>0</v>
      </c>
      <c r="DA711">
        <f>AL711</f>
        <v>1</v>
      </c>
      <c r="DB711">
        <f>ROUND(ROUND(AT711*CZ711,2),6)</f>
        <v>0</v>
      </c>
      <c r="DC711">
        <f>ROUND(ROUND(AT711*AG711,2),6)</f>
        <v>0</v>
      </c>
      <c r="DD711" t="s">
        <v>3</v>
      </c>
      <c r="DE711" t="s">
        <v>3</v>
      </c>
      <c r="DF711">
        <f t="shared" si="363"/>
        <v>0</v>
      </c>
      <c r="DG711">
        <f t="shared" si="360"/>
        <v>0</v>
      </c>
      <c r="DH711">
        <f t="shared" si="361"/>
        <v>0</v>
      </c>
      <c r="DI711">
        <f t="shared" si="362"/>
        <v>0</v>
      </c>
      <c r="DJ711">
        <f>DI711</f>
        <v>0</v>
      </c>
      <c r="DK711">
        <v>0</v>
      </c>
      <c r="DL711" t="s">
        <v>3</v>
      </c>
      <c r="DM711">
        <v>0</v>
      </c>
      <c r="DN711" t="s">
        <v>3</v>
      </c>
      <c r="DO711">
        <v>0</v>
      </c>
    </row>
    <row r="712" spans="1:119" x14ac:dyDescent="0.2">
      <c r="A712">
        <f>ROW(Source!A474)</f>
        <v>474</v>
      </c>
      <c r="B712">
        <v>449016111</v>
      </c>
      <c r="C712">
        <v>448998149</v>
      </c>
      <c r="D712">
        <v>277944032</v>
      </c>
      <c r="E712">
        <v>1</v>
      </c>
      <c r="F712">
        <v>1</v>
      </c>
      <c r="G712">
        <v>1</v>
      </c>
      <c r="H712">
        <v>2</v>
      </c>
      <c r="I712" t="s">
        <v>1546</v>
      </c>
      <c r="J712" t="s">
        <v>1547</v>
      </c>
      <c r="K712" t="s">
        <v>1548</v>
      </c>
      <c r="L712">
        <v>1368</v>
      </c>
      <c r="N712">
        <v>1011</v>
      </c>
      <c r="O712" t="s">
        <v>1100</v>
      </c>
      <c r="P712" t="s">
        <v>1100</v>
      </c>
      <c r="Q712">
        <v>1</v>
      </c>
      <c r="W712">
        <v>0</v>
      </c>
      <c r="X712">
        <v>1419936099</v>
      </c>
      <c r="Y712">
        <f>AT712</f>
        <v>0.66</v>
      </c>
      <c r="AA712">
        <v>0</v>
      </c>
      <c r="AB712">
        <v>1767.51</v>
      </c>
      <c r="AC712">
        <v>724.95</v>
      </c>
      <c r="AD712">
        <v>0</v>
      </c>
      <c r="AE712">
        <v>0</v>
      </c>
      <c r="AF712">
        <v>1299.6400000000001</v>
      </c>
      <c r="AG712">
        <v>724.95</v>
      </c>
      <c r="AH712">
        <v>0</v>
      </c>
      <c r="AI712">
        <v>1</v>
      </c>
      <c r="AJ712">
        <v>1.36</v>
      </c>
      <c r="AK712">
        <v>1</v>
      </c>
      <c r="AL712">
        <v>1</v>
      </c>
      <c r="AM712">
        <v>2</v>
      </c>
      <c r="AN712">
        <v>0</v>
      </c>
      <c r="AO712">
        <v>0</v>
      </c>
      <c r="AP712">
        <v>1</v>
      </c>
      <c r="AQ712">
        <v>1</v>
      </c>
      <c r="AR712">
        <v>0</v>
      </c>
      <c r="AS712" t="s">
        <v>3</v>
      </c>
      <c r="AT712">
        <v>0.66</v>
      </c>
      <c r="AU712" t="s">
        <v>3</v>
      </c>
      <c r="AV712">
        <v>1</v>
      </c>
      <c r="AW712">
        <v>2</v>
      </c>
      <c r="AX712">
        <v>448998159</v>
      </c>
      <c r="AY712">
        <v>2</v>
      </c>
      <c r="AZ712">
        <v>65536</v>
      </c>
      <c r="BA712">
        <v>715</v>
      </c>
      <c r="BB712">
        <v>1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857.76240000000007</v>
      </c>
      <c r="BL712">
        <v>478.46700000000004</v>
      </c>
      <c r="BM712">
        <v>0</v>
      </c>
      <c r="BN712">
        <v>0</v>
      </c>
      <c r="BO712">
        <v>0.66</v>
      </c>
      <c r="BP712">
        <v>1</v>
      </c>
      <c r="BQ712">
        <v>0</v>
      </c>
      <c r="BR712">
        <v>857.76240000000007</v>
      </c>
      <c r="BS712">
        <v>478.46700000000004</v>
      </c>
      <c r="BT712">
        <v>0</v>
      </c>
      <c r="BU712">
        <v>0</v>
      </c>
      <c r="BV712">
        <v>0.66</v>
      </c>
      <c r="BW712">
        <v>1</v>
      </c>
      <c r="CV712">
        <v>0</v>
      </c>
      <c r="CW712">
        <f>ROUND(Y712*Source!I474*DO712,7)</f>
        <v>6.6E-3</v>
      </c>
      <c r="CX712">
        <f>ROUND(Y712*Source!I474,7)</f>
        <v>6.6E-3</v>
      </c>
      <c r="CY712">
        <f>AB712</f>
        <v>1767.51</v>
      </c>
      <c r="CZ712">
        <f>AF712</f>
        <v>1299.6400000000001</v>
      </c>
      <c r="DA712">
        <f>AJ712</f>
        <v>1.36</v>
      </c>
      <c r="DB712">
        <f>ROUND(ROUND(AT712*CZ712,2),6)</f>
        <v>857.76</v>
      </c>
      <c r="DC712">
        <f>ROUND(ROUND(AT712*AG712,2),6)</f>
        <v>478.47</v>
      </c>
      <c r="DD712" t="s">
        <v>3</v>
      </c>
      <c r="DE712" t="s">
        <v>3</v>
      </c>
      <c r="DF712">
        <f t="shared" si="363"/>
        <v>0</v>
      </c>
      <c r="DG712">
        <f>ROUND(ROUND(AF712*AJ712,2)*CX712,2)</f>
        <v>11.67</v>
      </c>
      <c r="DH712">
        <f t="shared" si="361"/>
        <v>4.78</v>
      </c>
      <c r="DI712">
        <f t="shared" si="362"/>
        <v>0</v>
      </c>
      <c r="DJ712">
        <f>DG712+DH712</f>
        <v>16.45</v>
      </c>
      <c r="DK712">
        <v>0</v>
      </c>
      <c r="DL712" t="s">
        <v>1223</v>
      </c>
      <c r="DM712">
        <v>6</v>
      </c>
      <c r="DN712" t="s">
        <v>1203</v>
      </c>
      <c r="DO712">
        <v>1</v>
      </c>
    </row>
    <row r="713" spans="1:119" x14ac:dyDescent="0.2">
      <c r="A713">
        <f>ROW(Source!A474)</f>
        <v>474</v>
      </c>
      <c r="B713">
        <v>449016111</v>
      </c>
      <c r="C713">
        <v>448998149</v>
      </c>
      <c r="D713">
        <v>277944622</v>
      </c>
      <c r="E713">
        <v>1</v>
      </c>
      <c r="F713">
        <v>1</v>
      </c>
      <c r="G713">
        <v>1</v>
      </c>
      <c r="H713">
        <v>2</v>
      </c>
      <c r="I713" t="s">
        <v>1220</v>
      </c>
      <c r="J713" t="s">
        <v>1221</v>
      </c>
      <c r="K713" t="s">
        <v>1222</v>
      </c>
      <c r="L713">
        <v>1368</v>
      </c>
      <c r="N713">
        <v>1011</v>
      </c>
      <c r="O713" t="s">
        <v>1100</v>
      </c>
      <c r="P713" t="s">
        <v>1100</v>
      </c>
      <c r="Q713">
        <v>1</v>
      </c>
      <c r="W713">
        <v>0</v>
      </c>
      <c r="X713">
        <v>-776243211</v>
      </c>
      <c r="Y713">
        <f>AT713</f>
        <v>33.65</v>
      </c>
      <c r="AA713">
        <v>0</v>
      </c>
      <c r="AB713">
        <v>1626.29</v>
      </c>
      <c r="AC713">
        <v>724.95</v>
      </c>
      <c r="AD713">
        <v>0</v>
      </c>
      <c r="AE713">
        <v>0</v>
      </c>
      <c r="AF713">
        <v>1626.29</v>
      </c>
      <c r="AG713">
        <v>724.95</v>
      </c>
      <c r="AH713">
        <v>0</v>
      </c>
      <c r="AI713">
        <v>1</v>
      </c>
      <c r="AJ713">
        <v>1</v>
      </c>
      <c r="AK713">
        <v>1</v>
      </c>
      <c r="AL713">
        <v>1</v>
      </c>
      <c r="AM713">
        <v>-2</v>
      </c>
      <c r="AN713">
        <v>0</v>
      </c>
      <c r="AO713">
        <v>0</v>
      </c>
      <c r="AP713">
        <v>1</v>
      </c>
      <c r="AQ713">
        <v>1</v>
      </c>
      <c r="AR713">
        <v>0</v>
      </c>
      <c r="AS713" t="s">
        <v>3</v>
      </c>
      <c r="AT713">
        <v>33.65</v>
      </c>
      <c r="AU713" t="s">
        <v>3</v>
      </c>
      <c r="AV713">
        <v>1</v>
      </c>
      <c r="AW713">
        <v>2</v>
      </c>
      <c r="AX713">
        <v>448998160</v>
      </c>
      <c r="AY713">
        <v>2</v>
      </c>
      <c r="AZ713">
        <v>98304</v>
      </c>
      <c r="BA713">
        <v>716</v>
      </c>
      <c r="BB713">
        <v>1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54724.658499999998</v>
      </c>
      <c r="BL713">
        <v>24394.567500000001</v>
      </c>
      <c r="BM713">
        <v>0</v>
      </c>
      <c r="BN713">
        <v>0</v>
      </c>
      <c r="BO713">
        <v>33.65</v>
      </c>
      <c r="BP713">
        <v>1</v>
      </c>
      <c r="BQ713">
        <v>0</v>
      </c>
      <c r="BR713">
        <v>54724.658499999998</v>
      </c>
      <c r="BS713">
        <v>24394.567500000001</v>
      </c>
      <c r="BT713">
        <v>0</v>
      </c>
      <c r="BU713">
        <v>0</v>
      </c>
      <c r="BV713">
        <v>33.65</v>
      </c>
      <c r="BW713">
        <v>1</v>
      </c>
      <c r="CV713">
        <v>0</v>
      </c>
      <c r="CW713">
        <f>ROUND(Y713*Source!I474*DO713,7)</f>
        <v>0.33650000000000002</v>
      </c>
      <c r="CX713">
        <f>ROUND(Y713*Source!I474,7)</f>
        <v>0.33650000000000002</v>
      </c>
      <c r="CY713">
        <f>AB713</f>
        <v>1626.29</v>
      </c>
      <c r="CZ713">
        <f>AF713</f>
        <v>1626.29</v>
      </c>
      <c r="DA713">
        <f>AJ713</f>
        <v>1</v>
      </c>
      <c r="DB713">
        <f>ROUND(ROUND(AT713*CZ713,2),6)</f>
        <v>54724.66</v>
      </c>
      <c r="DC713">
        <f>ROUND(ROUND(AT713*AG713,2),6)</f>
        <v>24394.57</v>
      </c>
      <c r="DD713" t="s">
        <v>3</v>
      </c>
      <c r="DE713" t="s">
        <v>3</v>
      </c>
      <c r="DF713">
        <f t="shared" si="363"/>
        <v>0</v>
      </c>
      <c r="DG713">
        <f t="shared" ref="DG713:DG758" si="364">ROUND(ROUND(AF713,2)*CX713,2)</f>
        <v>547.25</v>
      </c>
      <c r="DH713">
        <f t="shared" si="361"/>
        <v>243.95</v>
      </c>
      <c r="DI713">
        <f t="shared" si="362"/>
        <v>0</v>
      </c>
      <c r="DJ713">
        <f>DG713+DH713</f>
        <v>791.2</v>
      </c>
      <c r="DK713">
        <v>1</v>
      </c>
      <c r="DL713" t="s">
        <v>1223</v>
      </c>
      <c r="DM713">
        <v>6</v>
      </c>
      <c r="DN713" t="s">
        <v>1203</v>
      </c>
      <c r="DO713">
        <v>1</v>
      </c>
    </row>
    <row r="714" spans="1:119" x14ac:dyDescent="0.2">
      <c r="A714">
        <f>ROW(Source!A474)</f>
        <v>474</v>
      </c>
      <c r="B714">
        <v>449016111</v>
      </c>
      <c r="C714">
        <v>448998149</v>
      </c>
      <c r="D714">
        <v>277944840</v>
      </c>
      <c r="E714">
        <v>1</v>
      </c>
      <c r="F714">
        <v>1</v>
      </c>
      <c r="G714">
        <v>1</v>
      </c>
      <c r="H714">
        <v>2</v>
      </c>
      <c r="I714" t="s">
        <v>1364</v>
      </c>
      <c r="J714" t="s">
        <v>1365</v>
      </c>
      <c r="K714" t="s">
        <v>1366</v>
      </c>
      <c r="L714">
        <v>1368</v>
      </c>
      <c r="N714">
        <v>1011</v>
      </c>
      <c r="O714" t="s">
        <v>1100</v>
      </c>
      <c r="P714" t="s">
        <v>1100</v>
      </c>
      <c r="Q714">
        <v>1</v>
      </c>
      <c r="W714">
        <v>0</v>
      </c>
      <c r="X714">
        <v>622831100</v>
      </c>
      <c r="Y714">
        <f>AT714</f>
        <v>0.08</v>
      </c>
      <c r="AA714">
        <v>0</v>
      </c>
      <c r="AB714">
        <v>1587.88</v>
      </c>
      <c r="AC714">
        <v>620.24</v>
      </c>
      <c r="AD714">
        <v>0</v>
      </c>
      <c r="AE714">
        <v>0</v>
      </c>
      <c r="AF714">
        <v>1587.88</v>
      </c>
      <c r="AG714">
        <v>620.24</v>
      </c>
      <c r="AH714">
        <v>0</v>
      </c>
      <c r="AI714">
        <v>1</v>
      </c>
      <c r="AJ714">
        <v>1</v>
      </c>
      <c r="AK714">
        <v>1</v>
      </c>
      <c r="AL714">
        <v>1</v>
      </c>
      <c r="AM714">
        <v>-2</v>
      </c>
      <c r="AN714">
        <v>0</v>
      </c>
      <c r="AO714">
        <v>0</v>
      </c>
      <c r="AP714">
        <v>1</v>
      </c>
      <c r="AQ714">
        <v>1</v>
      </c>
      <c r="AR714">
        <v>0</v>
      </c>
      <c r="AS714" t="s">
        <v>3</v>
      </c>
      <c r="AT714">
        <v>0.08</v>
      </c>
      <c r="AU714" t="s">
        <v>3</v>
      </c>
      <c r="AV714">
        <v>1</v>
      </c>
      <c r="AW714">
        <v>2</v>
      </c>
      <c r="AX714">
        <v>448998161</v>
      </c>
      <c r="AY714">
        <v>2</v>
      </c>
      <c r="AZ714">
        <v>98304</v>
      </c>
      <c r="BA714">
        <v>717</v>
      </c>
      <c r="BB714">
        <v>1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127.03040000000001</v>
      </c>
      <c r="BL714">
        <v>49.619199999999999</v>
      </c>
      <c r="BM714">
        <v>0</v>
      </c>
      <c r="BN714">
        <v>0</v>
      </c>
      <c r="BO714">
        <v>0.08</v>
      </c>
      <c r="BP714">
        <v>1</v>
      </c>
      <c r="BQ714">
        <v>0</v>
      </c>
      <c r="BR714">
        <v>127.03040000000001</v>
      </c>
      <c r="BS714">
        <v>49.619199999999999</v>
      </c>
      <c r="BT714">
        <v>0</v>
      </c>
      <c r="BU714">
        <v>0</v>
      </c>
      <c r="BV714">
        <v>0.08</v>
      </c>
      <c r="BW714">
        <v>1</v>
      </c>
      <c r="CV714">
        <v>0</v>
      </c>
      <c r="CW714">
        <f>ROUND(Y714*Source!I474*DO714,7)</f>
        <v>8.0000000000000004E-4</v>
      </c>
      <c r="CX714">
        <f>ROUND(Y714*Source!I474,7)</f>
        <v>8.0000000000000004E-4</v>
      </c>
      <c r="CY714">
        <f>AB714</f>
        <v>1587.88</v>
      </c>
      <c r="CZ714">
        <f>AF714</f>
        <v>1587.88</v>
      </c>
      <c r="DA714">
        <f>AJ714</f>
        <v>1</v>
      </c>
      <c r="DB714">
        <f>ROUND(ROUND(AT714*CZ714,2),6)</f>
        <v>127.03</v>
      </c>
      <c r="DC714">
        <f>ROUND(ROUND(AT714*AG714,2),6)</f>
        <v>49.62</v>
      </c>
      <c r="DD714" t="s">
        <v>3</v>
      </c>
      <c r="DE714" t="s">
        <v>3</v>
      </c>
      <c r="DF714">
        <f t="shared" si="363"/>
        <v>0</v>
      </c>
      <c r="DG714">
        <f t="shared" si="364"/>
        <v>1.27</v>
      </c>
      <c r="DH714">
        <f t="shared" si="361"/>
        <v>0.5</v>
      </c>
      <c r="DI714">
        <f t="shared" si="362"/>
        <v>0</v>
      </c>
      <c r="DJ714">
        <f>DG714+DH714</f>
        <v>1.77</v>
      </c>
      <c r="DK714">
        <v>1</v>
      </c>
      <c r="DL714" t="s">
        <v>1219</v>
      </c>
      <c r="DM714">
        <v>5</v>
      </c>
      <c r="DN714" t="s">
        <v>1203</v>
      </c>
      <c r="DO714">
        <v>1</v>
      </c>
    </row>
    <row r="715" spans="1:119" x14ac:dyDescent="0.2">
      <c r="A715">
        <f>ROW(Source!A474)</f>
        <v>474</v>
      </c>
      <c r="B715">
        <v>449016111</v>
      </c>
      <c r="C715">
        <v>448998149</v>
      </c>
      <c r="D715">
        <v>277870297</v>
      </c>
      <c r="E715">
        <v>1</v>
      </c>
      <c r="F715">
        <v>1</v>
      </c>
      <c r="G715">
        <v>1</v>
      </c>
      <c r="H715">
        <v>3</v>
      </c>
      <c r="I715" t="s">
        <v>1498</v>
      </c>
      <c r="J715" t="s">
        <v>1499</v>
      </c>
      <c r="K715" t="s">
        <v>1500</v>
      </c>
      <c r="L715">
        <v>1339</v>
      </c>
      <c r="N715">
        <v>1007</v>
      </c>
      <c r="O715" t="s">
        <v>49</v>
      </c>
      <c r="P715" t="s">
        <v>49</v>
      </c>
      <c r="Q715">
        <v>1</v>
      </c>
      <c r="W715">
        <v>0</v>
      </c>
      <c r="X715">
        <v>645094985</v>
      </c>
      <c r="Y715">
        <f>(AT715*ROUND(0,7))</f>
        <v>0</v>
      </c>
      <c r="AA715">
        <v>908.22</v>
      </c>
      <c r="AB715">
        <v>0</v>
      </c>
      <c r="AC715">
        <v>0</v>
      </c>
      <c r="AD715">
        <v>0</v>
      </c>
      <c r="AE715">
        <v>908.22</v>
      </c>
      <c r="AF715">
        <v>0</v>
      </c>
      <c r="AG715">
        <v>0</v>
      </c>
      <c r="AH715">
        <v>0</v>
      </c>
      <c r="AI715">
        <v>1</v>
      </c>
      <c r="AJ715">
        <v>1</v>
      </c>
      <c r="AK715">
        <v>1</v>
      </c>
      <c r="AL715">
        <v>1</v>
      </c>
      <c r="AM715">
        <v>-2</v>
      </c>
      <c r="AN715">
        <v>0</v>
      </c>
      <c r="AO715">
        <v>0</v>
      </c>
      <c r="AP715">
        <v>1</v>
      </c>
      <c r="AQ715">
        <v>1</v>
      </c>
      <c r="AR715">
        <v>0</v>
      </c>
      <c r="AS715" t="s">
        <v>3</v>
      </c>
      <c r="AT715">
        <v>1.18</v>
      </c>
      <c r="AU715" t="s">
        <v>135</v>
      </c>
      <c r="AV715">
        <v>0</v>
      </c>
      <c r="AW715">
        <v>2</v>
      </c>
      <c r="AX715">
        <v>448998162</v>
      </c>
      <c r="AY715">
        <v>2</v>
      </c>
      <c r="AZ715">
        <v>16384</v>
      </c>
      <c r="BA715">
        <v>718</v>
      </c>
      <c r="BB715">
        <v>1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1071.6995999999999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1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CV715">
        <v>0</v>
      </c>
      <c r="CW715">
        <v>0</v>
      </c>
      <c r="CX715">
        <f>ROUND(Y715*Source!I474,7)</f>
        <v>0</v>
      </c>
      <c r="CY715">
        <f>AA715</f>
        <v>908.22</v>
      </c>
      <c r="CZ715">
        <f>AE715</f>
        <v>908.22</v>
      </c>
      <c r="DA715">
        <f>AI715</f>
        <v>1</v>
      </c>
      <c r="DB715">
        <f>ROUND((ROUND(AT715*CZ715,2)*ROUND(0,7)),6)</f>
        <v>0</v>
      </c>
      <c r="DC715">
        <f>ROUND((ROUND(AT715*AG715,2)*ROUND(0,7)),6)</f>
        <v>0</v>
      </c>
      <c r="DD715" t="s">
        <v>3</v>
      </c>
      <c r="DE715" t="s">
        <v>3</v>
      </c>
      <c r="DF715">
        <f t="shared" si="363"/>
        <v>0</v>
      </c>
      <c r="DG715">
        <f t="shared" si="364"/>
        <v>0</v>
      </c>
      <c r="DH715">
        <f t="shared" si="361"/>
        <v>0</v>
      </c>
      <c r="DI715">
        <f t="shared" si="362"/>
        <v>0</v>
      </c>
      <c r="DJ715">
        <f>DF715</f>
        <v>0</v>
      </c>
      <c r="DK715">
        <v>1</v>
      </c>
      <c r="DL715" t="s">
        <v>3</v>
      </c>
      <c r="DM715">
        <v>0</v>
      </c>
      <c r="DN715" t="s">
        <v>3</v>
      </c>
      <c r="DO715">
        <v>0</v>
      </c>
    </row>
    <row r="716" spans="1:119" x14ac:dyDescent="0.2">
      <c r="A716">
        <f>ROW(Source!A474)</f>
        <v>474</v>
      </c>
      <c r="B716">
        <v>449016111</v>
      </c>
      <c r="C716">
        <v>448998149</v>
      </c>
      <c r="D716">
        <v>277561902</v>
      </c>
      <c r="E716">
        <v>109</v>
      </c>
      <c r="F716">
        <v>1</v>
      </c>
      <c r="G716">
        <v>1</v>
      </c>
      <c r="H716">
        <v>3</v>
      </c>
      <c r="I716" t="s">
        <v>606</v>
      </c>
      <c r="J716" t="s">
        <v>3</v>
      </c>
      <c r="K716" t="s">
        <v>607</v>
      </c>
      <c r="L716">
        <v>1339</v>
      </c>
      <c r="N716">
        <v>1007</v>
      </c>
      <c r="O716" t="s">
        <v>49</v>
      </c>
      <c r="P716" t="s">
        <v>49</v>
      </c>
      <c r="Q716">
        <v>1</v>
      </c>
      <c r="W716">
        <v>0</v>
      </c>
      <c r="X716">
        <v>-1980982126</v>
      </c>
      <c r="Y716">
        <f>(AT716*ROUND(0,7))</f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1</v>
      </c>
      <c r="AJ716">
        <v>1</v>
      </c>
      <c r="AK716">
        <v>1</v>
      </c>
      <c r="AL716">
        <v>1</v>
      </c>
      <c r="AM716">
        <v>-2</v>
      </c>
      <c r="AN716">
        <v>1</v>
      </c>
      <c r="AO716">
        <v>0</v>
      </c>
      <c r="AP716">
        <v>1</v>
      </c>
      <c r="AQ716">
        <v>0</v>
      </c>
      <c r="AR716">
        <v>0</v>
      </c>
      <c r="AS716" t="s">
        <v>3</v>
      </c>
      <c r="AT716">
        <v>0</v>
      </c>
      <c r="AU716" t="s">
        <v>135</v>
      </c>
      <c r="AV716">
        <v>0</v>
      </c>
      <c r="AW716">
        <v>2</v>
      </c>
      <c r="AX716">
        <v>448998163</v>
      </c>
      <c r="AY716">
        <v>1</v>
      </c>
      <c r="AZ716">
        <v>0</v>
      </c>
      <c r="BA716">
        <v>719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CV716">
        <v>0</v>
      </c>
      <c r="CW716">
        <v>0</v>
      </c>
      <c r="CX716">
        <f>ROUND(Y716*Source!I474,7)</f>
        <v>0</v>
      </c>
      <c r="CY716">
        <f>AA716</f>
        <v>0</v>
      </c>
      <c r="CZ716">
        <f>AE716</f>
        <v>0</v>
      </c>
      <c r="DA716">
        <f>AI716</f>
        <v>1</v>
      </c>
      <c r="DB716">
        <f>ROUND((ROUND(AT716*CZ716,2)*ROUND(0,7)),6)</f>
        <v>0</v>
      </c>
      <c r="DC716">
        <f>ROUND((ROUND(AT716*AG716,2)*ROUND(0,7)),6)</f>
        <v>0</v>
      </c>
      <c r="DD716" t="s">
        <v>3</v>
      </c>
      <c r="DE716" t="s">
        <v>3</v>
      </c>
      <c r="DF716">
        <f t="shared" si="363"/>
        <v>0</v>
      </c>
      <c r="DG716">
        <f t="shared" si="364"/>
        <v>0</v>
      </c>
      <c r="DH716">
        <f t="shared" si="361"/>
        <v>0</v>
      </c>
      <c r="DI716">
        <f t="shared" si="362"/>
        <v>0</v>
      </c>
      <c r="DJ716">
        <f>DF716</f>
        <v>0</v>
      </c>
      <c r="DK716">
        <v>0</v>
      </c>
      <c r="DL716" t="s">
        <v>3</v>
      </c>
      <c r="DM716">
        <v>0</v>
      </c>
      <c r="DN716" t="s">
        <v>3</v>
      </c>
      <c r="DO716">
        <v>0</v>
      </c>
    </row>
    <row r="717" spans="1:119" x14ac:dyDescent="0.2">
      <c r="A717">
        <f>ROW(Source!A515)</f>
        <v>515</v>
      </c>
      <c r="B717">
        <v>449016111</v>
      </c>
      <c r="C717">
        <v>448998165</v>
      </c>
      <c r="D717">
        <v>327091225</v>
      </c>
      <c r="E717">
        <v>112</v>
      </c>
      <c r="F717">
        <v>1</v>
      </c>
      <c r="G717">
        <v>1</v>
      </c>
      <c r="H717">
        <v>1</v>
      </c>
      <c r="I717" t="s">
        <v>1399</v>
      </c>
      <c r="J717" t="s">
        <v>3</v>
      </c>
      <c r="K717" t="s">
        <v>1645</v>
      </c>
      <c r="L717">
        <v>1191</v>
      </c>
      <c r="N717">
        <v>1013</v>
      </c>
      <c r="O717" t="s">
        <v>1203</v>
      </c>
      <c r="P717" t="s">
        <v>1203</v>
      </c>
      <c r="Q717">
        <v>1</v>
      </c>
      <c r="W717">
        <v>0</v>
      </c>
      <c r="X717">
        <v>1521243167</v>
      </c>
      <c r="Y717">
        <f>(AT717*ROUND(0.3,7))</f>
        <v>0.50700000000000001</v>
      </c>
      <c r="AA717">
        <v>0</v>
      </c>
      <c r="AB717">
        <v>0</v>
      </c>
      <c r="AC717">
        <v>0</v>
      </c>
      <c r="AD717">
        <v>596.07000000000005</v>
      </c>
      <c r="AE717">
        <v>0</v>
      </c>
      <c r="AF717">
        <v>0</v>
      </c>
      <c r="AG717">
        <v>0</v>
      </c>
      <c r="AH717">
        <v>596.07000000000005</v>
      </c>
      <c r="AI717">
        <v>1</v>
      </c>
      <c r="AJ717">
        <v>1</v>
      </c>
      <c r="AK717">
        <v>1</v>
      </c>
      <c r="AL717">
        <v>1</v>
      </c>
      <c r="AM717">
        <v>-2</v>
      </c>
      <c r="AN717">
        <v>0</v>
      </c>
      <c r="AO717">
        <v>0</v>
      </c>
      <c r="AP717">
        <v>1</v>
      </c>
      <c r="AQ717">
        <v>1</v>
      </c>
      <c r="AR717">
        <v>0</v>
      </c>
      <c r="AS717" t="s">
        <v>3</v>
      </c>
      <c r="AT717">
        <v>1.69</v>
      </c>
      <c r="AU717" t="s">
        <v>321</v>
      </c>
      <c r="AV717">
        <v>1</v>
      </c>
      <c r="AW717">
        <v>2</v>
      </c>
      <c r="AX717">
        <v>448998168</v>
      </c>
      <c r="AY717">
        <v>2</v>
      </c>
      <c r="AZ717">
        <v>131072</v>
      </c>
      <c r="BA717">
        <v>720</v>
      </c>
      <c r="BB717">
        <v>1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1007.3583000000001</v>
      </c>
      <c r="BN717">
        <v>1.69</v>
      </c>
      <c r="BO717">
        <v>0</v>
      </c>
      <c r="BP717">
        <v>1</v>
      </c>
      <c r="BQ717">
        <v>0</v>
      </c>
      <c r="BR717">
        <v>0</v>
      </c>
      <c r="BS717">
        <v>0</v>
      </c>
      <c r="BT717">
        <v>302.20749000000001</v>
      </c>
      <c r="BU717">
        <v>0.50700000000000001</v>
      </c>
      <c r="BV717">
        <v>0</v>
      </c>
      <c r="BW717">
        <v>1</v>
      </c>
      <c r="CU717">
        <f>ROUND(AT717*Source!I515*AH717*AL717,2)</f>
        <v>1007.36</v>
      </c>
      <c r="CV717">
        <f>ROUND(Y717*Source!I515,7)</f>
        <v>0.50700000000000001</v>
      </c>
      <c r="CW717">
        <v>0</v>
      </c>
      <c r="CX717">
        <f>ROUND(Y717*Source!I515,7)</f>
        <v>0.50700000000000001</v>
      </c>
      <c r="CY717">
        <f>AD717</f>
        <v>596.07000000000005</v>
      </c>
      <c r="CZ717">
        <f>AH717</f>
        <v>596.07000000000005</v>
      </c>
      <c r="DA717">
        <f>AL717</f>
        <v>1</v>
      </c>
      <c r="DB717">
        <f>ROUND((ROUND(AT717*CZ717,2)*ROUND(0.3,7)),6)</f>
        <v>302.20800000000003</v>
      </c>
      <c r="DC717">
        <f>ROUND((ROUND(AT717*AG717,2)*ROUND(0.3,7)),6)</f>
        <v>0</v>
      </c>
      <c r="DD717" t="s">
        <v>3</v>
      </c>
      <c r="DE717" t="s">
        <v>3</v>
      </c>
      <c r="DF717">
        <f t="shared" si="363"/>
        <v>0</v>
      </c>
      <c r="DG717">
        <f t="shared" si="364"/>
        <v>0</v>
      </c>
      <c r="DH717">
        <f t="shared" si="361"/>
        <v>0</v>
      </c>
      <c r="DI717">
        <f t="shared" si="362"/>
        <v>302.20999999999998</v>
      </c>
      <c r="DJ717">
        <f>DI717</f>
        <v>302.20999999999998</v>
      </c>
      <c r="DK717">
        <v>1</v>
      </c>
      <c r="DL717" t="s">
        <v>3</v>
      </c>
      <c r="DM717">
        <v>0</v>
      </c>
      <c r="DN717" t="s">
        <v>3</v>
      </c>
      <c r="DO717">
        <v>0</v>
      </c>
    </row>
    <row r="718" spans="1:119" x14ac:dyDescent="0.2">
      <c r="A718">
        <f>ROW(Source!A515)</f>
        <v>515</v>
      </c>
      <c r="B718">
        <v>449016111</v>
      </c>
      <c r="C718">
        <v>448998165</v>
      </c>
      <c r="D718">
        <v>327163488</v>
      </c>
      <c r="E718">
        <v>1</v>
      </c>
      <c r="F718">
        <v>1</v>
      </c>
      <c r="G718">
        <v>1</v>
      </c>
      <c r="H718">
        <v>3</v>
      </c>
      <c r="I718" t="s">
        <v>1210</v>
      </c>
      <c r="J718" t="s">
        <v>1211</v>
      </c>
      <c r="K718" t="s">
        <v>1212</v>
      </c>
      <c r="L718">
        <v>1383</v>
      </c>
      <c r="N718">
        <v>1013</v>
      </c>
      <c r="O718" t="s">
        <v>1213</v>
      </c>
      <c r="P718" t="s">
        <v>1213</v>
      </c>
      <c r="Q718">
        <v>1</v>
      </c>
      <c r="W718">
        <v>0</v>
      </c>
      <c r="X718">
        <v>1486845918</v>
      </c>
      <c r="Y718">
        <f>(AT718*ROUND(0,7))</f>
        <v>0</v>
      </c>
      <c r="AA718">
        <v>7.32</v>
      </c>
      <c r="AB718">
        <v>0</v>
      </c>
      <c r="AC718">
        <v>0</v>
      </c>
      <c r="AD718">
        <v>0</v>
      </c>
      <c r="AE718">
        <v>7.32</v>
      </c>
      <c r="AF718">
        <v>0</v>
      </c>
      <c r="AG718">
        <v>0</v>
      </c>
      <c r="AH718">
        <v>0</v>
      </c>
      <c r="AI718">
        <v>1</v>
      </c>
      <c r="AJ718">
        <v>1</v>
      </c>
      <c r="AK718">
        <v>1</v>
      </c>
      <c r="AL718">
        <v>1</v>
      </c>
      <c r="AM718">
        <v>-2</v>
      </c>
      <c r="AN718">
        <v>0</v>
      </c>
      <c r="AO718">
        <v>0</v>
      </c>
      <c r="AP718">
        <v>1</v>
      </c>
      <c r="AQ718">
        <v>1</v>
      </c>
      <c r="AR718">
        <v>0</v>
      </c>
      <c r="AS718" t="s">
        <v>3</v>
      </c>
      <c r="AT718">
        <v>0.63160000000000005</v>
      </c>
      <c r="AU718" t="s">
        <v>135</v>
      </c>
      <c r="AV718">
        <v>0</v>
      </c>
      <c r="AW718">
        <v>2</v>
      </c>
      <c r="AX718">
        <v>448998169</v>
      </c>
      <c r="AY718">
        <v>2</v>
      </c>
      <c r="AZ718">
        <v>16384</v>
      </c>
      <c r="BA718">
        <v>721</v>
      </c>
      <c r="BB718">
        <v>1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4.6233120000000003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1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CV718">
        <v>0</v>
      </c>
      <c r="CW718">
        <v>0</v>
      </c>
      <c r="CX718">
        <f>ROUND(Y718*Source!I515,7)</f>
        <v>0</v>
      </c>
      <c r="CY718">
        <f>AA718</f>
        <v>7.32</v>
      </c>
      <c r="CZ718">
        <f>AE718</f>
        <v>7.32</v>
      </c>
      <c r="DA718">
        <f>AI718</f>
        <v>1</v>
      </c>
      <c r="DB718">
        <f>ROUND((ROUND(AT718*CZ718,2)*ROUND(0,7)),6)</f>
        <v>0</v>
      </c>
      <c r="DC718">
        <f>ROUND((ROUND(AT718*AG718,2)*ROUND(0,7)),6)</f>
        <v>0</v>
      </c>
      <c r="DD718" t="s">
        <v>3</v>
      </c>
      <c r="DE718" t="s">
        <v>3</v>
      </c>
      <c r="DF718">
        <f t="shared" si="363"/>
        <v>0</v>
      </c>
      <c r="DG718">
        <f t="shared" si="364"/>
        <v>0</v>
      </c>
      <c r="DH718">
        <f t="shared" si="361"/>
        <v>0</v>
      </c>
      <c r="DI718">
        <f t="shared" si="362"/>
        <v>0</v>
      </c>
      <c r="DJ718">
        <f>DF718</f>
        <v>0</v>
      </c>
      <c r="DK718">
        <v>1</v>
      </c>
      <c r="DL718" t="s">
        <v>3</v>
      </c>
      <c r="DM718">
        <v>0</v>
      </c>
      <c r="DN718" t="s">
        <v>3</v>
      </c>
      <c r="DO718">
        <v>0</v>
      </c>
    </row>
    <row r="719" spans="1:119" x14ac:dyDescent="0.2">
      <c r="A719">
        <f>ROW(Source!A516)</f>
        <v>516</v>
      </c>
      <c r="B719">
        <v>449016111</v>
      </c>
      <c r="C719">
        <v>448998171</v>
      </c>
      <c r="D719">
        <v>327091225</v>
      </c>
      <c r="E719">
        <v>112</v>
      </c>
      <c r="F719">
        <v>1</v>
      </c>
      <c r="G719">
        <v>1</v>
      </c>
      <c r="H719">
        <v>1</v>
      </c>
      <c r="I719" t="s">
        <v>1399</v>
      </c>
      <c r="J719" t="s">
        <v>3</v>
      </c>
      <c r="K719" t="s">
        <v>1645</v>
      </c>
      <c r="L719">
        <v>1191</v>
      </c>
      <c r="N719">
        <v>1013</v>
      </c>
      <c r="O719" t="s">
        <v>1203</v>
      </c>
      <c r="P719" t="s">
        <v>1203</v>
      </c>
      <c r="Q719">
        <v>1</v>
      </c>
      <c r="W719">
        <v>0</v>
      </c>
      <c r="X719">
        <v>1521243167</v>
      </c>
      <c r="Y719">
        <f>AT719</f>
        <v>1.69</v>
      </c>
      <c r="AA719">
        <v>0</v>
      </c>
      <c r="AB719">
        <v>0</v>
      </c>
      <c r="AC719">
        <v>0</v>
      </c>
      <c r="AD719">
        <v>596.07000000000005</v>
      </c>
      <c r="AE719">
        <v>0</v>
      </c>
      <c r="AF719">
        <v>0</v>
      </c>
      <c r="AG719">
        <v>0</v>
      </c>
      <c r="AH719">
        <v>596.07000000000005</v>
      </c>
      <c r="AI719">
        <v>1</v>
      </c>
      <c r="AJ719">
        <v>1</v>
      </c>
      <c r="AK719">
        <v>1</v>
      </c>
      <c r="AL719">
        <v>1</v>
      </c>
      <c r="AM719">
        <v>-2</v>
      </c>
      <c r="AN719">
        <v>0</v>
      </c>
      <c r="AO719">
        <v>0</v>
      </c>
      <c r="AP719">
        <v>1</v>
      </c>
      <c r="AQ719">
        <v>1</v>
      </c>
      <c r="AR719">
        <v>0</v>
      </c>
      <c r="AS719" t="s">
        <v>3</v>
      </c>
      <c r="AT719">
        <v>1.69</v>
      </c>
      <c r="AU719" t="s">
        <v>3</v>
      </c>
      <c r="AV719">
        <v>1</v>
      </c>
      <c r="AW719">
        <v>2</v>
      </c>
      <c r="AX719">
        <v>448998174</v>
      </c>
      <c r="AY719">
        <v>2</v>
      </c>
      <c r="AZ719">
        <v>131072</v>
      </c>
      <c r="BA719">
        <v>723</v>
      </c>
      <c r="BB719">
        <v>1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1007.3583000000001</v>
      </c>
      <c r="BN719">
        <v>1.69</v>
      </c>
      <c r="BO719">
        <v>0</v>
      </c>
      <c r="BP719">
        <v>1</v>
      </c>
      <c r="BQ719">
        <v>0</v>
      </c>
      <c r="BR719">
        <v>0</v>
      </c>
      <c r="BS719">
        <v>0</v>
      </c>
      <c r="BT719">
        <v>1007.3583000000001</v>
      </c>
      <c r="BU719">
        <v>1.69</v>
      </c>
      <c r="BV719">
        <v>0</v>
      </c>
      <c r="BW719">
        <v>1</v>
      </c>
      <c r="CU719">
        <f>ROUND(AT719*Source!I516*AH719*AL719,2)</f>
        <v>1007.36</v>
      </c>
      <c r="CV719">
        <f>ROUND(Y719*Source!I516,7)</f>
        <v>1.69</v>
      </c>
      <c r="CW719">
        <v>0</v>
      </c>
      <c r="CX719">
        <f>ROUND(Y719*Source!I516,7)</f>
        <v>1.69</v>
      </c>
      <c r="CY719">
        <f>AD719</f>
        <v>596.07000000000005</v>
      </c>
      <c r="CZ719">
        <f>AH719</f>
        <v>596.07000000000005</v>
      </c>
      <c r="DA719">
        <f>AL719</f>
        <v>1</v>
      </c>
      <c r="DB719">
        <f>ROUND(ROUND(AT719*CZ719,2),6)</f>
        <v>1007.36</v>
      </c>
      <c r="DC719">
        <f>ROUND(ROUND(AT719*AG719,2),6)</f>
        <v>0</v>
      </c>
      <c r="DD719" t="s">
        <v>3</v>
      </c>
      <c r="DE719" t="s">
        <v>3</v>
      </c>
      <c r="DF719">
        <f t="shared" si="363"/>
        <v>0</v>
      </c>
      <c r="DG719">
        <f t="shared" si="364"/>
        <v>0</v>
      </c>
      <c r="DH719">
        <f t="shared" si="361"/>
        <v>0</v>
      </c>
      <c r="DI719">
        <f t="shared" si="362"/>
        <v>1007.36</v>
      </c>
      <c r="DJ719">
        <f>DI719</f>
        <v>1007.36</v>
      </c>
      <c r="DK719">
        <v>1</v>
      </c>
      <c r="DL719" t="s">
        <v>3</v>
      </c>
      <c r="DM719">
        <v>0</v>
      </c>
      <c r="DN719" t="s">
        <v>3</v>
      </c>
      <c r="DO719">
        <v>0</v>
      </c>
    </row>
    <row r="720" spans="1:119" x14ac:dyDescent="0.2">
      <c r="A720">
        <f>ROW(Source!A516)</f>
        <v>516</v>
      </c>
      <c r="B720">
        <v>449016111</v>
      </c>
      <c r="C720">
        <v>448998171</v>
      </c>
      <c r="D720">
        <v>327163488</v>
      </c>
      <c r="E720">
        <v>1</v>
      </c>
      <c r="F720">
        <v>1</v>
      </c>
      <c r="G720">
        <v>1</v>
      </c>
      <c r="H720">
        <v>3</v>
      </c>
      <c r="I720" t="s">
        <v>1210</v>
      </c>
      <c r="J720" t="s">
        <v>1211</v>
      </c>
      <c r="K720" t="s">
        <v>1212</v>
      </c>
      <c r="L720">
        <v>1383</v>
      </c>
      <c r="N720">
        <v>1013</v>
      </c>
      <c r="O720" t="s">
        <v>1213</v>
      </c>
      <c r="P720" t="s">
        <v>1213</v>
      </c>
      <c r="Q720">
        <v>1</v>
      </c>
      <c r="W720">
        <v>0</v>
      </c>
      <c r="X720">
        <v>1486845918</v>
      </c>
      <c r="Y720">
        <f>(AT720*ROUND(0,7))</f>
        <v>0</v>
      </c>
      <c r="AA720">
        <v>7.32</v>
      </c>
      <c r="AB720">
        <v>0</v>
      </c>
      <c r="AC720">
        <v>0</v>
      </c>
      <c r="AD720">
        <v>0</v>
      </c>
      <c r="AE720">
        <v>7.32</v>
      </c>
      <c r="AF720">
        <v>0</v>
      </c>
      <c r="AG720">
        <v>0</v>
      </c>
      <c r="AH720">
        <v>0</v>
      </c>
      <c r="AI720">
        <v>1</v>
      </c>
      <c r="AJ720">
        <v>1</v>
      </c>
      <c r="AK720">
        <v>1</v>
      </c>
      <c r="AL720">
        <v>1</v>
      </c>
      <c r="AM720">
        <v>-2</v>
      </c>
      <c r="AN720">
        <v>0</v>
      </c>
      <c r="AO720">
        <v>0</v>
      </c>
      <c r="AP720">
        <v>1</v>
      </c>
      <c r="AQ720">
        <v>1</v>
      </c>
      <c r="AR720">
        <v>0</v>
      </c>
      <c r="AS720" t="s">
        <v>3</v>
      </c>
      <c r="AT720">
        <v>0.63160000000000005</v>
      </c>
      <c r="AU720" t="s">
        <v>135</v>
      </c>
      <c r="AV720">
        <v>0</v>
      </c>
      <c r="AW720">
        <v>2</v>
      </c>
      <c r="AX720">
        <v>448998175</v>
      </c>
      <c r="AY720">
        <v>2</v>
      </c>
      <c r="AZ720">
        <v>16384</v>
      </c>
      <c r="BA720">
        <v>724</v>
      </c>
      <c r="BB720">
        <v>1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4.6233120000000003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1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CV720">
        <v>0</v>
      </c>
      <c r="CW720">
        <v>0</v>
      </c>
      <c r="CX720">
        <f>ROUND(Y720*Source!I516,7)</f>
        <v>0</v>
      </c>
      <c r="CY720">
        <f>AA720</f>
        <v>7.32</v>
      </c>
      <c r="CZ720">
        <f>AE720</f>
        <v>7.32</v>
      </c>
      <c r="DA720">
        <f>AI720</f>
        <v>1</v>
      </c>
      <c r="DB720">
        <f>ROUND((ROUND(AT720*CZ720,2)*ROUND(0,7)),6)</f>
        <v>0</v>
      </c>
      <c r="DC720">
        <f>ROUND((ROUND(AT720*AG720,2)*ROUND(0,7)),6)</f>
        <v>0</v>
      </c>
      <c r="DD720" t="s">
        <v>3</v>
      </c>
      <c r="DE720" t="s">
        <v>3</v>
      </c>
      <c r="DF720">
        <f t="shared" si="363"/>
        <v>0</v>
      </c>
      <c r="DG720">
        <f t="shared" si="364"/>
        <v>0</v>
      </c>
      <c r="DH720">
        <f t="shared" si="361"/>
        <v>0</v>
      </c>
      <c r="DI720">
        <f t="shared" si="362"/>
        <v>0</v>
      </c>
      <c r="DJ720">
        <f>DF720</f>
        <v>0</v>
      </c>
      <c r="DK720">
        <v>1</v>
      </c>
      <c r="DL720" t="s">
        <v>3</v>
      </c>
      <c r="DM720">
        <v>0</v>
      </c>
      <c r="DN720" t="s">
        <v>3</v>
      </c>
      <c r="DO720">
        <v>0</v>
      </c>
    </row>
    <row r="721" spans="1:119" x14ac:dyDescent="0.2">
      <c r="A721">
        <f>ROW(Source!A517)</f>
        <v>517</v>
      </c>
      <c r="B721">
        <v>449016111</v>
      </c>
      <c r="C721">
        <v>448998177</v>
      </c>
      <c r="D721">
        <v>277560276</v>
      </c>
      <c r="E721">
        <v>109</v>
      </c>
      <c r="F721">
        <v>1</v>
      </c>
      <c r="G721">
        <v>1</v>
      </c>
      <c r="H721">
        <v>1</v>
      </c>
      <c r="I721" t="s">
        <v>1201</v>
      </c>
      <c r="J721" t="s">
        <v>3</v>
      </c>
      <c r="K721" t="s">
        <v>1202</v>
      </c>
      <c r="L721">
        <v>1191</v>
      </c>
      <c r="N721">
        <v>1013</v>
      </c>
      <c r="O721" t="s">
        <v>1203</v>
      </c>
      <c r="P721" t="s">
        <v>1203</v>
      </c>
      <c r="Q721">
        <v>1</v>
      </c>
      <c r="W721">
        <v>0</v>
      </c>
      <c r="X721">
        <v>1049124552</v>
      </c>
      <c r="Y721">
        <f>(AT721*ROUND(0.3,7))</f>
        <v>1.2299999999999998</v>
      </c>
      <c r="AA721">
        <v>0</v>
      </c>
      <c r="AB721">
        <v>0</v>
      </c>
      <c r="AC721">
        <v>0</v>
      </c>
      <c r="AD721">
        <v>479.27</v>
      </c>
      <c r="AE721">
        <v>0</v>
      </c>
      <c r="AF721">
        <v>0</v>
      </c>
      <c r="AG721">
        <v>0</v>
      </c>
      <c r="AH721">
        <v>479.27</v>
      </c>
      <c r="AI721">
        <v>1</v>
      </c>
      <c r="AJ721">
        <v>1</v>
      </c>
      <c r="AK721">
        <v>1</v>
      </c>
      <c r="AL721">
        <v>1</v>
      </c>
      <c r="AM721">
        <v>-2</v>
      </c>
      <c r="AN721">
        <v>0</v>
      </c>
      <c r="AO721">
        <v>0</v>
      </c>
      <c r="AP721">
        <v>1</v>
      </c>
      <c r="AQ721">
        <v>1</v>
      </c>
      <c r="AR721">
        <v>0</v>
      </c>
      <c r="AS721" t="s">
        <v>3</v>
      </c>
      <c r="AT721">
        <v>4.0999999999999996</v>
      </c>
      <c r="AU721" t="s">
        <v>321</v>
      </c>
      <c r="AV721">
        <v>1</v>
      </c>
      <c r="AW721">
        <v>2</v>
      </c>
      <c r="AX721">
        <v>448998186</v>
      </c>
      <c r="AY721">
        <v>2</v>
      </c>
      <c r="AZ721">
        <v>131072</v>
      </c>
      <c r="BA721">
        <v>726</v>
      </c>
      <c r="BB721">
        <v>1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1965.0069999999998</v>
      </c>
      <c r="BN721">
        <v>4.0999999999999996</v>
      </c>
      <c r="BO721">
        <v>0</v>
      </c>
      <c r="BP721">
        <v>1</v>
      </c>
      <c r="BQ721">
        <v>0</v>
      </c>
      <c r="BR721">
        <v>0</v>
      </c>
      <c r="BS721">
        <v>0</v>
      </c>
      <c r="BT721">
        <v>589.50209999999981</v>
      </c>
      <c r="BU721">
        <v>1.2299999999999998</v>
      </c>
      <c r="BV721">
        <v>0</v>
      </c>
      <c r="BW721">
        <v>1</v>
      </c>
      <c r="CU721">
        <f>ROUND(AT721*Source!I517*AH721*AL721,2)</f>
        <v>1965.01</v>
      </c>
      <c r="CV721">
        <f>ROUND(Y721*Source!I517,7)</f>
        <v>1.23</v>
      </c>
      <c r="CW721">
        <v>0</v>
      </c>
      <c r="CX721">
        <f>ROUND(Y721*Source!I517,7)</f>
        <v>1.23</v>
      </c>
      <c r="CY721">
        <f>AD721</f>
        <v>479.27</v>
      </c>
      <c r="CZ721">
        <f>AH721</f>
        <v>479.27</v>
      </c>
      <c r="DA721">
        <f>AL721</f>
        <v>1</v>
      </c>
      <c r="DB721">
        <f>ROUND((ROUND(AT721*CZ721,2)*ROUND(0.3,7)),6)</f>
        <v>589.50300000000004</v>
      </c>
      <c r="DC721">
        <f>ROUND((ROUND(AT721*AG721,2)*ROUND(0.3,7)),6)</f>
        <v>0</v>
      </c>
      <c r="DD721" t="s">
        <v>3</v>
      </c>
      <c r="DE721" t="s">
        <v>3</v>
      </c>
      <c r="DF721">
        <f t="shared" si="363"/>
        <v>0</v>
      </c>
      <c r="DG721">
        <f t="shared" si="364"/>
        <v>0</v>
      </c>
      <c r="DH721">
        <f t="shared" si="361"/>
        <v>0</v>
      </c>
      <c r="DI721">
        <f t="shared" si="362"/>
        <v>589.5</v>
      </c>
      <c r="DJ721">
        <f>DI721</f>
        <v>589.5</v>
      </c>
      <c r="DK721">
        <v>1</v>
      </c>
      <c r="DL721" t="s">
        <v>3</v>
      </c>
      <c r="DM721">
        <v>0</v>
      </c>
      <c r="DN721" t="s">
        <v>3</v>
      </c>
      <c r="DO721">
        <v>0</v>
      </c>
    </row>
    <row r="722" spans="1:119" x14ac:dyDescent="0.2">
      <c r="A722">
        <f>ROW(Source!A517)</f>
        <v>517</v>
      </c>
      <c r="B722">
        <v>449016111</v>
      </c>
      <c r="C722">
        <v>448998177</v>
      </c>
      <c r="D722">
        <v>277560491</v>
      </c>
      <c r="E722">
        <v>109</v>
      </c>
      <c r="F722">
        <v>1</v>
      </c>
      <c r="G722">
        <v>1</v>
      </c>
      <c r="H722">
        <v>1</v>
      </c>
      <c r="I722" t="s">
        <v>1204</v>
      </c>
      <c r="J722" t="s">
        <v>3</v>
      </c>
      <c r="K722" t="s">
        <v>1205</v>
      </c>
      <c r="L722">
        <v>1191</v>
      </c>
      <c r="N722">
        <v>1013</v>
      </c>
      <c r="O722" t="s">
        <v>1203</v>
      </c>
      <c r="P722" t="s">
        <v>1203</v>
      </c>
      <c r="Q722">
        <v>1</v>
      </c>
      <c r="W722">
        <v>0</v>
      </c>
      <c r="X722">
        <v>-1417349443</v>
      </c>
      <c r="Y722">
        <f>(AT722*ROUND(0.3,7))</f>
        <v>4.8000000000000001E-2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1</v>
      </c>
      <c r="AJ722">
        <v>1</v>
      </c>
      <c r="AK722">
        <v>1</v>
      </c>
      <c r="AL722">
        <v>1</v>
      </c>
      <c r="AM722">
        <v>-2</v>
      </c>
      <c r="AN722">
        <v>0</v>
      </c>
      <c r="AO722">
        <v>0</v>
      </c>
      <c r="AP722">
        <v>1</v>
      </c>
      <c r="AQ722">
        <v>1</v>
      </c>
      <c r="AR722">
        <v>0</v>
      </c>
      <c r="AS722" t="s">
        <v>3</v>
      </c>
      <c r="AT722">
        <v>0.16</v>
      </c>
      <c r="AU722" t="s">
        <v>321</v>
      </c>
      <c r="AV722">
        <v>2</v>
      </c>
      <c r="AW722">
        <v>2</v>
      </c>
      <c r="AX722">
        <v>448998187</v>
      </c>
      <c r="AY722">
        <v>1</v>
      </c>
      <c r="AZ722">
        <v>0</v>
      </c>
      <c r="BA722">
        <v>727</v>
      </c>
      <c r="BB722">
        <v>1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CV722">
        <v>0</v>
      </c>
      <c r="CW722">
        <v>0</v>
      </c>
      <c r="CX722">
        <f>ROUND(Y722*Source!I517,7)</f>
        <v>4.8000000000000001E-2</v>
      </c>
      <c r="CY722">
        <f>AD722</f>
        <v>0</v>
      </c>
      <c r="CZ722">
        <f>AH722</f>
        <v>0</v>
      </c>
      <c r="DA722">
        <f>AL722</f>
        <v>1</v>
      </c>
      <c r="DB722">
        <f>ROUND((ROUND(AT722*CZ722,2)*ROUND(0.3,7)),6)</f>
        <v>0</v>
      </c>
      <c r="DC722">
        <f>ROUND((ROUND(AT722*AG722,2)*ROUND(0.3,7)),6)</f>
        <v>0</v>
      </c>
      <c r="DD722" t="s">
        <v>3</v>
      </c>
      <c r="DE722" t="s">
        <v>3</v>
      </c>
      <c r="DF722">
        <f t="shared" si="363"/>
        <v>0</v>
      </c>
      <c r="DG722">
        <f t="shared" si="364"/>
        <v>0</v>
      </c>
      <c r="DH722">
        <f t="shared" si="361"/>
        <v>0</v>
      </c>
      <c r="DI722">
        <f t="shared" si="362"/>
        <v>0</v>
      </c>
      <c r="DJ722">
        <f>DI722</f>
        <v>0</v>
      </c>
      <c r="DK722">
        <v>0</v>
      </c>
      <c r="DL722" t="s">
        <v>3</v>
      </c>
      <c r="DM722">
        <v>0</v>
      </c>
      <c r="DN722" t="s">
        <v>3</v>
      </c>
      <c r="DO722">
        <v>0</v>
      </c>
    </row>
    <row r="723" spans="1:119" x14ac:dyDescent="0.2">
      <c r="A723">
        <f>ROW(Source!A517)</f>
        <v>517</v>
      </c>
      <c r="B723">
        <v>449016111</v>
      </c>
      <c r="C723">
        <v>448998177</v>
      </c>
      <c r="D723">
        <v>277944840</v>
      </c>
      <c r="E723">
        <v>1</v>
      </c>
      <c r="F723">
        <v>1</v>
      </c>
      <c r="G723">
        <v>1</v>
      </c>
      <c r="H723">
        <v>2</v>
      </c>
      <c r="I723" t="s">
        <v>1364</v>
      </c>
      <c r="J723" t="s">
        <v>1365</v>
      </c>
      <c r="K723" t="s">
        <v>1366</v>
      </c>
      <c r="L723">
        <v>1368</v>
      </c>
      <c r="N723">
        <v>1011</v>
      </c>
      <c r="O723" t="s">
        <v>1100</v>
      </c>
      <c r="P723" t="s">
        <v>1100</v>
      </c>
      <c r="Q723">
        <v>1</v>
      </c>
      <c r="W723">
        <v>0</v>
      </c>
      <c r="X723">
        <v>622831100</v>
      </c>
      <c r="Y723">
        <f>(AT723*ROUND(0.3,7))</f>
        <v>4.8000000000000001E-2</v>
      </c>
      <c r="AA723">
        <v>0</v>
      </c>
      <c r="AB723">
        <v>1587.88</v>
      </c>
      <c r="AC723">
        <v>620.24</v>
      </c>
      <c r="AD723">
        <v>0</v>
      </c>
      <c r="AE723">
        <v>0</v>
      </c>
      <c r="AF723">
        <v>1587.88</v>
      </c>
      <c r="AG723">
        <v>620.24</v>
      </c>
      <c r="AH723">
        <v>0</v>
      </c>
      <c r="AI723">
        <v>1</v>
      </c>
      <c r="AJ723">
        <v>1</v>
      </c>
      <c r="AK723">
        <v>1</v>
      </c>
      <c r="AL723">
        <v>1</v>
      </c>
      <c r="AM723">
        <v>-2</v>
      </c>
      <c r="AN723">
        <v>0</v>
      </c>
      <c r="AO723">
        <v>0</v>
      </c>
      <c r="AP723">
        <v>1</v>
      </c>
      <c r="AQ723">
        <v>1</v>
      </c>
      <c r="AR723">
        <v>0</v>
      </c>
      <c r="AS723" t="s">
        <v>3</v>
      </c>
      <c r="AT723">
        <v>0.16</v>
      </c>
      <c r="AU723" t="s">
        <v>321</v>
      </c>
      <c r="AV723">
        <v>1</v>
      </c>
      <c r="AW723">
        <v>2</v>
      </c>
      <c r="AX723">
        <v>448998188</v>
      </c>
      <c r="AY723">
        <v>2</v>
      </c>
      <c r="AZ723">
        <v>98304</v>
      </c>
      <c r="BA723">
        <v>728</v>
      </c>
      <c r="BB723">
        <v>1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254.06080000000003</v>
      </c>
      <c r="BL723">
        <v>99.238399999999999</v>
      </c>
      <c r="BM723">
        <v>0</v>
      </c>
      <c r="BN723">
        <v>0</v>
      </c>
      <c r="BO723">
        <v>0.16</v>
      </c>
      <c r="BP723">
        <v>1</v>
      </c>
      <c r="BQ723">
        <v>0</v>
      </c>
      <c r="BR723">
        <v>76.218240000000009</v>
      </c>
      <c r="BS723">
        <v>29.771520000000002</v>
      </c>
      <c r="BT723">
        <v>0</v>
      </c>
      <c r="BU723">
        <v>0</v>
      </c>
      <c r="BV723">
        <v>4.8000000000000001E-2</v>
      </c>
      <c r="BW723">
        <v>1</v>
      </c>
      <c r="CV723">
        <v>0</v>
      </c>
      <c r="CW723">
        <f>ROUND(Y723*Source!I517*DO723,7)</f>
        <v>4.8000000000000001E-2</v>
      </c>
      <c r="CX723">
        <f>ROUND(Y723*Source!I517,7)</f>
        <v>4.8000000000000001E-2</v>
      </c>
      <c r="CY723">
        <f>AB723</f>
        <v>1587.88</v>
      </c>
      <c r="CZ723">
        <f>AF723</f>
        <v>1587.88</v>
      </c>
      <c r="DA723">
        <f>AJ723</f>
        <v>1</v>
      </c>
      <c r="DB723">
        <f>ROUND((ROUND(AT723*CZ723,2)*ROUND(0.3,7)),6)</f>
        <v>76.218000000000004</v>
      </c>
      <c r="DC723">
        <f>ROUND((ROUND(AT723*AG723,2)*ROUND(0.3,7)),6)</f>
        <v>29.771999999999998</v>
      </c>
      <c r="DD723" t="s">
        <v>3</v>
      </c>
      <c r="DE723" t="s">
        <v>3</v>
      </c>
      <c r="DF723">
        <f t="shared" si="363"/>
        <v>0</v>
      </c>
      <c r="DG723">
        <f t="shared" si="364"/>
        <v>76.22</v>
      </c>
      <c r="DH723">
        <f t="shared" si="361"/>
        <v>29.77</v>
      </c>
      <c r="DI723">
        <f t="shared" si="362"/>
        <v>0</v>
      </c>
      <c r="DJ723">
        <f>DG723+DH723</f>
        <v>105.99</v>
      </c>
      <c r="DK723">
        <v>1</v>
      </c>
      <c r="DL723" t="s">
        <v>1219</v>
      </c>
      <c r="DM723">
        <v>5</v>
      </c>
      <c r="DN723" t="s">
        <v>1203</v>
      </c>
      <c r="DO723">
        <v>1</v>
      </c>
    </row>
    <row r="724" spans="1:119" x14ac:dyDescent="0.2">
      <c r="A724">
        <f>ROW(Source!A517)</f>
        <v>517</v>
      </c>
      <c r="B724">
        <v>449016111</v>
      </c>
      <c r="C724">
        <v>448998177</v>
      </c>
      <c r="D724">
        <v>277870628</v>
      </c>
      <c r="E724">
        <v>1</v>
      </c>
      <c r="F724">
        <v>1</v>
      </c>
      <c r="G724">
        <v>1</v>
      </c>
      <c r="H724">
        <v>3</v>
      </c>
      <c r="I724" t="s">
        <v>1646</v>
      </c>
      <c r="J724" t="s">
        <v>1647</v>
      </c>
      <c r="K724" t="s">
        <v>1648</v>
      </c>
      <c r="L724">
        <v>1348</v>
      </c>
      <c r="N724">
        <v>1009</v>
      </c>
      <c r="O724" t="s">
        <v>83</v>
      </c>
      <c r="P724" t="s">
        <v>83</v>
      </c>
      <c r="Q724">
        <v>1000</v>
      </c>
      <c r="W724">
        <v>0</v>
      </c>
      <c r="X724">
        <v>1261362011</v>
      </c>
      <c r="Y724">
        <f>(AT724*ROUND(0,7))</f>
        <v>0</v>
      </c>
      <c r="AA724">
        <v>5683.13</v>
      </c>
      <c r="AB724">
        <v>0</v>
      </c>
      <c r="AC724">
        <v>0</v>
      </c>
      <c r="AD724">
        <v>0</v>
      </c>
      <c r="AE724">
        <v>4338.2700000000004</v>
      </c>
      <c r="AF724">
        <v>0</v>
      </c>
      <c r="AG724">
        <v>0</v>
      </c>
      <c r="AH724">
        <v>0</v>
      </c>
      <c r="AI724">
        <v>1.31</v>
      </c>
      <c r="AJ724">
        <v>1</v>
      </c>
      <c r="AK724">
        <v>1</v>
      </c>
      <c r="AL724">
        <v>1</v>
      </c>
      <c r="AM724">
        <v>2</v>
      </c>
      <c r="AN724">
        <v>0</v>
      </c>
      <c r="AO724">
        <v>0</v>
      </c>
      <c r="AP724">
        <v>1</v>
      </c>
      <c r="AQ724">
        <v>1</v>
      </c>
      <c r="AR724">
        <v>0</v>
      </c>
      <c r="AS724" t="s">
        <v>3</v>
      </c>
      <c r="AT724">
        <v>2.9999999999999997E-4</v>
      </c>
      <c r="AU724" t="s">
        <v>135</v>
      </c>
      <c r="AV724">
        <v>0</v>
      </c>
      <c r="AW724">
        <v>2</v>
      </c>
      <c r="AX724">
        <v>448998189</v>
      </c>
      <c r="AY724">
        <v>1</v>
      </c>
      <c r="AZ724">
        <v>0</v>
      </c>
      <c r="BA724">
        <v>729</v>
      </c>
      <c r="BB724">
        <v>1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1.3014810000000001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1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CV724">
        <v>0</v>
      </c>
      <c r="CW724">
        <v>0</v>
      </c>
      <c r="CX724">
        <f>ROUND(Y724*Source!I517,7)</f>
        <v>0</v>
      </c>
      <c r="CY724">
        <f>AA724</f>
        <v>5683.13</v>
      </c>
      <c r="CZ724">
        <f>AE724</f>
        <v>4338.2700000000004</v>
      </c>
      <c r="DA724">
        <f>AI724</f>
        <v>1.31</v>
      </c>
      <c r="DB724">
        <f>ROUND((ROUND(AT724*CZ724,2)*ROUND(0,7)),6)</f>
        <v>0</v>
      </c>
      <c r="DC724">
        <f>ROUND((ROUND(AT724*AG724,2)*ROUND(0,7)),6)</f>
        <v>0</v>
      </c>
      <c r="DD724" t="s">
        <v>3</v>
      </c>
      <c r="DE724" t="s">
        <v>3</v>
      </c>
      <c r="DF724">
        <f>ROUND(ROUND(AE724*AI724,2)*CX724,2)</f>
        <v>0</v>
      </c>
      <c r="DG724">
        <f t="shared" si="364"/>
        <v>0</v>
      </c>
      <c r="DH724">
        <f t="shared" si="361"/>
        <v>0</v>
      </c>
      <c r="DI724">
        <f t="shared" si="362"/>
        <v>0</v>
      </c>
      <c r="DJ724">
        <f>DF724</f>
        <v>0</v>
      </c>
      <c r="DK724">
        <v>0</v>
      </c>
      <c r="DL724" t="s">
        <v>3</v>
      </c>
      <c r="DM724">
        <v>0</v>
      </c>
      <c r="DN724" t="s">
        <v>3</v>
      </c>
      <c r="DO724">
        <v>0</v>
      </c>
    </row>
    <row r="725" spans="1:119" x14ac:dyDescent="0.2">
      <c r="A725">
        <f>ROW(Source!A517)</f>
        <v>517</v>
      </c>
      <c r="B725">
        <v>449016111</v>
      </c>
      <c r="C725">
        <v>448998177</v>
      </c>
      <c r="D725">
        <v>277883321</v>
      </c>
      <c r="E725">
        <v>1</v>
      </c>
      <c r="F725">
        <v>1</v>
      </c>
      <c r="G725">
        <v>1</v>
      </c>
      <c r="H725">
        <v>3</v>
      </c>
      <c r="I725" t="s">
        <v>1649</v>
      </c>
      <c r="J725" t="s">
        <v>1650</v>
      </c>
      <c r="K725" t="s">
        <v>1651</v>
      </c>
      <c r="L725">
        <v>1339</v>
      </c>
      <c r="N725">
        <v>1007</v>
      </c>
      <c r="O725" t="s">
        <v>49</v>
      </c>
      <c r="P725" t="s">
        <v>49</v>
      </c>
      <c r="Q725">
        <v>1</v>
      </c>
      <c r="W725">
        <v>0</v>
      </c>
      <c r="X725">
        <v>1302056024</v>
      </c>
      <c r="Y725">
        <f>(AT725*ROUND(0,7))</f>
        <v>0</v>
      </c>
      <c r="AA725">
        <v>123332.74</v>
      </c>
      <c r="AB725">
        <v>0</v>
      </c>
      <c r="AC725">
        <v>0</v>
      </c>
      <c r="AD725">
        <v>0</v>
      </c>
      <c r="AE725">
        <v>123332.74</v>
      </c>
      <c r="AF725">
        <v>0</v>
      </c>
      <c r="AG725">
        <v>0</v>
      </c>
      <c r="AH725">
        <v>0</v>
      </c>
      <c r="AI725">
        <v>1</v>
      </c>
      <c r="AJ725">
        <v>1</v>
      </c>
      <c r="AK725">
        <v>1</v>
      </c>
      <c r="AL725">
        <v>1</v>
      </c>
      <c r="AM725">
        <v>-2</v>
      </c>
      <c r="AN725">
        <v>0</v>
      </c>
      <c r="AO725">
        <v>0</v>
      </c>
      <c r="AP725">
        <v>1</v>
      </c>
      <c r="AQ725">
        <v>1</v>
      </c>
      <c r="AR725">
        <v>0</v>
      </c>
      <c r="AS725" t="s">
        <v>3</v>
      </c>
      <c r="AT725">
        <v>5.0000000000000001E-3</v>
      </c>
      <c r="AU725" t="s">
        <v>135</v>
      </c>
      <c r="AV725">
        <v>0</v>
      </c>
      <c r="AW725">
        <v>2</v>
      </c>
      <c r="AX725">
        <v>448998190</v>
      </c>
      <c r="AY725">
        <v>2</v>
      </c>
      <c r="AZ725">
        <v>16384</v>
      </c>
      <c r="BA725">
        <v>730</v>
      </c>
      <c r="BB725">
        <v>1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616.66370000000006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1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CV725">
        <v>0</v>
      </c>
      <c r="CW725">
        <v>0</v>
      </c>
      <c r="CX725">
        <f>ROUND(Y725*Source!I517,7)</f>
        <v>0</v>
      </c>
      <c r="CY725">
        <f>AA725</f>
        <v>123332.74</v>
      </c>
      <c r="CZ725">
        <f>AE725</f>
        <v>123332.74</v>
      </c>
      <c r="DA725">
        <f>AI725</f>
        <v>1</v>
      </c>
      <c r="DB725">
        <f>ROUND((ROUND(AT725*CZ725,2)*ROUND(0,7)),6)</f>
        <v>0</v>
      </c>
      <c r="DC725">
        <f>ROUND((ROUND(AT725*AG725,2)*ROUND(0,7)),6)</f>
        <v>0</v>
      </c>
      <c r="DD725" t="s">
        <v>3</v>
      </c>
      <c r="DE725" t="s">
        <v>3</v>
      </c>
      <c r="DF725">
        <f>ROUND(ROUND(AE725,2)*CX725,2)</f>
        <v>0</v>
      </c>
      <c r="DG725">
        <f t="shared" si="364"/>
        <v>0</v>
      </c>
      <c r="DH725">
        <f t="shared" si="361"/>
        <v>0</v>
      </c>
      <c r="DI725">
        <f t="shared" si="362"/>
        <v>0</v>
      </c>
      <c r="DJ725">
        <f>DF725</f>
        <v>0</v>
      </c>
      <c r="DK725">
        <v>1</v>
      </c>
      <c r="DL725" t="s">
        <v>3</v>
      </c>
      <c r="DM725">
        <v>0</v>
      </c>
      <c r="DN725" t="s">
        <v>3</v>
      </c>
      <c r="DO725">
        <v>0</v>
      </c>
    </row>
    <row r="726" spans="1:119" x14ac:dyDescent="0.2">
      <c r="A726">
        <f>ROW(Source!A517)</f>
        <v>517</v>
      </c>
      <c r="B726">
        <v>449016111</v>
      </c>
      <c r="C726">
        <v>448998177</v>
      </c>
      <c r="D726">
        <v>277896293</v>
      </c>
      <c r="E726">
        <v>1</v>
      </c>
      <c r="F726">
        <v>1</v>
      </c>
      <c r="G726">
        <v>1</v>
      </c>
      <c r="H726">
        <v>3</v>
      </c>
      <c r="I726" t="s">
        <v>1652</v>
      </c>
      <c r="J726" t="s">
        <v>1653</v>
      </c>
      <c r="K726" t="s">
        <v>1654</v>
      </c>
      <c r="L726">
        <v>1348</v>
      </c>
      <c r="N726">
        <v>1009</v>
      </c>
      <c r="O726" t="s">
        <v>83</v>
      </c>
      <c r="P726" t="s">
        <v>83</v>
      </c>
      <c r="Q726">
        <v>1000</v>
      </c>
      <c r="W726">
        <v>0</v>
      </c>
      <c r="X726">
        <v>386399611</v>
      </c>
      <c r="Y726">
        <f>(AT726*ROUND(0,7))</f>
        <v>0</v>
      </c>
      <c r="AA726">
        <v>119429.37</v>
      </c>
      <c r="AB726">
        <v>0</v>
      </c>
      <c r="AC726">
        <v>0</v>
      </c>
      <c r="AD726">
        <v>0</v>
      </c>
      <c r="AE726">
        <v>82937.06</v>
      </c>
      <c r="AF726">
        <v>0</v>
      </c>
      <c r="AG726">
        <v>0</v>
      </c>
      <c r="AH726">
        <v>0</v>
      </c>
      <c r="AI726">
        <v>1.44</v>
      </c>
      <c r="AJ726">
        <v>1</v>
      </c>
      <c r="AK726">
        <v>1</v>
      </c>
      <c r="AL726">
        <v>1</v>
      </c>
      <c r="AM726">
        <v>2</v>
      </c>
      <c r="AN726">
        <v>0</v>
      </c>
      <c r="AO726">
        <v>0</v>
      </c>
      <c r="AP726">
        <v>1</v>
      </c>
      <c r="AQ726">
        <v>1</v>
      </c>
      <c r="AR726">
        <v>0</v>
      </c>
      <c r="AS726" t="s">
        <v>3</v>
      </c>
      <c r="AT726">
        <v>2.0000000000000001E-4</v>
      </c>
      <c r="AU726" t="s">
        <v>135</v>
      </c>
      <c r="AV726">
        <v>0</v>
      </c>
      <c r="AW726">
        <v>2</v>
      </c>
      <c r="AX726">
        <v>448998191</v>
      </c>
      <c r="AY726">
        <v>1</v>
      </c>
      <c r="AZ726">
        <v>0</v>
      </c>
      <c r="BA726">
        <v>731</v>
      </c>
      <c r="BB726">
        <v>1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16.587412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1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CV726">
        <v>0</v>
      </c>
      <c r="CW726">
        <v>0</v>
      </c>
      <c r="CX726">
        <f>ROUND(Y726*Source!I517,7)</f>
        <v>0</v>
      </c>
      <c r="CY726">
        <f>AA726</f>
        <v>119429.37</v>
      </c>
      <c r="CZ726">
        <f>AE726</f>
        <v>82937.06</v>
      </c>
      <c r="DA726">
        <f>AI726</f>
        <v>1.44</v>
      </c>
      <c r="DB726">
        <f>ROUND((ROUND(AT726*CZ726,2)*ROUND(0,7)),6)</f>
        <v>0</v>
      </c>
      <c r="DC726">
        <f>ROUND((ROUND(AT726*AG726,2)*ROUND(0,7)),6)</f>
        <v>0</v>
      </c>
      <c r="DD726" t="s">
        <v>3</v>
      </c>
      <c r="DE726" t="s">
        <v>3</v>
      </c>
      <c r="DF726">
        <f>ROUND(ROUND(AE726*AI726,2)*CX726,2)</f>
        <v>0</v>
      </c>
      <c r="DG726">
        <f t="shared" si="364"/>
        <v>0</v>
      </c>
      <c r="DH726">
        <f t="shared" si="361"/>
        <v>0</v>
      </c>
      <c r="DI726">
        <f t="shared" si="362"/>
        <v>0</v>
      </c>
      <c r="DJ726">
        <f>DF726</f>
        <v>0</v>
      </c>
      <c r="DK726">
        <v>0</v>
      </c>
      <c r="DL726" t="s">
        <v>3</v>
      </c>
      <c r="DM726">
        <v>0</v>
      </c>
      <c r="DN726" t="s">
        <v>3</v>
      </c>
      <c r="DO726">
        <v>0</v>
      </c>
    </row>
    <row r="727" spans="1:119" x14ac:dyDescent="0.2">
      <c r="A727">
        <f>ROW(Source!A517)</f>
        <v>517</v>
      </c>
      <c r="B727">
        <v>449016111</v>
      </c>
      <c r="C727">
        <v>448998177</v>
      </c>
      <c r="D727">
        <v>277896669</v>
      </c>
      <c r="E727">
        <v>1</v>
      </c>
      <c r="F727">
        <v>1</v>
      </c>
      <c r="G727">
        <v>1</v>
      </c>
      <c r="H727">
        <v>3</v>
      </c>
      <c r="I727" t="s">
        <v>1425</v>
      </c>
      <c r="J727" t="s">
        <v>1426</v>
      </c>
      <c r="K727" t="s">
        <v>1427</v>
      </c>
      <c r="L727">
        <v>1346</v>
      </c>
      <c r="N727">
        <v>1009</v>
      </c>
      <c r="O727" t="s">
        <v>441</v>
      </c>
      <c r="P727" t="s">
        <v>441</v>
      </c>
      <c r="Q727">
        <v>1</v>
      </c>
      <c r="W727">
        <v>0</v>
      </c>
      <c r="X727">
        <v>-1314531669</v>
      </c>
      <c r="Y727">
        <f>(AT727*ROUND(0,7))</f>
        <v>0</v>
      </c>
      <c r="AA727">
        <v>159.97</v>
      </c>
      <c r="AB727">
        <v>0</v>
      </c>
      <c r="AC727">
        <v>0</v>
      </c>
      <c r="AD727">
        <v>0</v>
      </c>
      <c r="AE727">
        <v>133.31</v>
      </c>
      <c r="AF727">
        <v>0</v>
      </c>
      <c r="AG727">
        <v>0</v>
      </c>
      <c r="AH727">
        <v>0</v>
      </c>
      <c r="AI727">
        <v>1.2</v>
      </c>
      <c r="AJ727">
        <v>1</v>
      </c>
      <c r="AK727">
        <v>1</v>
      </c>
      <c r="AL727">
        <v>1</v>
      </c>
      <c r="AM727">
        <v>2</v>
      </c>
      <c r="AN727">
        <v>0</v>
      </c>
      <c r="AO727">
        <v>0</v>
      </c>
      <c r="AP727">
        <v>1</v>
      </c>
      <c r="AQ727">
        <v>1</v>
      </c>
      <c r="AR727">
        <v>0</v>
      </c>
      <c r="AS727" t="s">
        <v>3</v>
      </c>
      <c r="AT727">
        <v>0.01</v>
      </c>
      <c r="AU727" t="s">
        <v>135</v>
      </c>
      <c r="AV727">
        <v>0</v>
      </c>
      <c r="AW727">
        <v>2</v>
      </c>
      <c r="AX727">
        <v>448998192</v>
      </c>
      <c r="AY727">
        <v>1</v>
      </c>
      <c r="AZ727">
        <v>0</v>
      </c>
      <c r="BA727">
        <v>732</v>
      </c>
      <c r="BB727">
        <v>1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1.3331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1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CV727">
        <v>0</v>
      </c>
      <c r="CW727">
        <v>0</v>
      </c>
      <c r="CX727">
        <f>ROUND(Y727*Source!I517,7)</f>
        <v>0</v>
      </c>
      <c r="CY727">
        <f>AA727</f>
        <v>159.97</v>
      </c>
      <c r="CZ727">
        <f>AE727</f>
        <v>133.31</v>
      </c>
      <c r="DA727">
        <f>AI727</f>
        <v>1.2</v>
      </c>
      <c r="DB727">
        <f>ROUND((ROUND(AT727*CZ727,2)*ROUND(0,7)),6)</f>
        <v>0</v>
      </c>
      <c r="DC727">
        <f>ROUND((ROUND(AT727*AG727,2)*ROUND(0,7)),6)</f>
        <v>0</v>
      </c>
      <c r="DD727" t="s">
        <v>3</v>
      </c>
      <c r="DE727" t="s">
        <v>3</v>
      </c>
      <c r="DF727">
        <f>ROUND(ROUND(AE727*AI727,2)*CX727,2)</f>
        <v>0</v>
      </c>
      <c r="DG727">
        <f t="shared" si="364"/>
        <v>0</v>
      </c>
      <c r="DH727">
        <f t="shared" si="361"/>
        <v>0</v>
      </c>
      <c r="DI727">
        <f t="shared" si="362"/>
        <v>0</v>
      </c>
      <c r="DJ727">
        <f>DF727</f>
        <v>0</v>
      </c>
      <c r="DK727">
        <v>0</v>
      </c>
      <c r="DL727" t="s">
        <v>3</v>
      </c>
      <c r="DM727">
        <v>0</v>
      </c>
      <c r="DN727" t="s">
        <v>3</v>
      </c>
      <c r="DO727">
        <v>0</v>
      </c>
    </row>
    <row r="728" spans="1:119" x14ac:dyDescent="0.2">
      <c r="A728">
        <f>ROW(Source!A517)</f>
        <v>517</v>
      </c>
      <c r="B728">
        <v>449016111</v>
      </c>
      <c r="C728">
        <v>448998177</v>
      </c>
      <c r="D728">
        <v>277566433</v>
      </c>
      <c r="E728">
        <v>109</v>
      </c>
      <c r="F728">
        <v>1</v>
      </c>
      <c r="G728">
        <v>1</v>
      </c>
      <c r="H728">
        <v>3</v>
      </c>
      <c r="I728" t="s">
        <v>633</v>
      </c>
      <c r="J728" t="s">
        <v>3</v>
      </c>
      <c r="K728" t="s">
        <v>634</v>
      </c>
      <c r="L728">
        <v>3277935</v>
      </c>
      <c r="N728">
        <v>1013</v>
      </c>
      <c r="O728" t="s">
        <v>635</v>
      </c>
      <c r="P728" t="s">
        <v>635</v>
      </c>
      <c r="Q728">
        <v>1</v>
      </c>
      <c r="W728">
        <v>0</v>
      </c>
      <c r="X728">
        <v>274903907</v>
      </c>
      <c r="Y728">
        <f>AT728</f>
        <v>2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1</v>
      </c>
      <c r="AJ728">
        <v>1</v>
      </c>
      <c r="AK728">
        <v>1</v>
      </c>
      <c r="AL728">
        <v>1</v>
      </c>
      <c r="AM728">
        <v>-2</v>
      </c>
      <c r="AN728">
        <v>0</v>
      </c>
      <c r="AO728">
        <v>0</v>
      </c>
      <c r="AP728">
        <v>0</v>
      </c>
      <c r="AQ728">
        <v>0</v>
      </c>
      <c r="AR728">
        <v>0</v>
      </c>
      <c r="AS728" t="s">
        <v>3</v>
      </c>
      <c r="AT728">
        <v>2</v>
      </c>
      <c r="AU728" t="s">
        <v>3</v>
      </c>
      <c r="AV728">
        <v>0</v>
      </c>
      <c r="AW728">
        <v>2</v>
      </c>
      <c r="AX728">
        <v>448998193</v>
      </c>
      <c r="AY728">
        <v>1</v>
      </c>
      <c r="AZ728">
        <v>2048</v>
      </c>
      <c r="BA728">
        <v>733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CV728">
        <v>0</v>
      </c>
      <c r="CW728">
        <v>0</v>
      </c>
      <c r="CX728">
        <f>ROUND(Y728*Source!I517,7)</f>
        <v>2</v>
      </c>
      <c r="CY728">
        <f>AA728</f>
        <v>0</v>
      </c>
      <c r="CZ728">
        <f>AE728</f>
        <v>0</v>
      </c>
      <c r="DA728">
        <f>AI728</f>
        <v>1</v>
      </c>
      <c r="DB728">
        <f>ROUND(ROUND(AT728*CZ728,2),6)</f>
        <v>0</v>
      </c>
      <c r="DC728">
        <f>ROUND(ROUND(AT728*AG728,2),6)</f>
        <v>0</v>
      </c>
      <c r="DD728" t="s">
        <v>3</v>
      </c>
      <c r="DE728" t="s">
        <v>3</v>
      </c>
      <c r="DF728">
        <f>ROUND(ROUND(AE728,2)*CX728,2)</f>
        <v>0</v>
      </c>
      <c r="DG728">
        <f t="shared" si="364"/>
        <v>0</v>
      </c>
      <c r="DH728">
        <f t="shared" si="361"/>
        <v>0</v>
      </c>
      <c r="DI728">
        <f t="shared" si="362"/>
        <v>0</v>
      </c>
      <c r="DJ728">
        <f>DF728</f>
        <v>0</v>
      </c>
      <c r="DK728">
        <v>0</v>
      </c>
      <c r="DL728" t="s">
        <v>3</v>
      </c>
      <c r="DM728">
        <v>0</v>
      </c>
      <c r="DN728" t="s">
        <v>3</v>
      </c>
      <c r="DO728">
        <v>0</v>
      </c>
    </row>
    <row r="729" spans="1:119" x14ac:dyDescent="0.2">
      <c r="A729">
        <f>ROW(Source!A519)</f>
        <v>519</v>
      </c>
      <c r="B729">
        <v>449016111</v>
      </c>
      <c r="C729">
        <v>448998195</v>
      </c>
      <c r="D729">
        <v>277560276</v>
      </c>
      <c r="E729">
        <v>109</v>
      </c>
      <c r="F729">
        <v>1</v>
      </c>
      <c r="G729">
        <v>1</v>
      </c>
      <c r="H729">
        <v>1</v>
      </c>
      <c r="I729" t="s">
        <v>1201</v>
      </c>
      <c r="J729" t="s">
        <v>3</v>
      </c>
      <c r="K729" t="s">
        <v>1202</v>
      </c>
      <c r="L729">
        <v>1191</v>
      </c>
      <c r="N729">
        <v>1013</v>
      </c>
      <c r="O729" t="s">
        <v>1203</v>
      </c>
      <c r="P729" t="s">
        <v>1203</v>
      </c>
      <c r="Q729">
        <v>1</v>
      </c>
      <c r="W729">
        <v>0</v>
      </c>
      <c r="X729">
        <v>1049124552</v>
      </c>
      <c r="Y729">
        <f>AT729</f>
        <v>4.0999999999999996</v>
      </c>
      <c r="AA729">
        <v>0</v>
      </c>
      <c r="AB729">
        <v>0</v>
      </c>
      <c r="AC729">
        <v>0</v>
      </c>
      <c r="AD729">
        <v>479.27</v>
      </c>
      <c r="AE729">
        <v>0</v>
      </c>
      <c r="AF729">
        <v>0</v>
      </c>
      <c r="AG729">
        <v>0</v>
      </c>
      <c r="AH729">
        <v>479.27</v>
      </c>
      <c r="AI729">
        <v>1</v>
      </c>
      <c r="AJ729">
        <v>1</v>
      </c>
      <c r="AK729">
        <v>1</v>
      </c>
      <c r="AL729">
        <v>1</v>
      </c>
      <c r="AM729">
        <v>-2</v>
      </c>
      <c r="AN729">
        <v>0</v>
      </c>
      <c r="AO729">
        <v>0</v>
      </c>
      <c r="AP729">
        <v>1</v>
      </c>
      <c r="AQ729">
        <v>1</v>
      </c>
      <c r="AR729">
        <v>0</v>
      </c>
      <c r="AS729" t="s">
        <v>3</v>
      </c>
      <c r="AT729">
        <v>4.0999999999999996</v>
      </c>
      <c r="AU729" t="s">
        <v>3</v>
      </c>
      <c r="AV729">
        <v>1</v>
      </c>
      <c r="AW729">
        <v>2</v>
      </c>
      <c r="AX729">
        <v>448998204</v>
      </c>
      <c r="AY729">
        <v>2</v>
      </c>
      <c r="AZ729">
        <v>131072</v>
      </c>
      <c r="BA729">
        <v>734</v>
      </c>
      <c r="BB729">
        <v>1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1965.0069999999998</v>
      </c>
      <c r="BN729">
        <v>4.0999999999999996</v>
      </c>
      <c r="BO729">
        <v>0</v>
      </c>
      <c r="BP729">
        <v>1</v>
      </c>
      <c r="BQ729">
        <v>0</v>
      </c>
      <c r="BR729">
        <v>0</v>
      </c>
      <c r="BS729">
        <v>0</v>
      </c>
      <c r="BT729">
        <v>1965.0069999999998</v>
      </c>
      <c r="BU729">
        <v>4.0999999999999996</v>
      </c>
      <c r="BV729">
        <v>0</v>
      </c>
      <c r="BW729">
        <v>1</v>
      </c>
      <c r="CU729">
        <f>ROUND(AT729*Source!I519*AH729*AL729,2)</f>
        <v>1965.01</v>
      </c>
      <c r="CV729">
        <f>ROUND(Y729*Source!I519,7)</f>
        <v>4.0999999999999996</v>
      </c>
      <c r="CW729">
        <v>0</v>
      </c>
      <c r="CX729">
        <f>ROUND(Y729*Source!I519,7)</f>
        <v>4.0999999999999996</v>
      </c>
      <c r="CY729">
        <f>AD729</f>
        <v>479.27</v>
      </c>
      <c r="CZ729">
        <f>AH729</f>
        <v>479.27</v>
      </c>
      <c r="DA729">
        <f>AL729</f>
        <v>1</v>
      </c>
      <c r="DB729">
        <f>ROUND(ROUND(AT729*CZ729,2),6)</f>
        <v>1965.01</v>
      </c>
      <c r="DC729">
        <f>ROUND(ROUND(AT729*AG729,2),6)</f>
        <v>0</v>
      </c>
      <c r="DD729" t="s">
        <v>3</v>
      </c>
      <c r="DE729" t="s">
        <v>3</v>
      </c>
      <c r="DF729">
        <f>ROUND(ROUND(AE729,2)*CX729,2)</f>
        <v>0</v>
      </c>
      <c r="DG729">
        <f t="shared" si="364"/>
        <v>0</v>
      </c>
      <c r="DH729">
        <f t="shared" si="361"/>
        <v>0</v>
      </c>
      <c r="DI729">
        <f t="shared" si="362"/>
        <v>1965.01</v>
      </c>
      <c r="DJ729">
        <f>DI729</f>
        <v>1965.01</v>
      </c>
      <c r="DK729">
        <v>1</v>
      </c>
      <c r="DL729" t="s">
        <v>3</v>
      </c>
      <c r="DM729">
        <v>0</v>
      </c>
      <c r="DN729" t="s">
        <v>3</v>
      </c>
      <c r="DO729">
        <v>0</v>
      </c>
    </row>
    <row r="730" spans="1:119" x14ac:dyDescent="0.2">
      <c r="A730">
        <f>ROW(Source!A519)</f>
        <v>519</v>
      </c>
      <c r="B730">
        <v>449016111</v>
      </c>
      <c r="C730">
        <v>448998195</v>
      </c>
      <c r="D730">
        <v>277560491</v>
      </c>
      <c r="E730">
        <v>109</v>
      </c>
      <c r="F730">
        <v>1</v>
      </c>
      <c r="G730">
        <v>1</v>
      </c>
      <c r="H730">
        <v>1</v>
      </c>
      <c r="I730" t="s">
        <v>1204</v>
      </c>
      <c r="J730" t="s">
        <v>3</v>
      </c>
      <c r="K730" t="s">
        <v>1205</v>
      </c>
      <c r="L730">
        <v>1191</v>
      </c>
      <c r="N730">
        <v>1013</v>
      </c>
      <c r="O730" t="s">
        <v>1203</v>
      </c>
      <c r="P730" t="s">
        <v>1203</v>
      </c>
      <c r="Q730">
        <v>1</v>
      </c>
      <c r="W730">
        <v>0</v>
      </c>
      <c r="X730">
        <v>-1417349443</v>
      </c>
      <c r="Y730">
        <f>AT730</f>
        <v>0.16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1</v>
      </c>
      <c r="AJ730">
        <v>1</v>
      </c>
      <c r="AK730">
        <v>1</v>
      </c>
      <c r="AL730">
        <v>1</v>
      </c>
      <c r="AM730">
        <v>-2</v>
      </c>
      <c r="AN730">
        <v>0</v>
      </c>
      <c r="AO730">
        <v>0</v>
      </c>
      <c r="AP730">
        <v>1</v>
      </c>
      <c r="AQ730">
        <v>1</v>
      </c>
      <c r="AR730">
        <v>0</v>
      </c>
      <c r="AS730" t="s">
        <v>3</v>
      </c>
      <c r="AT730">
        <v>0.16</v>
      </c>
      <c r="AU730" t="s">
        <v>3</v>
      </c>
      <c r="AV730">
        <v>2</v>
      </c>
      <c r="AW730">
        <v>2</v>
      </c>
      <c r="AX730">
        <v>448998205</v>
      </c>
      <c r="AY730">
        <v>1</v>
      </c>
      <c r="AZ730">
        <v>0</v>
      </c>
      <c r="BA730">
        <v>735</v>
      </c>
      <c r="BB730">
        <v>1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CV730">
        <v>0</v>
      </c>
      <c r="CW730">
        <v>0</v>
      </c>
      <c r="CX730">
        <f>ROUND(Y730*Source!I519,7)</f>
        <v>0.16</v>
      </c>
      <c r="CY730">
        <f>AD730</f>
        <v>0</v>
      </c>
      <c r="CZ730">
        <f>AH730</f>
        <v>0</v>
      </c>
      <c r="DA730">
        <f>AL730</f>
        <v>1</v>
      </c>
      <c r="DB730">
        <f>ROUND(ROUND(AT730*CZ730,2),6)</f>
        <v>0</v>
      </c>
      <c r="DC730">
        <f>ROUND(ROUND(AT730*AG730,2),6)</f>
        <v>0</v>
      </c>
      <c r="DD730" t="s">
        <v>3</v>
      </c>
      <c r="DE730" t="s">
        <v>3</v>
      </c>
      <c r="DF730">
        <f>ROUND(ROUND(AE730,2)*CX730,2)</f>
        <v>0</v>
      </c>
      <c r="DG730">
        <f t="shared" si="364"/>
        <v>0</v>
      </c>
      <c r="DH730">
        <f t="shared" si="361"/>
        <v>0</v>
      </c>
      <c r="DI730">
        <f t="shared" si="362"/>
        <v>0</v>
      </c>
      <c r="DJ730">
        <f>DI730</f>
        <v>0</v>
      </c>
      <c r="DK730">
        <v>0</v>
      </c>
      <c r="DL730" t="s">
        <v>3</v>
      </c>
      <c r="DM730">
        <v>0</v>
      </c>
      <c r="DN730" t="s">
        <v>3</v>
      </c>
      <c r="DO730">
        <v>0</v>
      </c>
    </row>
    <row r="731" spans="1:119" x14ac:dyDescent="0.2">
      <c r="A731">
        <f>ROW(Source!A519)</f>
        <v>519</v>
      </c>
      <c r="B731">
        <v>449016111</v>
      </c>
      <c r="C731">
        <v>448998195</v>
      </c>
      <c r="D731">
        <v>277944840</v>
      </c>
      <c r="E731">
        <v>1</v>
      </c>
      <c r="F731">
        <v>1</v>
      </c>
      <c r="G731">
        <v>1</v>
      </c>
      <c r="H731">
        <v>2</v>
      </c>
      <c r="I731" t="s">
        <v>1364</v>
      </c>
      <c r="J731" t="s">
        <v>1365</v>
      </c>
      <c r="K731" t="s">
        <v>1366</v>
      </c>
      <c r="L731">
        <v>1368</v>
      </c>
      <c r="N731">
        <v>1011</v>
      </c>
      <c r="O731" t="s">
        <v>1100</v>
      </c>
      <c r="P731" t="s">
        <v>1100</v>
      </c>
      <c r="Q731">
        <v>1</v>
      </c>
      <c r="W731">
        <v>0</v>
      </c>
      <c r="X731">
        <v>622831100</v>
      </c>
      <c r="Y731">
        <f>AT731</f>
        <v>0.16</v>
      </c>
      <c r="AA731">
        <v>0</v>
      </c>
      <c r="AB731">
        <v>1587.88</v>
      </c>
      <c r="AC731">
        <v>620.24</v>
      </c>
      <c r="AD731">
        <v>0</v>
      </c>
      <c r="AE731">
        <v>0</v>
      </c>
      <c r="AF731">
        <v>1587.88</v>
      </c>
      <c r="AG731">
        <v>620.24</v>
      </c>
      <c r="AH731">
        <v>0</v>
      </c>
      <c r="AI731">
        <v>1</v>
      </c>
      <c r="AJ731">
        <v>1</v>
      </c>
      <c r="AK731">
        <v>1</v>
      </c>
      <c r="AL731">
        <v>1</v>
      </c>
      <c r="AM731">
        <v>-2</v>
      </c>
      <c r="AN731">
        <v>0</v>
      </c>
      <c r="AO731">
        <v>0</v>
      </c>
      <c r="AP731">
        <v>1</v>
      </c>
      <c r="AQ731">
        <v>1</v>
      </c>
      <c r="AR731">
        <v>0</v>
      </c>
      <c r="AS731" t="s">
        <v>3</v>
      </c>
      <c r="AT731">
        <v>0.16</v>
      </c>
      <c r="AU731" t="s">
        <v>3</v>
      </c>
      <c r="AV731">
        <v>1</v>
      </c>
      <c r="AW731">
        <v>2</v>
      </c>
      <c r="AX731">
        <v>448998206</v>
      </c>
      <c r="AY731">
        <v>2</v>
      </c>
      <c r="AZ731">
        <v>98304</v>
      </c>
      <c r="BA731">
        <v>736</v>
      </c>
      <c r="BB731">
        <v>1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254.06080000000003</v>
      </c>
      <c r="BL731">
        <v>99.238399999999999</v>
      </c>
      <c r="BM731">
        <v>0</v>
      </c>
      <c r="BN731">
        <v>0</v>
      </c>
      <c r="BO731">
        <v>0.16</v>
      </c>
      <c r="BP731">
        <v>1</v>
      </c>
      <c r="BQ731">
        <v>0</v>
      </c>
      <c r="BR731">
        <v>254.06080000000003</v>
      </c>
      <c r="BS731">
        <v>99.238399999999999</v>
      </c>
      <c r="BT731">
        <v>0</v>
      </c>
      <c r="BU731">
        <v>0</v>
      </c>
      <c r="BV731">
        <v>0.16</v>
      </c>
      <c r="BW731">
        <v>1</v>
      </c>
      <c r="CV731">
        <v>0</v>
      </c>
      <c r="CW731">
        <f>ROUND(Y731*Source!I519*DO731,7)</f>
        <v>0.16</v>
      </c>
      <c r="CX731">
        <f>ROUND(Y731*Source!I519,7)</f>
        <v>0.16</v>
      </c>
      <c r="CY731">
        <f>AB731</f>
        <v>1587.88</v>
      </c>
      <c r="CZ731">
        <f>AF731</f>
        <v>1587.88</v>
      </c>
      <c r="DA731">
        <f>AJ731</f>
        <v>1</v>
      </c>
      <c r="DB731">
        <f>ROUND(ROUND(AT731*CZ731,2),6)</f>
        <v>254.06</v>
      </c>
      <c r="DC731">
        <f>ROUND(ROUND(AT731*AG731,2),6)</f>
        <v>99.24</v>
      </c>
      <c r="DD731" t="s">
        <v>3</v>
      </c>
      <c r="DE731" t="s">
        <v>3</v>
      </c>
      <c r="DF731">
        <f>ROUND(ROUND(AE731,2)*CX731,2)</f>
        <v>0</v>
      </c>
      <c r="DG731">
        <f t="shared" si="364"/>
        <v>254.06</v>
      </c>
      <c r="DH731">
        <f t="shared" si="361"/>
        <v>99.24</v>
      </c>
      <c r="DI731">
        <f t="shared" si="362"/>
        <v>0</v>
      </c>
      <c r="DJ731">
        <f>DG731+DH731</f>
        <v>353.3</v>
      </c>
      <c r="DK731">
        <v>1</v>
      </c>
      <c r="DL731" t="s">
        <v>1219</v>
      </c>
      <c r="DM731">
        <v>5</v>
      </c>
      <c r="DN731" t="s">
        <v>1203</v>
      </c>
      <c r="DO731">
        <v>1</v>
      </c>
    </row>
    <row r="732" spans="1:119" x14ac:dyDescent="0.2">
      <c r="A732">
        <f>ROW(Source!A519)</f>
        <v>519</v>
      </c>
      <c r="B732">
        <v>449016111</v>
      </c>
      <c r="C732">
        <v>448998195</v>
      </c>
      <c r="D732">
        <v>277870628</v>
      </c>
      <c r="E732">
        <v>1</v>
      </c>
      <c r="F732">
        <v>1</v>
      </c>
      <c r="G732">
        <v>1</v>
      </c>
      <c r="H732">
        <v>3</v>
      </c>
      <c r="I732" t="s">
        <v>1646</v>
      </c>
      <c r="J732" t="s">
        <v>1647</v>
      </c>
      <c r="K732" t="s">
        <v>1648</v>
      </c>
      <c r="L732">
        <v>1348</v>
      </c>
      <c r="N732">
        <v>1009</v>
      </c>
      <c r="O732" t="s">
        <v>83</v>
      </c>
      <c r="P732" t="s">
        <v>83</v>
      </c>
      <c r="Q732">
        <v>1000</v>
      </c>
      <c r="W732">
        <v>0</v>
      </c>
      <c r="X732">
        <v>1261362011</v>
      </c>
      <c r="Y732">
        <f>(AT732*ROUND(0,7))</f>
        <v>0</v>
      </c>
      <c r="AA732">
        <v>5683.13</v>
      </c>
      <c r="AB732">
        <v>0</v>
      </c>
      <c r="AC732">
        <v>0</v>
      </c>
      <c r="AD732">
        <v>0</v>
      </c>
      <c r="AE732">
        <v>4338.2700000000004</v>
      </c>
      <c r="AF732">
        <v>0</v>
      </c>
      <c r="AG732">
        <v>0</v>
      </c>
      <c r="AH732">
        <v>0</v>
      </c>
      <c r="AI732">
        <v>1.31</v>
      </c>
      <c r="AJ732">
        <v>1</v>
      </c>
      <c r="AK732">
        <v>1</v>
      </c>
      <c r="AL732">
        <v>1</v>
      </c>
      <c r="AM732">
        <v>2</v>
      </c>
      <c r="AN732">
        <v>0</v>
      </c>
      <c r="AO732">
        <v>0</v>
      </c>
      <c r="AP732">
        <v>1</v>
      </c>
      <c r="AQ732">
        <v>1</v>
      </c>
      <c r="AR732">
        <v>0</v>
      </c>
      <c r="AS732" t="s">
        <v>3</v>
      </c>
      <c r="AT732">
        <v>2.9999999999999997E-4</v>
      </c>
      <c r="AU732" t="s">
        <v>135</v>
      </c>
      <c r="AV732">
        <v>0</v>
      </c>
      <c r="AW732">
        <v>2</v>
      </c>
      <c r="AX732">
        <v>448998207</v>
      </c>
      <c r="AY732">
        <v>1</v>
      </c>
      <c r="AZ732">
        <v>0</v>
      </c>
      <c r="BA732">
        <v>737</v>
      </c>
      <c r="BB732">
        <v>1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1.3014810000000001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1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CV732">
        <v>0</v>
      </c>
      <c r="CW732">
        <v>0</v>
      </c>
      <c r="CX732">
        <f>ROUND(Y732*Source!I519,7)</f>
        <v>0</v>
      </c>
      <c r="CY732">
        <f>AA732</f>
        <v>5683.13</v>
      </c>
      <c r="CZ732">
        <f>AE732</f>
        <v>4338.2700000000004</v>
      </c>
      <c r="DA732">
        <f>AI732</f>
        <v>1.31</v>
      </c>
      <c r="DB732">
        <f>ROUND((ROUND(AT732*CZ732,2)*ROUND(0,7)),6)</f>
        <v>0</v>
      </c>
      <c r="DC732">
        <f>ROUND((ROUND(AT732*AG732,2)*ROUND(0,7)),6)</f>
        <v>0</v>
      </c>
      <c r="DD732" t="s">
        <v>3</v>
      </c>
      <c r="DE732" t="s">
        <v>3</v>
      </c>
      <c r="DF732">
        <f>ROUND(ROUND(AE732*AI732,2)*CX732,2)</f>
        <v>0</v>
      </c>
      <c r="DG732">
        <f t="shared" si="364"/>
        <v>0</v>
      </c>
      <c r="DH732">
        <f t="shared" si="361"/>
        <v>0</v>
      </c>
      <c r="DI732">
        <f t="shared" si="362"/>
        <v>0</v>
      </c>
      <c r="DJ732">
        <f>DF732</f>
        <v>0</v>
      </c>
      <c r="DK732">
        <v>0</v>
      </c>
      <c r="DL732" t="s">
        <v>3</v>
      </c>
      <c r="DM732">
        <v>0</v>
      </c>
      <c r="DN732" t="s">
        <v>3</v>
      </c>
      <c r="DO732">
        <v>0</v>
      </c>
    </row>
    <row r="733" spans="1:119" x14ac:dyDescent="0.2">
      <c r="A733">
        <f>ROW(Source!A519)</f>
        <v>519</v>
      </c>
      <c r="B733">
        <v>449016111</v>
      </c>
      <c r="C733">
        <v>448998195</v>
      </c>
      <c r="D733">
        <v>277883321</v>
      </c>
      <c r="E733">
        <v>1</v>
      </c>
      <c r="F733">
        <v>1</v>
      </c>
      <c r="G733">
        <v>1</v>
      </c>
      <c r="H733">
        <v>3</v>
      </c>
      <c r="I733" t="s">
        <v>1649</v>
      </c>
      <c r="J733" t="s">
        <v>1650</v>
      </c>
      <c r="K733" t="s">
        <v>1651</v>
      </c>
      <c r="L733">
        <v>1339</v>
      </c>
      <c r="N733">
        <v>1007</v>
      </c>
      <c r="O733" t="s">
        <v>49</v>
      </c>
      <c r="P733" t="s">
        <v>49</v>
      </c>
      <c r="Q733">
        <v>1</v>
      </c>
      <c r="W733">
        <v>0</v>
      </c>
      <c r="X733">
        <v>1302056024</v>
      </c>
      <c r="Y733">
        <f>(AT733*ROUND(0,7))</f>
        <v>0</v>
      </c>
      <c r="AA733">
        <v>123332.74</v>
      </c>
      <c r="AB733">
        <v>0</v>
      </c>
      <c r="AC733">
        <v>0</v>
      </c>
      <c r="AD733">
        <v>0</v>
      </c>
      <c r="AE733">
        <v>123332.74</v>
      </c>
      <c r="AF733">
        <v>0</v>
      </c>
      <c r="AG733">
        <v>0</v>
      </c>
      <c r="AH733">
        <v>0</v>
      </c>
      <c r="AI733">
        <v>1</v>
      </c>
      <c r="AJ733">
        <v>1</v>
      </c>
      <c r="AK733">
        <v>1</v>
      </c>
      <c r="AL733">
        <v>1</v>
      </c>
      <c r="AM733">
        <v>-2</v>
      </c>
      <c r="AN733">
        <v>0</v>
      </c>
      <c r="AO733">
        <v>0</v>
      </c>
      <c r="AP733">
        <v>1</v>
      </c>
      <c r="AQ733">
        <v>1</v>
      </c>
      <c r="AR733">
        <v>0</v>
      </c>
      <c r="AS733" t="s">
        <v>3</v>
      </c>
      <c r="AT733">
        <v>5.0000000000000001E-3</v>
      </c>
      <c r="AU733" t="s">
        <v>135</v>
      </c>
      <c r="AV733">
        <v>0</v>
      </c>
      <c r="AW733">
        <v>2</v>
      </c>
      <c r="AX733">
        <v>448998208</v>
      </c>
      <c r="AY733">
        <v>2</v>
      </c>
      <c r="AZ733">
        <v>16384</v>
      </c>
      <c r="BA733">
        <v>738</v>
      </c>
      <c r="BB733">
        <v>1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616.66370000000006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1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CV733">
        <v>0</v>
      </c>
      <c r="CW733">
        <v>0</v>
      </c>
      <c r="CX733">
        <f>ROUND(Y733*Source!I519,7)</f>
        <v>0</v>
      </c>
      <c r="CY733">
        <f>AA733</f>
        <v>123332.74</v>
      </c>
      <c r="CZ733">
        <f>AE733</f>
        <v>123332.74</v>
      </c>
      <c r="DA733">
        <f>AI733</f>
        <v>1</v>
      </c>
      <c r="DB733">
        <f>ROUND((ROUND(AT733*CZ733,2)*ROUND(0,7)),6)</f>
        <v>0</v>
      </c>
      <c r="DC733">
        <f>ROUND((ROUND(AT733*AG733,2)*ROUND(0,7)),6)</f>
        <v>0</v>
      </c>
      <c r="DD733" t="s">
        <v>3</v>
      </c>
      <c r="DE733" t="s">
        <v>3</v>
      </c>
      <c r="DF733">
        <f>ROUND(ROUND(AE733,2)*CX733,2)</f>
        <v>0</v>
      </c>
      <c r="DG733">
        <f t="shared" si="364"/>
        <v>0</v>
      </c>
      <c r="DH733">
        <f t="shared" si="361"/>
        <v>0</v>
      </c>
      <c r="DI733">
        <f t="shared" si="362"/>
        <v>0</v>
      </c>
      <c r="DJ733">
        <f>DF733</f>
        <v>0</v>
      </c>
      <c r="DK733">
        <v>1</v>
      </c>
      <c r="DL733" t="s">
        <v>3</v>
      </c>
      <c r="DM733">
        <v>0</v>
      </c>
      <c r="DN733" t="s">
        <v>3</v>
      </c>
      <c r="DO733">
        <v>0</v>
      </c>
    </row>
    <row r="734" spans="1:119" x14ac:dyDescent="0.2">
      <c r="A734">
        <f>ROW(Source!A519)</f>
        <v>519</v>
      </c>
      <c r="B734">
        <v>449016111</v>
      </c>
      <c r="C734">
        <v>448998195</v>
      </c>
      <c r="D734">
        <v>277896293</v>
      </c>
      <c r="E734">
        <v>1</v>
      </c>
      <c r="F734">
        <v>1</v>
      </c>
      <c r="G734">
        <v>1</v>
      </c>
      <c r="H734">
        <v>3</v>
      </c>
      <c r="I734" t="s">
        <v>1652</v>
      </c>
      <c r="J734" t="s">
        <v>1653</v>
      </c>
      <c r="K734" t="s">
        <v>1654</v>
      </c>
      <c r="L734">
        <v>1348</v>
      </c>
      <c r="N734">
        <v>1009</v>
      </c>
      <c r="O734" t="s">
        <v>83</v>
      </c>
      <c r="P734" t="s">
        <v>83</v>
      </c>
      <c r="Q734">
        <v>1000</v>
      </c>
      <c r="W734">
        <v>0</v>
      </c>
      <c r="X734">
        <v>386399611</v>
      </c>
      <c r="Y734">
        <f>(AT734*ROUND(0,7))</f>
        <v>0</v>
      </c>
      <c r="AA734">
        <v>119429.37</v>
      </c>
      <c r="AB734">
        <v>0</v>
      </c>
      <c r="AC734">
        <v>0</v>
      </c>
      <c r="AD734">
        <v>0</v>
      </c>
      <c r="AE734">
        <v>82937.06</v>
      </c>
      <c r="AF734">
        <v>0</v>
      </c>
      <c r="AG734">
        <v>0</v>
      </c>
      <c r="AH734">
        <v>0</v>
      </c>
      <c r="AI734">
        <v>1.44</v>
      </c>
      <c r="AJ734">
        <v>1</v>
      </c>
      <c r="AK734">
        <v>1</v>
      </c>
      <c r="AL734">
        <v>1</v>
      </c>
      <c r="AM734">
        <v>2</v>
      </c>
      <c r="AN734">
        <v>0</v>
      </c>
      <c r="AO734">
        <v>0</v>
      </c>
      <c r="AP734">
        <v>1</v>
      </c>
      <c r="AQ734">
        <v>1</v>
      </c>
      <c r="AR734">
        <v>0</v>
      </c>
      <c r="AS734" t="s">
        <v>3</v>
      </c>
      <c r="AT734">
        <v>2.0000000000000001E-4</v>
      </c>
      <c r="AU734" t="s">
        <v>135</v>
      </c>
      <c r="AV734">
        <v>0</v>
      </c>
      <c r="AW734">
        <v>2</v>
      </c>
      <c r="AX734">
        <v>448998209</v>
      </c>
      <c r="AY734">
        <v>1</v>
      </c>
      <c r="AZ734">
        <v>0</v>
      </c>
      <c r="BA734">
        <v>739</v>
      </c>
      <c r="BB734">
        <v>1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16.587412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1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CV734">
        <v>0</v>
      </c>
      <c r="CW734">
        <v>0</v>
      </c>
      <c r="CX734">
        <f>ROUND(Y734*Source!I519,7)</f>
        <v>0</v>
      </c>
      <c r="CY734">
        <f>AA734</f>
        <v>119429.37</v>
      </c>
      <c r="CZ734">
        <f>AE734</f>
        <v>82937.06</v>
      </c>
      <c r="DA734">
        <f>AI734</f>
        <v>1.44</v>
      </c>
      <c r="DB734">
        <f>ROUND((ROUND(AT734*CZ734,2)*ROUND(0,7)),6)</f>
        <v>0</v>
      </c>
      <c r="DC734">
        <f>ROUND((ROUND(AT734*AG734,2)*ROUND(0,7)),6)</f>
        <v>0</v>
      </c>
      <c r="DD734" t="s">
        <v>3</v>
      </c>
      <c r="DE734" t="s">
        <v>3</v>
      </c>
      <c r="DF734">
        <f>ROUND(ROUND(AE734*AI734,2)*CX734,2)</f>
        <v>0</v>
      </c>
      <c r="DG734">
        <f t="shared" si="364"/>
        <v>0</v>
      </c>
      <c r="DH734">
        <f t="shared" si="361"/>
        <v>0</v>
      </c>
      <c r="DI734">
        <f t="shared" si="362"/>
        <v>0</v>
      </c>
      <c r="DJ734">
        <f>DF734</f>
        <v>0</v>
      </c>
      <c r="DK734">
        <v>0</v>
      </c>
      <c r="DL734" t="s">
        <v>3</v>
      </c>
      <c r="DM734">
        <v>0</v>
      </c>
      <c r="DN734" t="s">
        <v>3</v>
      </c>
      <c r="DO734">
        <v>0</v>
      </c>
    </row>
    <row r="735" spans="1:119" x14ac:dyDescent="0.2">
      <c r="A735">
        <f>ROW(Source!A519)</f>
        <v>519</v>
      </c>
      <c r="B735">
        <v>449016111</v>
      </c>
      <c r="C735">
        <v>448998195</v>
      </c>
      <c r="D735">
        <v>277896669</v>
      </c>
      <c r="E735">
        <v>1</v>
      </c>
      <c r="F735">
        <v>1</v>
      </c>
      <c r="G735">
        <v>1</v>
      </c>
      <c r="H735">
        <v>3</v>
      </c>
      <c r="I735" t="s">
        <v>1425</v>
      </c>
      <c r="J735" t="s">
        <v>1426</v>
      </c>
      <c r="K735" t="s">
        <v>1427</v>
      </c>
      <c r="L735">
        <v>1346</v>
      </c>
      <c r="N735">
        <v>1009</v>
      </c>
      <c r="O735" t="s">
        <v>441</v>
      </c>
      <c r="P735" t="s">
        <v>441</v>
      </c>
      <c r="Q735">
        <v>1</v>
      </c>
      <c r="W735">
        <v>0</v>
      </c>
      <c r="X735">
        <v>-1314531669</v>
      </c>
      <c r="Y735">
        <f>(AT735*ROUND(0,7))</f>
        <v>0</v>
      </c>
      <c r="AA735">
        <v>159.97</v>
      </c>
      <c r="AB735">
        <v>0</v>
      </c>
      <c r="AC735">
        <v>0</v>
      </c>
      <c r="AD735">
        <v>0</v>
      </c>
      <c r="AE735">
        <v>133.31</v>
      </c>
      <c r="AF735">
        <v>0</v>
      </c>
      <c r="AG735">
        <v>0</v>
      </c>
      <c r="AH735">
        <v>0</v>
      </c>
      <c r="AI735">
        <v>1.2</v>
      </c>
      <c r="AJ735">
        <v>1</v>
      </c>
      <c r="AK735">
        <v>1</v>
      </c>
      <c r="AL735">
        <v>1</v>
      </c>
      <c r="AM735">
        <v>2</v>
      </c>
      <c r="AN735">
        <v>0</v>
      </c>
      <c r="AO735">
        <v>0</v>
      </c>
      <c r="AP735">
        <v>1</v>
      </c>
      <c r="AQ735">
        <v>1</v>
      </c>
      <c r="AR735">
        <v>0</v>
      </c>
      <c r="AS735" t="s">
        <v>3</v>
      </c>
      <c r="AT735">
        <v>0.01</v>
      </c>
      <c r="AU735" t="s">
        <v>135</v>
      </c>
      <c r="AV735">
        <v>0</v>
      </c>
      <c r="AW735">
        <v>2</v>
      </c>
      <c r="AX735">
        <v>448998210</v>
      </c>
      <c r="AY735">
        <v>1</v>
      </c>
      <c r="AZ735">
        <v>0</v>
      </c>
      <c r="BA735">
        <v>740</v>
      </c>
      <c r="BB735">
        <v>1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1.3331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1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CV735">
        <v>0</v>
      </c>
      <c r="CW735">
        <v>0</v>
      </c>
      <c r="CX735">
        <f>ROUND(Y735*Source!I519,7)</f>
        <v>0</v>
      </c>
      <c r="CY735">
        <f>AA735</f>
        <v>159.97</v>
      </c>
      <c r="CZ735">
        <f>AE735</f>
        <v>133.31</v>
      </c>
      <c r="DA735">
        <f>AI735</f>
        <v>1.2</v>
      </c>
      <c r="DB735">
        <f>ROUND((ROUND(AT735*CZ735,2)*ROUND(0,7)),6)</f>
        <v>0</v>
      </c>
      <c r="DC735">
        <f>ROUND((ROUND(AT735*AG735,2)*ROUND(0,7)),6)</f>
        <v>0</v>
      </c>
      <c r="DD735" t="s">
        <v>3</v>
      </c>
      <c r="DE735" t="s">
        <v>3</v>
      </c>
      <c r="DF735">
        <f>ROUND(ROUND(AE735*AI735,2)*CX735,2)</f>
        <v>0</v>
      </c>
      <c r="DG735">
        <f t="shared" si="364"/>
        <v>0</v>
      </c>
      <c r="DH735">
        <f t="shared" si="361"/>
        <v>0</v>
      </c>
      <c r="DI735">
        <f t="shared" si="362"/>
        <v>0</v>
      </c>
      <c r="DJ735">
        <f>DF735</f>
        <v>0</v>
      </c>
      <c r="DK735">
        <v>0</v>
      </c>
      <c r="DL735" t="s">
        <v>3</v>
      </c>
      <c r="DM735">
        <v>0</v>
      </c>
      <c r="DN735" t="s">
        <v>3</v>
      </c>
      <c r="DO735">
        <v>0</v>
      </c>
    </row>
    <row r="736" spans="1:119" x14ac:dyDescent="0.2">
      <c r="A736">
        <f>ROW(Source!A519)</f>
        <v>519</v>
      </c>
      <c r="B736">
        <v>449016111</v>
      </c>
      <c r="C736">
        <v>448998195</v>
      </c>
      <c r="D736">
        <v>277566433</v>
      </c>
      <c r="E736">
        <v>109</v>
      </c>
      <c r="F736">
        <v>1</v>
      </c>
      <c r="G736">
        <v>1</v>
      </c>
      <c r="H736">
        <v>3</v>
      </c>
      <c r="I736" t="s">
        <v>633</v>
      </c>
      <c r="J736" t="s">
        <v>3</v>
      </c>
      <c r="K736" t="s">
        <v>634</v>
      </c>
      <c r="L736">
        <v>3277935</v>
      </c>
      <c r="N736">
        <v>1013</v>
      </c>
      <c r="O736" t="s">
        <v>635</v>
      </c>
      <c r="P736" t="s">
        <v>635</v>
      </c>
      <c r="Q736">
        <v>1</v>
      </c>
      <c r="W736">
        <v>0</v>
      </c>
      <c r="X736">
        <v>274903907</v>
      </c>
      <c r="Y736">
        <f>AT736</f>
        <v>2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1</v>
      </c>
      <c r="AJ736">
        <v>1</v>
      </c>
      <c r="AK736">
        <v>1</v>
      </c>
      <c r="AL736">
        <v>1</v>
      </c>
      <c r="AM736">
        <v>-2</v>
      </c>
      <c r="AN736">
        <v>0</v>
      </c>
      <c r="AO736">
        <v>0</v>
      </c>
      <c r="AP736">
        <v>0</v>
      </c>
      <c r="AQ736">
        <v>0</v>
      </c>
      <c r="AR736">
        <v>0</v>
      </c>
      <c r="AS736" t="s">
        <v>3</v>
      </c>
      <c r="AT736">
        <v>2</v>
      </c>
      <c r="AU736" t="s">
        <v>3</v>
      </c>
      <c r="AV736">
        <v>0</v>
      </c>
      <c r="AW736">
        <v>2</v>
      </c>
      <c r="AX736">
        <v>448998211</v>
      </c>
      <c r="AY736">
        <v>1</v>
      </c>
      <c r="AZ736">
        <v>2048</v>
      </c>
      <c r="BA736">
        <v>741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CV736">
        <v>0</v>
      </c>
      <c r="CW736">
        <v>0</v>
      </c>
      <c r="CX736">
        <f>ROUND(Y736*Source!I519,7)</f>
        <v>2</v>
      </c>
      <c r="CY736">
        <f>AA736</f>
        <v>0</v>
      </c>
      <c r="CZ736">
        <f>AE736</f>
        <v>0</v>
      </c>
      <c r="DA736">
        <f>AI736</f>
        <v>1</v>
      </c>
      <c r="DB736">
        <f>ROUND(ROUND(AT736*CZ736,2),6)</f>
        <v>0</v>
      </c>
      <c r="DC736">
        <f>ROUND(ROUND(AT736*AG736,2),6)</f>
        <v>0</v>
      </c>
      <c r="DD736" t="s">
        <v>3</v>
      </c>
      <c r="DE736" t="s">
        <v>3</v>
      </c>
      <c r="DF736">
        <f t="shared" ref="DF736:DF749" si="365">ROUND(ROUND(AE736,2)*CX736,2)</f>
        <v>0</v>
      </c>
      <c r="DG736">
        <f t="shared" si="364"/>
        <v>0</v>
      </c>
      <c r="DH736">
        <f t="shared" si="361"/>
        <v>0</v>
      </c>
      <c r="DI736">
        <f t="shared" si="362"/>
        <v>0</v>
      </c>
      <c r="DJ736">
        <f>DF736</f>
        <v>0</v>
      </c>
      <c r="DK736">
        <v>0</v>
      </c>
      <c r="DL736" t="s">
        <v>3</v>
      </c>
      <c r="DM736">
        <v>0</v>
      </c>
      <c r="DN736" t="s">
        <v>3</v>
      </c>
      <c r="DO736">
        <v>0</v>
      </c>
    </row>
    <row r="737" spans="1:119" x14ac:dyDescent="0.2">
      <c r="A737">
        <f>ROW(Source!A521)</f>
        <v>521</v>
      </c>
      <c r="B737">
        <v>449016111</v>
      </c>
      <c r="C737">
        <v>448998213</v>
      </c>
      <c r="D737">
        <v>327091364</v>
      </c>
      <c r="E737">
        <v>112</v>
      </c>
      <c r="F737">
        <v>1</v>
      </c>
      <c r="G737">
        <v>1</v>
      </c>
      <c r="H737">
        <v>1</v>
      </c>
      <c r="I737" t="s">
        <v>1655</v>
      </c>
      <c r="J737" t="s">
        <v>3</v>
      </c>
      <c r="K737" t="s">
        <v>1656</v>
      </c>
      <c r="L737">
        <v>1369</v>
      </c>
      <c r="N737">
        <v>1013</v>
      </c>
      <c r="O737" t="s">
        <v>1450</v>
      </c>
      <c r="P737" t="s">
        <v>1450</v>
      </c>
      <c r="Q737">
        <v>1</v>
      </c>
      <c r="W737">
        <v>0</v>
      </c>
      <c r="X737">
        <v>-236928766</v>
      </c>
      <c r="Y737">
        <f>(AT737*ROUND(0.3,7))</f>
        <v>0.70499999999999996</v>
      </c>
      <c r="AA737">
        <v>0</v>
      </c>
      <c r="AB737">
        <v>0</v>
      </c>
      <c r="AC737">
        <v>0</v>
      </c>
      <c r="AD737">
        <v>439</v>
      </c>
      <c r="AE737">
        <v>0</v>
      </c>
      <c r="AF737">
        <v>0</v>
      </c>
      <c r="AG737">
        <v>0</v>
      </c>
      <c r="AH737">
        <v>439</v>
      </c>
      <c r="AI737">
        <v>1</v>
      </c>
      <c r="AJ737">
        <v>1</v>
      </c>
      <c r="AK737">
        <v>1</v>
      </c>
      <c r="AL737">
        <v>1</v>
      </c>
      <c r="AM737">
        <v>-2</v>
      </c>
      <c r="AN737">
        <v>0</v>
      </c>
      <c r="AO737">
        <v>0</v>
      </c>
      <c r="AP737">
        <v>1</v>
      </c>
      <c r="AQ737">
        <v>1</v>
      </c>
      <c r="AR737">
        <v>0</v>
      </c>
      <c r="AS737" t="s">
        <v>3</v>
      </c>
      <c r="AT737">
        <v>2.35</v>
      </c>
      <c r="AU737" t="s">
        <v>321</v>
      </c>
      <c r="AV737">
        <v>1</v>
      </c>
      <c r="AW737">
        <v>2</v>
      </c>
      <c r="AX737">
        <v>448998220</v>
      </c>
      <c r="AY737">
        <v>2</v>
      </c>
      <c r="AZ737">
        <v>131072</v>
      </c>
      <c r="BA737">
        <v>742</v>
      </c>
      <c r="BB737">
        <v>1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1031.6500000000001</v>
      </c>
      <c r="BN737">
        <v>2.35</v>
      </c>
      <c r="BO737">
        <v>0</v>
      </c>
      <c r="BP737">
        <v>1</v>
      </c>
      <c r="BQ737">
        <v>0</v>
      </c>
      <c r="BR737">
        <v>0</v>
      </c>
      <c r="BS737">
        <v>0</v>
      </c>
      <c r="BT737">
        <v>309.495</v>
      </c>
      <c r="BU737">
        <v>0.70499999999999996</v>
      </c>
      <c r="BV737">
        <v>0</v>
      </c>
      <c r="BW737">
        <v>1</v>
      </c>
      <c r="CU737">
        <f>ROUND(AT737*Source!I521*AH737*AL737,2)</f>
        <v>103.17</v>
      </c>
      <c r="CV737">
        <f>ROUND(Y737*Source!I521,7)</f>
        <v>7.0499999999999993E-2</v>
      </c>
      <c r="CW737">
        <v>0</v>
      </c>
      <c r="CX737">
        <f>ROUND(Y737*Source!I521,7)</f>
        <v>7.0499999999999993E-2</v>
      </c>
      <c r="CY737">
        <f>AD737</f>
        <v>439</v>
      </c>
      <c r="CZ737">
        <f>AH737</f>
        <v>439</v>
      </c>
      <c r="DA737">
        <f>AL737</f>
        <v>1</v>
      </c>
      <c r="DB737">
        <f>ROUND((ROUND(AT737*CZ737,2)*ROUND(0.3,7)),6)</f>
        <v>309.495</v>
      </c>
      <c r="DC737">
        <f>ROUND((ROUND(AT737*AG737,2)*ROUND(0.3,7)),6)</f>
        <v>0</v>
      </c>
      <c r="DD737" t="s">
        <v>3</v>
      </c>
      <c r="DE737" t="s">
        <v>3</v>
      </c>
      <c r="DF737">
        <f t="shared" si="365"/>
        <v>0</v>
      </c>
      <c r="DG737">
        <f t="shared" si="364"/>
        <v>0</v>
      </c>
      <c r="DH737">
        <f t="shared" si="361"/>
        <v>0</v>
      </c>
      <c r="DI737">
        <f t="shared" si="362"/>
        <v>30.95</v>
      </c>
      <c r="DJ737">
        <f>DI737</f>
        <v>30.95</v>
      </c>
      <c r="DK737">
        <v>1</v>
      </c>
      <c r="DL737" t="s">
        <v>3</v>
      </c>
      <c r="DM737">
        <v>0</v>
      </c>
      <c r="DN737" t="s">
        <v>3</v>
      </c>
      <c r="DO737">
        <v>0</v>
      </c>
    </row>
    <row r="738" spans="1:119" x14ac:dyDescent="0.2">
      <c r="A738">
        <f>ROW(Source!A521)</f>
        <v>521</v>
      </c>
      <c r="B738">
        <v>449016111</v>
      </c>
      <c r="C738">
        <v>448998213</v>
      </c>
      <c r="D738">
        <v>327091374</v>
      </c>
      <c r="E738">
        <v>112</v>
      </c>
      <c r="F738">
        <v>1</v>
      </c>
      <c r="G738">
        <v>1</v>
      </c>
      <c r="H738">
        <v>1</v>
      </c>
      <c r="I738" t="s">
        <v>1657</v>
      </c>
      <c r="J738" t="s">
        <v>3</v>
      </c>
      <c r="K738" t="s">
        <v>1658</v>
      </c>
      <c r="L738">
        <v>1369</v>
      </c>
      <c r="N738">
        <v>1013</v>
      </c>
      <c r="O738" t="s">
        <v>1450</v>
      </c>
      <c r="P738" t="s">
        <v>1450</v>
      </c>
      <c r="Q738">
        <v>1</v>
      </c>
      <c r="W738">
        <v>0</v>
      </c>
      <c r="X738">
        <v>1518711480</v>
      </c>
      <c r="Y738">
        <f>(AT738*ROUND(0.3,7))</f>
        <v>2.1120000000000001</v>
      </c>
      <c r="AA738">
        <v>0</v>
      </c>
      <c r="AB738">
        <v>0</v>
      </c>
      <c r="AC738">
        <v>0</v>
      </c>
      <c r="AD738">
        <v>620.24</v>
      </c>
      <c r="AE738">
        <v>0</v>
      </c>
      <c r="AF738">
        <v>0</v>
      </c>
      <c r="AG738">
        <v>0</v>
      </c>
      <c r="AH738">
        <v>620.24</v>
      </c>
      <c r="AI738">
        <v>1</v>
      </c>
      <c r="AJ738">
        <v>1</v>
      </c>
      <c r="AK738">
        <v>1</v>
      </c>
      <c r="AL738">
        <v>1</v>
      </c>
      <c r="AM738">
        <v>-2</v>
      </c>
      <c r="AN738">
        <v>0</v>
      </c>
      <c r="AO738">
        <v>0</v>
      </c>
      <c r="AP738">
        <v>1</v>
      </c>
      <c r="AQ738">
        <v>1</v>
      </c>
      <c r="AR738">
        <v>0</v>
      </c>
      <c r="AS738" t="s">
        <v>3</v>
      </c>
      <c r="AT738">
        <v>7.04</v>
      </c>
      <c r="AU738" t="s">
        <v>321</v>
      </c>
      <c r="AV738">
        <v>1</v>
      </c>
      <c r="AW738">
        <v>2</v>
      </c>
      <c r="AX738">
        <v>448998221</v>
      </c>
      <c r="AY738">
        <v>2</v>
      </c>
      <c r="AZ738">
        <v>131072</v>
      </c>
      <c r="BA738">
        <v>743</v>
      </c>
      <c r="BB738">
        <v>1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4366.4895999999999</v>
      </c>
      <c r="BN738">
        <v>7.04</v>
      </c>
      <c r="BO738">
        <v>0</v>
      </c>
      <c r="BP738">
        <v>1</v>
      </c>
      <c r="BQ738">
        <v>0</v>
      </c>
      <c r="BR738">
        <v>0</v>
      </c>
      <c r="BS738">
        <v>0</v>
      </c>
      <c r="BT738">
        <v>1309.9468800000002</v>
      </c>
      <c r="BU738">
        <v>2.1120000000000001</v>
      </c>
      <c r="BV738">
        <v>0</v>
      </c>
      <c r="BW738">
        <v>1</v>
      </c>
      <c r="CU738">
        <f>ROUND(AT738*Source!I521*AH738*AL738,2)</f>
        <v>436.65</v>
      </c>
      <c r="CV738">
        <f>ROUND(Y738*Source!I521,7)</f>
        <v>0.2112</v>
      </c>
      <c r="CW738">
        <v>0</v>
      </c>
      <c r="CX738">
        <f>ROUND(Y738*Source!I521,7)</f>
        <v>0.2112</v>
      </c>
      <c r="CY738">
        <f>AD738</f>
        <v>620.24</v>
      </c>
      <c r="CZ738">
        <f>AH738</f>
        <v>620.24</v>
      </c>
      <c r="DA738">
        <f>AL738</f>
        <v>1</v>
      </c>
      <c r="DB738">
        <f>ROUND((ROUND(AT738*CZ738,2)*ROUND(0.3,7)),6)</f>
        <v>1309.9469999999999</v>
      </c>
      <c r="DC738">
        <f>ROUND((ROUND(AT738*AG738,2)*ROUND(0.3,7)),6)</f>
        <v>0</v>
      </c>
      <c r="DD738" t="s">
        <v>3</v>
      </c>
      <c r="DE738" t="s">
        <v>3</v>
      </c>
      <c r="DF738">
        <f t="shared" si="365"/>
        <v>0</v>
      </c>
      <c r="DG738">
        <f t="shared" si="364"/>
        <v>0</v>
      </c>
      <c r="DH738">
        <f t="shared" si="361"/>
        <v>0</v>
      </c>
      <c r="DI738">
        <f t="shared" si="362"/>
        <v>130.99</v>
      </c>
      <c r="DJ738">
        <f>DI738</f>
        <v>130.99</v>
      </c>
      <c r="DK738">
        <v>1</v>
      </c>
      <c r="DL738" t="s">
        <v>3</v>
      </c>
      <c r="DM738">
        <v>0</v>
      </c>
      <c r="DN738" t="s">
        <v>3</v>
      </c>
      <c r="DO738">
        <v>0</v>
      </c>
    </row>
    <row r="739" spans="1:119" x14ac:dyDescent="0.2">
      <c r="A739">
        <f>ROW(Source!A521)</f>
        <v>521</v>
      </c>
      <c r="B739">
        <v>449016111</v>
      </c>
      <c r="C739">
        <v>448998213</v>
      </c>
      <c r="D739">
        <v>327091378</v>
      </c>
      <c r="E739">
        <v>112</v>
      </c>
      <c r="F739">
        <v>1</v>
      </c>
      <c r="G739">
        <v>1</v>
      </c>
      <c r="H739">
        <v>1</v>
      </c>
      <c r="I739" t="s">
        <v>1659</v>
      </c>
      <c r="J739" t="s">
        <v>3</v>
      </c>
      <c r="K739" t="s">
        <v>1660</v>
      </c>
      <c r="L739">
        <v>1369</v>
      </c>
      <c r="N739">
        <v>1013</v>
      </c>
      <c r="O739" t="s">
        <v>1450</v>
      </c>
      <c r="P739" t="s">
        <v>1450</v>
      </c>
      <c r="Q739">
        <v>1</v>
      </c>
      <c r="W739">
        <v>0</v>
      </c>
      <c r="X739">
        <v>286205319</v>
      </c>
      <c r="Y739">
        <f>(AT739*ROUND(0.3,7))</f>
        <v>1.419</v>
      </c>
      <c r="AA739">
        <v>0</v>
      </c>
      <c r="AB739">
        <v>0</v>
      </c>
      <c r="AC739">
        <v>0</v>
      </c>
      <c r="AD739">
        <v>724.95</v>
      </c>
      <c r="AE739">
        <v>0</v>
      </c>
      <c r="AF739">
        <v>0</v>
      </c>
      <c r="AG739">
        <v>0</v>
      </c>
      <c r="AH739">
        <v>724.95</v>
      </c>
      <c r="AI739">
        <v>1</v>
      </c>
      <c r="AJ739">
        <v>1</v>
      </c>
      <c r="AK739">
        <v>1</v>
      </c>
      <c r="AL739">
        <v>1</v>
      </c>
      <c r="AM739">
        <v>-2</v>
      </c>
      <c r="AN739">
        <v>0</v>
      </c>
      <c r="AO739">
        <v>0</v>
      </c>
      <c r="AP739">
        <v>1</v>
      </c>
      <c r="AQ739">
        <v>1</v>
      </c>
      <c r="AR739">
        <v>0</v>
      </c>
      <c r="AS739" t="s">
        <v>3</v>
      </c>
      <c r="AT739">
        <v>4.7300000000000004</v>
      </c>
      <c r="AU739" t="s">
        <v>321</v>
      </c>
      <c r="AV739">
        <v>1</v>
      </c>
      <c r="AW739">
        <v>2</v>
      </c>
      <c r="AX739">
        <v>448998222</v>
      </c>
      <c r="AY739">
        <v>2</v>
      </c>
      <c r="AZ739">
        <v>131072</v>
      </c>
      <c r="BA739">
        <v>744</v>
      </c>
      <c r="BB739">
        <v>1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3429.0135000000005</v>
      </c>
      <c r="BN739">
        <v>4.7300000000000004</v>
      </c>
      <c r="BO739">
        <v>0</v>
      </c>
      <c r="BP739">
        <v>1</v>
      </c>
      <c r="BQ739">
        <v>0</v>
      </c>
      <c r="BR739">
        <v>0</v>
      </c>
      <c r="BS739">
        <v>0</v>
      </c>
      <c r="BT739">
        <v>1028.7040500000001</v>
      </c>
      <c r="BU739">
        <v>1.419</v>
      </c>
      <c r="BV739">
        <v>0</v>
      </c>
      <c r="BW739">
        <v>1</v>
      </c>
      <c r="CU739">
        <f>ROUND(AT739*Source!I521*AH739*AL739,2)</f>
        <v>342.9</v>
      </c>
      <c r="CV739">
        <f>ROUND(Y739*Source!I521,7)</f>
        <v>0.1419</v>
      </c>
      <c r="CW739">
        <v>0</v>
      </c>
      <c r="CX739">
        <f>ROUND(Y739*Source!I521,7)</f>
        <v>0.1419</v>
      </c>
      <c r="CY739">
        <f>AD739</f>
        <v>724.95</v>
      </c>
      <c r="CZ739">
        <f>AH739</f>
        <v>724.95</v>
      </c>
      <c r="DA739">
        <f>AL739</f>
        <v>1</v>
      </c>
      <c r="DB739">
        <f>ROUND((ROUND(AT739*CZ739,2)*ROUND(0.3,7)),6)</f>
        <v>1028.703</v>
      </c>
      <c r="DC739">
        <f>ROUND((ROUND(AT739*AG739,2)*ROUND(0.3,7)),6)</f>
        <v>0</v>
      </c>
      <c r="DD739" t="s">
        <v>3</v>
      </c>
      <c r="DE739" t="s">
        <v>3</v>
      </c>
      <c r="DF739">
        <f t="shared" si="365"/>
        <v>0</v>
      </c>
      <c r="DG739">
        <f t="shared" si="364"/>
        <v>0</v>
      </c>
      <c r="DH739">
        <f t="shared" si="361"/>
        <v>0</v>
      </c>
      <c r="DI739">
        <f t="shared" si="362"/>
        <v>102.87</v>
      </c>
      <c r="DJ739">
        <f>DI739</f>
        <v>102.87</v>
      </c>
      <c r="DK739">
        <v>1</v>
      </c>
      <c r="DL739" t="s">
        <v>3</v>
      </c>
      <c r="DM739">
        <v>0</v>
      </c>
      <c r="DN739" t="s">
        <v>3</v>
      </c>
      <c r="DO739">
        <v>0</v>
      </c>
    </row>
    <row r="740" spans="1:119" x14ac:dyDescent="0.2">
      <c r="A740">
        <f>ROW(Source!A521)</f>
        <v>521</v>
      </c>
      <c r="B740">
        <v>449016111</v>
      </c>
      <c r="C740">
        <v>448998213</v>
      </c>
      <c r="D740">
        <v>327091406</v>
      </c>
      <c r="E740">
        <v>112</v>
      </c>
      <c r="F740">
        <v>1</v>
      </c>
      <c r="G740">
        <v>1</v>
      </c>
      <c r="H740">
        <v>1</v>
      </c>
      <c r="I740" t="s">
        <v>1204</v>
      </c>
      <c r="J740" t="s">
        <v>3</v>
      </c>
      <c r="K740" t="s">
        <v>1205</v>
      </c>
      <c r="L740">
        <v>1191</v>
      </c>
      <c r="N740">
        <v>1013</v>
      </c>
      <c r="O740" t="s">
        <v>1203</v>
      </c>
      <c r="P740" t="s">
        <v>1203</v>
      </c>
      <c r="Q740">
        <v>1</v>
      </c>
      <c r="W740">
        <v>0</v>
      </c>
      <c r="X740">
        <v>-1417349443</v>
      </c>
      <c r="Y740">
        <f>(AT740*ROUND(0.3,7))</f>
        <v>3.0000000000000001E-3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1</v>
      </c>
      <c r="AJ740">
        <v>1</v>
      </c>
      <c r="AK740">
        <v>1</v>
      </c>
      <c r="AL740">
        <v>1</v>
      </c>
      <c r="AM740">
        <v>-2</v>
      </c>
      <c r="AN740">
        <v>0</v>
      </c>
      <c r="AO740">
        <v>0</v>
      </c>
      <c r="AP740">
        <v>1</v>
      </c>
      <c r="AQ740">
        <v>1</v>
      </c>
      <c r="AR740">
        <v>0</v>
      </c>
      <c r="AS740" t="s">
        <v>3</v>
      </c>
      <c r="AT740">
        <v>0.01</v>
      </c>
      <c r="AU740" t="s">
        <v>321</v>
      </c>
      <c r="AV740">
        <v>2</v>
      </c>
      <c r="AW740">
        <v>2</v>
      </c>
      <c r="AX740">
        <v>448998223</v>
      </c>
      <c r="AY740">
        <v>1</v>
      </c>
      <c r="AZ740">
        <v>0</v>
      </c>
      <c r="BA740">
        <v>745</v>
      </c>
      <c r="BB740">
        <v>1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CV740">
        <v>0</v>
      </c>
      <c r="CW740">
        <v>0</v>
      </c>
      <c r="CX740">
        <f>ROUND(Y740*Source!I521,7)</f>
        <v>2.9999999999999997E-4</v>
      </c>
      <c r="CY740">
        <f>AD740</f>
        <v>0</v>
      </c>
      <c r="CZ740">
        <f>AH740</f>
        <v>0</v>
      </c>
      <c r="DA740">
        <f>AL740</f>
        <v>1</v>
      </c>
      <c r="DB740">
        <f>ROUND((ROUND(AT740*CZ740,2)*ROUND(0.3,7)),6)</f>
        <v>0</v>
      </c>
      <c r="DC740">
        <f>ROUND((ROUND(AT740*AG740,2)*ROUND(0.3,7)),6)</f>
        <v>0</v>
      </c>
      <c r="DD740" t="s">
        <v>3</v>
      </c>
      <c r="DE740" t="s">
        <v>3</v>
      </c>
      <c r="DF740">
        <f t="shared" si="365"/>
        <v>0</v>
      </c>
      <c r="DG740">
        <f t="shared" si="364"/>
        <v>0</v>
      </c>
      <c r="DH740">
        <f t="shared" si="361"/>
        <v>0</v>
      </c>
      <c r="DI740">
        <f t="shared" si="362"/>
        <v>0</v>
      </c>
      <c r="DJ740">
        <f>DI740</f>
        <v>0</v>
      </c>
      <c r="DK740">
        <v>0</v>
      </c>
      <c r="DL740" t="s">
        <v>3</v>
      </c>
      <c r="DM740">
        <v>0</v>
      </c>
      <c r="DN740" t="s">
        <v>3</v>
      </c>
      <c r="DO740">
        <v>0</v>
      </c>
    </row>
    <row r="741" spans="1:119" x14ac:dyDescent="0.2">
      <c r="A741">
        <f>ROW(Source!A521)</f>
        <v>521</v>
      </c>
      <c r="B741">
        <v>449016111</v>
      </c>
      <c r="C741">
        <v>448998213</v>
      </c>
      <c r="D741">
        <v>327212380</v>
      </c>
      <c r="E741">
        <v>1</v>
      </c>
      <c r="F741">
        <v>1</v>
      </c>
      <c r="G741">
        <v>1</v>
      </c>
      <c r="H741">
        <v>2</v>
      </c>
      <c r="I741" t="s">
        <v>1206</v>
      </c>
      <c r="J741" t="s">
        <v>1207</v>
      </c>
      <c r="K741" t="s">
        <v>1208</v>
      </c>
      <c r="L741">
        <v>1368</v>
      </c>
      <c r="N741">
        <v>1011</v>
      </c>
      <c r="O741" t="s">
        <v>1100</v>
      </c>
      <c r="P741" t="s">
        <v>1100</v>
      </c>
      <c r="Q741">
        <v>1</v>
      </c>
      <c r="W741">
        <v>0</v>
      </c>
      <c r="X741">
        <v>1032761012</v>
      </c>
      <c r="Y741">
        <f>(AT741*ROUND(0.3,7))</f>
        <v>3.0000000000000001E-3</v>
      </c>
      <c r="AA741">
        <v>0</v>
      </c>
      <c r="AB741">
        <v>641.70000000000005</v>
      </c>
      <c r="AC741">
        <v>539.69000000000005</v>
      </c>
      <c r="AD741">
        <v>0</v>
      </c>
      <c r="AE741">
        <v>0</v>
      </c>
      <c r="AF741">
        <v>641.70000000000005</v>
      </c>
      <c r="AG741">
        <v>539.69000000000005</v>
      </c>
      <c r="AH741">
        <v>0</v>
      </c>
      <c r="AI741">
        <v>1</v>
      </c>
      <c r="AJ741">
        <v>1</v>
      </c>
      <c r="AK741">
        <v>1</v>
      </c>
      <c r="AL741">
        <v>1</v>
      </c>
      <c r="AM741">
        <v>-2</v>
      </c>
      <c r="AN741">
        <v>0</v>
      </c>
      <c r="AO741">
        <v>0</v>
      </c>
      <c r="AP741">
        <v>1</v>
      </c>
      <c r="AQ741">
        <v>1</v>
      </c>
      <c r="AR741">
        <v>0</v>
      </c>
      <c r="AS741" t="s">
        <v>3</v>
      </c>
      <c r="AT741">
        <v>0.01</v>
      </c>
      <c r="AU741" t="s">
        <v>321</v>
      </c>
      <c r="AV741">
        <v>1</v>
      </c>
      <c r="AW741">
        <v>2</v>
      </c>
      <c r="AX741">
        <v>448998224</v>
      </c>
      <c r="AY741">
        <v>2</v>
      </c>
      <c r="AZ741">
        <v>98304</v>
      </c>
      <c r="BA741">
        <v>746</v>
      </c>
      <c r="BB741">
        <v>1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6.4170000000000007</v>
      </c>
      <c r="BL741">
        <v>5.3969000000000005</v>
      </c>
      <c r="BM741">
        <v>0</v>
      </c>
      <c r="BN741">
        <v>0</v>
      </c>
      <c r="BO741">
        <v>0.01</v>
      </c>
      <c r="BP741">
        <v>1</v>
      </c>
      <c r="BQ741">
        <v>0</v>
      </c>
      <c r="BR741">
        <v>1.9251000000000003</v>
      </c>
      <c r="BS741">
        <v>1.6190700000000002</v>
      </c>
      <c r="BT741">
        <v>0</v>
      </c>
      <c r="BU741">
        <v>0</v>
      </c>
      <c r="BV741">
        <v>3.0000000000000001E-3</v>
      </c>
      <c r="BW741">
        <v>1</v>
      </c>
      <c r="CV741">
        <v>0</v>
      </c>
      <c r="CW741">
        <f>ROUND(Y741*Source!I521*DO741,7)</f>
        <v>2.9999999999999997E-4</v>
      </c>
      <c r="CX741">
        <f>ROUND(Y741*Source!I521,7)</f>
        <v>2.9999999999999997E-4</v>
      </c>
      <c r="CY741">
        <f>AB741</f>
        <v>641.70000000000005</v>
      </c>
      <c r="CZ741">
        <f>AF741</f>
        <v>641.70000000000005</v>
      </c>
      <c r="DA741">
        <f>AJ741</f>
        <v>1</v>
      </c>
      <c r="DB741">
        <f>ROUND((ROUND(AT741*CZ741,2)*ROUND(0.3,7)),6)</f>
        <v>1.9259999999999999</v>
      </c>
      <c r="DC741">
        <f>ROUND((ROUND(AT741*AG741,2)*ROUND(0.3,7)),6)</f>
        <v>1.62</v>
      </c>
      <c r="DD741" t="s">
        <v>3</v>
      </c>
      <c r="DE741" t="s">
        <v>3</v>
      </c>
      <c r="DF741">
        <f t="shared" si="365"/>
        <v>0</v>
      </c>
      <c r="DG741">
        <f t="shared" si="364"/>
        <v>0.19</v>
      </c>
      <c r="DH741">
        <f t="shared" si="361"/>
        <v>0.16</v>
      </c>
      <c r="DI741">
        <f t="shared" si="362"/>
        <v>0</v>
      </c>
      <c r="DJ741">
        <f>DG741+DH741</f>
        <v>0.35</v>
      </c>
      <c r="DK741">
        <v>1</v>
      </c>
      <c r="DL741" t="s">
        <v>1209</v>
      </c>
      <c r="DM741">
        <v>4</v>
      </c>
      <c r="DN741" t="s">
        <v>1203</v>
      </c>
      <c r="DO741">
        <v>1</v>
      </c>
    </row>
    <row r="742" spans="1:119" x14ac:dyDescent="0.2">
      <c r="A742">
        <f>ROW(Source!A521)</f>
        <v>521</v>
      </c>
      <c r="B742">
        <v>449016111</v>
      </c>
      <c r="C742">
        <v>448998213</v>
      </c>
      <c r="D742">
        <v>327163488</v>
      </c>
      <c r="E742">
        <v>1</v>
      </c>
      <c r="F742">
        <v>1</v>
      </c>
      <c r="G742">
        <v>1</v>
      </c>
      <c r="H742">
        <v>3</v>
      </c>
      <c r="I742" t="s">
        <v>1210</v>
      </c>
      <c r="J742" t="s">
        <v>1211</v>
      </c>
      <c r="K742" t="s">
        <v>1212</v>
      </c>
      <c r="L742">
        <v>1383</v>
      </c>
      <c r="N742">
        <v>1013</v>
      </c>
      <c r="O742" t="s">
        <v>1213</v>
      </c>
      <c r="P742" t="s">
        <v>1213</v>
      </c>
      <c r="Q742">
        <v>1</v>
      </c>
      <c r="W742">
        <v>0</v>
      </c>
      <c r="X742">
        <v>1486845918</v>
      </c>
      <c r="Y742">
        <f>(AT742*ROUND(0,7))</f>
        <v>0</v>
      </c>
      <c r="AA742">
        <v>7.32</v>
      </c>
      <c r="AB742">
        <v>0</v>
      </c>
      <c r="AC742">
        <v>0</v>
      </c>
      <c r="AD742">
        <v>0</v>
      </c>
      <c r="AE742">
        <v>7.32</v>
      </c>
      <c r="AF742">
        <v>0</v>
      </c>
      <c r="AG742">
        <v>0</v>
      </c>
      <c r="AH742">
        <v>0</v>
      </c>
      <c r="AI742">
        <v>1</v>
      </c>
      <c r="AJ742">
        <v>1</v>
      </c>
      <c r="AK742">
        <v>1</v>
      </c>
      <c r="AL742">
        <v>1</v>
      </c>
      <c r="AM742">
        <v>-2</v>
      </c>
      <c r="AN742">
        <v>0</v>
      </c>
      <c r="AO742">
        <v>0</v>
      </c>
      <c r="AP742">
        <v>1</v>
      </c>
      <c r="AQ742">
        <v>1</v>
      </c>
      <c r="AR742">
        <v>0</v>
      </c>
      <c r="AS742" t="s">
        <v>3</v>
      </c>
      <c r="AT742">
        <v>0.53</v>
      </c>
      <c r="AU742" t="s">
        <v>135</v>
      </c>
      <c r="AV742">
        <v>0</v>
      </c>
      <c r="AW742">
        <v>2</v>
      </c>
      <c r="AX742">
        <v>448998225</v>
      </c>
      <c r="AY742">
        <v>2</v>
      </c>
      <c r="AZ742">
        <v>16384</v>
      </c>
      <c r="BA742">
        <v>747</v>
      </c>
      <c r="BB742">
        <v>1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3.8796000000000004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1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CV742">
        <v>0</v>
      </c>
      <c r="CW742">
        <v>0</v>
      </c>
      <c r="CX742">
        <f>ROUND(Y742*Source!I521,7)</f>
        <v>0</v>
      </c>
      <c r="CY742">
        <f>AA742</f>
        <v>7.32</v>
      </c>
      <c r="CZ742">
        <f>AE742</f>
        <v>7.32</v>
      </c>
      <c r="DA742">
        <f>AI742</f>
        <v>1</v>
      </c>
      <c r="DB742">
        <f>ROUND((ROUND(AT742*CZ742,2)*ROUND(0,7)),6)</f>
        <v>0</v>
      </c>
      <c r="DC742">
        <f>ROUND((ROUND(AT742*AG742,2)*ROUND(0,7)),6)</f>
        <v>0</v>
      </c>
      <c r="DD742" t="s">
        <v>3</v>
      </c>
      <c r="DE742" t="s">
        <v>3</v>
      </c>
      <c r="DF742">
        <f t="shared" si="365"/>
        <v>0</v>
      </c>
      <c r="DG742">
        <f t="shared" si="364"/>
        <v>0</v>
      </c>
      <c r="DH742">
        <f t="shared" si="361"/>
        <v>0</v>
      </c>
      <c r="DI742">
        <f t="shared" si="362"/>
        <v>0</v>
      </c>
      <c r="DJ742">
        <f>DF742</f>
        <v>0</v>
      </c>
      <c r="DK742">
        <v>1</v>
      </c>
      <c r="DL742" t="s">
        <v>3</v>
      </c>
      <c r="DM742">
        <v>0</v>
      </c>
      <c r="DN742" t="s">
        <v>3</v>
      </c>
      <c r="DO742">
        <v>0</v>
      </c>
    </row>
    <row r="743" spans="1:119" x14ac:dyDescent="0.2">
      <c r="A743">
        <f>ROW(Source!A522)</f>
        <v>522</v>
      </c>
      <c r="B743">
        <v>449016111</v>
      </c>
      <c r="C743">
        <v>448998227</v>
      </c>
      <c r="D743">
        <v>327091364</v>
      </c>
      <c r="E743">
        <v>112</v>
      </c>
      <c r="F743">
        <v>1</v>
      </c>
      <c r="G743">
        <v>1</v>
      </c>
      <c r="H743">
        <v>1</v>
      </c>
      <c r="I743" t="s">
        <v>1655</v>
      </c>
      <c r="J743" t="s">
        <v>3</v>
      </c>
      <c r="K743" t="s">
        <v>1656</v>
      </c>
      <c r="L743">
        <v>1369</v>
      </c>
      <c r="N743">
        <v>1013</v>
      </c>
      <c r="O743" t="s">
        <v>1450</v>
      </c>
      <c r="P743" t="s">
        <v>1450</v>
      </c>
      <c r="Q743">
        <v>1</v>
      </c>
      <c r="W743">
        <v>0</v>
      </c>
      <c r="X743">
        <v>-236928766</v>
      </c>
      <c r="Y743">
        <f>AT743</f>
        <v>2.35</v>
      </c>
      <c r="AA743">
        <v>0</v>
      </c>
      <c r="AB743">
        <v>0</v>
      </c>
      <c r="AC743">
        <v>0</v>
      </c>
      <c r="AD743">
        <v>439</v>
      </c>
      <c r="AE743">
        <v>0</v>
      </c>
      <c r="AF743">
        <v>0</v>
      </c>
      <c r="AG743">
        <v>0</v>
      </c>
      <c r="AH743">
        <v>439</v>
      </c>
      <c r="AI743">
        <v>1</v>
      </c>
      <c r="AJ743">
        <v>1</v>
      </c>
      <c r="AK743">
        <v>1</v>
      </c>
      <c r="AL743">
        <v>1</v>
      </c>
      <c r="AM743">
        <v>-2</v>
      </c>
      <c r="AN743">
        <v>0</v>
      </c>
      <c r="AO743">
        <v>0</v>
      </c>
      <c r="AP743">
        <v>1</v>
      </c>
      <c r="AQ743">
        <v>1</v>
      </c>
      <c r="AR743">
        <v>0</v>
      </c>
      <c r="AS743" t="s">
        <v>3</v>
      </c>
      <c r="AT743">
        <v>2.35</v>
      </c>
      <c r="AU743" t="s">
        <v>3</v>
      </c>
      <c r="AV743">
        <v>1</v>
      </c>
      <c r="AW743">
        <v>2</v>
      </c>
      <c r="AX743">
        <v>448998234</v>
      </c>
      <c r="AY743">
        <v>2</v>
      </c>
      <c r="AZ743">
        <v>131072</v>
      </c>
      <c r="BA743">
        <v>749</v>
      </c>
      <c r="BB743">
        <v>1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1031.6500000000001</v>
      </c>
      <c r="BN743">
        <v>2.35</v>
      </c>
      <c r="BO743">
        <v>0</v>
      </c>
      <c r="BP743">
        <v>1</v>
      </c>
      <c r="BQ743">
        <v>0</v>
      </c>
      <c r="BR743">
        <v>0</v>
      </c>
      <c r="BS743">
        <v>0</v>
      </c>
      <c r="BT743">
        <v>1031.6500000000001</v>
      </c>
      <c r="BU743">
        <v>2.35</v>
      </c>
      <c r="BV743">
        <v>0</v>
      </c>
      <c r="BW743">
        <v>1</v>
      </c>
      <c r="CU743">
        <f>ROUND(AT743*Source!I522*AH743*AL743,2)</f>
        <v>103.17</v>
      </c>
      <c r="CV743">
        <f>ROUND(Y743*Source!I522,7)</f>
        <v>0.23499999999999999</v>
      </c>
      <c r="CW743">
        <v>0</v>
      </c>
      <c r="CX743">
        <f>ROUND(Y743*Source!I522,7)</f>
        <v>0.23499999999999999</v>
      </c>
      <c r="CY743">
        <f>AD743</f>
        <v>439</v>
      </c>
      <c r="CZ743">
        <f>AH743</f>
        <v>439</v>
      </c>
      <c r="DA743">
        <f>AL743</f>
        <v>1</v>
      </c>
      <c r="DB743">
        <f>ROUND(ROUND(AT743*CZ743,2),6)</f>
        <v>1031.6500000000001</v>
      </c>
      <c r="DC743">
        <f>ROUND(ROUND(AT743*AG743,2),6)</f>
        <v>0</v>
      </c>
      <c r="DD743" t="s">
        <v>3</v>
      </c>
      <c r="DE743" t="s">
        <v>3</v>
      </c>
      <c r="DF743">
        <f t="shared" si="365"/>
        <v>0</v>
      </c>
      <c r="DG743">
        <f t="shared" si="364"/>
        <v>0</v>
      </c>
      <c r="DH743">
        <f t="shared" si="361"/>
        <v>0</v>
      </c>
      <c r="DI743">
        <f t="shared" si="362"/>
        <v>103.17</v>
      </c>
      <c r="DJ743">
        <f>DI743</f>
        <v>103.17</v>
      </c>
      <c r="DK743">
        <v>1</v>
      </c>
      <c r="DL743" t="s">
        <v>3</v>
      </c>
      <c r="DM743">
        <v>0</v>
      </c>
      <c r="DN743" t="s">
        <v>3</v>
      </c>
      <c r="DO743">
        <v>0</v>
      </c>
    </row>
    <row r="744" spans="1:119" x14ac:dyDescent="0.2">
      <c r="A744">
        <f>ROW(Source!A522)</f>
        <v>522</v>
      </c>
      <c r="B744">
        <v>449016111</v>
      </c>
      <c r="C744">
        <v>448998227</v>
      </c>
      <c r="D744">
        <v>327091374</v>
      </c>
      <c r="E744">
        <v>112</v>
      </c>
      <c r="F744">
        <v>1</v>
      </c>
      <c r="G744">
        <v>1</v>
      </c>
      <c r="H744">
        <v>1</v>
      </c>
      <c r="I744" t="s">
        <v>1657</v>
      </c>
      <c r="J744" t="s">
        <v>3</v>
      </c>
      <c r="K744" t="s">
        <v>1658</v>
      </c>
      <c r="L744">
        <v>1369</v>
      </c>
      <c r="N744">
        <v>1013</v>
      </c>
      <c r="O744" t="s">
        <v>1450</v>
      </c>
      <c r="P744" t="s">
        <v>1450</v>
      </c>
      <c r="Q744">
        <v>1</v>
      </c>
      <c r="W744">
        <v>0</v>
      </c>
      <c r="X744">
        <v>1518711480</v>
      </c>
      <c r="Y744">
        <f>AT744</f>
        <v>7.04</v>
      </c>
      <c r="AA744">
        <v>0</v>
      </c>
      <c r="AB744">
        <v>0</v>
      </c>
      <c r="AC744">
        <v>0</v>
      </c>
      <c r="AD744">
        <v>620.24</v>
      </c>
      <c r="AE744">
        <v>0</v>
      </c>
      <c r="AF744">
        <v>0</v>
      </c>
      <c r="AG744">
        <v>0</v>
      </c>
      <c r="AH744">
        <v>620.24</v>
      </c>
      <c r="AI744">
        <v>1</v>
      </c>
      <c r="AJ744">
        <v>1</v>
      </c>
      <c r="AK744">
        <v>1</v>
      </c>
      <c r="AL744">
        <v>1</v>
      </c>
      <c r="AM744">
        <v>-2</v>
      </c>
      <c r="AN744">
        <v>0</v>
      </c>
      <c r="AO744">
        <v>0</v>
      </c>
      <c r="AP744">
        <v>1</v>
      </c>
      <c r="AQ744">
        <v>1</v>
      </c>
      <c r="AR744">
        <v>0</v>
      </c>
      <c r="AS744" t="s">
        <v>3</v>
      </c>
      <c r="AT744">
        <v>7.04</v>
      </c>
      <c r="AU744" t="s">
        <v>3</v>
      </c>
      <c r="AV744">
        <v>1</v>
      </c>
      <c r="AW744">
        <v>2</v>
      </c>
      <c r="AX744">
        <v>448998235</v>
      </c>
      <c r="AY744">
        <v>2</v>
      </c>
      <c r="AZ744">
        <v>131072</v>
      </c>
      <c r="BA744">
        <v>750</v>
      </c>
      <c r="BB744">
        <v>1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4366.4895999999999</v>
      </c>
      <c r="BN744">
        <v>7.04</v>
      </c>
      <c r="BO744">
        <v>0</v>
      </c>
      <c r="BP744">
        <v>1</v>
      </c>
      <c r="BQ744">
        <v>0</v>
      </c>
      <c r="BR744">
        <v>0</v>
      </c>
      <c r="BS744">
        <v>0</v>
      </c>
      <c r="BT744">
        <v>4366.4895999999999</v>
      </c>
      <c r="BU744">
        <v>7.04</v>
      </c>
      <c r="BV744">
        <v>0</v>
      </c>
      <c r="BW744">
        <v>1</v>
      </c>
      <c r="CU744">
        <f>ROUND(AT744*Source!I522*AH744*AL744,2)</f>
        <v>436.65</v>
      </c>
      <c r="CV744">
        <f>ROUND(Y744*Source!I522,7)</f>
        <v>0.70399999999999996</v>
      </c>
      <c r="CW744">
        <v>0</v>
      </c>
      <c r="CX744">
        <f>ROUND(Y744*Source!I522,7)</f>
        <v>0.70399999999999996</v>
      </c>
      <c r="CY744">
        <f>AD744</f>
        <v>620.24</v>
      </c>
      <c r="CZ744">
        <f>AH744</f>
        <v>620.24</v>
      </c>
      <c r="DA744">
        <f>AL744</f>
        <v>1</v>
      </c>
      <c r="DB744">
        <f>ROUND(ROUND(AT744*CZ744,2),6)</f>
        <v>4366.49</v>
      </c>
      <c r="DC744">
        <f>ROUND(ROUND(AT744*AG744,2),6)</f>
        <v>0</v>
      </c>
      <c r="DD744" t="s">
        <v>3</v>
      </c>
      <c r="DE744" t="s">
        <v>3</v>
      </c>
      <c r="DF744">
        <f t="shared" si="365"/>
        <v>0</v>
      </c>
      <c r="DG744">
        <f t="shared" si="364"/>
        <v>0</v>
      </c>
      <c r="DH744">
        <f t="shared" si="361"/>
        <v>0</v>
      </c>
      <c r="DI744">
        <f t="shared" si="362"/>
        <v>436.65</v>
      </c>
      <c r="DJ744">
        <f>DI744</f>
        <v>436.65</v>
      </c>
      <c r="DK744">
        <v>1</v>
      </c>
      <c r="DL744" t="s">
        <v>3</v>
      </c>
      <c r="DM744">
        <v>0</v>
      </c>
      <c r="DN744" t="s">
        <v>3</v>
      </c>
      <c r="DO744">
        <v>0</v>
      </c>
    </row>
    <row r="745" spans="1:119" x14ac:dyDescent="0.2">
      <c r="A745">
        <f>ROW(Source!A522)</f>
        <v>522</v>
      </c>
      <c r="B745">
        <v>449016111</v>
      </c>
      <c r="C745">
        <v>448998227</v>
      </c>
      <c r="D745">
        <v>327091378</v>
      </c>
      <c r="E745">
        <v>112</v>
      </c>
      <c r="F745">
        <v>1</v>
      </c>
      <c r="G745">
        <v>1</v>
      </c>
      <c r="H745">
        <v>1</v>
      </c>
      <c r="I745" t="s">
        <v>1659</v>
      </c>
      <c r="J745" t="s">
        <v>3</v>
      </c>
      <c r="K745" t="s">
        <v>1660</v>
      </c>
      <c r="L745">
        <v>1369</v>
      </c>
      <c r="N745">
        <v>1013</v>
      </c>
      <c r="O745" t="s">
        <v>1450</v>
      </c>
      <c r="P745" t="s">
        <v>1450</v>
      </c>
      <c r="Q745">
        <v>1</v>
      </c>
      <c r="W745">
        <v>0</v>
      </c>
      <c r="X745">
        <v>286205319</v>
      </c>
      <c r="Y745">
        <f>AT745</f>
        <v>4.7300000000000004</v>
      </c>
      <c r="AA745">
        <v>0</v>
      </c>
      <c r="AB745">
        <v>0</v>
      </c>
      <c r="AC745">
        <v>0</v>
      </c>
      <c r="AD745">
        <v>724.95</v>
      </c>
      <c r="AE745">
        <v>0</v>
      </c>
      <c r="AF745">
        <v>0</v>
      </c>
      <c r="AG745">
        <v>0</v>
      </c>
      <c r="AH745">
        <v>724.95</v>
      </c>
      <c r="AI745">
        <v>1</v>
      </c>
      <c r="AJ745">
        <v>1</v>
      </c>
      <c r="AK745">
        <v>1</v>
      </c>
      <c r="AL745">
        <v>1</v>
      </c>
      <c r="AM745">
        <v>-2</v>
      </c>
      <c r="AN745">
        <v>0</v>
      </c>
      <c r="AO745">
        <v>0</v>
      </c>
      <c r="AP745">
        <v>1</v>
      </c>
      <c r="AQ745">
        <v>1</v>
      </c>
      <c r="AR745">
        <v>0</v>
      </c>
      <c r="AS745" t="s">
        <v>3</v>
      </c>
      <c r="AT745">
        <v>4.7300000000000004</v>
      </c>
      <c r="AU745" t="s">
        <v>3</v>
      </c>
      <c r="AV745">
        <v>1</v>
      </c>
      <c r="AW745">
        <v>2</v>
      </c>
      <c r="AX745">
        <v>448998236</v>
      </c>
      <c r="AY745">
        <v>2</v>
      </c>
      <c r="AZ745">
        <v>131072</v>
      </c>
      <c r="BA745">
        <v>751</v>
      </c>
      <c r="BB745">
        <v>1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3429.0135000000005</v>
      </c>
      <c r="BN745">
        <v>4.7300000000000004</v>
      </c>
      <c r="BO745">
        <v>0</v>
      </c>
      <c r="BP745">
        <v>1</v>
      </c>
      <c r="BQ745">
        <v>0</v>
      </c>
      <c r="BR745">
        <v>0</v>
      </c>
      <c r="BS745">
        <v>0</v>
      </c>
      <c r="BT745">
        <v>3429.0135000000005</v>
      </c>
      <c r="BU745">
        <v>4.7300000000000004</v>
      </c>
      <c r="BV745">
        <v>0</v>
      </c>
      <c r="BW745">
        <v>1</v>
      </c>
      <c r="CU745">
        <f>ROUND(AT745*Source!I522*AH745*AL745,2)</f>
        <v>342.9</v>
      </c>
      <c r="CV745">
        <f>ROUND(Y745*Source!I522,7)</f>
        <v>0.47299999999999998</v>
      </c>
      <c r="CW745">
        <v>0</v>
      </c>
      <c r="CX745">
        <f>ROUND(Y745*Source!I522,7)</f>
        <v>0.47299999999999998</v>
      </c>
      <c r="CY745">
        <f>AD745</f>
        <v>724.95</v>
      </c>
      <c r="CZ745">
        <f>AH745</f>
        <v>724.95</v>
      </c>
      <c r="DA745">
        <f>AL745</f>
        <v>1</v>
      </c>
      <c r="DB745">
        <f>ROUND(ROUND(AT745*CZ745,2),6)</f>
        <v>3429.01</v>
      </c>
      <c r="DC745">
        <f>ROUND(ROUND(AT745*AG745,2),6)</f>
        <v>0</v>
      </c>
      <c r="DD745" t="s">
        <v>3</v>
      </c>
      <c r="DE745" t="s">
        <v>3</v>
      </c>
      <c r="DF745">
        <f t="shared" si="365"/>
        <v>0</v>
      </c>
      <c r="DG745">
        <f t="shared" si="364"/>
        <v>0</v>
      </c>
      <c r="DH745">
        <f t="shared" si="361"/>
        <v>0</v>
      </c>
      <c r="DI745">
        <f t="shared" si="362"/>
        <v>342.9</v>
      </c>
      <c r="DJ745">
        <f>DI745</f>
        <v>342.9</v>
      </c>
      <c r="DK745">
        <v>1</v>
      </c>
      <c r="DL745" t="s">
        <v>3</v>
      </c>
      <c r="DM745">
        <v>0</v>
      </c>
      <c r="DN745" t="s">
        <v>3</v>
      </c>
      <c r="DO745">
        <v>0</v>
      </c>
    </row>
    <row r="746" spans="1:119" x14ac:dyDescent="0.2">
      <c r="A746">
        <f>ROW(Source!A522)</f>
        <v>522</v>
      </c>
      <c r="B746">
        <v>449016111</v>
      </c>
      <c r="C746">
        <v>448998227</v>
      </c>
      <c r="D746">
        <v>327091406</v>
      </c>
      <c r="E746">
        <v>112</v>
      </c>
      <c r="F746">
        <v>1</v>
      </c>
      <c r="G746">
        <v>1</v>
      </c>
      <c r="H746">
        <v>1</v>
      </c>
      <c r="I746" t="s">
        <v>1204</v>
      </c>
      <c r="J746" t="s">
        <v>3</v>
      </c>
      <c r="K746" t="s">
        <v>1205</v>
      </c>
      <c r="L746">
        <v>1191</v>
      </c>
      <c r="N746">
        <v>1013</v>
      </c>
      <c r="O746" t="s">
        <v>1203</v>
      </c>
      <c r="P746" t="s">
        <v>1203</v>
      </c>
      <c r="Q746">
        <v>1</v>
      </c>
      <c r="W746">
        <v>0</v>
      </c>
      <c r="X746">
        <v>-1417349443</v>
      </c>
      <c r="Y746">
        <f>AT746</f>
        <v>0.01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1</v>
      </c>
      <c r="AJ746">
        <v>1</v>
      </c>
      <c r="AK746">
        <v>1</v>
      </c>
      <c r="AL746">
        <v>1</v>
      </c>
      <c r="AM746">
        <v>-2</v>
      </c>
      <c r="AN746">
        <v>0</v>
      </c>
      <c r="AO746">
        <v>0</v>
      </c>
      <c r="AP746">
        <v>1</v>
      </c>
      <c r="AQ746">
        <v>1</v>
      </c>
      <c r="AR746">
        <v>0</v>
      </c>
      <c r="AS746" t="s">
        <v>3</v>
      </c>
      <c r="AT746">
        <v>0.01</v>
      </c>
      <c r="AU746" t="s">
        <v>3</v>
      </c>
      <c r="AV746">
        <v>2</v>
      </c>
      <c r="AW746">
        <v>2</v>
      </c>
      <c r="AX746">
        <v>448998237</v>
      </c>
      <c r="AY746">
        <v>1</v>
      </c>
      <c r="AZ746">
        <v>0</v>
      </c>
      <c r="BA746">
        <v>752</v>
      </c>
      <c r="BB746">
        <v>1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CV746">
        <v>0</v>
      </c>
      <c r="CW746">
        <v>0</v>
      </c>
      <c r="CX746">
        <f>ROUND(Y746*Source!I522,7)</f>
        <v>1E-3</v>
      </c>
      <c r="CY746">
        <f>AD746</f>
        <v>0</v>
      </c>
      <c r="CZ746">
        <f>AH746</f>
        <v>0</v>
      </c>
      <c r="DA746">
        <f>AL746</f>
        <v>1</v>
      </c>
      <c r="DB746">
        <f>ROUND(ROUND(AT746*CZ746,2),6)</f>
        <v>0</v>
      </c>
      <c r="DC746">
        <f>ROUND(ROUND(AT746*AG746,2),6)</f>
        <v>0</v>
      </c>
      <c r="DD746" t="s">
        <v>3</v>
      </c>
      <c r="DE746" t="s">
        <v>3</v>
      </c>
      <c r="DF746">
        <f t="shared" si="365"/>
        <v>0</v>
      </c>
      <c r="DG746">
        <f t="shared" si="364"/>
        <v>0</v>
      </c>
      <c r="DH746">
        <f t="shared" si="361"/>
        <v>0</v>
      </c>
      <c r="DI746">
        <f t="shared" si="362"/>
        <v>0</v>
      </c>
      <c r="DJ746">
        <f>DI746</f>
        <v>0</v>
      </c>
      <c r="DK746">
        <v>0</v>
      </c>
      <c r="DL746" t="s">
        <v>3</v>
      </c>
      <c r="DM746">
        <v>0</v>
      </c>
      <c r="DN746" t="s">
        <v>3</v>
      </c>
      <c r="DO746">
        <v>0</v>
      </c>
    </row>
    <row r="747" spans="1:119" x14ac:dyDescent="0.2">
      <c r="A747">
        <f>ROW(Source!A522)</f>
        <v>522</v>
      </c>
      <c r="B747">
        <v>449016111</v>
      </c>
      <c r="C747">
        <v>448998227</v>
      </c>
      <c r="D747">
        <v>327212380</v>
      </c>
      <c r="E747">
        <v>1</v>
      </c>
      <c r="F747">
        <v>1</v>
      </c>
      <c r="G747">
        <v>1</v>
      </c>
      <c r="H747">
        <v>2</v>
      </c>
      <c r="I747" t="s">
        <v>1206</v>
      </c>
      <c r="J747" t="s">
        <v>1207</v>
      </c>
      <c r="K747" t="s">
        <v>1208</v>
      </c>
      <c r="L747">
        <v>1368</v>
      </c>
      <c r="N747">
        <v>1011</v>
      </c>
      <c r="O747" t="s">
        <v>1100</v>
      </c>
      <c r="P747" t="s">
        <v>1100</v>
      </c>
      <c r="Q747">
        <v>1</v>
      </c>
      <c r="W747">
        <v>0</v>
      </c>
      <c r="X747">
        <v>1032761012</v>
      </c>
      <c r="Y747">
        <f>AT747</f>
        <v>0.01</v>
      </c>
      <c r="AA747">
        <v>0</v>
      </c>
      <c r="AB747">
        <v>641.70000000000005</v>
      </c>
      <c r="AC747">
        <v>539.69000000000005</v>
      </c>
      <c r="AD747">
        <v>0</v>
      </c>
      <c r="AE747">
        <v>0</v>
      </c>
      <c r="AF747">
        <v>641.70000000000005</v>
      </c>
      <c r="AG747">
        <v>539.69000000000005</v>
      </c>
      <c r="AH747">
        <v>0</v>
      </c>
      <c r="AI747">
        <v>1</v>
      </c>
      <c r="AJ747">
        <v>1</v>
      </c>
      <c r="AK747">
        <v>1</v>
      </c>
      <c r="AL747">
        <v>1</v>
      </c>
      <c r="AM747">
        <v>-2</v>
      </c>
      <c r="AN747">
        <v>0</v>
      </c>
      <c r="AO747">
        <v>0</v>
      </c>
      <c r="AP747">
        <v>1</v>
      </c>
      <c r="AQ747">
        <v>1</v>
      </c>
      <c r="AR747">
        <v>0</v>
      </c>
      <c r="AS747" t="s">
        <v>3</v>
      </c>
      <c r="AT747">
        <v>0.01</v>
      </c>
      <c r="AU747" t="s">
        <v>3</v>
      </c>
      <c r="AV747">
        <v>1</v>
      </c>
      <c r="AW747">
        <v>2</v>
      </c>
      <c r="AX747">
        <v>448998238</v>
      </c>
      <c r="AY747">
        <v>2</v>
      </c>
      <c r="AZ747">
        <v>98304</v>
      </c>
      <c r="BA747">
        <v>753</v>
      </c>
      <c r="BB747">
        <v>1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6.4170000000000007</v>
      </c>
      <c r="BL747">
        <v>5.3969000000000005</v>
      </c>
      <c r="BM747">
        <v>0</v>
      </c>
      <c r="BN747">
        <v>0</v>
      </c>
      <c r="BO747">
        <v>0.01</v>
      </c>
      <c r="BP747">
        <v>1</v>
      </c>
      <c r="BQ747">
        <v>0</v>
      </c>
      <c r="BR747">
        <v>6.4170000000000007</v>
      </c>
      <c r="BS747">
        <v>5.3969000000000005</v>
      </c>
      <c r="BT747">
        <v>0</v>
      </c>
      <c r="BU747">
        <v>0</v>
      </c>
      <c r="BV747">
        <v>0.01</v>
      </c>
      <c r="BW747">
        <v>1</v>
      </c>
      <c r="CV747">
        <v>0</v>
      </c>
      <c r="CW747">
        <f>ROUND(Y747*Source!I522*DO747,7)</f>
        <v>1E-3</v>
      </c>
      <c r="CX747">
        <f>ROUND(Y747*Source!I522,7)</f>
        <v>1E-3</v>
      </c>
      <c r="CY747">
        <f>AB747</f>
        <v>641.70000000000005</v>
      </c>
      <c r="CZ747">
        <f>AF747</f>
        <v>641.70000000000005</v>
      </c>
      <c r="DA747">
        <f>AJ747</f>
        <v>1</v>
      </c>
      <c r="DB747">
        <f>ROUND(ROUND(AT747*CZ747,2),6)</f>
        <v>6.42</v>
      </c>
      <c r="DC747">
        <f>ROUND(ROUND(AT747*AG747,2),6)</f>
        <v>5.4</v>
      </c>
      <c r="DD747" t="s">
        <v>3</v>
      </c>
      <c r="DE747" t="s">
        <v>3</v>
      </c>
      <c r="DF747">
        <f t="shared" si="365"/>
        <v>0</v>
      </c>
      <c r="DG747">
        <f t="shared" si="364"/>
        <v>0.64</v>
      </c>
      <c r="DH747">
        <f t="shared" si="361"/>
        <v>0.54</v>
      </c>
      <c r="DI747">
        <f t="shared" si="362"/>
        <v>0</v>
      </c>
      <c r="DJ747">
        <f>DG747+DH747</f>
        <v>1.1800000000000002</v>
      </c>
      <c r="DK747">
        <v>1</v>
      </c>
      <c r="DL747" t="s">
        <v>1209</v>
      </c>
      <c r="DM747">
        <v>4</v>
      </c>
      <c r="DN747" t="s">
        <v>1203</v>
      </c>
      <c r="DO747">
        <v>1</v>
      </c>
    </row>
    <row r="748" spans="1:119" x14ac:dyDescent="0.2">
      <c r="A748">
        <f>ROW(Source!A522)</f>
        <v>522</v>
      </c>
      <c r="B748">
        <v>449016111</v>
      </c>
      <c r="C748">
        <v>448998227</v>
      </c>
      <c r="D748">
        <v>327163488</v>
      </c>
      <c r="E748">
        <v>1</v>
      </c>
      <c r="F748">
        <v>1</v>
      </c>
      <c r="G748">
        <v>1</v>
      </c>
      <c r="H748">
        <v>3</v>
      </c>
      <c r="I748" t="s">
        <v>1210</v>
      </c>
      <c r="J748" t="s">
        <v>1211</v>
      </c>
      <c r="K748" t="s">
        <v>1212</v>
      </c>
      <c r="L748">
        <v>1383</v>
      </c>
      <c r="N748">
        <v>1013</v>
      </c>
      <c r="O748" t="s">
        <v>1213</v>
      </c>
      <c r="P748" t="s">
        <v>1213</v>
      </c>
      <c r="Q748">
        <v>1</v>
      </c>
      <c r="W748">
        <v>0</v>
      </c>
      <c r="X748">
        <v>1486845918</v>
      </c>
      <c r="Y748">
        <f>(AT748*ROUND(0,7))</f>
        <v>0</v>
      </c>
      <c r="AA748">
        <v>7.32</v>
      </c>
      <c r="AB748">
        <v>0</v>
      </c>
      <c r="AC748">
        <v>0</v>
      </c>
      <c r="AD748">
        <v>0</v>
      </c>
      <c r="AE748">
        <v>7.32</v>
      </c>
      <c r="AF748">
        <v>0</v>
      </c>
      <c r="AG748">
        <v>0</v>
      </c>
      <c r="AH748">
        <v>0</v>
      </c>
      <c r="AI748">
        <v>1</v>
      </c>
      <c r="AJ748">
        <v>1</v>
      </c>
      <c r="AK748">
        <v>1</v>
      </c>
      <c r="AL748">
        <v>1</v>
      </c>
      <c r="AM748">
        <v>-2</v>
      </c>
      <c r="AN748">
        <v>0</v>
      </c>
      <c r="AO748">
        <v>0</v>
      </c>
      <c r="AP748">
        <v>1</v>
      </c>
      <c r="AQ748">
        <v>1</v>
      </c>
      <c r="AR748">
        <v>0</v>
      </c>
      <c r="AS748" t="s">
        <v>3</v>
      </c>
      <c r="AT748">
        <v>0.53</v>
      </c>
      <c r="AU748" t="s">
        <v>135</v>
      </c>
      <c r="AV748">
        <v>0</v>
      </c>
      <c r="AW748">
        <v>2</v>
      </c>
      <c r="AX748">
        <v>448998239</v>
      </c>
      <c r="AY748">
        <v>2</v>
      </c>
      <c r="AZ748">
        <v>16384</v>
      </c>
      <c r="BA748">
        <v>754</v>
      </c>
      <c r="BB748">
        <v>1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3.8796000000000004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1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CV748">
        <v>0</v>
      </c>
      <c r="CW748">
        <v>0</v>
      </c>
      <c r="CX748">
        <f>ROUND(Y748*Source!I522,7)</f>
        <v>0</v>
      </c>
      <c r="CY748">
        <f>AA748</f>
        <v>7.32</v>
      </c>
      <c r="CZ748">
        <f>AE748</f>
        <v>7.32</v>
      </c>
      <c r="DA748">
        <f>AI748</f>
        <v>1</v>
      </c>
      <c r="DB748">
        <f>ROUND((ROUND(AT748*CZ748,2)*ROUND(0,7)),6)</f>
        <v>0</v>
      </c>
      <c r="DC748">
        <f>ROUND((ROUND(AT748*AG748,2)*ROUND(0,7)),6)</f>
        <v>0</v>
      </c>
      <c r="DD748" t="s">
        <v>3</v>
      </c>
      <c r="DE748" t="s">
        <v>3</v>
      </c>
      <c r="DF748">
        <f t="shared" si="365"/>
        <v>0</v>
      </c>
      <c r="DG748">
        <f t="shared" si="364"/>
        <v>0</v>
      </c>
      <c r="DH748">
        <f t="shared" si="361"/>
        <v>0</v>
      </c>
      <c r="DI748">
        <f t="shared" si="362"/>
        <v>0</v>
      </c>
      <c r="DJ748">
        <f>DF748</f>
        <v>0</v>
      </c>
      <c r="DK748">
        <v>1</v>
      </c>
      <c r="DL748" t="s">
        <v>3</v>
      </c>
      <c r="DM748">
        <v>0</v>
      </c>
      <c r="DN748" t="s">
        <v>3</v>
      </c>
      <c r="DO748">
        <v>0</v>
      </c>
    </row>
    <row r="749" spans="1:119" x14ac:dyDescent="0.2">
      <c r="A749">
        <f>ROW(Source!A523)</f>
        <v>523</v>
      </c>
      <c r="B749">
        <v>449016111</v>
      </c>
      <c r="C749">
        <v>448998241</v>
      </c>
      <c r="D749">
        <v>277560289</v>
      </c>
      <c r="E749">
        <v>109</v>
      </c>
      <c r="F749">
        <v>1</v>
      </c>
      <c r="G749">
        <v>1</v>
      </c>
      <c r="H749">
        <v>1</v>
      </c>
      <c r="I749" t="s">
        <v>1413</v>
      </c>
      <c r="J749" t="s">
        <v>3</v>
      </c>
      <c r="K749" t="s">
        <v>1414</v>
      </c>
      <c r="L749">
        <v>1191</v>
      </c>
      <c r="N749">
        <v>1013</v>
      </c>
      <c r="O749" t="s">
        <v>1203</v>
      </c>
      <c r="P749" t="s">
        <v>1203</v>
      </c>
      <c r="Q749">
        <v>1</v>
      </c>
      <c r="W749">
        <v>0</v>
      </c>
      <c r="X749">
        <v>1893946532</v>
      </c>
      <c r="Y749">
        <f>(AT749*ROUND(0.3,7))</f>
        <v>0.3</v>
      </c>
      <c r="AA749">
        <v>0</v>
      </c>
      <c r="AB749">
        <v>0</v>
      </c>
      <c r="AC749">
        <v>0</v>
      </c>
      <c r="AD749">
        <v>509.48</v>
      </c>
      <c r="AE749">
        <v>0</v>
      </c>
      <c r="AF749">
        <v>0</v>
      </c>
      <c r="AG749">
        <v>0</v>
      </c>
      <c r="AH749">
        <v>509.48</v>
      </c>
      <c r="AI749">
        <v>1</v>
      </c>
      <c r="AJ749">
        <v>1</v>
      </c>
      <c r="AK749">
        <v>1</v>
      </c>
      <c r="AL749">
        <v>1</v>
      </c>
      <c r="AM749">
        <v>-2</v>
      </c>
      <c r="AN749">
        <v>0</v>
      </c>
      <c r="AO749">
        <v>0</v>
      </c>
      <c r="AP749">
        <v>1</v>
      </c>
      <c r="AQ749">
        <v>1</v>
      </c>
      <c r="AR749">
        <v>0</v>
      </c>
      <c r="AS749" t="s">
        <v>3</v>
      </c>
      <c r="AT749">
        <v>1</v>
      </c>
      <c r="AU749" t="s">
        <v>321</v>
      </c>
      <c r="AV749">
        <v>1</v>
      </c>
      <c r="AW749">
        <v>2</v>
      </c>
      <c r="AX749">
        <v>448998246</v>
      </c>
      <c r="AY749">
        <v>2</v>
      </c>
      <c r="AZ749">
        <v>131072</v>
      </c>
      <c r="BA749">
        <v>756</v>
      </c>
      <c r="BB749">
        <v>1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509.48</v>
      </c>
      <c r="BN749">
        <v>1</v>
      </c>
      <c r="BO749">
        <v>0</v>
      </c>
      <c r="BP749">
        <v>1</v>
      </c>
      <c r="BQ749">
        <v>0</v>
      </c>
      <c r="BR749">
        <v>0</v>
      </c>
      <c r="BS749">
        <v>0</v>
      </c>
      <c r="BT749">
        <v>152.84399999999999</v>
      </c>
      <c r="BU749">
        <v>0.3</v>
      </c>
      <c r="BV749">
        <v>0</v>
      </c>
      <c r="BW749">
        <v>1</v>
      </c>
      <c r="CU749">
        <f>ROUND(AT749*Source!I523*AH749*AL749,2)</f>
        <v>509.48</v>
      </c>
      <c r="CV749">
        <f>ROUND(Y749*Source!I523,7)</f>
        <v>0.3</v>
      </c>
      <c r="CW749">
        <v>0</v>
      </c>
      <c r="CX749">
        <f>ROUND(Y749*Source!I523,7)</f>
        <v>0.3</v>
      </c>
      <c r="CY749">
        <f>AD749</f>
        <v>509.48</v>
      </c>
      <c r="CZ749">
        <f>AH749</f>
        <v>509.48</v>
      </c>
      <c r="DA749">
        <f>AL749</f>
        <v>1</v>
      </c>
      <c r="DB749">
        <f>ROUND((ROUND(AT749*CZ749,2)*ROUND(0.3,7)),6)</f>
        <v>152.84399999999999</v>
      </c>
      <c r="DC749">
        <f>ROUND((ROUND(AT749*AG749,2)*ROUND(0.3,7)),6)</f>
        <v>0</v>
      </c>
      <c r="DD749" t="s">
        <v>3</v>
      </c>
      <c r="DE749" t="s">
        <v>3</v>
      </c>
      <c r="DF749">
        <f t="shared" si="365"/>
        <v>0</v>
      </c>
      <c r="DG749">
        <f t="shared" si="364"/>
        <v>0</v>
      </c>
      <c r="DH749">
        <f t="shared" si="361"/>
        <v>0</v>
      </c>
      <c r="DI749">
        <f t="shared" si="362"/>
        <v>152.84</v>
      </c>
      <c r="DJ749">
        <f>DI749</f>
        <v>152.84</v>
      </c>
      <c r="DK749">
        <v>1</v>
      </c>
      <c r="DL749" t="s">
        <v>3</v>
      </c>
      <c r="DM749">
        <v>0</v>
      </c>
      <c r="DN749" t="s">
        <v>3</v>
      </c>
      <c r="DO749">
        <v>0</v>
      </c>
    </row>
    <row r="750" spans="1:119" x14ac:dyDescent="0.2">
      <c r="A750">
        <f>ROW(Source!A523)</f>
        <v>523</v>
      </c>
      <c r="B750">
        <v>449016111</v>
      </c>
      <c r="C750">
        <v>448998241</v>
      </c>
      <c r="D750">
        <v>277881812</v>
      </c>
      <c r="E750">
        <v>1</v>
      </c>
      <c r="F750">
        <v>1</v>
      </c>
      <c r="G750">
        <v>1</v>
      </c>
      <c r="H750">
        <v>3</v>
      </c>
      <c r="I750" t="s">
        <v>1661</v>
      </c>
      <c r="J750" t="s">
        <v>1662</v>
      </c>
      <c r="K750" t="s">
        <v>1663</v>
      </c>
      <c r="L750">
        <v>1346</v>
      </c>
      <c r="N750">
        <v>1009</v>
      </c>
      <c r="O750" t="s">
        <v>441</v>
      </c>
      <c r="P750" t="s">
        <v>441</v>
      </c>
      <c r="Q750">
        <v>1</v>
      </c>
      <c r="W750">
        <v>0</v>
      </c>
      <c r="X750">
        <v>-272951775</v>
      </c>
      <c r="Y750">
        <f>(AT750*ROUND((0*0),7))</f>
        <v>0</v>
      </c>
      <c r="AA750">
        <v>1448.29</v>
      </c>
      <c r="AB750">
        <v>0</v>
      </c>
      <c r="AC750">
        <v>0</v>
      </c>
      <c r="AD750">
        <v>0</v>
      </c>
      <c r="AE750">
        <v>899.56</v>
      </c>
      <c r="AF750">
        <v>0</v>
      </c>
      <c r="AG750">
        <v>0</v>
      </c>
      <c r="AH750">
        <v>0</v>
      </c>
      <c r="AI750">
        <v>1.61</v>
      </c>
      <c r="AJ750">
        <v>1</v>
      </c>
      <c r="AK750">
        <v>1</v>
      </c>
      <c r="AL750">
        <v>1</v>
      </c>
      <c r="AM750">
        <v>2</v>
      </c>
      <c r="AN750">
        <v>0</v>
      </c>
      <c r="AO750">
        <v>0</v>
      </c>
      <c r="AP750">
        <v>1</v>
      </c>
      <c r="AQ750">
        <v>1</v>
      </c>
      <c r="AR750">
        <v>0</v>
      </c>
      <c r="AS750" t="s">
        <v>3</v>
      </c>
      <c r="AT750">
        <v>0.01</v>
      </c>
      <c r="AU750" t="s">
        <v>98</v>
      </c>
      <c r="AV750">
        <v>0</v>
      </c>
      <c r="AW750">
        <v>2</v>
      </c>
      <c r="AX750">
        <v>448998247</v>
      </c>
      <c r="AY750">
        <v>1</v>
      </c>
      <c r="AZ750">
        <v>0</v>
      </c>
      <c r="BA750">
        <v>757</v>
      </c>
      <c r="BB750">
        <v>1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8.9955999999999996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1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CV750">
        <v>0</v>
      </c>
      <c r="CW750">
        <v>0</v>
      </c>
      <c r="CX750">
        <f>ROUND(Y750*Source!I523,7)</f>
        <v>0</v>
      </c>
      <c r="CY750">
        <f>AA750</f>
        <v>1448.29</v>
      </c>
      <c r="CZ750">
        <f>AE750</f>
        <v>899.56</v>
      </c>
      <c r="DA750">
        <f>AI750</f>
        <v>1.61</v>
      </c>
      <c r="DB750">
        <f>ROUND((ROUND(AT750*CZ750,2)*ROUND((0*0),7)),6)</f>
        <v>0</v>
      </c>
      <c r="DC750">
        <f>ROUND((ROUND(AT750*AG750,2)*ROUND((0*0),7)),6)</f>
        <v>0</v>
      </c>
      <c r="DD750" t="s">
        <v>3</v>
      </c>
      <c r="DE750" t="s">
        <v>3</v>
      </c>
      <c r="DF750">
        <f>ROUND(ROUND(AE750*AI750,2)*CX750,2)</f>
        <v>0</v>
      </c>
      <c r="DG750">
        <f t="shared" si="364"/>
        <v>0</v>
      </c>
      <c r="DH750">
        <f t="shared" si="361"/>
        <v>0</v>
      </c>
      <c r="DI750">
        <f t="shared" si="362"/>
        <v>0</v>
      </c>
      <c r="DJ750">
        <f>DF750</f>
        <v>0</v>
      </c>
      <c r="DK750">
        <v>0</v>
      </c>
      <c r="DL750" t="s">
        <v>3</v>
      </c>
      <c r="DM750">
        <v>0</v>
      </c>
      <c r="DN750" t="s">
        <v>3</v>
      </c>
      <c r="DO750">
        <v>0</v>
      </c>
    </row>
    <row r="751" spans="1:119" x14ac:dyDescent="0.2">
      <c r="A751">
        <f>ROW(Source!A523)</f>
        <v>523</v>
      </c>
      <c r="B751">
        <v>449016111</v>
      </c>
      <c r="C751">
        <v>448998241</v>
      </c>
      <c r="D751">
        <v>277922011</v>
      </c>
      <c r="E751">
        <v>1</v>
      </c>
      <c r="F751">
        <v>1</v>
      </c>
      <c r="G751">
        <v>1</v>
      </c>
      <c r="H751">
        <v>3</v>
      </c>
      <c r="I751" t="s">
        <v>1664</v>
      </c>
      <c r="J751" t="s">
        <v>1665</v>
      </c>
      <c r="K751" t="s">
        <v>1666</v>
      </c>
      <c r="L751">
        <v>1477</v>
      </c>
      <c r="N751">
        <v>1013</v>
      </c>
      <c r="O751" t="s">
        <v>1667</v>
      </c>
      <c r="P751" t="s">
        <v>1668</v>
      </c>
      <c r="Q751">
        <v>1</v>
      </c>
      <c r="W751">
        <v>0</v>
      </c>
      <c r="X751">
        <v>824829782</v>
      </c>
      <c r="Y751">
        <f>(AT751*ROUND((0*0),7))</f>
        <v>0</v>
      </c>
      <c r="AA751">
        <v>18298.23</v>
      </c>
      <c r="AB751">
        <v>0</v>
      </c>
      <c r="AC751">
        <v>0</v>
      </c>
      <c r="AD751">
        <v>0</v>
      </c>
      <c r="AE751">
        <v>18298.23</v>
      </c>
      <c r="AF751">
        <v>0</v>
      </c>
      <c r="AG751">
        <v>0</v>
      </c>
      <c r="AH751">
        <v>0</v>
      </c>
      <c r="AI751">
        <v>1</v>
      </c>
      <c r="AJ751">
        <v>1</v>
      </c>
      <c r="AK751">
        <v>1</v>
      </c>
      <c r="AL751">
        <v>1</v>
      </c>
      <c r="AM751">
        <v>-2</v>
      </c>
      <c r="AN751">
        <v>0</v>
      </c>
      <c r="AO751">
        <v>0</v>
      </c>
      <c r="AP751">
        <v>1</v>
      </c>
      <c r="AQ751">
        <v>1</v>
      </c>
      <c r="AR751">
        <v>0</v>
      </c>
      <c r="AS751" t="s">
        <v>3</v>
      </c>
      <c r="AT751">
        <v>2E-3</v>
      </c>
      <c r="AU751" t="s">
        <v>98</v>
      </c>
      <c r="AV751">
        <v>0</v>
      </c>
      <c r="AW751">
        <v>2</v>
      </c>
      <c r="AX751">
        <v>448998248</v>
      </c>
      <c r="AY751">
        <v>1</v>
      </c>
      <c r="AZ751">
        <v>0</v>
      </c>
      <c r="BA751">
        <v>758</v>
      </c>
      <c r="BB751">
        <v>1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36.59646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1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CV751">
        <v>0</v>
      </c>
      <c r="CW751">
        <v>0</v>
      </c>
      <c r="CX751">
        <f>ROUND(Y751*Source!I523,7)</f>
        <v>0</v>
      </c>
      <c r="CY751">
        <f>AA751</f>
        <v>18298.23</v>
      </c>
      <c r="CZ751">
        <f>AE751</f>
        <v>18298.23</v>
      </c>
      <c r="DA751">
        <f>AI751</f>
        <v>1</v>
      </c>
      <c r="DB751">
        <f>ROUND((ROUND(AT751*CZ751,2)*ROUND((0*0),7)),6)</f>
        <v>0</v>
      </c>
      <c r="DC751">
        <f>ROUND((ROUND(AT751*AG751,2)*ROUND((0*0),7)),6)</f>
        <v>0</v>
      </c>
      <c r="DD751" t="s">
        <v>3</v>
      </c>
      <c r="DE751" t="s">
        <v>3</v>
      </c>
      <c r="DF751">
        <f>ROUND(ROUND(AE751,2)*CX751,2)</f>
        <v>0</v>
      </c>
      <c r="DG751">
        <f t="shared" si="364"/>
        <v>0</v>
      </c>
      <c r="DH751">
        <f t="shared" si="361"/>
        <v>0</v>
      </c>
      <c r="DI751">
        <f t="shared" si="362"/>
        <v>0</v>
      </c>
      <c r="DJ751">
        <f>DF751</f>
        <v>0</v>
      </c>
      <c r="DK751">
        <v>0</v>
      </c>
      <c r="DL751" t="s">
        <v>3</v>
      </c>
      <c r="DM751">
        <v>0</v>
      </c>
      <c r="DN751" t="s">
        <v>3</v>
      </c>
      <c r="DO751">
        <v>0</v>
      </c>
    </row>
    <row r="752" spans="1:119" x14ac:dyDescent="0.2">
      <c r="A752">
        <f>ROW(Source!A523)</f>
        <v>523</v>
      </c>
      <c r="B752">
        <v>449016111</v>
      </c>
      <c r="C752">
        <v>448998241</v>
      </c>
      <c r="D752">
        <v>277566433</v>
      </c>
      <c r="E752">
        <v>109</v>
      </c>
      <c r="F752">
        <v>1</v>
      </c>
      <c r="G752">
        <v>1</v>
      </c>
      <c r="H752">
        <v>3</v>
      </c>
      <c r="I752" t="s">
        <v>633</v>
      </c>
      <c r="J752" t="s">
        <v>3</v>
      </c>
      <c r="K752" t="s">
        <v>634</v>
      </c>
      <c r="L752">
        <v>3277935</v>
      </c>
      <c r="N752">
        <v>1013</v>
      </c>
      <c r="O752" t="s">
        <v>635</v>
      </c>
      <c r="P752" t="s">
        <v>635</v>
      </c>
      <c r="Q752">
        <v>1</v>
      </c>
      <c r="W752">
        <v>0</v>
      </c>
      <c r="X752">
        <v>274903907</v>
      </c>
      <c r="Y752">
        <f>AT752</f>
        <v>2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1</v>
      </c>
      <c r="AJ752">
        <v>1</v>
      </c>
      <c r="AK752">
        <v>1</v>
      </c>
      <c r="AL752">
        <v>1</v>
      </c>
      <c r="AM752">
        <v>-2</v>
      </c>
      <c r="AN752">
        <v>0</v>
      </c>
      <c r="AO752">
        <v>0</v>
      </c>
      <c r="AP752">
        <v>0</v>
      </c>
      <c r="AQ752">
        <v>0</v>
      </c>
      <c r="AR752">
        <v>0</v>
      </c>
      <c r="AS752" t="s">
        <v>3</v>
      </c>
      <c r="AT752">
        <v>2</v>
      </c>
      <c r="AU752" t="s">
        <v>3</v>
      </c>
      <c r="AV752">
        <v>0</v>
      </c>
      <c r="AW752">
        <v>2</v>
      </c>
      <c r="AX752">
        <v>448998249</v>
      </c>
      <c r="AY752">
        <v>1</v>
      </c>
      <c r="AZ752">
        <v>2048</v>
      </c>
      <c r="BA752">
        <v>759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CV752">
        <v>0</v>
      </c>
      <c r="CW752">
        <v>0</v>
      </c>
      <c r="CX752">
        <f>ROUND(Y752*Source!I523,7)</f>
        <v>2</v>
      </c>
      <c r="CY752">
        <f>AA752</f>
        <v>0</v>
      </c>
      <c r="CZ752">
        <f>AE752</f>
        <v>0</v>
      </c>
      <c r="DA752">
        <f>AI752</f>
        <v>1</v>
      </c>
      <c r="DB752">
        <f>ROUND(ROUND(AT752*CZ752,2),6)</f>
        <v>0</v>
      </c>
      <c r="DC752">
        <f>ROUND(ROUND(AT752*AG752,2),6)</f>
        <v>0</v>
      </c>
      <c r="DD752" t="s">
        <v>3</v>
      </c>
      <c r="DE752" t="s">
        <v>3</v>
      </c>
      <c r="DF752">
        <f>ROUND(ROUND(AE752,2)*CX752,2)</f>
        <v>0</v>
      </c>
      <c r="DG752">
        <f t="shared" si="364"/>
        <v>0</v>
      </c>
      <c r="DH752">
        <f t="shared" si="361"/>
        <v>0</v>
      </c>
      <c r="DI752">
        <f t="shared" si="362"/>
        <v>0</v>
      </c>
      <c r="DJ752">
        <f>DF752</f>
        <v>0</v>
      </c>
      <c r="DK752">
        <v>0</v>
      </c>
      <c r="DL752" t="s">
        <v>3</v>
      </c>
      <c r="DM752">
        <v>0</v>
      </c>
      <c r="DN752" t="s">
        <v>3</v>
      </c>
      <c r="DO752">
        <v>0</v>
      </c>
    </row>
    <row r="753" spans="1:119" x14ac:dyDescent="0.2">
      <c r="A753">
        <f>ROW(Source!A525)</f>
        <v>525</v>
      </c>
      <c r="B753">
        <v>449016111</v>
      </c>
      <c r="C753">
        <v>448998251</v>
      </c>
      <c r="D753">
        <v>277560289</v>
      </c>
      <c r="E753">
        <v>109</v>
      </c>
      <c r="F753">
        <v>1</v>
      </c>
      <c r="G753">
        <v>1</v>
      </c>
      <c r="H753">
        <v>1</v>
      </c>
      <c r="I753" t="s">
        <v>1413</v>
      </c>
      <c r="J753" t="s">
        <v>3</v>
      </c>
      <c r="K753" t="s">
        <v>1414</v>
      </c>
      <c r="L753">
        <v>1191</v>
      </c>
      <c r="N753">
        <v>1013</v>
      </c>
      <c r="O753" t="s">
        <v>1203</v>
      </c>
      <c r="P753" t="s">
        <v>1203</v>
      </c>
      <c r="Q753">
        <v>1</v>
      </c>
      <c r="W753">
        <v>0</v>
      </c>
      <c r="X753">
        <v>1893946532</v>
      </c>
      <c r="Y753">
        <f>AT753</f>
        <v>1</v>
      </c>
      <c r="AA753">
        <v>0</v>
      </c>
      <c r="AB753">
        <v>0</v>
      </c>
      <c r="AC753">
        <v>0</v>
      </c>
      <c r="AD753">
        <v>509.48</v>
      </c>
      <c r="AE753">
        <v>0</v>
      </c>
      <c r="AF753">
        <v>0</v>
      </c>
      <c r="AG753">
        <v>0</v>
      </c>
      <c r="AH753">
        <v>509.48</v>
      </c>
      <c r="AI753">
        <v>1</v>
      </c>
      <c r="AJ753">
        <v>1</v>
      </c>
      <c r="AK753">
        <v>1</v>
      </c>
      <c r="AL753">
        <v>1</v>
      </c>
      <c r="AM753">
        <v>-2</v>
      </c>
      <c r="AN753">
        <v>0</v>
      </c>
      <c r="AO753">
        <v>0</v>
      </c>
      <c r="AP753">
        <v>1</v>
      </c>
      <c r="AQ753">
        <v>1</v>
      </c>
      <c r="AR753">
        <v>0</v>
      </c>
      <c r="AS753" t="s">
        <v>3</v>
      </c>
      <c r="AT753">
        <v>1</v>
      </c>
      <c r="AU753" t="s">
        <v>3</v>
      </c>
      <c r="AV753">
        <v>1</v>
      </c>
      <c r="AW753">
        <v>2</v>
      </c>
      <c r="AX753">
        <v>448998256</v>
      </c>
      <c r="AY753">
        <v>2</v>
      </c>
      <c r="AZ753">
        <v>131072</v>
      </c>
      <c r="BA753">
        <v>760</v>
      </c>
      <c r="BB753">
        <v>1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509.48</v>
      </c>
      <c r="BN753">
        <v>1</v>
      </c>
      <c r="BO753">
        <v>0</v>
      </c>
      <c r="BP753">
        <v>1</v>
      </c>
      <c r="BQ753">
        <v>0</v>
      </c>
      <c r="BR753">
        <v>0</v>
      </c>
      <c r="BS753">
        <v>0</v>
      </c>
      <c r="BT753">
        <v>509.48</v>
      </c>
      <c r="BU753">
        <v>1</v>
      </c>
      <c r="BV753">
        <v>0</v>
      </c>
      <c r="BW753">
        <v>1</v>
      </c>
      <c r="CU753">
        <f>ROUND(AT753*Source!I525*AH753*AL753,2)</f>
        <v>509.48</v>
      </c>
      <c r="CV753">
        <f>ROUND(Y753*Source!I525,7)</f>
        <v>1</v>
      </c>
      <c r="CW753">
        <v>0</v>
      </c>
      <c r="CX753">
        <f>ROUND(Y753*Source!I525,7)</f>
        <v>1</v>
      </c>
      <c r="CY753">
        <f>AD753</f>
        <v>509.48</v>
      </c>
      <c r="CZ753">
        <f>AH753</f>
        <v>509.48</v>
      </c>
      <c r="DA753">
        <f>AL753</f>
        <v>1</v>
      </c>
      <c r="DB753">
        <f>ROUND(ROUND(AT753*CZ753,2),6)</f>
        <v>509.48</v>
      </c>
      <c r="DC753">
        <f>ROUND(ROUND(AT753*AG753,2),6)</f>
        <v>0</v>
      </c>
      <c r="DD753" t="s">
        <v>3</v>
      </c>
      <c r="DE753" t="s">
        <v>3</v>
      </c>
      <c r="DF753">
        <f>ROUND(ROUND(AE753,2)*CX753,2)</f>
        <v>0</v>
      </c>
      <c r="DG753">
        <f t="shared" si="364"/>
        <v>0</v>
      </c>
      <c r="DH753">
        <f t="shared" si="361"/>
        <v>0</v>
      </c>
      <c r="DI753">
        <f t="shared" si="362"/>
        <v>509.48</v>
      </c>
      <c r="DJ753">
        <f>DI753</f>
        <v>509.48</v>
      </c>
      <c r="DK753">
        <v>1</v>
      </c>
      <c r="DL753" t="s">
        <v>3</v>
      </c>
      <c r="DM753">
        <v>0</v>
      </c>
      <c r="DN753" t="s">
        <v>3</v>
      </c>
      <c r="DO753">
        <v>0</v>
      </c>
    </row>
    <row r="754" spans="1:119" x14ac:dyDescent="0.2">
      <c r="A754">
        <f>ROW(Source!A525)</f>
        <v>525</v>
      </c>
      <c r="B754">
        <v>449016111</v>
      </c>
      <c r="C754">
        <v>448998251</v>
      </c>
      <c r="D754">
        <v>277881812</v>
      </c>
      <c r="E754">
        <v>1</v>
      </c>
      <c r="F754">
        <v>1</v>
      </c>
      <c r="G754">
        <v>1</v>
      </c>
      <c r="H754">
        <v>3</v>
      </c>
      <c r="I754" t="s">
        <v>1661</v>
      </c>
      <c r="J754" t="s">
        <v>1662</v>
      </c>
      <c r="K754" t="s">
        <v>1663</v>
      </c>
      <c r="L754">
        <v>1346</v>
      </c>
      <c r="N754">
        <v>1009</v>
      </c>
      <c r="O754" t="s">
        <v>441</v>
      </c>
      <c r="P754" t="s">
        <v>441</v>
      </c>
      <c r="Q754">
        <v>1</v>
      </c>
      <c r="W754">
        <v>0</v>
      </c>
      <c r="X754">
        <v>-272951775</v>
      </c>
      <c r="Y754">
        <f>(AT754*ROUND(0,7))</f>
        <v>0</v>
      </c>
      <c r="AA754">
        <v>1448.29</v>
      </c>
      <c r="AB754">
        <v>0</v>
      </c>
      <c r="AC754">
        <v>0</v>
      </c>
      <c r="AD754">
        <v>0</v>
      </c>
      <c r="AE754">
        <v>899.56</v>
      </c>
      <c r="AF754">
        <v>0</v>
      </c>
      <c r="AG754">
        <v>0</v>
      </c>
      <c r="AH754">
        <v>0</v>
      </c>
      <c r="AI754">
        <v>1.61</v>
      </c>
      <c r="AJ754">
        <v>1</v>
      </c>
      <c r="AK754">
        <v>1</v>
      </c>
      <c r="AL754">
        <v>1</v>
      </c>
      <c r="AM754">
        <v>2</v>
      </c>
      <c r="AN754">
        <v>0</v>
      </c>
      <c r="AO754">
        <v>0</v>
      </c>
      <c r="AP754">
        <v>1</v>
      </c>
      <c r="AQ754">
        <v>1</v>
      </c>
      <c r="AR754">
        <v>0</v>
      </c>
      <c r="AS754" t="s">
        <v>3</v>
      </c>
      <c r="AT754">
        <v>0.01</v>
      </c>
      <c r="AU754" t="s">
        <v>135</v>
      </c>
      <c r="AV754">
        <v>0</v>
      </c>
      <c r="AW754">
        <v>2</v>
      </c>
      <c r="AX754">
        <v>448998257</v>
      </c>
      <c r="AY754">
        <v>1</v>
      </c>
      <c r="AZ754">
        <v>0</v>
      </c>
      <c r="BA754">
        <v>761</v>
      </c>
      <c r="BB754">
        <v>1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8.9955999999999996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1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CV754">
        <v>0</v>
      </c>
      <c r="CW754">
        <v>0</v>
      </c>
      <c r="CX754">
        <f>ROUND(Y754*Source!I525,7)</f>
        <v>0</v>
      </c>
      <c r="CY754">
        <f>AA754</f>
        <v>1448.29</v>
      </c>
      <c r="CZ754">
        <f>AE754</f>
        <v>899.56</v>
      </c>
      <c r="DA754">
        <f>AI754</f>
        <v>1.61</v>
      </c>
      <c r="DB754">
        <f>ROUND((ROUND(AT754*CZ754,2)*ROUND(0,7)),6)</f>
        <v>0</v>
      </c>
      <c r="DC754">
        <f>ROUND((ROUND(AT754*AG754,2)*ROUND(0,7)),6)</f>
        <v>0</v>
      </c>
      <c r="DD754" t="s">
        <v>3</v>
      </c>
      <c r="DE754" t="s">
        <v>3</v>
      </c>
      <c r="DF754">
        <f>ROUND(ROUND(AE754*AI754,2)*CX754,2)</f>
        <v>0</v>
      </c>
      <c r="DG754">
        <f t="shared" si="364"/>
        <v>0</v>
      </c>
      <c r="DH754">
        <f t="shared" si="361"/>
        <v>0</v>
      </c>
      <c r="DI754">
        <f t="shared" si="362"/>
        <v>0</v>
      </c>
      <c r="DJ754">
        <f>DF754</f>
        <v>0</v>
      </c>
      <c r="DK754">
        <v>0</v>
      </c>
      <c r="DL754" t="s">
        <v>3</v>
      </c>
      <c r="DM754">
        <v>0</v>
      </c>
      <c r="DN754" t="s">
        <v>3</v>
      </c>
      <c r="DO754">
        <v>0</v>
      </c>
    </row>
    <row r="755" spans="1:119" x14ac:dyDescent="0.2">
      <c r="A755">
        <f>ROW(Source!A525)</f>
        <v>525</v>
      </c>
      <c r="B755">
        <v>449016111</v>
      </c>
      <c r="C755">
        <v>448998251</v>
      </c>
      <c r="D755">
        <v>277922011</v>
      </c>
      <c r="E755">
        <v>1</v>
      </c>
      <c r="F755">
        <v>1</v>
      </c>
      <c r="G755">
        <v>1</v>
      </c>
      <c r="H755">
        <v>3</v>
      </c>
      <c r="I755" t="s">
        <v>1664</v>
      </c>
      <c r="J755" t="s">
        <v>1665</v>
      </c>
      <c r="K755" t="s">
        <v>1666</v>
      </c>
      <c r="L755">
        <v>1477</v>
      </c>
      <c r="N755">
        <v>1013</v>
      </c>
      <c r="O755" t="s">
        <v>1667</v>
      </c>
      <c r="P755" t="s">
        <v>1668</v>
      </c>
      <c r="Q755">
        <v>1</v>
      </c>
      <c r="W755">
        <v>0</v>
      </c>
      <c r="X755">
        <v>824829782</v>
      </c>
      <c r="Y755">
        <f>(AT755*ROUND(0,7))</f>
        <v>0</v>
      </c>
      <c r="AA755">
        <v>18298.23</v>
      </c>
      <c r="AB755">
        <v>0</v>
      </c>
      <c r="AC755">
        <v>0</v>
      </c>
      <c r="AD755">
        <v>0</v>
      </c>
      <c r="AE755">
        <v>18298.23</v>
      </c>
      <c r="AF755">
        <v>0</v>
      </c>
      <c r="AG755">
        <v>0</v>
      </c>
      <c r="AH755">
        <v>0</v>
      </c>
      <c r="AI755">
        <v>1</v>
      </c>
      <c r="AJ755">
        <v>1</v>
      </c>
      <c r="AK755">
        <v>1</v>
      </c>
      <c r="AL755">
        <v>1</v>
      </c>
      <c r="AM755">
        <v>-2</v>
      </c>
      <c r="AN755">
        <v>0</v>
      </c>
      <c r="AO755">
        <v>0</v>
      </c>
      <c r="AP755">
        <v>1</v>
      </c>
      <c r="AQ755">
        <v>1</v>
      </c>
      <c r="AR755">
        <v>0</v>
      </c>
      <c r="AS755" t="s">
        <v>3</v>
      </c>
      <c r="AT755">
        <v>2E-3</v>
      </c>
      <c r="AU755" t="s">
        <v>135</v>
      </c>
      <c r="AV755">
        <v>0</v>
      </c>
      <c r="AW755">
        <v>2</v>
      </c>
      <c r="AX755">
        <v>448998258</v>
      </c>
      <c r="AY755">
        <v>1</v>
      </c>
      <c r="AZ755">
        <v>0</v>
      </c>
      <c r="BA755">
        <v>762</v>
      </c>
      <c r="BB755">
        <v>1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36.59646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1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CV755">
        <v>0</v>
      </c>
      <c r="CW755">
        <v>0</v>
      </c>
      <c r="CX755">
        <f>ROUND(Y755*Source!I525,7)</f>
        <v>0</v>
      </c>
      <c r="CY755">
        <f>AA755</f>
        <v>18298.23</v>
      </c>
      <c r="CZ755">
        <f>AE755</f>
        <v>18298.23</v>
      </c>
      <c r="DA755">
        <f>AI755</f>
        <v>1</v>
      </c>
      <c r="DB755">
        <f>ROUND((ROUND(AT755*CZ755,2)*ROUND(0,7)),6)</f>
        <v>0</v>
      </c>
      <c r="DC755">
        <f>ROUND((ROUND(AT755*AG755,2)*ROUND(0,7)),6)</f>
        <v>0</v>
      </c>
      <c r="DD755" t="s">
        <v>3</v>
      </c>
      <c r="DE755" t="s">
        <v>3</v>
      </c>
      <c r="DF755">
        <f t="shared" ref="DF755:DF762" si="366">ROUND(ROUND(AE755,2)*CX755,2)</f>
        <v>0</v>
      </c>
      <c r="DG755">
        <f t="shared" si="364"/>
        <v>0</v>
      </c>
      <c r="DH755">
        <f t="shared" si="361"/>
        <v>0</v>
      </c>
      <c r="DI755">
        <f t="shared" si="362"/>
        <v>0</v>
      </c>
      <c r="DJ755">
        <f>DF755</f>
        <v>0</v>
      </c>
      <c r="DK755">
        <v>0</v>
      </c>
      <c r="DL755" t="s">
        <v>3</v>
      </c>
      <c r="DM755">
        <v>0</v>
      </c>
      <c r="DN755" t="s">
        <v>3</v>
      </c>
      <c r="DO755">
        <v>0</v>
      </c>
    </row>
    <row r="756" spans="1:119" x14ac:dyDescent="0.2">
      <c r="A756">
        <f>ROW(Source!A525)</f>
        <v>525</v>
      </c>
      <c r="B756">
        <v>449016111</v>
      </c>
      <c r="C756">
        <v>448998251</v>
      </c>
      <c r="D756">
        <v>277566433</v>
      </c>
      <c r="E756">
        <v>109</v>
      </c>
      <c r="F756">
        <v>1</v>
      </c>
      <c r="G756">
        <v>1</v>
      </c>
      <c r="H756">
        <v>3</v>
      </c>
      <c r="I756" t="s">
        <v>633</v>
      </c>
      <c r="J756" t="s">
        <v>3</v>
      </c>
      <c r="K756" t="s">
        <v>634</v>
      </c>
      <c r="L756">
        <v>3277935</v>
      </c>
      <c r="N756">
        <v>1013</v>
      </c>
      <c r="O756" t="s">
        <v>635</v>
      </c>
      <c r="P756" t="s">
        <v>635</v>
      </c>
      <c r="Q756">
        <v>1</v>
      </c>
      <c r="W756">
        <v>0</v>
      </c>
      <c r="X756">
        <v>274903907</v>
      </c>
      <c r="Y756">
        <f>AT756</f>
        <v>2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1</v>
      </c>
      <c r="AJ756">
        <v>1</v>
      </c>
      <c r="AK756">
        <v>1</v>
      </c>
      <c r="AL756">
        <v>1</v>
      </c>
      <c r="AM756">
        <v>-2</v>
      </c>
      <c r="AN756">
        <v>0</v>
      </c>
      <c r="AO756">
        <v>0</v>
      </c>
      <c r="AP756">
        <v>0</v>
      </c>
      <c r="AQ756">
        <v>0</v>
      </c>
      <c r="AR756">
        <v>0</v>
      </c>
      <c r="AS756" t="s">
        <v>3</v>
      </c>
      <c r="AT756">
        <v>2</v>
      </c>
      <c r="AU756" t="s">
        <v>3</v>
      </c>
      <c r="AV756">
        <v>0</v>
      </c>
      <c r="AW756">
        <v>2</v>
      </c>
      <c r="AX756">
        <v>448998259</v>
      </c>
      <c r="AY756">
        <v>1</v>
      </c>
      <c r="AZ756">
        <v>2048</v>
      </c>
      <c r="BA756">
        <v>763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CV756">
        <v>0</v>
      </c>
      <c r="CW756">
        <v>0</v>
      </c>
      <c r="CX756">
        <f>ROUND(Y756*Source!I525,7)</f>
        <v>2</v>
      </c>
      <c r="CY756">
        <f>AA756</f>
        <v>0</v>
      </c>
      <c r="CZ756">
        <f>AE756</f>
        <v>0</v>
      </c>
      <c r="DA756">
        <f>AI756</f>
        <v>1</v>
      </c>
      <c r="DB756">
        <f>ROUND(ROUND(AT756*CZ756,2),6)</f>
        <v>0</v>
      </c>
      <c r="DC756">
        <f>ROUND(ROUND(AT756*AG756,2),6)</f>
        <v>0</v>
      </c>
      <c r="DD756" t="s">
        <v>3</v>
      </c>
      <c r="DE756" t="s">
        <v>3</v>
      </c>
      <c r="DF756">
        <f t="shared" si="366"/>
        <v>0</v>
      </c>
      <c r="DG756">
        <f t="shared" si="364"/>
        <v>0</v>
      </c>
      <c r="DH756">
        <f t="shared" si="361"/>
        <v>0</v>
      </c>
      <c r="DI756">
        <f t="shared" si="362"/>
        <v>0</v>
      </c>
      <c r="DJ756">
        <f>DF756</f>
        <v>0</v>
      </c>
      <c r="DK756">
        <v>0</v>
      </c>
      <c r="DL756" t="s">
        <v>3</v>
      </c>
      <c r="DM756">
        <v>0</v>
      </c>
      <c r="DN756" t="s">
        <v>3</v>
      </c>
      <c r="DO756">
        <v>0</v>
      </c>
    </row>
    <row r="757" spans="1:119" x14ac:dyDescent="0.2">
      <c r="A757">
        <f>ROW(Source!A562)</f>
        <v>562</v>
      </c>
      <c r="B757">
        <v>449016111</v>
      </c>
      <c r="C757">
        <v>448998261</v>
      </c>
      <c r="D757">
        <v>277560295</v>
      </c>
      <c r="E757">
        <v>109</v>
      </c>
      <c r="F757">
        <v>1</v>
      </c>
      <c r="G757">
        <v>1</v>
      </c>
      <c r="H757">
        <v>1</v>
      </c>
      <c r="I757" t="s">
        <v>1459</v>
      </c>
      <c r="J757" t="s">
        <v>3</v>
      </c>
      <c r="K757" t="s">
        <v>1460</v>
      </c>
      <c r="L757">
        <v>1191</v>
      </c>
      <c r="N757">
        <v>1013</v>
      </c>
      <c r="O757" t="s">
        <v>1203</v>
      </c>
      <c r="P757" t="s">
        <v>1203</v>
      </c>
      <c r="Q757">
        <v>1</v>
      </c>
      <c r="W757">
        <v>0</v>
      </c>
      <c r="X757">
        <v>-881424154</v>
      </c>
      <c r="Y757">
        <f>(AT757*ROUND(0.4,7))</f>
        <v>2.2680000000000002</v>
      </c>
      <c r="AA757">
        <v>0</v>
      </c>
      <c r="AB757">
        <v>0</v>
      </c>
      <c r="AC757">
        <v>0</v>
      </c>
      <c r="AD757">
        <v>521.55999999999995</v>
      </c>
      <c r="AE757">
        <v>0</v>
      </c>
      <c r="AF757">
        <v>0</v>
      </c>
      <c r="AG757">
        <v>0</v>
      </c>
      <c r="AH757">
        <v>521.55999999999995</v>
      </c>
      <c r="AI757">
        <v>1</v>
      </c>
      <c r="AJ757">
        <v>1</v>
      </c>
      <c r="AK757">
        <v>1</v>
      </c>
      <c r="AL757">
        <v>1</v>
      </c>
      <c r="AM757">
        <v>-2</v>
      </c>
      <c r="AN757">
        <v>0</v>
      </c>
      <c r="AO757">
        <v>0</v>
      </c>
      <c r="AP757">
        <v>1</v>
      </c>
      <c r="AQ757">
        <v>1</v>
      </c>
      <c r="AR757">
        <v>0</v>
      </c>
      <c r="AS757" t="s">
        <v>3</v>
      </c>
      <c r="AT757">
        <v>5.67</v>
      </c>
      <c r="AU757" t="s">
        <v>684</v>
      </c>
      <c r="AV757">
        <v>1</v>
      </c>
      <c r="AW757">
        <v>2</v>
      </c>
      <c r="AX757">
        <v>448998270</v>
      </c>
      <c r="AY757">
        <v>2</v>
      </c>
      <c r="AZ757">
        <v>131072</v>
      </c>
      <c r="BA757">
        <v>764</v>
      </c>
      <c r="BB757">
        <v>1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2957.2451999999998</v>
      </c>
      <c r="BN757">
        <v>5.67</v>
      </c>
      <c r="BO757">
        <v>0</v>
      </c>
      <c r="BP757">
        <v>1</v>
      </c>
      <c r="BQ757">
        <v>0</v>
      </c>
      <c r="BR757">
        <v>0</v>
      </c>
      <c r="BS757">
        <v>0</v>
      </c>
      <c r="BT757">
        <v>1182.8980799999999</v>
      </c>
      <c r="BU757">
        <v>2.2680000000000002</v>
      </c>
      <c r="BV757">
        <v>0</v>
      </c>
      <c r="BW757">
        <v>1</v>
      </c>
      <c r="CU757">
        <f>ROUND(AT757*Source!I562*AH757*AL757,2)</f>
        <v>2957.25</v>
      </c>
      <c r="CV757">
        <f>ROUND(Y757*Source!I562,7)</f>
        <v>2.2679999999999998</v>
      </c>
      <c r="CW757">
        <v>0</v>
      </c>
      <c r="CX757">
        <f>ROUND(Y757*Source!I562,7)</f>
        <v>2.2679999999999998</v>
      </c>
      <c r="CY757">
        <f>AD757</f>
        <v>521.55999999999995</v>
      </c>
      <c r="CZ757">
        <f>AH757</f>
        <v>521.55999999999995</v>
      </c>
      <c r="DA757">
        <f>AL757</f>
        <v>1</v>
      </c>
      <c r="DB757">
        <f>ROUND((ROUND(AT757*CZ757,2)*ROUND(0.4,7)),6)</f>
        <v>1182.9000000000001</v>
      </c>
      <c r="DC757">
        <f>ROUND((ROUND(AT757*AG757,2)*ROUND(0.4,7)),6)</f>
        <v>0</v>
      </c>
      <c r="DD757" t="s">
        <v>3</v>
      </c>
      <c r="DE757" t="s">
        <v>3</v>
      </c>
      <c r="DF757">
        <f t="shared" si="366"/>
        <v>0</v>
      </c>
      <c r="DG757">
        <f t="shared" si="364"/>
        <v>0</v>
      </c>
      <c r="DH757">
        <f t="shared" si="361"/>
        <v>0</v>
      </c>
      <c r="DI757">
        <f t="shared" si="362"/>
        <v>1182.9000000000001</v>
      </c>
      <c r="DJ757">
        <f>DI757</f>
        <v>1182.9000000000001</v>
      </c>
      <c r="DK757">
        <v>1</v>
      </c>
      <c r="DL757" t="s">
        <v>3</v>
      </c>
      <c r="DM757">
        <v>0</v>
      </c>
      <c r="DN757" t="s">
        <v>3</v>
      </c>
      <c r="DO757">
        <v>0</v>
      </c>
    </row>
    <row r="758" spans="1:119" x14ac:dyDescent="0.2">
      <c r="A758">
        <f>ROW(Source!A562)</f>
        <v>562</v>
      </c>
      <c r="B758">
        <v>449016111</v>
      </c>
      <c r="C758">
        <v>448998261</v>
      </c>
      <c r="D758">
        <v>277560491</v>
      </c>
      <c r="E758">
        <v>109</v>
      </c>
      <c r="F758">
        <v>1</v>
      </c>
      <c r="G758">
        <v>1</v>
      </c>
      <c r="H758">
        <v>1</v>
      </c>
      <c r="I758" t="s">
        <v>1204</v>
      </c>
      <c r="J758" t="s">
        <v>3</v>
      </c>
      <c r="K758" t="s">
        <v>1205</v>
      </c>
      <c r="L758">
        <v>1191</v>
      </c>
      <c r="N758">
        <v>1013</v>
      </c>
      <c r="O758" t="s">
        <v>1203</v>
      </c>
      <c r="P758" t="s">
        <v>1203</v>
      </c>
      <c r="Q758">
        <v>1</v>
      </c>
      <c r="W758">
        <v>0</v>
      </c>
      <c r="X758">
        <v>-1417349443</v>
      </c>
      <c r="Y758">
        <f>(AT758*ROUND(0.4,7))</f>
        <v>4.8000000000000001E-2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1</v>
      </c>
      <c r="AJ758">
        <v>1</v>
      </c>
      <c r="AK758">
        <v>1</v>
      </c>
      <c r="AL758">
        <v>1</v>
      </c>
      <c r="AM758">
        <v>-2</v>
      </c>
      <c r="AN758">
        <v>0</v>
      </c>
      <c r="AO758">
        <v>0</v>
      </c>
      <c r="AP758">
        <v>1</v>
      </c>
      <c r="AQ758">
        <v>1</v>
      </c>
      <c r="AR758">
        <v>0</v>
      </c>
      <c r="AS758" t="s">
        <v>3</v>
      </c>
      <c r="AT758">
        <v>0.12</v>
      </c>
      <c r="AU758" t="s">
        <v>684</v>
      </c>
      <c r="AV758">
        <v>2</v>
      </c>
      <c r="AW758">
        <v>2</v>
      </c>
      <c r="AX758">
        <v>448998271</v>
      </c>
      <c r="AY758">
        <v>1</v>
      </c>
      <c r="AZ758">
        <v>0</v>
      </c>
      <c r="BA758">
        <v>765</v>
      </c>
      <c r="BB758">
        <v>1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CV758">
        <v>0</v>
      </c>
      <c r="CW758">
        <v>0</v>
      </c>
      <c r="CX758">
        <f>ROUND(Y758*Source!I562,7)</f>
        <v>4.8000000000000001E-2</v>
      </c>
      <c r="CY758">
        <f>AD758</f>
        <v>0</v>
      </c>
      <c r="CZ758">
        <f>AH758</f>
        <v>0</v>
      </c>
      <c r="DA758">
        <f>AL758</f>
        <v>1</v>
      </c>
      <c r="DB758">
        <f>ROUND((ROUND(AT758*CZ758,2)*ROUND(0.4,7)),6)</f>
        <v>0</v>
      </c>
      <c r="DC758">
        <f>ROUND((ROUND(AT758*AG758,2)*ROUND(0.4,7)),6)</f>
        <v>0</v>
      </c>
      <c r="DD758" t="s">
        <v>3</v>
      </c>
      <c r="DE758" t="s">
        <v>3</v>
      </c>
      <c r="DF758">
        <f t="shared" si="366"/>
        <v>0</v>
      </c>
      <c r="DG758">
        <f t="shared" si="364"/>
        <v>0</v>
      </c>
      <c r="DH758">
        <f t="shared" si="361"/>
        <v>0</v>
      </c>
      <c r="DI758">
        <f t="shared" si="362"/>
        <v>0</v>
      </c>
      <c r="DJ758">
        <f>DI758</f>
        <v>0</v>
      </c>
      <c r="DK758">
        <v>0</v>
      </c>
      <c r="DL758" t="s">
        <v>3</v>
      </c>
      <c r="DM758">
        <v>0</v>
      </c>
      <c r="DN758" t="s">
        <v>3</v>
      </c>
      <c r="DO758">
        <v>0</v>
      </c>
    </row>
    <row r="759" spans="1:119" x14ac:dyDescent="0.2">
      <c r="A759">
        <f>ROW(Source!A562)</f>
        <v>562</v>
      </c>
      <c r="B759">
        <v>449016111</v>
      </c>
      <c r="C759">
        <v>448998261</v>
      </c>
      <c r="D759">
        <v>277944965</v>
      </c>
      <c r="E759">
        <v>1</v>
      </c>
      <c r="F759">
        <v>1</v>
      </c>
      <c r="G759">
        <v>1</v>
      </c>
      <c r="H759">
        <v>2</v>
      </c>
      <c r="I759" t="s">
        <v>1575</v>
      </c>
      <c r="J759" t="s">
        <v>1576</v>
      </c>
      <c r="K759" t="s">
        <v>1577</v>
      </c>
      <c r="L759">
        <v>1368</v>
      </c>
      <c r="N759">
        <v>1011</v>
      </c>
      <c r="O759" t="s">
        <v>1100</v>
      </c>
      <c r="P759" t="s">
        <v>1100</v>
      </c>
      <c r="Q759">
        <v>1</v>
      </c>
      <c r="W759">
        <v>0</v>
      </c>
      <c r="X759">
        <v>203630838</v>
      </c>
      <c r="Y759">
        <f>(AT759*ROUND(0.4,7))</f>
        <v>4.8000000000000001E-2</v>
      </c>
      <c r="AA759">
        <v>0</v>
      </c>
      <c r="AB759">
        <v>10.81</v>
      </c>
      <c r="AC759">
        <v>479.27</v>
      </c>
      <c r="AD759">
        <v>0</v>
      </c>
      <c r="AE759">
        <v>0</v>
      </c>
      <c r="AF759">
        <v>7.51</v>
      </c>
      <c r="AG759">
        <v>479.27</v>
      </c>
      <c r="AH759">
        <v>0</v>
      </c>
      <c r="AI759">
        <v>1</v>
      </c>
      <c r="AJ759">
        <v>1.44</v>
      </c>
      <c r="AK759">
        <v>1</v>
      </c>
      <c r="AL759">
        <v>1</v>
      </c>
      <c r="AM759">
        <v>2</v>
      </c>
      <c r="AN759">
        <v>0</v>
      </c>
      <c r="AO759">
        <v>0</v>
      </c>
      <c r="AP759">
        <v>1</v>
      </c>
      <c r="AQ759">
        <v>1</v>
      </c>
      <c r="AR759">
        <v>0</v>
      </c>
      <c r="AS759" t="s">
        <v>3</v>
      </c>
      <c r="AT759">
        <v>0.12</v>
      </c>
      <c r="AU759" t="s">
        <v>684</v>
      </c>
      <c r="AV759">
        <v>1</v>
      </c>
      <c r="AW759">
        <v>2</v>
      </c>
      <c r="AX759">
        <v>448998272</v>
      </c>
      <c r="AY759">
        <v>2</v>
      </c>
      <c r="AZ759">
        <v>65536</v>
      </c>
      <c r="BA759">
        <v>766</v>
      </c>
      <c r="BB759">
        <v>1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0.90119999999999989</v>
      </c>
      <c r="BL759">
        <v>57.512399999999992</v>
      </c>
      <c r="BM759">
        <v>0</v>
      </c>
      <c r="BN759">
        <v>0</v>
      </c>
      <c r="BO759">
        <v>0.12</v>
      </c>
      <c r="BP759">
        <v>1</v>
      </c>
      <c r="BQ759">
        <v>0</v>
      </c>
      <c r="BR759">
        <v>0.36048000000000002</v>
      </c>
      <c r="BS759">
        <v>23.004960000000001</v>
      </c>
      <c r="BT759">
        <v>0</v>
      </c>
      <c r="BU759">
        <v>0</v>
      </c>
      <c r="BV759">
        <v>4.8000000000000001E-2</v>
      </c>
      <c r="BW759">
        <v>1</v>
      </c>
      <c r="CV759">
        <v>0</v>
      </c>
      <c r="CW759">
        <f>ROUND(Y759*Source!I562*DO759,7)</f>
        <v>4.8000000000000001E-2</v>
      </c>
      <c r="CX759">
        <f>ROUND(Y759*Source!I562,7)</f>
        <v>4.8000000000000001E-2</v>
      </c>
      <c r="CY759">
        <f>AB759</f>
        <v>10.81</v>
      </c>
      <c r="CZ759">
        <f>AF759</f>
        <v>7.51</v>
      </c>
      <c r="DA759">
        <f>AJ759</f>
        <v>1.44</v>
      </c>
      <c r="DB759">
        <f>ROUND((ROUND(AT759*CZ759,2)*ROUND(0.4,7)),6)</f>
        <v>0.36</v>
      </c>
      <c r="DC759">
        <f>ROUND((ROUND(AT759*AG759,2)*ROUND(0.4,7)),6)</f>
        <v>23.004000000000001</v>
      </c>
      <c r="DD759" t="s">
        <v>3</v>
      </c>
      <c r="DE759" t="s">
        <v>3</v>
      </c>
      <c r="DF759">
        <f t="shared" si="366"/>
        <v>0</v>
      </c>
      <c r="DG759">
        <f>ROUND(ROUND(AF759*AJ759,2)*CX759,2)</f>
        <v>0.52</v>
      </c>
      <c r="DH759">
        <f t="shared" si="361"/>
        <v>23</v>
      </c>
      <c r="DI759">
        <f t="shared" si="362"/>
        <v>0</v>
      </c>
      <c r="DJ759">
        <f>DG759+DH759</f>
        <v>23.52</v>
      </c>
      <c r="DK759">
        <v>0</v>
      </c>
      <c r="DL759" t="s">
        <v>1424</v>
      </c>
      <c r="DM759">
        <v>3</v>
      </c>
      <c r="DN759" t="s">
        <v>1203</v>
      </c>
      <c r="DO759">
        <v>1</v>
      </c>
    </row>
    <row r="760" spans="1:119" x14ac:dyDescent="0.2">
      <c r="A760">
        <f>ROW(Source!A562)</f>
        <v>562</v>
      </c>
      <c r="B760">
        <v>449016111</v>
      </c>
      <c r="C760">
        <v>448998261</v>
      </c>
      <c r="D760">
        <v>277867826</v>
      </c>
      <c r="E760">
        <v>1</v>
      </c>
      <c r="F760">
        <v>1</v>
      </c>
      <c r="G760">
        <v>1</v>
      </c>
      <c r="H760">
        <v>3</v>
      </c>
      <c r="I760" t="s">
        <v>1323</v>
      </c>
      <c r="J760" t="s">
        <v>1324</v>
      </c>
      <c r="K760" t="s">
        <v>1325</v>
      </c>
      <c r="L760">
        <v>1348</v>
      </c>
      <c r="N760">
        <v>1009</v>
      </c>
      <c r="O760" t="s">
        <v>83</v>
      </c>
      <c r="P760" t="s">
        <v>83</v>
      </c>
      <c r="Q760">
        <v>1000</v>
      </c>
      <c r="W760">
        <v>0</v>
      </c>
      <c r="X760">
        <v>-700507852</v>
      </c>
      <c r="Y760">
        <f>(AT760*ROUND((0*0),7))</f>
        <v>0</v>
      </c>
      <c r="AA760">
        <v>83923.41</v>
      </c>
      <c r="AB760">
        <v>0</v>
      </c>
      <c r="AC760">
        <v>0</v>
      </c>
      <c r="AD760">
        <v>0</v>
      </c>
      <c r="AE760">
        <v>83923.41</v>
      </c>
      <c r="AF760">
        <v>0</v>
      </c>
      <c r="AG760">
        <v>0</v>
      </c>
      <c r="AH760">
        <v>0</v>
      </c>
      <c r="AI760">
        <v>1</v>
      </c>
      <c r="AJ760">
        <v>1</v>
      </c>
      <c r="AK760">
        <v>1</v>
      </c>
      <c r="AL760">
        <v>1</v>
      </c>
      <c r="AM760">
        <v>-2</v>
      </c>
      <c r="AN760">
        <v>0</v>
      </c>
      <c r="AO760">
        <v>0</v>
      </c>
      <c r="AP760">
        <v>1</v>
      </c>
      <c r="AQ760">
        <v>1</v>
      </c>
      <c r="AR760">
        <v>0</v>
      </c>
      <c r="AS760" t="s">
        <v>3</v>
      </c>
      <c r="AT760">
        <v>1.9E-3</v>
      </c>
      <c r="AU760" t="s">
        <v>38</v>
      </c>
      <c r="AV760">
        <v>0</v>
      </c>
      <c r="AW760">
        <v>2</v>
      </c>
      <c r="AX760">
        <v>448998273</v>
      </c>
      <c r="AY760">
        <v>2</v>
      </c>
      <c r="AZ760">
        <v>16384</v>
      </c>
      <c r="BA760">
        <v>767</v>
      </c>
      <c r="BB760">
        <v>1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159.45447900000002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1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CV760">
        <v>0</v>
      </c>
      <c r="CW760">
        <v>0</v>
      </c>
      <c r="CX760">
        <f>ROUND(Y760*Source!I562,7)</f>
        <v>0</v>
      </c>
      <c r="CY760">
        <f>AA760</f>
        <v>83923.41</v>
      </c>
      <c r="CZ760">
        <f>AE760</f>
        <v>83923.41</v>
      </c>
      <c r="DA760">
        <f>AI760</f>
        <v>1</v>
      </c>
      <c r="DB760">
        <f>ROUND((ROUND(AT760*CZ760,2)*ROUND((0*0),7)),6)</f>
        <v>0</v>
      </c>
      <c r="DC760">
        <f>ROUND((ROUND(AT760*AG760,2)*ROUND((0*0),7)),6)</f>
        <v>0</v>
      </c>
      <c r="DD760" t="s">
        <v>3</v>
      </c>
      <c r="DE760" t="s">
        <v>3</v>
      </c>
      <c r="DF760">
        <f t="shared" si="366"/>
        <v>0</v>
      </c>
      <c r="DG760">
        <f t="shared" ref="DG760:DG766" si="367">ROUND(ROUND(AF760,2)*CX760,2)</f>
        <v>0</v>
      </c>
      <c r="DH760">
        <f t="shared" si="361"/>
        <v>0</v>
      </c>
      <c r="DI760">
        <f t="shared" si="362"/>
        <v>0</v>
      </c>
      <c r="DJ760">
        <f>DF760</f>
        <v>0</v>
      </c>
      <c r="DK760">
        <v>1</v>
      </c>
      <c r="DL760" t="s">
        <v>3</v>
      </c>
      <c r="DM760">
        <v>0</v>
      </c>
      <c r="DN760" t="s">
        <v>3</v>
      </c>
      <c r="DO760">
        <v>0</v>
      </c>
    </row>
    <row r="761" spans="1:119" x14ac:dyDescent="0.2">
      <c r="A761">
        <f>ROW(Source!A562)</f>
        <v>562</v>
      </c>
      <c r="B761">
        <v>449016111</v>
      </c>
      <c r="C761">
        <v>448998261</v>
      </c>
      <c r="D761">
        <v>277870297</v>
      </c>
      <c r="E761">
        <v>1</v>
      </c>
      <c r="F761">
        <v>1</v>
      </c>
      <c r="G761">
        <v>1</v>
      </c>
      <c r="H761">
        <v>3</v>
      </c>
      <c r="I761" t="s">
        <v>1498</v>
      </c>
      <c r="J761" t="s">
        <v>1499</v>
      </c>
      <c r="K761" t="s">
        <v>1500</v>
      </c>
      <c r="L761">
        <v>1339</v>
      </c>
      <c r="N761">
        <v>1007</v>
      </c>
      <c r="O761" t="s">
        <v>49</v>
      </c>
      <c r="P761" t="s">
        <v>49</v>
      </c>
      <c r="Q761">
        <v>1</v>
      </c>
      <c r="W761">
        <v>0</v>
      </c>
      <c r="X761">
        <v>645094985</v>
      </c>
      <c r="Y761">
        <f>(AT761*ROUND((0*0),7))</f>
        <v>0</v>
      </c>
      <c r="AA761">
        <v>908.22</v>
      </c>
      <c r="AB761">
        <v>0</v>
      </c>
      <c r="AC761">
        <v>0</v>
      </c>
      <c r="AD761">
        <v>0</v>
      </c>
      <c r="AE761">
        <v>908.22</v>
      </c>
      <c r="AF761">
        <v>0</v>
      </c>
      <c r="AG761">
        <v>0</v>
      </c>
      <c r="AH761">
        <v>0</v>
      </c>
      <c r="AI761">
        <v>1</v>
      </c>
      <c r="AJ761">
        <v>1</v>
      </c>
      <c r="AK761">
        <v>1</v>
      </c>
      <c r="AL761">
        <v>1</v>
      </c>
      <c r="AM761">
        <v>-2</v>
      </c>
      <c r="AN761">
        <v>0</v>
      </c>
      <c r="AO761">
        <v>0</v>
      </c>
      <c r="AP761">
        <v>1</v>
      </c>
      <c r="AQ761">
        <v>1</v>
      </c>
      <c r="AR761">
        <v>0</v>
      </c>
      <c r="AS761" t="s">
        <v>3</v>
      </c>
      <c r="AT761">
        <v>0.05</v>
      </c>
      <c r="AU761" t="s">
        <v>38</v>
      </c>
      <c r="AV761">
        <v>0</v>
      </c>
      <c r="AW761">
        <v>2</v>
      </c>
      <c r="AX761">
        <v>448998274</v>
      </c>
      <c r="AY761">
        <v>2</v>
      </c>
      <c r="AZ761">
        <v>16384</v>
      </c>
      <c r="BA761">
        <v>768</v>
      </c>
      <c r="BB761">
        <v>1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45.411000000000001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1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CV761">
        <v>0</v>
      </c>
      <c r="CW761">
        <v>0</v>
      </c>
      <c r="CX761">
        <f>ROUND(Y761*Source!I562,7)</f>
        <v>0</v>
      </c>
      <c r="CY761">
        <f>AA761</f>
        <v>908.22</v>
      </c>
      <c r="CZ761">
        <f>AE761</f>
        <v>908.22</v>
      </c>
      <c r="DA761">
        <f>AI761</f>
        <v>1</v>
      </c>
      <c r="DB761">
        <f>ROUND((ROUND(AT761*CZ761,2)*ROUND((0*0),7)),6)</f>
        <v>0</v>
      </c>
      <c r="DC761">
        <f>ROUND((ROUND(AT761*AG761,2)*ROUND((0*0),7)),6)</f>
        <v>0</v>
      </c>
      <c r="DD761" t="s">
        <v>3</v>
      </c>
      <c r="DE761" t="s">
        <v>3</v>
      </c>
      <c r="DF761">
        <f t="shared" si="366"/>
        <v>0</v>
      </c>
      <c r="DG761">
        <f t="shared" si="367"/>
        <v>0</v>
      </c>
      <c r="DH761">
        <f t="shared" si="361"/>
        <v>0</v>
      </c>
      <c r="DI761">
        <f t="shared" si="362"/>
        <v>0</v>
      </c>
      <c r="DJ761">
        <f>DF761</f>
        <v>0</v>
      </c>
      <c r="DK761">
        <v>1</v>
      </c>
      <c r="DL761" t="s">
        <v>3</v>
      </c>
      <c r="DM761">
        <v>0</v>
      </c>
      <c r="DN761" t="s">
        <v>3</v>
      </c>
      <c r="DO761">
        <v>0</v>
      </c>
    </row>
    <row r="762" spans="1:119" x14ac:dyDescent="0.2">
      <c r="A762">
        <f>ROW(Source!A562)</f>
        <v>562</v>
      </c>
      <c r="B762">
        <v>449016111</v>
      </c>
      <c r="C762">
        <v>448998261</v>
      </c>
      <c r="D762">
        <v>277561715</v>
      </c>
      <c r="E762">
        <v>109</v>
      </c>
      <c r="F762">
        <v>1</v>
      </c>
      <c r="G762">
        <v>1</v>
      </c>
      <c r="H762">
        <v>3</v>
      </c>
      <c r="I762" t="s">
        <v>47</v>
      </c>
      <c r="J762" t="s">
        <v>3</v>
      </c>
      <c r="K762" t="s">
        <v>48</v>
      </c>
      <c r="L762">
        <v>1339</v>
      </c>
      <c r="N762">
        <v>1007</v>
      </c>
      <c r="O762" t="s">
        <v>49</v>
      </c>
      <c r="P762" t="s">
        <v>49</v>
      </c>
      <c r="Q762">
        <v>1</v>
      </c>
      <c r="W762">
        <v>0</v>
      </c>
      <c r="X762">
        <v>-157982121</v>
      </c>
      <c r="Y762">
        <f>(AT762*ROUND((0*0),7))</f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1</v>
      </c>
      <c r="AJ762">
        <v>1</v>
      </c>
      <c r="AK762">
        <v>1</v>
      </c>
      <c r="AL762">
        <v>1</v>
      </c>
      <c r="AM762">
        <v>-2</v>
      </c>
      <c r="AN762">
        <v>0</v>
      </c>
      <c r="AO762">
        <v>0</v>
      </c>
      <c r="AP762">
        <v>1</v>
      </c>
      <c r="AQ762">
        <v>0</v>
      </c>
      <c r="AR762">
        <v>0</v>
      </c>
      <c r="AS762" t="s">
        <v>3</v>
      </c>
      <c r="AT762">
        <v>0.375</v>
      </c>
      <c r="AU762" t="s">
        <v>38</v>
      </c>
      <c r="AV762">
        <v>0</v>
      </c>
      <c r="AW762">
        <v>2</v>
      </c>
      <c r="AX762">
        <v>448998275</v>
      </c>
      <c r="AY762">
        <v>1</v>
      </c>
      <c r="AZ762">
        <v>0</v>
      </c>
      <c r="BA762">
        <v>769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CV762">
        <v>0</v>
      </c>
      <c r="CW762">
        <v>0</v>
      </c>
      <c r="CX762">
        <f>ROUND(Y762*Source!I562,7)</f>
        <v>0</v>
      </c>
      <c r="CY762">
        <f>AA762</f>
        <v>0</v>
      </c>
      <c r="CZ762">
        <f>AE762</f>
        <v>0</v>
      </c>
      <c r="DA762">
        <f>AI762</f>
        <v>1</v>
      </c>
      <c r="DB762">
        <f>ROUND((ROUND(AT762*CZ762,2)*ROUND((0*0),7)),6)</f>
        <v>0</v>
      </c>
      <c r="DC762">
        <f>ROUND((ROUND(AT762*AG762,2)*ROUND((0*0),7)),6)</f>
        <v>0</v>
      </c>
      <c r="DD762" t="s">
        <v>3</v>
      </c>
      <c r="DE762" t="s">
        <v>3</v>
      </c>
      <c r="DF762">
        <f t="shared" si="366"/>
        <v>0</v>
      </c>
      <c r="DG762">
        <f t="shared" si="367"/>
        <v>0</v>
      </c>
      <c r="DH762">
        <f t="shared" si="361"/>
        <v>0</v>
      </c>
      <c r="DI762">
        <f t="shared" si="362"/>
        <v>0</v>
      </c>
      <c r="DJ762">
        <f>DF762</f>
        <v>0</v>
      </c>
      <c r="DK762">
        <v>0</v>
      </c>
      <c r="DL762" t="s">
        <v>3</v>
      </c>
      <c r="DM762">
        <v>0</v>
      </c>
      <c r="DN762" t="s">
        <v>3</v>
      </c>
      <c r="DO762">
        <v>0</v>
      </c>
    </row>
    <row r="763" spans="1:119" x14ac:dyDescent="0.2">
      <c r="A763">
        <f>ROW(Source!A562)</f>
        <v>562</v>
      </c>
      <c r="B763">
        <v>449016111</v>
      </c>
      <c r="C763">
        <v>448998261</v>
      </c>
      <c r="D763">
        <v>277880094</v>
      </c>
      <c r="E763">
        <v>1</v>
      </c>
      <c r="F763">
        <v>1</v>
      </c>
      <c r="G763">
        <v>1</v>
      </c>
      <c r="H763">
        <v>3</v>
      </c>
      <c r="I763" t="s">
        <v>1669</v>
      </c>
      <c r="J763" t="s">
        <v>1670</v>
      </c>
      <c r="K763" t="s">
        <v>1671</v>
      </c>
      <c r="L763">
        <v>1348</v>
      </c>
      <c r="N763">
        <v>1009</v>
      </c>
      <c r="O763" t="s">
        <v>83</v>
      </c>
      <c r="P763" t="s">
        <v>83</v>
      </c>
      <c r="Q763">
        <v>1000</v>
      </c>
      <c r="W763">
        <v>0</v>
      </c>
      <c r="X763">
        <v>590658249</v>
      </c>
      <c r="Y763">
        <f>(AT763*ROUND((0*0),7))</f>
        <v>0</v>
      </c>
      <c r="AA763">
        <v>48425.46</v>
      </c>
      <c r="AB763">
        <v>0</v>
      </c>
      <c r="AC763">
        <v>0</v>
      </c>
      <c r="AD763">
        <v>0</v>
      </c>
      <c r="AE763">
        <v>67257.58</v>
      </c>
      <c r="AF763">
        <v>0</v>
      </c>
      <c r="AG763">
        <v>0</v>
      </c>
      <c r="AH763">
        <v>0</v>
      </c>
      <c r="AI763">
        <v>0.72</v>
      </c>
      <c r="AJ763">
        <v>1</v>
      </c>
      <c r="AK763">
        <v>1</v>
      </c>
      <c r="AL763">
        <v>1</v>
      </c>
      <c r="AM763">
        <v>2</v>
      </c>
      <c r="AN763">
        <v>0</v>
      </c>
      <c r="AO763">
        <v>0</v>
      </c>
      <c r="AP763">
        <v>1</v>
      </c>
      <c r="AQ763">
        <v>1</v>
      </c>
      <c r="AR763">
        <v>0</v>
      </c>
      <c r="AS763" t="s">
        <v>3</v>
      </c>
      <c r="AT763">
        <v>1.3899999999999999E-2</v>
      </c>
      <c r="AU763" t="s">
        <v>38</v>
      </c>
      <c r="AV763">
        <v>0</v>
      </c>
      <c r="AW763">
        <v>2</v>
      </c>
      <c r="AX763">
        <v>448998276</v>
      </c>
      <c r="AY763">
        <v>1</v>
      </c>
      <c r="AZ763">
        <v>0</v>
      </c>
      <c r="BA763">
        <v>770</v>
      </c>
      <c r="BB763">
        <v>1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934.88036199999999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1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CV763">
        <v>0</v>
      </c>
      <c r="CW763">
        <v>0</v>
      </c>
      <c r="CX763">
        <f>ROUND(Y763*Source!I562,7)</f>
        <v>0</v>
      </c>
      <c r="CY763">
        <f>AA763</f>
        <v>48425.46</v>
      </c>
      <c r="CZ763">
        <f>AE763</f>
        <v>67257.58</v>
      </c>
      <c r="DA763">
        <f>AI763</f>
        <v>0.72</v>
      </c>
      <c r="DB763">
        <f>ROUND((ROUND(AT763*CZ763,2)*ROUND((0*0),7)),6)</f>
        <v>0</v>
      </c>
      <c r="DC763">
        <f>ROUND((ROUND(AT763*AG763,2)*ROUND((0*0),7)),6)</f>
        <v>0</v>
      </c>
      <c r="DD763" t="s">
        <v>3</v>
      </c>
      <c r="DE763" t="s">
        <v>3</v>
      </c>
      <c r="DF763">
        <f>ROUND(ROUND(AE763*AI763,2)*CX763,2)</f>
        <v>0</v>
      </c>
      <c r="DG763">
        <f t="shared" si="367"/>
        <v>0</v>
      </c>
      <c r="DH763">
        <f t="shared" si="361"/>
        <v>0</v>
      </c>
      <c r="DI763">
        <f t="shared" si="362"/>
        <v>0</v>
      </c>
      <c r="DJ763">
        <f>DF763</f>
        <v>0</v>
      </c>
      <c r="DK763">
        <v>0</v>
      </c>
      <c r="DL763" t="s">
        <v>3</v>
      </c>
      <c r="DM763">
        <v>0</v>
      </c>
      <c r="DN763" t="s">
        <v>3</v>
      </c>
      <c r="DO763">
        <v>0</v>
      </c>
    </row>
    <row r="764" spans="1:119" x14ac:dyDescent="0.2">
      <c r="A764">
        <f>ROW(Source!A562)</f>
        <v>562</v>
      </c>
      <c r="B764">
        <v>449016111</v>
      </c>
      <c r="C764">
        <v>448998261</v>
      </c>
      <c r="D764">
        <v>277882491</v>
      </c>
      <c r="E764">
        <v>1</v>
      </c>
      <c r="F764">
        <v>1</v>
      </c>
      <c r="G764">
        <v>1</v>
      </c>
      <c r="H764">
        <v>3</v>
      </c>
      <c r="I764" t="s">
        <v>1580</v>
      </c>
      <c r="J764" t="s">
        <v>1581</v>
      </c>
      <c r="K764" t="s">
        <v>1582</v>
      </c>
      <c r="L764">
        <v>1339</v>
      </c>
      <c r="N764">
        <v>1007</v>
      </c>
      <c r="O764" t="s">
        <v>49</v>
      </c>
      <c r="P764" t="s">
        <v>49</v>
      </c>
      <c r="Q764">
        <v>1</v>
      </c>
      <c r="W764">
        <v>0</v>
      </c>
      <c r="X764">
        <v>-1287094697</v>
      </c>
      <c r="Y764">
        <f>(AT764*ROUND((0*0),7))</f>
        <v>0</v>
      </c>
      <c r="AA764">
        <v>9165.43</v>
      </c>
      <c r="AB764">
        <v>0</v>
      </c>
      <c r="AC764">
        <v>0</v>
      </c>
      <c r="AD764">
        <v>0</v>
      </c>
      <c r="AE764">
        <v>5764.42</v>
      </c>
      <c r="AF764">
        <v>0</v>
      </c>
      <c r="AG764">
        <v>0</v>
      </c>
      <c r="AH764">
        <v>0</v>
      </c>
      <c r="AI764">
        <v>1.59</v>
      </c>
      <c r="AJ764">
        <v>1</v>
      </c>
      <c r="AK764">
        <v>1</v>
      </c>
      <c r="AL764">
        <v>1</v>
      </c>
      <c r="AM764">
        <v>2</v>
      </c>
      <c r="AN764">
        <v>0</v>
      </c>
      <c r="AO764">
        <v>0</v>
      </c>
      <c r="AP764">
        <v>1</v>
      </c>
      <c r="AQ764">
        <v>1</v>
      </c>
      <c r="AR764">
        <v>0</v>
      </c>
      <c r="AS764" t="s">
        <v>3</v>
      </c>
      <c r="AT764">
        <v>7.4999999999999997E-2</v>
      </c>
      <c r="AU764" t="s">
        <v>38</v>
      </c>
      <c r="AV764">
        <v>0</v>
      </c>
      <c r="AW764">
        <v>2</v>
      </c>
      <c r="AX764">
        <v>448998277</v>
      </c>
      <c r="AY764">
        <v>1</v>
      </c>
      <c r="AZ764">
        <v>0</v>
      </c>
      <c r="BA764">
        <v>771</v>
      </c>
      <c r="BB764">
        <v>1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432.33150000000001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1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CV764">
        <v>0</v>
      </c>
      <c r="CW764">
        <v>0</v>
      </c>
      <c r="CX764">
        <f>ROUND(Y764*Source!I562,7)</f>
        <v>0</v>
      </c>
      <c r="CY764">
        <f>AA764</f>
        <v>9165.43</v>
      </c>
      <c r="CZ764">
        <f>AE764</f>
        <v>5764.42</v>
      </c>
      <c r="DA764">
        <f>AI764</f>
        <v>1.59</v>
      </c>
      <c r="DB764">
        <f>ROUND((ROUND(AT764*CZ764,2)*ROUND((0*0),7)),6)</f>
        <v>0</v>
      </c>
      <c r="DC764">
        <f>ROUND((ROUND(AT764*AG764,2)*ROUND((0*0),7)),6)</f>
        <v>0</v>
      </c>
      <c r="DD764" t="s">
        <v>3</v>
      </c>
      <c r="DE764" t="s">
        <v>3</v>
      </c>
      <c r="DF764">
        <f>ROUND(ROUND(AE764*AI764,2)*CX764,2)</f>
        <v>0</v>
      </c>
      <c r="DG764">
        <f t="shared" si="367"/>
        <v>0</v>
      </c>
      <c r="DH764">
        <f t="shared" si="361"/>
        <v>0</v>
      </c>
      <c r="DI764">
        <f t="shared" si="362"/>
        <v>0</v>
      </c>
      <c r="DJ764">
        <f>DF764</f>
        <v>0</v>
      </c>
      <c r="DK764">
        <v>0</v>
      </c>
      <c r="DL764" t="s">
        <v>3</v>
      </c>
      <c r="DM764">
        <v>0</v>
      </c>
      <c r="DN764" t="s">
        <v>3</v>
      </c>
      <c r="DO764">
        <v>0</v>
      </c>
    </row>
    <row r="765" spans="1:119" x14ac:dyDescent="0.2">
      <c r="A765">
        <f>ROW(Source!A564)</f>
        <v>564</v>
      </c>
      <c r="B765">
        <v>449016111</v>
      </c>
      <c r="C765">
        <v>448998279</v>
      </c>
      <c r="D765">
        <v>277560295</v>
      </c>
      <c r="E765">
        <v>109</v>
      </c>
      <c r="F765">
        <v>1</v>
      </c>
      <c r="G765">
        <v>1</v>
      </c>
      <c r="H765">
        <v>1</v>
      </c>
      <c r="I765" t="s">
        <v>1459</v>
      </c>
      <c r="J765" t="s">
        <v>3</v>
      </c>
      <c r="K765" t="s">
        <v>1460</v>
      </c>
      <c r="L765">
        <v>1191</v>
      </c>
      <c r="N765">
        <v>1013</v>
      </c>
      <c r="O765" t="s">
        <v>1203</v>
      </c>
      <c r="P765" t="s">
        <v>1203</v>
      </c>
      <c r="Q765">
        <v>1</v>
      </c>
      <c r="W765">
        <v>0</v>
      </c>
      <c r="X765">
        <v>-881424154</v>
      </c>
      <c r="Y765">
        <f>AT765</f>
        <v>5.67</v>
      </c>
      <c r="AA765">
        <v>0</v>
      </c>
      <c r="AB765">
        <v>0</v>
      </c>
      <c r="AC765">
        <v>0</v>
      </c>
      <c r="AD765">
        <v>521.55999999999995</v>
      </c>
      <c r="AE765">
        <v>0</v>
      </c>
      <c r="AF765">
        <v>0</v>
      </c>
      <c r="AG765">
        <v>0</v>
      </c>
      <c r="AH765">
        <v>521.55999999999995</v>
      </c>
      <c r="AI765">
        <v>1</v>
      </c>
      <c r="AJ765">
        <v>1</v>
      </c>
      <c r="AK765">
        <v>1</v>
      </c>
      <c r="AL765">
        <v>1</v>
      </c>
      <c r="AM765">
        <v>-2</v>
      </c>
      <c r="AN765">
        <v>0</v>
      </c>
      <c r="AO765">
        <v>0</v>
      </c>
      <c r="AP765">
        <v>1</v>
      </c>
      <c r="AQ765">
        <v>1</v>
      </c>
      <c r="AR765">
        <v>0</v>
      </c>
      <c r="AS765" t="s">
        <v>3</v>
      </c>
      <c r="AT765">
        <v>5.67</v>
      </c>
      <c r="AU765" t="s">
        <v>3</v>
      </c>
      <c r="AV765">
        <v>1</v>
      </c>
      <c r="AW765">
        <v>2</v>
      </c>
      <c r="AX765">
        <v>448998288</v>
      </c>
      <c r="AY765">
        <v>2</v>
      </c>
      <c r="AZ765">
        <v>131072</v>
      </c>
      <c r="BA765">
        <v>772</v>
      </c>
      <c r="BB765">
        <v>1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2957.2451999999998</v>
      </c>
      <c r="BN765">
        <v>5.67</v>
      </c>
      <c r="BO765">
        <v>0</v>
      </c>
      <c r="BP765">
        <v>1</v>
      </c>
      <c r="BQ765">
        <v>0</v>
      </c>
      <c r="BR765">
        <v>0</v>
      </c>
      <c r="BS765">
        <v>0</v>
      </c>
      <c r="BT765">
        <v>2957.2451999999998</v>
      </c>
      <c r="BU765">
        <v>5.67</v>
      </c>
      <c r="BV765">
        <v>0</v>
      </c>
      <c r="BW765">
        <v>1</v>
      </c>
      <c r="CU765">
        <f>ROUND(AT765*Source!I564*AH765*AL765,2)</f>
        <v>2957.25</v>
      </c>
      <c r="CV765">
        <f>ROUND(Y765*Source!I564,7)</f>
        <v>5.67</v>
      </c>
      <c r="CW765">
        <v>0</v>
      </c>
      <c r="CX765">
        <f>ROUND(Y765*Source!I564,7)</f>
        <v>5.67</v>
      </c>
      <c r="CY765">
        <f>AD765</f>
        <v>521.55999999999995</v>
      </c>
      <c r="CZ765">
        <f>AH765</f>
        <v>521.55999999999995</v>
      </c>
      <c r="DA765">
        <f>AL765</f>
        <v>1</v>
      </c>
      <c r="DB765">
        <f>ROUND(ROUND(AT765*CZ765,2),6)</f>
        <v>2957.25</v>
      </c>
      <c r="DC765">
        <f>ROUND(ROUND(AT765*AG765,2),6)</f>
        <v>0</v>
      </c>
      <c r="DD765" t="s">
        <v>3</v>
      </c>
      <c r="DE765" t="s">
        <v>3</v>
      </c>
      <c r="DF765">
        <f t="shared" ref="DF765:DF770" si="368">ROUND(ROUND(AE765,2)*CX765,2)</f>
        <v>0</v>
      </c>
      <c r="DG765">
        <f t="shared" si="367"/>
        <v>0</v>
      </c>
      <c r="DH765">
        <f t="shared" si="361"/>
        <v>0</v>
      </c>
      <c r="DI765">
        <f t="shared" si="362"/>
        <v>2957.25</v>
      </c>
      <c r="DJ765">
        <f>DI765</f>
        <v>2957.25</v>
      </c>
      <c r="DK765">
        <v>1</v>
      </c>
      <c r="DL765" t="s">
        <v>3</v>
      </c>
      <c r="DM765">
        <v>0</v>
      </c>
      <c r="DN765" t="s">
        <v>3</v>
      </c>
      <c r="DO765">
        <v>0</v>
      </c>
    </row>
    <row r="766" spans="1:119" x14ac:dyDescent="0.2">
      <c r="A766">
        <f>ROW(Source!A564)</f>
        <v>564</v>
      </c>
      <c r="B766">
        <v>449016111</v>
      </c>
      <c r="C766">
        <v>448998279</v>
      </c>
      <c r="D766">
        <v>277560491</v>
      </c>
      <c r="E766">
        <v>109</v>
      </c>
      <c r="F766">
        <v>1</v>
      </c>
      <c r="G766">
        <v>1</v>
      </c>
      <c r="H766">
        <v>1</v>
      </c>
      <c r="I766" t="s">
        <v>1204</v>
      </c>
      <c r="J766" t="s">
        <v>3</v>
      </c>
      <c r="K766" t="s">
        <v>1205</v>
      </c>
      <c r="L766">
        <v>1191</v>
      </c>
      <c r="N766">
        <v>1013</v>
      </c>
      <c r="O766" t="s">
        <v>1203</v>
      </c>
      <c r="P766" t="s">
        <v>1203</v>
      </c>
      <c r="Q766">
        <v>1</v>
      </c>
      <c r="W766">
        <v>0</v>
      </c>
      <c r="X766">
        <v>-1417349443</v>
      </c>
      <c r="Y766">
        <f>AT766</f>
        <v>0.12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1</v>
      </c>
      <c r="AJ766">
        <v>1</v>
      </c>
      <c r="AK766">
        <v>1</v>
      </c>
      <c r="AL766">
        <v>1</v>
      </c>
      <c r="AM766">
        <v>-2</v>
      </c>
      <c r="AN766">
        <v>0</v>
      </c>
      <c r="AO766">
        <v>0</v>
      </c>
      <c r="AP766">
        <v>1</v>
      </c>
      <c r="AQ766">
        <v>1</v>
      </c>
      <c r="AR766">
        <v>0</v>
      </c>
      <c r="AS766" t="s">
        <v>3</v>
      </c>
      <c r="AT766">
        <v>0.12</v>
      </c>
      <c r="AU766" t="s">
        <v>3</v>
      </c>
      <c r="AV766">
        <v>2</v>
      </c>
      <c r="AW766">
        <v>2</v>
      </c>
      <c r="AX766">
        <v>448998289</v>
      </c>
      <c r="AY766">
        <v>1</v>
      </c>
      <c r="AZ766">
        <v>0</v>
      </c>
      <c r="BA766">
        <v>773</v>
      </c>
      <c r="BB766">
        <v>1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CV766">
        <v>0</v>
      </c>
      <c r="CW766">
        <v>0</v>
      </c>
      <c r="CX766">
        <f>ROUND(Y766*Source!I564,7)</f>
        <v>0.12</v>
      </c>
      <c r="CY766">
        <f>AD766</f>
        <v>0</v>
      </c>
      <c r="CZ766">
        <f>AH766</f>
        <v>0</v>
      </c>
      <c r="DA766">
        <f>AL766</f>
        <v>1</v>
      </c>
      <c r="DB766">
        <f>ROUND(ROUND(AT766*CZ766,2),6)</f>
        <v>0</v>
      </c>
      <c r="DC766">
        <f>ROUND(ROUND(AT766*AG766,2),6)</f>
        <v>0</v>
      </c>
      <c r="DD766" t="s">
        <v>3</v>
      </c>
      <c r="DE766" t="s">
        <v>3</v>
      </c>
      <c r="DF766">
        <f t="shared" si="368"/>
        <v>0</v>
      </c>
      <c r="DG766">
        <f t="shared" si="367"/>
        <v>0</v>
      </c>
      <c r="DH766">
        <f t="shared" si="361"/>
        <v>0</v>
      </c>
      <c r="DI766">
        <f t="shared" si="362"/>
        <v>0</v>
      </c>
      <c r="DJ766">
        <f>DI766</f>
        <v>0</v>
      </c>
      <c r="DK766">
        <v>0</v>
      </c>
      <c r="DL766" t="s">
        <v>3</v>
      </c>
      <c r="DM766">
        <v>0</v>
      </c>
      <c r="DN766" t="s">
        <v>3</v>
      </c>
      <c r="DO766">
        <v>0</v>
      </c>
    </row>
    <row r="767" spans="1:119" x14ac:dyDescent="0.2">
      <c r="A767">
        <f>ROW(Source!A564)</f>
        <v>564</v>
      </c>
      <c r="B767">
        <v>449016111</v>
      </c>
      <c r="C767">
        <v>448998279</v>
      </c>
      <c r="D767">
        <v>277944965</v>
      </c>
      <c r="E767">
        <v>1</v>
      </c>
      <c r="F767">
        <v>1</v>
      </c>
      <c r="G767">
        <v>1</v>
      </c>
      <c r="H767">
        <v>2</v>
      </c>
      <c r="I767" t="s">
        <v>1575</v>
      </c>
      <c r="J767" t="s">
        <v>1576</v>
      </c>
      <c r="K767" t="s">
        <v>1577</v>
      </c>
      <c r="L767">
        <v>1368</v>
      </c>
      <c r="N767">
        <v>1011</v>
      </c>
      <c r="O767" t="s">
        <v>1100</v>
      </c>
      <c r="P767" t="s">
        <v>1100</v>
      </c>
      <c r="Q767">
        <v>1</v>
      </c>
      <c r="W767">
        <v>0</v>
      </c>
      <c r="X767">
        <v>203630838</v>
      </c>
      <c r="Y767">
        <f>AT767</f>
        <v>0.12</v>
      </c>
      <c r="AA767">
        <v>0</v>
      </c>
      <c r="AB767">
        <v>10.81</v>
      </c>
      <c r="AC767">
        <v>479.27</v>
      </c>
      <c r="AD767">
        <v>0</v>
      </c>
      <c r="AE767">
        <v>0</v>
      </c>
      <c r="AF767">
        <v>7.51</v>
      </c>
      <c r="AG767">
        <v>479.27</v>
      </c>
      <c r="AH767">
        <v>0</v>
      </c>
      <c r="AI767">
        <v>1</v>
      </c>
      <c r="AJ767">
        <v>1.44</v>
      </c>
      <c r="AK767">
        <v>1</v>
      </c>
      <c r="AL767">
        <v>1</v>
      </c>
      <c r="AM767">
        <v>2</v>
      </c>
      <c r="AN767">
        <v>0</v>
      </c>
      <c r="AO767">
        <v>0</v>
      </c>
      <c r="AP767">
        <v>1</v>
      </c>
      <c r="AQ767">
        <v>1</v>
      </c>
      <c r="AR767">
        <v>0</v>
      </c>
      <c r="AS767" t="s">
        <v>3</v>
      </c>
      <c r="AT767">
        <v>0.12</v>
      </c>
      <c r="AU767" t="s">
        <v>3</v>
      </c>
      <c r="AV767">
        <v>1</v>
      </c>
      <c r="AW767">
        <v>2</v>
      </c>
      <c r="AX767">
        <v>448998290</v>
      </c>
      <c r="AY767">
        <v>2</v>
      </c>
      <c r="AZ767">
        <v>65536</v>
      </c>
      <c r="BA767">
        <v>774</v>
      </c>
      <c r="BB767">
        <v>1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0.90119999999999989</v>
      </c>
      <c r="BL767">
        <v>57.512399999999992</v>
      </c>
      <c r="BM767">
        <v>0</v>
      </c>
      <c r="BN767">
        <v>0</v>
      </c>
      <c r="BO767">
        <v>0.12</v>
      </c>
      <c r="BP767">
        <v>1</v>
      </c>
      <c r="BQ767">
        <v>0</v>
      </c>
      <c r="BR767">
        <v>0.90119999999999989</v>
      </c>
      <c r="BS767">
        <v>57.512399999999992</v>
      </c>
      <c r="BT767">
        <v>0</v>
      </c>
      <c r="BU767">
        <v>0</v>
      </c>
      <c r="BV767">
        <v>0.12</v>
      </c>
      <c r="BW767">
        <v>1</v>
      </c>
      <c r="CV767">
        <v>0</v>
      </c>
      <c r="CW767">
        <f>ROUND(Y767*Source!I564*DO767,7)</f>
        <v>0.12</v>
      </c>
      <c r="CX767">
        <f>ROUND(Y767*Source!I564,7)</f>
        <v>0.12</v>
      </c>
      <c r="CY767">
        <f>AB767</f>
        <v>10.81</v>
      </c>
      <c r="CZ767">
        <f>AF767</f>
        <v>7.51</v>
      </c>
      <c r="DA767">
        <f>AJ767</f>
        <v>1.44</v>
      </c>
      <c r="DB767">
        <f>ROUND(ROUND(AT767*CZ767,2),6)</f>
        <v>0.9</v>
      </c>
      <c r="DC767">
        <f>ROUND(ROUND(AT767*AG767,2),6)</f>
        <v>57.51</v>
      </c>
      <c r="DD767" t="s">
        <v>3</v>
      </c>
      <c r="DE767" t="s">
        <v>3</v>
      </c>
      <c r="DF767">
        <f t="shared" si="368"/>
        <v>0</v>
      </c>
      <c r="DG767">
        <f>ROUND(ROUND(AF767*AJ767,2)*CX767,2)</f>
        <v>1.3</v>
      </c>
      <c r="DH767">
        <f t="shared" si="361"/>
        <v>57.51</v>
      </c>
      <c r="DI767">
        <f t="shared" si="362"/>
        <v>0</v>
      </c>
      <c r="DJ767">
        <f>DG767+DH767</f>
        <v>58.809999999999995</v>
      </c>
      <c r="DK767">
        <v>0</v>
      </c>
      <c r="DL767" t="s">
        <v>1424</v>
      </c>
      <c r="DM767">
        <v>3</v>
      </c>
      <c r="DN767" t="s">
        <v>1203</v>
      </c>
      <c r="DO767">
        <v>1</v>
      </c>
    </row>
    <row r="768" spans="1:119" x14ac:dyDescent="0.2">
      <c r="A768">
        <f>ROW(Source!A564)</f>
        <v>564</v>
      </c>
      <c r="B768">
        <v>449016111</v>
      </c>
      <c r="C768">
        <v>448998279</v>
      </c>
      <c r="D768">
        <v>277867826</v>
      </c>
      <c r="E768">
        <v>1</v>
      </c>
      <c r="F768">
        <v>1</v>
      </c>
      <c r="G768">
        <v>1</v>
      </c>
      <c r="H768">
        <v>3</v>
      </c>
      <c r="I768" t="s">
        <v>1323</v>
      </c>
      <c r="J768" t="s">
        <v>1324</v>
      </c>
      <c r="K768" t="s">
        <v>1325</v>
      </c>
      <c r="L768">
        <v>1348</v>
      </c>
      <c r="N768">
        <v>1009</v>
      </c>
      <c r="O768" t="s">
        <v>83</v>
      </c>
      <c r="P768" t="s">
        <v>83</v>
      </c>
      <c r="Q768">
        <v>1000</v>
      </c>
      <c r="W768">
        <v>0</v>
      </c>
      <c r="X768">
        <v>-700507852</v>
      </c>
      <c r="Y768">
        <f>(AT768*ROUND(0,7))</f>
        <v>0</v>
      </c>
      <c r="AA768">
        <v>83923.41</v>
      </c>
      <c r="AB768">
        <v>0</v>
      </c>
      <c r="AC768">
        <v>0</v>
      </c>
      <c r="AD768">
        <v>0</v>
      </c>
      <c r="AE768">
        <v>83923.41</v>
      </c>
      <c r="AF768">
        <v>0</v>
      </c>
      <c r="AG768">
        <v>0</v>
      </c>
      <c r="AH768">
        <v>0</v>
      </c>
      <c r="AI768">
        <v>1</v>
      </c>
      <c r="AJ768">
        <v>1</v>
      </c>
      <c r="AK768">
        <v>1</v>
      </c>
      <c r="AL768">
        <v>1</v>
      </c>
      <c r="AM768">
        <v>-2</v>
      </c>
      <c r="AN768">
        <v>0</v>
      </c>
      <c r="AO768">
        <v>0</v>
      </c>
      <c r="AP768">
        <v>1</v>
      </c>
      <c r="AQ768">
        <v>1</v>
      </c>
      <c r="AR768">
        <v>0</v>
      </c>
      <c r="AS768" t="s">
        <v>3</v>
      </c>
      <c r="AT768">
        <v>1.9E-3</v>
      </c>
      <c r="AU768" t="s">
        <v>23</v>
      </c>
      <c r="AV768">
        <v>0</v>
      </c>
      <c r="AW768">
        <v>2</v>
      </c>
      <c r="AX768">
        <v>448998291</v>
      </c>
      <c r="AY768">
        <v>2</v>
      </c>
      <c r="AZ768">
        <v>16384</v>
      </c>
      <c r="BA768">
        <v>775</v>
      </c>
      <c r="BB768">
        <v>1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159.45447900000002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1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CV768">
        <v>0</v>
      </c>
      <c r="CW768">
        <v>0</v>
      </c>
      <c r="CX768">
        <f>ROUND(Y768*Source!I564,7)</f>
        <v>0</v>
      </c>
      <c r="CY768">
        <f>AA768</f>
        <v>83923.41</v>
      </c>
      <c r="CZ768">
        <f>AE768</f>
        <v>83923.41</v>
      </c>
      <c r="DA768">
        <f>AI768</f>
        <v>1</v>
      </c>
      <c r="DB768">
        <f>ROUND((ROUND(AT768*CZ768,2)*ROUND(0,7)),6)</f>
        <v>0</v>
      </c>
      <c r="DC768">
        <f>ROUND((ROUND(AT768*AG768,2)*ROUND(0,7)),6)</f>
        <v>0</v>
      </c>
      <c r="DD768" t="s">
        <v>3</v>
      </c>
      <c r="DE768" t="s">
        <v>3</v>
      </c>
      <c r="DF768">
        <f t="shared" si="368"/>
        <v>0</v>
      </c>
      <c r="DG768">
        <f t="shared" ref="DG768:DG793" si="369">ROUND(ROUND(AF768,2)*CX768,2)</f>
        <v>0</v>
      </c>
      <c r="DH768">
        <f t="shared" si="361"/>
        <v>0</v>
      </c>
      <c r="DI768">
        <f t="shared" si="362"/>
        <v>0</v>
      </c>
      <c r="DJ768">
        <f>DF768</f>
        <v>0</v>
      </c>
      <c r="DK768">
        <v>1</v>
      </c>
      <c r="DL768" t="s">
        <v>3</v>
      </c>
      <c r="DM768">
        <v>0</v>
      </c>
      <c r="DN768" t="s">
        <v>3</v>
      </c>
      <c r="DO768">
        <v>0</v>
      </c>
    </row>
    <row r="769" spans="1:119" x14ac:dyDescent="0.2">
      <c r="A769">
        <f>ROW(Source!A564)</f>
        <v>564</v>
      </c>
      <c r="B769">
        <v>449016111</v>
      </c>
      <c r="C769">
        <v>448998279</v>
      </c>
      <c r="D769">
        <v>277870297</v>
      </c>
      <c r="E769">
        <v>1</v>
      </c>
      <c r="F769">
        <v>1</v>
      </c>
      <c r="G769">
        <v>1</v>
      </c>
      <c r="H769">
        <v>3</v>
      </c>
      <c r="I769" t="s">
        <v>1498</v>
      </c>
      <c r="J769" t="s">
        <v>1499</v>
      </c>
      <c r="K769" t="s">
        <v>1500</v>
      </c>
      <c r="L769">
        <v>1339</v>
      </c>
      <c r="N769">
        <v>1007</v>
      </c>
      <c r="O769" t="s">
        <v>49</v>
      </c>
      <c r="P769" t="s">
        <v>49</v>
      </c>
      <c r="Q769">
        <v>1</v>
      </c>
      <c r="W769">
        <v>0</v>
      </c>
      <c r="X769">
        <v>645094985</v>
      </c>
      <c r="Y769">
        <f>(AT769*ROUND(0,7))</f>
        <v>0</v>
      </c>
      <c r="AA769">
        <v>908.22</v>
      </c>
      <c r="AB769">
        <v>0</v>
      </c>
      <c r="AC769">
        <v>0</v>
      </c>
      <c r="AD769">
        <v>0</v>
      </c>
      <c r="AE769">
        <v>908.22</v>
      </c>
      <c r="AF769">
        <v>0</v>
      </c>
      <c r="AG769">
        <v>0</v>
      </c>
      <c r="AH769">
        <v>0</v>
      </c>
      <c r="AI769">
        <v>1</v>
      </c>
      <c r="AJ769">
        <v>1</v>
      </c>
      <c r="AK769">
        <v>1</v>
      </c>
      <c r="AL769">
        <v>1</v>
      </c>
      <c r="AM769">
        <v>-2</v>
      </c>
      <c r="AN769">
        <v>0</v>
      </c>
      <c r="AO769">
        <v>0</v>
      </c>
      <c r="AP769">
        <v>1</v>
      </c>
      <c r="AQ769">
        <v>1</v>
      </c>
      <c r="AR769">
        <v>0</v>
      </c>
      <c r="AS769" t="s">
        <v>3</v>
      </c>
      <c r="AT769">
        <v>0.05</v>
      </c>
      <c r="AU769" t="s">
        <v>23</v>
      </c>
      <c r="AV769">
        <v>0</v>
      </c>
      <c r="AW769">
        <v>2</v>
      </c>
      <c r="AX769">
        <v>448998292</v>
      </c>
      <c r="AY769">
        <v>2</v>
      </c>
      <c r="AZ769">
        <v>16384</v>
      </c>
      <c r="BA769">
        <v>776</v>
      </c>
      <c r="BB769">
        <v>1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45.411000000000001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1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CV769">
        <v>0</v>
      </c>
      <c r="CW769">
        <v>0</v>
      </c>
      <c r="CX769">
        <f>ROUND(Y769*Source!I564,7)</f>
        <v>0</v>
      </c>
      <c r="CY769">
        <f>AA769</f>
        <v>908.22</v>
      </c>
      <c r="CZ769">
        <f>AE769</f>
        <v>908.22</v>
      </c>
      <c r="DA769">
        <f>AI769</f>
        <v>1</v>
      </c>
      <c r="DB769">
        <f>ROUND((ROUND(AT769*CZ769,2)*ROUND(0,7)),6)</f>
        <v>0</v>
      </c>
      <c r="DC769">
        <f>ROUND((ROUND(AT769*AG769,2)*ROUND(0,7)),6)</f>
        <v>0</v>
      </c>
      <c r="DD769" t="s">
        <v>3</v>
      </c>
      <c r="DE769" t="s">
        <v>3</v>
      </c>
      <c r="DF769">
        <f t="shared" si="368"/>
        <v>0</v>
      </c>
      <c r="DG769">
        <f t="shared" si="369"/>
        <v>0</v>
      </c>
      <c r="DH769">
        <f t="shared" ref="DH769:DH832" si="370">ROUND(ROUND(AG769,2)*CX769,2)</f>
        <v>0</v>
      </c>
      <c r="DI769">
        <f t="shared" ref="DI769:DI832" si="371">ROUND(ROUND(AH769,2)*CX769,2)</f>
        <v>0</v>
      </c>
      <c r="DJ769">
        <f>DF769</f>
        <v>0</v>
      </c>
      <c r="DK769">
        <v>1</v>
      </c>
      <c r="DL769" t="s">
        <v>3</v>
      </c>
      <c r="DM769">
        <v>0</v>
      </c>
      <c r="DN769" t="s">
        <v>3</v>
      </c>
      <c r="DO769">
        <v>0</v>
      </c>
    </row>
    <row r="770" spans="1:119" x14ac:dyDescent="0.2">
      <c r="A770">
        <f>ROW(Source!A564)</f>
        <v>564</v>
      </c>
      <c r="B770">
        <v>449016111</v>
      </c>
      <c r="C770">
        <v>448998279</v>
      </c>
      <c r="D770">
        <v>277561715</v>
      </c>
      <c r="E770">
        <v>109</v>
      </c>
      <c r="F770">
        <v>1</v>
      </c>
      <c r="G770">
        <v>1</v>
      </c>
      <c r="H770">
        <v>3</v>
      </c>
      <c r="I770" t="s">
        <v>47</v>
      </c>
      <c r="J770" t="s">
        <v>3</v>
      </c>
      <c r="K770" t="s">
        <v>48</v>
      </c>
      <c r="L770">
        <v>1339</v>
      </c>
      <c r="N770">
        <v>1007</v>
      </c>
      <c r="O770" t="s">
        <v>49</v>
      </c>
      <c r="P770" t="s">
        <v>49</v>
      </c>
      <c r="Q770">
        <v>1</v>
      </c>
      <c r="W770">
        <v>0</v>
      </c>
      <c r="X770">
        <v>-157982121</v>
      </c>
      <c r="Y770">
        <f>(AT770*ROUND(0,7))</f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1</v>
      </c>
      <c r="AJ770">
        <v>1</v>
      </c>
      <c r="AK770">
        <v>1</v>
      </c>
      <c r="AL770">
        <v>1</v>
      </c>
      <c r="AM770">
        <v>-2</v>
      </c>
      <c r="AN770">
        <v>0</v>
      </c>
      <c r="AO770">
        <v>0</v>
      </c>
      <c r="AP770">
        <v>1</v>
      </c>
      <c r="AQ770">
        <v>0</v>
      </c>
      <c r="AR770">
        <v>0</v>
      </c>
      <c r="AS770" t="s">
        <v>3</v>
      </c>
      <c r="AT770">
        <v>0.375</v>
      </c>
      <c r="AU770" t="s">
        <v>23</v>
      </c>
      <c r="AV770">
        <v>0</v>
      </c>
      <c r="AW770">
        <v>2</v>
      </c>
      <c r="AX770">
        <v>448998293</v>
      </c>
      <c r="AY770">
        <v>1</v>
      </c>
      <c r="AZ770">
        <v>0</v>
      </c>
      <c r="BA770">
        <v>777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CV770">
        <v>0</v>
      </c>
      <c r="CW770">
        <v>0</v>
      </c>
      <c r="CX770">
        <f>ROUND(Y770*Source!I564,7)</f>
        <v>0</v>
      </c>
      <c r="CY770">
        <f>AA770</f>
        <v>0</v>
      </c>
      <c r="CZ770">
        <f>AE770</f>
        <v>0</v>
      </c>
      <c r="DA770">
        <f>AI770</f>
        <v>1</v>
      </c>
      <c r="DB770">
        <f>ROUND((ROUND(AT770*CZ770,2)*ROUND(0,7)),6)</f>
        <v>0</v>
      </c>
      <c r="DC770">
        <f>ROUND((ROUND(AT770*AG770,2)*ROUND(0,7)),6)</f>
        <v>0</v>
      </c>
      <c r="DD770" t="s">
        <v>3</v>
      </c>
      <c r="DE770" t="s">
        <v>3</v>
      </c>
      <c r="DF770">
        <f t="shared" si="368"/>
        <v>0</v>
      </c>
      <c r="DG770">
        <f t="shared" si="369"/>
        <v>0</v>
      </c>
      <c r="DH770">
        <f t="shared" si="370"/>
        <v>0</v>
      </c>
      <c r="DI770">
        <f t="shared" si="371"/>
        <v>0</v>
      </c>
      <c r="DJ770">
        <f>DF770</f>
        <v>0</v>
      </c>
      <c r="DK770">
        <v>0</v>
      </c>
      <c r="DL770" t="s">
        <v>3</v>
      </c>
      <c r="DM770">
        <v>0</v>
      </c>
      <c r="DN770" t="s">
        <v>3</v>
      </c>
      <c r="DO770">
        <v>0</v>
      </c>
    </row>
    <row r="771" spans="1:119" x14ac:dyDescent="0.2">
      <c r="A771">
        <f>ROW(Source!A564)</f>
        <v>564</v>
      </c>
      <c r="B771">
        <v>449016111</v>
      </c>
      <c r="C771">
        <v>448998279</v>
      </c>
      <c r="D771">
        <v>277880094</v>
      </c>
      <c r="E771">
        <v>1</v>
      </c>
      <c r="F771">
        <v>1</v>
      </c>
      <c r="G771">
        <v>1</v>
      </c>
      <c r="H771">
        <v>3</v>
      </c>
      <c r="I771" t="s">
        <v>1669</v>
      </c>
      <c r="J771" t="s">
        <v>1670</v>
      </c>
      <c r="K771" t="s">
        <v>1671</v>
      </c>
      <c r="L771">
        <v>1348</v>
      </c>
      <c r="N771">
        <v>1009</v>
      </c>
      <c r="O771" t="s">
        <v>83</v>
      </c>
      <c r="P771" t="s">
        <v>83</v>
      </c>
      <c r="Q771">
        <v>1000</v>
      </c>
      <c r="W771">
        <v>0</v>
      </c>
      <c r="X771">
        <v>590658249</v>
      </c>
      <c r="Y771">
        <f>(AT771*ROUND(0,7))</f>
        <v>0</v>
      </c>
      <c r="AA771">
        <v>48425.46</v>
      </c>
      <c r="AB771">
        <v>0</v>
      </c>
      <c r="AC771">
        <v>0</v>
      </c>
      <c r="AD771">
        <v>0</v>
      </c>
      <c r="AE771">
        <v>67257.58</v>
      </c>
      <c r="AF771">
        <v>0</v>
      </c>
      <c r="AG771">
        <v>0</v>
      </c>
      <c r="AH771">
        <v>0</v>
      </c>
      <c r="AI771">
        <v>0.72</v>
      </c>
      <c r="AJ771">
        <v>1</v>
      </c>
      <c r="AK771">
        <v>1</v>
      </c>
      <c r="AL771">
        <v>1</v>
      </c>
      <c r="AM771">
        <v>2</v>
      </c>
      <c r="AN771">
        <v>0</v>
      </c>
      <c r="AO771">
        <v>0</v>
      </c>
      <c r="AP771">
        <v>1</v>
      </c>
      <c r="AQ771">
        <v>1</v>
      </c>
      <c r="AR771">
        <v>0</v>
      </c>
      <c r="AS771" t="s">
        <v>3</v>
      </c>
      <c r="AT771">
        <v>1.3899999999999999E-2</v>
      </c>
      <c r="AU771" t="s">
        <v>23</v>
      </c>
      <c r="AV771">
        <v>0</v>
      </c>
      <c r="AW771">
        <v>2</v>
      </c>
      <c r="AX771">
        <v>448998294</v>
      </c>
      <c r="AY771">
        <v>1</v>
      </c>
      <c r="AZ771">
        <v>0</v>
      </c>
      <c r="BA771">
        <v>778</v>
      </c>
      <c r="BB771">
        <v>1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934.88036199999999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1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CV771">
        <v>0</v>
      </c>
      <c r="CW771">
        <v>0</v>
      </c>
      <c r="CX771">
        <f>ROUND(Y771*Source!I564,7)</f>
        <v>0</v>
      </c>
      <c r="CY771">
        <f>AA771</f>
        <v>48425.46</v>
      </c>
      <c r="CZ771">
        <f>AE771</f>
        <v>67257.58</v>
      </c>
      <c r="DA771">
        <f>AI771</f>
        <v>0.72</v>
      </c>
      <c r="DB771">
        <f>ROUND((ROUND(AT771*CZ771,2)*ROUND(0,7)),6)</f>
        <v>0</v>
      </c>
      <c r="DC771">
        <f>ROUND((ROUND(AT771*AG771,2)*ROUND(0,7)),6)</f>
        <v>0</v>
      </c>
      <c r="DD771" t="s">
        <v>3</v>
      </c>
      <c r="DE771" t="s">
        <v>3</v>
      </c>
      <c r="DF771">
        <f>ROUND(ROUND(AE771*AI771,2)*CX771,2)</f>
        <v>0</v>
      </c>
      <c r="DG771">
        <f t="shared" si="369"/>
        <v>0</v>
      </c>
      <c r="DH771">
        <f t="shared" si="370"/>
        <v>0</v>
      </c>
      <c r="DI771">
        <f t="shared" si="371"/>
        <v>0</v>
      </c>
      <c r="DJ771">
        <f>DF771</f>
        <v>0</v>
      </c>
      <c r="DK771">
        <v>0</v>
      </c>
      <c r="DL771" t="s">
        <v>3</v>
      </c>
      <c r="DM771">
        <v>0</v>
      </c>
      <c r="DN771" t="s">
        <v>3</v>
      </c>
      <c r="DO771">
        <v>0</v>
      </c>
    </row>
    <row r="772" spans="1:119" x14ac:dyDescent="0.2">
      <c r="A772">
        <f>ROW(Source!A564)</f>
        <v>564</v>
      </c>
      <c r="B772">
        <v>449016111</v>
      </c>
      <c r="C772">
        <v>448998279</v>
      </c>
      <c r="D772">
        <v>277882491</v>
      </c>
      <c r="E772">
        <v>1</v>
      </c>
      <c r="F772">
        <v>1</v>
      </c>
      <c r="G772">
        <v>1</v>
      </c>
      <c r="H772">
        <v>3</v>
      </c>
      <c r="I772" t="s">
        <v>1580</v>
      </c>
      <c r="J772" t="s">
        <v>1581</v>
      </c>
      <c r="K772" t="s">
        <v>1582</v>
      </c>
      <c r="L772">
        <v>1339</v>
      </c>
      <c r="N772">
        <v>1007</v>
      </c>
      <c r="O772" t="s">
        <v>49</v>
      </c>
      <c r="P772" t="s">
        <v>49</v>
      </c>
      <c r="Q772">
        <v>1</v>
      </c>
      <c r="W772">
        <v>0</v>
      </c>
      <c r="X772">
        <v>-1287094697</v>
      </c>
      <c r="Y772">
        <f>(AT772*ROUND(0,7))</f>
        <v>0</v>
      </c>
      <c r="AA772">
        <v>9165.43</v>
      </c>
      <c r="AB772">
        <v>0</v>
      </c>
      <c r="AC772">
        <v>0</v>
      </c>
      <c r="AD772">
        <v>0</v>
      </c>
      <c r="AE772">
        <v>5764.42</v>
      </c>
      <c r="AF772">
        <v>0</v>
      </c>
      <c r="AG772">
        <v>0</v>
      </c>
      <c r="AH772">
        <v>0</v>
      </c>
      <c r="AI772">
        <v>1.59</v>
      </c>
      <c r="AJ772">
        <v>1</v>
      </c>
      <c r="AK772">
        <v>1</v>
      </c>
      <c r="AL772">
        <v>1</v>
      </c>
      <c r="AM772">
        <v>2</v>
      </c>
      <c r="AN772">
        <v>0</v>
      </c>
      <c r="AO772">
        <v>0</v>
      </c>
      <c r="AP772">
        <v>1</v>
      </c>
      <c r="AQ772">
        <v>1</v>
      </c>
      <c r="AR772">
        <v>0</v>
      </c>
      <c r="AS772" t="s">
        <v>3</v>
      </c>
      <c r="AT772">
        <v>7.4999999999999997E-2</v>
      </c>
      <c r="AU772" t="s">
        <v>23</v>
      </c>
      <c r="AV772">
        <v>0</v>
      </c>
      <c r="AW772">
        <v>2</v>
      </c>
      <c r="AX772">
        <v>448998295</v>
      </c>
      <c r="AY772">
        <v>1</v>
      </c>
      <c r="AZ772">
        <v>0</v>
      </c>
      <c r="BA772">
        <v>779</v>
      </c>
      <c r="BB772">
        <v>1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432.33150000000001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1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CV772">
        <v>0</v>
      </c>
      <c r="CW772">
        <v>0</v>
      </c>
      <c r="CX772">
        <f>ROUND(Y772*Source!I564,7)</f>
        <v>0</v>
      </c>
      <c r="CY772">
        <f>AA772</f>
        <v>9165.43</v>
      </c>
      <c r="CZ772">
        <f>AE772</f>
        <v>5764.42</v>
      </c>
      <c r="DA772">
        <f>AI772</f>
        <v>1.59</v>
      </c>
      <c r="DB772">
        <f>ROUND((ROUND(AT772*CZ772,2)*ROUND(0,7)),6)</f>
        <v>0</v>
      </c>
      <c r="DC772">
        <f>ROUND((ROUND(AT772*AG772,2)*ROUND(0,7)),6)</f>
        <v>0</v>
      </c>
      <c r="DD772" t="s">
        <v>3</v>
      </c>
      <c r="DE772" t="s">
        <v>3</v>
      </c>
      <c r="DF772">
        <f>ROUND(ROUND(AE772*AI772,2)*CX772,2)</f>
        <v>0</v>
      </c>
      <c r="DG772">
        <f t="shared" si="369"/>
        <v>0</v>
      </c>
      <c r="DH772">
        <f t="shared" si="370"/>
        <v>0</v>
      </c>
      <c r="DI772">
        <f t="shared" si="371"/>
        <v>0</v>
      </c>
      <c r="DJ772">
        <f>DF772</f>
        <v>0</v>
      </c>
      <c r="DK772">
        <v>0</v>
      </c>
      <c r="DL772" t="s">
        <v>3</v>
      </c>
      <c r="DM772">
        <v>0</v>
      </c>
      <c r="DN772" t="s">
        <v>3</v>
      </c>
      <c r="DO772">
        <v>0</v>
      </c>
    </row>
    <row r="773" spans="1:119" x14ac:dyDescent="0.2">
      <c r="A773">
        <f>ROW(Source!A566)</f>
        <v>566</v>
      </c>
      <c r="B773">
        <v>449016111</v>
      </c>
      <c r="C773">
        <v>448998297</v>
      </c>
      <c r="D773">
        <v>327091202</v>
      </c>
      <c r="E773">
        <v>112</v>
      </c>
      <c r="F773">
        <v>1</v>
      </c>
      <c r="G773">
        <v>1</v>
      </c>
      <c r="H773">
        <v>1</v>
      </c>
      <c r="I773" t="s">
        <v>1251</v>
      </c>
      <c r="J773" t="s">
        <v>3</v>
      </c>
      <c r="K773" t="s">
        <v>1672</v>
      </c>
      <c r="L773">
        <v>1191</v>
      </c>
      <c r="N773">
        <v>1013</v>
      </c>
      <c r="O773" t="s">
        <v>1203</v>
      </c>
      <c r="P773" t="s">
        <v>1203</v>
      </c>
      <c r="Q773">
        <v>1</v>
      </c>
      <c r="W773">
        <v>0</v>
      </c>
      <c r="X773">
        <v>1522950421</v>
      </c>
      <c r="Y773">
        <f>AT773</f>
        <v>0.52</v>
      </c>
      <c r="AA773">
        <v>0</v>
      </c>
      <c r="AB773">
        <v>0</v>
      </c>
      <c r="AC773">
        <v>0</v>
      </c>
      <c r="AD773">
        <v>555.79999999999995</v>
      </c>
      <c r="AE773">
        <v>0</v>
      </c>
      <c r="AF773">
        <v>0</v>
      </c>
      <c r="AG773">
        <v>0</v>
      </c>
      <c r="AH773">
        <v>555.79999999999995</v>
      </c>
      <c r="AI773">
        <v>1</v>
      </c>
      <c r="AJ773">
        <v>1</v>
      </c>
      <c r="AK773">
        <v>1</v>
      </c>
      <c r="AL773">
        <v>1</v>
      </c>
      <c r="AM773">
        <v>-2</v>
      </c>
      <c r="AN773">
        <v>0</v>
      </c>
      <c r="AO773">
        <v>0</v>
      </c>
      <c r="AP773">
        <v>1</v>
      </c>
      <c r="AQ773">
        <v>1</v>
      </c>
      <c r="AR773">
        <v>0</v>
      </c>
      <c r="AS773" t="s">
        <v>3</v>
      </c>
      <c r="AT773">
        <v>0.52</v>
      </c>
      <c r="AU773" t="s">
        <v>3</v>
      </c>
      <c r="AV773">
        <v>1</v>
      </c>
      <c r="AW773">
        <v>2</v>
      </c>
      <c r="AX773">
        <v>448998301</v>
      </c>
      <c r="AY773">
        <v>2</v>
      </c>
      <c r="AZ773">
        <v>131072</v>
      </c>
      <c r="BA773">
        <v>780</v>
      </c>
      <c r="BB773">
        <v>1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289.01599999999996</v>
      </c>
      <c r="BN773">
        <v>0.52</v>
      </c>
      <c r="BO773">
        <v>0</v>
      </c>
      <c r="BP773">
        <v>1</v>
      </c>
      <c r="BQ773">
        <v>0</v>
      </c>
      <c r="BR773">
        <v>0</v>
      </c>
      <c r="BS773">
        <v>0</v>
      </c>
      <c r="BT773">
        <v>289.01599999999996</v>
      </c>
      <c r="BU773">
        <v>0.52</v>
      </c>
      <c r="BV773">
        <v>0</v>
      </c>
      <c r="BW773">
        <v>1</v>
      </c>
      <c r="CU773">
        <f>ROUND(AT773*Source!I566*AH773*AL773,2)</f>
        <v>0</v>
      </c>
      <c r="CV773">
        <f>ROUND(Y773*Source!I566,7)</f>
        <v>0</v>
      </c>
      <c r="CW773">
        <v>0</v>
      </c>
      <c r="CX773">
        <f>ROUND(Y773*Source!I566,7)</f>
        <v>0</v>
      </c>
      <c r="CY773">
        <f>AD773</f>
        <v>555.79999999999995</v>
      </c>
      <c r="CZ773">
        <f>AH773</f>
        <v>555.79999999999995</v>
      </c>
      <c r="DA773">
        <f>AL773</f>
        <v>1</v>
      </c>
      <c r="DB773">
        <f>ROUND(ROUND(AT773*CZ773,2),6)</f>
        <v>289.02</v>
      </c>
      <c r="DC773">
        <f>ROUND(ROUND(AT773*AG773,2),6)</f>
        <v>0</v>
      </c>
      <c r="DD773" t="s">
        <v>3</v>
      </c>
      <c r="DE773" t="s">
        <v>3</v>
      </c>
      <c r="DF773">
        <f>ROUND(ROUND(AE773,2)*CX773,2)</f>
        <v>0</v>
      </c>
      <c r="DG773">
        <f t="shared" si="369"/>
        <v>0</v>
      </c>
      <c r="DH773">
        <f t="shared" si="370"/>
        <v>0</v>
      </c>
      <c r="DI773">
        <f t="shared" si="371"/>
        <v>0</v>
      </c>
      <c r="DJ773">
        <f>DI773</f>
        <v>0</v>
      </c>
      <c r="DK773">
        <v>1</v>
      </c>
      <c r="DL773" t="s">
        <v>3</v>
      </c>
      <c r="DM773">
        <v>0</v>
      </c>
      <c r="DN773" t="s">
        <v>3</v>
      </c>
      <c r="DO773">
        <v>0</v>
      </c>
    </row>
    <row r="774" spans="1:119" x14ac:dyDescent="0.2">
      <c r="A774">
        <f>ROW(Source!A566)</f>
        <v>566</v>
      </c>
      <c r="B774">
        <v>449016111</v>
      </c>
      <c r="C774">
        <v>448998297</v>
      </c>
      <c r="D774">
        <v>327164842</v>
      </c>
      <c r="E774">
        <v>1</v>
      </c>
      <c r="F774">
        <v>1</v>
      </c>
      <c r="G774">
        <v>1</v>
      </c>
      <c r="H774">
        <v>3</v>
      </c>
      <c r="I774" t="s">
        <v>1673</v>
      </c>
      <c r="J774" t="s">
        <v>1674</v>
      </c>
      <c r="K774" t="s">
        <v>1675</v>
      </c>
      <c r="L774">
        <v>1346</v>
      </c>
      <c r="N774">
        <v>1009</v>
      </c>
      <c r="O774" t="s">
        <v>441</v>
      </c>
      <c r="P774" t="s">
        <v>441</v>
      </c>
      <c r="Q774">
        <v>1</v>
      </c>
      <c r="W774">
        <v>0</v>
      </c>
      <c r="X774">
        <v>1834903592</v>
      </c>
      <c r="Y774">
        <f>AT774</f>
        <v>3.5000000000000003E-2</v>
      </c>
      <c r="AA774">
        <v>166.95</v>
      </c>
      <c r="AB774">
        <v>0</v>
      </c>
      <c r="AC774">
        <v>0</v>
      </c>
      <c r="AD774">
        <v>0</v>
      </c>
      <c r="AE774">
        <v>154.58000000000001</v>
      </c>
      <c r="AF774">
        <v>0</v>
      </c>
      <c r="AG774">
        <v>0</v>
      </c>
      <c r="AH774">
        <v>0</v>
      </c>
      <c r="AI774">
        <v>1.08</v>
      </c>
      <c r="AJ774">
        <v>1</v>
      </c>
      <c r="AK774">
        <v>1</v>
      </c>
      <c r="AL774">
        <v>1</v>
      </c>
      <c r="AM774">
        <v>2</v>
      </c>
      <c r="AN774">
        <v>0</v>
      </c>
      <c r="AO774">
        <v>0</v>
      </c>
      <c r="AP774">
        <v>1</v>
      </c>
      <c r="AQ774">
        <v>1</v>
      </c>
      <c r="AR774">
        <v>0</v>
      </c>
      <c r="AS774" t="s">
        <v>3</v>
      </c>
      <c r="AT774">
        <v>3.5000000000000003E-2</v>
      </c>
      <c r="AU774" t="s">
        <v>3</v>
      </c>
      <c r="AV774">
        <v>0</v>
      </c>
      <c r="AW774">
        <v>2</v>
      </c>
      <c r="AX774">
        <v>448998302</v>
      </c>
      <c r="AY774">
        <v>1</v>
      </c>
      <c r="AZ774">
        <v>0</v>
      </c>
      <c r="BA774">
        <v>781</v>
      </c>
      <c r="BB774">
        <v>1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5.4103000000000012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1</v>
      </c>
      <c r="BQ774">
        <v>5.4103000000000012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1</v>
      </c>
      <c r="CV774">
        <v>0</v>
      </c>
      <c r="CW774">
        <v>0</v>
      </c>
      <c r="CX774">
        <f>ROUND(Y774*Source!I566,7)</f>
        <v>0</v>
      </c>
      <c r="CY774">
        <f>AA774</f>
        <v>166.95</v>
      </c>
      <c r="CZ774">
        <f>AE774</f>
        <v>154.58000000000001</v>
      </c>
      <c r="DA774">
        <f>AI774</f>
        <v>1.08</v>
      </c>
      <c r="DB774">
        <f>ROUND(ROUND(AT774*CZ774,2),6)</f>
        <v>5.41</v>
      </c>
      <c r="DC774">
        <f>ROUND(ROUND(AT774*AG774,2),6)</f>
        <v>0</v>
      </c>
      <c r="DD774" t="s">
        <v>3</v>
      </c>
      <c r="DE774" t="s">
        <v>3</v>
      </c>
      <c r="DF774">
        <f>ROUND(ROUND(AE774*AI774,2)*CX774,2)</f>
        <v>0</v>
      </c>
      <c r="DG774">
        <f t="shared" si="369"/>
        <v>0</v>
      </c>
      <c r="DH774">
        <f t="shared" si="370"/>
        <v>0</v>
      </c>
      <c r="DI774">
        <f t="shared" si="371"/>
        <v>0</v>
      </c>
      <c r="DJ774">
        <f>DF774</f>
        <v>0</v>
      </c>
      <c r="DK774">
        <v>0</v>
      </c>
      <c r="DL774" t="s">
        <v>3</v>
      </c>
      <c r="DM774">
        <v>0</v>
      </c>
      <c r="DN774" t="s">
        <v>3</v>
      </c>
      <c r="DO774">
        <v>0</v>
      </c>
    </row>
    <row r="775" spans="1:119" x14ac:dyDescent="0.2">
      <c r="A775">
        <f>ROW(Source!A566)</f>
        <v>566</v>
      </c>
      <c r="B775">
        <v>449016111</v>
      </c>
      <c r="C775">
        <v>448998297</v>
      </c>
      <c r="D775">
        <v>327097010</v>
      </c>
      <c r="E775">
        <v>112</v>
      </c>
      <c r="F775">
        <v>1</v>
      </c>
      <c r="G775">
        <v>1</v>
      </c>
      <c r="H775">
        <v>3</v>
      </c>
      <c r="I775" t="s">
        <v>633</v>
      </c>
      <c r="J775" t="s">
        <v>3</v>
      </c>
      <c r="K775" t="s">
        <v>634</v>
      </c>
      <c r="L775">
        <v>3277935</v>
      </c>
      <c r="N775">
        <v>1013</v>
      </c>
      <c r="O775" t="s">
        <v>635</v>
      </c>
      <c r="P775" t="s">
        <v>635</v>
      </c>
      <c r="Q775">
        <v>1</v>
      </c>
      <c r="W775">
        <v>0</v>
      </c>
      <c r="X775">
        <v>274903907</v>
      </c>
      <c r="Y775">
        <f>AT775</f>
        <v>2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1</v>
      </c>
      <c r="AJ775">
        <v>1</v>
      </c>
      <c r="AK775">
        <v>1</v>
      </c>
      <c r="AL775">
        <v>1</v>
      </c>
      <c r="AM775">
        <v>-2</v>
      </c>
      <c r="AN775">
        <v>0</v>
      </c>
      <c r="AO775">
        <v>0</v>
      </c>
      <c r="AP775">
        <v>0</v>
      </c>
      <c r="AQ775">
        <v>0</v>
      </c>
      <c r="AR775">
        <v>0</v>
      </c>
      <c r="AS775" t="s">
        <v>3</v>
      </c>
      <c r="AT775">
        <v>2</v>
      </c>
      <c r="AU775" t="s">
        <v>3</v>
      </c>
      <c r="AV775">
        <v>0</v>
      </c>
      <c r="AW775">
        <v>2</v>
      </c>
      <c r="AX775">
        <v>448998303</v>
      </c>
      <c r="AY775">
        <v>1</v>
      </c>
      <c r="AZ775">
        <v>0</v>
      </c>
      <c r="BA775">
        <v>782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CV775">
        <v>0</v>
      </c>
      <c r="CW775">
        <v>0</v>
      </c>
      <c r="CX775">
        <f>ROUND(Y775*Source!I566,7)</f>
        <v>0</v>
      </c>
      <c r="CY775">
        <f>AA775</f>
        <v>0</v>
      </c>
      <c r="CZ775">
        <f>AE775</f>
        <v>0</v>
      </c>
      <c r="DA775">
        <f>AI775</f>
        <v>1</v>
      </c>
      <c r="DB775">
        <f>ROUND(ROUND(AT775*CZ775,2),6)</f>
        <v>0</v>
      </c>
      <c r="DC775">
        <f>ROUND(ROUND(AT775*AG775,2),6)</f>
        <v>0</v>
      </c>
      <c r="DD775" t="s">
        <v>3</v>
      </c>
      <c r="DE775" t="s">
        <v>3</v>
      </c>
      <c r="DF775">
        <f>ROUND(ROUND(AE775,2)*CX775,2)</f>
        <v>0</v>
      </c>
      <c r="DG775">
        <f t="shared" si="369"/>
        <v>0</v>
      </c>
      <c r="DH775">
        <f t="shared" si="370"/>
        <v>0</v>
      </c>
      <c r="DI775">
        <f t="shared" si="371"/>
        <v>0</v>
      </c>
      <c r="DJ775">
        <f>DF775</f>
        <v>0</v>
      </c>
      <c r="DK775">
        <v>0</v>
      </c>
      <c r="DL775" t="s">
        <v>3</v>
      </c>
      <c r="DM775">
        <v>0</v>
      </c>
      <c r="DN775" t="s">
        <v>3</v>
      </c>
      <c r="DO775">
        <v>0</v>
      </c>
    </row>
    <row r="776" spans="1:119" x14ac:dyDescent="0.2">
      <c r="A776">
        <f>ROW(Source!A568)</f>
        <v>568</v>
      </c>
      <c r="B776">
        <v>449016111</v>
      </c>
      <c r="C776">
        <v>448998305</v>
      </c>
      <c r="D776">
        <v>277560309</v>
      </c>
      <c r="E776">
        <v>109</v>
      </c>
      <c r="F776">
        <v>1</v>
      </c>
      <c r="G776">
        <v>1</v>
      </c>
      <c r="H776">
        <v>1</v>
      </c>
      <c r="I776" t="s">
        <v>1251</v>
      </c>
      <c r="J776" t="s">
        <v>3</v>
      </c>
      <c r="K776" t="s">
        <v>1252</v>
      </c>
      <c r="L776">
        <v>1191</v>
      </c>
      <c r="N776">
        <v>1013</v>
      </c>
      <c r="O776" t="s">
        <v>1203</v>
      </c>
      <c r="P776" t="s">
        <v>1203</v>
      </c>
      <c r="Q776">
        <v>1</v>
      </c>
      <c r="W776">
        <v>0</v>
      </c>
      <c r="X776">
        <v>-1936699058</v>
      </c>
      <c r="Y776">
        <f>(AT776*ROUND(0.3,7))</f>
        <v>0.156</v>
      </c>
      <c r="AA776">
        <v>0</v>
      </c>
      <c r="AB776">
        <v>0</v>
      </c>
      <c r="AC776">
        <v>0</v>
      </c>
      <c r="AD776">
        <v>555.79999999999995</v>
      </c>
      <c r="AE776">
        <v>0</v>
      </c>
      <c r="AF776">
        <v>0</v>
      </c>
      <c r="AG776">
        <v>0</v>
      </c>
      <c r="AH776">
        <v>555.79999999999995</v>
      </c>
      <c r="AI776">
        <v>1</v>
      </c>
      <c r="AJ776">
        <v>1</v>
      </c>
      <c r="AK776">
        <v>1</v>
      </c>
      <c r="AL776">
        <v>1</v>
      </c>
      <c r="AM776">
        <v>-2</v>
      </c>
      <c r="AN776">
        <v>0</v>
      </c>
      <c r="AO776">
        <v>0</v>
      </c>
      <c r="AP776">
        <v>1</v>
      </c>
      <c r="AQ776">
        <v>1</v>
      </c>
      <c r="AR776">
        <v>0</v>
      </c>
      <c r="AS776" t="s">
        <v>3</v>
      </c>
      <c r="AT776">
        <v>0.52</v>
      </c>
      <c r="AU776" t="s">
        <v>696</v>
      </c>
      <c r="AV776">
        <v>1</v>
      </c>
      <c r="AW776">
        <v>2</v>
      </c>
      <c r="AX776">
        <v>448998308</v>
      </c>
      <c r="AY776">
        <v>2</v>
      </c>
      <c r="AZ776">
        <v>131072</v>
      </c>
      <c r="BA776">
        <v>783</v>
      </c>
      <c r="BB776">
        <v>1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289.01599999999996</v>
      </c>
      <c r="BN776">
        <v>0.52</v>
      </c>
      <c r="BO776">
        <v>0</v>
      </c>
      <c r="BP776">
        <v>1</v>
      </c>
      <c r="BQ776">
        <v>0</v>
      </c>
      <c r="BR776">
        <v>0</v>
      </c>
      <c r="BS776">
        <v>0</v>
      </c>
      <c r="BT776">
        <v>86.704799999999992</v>
      </c>
      <c r="BU776">
        <v>0.156</v>
      </c>
      <c r="BV776">
        <v>0</v>
      </c>
      <c r="BW776">
        <v>1</v>
      </c>
      <c r="CU776">
        <f>ROUND(AT776*Source!I568*AH776*AL776,2)</f>
        <v>289.02</v>
      </c>
      <c r="CV776">
        <f>ROUND(Y776*Source!I568,7)</f>
        <v>0.156</v>
      </c>
      <c r="CW776">
        <v>0</v>
      </c>
      <c r="CX776">
        <f>ROUND(Y776*Source!I568,7)</f>
        <v>0.156</v>
      </c>
      <c r="CY776">
        <f>AD776</f>
        <v>555.79999999999995</v>
      </c>
      <c r="CZ776">
        <f>AH776</f>
        <v>555.79999999999995</v>
      </c>
      <c r="DA776">
        <f>AL776</f>
        <v>1</v>
      </c>
      <c r="DB776">
        <f>ROUND((ROUND(AT776*CZ776,2)*ROUND(0.3,7)),6)</f>
        <v>86.706000000000003</v>
      </c>
      <c r="DC776">
        <f>ROUND((ROUND(AT776*AG776,2)*ROUND(0.3,7)),6)</f>
        <v>0</v>
      </c>
      <c r="DD776" t="s">
        <v>3</v>
      </c>
      <c r="DE776" t="s">
        <v>3</v>
      </c>
      <c r="DF776">
        <f>ROUND(ROUND(AE776,2)*CX776,2)</f>
        <v>0</v>
      </c>
      <c r="DG776">
        <f t="shared" si="369"/>
        <v>0</v>
      </c>
      <c r="DH776">
        <f t="shared" si="370"/>
        <v>0</v>
      </c>
      <c r="DI776">
        <f t="shared" si="371"/>
        <v>86.7</v>
      </c>
      <c r="DJ776">
        <f>DI776</f>
        <v>86.7</v>
      </c>
      <c r="DK776">
        <v>1</v>
      </c>
      <c r="DL776" t="s">
        <v>3</v>
      </c>
      <c r="DM776">
        <v>0</v>
      </c>
      <c r="DN776" t="s">
        <v>3</v>
      </c>
      <c r="DO776">
        <v>0</v>
      </c>
    </row>
    <row r="777" spans="1:119" x14ac:dyDescent="0.2">
      <c r="A777">
        <f>ROW(Source!A568)</f>
        <v>568</v>
      </c>
      <c r="B777">
        <v>449016111</v>
      </c>
      <c r="C777">
        <v>448998305</v>
      </c>
      <c r="D777">
        <v>277867716</v>
      </c>
      <c r="E777">
        <v>1</v>
      </c>
      <c r="F777">
        <v>1</v>
      </c>
      <c r="G777">
        <v>1</v>
      </c>
      <c r="H777">
        <v>3</v>
      </c>
      <c r="I777" t="s">
        <v>1673</v>
      </c>
      <c r="J777" t="s">
        <v>1676</v>
      </c>
      <c r="K777" t="s">
        <v>1675</v>
      </c>
      <c r="L777">
        <v>1346</v>
      </c>
      <c r="N777">
        <v>1009</v>
      </c>
      <c r="O777" t="s">
        <v>441</v>
      </c>
      <c r="P777" t="s">
        <v>441</v>
      </c>
      <c r="Q777">
        <v>1</v>
      </c>
      <c r="W777">
        <v>0</v>
      </c>
      <c r="X777">
        <v>-1175044184</v>
      </c>
      <c r="Y777">
        <f>(AT777*ROUND((0*0),7))</f>
        <v>0</v>
      </c>
      <c r="AA777">
        <v>126.72</v>
      </c>
      <c r="AB777">
        <v>0</v>
      </c>
      <c r="AC777">
        <v>0</v>
      </c>
      <c r="AD777">
        <v>0</v>
      </c>
      <c r="AE777">
        <v>117.33</v>
      </c>
      <c r="AF777">
        <v>0</v>
      </c>
      <c r="AG777">
        <v>0</v>
      </c>
      <c r="AH777">
        <v>0</v>
      </c>
      <c r="AI777">
        <v>1.08</v>
      </c>
      <c r="AJ777">
        <v>1</v>
      </c>
      <c r="AK777">
        <v>1</v>
      </c>
      <c r="AL777">
        <v>1</v>
      </c>
      <c r="AM777">
        <v>2</v>
      </c>
      <c r="AN777">
        <v>0</v>
      </c>
      <c r="AO777">
        <v>0</v>
      </c>
      <c r="AP777">
        <v>1</v>
      </c>
      <c r="AQ777">
        <v>1</v>
      </c>
      <c r="AR777">
        <v>0</v>
      </c>
      <c r="AS777" t="s">
        <v>3</v>
      </c>
      <c r="AT777">
        <v>3.5000000000000003E-2</v>
      </c>
      <c r="AU777" t="s">
        <v>38</v>
      </c>
      <c r="AV777">
        <v>0</v>
      </c>
      <c r="AW777">
        <v>2</v>
      </c>
      <c r="AX777">
        <v>448998309</v>
      </c>
      <c r="AY777">
        <v>1</v>
      </c>
      <c r="AZ777">
        <v>0</v>
      </c>
      <c r="BA777">
        <v>784</v>
      </c>
      <c r="BB777">
        <v>1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4.1065500000000004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1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CV777">
        <v>0</v>
      </c>
      <c r="CW777">
        <v>0</v>
      </c>
      <c r="CX777">
        <f>ROUND(Y777*Source!I568,7)</f>
        <v>0</v>
      </c>
      <c r="CY777">
        <f>AA777</f>
        <v>126.72</v>
      </c>
      <c r="CZ777">
        <f>AE777</f>
        <v>117.33</v>
      </c>
      <c r="DA777">
        <f>AI777</f>
        <v>1.08</v>
      </c>
      <c r="DB777">
        <f>ROUND((ROUND(AT777*CZ777,2)*ROUND((0*0),7)),6)</f>
        <v>0</v>
      </c>
      <c r="DC777">
        <f>ROUND((ROUND(AT777*AG777,2)*ROUND((0*0),7)),6)</f>
        <v>0</v>
      </c>
      <c r="DD777" t="s">
        <v>3</v>
      </c>
      <c r="DE777" t="s">
        <v>3</v>
      </c>
      <c r="DF777">
        <f>ROUND(ROUND(AE777*AI777,2)*CX777,2)</f>
        <v>0</v>
      </c>
      <c r="DG777">
        <f t="shared" si="369"/>
        <v>0</v>
      </c>
      <c r="DH777">
        <f t="shared" si="370"/>
        <v>0</v>
      </c>
      <c r="DI777">
        <f t="shared" si="371"/>
        <v>0</v>
      </c>
      <c r="DJ777">
        <f>DF777</f>
        <v>0</v>
      </c>
      <c r="DK777">
        <v>0</v>
      </c>
      <c r="DL777" t="s">
        <v>3</v>
      </c>
      <c r="DM777">
        <v>0</v>
      </c>
      <c r="DN777" t="s">
        <v>3</v>
      </c>
      <c r="DO777">
        <v>0</v>
      </c>
    </row>
    <row r="778" spans="1:119" x14ac:dyDescent="0.2">
      <c r="A778">
        <f>ROW(Source!A569)</f>
        <v>569</v>
      </c>
      <c r="B778">
        <v>449016111</v>
      </c>
      <c r="C778">
        <v>448998311</v>
      </c>
      <c r="D778">
        <v>277560309</v>
      </c>
      <c r="E778">
        <v>109</v>
      </c>
      <c r="F778">
        <v>1</v>
      </c>
      <c r="G778">
        <v>1</v>
      </c>
      <c r="H778">
        <v>1</v>
      </c>
      <c r="I778" t="s">
        <v>1251</v>
      </c>
      <c r="J778" t="s">
        <v>3</v>
      </c>
      <c r="K778" t="s">
        <v>1252</v>
      </c>
      <c r="L778">
        <v>1191</v>
      </c>
      <c r="N778">
        <v>1013</v>
      </c>
      <c r="O778" t="s">
        <v>1203</v>
      </c>
      <c r="P778" t="s">
        <v>1203</v>
      </c>
      <c r="Q778">
        <v>1</v>
      </c>
      <c r="W778">
        <v>0</v>
      </c>
      <c r="X778">
        <v>-1936699058</v>
      </c>
      <c r="Y778">
        <f>AT778</f>
        <v>0.52</v>
      </c>
      <c r="AA778">
        <v>0</v>
      </c>
      <c r="AB778">
        <v>0</v>
      </c>
      <c r="AC778">
        <v>0</v>
      </c>
      <c r="AD778">
        <v>555.79999999999995</v>
      </c>
      <c r="AE778">
        <v>0</v>
      </c>
      <c r="AF778">
        <v>0</v>
      </c>
      <c r="AG778">
        <v>0</v>
      </c>
      <c r="AH778">
        <v>555.79999999999995</v>
      </c>
      <c r="AI778">
        <v>1</v>
      </c>
      <c r="AJ778">
        <v>1</v>
      </c>
      <c r="AK778">
        <v>1</v>
      </c>
      <c r="AL778">
        <v>1</v>
      </c>
      <c r="AM778">
        <v>-2</v>
      </c>
      <c r="AN778">
        <v>0</v>
      </c>
      <c r="AO778">
        <v>0</v>
      </c>
      <c r="AP778">
        <v>1</v>
      </c>
      <c r="AQ778">
        <v>1</v>
      </c>
      <c r="AR778">
        <v>0</v>
      </c>
      <c r="AS778" t="s">
        <v>3</v>
      </c>
      <c r="AT778">
        <v>0.52</v>
      </c>
      <c r="AU778" t="s">
        <v>3</v>
      </c>
      <c r="AV778">
        <v>1</v>
      </c>
      <c r="AW778">
        <v>2</v>
      </c>
      <c r="AX778">
        <v>448998314</v>
      </c>
      <c r="AY778">
        <v>2</v>
      </c>
      <c r="AZ778">
        <v>131072</v>
      </c>
      <c r="BA778">
        <v>786</v>
      </c>
      <c r="BB778">
        <v>1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289.01599999999996</v>
      </c>
      <c r="BN778">
        <v>0.52</v>
      </c>
      <c r="BO778">
        <v>0</v>
      </c>
      <c r="BP778">
        <v>1</v>
      </c>
      <c r="BQ778">
        <v>0</v>
      </c>
      <c r="BR778">
        <v>0</v>
      </c>
      <c r="BS778">
        <v>0</v>
      </c>
      <c r="BT778">
        <v>289.01599999999996</v>
      </c>
      <c r="BU778">
        <v>0.52</v>
      </c>
      <c r="BV778">
        <v>0</v>
      </c>
      <c r="BW778">
        <v>1</v>
      </c>
      <c r="CU778">
        <f>ROUND(AT778*Source!I569*AH778*AL778,2)</f>
        <v>289.02</v>
      </c>
      <c r="CV778">
        <f>ROUND(Y778*Source!I569,7)</f>
        <v>0.52</v>
      </c>
      <c r="CW778">
        <v>0</v>
      </c>
      <c r="CX778">
        <f>ROUND(Y778*Source!I569,7)</f>
        <v>0.52</v>
      </c>
      <c r="CY778">
        <f>AD778</f>
        <v>555.79999999999995</v>
      </c>
      <c r="CZ778">
        <f>AH778</f>
        <v>555.79999999999995</v>
      </c>
      <c r="DA778">
        <f>AL778</f>
        <v>1</v>
      </c>
      <c r="DB778">
        <f>ROUND(ROUND(AT778*CZ778,2),6)</f>
        <v>289.02</v>
      </c>
      <c r="DC778">
        <f>ROUND(ROUND(AT778*AG778,2),6)</f>
        <v>0</v>
      </c>
      <c r="DD778" t="s">
        <v>3</v>
      </c>
      <c r="DE778" t="s">
        <v>3</v>
      </c>
      <c r="DF778">
        <f>ROUND(ROUND(AE778,2)*CX778,2)</f>
        <v>0</v>
      </c>
      <c r="DG778">
        <f t="shared" si="369"/>
        <v>0</v>
      </c>
      <c r="DH778">
        <f t="shared" si="370"/>
        <v>0</v>
      </c>
      <c r="DI778">
        <f t="shared" si="371"/>
        <v>289.02</v>
      </c>
      <c r="DJ778">
        <f>DI778</f>
        <v>289.02</v>
      </c>
      <c r="DK778">
        <v>1</v>
      </c>
      <c r="DL778" t="s">
        <v>3</v>
      </c>
      <c r="DM778">
        <v>0</v>
      </c>
      <c r="DN778" t="s">
        <v>3</v>
      </c>
      <c r="DO778">
        <v>0</v>
      </c>
    </row>
    <row r="779" spans="1:119" x14ac:dyDescent="0.2">
      <c r="A779">
        <f>ROW(Source!A569)</f>
        <v>569</v>
      </c>
      <c r="B779">
        <v>449016111</v>
      </c>
      <c r="C779">
        <v>448998311</v>
      </c>
      <c r="D779">
        <v>277867716</v>
      </c>
      <c r="E779">
        <v>1</v>
      </c>
      <c r="F779">
        <v>1</v>
      </c>
      <c r="G779">
        <v>1</v>
      </c>
      <c r="H779">
        <v>3</v>
      </c>
      <c r="I779" t="s">
        <v>1673</v>
      </c>
      <c r="J779" t="s">
        <v>1676</v>
      </c>
      <c r="K779" t="s">
        <v>1675</v>
      </c>
      <c r="L779">
        <v>1346</v>
      </c>
      <c r="N779">
        <v>1009</v>
      </c>
      <c r="O779" t="s">
        <v>441</v>
      </c>
      <c r="P779" t="s">
        <v>441</v>
      </c>
      <c r="Q779">
        <v>1</v>
      </c>
      <c r="W779">
        <v>0</v>
      </c>
      <c r="X779">
        <v>-1175044184</v>
      </c>
      <c r="Y779">
        <f>(AT779*ROUND(0,7))</f>
        <v>0</v>
      </c>
      <c r="AA779">
        <v>126.72</v>
      </c>
      <c r="AB779">
        <v>0</v>
      </c>
      <c r="AC779">
        <v>0</v>
      </c>
      <c r="AD779">
        <v>0</v>
      </c>
      <c r="AE779">
        <v>117.33</v>
      </c>
      <c r="AF779">
        <v>0</v>
      </c>
      <c r="AG779">
        <v>0</v>
      </c>
      <c r="AH779">
        <v>0</v>
      </c>
      <c r="AI779">
        <v>1.08</v>
      </c>
      <c r="AJ779">
        <v>1</v>
      </c>
      <c r="AK779">
        <v>1</v>
      </c>
      <c r="AL779">
        <v>1</v>
      </c>
      <c r="AM779">
        <v>2</v>
      </c>
      <c r="AN779">
        <v>0</v>
      </c>
      <c r="AO779">
        <v>0</v>
      </c>
      <c r="AP779">
        <v>1</v>
      </c>
      <c r="AQ779">
        <v>1</v>
      </c>
      <c r="AR779">
        <v>0</v>
      </c>
      <c r="AS779" t="s">
        <v>3</v>
      </c>
      <c r="AT779">
        <v>3.5000000000000003E-2</v>
      </c>
      <c r="AU779" t="s">
        <v>23</v>
      </c>
      <c r="AV779">
        <v>0</v>
      </c>
      <c r="AW779">
        <v>2</v>
      </c>
      <c r="AX779">
        <v>448998315</v>
      </c>
      <c r="AY779">
        <v>1</v>
      </c>
      <c r="AZ779">
        <v>0</v>
      </c>
      <c r="BA779">
        <v>787</v>
      </c>
      <c r="BB779">
        <v>1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4.1065500000000004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1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CV779">
        <v>0</v>
      </c>
      <c r="CW779">
        <v>0</v>
      </c>
      <c r="CX779">
        <f>ROUND(Y779*Source!I569,7)</f>
        <v>0</v>
      </c>
      <c r="CY779">
        <f>AA779</f>
        <v>126.72</v>
      </c>
      <c r="CZ779">
        <f>AE779</f>
        <v>117.33</v>
      </c>
      <c r="DA779">
        <f>AI779</f>
        <v>1.08</v>
      </c>
      <c r="DB779">
        <f>ROUND((ROUND(AT779*CZ779,2)*ROUND(0,7)),6)</f>
        <v>0</v>
      </c>
      <c r="DC779">
        <f>ROUND((ROUND(AT779*AG779,2)*ROUND(0,7)),6)</f>
        <v>0</v>
      </c>
      <c r="DD779" t="s">
        <v>3</v>
      </c>
      <c r="DE779" t="s">
        <v>3</v>
      </c>
      <c r="DF779">
        <f>ROUND(ROUND(AE779*AI779,2)*CX779,2)</f>
        <v>0</v>
      </c>
      <c r="DG779">
        <f t="shared" si="369"/>
        <v>0</v>
      </c>
      <c r="DH779">
        <f t="shared" si="370"/>
        <v>0</v>
      </c>
      <c r="DI779">
        <f t="shared" si="371"/>
        <v>0</v>
      </c>
      <c r="DJ779">
        <f>DF779</f>
        <v>0</v>
      </c>
      <c r="DK779">
        <v>0</v>
      </c>
      <c r="DL779" t="s">
        <v>3</v>
      </c>
      <c r="DM779">
        <v>0</v>
      </c>
      <c r="DN779" t="s">
        <v>3</v>
      </c>
      <c r="DO779">
        <v>0</v>
      </c>
    </row>
    <row r="780" spans="1:119" x14ac:dyDescent="0.2">
      <c r="A780">
        <f>ROW(Source!A570)</f>
        <v>570</v>
      </c>
      <c r="B780">
        <v>449016111</v>
      </c>
      <c r="C780">
        <v>448998317</v>
      </c>
      <c r="D780">
        <v>277560309</v>
      </c>
      <c r="E780">
        <v>109</v>
      </c>
      <c r="F780">
        <v>1</v>
      </c>
      <c r="G780">
        <v>1</v>
      </c>
      <c r="H780">
        <v>1</v>
      </c>
      <c r="I780" t="s">
        <v>1251</v>
      </c>
      <c r="J780" t="s">
        <v>3</v>
      </c>
      <c r="K780" t="s">
        <v>1252</v>
      </c>
      <c r="L780">
        <v>1191</v>
      </c>
      <c r="N780">
        <v>1013</v>
      </c>
      <c r="O780" t="s">
        <v>1203</v>
      </c>
      <c r="P780" t="s">
        <v>1203</v>
      </c>
      <c r="Q780">
        <v>1</v>
      </c>
      <c r="W780">
        <v>0</v>
      </c>
      <c r="X780">
        <v>-1936699058</v>
      </c>
      <c r="Y780">
        <f>(AT780*ROUND(0.7,7))</f>
        <v>0.77700000000000002</v>
      </c>
      <c r="AA780">
        <v>0</v>
      </c>
      <c r="AB780">
        <v>0</v>
      </c>
      <c r="AC780">
        <v>0</v>
      </c>
      <c r="AD780">
        <v>555.79999999999995</v>
      </c>
      <c r="AE780">
        <v>0</v>
      </c>
      <c r="AF780">
        <v>0</v>
      </c>
      <c r="AG780">
        <v>0</v>
      </c>
      <c r="AH780">
        <v>555.79999999999995</v>
      </c>
      <c r="AI780">
        <v>1</v>
      </c>
      <c r="AJ780">
        <v>1</v>
      </c>
      <c r="AK780">
        <v>1</v>
      </c>
      <c r="AL780">
        <v>1</v>
      </c>
      <c r="AM780">
        <v>-2</v>
      </c>
      <c r="AN780">
        <v>0</v>
      </c>
      <c r="AO780">
        <v>0</v>
      </c>
      <c r="AP780">
        <v>1</v>
      </c>
      <c r="AQ780">
        <v>1</v>
      </c>
      <c r="AR780">
        <v>0</v>
      </c>
      <c r="AS780" t="s">
        <v>3</v>
      </c>
      <c r="AT780">
        <v>1.1100000000000001</v>
      </c>
      <c r="AU780" t="s">
        <v>99</v>
      </c>
      <c r="AV780">
        <v>1</v>
      </c>
      <c r="AW780">
        <v>2</v>
      </c>
      <c r="AX780">
        <v>448998324</v>
      </c>
      <c r="AY780">
        <v>2</v>
      </c>
      <c r="AZ780">
        <v>131072</v>
      </c>
      <c r="BA780">
        <v>789</v>
      </c>
      <c r="BB780">
        <v>1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616.93799999999999</v>
      </c>
      <c r="BN780">
        <v>1.1100000000000001</v>
      </c>
      <c r="BO780">
        <v>0</v>
      </c>
      <c r="BP780">
        <v>1</v>
      </c>
      <c r="BQ780">
        <v>0</v>
      </c>
      <c r="BR780">
        <v>0</v>
      </c>
      <c r="BS780">
        <v>0</v>
      </c>
      <c r="BT780">
        <v>431.85659999999996</v>
      </c>
      <c r="BU780">
        <v>0.77700000000000002</v>
      </c>
      <c r="BV780">
        <v>0</v>
      </c>
      <c r="BW780">
        <v>1</v>
      </c>
      <c r="CU780">
        <f>ROUND(AT780*Source!I570*AH780*AL780,2)</f>
        <v>616.94000000000005</v>
      </c>
      <c r="CV780">
        <f>ROUND(Y780*Source!I570,7)</f>
        <v>0.77700000000000002</v>
      </c>
      <c r="CW780">
        <v>0</v>
      </c>
      <c r="CX780">
        <f>ROUND(Y780*Source!I570,7)</f>
        <v>0.77700000000000002</v>
      </c>
      <c r="CY780">
        <f>AD780</f>
        <v>555.79999999999995</v>
      </c>
      <c r="CZ780">
        <f>AH780</f>
        <v>555.79999999999995</v>
      </c>
      <c r="DA780">
        <f>AL780</f>
        <v>1</v>
      </c>
      <c r="DB780">
        <f>ROUND((ROUND(AT780*CZ780,2)*ROUND(0.7,7)),6)</f>
        <v>431.858</v>
      </c>
      <c r="DC780">
        <f>ROUND((ROUND(AT780*AG780,2)*ROUND(0.7,7)),6)</f>
        <v>0</v>
      </c>
      <c r="DD780" t="s">
        <v>3</v>
      </c>
      <c r="DE780" t="s">
        <v>3</v>
      </c>
      <c r="DF780">
        <f>ROUND(ROUND(AE780,2)*CX780,2)</f>
        <v>0</v>
      </c>
      <c r="DG780">
        <f t="shared" si="369"/>
        <v>0</v>
      </c>
      <c r="DH780">
        <f t="shared" si="370"/>
        <v>0</v>
      </c>
      <c r="DI780">
        <f t="shared" si="371"/>
        <v>431.86</v>
      </c>
      <c r="DJ780">
        <f>DI780</f>
        <v>431.86</v>
      </c>
      <c r="DK780">
        <v>1</v>
      </c>
      <c r="DL780" t="s">
        <v>3</v>
      </c>
      <c r="DM780">
        <v>0</v>
      </c>
      <c r="DN780" t="s">
        <v>3</v>
      </c>
      <c r="DO780">
        <v>0</v>
      </c>
    </row>
    <row r="781" spans="1:119" x14ac:dyDescent="0.2">
      <c r="A781">
        <f>ROW(Source!A570)</f>
        <v>570</v>
      </c>
      <c r="B781">
        <v>449016111</v>
      </c>
      <c r="C781">
        <v>448998317</v>
      </c>
      <c r="D781">
        <v>277946072</v>
      </c>
      <c r="E781">
        <v>1</v>
      </c>
      <c r="F781">
        <v>1</v>
      </c>
      <c r="G781">
        <v>1</v>
      </c>
      <c r="H781">
        <v>2</v>
      </c>
      <c r="I781" t="s">
        <v>1238</v>
      </c>
      <c r="J781" t="s">
        <v>1239</v>
      </c>
      <c r="K781" t="s">
        <v>1240</v>
      </c>
      <c r="L781">
        <v>1368</v>
      </c>
      <c r="N781">
        <v>1011</v>
      </c>
      <c r="O781" t="s">
        <v>1100</v>
      </c>
      <c r="P781" t="s">
        <v>1100</v>
      </c>
      <c r="Q781">
        <v>1</v>
      </c>
      <c r="W781">
        <v>0</v>
      </c>
      <c r="X781">
        <v>-278178338</v>
      </c>
      <c r="Y781">
        <f>(AT781*ROUND(0.7,7))</f>
        <v>0.182</v>
      </c>
      <c r="AA781">
        <v>0</v>
      </c>
      <c r="AB781">
        <v>34.61</v>
      </c>
      <c r="AC781">
        <v>0</v>
      </c>
      <c r="AD781">
        <v>0</v>
      </c>
      <c r="AE781">
        <v>0</v>
      </c>
      <c r="AF781">
        <v>34.61</v>
      </c>
      <c r="AG781">
        <v>0</v>
      </c>
      <c r="AH781">
        <v>0</v>
      </c>
      <c r="AI781">
        <v>1</v>
      </c>
      <c r="AJ781">
        <v>1</v>
      </c>
      <c r="AK781">
        <v>1</v>
      </c>
      <c r="AL781">
        <v>1</v>
      </c>
      <c r="AM781">
        <v>-2</v>
      </c>
      <c r="AN781">
        <v>0</v>
      </c>
      <c r="AO781">
        <v>0</v>
      </c>
      <c r="AP781">
        <v>1</v>
      </c>
      <c r="AQ781">
        <v>1</v>
      </c>
      <c r="AR781">
        <v>0</v>
      </c>
      <c r="AS781" t="s">
        <v>3</v>
      </c>
      <c r="AT781">
        <v>0.26</v>
      </c>
      <c r="AU781" t="s">
        <v>99</v>
      </c>
      <c r="AV781">
        <v>1</v>
      </c>
      <c r="AW781">
        <v>2</v>
      </c>
      <c r="AX781">
        <v>448998325</v>
      </c>
      <c r="AY781">
        <v>2</v>
      </c>
      <c r="AZ781">
        <v>32768</v>
      </c>
      <c r="BA781">
        <v>790</v>
      </c>
      <c r="BB781">
        <v>1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8.9985999999999997</v>
      </c>
      <c r="BL781">
        <v>0</v>
      </c>
      <c r="BM781">
        <v>0</v>
      </c>
      <c r="BN781">
        <v>0</v>
      </c>
      <c r="BO781">
        <v>0</v>
      </c>
      <c r="BP781">
        <v>1</v>
      </c>
      <c r="BQ781">
        <v>0</v>
      </c>
      <c r="BR781">
        <v>6.2990199999999996</v>
      </c>
      <c r="BS781">
        <v>0</v>
      </c>
      <c r="BT781">
        <v>0</v>
      </c>
      <c r="BU781">
        <v>0</v>
      </c>
      <c r="BV781">
        <v>0</v>
      </c>
      <c r="BW781">
        <v>1</v>
      </c>
      <c r="CV781">
        <v>0</v>
      </c>
      <c r="CW781">
        <f>ROUND(Y781*Source!I570*DO781,7)</f>
        <v>0</v>
      </c>
      <c r="CX781">
        <f>ROUND(Y781*Source!I570,7)</f>
        <v>0.182</v>
      </c>
      <c r="CY781">
        <f>AB781</f>
        <v>34.61</v>
      </c>
      <c r="CZ781">
        <f>AF781</f>
        <v>34.61</v>
      </c>
      <c r="DA781">
        <f>AJ781</f>
        <v>1</v>
      </c>
      <c r="DB781">
        <f>ROUND((ROUND(AT781*CZ781,2)*ROUND(0.7,7)),6)</f>
        <v>6.3</v>
      </c>
      <c r="DC781">
        <f>ROUND((ROUND(AT781*AG781,2)*ROUND(0.7,7)),6)</f>
        <v>0</v>
      </c>
      <c r="DD781" t="s">
        <v>3</v>
      </c>
      <c r="DE781" t="s">
        <v>3</v>
      </c>
      <c r="DF781">
        <f>ROUND(ROUND(AE781,2)*CX781,2)</f>
        <v>0</v>
      </c>
      <c r="DG781">
        <f t="shared" si="369"/>
        <v>6.3</v>
      </c>
      <c r="DH781">
        <f t="shared" si="370"/>
        <v>0</v>
      </c>
      <c r="DI781">
        <f t="shared" si="371"/>
        <v>0</v>
      </c>
      <c r="DJ781">
        <f>DG781+DH781</f>
        <v>6.3</v>
      </c>
      <c r="DK781">
        <v>1</v>
      </c>
      <c r="DL781" t="s">
        <v>3</v>
      </c>
      <c r="DM781">
        <v>0</v>
      </c>
      <c r="DN781" t="s">
        <v>3</v>
      </c>
      <c r="DO781">
        <v>0</v>
      </c>
    </row>
    <row r="782" spans="1:119" x14ac:dyDescent="0.2">
      <c r="A782">
        <f>ROW(Source!A570)</f>
        <v>570</v>
      </c>
      <c r="B782">
        <v>449016111</v>
      </c>
      <c r="C782">
        <v>448998317</v>
      </c>
      <c r="D782">
        <v>277865475</v>
      </c>
      <c r="E782">
        <v>1</v>
      </c>
      <c r="F782">
        <v>1</v>
      </c>
      <c r="G782">
        <v>1</v>
      </c>
      <c r="H782">
        <v>3</v>
      </c>
      <c r="I782" t="s">
        <v>1210</v>
      </c>
      <c r="J782" t="s">
        <v>1211</v>
      </c>
      <c r="K782" t="s">
        <v>1212</v>
      </c>
      <c r="L782">
        <v>1383</v>
      </c>
      <c r="N782">
        <v>1013</v>
      </c>
      <c r="O782" t="s">
        <v>1213</v>
      </c>
      <c r="P782" t="s">
        <v>1213</v>
      </c>
      <c r="Q782">
        <v>1</v>
      </c>
      <c r="W782">
        <v>0</v>
      </c>
      <c r="X782">
        <v>2066892133</v>
      </c>
      <c r="Y782">
        <f>(AT782*ROUND(0,7))</f>
        <v>0</v>
      </c>
      <c r="AA782">
        <v>7.32</v>
      </c>
      <c r="AB782">
        <v>0</v>
      </c>
      <c r="AC782">
        <v>0</v>
      </c>
      <c r="AD782">
        <v>0</v>
      </c>
      <c r="AE782">
        <v>7.32</v>
      </c>
      <c r="AF782">
        <v>0</v>
      </c>
      <c r="AG782">
        <v>0</v>
      </c>
      <c r="AH782">
        <v>0</v>
      </c>
      <c r="AI782">
        <v>1</v>
      </c>
      <c r="AJ782">
        <v>1</v>
      </c>
      <c r="AK782">
        <v>1</v>
      </c>
      <c r="AL782">
        <v>1</v>
      </c>
      <c r="AM782">
        <v>-2</v>
      </c>
      <c r="AN782">
        <v>0</v>
      </c>
      <c r="AO782">
        <v>0</v>
      </c>
      <c r="AP782">
        <v>1</v>
      </c>
      <c r="AQ782">
        <v>1</v>
      </c>
      <c r="AR782">
        <v>0</v>
      </c>
      <c r="AS782" t="s">
        <v>3</v>
      </c>
      <c r="AT782">
        <v>0.2132</v>
      </c>
      <c r="AU782" t="s">
        <v>135</v>
      </c>
      <c r="AV782">
        <v>0</v>
      </c>
      <c r="AW782">
        <v>2</v>
      </c>
      <c r="AX782">
        <v>448998326</v>
      </c>
      <c r="AY782">
        <v>2</v>
      </c>
      <c r="AZ782">
        <v>16384</v>
      </c>
      <c r="BA782">
        <v>791</v>
      </c>
      <c r="BB782">
        <v>1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1.560624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1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CV782">
        <v>0</v>
      </c>
      <c r="CW782">
        <v>0</v>
      </c>
      <c r="CX782">
        <f>ROUND(Y782*Source!I570,7)</f>
        <v>0</v>
      </c>
      <c r="CY782">
        <f>AA782</f>
        <v>7.32</v>
      </c>
      <c r="CZ782">
        <f>AE782</f>
        <v>7.32</v>
      </c>
      <c r="DA782">
        <f>AI782</f>
        <v>1</v>
      </c>
      <c r="DB782">
        <f>ROUND((ROUND(AT782*CZ782,2)*ROUND(0,7)),6)</f>
        <v>0</v>
      </c>
      <c r="DC782">
        <f>ROUND((ROUND(AT782*AG782,2)*ROUND(0,7)),6)</f>
        <v>0</v>
      </c>
      <c r="DD782" t="s">
        <v>3</v>
      </c>
      <c r="DE782" t="s">
        <v>3</v>
      </c>
      <c r="DF782">
        <f>ROUND(ROUND(AE782,2)*CX782,2)</f>
        <v>0</v>
      </c>
      <c r="DG782">
        <f t="shared" si="369"/>
        <v>0</v>
      </c>
      <c r="DH782">
        <f t="shared" si="370"/>
        <v>0</v>
      </c>
      <c r="DI782">
        <f t="shared" si="371"/>
        <v>0</v>
      </c>
      <c r="DJ782">
        <f>DF782</f>
        <v>0</v>
      </c>
      <c r="DK782">
        <v>1</v>
      </c>
      <c r="DL782" t="s">
        <v>3</v>
      </c>
      <c r="DM782">
        <v>0</v>
      </c>
      <c r="DN782" t="s">
        <v>3</v>
      </c>
      <c r="DO782">
        <v>0</v>
      </c>
    </row>
    <row r="783" spans="1:119" x14ac:dyDescent="0.2">
      <c r="A783">
        <f>ROW(Source!A570)</f>
        <v>570</v>
      </c>
      <c r="B783">
        <v>449016111</v>
      </c>
      <c r="C783">
        <v>448998317</v>
      </c>
      <c r="D783">
        <v>277560916</v>
      </c>
      <c r="E783">
        <v>109</v>
      </c>
      <c r="F783">
        <v>1</v>
      </c>
      <c r="G783">
        <v>1</v>
      </c>
      <c r="H783">
        <v>3</v>
      </c>
      <c r="I783" t="s">
        <v>707</v>
      </c>
      <c r="J783" t="s">
        <v>3</v>
      </c>
      <c r="K783" t="s">
        <v>708</v>
      </c>
      <c r="L783">
        <v>1371</v>
      </c>
      <c r="N783">
        <v>1013</v>
      </c>
      <c r="O783" t="s">
        <v>32</v>
      </c>
      <c r="P783" t="s">
        <v>32</v>
      </c>
      <c r="Q783">
        <v>1</v>
      </c>
      <c r="W783">
        <v>0</v>
      </c>
      <c r="X783">
        <v>-268170923</v>
      </c>
      <c r="Y783">
        <f>(AT783*ROUND(0,7))</f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1</v>
      </c>
      <c r="AJ783">
        <v>1</v>
      </c>
      <c r="AK783">
        <v>1</v>
      </c>
      <c r="AL783">
        <v>1</v>
      </c>
      <c r="AM783">
        <v>-2</v>
      </c>
      <c r="AN783">
        <v>0</v>
      </c>
      <c r="AO783">
        <v>0</v>
      </c>
      <c r="AP783">
        <v>1</v>
      </c>
      <c r="AQ783">
        <v>0</v>
      </c>
      <c r="AR783">
        <v>0</v>
      </c>
      <c r="AS783" t="s">
        <v>3</v>
      </c>
      <c r="AT783">
        <v>1</v>
      </c>
      <c r="AU783" t="s">
        <v>135</v>
      </c>
      <c r="AV783">
        <v>0</v>
      </c>
      <c r="AW783">
        <v>2</v>
      </c>
      <c r="AX783">
        <v>448998327</v>
      </c>
      <c r="AY783">
        <v>1</v>
      </c>
      <c r="AZ783">
        <v>0</v>
      </c>
      <c r="BA783">
        <v>792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CV783">
        <v>0</v>
      </c>
      <c r="CW783">
        <v>0</v>
      </c>
      <c r="CX783">
        <f>ROUND(Y783*Source!I570,7)</f>
        <v>0</v>
      </c>
      <c r="CY783">
        <f>AA783</f>
        <v>0</v>
      </c>
      <c r="CZ783">
        <f>AE783</f>
        <v>0</v>
      </c>
      <c r="DA783">
        <f>AI783</f>
        <v>1</v>
      </c>
      <c r="DB783">
        <f>ROUND((ROUND(AT783*CZ783,2)*ROUND(0,7)),6)</f>
        <v>0</v>
      </c>
      <c r="DC783">
        <f>ROUND((ROUND(AT783*AG783,2)*ROUND(0,7)),6)</f>
        <v>0</v>
      </c>
      <c r="DD783" t="s">
        <v>3</v>
      </c>
      <c r="DE783" t="s">
        <v>3</v>
      </c>
      <c r="DF783">
        <f>ROUND(ROUND(AE783,2)*CX783,2)</f>
        <v>0</v>
      </c>
      <c r="DG783">
        <f t="shared" si="369"/>
        <v>0</v>
      </c>
      <c r="DH783">
        <f t="shared" si="370"/>
        <v>0</v>
      </c>
      <c r="DI783">
        <f t="shared" si="371"/>
        <v>0</v>
      </c>
      <c r="DJ783">
        <f>DF783</f>
        <v>0</v>
      </c>
      <c r="DK783">
        <v>0</v>
      </c>
      <c r="DL783" t="s">
        <v>3</v>
      </c>
      <c r="DM783">
        <v>0</v>
      </c>
      <c r="DN783" t="s">
        <v>3</v>
      </c>
      <c r="DO783">
        <v>0</v>
      </c>
    </row>
    <row r="784" spans="1:119" x14ac:dyDescent="0.2">
      <c r="A784">
        <f>ROW(Source!A570)</f>
        <v>570</v>
      </c>
      <c r="B784">
        <v>449016111</v>
      </c>
      <c r="C784">
        <v>448998317</v>
      </c>
      <c r="D784">
        <v>277866682</v>
      </c>
      <c r="E784">
        <v>1</v>
      </c>
      <c r="F784">
        <v>1</v>
      </c>
      <c r="G784">
        <v>1</v>
      </c>
      <c r="H784">
        <v>3</v>
      </c>
      <c r="I784" t="s">
        <v>1320</v>
      </c>
      <c r="J784" t="s">
        <v>1321</v>
      </c>
      <c r="K784" t="s">
        <v>1322</v>
      </c>
      <c r="L784">
        <v>1346</v>
      </c>
      <c r="N784">
        <v>1009</v>
      </c>
      <c r="O784" t="s">
        <v>441</v>
      </c>
      <c r="P784" t="s">
        <v>441</v>
      </c>
      <c r="Q784">
        <v>1</v>
      </c>
      <c r="W784">
        <v>0</v>
      </c>
      <c r="X784">
        <v>1568892381</v>
      </c>
      <c r="Y784">
        <f>(AT784*ROUND(0,7))</f>
        <v>0</v>
      </c>
      <c r="AA784">
        <v>121.39</v>
      </c>
      <c r="AB784">
        <v>0</v>
      </c>
      <c r="AC784">
        <v>0</v>
      </c>
      <c r="AD784">
        <v>0</v>
      </c>
      <c r="AE784">
        <v>155.63</v>
      </c>
      <c r="AF784">
        <v>0</v>
      </c>
      <c r="AG784">
        <v>0</v>
      </c>
      <c r="AH784">
        <v>0</v>
      </c>
      <c r="AI784">
        <v>0.78</v>
      </c>
      <c r="AJ784">
        <v>1</v>
      </c>
      <c r="AK784">
        <v>1</v>
      </c>
      <c r="AL784">
        <v>1</v>
      </c>
      <c r="AM784">
        <v>2</v>
      </c>
      <c r="AN784">
        <v>0</v>
      </c>
      <c r="AO784">
        <v>0</v>
      </c>
      <c r="AP784">
        <v>1</v>
      </c>
      <c r="AQ784">
        <v>1</v>
      </c>
      <c r="AR784">
        <v>0</v>
      </c>
      <c r="AS784" t="s">
        <v>3</v>
      </c>
      <c r="AT784">
        <v>7.0000000000000007E-2</v>
      </c>
      <c r="AU784" t="s">
        <v>135</v>
      </c>
      <c r="AV784">
        <v>0</v>
      </c>
      <c r="AW784">
        <v>2</v>
      </c>
      <c r="AX784">
        <v>448998328</v>
      </c>
      <c r="AY784">
        <v>1</v>
      </c>
      <c r="AZ784">
        <v>0</v>
      </c>
      <c r="BA784">
        <v>793</v>
      </c>
      <c r="BB784">
        <v>1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10.8941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1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CV784">
        <v>0</v>
      </c>
      <c r="CW784">
        <v>0</v>
      </c>
      <c r="CX784">
        <f>ROUND(Y784*Source!I570,7)</f>
        <v>0</v>
      </c>
      <c r="CY784">
        <f>AA784</f>
        <v>121.39</v>
      </c>
      <c r="CZ784">
        <f>AE784</f>
        <v>155.63</v>
      </c>
      <c r="DA784">
        <f>AI784</f>
        <v>0.78</v>
      </c>
      <c r="DB784">
        <f>ROUND((ROUND(AT784*CZ784,2)*ROUND(0,7)),6)</f>
        <v>0</v>
      </c>
      <c r="DC784">
        <f>ROUND((ROUND(AT784*AG784,2)*ROUND(0,7)),6)</f>
        <v>0</v>
      </c>
      <c r="DD784" t="s">
        <v>3</v>
      </c>
      <c r="DE784" t="s">
        <v>3</v>
      </c>
      <c r="DF784">
        <f>ROUND(ROUND(AE784*AI784,2)*CX784,2)</f>
        <v>0</v>
      </c>
      <c r="DG784">
        <f t="shared" si="369"/>
        <v>0</v>
      </c>
      <c r="DH784">
        <f t="shared" si="370"/>
        <v>0</v>
      </c>
      <c r="DI784">
        <f t="shared" si="371"/>
        <v>0</v>
      </c>
      <c r="DJ784">
        <f>DF784</f>
        <v>0</v>
      </c>
      <c r="DK784">
        <v>0</v>
      </c>
      <c r="DL784" t="s">
        <v>3</v>
      </c>
      <c r="DM784">
        <v>0</v>
      </c>
      <c r="DN784" t="s">
        <v>3</v>
      </c>
      <c r="DO784">
        <v>0</v>
      </c>
    </row>
    <row r="785" spans="1:119" x14ac:dyDescent="0.2">
      <c r="A785">
        <f>ROW(Source!A570)</f>
        <v>570</v>
      </c>
      <c r="B785">
        <v>449016111</v>
      </c>
      <c r="C785">
        <v>448998317</v>
      </c>
      <c r="D785">
        <v>277868409</v>
      </c>
      <c r="E785">
        <v>1</v>
      </c>
      <c r="F785">
        <v>1</v>
      </c>
      <c r="G785">
        <v>1</v>
      </c>
      <c r="H785">
        <v>3</v>
      </c>
      <c r="I785" t="s">
        <v>1677</v>
      </c>
      <c r="J785" t="s">
        <v>1678</v>
      </c>
      <c r="K785" t="s">
        <v>1679</v>
      </c>
      <c r="L785">
        <v>1425</v>
      </c>
      <c r="N785">
        <v>1013</v>
      </c>
      <c r="O785" t="s">
        <v>62</v>
      </c>
      <c r="P785" t="s">
        <v>62</v>
      </c>
      <c r="Q785">
        <v>1</v>
      </c>
      <c r="W785">
        <v>0</v>
      </c>
      <c r="X785">
        <v>539501012</v>
      </c>
      <c r="Y785">
        <f>(AT785*ROUND(0,7))</f>
        <v>0</v>
      </c>
      <c r="AA785">
        <v>178.55</v>
      </c>
      <c r="AB785">
        <v>0</v>
      </c>
      <c r="AC785">
        <v>0</v>
      </c>
      <c r="AD785">
        <v>0</v>
      </c>
      <c r="AE785">
        <v>138.41</v>
      </c>
      <c r="AF785">
        <v>0</v>
      </c>
      <c r="AG785">
        <v>0</v>
      </c>
      <c r="AH785">
        <v>0</v>
      </c>
      <c r="AI785">
        <v>1.29</v>
      </c>
      <c r="AJ785">
        <v>1</v>
      </c>
      <c r="AK785">
        <v>1</v>
      </c>
      <c r="AL785">
        <v>1</v>
      </c>
      <c r="AM785">
        <v>2</v>
      </c>
      <c r="AN785">
        <v>0</v>
      </c>
      <c r="AO785">
        <v>0</v>
      </c>
      <c r="AP785">
        <v>1</v>
      </c>
      <c r="AQ785">
        <v>1</v>
      </c>
      <c r="AR785">
        <v>0</v>
      </c>
      <c r="AS785" t="s">
        <v>3</v>
      </c>
      <c r="AT785">
        <v>0.08</v>
      </c>
      <c r="AU785" t="s">
        <v>135</v>
      </c>
      <c r="AV785">
        <v>0</v>
      </c>
      <c r="AW785">
        <v>2</v>
      </c>
      <c r="AX785">
        <v>448998329</v>
      </c>
      <c r="AY785">
        <v>1</v>
      </c>
      <c r="AZ785">
        <v>0</v>
      </c>
      <c r="BA785">
        <v>794</v>
      </c>
      <c r="BB785">
        <v>1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11.072799999999999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1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CV785">
        <v>0</v>
      </c>
      <c r="CW785">
        <v>0</v>
      </c>
      <c r="CX785">
        <f>ROUND(Y785*Source!I570,7)</f>
        <v>0</v>
      </c>
      <c r="CY785">
        <f>AA785</f>
        <v>178.55</v>
      </c>
      <c r="CZ785">
        <f>AE785</f>
        <v>138.41</v>
      </c>
      <c r="DA785">
        <f>AI785</f>
        <v>1.29</v>
      </c>
      <c r="DB785">
        <f>ROUND((ROUND(AT785*CZ785,2)*ROUND(0,7)),6)</f>
        <v>0</v>
      </c>
      <c r="DC785">
        <f>ROUND((ROUND(AT785*AG785,2)*ROUND(0,7)),6)</f>
        <v>0</v>
      </c>
      <c r="DD785" t="s">
        <v>3</v>
      </c>
      <c r="DE785" t="s">
        <v>3</v>
      </c>
      <c r="DF785">
        <f>ROUND(ROUND(AE785*AI785,2)*CX785,2)</f>
        <v>0</v>
      </c>
      <c r="DG785">
        <f t="shared" si="369"/>
        <v>0</v>
      </c>
      <c r="DH785">
        <f t="shared" si="370"/>
        <v>0</v>
      </c>
      <c r="DI785">
        <f t="shared" si="371"/>
        <v>0</v>
      </c>
      <c r="DJ785">
        <f>DF785</f>
        <v>0</v>
      </c>
      <c r="DK785">
        <v>0</v>
      </c>
      <c r="DL785" t="s">
        <v>3</v>
      </c>
      <c r="DM785">
        <v>0</v>
      </c>
      <c r="DN785" t="s">
        <v>3</v>
      </c>
      <c r="DO785">
        <v>0</v>
      </c>
    </row>
    <row r="786" spans="1:119" x14ac:dyDescent="0.2">
      <c r="A786">
        <f>ROW(Source!A572)</f>
        <v>572</v>
      </c>
      <c r="B786">
        <v>449016111</v>
      </c>
      <c r="C786">
        <v>448998331</v>
      </c>
      <c r="D786">
        <v>277560309</v>
      </c>
      <c r="E786">
        <v>109</v>
      </c>
      <c r="F786">
        <v>1</v>
      </c>
      <c r="G786">
        <v>1</v>
      </c>
      <c r="H786">
        <v>1</v>
      </c>
      <c r="I786" t="s">
        <v>1251</v>
      </c>
      <c r="J786" t="s">
        <v>3</v>
      </c>
      <c r="K786" t="s">
        <v>1252</v>
      </c>
      <c r="L786">
        <v>1191</v>
      </c>
      <c r="N786">
        <v>1013</v>
      </c>
      <c r="O786" t="s">
        <v>1203</v>
      </c>
      <c r="P786" t="s">
        <v>1203</v>
      </c>
      <c r="Q786">
        <v>1</v>
      </c>
      <c r="W786">
        <v>0</v>
      </c>
      <c r="X786">
        <v>-1936699058</v>
      </c>
      <c r="Y786">
        <f>AT786</f>
        <v>1.1100000000000001</v>
      </c>
      <c r="AA786">
        <v>0</v>
      </c>
      <c r="AB786">
        <v>0</v>
      </c>
      <c r="AC786">
        <v>0</v>
      </c>
      <c r="AD786">
        <v>555.79999999999995</v>
      </c>
      <c r="AE786">
        <v>0</v>
      </c>
      <c r="AF786">
        <v>0</v>
      </c>
      <c r="AG786">
        <v>0</v>
      </c>
      <c r="AH786">
        <v>555.79999999999995</v>
      </c>
      <c r="AI786">
        <v>1</v>
      </c>
      <c r="AJ786">
        <v>1</v>
      </c>
      <c r="AK786">
        <v>1</v>
      </c>
      <c r="AL786">
        <v>1</v>
      </c>
      <c r="AM786">
        <v>-2</v>
      </c>
      <c r="AN786">
        <v>0</v>
      </c>
      <c r="AO786">
        <v>0</v>
      </c>
      <c r="AP786">
        <v>1</v>
      </c>
      <c r="AQ786">
        <v>1</v>
      </c>
      <c r="AR786">
        <v>0</v>
      </c>
      <c r="AS786" t="s">
        <v>3</v>
      </c>
      <c r="AT786">
        <v>1.1100000000000001</v>
      </c>
      <c r="AU786" t="s">
        <v>3</v>
      </c>
      <c r="AV786">
        <v>1</v>
      </c>
      <c r="AW786">
        <v>2</v>
      </c>
      <c r="AX786">
        <v>448998338</v>
      </c>
      <c r="AY786">
        <v>2</v>
      </c>
      <c r="AZ786">
        <v>131072</v>
      </c>
      <c r="BA786">
        <v>795</v>
      </c>
      <c r="BB786">
        <v>1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616.93799999999999</v>
      </c>
      <c r="BN786">
        <v>1.1100000000000001</v>
      </c>
      <c r="BO786">
        <v>0</v>
      </c>
      <c r="BP786">
        <v>1</v>
      </c>
      <c r="BQ786">
        <v>0</v>
      </c>
      <c r="BR786">
        <v>0</v>
      </c>
      <c r="BS786">
        <v>0</v>
      </c>
      <c r="BT786">
        <v>616.93799999999999</v>
      </c>
      <c r="BU786">
        <v>1.1100000000000001</v>
      </c>
      <c r="BV786">
        <v>0</v>
      </c>
      <c r="BW786">
        <v>1</v>
      </c>
      <c r="CU786">
        <f>ROUND(AT786*Source!I572*AH786*AL786,2)</f>
        <v>616.94000000000005</v>
      </c>
      <c r="CV786">
        <f>ROUND(Y786*Source!I572,7)</f>
        <v>1.1100000000000001</v>
      </c>
      <c r="CW786">
        <v>0</v>
      </c>
      <c r="CX786">
        <f>ROUND(Y786*Source!I572,7)</f>
        <v>1.1100000000000001</v>
      </c>
      <c r="CY786">
        <f>AD786</f>
        <v>555.79999999999995</v>
      </c>
      <c r="CZ786">
        <f>AH786</f>
        <v>555.79999999999995</v>
      </c>
      <c r="DA786">
        <f>AL786</f>
        <v>1</v>
      </c>
      <c r="DB786">
        <f>ROUND(ROUND(AT786*CZ786,2),6)</f>
        <v>616.94000000000005</v>
      </c>
      <c r="DC786">
        <f>ROUND(ROUND(AT786*AG786,2),6)</f>
        <v>0</v>
      </c>
      <c r="DD786" t="s">
        <v>3</v>
      </c>
      <c r="DE786" t="s">
        <v>3</v>
      </c>
      <c r="DF786">
        <f>ROUND(ROUND(AE786,2)*CX786,2)</f>
        <v>0</v>
      </c>
      <c r="DG786">
        <f t="shared" si="369"/>
        <v>0</v>
      </c>
      <c r="DH786">
        <f t="shared" si="370"/>
        <v>0</v>
      </c>
      <c r="DI786">
        <f t="shared" si="371"/>
        <v>616.94000000000005</v>
      </c>
      <c r="DJ786">
        <f>DI786</f>
        <v>616.94000000000005</v>
      </c>
      <c r="DK786">
        <v>1</v>
      </c>
      <c r="DL786" t="s">
        <v>3</v>
      </c>
      <c r="DM786">
        <v>0</v>
      </c>
      <c r="DN786" t="s">
        <v>3</v>
      </c>
      <c r="DO786">
        <v>0</v>
      </c>
    </row>
    <row r="787" spans="1:119" x14ac:dyDescent="0.2">
      <c r="A787">
        <f>ROW(Source!A572)</f>
        <v>572</v>
      </c>
      <c r="B787">
        <v>449016111</v>
      </c>
      <c r="C787">
        <v>448998331</v>
      </c>
      <c r="D787">
        <v>277946072</v>
      </c>
      <c r="E787">
        <v>1</v>
      </c>
      <c r="F787">
        <v>1</v>
      </c>
      <c r="G787">
        <v>1</v>
      </c>
      <c r="H787">
        <v>2</v>
      </c>
      <c r="I787" t="s">
        <v>1238</v>
      </c>
      <c r="J787" t="s">
        <v>1239</v>
      </c>
      <c r="K787" t="s">
        <v>1240</v>
      </c>
      <c r="L787">
        <v>1368</v>
      </c>
      <c r="N787">
        <v>1011</v>
      </c>
      <c r="O787" t="s">
        <v>1100</v>
      </c>
      <c r="P787" t="s">
        <v>1100</v>
      </c>
      <c r="Q787">
        <v>1</v>
      </c>
      <c r="W787">
        <v>0</v>
      </c>
      <c r="X787">
        <v>-278178338</v>
      </c>
      <c r="Y787">
        <f>AT787</f>
        <v>0.26</v>
      </c>
      <c r="AA787">
        <v>0</v>
      </c>
      <c r="AB787">
        <v>34.61</v>
      </c>
      <c r="AC787">
        <v>0</v>
      </c>
      <c r="AD787">
        <v>0</v>
      </c>
      <c r="AE787">
        <v>0</v>
      </c>
      <c r="AF787">
        <v>34.61</v>
      </c>
      <c r="AG787">
        <v>0</v>
      </c>
      <c r="AH787">
        <v>0</v>
      </c>
      <c r="AI787">
        <v>1</v>
      </c>
      <c r="AJ787">
        <v>1</v>
      </c>
      <c r="AK787">
        <v>1</v>
      </c>
      <c r="AL787">
        <v>1</v>
      </c>
      <c r="AM787">
        <v>-2</v>
      </c>
      <c r="AN787">
        <v>0</v>
      </c>
      <c r="AO787">
        <v>0</v>
      </c>
      <c r="AP787">
        <v>1</v>
      </c>
      <c r="AQ787">
        <v>1</v>
      </c>
      <c r="AR787">
        <v>0</v>
      </c>
      <c r="AS787" t="s">
        <v>3</v>
      </c>
      <c r="AT787">
        <v>0.26</v>
      </c>
      <c r="AU787" t="s">
        <v>3</v>
      </c>
      <c r="AV787">
        <v>1</v>
      </c>
      <c r="AW787">
        <v>2</v>
      </c>
      <c r="AX787">
        <v>448998339</v>
      </c>
      <c r="AY787">
        <v>2</v>
      </c>
      <c r="AZ787">
        <v>32768</v>
      </c>
      <c r="BA787">
        <v>796</v>
      </c>
      <c r="BB787">
        <v>1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8.9985999999999997</v>
      </c>
      <c r="BL787">
        <v>0</v>
      </c>
      <c r="BM787">
        <v>0</v>
      </c>
      <c r="BN787">
        <v>0</v>
      </c>
      <c r="BO787">
        <v>0</v>
      </c>
      <c r="BP787">
        <v>1</v>
      </c>
      <c r="BQ787">
        <v>0</v>
      </c>
      <c r="BR787">
        <v>8.9985999999999997</v>
      </c>
      <c r="BS787">
        <v>0</v>
      </c>
      <c r="BT787">
        <v>0</v>
      </c>
      <c r="BU787">
        <v>0</v>
      </c>
      <c r="BV787">
        <v>0</v>
      </c>
      <c r="BW787">
        <v>1</v>
      </c>
      <c r="CV787">
        <v>0</v>
      </c>
      <c r="CW787">
        <f>ROUND(Y787*Source!I572*DO787,7)</f>
        <v>0</v>
      </c>
      <c r="CX787">
        <f>ROUND(Y787*Source!I572,7)</f>
        <v>0.26</v>
      </c>
      <c r="CY787">
        <f>AB787</f>
        <v>34.61</v>
      </c>
      <c r="CZ787">
        <f>AF787</f>
        <v>34.61</v>
      </c>
      <c r="DA787">
        <f>AJ787</f>
        <v>1</v>
      </c>
      <c r="DB787">
        <f>ROUND(ROUND(AT787*CZ787,2),6)</f>
        <v>9</v>
      </c>
      <c r="DC787">
        <f>ROUND(ROUND(AT787*AG787,2),6)</f>
        <v>0</v>
      </c>
      <c r="DD787" t="s">
        <v>3</v>
      </c>
      <c r="DE787" t="s">
        <v>3</v>
      </c>
      <c r="DF787">
        <f>ROUND(ROUND(AE787,2)*CX787,2)</f>
        <v>0</v>
      </c>
      <c r="DG787">
        <f t="shared" si="369"/>
        <v>9</v>
      </c>
      <c r="DH787">
        <f t="shared" si="370"/>
        <v>0</v>
      </c>
      <c r="DI787">
        <f t="shared" si="371"/>
        <v>0</v>
      </c>
      <c r="DJ787">
        <f>DG787+DH787</f>
        <v>9</v>
      </c>
      <c r="DK787">
        <v>1</v>
      </c>
      <c r="DL787" t="s">
        <v>3</v>
      </c>
      <c r="DM787">
        <v>0</v>
      </c>
      <c r="DN787" t="s">
        <v>3</v>
      </c>
      <c r="DO787">
        <v>0</v>
      </c>
    </row>
    <row r="788" spans="1:119" x14ac:dyDescent="0.2">
      <c r="A788">
        <f>ROW(Source!A572)</f>
        <v>572</v>
      </c>
      <c r="B788">
        <v>449016111</v>
      </c>
      <c r="C788">
        <v>448998331</v>
      </c>
      <c r="D788">
        <v>277865475</v>
      </c>
      <c r="E788">
        <v>1</v>
      </c>
      <c r="F788">
        <v>1</v>
      </c>
      <c r="G788">
        <v>1</v>
      </c>
      <c r="H788">
        <v>3</v>
      </c>
      <c r="I788" t="s">
        <v>1210</v>
      </c>
      <c r="J788" t="s">
        <v>1211</v>
      </c>
      <c r="K788" t="s">
        <v>1212</v>
      </c>
      <c r="L788">
        <v>1383</v>
      </c>
      <c r="N788">
        <v>1013</v>
      </c>
      <c r="O788" t="s">
        <v>1213</v>
      </c>
      <c r="P788" t="s">
        <v>1213</v>
      </c>
      <c r="Q788">
        <v>1</v>
      </c>
      <c r="W788">
        <v>0</v>
      </c>
      <c r="X788">
        <v>2066892133</v>
      </c>
      <c r="Y788">
        <f>(AT788*ROUND(0,7))</f>
        <v>0</v>
      </c>
      <c r="AA788">
        <v>7.32</v>
      </c>
      <c r="AB788">
        <v>0</v>
      </c>
      <c r="AC788">
        <v>0</v>
      </c>
      <c r="AD788">
        <v>0</v>
      </c>
      <c r="AE788">
        <v>7.32</v>
      </c>
      <c r="AF788">
        <v>0</v>
      </c>
      <c r="AG788">
        <v>0</v>
      </c>
      <c r="AH788">
        <v>0</v>
      </c>
      <c r="AI788">
        <v>1</v>
      </c>
      <c r="AJ788">
        <v>1</v>
      </c>
      <c r="AK788">
        <v>1</v>
      </c>
      <c r="AL788">
        <v>1</v>
      </c>
      <c r="AM788">
        <v>-2</v>
      </c>
      <c r="AN788">
        <v>0</v>
      </c>
      <c r="AO788">
        <v>0</v>
      </c>
      <c r="AP788">
        <v>1</v>
      </c>
      <c r="AQ788">
        <v>1</v>
      </c>
      <c r="AR788">
        <v>0</v>
      </c>
      <c r="AS788" t="s">
        <v>3</v>
      </c>
      <c r="AT788">
        <v>0.2132</v>
      </c>
      <c r="AU788" t="s">
        <v>135</v>
      </c>
      <c r="AV788">
        <v>0</v>
      </c>
      <c r="AW788">
        <v>2</v>
      </c>
      <c r="AX788">
        <v>448998340</v>
      </c>
      <c r="AY788">
        <v>2</v>
      </c>
      <c r="AZ788">
        <v>16384</v>
      </c>
      <c r="BA788">
        <v>797</v>
      </c>
      <c r="BB788">
        <v>1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1.560624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1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CV788">
        <v>0</v>
      </c>
      <c r="CW788">
        <v>0</v>
      </c>
      <c r="CX788">
        <f>ROUND(Y788*Source!I572,7)</f>
        <v>0</v>
      </c>
      <c r="CY788">
        <f>AA788</f>
        <v>7.32</v>
      </c>
      <c r="CZ788">
        <f>AE788</f>
        <v>7.32</v>
      </c>
      <c r="DA788">
        <f>AI788</f>
        <v>1</v>
      </c>
      <c r="DB788">
        <f>ROUND((ROUND(AT788*CZ788,2)*ROUND(0,7)),6)</f>
        <v>0</v>
      </c>
      <c r="DC788">
        <f>ROUND((ROUND(AT788*AG788,2)*ROUND(0,7)),6)</f>
        <v>0</v>
      </c>
      <c r="DD788" t="s">
        <v>3</v>
      </c>
      <c r="DE788" t="s">
        <v>3</v>
      </c>
      <c r="DF788">
        <f>ROUND(ROUND(AE788,2)*CX788,2)</f>
        <v>0</v>
      </c>
      <c r="DG788">
        <f t="shared" si="369"/>
        <v>0</v>
      </c>
      <c r="DH788">
        <f t="shared" si="370"/>
        <v>0</v>
      </c>
      <c r="DI788">
        <f t="shared" si="371"/>
        <v>0</v>
      </c>
      <c r="DJ788">
        <f>DF788</f>
        <v>0</v>
      </c>
      <c r="DK788">
        <v>1</v>
      </c>
      <c r="DL788" t="s">
        <v>3</v>
      </c>
      <c r="DM788">
        <v>0</v>
      </c>
      <c r="DN788" t="s">
        <v>3</v>
      </c>
      <c r="DO788">
        <v>0</v>
      </c>
    </row>
    <row r="789" spans="1:119" x14ac:dyDescent="0.2">
      <c r="A789">
        <f>ROW(Source!A572)</f>
        <v>572</v>
      </c>
      <c r="B789">
        <v>449016111</v>
      </c>
      <c r="C789">
        <v>448998331</v>
      </c>
      <c r="D789">
        <v>277560916</v>
      </c>
      <c r="E789">
        <v>109</v>
      </c>
      <c r="F789">
        <v>1</v>
      </c>
      <c r="G789">
        <v>1</v>
      </c>
      <c r="H789">
        <v>3</v>
      </c>
      <c r="I789" t="s">
        <v>707</v>
      </c>
      <c r="J789" t="s">
        <v>3</v>
      </c>
      <c r="K789" t="s">
        <v>708</v>
      </c>
      <c r="L789">
        <v>1371</v>
      </c>
      <c r="N789">
        <v>1013</v>
      </c>
      <c r="O789" t="s">
        <v>32</v>
      </c>
      <c r="P789" t="s">
        <v>32</v>
      </c>
      <c r="Q789">
        <v>1</v>
      </c>
      <c r="W789">
        <v>0</v>
      </c>
      <c r="X789">
        <v>-268170923</v>
      </c>
      <c r="Y789">
        <f>(AT789*ROUND(0,7))</f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1</v>
      </c>
      <c r="AJ789">
        <v>1</v>
      </c>
      <c r="AK789">
        <v>1</v>
      </c>
      <c r="AL789">
        <v>1</v>
      </c>
      <c r="AM789">
        <v>-2</v>
      </c>
      <c r="AN789">
        <v>0</v>
      </c>
      <c r="AO789">
        <v>0</v>
      </c>
      <c r="AP789">
        <v>1</v>
      </c>
      <c r="AQ789">
        <v>0</v>
      </c>
      <c r="AR789">
        <v>0</v>
      </c>
      <c r="AS789" t="s">
        <v>3</v>
      </c>
      <c r="AT789">
        <v>1</v>
      </c>
      <c r="AU789" t="s">
        <v>135</v>
      </c>
      <c r="AV789">
        <v>0</v>
      </c>
      <c r="AW789">
        <v>2</v>
      </c>
      <c r="AX789">
        <v>448998341</v>
      </c>
      <c r="AY789">
        <v>1</v>
      </c>
      <c r="AZ789">
        <v>0</v>
      </c>
      <c r="BA789">
        <v>798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CV789">
        <v>0</v>
      </c>
      <c r="CW789">
        <v>0</v>
      </c>
      <c r="CX789">
        <f>ROUND(Y789*Source!I572,7)</f>
        <v>0</v>
      </c>
      <c r="CY789">
        <f>AA789</f>
        <v>0</v>
      </c>
      <c r="CZ789">
        <f>AE789</f>
        <v>0</v>
      </c>
      <c r="DA789">
        <f>AI789</f>
        <v>1</v>
      </c>
      <c r="DB789">
        <f>ROUND((ROUND(AT789*CZ789,2)*ROUND(0,7)),6)</f>
        <v>0</v>
      </c>
      <c r="DC789">
        <f>ROUND((ROUND(AT789*AG789,2)*ROUND(0,7)),6)</f>
        <v>0</v>
      </c>
      <c r="DD789" t="s">
        <v>3</v>
      </c>
      <c r="DE789" t="s">
        <v>3</v>
      </c>
      <c r="DF789">
        <f>ROUND(ROUND(AE789,2)*CX789,2)</f>
        <v>0</v>
      </c>
      <c r="DG789">
        <f t="shared" si="369"/>
        <v>0</v>
      </c>
      <c r="DH789">
        <f t="shared" si="370"/>
        <v>0</v>
      </c>
      <c r="DI789">
        <f t="shared" si="371"/>
        <v>0</v>
      </c>
      <c r="DJ789">
        <f>DF789</f>
        <v>0</v>
      </c>
      <c r="DK789">
        <v>0</v>
      </c>
      <c r="DL789" t="s">
        <v>3</v>
      </c>
      <c r="DM789">
        <v>0</v>
      </c>
      <c r="DN789" t="s">
        <v>3</v>
      </c>
      <c r="DO789">
        <v>0</v>
      </c>
    </row>
    <row r="790" spans="1:119" x14ac:dyDescent="0.2">
      <c r="A790">
        <f>ROW(Source!A572)</f>
        <v>572</v>
      </c>
      <c r="B790">
        <v>449016111</v>
      </c>
      <c r="C790">
        <v>448998331</v>
      </c>
      <c r="D790">
        <v>277866682</v>
      </c>
      <c r="E790">
        <v>1</v>
      </c>
      <c r="F790">
        <v>1</v>
      </c>
      <c r="G790">
        <v>1</v>
      </c>
      <c r="H790">
        <v>3</v>
      </c>
      <c r="I790" t="s">
        <v>1320</v>
      </c>
      <c r="J790" t="s">
        <v>1321</v>
      </c>
      <c r="K790" t="s">
        <v>1322</v>
      </c>
      <c r="L790">
        <v>1346</v>
      </c>
      <c r="N790">
        <v>1009</v>
      </c>
      <c r="O790" t="s">
        <v>441</v>
      </c>
      <c r="P790" t="s">
        <v>441</v>
      </c>
      <c r="Q790">
        <v>1</v>
      </c>
      <c r="W790">
        <v>0</v>
      </c>
      <c r="X790">
        <v>1568892381</v>
      </c>
      <c r="Y790">
        <f>(AT790*ROUND(0,7))</f>
        <v>0</v>
      </c>
      <c r="AA790">
        <v>121.39</v>
      </c>
      <c r="AB790">
        <v>0</v>
      </c>
      <c r="AC790">
        <v>0</v>
      </c>
      <c r="AD790">
        <v>0</v>
      </c>
      <c r="AE790">
        <v>155.63</v>
      </c>
      <c r="AF790">
        <v>0</v>
      </c>
      <c r="AG790">
        <v>0</v>
      </c>
      <c r="AH790">
        <v>0</v>
      </c>
      <c r="AI790">
        <v>0.78</v>
      </c>
      <c r="AJ790">
        <v>1</v>
      </c>
      <c r="AK790">
        <v>1</v>
      </c>
      <c r="AL790">
        <v>1</v>
      </c>
      <c r="AM790">
        <v>2</v>
      </c>
      <c r="AN790">
        <v>0</v>
      </c>
      <c r="AO790">
        <v>0</v>
      </c>
      <c r="AP790">
        <v>1</v>
      </c>
      <c r="AQ790">
        <v>1</v>
      </c>
      <c r="AR790">
        <v>0</v>
      </c>
      <c r="AS790" t="s">
        <v>3</v>
      </c>
      <c r="AT790">
        <v>7.0000000000000007E-2</v>
      </c>
      <c r="AU790" t="s">
        <v>135</v>
      </c>
      <c r="AV790">
        <v>0</v>
      </c>
      <c r="AW790">
        <v>2</v>
      </c>
      <c r="AX790">
        <v>448998342</v>
      </c>
      <c r="AY790">
        <v>1</v>
      </c>
      <c r="AZ790">
        <v>0</v>
      </c>
      <c r="BA790">
        <v>799</v>
      </c>
      <c r="BB790">
        <v>1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10.8941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1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CV790">
        <v>0</v>
      </c>
      <c r="CW790">
        <v>0</v>
      </c>
      <c r="CX790">
        <f>ROUND(Y790*Source!I572,7)</f>
        <v>0</v>
      </c>
      <c r="CY790">
        <f>AA790</f>
        <v>121.39</v>
      </c>
      <c r="CZ790">
        <f>AE790</f>
        <v>155.63</v>
      </c>
      <c r="DA790">
        <f>AI790</f>
        <v>0.78</v>
      </c>
      <c r="DB790">
        <f>ROUND((ROUND(AT790*CZ790,2)*ROUND(0,7)),6)</f>
        <v>0</v>
      </c>
      <c r="DC790">
        <f>ROUND((ROUND(AT790*AG790,2)*ROUND(0,7)),6)</f>
        <v>0</v>
      </c>
      <c r="DD790" t="s">
        <v>3</v>
      </c>
      <c r="DE790" t="s">
        <v>3</v>
      </c>
      <c r="DF790">
        <f>ROUND(ROUND(AE790*AI790,2)*CX790,2)</f>
        <v>0</v>
      </c>
      <c r="DG790">
        <f t="shared" si="369"/>
        <v>0</v>
      </c>
      <c r="DH790">
        <f t="shared" si="370"/>
        <v>0</v>
      </c>
      <c r="DI790">
        <f t="shared" si="371"/>
        <v>0</v>
      </c>
      <c r="DJ790">
        <f>DF790</f>
        <v>0</v>
      </c>
      <c r="DK790">
        <v>0</v>
      </c>
      <c r="DL790" t="s">
        <v>3</v>
      </c>
      <c r="DM790">
        <v>0</v>
      </c>
      <c r="DN790" t="s">
        <v>3</v>
      </c>
      <c r="DO790">
        <v>0</v>
      </c>
    </row>
    <row r="791" spans="1:119" x14ac:dyDescent="0.2">
      <c r="A791">
        <f>ROW(Source!A572)</f>
        <v>572</v>
      </c>
      <c r="B791">
        <v>449016111</v>
      </c>
      <c r="C791">
        <v>448998331</v>
      </c>
      <c r="D791">
        <v>277868409</v>
      </c>
      <c r="E791">
        <v>1</v>
      </c>
      <c r="F791">
        <v>1</v>
      </c>
      <c r="G791">
        <v>1</v>
      </c>
      <c r="H791">
        <v>3</v>
      </c>
      <c r="I791" t="s">
        <v>1677</v>
      </c>
      <c r="J791" t="s">
        <v>1678</v>
      </c>
      <c r="K791" t="s">
        <v>1679</v>
      </c>
      <c r="L791">
        <v>1425</v>
      </c>
      <c r="N791">
        <v>1013</v>
      </c>
      <c r="O791" t="s">
        <v>62</v>
      </c>
      <c r="P791" t="s">
        <v>62</v>
      </c>
      <c r="Q791">
        <v>1</v>
      </c>
      <c r="W791">
        <v>0</v>
      </c>
      <c r="X791">
        <v>539501012</v>
      </c>
      <c r="Y791">
        <f>(AT791*ROUND(0,7))</f>
        <v>0</v>
      </c>
      <c r="AA791">
        <v>178.55</v>
      </c>
      <c r="AB791">
        <v>0</v>
      </c>
      <c r="AC791">
        <v>0</v>
      </c>
      <c r="AD791">
        <v>0</v>
      </c>
      <c r="AE791">
        <v>138.41</v>
      </c>
      <c r="AF791">
        <v>0</v>
      </c>
      <c r="AG791">
        <v>0</v>
      </c>
      <c r="AH791">
        <v>0</v>
      </c>
      <c r="AI791">
        <v>1.29</v>
      </c>
      <c r="AJ791">
        <v>1</v>
      </c>
      <c r="AK791">
        <v>1</v>
      </c>
      <c r="AL791">
        <v>1</v>
      </c>
      <c r="AM791">
        <v>2</v>
      </c>
      <c r="AN791">
        <v>0</v>
      </c>
      <c r="AO791">
        <v>0</v>
      </c>
      <c r="AP791">
        <v>1</v>
      </c>
      <c r="AQ791">
        <v>1</v>
      </c>
      <c r="AR791">
        <v>0</v>
      </c>
      <c r="AS791" t="s">
        <v>3</v>
      </c>
      <c r="AT791">
        <v>0.08</v>
      </c>
      <c r="AU791" t="s">
        <v>135</v>
      </c>
      <c r="AV791">
        <v>0</v>
      </c>
      <c r="AW791">
        <v>2</v>
      </c>
      <c r="AX791">
        <v>448998343</v>
      </c>
      <c r="AY791">
        <v>1</v>
      </c>
      <c r="AZ791">
        <v>0</v>
      </c>
      <c r="BA791">
        <v>800</v>
      </c>
      <c r="BB791">
        <v>1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11.072799999999999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1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CV791">
        <v>0</v>
      </c>
      <c r="CW791">
        <v>0</v>
      </c>
      <c r="CX791">
        <f>ROUND(Y791*Source!I572,7)</f>
        <v>0</v>
      </c>
      <c r="CY791">
        <f>AA791</f>
        <v>178.55</v>
      </c>
      <c r="CZ791">
        <f>AE791</f>
        <v>138.41</v>
      </c>
      <c r="DA791">
        <f>AI791</f>
        <v>1.29</v>
      </c>
      <c r="DB791">
        <f>ROUND((ROUND(AT791*CZ791,2)*ROUND(0,7)),6)</f>
        <v>0</v>
      </c>
      <c r="DC791">
        <f>ROUND((ROUND(AT791*AG791,2)*ROUND(0,7)),6)</f>
        <v>0</v>
      </c>
      <c r="DD791" t="s">
        <v>3</v>
      </c>
      <c r="DE791" t="s">
        <v>3</v>
      </c>
      <c r="DF791">
        <f>ROUND(ROUND(AE791*AI791,2)*CX791,2)</f>
        <v>0</v>
      </c>
      <c r="DG791">
        <f t="shared" si="369"/>
        <v>0</v>
      </c>
      <c r="DH791">
        <f t="shared" si="370"/>
        <v>0</v>
      </c>
      <c r="DI791">
        <f t="shared" si="371"/>
        <v>0</v>
      </c>
      <c r="DJ791">
        <f>DF791</f>
        <v>0</v>
      </c>
      <c r="DK791">
        <v>0</v>
      </c>
      <c r="DL791" t="s">
        <v>3</v>
      </c>
      <c r="DM791">
        <v>0</v>
      </c>
      <c r="DN791" t="s">
        <v>3</v>
      </c>
      <c r="DO791">
        <v>0</v>
      </c>
    </row>
    <row r="792" spans="1:119" x14ac:dyDescent="0.2">
      <c r="A792">
        <f>ROW(Source!A574)</f>
        <v>574</v>
      </c>
      <c r="B792">
        <v>449016111</v>
      </c>
      <c r="C792">
        <v>448998345</v>
      </c>
      <c r="D792">
        <v>277560276</v>
      </c>
      <c r="E792">
        <v>109</v>
      </c>
      <c r="F792">
        <v>1</v>
      </c>
      <c r="G792">
        <v>1</v>
      </c>
      <c r="H792">
        <v>1</v>
      </c>
      <c r="I792" t="s">
        <v>1201</v>
      </c>
      <c r="J792" t="s">
        <v>3</v>
      </c>
      <c r="K792" t="s">
        <v>1202</v>
      </c>
      <c r="L792">
        <v>1191</v>
      </c>
      <c r="N792">
        <v>1013</v>
      </c>
      <c r="O792" t="s">
        <v>1203</v>
      </c>
      <c r="P792" t="s">
        <v>1203</v>
      </c>
      <c r="Q792">
        <v>1</v>
      </c>
      <c r="W792">
        <v>0</v>
      </c>
      <c r="X792">
        <v>1049124552</v>
      </c>
      <c r="Y792">
        <f>(AT792*ROUND(0.3,7))</f>
        <v>0.156</v>
      </c>
      <c r="AA792">
        <v>0</v>
      </c>
      <c r="AB792">
        <v>0</v>
      </c>
      <c r="AC792">
        <v>0</v>
      </c>
      <c r="AD792">
        <v>479.27</v>
      </c>
      <c r="AE792">
        <v>0</v>
      </c>
      <c r="AF792">
        <v>0</v>
      </c>
      <c r="AG792">
        <v>0</v>
      </c>
      <c r="AH792">
        <v>479.27</v>
      </c>
      <c r="AI792">
        <v>1</v>
      </c>
      <c r="AJ792">
        <v>1</v>
      </c>
      <c r="AK792">
        <v>1</v>
      </c>
      <c r="AL792">
        <v>1</v>
      </c>
      <c r="AM792">
        <v>-2</v>
      </c>
      <c r="AN792">
        <v>0</v>
      </c>
      <c r="AO792">
        <v>0</v>
      </c>
      <c r="AP792">
        <v>1</v>
      </c>
      <c r="AQ792">
        <v>1</v>
      </c>
      <c r="AR792">
        <v>0</v>
      </c>
      <c r="AS792" t="s">
        <v>3</v>
      </c>
      <c r="AT792">
        <v>0.52</v>
      </c>
      <c r="AU792" t="s">
        <v>696</v>
      </c>
      <c r="AV792">
        <v>1</v>
      </c>
      <c r="AW792">
        <v>2</v>
      </c>
      <c r="AX792">
        <v>448998352</v>
      </c>
      <c r="AY792">
        <v>2</v>
      </c>
      <c r="AZ792">
        <v>131072</v>
      </c>
      <c r="BA792">
        <v>801</v>
      </c>
      <c r="BB792">
        <v>1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249.22040000000001</v>
      </c>
      <c r="BN792">
        <v>0.52</v>
      </c>
      <c r="BO792">
        <v>0</v>
      </c>
      <c r="BP792">
        <v>1</v>
      </c>
      <c r="BQ792">
        <v>0</v>
      </c>
      <c r="BR792">
        <v>0</v>
      </c>
      <c r="BS792">
        <v>0</v>
      </c>
      <c r="BT792">
        <v>74.766120000000001</v>
      </c>
      <c r="BU792">
        <v>0.156</v>
      </c>
      <c r="BV792">
        <v>0</v>
      </c>
      <c r="BW792">
        <v>1</v>
      </c>
      <c r="CU792">
        <f>ROUND(AT792*Source!I574*AH792*AL792,2)</f>
        <v>249.22</v>
      </c>
      <c r="CV792">
        <f>ROUND(Y792*Source!I574,7)</f>
        <v>0.156</v>
      </c>
      <c r="CW792">
        <v>0</v>
      </c>
      <c r="CX792">
        <f>ROUND(Y792*Source!I574,7)</f>
        <v>0.156</v>
      </c>
      <c r="CY792">
        <f>AD792</f>
        <v>479.27</v>
      </c>
      <c r="CZ792">
        <f>AH792</f>
        <v>479.27</v>
      </c>
      <c r="DA792">
        <f>AL792</f>
        <v>1</v>
      </c>
      <c r="DB792">
        <f>ROUND((ROUND(AT792*CZ792,2)*ROUND(0.3,7)),6)</f>
        <v>74.766000000000005</v>
      </c>
      <c r="DC792">
        <f>ROUND((ROUND(AT792*AG792,2)*ROUND(0.3,7)),6)</f>
        <v>0</v>
      </c>
      <c r="DD792" t="s">
        <v>3</v>
      </c>
      <c r="DE792" t="s">
        <v>3</v>
      </c>
      <c r="DF792">
        <f>ROUND(ROUND(AE792,2)*CX792,2)</f>
        <v>0</v>
      </c>
      <c r="DG792">
        <f t="shared" si="369"/>
        <v>0</v>
      </c>
      <c r="DH792">
        <f t="shared" si="370"/>
        <v>0</v>
      </c>
      <c r="DI792">
        <f t="shared" si="371"/>
        <v>74.77</v>
      </c>
      <c r="DJ792">
        <f>DI792</f>
        <v>74.77</v>
      </c>
      <c r="DK792">
        <v>1</v>
      </c>
      <c r="DL792" t="s">
        <v>3</v>
      </c>
      <c r="DM792">
        <v>0</v>
      </c>
      <c r="DN792" t="s">
        <v>3</v>
      </c>
      <c r="DO792">
        <v>0</v>
      </c>
    </row>
    <row r="793" spans="1:119" x14ac:dyDescent="0.2">
      <c r="A793">
        <f>ROW(Source!A574)</f>
        <v>574</v>
      </c>
      <c r="B793">
        <v>449016111</v>
      </c>
      <c r="C793">
        <v>448998345</v>
      </c>
      <c r="D793">
        <v>277560491</v>
      </c>
      <c r="E793">
        <v>109</v>
      </c>
      <c r="F793">
        <v>1</v>
      </c>
      <c r="G793">
        <v>1</v>
      </c>
      <c r="H793">
        <v>1</v>
      </c>
      <c r="I793" t="s">
        <v>1204</v>
      </c>
      <c r="J793" t="s">
        <v>3</v>
      </c>
      <c r="K793" t="s">
        <v>1205</v>
      </c>
      <c r="L793">
        <v>1191</v>
      </c>
      <c r="N793">
        <v>1013</v>
      </c>
      <c r="O793" t="s">
        <v>1203</v>
      </c>
      <c r="P793" t="s">
        <v>1203</v>
      </c>
      <c r="Q793">
        <v>1</v>
      </c>
      <c r="W793">
        <v>0</v>
      </c>
      <c r="X793">
        <v>-1417349443</v>
      </c>
      <c r="Y793">
        <f>(AT793*ROUND(0.3,7))</f>
        <v>6.6000000000000003E-2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1</v>
      </c>
      <c r="AJ793">
        <v>1</v>
      </c>
      <c r="AK793">
        <v>1</v>
      </c>
      <c r="AL793">
        <v>1</v>
      </c>
      <c r="AM793">
        <v>-2</v>
      </c>
      <c r="AN793">
        <v>0</v>
      </c>
      <c r="AO793">
        <v>0</v>
      </c>
      <c r="AP793">
        <v>1</v>
      </c>
      <c r="AQ793">
        <v>1</v>
      </c>
      <c r="AR793">
        <v>0</v>
      </c>
      <c r="AS793" t="s">
        <v>3</v>
      </c>
      <c r="AT793">
        <v>0.22</v>
      </c>
      <c r="AU793" t="s">
        <v>696</v>
      </c>
      <c r="AV793">
        <v>2</v>
      </c>
      <c r="AW793">
        <v>2</v>
      </c>
      <c r="AX793">
        <v>448998353</v>
      </c>
      <c r="AY793">
        <v>1</v>
      </c>
      <c r="AZ793">
        <v>0</v>
      </c>
      <c r="BA793">
        <v>802</v>
      </c>
      <c r="BB793">
        <v>1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CV793">
        <v>0</v>
      </c>
      <c r="CW793">
        <v>0</v>
      </c>
      <c r="CX793">
        <f>ROUND(Y793*Source!I574,7)</f>
        <v>6.6000000000000003E-2</v>
      </c>
      <c r="CY793">
        <f>AD793</f>
        <v>0</v>
      </c>
      <c r="CZ793">
        <f>AH793</f>
        <v>0</v>
      </c>
      <c r="DA793">
        <f>AL793</f>
        <v>1</v>
      </c>
      <c r="DB793">
        <f>ROUND((ROUND(AT793*CZ793,2)*ROUND(0.3,7)),6)</f>
        <v>0</v>
      </c>
      <c r="DC793">
        <f>ROUND((ROUND(AT793*AG793,2)*ROUND(0.3,7)),6)</f>
        <v>0</v>
      </c>
      <c r="DD793" t="s">
        <v>3</v>
      </c>
      <c r="DE793" t="s">
        <v>3</v>
      </c>
      <c r="DF793">
        <f>ROUND(ROUND(AE793,2)*CX793,2)</f>
        <v>0</v>
      </c>
      <c r="DG793">
        <f t="shared" si="369"/>
        <v>0</v>
      </c>
      <c r="DH793">
        <f t="shared" si="370"/>
        <v>0</v>
      </c>
      <c r="DI793">
        <f t="shared" si="371"/>
        <v>0</v>
      </c>
      <c r="DJ793">
        <f>DI793</f>
        <v>0</v>
      </c>
      <c r="DK793">
        <v>0</v>
      </c>
      <c r="DL793" t="s">
        <v>3</v>
      </c>
      <c r="DM793">
        <v>0</v>
      </c>
      <c r="DN793" t="s">
        <v>3</v>
      </c>
      <c r="DO793">
        <v>0</v>
      </c>
    </row>
    <row r="794" spans="1:119" x14ac:dyDescent="0.2">
      <c r="A794">
        <f>ROW(Source!A574)</f>
        <v>574</v>
      </c>
      <c r="B794">
        <v>449016111</v>
      </c>
      <c r="C794">
        <v>448998345</v>
      </c>
      <c r="D794">
        <v>277944918</v>
      </c>
      <c r="E794">
        <v>1</v>
      </c>
      <c r="F794">
        <v>1</v>
      </c>
      <c r="G794">
        <v>1</v>
      </c>
      <c r="H794">
        <v>2</v>
      </c>
      <c r="I794" t="s">
        <v>1381</v>
      </c>
      <c r="J794" t="s">
        <v>1382</v>
      </c>
      <c r="K794" t="s">
        <v>1383</v>
      </c>
      <c r="L794">
        <v>1368</v>
      </c>
      <c r="N794">
        <v>1011</v>
      </c>
      <c r="O794" t="s">
        <v>1100</v>
      </c>
      <c r="P794" t="s">
        <v>1100</v>
      </c>
      <c r="Q794">
        <v>1</v>
      </c>
      <c r="W794">
        <v>0</v>
      </c>
      <c r="X794">
        <v>857391492</v>
      </c>
      <c r="Y794">
        <f>(AT794*ROUND(0.3,7))</f>
        <v>0.06</v>
      </c>
      <c r="AA794">
        <v>0</v>
      </c>
      <c r="AB794">
        <v>2149.62</v>
      </c>
      <c r="AC794">
        <v>724.95</v>
      </c>
      <c r="AD794">
        <v>0</v>
      </c>
      <c r="AE794">
        <v>0</v>
      </c>
      <c r="AF794">
        <v>1472.34</v>
      </c>
      <c r="AG794">
        <v>724.95</v>
      </c>
      <c r="AH794">
        <v>0</v>
      </c>
      <c r="AI794">
        <v>1</v>
      </c>
      <c r="AJ794">
        <v>1.46</v>
      </c>
      <c r="AK794">
        <v>1</v>
      </c>
      <c r="AL794">
        <v>1</v>
      </c>
      <c r="AM794">
        <v>2</v>
      </c>
      <c r="AN794">
        <v>0</v>
      </c>
      <c r="AO794">
        <v>0</v>
      </c>
      <c r="AP794">
        <v>1</v>
      </c>
      <c r="AQ794">
        <v>1</v>
      </c>
      <c r="AR794">
        <v>0</v>
      </c>
      <c r="AS794" t="s">
        <v>3</v>
      </c>
      <c r="AT794">
        <v>0.2</v>
      </c>
      <c r="AU794" t="s">
        <v>696</v>
      </c>
      <c r="AV794">
        <v>1</v>
      </c>
      <c r="AW794">
        <v>2</v>
      </c>
      <c r="AX794">
        <v>448998354</v>
      </c>
      <c r="AY794">
        <v>2</v>
      </c>
      <c r="AZ794">
        <v>65536</v>
      </c>
      <c r="BA794">
        <v>803</v>
      </c>
      <c r="BB794">
        <v>1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294.46800000000002</v>
      </c>
      <c r="BL794">
        <v>144.99</v>
      </c>
      <c r="BM794">
        <v>0</v>
      </c>
      <c r="BN794">
        <v>0</v>
      </c>
      <c r="BO794">
        <v>0.2</v>
      </c>
      <c r="BP794">
        <v>1</v>
      </c>
      <c r="BQ794">
        <v>0</v>
      </c>
      <c r="BR794">
        <v>88.340399999999988</v>
      </c>
      <c r="BS794">
        <v>43.497</v>
      </c>
      <c r="BT794">
        <v>0</v>
      </c>
      <c r="BU794">
        <v>0</v>
      </c>
      <c r="BV794">
        <v>0.06</v>
      </c>
      <c r="BW794">
        <v>1</v>
      </c>
      <c r="CV794">
        <v>0</v>
      </c>
      <c r="CW794">
        <f>ROUND(Y794*Source!I574*DO794,7)</f>
        <v>0.06</v>
      </c>
      <c r="CX794">
        <f>ROUND(Y794*Source!I574,7)</f>
        <v>0.06</v>
      </c>
      <c r="CY794">
        <f>AB794</f>
        <v>2149.62</v>
      </c>
      <c r="CZ794">
        <f>AF794</f>
        <v>1472.34</v>
      </c>
      <c r="DA794">
        <f>AJ794</f>
        <v>1.46</v>
      </c>
      <c r="DB794">
        <f>ROUND((ROUND(AT794*CZ794,2)*ROUND(0.3,7)),6)</f>
        <v>88.340999999999994</v>
      </c>
      <c r="DC794">
        <f>ROUND((ROUND(AT794*AG794,2)*ROUND(0.3,7)),6)</f>
        <v>43.497</v>
      </c>
      <c r="DD794" t="s">
        <v>3</v>
      </c>
      <c r="DE794" t="s">
        <v>3</v>
      </c>
      <c r="DF794">
        <f>ROUND(ROUND(AE794,2)*CX794,2)</f>
        <v>0</v>
      </c>
      <c r="DG794">
        <f>ROUND(ROUND(AF794*AJ794,2)*CX794,2)</f>
        <v>128.97999999999999</v>
      </c>
      <c r="DH794">
        <f t="shared" si="370"/>
        <v>43.5</v>
      </c>
      <c r="DI794">
        <f t="shared" si="371"/>
        <v>0</v>
      </c>
      <c r="DJ794">
        <f>DG794+DH794</f>
        <v>172.48</v>
      </c>
      <c r="DK794">
        <v>0</v>
      </c>
      <c r="DL794" t="s">
        <v>1223</v>
      </c>
      <c r="DM794">
        <v>6</v>
      </c>
      <c r="DN794" t="s">
        <v>1203</v>
      </c>
      <c r="DO794">
        <v>1</v>
      </c>
    </row>
    <row r="795" spans="1:119" x14ac:dyDescent="0.2">
      <c r="A795">
        <f>ROW(Source!A574)</f>
        <v>574</v>
      </c>
      <c r="B795">
        <v>449016111</v>
      </c>
      <c r="C795">
        <v>448998345</v>
      </c>
      <c r="D795">
        <v>277945805</v>
      </c>
      <c r="E795">
        <v>1</v>
      </c>
      <c r="F795">
        <v>1</v>
      </c>
      <c r="G795">
        <v>1</v>
      </c>
      <c r="H795">
        <v>2</v>
      </c>
      <c r="I795" t="s">
        <v>1206</v>
      </c>
      <c r="J795" t="s">
        <v>1207</v>
      </c>
      <c r="K795" t="s">
        <v>1208</v>
      </c>
      <c r="L795">
        <v>1368</v>
      </c>
      <c r="N795">
        <v>1011</v>
      </c>
      <c r="O795" t="s">
        <v>1100</v>
      </c>
      <c r="P795" t="s">
        <v>1100</v>
      </c>
      <c r="Q795">
        <v>1</v>
      </c>
      <c r="W795">
        <v>0</v>
      </c>
      <c r="X795">
        <v>721652621</v>
      </c>
      <c r="Y795">
        <f>(AT795*ROUND(0.3,7))</f>
        <v>6.0000000000000001E-3</v>
      </c>
      <c r="AA795">
        <v>0</v>
      </c>
      <c r="AB795">
        <v>641.70000000000005</v>
      </c>
      <c r="AC795">
        <v>539.69000000000005</v>
      </c>
      <c r="AD795">
        <v>0</v>
      </c>
      <c r="AE795">
        <v>0</v>
      </c>
      <c r="AF795">
        <v>641.70000000000005</v>
      </c>
      <c r="AG795">
        <v>539.69000000000005</v>
      </c>
      <c r="AH795">
        <v>0</v>
      </c>
      <c r="AI795">
        <v>1</v>
      </c>
      <c r="AJ795">
        <v>1</v>
      </c>
      <c r="AK795">
        <v>1</v>
      </c>
      <c r="AL795">
        <v>1</v>
      </c>
      <c r="AM795">
        <v>-2</v>
      </c>
      <c r="AN795">
        <v>0</v>
      </c>
      <c r="AO795">
        <v>0</v>
      </c>
      <c r="AP795">
        <v>1</v>
      </c>
      <c r="AQ795">
        <v>1</v>
      </c>
      <c r="AR795">
        <v>0</v>
      </c>
      <c r="AS795" t="s">
        <v>3</v>
      </c>
      <c r="AT795">
        <v>0.02</v>
      </c>
      <c r="AU795" t="s">
        <v>696</v>
      </c>
      <c r="AV795">
        <v>1</v>
      </c>
      <c r="AW795">
        <v>2</v>
      </c>
      <c r="AX795">
        <v>448998355</v>
      </c>
      <c r="AY795">
        <v>2</v>
      </c>
      <c r="AZ795">
        <v>98304</v>
      </c>
      <c r="BA795">
        <v>804</v>
      </c>
      <c r="BB795">
        <v>1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12.834000000000001</v>
      </c>
      <c r="BL795">
        <v>10.793800000000001</v>
      </c>
      <c r="BM795">
        <v>0</v>
      </c>
      <c r="BN795">
        <v>0</v>
      </c>
      <c r="BO795">
        <v>0.02</v>
      </c>
      <c r="BP795">
        <v>1</v>
      </c>
      <c r="BQ795">
        <v>0</v>
      </c>
      <c r="BR795">
        <v>3.8502000000000005</v>
      </c>
      <c r="BS795">
        <v>3.2381400000000005</v>
      </c>
      <c r="BT795">
        <v>0</v>
      </c>
      <c r="BU795">
        <v>0</v>
      </c>
      <c r="BV795">
        <v>6.0000000000000001E-3</v>
      </c>
      <c r="BW795">
        <v>1</v>
      </c>
      <c r="CV795">
        <v>0</v>
      </c>
      <c r="CW795">
        <f>ROUND(Y795*Source!I574*DO795,7)</f>
        <v>6.0000000000000001E-3</v>
      </c>
      <c r="CX795">
        <f>ROUND(Y795*Source!I574,7)</f>
        <v>6.0000000000000001E-3</v>
      </c>
      <c r="CY795">
        <f>AB795</f>
        <v>641.70000000000005</v>
      </c>
      <c r="CZ795">
        <f>AF795</f>
        <v>641.70000000000005</v>
      </c>
      <c r="DA795">
        <f>AJ795</f>
        <v>1</v>
      </c>
      <c r="DB795">
        <f>ROUND((ROUND(AT795*CZ795,2)*ROUND(0.3,7)),6)</f>
        <v>3.8490000000000002</v>
      </c>
      <c r="DC795">
        <f>ROUND((ROUND(AT795*AG795,2)*ROUND(0.3,7)),6)</f>
        <v>3.2370000000000001</v>
      </c>
      <c r="DD795" t="s">
        <v>3</v>
      </c>
      <c r="DE795" t="s">
        <v>3</v>
      </c>
      <c r="DF795">
        <f>ROUND(ROUND(AE795,2)*CX795,2)</f>
        <v>0</v>
      </c>
      <c r="DG795">
        <f>ROUND(ROUND(AF795,2)*CX795,2)</f>
        <v>3.85</v>
      </c>
      <c r="DH795">
        <f t="shared" si="370"/>
        <v>3.24</v>
      </c>
      <c r="DI795">
        <f t="shared" si="371"/>
        <v>0</v>
      </c>
      <c r="DJ795">
        <f>DG795+DH795</f>
        <v>7.09</v>
      </c>
      <c r="DK795">
        <v>1</v>
      </c>
      <c r="DL795" t="s">
        <v>1209</v>
      </c>
      <c r="DM795">
        <v>4</v>
      </c>
      <c r="DN795" t="s">
        <v>1203</v>
      </c>
      <c r="DO795">
        <v>1</v>
      </c>
    </row>
    <row r="796" spans="1:119" x14ac:dyDescent="0.2">
      <c r="A796">
        <f>ROW(Source!A574)</f>
        <v>574</v>
      </c>
      <c r="B796">
        <v>449016111</v>
      </c>
      <c r="C796">
        <v>448998345</v>
      </c>
      <c r="D796">
        <v>277867722</v>
      </c>
      <c r="E796">
        <v>1</v>
      </c>
      <c r="F796">
        <v>1</v>
      </c>
      <c r="G796">
        <v>1</v>
      </c>
      <c r="H796">
        <v>3</v>
      </c>
      <c r="I796" t="s">
        <v>1384</v>
      </c>
      <c r="J796" t="s">
        <v>1385</v>
      </c>
      <c r="K796" t="s">
        <v>1386</v>
      </c>
      <c r="L796">
        <v>1346</v>
      </c>
      <c r="N796">
        <v>1009</v>
      </c>
      <c r="O796" t="s">
        <v>441</v>
      </c>
      <c r="P796" t="s">
        <v>441</v>
      </c>
      <c r="Q796">
        <v>1</v>
      </c>
      <c r="W796">
        <v>0</v>
      </c>
      <c r="X796">
        <v>271267429</v>
      </c>
      <c r="Y796">
        <f>(AT796*ROUND((0*0),7))</f>
        <v>0</v>
      </c>
      <c r="AA796">
        <v>115.81</v>
      </c>
      <c r="AB796">
        <v>0</v>
      </c>
      <c r="AC796">
        <v>0</v>
      </c>
      <c r="AD796">
        <v>0</v>
      </c>
      <c r="AE796">
        <v>107.23</v>
      </c>
      <c r="AF796">
        <v>0</v>
      </c>
      <c r="AG796">
        <v>0</v>
      </c>
      <c r="AH796">
        <v>0</v>
      </c>
      <c r="AI796">
        <v>1.08</v>
      </c>
      <c r="AJ796">
        <v>1</v>
      </c>
      <c r="AK796">
        <v>1</v>
      </c>
      <c r="AL796">
        <v>1</v>
      </c>
      <c r="AM796">
        <v>2</v>
      </c>
      <c r="AN796">
        <v>0</v>
      </c>
      <c r="AO796">
        <v>0</v>
      </c>
      <c r="AP796">
        <v>1</v>
      </c>
      <c r="AQ796">
        <v>1</v>
      </c>
      <c r="AR796">
        <v>0</v>
      </c>
      <c r="AS796" t="s">
        <v>3</v>
      </c>
      <c r="AT796">
        <v>0.32</v>
      </c>
      <c r="AU796" t="s">
        <v>38</v>
      </c>
      <c r="AV796">
        <v>0</v>
      </c>
      <c r="AW796">
        <v>2</v>
      </c>
      <c r="AX796">
        <v>448998356</v>
      </c>
      <c r="AY796">
        <v>1</v>
      </c>
      <c r="AZ796">
        <v>0</v>
      </c>
      <c r="BA796">
        <v>805</v>
      </c>
      <c r="BB796">
        <v>1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34.313600000000001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1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CV796">
        <v>0</v>
      </c>
      <c r="CW796">
        <v>0</v>
      </c>
      <c r="CX796">
        <f>ROUND(Y796*Source!I574,7)</f>
        <v>0</v>
      </c>
      <c r="CY796">
        <f>AA796</f>
        <v>115.81</v>
      </c>
      <c r="CZ796">
        <f>AE796</f>
        <v>107.23</v>
      </c>
      <c r="DA796">
        <f>AI796</f>
        <v>1.08</v>
      </c>
      <c r="DB796">
        <f>ROUND((ROUND(AT796*CZ796,2)*ROUND((0*0),7)),6)</f>
        <v>0</v>
      </c>
      <c r="DC796">
        <f>ROUND((ROUND(AT796*AG796,2)*ROUND((0*0),7)),6)</f>
        <v>0</v>
      </c>
      <c r="DD796" t="s">
        <v>3</v>
      </c>
      <c r="DE796" t="s">
        <v>3</v>
      </c>
      <c r="DF796">
        <f>ROUND(ROUND(AE796*AI796,2)*CX796,2)</f>
        <v>0</v>
      </c>
      <c r="DG796">
        <f>ROUND(ROUND(AF796,2)*CX796,2)</f>
        <v>0</v>
      </c>
      <c r="DH796">
        <f t="shared" si="370"/>
        <v>0</v>
      </c>
      <c r="DI796">
        <f t="shared" si="371"/>
        <v>0</v>
      </c>
      <c r="DJ796">
        <f>DF796</f>
        <v>0</v>
      </c>
      <c r="DK796">
        <v>0</v>
      </c>
      <c r="DL796" t="s">
        <v>3</v>
      </c>
      <c r="DM796">
        <v>0</v>
      </c>
      <c r="DN796" t="s">
        <v>3</v>
      </c>
      <c r="DO796">
        <v>0</v>
      </c>
    </row>
    <row r="797" spans="1:119" x14ac:dyDescent="0.2">
      <c r="A797">
        <f>ROW(Source!A574)</f>
        <v>574</v>
      </c>
      <c r="B797">
        <v>449016111</v>
      </c>
      <c r="C797">
        <v>448998345</v>
      </c>
      <c r="D797">
        <v>277566433</v>
      </c>
      <c r="E797">
        <v>109</v>
      </c>
      <c r="F797">
        <v>1</v>
      </c>
      <c r="G797">
        <v>1</v>
      </c>
      <c r="H797">
        <v>3</v>
      </c>
      <c r="I797" t="s">
        <v>633</v>
      </c>
      <c r="J797" t="s">
        <v>3</v>
      </c>
      <c r="K797" t="s">
        <v>634</v>
      </c>
      <c r="L797">
        <v>3277935</v>
      </c>
      <c r="N797">
        <v>1013</v>
      </c>
      <c r="O797" t="s">
        <v>635</v>
      </c>
      <c r="P797" t="s">
        <v>635</v>
      </c>
      <c r="Q797">
        <v>1</v>
      </c>
      <c r="W797">
        <v>0</v>
      </c>
      <c r="X797">
        <v>274903907</v>
      </c>
      <c r="Y797">
        <f>AT797</f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1</v>
      </c>
      <c r="AJ797">
        <v>1</v>
      </c>
      <c r="AK797">
        <v>1</v>
      </c>
      <c r="AL797">
        <v>1</v>
      </c>
      <c r="AM797">
        <v>-2</v>
      </c>
      <c r="AN797">
        <v>0</v>
      </c>
      <c r="AO797">
        <v>0</v>
      </c>
      <c r="AP797">
        <v>0</v>
      </c>
      <c r="AQ797">
        <v>0</v>
      </c>
      <c r="AR797">
        <v>0</v>
      </c>
      <c r="AS797" t="s">
        <v>3</v>
      </c>
      <c r="AT797">
        <v>0</v>
      </c>
      <c r="AU797" t="s">
        <v>3</v>
      </c>
      <c r="AV797">
        <v>0</v>
      </c>
      <c r="AW797">
        <v>2</v>
      </c>
      <c r="AX797">
        <v>448998357</v>
      </c>
      <c r="AY797">
        <v>1</v>
      </c>
      <c r="AZ797">
        <v>4096</v>
      </c>
      <c r="BA797">
        <v>806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CV797">
        <v>0</v>
      </c>
      <c r="CW797">
        <v>0</v>
      </c>
      <c r="CX797">
        <f>ROUND(Y797*Source!I574,7)</f>
        <v>0</v>
      </c>
      <c r="CY797">
        <f>AA797</f>
        <v>0</v>
      </c>
      <c r="CZ797">
        <f>AE797</f>
        <v>0</v>
      </c>
      <c r="DA797">
        <f>AI797</f>
        <v>1</v>
      </c>
      <c r="DB797">
        <f>ROUND(ROUND(AT797*CZ797,2),6)</f>
        <v>0</v>
      </c>
      <c r="DC797">
        <f>ROUND(ROUND(AT797*AG797,2),6)</f>
        <v>0</v>
      </c>
      <c r="DD797" t="s">
        <v>3</v>
      </c>
      <c r="DE797" t="s">
        <v>3</v>
      </c>
      <c r="DF797">
        <f>ROUND(ROUND(AE797,2)*CX797,2)</f>
        <v>0</v>
      </c>
      <c r="DG797">
        <f>ROUND(ROUND(AF797,2)*CX797,2)</f>
        <v>0</v>
      </c>
      <c r="DH797">
        <f t="shared" si="370"/>
        <v>0</v>
      </c>
      <c r="DI797">
        <f t="shared" si="371"/>
        <v>0</v>
      </c>
      <c r="DJ797">
        <f>DF797</f>
        <v>0</v>
      </c>
      <c r="DK797">
        <v>0</v>
      </c>
      <c r="DL797" t="s">
        <v>3</v>
      </c>
      <c r="DM797">
        <v>0</v>
      </c>
      <c r="DN797" t="s">
        <v>3</v>
      </c>
      <c r="DO797">
        <v>0</v>
      </c>
    </row>
    <row r="798" spans="1:119" x14ac:dyDescent="0.2">
      <c r="A798">
        <f>ROW(Source!A576)</f>
        <v>576</v>
      </c>
      <c r="B798">
        <v>449016111</v>
      </c>
      <c r="C798">
        <v>448998359</v>
      </c>
      <c r="D798">
        <v>277560276</v>
      </c>
      <c r="E798">
        <v>109</v>
      </c>
      <c r="F798">
        <v>1</v>
      </c>
      <c r="G798">
        <v>1</v>
      </c>
      <c r="H798">
        <v>1</v>
      </c>
      <c r="I798" t="s">
        <v>1201</v>
      </c>
      <c r="J798" t="s">
        <v>3</v>
      </c>
      <c r="K798" t="s">
        <v>1202</v>
      </c>
      <c r="L798">
        <v>1191</v>
      </c>
      <c r="N798">
        <v>1013</v>
      </c>
      <c r="O798" t="s">
        <v>1203</v>
      </c>
      <c r="P798" t="s">
        <v>1203</v>
      </c>
      <c r="Q798">
        <v>1</v>
      </c>
      <c r="W798">
        <v>0</v>
      </c>
      <c r="X798">
        <v>1049124552</v>
      </c>
      <c r="Y798">
        <f>AT798</f>
        <v>0.52</v>
      </c>
      <c r="AA798">
        <v>0</v>
      </c>
      <c r="AB798">
        <v>0</v>
      </c>
      <c r="AC798">
        <v>0</v>
      </c>
      <c r="AD798">
        <v>479.27</v>
      </c>
      <c r="AE798">
        <v>0</v>
      </c>
      <c r="AF798">
        <v>0</v>
      </c>
      <c r="AG798">
        <v>0</v>
      </c>
      <c r="AH798">
        <v>479.27</v>
      </c>
      <c r="AI798">
        <v>1</v>
      </c>
      <c r="AJ798">
        <v>1</v>
      </c>
      <c r="AK798">
        <v>1</v>
      </c>
      <c r="AL798">
        <v>1</v>
      </c>
      <c r="AM798">
        <v>-2</v>
      </c>
      <c r="AN798">
        <v>0</v>
      </c>
      <c r="AO798">
        <v>0</v>
      </c>
      <c r="AP798">
        <v>1</v>
      </c>
      <c r="AQ798">
        <v>1</v>
      </c>
      <c r="AR798">
        <v>0</v>
      </c>
      <c r="AS798" t="s">
        <v>3</v>
      </c>
      <c r="AT798">
        <v>0.52</v>
      </c>
      <c r="AU798" t="s">
        <v>3</v>
      </c>
      <c r="AV798">
        <v>1</v>
      </c>
      <c r="AW798">
        <v>2</v>
      </c>
      <c r="AX798">
        <v>448998366</v>
      </c>
      <c r="AY798">
        <v>2</v>
      </c>
      <c r="AZ798">
        <v>131072</v>
      </c>
      <c r="BA798">
        <v>807</v>
      </c>
      <c r="BB798">
        <v>1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249.22040000000001</v>
      </c>
      <c r="BN798">
        <v>0.52</v>
      </c>
      <c r="BO798">
        <v>0</v>
      </c>
      <c r="BP798">
        <v>1</v>
      </c>
      <c r="BQ798">
        <v>0</v>
      </c>
      <c r="BR798">
        <v>0</v>
      </c>
      <c r="BS798">
        <v>0</v>
      </c>
      <c r="BT798">
        <v>249.22040000000001</v>
      </c>
      <c r="BU798">
        <v>0.52</v>
      </c>
      <c r="BV798">
        <v>0</v>
      </c>
      <c r="BW798">
        <v>1</v>
      </c>
      <c r="CU798">
        <f>ROUND(AT798*Source!I576*AH798*AL798,2)</f>
        <v>249.22</v>
      </c>
      <c r="CV798">
        <f>ROUND(Y798*Source!I576,7)</f>
        <v>0.52</v>
      </c>
      <c r="CW798">
        <v>0</v>
      </c>
      <c r="CX798">
        <f>ROUND(Y798*Source!I576,7)</f>
        <v>0.52</v>
      </c>
      <c r="CY798">
        <f>AD798</f>
        <v>479.27</v>
      </c>
      <c r="CZ798">
        <f>AH798</f>
        <v>479.27</v>
      </c>
      <c r="DA798">
        <f>AL798</f>
        <v>1</v>
      </c>
      <c r="DB798">
        <f>ROUND(ROUND(AT798*CZ798,2),6)</f>
        <v>249.22</v>
      </c>
      <c r="DC798">
        <f>ROUND(ROUND(AT798*AG798,2),6)</f>
        <v>0</v>
      </c>
      <c r="DD798" t="s">
        <v>3</v>
      </c>
      <c r="DE798" t="s">
        <v>3</v>
      </c>
      <c r="DF798">
        <f>ROUND(ROUND(AE798,2)*CX798,2)</f>
        <v>0</v>
      </c>
      <c r="DG798">
        <f>ROUND(ROUND(AF798,2)*CX798,2)</f>
        <v>0</v>
      </c>
      <c r="DH798">
        <f t="shared" si="370"/>
        <v>0</v>
      </c>
      <c r="DI798">
        <f t="shared" si="371"/>
        <v>249.22</v>
      </c>
      <c r="DJ798">
        <f>DI798</f>
        <v>249.22</v>
      </c>
      <c r="DK798">
        <v>1</v>
      </c>
      <c r="DL798" t="s">
        <v>3</v>
      </c>
      <c r="DM798">
        <v>0</v>
      </c>
      <c r="DN798" t="s">
        <v>3</v>
      </c>
      <c r="DO798">
        <v>0</v>
      </c>
    </row>
    <row r="799" spans="1:119" x14ac:dyDescent="0.2">
      <c r="A799">
        <f>ROW(Source!A576)</f>
        <v>576</v>
      </c>
      <c r="B799">
        <v>449016111</v>
      </c>
      <c r="C799">
        <v>448998359</v>
      </c>
      <c r="D799">
        <v>277560491</v>
      </c>
      <c r="E799">
        <v>109</v>
      </c>
      <c r="F799">
        <v>1</v>
      </c>
      <c r="G799">
        <v>1</v>
      </c>
      <c r="H799">
        <v>1</v>
      </c>
      <c r="I799" t="s">
        <v>1204</v>
      </c>
      <c r="J799" t="s">
        <v>3</v>
      </c>
      <c r="K799" t="s">
        <v>1205</v>
      </c>
      <c r="L799">
        <v>1191</v>
      </c>
      <c r="N799">
        <v>1013</v>
      </c>
      <c r="O799" t="s">
        <v>1203</v>
      </c>
      <c r="P799" t="s">
        <v>1203</v>
      </c>
      <c r="Q799">
        <v>1</v>
      </c>
      <c r="W799">
        <v>0</v>
      </c>
      <c r="X799">
        <v>-1417349443</v>
      </c>
      <c r="Y799">
        <f>AT799</f>
        <v>0.22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1</v>
      </c>
      <c r="AJ799">
        <v>1</v>
      </c>
      <c r="AK799">
        <v>1</v>
      </c>
      <c r="AL799">
        <v>1</v>
      </c>
      <c r="AM799">
        <v>-2</v>
      </c>
      <c r="AN799">
        <v>0</v>
      </c>
      <c r="AO799">
        <v>0</v>
      </c>
      <c r="AP799">
        <v>1</v>
      </c>
      <c r="AQ799">
        <v>1</v>
      </c>
      <c r="AR799">
        <v>0</v>
      </c>
      <c r="AS799" t="s">
        <v>3</v>
      </c>
      <c r="AT799">
        <v>0.22</v>
      </c>
      <c r="AU799" t="s">
        <v>3</v>
      </c>
      <c r="AV799">
        <v>2</v>
      </c>
      <c r="AW799">
        <v>2</v>
      </c>
      <c r="AX799">
        <v>448998367</v>
      </c>
      <c r="AY799">
        <v>1</v>
      </c>
      <c r="AZ799">
        <v>0</v>
      </c>
      <c r="BA799">
        <v>808</v>
      </c>
      <c r="BB799">
        <v>1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CV799">
        <v>0</v>
      </c>
      <c r="CW799">
        <v>0</v>
      </c>
      <c r="CX799">
        <f>ROUND(Y799*Source!I576,7)</f>
        <v>0.22</v>
      </c>
      <c r="CY799">
        <f>AD799</f>
        <v>0</v>
      </c>
      <c r="CZ799">
        <f>AH799</f>
        <v>0</v>
      </c>
      <c r="DA799">
        <f>AL799</f>
        <v>1</v>
      </c>
      <c r="DB799">
        <f>ROUND(ROUND(AT799*CZ799,2),6)</f>
        <v>0</v>
      </c>
      <c r="DC799">
        <f>ROUND(ROUND(AT799*AG799,2),6)</f>
        <v>0</v>
      </c>
      <c r="DD799" t="s">
        <v>3</v>
      </c>
      <c r="DE799" t="s">
        <v>3</v>
      </c>
      <c r="DF799">
        <f>ROUND(ROUND(AE799,2)*CX799,2)</f>
        <v>0</v>
      </c>
      <c r="DG799">
        <f>ROUND(ROUND(AF799,2)*CX799,2)</f>
        <v>0</v>
      </c>
      <c r="DH799">
        <f t="shared" si="370"/>
        <v>0</v>
      </c>
      <c r="DI799">
        <f t="shared" si="371"/>
        <v>0</v>
      </c>
      <c r="DJ799">
        <f>DI799</f>
        <v>0</v>
      </c>
      <c r="DK799">
        <v>0</v>
      </c>
      <c r="DL799" t="s">
        <v>3</v>
      </c>
      <c r="DM799">
        <v>0</v>
      </c>
      <c r="DN799" t="s">
        <v>3</v>
      </c>
      <c r="DO799">
        <v>0</v>
      </c>
    </row>
    <row r="800" spans="1:119" x14ac:dyDescent="0.2">
      <c r="A800">
        <f>ROW(Source!A576)</f>
        <v>576</v>
      </c>
      <c r="B800">
        <v>449016111</v>
      </c>
      <c r="C800">
        <v>448998359</v>
      </c>
      <c r="D800">
        <v>277944918</v>
      </c>
      <c r="E800">
        <v>1</v>
      </c>
      <c r="F800">
        <v>1</v>
      </c>
      <c r="G800">
        <v>1</v>
      </c>
      <c r="H800">
        <v>2</v>
      </c>
      <c r="I800" t="s">
        <v>1381</v>
      </c>
      <c r="J800" t="s">
        <v>1382</v>
      </c>
      <c r="K800" t="s">
        <v>1383</v>
      </c>
      <c r="L800">
        <v>1368</v>
      </c>
      <c r="N800">
        <v>1011</v>
      </c>
      <c r="O800" t="s">
        <v>1100</v>
      </c>
      <c r="P800" t="s">
        <v>1100</v>
      </c>
      <c r="Q800">
        <v>1</v>
      </c>
      <c r="W800">
        <v>0</v>
      </c>
      <c r="X800">
        <v>857391492</v>
      </c>
      <c r="Y800">
        <f>AT800</f>
        <v>0.2</v>
      </c>
      <c r="AA800">
        <v>0</v>
      </c>
      <c r="AB800">
        <v>2149.62</v>
      </c>
      <c r="AC800">
        <v>724.95</v>
      </c>
      <c r="AD800">
        <v>0</v>
      </c>
      <c r="AE800">
        <v>0</v>
      </c>
      <c r="AF800">
        <v>1472.34</v>
      </c>
      <c r="AG800">
        <v>724.95</v>
      </c>
      <c r="AH800">
        <v>0</v>
      </c>
      <c r="AI800">
        <v>1</v>
      </c>
      <c r="AJ800">
        <v>1.46</v>
      </c>
      <c r="AK800">
        <v>1</v>
      </c>
      <c r="AL800">
        <v>1</v>
      </c>
      <c r="AM800">
        <v>2</v>
      </c>
      <c r="AN800">
        <v>0</v>
      </c>
      <c r="AO800">
        <v>0</v>
      </c>
      <c r="AP800">
        <v>1</v>
      </c>
      <c r="AQ800">
        <v>1</v>
      </c>
      <c r="AR800">
        <v>0</v>
      </c>
      <c r="AS800" t="s">
        <v>3</v>
      </c>
      <c r="AT800">
        <v>0.2</v>
      </c>
      <c r="AU800" t="s">
        <v>3</v>
      </c>
      <c r="AV800">
        <v>1</v>
      </c>
      <c r="AW800">
        <v>2</v>
      </c>
      <c r="AX800">
        <v>448998368</v>
      </c>
      <c r="AY800">
        <v>2</v>
      </c>
      <c r="AZ800">
        <v>65536</v>
      </c>
      <c r="BA800">
        <v>809</v>
      </c>
      <c r="BB800">
        <v>1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294.46800000000002</v>
      </c>
      <c r="BL800">
        <v>144.99</v>
      </c>
      <c r="BM800">
        <v>0</v>
      </c>
      <c r="BN800">
        <v>0</v>
      </c>
      <c r="BO800">
        <v>0.2</v>
      </c>
      <c r="BP800">
        <v>1</v>
      </c>
      <c r="BQ800">
        <v>0</v>
      </c>
      <c r="BR800">
        <v>294.46800000000002</v>
      </c>
      <c r="BS800">
        <v>144.99</v>
      </c>
      <c r="BT800">
        <v>0</v>
      </c>
      <c r="BU800">
        <v>0</v>
      </c>
      <c r="BV800">
        <v>0.2</v>
      </c>
      <c r="BW800">
        <v>1</v>
      </c>
      <c r="CV800">
        <v>0</v>
      </c>
      <c r="CW800">
        <f>ROUND(Y800*Source!I576*DO800,7)</f>
        <v>0.2</v>
      </c>
      <c r="CX800">
        <f>ROUND(Y800*Source!I576,7)</f>
        <v>0.2</v>
      </c>
      <c r="CY800">
        <f>AB800</f>
        <v>2149.62</v>
      </c>
      <c r="CZ800">
        <f>AF800</f>
        <v>1472.34</v>
      </c>
      <c r="DA800">
        <f>AJ800</f>
        <v>1.46</v>
      </c>
      <c r="DB800">
        <f>ROUND(ROUND(AT800*CZ800,2),6)</f>
        <v>294.47000000000003</v>
      </c>
      <c r="DC800">
        <f>ROUND(ROUND(AT800*AG800,2),6)</f>
        <v>144.99</v>
      </c>
      <c r="DD800" t="s">
        <v>3</v>
      </c>
      <c r="DE800" t="s">
        <v>3</v>
      </c>
      <c r="DF800">
        <f>ROUND(ROUND(AE800,2)*CX800,2)</f>
        <v>0</v>
      </c>
      <c r="DG800">
        <f>ROUND(ROUND(AF800*AJ800,2)*CX800,2)</f>
        <v>429.92</v>
      </c>
      <c r="DH800">
        <f t="shared" si="370"/>
        <v>144.99</v>
      </c>
      <c r="DI800">
        <f t="shared" si="371"/>
        <v>0</v>
      </c>
      <c r="DJ800">
        <f>DG800+DH800</f>
        <v>574.91000000000008</v>
      </c>
      <c r="DK800">
        <v>0</v>
      </c>
      <c r="DL800" t="s">
        <v>1223</v>
      </c>
      <c r="DM800">
        <v>6</v>
      </c>
      <c r="DN800" t="s">
        <v>1203</v>
      </c>
      <c r="DO800">
        <v>1</v>
      </c>
    </row>
    <row r="801" spans="1:119" x14ac:dyDescent="0.2">
      <c r="A801">
        <f>ROW(Source!A576)</f>
        <v>576</v>
      </c>
      <c r="B801">
        <v>449016111</v>
      </c>
      <c r="C801">
        <v>448998359</v>
      </c>
      <c r="D801">
        <v>277945805</v>
      </c>
      <c r="E801">
        <v>1</v>
      </c>
      <c r="F801">
        <v>1</v>
      </c>
      <c r="G801">
        <v>1</v>
      </c>
      <c r="H801">
        <v>2</v>
      </c>
      <c r="I801" t="s">
        <v>1206</v>
      </c>
      <c r="J801" t="s">
        <v>1207</v>
      </c>
      <c r="K801" t="s">
        <v>1208</v>
      </c>
      <c r="L801">
        <v>1368</v>
      </c>
      <c r="N801">
        <v>1011</v>
      </c>
      <c r="O801" t="s">
        <v>1100</v>
      </c>
      <c r="P801" t="s">
        <v>1100</v>
      </c>
      <c r="Q801">
        <v>1</v>
      </c>
      <c r="W801">
        <v>0</v>
      </c>
      <c r="X801">
        <v>721652621</v>
      </c>
      <c r="Y801">
        <f>AT801</f>
        <v>0.02</v>
      </c>
      <c r="AA801">
        <v>0</v>
      </c>
      <c r="AB801">
        <v>641.70000000000005</v>
      </c>
      <c r="AC801">
        <v>539.69000000000005</v>
      </c>
      <c r="AD801">
        <v>0</v>
      </c>
      <c r="AE801">
        <v>0</v>
      </c>
      <c r="AF801">
        <v>641.70000000000005</v>
      </c>
      <c r="AG801">
        <v>539.69000000000005</v>
      </c>
      <c r="AH801">
        <v>0</v>
      </c>
      <c r="AI801">
        <v>1</v>
      </c>
      <c r="AJ801">
        <v>1</v>
      </c>
      <c r="AK801">
        <v>1</v>
      </c>
      <c r="AL801">
        <v>1</v>
      </c>
      <c r="AM801">
        <v>-2</v>
      </c>
      <c r="AN801">
        <v>0</v>
      </c>
      <c r="AO801">
        <v>0</v>
      </c>
      <c r="AP801">
        <v>1</v>
      </c>
      <c r="AQ801">
        <v>1</v>
      </c>
      <c r="AR801">
        <v>0</v>
      </c>
      <c r="AS801" t="s">
        <v>3</v>
      </c>
      <c r="AT801">
        <v>0.02</v>
      </c>
      <c r="AU801" t="s">
        <v>3</v>
      </c>
      <c r="AV801">
        <v>1</v>
      </c>
      <c r="AW801">
        <v>2</v>
      </c>
      <c r="AX801">
        <v>448998369</v>
      </c>
      <c r="AY801">
        <v>2</v>
      </c>
      <c r="AZ801">
        <v>98304</v>
      </c>
      <c r="BA801">
        <v>810</v>
      </c>
      <c r="BB801">
        <v>1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12.834000000000001</v>
      </c>
      <c r="BL801">
        <v>10.793800000000001</v>
      </c>
      <c r="BM801">
        <v>0</v>
      </c>
      <c r="BN801">
        <v>0</v>
      </c>
      <c r="BO801">
        <v>0.02</v>
      </c>
      <c r="BP801">
        <v>1</v>
      </c>
      <c r="BQ801">
        <v>0</v>
      </c>
      <c r="BR801">
        <v>12.834000000000001</v>
      </c>
      <c r="BS801">
        <v>10.793800000000001</v>
      </c>
      <c r="BT801">
        <v>0</v>
      </c>
      <c r="BU801">
        <v>0</v>
      </c>
      <c r="BV801">
        <v>0.02</v>
      </c>
      <c r="BW801">
        <v>1</v>
      </c>
      <c r="CV801">
        <v>0</v>
      </c>
      <c r="CW801">
        <f>ROUND(Y801*Source!I576*DO801,7)</f>
        <v>0.02</v>
      </c>
      <c r="CX801">
        <f>ROUND(Y801*Source!I576,7)</f>
        <v>0.02</v>
      </c>
      <c r="CY801">
        <f>AB801</f>
        <v>641.70000000000005</v>
      </c>
      <c r="CZ801">
        <f>AF801</f>
        <v>641.70000000000005</v>
      </c>
      <c r="DA801">
        <f>AJ801</f>
        <v>1</v>
      </c>
      <c r="DB801">
        <f>ROUND(ROUND(AT801*CZ801,2),6)</f>
        <v>12.83</v>
      </c>
      <c r="DC801">
        <f>ROUND(ROUND(AT801*AG801,2),6)</f>
        <v>10.79</v>
      </c>
      <c r="DD801" t="s">
        <v>3</v>
      </c>
      <c r="DE801" t="s">
        <v>3</v>
      </c>
      <c r="DF801">
        <f>ROUND(ROUND(AE801,2)*CX801,2)</f>
        <v>0</v>
      </c>
      <c r="DG801">
        <f t="shared" ref="DG801:DG864" si="372">ROUND(ROUND(AF801,2)*CX801,2)</f>
        <v>12.83</v>
      </c>
      <c r="DH801">
        <f t="shared" si="370"/>
        <v>10.79</v>
      </c>
      <c r="DI801">
        <f t="shared" si="371"/>
        <v>0</v>
      </c>
      <c r="DJ801">
        <f>DG801+DH801</f>
        <v>23.619999999999997</v>
      </c>
      <c r="DK801">
        <v>1</v>
      </c>
      <c r="DL801" t="s">
        <v>1209</v>
      </c>
      <c r="DM801">
        <v>4</v>
      </c>
      <c r="DN801" t="s">
        <v>1203</v>
      </c>
      <c r="DO801">
        <v>1</v>
      </c>
    </row>
    <row r="802" spans="1:119" x14ac:dyDescent="0.2">
      <c r="A802">
        <f>ROW(Source!A576)</f>
        <v>576</v>
      </c>
      <c r="B802">
        <v>449016111</v>
      </c>
      <c r="C802">
        <v>448998359</v>
      </c>
      <c r="D802">
        <v>277867722</v>
      </c>
      <c r="E802">
        <v>1</v>
      </c>
      <c r="F802">
        <v>1</v>
      </c>
      <c r="G802">
        <v>1</v>
      </c>
      <c r="H802">
        <v>3</v>
      </c>
      <c r="I802" t="s">
        <v>1384</v>
      </c>
      <c r="J802" t="s">
        <v>1385</v>
      </c>
      <c r="K802" t="s">
        <v>1386</v>
      </c>
      <c r="L802">
        <v>1346</v>
      </c>
      <c r="N802">
        <v>1009</v>
      </c>
      <c r="O802" t="s">
        <v>441</v>
      </c>
      <c r="P802" t="s">
        <v>441</v>
      </c>
      <c r="Q802">
        <v>1</v>
      </c>
      <c r="W802">
        <v>0</v>
      </c>
      <c r="X802">
        <v>271267429</v>
      </c>
      <c r="Y802">
        <f>(AT802*ROUND(0,7))</f>
        <v>0</v>
      </c>
      <c r="AA802">
        <v>115.81</v>
      </c>
      <c r="AB802">
        <v>0</v>
      </c>
      <c r="AC802">
        <v>0</v>
      </c>
      <c r="AD802">
        <v>0</v>
      </c>
      <c r="AE802">
        <v>107.23</v>
      </c>
      <c r="AF802">
        <v>0</v>
      </c>
      <c r="AG802">
        <v>0</v>
      </c>
      <c r="AH802">
        <v>0</v>
      </c>
      <c r="AI802">
        <v>1.08</v>
      </c>
      <c r="AJ802">
        <v>1</v>
      </c>
      <c r="AK802">
        <v>1</v>
      </c>
      <c r="AL802">
        <v>1</v>
      </c>
      <c r="AM802">
        <v>2</v>
      </c>
      <c r="AN802">
        <v>0</v>
      </c>
      <c r="AO802">
        <v>0</v>
      </c>
      <c r="AP802">
        <v>1</v>
      </c>
      <c r="AQ802">
        <v>1</v>
      </c>
      <c r="AR802">
        <v>0</v>
      </c>
      <c r="AS802" t="s">
        <v>3</v>
      </c>
      <c r="AT802">
        <v>0.32</v>
      </c>
      <c r="AU802" t="s">
        <v>23</v>
      </c>
      <c r="AV802">
        <v>0</v>
      </c>
      <c r="AW802">
        <v>2</v>
      </c>
      <c r="AX802">
        <v>448998370</v>
      </c>
      <c r="AY802">
        <v>1</v>
      </c>
      <c r="AZ802">
        <v>0</v>
      </c>
      <c r="BA802">
        <v>811</v>
      </c>
      <c r="BB802">
        <v>1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34.313600000000001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1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CV802">
        <v>0</v>
      </c>
      <c r="CW802">
        <v>0</v>
      </c>
      <c r="CX802">
        <f>ROUND(Y802*Source!I576,7)</f>
        <v>0</v>
      </c>
      <c r="CY802">
        <f>AA802</f>
        <v>115.81</v>
      </c>
      <c r="CZ802">
        <f>AE802</f>
        <v>107.23</v>
      </c>
      <c r="DA802">
        <f>AI802</f>
        <v>1.08</v>
      </c>
      <c r="DB802">
        <f>ROUND((ROUND(AT802*CZ802,2)*ROUND(0,7)),6)</f>
        <v>0</v>
      </c>
      <c r="DC802">
        <f>ROUND((ROUND(AT802*AG802,2)*ROUND(0,7)),6)</f>
        <v>0</v>
      </c>
      <c r="DD802" t="s">
        <v>3</v>
      </c>
      <c r="DE802" t="s">
        <v>3</v>
      </c>
      <c r="DF802">
        <f>ROUND(ROUND(AE802*AI802,2)*CX802,2)</f>
        <v>0</v>
      </c>
      <c r="DG802">
        <f t="shared" si="372"/>
        <v>0</v>
      </c>
      <c r="DH802">
        <f t="shared" si="370"/>
        <v>0</v>
      </c>
      <c r="DI802">
        <f t="shared" si="371"/>
        <v>0</v>
      </c>
      <c r="DJ802">
        <f>DF802</f>
        <v>0</v>
      </c>
      <c r="DK802">
        <v>0</v>
      </c>
      <c r="DL802" t="s">
        <v>3</v>
      </c>
      <c r="DM802">
        <v>0</v>
      </c>
      <c r="DN802" t="s">
        <v>3</v>
      </c>
      <c r="DO802">
        <v>0</v>
      </c>
    </row>
    <row r="803" spans="1:119" x14ac:dyDescent="0.2">
      <c r="A803">
        <f>ROW(Source!A576)</f>
        <v>576</v>
      </c>
      <c r="B803">
        <v>449016111</v>
      </c>
      <c r="C803">
        <v>448998359</v>
      </c>
      <c r="D803">
        <v>277566433</v>
      </c>
      <c r="E803">
        <v>109</v>
      </c>
      <c r="F803">
        <v>1</v>
      </c>
      <c r="G803">
        <v>1</v>
      </c>
      <c r="H803">
        <v>3</v>
      </c>
      <c r="I803" t="s">
        <v>633</v>
      </c>
      <c r="J803" t="s">
        <v>3</v>
      </c>
      <c r="K803" t="s">
        <v>634</v>
      </c>
      <c r="L803">
        <v>3277935</v>
      </c>
      <c r="N803">
        <v>1013</v>
      </c>
      <c r="O803" t="s">
        <v>635</v>
      </c>
      <c r="P803" t="s">
        <v>635</v>
      </c>
      <c r="Q803">
        <v>1</v>
      </c>
      <c r="W803">
        <v>0</v>
      </c>
      <c r="X803">
        <v>274903907</v>
      </c>
      <c r="Y803">
        <f>AT803</f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1</v>
      </c>
      <c r="AJ803">
        <v>1</v>
      </c>
      <c r="AK803">
        <v>1</v>
      </c>
      <c r="AL803">
        <v>1</v>
      </c>
      <c r="AM803">
        <v>-2</v>
      </c>
      <c r="AN803">
        <v>0</v>
      </c>
      <c r="AO803">
        <v>0</v>
      </c>
      <c r="AP803">
        <v>0</v>
      </c>
      <c r="AQ803">
        <v>0</v>
      </c>
      <c r="AR803">
        <v>0</v>
      </c>
      <c r="AS803" t="s">
        <v>3</v>
      </c>
      <c r="AT803">
        <v>0</v>
      </c>
      <c r="AU803" t="s">
        <v>3</v>
      </c>
      <c r="AV803">
        <v>0</v>
      </c>
      <c r="AW803">
        <v>2</v>
      </c>
      <c r="AX803">
        <v>448998371</v>
      </c>
      <c r="AY803">
        <v>1</v>
      </c>
      <c r="AZ803">
        <v>4096</v>
      </c>
      <c r="BA803">
        <v>812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CV803">
        <v>0</v>
      </c>
      <c r="CW803">
        <v>0</v>
      </c>
      <c r="CX803">
        <f>ROUND(Y803*Source!I576,7)</f>
        <v>0</v>
      </c>
      <c r="CY803">
        <f>AA803</f>
        <v>0</v>
      </c>
      <c r="CZ803">
        <f>AE803</f>
        <v>0</v>
      </c>
      <c r="DA803">
        <f>AI803</f>
        <v>1</v>
      </c>
      <c r="DB803">
        <f>ROUND(ROUND(AT803*CZ803,2),6)</f>
        <v>0</v>
      </c>
      <c r="DC803">
        <f>ROUND(ROUND(AT803*AG803,2),6)</f>
        <v>0</v>
      </c>
      <c r="DD803" t="s">
        <v>3</v>
      </c>
      <c r="DE803" t="s">
        <v>3</v>
      </c>
      <c r="DF803">
        <f>ROUND(ROUND(AE803,2)*CX803,2)</f>
        <v>0</v>
      </c>
      <c r="DG803">
        <f t="shared" si="372"/>
        <v>0</v>
      </c>
      <c r="DH803">
        <f t="shared" si="370"/>
        <v>0</v>
      </c>
      <c r="DI803">
        <f t="shared" si="371"/>
        <v>0</v>
      </c>
      <c r="DJ803">
        <f>DF803</f>
        <v>0</v>
      </c>
      <c r="DK803">
        <v>0</v>
      </c>
      <c r="DL803" t="s">
        <v>3</v>
      </c>
      <c r="DM803">
        <v>0</v>
      </c>
      <c r="DN803" t="s">
        <v>3</v>
      </c>
      <c r="DO803">
        <v>0</v>
      </c>
    </row>
    <row r="804" spans="1:119" x14ac:dyDescent="0.2">
      <c r="A804">
        <f>ROW(Source!A578)</f>
        <v>578</v>
      </c>
      <c r="B804">
        <v>449016111</v>
      </c>
      <c r="C804">
        <v>448998373</v>
      </c>
      <c r="D804">
        <v>277560309</v>
      </c>
      <c r="E804">
        <v>109</v>
      </c>
      <c r="F804">
        <v>1</v>
      </c>
      <c r="G804">
        <v>1</v>
      </c>
      <c r="H804">
        <v>1</v>
      </c>
      <c r="I804" t="s">
        <v>1251</v>
      </c>
      <c r="J804" t="s">
        <v>3</v>
      </c>
      <c r="K804" t="s">
        <v>1252</v>
      </c>
      <c r="L804">
        <v>1191</v>
      </c>
      <c r="N804">
        <v>1013</v>
      </c>
      <c r="O804" t="s">
        <v>1203</v>
      </c>
      <c r="P804" t="s">
        <v>1203</v>
      </c>
      <c r="Q804">
        <v>1</v>
      </c>
      <c r="W804">
        <v>0</v>
      </c>
      <c r="X804">
        <v>-1936699058</v>
      </c>
      <c r="Y804">
        <f>(AT804*ROUND(0.3,7))</f>
        <v>0.156</v>
      </c>
      <c r="AA804">
        <v>0</v>
      </c>
      <c r="AB804">
        <v>0</v>
      </c>
      <c r="AC804">
        <v>0</v>
      </c>
      <c r="AD804">
        <v>555.79999999999995</v>
      </c>
      <c r="AE804">
        <v>0</v>
      </c>
      <c r="AF804">
        <v>0</v>
      </c>
      <c r="AG804">
        <v>0</v>
      </c>
      <c r="AH804">
        <v>555.79999999999995</v>
      </c>
      <c r="AI804">
        <v>1</v>
      </c>
      <c r="AJ804">
        <v>1</v>
      </c>
      <c r="AK804">
        <v>1</v>
      </c>
      <c r="AL804">
        <v>1</v>
      </c>
      <c r="AM804">
        <v>-2</v>
      </c>
      <c r="AN804">
        <v>0</v>
      </c>
      <c r="AO804">
        <v>0</v>
      </c>
      <c r="AP804">
        <v>1</v>
      </c>
      <c r="AQ804">
        <v>1</v>
      </c>
      <c r="AR804">
        <v>0</v>
      </c>
      <c r="AS804" t="s">
        <v>3</v>
      </c>
      <c r="AT804">
        <v>0.52</v>
      </c>
      <c r="AU804" t="s">
        <v>696</v>
      </c>
      <c r="AV804">
        <v>1</v>
      </c>
      <c r="AW804">
        <v>2</v>
      </c>
      <c r="AX804">
        <v>448998376</v>
      </c>
      <c r="AY804">
        <v>2</v>
      </c>
      <c r="AZ804">
        <v>131072</v>
      </c>
      <c r="BA804">
        <v>813</v>
      </c>
      <c r="BB804">
        <v>1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289.01599999999996</v>
      </c>
      <c r="BN804">
        <v>0.52</v>
      </c>
      <c r="BO804">
        <v>0</v>
      </c>
      <c r="BP804">
        <v>1</v>
      </c>
      <c r="BQ804">
        <v>0</v>
      </c>
      <c r="BR804">
        <v>0</v>
      </c>
      <c r="BS804">
        <v>0</v>
      </c>
      <c r="BT804">
        <v>86.704799999999992</v>
      </c>
      <c r="BU804">
        <v>0.156</v>
      </c>
      <c r="BV804">
        <v>0</v>
      </c>
      <c r="BW804">
        <v>1</v>
      </c>
      <c r="CU804">
        <f>ROUND(AT804*Source!I578*AH804*AL804,2)</f>
        <v>289.02</v>
      </c>
      <c r="CV804">
        <f>ROUND(Y804*Source!I578,7)</f>
        <v>0.156</v>
      </c>
      <c r="CW804">
        <v>0</v>
      </c>
      <c r="CX804">
        <f>ROUND(Y804*Source!I578,7)</f>
        <v>0.156</v>
      </c>
      <c r="CY804">
        <f>AD804</f>
        <v>555.79999999999995</v>
      </c>
      <c r="CZ804">
        <f>AH804</f>
        <v>555.79999999999995</v>
      </c>
      <c r="DA804">
        <f>AL804</f>
        <v>1</v>
      </c>
      <c r="DB804">
        <f>ROUND((ROUND(AT804*CZ804,2)*ROUND(0.3,7)),6)</f>
        <v>86.706000000000003</v>
      </c>
      <c r="DC804">
        <f>ROUND((ROUND(AT804*AG804,2)*ROUND(0.3,7)),6)</f>
        <v>0</v>
      </c>
      <c r="DD804" t="s">
        <v>3</v>
      </c>
      <c r="DE804" t="s">
        <v>3</v>
      </c>
      <c r="DF804">
        <f>ROUND(ROUND(AE804,2)*CX804,2)</f>
        <v>0</v>
      </c>
      <c r="DG804">
        <f t="shared" si="372"/>
        <v>0</v>
      </c>
      <c r="DH804">
        <f t="shared" si="370"/>
        <v>0</v>
      </c>
      <c r="DI804">
        <f t="shared" si="371"/>
        <v>86.7</v>
      </c>
      <c r="DJ804">
        <f>DI804</f>
        <v>86.7</v>
      </c>
      <c r="DK804">
        <v>1</v>
      </c>
      <c r="DL804" t="s">
        <v>3</v>
      </c>
      <c r="DM804">
        <v>0</v>
      </c>
      <c r="DN804" t="s">
        <v>3</v>
      </c>
      <c r="DO804">
        <v>0</v>
      </c>
    </row>
    <row r="805" spans="1:119" x14ac:dyDescent="0.2">
      <c r="A805">
        <f>ROW(Source!A578)</f>
        <v>578</v>
      </c>
      <c r="B805">
        <v>449016111</v>
      </c>
      <c r="C805">
        <v>448998373</v>
      </c>
      <c r="D805">
        <v>277867716</v>
      </c>
      <c r="E805">
        <v>1</v>
      </c>
      <c r="F805">
        <v>1</v>
      </c>
      <c r="G805">
        <v>1</v>
      </c>
      <c r="H805">
        <v>3</v>
      </c>
      <c r="I805" t="s">
        <v>1673</v>
      </c>
      <c r="J805" t="s">
        <v>1676</v>
      </c>
      <c r="K805" t="s">
        <v>1675</v>
      </c>
      <c r="L805">
        <v>1346</v>
      </c>
      <c r="N805">
        <v>1009</v>
      </c>
      <c r="O805" t="s">
        <v>441</v>
      </c>
      <c r="P805" t="s">
        <v>441</v>
      </c>
      <c r="Q805">
        <v>1</v>
      </c>
      <c r="W805">
        <v>0</v>
      </c>
      <c r="X805">
        <v>-1175044184</v>
      </c>
      <c r="Y805">
        <f>(AT805*ROUND((0*0),7))</f>
        <v>0</v>
      </c>
      <c r="AA805">
        <v>126.72</v>
      </c>
      <c r="AB805">
        <v>0</v>
      </c>
      <c r="AC805">
        <v>0</v>
      </c>
      <c r="AD805">
        <v>0</v>
      </c>
      <c r="AE805">
        <v>117.33</v>
      </c>
      <c r="AF805">
        <v>0</v>
      </c>
      <c r="AG805">
        <v>0</v>
      </c>
      <c r="AH805">
        <v>0</v>
      </c>
      <c r="AI805">
        <v>1.08</v>
      </c>
      <c r="AJ805">
        <v>1</v>
      </c>
      <c r="AK805">
        <v>1</v>
      </c>
      <c r="AL805">
        <v>1</v>
      </c>
      <c r="AM805">
        <v>2</v>
      </c>
      <c r="AN805">
        <v>0</v>
      </c>
      <c r="AO805">
        <v>0</v>
      </c>
      <c r="AP805">
        <v>1</v>
      </c>
      <c r="AQ805">
        <v>1</v>
      </c>
      <c r="AR805">
        <v>0</v>
      </c>
      <c r="AS805" t="s">
        <v>3</v>
      </c>
      <c r="AT805">
        <v>3.5000000000000003E-2</v>
      </c>
      <c r="AU805" t="s">
        <v>38</v>
      </c>
      <c r="AV805">
        <v>0</v>
      </c>
      <c r="AW805">
        <v>2</v>
      </c>
      <c r="AX805">
        <v>448998377</v>
      </c>
      <c r="AY805">
        <v>1</v>
      </c>
      <c r="AZ805">
        <v>0</v>
      </c>
      <c r="BA805">
        <v>814</v>
      </c>
      <c r="BB805">
        <v>1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4.1065500000000004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1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CV805">
        <v>0</v>
      </c>
      <c r="CW805">
        <v>0</v>
      </c>
      <c r="CX805">
        <f>ROUND(Y805*Source!I578,7)</f>
        <v>0</v>
      </c>
      <c r="CY805">
        <f>AA805</f>
        <v>126.72</v>
      </c>
      <c r="CZ805">
        <f>AE805</f>
        <v>117.33</v>
      </c>
      <c r="DA805">
        <f>AI805</f>
        <v>1.08</v>
      </c>
      <c r="DB805">
        <f>ROUND((ROUND(AT805*CZ805,2)*ROUND((0*0),7)),6)</f>
        <v>0</v>
      </c>
      <c r="DC805">
        <f>ROUND((ROUND(AT805*AG805,2)*ROUND((0*0),7)),6)</f>
        <v>0</v>
      </c>
      <c r="DD805" t="s">
        <v>3</v>
      </c>
      <c r="DE805" t="s">
        <v>3</v>
      </c>
      <c r="DF805">
        <f>ROUND(ROUND(AE805*AI805,2)*CX805,2)</f>
        <v>0</v>
      </c>
      <c r="DG805">
        <f t="shared" si="372"/>
        <v>0</v>
      </c>
      <c r="DH805">
        <f t="shared" si="370"/>
        <v>0</v>
      </c>
      <c r="DI805">
        <f t="shared" si="371"/>
        <v>0</v>
      </c>
      <c r="DJ805">
        <f>DF805</f>
        <v>0</v>
      </c>
      <c r="DK805">
        <v>0</v>
      </c>
      <c r="DL805" t="s">
        <v>3</v>
      </c>
      <c r="DM805">
        <v>0</v>
      </c>
      <c r="DN805" t="s">
        <v>3</v>
      </c>
      <c r="DO805">
        <v>0</v>
      </c>
    </row>
    <row r="806" spans="1:119" x14ac:dyDescent="0.2">
      <c r="A806">
        <f>ROW(Source!A579)</f>
        <v>579</v>
      </c>
      <c r="B806">
        <v>449016111</v>
      </c>
      <c r="C806">
        <v>448998379</v>
      </c>
      <c r="D806">
        <v>277560309</v>
      </c>
      <c r="E806">
        <v>109</v>
      </c>
      <c r="F806">
        <v>1</v>
      </c>
      <c r="G806">
        <v>1</v>
      </c>
      <c r="H806">
        <v>1</v>
      </c>
      <c r="I806" t="s">
        <v>1251</v>
      </c>
      <c r="J806" t="s">
        <v>3</v>
      </c>
      <c r="K806" t="s">
        <v>1252</v>
      </c>
      <c r="L806">
        <v>1191</v>
      </c>
      <c r="N806">
        <v>1013</v>
      </c>
      <c r="O806" t="s">
        <v>1203</v>
      </c>
      <c r="P806" t="s">
        <v>1203</v>
      </c>
      <c r="Q806">
        <v>1</v>
      </c>
      <c r="W806">
        <v>0</v>
      </c>
      <c r="X806">
        <v>-1936699058</v>
      </c>
      <c r="Y806">
        <f>AT806</f>
        <v>0.52</v>
      </c>
      <c r="AA806">
        <v>0</v>
      </c>
      <c r="AB806">
        <v>0</v>
      </c>
      <c r="AC806">
        <v>0</v>
      </c>
      <c r="AD806">
        <v>555.79999999999995</v>
      </c>
      <c r="AE806">
        <v>0</v>
      </c>
      <c r="AF806">
        <v>0</v>
      </c>
      <c r="AG806">
        <v>0</v>
      </c>
      <c r="AH806">
        <v>555.79999999999995</v>
      </c>
      <c r="AI806">
        <v>1</v>
      </c>
      <c r="AJ806">
        <v>1</v>
      </c>
      <c r="AK806">
        <v>1</v>
      </c>
      <c r="AL806">
        <v>1</v>
      </c>
      <c r="AM806">
        <v>-2</v>
      </c>
      <c r="AN806">
        <v>0</v>
      </c>
      <c r="AO806">
        <v>0</v>
      </c>
      <c r="AP806">
        <v>1</v>
      </c>
      <c r="AQ806">
        <v>1</v>
      </c>
      <c r="AR806">
        <v>0</v>
      </c>
      <c r="AS806" t="s">
        <v>3</v>
      </c>
      <c r="AT806">
        <v>0.52</v>
      </c>
      <c r="AU806" t="s">
        <v>3</v>
      </c>
      <c r="AV806">
        <v>1</v>
      </c>
      <c r="AW806">
        <v>2</v>
      </c>
      <c r="AX806">
        <v>448998382</v>
      </c>
      <c r="AY806">
        <v>2</v>
      </c>
      <c r="AZ806">
        <v>131072</v>
      </c>
      <c r="BA806">
        <v>816</v>
      </c>
      <c r="BB806">
        <v>1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289.01599999999996</v>
      </c>
      <c r="BN806">
        <v>0.52</v>
      </c>
      <c r="BO806">
        <v>0</v>
      </c>
      <c r="BP806">
        <v>1</v>
      </c>
      <c r="BQ806">
        <v>0</v>
      </c>
      <c r="BR806">
        <v>0</v>
      </c>
      <c r="BS806">
        <v>0</v>
      </c>
      <c r="BT806">
        <v>289.01599999999996</v>
      </c>
      <c r="BU806">
        <v>0.52</v>
      </c>
      <c r="BV806">
        <v>0</v>
      </c>
      <c r="BW806">
        <v>1</v>
      </c>
      <c r="CU806">
        <f>ROUND(AT806*Source!I579*AH806*AL806,2)</f>
        <v>289.02</v>
      </c>
      <c r="CV806">
        <f>ROUND(Y806*Source!I579,7)</f>
        <v>0.52</v>
      </c>
      <c r="CW806">
        <v>0</v>
      </c>
      <c r="CX806">
        <f>ROUND(Y806*Source!I579,7)</f>
        <v>0.52</v>
      </c>
      <c r="CY806">
        <f>AD806</f>
        <v>555.79999999999995</v>
      </c>
      <c r="CZ806">
        <f>AH806</f>
        <v>555.79999999999995</v>
      </c>
      <c r="DA806">
        <f>AL806</f>
        <v>1</v>
      </c>
      <c r="DB806">
        <f>ROUND(ROUND(AT806*CZ806,2),6)</f>
        <v>289.02</v>
      </c>
      <c r="DC806">
        <f>ROUND(ROUND(AT806*AG806,2),6)</f>
        <v>0</v>
      </c>
      <c r="DD806" t="s">
        <v>3</v>
      </c>
      <c r="DE806" t="s">
        <v>3</v>
      </c>
      <c r="DF806">
        <f>ROUND(ROUND(AE806,2)*CX806,2)</f>
        <v>0</v>
      </c>
      <c r="DG806">
        <f t="shared" si="372"/>
        <v>0</v>
      </c>
      <c r="DH806">
        <f t="shared" si="370"/>
        <v>0</v>
      </c>
      <c r="DI806">
        <f t="shared" si="371"/>
        <v>289.02</v>
      </c>
      <c r="DJ806">
        <f>DI806</f>
        <v>289.02</v>
      </c>
      <c r="DK806">
        <v>1</v>
      </c>
      <c r="DL806" t="s">
        <v>3</v>
      </c>
      <c r="DM806">
        <v>0</v>
      </c>
      <c r="DN806" t="s">
        <v>3</v>
      </c>
      <c r="DO806">
        <v>0</v>
      </c>
    </row>
    <row r="807" spans="1:119" x14ac:dyDescent="0.2">
      <c r="A807">
        <f>ROW(Source!A579)</f>
        <v>579</v>
      </c>
      <c r="B807">
        <v>449016111</v>
      </c>
      <c r="C807">
        <v>448998379</v>
      </c>
      <c r="D807">
        <v>277867716</v>
      </c>
      <c r="E807">
        <v>1</v>
      </c>
      <c r="F807">
        <v>1</v>
      </c>
      <c r="G807">
        <v>1</v>
      </c>
      <c r="H807">
        <v>3</v>
      </c>
      <c r="I807" t="s">
        <v>1673</v>
      </c>
      <c r="J807" t="s">
        <v>1676</v>
      </c>
      <c r="K807" t="s">
        <v>1675</v>
      </c>
      <c r="L807">
        <v>1346</v>
      </c>
      <c r="N807">
        <v>1009</v>
      </c>
      <c r="O807" t="s">
        <v>441</v>
      </c>
      <c r="P807" t="s">
        <v>441</v>
      </c>
      <c r="Q807">
        <v>1</v>
      </c>
      <c r="W807">
        <v>0</v>
      </c>
      <c r="X807">
        <v>-1175044184</v>
      </c>
      <c r="Y807">
        <f>(AT807*ROUND(0,7))</f>
        <v>0</v>
      </c>
      <c r="AA807">
        <v>126.72</v>
      </c>
      <c r="AB807">
        <v>0</v>
      </c>
      <c r="AC807">
        <v>0</v>
      </c>
      <c r="AD807">
        <v>0</v>
      </c>
      <c r="AE807">
        <v>117.33</v>
      </c>
      <c r="AF807">
        <v>0</v>
      </c>
      <c r="AG807">
        <v>0</v>
      </c>
      <c r="AH807">
        <v>0</v>
      </c>
      <c r="AI807">
        <v>1.08</v>
      </c>
      <c r="AJ807">
        <v>1</v>
      </c>
      <c r="AK807">
        <v>1</v>
      </c>
      <c r="AL807">
        <v>1</v>
      </c>
      <c r="AM807">
        <v>2</v>
      </c>
      <c r="AN807">
        <v>0</v>
      </c>
      <c r="AO807">
        <v>0</v>
      </c>
      <c r="AP807">
        <v>1</v>
      </c>
      <c r="AQ807">
        <v>1</v>
      </c>
      <c r="AR807">
        <v>0</v>
      </c>
      <c r="AS807" t="s">
        <v>3</v>
      </c>
      <c r="AT807">
        <v>3.5000000000000003E-2</v>
      </c>
      <c r="AU807" t="s">
        <v>135</v>
      </c>
      <c r="AV807">
        <v>0</v>
      </c>
      <c r="AW807">
        <v>2</v>
      </c>
      <c r="AX807">
        <v>448998383</v>
      </c>
      <c r="AY807">
        <v>1</v>
      </c>
      <c r="AZ807">
        <v>0</v>
      </c>
      <c r="BA807">
        <v>817</v>
      </c>
      <c r="BB807">
        <v>1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4.1065500000000004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1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CV807">
        <v>0</v>
      </c>
      <c r="CW807">
        <v>0</v>
      </c>
      <c r="CX807">
        <f>ROUND(Y807*Source!I579,7)</f>
        <v>0</v>
      </c>
      <c r="CY807">
        <f>AA807</f>
        <v>126.72</v>
      </c>
      <c r="CZ807">
        <f>AE807</f>
        <v>117.33</v>
      </c>
      <c r="DA807">
        <f>AI807</f>
        <v>1.08</v>
      </c>
      <c r="DB807">
        <f>ROUND((ROUND(AT807*CZ807,2)*ROUND(0,7)),6)</f>
        <v>0</v>
      </c>
      <c r="DC807">
        <f>ROUND((ROUND(AT807*AG807,2)*ROUND(0,7)),6)</f>
        <v>0</v>
      </c>
      <c r="DD807" t="s">
        <v>3</v>
      </c>
      <c r="DE807" t="s">
        <v>3</v>
      </c>
      <c r="DF807">
        <f>ROUND(ROUND(AE807*AI807,2)*CX807,2)</f>
        <v>0</v>
      </c>
      <c r="DG807">
        <f t="shared" si="372"/>
        <v>0</v>
      </c>
      <c r="DH807">
        <f t="shared" si="370"/>
        <v>0</v>
      </c>
      <c r="DI807">
        <f t="shared" si="371"/>
        <v>0</v>
      </c>
      <c r="DJ807">
        <f>DF807</f>
        <v>0</v>
      </c>
      <c r="DK807">
        <v>0</v>
      </c>
      <c r="DL807" t="s">
        <v>3</v>
      </c>
      <c r="DM807">
        <v>0</v>
      </c>
      <c r="DN807" t="s">
        <v>3</v>
      </c>
      <c r="DO807">
        <v>0</v>
      </c>
    </row>
    <row r="808" spans="1:119" x14ac:dyDescent="0.2">
      <c r="A808">
        <f>ROW(Source!A580)</f>
        <v>580</v>
      </c>
      <c r="B808">
        <v>449016111</v>
      </c>
      <c r="C808">
        <v>448998385</v>
      </c>
      <c r="D808">
        <v>277560309</v>
      </c>
      <c r="E808">
        <v>109</v>
      </c>
      <c r="F808">
        <v>1</v>
      </c>
      <c r="G808">
        <v>1</v>
      </c>
      <c r="H808">
        <v>1</v>
      </c>
      <c r="I808" t="s">
        <v>1251</v>
      </c>
      <c r="J808" t="s">
        <v>3</v>
      </c>
      <c r="K808" t="s">
        <v>1252</v>
      </c>
      <c r="L808">
        <v>1191</v>
      </c>
      <c r="N808">
        <v>1013</v>
      </c>
      <c r="O808" t="s">
        <v>1203</v>
      </c>
      <c r="P808" t="s">
        <v>1203</v>
      </c>
      <c r="Q808">
        <v>1</v>
      </c>
      <c r="W808">
        <v>0</v>
      </c>
      <c r="X808">
        <v>-1936699058</v>
      </c>
      <c r="Y808">
        <f>(AT808*ROUND(0.3,7))</f>
        <v>0.309</v>
      </c>
      <c r="AA808">
        <v>0</v>
      </c>
      <c r="AB808">
        <v>0</v>
      </c>
      <c r="AC808">
        <v>0</v>
      </c>
      <c r="AD808">
        <v>555.79999999999995</v>
      </c>
      <c r="AE808">
        <v>0</v>
      </c>
      <c r="AF808">
        <v>0</v>
      </c>
      <c r="AG808">
        <v>0</v>
      </c>
      <c r="AH808">
        <v>555.79999999999995</v>
      </c>
      <c r="AI808">
        <v>1</v>
      </c>
      <c r="AJ808">
        <v>1</v>
      </c>
      <c r="AK808">
        <v>1</v>
      </c>
      <c r="AL808">
        <v>1</v>
      </c>
      <c r="AM808">
        <v>-2</v>
      </c>
      <c r="AN808">
        <v>0</v>
      </c>
      <c r="AO808">
        <v>0</v>
      </c>
      <c r="AP808">
        <v>1</v>
      </c>
      <c r="AQ808">
        <v>1</v>
      </c>
      <c r="AR808">
        <v>0</v>
      </c>
      <c r="AS808" t="s">
        <v>3</v>
      </c>
      <c r="AT808">
        <v>1.03</v>
      </c>
      <c r="AU808" t="s">
        <v>321</v>
      </c>
      <c r="AV808">
        <v>1</v>
      </c>
      <c r="AW808">
        <v>2</v>
      </c>
      <c r="AX808">
        <v>448998389</v>
      </c>
      <c r="AY808">
        <v>2</v>
      </c>
      <c r="AZ808">
        <v>131072</v>
      </c>
      <c r="BA808">
        <v>819</v>
      </c>
      <c r="BB808">
        <v>1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572.47399999999993</v>
      </c>
      <c r="BN808">
        <v>1.03</v>
      </c>
      <c r="BO808">
        <v>0</v>
      </c>
      <c r="BP808">
        <v>1</v>
      </c>
      <c r="BQ808">
        <v>0</v>
      </c>
      <c r="BR808">
        <v>0</v>
      </c>
      <c r="BS808">
        <v>0</v>
      </c>
      <c r="BT808">
        <v>171.7422</v>
      </c>
      <c r="BU808">
        <v>0.309</v>
      </c>
      <c r="BV808">
        <v>0</v>
      </c>
      <c r="BW808">
        <v>1</v>
      </c>
      <c r="CU808">
        <f>ROUND(AT808*Source!I580*AH808*AL808,2)</f>
        <v>572.47</v>
      </c>
      <c r="CV808">
        <f>ROUND(Y808*Source!I580,7)</f>
        <v>0.309</v>
      </c>
      <c r="CW808">
        <v>0</v>
      </c>
      <c r="CX808">
        <f>ROUND(Y808*Source!I580,7)</f>
        <v>0.309</v>
      </c>
      <c r="CY808">
        <f>AD808</f>
        <v>555.79999999999995</v>
      </c>
      <c r="CZ808">
        <f>AH808</f>
        <v>555.79999999999995</v>
      </c>
      <c r="DA808">
        <f>AL808</f>
        <v>1</v>
      </c>
      <c r="DB808">
        <f>ROUND((ROUND(AT808*CZ808,2)*ROUND(0.3,7)),6)</f>
        <v>171.74100000000001</v>
      </c>
      <c r="DC808">
        <f>ROUND((ROUND(AT808*AG808,2)*ROUND(0.3,7)),6)</f>
        <v>0</v>
      </c>
      <c r="DD808" t="s">
        <v>3</v>
      </c>
      <c r="DE808" t="s">
        <v>3</v>
      </c>
      <c r="DF808">
        <f>ROUND(ROUND(AE808,2)*CX808,2)</f>
        <v>0</v>
      </c>
      <c r="DG808">
        <f t="shared" si="372"/>
        <v>0</v>
      </c>
      <c r="DH808">
        <f t="shared" si="370"/>
        <v>0</v>
      </c>
      <c r="DI808">
        <f t="shared" si="371"/>
        <v>171.74</v>
      </c>
      <c r="DJ808">
        <f>DI808</f>
        <v>171.74</v>
      </c>
      <c r="DK808">
        <v>1</v>
      </c>
      <c r="DL808" t="s">
        <v>3</v>
      </c>
      <c r="DM808">
        <v>0</v>
      </c>
      <c r="DN808" t="s">
        <v>3</v>
      </c>
      <c r="DO808">
        <v>0</v>
      </c>
    </row>
    <row r="809" spans="1:119" x14ac:dyDescent="0.2">
      <c r="A809">
        <f>ROW(Source!A580)</f>
        <v>580</v>
      </c>
      <c r="B809">
        <v>449016111</v>
      </c>
      <c r="C809">
        <v>448998385</v>
      </c>
      <c r="D809">
        <v>277867733</v>
      </c>
      <c r="E809">
        <v>1</v>
      </c>
      <c r="F809">
        <v>1</v>
      </c>
      <c r="G809">
        <v>1</v>
      </c>
      <c r="H809">
        <v>3</v>
      </c>
      <c r="I809" t="s">
        <v>1241</v>
      </c>
      <c r="J809" t="s">
        <v>1242</v>
      </c>
      <c r="K809" t="s">
        <v>1243</v>
      </c>
      <c r="L809">
        <v>1346</v>
      </c>
      <c r="N809">
        <v>1009</v>
      </c>
      <c r="O809" t="s">
        <v>441</v>
      </c>
      <c r="P809" t="s">
        <v>441</v>
      </c>
      <c r="Q809">
        <v>1</v>
      </c>
      <c r="W809">
        <v>0</v>
      </c>
      <c r="X809">
        <v>391631581</v>
      </c>
      <c r="Y809">
        <f>(AT809*ROUND(0,7))</f>
        <v>0</v>
      </c>
      <c r="AA809">
        <v>188.92</v>
      </c>
      <c r="AB809">
        <v>0</v>
      </c>
      <c r="AC809">
        <v>0</v>
      </c>
      <c r="AD809">
        <v>0</v>
      </c>
      <c r="AE809">
        <v>174.93</v>
      </c>
      <c r="AF809">
        <v>0</v>
      </c>
      <c r="AG809">
        <v>0</v>
      </c>
      <c r="AH809">
        <v>0</v>
      </c>
      <c r="AI809">
        <v>1.08</v>
      </c>
      <c r="AJ809">
        <v>1</v>
      </c>
      <c r="AK809">
        <v>1</v>
      </c>
      <c r="AL809">
        <v>1</v>
      </c>
      <c r="AM809">
        <v>2</v>
      </c>
      <c r="AN809">
        <v>0</v>
      </c>
      <c r="AO809">
        <v>0</v>
      </c>
      <c r="AP809">
        <v>1</v>
      </c>
      <c r="AQ809">
        <v>1</v>
      </c>
      <c r="AR809">
        <v>0</v>
      </c>
      <c r="AS809" t="s">
        <v>3</v>
      </c>
      <c r="AT809">
        <v>0.02</v>
      </c>
      <c r="AU809" t="s">
        <v>135</v>
      </c>
      <c r="AV809">
        <v>0</v>
      </c>
      <c r="AW809">
        <v>2</v>
      </c>
      <c r="AX809">
        <v>448998390</v>
      </c>
      <c r="AY809">
        <v>1</v>
      </c>
      <c r="AZ809">
        <v>0</v>
      </c>
      <c r="BA809">
        <v>820</v>
      </c>
      <c r="BB809">
        <v>1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3.4986000000000002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1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CV809">
        <v>0</v>
      </c>
      <c r="CW809">
        <v>0</v>
      </c>
      <c r="CX809">
        <f>ROUND(Y809*Source!I580,7)</f>
        <v>0</v>
      </c>
      <c r="CY809">
        <f>AA809</f>
        <v>188.92</v>
      </c>
      <c r="CZ809">
        <f>AE809</f>
        <v>174.93</v>
      </c>
      <c r="DA809">
        <f>AI809</f>
        <v>1.08</v>
      </c>
      <c r="DB809">
        <f>ROUND((ROUND(AT809*CZ809,2)*ROUND(0,7)),6)</f>
        <v>0</v>
      </c>
      <c r="DC809">
        <f>ROUND((ROUND(AT809*AG809,2)*ROUND(0,7)),6)</f>
        <v>0</v>
      </c>
      <c r="DD809" t="s">
        <v>3</v>
      </c>
      <c r="DE809" t="s">
        <v>3</v>
      </c>
      <c r="DF809">
        <f>ROUND(ROUND(AE809*AI809,2)*CX809,2)</f>
        <v>0</v>
      </c>
      <c r="DG809">
        <f t="shared" si="372"/>
        <v>0</v>
      </c>
      <c r="DH809">
        <f t="shared" si="370"/>
        <v>0</v>
      </c>
      <c r="DI809">
        <f t="shared" si="371"/>
        <v>0</v>
      </c>
      <c r="DJ809">
        <f>DF809</f>
        <v>0</v>
      </c>
      <c r="DK809">
        <v>0</v>
      </c>
      <c r="DL809" t="s">
        <v>3</v>
      </c>
      <c r="DM809">
        <v>0</v>
      </c>
      <c r="DN809" t="s">
        <v>3</v>
      </c>
      <c r="DO809">
        <v>0</v>
      </c>
    </row>
    <row r="810" spans="1:119" x14ac:dyDescent="0.2">
      <c r="A810">
        <f>ROW(Source!A580)</f>
        <v>580</v>
      </c>
      <c r="B810">
        <v>449016111</v>
      </c>
      <c r="C810">
        <v>448998385</v>
      </c>
      <c r="D810">
        <v>277566433</v>
      </c>
      <c r="E810">
        <v>109</v>
      </c>
      <c r="F810">
        <v>1</v>
      </c>
      <c r="G810">
        <v>1</v>
      </c>
      <c r="H810">
        <v>3</v>
      </c>
      <c r="I810" t="s">
        <v>633</v>
      </c>
      <c r="J810" t="s">
        <v>3</v>
      </c>
      <c r="K810" t="s">
        <v>634</v>
      </c>
      <c r="L810">
        <v>3277935</v>
      </c>
      <c r="N810">
        <v>1013</v>
      </c>
      <c r="O810" t="s">
        <v>635</v>
      </c>
      <c r="P810" t="s">
        <v>635</v>
      </c>
      <c r="Q810">
        <v>1</v>
      </c>
      <c r="W810">
        <v>0</v>
      </c>
      <c r="X810">
        <v>274903907</v>
      </c>
      <c r="Y810">
        <f>AT810</f>
        <v>2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1</v>
      </c>
      <c r="AJ810">
        <v>1</v>
      </c>
      <c r="AK810">
        <v>1</v>
      </c>
      <c r="AL810">
        <v>1</v>
      </c>
      <c r="AM810">
        <v>-2</v>
      </c>
      <c r="AN810">
        <v>0</v>
      </c>
      <c r="AO810">
        <v>0</v>
      </c>
      <c r="AP810">
        <v>0</v>
      </c>
      <c r="AQ810">
        <v>0</v>
      </c>
      <c r="AR810">
        <v>0</v>
      </c>
      <c r="AS810" t="s">
        <v>3</v>
      </c>
      <c r="AT810">
        <v>2</v>
      </c>
      <c r="AU810" t="s">
        <v>3</v>
      </c>
      <c r="AV810">
        <v>0</v>
      </c>
      <c r="AW810">
        <v>2</v>
      </c>
      <c r="AX810">
        <v>448998391</v>
      </c>
      <c r="AY810">
        <v>1</v>
      </c>
      <c r="AZ810">
        <v>2048</v>
      </c>
      <c r="BA810">
        <v>821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CV810">
        <v>0</v>
      </c>
      <c r="CW810">
        <v>0</v>
      </c>
      <c r="CX810">
        <f>ROUND(Y810*Source!I580,7)</f>
        <v>2</v>
      </c>
      <c r="CY810">
        <f>AA810</f>
        <v>0</v>
      </c>
      <c r="CZ810">
        <f>AE810</f>
        <v>0</v>
      </c>
      <c r="DA810">
        <f>AI810</f>
        <v>1</v>
      </c>
      <c r="DB810">
        <f>ROUND(ROUND(AT810*CZ810,2),6)</f>
        <v>0</v>
      </c>
      <c r="DC810">
        <f>ROUND(ROUND(AT810*AG810,2),6)</f>
        <v>0</v>
      </c>
      <c r="DD810" t="s">
        <v>3</v>
      </c>
      <c r="DE810" t="s">
        <v>3</v>
      </c>
      <c r="DF810">
        <f>ROUND(ROUND(AE810,2)*CX810,2)</f>
        <v>0</v>
      </c>
      <c r="DG810">
        <f t="shared" si="372"/>
        <v>0</v>
      </c>
      <c r="DH810">
        <f t="shared" si="370"/>
        <v>0</v>
      </c>
      <c r="DI810">
        <f t="shared" si="371"/>
        <v>0</v>
      </c>
      <c r="DJ810">
        <f>DF810</f>
        <v>0</v>
      </c>
      <c r="DK810">
        <v>0</v>
      </c>
      <c r="DL810" t="s">
        <v>3</v>
      </c>
      <c r="DM810">
        <v>0</v>
      </c>
      <c r="DN810" t="s">
        <v>3</v>
      </c>
      <c r="DO810">
        <v>0</v>
      </c>
    </row>
    <row r="811" spans="1:119" x14ac:dyDescent="0.2">
      <c r="A811">
        <f>ROW(Source!A582)</f>
        <v>582</v>
      </c>
      <c r="B811">
        <v>449016111</v>
      </c>
      <c r="C811">
        <v>448998393</v>
      </c>
      <c r="D811">
        <v>277560309</v>
      </c>
      <c r="E811">
        <v>109</v>
      </c>
      <c r="F811">
        <v>1</v>
      </c>
      <c r="G811">
        <v>1</v>
      </c>
      <c r="H811">
        <v>1</v>
      </c>
      <c r="I811" t="s">
        <v>1251</v>
      </c>
      <c r="J811" t="s">
        <v>3</v>
      </c>
      <c r="K811" t="s">
        <v>1252</v>
      </c>
      <c r="L811">
        <v>1191</v>
      </c>
      <c r="N811">
        <v>1013</v>
      </c>
      <c r="O811" t="s">
        <v>1203</v>
      </c>
      <c r="P811" t="s">
        <v>1203</v>
      </c>
      <c r="Q811">
        <v>1</v>
      </c>
      <c r="W811">
        <v>0</v>
      </c>
      <c r="X811">
        <v>-1936699058</v>
      </c>
      <c r="Y811">
        <f>AT811</f>
        <v>1.03</v>
      </c>
      <c r="AA811">
        <v>0</v>
      </c>
      <c r="AB811">
        <v>0</v>
      </c>
      <c r="AC811">
        <v>0</v>
      </c>
      <c r="AD811">
        <v>555.79999999999995</v>
      </c>
      <c r="AE811">
        <v>0</v>
      </c>
      <c r="AF811">
        <v>0</v>
      </c>
      <c r="AG811">
        <v>0</v>
      </c>
      <c r="AH811">
        <v>555.79999999999995</v>
      </c>
      <c r="AI811">
        <v>1</v>
      </c>
      <c r="AJ811">
        <v>1</v>
      </c>
      <c r="AK811">
        <v>1</v>
      </c>
      <c r="AL811">
        <v>1</v>
      </c>
      <c r="AM811">
        <v>-2</v>
      </c>
      <c r="AN811">
        <v>0</v>
      </c>
      <c r="AO811">
        <v>0</v>
      </c>
      <c r="AP811">
        <v>1</v>
      </c>
      <c r="AQ811">
        <v>1</v>
      </c>
      <c r="AR811">
        <v>0</v>
      </c>
      <c r="AS811" t="s">
        <v>3</v>
      </c>
      <c r="AT811">
        <v>1.03</v>
      </c>
      <c r="AU811" t="s">
        <v>3</v>
      </c>
      <c r="AV811">
        <v>1</v>
      </c>
      <c r="AW811">
        <v>2</v>
      </c>
      <c r="AX811">
        <v>448998397</v>
      </c>
      <c r="AY811">
        <v>2</v>
      </c>
      <c r="AZ811">
        <v>131072</v>
      </c>
      <c r="BA811">
        <v>822</v>
      </c>
      <c r="BB811">
        <v>1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572.47399999999993</v>
      </c>
      <c r="BN811">
        <v>1.03</v>
      </c>
      <c r="BO811">
        <v>0</v>
      </c>
      <c r="BP811">
        <v>1</v>
      </c>
      <c r="BQ811">
        <v>0</v>
      </c>
      <c r="BR811">
        <v>0</v>
      </c>
      <c r="BS811">
        <v>0</v>
      </c>
      <c r="BT811">
        <v>572.47399999999993</v>
      </c>
      <c r="BU811">
        <v>1.03</v>
      </c>
      <c r="BV811">
        <v>0</v>
      </c>
      <c r="BW811">
        <v>1</v>
      </c>
      <c r="CU811">
        <f>ROUND(AT811*Source!I582*AH811*AL811,2)</f>
        <v>572.47</v>
      </c>
      <c r="CV811">
        <f>ROUND(Y811*Source!I582,7)</f>
        <v>1.03</v>
      </c>
      <c r="CW811">
        <v>0</v>
      </c>
      <c r="CX811">
        <f>ROUND(Y811*Source!I582,7)</f>
        <v>1.03</v>
      </c>
      <c r="CY811">
        <f>AD811</f>
        <v>555.79999999999995</v>
      </c>
      <c r="CZ811">
        <f>AH811</f>
        <v>555.79999999999995</v>
      </c>
      <c r="DA811">
        <f>AL811</f>
        <v>1</v>
      </c>
      <c r="DB811">
        <f>ROUND(ROUND(AT811*CZ811,2),6)</f>
        <v>572.47</v>
      </c>
      <c r="DC811">
        <f>ROUND(ROUND(AT811*AG811,2),6)</f>
        <v>0</v>
      </c>
      <c r="DD811" t="s">
        <v>3</v>
      </c>
      <c r="DE811" t="s">
        <v>3</v>
      </c>
      <c r="DF811">
        <f>ROUND(ROUND(AE811,2)*CX811,2)</f>
        <v>0</v>
      </c>
      <c r="DG811">
        <f t="shared" si="372"/>
        <v>0</v>
      </c>
      <c r="DH811">
        <f t="shared" si="370"/>
        <v>0</v>
      </c>
      <c r="DI811">
        <f t="shared" si="371"/>
        <v>572.47</v>
      </c>
      <c r="DJ811">
        <f>DI811</f>
        <v>572.47</v>
      </c>
      <c r="DK811">
        <v>1</v>
      </c>
      <c r="DL811" t="s">
        <v>3</v>
      </c>
      <c r="DM811">
        <v>0</v>
      </c>
      <c r="DN811" t="s">
        <v>3</v>
      </c>
      <c r="DO811">
        <v>0</v>
      </c>
    </row>
    <row r="812" spans="1:119" x14ac:dyDescent="0.2">
      <c r="A812">
        <f>ROW(Source!A582)</f>
        <v>582</v>
      </c>
      <c r="B812">
        <v>449016111</v>
      </c>
      <c r="C812">
        <v>448998393</v>
      </c>
      <c r="D812">
        <v>277867733</v>
      </c>
      <c r="E812">
        <v>1</v>
      </c>
      <c r="F812">
        <v>1</v>
      </c>
      <c r="G812">
        <v>1</v>
      </c>
      <c r="H812">
        <v>3</v>
      </c>
      <c r="I812" t="s">
        <v>1241</v>
      </c>
      <c r="J812" t="s">
        <v>1242</v>
      </c>
      <c r="K812" t="s">
        <v>1243</v>
      </c>
      <c r="L812">
        <v>1346</v>
      </c>
      <c r="N812">
        <v>1009</v>
      </c>
      <c r="O812" t="s">
        <v>441</v>
      </c>
      <c r="P812" t="s">
        <v>441</v>
      </c>
      <c r="Q812">
        <v>1</v>
      </c>
      <c r="W812">
        <v>0</v>
      </c>
      <c r="X812">
        <v>391631581</v>
      </c>
      <c r="Y812">
        <f>(AT812*ROUND(0,7))</f>
        <v>0</v>
      </c>
      <c r="AA812">
        <v>188.92</v>
      </c>
      <c r="AB812">
        <v>0</v>
      </c>
      <c r="AC812">
        <v>0</v>
      </c>
      <c r="AD812">
        <v>0</v>
      </c>
      <c r="AE812">
        <v>174.93</v>
      </c>
      <c r="AF812">
        <v>0</v>
      </c>
      <c r="AG812">
        <v>0</v>
      </c>
      <c r="AH812">
        <v>0</v>
      </c>
      <c r="AI812">
        <v>1.08</v>
      </c>
      <c r="AJ812">
        <v>1</v>
      </c>
      <c r="AK812">
        <v>1</v>
      </c>
      <c r="AL812">
        <v>1</v>
      </c>
      <c r="AM812">
        <v>2</v>
      </c>
      <c r="AN812">
        <v>0</v>
      </c>
      <c r="AO812">
        <v>0</v>
      </c>
      <c r="AP812">
        <v>1</v>
      </c>
      <c r="AQ812">
        <v>1</v>
      </c>
      <c r="AR812">
        <v>0</v>
      </c>
      <c r="AS812" t="s">
        <v>3</v>
      </c>
      <c r="AT812">
        <v>0.02</v>
      </c>
      <c r="AU812" t="s">
        <v>135</v>
      </c>
      <c r="AV812">
        <v>0</v>
      </c>
      <c r="AW812">
        <v>2</v>
      </c>
      <c r="AX812">
        <v>448998398</v>
      </c>
      <c r="AY812">
        <v>1</v>
      </c>
      <c r="AZ812">
        <v>0</v>
      </c>
      <c r="BA812">
        <v>823</v>
      </c>
      <c r="BB812">
        <v>1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3.4986000000000002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1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CV812">
        <v>0</v>
      </c>
      <c r="CW812">
        <v>0</v>
      </c>
      <c r="CX812">
        <f>ROUND(Y812*Source!I582,7)</f>
        <v>0</v>
      </c>
      <c r="CY812">
        <f>AA812</f>
        <v>188.92</v>
      </c>
      <c r="CZ812">
        <f>AE812</f>
        <v>174.93</v>
      </c>
      <c r="DA812">
        <f>AI812</f>
        <v>1.08</v>
      </c>
      <c r="DB812">
        <f>ROUND((ROUND(AT812*CZ812,2)*ROUND(0,7)),6)</f>
        <v>0</v>
      </c>
      <c r="DC812">
        <f>ROUND((ROUND(AT812*AG812,2)*ROUND(0,7)),6)</f>
        <v>0</v>
      </c>
      <c r="DD812" t="s">
        <v>3</v>
      </c>
      <c r="DE812" t="s">
        <v>3</v>
      </c>
      <c r="DF812">
        <f>ROUND(ROUND(AE812*AI812,2)*CX812,2)</f>
        <v>0</v>
      </c>
      <c r="DG812">
        <f t="shared" si="372"/>
        <v>0</v>
      </c>
      <c r="DH812">
        <f t="shared" si="370"/>
        <v>0</v>
      </c>
      <c r="DI812">
        <f t="shared" si="371"/>
        <v>0</v>
      </c>
      <c r="DJ812">
        <f>DF812</f>
        <v>0</v>
      </c>
      <c r="DK812">
        <v>0</v>
      </c>
      <c r="DL812" t="s">
        <v>3</v>
      </c>
      <c r="DM812">
        <v>0</v>
      </c>
      <c r="DN812" t="s">
        <v>3</v>
      </c>
      <c r="DO812">
        <v>0</v>
      </c>
    </row>
    <row r="813" spans="1:119" x14ac:dyDescent="0.2">
      <c r="A813">
        <f>ROW(Source!A582)</f>
        <v>582</v>
      </c>
      <c r="B813">
        <v>449016111</v>
      </c>
      <c r="C813">
        <v>448998393</v>
      </c>
      <c r="D813">
        <v>277566433</v>
      </c>
      <c r="E813">
        <v>109</v>
      </c>
      <c r="F813">
        <v>1</v>
      </c>
      <c r="G813">
        <v>1</v>
      </c>
      <c r="H813">
        <v>3</v>
      </c>
      <c r="I813" t="s">
        <v>633</v>
      </c>
      <c r="J813" t="s">
        <v>3</v>
      </c>
      <c r="K813" t="s">
        <v>634</v>
      </c>
      <c r="L813">
        <v>3277935</v>
      </c>
      <c r="N813">
        <v>1013</v>
      </c>
      <c r="O813" t="s">
        <v>635</v>
      </c>
      <c r="P813" t="s">
        <v>635</v>
      </c>
      <c r="Q813">
        <v>1</v>
      </c>
      <c r="W813">
        <v>0</v>
      </c>
      <c r="X813">
        <v>274903907</v>
      </c>
      <c r="Y813">
        <f t="shared" ref="Y813:Y831" si="373">AT813</f>
        <v>2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1</v>
      </c>
      <c r="AJ813">
        <v>1</v>
      </c>
      <c r="AK813">
        <v>1</v>
      </c>
      <c r="AL813">
        <v>1</v>
      </c>
      <c r="AM813">
        <v>-2</v>
      </c>
      <c r="AN813">
        <v>0</v>
      </c>
      <c r="AO813">
        <v>0</v>
      </c>
      <c r="AP813">
        <v>0</v>
      </c>
      <c r="AQ813">
        <v>0</v>
      </c>
      <c r="AR813">
        <v>0</v>
      </c>
      <c r="AS813" t="s">
        <v>3</v>
      </c>
      <c r="AT813">
        <v>2</v>
      </c>
      <c r="AU813" t="s">
        <v>3</v>
      </c>
      <c r="AV813">
        <v>0</v>
      </c>
      <c r="AW813">
        <v>2</v>
      </c>
      <c r="AX813">
        <v>448998399</v>
      </c>
      <c r="AY813">
        <v>1</v>
      </c>
      <c r="AZ813">
        <v>2048</v>
      </c>
      <c r="BA813">
        <v>824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CV813">
        <v>0</v>
      </c>
      <c r="CW813">
        <v>0</v>
      </c>
      <c r="CX813">
        <f>ROUND(Y813*Source!I582,7)</f>
        <v>2</v>
      </c>
      <c r="CY813">
        <f>AA813</f>
        <v>0</v>
      </c>
      <c r="CZ813">
        <f>AE813</f>
        <v>0</v>
      </c>
      <c r="DA813">
        <f>AI813</f>
        <v>1</v>
      </c>
      <c r="DB813">
        <f t="shared" ref="DB813:DB831" si="374">ROUND(ROUND(AT813*CZ813,2),6)</f>
        <v>0</v>
      </c>
      <c r="DC813">
        <f t="shared" ref="DC813:DC831" si="375">ROUND(ROUND(AT813*AG813,2),6)</f>
        <v>0</v>
      </c>
      <c r="DD813" t="s">
        <v>3</v>
      </c>
      <c r="DE813" t="s">
        <v>3</v>
      </c>
      <c r="DF813">
        <f>ROUND(ROUND(AE813,2)*CX813,2)</f>
        <v>0</v>
      </c>
      <c r="DG813">
        <f t="shared" si="372"/>
        <v>0</v>
      </c>
      <c r="DH813">
        <f t="shared" si="370"/>
        <v>0</v>
      </c>
      <c r="DI813">
        <f t="shared" si="371"/>
        <v>0</v>
      </c>
      <c r="DJ813">
        <f>DF813</f>
        <v>0</v>
      </c>
      <c r="DK813">
        <v>0</v>
      </c>
      <c r="DL813" t="s">
        <v>3</v>
      </c>
      <c r="DM813">
        <v>0</v>
      </c>
      <c r="DN813" t="s">
        <v>3</v>
      </c>
      <c r="DO813">
        <v>0</v>
      </c>
    </row>
    <row r="814" spans="1:119" x14ac:dyDescent="0.2">
      <c r="A814">
        <f>ROW(Source!A584)</f>
        <v>584</v>
      </c>
      <c r="B814">
        <v>449016111</v>
      </c>
      <c r="C814">
        <v>448998401</v>
      </c>
      <c r="D814">
        <v>277560305</v>
      </c>
      <c r="E814">
        <v>109</v>
      </c>
      <c r="F814">
        <v>1</v>
      </c>
      <c r="G814">
        <v>1</v>
      </c>
      <c r="H814">
        <v>1</v>
      </c>
      <c r="I814" t="s">
        <v>1493</v>
      </c>
      <c r="J814" t="s">
        <v>3</v>
      </c>
      <c r="K814" t="s">
        <v>1592</v>
      </c>
      <c r="L814">
        <v>1191</v>
      </c>
      <c r="N814">
        <v>1013</v>
      </c>
      <c r="O814" t="s">
        <v>1203</v>
      </c>
      <c r="P814" t="s">
        <v>1203</v>
      </c>
      <c r="Q814">
        <v>1</v>
      </c>
      <c r="W814">
        <v>0</v>
      </c>
      <c r="X814">
        <v>-1111239348</v>
      </c>
      <c r="Y814">
        <f t="shared" si="373"/>
        <v>605</v>
      </c>
      <c r="AA814">
        <v>0</v>
      </c>
      <c r="AB814">
        <v>0</v>
      </c>
      <c r="AC814">
        <v>0</v>
      </c>
      <c r="AD814">
        <v>539.69000000000005</v>
      </c>
      <c r="AE814">
        <v>0</v>
      </c>
      <c r="AF814">
        <v>0</v>
      </c>
      <c r="AG814">
        <v>0</v>
      </c>
      <c r="AH814">
        <v>539.69000000000005</v>
      </c>
      <c r="AI814">
        <v>1</v>
      </c>
      <c r="AJ814">
        <v>1</v>
      </c>
      <c r="AK814">
        <v>1</v>
      </c>
      <c r="AL814">
        <v>1</v>
      </c>
      <c r="AM814">
        <v>-2</v>
      </c>
      <c r="AN814">
        <v>0</v>
      </c>
      <c r="AO814">
        <v>0</v>
      </c>
      <c r="AP814">
        <v>1</v>
      </c>
      <c r="AQ814">
        <v>1</v>
      </c>
      <c r="AR814">
        <v>0</v>
      </c>
      <c r="AS814" t="s">
        <v>3</v>
      </c>
      <c r="AT814">
        <v>605</v>
      </c>
      <c r="AU814" t="s">
        <v>3</v>
      </c>
      <c r="AV814">
        <v>1</v>
      </c>
      <c r="AW814">
        <v>2</v>
      </c>
      <c r="AX814">
        <v>448998419</v>
      </c>
      <c r="AY814">
        <v>2</v>
      </c>
      <c r="AZ814">
        <v>131072</v>
      </c>
      <c r="BA814">
        <v>825</v>
      </c>
      <c r="BB814">
        <v>1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326512.45</v>
      </c>
      <c r="BN814">
        <v>605</v>
      </c>
      <c r="BO814">
        <v>0</v>
      </c>
      <c r="BP814">
        <v>1</v>
      </c>
      <c r="BQ814">
        <v>0</v>
      </c>
      <c r="BR814">
        <v>0</v>
      </c>
      <c r="BS814">
        <v>0</v>
      </c>
      <c r="BT814">
        <v>326512.45</v>
      </c>
      <c r="BU814">
        <v>605</v>
      </c>
      <c r="BV814">
        <v>0</v>
      </c>
      <c r="BW814">
        <v>1</v>
      </c>
      <c r="CU814">
        <f>ROUND(AT814*Source!I584*AH814*AL814,2)</f>
        <v>0</v>
      </c>
      <c r="CV814">
        <f>ROUND(Y814*Source!I584,7)</f>
        <v>0</v>
      </c>
      <c r="CW814">
        <v>0</v>
      </c>
      <c r="CX814">
        <f>ROUND(Y814*Source!I584,7)</f>
        <v>0</v>
      </c>
      <c r="CY814">
        <f>AD814</f>
        <v>539.69000000000005</v>
      </c>
      <c r="CZ814">
        <f>AH814</f>
        <v>539.69000000000005</v>
      </c>
      <c r="DA814">
        <f>AL814</f>
        <v>1</v>
      </c>
      <c r="DB814">
        <f t="shared" si="374"/>
        <v>326512.45</v>
      </c>
      <c r="DC814">
        <f t="shared" si="375"/>
        <v>0</v>
      </c>
      <c r="DD814" t="s">
        <v>3</v>
      </c>
      <c r="DE814" t="s">
        <v>3</v>
      </c>
      <c r="DF814">
        <f>ROUND(ROUND(AE814,2)*CX814,2)</f>
        <v>0</v>
      </c>
      <c r="DG814">
        <f t="shared" si="372"/>
        <v>0</v>
      </c>
      <c r="DH814">
        <f t="shared" si="370"/>
        <v>0</v>
      </c>
      <c r="DI814">
        <f t="shared" si="371"/>
        <v>0</v>
      </c>
      <c r="DJ814">
        <f>DI814</f>
        <v>0</v>
      </c>
      <c r="DK814">
        <v>1</v>
      </c>
      <c r="DL814" t="s">
        <v>3</v>
      </c>
      <c r="DM814">
        <v>0</v>
      </c>
      <c r="DN814" t="s">
        <v>3</v>
      </c>
      <c r="DO814">
        <v>0</v>
      </c>
    </row>
    <row r="815" spans="1:119" x14ac:dyDescent="0.2">
      <c r="A815">
        <f>ROW(Source!A584)</f>
        <v>584</v>
      </c>
      <c r="B815">
        <v>449016111</v>
      </c>
      <c r="C815">
        <v>448998401</v>
      </c>
      <c r="D815">
        <v>277560491</v>
      </c>
      <c r="E815">
        <v>109</v>
      </c>
      <c r="F815">
        <v>1</v>
      </c>
      <c r="G815">
        <v>1</v>
      </c>
      <c r="H815">
        <v>1</v>
      </c>
      <c r="I815" t="s">
        <v>1204</v>
      </c>
      <c r="J815" t="s">
        <v>3</v>
      </c>
      <c r="K815" t="s">
        <v>1205</v>
      </c>
      <c r="L815">
        <v>1191</v>
      </c>
      <c r="N815">
        <v>1013</v>
      </c>
      <c r="O815" t="s">
        <v>1203</v>
      </c>
      <c r="P815" t="s">
        <v>1203</v>
      </c>
      <c r="Q815">
        <v>1</v>
      </c>
      <c r="W815">
        <v>0</v>
      </c>
      <c r="X815">
        <v>-1417349443</v>
      </c>
      <c r="Y815">
        <f t="shared" si="373"/>
        <v>30.2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1</v>
      </c>
      <c r="AJ815">
        <v>1</v>
      </c>
      <c r="AK815">
        <v>1</v>
      </c>
      <c r="AL815">
        <v>1</v>
      </c>
      <c r="AM815">
        <v>-2</v>
      </c>
      <c r="AN815">
        <v>0</v>
      </c>
      <c r="AO815">
        <v>0</v>
      </c>
      <c r="AP815">
        <v>1</v>
      </c>
      <c r="AQ815">
        <v>1</v>
      </c>
      <c r="AR815">
        <v>0</v>
      </c>
      <c r="AS815" t="s">
        <v>3</v>
      </c>
      <c r="AT815">
        <v>30.2</v>
      </c>
      <c r="AU815" t="s">
        <v>3</v>
      </c>
      <c r="AV815">
        <v>2</v>
      </c>
      <c r="AW815">
        <v>2</v>
      </c>
      <c r="AX815">
        <v>448998420</v>
      </c>
      <c r="AY815">
        <v>1</v>
      </c>
      <c r="AZ815">
        <v>0</v>
      </c>
      <c r="BA815">
        <v>826</v>
      </c>
      <c r="BB815">
        <v>1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CV815">
        <v>0</v>
      </c>
      <c r="CW815">
        <v>0</v>
      </c>
      <c r="CX815">
        <f>ROUND(Y815*Source!I584,7)</f>
        <v>0</v>
      </c>
      <c r="CY815">
        <f>AD815</f>
        <v>0</v>
      </c>
      <c r="CZ815">
        <f>AH815</f>
        <v>0</v>
      </c>
      <c r="DA815">
        <f>AL815</f>
        <v>1</v>
      </c>
      <c r="DB815">
        <f t="shared" si="374"/>
        <v>0</v>
      </c>
      <c r="DC815">
        <f t="shared" si="375"/>
        <v>0</v>
      </c>
      <c r="DD815" t="s">
        <v>3</v>
      </c>
      <c r="DE815" t="s">
        <v>3</v>
      </c>
      <c r="DF815">
        <f>ROUND(ROUND(AE815,2)*CX815,2)</f>
        <v>0</v>
      </c>
      <c r="DG815">
        <f t="shared" si="372"/>
        <v>0</v>
      </c>
      <c r="DH815">
        <f t="shared" si="370"/>
        <v>0</v>
      </c>
      <c r="DI815">
        <f t="shared" si="371"/>
        <v>0</v>
      </c>
      <c r="DJ815">
        <f>DI815</f>
        <v>0</v>
      </c>
      <c r="DK815">
        <v>0</v>
      </c>
      <c r="DL815" t="s">
        <v>3</v>
      </c>
      <c r="DM815">
        <v>0</v>
      </c>
      <c r="DN815" t="s">
        <v>3</v>
      </c>
      <c r="DO815">
        <v>0</v>
      </c>
    </row>
    <row r="816" spans="1:119" x14ac:dyDescent="0.2">
      <c r="A816">
        <f>ROW(Source!A584)</f>
        <v>584</v>
      </c>
      <c r="B816">
        <v>449016111</v>
      </c>
      <c r="C816">
        <v>448998401</v>
      </c>
      <c r="D816">
        <v>277944840</v>
      </c>
      <c r="E816">
        <v>1</v>
      </c>
      <c r="F816">
        <v>1</v>
      </c>
      <c r="G816">
        <v>1</v>
      </c>
      <c r="H816">
        <v>2</v>
      </c>
      <c r="I816" t="s">
        <v>1364</v>
      </c>
      <c r="J816" t="s">
        <v>1365</v>
      </c>
      <c r="K816" t="s">
        <v>1366</v>
      </c>
      <c r="L816">
        <v>1368</v>
      </c>
      <c r="N816">
        <v>1011</v>
      </c>
      <c r="O816" t="s">
        <v>1100</v>
      </c>
      <c r="P816" t="s">
        <v>1100</v>
      </c>
      <c r="Q816">
        <v>1</v>
      </c>
      <c r="W816">
        <v>0</v>
      </c>
      <c r="X816">
        <v>622831100</v>
      </c>
      <c r="Y816">
        <f t="shared" si="373"/>
        <v>30.2</v>
      </c>
      <c r="AA816">
        <v>0</v>
      </c>
      <c r="AB816">
        <v>1587.88</v>
      </c>
      <c r="AC816">
        <v>620.24</v>
      </c>
      <c r="AD816">
        <v>0</v>
      </c>
      <c r="AE816">
        <v>0</v>
      </c>
      <c r="AF816">
        <v>1587.88</v>
      </c>
      <c r="AG816">
        <v>620.24</v>
      </c>
      <c r="AH816">
        <v>0</v>
      </c>
      <c r="AI816">
        <v>1</v>
      </c>
      <c r="AJ816">
        <v>1</v>
      </c>
      <c r="AK816">
        <v>1</v>
      </c>
      <c r="AL816">
        <v>1</v>
      </c>
      <c r="AM816">
        <v>-2</v>
      </c>
      <c r="AN816">
        <v>0</v>
      </c>
      <c r="AO816">
        <v>0</v>
      </c>
      <c r="AP816">
        <v>1</v>
      </c>
      <c r="AQ816">
        <v>1</v>
      </c>
      <c r="AR816">
        <v>0</v>
      </c>
      <c r="AS816" t="s">
        <v>3</v>
      </c>
      <c r="AT816">
        <v>30.2</v>
      </c>
      <c r="AU816" t="s">
        <v>3</v>
      </c>
      <c r="AV816">
        <v>1</v>
      </c>
      <c r="AW816">
        <v>2</v>
      </c>
      <c r="AX816">
        <v>448998421</v>
      </c>
      <c r="AY816">
        <v>2</v>
      </c>
      <c r="AZ816">
        <v>98304</v>
      </c>
      <c r="BA816">
        <v>827</v>
      </c>
      <c r="BB816">
        <v>1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47953.976000000002</v>
      </c>
      <c r="BL816">
        <v>18731.248</v>
      </c>
      <c r="BM816">
        <v>0</v>
      </c>
      <c r="BN816">
        <v>0</v>
      </c>
      <c r="BO816">
        <v>30.2</v>
      </c>
      <c r="BP816">
        <v>1</v>
      </c>
      <c r="BQ816">
        <v>0</v>
      </c>
      <c r="BR816">
        <v>47953.976000000002</v>
      </c>
      <c r="BS816">
        <v>18731.248</v>
      </c>
      <c r="BT816">
        <v>0</v>
      </c>
      <c r="BU816">
        <v>0</v>
      </c>
      <c r="BV816">
        <v>30.2</v>
      </c>
      <c r="BW816">
        <v>1</v>
      </c>
      <c r="CV816">
        <v>0</v>
      </c>
      <c r="CW816">
        <f>ROUND(Y816*Source!I584*DO816,7)</f>
        <v>0</v>
      </c>
      <c r="CX816">
        <f>ROUND(Y816*Source!I584,7)</f>
        <v>0</v>
      </c>
      <c r="CY816">
        <f>AB816</f>
        <v>1587.88</v>
      </c>
      <c r="CZ816">
        <f>AF816</f>
        <v>1587.88</v>
      </c>
      <c r="DA816">
        <f>AJ816</f>
        <v>1</v>
      </c>
      <c r="DB816">
        <f t="shared" si="374"/>
        <v>47953.98</v>
      </c>
      <c r="DC816">
        <f t="shared" si="375"/>
        <v>18731.25</v>
      </c>
      <c r="DD816" t="s">
        <v>3</v>
      </c>
      <c r="DE816" t="s">
        <v>3</v>
      </c>
      <c r="DF816">
        <f>ROUND(ROUND(AE816,2)*CX816,2)</f>
        <v>0</v>
      </c>
      <c r="DG816">
        <f t="shared" si="372"/>
        <v>0</v>
      </c>
      <c r="DH816">
        <f t="shared" si="370"/>
        <v>0</v>
      </c>
      <c r="DI816">
        <f t="shared" si="371"/>
        <v>0</v>
      </c>
      <c r="DJ816">
        <f>DG816+DH816</f>
        <v>0</v>
      </c>
      <c r="DK816">
        <v>1</v>
      </c>
      <c r="DL816" t="s">
        <v>1219</v>
      </c>
      <c r="DM816">
        <v>5</v>
      </c>
      <c r="DN816" t="s">
        <v>1203</v>
      </c>
      <c r="DO816">
        <v>1</v>
      </c>
    </row>
    <row r="817" spans="1:119" x14ac:dyDescent="0.2">
      <c r="A817">
        <f>ROW(Source!A584)</f>
        <v>584</v>
      </c>
      <c r="B817">
        <v>449016111</v>
      </c>
      <c r="C817">
        <v>448998401</v>
      </c>
      <c r="D817">
        <v>277865441</v>
      </c>
      <c r="E817">
        <v>1</v>
      </c>
      <c r="F817">
        <v>1</v>
      </c>
      <c r="G817">
        <v>1</v>
      </c>
      <c r="H817">
        <v>3</v>
      </c>
      <c r="I817" t="s">
        <v>1680</v>
      </c>
      <c r="J817" t="s">
        <v>1681</v>
      </c>
      <c r="K817" t="s">
        <v>1682</v>
      </c>
      <c r="L817">
        <v>1346</v>
      </c>
      <c r="N817">
        <v>1009</v>
      </c>
      <c r="O817" t="s">
        <v>441</v>
      </c>
      <c r="P817" t="s">
        <v>441</v>
      </c>
      <c r="Q817">
        <v>1</v>
      </c>
      <c r="W817">
        <v>0</v>
      </c>
      <c r="X817">
        <v>-1848422404</v>
      </c>
      <c r="Y817">
        <f t="shared" si="373"/>
        <v>0.4</v>
      </c>
      <c r="AA817">
        <v>242.61</v>
      </c>
      <c r="AB817">
        <v>0</v>
      </c>
      <c r="AC817">
        <v>0</v>
      </c>
      <c r="AD817">
        <v>0</v>
      </c>
      <c r="AE817">
        <v>177.09</v>
      </c>
      <c r="AF817">
        <v>0</v>
      </c>
      <c r="AG817">
        <v>0</v>
      </c>
      <c r="AH817">
        <v>0</v>
      </c>
      <c r="AI817">
        <v>1.37</v>
      </c>
      <c r="AJ817">
        <v>1</v>
      </c>
      <c r="AK817">
        <v>1</v>
      </c>
      <c r="AL817">
        <v>1</v>
      </c>
      <c r="AM817">
        <v>2</v>
      </c>
      <c r="AN817">
        <v>0</v>
      </c>
      <c r="AO817">
        <v>0</v>
      </c>
      <c r="AP817">
        <v>1</v>
      </c>
      <c r="AQ817">
        <v>1</v>
      </c>
      <c r="AR817">
        <v>0</v>
      </c>
      <c r="AS817" t="s">
        <v>3</v>
      </c>
      <c r="AT817">
        <v>0.4</v>
      </c>
      <c r="AU817" t="s">
        <v>3</v>
      </c>
      <c r="AV817">
        <v>0</v>
      </c>
      <c r="AW817">
        <v>2</v>
      </c>
      <c r="AX817">
        <v>448998422</v>
      </c>
      <c r="AY817">
        <v>1</v>
      </c>
      <c r="AZ817">
        <v>0</v>
      </c>
      <c r="BA817">
        <v>828</v>
      </c>
      <c r="BB817">
        <v>1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70.835999999999999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1</v>
      </c>
      <c r="BQ817">
        <v>70.835999999999999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1</v>
      </c>
      <c r="CV817">
        <v>0</v>
      </c>
      <c r="CW817">
        <v>0</v>
      </c>
      <c r="CX817">
        <f>ROUND(Y817*Source!I584,7)</f>
        <v>0</v>
      </c>
      <c r="CY817">
        <f t="shared" ref="CY817:CY830" si="376">AA817</f>
        <v>242.61</v>
      </c>
      <c r="CZ817">
        <f t="shared" ref="CZ817:CZ830" si="377">AE817</f>
        <v>177.09</v>
      </c>
      <c r="DA817">
        <f t="shared" ref="DA817:DA830" si="378">AI817</f>
        <v>1.37</v>
      </c>
      <c r="DB817">
        <f t="shared" si="374"/>
        <v>70.84</v>
      </c>
      <c r="DC817">
        <f t="shared" si="375"/>
        <v>0</v>
      </c>
      <c r="DD817" t="s">
        <v>3</v>
      </c>
      <c r="DE817" t="s">
        <v>3</v>
      </c>
      <c r="DF817">
        <f t="shared" ref="DF817:DF828" si="379">ROUND(ROUND(AE817*AI817,2)*CX817,2)</f>
        <v>0</v>
      </c>
      <c r="DG817">
        <f t="shared" si="372"/>
        <v>0</v>
      </c>
      <c r="DH817">
        <f t="shared" si="370"/>
        <v>0</v>
      </c>
      <c r="DI817">
        <f t="shared" si="371"/>
        <v>0</v>
      </c>
      <c r="DJ817">
        <f t="shared" ref="DJ817:DJ830" si="380">DF817</f>
        <v>0</v>
      </c>
      <c r="DK817">
        <v>0</v>
      </c>
      <c r="DL817" t="s">
        <v>3</v>
      </c>
      <c r="DM817">
        <v>0</v>
      </c>
      <c r="DN817" t="s">
        <v>3</v>
      </c>
      <c r="DO817">
        <v>0</v>
      </c>
    </row>
    <row r="818" spans="1:119" x14ac:dyDescent="0.2">
      <c r="A818">
        <f>ROW(Source!A584)</f>
        <v>584</v>
      </c>
      <c r="B818">
        <v>449016111</v>
      </c>
      <c r="C818">
        <v>448998401</v>
      </c>
      <c r="D818">
        <v>277865759</v>
      </c>
      <c r="E818">
        <v>1</v>
      </c>
      <c r="F818">
        <v>1</v>
      </c>
      <c r="G818">
        <v>1</v>
      </c>
      <c r="H818">
        <v>3</v>
      </c>
      <c r="I818" t="s">
        <v>1683</v>
      </c>
      <c r="J818" t="s">
        <v>1684</v>
      </c>
      <c r="K818" t="s">
        <v>1685</v>
      </c>
      <c r="L818">
        <v>1301</v>
      </c>
      <c r="N818">
        <v>1003</v>
      </c>
      <c r="O818" t="s">
        <v>211</v>
      </c>
      <c r="P818" t="s">
        <v>211</v>
      </c>
      <c r="Q818">
        <v>1</v>
      </c>
      <c r="W818">
        <v>0</v>
      </c>
      <c r="X818">
        <v>82205366</v>
      </c>
      <c r="Y818">
        <f t="shared" si="373"/>
        <v>130.53</v>
      </c>
      <c r="AA818">
        <v>3.47</v>
      </c>
      <c r="AB818">
        <v>0</v>
      </c>
      <c r="AC818">
        <v>0</v>
      </c>
      <c r="AD818">
        <v>0</v>
      </c>
      <c r="AE818">
        <v>2.27</v>
      </c>
      <c r="AF818">
        <v>0</v>
      </c>
      <c r="AG818">
        <v>0</v>
      </c>
      <c r="AH818">
        <v>0</v>
      </c>
      <c r="AI818">
        <v>1.53</v>
      </c>
      <c r="AJ818">
        <v>1</v>
      </c>
      <c r="AK818">
        <v>1</v>
      </c>
      <c r="AL818">
        <v>1</v>
      </c>
      <c r="AM818">
        <v>2</v>
      </c>
      <c r="AN818">
        <v>0</v>
      </c>
      <c r="AO818">
        <v>0</v>
      </c>
      <c r="AP818">
        <v>1</v>
      </c>
      <c r="AQ818">
        <v>1</v>
      </c>
      <c r="AR818">
        <v>0</v>
      </c>
      <c r="AS818" t="s">
        <v>3</v>
      </c>
      <c r="AT818">
        <v>130.53</v>
      </c>
      <c r="AU818" t="s">
        <v>3</v>
      </c>
      <c r="AV818">
        <v>0</v>
      </c>
      <c r="AW818">
        <v>2</v>
      </c>
      <c r="AX818">
        <v>448998423</v>
      </c>
      <c r="AY818">
        <v>1</v>
      </c>
      <c r="AZ818">
        <v>0</v>
      </c>
      <c r="BA818">
        <v>829</v>
      </c>
      <c r="BB818">
        <v>1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296.30310000000003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1</v>
      </c>
      <c r="BQ818">
        <v>296.30310000000003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1</v>
      </c>
      <c r="CV818">
        <v>0</v>
      </c>
      <c r="CW818">
        <v>0</v>
      </c>
      <c r="CX818">
        <f>ROUND(Y818*Source!I584,7)</f>
        <v>0</v>
      </c>
      <c r="CY818">
        <f t="shared" si="376"/>
        <v>3.47</v>
      </c>
      <c r="CZ818">
        <f t="shared" si="377"/>
        <v>2.27</v>
      </c>
      <c r="DA818">
        <f t="shared" si="378"/>
        <v>1.53</v>
      </c>
      <c r="DB818">
        <f t="shared" si="374"/>
        <v>296.3</v>
      </c>
      <c r="DC818">
        <f t="shared" si="375"/>
        <v>0</v>
      </c>
      <c r="DD818" t="s">
        <v>3</v>
      </c>
      <c r="DE818" t="s">
        <v>3</v>
      </c>
      <c r="DF818">
        <f t="shared" si="379"/>
        <v>0</v>
      </c>
      <c r="DG818">
        <f t="shared" si="372"/>
        <v>0</v>
      </c>
      <c r="DH818">
        <f t="shared" si="370"/>
        <v>0</v>
      </c>
      <c r="DI818">
        <f t="shared" si="371"/>
        <v>0</v>
      </c>
      <c r="DJ818">
        <f t="shared" si="380"/>
        <v>0</v>
      </c>
      <c r="DK818">
        <v>0</v>
      </c>
      <c r="DL818" t="s">
        <v>3</v>
      </c>
      <c r="DM818">
        <v>0</v>
      </c>
      <c r="DN818" t="s">
        <v>3</v>
      </c>
      <c r="DO818">
        <v>0</v>
      </c>
    </row>
    <row r="819" spans="1:119" x14ac:dyDescent="0.2">
      <c r="A819">
        <f>ROW(Source!A584)</f>
        <v>584</v>
      </c>
      <c r="B819">
        <v>449016111</v>
      </c>
      <c r="C819">
        <v>448998401</v>
      </c>
      <c r="D819">
        <v>277867681</v>
      </c>
      <c r="E819">
        <v>1</v>
      </c>
      <c r="F819">
        <v>1</v>
      </c>
      <c r="G819">
        <v>1</v>
      </c>
      <c r="H819">
        <v>3</v>
      </c>
      <c r="I819" t="s">
        <v>1552</v>
      </c>
      <c r="J819" t="s">
        <v>1553</v>
      </c>
      <c r="K819" t="s">
        <v>1554</v>
      </c>
      <c r="L819">
        <v>1348</v>
      </c>
      <c r="N819">
        <v>1009</v>
      </c>
      <c r="O819" t="s">
        <v>83</v>
      </c>
      <c r="P819" t="s">
        <v>83</v>
      </c>
      <c r="Q819">
        <v>1000</v>
      </c>
      <c r="W819">
        <v>0</v>
      </c>
      <c r="X819">
        <v>-1715329909</v>
      </c>
      <c r="Y819">
        <f t="shared" si="373"/>
        <v>2E-3</v>
      </c>
      <c r="AA819">
        <v>115522.42</v>
      </c>
      <c r="AB819">
        <v>0</v>
      </c>
      <c r="AC819">
        <v>0</v>
      </c>
      <c r="AD819">
        <v>0</v>
      </c>
      <c r="AE819">
        <v>106965.2</v>
      </c>
      <c r="AF819">
        <v>0</v>
      </c>
      <c r="AG819">
        <v>0</v>
      </c>
      <c r="AH819">
        <v>0</v>
      </c>
      <c r="AI819">
        <v>1.08</v>
      </c>
      <c r="AJ819">
        <v>1</v>
      </c>
      <c r="AK819">
        <v>1</v>
      </c>
      <c r="AL819">
        <v>1</v>
      </c>
      <c r="AM819">
        <v>2</v>
      </c>
      <c r="AN819">
        <v>0</v>
      </c>
      <c r="AO819">
        <v>0</v>
      </c>
      <c r="AP819">
        <v>1</v>
      </c>
      <c r="AQ819">
        <v>1</v>
      </c>
      <c r="AR819">
        <v>0</v>
      </c>
      <c r="AS819" t="s">
        <v>3</v>
      </c>
      <c r="AT819">
        <v>2E-3</v>
      </c>
      <c r="AU819" t="s">
        <v>3</v>
      </c>
      <c r="AV819">
        <v>0</v>
      </c>
      <c r="AW819">
        <v>2</v>
      </c>
      <c r="AX819">
        <v>448998424</v>
      </c>
      <c r="AY819">
        <v>1</v>
      </c>
      <c r="AZ819">
        <v>0</v>
      </c>
      <c r="BA819">
        <v>830</v>
      </c>
      <c r="BB819">
        <v>1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213.93039999999999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1</v>
      </c>
      <c r="BQ819">
        <v>213.93039999999999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1</v>
      </c>
      <c r="CV819">
        <v>0</v>
      </c>
      <c r="CW819">
        <v>0</v>
      </c>
      <c r="CX819">
        <f>ROUND(Y819*Source!I584,7)</f>
        <v>0</v>
      </c>
      <c r="CY819">
        <f t="shared" si="376"/>
        <v>115522.42</v>
      </c>
      <c r="CZ819">
        <f t="shared" si="377"/>
        <v>106965.2</v>
      </c>
      <c r="DA819">
        <f t="shared" si="378"/>
        <v>1.08</v>
      </c>
      <c r="DB819">
        <f t="shared" si="374"/>
        <v>213.93</v>
      </c>
      <c r="DC819">
        <f t="shared" si="375"/>
        <v>0</v>
      </c>
      <c r="DD819" t="s">
        <v>3</v>
      </c>
      <c r="DE819" t="s">
        <v>3</v>
      </c>
      <c r="DF819">
        <f t="shared" si="379"/>
        <v>0</v>
      </c>
      <c r="DG819">
        <f t="shared" si="372"/>
        <v>0</v>
      </c>
      <c r="DH819">
        <f t="shared" si="370"/>
        <v>0</v>
      </c>
      <c r="DI819">
        <f t="shared" si="371"/>
        <v>0</v>
      </c>
      <c r="DJ819">
        <f t="shared" si="380"/>
        <v>0</v>
      </c>
      <c r="DK819">
        <v>0</v>
      </c>
      <c r="DL819" t="s">
        <v>3</v>
      </c>
      <c r="DM819">
        <v>0</v>
      </c>
      <c r="DN819" t="s">
        <v>3</v>
      </c>
      <c r="DO819">
        <v>0</v>
      </c>
    </row>
    <row r="820" spans="1:119" x14ac:dyDescent="0.2">
      <c r="A820">
        <f>ROW(Source!A584)</f>
        <v>584</v>
      </c>
      <c r="B820">
        <v>449016111</v>
      </c>
      <c r="C820">
        <v>448998401</v>
      </c>
      <c r="D820">
        <v>277867740</v>
      </c>
      <c r="E820">
        <v>1</v>
      </c>
      <c r="F820">
        <v>1</v>
      </c>
      <c r="G820">
        <v>1</v>
      </c>
      <c r="H820">
        <v>3</v>
      </c>
      <c r="I820" t="s">
        <v>1686</v>
      </c>
      <c r="J820" t="s">
        <v>1687</v>
      </c>
      <c r="K820" t="s">
        <v>1688</v>
      </c>
      <c r="L820">
        <v>1348</v>
      </c>
      <c r="N820">
        <v>1009</v>
      </c>
      <c r="O820" t="s">
        <v>83</v>
      </c>
      <c r="P820" t="s">
        <v>83</v>
      </c>
      <c r="Q820">
        <v>1000</v>
      </c>
      <c r="W820">
        <v>0</v>
      </c>
      <c r="X820">
        <v>-308721405</v>
      </c>
      <c r="Y820">
        <f t="shared" si="373"/>
        <v>1E-3</v>
      </c>
      <c r="AA820">
        <v>164353.74</v>
      </c>
      <c r="AB820">
        <v>0</v>
      </c>
      <c r="AC820">
        <v>0</v>
      </c>
      <c r="AD820">
        <v>0</v>
      </c>
      <c r="AE820">
        <v>127406</v>
      </c>
      <c r="AF820">
        <v>0</v>
      </c>
      <c r="AG820">
        <v>0</v>
      </c>
      <c r="AH820">
        <v>0</v>
      </c>
      <c r="AI820">
        <v>1.29</v>
      </c>
      <c r="AJ820">
        <v>1</v>
      </c>
      <c r="AK820">
        <v>1</v>
      </c>
      <c r="AL820">
        <v>1</v>
      </c>
      <c r="AM820">
        <v>2</v>
      </c>
      <c r="AN820">
        <v>0</v>
      </c>
      <c r="AO820">
        <v>0</v>
      </c>
      <c r="AP820">
        <v>1</v>
      </c>
      <c r="AQ820">
        <v>1</v>
      </c>
      <c r="AR820">
        <v>0</v>
      </c>
      <c r="AS820" t="s">
        <v>3</v>
      </c>
      <c r="AT820">
        <v>1E-3</v>
      </c>
      <c r="AU820" t="s">
        <v>3</v>
      </c>
      <c r="AV820">
        <v>0</v>
      </c>
      <c r="AW820">
        <v>2</v>
      </c>
      <c r="AX820">
        <v>448998425</v>
      </c>
      <c r="AY820">
        <v>1</v>
      </c>
      <c r="AZ820">
        <v>0</v>
      </c>
      <c r="BA820">
        <v>831</v>
      </c>
      <c r="BB820">
        <v>1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127.40600000000001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1</v>
      </c>
      <c r="BQ820">
        <v>127.40600000000001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1</v>
      </c>
      <c r="CV820">
        <v>0</v>
      </c>
      <c r="CW820">
        <v>0</v>
      </c>
      <c r="CX820">
        <f>ROUND(Y820*Source!I584,7)</f>
        <v>0</v>
      </c>
      <c r="CY820">
        <f t="shared" si="376"/>
        <v>164353.74</v>
      </c>
      <c r="CZ820">
        <f t="shared" si="377"/>
        <v>127406</v>
      </c>
      <c r="DA820">
        <f t="shared" si="378"/>
        <v>1.29</v>
      </c>
      <c r="DB820">
        <f t="shared" si="374"/>
        <v>127.41</v>
      </c>
      <c r="DC820">
        <f t="shared" si="375"/>
        <v>0</v>
      </c>
      <c r="DD820" t="s">
        <v>3</v>
      </c>
      <c r="DE820" t="s">
        <v>3</v>
      </c>
      <c r="DF820">
        <f t="shared" si="379"/>
        <v>0</v>
      </c>
      <c r="DG820">
        <f t="shared" si="372"/>
        <v>0</v>
      </c>
      <c r="DH820">
        <f t="shared" si="370"/>
        <v>0</v>
      </c>
      <c r="DI820">
        <f t="shared" si="371"/>
        <v>0</v>
      </c>
      <c r="DJ820">
        <f t="shared" si="380"/>
        <v>0</v>
      </c>
      <c r="DK820">
        <v>0</v>
      </c>
      <c r="DL820" t="s">
        <v>3</v>
      </c>
      <c r="DM820">
        <v>0</v>
      </c>
      <c r="DN820" t="s">
        <v>3</v>
      </c>
      <c r="DO820">
        <v>0</v>
      </c>
    </row>
    <row r="821" spans="1:119" x14ac:dyDescent="0.2">
      <c r="A821">
        <f>ROW(Source!A584)</f>
        <v>584</v>
      </c>
      <c r="B821">
        <v>449016111</v>
      </c>
      <c r="C821">
        <v>448998401</v>
      </c>
      <c r="D821">
        <v>277869581</v>
      </c>
      <c r="E821">
        <v>1</v>
      </c>
      <c r="F821">
        <v>1</v>
      </c>
      <c r="G821">
        <v>1</v>
      </c>
      <c r="H821">
        <v>3</v>
      </c>
      <c r="I821" t="s">
        <v>1689</v>
      </c>
      <c r="J821" t="s">
        <v>1690</v>
      </c>
      <c r="K821" t="s">
        <v>1691</v>
      </c>
      <c r="L821">
        <v>1346</v>
      </c>
      <c r="N821">
        <v>1009</v>
      </c>
      <c r="O821" t="s">
        <v>441</v>
      </c>
      <c r="P821" t="s">
        <v>441</v>
      </c>
      <c r="Q821">
        <v>1</v>
      </c>
      <c r="W821">
        <v>0</v>
      </c>
      <c r="X821">
        <v>-933165410</v>
      </c>
      <c r="Y821">
        <f t="shared" si="373"/>
        <v>1</v>
      </c>
      <c r="AA821">
        <v>575.55999999999995</v>
      </c>
      <c r="AB821">
        <v>0</v>
      </c>
      <c r="AC821">
        <v>0</v>
      </c>
      <c r="AD821">
        <v>0</v>
      </c>
      <c r="AE821">
        <v>373.74</v>
      </c>
      <c r="AF821">
        <v>0</v>
      </c>
      <c r="AG821">
        <v>0</v>
      </c>
      <c r="AH821">
        <v>0</v>
      </c>
      <c r="AI821">
        <v>1.54</v>
      </c>
      <c r="AJ821">
        <v>1</v>
      </c>
      <c r="AK821">
        <v>1</v>
      </c>
      <c r="AL821">
        <v>1</v>
      </c>
      <c r="AM821">
        <v>2</v>
      </c>
      <c r="AN821">
        <v>0</v>
      </c>
      <c r="AO821">
        <v>0</v>
      </c>
      <c r="AP821">
        <v>1</v>
      </c>
      <c r="AQ821">
        <v>1</v>
      </c>
      <c r="AR821">
        <v>0</v>
      </c>
      <c r="AS821" t="s">
        <v>3</v>
      </c>
      <c r="AT821">
        <v>1</v>
      </c>
      <c r="AU821" t="s">
        <v>3</v>
      </c>
      <c r="AV821">
        <v>0</v>
      </c>
      <c r="AW821">
        <v>2</v>
      </c>
      <c r="AX821">
        <v>448998426</v>
      </c>
      <c r="AY821">
        <v>1</v>
      </c>
      <c r="AZ821">
        <v>0</v>
      </c>
      <c r="BA821">
        <v>832</v>
      </c>
      <c r="BB821">
        <v>1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373.74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1</v>
      </c>
      <c r="BQ821">
        <v>373.74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1</v>
      </c>
      <c r="CV821">
        <v>0</v>
      </c>
      <c r="CW821">
        <v>0</v>
      </c>
      <c r="CX821">
        <f>ROUND(Y821*Source!I584,7)</f>
        <v>0</v>
      </c>
      <c r="CY821">
        <f t="shared" si="376"/>
        <v>575.55999999999995</v>
      </c>
      <c r="CZ821">
        <f t="shared" si="377"/>
        <v>373.74</v>
      </c>
      <c r="DA821">
        <f t="shared" si="378"/>
        <v>1.54</v>
      </c>
      <c r="DB821">
        <f t="shared" si="374"/>
        <v>373.74</v>
      </c>
      <c r="DC821">
        <f t="shared" si="375"/>
        <v>0</v>
      </c>
      <c r="DD821" t="s">
        <v>3</v>
      </c>
      <c r="DE821" t="s">
        <v>3</v>
      </c>
      <c r="DF821">
        <f t="shared" si="379"/>
        <v>0</v>
      </c>
      <c r="DG821">
        <f t="shared" si="372"/>
        <v>0</v>
      </c>
      <c r="DH821">
        <f t="shared" si="370"/>
        <v>0</v>
      </c>
      <c r="DI821">
        <f t="shared" si="371"/>
        <v>0</v>
      </c>
      <c r="DJ821">
        <f t="shared" si="380"/>
        <v>0</v>
      </c>
      <c r="DK821">
        <v>0</v>
      </c>
      <c r="DL821" t="s">
        <v>3</v>
      </c>
      <c r="DM821">
        <v>0</v>
      </c>
      <c r="DN821" t="s">
        <v>3</v>
      </c>
      <c r="DO821">
        <v>0</v>
      </c>
    </row>
    <row r="822" spans="1:119" x14ac:dyDescent="0.2">
      <c r="A822">
        <f>ROW(Source!A584)</f>
        <v>584</v>
      </c>
      <c r="B822">
        <v>449016111</v>
      </c>
      <c r="C822">
        <v>448998401</v>
      </c>
      <c r="D822">
        <v>277879101</v>
      </c>
      <c r="E822">
        <v>1</v>
      </c>
      <c r="F822">
        <v>1</v>
      </c>
      <c r="G822">
        <v>1</v>
      </c>
      <c r="H822">
        <v>3</v>
      </c>
      <c r="I822" t="s">
        <v>1267</v>
      </c>
      <c r="J822" t="s">
        <v>1268</v>
      </c>
      <c r="K822" t="s">
        <v>1269</v>
      </c>
      <c r="L822">
        <v>1348</v>
      </c>
      <c r="N822">
        <v>1009</v>
      </c>
      <c r="O822" t="s">
        <v>83</v>
      </c>
      <c r="P822" t="s">
        <v>83</v>
      </c>
      <c r="Q822">
        <v>1000</v>
      </c>
      <c r="W822">
        <v>0</v>
      </c>
      <c r="X822">
        <v>-1545627606</v>
      </c>
      <c r="Y822">
        <f t="shared" si="373"/>
        <v>5.0000000000000002E-5</v>
      </c>
      <c r="AA822">
        <v>83456.83</v>
      </c>
      <c r="AB822">
        <v>0</v>
      </c>
      <c r="AC822">
        <v>0</v>
      </c>
      <c r="AD822">
        <v>0</v>
      </c>
      <c r="AE822">
        <v>88783.86</v>
      </c>
      <c r="AF822">
        <v>0</v>
      </c>
      <c r="AG822">
        <v>0</v>
      </c>
      <c r="AH822">
        <v>0</v>
      </c>
      <c r="AI822">
        <v>0.94</v>
      </c>
      <c r="AJ822">
        <v>1</v>
      </c>
      <c r="AK822">
        <v>1</v>
      </c>
      <c r="AL822">
        <v>1</v>
      </c>
      <c r="AM822">
        <v>2</v>
      </c>
      <c r="AN822">
        <v>0</v>
      </c>
      <c r="AO822">
        <v>0</v>
      </c>
      <c r="AP822">
        <v>1</v>
      </c>
      <c r="AQ822">
        <v>1</v>
      </c>
      <c r="AR822">
        <v>0</v>
      </c>
      <c r="AS822" t="s">
        <v>3</v>
      </c>
      <c r="AT822">
        <v>5.0000000000000002E-5</v>
      </c>
      <c r="AU822" t="s">
        <v>3</v>
      </c>
      <c r="AV822">
        <v>0</v>
      </c>
      <c r="AW822">
        <v>2</v>
      </c>
      <c r="AX822">
        <v>448998427</v>
      </c>
      <c r="AY822">
        <v>1</v>
      </c>
      <c r="AZ822">
        <v>0</v>
      </c>
      <c r="BA822">
        <v>833</v>
      </c>
      <c r="BB822">
        <v>1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4.4391930000000004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1</v>
      </c>
      <c r="BQ822">
        <v>4.4391930000000004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1</v>
      </c>
      <c r="CV822">
        <v>0</v>
      </c>
      <c r="CW822">
        <v>0</v>
      </c>
      <c r="CX822">
        <f>ROUND(Y822*Source!I584,7)</f>
        <v>0</v>
      </c>
      <c r="CY822">
        <f t="shared" si="376"/>
        <v>83456.83</v>
      </c>
      <c r="CZ822">
        <f t="shared" si="377"/>
        <v>88783.86</v>
      </c>
      <c r="DA822">
        <f t="shared" si="378"/>
        <v>0.94</v>
      </c>
      <c r="DB822">
        <f t="shared" si="374"/>
        <v>4.4400000000000004</v>
      </c>
      <c r="DC822">
        <f t="shared" si="375"/>
        <v>0</v>
      </c>
      <c r="DD822" t="s">
        <v>3</v>
      </c>
      <c r="DE822" t="s">
        <v>3</v>
      </c>
      <c r="DF822">
        <f t="shared" si="379"/>
        <v>0</v>
      </c>
      <c r="DG822">
        <f t="shared" si="372"/>
        <v>0</v>
      </c>
      <c r="DH822">
        <f t="shared" si="370"/>
        <v>0</v>
      </c>
      <c r="DI822">
        <f t="shared" si="371"/>
        <v>0</v>
      </c>
      <c r="DJ822">
        <f t="shared" si="380"/>
        <v>0</v>
      </c>
      <c r="DK822">
        <v>0</v>
      </c>
      <c r="DL822" t="s">
        <v>3</v>
      </c>
      <c r="DM822">
        <v>0</v>
      </c>
      <c r="DN822" t="s">
        <v>3</v>
      </c>
      <c r="DO822">
        <v>0</v>
      </c>
    </row>
    <row r="823" spans="1:119" x14ac:dyDescent="0.2">
      <c r="A823">
        <f>ROW(Source!A584)</f>
        <v>584</v>
      </c>
      <c r="B823">
        <v>449016111</v>
      </c>
      <c r="C823">
        <v>448998401</v>
      </c>
      <c r="D823">
        <v>277879502</v>
      </c>
      <c r="E823">
        <v>1</v>
      </c>
      <c r="F823">
        <v>1</v>
      </c>
      <c r="G823">
        <v>1</v>
      </c>
      <c r="H823">
        <v>3</v>
      </c>
      <c r="I823" t="s">
        <v>1692</v>
      </c>
      <c r="J823" t="s">
        <v>1693</v>
      </c>
      <c r="K823" t="s">
        <v>1694</v>
      </c>
      <c r="L823">
        <v>1348</v>
      </c>
      <c r="N823">
        <v>1009</v>
      </c>
      <c r="O823" t="s">
        <v>83</v>
      </c>
      <c r="P823" t="s">
        <v>83</v>
      </c>
      <c r="Q823">
        <v>1000</v>
      </c>
      <c r="W823">
        <v>0</v>
      </c>
      <c r="X823">
        <v>964787619</v>
      </c>
      <c r="Y823">
        <f t="shared" si="373"/>
        <v>2E-3</v>
      </c>
      <c r="AA823">
        <v>55978.45</v>
      </c>
      <c r="AB823">
        <v>0</v>
      </c>
      <c r="AC823">
        <v>0</v>
      </c>
      <c r="AD823">
        <v>0</v>
      </c>
      <c r="AE823">
        <v>75646.559999999998</v>
      </c>
      <c r="AF823">
        <v>0</v>
      </c>
      <c r="AG823">
        <v>0</v>
      </c>
      <c r="AH823">
        <v>0</v>
      </c>
      <c r="AI823">
        <v>0.74</v>
      </c>
      <c r="AJ823">
        <v>1</v>
      </c>
      <c r="AK823">
        <v>1</v>
      </c>
      <c r="AL823">
        <v>1</v>
      </c>
      <c r="AM823">
        <v>2</v>
      </c>
      <c r="AN823">
        <v>0</v>
      </c>
      <c r="AO823">
        <v>0</v>
      </c>
      <c r="AP823">
        <v>1</v>
      </c>
      <c r="AQ823">
        <v>1</v>
      </c>
      <c r="AR823">
        <v>0</v>
      </c>
      <c r="AS823" t="s">
        <v>3</v>
      </c>
      <c r="AT823">
        <v>2E-3</v>
      </c>
      <c r="AU823" t="s">
        <v>3</v>
      </c>
      <c r="AV823">
        <v>0</v>
      </c>
      <c r="AW823">
        <v>2</v>
      </c>
      <c r="AX823">
        <v>448998428</v>
      </c>
      <c r="AY823">
        <v>1</v>
      </c>
      <c r="AZ823">
        <v>0</v>
      </c>
      <c r="BA823">
        <v>834</v>
      </c>
      <c r="BB823">
        <v>1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151.29311999999999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1</v>
      </c>
      <c r="BQ823">
        <v>151.29311999999999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1</v>
      </c>
      <c r="CV823">
        <v>0</v>
      </c>
      <c r="CW823">
        <v>0</v>
      </c>
      <c r="CX823">
        <f>ROUND(Y823*Source!I584,7)</f>
        <v>0</v>
      </c>
      <c r="CY823">
        <f t="shared" si="376"/>
        <v>55978.45</v>
      </c>
      <c r="CZ823">
        <f t="shared" si="377"/>
        <v>75646.559999999998</v>
      </c>
      <c r="DA823">
        <f t="shared" si="378"/>
        <v>0.74</v>
      </c>
      <c r="DB823">
        <f t="shared" si="374"/>
        <v>151.29</v>
      </c>
      <c r="DC823">
        <f t="shared" si="375"/>
        <v>0</v>
      </c>
      <c r="DD823" t="s">
        <v>3</v>
      </c>
      <c r="DE823" t="s">
        <v>3</v>
      </c>
      <c r="DF823">
        <f t="shared" si="379"/>
        <v>0</v>
      </c>
      <c r="DG823">
        <f t="shared" si="372"/>
        <v>0</v>
      </c>
      <c r="DH823">
        <f t="shared" si="370"/>
        <v>0</v>
      </c>
      <c r="DI823">
        <f t="shared" si="371"/>
        <v>0</v>
      </c>
      <c r="DJ823">
        <f t="shared" si="380"/>
        <v>0</v>
      </c>
      <c r="DK823">
        <v>0</v>
      </c>
      <c r="DL823" t="s">
        <v>3</v>
      </c>
      <c r="DM823">
        <v>0</v>
      </c>
      <c r="DN823" t="s">
        <v>3</v>
      </c>
      <c r="DO823">
        <v>0</v>
      </c>
    </row>
    <row r="824" spans="1:119" x14ac:dyDescent="0.2">
      <c r="A824">
        <f>ROW(Source!A584)</f>
        <v>584</v>
      </c>
      <c r="B824">
        <v>449016111</v>
      </c>
      <c r="C824">
        <v>448998401</v>
      </c>
      <c r="D824">
        <v>277881811</v>
      </c>
      <c r="E824">
        <v>1</v>
      </c>
      <c r="F824">
        <v>1</v>
      </c>
      <c r="G824">
        <v>1</v>
      </c>
      <c r="H824">
        <v>3</v>
      </c>
      <c r="I824" t="s">
        <v>1695</v>
      </c>
      <c r="J824" t="s">
        <v>1696</v>
      </c>
      <c r="K824" t="s">
        <v>1697</v>
      </c>
      <c r="L824">
        <v>1346</v>
      </c>
      <c r="N824">
        <v>1009</v>
      </c>
      <c r="O824" t="s">
        <v>441</v>
      </c>
      <c r="P824" t="s">
        <v>441</v>
      </c>
      <c r="Q824">
        <v>1</v>
      </c>
      <c r="W824">
        <v>0</v>
      </c>
      <c r="X824">
        <v>792997800</v>
      </c>
      <c r="Y824">
        <f t="shared" si="373"/>
        <v>1.65</v>
      </c>
      <c r="AA824">
        <v>1499.09</v>
      </c>
      <c r="AB824">
        <v>0</v>
      </c>
      <c r="AC824">
        <v>0</v>
      </c>
      <c r="AD824">
        <v>0</v>
      </c>
      <c r="AE824">
        <v>931.11</v>
      </c>
      <c r="AF824">
        <v>0</v>
      </c>
      <c r="AG824">
        <v>0</v>
      </c>
      <c r="AH824">
        <v>0</v>
      </c>
      <c r="AI824">
        <v>1.61</v>
      </c>
      <c r="AJ824">
        <v>1</v>
      </c>
      <c r="AK824">
        <v>1</v>
      </c>
      <c r="AL824">
        <v>1</v>
      </c>
      <c r="AM824">
        <v>2</v>
      </c>
      <c r="AN824">
        <v>0</v>
      </c>
      <c r="AO824">
        <v>0</v>
      </c>
      <c r="AP824">
        <v>1</v>
      </c>
      <c r="AQ824">
        <v>1</v>
      </c>
      <c r="AR824">
        <v>0</v>
      </c>
      <c r="AS824" t="s">
        <v>3</v>
      </c>
      <c r="AT824">
        <v>1.65</v>
      </c>
      <c r="AU824" t="s">
        <v>3</v>
      </c>
      <c r="AV824">
        <v>0</v>
      </c>
      <c r="AW824">
        <v>2</v>
      </c>
      <c r="AX824">
        <v>448998429</v>
      </c>
      <c r="AY824">
        <v>1</v>
      </c>
      <c r="AZ824">
        <v>0</v>
      </c>
      <c r="BA824">
        <v>835</v>
      </c>
      <c r="BB824">
        <v>1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1536.3315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1</v>
      </c>
      <c r="BQ824">
        <v>1536.3315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1</v>
      </c>
      <c r="CV824">
        <v>0</v>
      </c>
      <c r="CW824">
        <v>0</v>
      </c>
      <c r="CX824">
        <f>ROUND(Y824*Source!I584,7)</f>
        <v>0</v>
      </c>
      <c r="CY824">
        <f t="shared" si="376"/>
        <v>1499.09</v>
      </c>
      <c r="CZ824">
        <f t="shared" si="377"/>
        <v>931.11</v>
      </c>
      <c r="DA824">
        <f t="shared" si="378"/>
        <v>1.61</v>
      </c>
      <c r="DB824">
        <f t="shared" si="374"/>
        <v>1536.33</v>
      </c>
      <c r="DC824">
        <f t="shared" si="375"/>
        <v>0</v>
      </c>
      <c r="DD824" t="s">
        <v>3</v>
      </c>
      <c r="DE824" t="s">
        <v>3</v>
      </c>
      <c r="DF824">
        <f t="shared" si="379"/>
        <v>0</v>
      </c>
      <c r="DG824">
        <f t="shared" si="372"/>
        <v>0</v>
      </c>
      <c r="DH824">
        <f t="shared" si="370"/>
        <v>0</v>
      </c>
      <c r="DI824">
        <f t="shared" si="371"/>
        <v>0</v>
      </c>
      <c r="DJ824">
        <f t="shared" si="380"/>
        <v>0</v>
      </c>
      <c r="DK824">
        <v>0</v>
      </c>
      <c r="DL824" t="s">
        <v>3</v>
      </c>
      <c r="DM824">
        <v>0</v>
      </c>
      <c r="DN824" t="s">
        <v>3</v>
      </c>
      <c r="DO824">
        <v>0</v>
      </c>
    </row>
    <row r="825" spans="1:119" x14ac:dyDescent="0.2">
      <c r="A825">
        <f>ROW(Source!A584)</f>
        <v>584</v>
      </c>
      <c r="B825">
        <v>449016111</v>
      </c>
      <c r="C825">
        <v>448998401</v>
      </c>
      <c r="D825">
        <v>277882348</v>
      </c>
      <c r="E825">
        <v>1</v>
      </c>
      <c r="F825">
        <v>1</v>
      </c>
      <c r="G825">
        <v>1</v>
      </c>
      <c r="H825">
        <v>3</v>
      </c>
      <c r="I825" t="s">
        <v>1698</v>
      </c>
      <c r="J825" t="s">
        <v>1699</v>
      </c>
      <c r="K825" t="s">
        <v>1700</v>
      </c>
      <c r="L825">
        <v>1339</v>
      </c>
      <c r="N825">
        <v>1007</v>
      </c>
      <c r="O825" t="s">
        <v>49</v>
      </c>
      <c r="P825" t="s">
        <v>49</v>
      </c>
      <c r="Q825">
        <v>1</v>
      </c>
      <c r="W825">
        <v>0</v>
      </c>
      <c r="X825">
        <v>1033850911</v>
      </c>
      <c r="Y825">
        <f t="shared" si="373"/>
        <v>2.8000000000000001E-2</v>
      </c>
      <c r="AA825">
        <v>5540.17</v>
      </c>
      <c r="AB825">
        <v>0</v>
      </c>
      <c r="AC825">
        <v>0</v>
      </c>
      <c r="AD825">
        <v>0</v>
      </c>
      <c r="AE825">
        <v>6442.06</v>
      </c>
      <c r="AF825">
        <v>0</v>
      </c>
      <c r="AG825">
        <v>0</v>
      </c>
      <c r="AH825">
        <v>0</v>
      </c>
      <c r="AI825">
        <v>0.86</v>
      </c>
      <c r="AJ825">
        <v>1</v>
      </c>
      <c r="AK825">
        <v>1</v>
      </c>
      <c r="AL825">
        <v>1</v>
      </c>
      <c r="AM825">
        <v>2</v>
      </c>
      <c r="AN825">
        <v>0</v>
      </c>
      <c r="AO825">
        <v>0</v>
      </c>
      <c r="AP825">
        <v>1</v>
      </c>
      <c r="AQ825">
        <v>1</v>
      </c>
      <c r="AR825">
        <v>0</v>
      </c>
      <c r="AS825" t="s">
        <v>3</v>
      </c>
      <c r="AT825">
        <v>2.8000000000000001E-2</v>
      </c>
      <c r="AU825" t="s">
        <v>3</v>
      </c>
      <c r="AV825">
        <v>0</v>
      </c>
      <c r="AW825">
        <v>2</v>
      </c>
      <c r="AX825">
        <v>448998430</v>
      </c>
      <c r="AY825">
        <v>1</v>
      </c>
      <c r="AZ825">
        <v>0</v>
      </c>
      <c r="BA825">
        <v>836</v>
      </c>
      <c r="BB825">
        <v>1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180.37768000000003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1</v>
      </c>
      <c r="BQ825">
        <v>180.37768000000003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1</v>
      </c>
      <c r="CV825">
        <v>0</v>
      </c>
      <c r="CW825">
        <v>0</v>
      </c>
      <c r="CX825">
        <f>ROUND(Y825*Source!I584,7)</f>
        <v>0</v>
      </c>
      <c r="CY825">
        <f t="shared" si="376"/>
        <v>5540.17</v>
      </c>
      <c r="CZ825">
        <f t="shared" si="377"/>
        <v>6442.06</v>
      </c>
      <c r="DA825">
        <f t="shared" si="378"/>
        <v>0.86</v>
      </c>
      <c r="DB825">
        <f t="shared" si="374"/>
        <v>180.38</v>
      </c>
      <c r="DC825">
        <f t="shared" si="375"/>
        <v>0</v>
      </c>
      <c r="DD825" t="s">
        <v>3</v>
      </c>
      <c r="DE825" t="s">
        <v>3</v>
      </c>
      <c r="DF825">
        <f t="shared" si="379"/>
        <v>0</v>
      </c>
      <c r="DG825">
        <f t="shared" si="372"/>
        <v>0</v>
      </c>
      <c r="DH825">
        <f t="shared" si="370"/>
        <v>0</v>
      </c>
      <c r="DI825">
        <f t="shared" si="371"/>
        <v>0</v>
      </c>
      <c r="DJ825">
        <f t="shared" si="380"/>
        <v>0</v>
      </c>
      <c r="DK825">
        <v>0</v>
      </c>
      <c r="DL825" t="s">
        <v>3</v>
      </c>
      <c r="DM825">
        <v>0</v>
      </c>
      <c r="DN825" t="s">
        <v>3</v>
      </c>
      <c r="DO825">
        <v>0</v>
      </c>
    </row>
    <row r="826" spans="1:119" x14ac:dyDescent="0.2">
      <c r="A826">
        <f>ROW(Source!A584)</f>
        <v>584</v>
      </c>
      <c r="B826">
        <v>449016111</v>
      </c>
      <c r="C826">
        <v>448998401</v>
      </c>
      <c r="D826">
        <v>277896329</v>
      </c>
      <c r="E826">
        <v>1</v>
      </c>
      <c r="F826">
        <v>1</v>
      </c>
      <c r="G826">
        <v>1</v>
      </c>
      <c r="H826">
        <v>3</v>
      </c>
      <c r="I826" t="s">
        <v>1701</v>
      </c>
      <c r="J826" t="s">
        <v>1702</v>
      </c>
      <c r="K826" t="s">
        <v>1703</v>
      </c>
      <c r="L826">
        <v>1346</v>
      </c>
      <c r="N826">
        <v>1009</v>
      </c>
      <c r="O826" t="s">
        <v>441</v>
      </c>
      <c r="P826" t="s">
        <v>441</v>
      </c>
      <c r="Q826">
        <v>1</v>
      </c>
      <c r="W826">
        <v>0</v>
      </c>
      <c r="X826">
        <v>1468099997</v>
      </c>
      <c r="Y826">
        <f t="shared" si="373"/>
        <v>0.5</v>
      </c>
      <c r="AA826">
        <v>188.93</v>
      </c>
      <c r="AB826">
        <v>0</v>
      </c>
      <c r="AC826">
        <v>0</v>
      </c>
      <c r="AD826">
        <v>0</v>
      </c>
      <c r="AE826">
        <v>157.44</v>
      </c>
      <c r="AF826">
        <v>0</v>
      </c>
      <c r="AG826">
        <v>0</v>
      </c>
      <c r="AH826">
        <v>0</v>
      </c>
      <c r="AI826">
        <v>1.2</v>
      </c>
      <c r="AJ826">
        <v>1</v>
      </c>
      <c r="AK826">
        <v>1</v>
      </c>
      <c r="AL826">
        <v>1</v>
      </c>
      <c r="AM826">
        <v>2</v>
      </c>
      <c r="AN826">
        <v>0</v>
      </c>
      <c r="AO826">
        <v>0</v>
      </c>
      <c r="AP826">
        <v>1</v>
      </c>
      <c r="AQ826">
        <v>1</v>
      </c>
      <c r="AR826">
        <v>0</v>
      </c>
      <c r="AS826" t="s">
        <v>3</v>
      </c>
      <c r="AT826">
        <v>0.5</v>
      </c>
      <c r="AU826" t="s">
        <v>3</v>
      </c>
      <c r="AV826">
        <v>0</v>
      </c>
      <c r="AW826">
        <v>2</v>
      </c>
      <c r="AX826">
        <v>448998431</v>
      </c>
      <c r="AY826">
        <v>1</v>
      </c>
      <c r="AZ826">
        <v>0</v>
      </c>
      <c r="BA826">
        <v>837</v>
      </c>
      <c r="BB826">
        <v>1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78.72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1</v>
      </c>
      <c r="BQ826">
        <v>78.72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1</v>
      </c>
      <c r="CV826">
        <v>0</v>
      </c>
      <c r="CW826">
        <v>0</v>
      </c>
      <c r="CX826">
        <f>ROUND(Y826*Source!I584,7)</f>
        <v>0</v>
      </c>
      <c r="CY826">
        <f t="shared" si="376"/>
        <v>188.93</v>
      </c>
      <c r="CZ826">
        <f t="shared" si="377"/>
        <v>157.44</v>
      </c>
      <c r="DA826">
        <f t="shared" si="378"/>
        <v>1.2</v>
      </c>
      <c r="DB826">
        <f t="shared" si="374"/>
        <v>78.72</v>
      </c>
      <c r="DC826">
        <f t="shared" si="375"/>
        <v>0</v>
      </c>
      <c r="DD826" t="s">
        <v>3</v>
      </c>
      <c r="DE826" t="s">
        <v>3</v>
      </c>
      <c r="DF826">
        <f t="shared" si="379"/>
        <v>0</v>
      </c>
      <c r="DG826">
        <f t="shared" si="372"/>
        <v>0</v>
      </c>
      <c r="DH826">
        <f t="shared" si="370"/>
        <v>0</v>
      </c>
      <c r="DI826">
        <f t="shared" si="371"/>
        <v>0</v>
      </c>
      <c r="DJ826">
        <f t="shared" si="380"/>
        <v>0</v>
      </c>
      <c r="DK826">
        <v>0</v>
      </c>
      <c r="DL826" t="s">
        <v>3</v>
      </c>
      <c r="DM826">
        <v>0</v>
      </c>
      <c r="DN826" t="s">
        <v>3</v>
      </c>
      <c r="DO826">
        <v>0</v>
      </c>
    </row>
    <row r="827" spans="1:119" x14ac:dyDescent="0.2">
      <c r="A827">
        <f>ROW(Source!A584)</f>
        <v>584</v>
      </c>
      <c r="B827">
        <v>449016111</v>
      </c>
      <c r="C827">
        <v>448998401</v>
      </c>
      <c r="D827">
        <v>277910729</v>
      </c>
      <c r="E827">
        <v>1</v>
      </c>
      <c r="F827">
        <v>1</v>
      </c>
      <c r="G827">
        <v>1</v>
      </c>
      <c r="H827">
        <v>3</v>
      </c>
      <c r="I827" t="s">
        <v>1704</v>
      </c>
      <c r="J827" t="s">
        <v>1705</v>
      </c>
      <c r="K827" t="s">
        <v>1706</v>
      </c>
      <c r="L827">
        <v>1425</v>
      </c>
      <c r="N827">
        <v>1013</v>
      </c>
      <c r="O827" t="s">
        <v>62</v>
      </c>
      <c r="P827" t="s">
        <v>62</v>
      </c>
      <c r="Q827">
        <v>1</v>
      </c>
      <c r="W827">
        <v>0</v>
      </c>
      <c r="X827">
        <v>1483324605</v>
      </c>
      <c r="Y827">
        <f t="shared" si="373"/>
        <v>1.55</v>
      </c>
      <c r="AA827">
        <v>1033.25</v>
      </c>
      <c r="AB827">
        <v>0</v>
      </c>
      <c r="AC827">
        <v>0</v>
      </c>
      <c r="AD827">
        <v>0</v>
      </c>
      <c r="AE827">
        <v>840.04</v>
      </c>
      <c r="AF827">
        <v>0</v>
      </c>
      <c r="AG827">
        <v>0</v>
      </c>
      <c r="AH827">
        <v>0</v>
      </c>
      <c r="AI827">
        <v>1.23</v>
      </c>
      <c r="AJ827">
        <v>1</v>
      </c>
      <c r="AK827">
        <v>1</v>
      </c>
      <c r="AL827">
        <v>1</v>
      </c>
      <c r="AM827">
        <v>2</v>
      </c>
      <c r="AN827">
        <v>0</v>
      </c>
      <c r="AO827">
        <v>0</v>
      </c>
      <c r="AP827">
        <v>1</v>
      </c>
      <c r="AQ827">
        <v>1</v>
      </c>
      <c r="AR827">
        <v>0</v>
      </c>
      <c r="AS827" t="s">
        <v>3</v>
      </c>
      <c r="AT827">
        <v>1.55</v>
      </c>
      <c r="AU827" t="s">
        <v>3</v>
      </c>
      <c r="AV827">
        <v>0</v>
      </c>
      <c r="AW827">
        <v>2</v>
      </c>
      <c r="AX827">
        <v>448998432</v>
      </c>
      <c r="AY827">
        <v>1</v>
      </c>
      <c r="AZ827">
        <v>0</v>
      </c>
      <c r="BA827">
        <v>838</v>
      </c>
      <c r="BB827">
        <v>1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1302.0619999999999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1</v>
      </c>
      <c r="BQ827">
        <v>1302.0619999999999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1</v>
      </c>
      <c r="CV827">
        <v>0</v>
      </c>
      <c r="CW827">
        <v>0</v>
      </c>
      <c r="CX827">
        <f>ROUND(Y827*Source!I584,7)</f>
        <v>0</v>
      </c>
      <c r="CY827">
        <f t="shared" si="376"/>
        <v>1033.25</v>
      </c>
      <c r="CZ827">
        <f t="shared" si="377"/>
        <v>840.04</v>
      </c>
      <c r="DA827">
        <f t="shared" si="378"/>
        <v>1.23</v>
      </c>
      <c r="DB827">
        <f t="shared" si="374"/>
        <v>1302.06</v>
      </c>
      <c r="DC827">
        <f t="shared" si="375"/>
        <v>0</v>
      </c>
      <c r="DD827" t="s">
        <v>3</v>
      </c>
      <c r="DE827" t="s">
        <v>3</v>
      </c>
      <c r="DF827">
        <f t="shared" si="379"/>
        <v>0</v>
      </c>
      <c r="DG827">
        <f t="shared" si="372"/>
        <v>0</v>
      </c>
      <c r="DH827">
        <f t="shared" si="370"/>
        <v>0</v>
      </c>
      <c r="DI827">
        <f t="shared" si="371"/>
        <v>0</v>
      </c>
      <c r="DJ827">
        <f t="shared" si="380"/>
        <v>0</v>
      </c>
      <c r="DK827">
        <v>0</v>
      </c>
      <c r="DL827" t="s">
        <v>3</v>
      </c>
      <c r="DM827">
        <v>0</v>
      </c>
      <c r="DN827" t="s">
        <v>3</v>
      </c>
      <c r="DO827">
        <v>0</v>
      </c>
    </row>
    <row r="828" spans="1:119" x14ac:dyDescent="0.2">
      <c r="A828">
        <f>ROW(Source!A584)</f>
        <v>584</v>
      </c>
      <c r="B828">
        <v>449016111</v>
      </c>
      <c r="C828">
        <v>448998401</v>
      </c>
      <c r="D828">
        <v>277933475</v>
      </c>
      <c r="E828">
        <v>1</v>
      </c>
      <c r="F828">
        <v>1</v>
      </c>
      <c r="G828">
        <v>1</v>
      </c>
      <c r="H828">
        <v>3</v>
      </c>
      <c r="I828" t="s">
        <v>1707</v>
      </c>
      <c r="J828" t="s">
        <v>1708</v>
      </c>
      <c r="K828" t="s">
        <v>1709</v>
      </c>
      <c r="L828">
        <v>1346</v>
      </c>
      <c r="N828">
        <v>1009</v>
      </c>
      <c r="O828" t="s">
        <v>441</v>
      </c>
      <c r="P828" t="s">
        <v>441</v>
      </c>
      <c r="Q828">
        <v>1</v>
      </c>
      <c r="W828">
        <v>0</v>
      </c>
      <c r="X828">
        <v>-232975697</v>
      </c>
      <c r="Y828">
        <f t="shared" si="373"/>
        <v>1</v>
      </c>
      <c r="AA828">
        <v>248.86</v>
      </c>
      <c r="AB828">
        <v>0</v>
      </c>
      <c r="AC828">
        <v>0</v>
      </c>
      <c r="AD828">
        <v>0</v>
      </c>
      <c r="AE828">
        <v>189.97</v>
      </c>
      <c r="AF828">
        <v>0</v>
      </c>
      <c r="AG828">
        <v>0</v>
      </c>
      <c r="AH828">
        <v>0</v>
      </c>
      <c r="AI828">
        <v>1.31</v>
      </c>
      <c r="AJ828">
        <v>1</v>
      </c>
      <c r="AK828">
        <v>1</v>
      </c>
      <c r="AL828">
        <v>1</v>
      </c>
      <c r="AM828">
        <v>2</v>
      </c>
      <c r="AN828">
        <v>0</v>
      </c>
      <c r="AO828">
        <v>0</v>
      </c>
      <c r="AP828">
        <v>1</v>
      </c>
      <c r="AQ828">
        <v>1</v>
      </c>
      <c r="AR828">
        <v>0</v>
      </c>
      <c r="AS828" t="s">
        <v>3</v>
      </c>
      <c r="AT828">
        <v>1</v>
      </c>
      <c r="AU828" t="s">
        <v>3</v>
      </c>
      <c r="AV828">
        <v>0</v>
      </c>
      <c r="AW828">
        <v>2</v>
      </c>
      <c r="AX828">
        <v>448998433</v>
      </c>
      <c r="AY828">
        <v>1</v>
      </c>
      <c r="AZ828">
        <v>0</v>
      </c>
      <c r="BA828">
        <v>839</v>
      </c>
      <c r="BB828">
        <v>1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189.97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1</v>
      </c>
      <c r="BQ828">
        <v>189.97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1</v>
      </c>
      <c r="CV828">
        <v>0</v>
      </c>
      <c r="CW828">
        <v>0</v>
      </c>
      <c r="CX828">
        <f>ROUND(Y828*Source!I584,7)</f>
        <v>0</v>
      </c>
      <c r="CY828">
        <f t="shared" si="376"/>
        <v>248.86</v>
      </c>
      <c r="CZ828">
        <f t="shared" si="377"/>
        <v>189.97</v>
      </c>
      <c r="DA828">
        <f t="shared" si="378"/>
        <v>1.31</v>
      </c>
      <c r="DB828">
        <f t="shared" si="374"/>
        <v>189.97</v>
      </c>
      <c r="DC828">
        <f t="shared" si="375"/>
        <v>0</v>
      </c>
      <c r="DD828" t="s">
        <v>3</v>
      </c>
      <c r="DE828" t="s">
        <v>3</v>
      </c>
      <c r="DF828">
        <f t="shared" si="379"/>
        <v>0</v>
      </c>
      <c r="DG828">
        <f t="shared" si="372"/>
        <v>0</v>
      </c>
      <c r="DH828">
        <f t="shared" si="370"/>
        <v>0</v>
      </c>
      <c r="DI828">
        <f t="shared" si="371"/>
        <v>0</v>
      </c>
      <c r="DJ828">
        <f t="shared" si="380"/>
        <v>0</v>
      </c>
      <c r="DK828">
        <v>0</v>
      </c>
      <c r="DL828" t="s">
        <v>3</v>
      </c>
      <c r="DM828">
        <v>0</v>
      </c>
      <c r="DN828" t="s">
        <v>3</v>
      </c>
      <c r="DO828">
        <v>0</v>
      </c>
    </row>
    <row r="829" spans="1:119" x14ac:dyDescent="0.2">
      <c r="A829">
        <f>ROW(Source!A584)</f>
        <v>584</v>
      </c>
      <c r="B829">
        <v>449016111</v>
      </c>
      <c r="C829">
        <v>448998401</v>
      </c>
      <c r="D829">
        <v>277566433</v>
      </c>
      <c r="E829">
        <v>109</v>
      </c>
      <c r="F829">
        <v>1</v>
      </c>
      <c r="G829">
        <v>1</v>
      </c>
      <c r="H829">
        <v>3</v>
      </c>
      <c r="I829" t="s">
        <v>633</v>
      </c>
      <c r="J829" t="s">
        <v>3</v>
      </c>
      <c r="K829" t="s">
        <v>634</v>
      </c>
      <c r="L829">
        <v>3277935</v>
      </c>
      <c r="N829">
        <v>1013</v>
      </c>
      <c r="O829" t="s">
        <v>635</v>
      </c>
      <c r="P829" t="s">
        <v>635</v>
      </c>
      <c r="Q829">
        <v>1</v>
      </c>
      <c r="W829">
        <v>0</v>
      </c>
      <c r="X829">
        <v>274903907</v>
      </c>
      <c r="Y829">
        <f t="shared" si="373"/>
        <v>2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1</v>
      </c>
      <c r="AJ829">
        <v>1</v>
      </c>
      <c r="AK829">
        <v>1</v>
      </c>
      <c r="AL829">
        <v>1</v>
      </c>
      <c r="AM829">
        <v>-2</v>
      </c>
      <c r="AN829">
        <v>0</v>
      </c>
      <c r="AO829">
        <v>0</v>
      </c>
      <c r="AP829">
        <v>0</v>
      </c>
      <c r="AQ829">
        <v>0</v>
      </c>
      <c r="AR829">
        <v>0</v>
      </c>
      <c r="AS829" t="s">
        <v>3</v>
      </c>
      <c r="AT829">
        <v>2</v>
      </c>
      <c r="AU829" t="s">
        <v>3</v>
      </c>
      <c r="AV829">
        <v>0</v>
      </c>
      <c r="AW829">
        <v>2</v>
      </c>
      <c r="AX829">
        <v>448998434</v>
      </c>
      <c r="AY829">
        <v>1</v>
      </c>
      <c r="AZ829">
        <v>0</v>
      </c>
      <c r="BA829">
        <v>840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CV829">
        <v>0</v>
      </c>
      <c r="CW829">
        <v>0</v>
      </c>
      <c r="CX829">
        <f>ROUND(Y829*Source!I584,7)</f>
        <v>0</v>
      </c>
      <c r="CY829">
        <f t="shared" si="376"/>
        <v>0</v>
      </c>
      <c r="CZ829">
        <f t="shared" si="377"/>
        <v>0</v>
      </c>
      <c r="DA829">
        <f t="shared" si="378"/>
        <v>1</v>
      </c>
      <c r="DB829">
        <f t="shared" si="374"/>
        <v>0</v>
      </c>
      <c r="DC829">
        <f t="shared" si="375"/>
        <v>0</v>
      </c>
      <c r="DD829" t="s">
        <v>3</v>
      </c>
      <c r="DE829" t="s">
        <v>3</v>
      </c>
      <c r="DF829">
        <f>ROUND(ROUND(AE829,2)*CX829,2)</f>
        <v>0</v>
      </c>
      <c r="DG829">
        <f t="shared" si="372"/>
        <v>0</v>
      </c>
      <c r="DH829">
        <f t="shared" si="370"/>
        <v>0</v>
      </c>
      <c r="DI829">
        <f t="shared" si="371"/>
        <v>0</v>
      </c>
      <c r="DJ829">
        <f t="shared" si="380"/>
        <v>0</v>
      </c>
      <c r="DK829">
        <v>0</v>
      </c>
      <c r="DL829" t="s">
        <v>3</v>
      </c>
      <c r="DM829">
        <v>0</v>
      </c>
      <c r="DN829" t="s">
        <v>3</v>
      </c>
      <c r="DO829">
        <v>0</v>
      </c>
    </row>
    <row r="830" spans="1:119" x14ac:dyDescent="0.2">
      <c r="A830">
        <f>ROW(Source!A584)</f>
        <v>584</v>
      </c>
      <c r="B830">
        <v>449016111</v>
      </c>
      <c r="C830">
        <v>448998401</v>
      </c>
      <c r="D830">
        <v>277566436</v>
      </c>
      <c r="E830">
        <v>109</v>
      </c>
      <c r="F830">
        <v>1</v>
      </c>
      <c r="G830">
        <v>1</v>
      </c>
      <c r="H830">
        <v>3</v>
      </c>
      <c r="I830" t="s">
        <v>725</v>
      </c>
      <c r="J830" t="s">
        <v>3</v>
      </c>
      <c r="K830" t="s">
        <v>726</v>
      </c>
      <c r="L830">
        <v>1348</v>
      </c>
      <c r="N830">
        <v>1009</v>
      </c>
      <c r="O830" t="s">
        <v>83</v>
      </c>
      <c r="P830" t="s">
        <v>83</v>
      </c>
      <c r="Q830">
        <v>1000</v>
      </c>
      <c r="W830">
        <v>0</v>
      </c>
      <c r="X830">
        <v>1392189009</v>
      </c>
      <c r="Y830">
        <f t="shared" si="373"/>
        <v>1.4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1</v>
      </c>
      <c r="AJ830">
        <v>1</v>
      </c>
      <c r="AK830">
        <v>1</v>
      </c>
      <c r="AL830">
        <v>1</v>
      </c>
      <c r="AM830">
        <v>-2</v>
      </c>
      <c r="AN830">
        <v>0</v>
      </c>
      <c r="AO830">
        <v>0</v>
      </c>
      <c r="AP830">
        <v>1</v>
      </c>
      <c r="AQ830">
        <v>0</v>
      </c>
      <c r="AR830">
        <v>0</v>
      </c>
      <c r="AS830" t="s">
        <v>3</v>
      </c>
      <c r="AT830">
        <v>1.4</v>
      </c>
      <c r="AU830" t="s">
        <v>3</v>
      </c>
      <c r="AV830">
        <v>0</v>
      </c>
      <c r="AW830">
        <v>2</v>
      </c>
      <c r="AX830">
        <v>448998435</v>
      </c>
      <c r="AY830">
        <v>1</v>
      </c>
      <c r="AZ830">
        <v>0</v>
      </c>
      <c r="BA830">
        <v>841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CV830">
        <v>0</v>
      </c>
      <c r="CW830">
        <v>0</v>
      </c>
      <c r="CX830">
        <f>ROUND(Y830*Source!I584,7)</f>
        <v>0</v>
      </c>
      <c r="CY830">
        <f t="shared" si="376"/>
        <v>0</v>
      </c>
      <c r="CZ830">
        <f t="shared" si="377"/>
        <v>0</v>
      </c>
      <c r="DA830">
        <f t="shared" si="378"/>
        <v>1</v>
      </c>
      <c r="DB830">
        <f t="shared" si="374"/>
        <v>0</v>
      </c>
      <c r="DC830">
        <f t="shared" si="375"/>
        <v>0</v>
      </c>
      <c r="DD830" t="s">
        <v>3</v>
      </c>
      <c r="DE830" t="s">
        <v>3</v>
      </c>
      <c r="DF830">
        <f>ROUND(ROUND(AE830,2)*CX830,2)</f>
        <v>0</v>
      </c>
      <c r="DG830">
        <f t="shared" si="372"/>
        <v>0</v>
      </c>
      <c r="DH830">
        <f t="shared" si="370"/>
        <v>0</v>
      </c>
      <c r="DI830">
        <f t="shared" si="371"/>
        <v>0</v>
      </c>
      <c r="DJ830">
        <f t="shared" si="380"/>
        <v>0</v>
      </c>
      <c r="DK830">
        <v>0</v>
      </c>
      <c r="DL830" t="s">
        <v>3</v>
      </c>
      <c r="DM830">
        <v>0</v>
      </c>
      <c r="DN830" t="s">
        <v>3</v>
      </c>
      <c r="DO830">
        <v>0</v>
      </c>
    </row>
    <row r="831" spans="1:119" x14ac:dyDescent="0.2">
      <c r="A831">
        <f>ROW(Source!A587)</f>
        <v>587</v>
      </c>
      <c r="B831">
        <v>449016111</v>
      </c>
      <c r="C831">
        <v>448998438</v>
      </c>
      <c r="D831">
        <v>277560305</v>
      </c>
      <c r="E831">
        <v>109</v>
      </c>
      <c r="F831">
        <v>1</v>
      </c>
      <c r="G831">
        <v>1</v>
      </c>
      <c r="H831">
        <v>1</v>
      </c>
      <c r="I831" t="s">
        <v>1493</v>
      </c>
      <c r="J831" t="s">
        <v>3</v>
      </c>
      <c r="K831" t="s">
        <v>1592</v>
      </c>
      <c r="L831">
        <v>1191</v>
      </c>
      <c r="N831">
        <v>1013</v>
      </c>
      <c r="O831" t="s">
        <v>1203</v>
      </c>
      <c r="P831" t="s">
        <v>1203</v>
      </c>
      <c r="Q831">
        <v>1</v>
      </c>
      <c r="W831">
        <v>0</v>
      </c>
      <c r="X831">
        <v>-1111239348</v>
      </c>
      <c r="Y831">
        <f t="shared" si="373"/>
        <v>10</v>
      </c>
      <c r="AA831">
        <v>0</v>
      </c>
      <c r="AB831">
        <v>0</v>
      </c>
      <c r="AC831">
        <v>0</v>
      </c>
      <c r="AD831">
        <v>539.69000000000005</v>
      </c>
      <c r="AE831">
        <v>0</v>
      </c>
      <c r="AF831">
        <v>0</v>
      </c>
      <c r="AG831">
        <v>0</v>
      </c>
      <c r="AH831">
        <v>539.69000000000005</v>
      </c>
      <c r="AI831">
        <v>1</v>
      </c>
      <c r="AJ831">
        <v>1</v>
      </c>
      <c r="AK831">
        <v>1</v>
      </c>
      <c r="AL831">
        <v>1</v>
      </c>
      <c r="AM831">
        <v>-2</v>
      </c>
      <c r="AN831">
        <v>0</v>
      </c>
      <c r="AO831">
        <v>0</v>
      </c>
      <c r="AP831">
        <v>1</v>
      </c>
      <c r="AQ831">
        <v>1</v>
      </c>
      <c r="AR831">
        <v>0</v>
      </c>
      <c r="AS831" t="s">
        <v>3</v>
      </c>
      <c r="AT831">
        <v>10</v>
      </c>
      <c r="AU831" t="s">
        <v>3</v>
      </c>
      <c r="AV831">
        <v>1</v>
      </c>
      <c r="AW831">
        <v>2</v>
      </c>
      <c r="AX831">
        <v>448998451</v>
      </c>
      <c r="AY831">
        <v>2</v>
      </c>
      <c r="AZ831">
        <v>131072</v>
      </c>
      <c r="BA831">
        <v>842</v>
      </c>
      <c r="BB831">
        <v>1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5396.9000000000005</v>
      </c>
      <c r="BN831">
        <v>10</v>
      </c>
      <c r="BO831">
        <v>0</v>
      </c>
      <c r="BP831">
        <v>1</v>
      </c>
      <c r="BQ831">
        <v>0</v>
      </c>
      <c r="BR831">
        <v>0</v>
      </c>
      <c r="BS831">
        <v>0</v>
      </c>
      <c r="BT831">
        <v>5396.9000000000005</v>
      </c>
      <c r="BU831">
        <v>10</v>
      </c>
      <c r="BV831">
        <v>0</v>
      </c>
      <c r="BW831">
        <v>1</v>
      </c>
      <c r="CU831">
        <f>ROUND(AT831*Source!I587*AH831*AL831,2)</f>
        <v>5396.9</v>
      </c>
      <c r="CV831">
        <f>ROUND(Y831*Source!I587,7)</f>
        <v>10</v>
      </c>
      <c r="CW831">
        <v>0</v>
      </c>
      <c r="CX831">
        <f>ROUND(Y831*Source!I587,7)</f>
        <v>10</v>
      </c>
      <c r="CY831">
        <f>AD831</f>
        <v>539.69000000000005</v>
      </c>
      <c r="CZ831">
        <f>AH831</f>
        <v>539.69000000000005</v>
      </c>
      <c r="DA831">
        <f>AL831</f>
        <v>1</v>
      </c>
      <c r="DB831">
        <f t="shared" si="374"/>
        <v>5396.9</v>
      </c>
      <c r="DC831">
        <f t="shared" si="375"/>
        <v>0</v>
      </c>
      <c r="DD831" t="s">
        <v>3</v>
      </c>
      <c r="DE831" t="s">
        <v>3</v>
      </c>
      <c r="DF831">
        <f>ROUND(ROUND(AE831,2)*CX831,2)</f>
        <v>0</v>
      </c>
      <c r="DG831">
        <f t="shared" si="372"/>
        <v>0</v>
      </c>
      <c r="DH831">
        <f t="shared" si="370"/>
        <v>0</v>
      </c>
      <c r="DI831">
        <f t="shared" si="371"/>
        <v>5396.9</v>
      </c>
      <c r="DJ831">
        <f>DI831</f>
        <v>5396.9</v>
      </c>
      <c r="DK831">
        <v>1</v>
      </c>
      <c r="DL831" t="s">
        <v>3</v>
      </c>
      <c r="DM831">
        <v>0</v>
      </c>
      <c r="DN831" t="s">
        <v>3</v>
      </c>
      <c r="DO831">
        <v>0</v>
      </c>
    </row>
    <row r="832" spans="1:119" x14ac:dyDescent="0.2">
      <c r="A832">
        <f>ROW(Source!A587)</f>
        <v>587</v>
      </c>
      <c r="B832">
        <v>449016111</v>
      </c>
      <c r="C832">
        <v>448998438</v>
      </c>
      <c r="D832">
        <v>277862626</v>
      </c>
      <c r="E832">
        <v>1</v>
      </c>
      <c r="F832">
        <v>1</v>
      </c>
      <c r="G832">
        <v>1</v>
      </c>
      <c r="H832">
        <v>3</v>
      </c>
      <c r="I832" t="s">
        <v>1710</v>
      </c>
      <c r="J832" t="s">
        <v>1711</v>
      </c>
      <c r="K832" t="s">
        <v>1712</v>
      </c>
      <c r="L832">
        <v>1346</v>
      </c>
      <c r="N832">
        <v>1009</v>
      </c>
      <c r="O832" t="s">
        <v>441</v>
      </c>
      <c r="P832" t="s">
        <v>441</v>
      </c>
      <c r="Q832">
        <v>1</v>
      </c>
      <c r="W832">
        <v>0</v>
      </c>
      <c r="X832">
        <v>-1547205011</v>
      </c>
      <c r="Y832">
        <f t="shared" ref="Y832:Y840" si="381">(AT832*ROUND(0,7))</f>
        <v>0</v>
      </c>
      <c r="AA832">
        <v>55.28</v>
      </c>
      <c r="AB832">
        <v>0</v>
      </c>
      <c r="AC832">
        <v>0</v>
      </c>
      <c r="AD832">
        <v>0</v>
      </c>
      <c r="AE832">
        <v>38.659999999999997</v>
      </c>
      <c r="AF832">
        <v>0</v>
      </c>
      <c r="AG832">
        <v>0</v>
      </c>
      <c r="AH832">
        <v>0</v>
      </c>
      <c r="AI832">
        <v>1.43</v>
      </c>
      <c r="AJ832">
        <v>1</v>
      </c>
      <c r="AK832">
        <v>1</v>
      </c>
      <c r="AL832">
        <v>1</v>
      </c>
      <c r="AM832">
        <v>2</v>
      </c>
      <c r="AN832">
        <v>0</v>
      </c>
      <c r="AO832">
        <v>0</v>
      </c>
      <c r="AP832">
        <v>1</v>
      </c>
      <c r="AQ832">
        <v>1</v>
      </c>
      <c r="AR832">
        <v>0</v>
      </c>
      <c r="AS832" t="s">
        <v>3</v>
      </c>
      <c r="AT832">
        <v>0.01</v>
      </c>
      <c r="AU832" t="s">
        <v>135</v>
      </c>
      <c r="AV832">
        <v>0</v>
      </c>
      <c r="AW832">
        <v>2</v>
      </c>
      <c r="AX832">
        <v>448998452</v>
      </c>
      <c r="AY832">
        <v>1</v>
      </c>
      <c r="AZ832">
        <v>0</v>
      </c>
      <c r="BA832">
        <v>843</v>
      </c>
      <c r="BB832">
        <v>1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0.3866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1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CV832">
        <v>0</v>
      </c>
      <c r="CW832">
        <v>0</v>
      </c>
      <c r="CX832">
        <f>ROUND(Y832*Source!I587,7)</f>
        <v>0</v>
      </c>
      <c r="CY832">
        <f t="shared" ref="CY832:CY842" si="382">AA832</f>
        <v>55.28</v>
      </c>
      <c r="CZ832">
        <f t="shared" ref="CZ832:CZ842" si="383">AE832</f>
        <v>38.659999999999997</v>
      </c>
      <c r="DA832">
        <f t="shared" ref="DA832:DA842" si="384">AI832</f>
        <v>1.43</v>
      </c>
      <c r="DB832">
        <f t="shared" ref="DB832:DB840" si="385">ROUND((ROUND(AT832*CZ832,2)*ROUND(0,7)),6)</f>
        <v>0</v>
      </c>
      <c r="DC832">
        <f t="shared" ref="DC832:DC840" si="386">ROUND((ROUND(AT832*AG832,2)*ROUND(0,7)),6)</f>
        <v>0</v>
      </c>
      <c r="DD832" t="s">
        <v>3</v>
      </c>
      <c r="DE832" t="s">
        <v>3</v>
      </c>
      <c r="DF832">
        <f t="shared" ref="DF832:DF840" si="387">ROUND(ROUND(AE832*AI832,2)*CX832,2)</f>
        <v>0</v>
      </c>
      <c r="DG832">
        <f t="shared" si="372"/>
        <v>0</v>
      </c>
      <c r="DH832">
        <f t="shared" si="370"/>
        <v>0</v>
      </c>
      <c r="DI832">
        <f t="shared" si="371"/>
        <v>0</v>
      </c>
      <c r="DJ832">
        <f t="shared" ref="DJ832:DJ842" si="388">DF832</f>
        <v>0</v>
      </c>
      <c r="DK832">
        <v>0</v>
      </c>
      <c r="DL832" t="s">
        <v>3</v>
      </c>
      <c r="DM832">
        <v>0</v>
      </c>
      <c r="DN832" t="s">
        <v>3</v>
      </c>
      <c r="DO832">
        <v>0</v>
      </c>
    </row>
    <row r="833" spans="1:119" x14ac:dyDescent="0.2">
      <c r="A833">
        <f>ROW(Source!A587)</f>
        <v>587</v>
      </c>
      <c r="B833">
        <v>449016111</v>
      </c>
      <c r="C833">
        <v>448998438</v>
      </c>
      <c r="D833">
        <v>277862733</v>
      </c>
      <c r="E833">
        <v>1</v>
      </c>
      <c r="F833">
        <v>1</v>
      </c>
      <c r="G833">
        <v>1</v>
      </c>
      <c r="H833">
        <v>3</v>
      </c>
      <c r="I833" t="s">
        <v>1713</v>
      </c>
      <c r="J833" t="s">
        <v>1714</v>
      </c>
      <c r="K833" t="s">
        <v>1715</v>
      </c>
      <c r="L833">
        <v>1346</v>
      </c>
      <c r="N833">
        <v>1009</v>
      </c>
      <c r="O833" t="s">
        <v>441</v>
      </c>
      <c r="P833" t="s">
        <v>441</v>
      </c>
      <c r="Q833">
        <v>1</v>
      </c>
      <c r="W833">
        <v>0</v>
      </c>
      <c r="X833">
        <v>1008260642</v>
      </c>
      <c r="Y833">
        <f t="shared" si="381"/>
        <v>0</v>
      </c>
      <c r="AA833">
        <v>406.33</v>
      </c>
      <c r="AB833">
        <v>0</v>
      </c>
      <c r="AC833">
        <v>0</v>
      </c>
      <c r="AD833">
        <v>0</v>
      </c>
      <c r="AE833">
        <v>284.14999999999998</v>
      </c>
      <c r="AF833">
        <v>0</v>
      </c>
      <c r="AG833">
        <v>0</v>
      </c>
      <c r="AH833">
        <v>0</v>
      </c>
      <c r="AI833">
        <v>1.43</v>
      </c>
      <c r="AJ833">
        <v>1</v>
      </c>
      <c r="AK833">
        <v>1</v>
      </c>
      <c r="AL833">
        <v>1</v>
      </c>
      <c r="AM833">
        <v>2</v>
      </c>
      <c r="AN833">
        <v>0</v>
      </c>
      <c r="AO833">
        <v>0</v>
      </c>
      <c r="AP833">
        <v>1</v>
      </c>
      <c r="AQ833">
        <v>1</v>
      </c>
      <c r="AR833">
        <v>0</v>
      </c>
      <c r="AS833" t="s">
        <v>3</v>
      </c>
      <c r="AT833">
        <v>0.05</v>
      </c>
      <c r="AU833" t="s">
        <v>135</v>
      </c>
      <c r="AV833">
        <v>0</v>
      </c>
      <c r="AW833">
        <v>2</v>
      </c>
      <c r="AX833">
        <v>448998453</v>
      </c>
      <c r="AY833">
        <v>1</v>
      </c>
      <c r="AZ833">
        <v>0</v>
      </c>
      <c r="BA833">
        <v>844</v>
      </c>
      <c r="BB833">
        <v>1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14.2075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1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CV833">
        <v>0</v>
      </c>
      <c r="CW833">
        <v>0</v>
      </c>
      <c r="CX833">
        <f>ROUND(Y833*Source!I587,7)</f>
        <v>0</v>
      </c>
      <c r="CY833">
        <f t="shared" si="382"/>
        <v>406.33</v>
      </c>
      <c r="CZ833">
        <f t="shared" si="383"/>
        <v>284.14999999999998</v>
      </c>
      <c r="DA833">
        <f t="shared" si="384"/>
        <v>1.43</v>
      </c>
      <c r="DB833">
        <f t="shared" si="385"/>
        <v>0</v>
      </c>
      <c r="DC833">
        <f t="shared" si="386"/>
        <v>0</v>
      </c>
      <c r="DD833" t="s">
        <v>3</v>
      </c>
      <c r="DE833" t="s">
        <v>3</v>
      </c>
      <c r="DF833">
        <f t="shared" si="387"/>
        <v>0</v>
      </c>
      <c r="DG833">
        <f t="shared" si="372"/>
        <v>0</v>
      </c>
      <c r="DH833">
        <f t="shared" ref="DH833:DH896" si="389">ROUND(ROUND(AG833,2)*CX833,2)</f>
        <v>0</v>
      </c>
      <c r="DI833">
        <f t="shared" ref="DI833:DI896" si="390">ROUND(ROUND(AH833,2)*CX833,2)</f>
        <v>0</v>
      </c>
      <c r="DJ833">
        <f t="shared" si="388"/>
        <v>0</v>
      </c>
      <c r="DK833">
        <v>0</v>
      </c>
      <c r="DL833" t="s">
        <v>3</v>
      </c>
      <c r="DM833">
        <v>0</v>
      </c>
      <c r="DN833" t="s">
        <v>3</v>
      </c>
      <c r="DO833">
        <v>0</v>
      </c>
    </row>
    <row r="834" spans="1:119" x14ac:dyDescent="0.2">
      <c r="A834">
        <f>ROW(Source!A587)</f>
        <v>587</v>
      </c>
      <c r="B834">
        <v>449016111</v>
      </c>
      <c r="C834">
        <v>448998438</v>
      </c>
      <c r="D834">
        <v>277865441</v>
      </c>
      <c r="E834">
        <v>1</v>
      </c>
      <c r="F834">
        <v>1</v>
      </c>
      <c r="G834">
        <v>1</v>
      </c>
      <c r="H834">
        <v>3</v>
      </c>
      <c r="I834" t="s">
        <v>1680</v>
      </c>
      <c r="J834" t="s">
        <v>1681</v>
      </c>
      <c r="K834" t="s">
        <v>1682</v>
      </c>
      <c r="L834">
        <v>1346</v>
      </c>
      <c r="N834">
        <v>1009</v>
      </c>
      <c r="O834" t="s">
        <v>441</v>
      </c>
      <c r="P834" t="s">
        <v>441</v>
      </c>
      <c r="Q834">
        <v>1</v>
      </c>
      <c r="W834">
        <v>0</v>
      </c>
      <c r="X834">
        <v>-1848422404</v>
      </c>
      <c r="Y834">
        <f t="shared" si="381"/>
        <v>0</v>
      </c>
      <c r="AA834">
        <v>242.61</v>
      </c>
      <c r="AB834">
        <v>0</v>
      </c>
      <c r="AC834">
        <v>0</v>
      </c>
      <c r="AD834">
        <v>0</v>
      </c>
      <c r="AE834">
        <v>177.09</v>
      </c>
      <c r="AF834">
        <v>0</v>
      </c>
      <c r="AG834">
        <v>0</v>
      </c>
      <c r="AH834">
        <v>0</v>
      </c>
      <c r="AI834">
        <v>1.37</v>
      </c>
      <c r="AJ834">
        <v>1</v>
      </c>
      <c r="AK834">
        <v>1</v>
      </c>
      <c r="AL834">
        <v>1</v>
      </c>
      <c r="AM834">
        <v>2</v>
      </c>
      <c r="AN834">
        <v>0</v>
      </c>
      <c r="AO834">
        <v>0</v>
      </c>
      <c r="AP834">
        <v>1</v>
      </c>
      <c r="AQ834">
        <v>1</v>
      </c>
      <c r="AR834">
        <v>0</v>
      </c>
      <c r="AS834" t="s">
        <v>3</v>
      </c>
      <c r="AT834">
        <v>0.2</v>
      </c>
      <c r="AU834" t="s">
        <v>135</v>
      </c>
      <c r="AV834">
        <v>0</v>
      </c>
      <c r="AW834">
        <v>2</v>
      </c>
      <c r="AX834">
        <v>448998454</v>
      </c>
      <c r="AY834">
        <v>1</v>
      </c>
      <c r="AZ834">
        <v>0</v>
      </c>
      <c r="BA834">
        <v>845</v>
      </c>
      <c r="BB834">
        <v>1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35.417999999999999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1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CV834">
        <v>0</v>
      </c>
      <c r="CW834">
        <v>0</v>
      </c>
      <c r="CX834">
        <f>ROUND(Y834*Source!I587,7)</f>
        <v>0</v>
      </c>
      <c r="CY834">
        <f t="shared" si="382"/>
        <v>242.61</v>
      </c>
      <c r="CZ834">
        <f t="shared" si="383"/>
        <v>177.09</v>
      </c>
      <c r="DA834">
        <f t="shared" si="384"/>
        <v>1.37</v>
      </c>
      <c r="DB834">
        <f t="shared" si="385"/>
        <v>0</v>
      </c>
      <c r="DC834">
        <f t="shared" si="386"/>
        <v>0</v>
      </c>
      <c r="DD834" t="s">
        <v>3</v>
      </c>
      <c r="DE834" t="s">
        <v>3</v>
      </c>
      <c r="DF834">
        <f t="shared" si="387"/>
        <v>0</v>
      </c>
      <c r="DG834">
        <f t="shared" si="372"/>
        <v>0</v>
      </c>
      <c r="DH834">
        <f t="shared" si="389"/>
        <v>0</v>
      </c>
      <c r="DI834">
        <f t="shared" si="390"/>
        <v>0</v>
      </c>
      <c r="DJ834">
        <f t="shared" si="388"/>
        <v>0</v>
      </c>
      <c r="DK834">
        <v>0</v>
      </c>
      <c r="DL834" t="s">
        <v>3</v>
      </c>
      <c r="DM834">
        <v>0</v>
      </c>
      <c r="DN834" t="s">
        <v>3</v>
      </c>
      <c r="DO834">
        <v>0</v>
      </c>
    </row>
    <row r="835" spans="1:119" x14ac:dyDescent="0.2">
      <c r="A835">
        <f>ROW(Source!A587)</f>
        <v>587</v>
      </c>
      <c r="B835">
        <v>449016111</v>
      </c>
      <c r="C835">
        <v>448998438</v>
      </c>
      <c r="D835">
        <v>277865759</v>
      </c>
      <c r="E835">
        <v>1</v>
      </c>
      <c r="F835">
        <v>1</v>
      </c>
      <c r="G835">
        <v>1</v>
      </c>
      <c r="H835">
        <v>3</v>
      </c>
      <c r="I835" t="s">
        <v>1683</v>
      </c>
      <c r="J835" t="s">
        <v>1684</v>
      </c>
      <c r="K835" t="s">
        <v>1685</v>
      </c>
      <c r="L835">
        <v>1301</v>
      </c>
      <c r="N835">
        <v>1003</v>
      </c>
      <c r="O835" t="s">
        <v>211</v>
      </c>
      <c r="P835" t="s">
        <v>211</v>
      </c>
      <c r="Q835">
        <v>1</v>
      </c>
      <c r="W835">
        <v>0</v>
      </c>
      <c r="X835">
        <v>82205366</v>
      </c>
      <c r="Y835">
        <f t="shared" si="381"/>
        <v>0</v>
      </c>
      <c r="AA835">
        <v>3.47</v>
      </c>
      <c r="AB835">
        <v>0</v>
      </c>
      <c r="AC835">
        <v>0</v>
      </c>
      <c r="AD835">
        <v>0</v>
      </c>
      <c r="AE835">
        <v>2.27</v>
      </c>
      <c r="AF835">
        <v>0</v>
      </c>
      <c r="AG835">
        <v>0</v>
      </c>
      <c r="AH835">
        <v>0</v>
      </c>
      <c r="AI835">
        <v>1.53</v>
      </c>
      <c r="AJ835">
        <v>1</v>
      </c>
      <c r="AK835">
        <v>1</v>
      </c>
      <c r="AL835">
        <v>1</v>
      </c>
      <c r="AM835">
        <v>2</v>
      </c>
      <c r="AN835">
        <v>0</v>
      </c>
      <c r="AO835">
        <v>0</v>
      </c>
      <c r="AP835">
        <v>1</v>
      </c>
      <c r="AQ835">
        <v>1</v>
      </c>
      <c r="AR835">
        <v>0</v>
      </c>
      <c r="AS835" t="s">
        <v>3</v>
      </c>
      <c r="AT835">
        <v>8.42</v>
      </c>
      <c r="AU835" t="s">
        <v>135</v>
      </c>
      <c r="AV835">
        <v>0</v>
      </c>
      <c r="AW835">
        <v>2</v>
      </c>
      <c r="AX835">
        <v>448998455</v>
      </c>
      <c r="AY835">
        <v>1</v>
      </c>
      <c r="AZ835">
        <v>0</v>
      </c>
      <c r="BA835">
        <v>846</v>
      </c>
      <c r="BB835">
        <v>1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19.113399999999999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1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CV835">
        <v>0</v>
      </c>
      <c r="CW835">
        <v>0</v>
      </c>
      <c r="CX835">
        <f>ROUND(Y835*Source!I587,7)</f>
        <v>0</v>
      </c>
      <c r="CY835">
        <f t="shared" si="382"/>
        <v>3.47</v>
      </c>
      <c r="CZ835">
        <f t="shared" si="383"/>
        <v>2.27</v>
      </c>
      <c r="DA835">
        <f t="shared" si="384"/>
        <v>1.53</v>
      </c>
      <c r="DB835">
        <f t="shared" si="385"/>
        <v>0</v>
      </c>
      <c r="DC835">
        <f t="shared" si="386"/>
        <v>0</v>
      </c>
      <c r="DD835" t="s">
        <v>3</v>
      </c>
      <c r="DE835" t="s">
        <v>3</v>
      </c>
      <c r="DF835">
        <f t="shared" si="387"/>
        <v>0</v>
      </c>
      <c r="DG835">
        <f t="shared" si="372"/>
        <v>0</v>
      </c>
      <c r="DH835">
        <f t="shared" si="389"/>
        <v>0</v>
      </c>
      <c r="DI835">
        <f t="shared" si="390"/>
        <v>0</v>
      </c>
      <c r="DJ835">
        <f t="shared" si="388"/>
        <v>0</v>
      </c>
      <c r="DK835">
        <v>0</v>
      </c>
      <c r="DL835" t="s">
        <v>3</v>
      </c>
      <c r="DM835">
        <v>0</v>
      </c>
      <c r="DN835" t="s">
        <v>3</v>
      </c>
      <c r="DO835">
        <v>0</v>
      </c>
    </row>
    <row r="836" spans="1:119" x14ac:dyDescent="0.2">
      <c r="A836">
        <f>ROW(Source!A587)</f>
        <v>587</v>
      </c>
      <c r="B836">
        <v>449016111</v>
      </c>
      <c r="C836">
        <v>448998438</v>
      </c>
      <c r="D836">
        <v>277869581</v>
      </c>
      <c r="E836">
        <v>1</v>
      </c>
      <c r="F836">
        <v>1</v>
      </c>
      <c r="G836">
        <v>1</v>
      </c>
      <c r="H836">
        <v>3</v>
      </c>
      <c r="I836" t="s">
        <v>1689</v>
      </c>
      <c r="J836" t="s">
        <v>1690</v>
      </c>
      <c r="K836" t="s">
        <v>1691</v>
      </c>
      <c r="L836">
        <v>1346</v>
      </c>
      <c r="N836">
        <v>1009</v>
      </c>
      <c r="O836" t="s">
        <v>441</v>
      </c>
      <c r="P836" t="s">
        <v>441</v>
      </c>
      <c r="Q836">
        <v>1</v>
      </c>
      <c r="W836">
        <v>0</v>
      </c>
      <c r="X836">
        <v>-933165410</v>
      </c>
      <c r="Y836">
        <f t="shared" si="381"/>
        <v>0</v>
      </c>
      <c r="AA836">
        <v>575.55999999999995</v>
      </c>
      <c r="AB836">
        <v>0</v>
      </c>
      <c r="AC836">
        <v>0</v>
      </c>
      <c r="AD836">
        <v>0</v>
      </c>
      <c r="AE836">
        <v>373.74</v>
      </c>
      <c r="AF836">
        <v>0</v>
      </c>
      <c r="AG836">
        <v>0</v>
      </c>
      <c r="AH836">
        <v>0</v>
      </c>
      <c r="AI836">
        <v>1.54</v>
      </c>
      <c r="AJ836">
        <v>1</v>
      </c>
      <c r="AK836">
        <v>1</v>
      </c>
      <c r="AL836">
        <v>1</v>
      </c>
      <c r="AM836">
        <v>2</v>
      </c>
      <c r="AN836">
        <v>0</v>
      </c>
      <c r="AO836">
        <v>0</v>
      </c>
      <c r="AP836">
        <v>1</v>
      </c>
      <c r="AQ836">
        <v>1</v>
      </c>
      <c r="AR836">
        <v>0</v>
      </c>
      <c r="AS836" t="s">
        <v>3</v>
      </c>
      <c r="AT836">
        <v>0.1</v>
      </c>
      <c r="AU836" t="s">
        <v>135</v>
      </c>
      <c r="AV836">
        <v>0</v>
      </c>
      <c r="AW836">
        <v>2</v>
      </c>
      <c r="AX836">
        <v>448998456</v>
      </c>
      <c r="AY836">
        <v>1</v>
      </c>
      <c r="AZ836">
        <v>0</v>
      </c>
      <c r="BA836">
        <v>847</v>
      </c>
      <c r="BB836">
        <v>1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37.374000000000002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1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CV836">
        <v>0</v>
      </c>
      <c r="CW836">
        <v>0</v>
      </c>
      <c r="CX836">
        <f>ROUND(Y836*Source!I587,7)</f>
        <v>0</v>
      </c>
      <c r="CY836">
        <f t="shared" si="382"/>
        <v>575.55999999999995</v>
      </c>
      <c r="CZ836">
        <f t="shared" si="383"/>
        <v>373.74</v>
      </c>
      <c r="DA836">
        <f t="shared" si="384"/>
        <v>1.54</v>
      </c>
      <c r="DB836">
        <f t="shared" si="385"/>
        <v>0</v>
      </c>
      <c r="DC836">
        <f t="shared" si="386"/>
        <v>0</v>
      </c>
      <c r="DD836" t="s">
        <v>3</v>
      </c>
      <c r="DE836" t="s">
        <v>3</v>
      </c>
      <c r="DF836">
        <f t="shared" si="387"/>
        <v>0</v>
      </c>
      <c r="DG836">
        <f t="shared" si="372"/>
        <v>0</v>
      </c>
      <c r="DH836">
        <f t="shared" si="389"/>
        <v>0</v>
      </c>
      <c r="DI836">
        <f t="shared" si="390"/>
        <v>0</v>
      </c>
      <c r="DJ836">
        <f t="shared" si="388"/>
        <v>0</v>
      </c>
      <c r="DK836">
        <v>0</v>
      </c>
      <c r="DL836" t="s">
        <v>3</v>
      </c>
      <c r="DM836">
        <v>0</v>
      </c>
      <c r="DN836" t="s">
        <v>3</v>
      </c>
      <c r="DO836">
        <v>0</v>
      </c>
    </row>
    <row r="837" spans="1:119" x14ac:dyDescent="0.2">
      <c r="A837">
        <f>ROW(Source!A587)</f>
        <v>587</v>
      </c>
      <c r="B837">
        <v>449016111</v>
      </c>
      <c r="C837">
        <v>448998438</v>
      </c>
      <c r="D837">
        <v>277876796</v>
      </c>
      <c r="E837">
        <v>1</v>
      </c>
      <c r="F837">
        <v>1</v>
      </c>
      <c r="G837">
        <v>1</v>
      </c>
      <c r="H837">
        <v>3</v>
      </c>
      <c r="I837" t="s">
        <v>1716</v>
      </c>
      <c r="J837" t="s">
        <v>1717</v>
      </c>
      <c r="K837" t="s">
        <v>1718</v>
      </c>
      <c r="L837">
        <v>1346</v>
      </c>
      <c r="N837">
        <v>1009</v>
      </c>
      <c r="O837" t="s">
        <v>441</v>
      </c>
      <c r="P837" t="s">
        <v>441</v>
      </c>
      <c r="Q837">
        <v>1</v>
      </c>
      <c r="W837">
        <v>0</v>
      </c>
      <c r="X837">
        <v>-194614527</v>
      </c>
      <c r="Y837">
        <f t="shared" si="381"/>
        <v>0</v>
      </c>
      <c r="AA837">
        <v>53.44</v>
      </c>
      <c r="AB837">
        <v>0</v>
      </c>
      <c r="AC837">
        <v>0</v>
      </c>
      <c r="AD837">
        <v>0</v>
      </c>
      <c r="AE837">
        <v>53.98</v>
      </c>
      <c r="AF837">
        <v>0</v>
      </c>
      <c r="AG837">
        <v>0</v>
      </c>
      <c r="AH837">
        <v>0</v>
      </c>
      <c r="AI837">
        <v>0.99</v>
      </c>
      <c r="AJ837">
        <v>1</v>
      </c>
      <c r="AK837">
        <v>1</v>
      </c>
      <c r="AL837">
        <v>1</v>
      </c>
      <c r="AM837">
        <v>2</v>
      </c>
      <c r="AN837">
        <v>0</v>
      </c>
      <c r="AO837">
        <v>0</v>
      </c>
      <c r="AP837">
        <v>1</v>
      </c>
      <c r="AQ837">
        <v>1</v>
      </c>
      <c r="AR837">
        <v>0</v>
      </c>
      <c r="AS837" t="s">
        <v>3</v>
      </c>
      <c r="AT837">
        <v>0.2</v>
      </c>
      <c r="AU837" t="s">
        <v>135</v>
      </c>
      <c r="AV837">
        <v>0</v>
      </c>
      <c r="AW837">
        <v>2</v>
      </c>
      <c r="AX837">
        <v>448998457</v>
      </c>
      <c r="AY837">
        <v>1</v>
      </c>
      <c r="AZ837">
        <v>0</v>
      </c>
      <c r="BA837">
        <v>848</v>
      </c>
      <c r="BB837">
        <v>1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10.795999999999999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1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CV837">
        <v>0</v>
      </c>
      <c r="CW837">
        <v>0</v>
      </c>
      <c r="CX837">
        <f>ROUND(Y837*Source!I587,7)</f>
        <v>0</v>
      </c>
      <c r="CY837">
        <f t="shared" si="382"/>
        <v>53.44</v>
      </c>
      <c r="CZ837">
        <f t="shared" si="383"/>
        <v>53.98</v>
      </c>
      <c r="DA837">
        <f t="shared" si="384"/>
        <v>0.99</v>
      </c>
      <c r="DB837">
        <f t="shared" si="385"/>
        <v>0</v>
      </c>
      <c r="DC837">
        <f t="shared" si="386"/>
        <v>0</v>
      </c>
      <c r="DD837" t="s">
        <v>3</v>
      </c>
      <c r="DE837" t="s">
        <v>3</v>
      </c>
      <c r="DF837">
        <f t="shared" si="387"/>
        <v>0</v>
      </c>
      <c r="DG837">
        <f t="shared" si="372"/>
        <v>0</v>
      </c>
      <c r="DH837">
        <f t="shared" si="389"/>
        <v>0</v>
      </c>
      <c r="DI837">
        <f t="shared" si="390"/>
        <v>0</v>
      </c>
      <c r="DJ837">
        <f t="shared" si="388"/>
        <v>0</v>
      </c>
      <c r="DK837">
        <v>0</v>
      </c>
      <c r="DL837" t="s">
        <v>3</v>
      </c>
      <c r="DM837">
        <v>0</v>
      </c>
      <c r="DN837" t="s">
        <v>3</v>
      </c>
      <c r="DO837">
        <v>0</v>
      </c>
    </row>
    <row r="838" spans="1:119" x14ac:dyDescent="0.2">
      <c r="A838">
        <f>ROW(Source!A587)</f>
        <v>587</v>
      </c>
      <c r="B838">
        <v>449016111</v>
      </c>
      <c r="C838">
        <v>448998438</v>
      </c>
      <c r="D838">
        <v>277881812</v>
      </c>
      <c r="E838">
        <v>1</v>
      </c>
      <c r="F838">
        <v>1</v>
      </c>
      <c r="G838">
        <v>1</v>
      </c>
      <c r="H838">
        <v>3</v>
      </c>
      <c r="I838" t="s">
        <v>1661</v>
      </c>
      <c r="J838" t="s">
        <v>1662</v>
      </c>
      <c r="K838" t="s">
        <v>1663</v>
      </c>
      <c r="L838">
        <v>1346</v>
      </c>
      <c r="N838">
        <v>1009</v>
      </c>
      <c r="O838" t="s">
        <v>441</v>
      </c>
      <c r="P838" t="s">
        <v>441</v>
      </c>
      <c r="Q838">
        <v>1</v>
      </c>
      <c r="W838">
        <v>0</v>
      </c>
      <c r="X838">
        <v>-272951775</v>
      </c>
      <c r="Y838">
        <f t="shared" si="381"/>
        <v>0</v>
      </c>
      <c r="AA838">
        <v>1448.29</v>
      </c>
      <c r="AB838">
        <v>0</v>
      </c>
      <c r="AC838">
        <v>0</v>
      </c>
      <c r="AD838">
        <v>0</v>
      </c>
      <c r="AE838">
        <v>899.56</v>
      </c>
      <c r="AF838">
        <v>0</v>
      </c>
      <c r="AG838">
        <v>0</v>
      </c>
      <c r="AH838">
        <v>0</v>
      </c>
      <c r="AI838">
        <v>1.61</v>
      </c>
      <c r="AJ838">
        <v>1</v>
      </c>
      <c r="AK838">
        <v>1</v>
      </c>
      <c r="AL838">
        <v>1</v>
      </c>
      <c r="AM838">
        <v>2</v>
      </c>
      <c r="AN838">
        <v>0</v>
      </c>
      <c r="AO838">
        <v>0</v>
      </c>
      <c r="AP838">
        <v>1</v>
      </c>
      <c r="AQ838">
        <v>1</v>
      </c>
      <c r="AR838">
        <v>0</v>
      </c>
      <c r="AS838" t="s">
        <v>3</v>
      </c>
      <c r="AT838">
        <v>0.2</v>
      </c>
      <c r="AU838" t="s">
        <v>135</v>
      </c>
      <c r="AV838">
        <v>0</v>
      </c>
      <c r="AW838">
        <v>2</v>
      </c>
      <c r="AX838">
        <v>448998458</v>
      </c>
      <c r="AY838">
        <v>1</v>
      </c>
      <c r="AZ838">
        <v>0</v>
      </c>
      <c r="BA838">
        <v>849</v>
      </c>
      <c r="BB838">
        <v>1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179.91200000000001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1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CV838">
        <v>0</v>
      </c>
      <c r="CW838">
        <v>0</v>
      </c>
      <c r="CX838">
        <f>ROUND(Y838*Source!I587,7)</f>
        <v>0</v>
      </c>
      <c r="CY838">
        <f t="shared" si="382"/>
        <v>1448.29</v>
      </c>
      <c r="CZ838">
        <f t="shared" si="383"/>
        <v>899.56</v>
      </c>
      <c r="DA838">
        <f t="shared" si="384"/>
        <v>1.61</v>
      </c>
      <c r="DB838">
        <f t="shared" si="385"/>
        <v>0</v>
      </c>
      <c r="DC838">
        <f t="shared" si="386"/>
        <v>0</v>
      </c>
      <c r="DD838" t="s">
        <v>3</v>
      </c>
      <c r="DE838" t="s">
        <v>3</v>
      </c>
      <c r="DF838">
        <f t="shared" si="387"/>
        <v>0</v>
      </c>
      <c r="DG838">
        <f t="shared" si="372"/>
        <v>0</v>
      </c>
      <c r="DH838">
        <f t="shared" si="389"/>
        <v>0</v>
      </c>
      <c r="DI838">
        <f t="shared" si="390"/>
        <v>0</v>
      </c>
      <c r="DJ838">
        <f t="shared" si="388"/>
        <v>0</v>
      </c>
      <c r="DK838">
        <v>0</v>
      </c>
      <c r="DL838" t="s">
        <v>3</v>
      </c>
      <c r="DM838">
        <v>0</v>
      </c>
      <c r="DN838" t="s">
        <v>3</v>
      </c>
      <c r="DO838">
        <v>0</v>
      </c>
    </row>
    <row r="839" spans="1:119" x14ac:dyDescent="0.2">
      <c r="A839">
        <f>ROW(Source!A587)</f>
        <v>587</v>
      </c>
      <c r="B839">
        <v>449016111</v>
      </c>
      <c r="C839">
        <v>448998438</v>
      </c>
      <c r="D839">
        <v>277896341</v>
      </c>
      <c r="E839">
        <v>1</v>
      </c>
      <c r="F839">
        <v>1</v>
      </c>
      <c r="G839">
        <v>1</v>
      </c>
      <c r="H839">
        <v>3</v>
      </c>
      <c r="I839" t="s">
        <v>1719</v>
      </c>
      <c r="J839" t="s">
        <v>1720</v>
      </c>
      <c r="K839" t="s">
        <v>1721</v>
      </c>
      <c r="L839">
        <v>1348</v>
      </c>
      <c r="N839">
        <v>1009</v>
      </c>
      <c r="O839" t="s">
        <v>83</v>
      </c>
      <c r="P839" t="s">
        <v>83</v>
      </c>
      <c r="Q839">
        <v>1000</v>
      </c>
      <c r="W839">
        <v>0</v>
      </c>
      <c r="X839">
        <v>-231707721</v>
      </c>
      <c r="Y839">
        <f t="shared" si="381"/>
        <v>0</v>
      </c>
      <c r="AA839">
        <v>404454.65</v>
      </c>
      <c r="AB839">
        <v>0</v>
      </c>
      <c r="AC839">
        <v>0</v>
      </c>
      <c r="AD839">
        <v>0</v>
      </c>
      <c r="AE839">
        <v>337045.54</v>
      </c>
      <c r="AF839">
        <v>0</v>
      </c>
      <c r="AG839">
        <v>0</v>
      </c>
      <c r="AH839">
        <v>0</v>
      </c>
      <c r="AI839">
        <v>1.2</v>
      </c>
      <c r="AJ839">
        <v>1</v>
      </c>
      <c r="AK839">
        <v>1</v>
      </c>
      <c r="AL839">
        <v>1</v>
      </c>
      <c r="AM839">
        <v>2</v>
      </c>
      <c r="AN839">
        <v>0</v>
      </c>
      <c r="AO839">
        <v>0</v>
      </c>
      <c r="AP839">
        <v>1</v>
      </c>
      <c r="AQ839">
        <v>1</v>
      </c>
      <c r="AR839">
        <v>0</v>
      </c>
      <c r="AS839" t="s">
        <v>3</v>
      </c>
      <c r="AT839">
        <v>2.0000000000000002E-5</v>
      </c>
      <c r="AU839" t="s">
        <v>135</v>
      </c>
      <c r="AV839">
        <v>0</v>
      </c>
      <c r="AW839">
        <v>2</v>
      </c>
      <c r="AX839">
        <v>448998459</v>
      </c>
      <c r="AY839">
        <v>1</v>
      </c>
      <c r="AZ839">
        <v>0</v>
      </c>
      <c r="BA839">
        <v>850</v>
      </c>
      <c r="BB839">
        <v>1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6.7409108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1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CV839">
        <v>0</v>
      </c>
      <c r="CW839">
        <v>0</v>
      </c>
      <c r="CX839">
        <f>ROUND(Y839*Source!I587,7)</f>
        <v>0</v>
      </c>
      <c r="CY839">
        <f t="shared" si="382"/>
        <v>404454.65</v>
      </c>
      <c r="CZ839">
        <f t="shared" si="383"/>
        <v>337045.54</v>
      </c>
      <c r="DA839">
        <f t="shared" si="384"/>
        <v>1.2</v>
      </c>
      <c r="DB839">
        <f t="shared" si="385"/>
        <v>0</v>
      </c>
      <c r="DC839">
        <f t="shared" si="386"/>
        <v>0</v>
      </c>
      <c r="DD839" t="s">
        <v>3</v>
      </c>
      <c r="DE839" t="s">
        <v>3</v>
      </c>
      <c r="DF839">
        <f t="shared" si="387"/>
        <v>0</v>
      </c>
      <c r="DG839">
        <f t="shared" si="372"/>
        <v>0</v>
      </c>
      <c r="DH839">
        <f t="shared" si="389"/>
        <v>0</v>
      </c>
      <c r="DI839">
        <f t="shared" si="390"/>
        <v>0</v>
      </c>
      <c r="DJ839">
        <f t="shared" si="388"/>
        <v>0</v>
      </c>
      <c r="DK839">
        <v>0</v>
      </c>
      <c r="DL839" t="s">
        <v>3</v>
      </c>
      <c r="DM839">
        <v>0</v>
      </c>
      <c r="DN839" t="s">
        <v>3</v>
      </c>
      <c r="DO839">
        <v>0</v>
      </c>
    </row>
    <row r="840" spans="1:119" x14ac:dyDescent="0.2">
      <c r="A840">
        <f>ROW(Source!A587)</f>
        <v>587</v>
      </c>
      <c r="B840">
        <v>449016111</v>
      </c>
      <c r="C840">
        <v>448998438</v>
      </c>
      <c r="D840">
        <v>277896389</v>
      </c>
      <c r="E840">
        <v>1</v>
      </c>
      <c r="F840">
        <v>1</v>
      </c>
      <c r="G840">
        <v>1</v>
      </c>
      <c r="H840">
        <v>3</v>
      </c>
      <c r="I840" t="s">
        <v>1722</v>
      </c>
      <c r="J840" t="s">
        <v>1723</v>
      </c>
      <c r="K840" t="s">
        <v>1724</v>
      </c>
      <c r="L840">
        <v>1346</v>
      </c>
      <c r="N840">
        <v>1009</v>
      </c>
      <c r="O840" t="s">
        <v>441</v>
      </c>
      <c r="P840" t="s">
        <v>441</v>
      </c>
      <c r="Q840">
        <v>1</v>
      </c>
      <c r="W840">
        <v>0</v>
      </c>
      <c r="X840">
        <v>-1871971954</v>
      </c>
      <c r="Y840">
        <f t="shared" si="381"/>
        <v>0</v>
      </c>
      <c r="AA840">
        <v>153.72999999999999</v>
      </c>
      <c r="AB840">
        <v>0</v>
      </c>
      <c r="AC840">
        <v>0</v>
      </c>
      <c r="AD840">
        <v>0</v>
      </c>
      <c r="AE840">
        <v>145.03</v>
      </c>
      <c r="AF840">
        <v>0</v>
      </c>
      <c r="AG840">
        <v>0</v>
      </c>
      <c r="AH840">
        <v>0</v>
      </c>
      <c r="AI840">
        <v>1.06</v>
      </c>
      <c r="AJ840">
        <v>1</v>
      </c>
      <c r="AK840">
        <v>1</v>
      </c>
      <c r="AL840">
        <v>1</v>
      </c>
      <c r="AM840">
        <v>2</v>
      </c>
      <c r="AN840">
        <v>0</v>
      </c>
      <c r="AO840">
        <v>0</v>
      </c>
      <c r="AP840">
        <v>1</v>
      </c>
      <c r="AQ840">
        <v>1</v>
      </c>
      <c r="AR840">
        <v>0</v>
      </c>
      <c r="AS840" t="s">
        <v>3</v>
      </c>
      <c r="AT840">
        <v>0.5</v>
      </c>
      <c r="AU840" t="s">
        <v>135</v>
      </c>
      <c r="AV840">
        <v>0</v>
      </c>
      <c r="AW840">
        <v>2</v>
      </c>
      <c r="AX840">
        <v>448998460</v>
      </c>
      <c r="AY840">
        <v>1</v>
      </c>
      <c r="AZ840">
        <v>0</v>
      </c>
      <c r="BA840">
        <v>851</v>
      </c>
      <c r="BB840">
        <v>1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72.515000000000001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1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CV840">
        <v>0</v>
      </c>
      <c r="CW840">
        <v>0</v>
      </c>
      <c r="CX840">
        <f>ROUND(Y840*Source!I587,7)</f>
        <v>0</v>
      </c>
      <c r="CY840">
        <f t="shared" si="382"/>
        <v>153.72999999999999</v>
      </c>
      <c r="CZ840">
        <f t="shared" si="383"/>
        <v>145.03</v>
      </c>
      <c r="DA840">
        <f t="shared" si="384"/>
        <v>1.06</v>
      </c>
      <c r="DB840">
        <f t="shared" si="385"/>
        <v>0</v>
      </c>
      <c r="DC840">
        <f t="shared" si="386"/>
        <v>0</v>
      </c>
      <c r="DD840" t="s">
        <v>3</v>
      </c>
      <c r="DE840" t="s">
        <v>3</v>
      </c>
      <c r="DF840">
        <f t="shared" si="387"/>
        <v>0</v>
      </c>
      <c r="DG840">
        <f t="shared" si="372"/>
        <v>0</v>
      </c>
      <c r="DH840">
        <f t="shared" si="389"/>
        <v>0</v>
      </c>
      <c r="DI840">
        <f t="shared" si="390"/>
        <v>0</v>
      </c>
      <c r="DJ840">
        <f t="shared" si="388"/>
        <v>0</v>
      </c>
      <c r="DK840">
        <v>0</v>
      </c>
      <c r="DL840" t="s">
        <v>3</v>
      </c>
      <c r="DM840">
        <v>0</v>
      </c>
      <c r="DN840" t="s">
        <v>3</v>
      </c>
      <c r="DO840">
        <v>0</v>
      </c>
    </row>
    <row r="841" spans="1:119" x14ac:dyDescent="0.2">
      <c r="A841">
        <f>ROW(Source!A587)</f>
        <v>587</v>
      </c>
      <c r="B841">
        <v>449016111</v>
      </c>
      <c r="C841">
        <v>448998438</v>
      </c>
      <c r="D841">
        <v>277566433</v>
      </c>
      <c r="E841">
        <v>109</v>
      </c>
      <c r="F841">
        <v>1</v>
      </c>
      <c r="G841">
        <v>1</v>
      </c>
      <c r="H841">
        <v>3</v>
      </c>
      <c r="I841" t="s">
        <v>633</v>
      </c>
      <c r="J841" t="s">
        <v>3</v>
      </c>
      <c r="K841" t="s">
        <v>634</v>
      </c>
      <c r="L841">
        <v>3277935</v>
      </c>
      <c r="N841">
        <v>1013</v>
      </c>
      <c r="O841" t="s">
        <v>635</v>
      </c>
      <c r="P841" t="s">
        <v>635</v>
      </c>
      <c r="Q841">
        <v>1</v>
      </c>
      <c r="W841">
        <v>0</v>
      </c>
      <c r="X841">
        <v>274903907</v>
      </c>
      <c r="Y841">
        <f>AT841</f>
        <v>2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1</v>
      </c>
      <c r="AJ841">
        <v>1</v>
      </c>
      <c r="AK841">
        <v>1</v>
      </c>
      <c r="AL841">
        <v>1</v>
      </c>
      <c r="AM841">
        <v>-2</v>
      </c>
      <c r="AN841">
        <v>0</v>
      </c>
      <c r="AO841">
        <v>0</v>
      </c>
      <c r="AP841">
        <v>0</v>
      </c>
      <c r="AQ841">
        <v>0</v>
      </c>
      <c r="AR841">
        <v>0</v>
      </c>
      <c r="AS841" t="s">
        <v>3</v>
      </c>
      <c r="AT841">
        <v>2</v>
      </c>
      <c r="AU841" t="s">
        <v>3</v>
      </c>
      <c r="AV841">
        <v>0</v>
      </c>
      <c r="AW841">
        <v>2</v>
      </c>
      <c r="AX841">
        <v>448998461</v>
      </c>
      <c r="AY841">
        <v>1</v>
      </c>
      <c r="AZ841">
        <v>2048</v>
      </c>
      <c r="BA841">
        <v>852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CV841">
        <v>0</v>
      </c>
      <c r="CW841">
        <v>0</v>
      </c>
      <c r="CX841">
        <f>ROUND(Y841*Source!I587,7)</f>
        <v>2</v>
      </c>
      <c r="CY841">
        <f t="shared" si="382"/>
        <v>0</v>
      </c>
      <c r="CZ841">
        <f t="shared" si="383"/>
        <v>0</v>
      </c>
      <c r="DA841">
        <f t="shared" si="384"/>
        <v>1</v>
      </c>
      <c r="DB841">
        <f>ROUND(ROUND(AT841*CZ841,2),6)</f>
        <v>0</v>
      </c>
      <c r="DC841">
        <f>ROUND(ROUND(AT841*AG841,2),6)</f>
        <v>0</v>
      </c>
      <c r="DD841" t="s">
        <v>3</v>
      </c>
      <c r="DE841" t="s">
        <v>3</v>
      </c>
      <c r="DF841">
        <f t="shared" ref="DF841:DF846" si="391">ROUND(ROUND(AE841,2)*CX841,2)</f>
        <v>0</v>
      </c>
      <c r="DG841">
        <f t="shared" si="372"/>
        <v>0</v>
      </c>
      <c r="DH841">
        <f t="shared" si="389"/>
        <v>0</v>
      </c>
      <c r="DI841">
        <f t="shared" si="390"/>
        <v>0</v>
      </c>
      <c r="DJ841">
        <f t="shared" si="388"/>
        <v>0</v>
      </c>
      <c r="DK841">
        <v>0</v>
      </c>
      <c r="DL841" t="s">
        <v>3</v>
      </c>
      <c r="DM841">
        <v>0</v>
      </c>
      <c r="DN841" t="s">
        <v>3</v>
      </c>
      <c r="DO841">
        <v>0</v>
      </c>
    </row>
    <row r="842" spans="1:119" x14ac:dyDescent="0.2">
      <c r="A842">
        <f>ROW(Source!A587)</f>
        <v>587</v>
      </c>
      <c r="B842">
        <v>449016111</v>
      </c>
      <c r="C842">
        <v>448998438</v>
      </c>
      <c r="D842">
        <v>277566436</v>
      </c>
      <c r="E842">
        <v>109</v>
      </c>
      <c r="F842">
        <v>1</v>
      </c>
      <c r="G842">
        <v>1</v>
      </c>
      <c r="H842">
        <v>3</v>
      </c>
      <c r="I842" t="s">
        <v>725</v>
      </c>
      <c r="J842" t="s">
        <v>3</v>
      </c>
      <c r="K842" t="s">
        <v>726</v>
      </c>
      <c r="L842">
        <v>1348</v>
      </c>
      <c r="N842">
        <v>1009</v>
      </c>
      <c r="O842" t="s">
        <v>83</v>
      </c>
      <c r="P842" t="s">
        <v>83</v>
      </c>
      <c r="Q842">
        <v>1000</v>
      </c>
      <c r="W842">
        <v>0</v>
      </c>
      <c r="X842">
        <v>1392189009</v>
      </c>
      <c r="Y842">
        <f>(AT842*ROUND(0,7))</f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1</v>
      </c>
      <c r="AJ842">
        <v>1</v>
      </c>
      <c r="AK842">
        <v>1</v>
      </c>
      <c r="AL842">
        <v>1</v>
      </c>
      <c r="AM842">
        <v>-2</v>
      </c>
      <c r="AN842">
        <v>0</v>
      </c>
      <c r="AO842">
        <v>0</v>
      </c>
      <c r="AP842">
        <v>1</v>
      </c>
      <c r="AQ842">
        <v>0</v>
      </c>
      <c r="AR842">
        <v>0</v>
      </c>
      <c r="AS842" t="s">
        <v>3</v>
      </c>
      <c r="AT842">
        <v>1.2E-2</v>
      </c>
      <c r="AU842" t="s">
        <v>135</v>
      </c>
      <c r="AV842">
        <v>0</v>
      </c>
      <c r="AW842">
        <v>2</v>
      </c>
      <c r="AX842">
        <v>448998462</v>
      </c>
      <c r="AY842">
        <v>1</v>
      </c>
      <c r="AZ842">
        <v>0</v>
      </c>
      <c r="BA842">
        <v>853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CV842">
        <v>0</v>
      </c>
      <c r="CW842">
        <v>0</v>
      </c>
      <c r="CX842">
        <f>ROUND(Y842*Source!I587,7)</f>
        <v>0</v>
      </c>
      <c r="CY842">
        <f t="shared" si="382"/>
        <v>0</v>
      </c>
      <c r="CZ842">
        <f t="shared" si="383"/>
        <v>0</v>
      </c>
      <c r="DA842">
        <f t="shared" si="384"/>
        <v>1</v>
      </c>
      <c r="DB842">
        <f>ROUND((ROUND(AT842*CZ842,2)*ROUND(0,7)),6)</f>
        <v>0</v>
      </c>
      <c r="DC842">
        <f>ROUND((ROUND(AT842*AG842,2)*ROUND(0,7)),6)</f>
        <v>0</v>
      </c>
      <c r="DD842" t="s">
        <v>3</v>
      </c>
      <c r="DE842" t="s">
        <v>3</v>
      </c>
      <c r="DF842">
        <f t="shared" si="391"/>
        <v>0</v>
      </c>
      <c r="DG842">
        <f t="shared" si="372"/>
        <v>0</v>
      </c>
      <c r="DH842">
        <f t="shared" si="389"/>
        <v>0</v>
      </c>
      <c r="DI842">
        <f t="shared" si="390"/>
        <v>0</v>
      </c>
      <c r="DJ842">
        <f t="shared" si="388"/>
        <v>0</v>
      </c>
      <c r="DK842">
        <v>0</v>
      </c>
      <c r="DL842" t="s">
        <v>3</v>
      </c>
      <c r="DM842">
        <v>0</v>
      </c>
      <c r="DN842" t="s">
        <v>3</v>
      </c>
      <c r="DO842">
        <v>0</v>
      </c>
    </row>
    <row r="843" spans="1:119" x14ac:dyDescent="0.2">
      <c r="A843">
        <f>ROW(Source!A590)</f>
        <v>590</v>
      </c>
      <c r="B843">
        <v>449016111</v>
      </c>
      <c r="C843">
        <v>448998465</v>
      </c>
      <c r="D843">
        <v>277560305</v>
      </c>
      <c r="E843">
        <v>109</v>
      </c>
      <c r="F843">
        <v>1</v>
      </c>
      <c r="G843">
        <v>1</v>
      </c>
      <c r="H843">
        <v>1</v>
      </c>
      <c r="I843" t="s">
        <v>1493</v>
      </c>
      <c r="J843" t="s">
        <v>3</v>
      </c>
      <c r="K843" t="s">
        <v>1592</v>
      </c>
      <c r="L843">
        <v>1191</v>
      </c>
      <c r="N843">
        <v>1013</v>
      </c>
      <c r="O843" t="s">
        <v>1203</v>
      </c>
      <c r="P843" t="s">
        <v>1203</v>
      </c>
      <c r="Q843">
        <v>1</v>
      </c>
      <c r="W843">
        <v>0</v>
      </c>
      <c r="X843">
        <v>-1111239348</v>
      </c>
      <c r="Y843">
        <f>AT843</f>
        <v>14</v>
      </c>
      <c r="AA843">
        <v>0</v>
      </c>
      <c r="AB843">
        <v>0</v>
      </c>
      <c r="AC843">
        <v>0</v>
      </c>
      <c r="AD843">
        <v>539.69000000000005</v>
      </c>
      <c r="AE843">
        <v>0</v>
      </c>
      <c r="AF843">
        <v>0</v>
      </c>
      <c r="AG843">
        <v>0</v>
      </c>
      <c r="AH843">
        <v>539.69000000000005</v>
      </c>
      <c r="AI843">
        <v>1</v>
      </c>
      <c r="AJ843">
        <v>1</v>
      </c>
      <c r="AK843">
        <v>1</v>
      </c>
      <c r="AL843">
        <v>1</v>
      </c>
      <c r="AM843">
        <v>-2</v>
      </c>
      <c r="AN843">
        <v>0</v>
      </c>
      <c r="AO843">
        <v>0</v>
      </c>
      <c r="AP843">
        <v>1</v>
      </c>
      <c r="AQ843">
        <v>1</v>
      </c>
      <c r="AR843">
        <v>0</v>
      </c>
      <c r="AS843" t="s">
        <v>3</v>
      </c>
      <c r="AT843">
        <v>14</v>
      </c>
      <c r="AU843" t="s">
        <v>3</v>
      </c>
      <c r="AV843">
        <v>1</v>
      </c>
      <c r="AW843">
        <v>2</v>
      </c>
      <c r="AX843">
        <v>448998476</v>
      </c>
      <c r="AY843">
        <v>2</v>
      </c>
      <c r="AZ843">
        <v>131072</v>
      </c>
      <c r="BA843">
        <v>854</v>
      </c>
      <c r="BB843">
        <v>1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7555.6600000000008</v>
      </c>
      <c r="BN843">
        <v>14</v>
      </c>
      <c r="BO843">
        <v>0</v>
      </c>
      <c r="BP843">
        <v>1</v>
      </c>
      <c r="BQ843">
        <v>0</v>
      </c>
      <c r="BR843">
        <v>0</v>
      </c>
      <c r="BS843">
        <v>0</v>
      </c>
      <c r="BT843">
        <v>7555.6600000000008</v>
      </c>
      <c r="BU843">
        <v>14</v>
      </c>
      <c r="BV843">
        <v>0</v>
      </c>
      <c r="BW843">
        <v>1</v>
      </c>
      <c r="CU843">
        <f>ROUND(AT843*Source!I590*AH843*AL843,2)</f>
        <v>7555.66</v>
      </c>
      <c r="CV843">
        <f>ROUND(Y843*Source!I590,7)</f>
        <v>14</v>
      </c>
      <c r="CW843">
        <v>0</v>
      </c>
      <c r="CX843">
        <f>ROUND(Y843*Source!I590,7)</f>
        <v>14</v>
      </c>
      <c r="CY843">
        <f>AD843</f>
        <v>539.69000000000005</v>
      </c>
      <c r="CZ843">
        <f>AH843</f>
        <v>539.69000000000005</v>
      </c>
      <c r="DA843">
        <f>AL843</f>
        <v>1</v>
      </c>
      <c r="DB843">
        <f>ROUND(ROUND(AT843*CZ843,2),6)</f>
        <v>7555.66</v>
      </c>
      <c r="DC843">
        <f>ROUND(ROUND(AT843*AG843,2),6)</f>
        <v>0</v>
      </c>
      <c r="DD843" t="s">
        <v>3</v>
      </c>
      <c r="DE843" t="s">
        <v>3</v>
      </c>
      <c r="DF843">
        <f t="shared" si="391"/>
        <v>0</v>
      </c>
      <c r="DG843">
        <f t="shared" si="372"/>
        <v>0</v>
      </c>
      <c r="DH843">
        <f t="shared" si="389"/>
        <v>0</v>
      </c>
      <c r="DI843">
        <f t="shared" si="390"/>
        <v>7555.66</v>
      </c>
      <c r="DJ843">
        <f>DI843</f>
        <v>7555.66</v>
      </c>
      <c r="DK843">
        <v>1</v>
      </c>
      <c r="DL843" t="s">
        <v>3</v>
      </c>
      <c r="DM843">
        <v>0</v>
      </c>
      <c r="DN843" t="s">
        <v>3</v>
      </c>
      <c r="DO843">
        <v>0</v>
      </c>
    </row>
    <row r="844" spans="1:119" x14ac:dyDescent="0.2">
      <c r="A844">
        <f>ROW(Source!A590)</f>
        <v>590</v>
      </c>
      <c r="B844">
        <v>449016111</v>
      </c>
      <c r="C844">
        <v>448998465</v>
      </c>
      <c r="D844">
        <v>277560491</v>
      </c>
      <c r="E844">
        <v>109</v>
      </c>
      <c r="F844">
        <v>1</v>
      </c>
      <c r="G844">
        <v>1</v>
      </c>
      <c r="H844">
        <v>1</v>
      </c>
      <c r="I844" t="s">
        <v>1204</v>
      </c>
      <c r="J844" t="s">
        <v>3</v>
      </c>
      <c r="K844" t="s">
        <v>1205</v>
      </c>
      <c r="L844">
        <v>1191</v>
      </c>
      <c r="N844">
        <v>1013</v>
      </c>
      <c r="O844" t="s">
        <v>1203</v>
      </c>
      <c r="P844" t="s">
        <v>1203</v>
      </c>
      <c r="Q844">
        <v>1</v>
      </c>
      <c r="W844">
        <v>0</v>
      </c>
      <c r="X844">
        <v>-1417349443</v>
      </c>
      <c r="Y844">
        <f>AT844</f>
        <v>0.7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1</v>
      </c>
      <c r="AJ844">
        <v>1</v>
      </c>
      <c r="AK844">
        <v>1</v>
      </c>
      <c r="AL844">
        <v>1</v>
      </c>
      <c r="AM844">
        <v>-2</v>
      </c>
      <c r="AN844">
        <v>0</v>
      </c>
      <c r="AO844">
        <v>0</v>
      </c>
      <c r="AP844">
        <v>1</v>
      </c>
      <c r="AQ844">
        <v>1</v>
      </c>
      <c r="AR844">
        <v>0</v>
      </c>
      <c r="AS844" t="s">
        <v>3</v>
      </c>
      <c r="AT844">
        <v>0.7</v>
      </c>
      <c r="AU844" t="s">
        <v>3</v>
      </c>
      <c r="AV844">
        <v>2</v>
      </c>
      <c r="AW844">
        <v>2</v>
      </c>
      <c r="AX844">
        <v>448998477</v>
      </c>
      <c r="AY844">
        <v>1</v>
      </c>
      <c r="AZ844">
        <v>0</v>
      </c>
      <c r="BA844">
        <v>855</v>
      </c>
      <c r="BB844">
        <v>1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CV844">
        <v>0</v>
      </c>
      <c r="CW844">
        <v>0</v>
      </c>
      <c r="CX844">
        <f>ROUND(Y844*Source!I590,7)</f>
        <v>0.7</v>
      </c>
      <c r="CY844">
        <f>AD844</f>
        <v>0</v>
      </c>
      <c r="CZ844">
        <f>AH844</f>
        <v>0</v>
      </c>
      <c r="DA844">
        <f>AL844</f>
        <v>1</v>
      </c>
      <c r="DB844">
        <f>ROUND(ROUND(AT844*CZ844,2),6)</f>
        <v>0</v>
      </c>
      <c r="DC844">
        <f>ROUND(ROUND(AT844*AG844,2),6)</f>
        <v>0</v>
      </c>
      <c r="DD844" t="s">
        <v>3</v>
      </c>
      <c r="DE844" t="s">
        <v>3</v>
      </c>
      <c r="DF844">
        <f t="shared" si="391"/>
        <v>0</v>
      </c>
      <c r="DG844">
        <f t="shared" si="372"/>
        <v>0</v>
      </c>
      <c r="DH844">
        <f t="shared" si="389"/>
        <v>0</v>
      </c>
      <c r="DI844">
        <f t="shared" si="390"/>
        <v>0</v>
      </c>
      <c r="DJ844">
        <f>DI844</f>
        <v>0</v>
      </c>
      <c r="DK844">
        <v>0</v>
      </c>
      <c r="DL844" t="s">
        <v>3</v>
      </c>
      <c r="DM844">
        <v>0</v>
      </c>
      <c r="DN844" t="s">
        <v>3</v>
      </c>
      <c r="DO844">
        <v>0</v>
      </c>
    </row>
    <row r="845" spans="1:119" x14ac:dyDescent="0.2">
      <c r="A845">
        <f>ROW(Source!A590)</f>
        <v>590</v>
      </c>
      <c r="B845">
        <v>449016111</v>
      </c>
      <c r="C845">
        <v>448998465</v>
      </c>
      <c r="D845">
        <v>277944840</v>
      </c>
      <c r="E845">
        <v>1</v>
      </c>
      <c r="F845">
        <v>1</v>
      </c>
      <c r="G845">
        <v>1</v>
      </c>
      <c r="H845">
        <v>2</v>
      </c>
      <c r="I845" t="s">
        <v>1364</v>
      </c>
      <c r="J845" t="s">
        <v>1365</v>
      </c>
      <c r="K845" t="s">
        <v>1366</v>
      </c>
      <c r="L845">
        <v>1368</v>
      </c>
      <c r="N845">
        <v>1011</v>
      </c>
      <c r="O845" t="s">
        <v>1100</v>
      </c>
      <c r="P845" t="s">
        <v>1100</v>
      </c>
      <c r="Q845">
        <v>1</v>
      </c>
      <c r="W845">
        <v>0</v>
      </c>
      <c r="X845">
        <v>622831100</v>
      </c>
      <c r="Y845">
        <f>AT845</f>
        <v>0.7</v>
      </c>
      <c r="AA845">
        <v>0</v>
      </c>
      <c r="AB845">
        <v>1587.88</v>
      </c>
      <c r="AC845">
        <v>620.24</v>
      </c>
      <c r="AD845">
        <v>0</v>
      </c>
      <c r="AE845">
        <v>0</v>
      </c>
      <c r="AF845">
        <v>1587.88</v>
      </c>
      <c r="AG845">
        <v>620.24</v>
      </c>
      <c r="AH845">
        <v>0</v>
      </c>
      <c r="AI845">
        <v>1</v>
      </c>
      <c r="AJ845">
        <v>1</v>
      </c>
      <c r="AK845">
        <v>1</v>
      </c>
      <c r="AL845">
        <v>1</v>
      </c>
      <c r="AM845">
        <v>-2</v>
      </c>
      <c r="AN845">
        <v>0</v>
      </c>
      <c r="AO845">
        <v>0</v>
      </c>
      <c r="AP845">
        <v>1</v>
      </c>
      <c r="AQ845">
        <v>1</v>
      </c>
      <c r="AR845">
        <v>0</v>
      </c>
      <c r="AS845" t="s">
        <v>3</v>
      </c>
      <c r="AT845">
        <v>0.7</v>
      </c>
      <c r="AU845" t="s">
        <v>3</v>
      </c>
      <c r="AV845">
        <v>1</v>
      </c>
      <c r="AW845">
        <v>2</v>
      </c>
      <c r="AX845">
        <v>448998478</v>
      </c>
      <c r="AY845">
        <v>2</v>
      </c>
      <c r="AZ845">
        <v>98304</v>
      </c>
      <c r="BA845">
        <v>856</v>
      </c>
      <c r="BB845">
        <v>1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1111.5160000000001</v>
      </c>
      <c r="BL845">
        <v>434.16800000000001</v>
      </c>
      <c r="BM845">
        <v>0</v>
      </c>
      <c r="BN845">
        <v>0</v>
      </c>
      <c r="BO845">
        <v>0.7</v>
      </c>
      <c r="BP845">
        <v>1</v>
      </c>
      <c r="BQ845">
        <v>0</v>
      </c>
      <c r="BR845">
        <v>1111.5160000000001</v>
      </c>
      <c r="BS845">
        <v>434.16800000000001</v>
      </c>
      <c r="BT845">
        <v>0</v>
      </c>
      <c r="BU845">
        <v>0</v>
      </c>
      <c r="BV845">
        <v>0.7</v>
      </c>
      <c r="BW845">
        <v>1</v>
      </c>
      <c r="CV845">
        <v>0</v>
      </c>
      <c r="CW845">
        <f>ROUND(Y845*Source!I590*DO845,7)</f>
        <v>0.7</v>
      </c>
      <c r="CX845">
        <f>ROUND(Y845*Source!I590,7)</f>
        <v>0.7</v>
      </c>
      <c r="CY845">
        <f>AB845</f>
        <v>1587.88</v>
      </c>
      <c r="CZ845">
        <f>AF845</f>
        <v>1587.88</v>
      </c>
      <c r="DA845">
        <f>AJ845</f>
        <v>1</v>
      </c>
      <c r="DB845">
        <f>ROUND(ROUND(AT845*CZ845,2),6)</f>
        <v>1111.52</v>
      </c>
      <c r="DC845">
        <f>ROUND(ROUND(AT845*AG845,2),6)</f>
        <v>434.17</v>
      </c>
      <c r="DD845" t="s">
        <v>3</v>
      </c>
      <c r="DE845" t="s">
        <v>3</v>
      </c>
      <c r="DF845">
        <f t="shared" si="391"/>
        <v>0</v>
      </c>
      <c r="DG845">
        <f t="shared" si="372"/>
        <v>1111.52</v>
      </c>
      <c r="DH845">
        <f t="shared" si="389"/>
        <v>434.17</v>
      </c>
      <c r="DI845">
        <f t="shared" si="390"/>
        <v>0</v>
      </c>
      <c r="DJ845">
        <f>DG845+DH845</f>
        <v>1545.69</v>
      </c>
      <c r="DK845">
        <v>1</v>
      </c>
      <c r="DL845" t="s">
        <v>1219</v>
      </c>
      <c r="DM845">
        <v>5</v>
      </c>
      <c r="DN845" t="s">
        <v>1203</v>
      </c>
      <c r="DO845">
        <v>1</v>
      </c>
    </row>
    <row r="846" spans="1:119" x14ac:dyDescent="0.2">
      <c r="A846">
        <f>ROW(Source!A590)</f>
        <v>590</v>
      </c>
      <c r="B846">
        <v>449016111</v>
      </c>
      <c r="C846">
        <v>448998465</v>
      </c>
      <c r="D846">
        <v>277869504</v>
      </c>
      <c r="E846">
        <v>1</v>
      </c>
      <c r="F846">
        <v>1</v>
      </c>
      <c r="G846">
        <v>1</v>
      </c>
      <c r="H846">
        <v>3</v>
      </c>
      <c r="I846" t="s">
        <v>1725</v>
      </c>
      <c r="J846" t="s">
        <v>1726</v>
      </c>
      <c r="K846" t="s">
        <v>1727</v>
      </c>
      <c r="L846">
        <v>1346</v>
      </c>
      <c r="N846">
        <v>1009</v>
      </c>
      <c r="O846" t="s">
        <v>441</v>
      </c>
      <c r="P846" t="s">
        <v>441</v>
      </c>
      <c r="Q846">
        <v>1</v>
      </c>
      <c r="W846">
        <v>0</v>
      </c>
      <c r="X846">
        <v>1602330053</v>
      </c>
      <c r="Y846">
        <f>(AT846*ROUND(0,7))</f>
        <v>0</v>
      </c>
      <c r="AA846">
        <v>285.97000000000003</v>
      </c>
      <c r="AB846">
        <v>0</v>
      </c>
      <c r="AC846">
        <v>0</v>
      </c>
      <c r="AD846">
        <v>0</v>
      </c>
      <c r="AE846">
        <v>285.97000000000003</v>
      </c>
      <c r="AF846">
        <v>0</v>
      </c>
      <c r="AG846">
        <v>0</v>
      </c>
      <c r="AH846">
        <v>0</v>
      </c>
      <c r="AI846">
        <v>1</v>
      </c>
      <c r="AJ846">
        <v>1</v>
      </c>
      <c r="AK846">
        <v>1</v>
      </c>
      <c r="AL846">
        <v>1</v>
      </c>
      <c r="AM846">
        <v>-2</v>
      </c>
      <c r="AN846">
        <v>0</v>
      </c>
      <c r="AO846">
        <v>0</v>
      </c>
      <c r="AP846">
        <v>1</v>
      </c>
      <c r="AQ846">
        <v>1</v>
      </c>
      <c r="AR846">
        <v>0</v>
      </c>
      <c r="AS846" t="s">
        <v>3</v>
      </c>
      <c r="AT846">
        <v>0.01</v>
      </c>
      <c r="AU846" t="s">
        <v>135</v>
      </c>
      <c r="AV846">
        <v>0</v>
      </c>
      <c r="AW846">
        <v>2</v>
      </c>
      <c r="AX846">
        <v>448998479</v>
      </c>
      <c r="AY846">
        <v>1</v>
      </c>
      <c r="AZ846">
        <v>0</v>
      </c>
      <c r="BA846">
        <v>857</v>
      </c>
      <c r="BB846">
        <v>1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2.8597000000000001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1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CV846">
        <v>0</v>
      </c>
      <c r="CW846">
        <v>0</v>
      </c>
      <c r="CX846">
        <f>ROUND(Y846*Source!I590,7)</f>
        <v>0</v>
      </c>
      <c r="CY846">
        <f t="shared" ref="CY846:CY852" si="392">AA846</f>
        <v>285.97000000000003</v>
      </c>
      <c r="CZ846">
        <f t="shared" ref="CZ846:CZ852" si="393">AE846</f>
        <v>285.97000000000003</v>
      </c>
      <c r="DA846">
        <f t="shared" ref="DA846:DA852" si="394">AI846</f>
        <v>1</v>
      </c>
      <c r="DB846">
        <f>ROUND((ROUND(AT846*CZ846,2)*ROUND(0,7)),6)</f>
        <v>0</v>
      </c>
      <c r="DC846">
        <f>ROUND((ROUND(AT846*AG846,2)*ROUND(0,7)),6)</f>
        <v>0</v>
      </c>
      <c r="DD846" t="s">
        <v>3</v>
      </c>
      <c r="DE846" t="s">
        <v>3</v>
      </c>
      <c r="DF846">
        <f t="shared" si="391"/>
        <v>0</v>
      </c>
      <c r="DG846">
        <f t="shared" si="372"/>
        <v>0</v>
      </c>
      <c r="DH846">
        <f t="shared" si="389"/>
        <v>0</v>
      </c>
      <c r="DI846">
        <f t="shared" si="390"/>
        <v>0</v>
      </c>
      <c r="DJ846">
        <f t="shared" ref="DJ846:DJ852" si="395">DF846</f>
        <v>0</v>
      </c>
      <c r="DK846">
        <v>0</v>
      </c>
      <c r="DL846" t="s">
        <v>3</v>
      </c>
      <c r="DM846">
        <v>0</v>
      </c>
      <c r="DN846" t="s">
        <v>3</v>
      </c>
      <c r="DO846">
        <v>0</v>
      </c>
    </row>
    <row r="847" spans="1:119" x14ac:dyDescent="0.2">
      <c r="A847">
        <f>ROW(Source!A590)</f>
        <v>590</v>
      </c>
      <c r="B847">
        <v>449016111</v>
      </c>
      <c r="C847">
        <v>448998465</v>
      </c>
      <c r="D847">
        <v>277869581</v>
      </c>
      <c r="E847">
        <v>1</v>
      </c>
      <c r="F847">
        <v>1</v>
      </c>
      <c r="G847">
        <v>1</v>
      </c>
      <c r="H847">
        <v>3</v>
      </c>
      <c r="I847" t="s">
        <v>1689</v>
      </c>
      <c r="J847" t="s">
        <v>1690</v>
      </c>
      <c r="K847" t="s">
        <v>1691</v>
      </c>
      <c r="L847">
        <v>1346</v>
      </c>
      <c r="N847">
        <v>1009</v>
      </c>
      <c r="O847" t="s">
        <v>441</v>
      </c>
      <c r="P847" t="s">
        <v>441</v>
      </c>
      <c r="Q847">
        <v>1</v>
      </c>
      <c r="W847">
        <v>0</v>
      </c>
      <c r="X847">
        <v>-933165410</v>
      </c>
      <c r="Y847">
        <f>(AT847*ROUND(0,7))</f>
        <v>0</v>
      </c>
      <c r="AA847">
        <v>575.55999999999995</v>
      </c>
      <c r="AB847">
        <v>0</v>
      </c>
      <c r="AC847">
        <v>0</v>
      </c>
      <c r="AD847">
        <v>0</v>
      </c>
      <c r="AE847">
        <v>373.74</v>
      </c>
      <c r="AF847">
        <v>0</v>
      </c>
      <c r="AG847">
        <v>0</v>
      </c>
      <c r="AH847">
        <v>0</v>
      </c>
      <c r="AI847">
        <v>1.54</v>
      </c>
      <c r="AJ847">
        <v>1</v>
      </c>
      <c r="AK847">
        <v>1</v>
      </c>
      <c r="AL847">
        <v>1</v>
      </c>
      <c r="AM847">
        <v>2</v>
      </c>
      <c r="AN847">
        <v>0</v>
      </c>
      <c r="AO847">
        <v>0</v>
      </c>
      <c r="AP847">
        <v>1</v>
      </c>
      <c r="AQ847">
        <v>1</v>
      </c>
      <c r="AR847">
        <v>0</v>
      </c>
      <c r="AS847" t="s">
        <v>3</v>
      </c>
      <c r="AT847">
        <v>6.9999999999999999E-4</v>
      </c>
      <c r="AU847" t="s">
        <v>135</v>
      </c>
      <c r="AV847">
        <v>0</v>
      </c>
      <c r="AW847">
        <v>2</v>
      </c>
      <c r="AX847">
        <v>448998480</v>
      </c>
      <c r="AY847">
        <v>1</v>
      </c>
      <c r="AZ847">
        <v>0</v>
      </c>
      <c r="BA847">
        <v>858</v>
      </c>
      <c r="BB847">
        <v>1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0.26161800000000002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1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CV847">
        <v>0</v>
      </c>
      <c r="CW847">
        <v>0</v>
      </c>
      <c r="CX847">
        <f>ROUND(Y847*Source!I590,7)</f>
        <v>0</v>
      </c>
      <c r="CY847">
        <f t="shared" si="392"/>
        <v>575.55999999999995</v>
      </c>
      <c r="CZ847">
        <f t="shared" si="393"/>
        <v>373.74</v>
      </c>
      <c r="DA847">
        <f t="shared" si="394"/>
        <v>1.54</v>
      </c>
      <c r="DB847">
        <f>ROUND((ROUND(AT847*CZ847,2)*ROUND(0,7)),6)</f>
        <v>0</v>
      </c>
      <c r="DC847">
        <f>ROUND((ROUND(AT847*AG847,2)*ROUND(0,7)),6)</f>
        <v>0</v>
      </c>
      <c r="DD847" t="s">
        <v>3</v>
      </c>
      <c r="DE847" t="s">
        <v>3</v>
      </c>
      <c r="DF847">
        <f>ROUND(ROUND(AE847*AI847,2)*CX847,2)</f>
        <v>0</v>
      </c>
      <c r="DG847">
        <f t="shared" si="372"/>
        <v>0</v>
      </c>
      <c r="DH847">
        <f t="shared" si="389"/>
        <v>0</v>
      </c>
      <c r="DI847">
        <f t="shared" si="390"/>
        <v>0</v>
      </c>
      <c r="DJ847">
        <f t="shared" si="395"/>
        <v>0</v>
      </c>
      <c r="DK847">
        <v>0</v>
      </c>
      <c r="DL847" t="s">
        <v>3</v>
      </c>
      <c r="DM847">
        <v>0</v>
      </c>
      <c r="DN847" t="s">
        <v>3</v>
      </c>
      <c r="DO847">
        <v>0</v>
      </c>
    </row>
    <row r="848" spans="1:119" x14ac:dyDescent="0.2">
      <c r="A848">
        <f>ROW(Source!A590)</f>
        <v>590</v>
      </c>
      <c r="B848">
        <v>449016111</v>
      </c>
      <c r="C848">
        <v>448998465</v>
      </c>
      <c r="D848">
        <v>277881811</v>
      </c>
      <c r="E848">
        <v>1</v>
      </c>
      <c r="F848">
        <v>1</v>
      </c>
      <c r="G848">
        <v>1</v>
      </c>
      <c r="H848">
        <v>3</v>
      </c>
      <c r="I848" t="s">
        <v>1695</v>
      </c>
      <c r="J848" t="s">
        <v>1696</v>
      </c>
      <c r="K848" t="s">
        <v>1697</v>
      </c>
      <c r="L848">
        <v>1346</v>
      </c>
      <c r="N848">
        <v>1009</v>
      </c>
      <c r="O848" t="s">
        <v>441</v>
      </c>
      <c r="P848" t="s">
        <v>441</v>
      </c>
      <c r="Q848">
        <v>1</v>
      </c>
      <c r="W848">
        <v>0</v>
      </c>
      <c r="X848">
        <v>792997800</v>
      </c>
      <c r="Y848">
        <f>(AT848*ROUND(0,7))</f>
        <v>0</v>
      </c>
      <c r="AA848">
        <v>1499.09</v>
      </c>
      <c r="AB848">
        <v>0</v>
      </c>
      <c r="AC848">
        <v>0</v>
      </c>
      <c r="AD848">
        <v>0</v>
      </c>
      <c r="AE848">
        <v>931.11</v>
      </c>
      <c r="AF848">
        <v>0</v>
      </c>
      <c r="AG848">
        <v>0</v>
      </c>
      <c r="AH848">
        <v>0</v>
      </c>
      <c r="AI848">
        <v>1.61</v>
      </c>
      <c r="AJ848">
        <v>1</v>
      </c>
      <c r="AK848">
        <v>1</v>
      </c>
      <c r="AL848">
        <v>1</v>
      </c>
      <c r="AM848">
        <v>2</v>
      </c>
      <c r="AN848">
        <v>0</v>
      </c>
      <c r="AO848">
        <v>0</v>
      </c>
      <c r="AP848">
        <v>1</v>
      </c>
      <c r="AQ848">
        <v>1</v>
      </c>
      <c r="AR848">
        <v>0</v>
      </c>
      <c r="AS848" t="s">
        <v>3</v>
      </c>
      <c r="AT848">
        <v>0.1</v>
      </c>
      <c r="AU848" t="s">
        <v>135</v>
      </c>
      <c r="AV848">
        <v>0</v>
      </c>
      <c r="AW848">
        <v>2</v>
      </c>
      <c r="AX848">
        <v>448998481</v>
      </c>
      <c r="AY848">
        <v>1</v>
      </c>
      <c r="AZ848">
        <v>0</v>
      </c>
      <c r="BA848">
        <v>859</v>
      </c>
      <c r="BB848">
        <v>1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93.111000000000004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1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CV848">
        <v>0</v>
      </c>
      <c r="CW848">
        <v>0</v>
      </c>
      <c r="CX848">
        <f>ROUND(Y848*Source!I590,7)</f>
        <v>0</v>
      </c>
      <c r="CY848">
        <f t="shared" si="392"/>
        <v>1499.09</v>
      </c>
      <c r="CZ848">
        <f t="shared" si="393"/>
        <v>931.11</v>
      </c>
      <c r="DA848">
        <f t="shared" si="394"/>
        <v>1.61</v>
      </c>
      <c r="DB848">
        <f>ROUND((ROUND(AT848*CZ848,2)*ROUND(0,7)),6)</f>
        <v>0</v>
      </c>
      <c r="DC848">
        <f>ROUND((ROUND(AT848*AG848,2)*ROUND(0,7)),6)</f>
        <v>0</v>
      </c>
      <c r="DD848" t="s">
        <v>3</v>
      </c>
      <c r="DE848" t="s">
        <v>3</v>
      </c>
      <c r="DF848">
        <f>ROUND(ROUND(AE848*AI848,2)*CX848,2)</f>
        <v>0</v>
      </c>
      <c r="DG848">
        <f t="shared" si="372"/>
        <v>0</v>
      </c>
      <c r="DH848">
        <f t="shared" si="389"/>
        <v>0</v>
      </c>
      <c r="DI848">
        <f t="shared" si="390"/>
        <v>0</v>
      </c>
      <c r="DJ848">
        <f t="shared" si="395"/>
        <v>0</v>
      </c>
      <c r="DK848">
        <v>0</v>
      </c>
      <c r="DL848" t="s">
        <v>3</v>
      </c>
      <c r="DM848">
        <v>0</v>
      </c>
      <c r="DN848" t="s">
        <v>3</v>
      </c>
      <c r="DO848">
        <v>0</v>
      </c>
    </row>
    <row r="849" spans="1:119" x14ac:dyDescent="0.2">
      <c r="A849">
        <f>ROW(Source!A590)</f>
        <v>590</v>
      </c>
      <c r="B849">
        <v>449016111</v>
      </c>
      <c r="C849">
        <v>448998465</v>
      </c>
      <c r="D849">
        <v>277910731</v>
      </c>
      <c r="E849">
        <v>1</v>
      </c>
      <c r="F849">
        <v>1</v>
      </c>
      <c r="G849">
        <v>1</v>
      </c>
      <c r="H849">
        <v>3</v>
      </c>
      <c r="I849" t="s">
        <v>1728</v>
      </c>
      <c r="J849" t="s">
        <v>1729</v>
      </c>
      <c r="K849" t="s">
        <v>1730</v>
      </c>
      <c r="L849">
        <v>1425</v>
      </c>
      <c r="N849">
        <v>1013</v>
      </c>
      <c r="O849" t="s">
        <v>62</v>
      </c>
      <c r="P849" t="s">
        <v>62</v>
      </c>
      <c r="Q849">
        <v>1</v>
      </c>
      <c r="W849">
        <v>0</v>
      </c>
      <c r="X849">
        <v>-121959533</v>
      </c>
      <c r="Y849">
        <f>(AT849*ROUND(0,7))</f>
        <v>0</v>
      </c>
      <c r="AA849">
        <v>2576.63</v>
      </c>
      <c r="AB849">
        <v>0</v>
      </c>
      <c r="AC849">
        <v>0</v>
      </c>
      <c r="AD849">
        <v>0</v>
      </c>
      <c r="AE849">
        <v>2094.8200000000002</v>
      </c>
      <c r="AF849">
        <v>0</v>
      </c>
      <c r="AG849">
        <v>0</v>
      </c>
      <c r="AH849">
        <v>0</v>
      </c>
      <c r="AI849">
        <v>1.23</v>
      </c>
      <c r="AJ849">
        <v>1</v>
      </c>
      <c r="AK849">
        <v>1</v>
      </c>
      <c r="AL849">
        <v>1</v>
      </c>
      <c r="AM849">
        <v>2</v>
      </c>
      <c r="AN849">
        <v>0</v>
      </c>
      <c r="AO849">
        <v>0</v>
      </c>
      <c r="AP849">
        <v>1</v>
      </c>
      <c r="AQ849">
        <v>1</v>
      </c>
      <c r="AR849">
        <v>0</v>
      </c>
      <c r="AS849" t="s">
        <v>3</v>
      </c>
      <c r="AT849">
        <v>0.02</v>
      </c>
      <c r="AU849" t="s">
        <v>135</v>
      </c>
      <c r="AV849">
        <v>0</v>
      </c>
      <c r="AW849">
        <v>2</v>
      </c>
      <c r="AX849">
        <v>448998482</v>
      </c>
      <c r="AY849">
        <v>1</v>
      </c>
      <c r="AZ849">
        <v>0</v>
      </c>
      <c r="BA849">
        <v>860</v>
      </c>
      <c r="BB849">
        <v>1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41.896400000000007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1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CV849">
        <v>0</v>
      </c>
      <c r="CW849">
        <v>0</v>
      </c>
      <c r="CX849">
        <f>ROUND(Y849*Source!I590,7)</f>
        <v>0</v>
      </c>
      <c r="CY849">
        <f t="shared" si="392"/>
        <v>2576.63</v>
      </c>
      <c r="CZ849">
        <f t="shared" si="393"/>
        <v>2094.8200000000002</v>
      </c>
      <c r="DA849">
        <f t="shared" si="394"/>
        <v>1.23</v>
      </c>
      <c r="DB849">
        <f>ROUND((ROUND(AT849*CZ849,2)*ROUND(0,7)),6)</f>
        <v>0</v>
      </c>
      <c r="DC849">
        <f>ROUND((ROUND(AT849*AG849,2)*ROUND(0,7)),6)</f>
        <v>0</v>
      </c>
      <c r="DD849" t="s">
        <v>3</v>
      </c>
      <c r="DE849" t="s">
        <v>3</v>
      </c>
      <c r="DF849">
        <f>ROUND(ROUND(AE849*AI849,2)*CX849,2)</f>
        <v>0</v>
      </c>
      <c r="DG849">
        <f t="shared" si="372"/>
        <v>0</v>
      </c>
      <c r="DH849">
        <f t="shared" si="389"/>
        <v>0</v>
      </c>
      <c r="DI849">
        <f t="shared" si="390"/>
        <v>0</v>
      </c>
      <c r="DJ849">
        <f t="shared" si="395"/>
        <v>0</v>
      </c>
      <c r="DK849">
        <v>0</v>
      </c>
      <c r="DL849" t="s">
        <v>3</v>
      </c>
      <c r="DM849">
        <v>0</v>
      </c>
      <c r="DN849" t="s">
        <v>3</v>
      </c>
      <c r="DO849">
        <v>0</v>
      </c>
    </row>
    <row r="850" spans="1:119" x14ac:dyDescent="0.2">
      <c r="A850">
        <f>ROW(Source!A590)</f>
        <v>590</v>
      </c>
      <c r="B850">
        <v>449016111</v>
      </c>
      <c r="C850">
        <v>448998465</v>
      </c>
      <c r="D850">
        <v>277937841</v>
      </c>
      <c r="E850">
        <v>1</v>
      </c>
      <c r="F850">
        <v>1</v>
      </c>
      <c r="G850">
        <v>1</v>
      </c>
      <c r="H850">
        <v>3</v>
      </c>
      <c r="I850" t="s">
        <v>1731</v>
      </c>
      <c r="J850" t="s">
        <v>1732</v>
      </c>
      <c r="K850" t="s">
        <v>1733</v>
      </c>
      <c r="L850">
        <v>1425</v>
      </c>
      <c r="N850">
        <v>1013</v>
      </c>
      <c r="O850" t="s">
        <v>62</v>
      </c>
      <c r="P850" t="s">
        <v>62</v>
      </c>
      <c r="Q850">
        <v>1</v>
      </c>
      <c r="W850">
        <v>0</v>
      </c>
      <c r="X850">
        <v>-950555385</v>
      </c>
      <c r="Y850">
        <f>(AT850*ROUND(0,7))</f>
        <v>0</v>
      </c>
      <c r="AA850">
        <v>223.94</v>
      </c>
      <c r="AB850">
        <v>0</v>
      </c>
      <c r="AC850">
        <v>0</v>
      </c>
      <c r="AD850">
        <v>0</v>
      </c>
      <c r="AE850">
        <v>235.73</v>
      </c>
      <c r="AF850">
        <v>0</v>
      </c>
      <c r="AG850">
        <v>0</v>
      </c>
      <c r="AH850">
        <v>0</v>
      </c>
      <c r="AI850">
        <v>0.95</v>
      </c>
      <c r="AJ850">
        <v>1</v>
      </c>
      <c r="AK850">
        <v>1</v>
      </c>
      <c r="AL850">
        <v>1</v>
      </c>
      <c r="AM850">
        <v>2</v>
      </c>
      <c r="AN850">
        <v>0</v>
      </c>
      <c r="AO850">
        <v>0</v>
      </c>
      <c r="AP850">
        <v>1</v>
      </c>
      <c r="AQ850">
        <v>1</v>
      </c>
      <c r="AR850">
        <v>0</v>
      </c>
      <c r="AS850" t="s">
        <v>3</v>
      </c>
      <c r="AT850">
        <v>0.02</v>
      </c>
      <c r="AU850" t="s">
        <v>135</v>
      </c>
      <c r="AV850">
        <v>0</v>
      </c>
      <c r="AW850">
        <v>2</v>
      </c>
      <c r="AX850">
        <v>448998483</v>
      </c>
      <c r="AY850">
        <v>1</v>
      </c>
      <c r="AZ850">
        <v>0</v>
      </c>
      <c r="BA850">
        <v>861</v>
      </c>
      <c r="BB850">
        <v>1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4.7145999999999999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1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CV850">
        <v>0</v>
      </c>
      <c r="CW850">
        <v>0</v>
      </c>
      <c r="CX850">
        <f>ROUND(Y850*Source!I590,7)</f>
        <v>0</v>
      </c>
      <c r="CY850">
        <f t="shared" si="392"/>
        <v>223.94</v>
      </c>
      <c r="CZ850">
        <f t="shared" si="393"/>
        <v>235.73</v>
      </c>
      <c r="DA850">
        <f t="shared" si="394"/>
        <v>0.95</v>
      </c>
      <c r="DB850">
        <f>ROUND((ROUND(AT850*CZ850,2)*ROUND(0,7)),6)</f>
        <v>0</v>
      </c>
      <c r="DC850">
        <f>ROUND((ROUND(AT850*AG850,2)*ROUND(0,7)),6)</f>
        <v>0</v>
      </c>
      <c r="DD850" t="s">
        <v>3</v>
      </c>
      <c r="DE850" t="s">
        <v>3</v>
      </c>
      <c r="DF850">
        <f>ROUND(ROUND(AE850*AI850,2)*CX850,2)</f>
        <v>0</v>
      </c>
      <c r="DG850">
        <f t="shared" si="372"/>
        <v>0</v>
      </c>
      <c r="DH850">
        <f t="shared" si="389"/>
        <v>0</v>
      </c>
      <c r="DI850">
        <f t="shared" si="390"/>
        <v>0</v>
      </c>
      <c r="DJ850">
        <f t="shared" si="395"/>
        <v>0</v>
      </c>
      <c r="DK850">
        <v>0</v>
      </c>
      <c r="DL850" t="s">
        <v>3</v>
      </c>
      <c r="DM850">
        <v>0</v>
      </c>
      <c r="DN850" t="s">
        <v>3</v>
      </c>
      <c r="DO850">
        <v>0</v>
      </c>
    </row>
    <row r="851" spans="1:119" x14ac:dyDescent="0.2">
      <c r="A851">
        <f>ROW(Source!A590)</f>
        <v>590</v>
      </c>
      <c r="B851">
        <v>449016111</v>
      </c>
      <c r="C851">
        <v>448998465</v>
      </c>
      <c r="D851">
        <v>277566433</v>
      </c>
      <c r="E851">
        <v>109</v>
      </c>
      <c r="F851">
        <v>1</v>
      </c>
      <c r="G851">
        <v>1</v>
      </c>
      <c r="H851">
        <v>3</v>
      </c>
      <c r="I851" t="s">
        <v>633</v>
      </c>
      <c r="J851" t="s">
        <v>3</v>
      </c>
      <c r="K851" t="s">
        <v>634</v>
      </c>
      <c r="L851">
        <v>3277935</v>
      </c>
      <c r="N851">
        <v>1013</v>
      </c>
      <c r="O851" t="s">
        <v>635</v>
      </c>
      <c r="P851" t="s">
        <v>635</v>
      </c>
      <c r="Q851">
        <v>1</v>
      </c>
      <c r="W851">
        <v>0</v>
      </c>
      <c r="X851">
        <v>274903907</v>
      </c>
      <c r="Y851">
        <f>AT851</f>
        <v>2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1</v>
      </c>
      <c r="AJ851">
        <v>1</v>
      </c>
      <c r="AK851">
        <v>1</v>
      </c>
      <c r="AL851">
        <v>1</v>
      </c>
      <c r="AM851">
        <v>-2</v>
      </c>
      <c r="AN851">
        <v>0</v>
      </c>
      <c r="AO851">
        <v>0</v>
      </c>
      <c r="AP851">
        <v>0</v>
      </c>
      <c r="AQ851">
        <v>0</v>
      </c>
      <c r="AR851">
        <v>0</v>
      </c>
      <c r="AS851" t="s">
        <v>3</v>
      </c>
      <c r="AT851">
        <v>2</v>
      </c>
      <c r="AU851" t="s">
        <v>3</v>
      </c>
      <c r="AV851">
        <v>0</v>
      </c>
      <c r="AW851">
        <v>2</v>
      </c>
      <c r="AX851">
        <v>448998484</v>
      </c>
      <c r="AY851">
        <v>1</v>
      </c>
      <c r="AZ851">
        <v>2048</v>
      </c>
      <c r="BA851">
        <v>862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CV851">
        <v>0</v>
      </c>
      <c r="CW851">
        <v>0</v>
      </c>
      <c r="CX851">
        <f>ROUND(Y851*Source!I590,7)</f>
        <v>2</v>
      </c>
      <c r="CY851">
        <f t="shared" si="392"/>
        <v>0</v>
      </c>
      <c r="CZ851">
        <f t="shared" si="393"/>
        <v>0</v>
      </c>
      <c r="DA851">
        <f t="shared" si="394"/>
        <v>1</v>
      </c>
      <c r="DB851">
        <f>ROUND(ROUND(AT851*CZ851,2),6)</f>
        <v>0</v>
      </c>
      <c r="DC851">
        <f>ROUND(ROUND(AT851*AG851,2),6)</f>
        <v>0</v>
      </c>
      <c r="DD851" t="s">
        <v>3</v>
      </c>
      <c r="DE851" t="s">
        <v>3</v>
      </c>
      <c r="DF851">
        <f>ROUND(ROUND(AE851,2)*CX851,2)</f>
        <v>0</v>
      </c>
      <c r="DG851">
        <f t="shared" si="372"/>
        <v>0</v>
      </c>
      <c r="DH851">
        <f t="shared" si="389"/>
        <v>0</v>
      </c>
      <c r="DI851">
        <f t="shared" si="390"/>
        <v>0</v>
      </c>
      <c r="DJ851">
        <f t="shared" si="395"/>
        <v>0</v>
      </c>
      <c r="DK851">
        <v>0</v>
      </c>
      <c r="DL851" t="s">
        <v>3</v>
      </c>
      <c r="DM851">
        <v>0</v>
      </c>
      <c r="DN851" t="s">
        <v>3</v>
      </c>
      <c r="DO851">
        <v>0</v>
      </c>
    </row>
    <row r="852" spans="1:119" x14ac:dyDescent="0.2">
      <c r="A852">
        <f>ROW(Source!A590)</f>
        <v>590</v>
      </c>
      <c r="B852">
        <v>449016111</v>
      </c>
      <c r="C852">
        <v>448998465</v>
      </c>
      <c r="D852">
        <v>277566436</v>
      </c>
      <c r="E852">
        <v>109</v>
      </c>
      <c r="F852">
        <v>1</v>
      </c>
      <c r="G852">
        <v>1</v>
      </c>
      <c r="H852">
        <v>3</v>
      </c>
      <c r="I852" t="s">
        <v>725</v>
      </c>
      <c r="J852" t="s">
        <v>3</v>
      </c>
      <c r="K852" t="s">
        <v>726</v>
      </c>
      <c r="L852">
        <v>1348</v>
      </c>
      <c r="N852">
        <v>1009</v>
      </c>
      <c r="O852" t="s">
        <v>83</v>
      </c>
      <c r="P852" t="s">
        <v>83</v>
      </c>
      <c r="Q852">
        <v>1000</v>
      </c>
      <c r="W852">
        <v>0</v>
      </c>
      <c r="X852">
        <v>1392189009</v>
      </c>
      <c r="Y852">
        <f>(AT852*ROUND(0,7))</f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1</v>
      </c>
      <c r="AJ852">
        <v>1</v>
      </c>
      <c r="AK852">
        <v>1</v>
      </c>
      <c r="AL852">
        <v>1</v>
      </c>
      <c r="AM852">
        <v>-2</v>
      </c>
      <c r="AN852">
        <v>0</v>
      </c>
      <c r="AO852">
        <v>0</v>
      </c>
      <c r="AP852">
        <v>1</v>
      </c>
      <c r="AQ852">
        <v>0</v>
      </c>
      <c r="AR852">
        <v>0</v>
      </c>
      <c r="AS852" t="s">
        <v>3</v>
      </c>
      <c r="AT852">
        <v>8.0000000000000002E-3</v>
      </c>
      <c r="AU852" t="s">
        <v>135</v>
      </c>
      <c r="AV852">
        <v>0</v>
      </c>
      <c r="AW852">
        <v>2</v>
      </c>
      <c r="AX852">
        <v>448998485</v>
      </c>
      <c r="AY852">
        <v>1</v>
      </c>
      <c r="AZ852">
        <v>0</v>
      </c>
      <c r="BA852">
        <v>863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CV852">
        <v>0</v>
      </c>
      <c r="CW852">
        <v>0</v>
      </c>
      <c r="CX852">
        <f>ROUND(Y852*Source!I590,7)</f>
        <v>0</v>
      </c>
      <c r="CY852">
        <f t="shared" si="392"/>
        <v>0</v>
      </c>
      <c r="CZ852">
        <f t="shared" si="393"/>
        <v>0</v>
      </c>
      <c r="DA852">
        <f t="shared" si="394"/>
        <v>1</v>
      </c>
      <c r="DB852">
        <f>ROUND((ROUND(AT852*CZ852,2)*ROUND(0,7)),6)</f>
        <v>0</v>
      </c>
      <c r="DC852">
        <f>ROUND((ROUND(AT852*AG852,2)*ROUND(0,7)),6)</f>
        <v>0</v>
      </c>
      <c r="DD852" t="s">
        <v>3</v>
      </c>
      <c r="DE852" t="s">
        <v>3</v>
      </c>
      <c r="DF852">
        <f>ROUND(ROUND(AE852,2)*CX852,2)</f>
        <v>0</v>
      </c>
      <c r="DG852">
        <f t="shared" si="372"/>
        <v>0</v>
      </c>
      <c r="DH852">
        <f t="shared" si="389"/>
        <v>0</v>
      </c>
      <c r="DI852">
        <f t="shared" si="390"/>
        <v>0</v>
      </c>
      <c r="DJ852">
        <f t="shared" si="395"/>
        <v>0</v>
      </c>
      <c r="DK852">
        <v>0</v>
      </c>
      <c r="DL852" t="s">
        <v>3</v>
      </c>
      <c r="DM852">
        <v>0</v>
      </c>
      <c r="DN852" t="s">
        <v>3</v>
      </c>
      <c r="DO852">
        <v>0</v>
      </c>
    </row>
    <row r="853" spans="1:119" x14ac:dyDescent="0.2">
      <c r="A853">
        <f>ROW(Source!A593)</f>
        <v>593</v>
      </c>
      <c r="B853">
        <v>449016111</v>
      </c>
      <c r="C853">
        <v>448998494</v>
      </c>
      <c r="D853">
        <v>277560289</v>
      </c>
      <c r="E853">
        <v>109</v>
      </c>
      <c r="F853">
        <v>1</v>
      </c>
      <c r="G853">
        <v>1</v>
      </c>
      <c r="H853">
        <v>1</v>
      </c>
      <c r="I853" t="s">
        <v>1413</v>
      </c>
      <c r="J853" t="s">
        <v>3</v>
      </c>
      <c r="K853" t="s">
        <v>1414</v>
      </c>
      <c r="L853">
        <v>1191</v>
      </c>
      <c r="N853">
        <v>1013</v>
      </c>
      <c r="O853" t="s">
        <v>1203</v>
      </c>
      <c r="P853" t="s">
        <v>1203</v>
      </c>
      <c r="Q853">
        <v>1</v>
      </c>
      <c r="W853">
        <v>0</v>
      </c>
      <c r="X853">
        <v>1893946532</v>
      </c>
      <c r="Y853">
        <f t="shared" ref="Y853:Y859" si="396">AT853</f>
        <v>8</v>
      </c>
      <c r="AA853">
        <v>0</v>
      </c>
      <c r="AB853">
        <v>0</v>
      </c>
      <c r="AC853">
        <v>0</v>
      </c>
      <c r="AD853">
        <v>509.48</v>
      </c>
      <c r="AE853">
        <v>0</v>
      </c>
      <c r="AF853">
        <v>0</v>
      </c>
      <c r="AG853">
        <v>0</v>
      </c>
      <c r="AH853">
        <v>509.48</v>
      </c>
      <c r="AI853">
        <v>1</v>
      </c>
      <c r="AJ853">
        <v>1</v>
      </c>
      <c r="AK853">
        <v>1</v>
      </c>
      <c r="AL853">
        <v>1</v>
      </c>
      <c r="AM853">
        <v>-2</v>
      </c>
      <c r="AN853">
        <v>0</v>
      </c>
      <c r="AO853">
        <v>0</v>
      </c>
      <c r="AP853">
        <v>0</v>
      </c>
      <c r="AQ853">
        <v>1</v>
      </c>
      <c r="AR853">
        <v>0</v>
      </c>
      <c r="AS853" t="s">
        <v>3</v>
      </c>
      <c r="AT853">
        <v>8</v>
      </c>
      <c r="AU853" t="s">
        <v>3</v>
      </c>
      <c r="AV853">
        <v>1</v>
      </c>
      <c r="AW853">
        <v>2</v>
      </c>
      <c r="AX853">
        <v>448998502</v>
      </c>
      <c r="AY853">
        <v>2</v>
      </c>
      <c r="AZ853">
        <v>131072</v>
      </c>
      <c r="BA853">
        <v>864</v>
      </c>
      <c r="BB853">
        <v>1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4075.84</v>
      </c>
      <c r="BN853">
        <v>8</v>
      </c>
      <c r="BO853">
        <v>0</v>
      </c>
      <c r="BP853">
        <v>1</v>
      </c>
      <c r="BQ853">
        <v>0</v>
      </c>
      <c r="BR853">
        <v>0</v>
      </c>
      <c r="BS853">
        <v>0</v>
      </c>
      <c r="BT853">
        <v>4075.84</v>
      </c>
      <c r="BU853">
        <v>8</v>
      </c>
      <c r="BV853">
        <v>0</v>
      </c>
      <c r="BW853">
        <v>1</v>
      </c>
      <c r="CU853">
        <f>ROUND(AT853*Source!I593*AH853*AL853,2)</f>
        <v>4075.84</v>
      </c>
      <c r="CV853">
        <f>ROUND(Y853*Source!I593,7)</f>
        <v>8</v>
      </c>
      <c r="CW853">
        <v>0</v>
      </c>
      <c r="CX853">
        <f>ROUND(Y853*Source!I593,7)</f>
        <v>8</v>
      </c>
      <c r="CY853">
        <f>AD853</f>
        <v>509.48</v>
      </c>
      <c r="CZ853">
        <f>AH853</f>
        <v>509.48</v>
      </c>
      <c r="DA853">
        <f>AL853</f>
        <v>1</v>
      </c>
      <c r="DB853">
        <f t="shared" ref="DB853:DB859" si="397">ROUND(ROUND(AT853*CZ853,2),6)</f>
        <v>4075.84</v>
      </c>
      <c r="DC853">
        <f t="shared" ref="DC853:DC859" si="398">ROUND(ROUND(AT853*AG853,2),6)</f>
        <v>0</v>
      </c>
      <c r="DD853" t="s">
        <v>3</v>
      </c>
      <c r="DE853" t="s">
        <v>3</v>
      </c>
      <c r="DF853">
        <f>ROUND(ROUND(AE853,2)*CX853,2)</f>
        <v>0</v>
      </c>
      <c r="DG853">
        <f t="shared" si="372"/>
        <v>0</v>
      </c>
      <c r="DH853">
        <f t="shared" si="389"/>
        <v>0</v>
      </c>
      <c r="DI853">
        <f t="shared" si="390"/>
        <v>4075.84</v>
      </c>
      <c r="DJ853">
        <f>DI853</f>
        <v>4075.84</v>
      </c>
      <c r="DK853">
        <v>1</v>
      </c>
      <c r="DL853" t="s">
        <v>3</v>
      </c>
      <c r="DM853">
        <v>0</v>
      </c>
      <c r="DN853" t="s">
        <v>3</v>
      </c>
      <c r="DO853">
        <v>0</v>
      </c>
    </row>
    <row r="854" spans="1:119" x14ac:dyDescent="0.2">
      <c r="A854">
        <f>ROW(Source!A593)</f>
        <v>593</v>
      </c>
      <c r="B854">
        <v>449016111</v>
      </c>
      <c r="C854">
        <v>448998494</v>
      </c>
      <c r="D854">
        <v>277869581</v>
      </c>
      <c r="E854">
        <v>1</v>
      </c>
      <c r="F854">
        <v>1</v>
      </c>
      <c r="G854">
        <v>1</v>
      </c>
      <c r="H854">
        <v>3</v>
      </c>
      <c r="I854" t="s">
        <v>1689</v>
      </c>
      <c r="J854" t="s">
        <v>1690</v>
      </c>
      <c r="K854" t="s">
        <v>1691</v>
      </c>
      <c r="L854">
        <v>1346</v>
      </c>
      <c r="N854">
        <v>1009</v>
      </c>
      <c r="O854" t="s">
        <v>441</v>
      </c>
      <c r="P854" t="s">
        <v>441</v>
      </c>
      <c r="Q854">
        <v>1</v>
      </c>
      <c r="W854">
        <v>0</v>
      </c>
      <c r="X854">
        <v>-933165410</v>
      </c>
      <c r="Y854">
        <f t="shared" si="396"/>
        <v>5.0000000000000001E-4</v>
      </c>
      <c r="AA854">
        <v>575.55999999999995</v>
      </c>
      <c r="AB854">
        <v>0</v>
      </c>
      <c r="AC854">
        <v>0</v>
      </c>
      <c r="AD854">
        <v>0</v>
      </c>
      <c r="AE854">
        <v>373.74</v>
      </c>
      <c r="AF854">
        <v>0</v>
      </c>
      <c r="AG854">
        <v>0</v>
      </c>
      <c r="AH854">
        <v>0</v>
      </c>
      <c r="AI854">
        <v>1.54</v>
      </c>
      <c r="AJ854">
        <v>1</v>
      </c>
      <c r="AK854">
        <v>1</v>
      </c>
      <c r="AL854">
        <v>1</v>
      </c>
      <c r="AM854">
        <v>2</v>
      </c>
      <c r="AN854">
        <v>0</v>
      </c>
      <c r="AO854">
        <v>0</v>
      </c>
      <c r="AP854">
        <v>0</v>
      </c>
      <c r="AQ854">
        <v>1</v>
      </c>
      <c r="AR854">
        <v>0</v>
      </c>
      <c r="AS854" t="s">
        <v>3</v>
      </c>
      <c r="AT854">
        <v>5.0000000000000001E-4</v>
      </c>
      <c r="AU854" t="s">
        <v>3</v>
      </c>
      <c r="AV854">
        <v>0</v>
      </c>
      <c r="AW854">
        <v>2</v>
      </c>
      <c r="AX854">
        <v>448998503</v>
      </c>
      <c r="AY854">
        <v>1</v>
      </c>
      <c r="AZ854">
        <v>0</v>
      </c>
      <c r="BA854">
        <v>865</v>
      </c>
      <c r="BB854">
        <v>1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0.18687000000000001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1</v>
      </c>
      <c r="BQ854">
        <v>0.18687000000000001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1</v>
      </c>
      <c r="CV854">
        <v>0</v>
      </c>
      <c r="CW854">
        <v>0</v>
      </c>
      <c r="CX854">
        <f>ROUND(Y854*Source!I593,7)</f>
        <v>5.0000000000000001E-4</v>
      </c>
      <c r="CY854">
        <f t="shared" ref="CY854:CY859" si="399">AA854</f>
        <v>575.55999999999995</v>
      </c>
      <c r="CZ854">
        <f t="shared" ref="CZ854:CZ859" si="400">AE854</f>
        <v>373.74</v>
      </c>
      <c r="DA854">
        <f t="shared" ref="DA854:DA859" si="401">AI854</f>
        <v>1.54</v>
      </c>
      <c r="DB854">
        <f t="shared" si="397"/>
        <v>0.19</v>
      </c>
      <c r="DC854">
        <f t="shared" si="398"/>
        <v>0</v>
      </c>
      <c r="DD854" t="s">
        <v>3</v>
      </c>
      <c r="DE854" t="s">
        <v>3</v>
      </c>
      <c r="DF854">
        <f>ROUND(ROUND(AE854*AI854,2)*CX854,2)</f>
        <v>0.28999999999999998</v>
      </c>
      <c r="DG854">
        <f t="shared" si="372"/>
        <v>0</v>
      </c>
      <c r="DH854">
        <f t="shared" si="389"/>
        <v>0</v>
      </c>
      <c r="DI854">
        <f t="shared" si="390"/>
        <v>0</v>
      </c>
      <c r="DJ854">
        <f t="shared" ref="DJ854:DJ859" si="402">DF854</f>
        <v>0.28999999999999998</v>
      </c>
      <c r="DK854">
        <v>0</v>
      </c>
      <c r="DL854" t="s">
        <v>3</v>
      </c>
      <c r="DM854">
        <v>0</v>
      </c>
      <c r="DN854" t="s">
        <v>3</v>
      </c>
      <c r="DO854">
        <v>0</v>
      </c>
    </row>
    <row r="855" spans="1:119" x14ac:dyDescent="0.2">
      <c r="A855">
        <f>ROW(Source!A593)</f>
        <v>593</v>
      </c>
      <c r="B855">
        <v>449016111</v>
      </c>
      <c r="C855">
        <v>448998494</v>
      </c>
      <c r="D855">
        <v>277881811</v>
      </c>
      <c r="E855">
        <v>1</v>
      </c>
      <c r="F855">
        <v>1</v>
      </c>
      <c r="G855">
        <v>1</v>
      </c>
      <c r="H855">
        <v>3</v>
      </c>
      <c r="I855" t="s">
        <v>1695</v>
      </c>
      <c r="J855" t="s">
        <v>1696</v>
      </c>
      <c r="K855" t="s">
        <v>1697</v>
      </c>
      <c r="L855">
        <v>1346</v>
      </c>
      <c r="N855">
        <v>1009</v>
      </c>
      <c r="O855" t="s">
        <v>441</v>
      </c>
      <c r="P855" t="s">
        <v>441</v>
      </c>
      <c r="Q855">
        <v>1</v>
      </c>
      <c r="W855">
        <v>0</v>
      </c>
      <c r="X855">
        <v>792997800</v>
      </c>
      <c r="Y855">
        <f t="shared" si="396"/>
        <v>0.01</v>
      </c>
      <c r="AA855">
        <v>1499.09</v>
      </c>
      <c r="AB855">
        <v>0</v>
      </c>
      <c r="AC855">
        <v>0</v>
      </c>
      <c r="AD855">
        <v>0</v>
      </c>
      <c r="AE855">
        <v>931.11</v>
      </c>
      <c r="AF855">
        <v>0</v>
      </c>
      <c r="AG855">
        <v>0</v>
      </c>
      <c r="AH855">
        <v>0</v>
      </c>
      <c r="AI855">
        <v>1.61</v>
      </c>
      <c r="AJ855">
        <v>1</v>
      </c>
      <c r="AK855">
        <v>1</v>
      </c>
      <c r="AL855">
        <v>1</v>
      </c>
      <c r="AM855">
        <v>2</v>
      </c>
      <c r="AN855">
        <v>0</v>
      </c>
      <c r="AO855">
        <v>0</v>
      </c>
      <c r="AP855">
        <v>0</v>
      </c>
      <c r="AQ855">
        <v>1</v>
      </c>
      <c r="AR855">
        <v>0</v>
      </c>
      <c r="AS855" t="s">
        <v>3</v>
      </c>
      <c r="AT855">
        <v>0.01</v>
      </c>
      <c r="AU855" t="s">
        <v>3</v>
      </c>
      <c r="AV855">
        <v>0</v>
      </c>
      <c r="AW855">
        <v>2</v>
      </c>
      <c r="AX855">
        <v>448998504</v>
      </c>
      <c r="AY855">
        <v>1</v>
      </c>
      <c r="AZ855">
        <v>0</v>
      </c>
      <c r="BA855">
        <v>866</v>
      </c>
      <c r="BB855">
        <v>1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9.3110999999999997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1</v>
      </c>
      <c r="BQ855">
        <v>9.3110999999999997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1</v>
      </c>
      <c r="CV855">
        <v>0</v>
      </c>
      <c r="CW855">
        <v>0</v>
      </c>
      <c r="CX855">
        <f>ROUND(Y855*Source!I593,7)</f>
        <v>0.01</v>
      </c>
      <c r="CY855">
        <f t="shared" si="399"/>
        <v>1499.09</v>
      </c>
      <c r="CZ855">
        <f t="shared" si="400"/>
        <v>931.11</v>
      </c>
      <c r="DA855">
        <f t="shared" si="401"/>
        <v>1.61</v>
      </c>
      <c r="DB855">
        <f t="shared" si="397"/>
        <v>9.31</v>
      </c>
      <c r="DC855">
        <f t="shared" si="398"/>
        <v>0</v>
      </c>
      <c r="DD855" t="s">
        <v>3</v>
      </c>
      <c r="DE855" t="s">
        <v>3</v>
      </c>
      <c r="DF855">
        <f>ROUND(ROUND(AE855*AI855,2)*CX855,2)</f>
        <v>14.99</v>
      </c>
      <c r="DG855">
        <f t="shared" si="372"/>
        <v>0</v>
      </c>
      <c r="DH855">
        <f t="shared" si="389"/>
        <v>0</v>
      </c>
      <c r="DI855">
        <f t="shared" si="390"/>
        <v>0</v>
      </c>
      <c r="DJ855">
        <f t="shared" si="402"/>
        <v>14.99</v>
      </c>
      <c r="DK855">
        <v>0</v>
      </c>
      <c r="DL855" t="s">
        <v>3</v>
      </c>
      <c r="DM855">
        <v>0</v>
      </c>
      <c r="DN855" t="s">
        <v>3</v>
      </c>
      <c r="DO855">
        <v>0</v>
      </c>
    </row>
    <row r="856" spans="1:119" x14ac:dyDescent="0.2">
      <c r="A856">
        <f>ROW(Source!A593)</f>
        <v>593</v>
      </c>
      <c r="B856">
        <v>449016111</v>
      </c>
      <c r="C856">
        <v>448998494</v>
      </c>
      <c r="D856">
        <v>277910731</v>
      </c>
      <c r="E856">
        <v>1</v>
      </c>
      <c r="F856">
        <v>1</v>
      </c>
      <c r="G856">
        <v>1</v>
      </c>
      <c r="H856">
        <v>3</v>
      </c>
      <c r="I856" t="s">
        <v>1728</v>
      </c>
      <c r="J856" t="s">
        <v>1729</v>
      </c>
      <c r="K856" t="s">
        <v>1730</v>
      </c>
      <c r="L856">
        <v>1425</v>
      </c>
      <c r="N856">
        <v>1013</v>
      </c>
      <c r="O856" t="s">
        <v>62</v>
      </c>
      <c r="P856" t="s">
        <v>62</v>
      </c>
      <c r="Q856">
        <v>1</v>
      </c>
      <c r="W856">
        <v>0</v>
      </c>
      <c r="X856">
        <v>-121959533</v>
      </c>
      <c r="Y856">
        <f t="shared" si="396"/>
        <v>0.02</v>
      </c>
      <c r="AA856">
        <v>2576.63</v>
      </c>
      <c r="AB856">
        <v>0</v>
      </c>
      <c r="AC856">
        <v>0</v>
      </c>
      <c r="AD856">
        <v>0</v>
      </c>
      <c r="AE856">
        <v>2094.8200000000002</v>
      </c>
      <c r="AF856">
        <v>0</v>
      </c>
      <c r="AG856">
        <v>0</v>
      </c>
      <c r="AH856">
        <v>0</v>
      </c>
      <c r="AI856">
        <v>1.23</v>
      </c>
      <c r="AJ856">
        <v>1</v>
      </c>
      <c r="AK856">
        <v>1</v>
      </c>
      <c r="AL856">
        <v>1</v>
      </c>
      <c r="AM856">
        <v>2</v>
      </c>
      <c r="AN856">
        <v>0</v>
      </c>
      <c r="AO856">
        <v>0</v>
      </c>
      <c r="AP856">
        <v>0</v>
      </c>
      <c r="AQ856">
        <v>1</v>
      </c>
      <c r="AR856">
        <v>0</v>
      </c>
      <c r="AS856" t="s">
        <v>3</v>
      </c>
      <c r="AT856">
        <v>0.02</v>
      </c>
      <c r="AU856" t="s">
        <v>3</v>
      </c>
      <c r="AV856">
        <v>0</v>
      </c>
      <c r="AW856">
        <v>2</v>
      </c>
      <c r="AX856">
        <v>448998505</v>
      </c>
      <c r="AY856">
        <v>1</v>
      </c>
      <c r="AZ856">
        <v>0</v>
      </c>
      <c r="BA856">
        <v>867</v>
      </c>
      <c r="BB856">
        <v>1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41.896400000000007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1</v>
      </c>
      <c r="BQ856">
        <v>41.896400000000007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1</v>
      </c>
      <c r="CV856">
        <v>0</v>
      </c>
      <c r="CW856">
        <v>0</v>
      </c>
      <c r="CX856">
        <f>ROUND(Y856*Source!I593,7)</f>
        <v>0.02</v>
      </c>
      <c r="CY856">
        <f t="shared" si="399"/>
        <v>2576.63</v>
      </c>
      <c r="CZ856">
        <f t="shared" si="400"/>
        <v>2094.8200000000002</v>
      </c>
      <c r="DA856">
        <f t="shared" si="401"/>
        <v>1.23</v>
      </c>
      <c r="DB856">
        <f t="shared" si="397"/>
        <v>41.9</v>
      </c>
      <c r="DC856">
        <f t="shared" si="398"/>
        <v>0</v>
      </c>
      <c r="DD856" t="s">
        <v>3</v>
      </c>
      <c r="DE856" t="s">
        <v>3</v>
      </c>
      <c r="DF856">
        <f>ROUND(ROUND(AE856*AI856,2)*CX856,2)</f>
        <v>51.53</v>
      </c>
      <c r="DG856">
        <f t="shared" si="372"/>
        <v>0</v>
      </c>
      <c r="DH856">
        <f t="shared" si="389"/>
        <v>0</v>
      </c>
      <c r="DI856">
        <f t="shared" si="390"/>
        <v>0</v>
      </c>
      <c r="DJ856">
        <f t="shared" si="402"/>
        <v>51.53</v>
      </c>
      <c r="DK856">
        <v>0</v>
      </c>
      <c r="DL856" t="s">
        <v>3</v>
      </c>
      <c r="DM856">
        <v>0</v>
      </c>
      <c r="DN856" t="s">
        <v>3</v>
      </c>
      <c r="DO856">
        <v>0</v>
      </c>
    </row>
    <row r="857" spans="1:119" x14ac:dyDescent="0.2">
      <c r="A857">
        <f>ROW(Source!A593)</f>
        <v>593</v>
      </c>
      <c r="B857">
        <v>449016111</v>
      </c>
      <c r="C857">
        <v>448998494</v>
      </c>
      <c r="D857">
        <v>277937841</v>
      </c>
      <c r="E857">
        <v>1</v>
      </c>
      <c r="F857">
        <v>1</v>
      </c>
      <c r="G857">
        <v>1</v>
      </c>
      <c r="H857">
        <v>3</v>
      </c>
      <c r="I857" t="s">
        <v>1731</v>
      </c>
      <c r="J857" t="s">
        <v>1732</v>
      </c>
      <c r="K857" t="s">
        <v>1733</v>
      </c>
      <c r="L857">
        <v>1425</v>
      </c>
      <c r="N857">
        <v>1013</v>
      </c>
      <c r="O857" t="s">
        <v>62</v>
      </c>
      <c r="P857" t="s">
        <v>62</v>
      </c>
      <c r="Q857">
        <v>1</v>
      </c>
      <c r="W857">
        <v>0</v>
      </c>
      <c r="X857">
        <v>-950555385</v>
      </c>
      <c r="Y857">
        <f t="shared" si="396"/>
        <v>0.02</v>
      </c>
      <c r="AA857">
        <v>223.94</v>
      </c>
      <c r="AB857">
        <v>0</v>
      </c>
      <c r="AC857">
        <v>0</v>
      </c>
      <c r="AD857">
        <v>0</v>
      </c>
      <c r="AE857">
        <v>235.73</v>
      </c>
      <c r="AF857">
        <v>0</v>
      </c>
      <c r="AG857">
        <v>0</v>
      </c>
      <c r="AH857">
        <v>0</v>
      </c>
      <c r="AI857">
        <v>0.95</v>
      </c>
      <c r="AJ857">
        <v>1</v>
      </c>
      <c r="AK857">
        <v>1</v>
      </c>
      <c r="AL857">
        <v>1</v>
      </c>
      <c r="AM857">
        <v>2</v>
      </c>
      <c r="AN857">
        <v>0</v>
      </c>
      <c r="AO857">
        <v>0</v>
      </c>
      <c r="AP857">
        <v>0</v>
      </c>
      <c r="AQ857">
        <v>1</v>
      </c>
      <c r="AR857">
        <v>0</v>
      </c>
      <c r="AS857" t="s">
        <v>3</v>
      </c>
      <c r="AT857">
        <v>0.02</v>
      </c>
      <c r="AU857" t="s">
        <v>3</v>
      </c>
      <c r="AV857">
        <v>0</v>
      </c>
      <c r="AW857">
        <v>2</v>
      </c>
      <c r="AX857">
        <v>448998506</v>
      </c>
      <c r="AY857">
        <v>1</v>
      </c>
      <c r="AZ857">
        <v>0</v>
      </c>
      <c r="BA857">
        <v>868</v>
      </c>
      <c r="BB857">
        <v>1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4.7145999999999999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1</v>
      </c>
      <c r="BQ857">
        <v>4.7145999999999999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1</v>
      </c>
      <c r="CV857">
        <v>0</v>
      </c>
      <c r="CW857">
        <v>0</v>
      </c>
      <c r="CX857">
        <f>ROUND(Y857*Source!I593,7)</f>
        <v>0.02</v>
      </c>
      <c r="CY857">
        <f t="shared" si="399"/>
        <v>223.94</v>
      </c>
      <c r="CZ857">
        <f t="shared" si="400"/>
        <v>235.73</v>
      </c>
      <c r="DA857">
        <f t="shared" si="401"/>
        <v>0.95</v>
      </c>
      <c r="DB857">
        <f t="shared" si="397"/>
        <v>4.71</v>
      </c>
      <c r="DC857">
        <f t="shared" si="398"/>
        <v>0</v>
      </c>
      <c r="DD857" t="s">
        <v>3</v>
      </c>
      <c r="DE857" t="s">
        <v>3</v>
      </c>
      <c r="DF857">
        <f>ROUND(ROUND(AE857*AI857,2)*CX857,2)</f>
        <v>4.4800000000000004</v>
      </c>
      <c r="DG857">
        <f t="shared" si="372"/>
        <v>0</v>
      </c>
      <c r="DH857">
        <f t="shared" si="389"/>
        <v>0</v>
      </c>
      <c r="DI857">
        <f t="shared" si="390"/>
        <v>0</v>
      </c>
      <c r="DJ857">
        <f t="shared" si="402"/>
        <v>4.4800000000000004</v>
      </c>
      <c r="DK857">
        <v>0</v>
      </c>
      <c r="DL857" t="s">
        <v>3</v>
      </c>
      <c r="DM857">
        <v>0</v>
      </c>
      <c r="DN857" t="s">
        <v>3</v>
      </c>
      <c r="DO857">
        <v>0</v>
      </c>
    </row>
    <row r="858" spans="1:119" x14ac:dyDescent="0.2">
      <c r="A858">
        <f>ROW(Source!A593)</f>
        <v>593</v>
      </c>
      <c r="B858">
        <v>449016111</v>
      </c>
      <c r="C858">
        <v>448998494</v>
      </c>
      <c r="D858">
        <v>277566433</v>
      </c>
      <c r="E858">
        <v>109</v>
      </c>
      <c r="F858">
        <v>1</v>
      </c>
      <c r="G858">
        <v>1</v>
      </c>
      <c r="H858">
        <v>3</v>
      </c>
      <c r="I858" t="s">
        <v>633</v>
      </c>
      <c r="J858" t="s">
        <v>3</v>
      </c>
      <c r="K858" t="s">
        <v>634</v>
      </c>
      <c r="L858">
        <v>3277935</v>
      </c>
      <c r="N858">
        <v>1013</v>
      </c>
      <c r="O858" t="s">
        <v>635</v>
      </c>
      <c r="P858" t="s">
        <v>635</v>
      </c>
      <c r="Q858">
        <v>1</v>
      </c>
      <c r="W858">
        <v>0</v>
      </c>
      <c r="X858">
        <v>274903907</v>
      </c>
      <c r="Y858">
        <f t="shared" si="396"/>
        <v>2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1</v>
      </c>
      <c r="AJ858">
        <v>1</v>
      </c>
      <c r="AK858">
        <v>1</v>
      </c>
      <c r="AL858">
        <v>1</v>
      </c>
      <c r="AM858">
        <v>-2</v>
      </c>
      <c r="AN858">
        <v>0</v>
      </c>
      <c r="AO858">
        <v>0</v>
      </c>
      <c r="AP858">
        <v>0</v>
      </c>
      <c r="AQ858">
        <v>0</v>
      </c>
      <c r="AR858">
        <v>0</v>
      </c>
      <c r="AS858" t="s">
        <v>3</v>
      </c>
      <c r="AT858">
        <v>2</v>
      </c>
      <c r="AU858" t="s">
        <v>3</v>
      </c>
      <c r="AV858">
        <v>0</v>
      </c>
      <c r="AW858">
        <v>2</v>
      </c>
      <c r="AX858">
        <v>448998507</v>
      </c>
      <c r="AY858">
        <v>1</v>
      </c>
      <c r="AZ858">
        <v>0</v>
      </c>
      <c r="BA858">
        <v>869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CV858">
        <v>0</v>
      </c>
      <c r="CW858">
        <v>0</v>
      </c>
      <c r="CX858">
        <f>ROUND(Y858*Source!I593,7)</f>
        <v>2</v>
      </c>
      <c r="CY858">
        <f t="shared" si="399"/>
        <v>0</v>
      </c>
      <c r="CZ858">
        <f t="shared" si="400"/>
        <v>0</v>
      </c>
      <c r="DA858">
        <f t="shared" si="401"/>
        <v>1</v>
      </c>
      <c r="DB858">
        <f t="shared" si="397"/>
        <v>0</v>
      </c>
      <c r="DC858">
        <f t="shared" si="398"/>
        <v>0</v>
      </c>
      <c r="DD858" t="s">
        <v>3</v>
      </c>
      <c r="DE858" t="s">
        <v>3</v>
      </c>
      <c r="DF858">
        <f t="shared" ref="DF858:DF871" si="403">ROUND(ROUND(AE858,2)*CX858,2)</f>
        <v>0</v>
      </c>
      <c r="DG858">
        <f t="shared" si="372"/>
        <v>0</v>
      </c>
      <c r="DH858">
        <f t="shared" si="389"/>
        <v>0</v>
      </c>
      <c r="DI858">
        <f t="shared" si="390"/>
        <v>0</v>
      </c>
      <c r="DJ858">
        <f t="shared" si="402"/>
        <v>0</v>
      </c>
      <c r="DK858">
        <v>0</v>
      </c>
      <c r="DL858" t="s">
        <v>3</v>
      </c>
      <c r="DM858">
        <v>0</v>
      </c>
      <c r="DN858" t="s">
        <v>3</v>
      </c>
      <c r="DO858">
        <v>0</v>
      </c>
    </row>
    <row r="859" spans="1:119" x14ac:dyDescent="0.2">
      <c r="A859">
        <f>ROW(Source!A593)</f>
        <v>593</v>
      </c>
      <c r="B859">
        <v>449016111</v>
      </c>
      <c r="C859">
        <v>448998494</v>
      </c>
      <c r="D859">
        <v>277566436</v>
      </c>
      <c r="E859">
        <v>109</v>
      </c>
      <c r="F859">
        <v>1</v>
      </c>
      <c r="G859">
        <v>1</v>
      </c>
      <c r="H859">
        <v>3</v>
      </c>
      <c r="I859" t="s">
        <v>725</v>
      </c>
      <c r="J859" t="s">
        <v>3</v>
      </c>
      <c r="K859" t="s">
        <v>726</v>
      </c>
      <c r="L859">
        <v>1348</v>
      </c>
      <c r="N859">
        <v>1009</v>
      </c>
      <c r="O859" t="s">
        <v>83</v>
      </c>
      <c r="P859" t="s">
        <v>83</v>
      </c>
      <c r="Q859">
        <v>1000</v>
      </c>
      <c r="W859">
        <v>0</v>
      </c>
      <c r="X859">
        <v>1392189009</v>
      </c>
      <c r="Y859">
        <f t="shared" si="396"/>
        <v>3.4000000000000002E-2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1</v>
      </c>
      <c r="AJ859">
        <v>1</v>
      </c>
      <c r="AK859">
        <v>1</v>
      </c>
      <c r="AL859">
        <v>1</v>
      </c>
      <c r="AM859">
        <v>-2</v>
      </c>
      <c r="AN859">
        <v>0</v>
      </c>
      <c r="AO859">
        <v>0</v>
      </c>
      <c r="AP859">
        <v>0</v>
      </c>
      <c r="AQ859">
        <v>0</v>
      </c>
      <c r="AR859">
        <v>0</v>
      </c>
      <c r="AS859" t="s">
        <v>3</v>
      </c>
      <c r="AT859">
        <v>3.4000000000000002E-2</v>
      </c>
      <c r="AU859" t="s">
        <v>3</v>
      </c>
      <c r="AV859">
        <v>0</v>
      </c>
      <c r="AW859">
        <v>2</v>
      </c>
      <c r="AX859">
        <v>448998508</v>
      </c>
      <c r="AY859">
        <v>1</v>
      </c>
      <c r="AZ859">
        <v>0</v>
      </c>
      <c r="BA859">
        <v>870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CV859">
        <v>0</v>
      </c>
      <c r="CW859">
        <v>0</v>
      </c>
      <c r="CX859">
        <f>ROUND(Y859*Source!I593,7)</f>
        <v>3.4000000000000002E-2</v>
      </c>
      <c r="CY859">
        <f t="shared" si="399"/>
        <v>0</v>
      </c>
      <c r="CZ859">
        <f t="shared" si="400"/>
        <v>0</v>
      </c>
      <c r="DA859">
        <f t="shared" si="401"/>
        <v>1</v>
      </c>
      <c r="DB859">
        <f t="shared" si="397"/>
        <v>0</v>
      </c>
      <c r="DC859">
        <f t="shared" si="398"/>
        <v>0</v>
      </c>
      <c r="DD859" t="s">
        <v>3</v>
      </c>
      <c r="DE859" t="s">
        <v>3</v>
      </c>
      <c r="DF859">
        <f t="shared" si="403"/>
        <v>0</v>
      </c>
      <c r="DG859">
        <f t="shared" si="372"/>
        <v>0</v>
      </c>
      <c r="DH859">
        <f t="shared" si="389"/>
        <v>0</v>
      </c>
      <c r="DI859">
        <f t="shared" si="390"/>
        <v>0</v>
      </c>
      <c r="DJ859">
        <f t="shared" si="402"/>
        <v>0</v>
      </c>
      <c r="DK859">
        <v>0</v>
      </c>
      <c r="DL859" t="s">
        <v>3</v>
      </c>
      <c r="DM859">
        <v>0</v>
      </c>
      <c r="DN859" t="s">
        <v>3</v>
      </c>
      <c r="DO859">
        <v>0</v>
      </c>
    </row>
    <row r="860" spans="1:119" x14ac:dyDescent="0.2">
      <c r="A860">
        <f>ROW(Source!A596)</f>
        <v>596</v>
      </c>
      <c r="B860">
        <v>449016111</v>
      </c>
      <c r="C860">
        <v>448998511</v>
      </c>
      <c r="D860">
        <v>277560307</v>
      </c>
      <c r="E860">
        <v>109</v>
      </c>
      <c r="F860">
        <v>1</v>
      </c>
      <c r="G860">
        <v>1</v>
      </c>
      <c r="H860">
        <v>1</v>
      </c>
      <c r="I860" t="s">
        <v>1233</v>
      </c>
      <c r="J860" t="s">
        <v>3</v>
      </c>
      <c r="K860" t="s">
        <v>1234</v>
      </c>
      <c r="L860">
        <v>1191</v>
      </c>
      <c r="N860">
        <v>1013</v>
      </c>
      <c r="O860" t="s">
        <v>1203</v>
      </c>
      <c r="P860" t="s">
        <v>1203</v>
      </c>
      <c r="Q860">
        <v>1</v>
      </c>
      <c r="W860">
        <v>0</v>
      </c>
      <c r="X860">
        <v>-946583284</v>
      </c>
      <c r="Y860">
        <f>(AT860*ROUND(0.3,7))</f>
        <v>13.685999999999998</v>
      </c>
      <c r="AA860">
        <v>0</v>
      </c>
      <c r="AB860">
        <v>0</v>
      </c>
      <c r="AC860">
        <v>0</v>
      </c>
      <c r="AD860">
        <v>547.74</v>
      </c>
      <c r="AE860">
        <v>0</v>
      </c>
      <c r="AF860">
        <v>0</v>
      </c>
      <c r="AG860">
        <v>0</v>
      </c>
      <c r="AH860">
        <v>547.74</v>
      </c>
      <c r="AI860">
        <v>1</v>
      </c>
      <c r="AJ860">
        <v>1</v>
      </c>
      <c r="AK860">
        <v>1</v>
      </c>
      <c r="AL860">
        <v>1</v>
      </c>
      <c r="AM860">
        <v>-2</v>
      </c>
      <c r="AN860">
        <v>0</v>
      </c>
      <c r="AO860">
        <v>0</v>
      </c>
      <c r="AP860">
        <v>1</v>
      </c>
      <c r="AQ860">
        <v>1</v>
      </c>
      <c r="AR860">
        <v>0</v>
      </c>
      <c r="AS860" t="s">
        <v>3</v>
      </c>
      <c r="AT860">
        <v>45.62</v>
      </c>
      <c r="AU860" t="s">
        <v>321</v>
      </c>
      <c r="AV860">
        <v>1</v>
      </c>
      <c r="AW860">
        <v>2</v>
      </c>
      <c r="AX860">
        <v>448998515</v>
      </c>
      <c r="AY860">
        <v>2</v>
      </c>
      <c r="AZ860">
        <v>131072</v>
      </c>
      <c r="BA860">
        <v>871</v>
      </c>
      <c r="BB860">
        <v>1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24987.898799999999</v>
      </c>
      <c r="BN860">
        <v>45.62</v>
      </c>
      <c r="BO860">
        <v>0</v>
      </c>
      <c r="BP860">
        <v>1</v>
      </c>
      <c r="BQ860">
        <v>0</v>
      </c>
      <c r="BR860">
        <v>0</v>
      </c>
      <c r="BS860">
        <v>0</v>
      </c>
      <c r="BT860">
        <v>7496.369639999999</v>
      </c>
      <c r="BU860">
        <v>13.685999999999998</v>
      </c>
      <c r="BV860">
        <v>0</v>
      </c>
      <c r="BW860">
        <v>1</v>
      </c>
      <c r="CU860">
        <f>ROUND(AT860*Source!I596*AH860*AL860,2)</f>
        <v>2498.79</v>
      </c>
      <c r="CV860">
        <f>ROUND(Y860*Source!I596,7)</f>
        <v>1.3686</v>
      </c>
      <c r="CW860">
        <v>0</v>
      </c>
      <c r="CX860">
        <f>ROUND(Y860*Source!I596,7)</f>
        <v>1.3686</v>
      </c>
      <c r="CY860">
        <f>AD860</f>
        <v>547.74</v>
      </c>
      <c r="CZ860">
        <f>AH860</f>
        <v>547.74</v>
      </c>
      <c r="DA860">
        <f>AL860</f>
        <v>1</v>
      </c>
      <c r="DB860">
        <f>ROUND((ROUND(AT860*CZ860,2)*ROUND(0.3,7)),6)</f>
        <v>7496.37</v>
      </c>
      <c r="DC860">
        <f>ROUND((ROUND(AT860*AG860,2)*ROUND(0.3,7)),6)</f>
        <v>0</v>
      </c>
      <c r="DD860" t="s">
        <v>3</v>
      </c>
      <c r="DE860" t="s">
        <v>3</v>
      </c>
      <c r="DF860">
        <f t="shared" si="403"/>
        <v>0</v>
      </c>
      <c r="DG860">
        <f t="shared" si="372"/>
        <v>0</v>
      </c>
      <c r="DH860">
        <f t="shared" si="389"/>
        <v>0</v>
      </c>
      <c r="DI860">
        <f t="shared" si="390"/>
        <v>749.64</v>
      </c>
      <c r="DJ860">
        <f>DI860</f>
        <v>749.64</v>
      </c>
      <c r="DK860">
        <v>1</v>
      </c>
      <c r="DL860" t="s">
        <v>3</v>
      </c>
      <c r="DM860">
        <v>0</v>
      </c>
      <c r="DN860" t="s">
        <v>3</v>
      </c>
      <c r="DO860">
        <v>0</v>
      </c>
    </row>
    <row r="861" spans="1:119" x14ac:dyDescent="0.2">
      <c r="A861">
        <f>ROW(Source!A596)</f>
        <v>596</v>
      </c>
      <c r="B861">
        <v>449016111</v>
      </c>
      <c r="C861">
        <v>448998511</v>
      </c>
      <c r="D861">
        <v>277560491</v>
      </c>
      <c r="E861">
        <v>109</v>
      </c>
      <c r="F861">
        <v>1</v>
      </c>
      <c r="G861">
        <v>1</v>
      </c>
      <c r="H861">
        <v>1</v>
      </c>
      <c r="I861" t="s">
        <v>1204</v>
      </c>
      <c r="J861" t="s">
        <v>3</v>
      </c>
      <c r="K861" t="s">
        <v>1205</v>
      </c>
      <c r="L861">
        <v>1191</v>
      </c>
      <c r="N861">
        <v>1013</v>
      </c>
      <c r="O861" t="s">
        <v>1203</v>
      </c>
      <c r="P861" t="s">
        <v>1203</v>
      </c>
      <c r="Q861">
        <v>1</v>
      </c>
      <c r="W861">
        <v>0</v>
      </c>
      <c r="X861">
        <v>-1417349443</v>
      </c>
      <c r="Y861">
        <f>(AT861*ROUND(0.3,7))</f>
        <v>3.0000000000000001E-3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1</v>
      </c>
      <c r="AJ861">
        <v>1</v>
      </c>
      <c r="AK861">
        <v>1</v>
      </c>
      <c r="AL861">
        <v>1</v>
      </c>
      <c r="AM861">
        <v>-2</v>
      </c>
      <c r="AN861">
        <v>0</v>
      </c>
      <c r="AO861">
        <v>0</v>
      </c>
      <c r="AP861">
        <v>1</v>
      </c>
      <c r="AQ861">
        <v>1</v>
      </c>
      <c r="AR861">
        <v>0</v>
      </c>
      <c r="AS861" t="s">
        <v>3</v>
      </c>
      <c r="AT861">
        <v>0.01</v>
      </c>
      <c r="AU861" t="s">
        <v>321</v>
      </c>
      <c r="AV861">
        <v>2</v>
      </c>
      <c r="AW861">
        <v>2</v>
      </c>
      <c r="AX861">
        <v>448998516</v>
      </c>
      <c r="AY861">
        <v>1</v>
      </c>
      <c r="AZ861">
        <v>0</v>
      </c>
      <c r="BA861">
        <v>872</v>
      </c>
      <c r="BB861">
        <v>1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CV861">
        <v>0</v>
      </c>
      <c r="CW861">
        <v>0</v>
      </c>
      <c r="CX861">
        <f>ROUND(Y861*Source!I596,7)</f>
        <v>2.9999999999999997E-4</v>
      </c>
      <c r="CY861">
        <f>AD861</f>
        <v>0</v>
      </c>
      <c r="CZ861">
        <f>AH861</f>
        <v>0</v>
      </c>
      <c r="DA861">
        <f>AL861</f>
        <v>1</v>
      </c>
      <c r="DB861">
        <f>ROUND((ROUND(AT861*CZ861,2)*ROUND(0.3,7)),6)</f>
        <v>0</v>
      </c>
      <c r="DC861">
        <f>ROUND((ROUND(AT861*AG861,2)*ROUND(0.3,7)),6)</f>
        <v>0</v>
      </c>
      <c r="DD861" t="s">
        <v>3</v>
      </c>
      <c r="DE861" t="s">
        <v>3</v>
      </c>
      <c r="DF861">
        <f t="shared" si="403"/>
        <v>0</v>
      </c>
      <c r="DG861">
        <f t="shared" si="372"/>
        <v>0</v>
      </c>
      <c r="DH861">
        <f t="shared" si="389"/>
        <v>0</v>
      </c>
      <c r="DI861">
        <f t="shared" si="390"/>
        <v>0</v>
      </c>
      <c r="DJ861">
        <f>DI861</f>
        <v>0</v>
      </c>
      <c r="DK861">
        <v>0</v>
      </c>
      <c r="DL861" t="s">
        <v>3</v>
      </c>
      <c r="DM861">
        <v>0</v>
      </c>
      <c r="DN861" t="s">
        <v>3</v>
      </c>
      <c r="DO861">
        <v>0</v>
      </c>
    </row>
    <row r="862" spans="1:119" x14ac:dyDescent="0.2">
      <c r="A862">
        <f>ROW(Source!A596)</f>
        <v>596</v>
      </c>
      <c r="B862">
        <v>449016111</v>
      </c>
      <c r="C862">
        <v>448998511</v>
      </c>
      <c r="D862">
        <v>277945805</v>
      </c>
      <c r="E862">
        <v>1</v>
      </c>
      <c r="F862">
        <v>1</v>
      </c>
      <c r="G862">
        <v>1</v>
      </c>
      <c r="H862">
        <v>2</v>
      </c>
      <c r="I862" t="s">
        <v>1206</v>
      </c>
      <c r="J862" t="s">
        <v>1207</v>
      </c>
      <c r="K862" t="s">
        <v>1208</v>
      </c>
      <c r="L862">
        <v>1368</v>
      </c>
      <c r="N862">
        <v>1011</v>
      </c>
      <c r="O862" t="s">
        <v>1100</v>
      </c>
      <c r="P862" t="s">
        <v>1100</v>
      </c>
      <c r="Q862">
        <v>1</v>
      </c>
      <c r="W862">
        <v>0</v>
      </c>
      <c r="X862">
        <v>721652621</v>
      </c>
      <c r="Y862">
        <f>(AT862*ROUND(0.3,7))</f>
        <v>3.0000000000000001E-3</v>
      </c>
      <c r="AA862">
        <v>0</v>
      </c>
      <c r="AB862">
        <v>641.70000000000005</v>
      </c>
      <c r="AC862">
        <v>539.69000000000005</v>
      </c>
      <c r="AD862">
        <v>0</v>
      </c>
      <c r="AE862">
        <v>0</v>
      </c>
      <c r="AF862">
        <v>641.70000000000005</v>
      </c>
      <c r="AG862">
        <v>539.69000000000005</v>
      </c>
      <c r="AH862">
        <v>0</v>
      </c>
      <c r="AI862">
        <v>1</v>
      </c>
      <c r="AJ862">
        <v>1</v>
      </c>
      <c r="AK862">
        <v>1</v>
      </c>
      <c r="AL862">
        <v>1</v>
      </c>
      <c r="AM862">
        <v>-2</v>
      </c>
      <c r="AN862">
        <v>0</v>
      </c>
      <c r="AO862">
        <v>0</v>
      </c>
      <c r="AP862">
        <v>1</v>
      </c>
      <c r="AQ862">
        <v>1</v>
      </c>
      <c r="AR862">
        <v>0</v>
      </c>
      <c r="AS862" t="s">
        <v>3</v>
      </c>
      <c r="AT862">
        <v>0.01</v>
      </c>
      <c r="AU862" t="s">
        <v>321</v>
      </c>
      <c r="AV862">
        <v>1</v>
      </c>
      <c r="AW862">
        <v>2</v>
      </c>
      <c r="AX862">
        <v>448998517</v>
      </c>
      <c r="AY862">
        <v>2</v>
      </c>
      <c r="AZ862">
        <v>98304</v>
      </c>
      <c r="BA862">
        <v>873</v>
      </c>
      <c r="BB862">
        <v>1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6.4170000000000007</v>
      </c>
      <c r="BL862">
        <v>5.3969000000000005</v>
      </c>
      <c r="BM862">
        <v>0</v>
      </c>
      <c r="BN862">
        <v>0</v>
      </c>
      <c r="BO862">
        <v>0.01</v>
      </c>
      <c r="BP862">
        <v>1</v>
      </c>
      <c r="BQ862">
        <v>0</v>
      </c>
      <c r="BR862">
        <v>1.9251000000000003</v>
      </c>
      <c r="BS862">
        <v>1.6190700000000002</v>
      </c>
      <c r="BT862">
        <v>0</v>
      </c>
      <c r="BU862">
        <v>0</v>
      </c>
      <c r="BV862">
        <v>3.0000000000000001E-3</v>
      </c>
      <c r="BW862">
        <v>1</v>
      </c>
      <c r="CV862">
        <v>0</v>
      </c>
      <c r="CW862">
        <f>ROUND(Y862*Source!I596*DO862,7)</f>
        <v>2.9999999999999997E-4</v>
      </c>
      <c r="CX862">
        <f>ROUND(Y862*Source!I596,7)</f>
        <v>2.9999999999999997E-4</v>
      </c>
      <c r="CY862">
        <f>AB862</f>
        <v>641.70000000000005</v>
      </c>
      <c r="CZ862">
        <f>AF862</f>
        <v>641.70000000000005</v>
      </c>
      <c r="DA862">
        <f>AJ862</f>
        <v>1</v>
      </c>
      <c r="DB862">
        <f>ROUND((ROUND(AT862*CZ862,2)*ROUND(0.3,7)),6)</f>
        <v>1.9259999999999999</v>
      </c>
      <c r="DC862">
        <f>ROUND((ROUND(AT862*AG862,2)*ROUND(0.3,7)),6)</f>
        <v>1.62</v>
      </c>
      <c r="DD862" t="s">
        <v>3</v>
      </c>
      <c r="DE862" t="s">
        <v>3</v>
      </c>
      <c r="DF862">
        <f t="shared" si="403"/>
        <v>0</v>
      </c>
      <c r="DG862">
        <f t="shared" si="372"/>
        <v>0.19</v>
      </c>
      <c r="DH862">
        <f t="shared" si="389"/>
        <v>0.16</v>
      </c>
      <c r="DI862">
        <f t="shared" si="390"/>
        <v>0</v>
      </c>
      <c r="DJ862">
        <f>DG862+DH862</f>
        <v>0.35</v>
      </c>
      <c r="DK862">
        <v>1</v>
      </c>
      <c r="DL862" t="s">
        <v>1209</v>
      </c>
      <c r="DM862">
        <v>4</v>
      </c>
      <c r="DN862" t="s">
        <v>1203</v>
      </c>
      <c r="DO862">
        <v>1</v>
      </c>
    </row>
    <row r="863" spans="1:119" x14ac:dyDescent="0.2">
      <c r="A863">
        <f>ROW(Source!A597)</f>
        <v>597</v>
      </c>
      <c r="B863">
        <v>449016111</v>
      </c>
      <c r="C863">
        <v>448998519</v>
      </c>
      <c r="D863">
        <v>277560307</v>
      </c>
      <c r="E863">
        <v>109</v>
      </c>
      <c r="F863">
        <v>1</v>
      </c>
      <c r="G863">
        <v>1</v>
      </c>
      <c r="H863">
        <v>1</v>
      </c>
      <c r="I863" t="s">
        <v>1233</v>
      </c>
      <c r="J863" t="s">
        <v>3</v>
      </c>
      <c r="K863" t="s">
        <v>1234</v>
      </c>
      <c r="L863">
        <v>1191</v>
      </c>
      <c r="N863">
        <v>1013</v>
      </c>
      <c r="O863" t="s">
        <v>1203</v>
      </c>
      <c r="P863" t="s">
        <v>1203</v>
      </c>
      <c r="Q863">
        <v>1</v>
      </c>
      <c r="W863">
        <v>0</v>
      </c>
      <c r="X863">
        <v>-946583284</v>
      </c>
      <c r="Y863">
        <f t="shared" ref="Y863:Y870" si="404">AT863</f>
        <v>45.62</v>
      </c>
      <c r="AA863">
        <v>0</v>
      </c>
      <c r="AB863">
        <v>0</v>
      </c>
      <c r="AC863">
        <v>0</v>
      </c>
      <c r="AD863">
        <v>547.74</v>
      </c>
      <c r="AE863">
        <v>0</v>
      </c>
      <c r="AF863">
        <v>0</v>
      </c>
      <c r="AG863">
        <v>0</v>
      </c>
      <c r="AH863">
        <v>547.74</v>
      </c>
      <c r="AI863">
        <v>1</v>
      </c>
      <c r="AJ863">
        <v>1</v>
      </c>
      <c r="AK863">
        <v>1</v>
      </c>
      <c r="AL863">
        <v>1</v>
      </c>
      <c r="AM863">
        <v>-2</v>
      </c>
      <c r="AN863">
        <v>0</v>
      </c>
      <c r="AO863">
        <v>0</v>
      </c>
      <c r="AP863">
        <v>1</v>
      </c>
      <c r="AQ863">
        <v>1</v>
      </c>
      <c r="AR863">
        <v>0</v>
      </c>
      <c r="AS863" t="s">
        <v>3</v>
      </c>
      <c r="AT863">
        <v>45.62</v>
      </c>
      <c r="AU863" t="s">
        <v>3</v>
      </c>
      <c r="AV863">
        <v>1</v>
      </c>
      <c r="AW863">
        <v>2</v>
      </c>
      <c r="AX863">
        <v>448998523</v>
      </c>
      <c r="AY863">
        <v>2</v>
      </c>
      <c r="AZ863">
        <v>131072</v>
      </c>
      <c r="BA863">
        <v>875</v>
      </c>
      <c r="BB863">
        <v>1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24987.898799999999</v>
      </c>
      <c r="BN863">
        <v>45.62</v>
      </c>
      <c r="BO863">
        <v>0</v>
      </c>
      <c r="BP863">
        <v>1</v>
      </c>
      <c r="BQ863">
        <v>0</v>
      </c>
      <c r="BR863">
        <v>0</v>
      </c>
      <c r="BS863">
        <v>0</v>
      </c>
      <c r="BT863">
        <v>24987.898799999999</v>
      </c>
      <c r="BU863">
        <v>45.62</v>
      </c>
      <c r="BV863">
        <v>0</v>
      </c>
      <c r="BW863">
        <v>1</v>
      </c>
      <c r="CU863">
        <f>ROUND(AT863*Source!I597*AH863*AL863,2)</f>
        <v>2498.79</v>
      </c>
      <c r="CV863">
        <f>ROUND(Y863*Source!I597,7)</f>
        <v>4.5620000000000003</v>
      </c>
      <c r="CW863">
        <v>0</v>
      </c>
      <c r="CX863">
        <f>ROUND(Y863*Source!I597,7)</f>
        <v>4.5620000000000003</v>
      </c>
      <c r="CY863">
        <f>AD863</f>
        <v>547.74</v>
      </c>
      <c r="CZ863">
        <f>AH863</f>
        <v>547.74</v>
      </c>
      <c r="DA863">
        <f>AL863</f>
        <v>1</v>
      </c>
      <c r="DB863">
        <f t="shared" ref="DB863:DB870" si="405">ROUND(ROUND(AT863*CZ863,2),6)</f>
        <v>24987.9</v>
      </c>
      <c r="DC863">
        <f t="shared" ref="DC863:DC870" si="406">ROUND(ROUND(AT863*AG863,2),6)</f>
        <v>0</v>
      </c>
      <c r="DD863" t="s">
        <v>3</v>
      </c>
      <c r="DE863" t="s">
        <v>3</v>
      </c>
      <c r="DF863">
        <f t="shared" si="403"/>
        <v>0</v>
      </c>
      <c r="DG863">
        <f t="shared" si="372"/>
        <v>0</v>
      </c>
      <c r="DH863">
        <f t="shared" si="389"/>
        <v>0</v>
      </c>
      <c r="DI863">
        <f t="shared" si="390"/>
        <v>2498.79</v>
      </c>
      <c r="DJ863">
        <f>DI863</f>
        <v>2498.79</v>
      </c>
      <c r="DK863">
        <v>1</v>
      </c>
      <c r="DL863" t="s">
        <v>3</v>
      </c>
      <c r="DM863">
        <v>0</v>
      </c>
      <c r="DN863" t="s">
        <v>3</v>
      </c>
      <c r="DO863">
        <v>0</v>
      </c>
    </row>
    <row r="864" spans="1:119" x14ac:dyDescent="0.2">
      <c r="A864">
        <f>ROW(Source!A597)</f>
        <v>597</v>
      </c>
      <c r="B864">
        <v>449016111</v>
      </c>
      <c r="C864">
        <v>448998519</v>
      </c>
      <c r="D864">
        <v>277560491</v>
      </c>
      <c r="E864">
        <v>109</v>
      </c>
      <c r="F864">
        <v>1</v>
      </c>
      <c r="G864">
        <v>1</v>
      </c>
      <c r="H864">
        <v>1</v>
      </c>
      <c r="I864" t="s">
        <v>1204</v>
      </c>
      <c r="J864" t="s">
        <v>3</v>
      </c>
      <c r="K864" t="s">
        <v>1205</v>
      </c>
      <c r="L864">
        <v>1191</v>
      </c>
      <c r="N864">
        <v>1013</v>
      </c>
      <c r="O864" t="s">
        <v>1203</v>
      </c>
      <c r="P864" t="s">
        <v>1203</v>
      </c>
      <c r="Q864">
        <v>1</v>
      </c>
      <c r="W864">
        <v>0</v>
      </c>
      <c r="X864">
        <v>-1417349443</v>
      </c>
      <c r="Y864">
        <f t="shared" si="404"/>
        <v>0.01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1</v>
      </c>
      <c r="AJ864">
        <v>1</v>
      </c>
      <c r="AK864">
        <v>1</v>
      </c>
      <c r="AL864">
        <v>1</v>
      </c>
      <c r="AM864">
        <v>-2</v>
      </c>
      <c r="AN864">
        <v>0</v>
      </c>
      <c r="AO864">
        <v>0</v>
      </c>
      <c r="AP864">
        <v>1</v>
      </c>
      <c r="AQ864">
        <v>1</v>
      </c>
      <c r="AR864">
        <v>0</v>
      </c>
      <c r="AS864" t="s">
        <v>3</v>
      </c>
      <c r="AT864">
        <v>0.01</v>
      </c>
      <c r="AU864" t="s">
        <v>3</v>
      </c>
      <c r="AV864">
        <v>2</v>
      </c>
      <c r="AW864">
        <v>2</v>
      </c>
      <c r="AX864">
        <v>448998524</v>
      </c>
      <c r="AY864">
        <v>1</v>
      </c>
      <c r="AZ864">
        <v>0</v>
      </c>
      <c r="BA864">
        <v>876</v>
      </c>
      <c r="BB864">
        <v>1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CV864">
        <v>0</v>
      </c>
      <c r="CW864">
        <v>0</v>
      </c>
      <c r="CX864">
        <f>ROUND(Y864*Source!I597,7)</f>
        <v>1E-3</v>
      </c>
      <c r="CY864">
        <f>AD864</f>
        <v>0</v>
      </c>
      <c r="CZ864">
        <f>AH864</f>
        <v>0</v>
      </c>
      <c r="DA864">
        <f>AL864</f>
        <v>1</v>
      </c>
      <c r="DB864">
        <f t="shared" si="405"/>
        <v>0</v>
      </c>
      <c r="DC864">
        <f t="shared" si="406"/>
        <v>0</v>
      </c>
      <c r="DD864" t="s">
        <v>3</v>
      </c>
      <c r="DE864" t="s">
        <v>3</v>
      </c>
      <c r="DF864">
        <f t="shared" si="403"/>
        <v>0</v>
      </c>
      <c r="DG864">
        <f t="shared" si="372"/>
        <v>0</v>
      </c>
      <c r="DH864">
        <f t="shared" si="389"/>
        <v>0</v>
      </c>
      <c r="DI864">
        <f t="shared" si="390"/>
        <v>0</v>
      </c>
      <c r="DJ864">
        <f>DI864</f>
        <v>0</v>
      </c>
      <c r="DK864">
        <v>0</v>
      </c>
      <c r="DL864" t="s">
        <v>3</v>
      </c>
      <c r="DM864">
        <v>0</v>
      </c>
      <c r="DN864" t="s">
        <v>3</v>
      </c>
      <c r="DO864">
        <v>0</v>
      </c>
    </row>
    <row r="865" spans="1:119" x14ac:dyDescent="0.2">
      <c r="A865">
        <f>ROW(Source!A597)</f>
        <v>597</v>
      </c>
      <c r="B865">
        <v>449016111</v>
      </c>
      <c r="C865">
        <v>448998519</v>
      </c>
      <c r="D865">
        <v>277945805</v>
      </c>
      <c r="E865">
        <v>1</v>
      </c>
      <c r="F865">
        <v>1</v>
      </c>
      <c r="G865">
        <v>1</v>
      </c>
      <c r="H865">
        <v>2</v>
      </c>
      <c r="I865" t="s">
        <v>1206</v>
      </c>
      <c r="J865" t="s">
        <v>1207</v>
      </c>
      <c r="K865" t="s">
        <v>1208</v>
      </c>
      <c r="L865">
        <v>1368</v>
      </c>
      <c r="N865">
        <v>1011</v>
      </c>
      <c r="O865" t="s">
        <v>1100</v>
      </c>
      <c r="P865" t="s">
        <v>1100</v>
      </c>
      <c r="Q865">
        <v>1</v>
      </c>
      <c r="W865">
        <v>0</v>
      </c>
      <c r="X865">
        <v>721652621</v>
      </c>
      <c r="Y865">
        <f t="shared" si="404"/>
        <v>0.01</v>
      </c>
      <c r="AA865">
        <v>0</v>
      </c>
      <c r="AB865">
        <v>641.70000000000005</v>
      </c>
      <c r="AC865">
        <v>539.69000000000005</v>
      </c>
      <c r="AD865">
        <v>0</v>
      </c>
      <c r="AE865">
        <v>0</v>
      </c>
      <c r="AF865">
        <v>641.70000000000005</v>
      </c>
      <c r="AG865">
        <v>539.69000000000005</v>
      </c>
      <c r="AH865">
        <v>0</v>
      </c>
      <c r="AI865">
        <v>1</v>
      </c>
      <c r="AJ865">
        <v>1</v>
      </c>
      <c r="AK865">
        <v>1</v>
      </c>
      <c r="AL865">
        <v>1</v>
      </c>
      <c r="AM865">
        <v>-2</v>
      </c>
      <c r="AN865">
        <v>0</v>
      </c>
      <c r="AO865">
        <v>0</v>
      </c>
      <c r="AP865">
        <v>1</v>
      </c>
      <c r="AQ865">
        <v>1</v>
      </c>
      <c r="AR865">
        <v>0</v>
      </c>
      <c r="AS865" t="s">
        <v>3</v>
      </c>
      <c r="AT865">
        <v>0.01</v>
      </c>
      <c r="AU865" t="s">
        <v>3</v>
      </c>
      <c r="AV865">
        <v>1</v>
      </c>
      <c r="AW865">
        <v>2</v>
      </c>
      <c r="AX865">
        <v>448998525</v>
      </c>
      <c r="AY865">
        <v>2</v>
      </c>
      <c r="AZ865">
        <v>98304</v>
      </c>
      <c r="BA865">
        <v>877</v>
      </c>
      <c r="BB865">
        <v>1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6.4170000000000007</v>
      </c>
      <c r="BL865">
        <v>5.3969000000000005</v>
      </c>
      <c r="BM865">
        <v>0</v>
      </c>
      <c r="BN865">
        <v>0</v>
      </c>
      <c r="BO865">
        <v>0.01</v>
      </c>
      <c r="BP865">
        <v>1</v>
      </c>
      <c r="BQ865">
        <v>0</v>
      </c>
      <c r="BR865">
        <v>6.4170000000000007</v>
      </c>
      <c r="BS865">
        <v>5.3969000000000005</v>
      </c>
      <c r="BT865">
        <v>0</v>
      </c>
      <c r="BU865">
        <v>0</v>
      </c>
      <c r="BV865">
        <v>0.01</v>
      </c>
      <c r="BW865">
        <v>1</v>
      </c>
      <c r="CV865">
        <v>0</v>
      </c>
      <c r="CW865">
        <f>ROUND(Y865*Source!I597*DO865,7)</f>
        <v>1E-3</v>
      </c>
      <c r="CX865">
        <f>ROUND(Y865*Source!I597,7)</f>
        <v>1E-3</v>
      </c>
      <c r="CY865">
        <f>AB865</f>
        <v>641.70000000000005</v>
      </c>
      <c r="CZ865">
        <f>AF865</f>
        <v>641.70000000000005</v>
      </c>
      <c r="DA865">
        <f>AJ865</f>
        <v>1</v>
      </c>
      <c r="DB865">
        <f t="shared" si="405"/>
        <v>6.42</v>
      </c>
      <c r="DC865">
        <f t="shared" si="406"/>
        <v>5.4</v>
      </c>
      <c r="DD865" t="s">
        <v>3</v>
      </c>
      <c r="DE865" t="s">
        <v>3</v>
      </c>
      <c r="DF865">
        <f t="shared" si="403"/>
        <v>0</v>
      </c>
      <c r="DG865">
        <f t="shared" ref="DG865:DG928" si="407">ROUND(ROUND(AF865,2)*CX865,2)</f>
        <v>0.64</v>
      </c>
      <c r="DH865">
        <f t="shared" si="389"/>
        <v>0.54</v>
      </c>
      <c r="DI865">
        <f t="shared" si="390"/>
        <v>0</v>
      </c>
      <c r="DJ865">
        <f>DG865+DH865</f>
        <v>1.1800000000000002</v>
      </c>
      <c r="DK865">
        <v>1</v>
      </c>
      <c r="DL865" t="s">
        <v>1209</v>
      </c>
      <c r="DM865">
        <v>4</v>
      </c>
      <c r="DN865" t="s">
        <v>1203</v>
      </c>
      <c r="DO865">
        <v>1</v>
      </c>
    </row>
    <row r="866" spans="1:119" x14ac:dyDescent="0.2">
      <c r="A866">
        <f>ROW(Source!A598)</f>
        <v>598</v>
      </c>
      <c r="B866">
        <v>449016111</v>
      </c>
      <c r="C866">
        <v>448998527</v>
      </c>
      <c r="D866">
        <v>277560446</v>
      </c>
      <c r="E866">
        <v>109</v>
      </c>
      <c r="F866">
        <v>1</v>
      </c>
      <c r="G866">
        <v>1</v>
      </c>
      <c r="H866">
        <v>1</v>
      </c>
      <c r="I866" t="s">
        <v>1655</v>
      </c>
      <c r="J866" t="s">
        <v>3</v>
      </c>
      <c r="K866" t="s">
        <v>1656</v>
      </c>
      <c r="L866">
        <v>1369</v>
      </c>
      <c r="N866">
        <v>1013</v>
      </c>
      <c r="O866" t="s">
        <v>1450</v>
      </c>
      <c r="P866" t="s">
        <v>1450</v>
      </c>
      <c r="Q866">
        <v>1</v>
      </c>
      <c r="W866">
        <v>0</v>
      </c>
      <c r="X866">
        <v>-236928766</v>
      </c>
      <c r="Y866">
        <f t="shared" si="404"/>
        <v>0.06</v>
      </c>
      <c r="AA866">
        <v>0</v>
      </c>
      <c r="AB866">
        <v>0</v>
      </c>
      <c r="AC866">
        <v>0</v>
      </c>
      <c r="AD866">
        <v>439</v>
      </c>
      <c r="AE866">
        <v>0</v>
      </c>
      <c r="AF866">
        <v>0</v>
      </c>
      <c r="AG866">
        <v>0</v>
      </c>
      <c r="AH866">
        <v>439</v>
      </c>
      <c r="AI866">
        <v>1</v>
      </c>
      <c r="AJ866">
        <v>1</v>
      </c>
      <c r="AK866">
        <v>1</v>
      </c>
      <c r="AL866">
        <v>1</v>
      </c>
      <c r="AM866">
        <v>-2</v>
      </c>
      <c r="AN866">
        <v>0</v>
      </c>
      <c r="AO866">
        <v>0</v>
      </c>
      <c r="AP866">
        <v>1</v>
      </c>
      <c r="AQ866">
        <v>1</v>
      </c>
      <c r="AR866">
        <v>0</v>
      </c>
      <c r="AS866" t="s">
        <v>3</v>
      </c>
      <c r="AT866">
        <v>0.06</v>
      </c>
      <c r="AU866" t="s">
        <v>3</v>
      </c>
      <c r="AV866">
        <v>1</v>
      </c>
      <c r="AW866">
        <v>2</v>
      </c>
      <c r="AX866">
        <v>448998537</v>
      </c>
      <c r="AY866">
        <v>2</v>
      </c>
      <c r="AZ866">
        <v>131072</v>
      </c>
      <c r="BA866">
        <v>879</v>
      </c>
      <c r="BB866">
        <v>1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26.34</v>
      </c>
      <c r="BN866">
        <v>0.06</v>
      </c>
      <c r="BO866">
        <v>0</v>
      </c>
      <c r="BP866">
        <v>1</v>
      </c>
      <c r="BQ866">
        <v>0</v>
      </c>
      <c r="BR866">
        <v>0</v>
      </c>
      <c r="BS866">
        <v>0</v>
      </c>
      <c r="BT866">
        <v>26.34</v>
      </c>
      <c r="BU866">
        <v>0.06</v>
      </c>
      <c r="BV866">
        <v>0</v>
      </c>
      <c r="BW866">
        <v>1</v>
      </c>
      <c r="CU866">
        <f>ROUND(AT866*Source!I598*AH866*AL866,2)</f>
        <v>2.63</v>
      </c>
      <c r="CV866">
        <f>ROUND(Y866*Source!I598,7)</f>
        <v>6.0000000000000001E-3</v>
      </c>
      <c r="CW866">
        <v>0</v>
      </c>
      <c r="CX866">
        <f>ROUND(Y866*Source!I598,7)</f>
        <v>6.0000000000000001E-3</v>
      </c>
      <c r="CY866">
        <f>AD866</f>
        <v>439</v>
      </c>
      <c r="CZ866">
        <f>AH866</f>
        <v>439</v>
      </c>
      <c r="DA866">
        <f>AL866</f>
        <v>1</v>
      </c>
      <c r="DB866">
        <f t="shared" si="405"/>
        <v>26.34</v>
      </c>
      <c r="DC866">
        <f t="shared" si="406"/>
        <v>0</v>
      </c>
      <c r="DD866" t="s">
        <v>3</v>
      </c>
      <c r="DE866" t="s">
        <v>3</v>
      </c>
      <c r="DF866">
        <f t="shared" si="403"/>
        <v>0</v>
      </c>
      <c r="DG866">
        <f t="shared" si="407"/>
        <v>0</v>
      </c>
      <c r="DH866">
        <f t="shared" si="389"/>
        <v>0</v>
      </c>
      <c r="DI866">
        <f t="shared" si="390"/>
        <v>2.63</v>
      </c>
      <c r="DJ866">
        <f>DI866</f>
        <v>2.63</v>
      </c>
      <c r="DK866">
        <v>1</v>
      </c>
      <c r="DL866" t="s">
        <v>3</v>
      </c>
      <c r="DM866">
        <v>0</v>
      </c>
      <c r="DN866" t="s">
        <v>3</v>
      </c>
      <c r="DO866">
        <v>0</v>
      </c>
    </row>
    <row r="867" spans="1:119" x14ac:dyDescent="0.2">
      <c r="A867">
        <f>ROW(Source!A598)</f>
        <v>598</v>
      </c>
      <c r="B867">
        <v>449016111</v>
      </c>
      <c r="C867">
        <v>448998527</v>
      </c>
      <c r="D867">
        <v>277560455</v>
      </c>
      <c r="E867">
        <v>109</v>
      </c>
      <c r="F867">
        <v>1</v>
      </c>
      <c r="G867">
        <v>1</v>
      </c>
      <c r="H867">
        <v>1</v>
      </c>
      <c r="I867" t="s">
        <v>1657</v>
      </c>
      <c r="J867" t="s">
        <v>3</v>
      </c>
      <c r="K867" t="s">
        <v>1658</v>
      </c>
      <c r="L867">
        <v>1369</v>
      </c>
      <c r="N867">
        <v>1013</v>
      </c>
      <c r="O867" t="s">
        <v>1450</v>
      </c>
      <c r="P867" t="s">
        <v>1450</v>
      </c>
      <c r="Q867">
        <v>1</v>
      </c>
      <c r="W867">
        <v>0</v>
      </c>
      <c r="X867">
        <v>1518711480</v>
      </c>
      <c r="Y867">
        <f t="shared" si="404"/>
        <v>12.29</v>
      </c>
      <c r="AA867">
        <v>0</v>
      </c>
      <c r="AB867">
        <v>0</v>
      </c>
      <c r="AC867">
        <v>0</v>
      </c>
      <c r="AD867">
        <v>620.24</v>
      </c>
      <c r="AE867">
        <v>0</v>
      </c>
      <c r="AF867">
        <v>0</v>
      </c>
      <c r="AG867">
        <v>0</v>
      </c>
      <c r="AH867">
        <v>620.24</v>
      </c>
      <c r="AI867">
        <v>1</v>
      </c>
      <c r="AJ867">
        <v>1</v>
      </c>
      <c r="AK867">
        <v>1</v>
      </c>
      <c r="AL867">
        <v>1</v>
      </c>
      <c r="AM867">
        <v>-2</v>
      </c>
      <c r="AN867">
        <v>0</v>
      </c>
      <c r="AO867">
        <v>0</v>
      </c>
      <c r="AP867">
        <v>1</v>
      </c>
      <c r="AQ867">
        <v>1</v>
      </c>
      <c r="AR867">
        <v>0</v>
      </c>
      <c r="AS867" t="s">
        <v>3</v>
      </c>
      <c r="AT867">
        <v>12.29</v>
      </c>
      <c r="AU867" t="s">
        <v>3</v>
      </c>
      <c r="AV867">
        <v>1</v>
      </c>
      <c r="AW867">
        <v>2</v>
      </c>
      <c r="AX867">
        <v>448998538</v>
      </c>
      <c r="AY867">
        <v>2</v>
      </c>
      <c r="AZ867">
        <v>131072</v>
      </c>
      <c r="BA867">
        <v>880</v>
      </c>
      <c r="BB867">
        <v>1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7622.7495999999992</v>
      </c>
      <c r="BN867">
        <v>12.29</v>
      </c>
      <c r="BO867">
        <v>0</v>
      </c>
      <c r="BP867">
        <v>1</v>
      </c>
      <c r="BQ867">
        <v>0</v>
      </c>
      <c r="BR867">
        <v>0</v>
      </c>
      <c r="BS867">
        <v>0</v>
      </c>
      <c r="BT867">
        <v>7622.7495999999992</v>
      </c>
      <c r="BU867">
        <v>12.29</v>
      </c>
      <c r="BV867">
        <v>0</v>
      </c>
      <c r="BW867">
        <v>1</v>
      </c>
      <c r="CU867">
        <f>ROUND(AT867*Source!I598*AH867*AL867,2)</f>
        <v>762.27</v>
      </c>
      <c r="CV867">
        <f>ROUND(Y867*Source!I598,7)</f>
        <v>1.2290000000000001</v>
      </c>
      <c r="CW867">
        <v>0</v>
      </c>
      <c r="CX867">
        <f>ROUND(Y867*Source!I598,7)</f>
        <v>1.2290000000000001</v>
      </c>
      <c r="CY867">
        <f>AD867</f>
        <v>620.24</v>
      </c>
      <c r="CZ867">
        <f>AH867</f>
        <v>620.24</v>
      </c>
      <c r="DA867">
        <f>AL867</f>
        <v>1</v>
      </c>
      <c r="DB867">
        <f t="shared" si="405"/>
        <v>7622.75</v>
      </c>
      <c r="DC867">
        <f t="shared" si="406"/>
        <v>0</v>
      </c>
      <c r="DD867" t="s">
        <v>3</v>
      </c>
      <c r="DE867" t="s">
        <v>3</v>
      </c>
      <c r="DF867">
        <f t="shared" si="403"/>
        <v>0</v>
      </c>
      <c r="DG867">
        <f t="shared" si="407"/>
        <v>0</v>
      </c>
      <c r="DH867">
        <f t="shared" si="389"/>
        <v>0</v>
      </c>
      <c r="DI867">
        <f t="shared" si="390"/>
        <v>762.27</v>
      </c>
      <c r="DJ867">
        <f>DI867</f>
        <v>762.27</v>
      </c>
      <c r="DK867">
        <v>1</v>
      </c>
      <c r="DL867" t="s">
        <v>3</v>
      </c>
      <c r="DM867">
        <v>0</v>
      </c>
      <c r="DN867" t="s">
        <v>3</v>
      </c>
      <c r="DO867">
        <v>0</v>
      </c>
    </row>
    <row r="868" spans="1:119" x14ac:dyDescent="0.2">
      <c r="A868">
        <f>ROW(Source!A598)</f>
        <v>598</v>
      </c>
      <c r="B868">
        <v>449016111</v>
      </c>
      <c r="C868">
        <v>448998527</v>
      </c>
      <c r="D868">
        <v>277560459</v>
      </c>
      <c r="E868">
        <v>109</v>
      </c>
      <c r="F868">
        <v>1</v>
      </c>
      <c r="G868">
        <v>1</v>
      </c>
      <c r="H868">
        <v>1</v>
      </c>
      <c r="I868" t="s">
        <v>1659</v>
      </c>
      <c r="J868" t="s">
        <v>3</v>
      </c>
      <c r="K868" t="s">
        <v>1660</v>
      </c>
      <c r="L868">
        <v>1369</v>
      </c>
      <c r="N868">
        <v>1013</v>
      </c>
      <c r="O868" t="s">
        <v>1450</v>
      </c>
      <c r="P868" t="s">
        <v>1450</v>
      </c>
      <c r="Q868">
        <v>1</v>
      </c>
      <c r="W868">
        <v>0</v>
      </c>
      <c r="X868">
        <v>286205319</v>
      </c>
      <c r="Y868">
        <f t="shared" si="404"/>
        <v>12.29</v>
      </c>
      <c r="AA868">
        <v>0</v>
      </c>
      <c r="AB868">
        <v>0</v>
      </c>
      <c r="AC868">
        <v>0</v>
      </c>
      <c r="AD868">
        <v>724.95</v>
      </c>
      <c r="AE868">
        <v>0</v>
      </c>
      <c r="AF868">
        <v>0</v>
      </c>
      <c r="AG868">
        <v>0</v>
      </c>
      <c r="AH868">
        <v>724.95</v>
      </c>
      <c r="AI868">
        <v>1</v>
      </c>
      <c r="AJ868">
        <v>1</v>
      </c>
      <c r="AK868">
        <v>1</v>
      </c>
      <c r="AL868">
        <v>1</v>
      </c>
      <c r="AM868">
        <v>-2</v>
      </c>
      <c r="AN868">
        <v>0</v>
      </c>
      <c r="AO868">
        <v>0</v>
      </c>
      <c r="AP868">
        <v>1</v>
      </c>
      <c r="AQ868">
        <v>1</v>
      </c>
      <c r="AR868">
        <v>0</v>
      </c>
      <c r="AS868" t="s">
        <v>3</v>
      </c>
      <c r="AT868">
        <v>12.29</v>
      </c>
      <c r="AU868" t="s">
        <v>3</v>
      </c>
      <c r="AV868">
        <v>1</v>
      </c>
      <c r="AW868">
        <v>2</v>
      </c>
      <c r="AX868">
        <v>448998539</v>
      </c>
      <c r="AY868">
        <v>2</v>
      </c>
      <c r="AZ868">
        <v>131072</v>
      </c>
      <c r="BA868">
        <v>881</v>
      </c>
      <c r="BB868">
        <v>1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8909.6355000000003</v>
      </c>
      <c r="BN868">
        <v>12.29</v>
      </c>
      <c r="BO868">
        <v>0</v>
      </c>
      <c r="BP868">
        <v>1</v>
      </c>
      <c r="BQ868">
        <v>0</v>
      </c>
      <c r="BR868">
        <v>0</v>
      </c>
      <c r="BS868">
        <v>0</v>
      </c>
      <c r="BT868">
        <v>8909.6355000000003</v>
      </c>
      <c r="BU868">
        <v>12.29</v>
      </c>
      <c r="BV868">
        <v>0</v>
      </c>
      <c r="BW868">
        <v>1</v>
      </c>
      <c r="CU868">
        <f>ROUND(AT868*Source!I598*AH868*AL868,2)</f>
        <v>890.96</v>
      </c>
      <c r="CV868">
        <f>ROUND(Y868*Source!I598,7)</f>
        <v>1.2290000000000001</v>
      </c>
      <c r="CW868">
        <v>0</v>
      </c>
      <c r="CX868">
        <f>ROUND(Y868*Source!I598,7)</f>
        <v>1.2290000000000001</v>
      </c>
      <c r="CY868">
        <f>AD868</f>
        <v>724.95</v>
      </c>
      <c r="CZ868">
        <f>AH868</f>
        <v>724.95</v>
      </c>
      <c r="DA868">
        <f>AL868</f>
        <v>1</v>
      </c>
      <c r="DB868">
        <f t="shared" si="405"/>
        <v>8909.64</v>
      </c>
      <c r="DC868">
        <f t="shared" si="406"/>
        <v>0</v>
      </c>
      <c r="DD868" t="s">
        <v>3</v>
      </c>
      <c r="DE868" t="s">
        <v>3</v>
      </c>
      <c r="DF868">
        <f t="shared" si="403"/>
        <v>0</v>
      </c>
      <c r="DG868">
        <f t="shared" si="407"/>
        <v>0</v>
      </c>
      <c r="DH868">
        <f t="shared" si="389"/>
        <v>0</v>
      </c>
      <c r="DI868">
        <f t="shared" si="390"/>
        <v>890.96</v>
      </c>
      <c r="DJ868">
        <f>DI868</f>
        <v>890.96</v>
      </c>
      <c r="DK868">
        <v>1</v>
      </c>
      <c r="DL868" t="s">
        <v>3</v>
      </c>
      <c r="DM868">
        <v>0</v>
      </c>
      <c r="DN868" t="s">
        <v>3</v>
      </c>
      <c r="DO868">
        <v>0</v>
      </c>
    </row>
    <row r="869" spans="1:119" x14ac:dyDescent="0.2">
      <c r="A869">
        <f>ROW(Source!A598)</f>
        <v>598</v>
      </c>
      <c r="B869">
        <v>449016111</v>
      </c>
      <c r="C869">
        <v>448998527</v>
      </c>
      <c r="D869">
        <v>277560491</v>
      </c>
      <c r="E869">
        <v>109</v>
      </c>
      <c r="F869">
        <v>1</v>
      </c>
      <c r="G869">
        <v>1</v>
      </c>
      <c r="H869">
        <v>1</v>
      </c>
      <c r="I869" t="s">
        <v>1204</v>
      </c>
      <c r="J869" t="s">
        <v>3</v>
      </c>
      <c r="K869" t="s">
        <v>1205</v>
      </c>
      <c r="L869">
        <v>1191</v>
      </c>
      <c r="N869">
        <v>1013</v>
      </c>
      <c r="O869" t="s">
        <v>1203</v>
      </c>
      <c r="P869" t="s">
        <v>1203</v>
      </c>
      <c r="Q869">
        <v>1</v>
      </c>
      <c r="W869">
        <v>0</v>
      </c>
      <c r="X869">
        <v>-1417349443</v>
      </c>
      <c r="Y869">
        <f t="shared" si="404"/>
        <v>0.02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1</v>
      </c>
      <c r="AJ869">
        <v>1</v>
      </c>
      <c r="AK869">
        <v>1</v>
      </c>
      <c r="AL869">
        <v>1</v>
      </c>
      <c r="AM869">
        <v>-2</v>
      </c>
      <c r="AN869">
        <v>0</v>
      </c>
      <c r="AO869">
        <v>0</v>
      </c>
      <c r="AP869">
        <v>1</v>
      </c>
      <c r="AQ869">
        <v>1</v>
      </c>
      <c r="AR869">
        <v>0</v>
      </c>
      <c r="AS869" t="s">
        <v>3</v>
      </c>
      <c r="AT869">
        <v>0.02</v>
      </c>
      <c r="AU869" t="s">
        <v>3</v>
      </c>
      <c r="AV869">
        <v>2</v>
      </c>
      <c r="AW869">
        <v>2</v>
      </c>
      <c r="AX869">
        <v>448998540</v>
      </c>
      <c r="AY869">
        <v>1</v>
      </c>
      <c r="AZ869">
        <v>0</v>
      </c>
      <c r="BA869">
        <v>882</v>
      </c>
      <c r="BB869">
        <v>1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CV869">
        <v>0</v>
      </c>
      <c r="CW869">
        <v>0</v>
      </c>
      <c r="CX869">
        <f>ROUND(Y869*Source!I598,7)</f>
        <v>2E-3</v>
      </c>
      <c r="CY869">
        <f>AD869</f>
        <v>0</v>
      </c>
      <c r="CZ869">
        <f>AH869</f>
        <v>0</v>
      </c>
      <c r="DA869">
        <f>AL869</f>
        <v>1</v>
      </c>
      <c r="DB869">
        <f t="shared" si="405"/>
        <v>0</v>
      </c>
      <c r="DC869">
        <f t="shared" si="406"/>
        <v>0</v>
      </c>
      <c r="DD869" t="s">
        <v>3</v>
      </c>
      <c r="DE869" t="s">
        <v>3</v>
      </c>
      <c r="DF869">
        <f t="shared" si="403"/>
        <v>0</v>
      </c>
      <c r="DG869">
        <f t="shared" si="407"/>
        <v>0</v>
      </c>
      <c r="DH869">
        <f t="shared" si="389"/>
        <v>0</v>
      </c>
      <c r="DI869">
        <f t="shared" si="390"/>
        <v>0</v>
      </c>
      <c r="DJ869">
        <f>DI869</f>
        <v>0</v>
      </c>
      <c r="DK869">
        <v>0</v>
      </c>
      <c r="DL869" t="s">
        <v>3</v>
      </c>
      <c r="DM869">
        <v>0</v>
      </c>
      <c r="DN869" t="s">
        <v>3</v>
      </c>
      <c r="DO869">
        <v>0</v>
      </c>
    </row>
    <row r="870" spans="1:119" x14ac:dyDescent="0.2">
      <c r="A870">
        <f>ROW(Source!A598)</f>
        <v>598</v>
      </c>
      <c r="B870">
        <v>449016111</v>
      </c>
      <c r="C870">
        <v>448998527</v>
      </c>
      <c r="D870">
        <v>277945805</v>
      </c>
      <c r="E870">
        <v>1</v>
      </c>
      <c r="F870">
        <v>1</v>
      </c>
      <c r="G870">
        <v>1</v>
      </c>
      <c r="H870">
        <v>2</v>
      </c>
      <c r="I870" t="s">
        <v>1206</v>
      </c>
      <c r="J870" t="s">
        <v>1207</v>
      </c>
      <c r="K870" t="s">
        <v>1208</v>
      </c>
      <c r="L870">
        <v>1368</v>
      </c>
      <c r="N870">
        <v>1011</v>
      </c>
      <c r="O870" t="s">
        <v>1100</v>
      </c>
      <c r="P870" t="s">
        <v>1100</v>
      </c>
      <c r="Q870">
        <v>1</v>
      </c>
      <c r="W870">
        <v>0</v>
      </c>
      <c r="X870">
        <v>721652621</v>
      </c>
      <c r="Y870">
        <f t="shared" si="404"/>
        <v>0.02</v>
      </c>
      <c r="AA870">
        <v>0</v>
      </c>
      <c r="AB870">
        <v>641.70000000000005</v>
      </c>
      <c r="AC870">
        <v>539.69000000000005</v>
      </c>
      <c r="AD870">
        <v>0</v>
      </c>
      <c r="AE870">
        <v>0</v>
      </c>
      <c r="AF870">
        <v>641.70000000000005</v>
      </c>
      <c r="AG870">
        <v>539.69000000000005</v>
      </c>
      <c r="AH870">
        <v>0</v>
      </c>
      <c r="AI870">
        <v>1</v>
      </c>
      <c r="AJ870">
        <v>1</v>
      </c>
      <c r="AK870">
        <v>1</v>
      </c>
      <c r="AL870">
        <v>1</v>
      </c>
      <c r="AM870">
        <v>-2</v>
      </c>
      <c r="AN870">
        <v>0</v>
      </c>
      <c r="AO870">
        <v>0</v>
      </c>
      <c r="AP870">
        <v>1</v>
      </c>
      <c r="AQ870">
        <v>1</v>
      </c>
      <c r="AR870">
        <v>0</v>
      </c>
      <c r="AS870" t="s">
        <v>3</v>
      </c>
      <c r="AT870">
        <v>0.02</v>
      </c>
      <c r="AU870" t="s">
        <v>3</v>
      </c>
      <c r="AV870">
        <v>1</v>
      </c>
      <c r="AW870">
        <v>2</v>
      </c>
      <c r="AX870">
        <v>448998541</v>
      </c>
      <c r="AY870">
        <v>2</v>
      </c>
      <c r="AZ870">
        <v>98304</v>
      </c>
      <c r="BA870">
        <v>883</v>
      </c>
      <c r="BB870">
        <v>1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12.834000000000001</v>
      </c>
      <c r="BL870">
        <v>10.793800000000001</v>
      </c>
      <c r="BM870">
        <v>0</v>
      </c>
      <c r="BN870">
        <v>0</v>
      </c>
      <c r="BO870">
        <v>0.02</v>
      </c>
      <c r="BP870">
        <v>1</v>
      </c>
      <c r="BQ870">
        <v>0</v>
      </c>
      <c r="BR870">
        <v>12.834000000000001</v>
      </c>
      <c r="BS870">
        <v>10.793800000000001</v>
      </c>
      <c r="BT870">
        <v>0</v>
      </c>
      <c r="BU870">
        <v>0</v>
      </c>
      <c r="BV870">
        <v>0.02</v>
      </c>
      <c r="BW870">
        <v>1</v>
      </c>
      <c r="CV870">
        <v>0</v>
      </c>
      <c r="CW870">
        <f>ROUND(Y870*Source!I598*DO870,7)</f>
        <v>2E-3</v>
      </c>
      <c r="CX870">
        <f>ROUND(Y870*Source!I598,7)</f>
        <v>2E-3</v>
      </c>
      <c r="CY870">
        <f>AB870</f>
        <v>641.70000000000005</v>
      </c>
      <c r="CZ870">
        <f>AF870</f>
        <v>641.70000000000005</v>
      </c>
      <c r="DA870">
        <f>AJ870</f>
        <v>1</v>
      </c>
      <c r="DB870">
        <f t="shared" si="405"/>
        <v>12.83</v>
      </c>
      <c r="DC870">
        <f t="shared" si="406"/>
        <v>10.79</v>
      </c>
      <c r="DD870" t="s">
        <v>3</v>
      </c>
      <c r="DE870" t="s">
        <v>3</v>
      </c>
      <c r="DF870">
        <f t="shared" si="403"/>
        <v>0</v>
      </c>
      <c r="DG870">
        <f t="shared" si="407"/>
        <v>1.28</v>
      </c>
      <c r="DH870">
        <f t="shared" si="389"/>
        <v>1.08</v>
      </c>
      <c r="DI870">
        <f t="shared" si="390"/>
        <v>0</v>
      </c>
      <c r="DJ870">
        <f>DG870+DH870</f>
        <v>2.3600000000000003</v>
      </c>
      <c r="DK870">
        <v>1</v>
      </c>
      <c r="DL870" t="s">
        <v>1209</v>
      </c>
      <c r="DM870">
        <v>4</v>
      </c>
      <c r="DN870" t="s">
        <v>1203</v>
      </c>
      <c r="DO870">
        <v>1</v>
      </c>
    </row>
    <row r="871" spans="1:119" x14ac:dyDescent="0.2">
      <c r="A871">
        <f>ROW(Source!A598)</f>
        <v>598</v>
      </c>
      <c r="B871">
        <v>449016111</v>
      </c>
      <c r="C871">
        <v>448998527</v>
      </c>
      <c r="D871">
        <v>277865475</v>
      </c>
      <c r="E871">
        <v>1</v>
      </c>
      <c r="F871">
        <v>1</v>
      </c>
      <c r="G871">
        <v>1</v>
      </c>
      <c r="H871">
        <v>3</v>
      </c>
      <c r="I871" t="s">
        <v>1210</v>
      </c>
      <c r="J871" t="s">
        <v>1211</v>
      </c>
      <c r="K871" t="s">
        <v>1212</v>
      </c>
      <c r="L871">
        <v>1383</v>
      </c>
      <c r="N871">
        <v>1013</v>
      </c>
      <c r="O871" t="s">
        <v>1213</v>
      </c>
      <c r="P871" t="s">
        <v>1213</v>
      </c>
      <c r="Q871">
        <v>1</v>
      </c>
      <c r="W871">
        <v>0</v>
      </c>
      <c r="X871">
        <v>2066892133</v>
      </c>
      <c r="Y871">
        <f>(AT871*ROUND(0,7))</f>
        <v>0</v>
      </c>
      <c r="AA871">
        <v>7.32</v>
      </c>
      <c r="AB871">
        <v>0</v>
      </c>
      <c r="AC871">
        <v>0</v>
      </c>
      <c r="AD871">
        <v>0</v>
      </c>
      <c r="AE871">
        <v>7.32</v>
      </c>
      <c r="AF871">
        <v>0</v>
      </c>
      <c r="AG871">
        <v>0</v>
      </c>
      <c r="AH871">
        <v>0</v>
      </c>
      <c r="AI871">
        <v>1</v>
      </c>
      <c r="AJ871">
        <v>1</v>
      </c>
      <c r="AK871">
        <v>1</v>
      </c>
      <c r="AL871">
        <v>1</v>
      </c>
      <c r="AM871">
        <v>-2</v>
      </c>
      <c r="AN871">
        <v>0</v>
      </c>
      <c r="AO871">
        <v>0</v>
      </c>
      <c r="AP871">
        <v>1</v>
      </c>
      <c r="AQ871">
        <v>1</v>
      </c>
      <c r="AR871">
        <v>0</v>
      </c>
      <c r="AS871" t="s">
        <v>3</v>
      </c>
      <c r="AT871">
        <v>0.68</v>
      </c>
      <c r="AU871" t="s">
        <v>135</v>
      </c>
      <c r="AV871">
        <v>0</v>
      </c>
      <c r="AW871">
        <v>2</v>
      </c>
      <c r="AX871">
        <v>448998542</v>
      </c>
      <c r="AY871">
        <v>2</v>
      </c>
      <c r="AZ871">
        <v>16384</v>
      </c>
      <c r="BA871">
        <v>884</v>
      </c>
      <c r="BB871">
        <v>1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4.9776000000000007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1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CV871">
        <v>0</v>
      </c>
      <c r="CW871">
        <v>0</v>
      </c>
      <c r="CX871">
        <f>ROUND(Y871*Source!I598,7)</f>
        <v>0</v>
      </c>
      <c r="CY871">
        <f>AA871</f>
        <v>7.32</v>
      </c>
      <c r="CZ871">
        <f>AE871</f>
        <v>7.32</v>
      </c>
      <c r="DA871">
        <f>AI871</f>
        <v>1</v>
      </c>
      <c r="DB871">
        <f>ROUND((ROUND(AT871*CZ871,2)*ROUND(0,7)),6)</f>
        <v>0</v>
      </c>
      <c r="DC871">
        <f>ROUND((ROUND(AT871*AG871,2)*ROUND(0,7)),6)</f>
        <v>0</v>
      </c>
      <c r="DD871" t="s">
        <v>3</v>
      </c>
      <c r="DE871" t="s">
        <v>3</v>
      </c>
      <c r="DF871">
        <f t="shared" si="403"/>
        <v>0</v>
      </c>
      <c r="DG871">
        <f t="shared" si="407"/>
        <v>0</v>
      </c>
      <c r="DH871">
        <f t="shared" si="389"/>
        <v>0</v>
      </c>
      <c r="DI871">
        <f t="shared" si="390"/>
        <v>0</v>
      </c>
      <c r="DJ871">
        <f>DF871</f>
        <v>0</v>
      </c>
      <c r="DK871">
        <v>1</v>
      </c>
      <c r="DL871" t="s">
        <v>3</v>
      </c>
      <c r="DM871">
        <v>0</v>
      </c>
      <c r="DN871" t="s">
        <v>3</v>
      </c>
      <c r="DO871">
        <v>0</v>
      </c>
    </row>
    <row r="872" spans="1:119" x14ac:dyDescent="0.2">
      <c r="A872">
        <f>ROW(Source!A598)</f>
        <v>598</v>
      </c>
      <c r="B872">
        <v>449016111</v>
      </c>
      <c r="C872">
        <v>448998527</v>
      </c>
      <c r="D872">
        <v>277867841</v>
      </c>
      <c r="E872">
        <v>1</v>
      </c>
      <c r="F872">
        <v>1</v>
      </c>
      <c r="G872">
        <v>1</v>
      </c>
      <c r="H872">
        <v>3</v>
      </c>
      <c r="I872" t="s">
        <v>1734</v>
      </c>
      <c r="J872" t="s">
        <v>1735</v>
      </c>
      <c r="K872" t="s">
        <v>1736</v>
      </c>
      <c r="L872">
        <v>1425</v>
      </c>
      <c r="N872">
        <v>1013</v>
      </c>
      <c r="O872" t="s">
        <v>62</v>
      </c>
      <c r="P872" t="s">
        <v>62</v>
      </c>
      <c r="Q872">
        <v>1</v>
      </c>
      <c r="W872">
        <v>0</v>
      </c>
      <c r="X872">
        <v>-21801820</v>
      </c>
      <c r="Y872">
        <f>(AT872*ROUND(0,7))</f>
        <v>0</v>
      </c>
      <c r="AA872">
        <v>220.16</v>
      </c>
      <c r="AB872">
        <v>0</v>
      </c>
      <c r="AC872">
        <v>0</v>
      </c>
      <c r="AD872">
        <v>0</v>
      </c>
      <c r="AE872">
        <v>170.67</v>
      </c>
      <c r="AF872">
        <v>0</v>
      </c>
      <c r="AG872">
        <v>0</v>
      </c>
      <c r="AH872">
        <v>0</v>
      </c>
      <c r="AI872">
        <v>1.29</v>
      </c>
      <c r="AJ872">
        <v>1</v>
      </c>
      <c r="AK872">
        <v>1</v>
      </c>
      <c r="AL872">
        <v>1</v>
      </c>
      <c r="AM872">
        <v>2</v>
      </c>
      <c r="AN872">
        <v>0</v>
      </c>
      <c r="AO872">
        <v>0</v>
      </c>
      <c r="AP872">
        <v>1</v>
      </c>
      <c r="AQ872">
        <v>1</v>
      </c>
      <c r="AR872">
        <v>0</v>
      </c>
      <c r="AS872" t="s">
        <v>3</v>
      </c>
      <c r="AT872">
        <v>0.4</v>
      </c>
      <c r="AU872" t="s">
        <v>135</v>
      </c>
      <c r="AV872">
        <v>0</v>
      </c>
      <c r="AW872">
        <v>2</v>
      </c>
      <c r="AX872">
        <v>448998543</v>
      </c>
      <c r="AY872">
        <v>1</v>
      </c>
      <c r="AZ872">
        <v>0</v>
      </c>
      <c r="BA872">
        <v>885</v>
      </c>
      <c r="BB872">
        <v>1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68.268000000000001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1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CV872">
        <v>0</v>
      </c>
      <c r="CW872">
        <v>0</v>
      </c>
      <c r="CX872">
        <f>ROUND(Y872*Source!I598,7)</f>
        <v>0</v>
      </c>
      <c r="CY872">
        <f>AA872</f>
        <v>220.16</v>
      </c>
      <c r="CZ872">
        <f>AE872</f>
        <v>170.67</v>
      </c>
      <c r="DA872">
        <f>AI872</f>
        <v>1.29</v>
      </c>
      <c r="DB872">
        <f>ROUND((ROUND(AT872*CZ872,2)*ROUND(0,7)),6)</f>
        <v>0</v>
      </c>
      <c r="DC872">
        <f>ROUND((ROUND(AT872*AG872,2)*ROUND(0,7)),6)</f>
        <v>0</v>
      </c>
      <c r="DD872" t="s">
        <v>3</v>
      </c>
      <c r="DE872" t="s">
        <v>3</v>
      </c>
      <c r="DF872">
        <f>ROUND(ROUND(AE872*AI872,2)*CX872,2)</f>
        <v>0</v>
      </c>
      <c r="DG872">
        <f t="shared" si="407"/>
        <v>0</v>
      </c>
      <c r="DH872">
        <f t="shared" si="389"/>
        <v>0</v>
      </c>
      <c r="DI872">
        <f t="shared" si="390"/>
        <v>0</v>
      </c>
      <c r="DJ872">
        <f>DF872</f>
        <v>0</v>
      </c>
      <c r="DK872">
        <v>0</v>
      </c>
      <c r="DL872" t="s">
        <v>3</v>
      </c>
      <c r="DM872">
        <v>0</v>
      </c>
      <c r="DN872" t="s">
        <v>3</v>
      </c>
      <c r="DO872">
        <v>0</v>
      </c>
    </row>
    <row r="873" spans="1:119" x14ac:dyDescent="0.2">
      <c r="A873">
        <f>ROW(Source!A598)</f>
        <v>598</v>
      </c>
      <c r="B873">
        <v>449016111</v>
      </c>
      <c r="C873">
        <v>448998527</v>
      </c>
      <c r="D873">
        <v>277868413</v>
      </c>
      <c r="E873">
        <v>1</v>
      </c>
      <c r="F873">
        <v>1</v>
      </c>
      <c r="G873">
        <v>1</v>
      </c>
      <c r="H873">
        <v>3</v>
      </c>
      <c r="I873" t="s">
        <v>1737</v>
      </c>
      <c r="J873" t="s">
        <v>1738</v>
      </c>
      <c r="K873" t="s">
        <v>1739</v>
      </c>
      <c r="L873">
        <v>1425</v>
      </c>
      <c r="N873">
        <v>1013</v>
      </c>
      <c r="O873" t="s">
        <v>62</v>
      </c>
      <c r="P873" t="s">
        <v>62</v>
      </c>
      <c r="Q873">
        <v>1</v>
      </c>
      <c r="W873">
        <v>0</v>
      </c>
      <c r="X873">
        <v>-1428286946</v>
      </c>
      <c r="Y873">
        <f>(AT873*ROUND(0,7))</f>
        <v>0</v>
      </c>
      <c r="AA873">
        <v>228.27</v>
      </c>
      <c r="AB873">
        <v>0</v>
      </c>
      <c r="AC873">
        <v>0</v>
      </c>
      <c r="AD873">
        <v>0</v>
      </c>
      <c r="AE873">
        <v>176.95</v>
      </c>
      <c r="AF873">
        <v>0</v>
      </c>
      <c r="AG873">
        <v>0</v>
      </c>
      <c r="AH873">
        <v>0</v>
      </c>
      <c r="AI873">
        <v>1.29</v>
      </c>
      <c r="AJ873">
        <v>1</v>
      </c>
      <c r="AK873">
        <v>1</v>
      </c>
      <c r="AL873">
        <v>1</v>
      </c>
      <c r="AM873">
        <v>2</v>
      </c>
      <c r="AN873">
        <v>0</v>
      </c>
      <c r="AO873">
        <v>0</v>
      </c>
      <c r="AP873">
        <v>1</v>
      </c>
      <c r="AQ873">
        <v>1</v>
      </c>
      <c r="AR873">
        <v>0</v>
      </c>
      <c r="AS873" t="s">
        <v>3</v>
      </c>
      <c r="AT873">
        <v>0.4</v>
      </c>
      <c r="AU873" t="s">
        <v>135</v>
      </c>
      <c r="AV873">
        <v>0</v>
      </c>
      <c r="AW873">
        <v>2</v>
      </c>
      <c r="AX873">
        <v>448998544</v>
      </c>
      <c r="AY873">
        <v>1</v>
      </c>
      <c r="AZ873">
        <v>0</v>
      </c>
      <c r="BA873">
        <v>886</v>
      </c>
      <c r="BB873">
        <v>1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70.78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1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CV873">
        <v>0</v>
      </c>
      <c r="CW873">
        <v>0</v>
      </c>
      <c r="CX873">
        <f>ROUND(Y873*Source!I598,7)</f>
        <v>0</v>
      </c>
      <c r="CY873">
        <f>AA873</f>
        <v>228.27</v>
      </c>
      <c r="CZ873">
        <f>AE873</f>
        <v>176.95</v>
      </c>
      <c r="DA873">
        <f>AI873</f>
        <v>1.29</v>
      </c>
      <c r="DB873">
        <f>ROUND((ROUND(AT873*CZ873,2)*ROUND(0,7)),6)</f>
        <v>0</v>
      </c>
      <c r="DC873">
        <f>ROUND((ROUND(AT873*AG873,2)*ROUND(0,7)),6)</f>
        <v>0</v>
      </c>
      <c r="DD873" t="s">
        <v>3</v>
      </c>
      <c r="DE873" t="s">
        <v>3</v>
      </c>
      <c r="DF873">
        <f>ROUND(ROUND(AE873*AI873,2)*CX873,2)</f>
        <v>0</v>
      </c>
      <c r="DG873">
        <f t="shared" si="407"/>
        <v>0</v>
      </c>
      <c r="DH873">
        <f t="shared" si="389"/>
        <v>0</v>
      </c>
      <c r="DI873">
        <f t="shared" si="390"/>
        <v>0</v>
      </c>
      <c r="DJ873">
        <f>DF873</f>
        <v>0</v>
      </c>
      <c r="DK873">
        <v>0</v>
      </c>
      <c r="DL873" t="s">
        <v>3</v>
      </c>
      <c r="DM873">
        <v>0</v>
      </c>
      <c r="DN873" t="s">
        <v>3</v>
      </c>
      <c r="DO873">
        <v>0</v>
      </c>
    </row>
    <row r="874" spans="1:119" x14ac:dyDescent="0.2">
      <c r="A874">
        <f>ROW(Source!A598)</f>
        <v>598</v>
      </c>
      <c r="B874">
        <v>449016111</v>
      </c>
      <c r="C874">
        <v>448998527</v>
      </c>
      <c r="D874">
        <v>277566433</v>
      </c>
      <c r="E874">
        <v>109</v>
      </c>
      <c r="F874">
        <v>1</v>
      </c>
      <c r="G874">
        <v>1</v>
      </c>
      <c r="H874">
        <v>3</v>
      </c>
      <c r="I874" t="s">
        <v>633</v>
      </c>
      <c r="J874" t="s">
        <v>3</v>
      </c>
      <c r="K874" t="s">
        <v>634</v>
      </c>
      <c r="L874">
        <v>3277935</v>
      </c>
      <c r="N874">
        <v>1013</v>
      </c>
      <c r="O874" t="s">
        <v>635</v>
      </c>
      <c r="P874" t="s">
        <v>635</v>
      </c>
      <c r="Q874">
        <v>1</v>
      </c>
      <c r="W874">
        <v>0</v>
      </c>
      <c r="X874">
        <v>274903907</v>
      </c>
      <c r="Y874">
        <f>AT874</f>
        <v>2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1</v>
      </c>
      <c r="AJ874">
        <v>1</v>
      </c>
      <c r="AK874">
        <v>1</v>
      </c>
      <c r="AL874">
        <v>1</v>
      </c>
      <c r="AM874">
        <v>-2</v>
      </c>
      <c r="AN874">
        <v>0</v>
      </c>
      <c r="AO874">
        <v>0</v>
      </c>
      <c r="AP874">
        <v>0</v>
      </c>
      <c r="AQ874">
        <v>0</v>
      </c>
      <c r="AR874">
        <v>0</v>
      </c>
      <c r="AS874" t="s">
        <v>3</v>
      </c>
      <c r="AT874">
        <v>2</v>
      </c>
      <c r="AU874" t="s">
        <v>3</v>
      </c>
      <c r="AV874">
        <v>0</v>
      </c>
      <c r="AW874">
        <v>2</v>
      </c>
      <c r="AX874">
        <v>448998545</v>
      </c>
      <c r="AY874">
        <v>1</v>
      </c>
      <c r="AZ874">
        <v>2048</v>
      </c>
      <c r="BA874">
        <v>887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CV874">
        <v>0</v>
      </c>
      <c r="CW874">
        <v>0</v>
      </c>
      <c r="CX874">
        <f>ROUND(Y874*Source!I598,7)</f>
        <v>0.2</v>
      </c>
      <c r="CY874">
        <f>AA874</f>
        <v>0</v>
      </c>
      <c r="CZ874">
        <f>AE874</f>
        <v>0</v>
      </c>
      <c r="DA874">
        <f>AI874</f>
        <v>1</v>
      </c>
      <c r="DB874">
        <f>ROUND(ROUND(AT874*CZ874,2),6)</f>
        <v>0</v>
      </c>
      <c r="DC874">
        <f>ROUND(ROUND(AT874*AG874,2),6)</f>
        <v>0</v>
      </c>
      <c r="DD874" t="s">
        <v>3</v>
      </c>
      <c r="DE874" t="s">
        <v>3</v>
      </c>
      <c r="DF874">
        <f>ROUND(ROUND(AE874,2)*CX874,2)</f>
        <v>0</v>
      </c>
      <c r="DG874">
        <f t="shared" si="407"/>
        <v>0</v>
      </c>
      <c r="DH874">
        <f t="shared" si="389"/>
        <v>0</v>
      </c>
      <c r="DI874">
        <f t="shared" si="390"/>
        <v>0</v>
      </c>
      <c r="DJ874">
        <f>DF874</f>
        <v>0</v>
      </c>
      <c r="DK874">
        <v>0</v>
      </c>
      <c r="DL874" t="s">
        <v>3</v>
      </c>
      <c r="DM874">
        <v>0</v>
      </c>
      <c r="DN874" t="s">
        <v>3</v>
      </c>
      <c r="DO874">
        <v>0</v>
      </c>
    </row>
    <row r="875" spans="1:119" x14ac:dyDescent="0.2">
      <c r="A875">
        <f>ROW(Source!A600)</f>
        <v>600</v>
      </c>
      <c r="B875">
        <v>449016111</v>
      </c>
      <c r="C875">
        <v>448998547</v>
      </c>
      <c r="D875">
        <v>277560343</v>
      </c>
      <c r="E875">
        <v>109</v>
      </c>
      <c r="F875">
        <v>1</v>
      </c>
      <c r="G875">
        <v>1</v>
      </c>
      <c r="H875">
        <v>1</v>
      </c>
      <c r="I875" t="s">
        <v>1433</v>
      </c>
      <c r="J875" t="s">
        <v>3</v>
      </c>
      <c r="K875" t="s">
        <v>1434</v>
      </c>
      <c r="L875">
        <v>1191</v>
      </c>
      <c r="N875">
        <v>1013</v>
      </c>
      <c r="O875" t="s">
        <v>1203</v>
      </c>
      <c r="P875" t="s">
        <v>1203</v>
      </c>
      <c r="Q875">
        <v>1</v>
      </c>
      <c r="W875">
        <v>0</v>
      </c>
      <c r="X875">
        <v>71966457</v>
      </c>
      <c r="Y875">
        <f>AT875</f>
        <v>9.3000000000000007</v>
      </c>
      <c r="AA875">
        <v>0</v>
      </c>
      <c r="AB875">
        <v>0</v>
      </c>
      <c r="AC875">
        <v>0</v>
      </c>
      <c r="AD875">
        <v>620.24</v>
      </c>
      <c r="AE875">
        <v>0</v>
      </c>
      <c r="AF875">
        <v>0</v>
      </c>
      <c r="AG875">
        <v>0</v>
      </c>
      <c r="AH875">
        <v>620.24</v>
      </c>
      <c r="AI875">
        <v>1</v>
      </c>
      <c r="AJ875">
        <v>1</v>
      </c>
      <c r="AK875">
        <v>1</v>
      </c>
      <c r="AL875">
        <v>1</v>
      </c>
      <c r="AM875">
        <v>-2</v>
      </c>
      <c r="AN875">
        <v>0</v>
      </c>
      <c r="AO875">
        <v>0</v>
      </c>
      <c r="AP875">
        <v>1</v>
      </c>
      <c r="AQ875">
        <v>1</v>
      </c>
      <c r="AR875">
        <v>0</v>
      </c>
      <c r="AS875" t="s">
        <v>3</v>
      </c>
      <c r="AT875">
        <v>9.3000000000000007</v>
      </c>
      <c r="AU875" t="s">
        <v>3</v>
      </c>
      <c r="AV875">
        <v>1</v>
      </c>
      <c r="AW875">
        <v>2</v>
      </c>
      <c r="AX875">
        <v>448998565</v>
      </c>
      <c r="AY875">
        <v>2</v>
      </c>
      <c r="AZ875">
        <v>131072</v>
      </c>
      <c r="BA875">
        <v>888</v>
      </c>
      <c r="BB875">
        <v>1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5768.2320000000009</v>
      </c>
      <c r="BN875">
        <v>9.3000000000000007</v>
      </c>
      <c r="BO875">
        <v>0</v>
      </c>
      <c r="BP875">
        <v>1</v>
      </c>
      <c r="BQ875">
        <v>0</v>
      </c>
      <c r="BR875">
        <v>0</v>
      </c>
      <c r="BS875">
        <v>0</v>
      </c>
      <c r="BT875">
        <v>5768.2320000000009</v>
      </c>
      <c r="BU875">
        <v>9.3000000000000007</v>
      </c>
      <c r="BV875">
        <v>0</v>
      </c>
      <c r="BW875">
        <v>1</v>
      </c>
      <c r="CU875">
        <f>ROUND(AT875*Source!I600*AH875*AL875,2)</f>
        <v>5768.23</v>
      </c>
      <c r="CV875">
        <f>ROUND(Y875*Source!I600,7)</f>
        <v>9.3000000000000007</v>
      </c>
      <c r="CW875">
        <v>0</v>
      </c>
      <c r="CX875">
        <f>ROUND(Y875*Source!I600,7)</f>
        <v>9.3000000000000007</v>
      </c>
      <c r="CY875">
        <f>AD875</f>
        <v>620.24</v>
      </c>
      <c r="CZ875">
        <f>AH875</f>
        <v>620.24</v>
      </c>
      <c r="DA875">
        <f>AL875</f>
        <v>1</v>
      </c>
      <c r="DB875">
        <f>ROUND(ROUND(AT875*CZ875,2),6)</f>
        <v>5768.23</v>
      </c>
      <c r="DC875">
        <f>ROUND(ROUND(AT875*AG875,2),6)</f>
        <v>0</v>
      </c>
      <c r="DD875" t="s">
        <v>3</v>
      </c>
      <c r="DE875" t="s">
        <v>3</v>
      </c>
      <c r="DF875">
        <f>ROUND(ROUND(AE875,2)*CX875,2)</f>
        <v>0</v>
      </c>
      <c r="DG875">
        <f t="shared" si="407"/>
        <v>0</v>
      </c>
      <c r="DH875">
        <f t="shared" si="389"/>
        <v>0</v>
      </c>
      <c r="DI875">
        <f t="shared" si="390"/>
        <v>5768.23</v>
      </c>
      <c r="DJ875">
        <f>DI875</f>
        <v>5768.23</v>
      </c>
      <c r="DK875">
        <v>1</v>
      </c>
      <c r="DL875" t="s">
        <v>3</v>
      </c>
      <c r="DM875">
        <v>0</v>
      </c>
      <c r="DN875" t="s">
        <v>3</v>
      </c>
      <c r="DO875">
        <v>0</v>
      </c>
    </row>
    <row r="876" spans="1:119" x14ac:dyDescent="0.2">
      <c r="A876">
        <f>ROW(Source!A600)</f>
        <v>600</v>
      </c>
      <c r="B876">
        <v>449016111</v>
      </c>
      <c r="C876">
        <v>448998547</v>
      </c>
      <c r="D876">
        <v>277560491</v>
      </c>
      <c r="E876">
        <v>109</v>
      </c>
      <c r="F876">
        <v>1</v>
      </c>
      <c r="G876">
        <v>1</v>
      </c>
      <c r="H876">
        <v>1</v>
      </c>
      <c r="I876" t="s">
        <v>1204</v>
      </c>
      <c r="J876" t="s">
        <v>3</v>
      </c>
      <c r="K876" t="s">
        <v>1205</v>
      </c>
      <c r="L876">
        <v>1191</v>
      </c>
      <c r="N876">
        <v>1013</v>
      </c>
      <c r="O876" t="s">
        <v>1203</v>
      </c>
      <c r="P876" t="s">
        <v>1203</v>
      </c>
      <c r="Q876">
        <v>1</v>
      </c>
      <c r="W876">
        <v>0</v>
      </c>
      <c r="X876">
        <v>-1417349443</v>
      </c>
      <c r="Y876">
        <f>AT876</f>
        <v>0.4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1</v>
      </c>
      <c r="AJ876">
        <v>1</v>
      </c>
      <c r="AK876">
        <v>1</v>
      </c>
      <c r="AL876">
        <v>1</v>
      </c>
      <c r="AM876">
        <v>-2</v>
      </c>
      <c r="AN876">
        <v>0</v>
      </c>
      <c r="AO876">
        <v>0</v>
      </c>
      <c r="AP876">
        <v>1</v>
      </c>
      <c r="AQ876">
        <v>1</v>
      </c>
      <c r="AR876">
        <v>0</v>
      </c>
      <c r="AS876" t="s">
        <v>3</v>
      </c>
      <c r="AT876">
        <v>0.4</v>
      </c>
      <c r="AU876" t="s">
        <v>3</v>
      </c>
      <c r="AV876">
        <v>2</v>
      </c>
      <c r="AW876">
        <v>2</v>
      </c>
      <c r="AX876">
        <v>448998566</v>
      </c>
      <c r="AY876">
        <v>1</v>
      </c>
      <c r="AZ876">
        <v>0</v>
      </c>
      <c r="BA876">
        <v>889</v>
      </c>
      <c r="BB876">
        <v>1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CV876">
        <v>0</v>
      </c>
      <c r="CW876">
        <v>0</v>
      </c>
      <c r="CX876">
        <f>ROUND(Y876*Source!I600,7)</f>
        <v>0.4</v>
      </c>
      <c r="CY876">
        <f>AD876</f>
        <v>0</v>
      </c>
      <c r="CZ876">
        <f>AH876</f>
        <v>0</v>
      </c>
      <c r="DA876">
        <f>AL876</f>
        <v>1</v>
      </c>
      <c r="DB876">
        <f>ROUND(ROUND(AT876*CZ876,2),6)</f>
        <v>0</v>
      </c>
      <c r="DC876">
        <f>ROUND(ROUND(AT876*AG876,2),6)</f>
        <v>0</v>
      </c>
      <c r="DD876" t="s">
        <v>3</v>
      </c>
      <c r="DE876" t="s">
        <v>3</v>
      </c>
      <c r="DF876">
        <f>ROUND(ROUND(AE876,2)*CX876,2)</f>
        <v>0</v>
      </c>
      <c r="DG876">
        <f t="shared" si="407"/>
        <v>0</v>
      </c>
      <c r="DH876">
        <f t="shared" si="389"/>
        <v>0</v>
      </c>
      <c r="DI876">
        <f t="shared" si="390"/>
        <v>0</v>
      </c>
      <c r="DJ876">
        <f>DI876</f>
        <v>0</v>
      </c>
      <c r="DK876">
        <v>0</v>
      </c>
      <c r="DL876" t="s">
        <v>3</v>
      </c>
      <c r="DM876">
        <v>0</v>
      </c>
      <c r="DN876" t="s">
        <v>3</v>
      </c>
      <c r="DO876">
        <v>0</v>
      </c>
    </row>
    <row r="877" spans="1:119" x14ac:dyDescent="0.2">
      <c r="A877">
        <f>ROW(Source!A600)</f>
        <v>600</v>
      </c>
      <c r="B877">
        <v>449016111</v>
      </c>
      <c r="C877">
        <v>448998547</v>
      </c>
      <c r="D877">
        <v>277944840</v>
      </c>
      <c r="E877">
        <v>1</v>
      </c>
      <c r="F877">
        <v>1</v>
      </c>
      <c r="G877">
        <v>1</v>
      </c>
      <c r="H877">
        <v>2</v>
      </c>
      <c r="I877" t="s">
        <v>1364</v>
      </c>
      <c r="J877" t="s">
        <v>1365</v>
      </c>
      <c r="K877" t="s">
        <v>1366</v>
      </c>
      <c r="L877">
        <v>1368</v>
      </c>
      <c r="N877">
        <v>1011</v>
      </c>
      <c r="O877" t="s">
        <v>1100</v>
      </c>
      <c r="P877" t="s">
        <v>1100</v>
      </c>
      <c r="Q877">
        <v>1</v>
      </c>
      <c r="W877">
        <v>0</v>
      </c>
      <c r="X877">
        <v>622831100</v>
      </c>
      <c r="Y877">
        <f>AT877</f>
        <v>0.4</v>
      </c>
      <c r="AA877">
        <v>0</v>
      </c>
      <c r="AB877">
        <v>1587.88</v>
      </c>
      <c r="AC877">
        <v>620.24</v>
      </c>
      <c r="AD877">
        <v>0</v>
      </c>
      <c r="AE877">
        <v>0</v>
      </c>
      <c r="AF877">
        <v>1587.88</v>
      </c>
      <c r="AG877">
        <v>620.24</v>
      </c>
      <c r="AH877">
        <v>0</v>
      </c>
      <c r="AI877">
        <v>1</v>
      </c>
      <c r="AJ877">
        <v>1</v>
      </c>
      <c r="AK877">
        <v>1</v>
      </c>
      <c r="AL877">
        <v>1</v>
      </c>
      <c r="AM877">
        <v>-2</v>
      </c>
      <c r="AN877">
        <v>0</v>
      </c>
      <c r="AO877">
        <v>0</v>
      </c>
      <c r="AP877">
        <v>1</v>
      </c>
      <c r="AQ877">
        <v>1</v>
      </c>
      <c r="AR877">
        <v>0</v>
      </c>
      <c r="AS877" t="s">
        <v>3</v>
      </c>
      <c r="AT877">
        <v>0.4</v>
      </c>
      <c r="AU877" t="s">
        <v>3</v>
      </c>
      <c r="AV877">
        <v>1</v>
      </c>
      <c r="AW877">
        <v>2</v>
      </c>
      <c r="AX877">
        <v>448998567</v>
      </c>
      <c r="AY877">
        <v>2</v>
      </c>
      <c r="AZ877">
        <v>98304</v>
      </c>
      <c r="BA877">
        <v>890</v>
      </c>
      <c r="BB877">
        <v>1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635.15200000000004</v>
      </c>
      <c r="BL877">
        <v>248.096</v>
      </c>
      <c r="BM877">
        <v>0</v>
      </c>
      <c r="BN877">
        <v>0</v>
      </c>
      <c r="BO877">
        <v>0.4</v>
      </c>
      <c r="BP877">
        <v>1</v>
      </c>
      <c r="BQ877">
        <v>0</v>
      </c>
      <c r="BR877">
        <v>635.15200000000004</v>
      </c>
      <c r="BS877">
        <v>248.096</v>
      </c>
      <c r="BT877">
        <v>0</v>
      </c>
      <c r="BU877">
        <v>0</v>
      </c>
      <c r="BV877">
        <v>0.4</v>
      </c>
      <c r="BW877">
        <v>1</v>
      </c>
      <c r="CV877">
        <v>0</v>
      </c>
      <c r="CW877">
        <f>ROUND(Y877*Source!I600*DO877,7)</f>
        <v>0.4</v>
      </c>
      <c r="CX877">
        <f>ROUND(Y877*Source!I600,7)</f>
        <v>0.4</v>
      </c>
      <c r="CY877">
        <f>AB877</f>
        <v>1587.88</v>
      </c>
      <c r="CZ877">
        <f>AF877</f>
        <v>1587.88</v>
      </c>
      <c r="DA877">
        <f>AJ877</f>
        <v>1</v>
      </c>
      <c r="DB877">
        <f>ROUND(ROUND(AT877*CZ877,2),6)</f>
        <v>635.15</v>
      </c>
      <c r="DC877">
        <f>ROUND(ROUND(AT877*AG877,2),6)</f>
        <v>248.1</v>
      </c>
      <c r="DD877" t="s">
        <v>3</v>
      </c>
      <c r="DE877" t="s">
        <v>3</v>
      </c>
      <c r="DF877">
        <f>ROUND(ROUND(AE877,2)*CX877,2)</f>
        <v>0</v>
      </c>
      <c r="DG877">
        <f t="shared" si="407"/>
        <v>635.15</v>
      </c>
      <c r="DH877">
        <f t="shared" si="389"/>
        <v>248.1</v>
      </c>
      <c r="DI877">
        <f t="shared" si="390"/>
        <v>0</v>
      </c>
      <c r="DJ877">
        <f>DG877+DH877</f>
        <v>883.25</v>
      </c>
      <c r="DK877">
        <v>1</v>
      </c>
      <c r="DL877" t="s">
        <v>1219</v>
      </c>
      <c r="DM877">
        <v>5</v>
      </c>
      <c r="DN877" t="s">
        <v>1203</v>
      </c>
      <c r="DO877">
        <v>1</v>
      </c>
    </row>
    <row r="878" spans="1:119" x14ac:dyDescent="0.2">
      <c r="A878">
        <f>ROW(Source!A600)</f>
        <v>600</v>
      </c>
      <c r="B878">
        <v>449016111</v>
      </c>
      <c r="C878">
        <v>448998547</v>
      </c>
      <c r="D878">
        <v>277862733</v>
      </c>
      <c r="E878">
        <v>1</v>
      </c>
      <c r="F878">
        <v>1</v>
      </c>
      <c r="G878">
        <v>1</v>
      </c>
      <c r="H878">
        <v>3</v>
      </c>
      <c r="I878" t="s">
        <v>1713</v>
      </c>
      <c r="J878" t="s">
        <v>1714</v>
      </c>
      <c r="K878" t="s">
        <v>1715</v>
      </c>
      <c r="L878">
        <v>1346</v>
      </c>
      <c r="N878">
        <v>1009</v>
      </c>
      <c r="O878" t="s">
        <v>441</v>
      </c>
      <c r="P878" t="s">
        <v>441</v>
      </c>
      <c r="Q878">
        <v>1</v>
      </c>
      <c r="W878">
        <v>0</v>
      </c>
      <c r="X878">
        <v>1008260642</v>
      </c>
      <c r="Y878">
        <f t="shared" ref="Y878:Y889" si="408">(AT878*ROUND(0,7))</f>
        <v>0</v>
      </c>
      <c r="AA878">
        <v>406.33</v>
      </c>
      <c r="AB878">
        <v>0</v>
      </c>
      <c r="AC878">
        <v>0</v>
      </c>
      <c r="AD878">
        <v>0</v>
      </c>
      <c r="AE878">
        <v>284.14999999999998</v>
      </c>
      <c r="AF878">
        <v>0</v>
      </c>
      <c r="AG878">
        <v>0</v>
      </c>
      <c r="AH878">
        <v>0</v>
      </c>
      <c r="AI878">
        <v>1.43</v>
      </c>
      <c r="AJ878">
        <v>1</v>
      </c>
      <c r="AK878">
        <v>1</v>
      </c>
      <c r="AL878">
        <v>1</v>
      </c>
      <c r="AM878">
        <v>2</v>
      </c>
      <c r="AN878">
        <v>0</v>
      </c>
      <c r="AO878">
        <v>0</v>
      </c>
      <c r="AP878">
        <v>1</v>
      </c>
      <c r="AQ878">
        <v>1</v>
      </c>
      <c r="AR878">
        <v>0</v>
      </c>
      <c r="AS878" t="s">
        <v>3</v>
      </c>
      <c r="AT878">
        <v>0.01</v>
      </c>
      <c r="AU878" t="s">
        <v>135</v>
      </c>
      <c r="AV878">
        <v>0</v>
      </c>
      <c r="AW878">
        <v>2</v>
      </c>
      <c r="AX878">
        <v>448998568</v>
      </c>
      <c r="AY878">
        <v>1</v>
      </c>
      <c r="AZ878">
        <v>0</v>
      </c>
      <c r="BA878">
        <v>891</v>
      </c>
      <c r="BB878">
        <v>1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2.8414999999999999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1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CV878">
        <v>0</v>
      </c>
      <c r="CW878">
        <v>0</v>
      </c>
      <c r="CX878">
        <f>ROUND(Y878*Source!I600,7)</f>
        <v>0</v>
      </c>
      <c r="CY878">
        <f t="shared" ref="CY878:CY891" si="409">AA878</f>
        <v>406.33</v>
      </c>
      <c r="CZ878">
        <f t="shared" ref="CZ878:CZ891" si="410">AE878</f>
        <v>284.14999999999998</v>
      </c>
      <c r="DA878">
        <f t="shared" ref="DA878:DA891" si="411">AI878</f>
        <v>1.43</v>
      </c>
      <c r="DB878">
        <f t="shared" ref="DB878:DB889" si="412">ROUND((ROUND(AT878*CZ878,2)*ROUND(0,7)),6)</f>
        <v>0</v>
      </c>
      <c r="DC878">
        <f t="shared" ref="DC878:DC889" si="413">ROUND((ROUND(AT878*AG878,2)*ROUND(0,7)),6)</f>
        <v>0</v>
      </c>
      <c r="DD878" t="s">
        <v>3</v>
      </c>
      <c r="DE878" t="s">
        <v>3</v>
      </c>
      <c r="DF878">
        <f t="shared" ref="DF878:DF889" si="414">ROUND(ROUND(AE878*AI878,2)*CX878,2)</f>
        <v>0</v>
      </c>
      <c r="DG878">
        <f t="shared" si="407"/>
        <v>0</v>
      </c>
      <c r="DH878">
        <f t="shared" si="389"/>
        <v>0</v>
      </c>
      <c r="DI878">
        <f t="shared" si="390"/>
        <v>0</v>
      </c>
      <c r="DJ878">
        <f t="shared" ref="DJ878:DJ891" si="415">DF878</f>
        <v>0</v>
      </c>
      <c r="DK878">
        <v>0</v>
      </c>
      <c r="DL878" t="s">
        <v>3</v>
      </c>
      <c r="DM878">
        <v>0</v>
      </c>
      <c r="DN878" t="s">
        <v>3</v>
      </c>
      <c r="DO878">
        <v>0</v>
      </c>
    </row>
    <row r="879" spans="1:119" x14ac:dyDescent="0.2">
      <c r="A879">
        <f>ROW(Source!A600)</f>
        <v>600</v>
      </c>
      <c r="B879">
        <v>449016111</v>
      </c>
      <c r="C879">
        <v>448998547</v>
      </c>
      <c r="D879">
        <v>277865759</v>
      </c>
      <c r="E879">
        <v>1</v>
      </c>
      <c r="F879">
        <v>1</v>
      </c>
      <c r="G879">
        <v>1</v>
      </c>
      <c r="H879">
        <v>3</v>
      </c>
      <c r="I879" t="s">
        <v>1683</v>
      </c>
      <c r="J879" t="s">
        <v>1684</v>
      </c>
      <c r="K879" t="s">
        <v>1685</v>
      </c>
      <c r="L879">
        <v>1301</v>
      </c>
      <c r="N879">
        <v>1003</v>
      </c>
      <c r="O879" t="s">
        <v>211</v>
      </c>
      <c r="P879" t="s">
        <v>211</v>
      </c>
      <c r="Q879">
        <v>1</v>
      </c>
      <c r="W879">
        <v>0</v>
      </c>
      <c r="X879">
        <v>82205366</v>
      </c>
      <c r="Y879">
        <f t="shared" si="408"/>
        <v>0</v>
      </c>
      <c r="AA879">
        <v>3.47</v>
      </c>
      <c r="AB879">
        <v>0</v>
      </c>
      <c r="AC879">
        <v>0</v>
      </c>
      <c r="AD879">
        <v>0</v>
      </c>
      <c r="AE879">
        <v>2.27</v>
      </c>
      <c r="AF879">
        <v>0</v>
      </c>
      <c r="AG879">
        <v>0</v>
      </c>
      <c r="AH879">
        <v>0</v>
      </c>
      <c r="AI879">
        <v>1.53</v>
      </c>
      <c r="AJ879">
        <v>1</v>
      </c>
      <c r="AK879">
        <v>1</v>
      </c>
      <c r="AL879">
        <v>1</v>
      </c>
      <c r="AM879">
        <v>2</v>
      </c>
      <c r="AN879">
        <v>0</v>
      </c>
      <c r="AO879">
        <v>0</v>
      </c>
      <c r="AP879">
        <v>1</v>
      </c>
      <c r="AQ879">
        <v>1</v>
      </c>
      <c r="AR879">
        <v>0</v>
      </c>
      <c r="AS879" t="s">
        <v>3</v>
      </c>
      <c r="AT879">
        <v>4.21</v>
      </c>
      <c r="AU879" t="s">
        <v>135</v>
      </c>
      <c r="AV879">
        <v>0</v>
      </c>
      <c r="AW879">
        <v>2</v>
      </c>
      <c r="AX879">
        <v>448998569</v>
      </c>
      <c r="AY879">
        <v>1</v>
      </c>
      <c r="AZ879">
        <v>0</v>
      </c>
      <c r="BA879">
        <v>892</v>
      </c>
      <c r="BB879">
        <v>1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9.5566999999999993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1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CV879">
        <v>0</v>
      </c>
      <c r="CW879">
        <v>0</v>
      </c>
      <c r="CX879">
        <f>ROUND(Y879*Source!I600,7)</f>
        <v>0</v>
      </c>
      <c r="CY879">
        <f t="shared" si="409"/>
        <v>3.47</v>
      </c>
      <c r="CZ879">
        <f t="shared" si="410"/>
        <v>2.27</v>
      </c>
      <c r="DA879">
        <f t="shared" si="411"/>
        <v>1.53</v>
      </c>
      <c r="DB879">
        <f t="shared" si="412"/>
        <v>0</v>
      </c>
      <c r="DC879">
        <f t="shared" si="413"/>
        <v>0</v>
      </c>
      <c r="DD879" t="s">
        <v>3</v>
      </c>
      <c r="DE879" t="s">
        <v>3</v>
      </c>
      <c r="DF879">
        <f t="shared" si="414"/>
        <v>0</v>
      </c>
      <c r="DG879">
        <f t="shared" si="407"/>
        <v>0</v>
      </c>
      <c r="DH879">
        <f t="shared" si="389"/>
        <v>0</v>
      </c>
      <c r="DI879">
        <f t="shared" si="390"/>
        <v>0</v>
      </c>
      <c r="DJ879">
        <f t="shared" si="415"/>
        <v>0</v>
      </c>
      <c r="DK879">
        <v>0</v>
      </c>
      <c r="DL879" t="s">
        <v>3</v>
      </c>
      <c r="DM879">
        <v>0</v>
      </c>
      <c r="DN879" t="s">
        <v>3</v>
      </c>
      <c r="DO879">
        <v>0</v>
      </c>
    </row>
    <row r="880" spans="1:119" x14ac:dyDescent="0.2">
      <c r="A880">
        <f>ROW(Source!A600)</f>
        <v>600</v>
      </c>
      <c r="B880">
        <v>449016111</v>
      </c>
      <c r="C880">
        <v>448998547</v>
      </c>
      <c r="D880">
        <v>277867733</v>
      </c>
      <c r="E880">
        <v>1</v>
      </c>
      <c r="F880">
        <v>1</v>
      </c>
      <c r="G880">
        <v>1</v>
      </c>
      <c r="H880">
        <v>3</v>
      </c>
      <c r="I880" t="s">
        <v>1241</v>
      </c>
      <c r="J880" t="s">
        <v>1242</v>
      </c>
      <c r="K880" t="s">
        <v>1243</v>
      </c>
      <c r="L880">
        <v>1346</v>
      </c>
      <c r="N880">
        <v>1009</v>
      </c>
      <c r="O880" t="s">
        <v>441</v>
      </c>
      <c r="P880" t="s">
        <v>441</v>
      </c>
      <c r="Q880">
        <v>1</v>
      </c>
      <c r="W880">
        <v>0</v>
      </c>
      <c r="X880">
        <v>391631581</v>
      </c>
      <c r="Y880">
        <f t="shared" si="408"/>
        <v>0</v>
      </c>
      <c r="AA880">
        <v>188.92</v>
      </c>
      <c r="AB880">
        <v>0</v>
      </c>
      <c r="AC880">
        <v>0</v>
      </c>
      <c r="AD880">
        <v>0</v>
      </c>
      <c r="AE880">
        <v>174.93</v>
      </c>
      <c r="AF880">
        <v>0</v>
      </c>
      <c r="AG880">
        <v>0</v>
      </c>
      <c r="AH880">
        <v>0</v>
      </c>
      <c r="AI880">
        <v>1.08</v>
      </c>
      <c r="AJ880">
        <v>1</v>
      </c>
      <c r="AK880">
        <v>1</v>
      </c>
      <c r="AL880">
        <v>1</v>
      </c>
      <c r="AM880">
        <v>2</v>
      </c>
      <c r="AN880">
        <v>0</v>
      </c>
      <c r="AO880">
        <v>0</v>
      </c>
      <c r="AP880">
        <v>1</v>
      </c>
      <c r="AQ880">
        <v>1</v>
      </c>
      <c r="AR880">
        <v>0</v>
      </c>
      <c r="AS880" t="s">
        <v>3</v>
      </c>
      <c r="AT880">
        <v>0.3</v>
      </c>
      <c r="AU880" t="s">
        <v>135</v>
      </c>
      <c r="AV880">
        <v>0</v>
      </c>
      <c r="AW880">
        <v>2</v>
      </c>
      <c r="AX880">
        <v>448998570</v>
      </c>
      <c r="AY880">
        <v>1</v>
      </c>
      <c r="AZ880">
        <v>0</v>
      </c>
      <c r="BA880">
        <v>893</v>
      </c>
      <c r="BB880">
        <v>1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52.478999999999999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1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CV880">
        <v>0</v>
      </c>
      <c r="CW880">
        <v>0</v>
      </c>
      <c r="CX880">
        <f>ROUND(Y880*Source!I600,7)</f>
        <v>0</v>
      </c>
      <c r="CY880">
        <f t="shared" si="409"/>
        <v>188.92</v>
      </c>
      <c r="CZ880">
        <f t="shared" si="410"/>
        <v>174.93</v>
      </c>
      <c r="DA880">
        <f t="shared" si="411"/>
        <v>1.08</v>
      </c>
      <c r="DB880">
        <f t="shared" si="412"/>
        <v>0</v>
      </c>
      <c r="DC880">
        <f t="shared" si="413"/>
        <v>0</v>
      </c>
      <c r="DD880" t="s">
        <v>3</v>
      </c>
      <c r="DE880" t="s">
        <v>3</v>
      </c>
      <c r="DF880">
        <f t="shared" si="414"/>
        <v>0</v>
      </c>
      <c r="DG880">
        <f t="shared" si="407"/>
        <v>0</v>
      </c>
      <c r="DH880">
        <f t="shared" si="389"/>
        <v>0</v>
      </c>
      <c r="DI880">
        <f t="shared" si="390"/>
        <v>0</v>
      </c>
      <c r="DJ880">
        <f t="shared" si="415"/>
        <v>0</v>
      </c>
      <c r="DK880">
        <v>0</v>
      </c>
      <c r="DL880" t="s">
        <v>3</v>
      </c>
      <c r="DM880">
        <v>0</v>
      </c>
      <c r="DN880" t="s">
        <v>3</v>
      </c>
      <c r="DO880">
        <v>0</v>
      </c>
    </row>
    <row r="881" spans="1:119" x14ac:dyDescent="0.2">
      <c r="A881">
        <f>ROW(Source!A600)</f>
        <v>600</v>
      </c>
      <c r="B881">
        <v>449016111</v>
      </c>
      <c r="C881">
        <v>448998547</v>
      </c>
      <c r="D881">
        <v>277867849</v>
      </c>
      <c r="E881">
        <v>1</v>
      </c>
      <c r="F881">
        <v>1</v>
      </c>
      <c r="G881">
        <v>1</v>
      </c>
      <c r="H881">
        <v>3</v>
      </c>
      <c r="I881" t="s">
        <v>1740</v>
      </c>
      <c r="J881" t="s">
        <v>1741</v>
      </c>
      <c r="K881" t="s">
        <v>1742</v>
      </c>
      <c r="L881">
        <v>1425</v>
      </c>
      <c r="N881">
        <v>1013</v>
      </c>
      <c r="O881" t="s">
        <v>62</v>
      </c>
      <c r="P881" t="s">
        <v>62</v>
      </c>
      <c r="Q881">
        <v>1</v>
      </c>
      <c r="W881">
        <v>0</v>
      </c>
      <c r="X881">
        <v>172067607</v>
      </c>
      <c r="Y881">
        <f t="shared" si="408"/>
        <v>0</v>
      </c>
      <c r="AA881">
        <v>1261.74</v>
      </c>
      <c r="AB881">
        <v>0</v>
      </c>
      <c r="AC881">
        <v>0</v>
      </c>
      <c r="AD881">
        <v>0</v>
      </c>
      <c r="AE881">
        <v>978.09</v>
      </c>
      <c r="AF881">
        <v>0</v>
      </c>
      <c r="AG881">
        <v>0</v>
      </c>
      <c r="AH881">
        <v>0</v>
      </c>
      <c r="AI881">
        <v>1.29</v>
      </c>
      <c r="AJ881">
        <v>1</v>
      </c>
      <c r="AK881">
        <v>1</v>
      </c>
      <c r="AL881">
        <v>1</v>
      </c>
      <c r="AM881">
        <v>2</v>
      </c>
      <c r="AN881">
        <v>0</v>
      </c>
      <c r="AO881">
        <v>0</v>
      </c>
      <c r="AP881">
        <v>1</v>
      </c>
      <c r="AQ881">
        <v>1</v>
      </c>
      <c r="AR881">
        <v>0</v>
      </c>
      <c r="AS881" t="s">
        <v>3</v>
      </c>
      <c r="AT881">
        <v>0.1</v>
      </c>
      <c r="AU881" t="s">
        <v>135</v>
      </c>
      <c r="AV881">
        <v>0</v>
      </c>
      <c r="AW881">
        <v>2</v>
      </c>
      <c r="AX881">
        <v>448998571</v>
      </c>
      <c r="AY881">
        <v>1</v>
      </c>
      <c r="AZ881">
        <v>0</v>
      </c>
      <c r="BA881">
        <v>894</v>
      </c>
      <c r="BB881">
        <v>1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97.809000000000012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1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CV881">
        <v>0</v>
      </c>
      <c r="CW881">
        <v>0</v>
      </c>
      <c r="CX881">
        <f>ROUND(Y881*Source!I600,7)</f>
        <v>0</v>
      </c>
      <c r="CY881">
        <f t="shared" si="409"/>
        <v>1261.74</v>
      </c>
      <c r="CZ881">
        <f t="shared" si="410"/>
        <v>978.09</v>
      </c>
      <c r="DA881">
        <f t="shared" si="411"/>
        <v>1.29</v>
      </c>
      <c r="DB881">
        <f t="shared" si="412"/>
        <v>0</v>
      </c>
      <c r="DC881">
        <f t="shared" si="413"/>
        <v>0</v>
      </c>
      <c r="DD881" t="s">
        <v>3</v>
      </c>
      <c r="DE881" t="s">
        <v>3</v>
      </c>
      <c r="DF881">
        <f t="shared" si="414"/>
        <v>0</v>
      </c>
      <c r="DG881">
        <f t="shared" si="407"/>
        <v>0</v>
      </c>
      <c r="DH881">
        <f t="shared" si="389"/>
        <v>0</v>
      </c>
      <c r="DI881">
        <f t="shared" si="390"/>
        <v>0</v>
      </c>
      <c r="DJ881">
        <f t="shared" si="415"/>
        <v>0</v>
      </c>
      <c r="DK881">
        <v>0</v>
      </c>
      <c r="DL881" t="s">
        <v>3</v>
      </c>
      <c r="DM881">
        <v>0</v>
      </c>
      <c r="DN881" t="s">
        <v>3</v>
      </c>
      <c r="DO881">
        <v>0</v>
      </c>
    </row>
    <row r="882" spans="1:119" x14ac:dyDescent="0.2">
      <c r="A882">
        <f>ROW(Source!A600)</f>
        <v>600</v>
      </c>
      <c r="B882">
        <v>449016111</v>
      </c>
      <c r="C882">
        <v>448998547</v>
      </c>
      <c r="D882">
        <v>277870628</v>
      </c>
      <c r="E882">
        <v>1</v>
      </c>
      <c r="F882">
        <v>1</v>
      </c>
      <c r="G882">
        <v>1</v>
      </c>
      <c r="H882">
        <v>3</v>
      </c>
      <c r="I882" t="s">
        <v>1646</v>
      </c>
      <c r="J882" t="s">
        <v>1647</v>
      </c>
      <c r="K882" t="s">
        <v>1648</v>
      </c>
      <c r="L882">
        <v>1348</v>
      </c>
      <c r="N882">
        <v>1009</v>
      </c>
      <c r="O882" t="s">
        <v>83</v>
      </c>
      <c r="P882" t="s">
        <v>83</v>
      </c>
      <c r="Q882">
        <v>1000</v>
      </c>
      <c r="W882">
        <v>0</v>
      </c>
      <c r="X882">
        <v>1261362011</v>
      </c>
      <c r="Y882">
        <f t="shared" si="408"/>
        <v>0</v>
      </c>
      <c r="AA882">
        <v>5683.13</v>
      </c>
      <c r="AB882">
        <v>0</v>
      </c>
      <c r="AC882">
        <v>0</v>
      </c>
      <c r="AD882">
        <v>0</v>
      </c>
      <c r="AE882">
        <v>4338.2700000000004</v>
      </c>
      <c r="AF882">
        <v>0</v>
      </c>
      <c r="AG882">
        <v>0</v>
      </c>
      <c r="AH882">
        <v>0</v>
      </c>
      <c r="AI882">
        <v>1.31</v>
      </c>
      <c r="AJ882">
        <v>1</v>
      </c>
      <c r="AK882">
        <v>1</v>
      </c>
      <c r="AL882">
        <v>1</v>
      </c>
      <c r="AM882">
        <v>2</v>
      </c>
      <c r="AN882">
        <v>0</v>
      </c>
      <c r="AO882">
        <v>0</v>
      </c>
      <c r="AP882">
        <v>1</v>
      </c>
      <c r="AQ882">
        <v>1</v>
      </c>
      <c r="AR882">
        <v>0</v>
      </c>
      <c r="AS882" t="s">
        <v>3</v>
      </c>
      <c r="AT882">
        <v>2.9999999999999997E-4</v>
      </c>
      <c r="AU882" t="s">
        <v>135</v>
      </c>
      <c r="AV882">
        <v>0</v>
      </c>
      <c r="AW882">
        <v>2</v>
      </c>
      <c r="AX882">
        <v>448998572</v>
      </c>
      <c r="AY882">
        <v>1</v>
      </c>
      <c r="AZ882">
        <v>0</v>
      </c>
      <c r="BA882">
        <v>895</v>
      </c>
      <c r="BB882">
        <v>1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1.3014810000000001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1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CV882">
        <v>0</v>
      </c>
      <c r="CW882">
        <v>0</v>
      </c>
      <c r="CX882">
        <f>ROUND(Y882*Source!I600,7)</f>
        <v>0</v>
      </c>
      <c r="CY882">
        <f t="shared" si="409"/>
        <v>5683.13</v>
      </c>
      <c r="CZ882">
        <f t="shared" si="410"/>
        <v>4338.2700000000004</v>
      </c>
      <c r="DA882">
        <f t="shared" si="411"/>
        <v>1.31</v>
      </c>
      <c r="DB882">
        <f t="shared" si="412"/>
        <v>0</v>
      </c>
      <c r="DC882">
        <f t="shared" si="413"/>
        <v>0</v>
      </c>
      <c r="DD882" t="s">
        <v>3</v>
      </c>
      <c r="DE882" t="s">
        <v>3</v>
      </c>
      <c r="DF882">
        <f t="shared" si="414"/>
        <v>0</v>
      </c>
      <c r="DG882">
        <f t="shared" si="407"/>
        <v>0</v>
      </c>
      <c r="DH882">
        <f t="shared" si="389"/>
        <v>0</v>
      </c>
      <c r="DI882">
        <f t="shared" si="390"/>
        <v>0</v>
      </c>
      <c r="DJ882">
        <f t="shared" si="415"/>
        <v>0</v>
      </c>
      <c r="DK882">
        <v>0</v>
      </c>
      <c r="DL882" t="s">
        <v>3</v>
      </c>
      <c r="DM882">
        <v>0</v>
      </c>
      <c r="DN882" t="s">
        <v>3</v>
      </c>
      <c r="DO882">
        <v>0</v>
      </c>
    </row>
    <row r="883" spans="1:119" x14ac:dyDescent="0.2">
      <c r="A883">
        <f>ROW(Source!A600)</f>
        <v>600</v>
      </c>
      <c r="B883">
        <v>449016111</v>
      </c>
      <c r="C883">
        <v>448998547</v>
      </c>
      <c r="D883">
        <v>277881757</v>
      </c>
      <c r="E883">
        <v>1</v>
      </c>
      <c r="F883">
        <v>1</v>
      </c>
      <c r="G883">
        <v>1</v>
      </c>
      <c r="H883">
        <v>3</v>
      </c>
      <c r="I883" t="s">
        <v>1743</v>
      </c>
      <c r="J883" t="s">
        <v>1744</v>
      </c>
      <c r="K883" t="s">
        <v>1745</v>
      </c>
      <c r="L883">
        <v>1348</v>
      </c>
      <c r="N883">
        <v>1009</v>
      </c>
      <c r="O883" t="s">
        <v>83</v>
      </c>
      <c r="P883" t="s">
        <v>83</v>
      </c>
      <c r="Q883">
        <v>1000</v>
      </c>
      <c r="W883">
        <v>0</v>
      </c>
      <c r="X883">
        <v>-30100679</v>
      </c>
      <c r="Y883">
        <f t="shared" si="408"/>
        <v>0</v>
      </c>
      <c r="AA883">
        <v>1144599.95</v>
      </c>
      <c r="AB883">
        <v>0</v>
      </c>
      <c r="AC883">
        <v>0</v>
      </c>
      <c r="AD883">
        <v>0</v>
      </c>
      <c r="AE883">
        <v>1050091.7</v>
      </c>
      <c r="AF883">
        <v>0</v>
      </c>
      <c r="AG883">
        <v>0</v>
      </c>
      <c r="AH883">
        <v>0</v>
      </c>
      <c r="AI883">
        <v>1.0900000000000001</v>
      </c>
      <c r="AJ883">
        <v>1</v>
      </c>
      <c r="AK883">
        <v>1</v>
      </c>
      <c r="AL883">
        <v>1</v>
      </c>
      <c r="AM883">
        <v>2</v>
      </c>
      <c r="AN883">
        <v>0</v>
      </c>
      <c r="AO883">
        <v>0</v>
      </c>
      <c r="AP883">
        <v>1</v>
      </c>
      <c r="AQ883">
        <v>1</v>
      </c>
      <c r="AR883">
        <v>0</v>
      </c>
      <c r="AS883" t="s">
        <v>3</v>
      </c>
      <c r="AT883">
        <v>1E-4</v>
      </c>
      <c r="AU883" t="s">
        <v>135</v>
      </c>
      <c r="AV883">
        <v>0</v>
      </c>
      <c r="AW883">
        <v>2</v>
      </c>
      <c r="AX883">
        <v>448998573</v>
      </c>
      <c r="AY883">
        <v>1</v>
      </c>
      <c r="AZ883">
        <v>0</v>
      </c>
      <c r="BA883">
        <v>896</v>
      </c>
      <c r="BB883">
        <v>1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105.00917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1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CV883">
        <v>0</v>
      </c>
      <c r="CW883">
        <v>0</v>
      </c>
      <c r="CX883">
        <f>ROUND(Y883*Source!I600,7)</f>
        <v>0</v>
      </c>
      <c r="CY883">
        <f t="shared" si="409"/>
        <v>1144599.95</v>
      </c>
      <c r="CZ883">
        <f t="shared" si="410"/>
        <v>1050091.7</v>
      </c>
      <c r="DA883">
        <f t="shared" si="411"/>
        <v>1.0900000000000001</v>
      </c>
      <c r="DB883">
        <f t="shared" si="412"/>
        <v>0</v>
      </c>
      <c r="DC883">
        <f t="shared" si="413"/>
        <v>0</v>
      </c>
      <c r="DD883" t="s">
        <v>3</v>
      </c>
      <c r="DE883" t="s">
        <v>3</v>
      </c>
      <c r="DF883">
        <f t="shared" si="414"/>
        <v>0</v>
      </c>
      <c r="DG883">
        <f t="shared" si="407"/>
        <v>0</v>
      </c>
      <c r="DH883">
        <f t="shared" si="389"/>
        <v>0</v>
      </c>
      <c r="DI883">
        <f t="shared" si="390"/>
        <v>0</v>
      </c>
      <c r="DJ883">
        <f t="shared" si="415"/>
        <v>0</v>
      </c>
      <c r="DK883">
        <v>0</v>
      </c>
      <c r="DL883" t="s">
        <v>3</v>
      </c>
      <c r="DM883">
        <v>0</v>
      </c>
      <c r="DN883" t="s">
        <v>3</v>
      </c>
      <c r="DO883">
        <v>0</v>
      </c>
    </row>
    <row r="884" spans="1:119" x14ac:dyDescent="0.2">
      <c r="A884">
        <f>ROW(Source!A600)</f>
        <v>600</v>
      </c>
      <c r="B884">
        <v>449016111</v>
      </c>
      <c r="C884">
        <v>448998547</v>
      </c>
      <c r="D884">
        <v>277881812</v>
      </c>
      <c r="E884">
        <v>1</v>
      </c>
      <c r="F884">
        <v>1</v>
      </c>
      <c r="G884">
        <v>1</v>
      </c>
      <c r="H884">
        <v>3</v>
      </c>
      <c r="I884" t="s">
        <v>1661</v>
      </c>
      <c r="J884" t="s">
        <v>1662</v>
      </c>
      <c r="K884" t="s">
        <v>1663</v>
      </c>
      <c r="L884">
        <v>1346</v>
      </c>
      <c r="N884">
        <v>1009</v>
      </c>
      <c r="O884" t="s">
        <v>441</v>
      </c>
      <c r="P884" t="s">
        <v>441</v>
      </c>
      <c r="Q884">
        <v>1</v>
      </c>
      <c r="W884">
        <v>0</v>
      </c>
      <c r="X884">
        <v>-272951775</v>
      </c>
      <c r="Y884">
        <f t="shared" si="408"/>
        <v>0</v>
      </c>
      <c r="AA884">
        <v>1448.29</v>
      </c>
      <c r="AB884">
        <v>0</v>
      </c>
      <c r="AC884">
        <v>0</v>
      </c>
      <c r="AD884">
        <v>0</v>
      </c>
      <c r="AE884">
        <v>899.56</v>
      </c>
      <c r="AF884">
        <v>0</v>
      </c>
      <c r="AG884">
        <v>0</v>
      </c>
      <c r="AH884">
        <v>0</v>
      </c>
      <c r="AI884">
        <v>1.61</v>
      </c>
      <c r="AJ884">
        <v>1</v>
      </c>
      <c r="AK884">
        <v>1</v>
      </c>
      <c r="AL884">
        <v>1</v>
      </c>
      <c r="AM884">
        <v>2</v>
      </c>
      <c r="AN884">
        <v>0</v>
      </c>
      <c r="AO884">
        <v>0</v>
      </c>
      <c r="AP884">
        <v>1</v>
      </c>
      <c r="AQ884">
        <v>1</v>
      </c>
      <c r="AR884">
        <v>0</v>
      </c>
      <c r="AS884" t="s">
        <v>3</v>
      </c>
      <c r="AT884">
        <v>0.06</v>
      </c>
      <c r="AU884" t="s">
        <v>135</v>
      </c>
      <c r="AV884">
        <v>0</v>
      </c>
      <c r="AW884">
        <v>2</v>
      </c>
      <c r="AX884">
        <v>448998574</v>
      </c>
      <c r="AY884">
        <v>1</v>
      </c>
      <c r="AZ884">
        <v>0</v>
      </c>
      <c r="BA884">
        <v>897</v>
      </c>
      <c r="BB884">
        <v>1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53.973599999999998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1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CV884">
        <v>0</v>
      </c>
      <c r="CW884">
        <v>0</v>
      </c>
      <c r="CX884">
        <f>ROUND(Y884*Source!I600,7)</f>
        <v>0</v>
      </c>
      <c r="CY884">
        <f t="shared" si="409"/>
        <v>1448.29</v>
      </c>
      <c r="CZ884">
        <f t="shared" si="410"/>
        <v>899.56</v>
      </c>
      <c r="DA884">
        <f t="shared" si="411"/>
        <v>1.61</v>
      </c>
      <c r="DB884">
        <f t="shared" si="412"/>
        <v>0</v>
      </c>
      <c r="DC884">
        <f t="shared" si="413"/>
        <v>0</v>
      </c>
      <c r="DD884" t="s">
        <v>3</v>
      </c>
      <c r="DE884" t="s">
        <v>3</v>
      </c>
      <c r="DF884">
        <f t="shared" si="414"/>
        <v>0</v>
      </c>
      <c r="DG884">
        <f t="shared" si="407"/>
        <v>0</v>
      </c>
      <c r="DH884">
        <f t="shared" si="389"/>
        <v>0</v>
      </c>
      <c r="DI884">
        <f t="shared" si="390"/>
        <v>0</v>
      </c>
      <c r="DJ884">
        <f t="shared" si="415"/>
        <v>0</v>
      </c>
      <c r="DK884">
        <v>0</v>
      </c>
      <c r="DL884" t="s">
        <v>3</v>
      </c>
      <c r="DM884">
        <v>0</v>
      </c>
      <c r="DN884" t="s">
        <v>3</v>
      </c>
      <c r="DO884">
        <v>0</v>
      </c>
    </row>
    <row r="885" spans="1:119" x14ac:dyDescent="0.2">
      <c r="A885">
        <f>ROW(Source!A600)</f>
        <v>600</v>
      </c>
      <c r="B885">
        <v>449016111</v>
      </c>
      <c r="C885">
        <v>448998547</v>
      </c>
      <c r="D885">
        <v>277896103</v>
      </c>
      <c r="E885">
        <v>1</v>
      </c>
      <c r="F885">
        <v>1</v>
      </c>
      <c r="G885">
        <v>1</v>
      </c>
      <c r="H885">
        <v>3</v>
      </c>
      <c r="I885" t="s">
        <v>1746</v>
      </c>
      <c r="J885" t="s">
        <v>1747</v>
      </c>
      <c r="K885" t="s">
        <v>1748</v>
      </c>
      <c r="L885">
        <v>1348</v>
      </c>
      <c r="N885">
        <v>1009</v>
      </c>
      <c r="O885" t="s">
        <v>83</v>
      </c>
      <c r="P885" t="s">
        <v>83</v>
      </c>
      <c r="Q885">
        <v>1000</v>
      </c>
      <c r="W885">
        <v>0</v>
      </c>
      <c r="X885">
        <v>799243604</v>
      </c>
      <c r="Y885">
        <f t="shared" si="408"/>
        <v>0</v>
      </c>
      <c r="AA885">
        <v>84412.86</v>
      </c>
      <c r="AB885">
        <v>0</v>
      </c>
      <c r="AC885">
        <v>0</v>
      </c>
      <c r="AD885">
        <v>0</v>
      </c>
      <c r="AE885">
        <v>47961.85</v>
      </c>
      <c r="AF885">
        <v>0</v>
      </c>
      <c r="AG885">
        <v>0</v>
      </c>
      <c r="AH885">
        <v>0</v>
      </c>
      <c r="AI885">
        <v>1.76</v>
      </c>
      <c r="AJ885">
        <v>1</v>
      </c>
      <c r="AK885">
        <v>1</v>
      </c>
      <c r="AL885">
        <v>1</v>
      </c>
      <c r="AM885">
        <v>2</v>
      </c>
      <c r="AN885">
        <v>0</v>
      </c>
      <c r="AO885">
        <v>0</v>
      </c>
      <c r="AP885">
        <v>1</v>
      </c>
      <c r="AQ885">
        <v>1</v>
      </c>
      <c r="AR885">
        <v>0</v>
      </c>
      <c r="AS885" t="s">
        <v>3</v>
      </c>
      <c r="AT885">
        <v>2.0000000000000002E-5</v>
      </c>
      <c r="AU885" t="s">
        <v>135</v>
      </c>
      <c r="AV885">
        <v>0</v>
      </c>
      <c r="AW885">
        <v>2</v>
      </c>
      <c r="AX885">
        <v>448998575</v>
      </c>
      <c r="AY885">
        <v>1</v>
      </c>
      <c r="AZ885">
        <v>0</v>
      </c>
      <c r="BA885">
        <v>898</v>
      </c>
      <c r="BB885">
        <v>1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0.95923700000000001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1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CV885">
        <v>0</v>
      </c>
      <c r="CW885">
        <v>0</v>
      </c>
      <c r="CX885">
        <f>ROUND(Y885*Source!I600,7)</f>
        <v>0</v>
      </c>
      <c r="CY885">
        <f t="shared" si="409"/>
        <v>84412.86</v>
      </c>
      <c r="CZ885">
        <f t="shared" si="410"/>
        <v>47961.85</v>
      </c>
      <c r="DA885">
        <f t="shared" si="411"/>
        <v>1.76</v>
      </c>
      <c r="DB885">
        <f t="shared" si="412"/>
        <v>0</v>
      </c>
      <c r="DC885">
        <f t="shared" si="413"/>
        <v>0</v>
      </c>
      <c r="DD885" t="s">
        <v>3</v>
      </c>
      <c r="DE885" t="s">
        <v>3</v>
      </c>
      <c r="DF885">
        <f t="shared" si="414"/>
        <v>0</v>
      </c>
      <c r="DG885">
        <f t="shared" si="407"/>
        <v>0</v>
      </c>
      <c r="DH885">
        <f t="shared" si="389"/>
        <v>0</v>
      </c>
      <c r="DI885">
        <f t="shared" si="390"/>
        <v>0</v>
      </c>
      <c r="DJ885">
        <f t="shared" si="415"/>
        <v>0</v>
      </c>
      <c r="DK885">
        <v>0</v>
      </c>
      <c r="DL885" t="s">
        <v>3</v>
      </c>
      <c r="DM885">
        <v>0</v>
      </c>
      <c r="DN885" t="s">
        <v>3</v>
      </c>
      <c r="DO885">
        <v>0</v>
      </c>
    </row>
    <row r="886" spans="1:119" x14ac:dyDescent="0.2">
      <c r="A886">
        <f>ROW(Source!A600)</f>
        <v>600</v>
      </c>
      <c r="B886">
        <v>449016111</v>
      </c>
      <c r="C886">
        <v>448998547</v>
      </c>
      <c r="D886">
        <v>277896329</v>
      </c>
      <c r="E886">
        <v>1</v>
      </c>
      <c r="F886">
        <v>1</v>
      </c>
      <c r="G886">
        <v>1</v>
      </c>
      <c r="H886">
        <v>3</v>
      </c>
      <c r="I886" t="s">
        <v>1701</v>
      </c>
      <c r="J886" t="s">
        <v>1702</v>
      </c>
      <c r="K886" t="s">
        <v>1703</v>
      </c>
      <c r="L886">
        <v>1346</v>
      </c>
      <c r="N886">
        <v>1009</v>
      </c>
      <c r="O886" t="s">
        <v>441</v>
      </c>
      <c r="P886" t="s">
        <v>441</v>
      </c>
      <c r="Q886">
        <v>1</v>
      </c>
      <c r="W886">
        <v>0</v>
      </c>
      <c r="X886">
        <v>1468099997</v>
      </c>
      <c r="Y886">
        <f t="shared" si="408"/>
        <v>0</v>
      </c>
      <c r="AA886">
        <v>188.93</v>
      </c>
      <c r="AB886">
        <v>0</v>
      </c>
      <c r="AC886">
        <v>0</v>
      </c>
      <c r="AD886">
        <v>0</v>
      </c>
      <c r="AE886">
        <v>157.44</v>
      </c>
      <c r="AF886">
        <v>0</v>
      </c>
      <c r="AG886">
        <v>0</v>
      </c>
      <c r="AH886">
        <v>0</v>
      </c>
      <c r="AI886">
        <v>1.2</v>
      </c>
      <c r="AJ886">
        <v>1</v>
      </c>
      <c r="AK886">
        <v>1</v>
      </c>
      <c r="AL886">
        <v>1</v>
      </c>
      <c r="AM886">
        <v>2</v>
      </c>
      <c r="AN886">
        <v>0</v>
      </c>
      <c r="AO886">
        <v>0</v>
      </c>
      <c r="AP886">
        <v>1</v>
      </c>
      <c r="AQ886">
        <v>1</v>
      </c>
      <c r="AR886">
        <v>0</v>
      </c>
      <c r="AS886" t="s">
        <v>3</v>
      </c>
      <c r="AT886">
        <v>0.03</v>
      </c>
      <c r="AU886" t="s">
        <v>135</v>
      </c>
      <c r="AV886">
        <v>0</v>
      </c>
      <c r="AW886">
        <v>2</v>
      </c>
      <c r="AX886">
        <v>448998576</v>
      </c>
      <c r="AY886">
        <v>1</v>
      </c>
      <c r="AZ886">
        <v>0</v>
      </c>
      <c r="BA886">
        <v>899</v>
      </c>
      <c r="BB886">
        <v>1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4.7231999999999994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1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CV886">
        <v>0</v>
      </c>
      <c r="CW886">
        <v>0</v>
      </c>
      <c r="CX886">
        <f>ROUND(Y886*Source!I600,7)</f>
        <v>0</v>
      </c>
      <c r="CY886">
        <f t="shared" si="409"/>
        <v>188.93</v>
      </c>
      <c r="CZ886">
        <f t="shared" si="410"/>
        <v>157.44</v>
      </c>
      <c r="DA886">
        <f t="shared" si="411"/>
        <v>1.2</v>
      </c>
      <c r="DB886">
        <f t="shared" si="412"/>
        <v>0</v>
      </c>
      <c r="DC886">
        <f t="shared" si="413"/>
        <v>0</v>
      </c>
      <c r="DD886" t="s">
        <v>3</v>
      </c>
      <c r="DE886" t="s">
        <v>3</v>
      </c>
      <c r="DF886">
        <f t="shared" si="414"/>
        <v>0</v>
      </c>
      <c r="DG886">
        <f t="shared" si="407"/>
        <v>0</v>
      </c>
      <c r="DH886">
        <f t="shared" si="389"/>
        <v>0</v>
      </c>
      <c r="DI886">
        <f t="shared" si="390"/>
        <v>0</v>
      </c>
      <c r="DJ886">
        <f t="shared" si="415"/>
        <v>0</v>
      </c>
      <c r="DK886">
        <v>0</v>
      </c>
      <c r="DL886" t="s">
        <v>3</v>
      </c>
      <c r="DM886">
        <v>0</v>
      </c>
      <c r="DN886" t="s">
        <v>3</v>
      </c>
      <c r="DO886">
        <v>0</v>
      </c>
    </row>
    <row r="887" spans="1:119" x14ac:dyDescent="0.2">
      <c r="A887">
        <f>ROW(Source!A600)</f>
        <v>600</v>
      </c>
      <c r="B887">
        <v>449016111</v>
      </c>
      <c r="C887">
        <v>448998547</v>
      </c>
      <c r="D887">
        <v>277910729</v>
      </c>
      <c r="E887">
        <v>1</v>
      </c>
      <c r="F887">
        <v>1</v>
      </c>
      <c r="G887">
        <v>1</v>
      </c>
      <c r="H887">
        <v>3</v>
      </c>
      <c r="I887" t="s">
        <v>1704</v>
      </c>
      <c r="J887" t="s">
        <v>1705</v>
      </c>
      <c r="K887" t="s">
        <v>1706</v>
      </c>
      <c r="L887">
        <v>1425</v>
      </c>
      <c r="N887">
        <v>1013</v>
      </c>
      <c r="O887" t="s">
        <v>62</v>
      </c>
      <c r="P887" t="s">
        <v>62</v>
      </c>
      <c r="Q887">
        <v>1</v>
      </c>
      <c r="W887">
        <v>0</v>
      </c>
      <c r="X887">
        <v>1483324605</v>
      </c>
      <c r="Y887">
        <f t="shared" si="408"/>
        <v>0</v>
      </c>
      <c r="AA887">
        <v>1033.25</v>
      </c>
      <c r="AB887">
        <v>0</v>
      </c>
      <c r="AC887">
        <v>0</v>
      </c>
      <c r="AD887">
        <v>0</v>
      </c>
      <c r="AE887">
        <v>840.04</v>
      </c>
      <c r="AF887">
        <v>0</v>
      </c>
      <c r="AG887">
        <v>0</v>
      </c>
      <c r="AH887">
        <v>0</v>
      </c>
      <c r="AI887">
        <v>1.23</v>
      </c>
      <c r="AJ887">
        <v>1</v>
      </c>
      <c r="AK887">
        <v>1</v>
      </c>
      <c r="AL887">
        <v>1</v>
      </c>
      <c r="AM887">
        <v>2</v>
      </c>
      <c r="AN887">
        <v>0</v>
      </c>
      <c r="AO887">
        <v>0</v>
      </c>
      <c r="AP887">
        <v>1</v>
      </c>
      <c r="AQ887">
        <v>1</v>
      </c>
      <c r="AR887">
        <v>0</v>
      </c>
      <c r="AS887" t="s">
        <v>3</v>
      </c>
      <c r="AT887">
        <v>0.1</v>
      </c>
      <c r="AU887" t="s">
        <v>135</v>
      </c>
      <c r="AV887">
        <v>0</v>
      </c>
      <c r="AW887">
        <v>2</v>
      </c>
      <c r="AX887">
        <v>448998577</v>
      </c>
      <c r="AY887">
        <v>1</v>
      </c>
      <c r="AZ887">
        <v>0</v>
      </c>
      <c r="BA887">
        <v>900</v>
      </c>
      <c r="BB887">
        <v>1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84.004000000000005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1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CV887">
        <v>0</v>
      </c>
      <c r="CW887">
        <v>0</v>
      </c>
      <c r="CX887">
        <f>ROUND(Y887*Source!I600,7)</f>
        <v>0</v>
      </c>
      <c r="CY887">
        <f t="shared" si="409"/>
        <v>1033.25</v>
      </c>
      <c r="CZ887">
        <f t="shared" si="410"/>
        <v>840.04</v>
      </c>
      <c r="DA887">
        <f t="shared" si="411"/>
        <v>1.23</v>
      </c>
      <c r="DB887">
        <f t="shared" si="412"/>
        <v>0</v>
      </c>
      <c r="DC887">
        <f t="shared" si="413"/>
        <v>0</v>
      </c>
      <c r="DD887" t="s">
        <v>3</v>
      </c>
      <c r="DE887" t="s">
        <v>3</v>
      </c>
      <c r="DF887">
        <f t="shared" si="414"/>
        <v>0</v>
      </c>
      <c r="DG887">
        <f t="shared" si="407"/>
        <v>0</v>
      </c>
      <c r="DH887">
        <f t="shared" si="389"/>
        <v>0</v>
      </c>
      <c r="DI887">
        <f t="shared" si="390"/>
        <v>0</v>
      </c>
      <c r="DJ887">
        <f t="shared" si="415"/>
        <v>0</v>
      </c>
      <c r="DK887">
        <v>0</v>
      </c>
      <c r="DL887" t="s">
        <v>3</v>
      </c>
      <c r="DM887">
        <v>0</v>
      </c>
      <c r="DN887" t="s">
        <v>3</v>
      </c>
      <c r="DO887">
        <v>0</v>
      </c>
    </row>
    <row r="888" spans="1:119" x14ac:dyDescent="0.2">
      <c r="A888">
        <f>ROW(Source!A600)</f>
        <v>600</v>
      </c>
      <c r="B888">
        <v>449016111</v>
      </c>
      <c r="C888">
        <v>448998547</v>
      </c>
      <c r="D888">
        <v>277922916</v>
      </c>
      <c r="E888">
        <v>1</v>
      </c>
      <c r="F888">
        <v>1</v>
      </c>
      <c r="G888">
        <v>1</v>
      </c>
      <c r="H888">
        <v>3</v>
      </c>
      <c r="I888" t="s">
        <v>1749</v>
      </c>
      <c r="J888" t="s">
        <v>1750</v>
      </c>
      <c r="K888" t="s">
        <v>1751</v>
      </c>
      <c r="L888">
        <v>1346</v>
      </c>
      <c r="N888">
        <v>1009</v>
      </c>
      <c r="O888" t="s">
        <v>441</v>
      </c>
      <c r="P888" t="s">
        <v>441</v>
      </c>
      <c r="Q888">
        <v>1</v>
      </c>
      <c r="W888">
        <v>0</v>
      </c>
      <c r="X888">
        <v>-1705325974</v>
      </c>
      <c r="Y888">
        <f t="shared" si="408"/>
        <v>0</v>
      </c>
      <c r="AA888">
        <v>320.44</v>
      </c>
      <c r="AB888">
        <v>0</v>
      </c>
      <c r="AC888">
        <v>0</v>
      </c>
      <c r="AD888">
        <v>0</v>
      </c>
      <c r="AE888">
        <v>232.2</v>
      </c>
      <c r="AF888">
        <v>0</v>
      </c>
      <c r="AG888">
        <v>0</v>
      </c>
      <c r="AH888">
        <v>0</v>
      </c>
      <c r="AI888">
        <v>1.38</v>
      </c>
      <c r="AJ888">
        <v>1</v>
      </c>
      <c r="AK888">
        <v>1</v>
      </c>
      <c r="AL888">
        <v>1</v>
      </c>
      <c r="AM888">
        <v>2</v>
      </c>
      <c r="AN888">
        <v>0</v>
      </c>
      <c r="AO888">
        <v>0</v>
      </c>
      <c r="AP888">
        <v>1</v>
      </c>
      <c r="AQ888">
        <v>1</v>
      </c>
      <c r="AR888">
        <v>0</v>
      </c>
      <c r="AS888" t="s">
        <v>3</v>
      </c>
      <c r="AT888">
        <v>0.02</v>
      </c>
      <c r="AU888" t="s">
        <v>135</v>
      </c>
      <c r="AV888">
        <v>0</v>
      </c>
      <c r="AW888">
        <v>2</v>
      </c>
      <c r="AX888">
        <v>448998578</v>
      </c>
      <c r="AY888">
        <v>1</v>
      </c>
      <c r="AZ888">
        <v>0</v>
      </c>
      <c r="BA888">
        <v>901</v>
      </c>
      <c r="BB888">
        <v>1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4.6440000000000001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1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CV888">
        <v>0</v>
      </c>
      <c r="CW888">
        <v>0</v>
      </c>
      <c r="CX888">
        <f>ROUND(Y888*Source!I600,7)</f>
        <v>0</v>
      </c>
      <c r="CY888">
        <f t="shared" si="409"/>
        <v>320.44</v>
      </c>
      <c r="CZ888">
        <f t="shared" si="410"/>
        <v>232.2</v>
      </c>
      <c r="DA888">
        <f t="shared" si="411"/>
        <v>1.38</v>
      </c>
      <c r="DB888">
        <f t="shared" si="412"/>
        <v>0</v>
      </c>
      <c r="DC888">
        <f t="shared" si="413"/>
        <v>0</v>
      </c>
      <c r="DD888" t="s">
        <v>3</v>
      </c>
      <c r="DE888" t="s">
        <v>3</v>
      </c>
      <c r="DF888">
        <f t="shared" si="414"/>
        <v>0</v>
      </c>
      <c r="DG888">
        <f t="shared" si="407"/>
        <v>0</v>
      </c>
      <c r="DH888">
        <f t="shared" si="389"/>
        <v>0</v>
      </c>
      <c r="DI888">
        <f t="shared" si="390"/>
        <v>0</v>
      </c>
      <c r="DJ888">
        <f t="shared" si="415"/>
        <v>0</v>
      </c>
      <c r="DK888">
        <v>0</v>
      </c>
      <c r="DL888" t="s">
        <v>3</v>
      </c>
      <c r="DM888">
        <v>0</v>
      </c>
      <c r="DN888" t="s">
        <v>3</v>
      </c>
      <c r="DO888">
        <v>0</v>
      </c>
    </row>
    <row r="889" spans="1:119" x14ac:dyDescent="0.2">
      <c r="A889">
        <f>ROW(Source!A600)</f>
        <v>600</v>
      </c>
      <c r="B889">
        <v>449016111</v>
      </c>
      <c r="C889">
        <v>448998547</v>
      </c>
      <c r="D889">
        <v>277933475</v>
      </c>
      <c r="E889">
        <v>1</v>
      </c>
      <c r="F889">
        <v>1</v>
      </c>
      <c r="G889">
        <v>1</v>
      </c>
      <c r="H889">
        <v>3</v>
      </c>
      <c r="I889" t="s">
        <v>1707</v>
      </c>
      <c r="J889" t="s">
        <v>1708</v>
      </c>
      <c r="K889" t="s">
        <v>1709</v>
      </c>
      <c r="L889">
        <v>1346</v>
      </c>
      <c r="N889">
        <v>1009</v>
      </c>
      <c r="O889" t="s">
        <v>441</v>
      </c>
      <c r="P889" t="s">
        <v>441</v>
      </c>
      <c r="Q889">
        <v>1</v>
      </c>
      <c r="W889">
        <v>0</v>
      </c>
      <c r="X889">
        <v>-232975697</v>
      </c>
      <c r="Y889">
        <f t="shared" si="408"/>
        <v>0</v>
      </c>
      <c r="AA889">
        <v>248.86</v>
      </c>
      <c r="AB889">
        <v>0</v>
      </c>
      <c r="AC889">
        <v>0</v>
      </c>
      <c r="AD889">
        <v>0</v>
      </c>
      <c r="AE889">
        <v>189.97</v>
      </c>
      <c r="AF889">
        <v>0</v>
      </c>
      <c r="AG889">
        <v>0</v>
      </c>
      <c r="AH889">
        <v>0</v>
      </c>
      <c r="AI889">
        <v>1.31</v>
      </c>
      <c r="AJ889">
        <v>1</v>
      </c>
      <c r="AK889">
        <v>1</v>
      </c>
      <c r="AL889">
        <v>1</v>
      </c>
      <c r="AM889">
        <v>2</v>
      </c>
      <c r="AN889">
        <v>0</v>
      </c>
      <c r="AO889">
        <v>0</v>
      </c>
      <c r="AP889">
        <v>1</v>
      </c>
      <c r="AQ889">
        <v>1</v>
      </c>
      <c r="AR889">
        <v>0</v>
      </c>
      <c r="AS889" t="s">
        <v>3</v>
      </c>
      <c r="AT889">
        <v>0.08</v>
      </c>
      <c r="AU889" t="s">
        <v>135</v>
      </c>
      <c r="AV889">
        <v>0</v>
      </c>
      <c r="AW889">
        <v>2</v>
      </c>
      <c r="AX889">
        <v>448998579</v>
      </c>
      <c r="AY889">
        <v>1</v>
      </c>
      <c r="AZ889">
        <v>0</v>
      </c>
      <c r="BA889">
        <v>902</v>
      </c>
      <c r="BB889">
        <v>1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15.1976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1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CV889">
        <v>0</v>
      </c>
      <c r="CW889">
        <v>0</v>
      </c>
      <c r="CX889">
        <f>ROUND(Y889*Source!I600,7)</f>
        <v>0</v>
      </c>
      <c r="CY889">
        <f t="shared" si="409"/>
        <v>248.86</v>
      </c>
      <c r="CZ889">
        <f t="shared" si="410"/>
        <v>189.97</v>
      </c>
      <c r="DA889">
        <f t="shared" si="411"/>
        <v>1.31</v>
      </c>
      <c r="DB889">
        <f t="shared" si="412"/>
        <v>0</v>
      </c>
      <c r="DC889">
        <f t="shared" si="413"/>
        <v>0</v>
      </c>
      <c r="DD889" t="s">
        <v>3</v>
      </c>
      <c r="DE889" t="s">
        <v>3</v>
      </c>
      <c r="DF889">
        <f t="shared" si="414"/>
        <v>0</v>
      </c>
      <c r="DG889">
        <f t="shared" si="407"/>
        <v>0</v>
      </c>
      <c r="DH889">
        <f t="shared" si="389"/>
        <v>0</v>
      </c>
      <c r="DI889">
        <f t="shared" si="390"/>
        <v>0</v>
      </c>
      <c r="DJ889">
        <f t="shared" si="415"/>
        <v>0</v>
      </c>
      <c r="DK889">
        <v>0</v>
      </c>
      <c r="DL889" t="s">
        <v>3</v>
      </c>
      <c r="DM889">
        <v>0</v>
      </c>
      <c r="DN889" t="s">
        <v>3</v>
      </c>
      <c r="DO889">
        <v>0</v>
      </c>
    </row>
    <row r="890" spans="1:119" x14ac:dyDescent="0.2">
      <c r="A890">
        <f>ROW(Source!A600)</f>
        <v>600</v>
      </c>
      <c r="B890">
        <v>449016111</v>
      </c>
      <c r="C890">
        <v>448998547</v>
      </c>
      <c r="D890">
        <v>277566433</v>
      </c>
      <c r="E890">
        <v>109</v>
      </c>
      <c r="F890">
        <v>1</v>
      </c>
      <c r="G890">
        <v>1</v>
      </c>
      <c r="H890">
        <v>3</v>
      </c>
      <c r="I890" t="s">
        <v>633</v>
      </c>
      <c r="J890" t="s">
        <v>3</v>
      </c>
      <c r="K890" t="s">
        <v>634</v>
      </c>
      <c r="L890">
        <v>3277935</v>
      </c>
      <c r="N890">
        <v>1013</v>
      </c>
      <c r="O890" t="s">
        <v>635</v>
      </c>
      <c r="P890" t="s">
        <v>635</v>
      </c>
      <c r="Q890">
        <v>1</v>
      </c>
      <c r="W890">
        <v>0</v>
      </c>
      <c r="X890">
        <v>274903907</v>
      </c>
      <c r="Y890">
        <f>AT890</f>
        <v>2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1</v>
      </c>
      <c r="AJ890">
        <v>1</v>
      </c>
      <c r="AK890">
        <v>1</v>
      </c>
      <c r="AL890">
        <v>1</v>
      </c>
      <c r="AM890">
        <v>-2</v>
      </c>
      <c r="AN890">
        <v>0</v>
      </c>
      <c r="AO890">
        <v>0</v>
      </c>
      <c r="AP890">
        <v>0</v>
      </c>
      <c r="AQ890">
        <v>0</v>
      </c>
      <c r="AR890">
        <v>0</v>
      </c>
      <c r="AS890" t="s">
        <v>3</v>
      </c>
      <c r="AT890">
        <v>2</v>
      </c>
      <c r="AU890" t="s">
        <v>3</v>
      </c>
      <c r="AV890">
        <v>0</v>
      </c>
      <c r="AW890">
        <v>2</v>
      </c>
      <c r="AX890">
        <v>448998580</v>
      </c>
      <c r="AY890">
        <v>1</v>
      </c>
      <c r="AZ890">
        <v>2048</v>
      </c>
      <c r="BA890">
        <v>903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CV890">
        <v>0</v>
      </c>
      <c r="CW890">
        <v>0</v>
      </c>
      <c r="CX890">
        <f>ROUND(Y890*Source!I600,7)</f>
        <v>2</v>
      </c>
      <c r="CY890">
        <f t="shared" si="409"/>
        <v>0</v>
      </c>
      <c r="CZ890">
        <f t="shared" si="410"/>
        <v>0</v>
      </c>
      <c r="DA890">
        <f t="shared" si="411"/>
        <v>1</v>
      </c>
      <c r="DB890">
        <f>ROUND(ROUND(AT890*CZ890,2),6)</f>
        <v>0</v>
      </c>
      <c r="DC890">
        <f>ROUND(ROUND(AT890*AG890,2),6)</f>
        <v>0</v>
      </c>
      <c r="DD890" t="s">
        <v>3</v>
      </c>
      <c r="DE890" t="s">
        <v>3</v>
      </c>
      <c r="DF890">
        <f>ROUND(ROUND(AE890,2)*CX890,2)</f>
        <v>0</v>
      </c>
      <c r="DG890">
        <f t="shared" si="407"/>
        <v>0</v>
      </c>
      <c r="DH890">
        <f t="shared" si="389"/>
        <v>0</v>
      </c>
      <c r="DI890">
        <f t="shared" si="390"/>
        <v>0</v>
      </c>
      <c r="DJ890">
        <f t="shared" si="415"/>
        <v>0</v>
      </c>
      <c r="DK890">
        <v>0</v>
      </c>
      <c r="DL890" t="s">
        <v>3</v>
      </c>
      <c r="DM890">
        <v>0</v>
      </c>
      <c r="DN890" t="s">
        <v>3</v>
      </c>
      <c r="DO890">
        <v>0</v>
      </c>
    </row>
    <row r="891" spans="1:119" x14ac:dyDescent="0.2">
      <c r="A891">
        <f>ROW(Source!A600)</f>
        <v>600</v>
      </c>
      <c r="B891">
        <v>449016111</v>
      </c>
      <c r="C891">
        <v>448998547</v>
      </c>
      <c r="D891">
        <v>277566436</v>
      </c>
      <c r="E891">
        <v>109</v>
      </c>
      <c r="F891">
        <v>1</v>
      </c>
      <c r="G891">
        <v>1</v>
      </c>
      <c r="H891">
        <v>3</v>
      </c>
      <c r="I891" t="s">
        <v>725</v>
      </c>
      <c r="J891" t="s">
        <v>3</v>
      </c>
      <c r="K891" t="s">
        <v>726</v>
      </c>
      <c r="L891">
        <v>1348</v>
      </c>
      <c r="N891">
        <v>1009</v>
      </c>
      <c r="O891" t="s">
        <v>83</v>
      </c>
      <c r="P891" t="s">
        <v>83</v>
      </c>
      <c r="Q891">
        <v>1000</v>
      </c>
      <c r="W891">
        <v>0</v>
      </c>
      <c r="X891">
        <v>1392189009</v>
      </c>
      <c r="Y891">
        <f>(AT891*ROUND(0,7))</f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1</v>
      </c>
      <c r="AJ891">
        <v>1</v>
      </c>
      <c r="AK891">
        <v>1</v>
      </c>
      <c r="AL891">
        <v>1</v>
      </c>
      <c r="AM891">
        <v>-2</v>
      </c>
      <c r="AN891">
        <v>0</v>
      </c>
      <c r="AO891">
        <v>0</v>
      </c>
      <c r="AP891">
        <v>1</v>
      </c>
      <c r="AQ891">
        <v>0</v>
      </c>
      <c r="AR891">
        <v>0</v>
      </c>
      <c r="AS891" t="s">
        <v>3</v>
      </c>
      <c r="AT891">
        <v>1E-3</v>
      </c>
      <c r="AU891" t="s">
        <v>135</v>
      </c>
      <c r="AV891">
        <v>0</v>
      </c>
      <c r="AW891">
        <v>2</v>
      </c>
      <c r="AX891">
        <v>448998581</v>
      </c>
      <c r="AY891">
        <v>1</v>
      </c>
      <c r="AZ891">
        <v>0</v>
      </c>
      <c r="BA891">
        <v>904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CV891">
        <v>0</v>
      </c>
      <c r="CW891">
        <v>0</v>
      </c>
      <c r="CX891">
        <f>ROUND(Y891*Source!I600,7)</f>
        <v>0</v>
      </c>
      <c r="CY891">
        <f t="shared" si="409"/>
        <v>0</v>
      </c>
      <c r="CZ891">
        <f t="shared" si="410"/>
        <v>0</v>
      </c>
      <c r="DA891">
        <f t="shared" si="411"/>
        <v>1</v>
      </c>
      <c r="DB891">
        <f>ROUND((ROUND(AT891*CZ891,2)*ROUND(0,7)),6)</f>
        <v>0</v>
      </c>
      <c r="DC891">
        <f>ROUND((ROUND(AT891*AG891,2)*ROUND(0,7)),6)</f>
        <v>0</v>
      </c>
      <c r="DD891" t="s">
        <v>3</v>
      </c>
      <c r="DE891" t="s">
        <v>3</v>
      </c>
      <c r="DF891">
        <f>ROUND(ROUND(AE891,2)*CX891,2)</f>
        <v>0</v>
      </c>
      <c r="DG891">
        <f t="shared" si="407"/>
        <v>0</v>
      </c>
      <c r="DH891">
        <f t="shared" si="389"/>
        <v>0</v>
      </c>
      <c r="DI891">
        <f t="shared" si="390"/>
        <v>0</v>
      </c>
      <c r="DJ891">
        <f t="shared" si="415"/>
        <v>0</v>
      </c>
      <c r="DK891">
        <v>0</v>
      </c>
      <c r="DL891" t="s">
        <v>3</v>
      </c>
      <c r="DM891">
        <v>0</v>
      </c>
      <c r="DN891" t="s">
        <v>3</v>
      </c>
      <c r="DO891">
        <v>0</v>
      </c>
    </row>
    <row r="892" spans="1:119" x14ac:dyDescent="0.2">
      <c r="A892">
        <f>ROW(Source!A603)</f>
        <v>603</v>
      </c>
      <c r="B892">
        <v>449016111</v>
      </c>
      <c r="C892">
        <v>448998584</v>
      </c>
      <c r="D892">
        <v>277560343</v>
      </c>
      <c r="E892">
        <v>109</v>
      </c>
      <c r="F892">
        <v>1</v>
      </c>
      <c r="G892">
        <v>1</v>
      </c>
      <c r="H892">
        <v>1</v>
      </c>
      <c r="I892" t="s">
        <v>1433</v>
      </c>
      <c r="J892" t="s">
        <v>3</v>
      </c>
      <c r="K892" t="s">
        <v>1434</v>
      </c>
      <c r="L892">
        <v>1191</v>
      </c>
      <c r="N892">
        <v>1013</v>
      </c>
      <c r="O892" t="s">
        <v>1203</v>
      </c>
      <c r="P892" t="s">
        <v>1203</v>
      </c>
      <c r="Q892">
        <v>1</v>
      </c>
      <c r="W892">
        <v>0</v>
      </c>
      <c r="X892">
        <v>71966457</v>
      </c>
      <c r="Y892">
        <f>AT892</f>
        <v>9.3000000000000007</v>
      </c>
      <c r="AA892">
        <v>0</v>
      </c>
      <c r="AB892">
        <v>0</v>
      </c>
      <c r="AC892">
        <v>0</v>
      </c>
      <c r="AD892">
        <v>620.24</v>
      </c>
      <c r="AE892">
        <v>0</v>
      </c>
      <c r="AF892">
        <v>0</v>
      </c>
      <c r="AG892">
        <v>0</v>
      </c>
      <c r="AH892">
        <v>620.24</v>
      </c>
      <c r="AI892">
        <v>1</v>
      </c>
      <c r="AJ892">
        <v>1</v>
      </c>
      <c r="AK892">
        <v>1</v>
      </c>
      <c r="AL892">
        <v>1</v>
      </c>
      <c r="AM892">
        <v>-2</v>
      </c>
      <c r="AN892">
        <v>0</v>
      </c>
      <c r="AO892">
        <v>0</v>
      </c>
      <c r="AP892">
        <v>1</v>
      </c>
      <c r="AQ892">
        <v>1</v>
      </c>
      <c r="AR892">
        <v>0</v>
      </c>
      <c r="AS892" t="s">
        <v>3</v>
      </c>
      <c r="AT892">
        <v>9.3000000000000007</v>
      </c>
      <c r="AU892" t="s">
        <v>3</v>
      </c>
      <c r="AV892">
        <v>1</v>
      </c>
      <c r="AW892">
        <v>2</v>
      </c>
      <c r="AX892">
        <v>448998602</v>
      </c>
      <c r="AY892">
        <v>2</v>
      </c>
      <c r="AZ892">
        <v>131072</v>
      </c>
      <c r="BA892">
        <v>905</v>
      </c>
      <c r="BB892">
        <v>1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5768.2320000000009</v>
      </c>
      <c r="BN892">
        <v>9.3000000000000007</v>
      </c>
      <c r="BO892">
        <v>0</v>
      </c>
      <c r="BP892">
        <v>1</v>
      </c>
      <c r="BQ892">
        <v>0</v>
      </c>
      <c r="BR892">
        <v>0</v>
      </c>
      <c r="BS892">
        <v>0</v>
      </c>
      <c r="BT892">
        <v>5768.2320000000009</v>
      </c>
      <c r="BU892">
        <v>9.3000000000000007</v>
      </c>
      <c r="BV892">
        <v>0</v>
      </c>
      <c r="BW892">
        <v>1</v>
      </c>
      <c r="CU892">
        <f>ROUND(AT892*Source!I603*AH892*AL892,2)</f>
        <v>5768.23</v>
      </c>
      <c r="CV892">
        <f>ROUND(Y892*Source!I603,7)</f>
        <v>9.3000000000000007</v>
      </c>
      <c r="CW892">
        <v>0</v>
      </c>
      <c r="CX892">
        <f>ROUND(Y892*Source!I603,7)</f>
        <v>9.3000000000000007</v>
      </c>
      <c r="CY892">
        <f>AD892</f>
        <v>620.24</v>
      </c>
      <c r="CZ892">
        <f>AH892</f>
        <v>620.24</v>
      </c>
      <c r="DA892">
        <f>AL892</f>
        <v>1</v>
      </c>
      <c r="DB892">
        <f>ROUND(ROUND(AT892*CZ892,2),6)</f>
        <v>5768.23</v>
      </c>
      <c r="DC892">
        <f>ROUND(ROUND(AT892*AG892,2),6)</f>
        <v>0</v>
      </c>
      <c r="DD892" t="s">
        <v>3</v>
      </c>
      <c r="DE892" t="s">
        <v>3</v>
      </c>
      <c r="DF892">
        <f>ROUND(ROUND(AE892,2)*CX892,2)</f>
        <v>0</v>
      </c>
      <c r="DG892">
        <f t="shared" si="407"/>
        <v>0</v>
      </c>
      <c r="DH892">
        <f t="shared" si="389"/>
        <v>0</v>
      </c>
      <c r="DI892">
        <f t="shared" si="390"/>
        <v>5768.23</v>
      </c>
      <c r="DJ892">
        <f>DI892</f>
        <v>5768.23</v>
      </c>
      <c r="DK892">
        <v>1</v>
      </c>
      <c r="DL892" t="s">
        <v>3</v>
      </c>
      <c r="DM892">
        <v>0</v>
      </c>
      <c r="DN892" t="s">
        <v>3</v>
      </c>
      <c r="DO892">
        <v>0</v>
      </c>
    </row>
    <row r="893" spans="1:119" x14ac:dyDescent="0.2">
      <c r="A893">
        <f>ROW(Source!A603)</f>
        <v>603</v>
      </c>
      <c r="B893">
        <v>449016111</v>
      </c>
      <c r="C893">
        <v>448998584</v>
      </c>
      <c r="D893">
        <v>277560491</v>
      </c>
      <c r="E893">
        <v>109</v>
      </c>
      <c r="F893">
        <v>1</v>
      </c>
      <c r="G893">
        <v>1</v>
      </c>
      <c r="H893">
        <v>1</v>
      </c>
      <c r="I893" t="s">
        <v>1204</v>
      </c>
      <c r="J893" t="s">
        <v>3</v>
      </c>
      <c r="K893" t="s">
        <v>1205</v>
      </c>
      <c r="L893">
        <v>1191</v>
      </c>
      <c r="N893">
        <v>1013</v>
      </c>
      <c r="O893" t="s">
        <v>1203</v>
      </c>
      <c r="P893" t="s">
        <v>1203</v>
      </c>
      <c r="Q893">
        <v>1</v>
      </c>
      <c r="W893">
        <v>0</v>
      </c>
      <c r="X893">
        <v>-1417349443</v>
      </c>
      <c r="Y893">
        <f>AT893</f>
        <v>0.4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1</v>
      </c>
      <c r="AJ893">
        <v>1</v>
      </c>
      <c r="AK893">
        <v>1</v>
      </c>
      <c r="AL893">
        <v>1</v>
      </c>
      <c r="AM893">
        <v>-2</v>
      </c>
      <c r="AN893">
        <v>0</v>
      </c>
      <c r="AO893">
        <v>0</v>
      </c>
      <c r="AP893">
        <v>1</v>
      </c>
      <c r="AQ893">
        <v>1</v>
      </c>
      <c r="AR893">
        <v>0</v>
      </c>
      <c r="AS893" t="s">
        <v>3</v>
      </c>
      <c r="AT893">
        <v>0.4</v>
      </c>
      <c r="AU893" t="s">
        <v>3</v>
      </c>
      <c r="AV893">
        <v>2</v>
      </c>
      <c r="AW893">
        <v>2</v>
      </c>
      <c r="AX893">
        <v>448998603</v>
      </c>
      <c r="AY893">
        <v>1</v>
      </c>
      <c r="AZ893">
        <v>0</v>
      </c>
      <c r="BA893">
        <v>906</v>
      </c>
      <c r="BB893">
        <v>1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CV893">
        <v>0</v>
      </c>
      <c r="CW893">
        <v>0</v>
      </c>
      <c r="CX893">
        <f>ROUND(Y893*Source!I603,7)</f>
        <v>0.4</v>
      </c>
      <c r="CY893">
        <f>AD893</f>
        <v>0</v>
      </c>
      <c r="CZ893">
        <f>AH893</f>
        <v>0</v>
      </c>
      <c r="DA893">
        <f>AL893</f>
        <v>1</v>
      </c>
      <c r="DB893">
        <f>ROUND(ROUND(AT893*CZ893,2),6)</f>
        <v>0</v>
      </c>
      <c r="DC893">
        <f>ROUND(ROUND(AT893*AG893,2),6)</f>
        <v>0</v>
      </c>
      <c r="DD893" t="s">
        <v>3</v>
      </c>
      <c r="DE893" t="s">
        <v>3</v>
      </c>
      <c r="DF893">
        <f>ROUND(ROUND(AE893,2)*CX893,2)</f>
        <v>0</v>
      </c>
      <c r="DG893">
        <f t="shared" si="407"/>
        <v>0</v>
      </c>
      <c r="DH893">
        <f t="shared" si="389"/>
        <v>0</v>
      </c>
      <c r="DI893">
        <f t="shared" si="390"/>
        <v>0</v>
      </c>
      <c r="DJ893">
        <f>DI893</f>
        <v>0</v>
      </c>
      <c r="DK893">
        <v>0</v>
      </c>
      <c r="DL893" t="s">
        <v>3</v>
      </c>
      <c r="DM893">
        <v>0</v>
      </c>
      <c r="DN893" t="s">
        <v>3</v>
      </c>
      <c r="DO893">
        <v>0</v>
      </c>
    </row>
    <row r="894" spans="1:119" x14ac:dyDescent="0.2">
      <c r="A894">
        <f>ROW(Source!A603)</f>
        <v>603</v>
      </c>
      <c r="B894">
        <v>449016111</v>
      </c>
      <c r="C894">
        <v>448998584</v>
      </c>
      <c r="D894">
        <v>277944840</v>
      </c>
      <c r="E894">
        <v>1</v>
      </c>
      <c r="F894">
        <v>1</v>
      </c>
      <c r="G894">
        <v>1</v>
      </c>
      <c r="H894">
        <v>2</v>
      </c>
      <c r="I894" t="s">
        <v>1364</v>
      </c>
      <c r="J894" t="s">
        <v>1365</v>
      </c>
      <c r="K894" t="s">
        <v>1366</v>
      </c>
      <c r="L894">
        <v>1368</v>
      </c>
      <c r="N894">
        <v>1011</v>
      </c>
      <c r="O894" t="s">
        <v>1100</v>
      </c>
      <c r="P894" t="s">
        <v>1100</v>
      </c>
      <c r="Q894">
        <v>1</v>
      </c>
      <c r="W894">
        <v>0</v>
      </c>
      <c r="X894">
        <v>622831100</v>
      </c>
      <c r="Y894">
        <f>AT894</f>
        <v>0.4</v>
      </c>
      <c r="AA894">
        <v>0</v>
      </c>
      <c r="AB894">
        <v>1587.88</v>
      </c>
      <c r="AC894">
        <v>620.24</v>
      </c>
      <c r="AD894">
        <v>0</v>
      </c>
      <c r="AE894">
        <v>0</v>
      </c>
      <c r="AF894">
        <v>1587.88</v>
      </c>
      <c r="AG894">
        <v>620.24</v>
      </c>
      <c r="AH894">
        <v>0</v>
      </c>
      <c r="AI894">
        <v>1</v>
      </c>
      <c r="AJ894">
        <v>1</v>
      </c>
      <c r="AK894">
        <v>1</v>
      </c>
      <c r="AL894">
        <v>1</v>
      </c>
      <c r="AM894">
        <v>-2</v>
      </c>
      <c r="AN894">
        <v>0</v>
      </c>
      <c r="AO894">
        <v>0</v>
      </c>
      <c r="AP894">
        <v>1</v>
      </c>
      <c r="AQ894">
        <v>1</v>
      </c>
      <c r="AR894">
        <v>0</v>
      </c>
      <c r="AS894" t="s">
        <v>3</v>
      </c>
      <c r="AT894">
        <v>0.4</v>
      </c>
      <c r="AU894" t="s">
        <v>3</v>
      </c>
      <c r="AV894">
        <v>1</v>
      </c>
      <c r="AW894">
        <v>2</v>
      </c>
      <c r="AX894">
        <v>448998604</v>
      </c>
      <c r="AY894">
        <v>2</v>
      </c>
      <c r="AZ894">
        <v>98304</v>
      </c>
      <c r="BA894">
        <v>907</v>
      </c>
      <c r="BB894">
        <v>1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635.15200000000004</v>
      </c>
      <c r="BL894">
        <v>248.096</v>
      </c>
      <c r="BM894">
        <v>0</v>
      </c>
      <c r="BN894">
        <v>0</v>
      </c>
      <c r="BO894">
        <v>0.4</v>
      </c>
      <c r="BP894">
        <v>1</v>
      </c>
      <c r="BQ894">
        <v>0</v>
      </c>
      <c r="BR894">
        <v>635.15200000000004</v>
      </c>
      <c r="BS894">
        <v>248.096</v>
      </c>
      <c r="BT894">
        <v>0</v>
      </c>
      <c r="BU894">
        <v>0</v>
      </c>
      <c r="BV894">
        <v>0.4</v>
      </c>
      <c r="BW894">
        <v>1</v>
      </c>
      <c r="CV894">
        <v>0</v>
      </c>
      <c r="CW894">
        <f>ROUND(Y894*Source!I603*DO894,7)</f>
        <v>0.4</v>
      </c>
      <c r="CX894">
        <f>ROUND(Y894*Source!I603,7)</f>
        <v>0.4</v>
      </c>
      <c r="CY894">
        <f>AB894</f>
        <v>1587.88</v>
      </c>
      <c r="CZ894">
        <f>AF894</f>
        <v>1587.88</v>
      </c>
      <c r="DA894">
        <f>AJ894</f>
        <v>1</v>
      </c>
      <c r="DB894">
        <f>ROUND(ROUND(AT894*CZ894,2),6)</f>
        <v>635.15</v>
      </c>
      <c r="DC894">
        <f>ROUND(ROUND(AT894*AG894,2),6)</f>
        <v>248.1</v>
      </c>
      <c r="DD894" t="s">
        <v>3</v>
      </c>
      <c r="DE894" t="s">
        <v>3</v>
      </c>
      <c r="DF894">
        <f>ROUND(ROUND(AE894,2)*CX894,2)</f>
        <v>0</v>
      </c>
      <c r="DG894">
        <f t="shared" si="407"/>
        <v>635.15</v>
      </c>
      <c r="DH894">
        <f t="shared" si="389"/>
        <v>248.1</v>
      </c>
      <c r="DI894">
        <f t="shared" si="390"/>
        <v>0</v>
      </c>
      <c r="DJ894">
        <f>DG894+DH894</f>
        <v>883.25</v>
      </c>
      <c r="DK894">
        <v>1</v>
      </c>
      <c r="DL894" t="s">
        <v>1219</v>
      </c>
      <c r="DM894">
        <v>5</v>
      </c>
      <c r="DN894" t="s">
        <v>1203</v>
      </c>
      <c r="DO894">
        <v>1</v>
      </c>
    </row>
    <row r="895" spans="1:119" x14ac:dyDescent="0.2">
      <c r="A895">
        <f>ROW(Source!A603)</f>
        <v>603</v>
      </c>
      <c r="B895">
        <v>449016111</v>
      </c>
      <c r="C895">
        <v>448998584</v>
      </c>
      <c r="D895">
        <v>277862733</v>
      </c>
      <c r="E895">
        <v>1</v>
      </c>
      <c r="F895">
        <v>1</v>
      </c>
      <c r="G895">
        <v>1</v>
      </c>
      <c r="H895">
        <v>3</v>
      </c>
      <c r="I895" t="s">
        <v>1713</v>
      </c>
      <c r="J895" t="s">
        <v>1714</v>
      </c>
      <c r="K895" t="s">
        <v>1715</v>
      </c>
      <c r="L895">
        <v>1346</v>
      </c>
      <c r="N895">
        <v>1009</v>
      </c>
      <c r="O895" t="s">
        <v>441</v>
      </c>
      <c r="P895" t="s">
        <v>441</v>
      </c>
      <c r="Q895">
        <v>1</v>
      </c>
      <c r="W895">
        <v>0</v>
      </c>
      <c r="X895">
        <v>1008260642</v>
      </c>
      <c r="Y895">
        <f t="shared" ref="Y895:Y906" si="416">(AT895*ROUND(0,7))</f>
        <v>0</v>
      </c>
      <c r="AA895">
        <v>406.33</v>
      </c>
      <c r="AB895">
        <v>0</v>
      </c>
      <c r="AC895">
        <v>0</v>
      </c>
      <c r="AD895">
        <v>0</v>
      </c>
      <c r="AE895">
        <v>284.14999999999998</v>
      </c>
      <c r="AF895">
        <v>0</v>
      </c>
      <c r="AG895">
        <v>0</v>
      </c>
      <c r="AH895">
        <v>0</v>
      </c>
      <c r="AI895">
        <v>1.43</v>
      </c>
      <c r="AJ895">
        <v>1</v>
      </c>
      <c r="AK895">
        <v>1</v>
      </c>
      <c r="AL895">
        <v>1</v>
      </c>
      <c r="AM895">
        <v>2</v>
      </c>
      <c r="AN895">
        <v>0</v>
      </c>
      <c r="AO895">
        <v>0</v>
      </c>
      <c r="AP895">
        <v>1</v>
      </c>
      <c r="AQ895">
        <v>1</v>
      </c>
      <c r="AR895">
        <v>0</v>
      </c>
      <c r="AS895" t="s">
        <v>3</v>
      </c>
      <c r="AT895">
        <v>0.01</v>
      </c>
      <c r="AU895" t="s">
        <v>135</v>
      </c>
      <c r="AV895">
        <v>0</v>
      </c>
      <c r="AW895">
        <v>2</v>
      </c>
      <c r="AX895">
        <v>448998605</v>
      </c>
      <c r="AY895">
        <v>1</v>
      </c>
      <c r="AZ895">
        <v>0</v>
      </c>
      <c r="BA895">
        <v>908</v>
      </c>
      <c r="BB895">
        <v>1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2.8414999999999999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1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CV895">
        <v>0</v>
      </c>
      <c r="CW895">
        <v>0</v>
      </c>
      <c r="CX895">
        <f>ROUND(Y895*Source!I603,7)</f>
        <v>0</v>
      </c>
      <c r="CY895">
        <f t="shared" ref="CY895:CY908" si="417">AA895</f>
        <v>406.33</v>
      </c>
      <c r="CZ895">
        <f t="shared" ref="CZ895:CZ908" si="418">AE895</f>
        <v>284.14999999999998</v>
      </c>
      <c r="DA895">
        <f t="shared" ref="DA895:DA908" si="419">AI895</f>
        <v>1.43</v>
      </c>
      <c r="DB895">
        <f t="shared" ref="DB895:DB906" si="420">ROUND((ROUND(AT895*CZ895,2)*ROUND(0,7)),6)</f>
        <v>0</v>
      </c>
      <c r="DC895">
        <f t="shared" ref="DC895:DC906" si="421">ROUND((ROUND(AT895*AG895,2)*ROUND(0,7)),6)</f>
        <v>0</v>
      </c>
      <c r="DD895" t="s">
        <v>3</v>
      </c>
      <c r="DE895" t="s">
        <v>3</v>
      </c>
      <c r="DF895">
        <f t="shared" ref="DF895:DF906" si="422">ROUND(ROUND(AE895*AI895,2)*CX895,2)</f>
        <v>0</v>
      </c>
      <c r="DG895">
        <f t="shared" si="407"/>
        <v>0</v>
      </c>
      <c r="DH895">
        <f t="shared" si="389"/>
        <v>0</v>
      </c>
      <c r="DI895">
        <f t="shared" si="390"/>
        <v>0</v>
      </c>
      <c r="DJ895">
        <f t="shared" ref="DJ895:DJ908" si="423">DF895</f>
        <v>0</v>
      </c>
      <c r="DK895">
        <v>0</v>
      </c>
      <c r="DL895" t="s">
        <v>3</v>
      </c>
      <c r="DM895">
        <v>0</v>
      </c>
      <c r="DN895" t="s">
        <v>3</v>
      </c>
      <c r="DO895">
        <v>0</v>
      </c>
    </row>
    <row r="896" spans="1:119" x14ac:dyDescent="0.2">
      <c r="A896">
        <f>ROW(Source!A603)</f>
        <v>603</v>
      </c>
      <c r="B896">
        <v>449016111</v>
      </c>
      <c r="C896">
        <v>448998584</v>
      </c>
      <c r="D896">
        <v>277865759</v>
      </c>
      <c r="E896">
        <v>1</v>
      </c>
      <c r="F896">
        <v>1</v>
      </c>
      <c r="G896">
        <v>1</v>
      </c>
      <c r="H896">
        <v>3</v>
      </c>
      <c r="I896" t="s">
        <v>1683</v>
      </c>
      <c r="J896" t="s">
        <v>1684</v>
      </c>
      <c r="K896" t="s">
        <v>1685</v>
      </c>
      <c r="L896">
        <v>1301</v>
      </c>
      <c r="N896">
        <v>1003</v>
      </c>
      <c r="O896" t="s">
        <v>211</v>
      </c>
      <c r="P896" t="s">
        <v>211</v>
      </c>
      <c r="Q896">
        <v>1</v>
      </c>
      <c r="W896">
        <v>0</v>
      </c>
      <c r="X896">
        <v>82205366</v>
      </c>
      <c r="Y896">
        <f t="shared" si="416"/>
        <v>0</v>
      </c>
      <c r="AA896">
        <v>3.47</v>
      </c>
      <c r="AB896">
        <v>0</v>
      </c>
      <c r="AC896">
        <v>0</v>
      </c>
      <c r="AD896">
        <v>0</v>
      </c>
      <c r="AE896">
        <v>2.27</v>
      </c>
      <c r="AF896">
        <v>0</v>
      </c>
      <c r="AG896">
        <v>0</v>
      </c>
      <c r="AH896">
        <v>0</v>
      </c>
      <c r="AI896">
        <v>1.53</v>
      </c>
      <c r="AJ896">
        <v>1</v>
      </c>
      <c r="AK896">
        <v>1</v>
      </c>
      <c r="AL896">
        <v>1</v>
      </c>
      <c r="AM896">
        <v>2</v>
      </c>
      <c r="AN896">
        <v>0</v>
      </c>
      <c r="AO896">
        <v>0</v>
      </c>
      <c r="AP896">
        <v>1</v>
      </c>
      <c r="AQ896">
        <v>1</v>
      </c>
      <c r="AR896">
        <v>0</v>
      </c>
      <c r="AS896" t="s">
        <v>3</v>
      </c>
      <c r="AT896">
        <v>4.21</v>
      </c>
      <c r="AU896" t="s">
        <v>135</v>
      </c>
      <c r="AV896">
        <v>0</v>
      </c>
      <c r="AW896">
        <v>2</v>
      </c>
      <c r="AX896">
        <v>448998606</v>
      </c>
      <c r="AY896">
        <v>1</v>
      </c>
      <c r="AZ896">
        <v>0</v>
      </c>
      <c r="BA896">
        <v>909</v>
      </c>
      <c r="BB896">
        <v>1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9.5566999999999993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1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CV896">
        <v>0</v>
      </c>
      <c r="CW896">
        <v>0</v>
      </c>
      <c r="CX896">
        <f>ROUND(Y896*Source!I603,7)</f>
        <v>0</v>
      </c>
      <c r="CY896">
        <f t="shared" si="417"/>
        <v>3.47</v>
      </c>
      <c r="CZ896">
        <f t="shared" si="418"/>
        <v>2.27</v>
      </c>
      <c r="DA896">
        <f t="shared" si="419"/>
        <v>1.53</v>
      </c>
      <c r="DB896">
        <f t="shared" si="420"/>
        <v>0</v>
      </c>
      <c r="DC896">
        <f t="shared" si="421"/>
        <v>0</v>
      </c>
      <c r="DD896" t="s">
        <v>3</v>
      </c>
      <c r="DE896" t="s">
        <v>3</v>
      </c>
      <c r="DF896">
        <f t="shared" si="422"/>
        <v>0</v>
      </c>
      <c r="DG896">
        <f t="shared" si="407"/>
        <v>0</v>
      </c>
      <c r="DH896">
        <f t="shared" si="389"/>
        <v>0</v>
      </c>
      <c r="DI896">
        <f t="shared" si="390"/>
        <v>0</v>
      </c>
      <c r="DJ896">
        <f t="shared" si="423"/>
        <v>0</v>
      </c>
      <c r="DK896">
        <v>0</v>
      </c>
      <c r="DL896" t="s">
        <v>3</v>
      </c>
      <c r="DM896">
        <v>0</v>
      </c>
      <c r="DN896" t="s">
        <v>3</v>
      </c>
      <c r="DO896">
        <v>0</v>
      </c>
    </row>
    <row r="897" spans="1:119" x14ac:dyDescent="0.2">
      <c r="A897">
        <f>ROW(Source!A603)</f>
        <v>603</v>
      </c>
      <c r="B897">
        <v>449016111</v>
      </c>
      <c r="C897">
        <v>448998584</v>
      </c>
      <c r="D897">
        <v>277867733</v>
      </c>
      <c r="E897">
        <v>1</v>
      </c>
      <c r="F897">
        <v>1</v>
      </c>
      <c r="G897">
        <v>1</v>
      </c>
      <c r="H897">
        <v>3</v>
      </c>
      <c r="I897" t="s">
        <v>1241</v>
      </c>
      <c r="J897" t="s">
        <v>1242</v>
      </c>
      <c r="K897" t="s">
        <v>1243</v>
      </c>
      <c r="L897">
        <v>1346</v>
      </c>
      <c r="N897">
        <v>1009</v>
      </c>
      <c r="O897" t="s">
        <v>441</v>
      </c>
      <c r="P897" t="s">
        <v>441</v>
      </c>
      <c r="Q897">
        <v>1</v>
      </c>
      <c r="W897">
        <v>0</v>
      </c>
      <c r="X897">
        <v>391631581</v>
      </c>
      <c r="Y897">
        <f t="shared" si="416"/>
        <v>0</v>
      </c>
      <c r="AA897">
        <v>188.92</v>
      </c>
      <c r="AB897">
        <v>0</v>
      </c>
      <c r="AC897">
        <v>0</v>
      </c>
      <c r="AD897">
        <v>0</v>
      </c>
      <c r="AE897">
        <v>174.93</v>
      </c>
      <c r="AF897">
        <v>0</v>
      </c>
      <c r="AG897">
        <v>0</v>
      </c>
      <c r="AH897">
        <v>0</v>
      </c>
      <c r="AI897">
        <v>1.08</v>
      </c>
      <c r="AJ897">
        <v>1</v>
      </c>
      <c r="AK897">
        <v>1</v>
      </c>
      <c r="AL897">
        <v>1</v>
      </c>
      <c r="AM897">
        <v>2</v>
      </c>
      <c r="AN897">
        <v>0</v>
      </c>
      <c r="AO897">
        <v>0</v>
      </c>
      <c r="AP897">
        <v>1</v>
      </c>
      <c r="AQ897">
        <v>1</v>
      </c>
      <c r="AR897">
        <v>0</v>
      </c>
      <c r="AS897" t="s">
        <v>3</v>
      </c>
      <c r="AT897">
        <v>0.3</v>
      </c>
      <c r="AU897" t="s">
        <v>135</v>
      </c>
      <c r="AV897">
        <v>0</v>
      </c>
      <c r="AW897">
        <v>2</v>
      </c>
      <c r="AX897">
        <v>448998607</v>
      </c>
      <c r="AY897">
        <v>1</v>
      </c>
      <c r="AZ897">
        <v>0</v>
      </c>
      <c r="BA897">
        <v>910</v>
      </c>
      <c r="BB897">
        <v>1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52.478999999999999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1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CV897">
        <v>0</v>
      </c>
      <c r="CW897">
        <v>0</v>
      </c>
      <c r="CX897">
        <f>ROUND(Y897*Source!I603,7)</f>
        <v>0</v>
      </c>
      <c r="CY897">
        <f t="shared" si="417"/>
        <v>188.92</v>
      </c>
      <c r="CZ897">
        <f t="shared" si="418"/>
        <v>174.93</v>
      </c>
      <c r="DA897">
        <f t="shared" si="419"/>
        <v>1.08</v>
      </c>
      <c r="DB897">
        <f t="shared" si="420"/>
        <v>0</v>
      </c>
      <c r="DC897">
        <f t="shared" si="421"/>
        <v>0</v>
      </c>
      <c r="DD897" t="s">
        <v>3</v>
      </c>
      <c r="DE897" t="s">
        <v>3</v>
      </c>
      <c r="DF897">
        <f t="shared" si="422"/>
        <v>0</v>
      </c>
      <c r="DG897">
        <f t="shared" si="407"/>
        <v>0</v>
      </c>
      <c r="DH897">
        <f t="shared" ref="DH897:DH960" si="424">ROUND(ROUND(AG897,2)*CX897,2)</f>
        <v>0</v>
      </c>
      <c r="DI897">
        <f t="shared" ref="DI897:DI960" si="425">ROUND(ROUND(AH897,2)*CX897,2)</f>
        <v>0</v>
      </c>
      <c r="DJ897">
        <f t="shared" si="423"/>
        <v>0</v>
      </c>
      <c r="DK897">
        <v>0</v>
      </c>
      <c r="DL897" t="s">
        <v>3</v>
      </c>
      <c r="DM897">
        <v>0</v>
      </c>
      <c r="DN897" t="s">
        <v>3</v>
      </c>
      <c r="DO897">
        <v>0</v>
      </c>
    </row>
    <row r="898" spans="1:119" x14ac:dyDescent="0.2">
      <c r="A898">
        <f>ROW(Source!A603)</f>
        <v>603</v>
      </c>
      <c r="B898">
        <v>449016111</v>
      </c>
      <c r="C898">
        <v>448998584</v>
      </c>
      <c r="D898">
        <v>277867849</v>
      </c>
      <c r="E898">
        <v>1</v>
      </c>
      <c r="F898">
        <v>1</v>
      </c>
      <c r="G898">
        <v>1</v>
      </c>
      <c r="H898">
        <v>3</v>
      </c>
      <c r="I898" t="s">
        <v>1740</v>
      </c>
      <c r="J898" t="s">
        <v>1741</v>
      </c>
      <c r="K898" t="s">
        <v>1742</v>
      </c>
      <c r="L898">
        <v>1425</v>
      </c>
      <c r="N898">
        <v>1013</v>
      </c>
      <c r="O898" t="s">
        <v>62</v>
      </c>
      <c r="P898" t="s">
        <v>62</v>
      </c>
      <c r="Q898">
        <v>1</v>
      </c>
      <c r="W898">
        <v>0</v>
      </c>
      <c r="X898">
        <v>172067607</v>
      </c>
      <c r="Y898">
        <f t="shared" si="416"/>
        <v>0</v>
      </c>
      <c r="AA898">
        <v>1261.74</v>
      </c>
      <c r="AB898">
        <v>0</v>
      </c>
      <c r="AC898">
        <v>0</v>
      </c>
      <c r="AD898">
        <v>0</v>
      </c>
      <c r="AE898">
        <v>978.09</v>
      </c>
      <c r="AF898">
        <v>0</v>
      </c>
      <c r="AG898">
        <v>0</v>
      </c>
      <c r="AH898">
        <v>0</v>
      </c>
      <c r="AI898">
        <v>1.29</v>
      </c>
      <c r="AJ898">
        <v>1</v>
      </c>
      <c r="AK898">
        <v>1</v>
      </c>
      <c r="AL898">
        <v>1</v>
      </c>
      <c r="AM898">
        <v>2</v>
      </c>
      <c r="AN898">
        <v>0</v>
      </c>
      <c r="AO898">
        <v>0</v>
      </c>
      <c r="AP898">
        <v>1</v>
      </c>
      <c r="AQ898">
        <v>1</v>
      </c>
      <c r="AR898">
        <v>0</v>
      </c>
      <c r="AS898" t="s">
        <v>3</v>
      </c>
      <c r="AT898">
        <v>0.1</v>
      </c>
      <c r="AU898" t="s">
        <v>135</v>
      </c>
      <c r="AV898">
        <v>0</v>
      </c>
      <c r="AW898">
        <v>2</v>
      </c>
      <c r="AX898">
        <v>448998608</v>
      </c>
      <c r="AY898">
        <v>1</v>
      </c>
      <c r="AZ898">
        <v>0</v>
      </c>
      <c r="BA898">
        <v>911</v>
      </c>
      <c r="BB898">
        <v>1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97.809000000000012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1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CV898">
        <v>0</v>
      </c>
      <c r="CW898">
        <v>0</v>
      </c>
      <c r="CX898">
        <f>ROUND(Y898*Source!I603,7)</f>
        <v>0</v>
      </c>
      <c r="CY898">
        <f t="shared" si="417"/>
        <v>1261.74</v>
      </c>
      <c r="CZ898">
        <f t="shared" si="418"/>
        <v>978.09</v>
      </c>
      <c r="DA898">
        <f t="shared" si="419"/>
        <v>1.29</v>
      </c>
      <c r="DB898">
        <f t="shared" si="420"/>
        <v>0</v>
      </c>
      <c r="DC898">
        <f t="shared" si="421"/>
        <v>0</v>
      </c>
      <c r="DD898" t="s">
        <v>3</v>
      </c>
      <c r="DE898" t="s">
        <v>3</v>
      </c>
      <c r="DF898">
        <f t="shared" si="422"/>
        <v>0</v>
      </c>
      <c r="DG898">
        <f t="shared" si="407"/>
        <v>0</v>
      </c>
      <c r="DH898">
        <f t="shared" si="424"/>
        <v>0</v>
      </c>
      <c r="DI898">
        <f t="shared" si="425"/>
        <v>0</v>
      </c>
      <c r="DJ898">
        <f t="shared" si="423"/>
        <v>0</v>
      </c>
      <c r="DK898">
        <v>0</v>
      </c>
      <c r="DL898" t="s">
        <v>3</v>
      </c>
      <c r="DM898">
        <v>0</v>
      </c>
      <c r="DN898" t="s">
        <v>3</v>
      </c>
      <c r="DO898">
        <v>0</v>
      </c>
    </row>
    <row r="899" spans="1:119" x14ac:dyDescent="0.2">
      <c r="A899">
        <f>ROW(Source!A603)</f>
        <v>603</v>
      </c>
      <c r="B899">
        <v>449016111</v>
      </c>
      <c r="C899">
        <v>448998584</v>
      </c>
      <c r="D899">
        <v>277870628</v>
      </c>
      <c r="E899">
        <v>1</v>
      </c>
      <c r="F899">
        <v>1</v>
      </c>
      <c r="G899">
        <v>1</v>
      </c>
      <c r="H899">
        <v>3</v>
      </c>
      <c r="I899" t="s">
        <v>1646</v>
      </c>
      <c r="J899" t="s">
        <v>1647</v>
      </c>
      <c r="K899" t="s">
        <v>1648</v>
      </c>
      <c r="L899">
        <v>1348</v>
      </c>
      <c r="N899">
        <v>1009</v>
      </c>
      <c r="O899" t="s">
        <v>83</v>
      </c>
      <c r="P899" t="s">
        <v>83</v>
      </c>
      <c r="Q899">
        <v>1000</v>
      </c>
      <c r="W899">
        <v>0</v>
      </c>
      <c r="X899">
        <v>1261362011</v>
      </c>
      <c r="Y899">
        <f t="shared" si="416"/>
        <v>0</v>
      </c>
      <c r="AA899">
        <v>5683.13</v>
      </c>
      <c r="AB899">
        <v>0</v>
      </c>
      <c r="AC899">
        <v>0</v>
      </c>
      <c r="AD899">
        <v>0</v>
      </c>
      <c r="AE899">
        <v>4338.2700000000004</v>
      </c>
      <c r="AF899">
        <v>0</v>
      </c>
      <c r="AG899">
        <v>0</v>
      </c>
      <c r="AH899">
        <v>0</v>
      </c>
      <c r="AI899">
        <v>1.31</v>
      </c>
      <c r="AJ899">
        <v>1</v>
      </c>
      <c r="AK899">
        <v>1</v>
      </c>
      <c r="AL899">
        <v>1</v>
      </c>
      <c r="AM899">
        <v>2</v>
      </c>
      <c r="AN899">
        <v>0</v>
      </c>
      <c r="AO899">
        <v>0</v>
      </c>
      <c r="AP899">
        <v>1</v>
      </c>
      <c r="AQ899">
        <v>1</v>
      </c>
      <c r="AR899">
        <v>0</v>
      </c>
      <c r="AS899" t="s">
        <v>3</v>
      </c>
      <c r="AT899">
        <v>2.9999999999999997E-4</v>
      </c>
      <c r="AU899" t="s">
        <v>135</v>
      </c>
      <c r="AV899">
        <v>0</v>
      </c>
      <c r="AW899">
        <v>2</v>
      </c>
      <c r="AX899">
        <v>448998609</v>
      </c>
      <c r="AY899">
        <v>1</v>
      </c>
      <c r="AZ899">
        <v>0</v>
      </c>
      <c r="BA899">
        <v>912</v>
      </c>
      <c r="BB899">
        <v>1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1.3014810000000001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1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CV899">
        <v>0</v>
      </c>
      <c r="CW899">
        <v>0</v>
      </c>
      <c r="CX899">
        <f>ROUND(Y899*Source!I603,7)</f>
        <v>0</v>
      </c>
      <c r="CY899">
        <f t="shared" si="417"/>
        <v>5683.13</v>
      </c>
      <c r="CZ899">
        <f t="shared" si="418"/>
        <v>4338.2700000000004</v>
      </c>
      <c r="DA899">
        <f t="shared" si="419"/>
        <v>1.31</v>
      </c>
      <c r="DB899">
        <f t="shared" si="420"/>
        <v>0</v>
      </c>
      <c r="DC899">
        <f t="shared" si="421"/>
        <v>0</v>
      </c>
      <c r="DD899" t="s">
        <v>3</v>
      </c>
      <c r="DE899" t="s">
        <v>3</v>
      </c>
      <c r="DF899">
        <f t="shared" si="422"/>
        <v>0</v>
      </c>
      <c r="DG899">
        <f t="shared" si="407"/>
        <v>0</v>
      </c>
      <c r="DH899">
        <f t="shared" si="424"/>
        <v>0</v>
      </c>
      <c r="DI899">
        <f t="shared" si="425"/>
        <v>0</v>
      </c>
      <c r="DJ899">
        <f t="shared" si="423"/>
        <v>0</v>
      </c>
      <c r="DK899">
        <v>0</v>
      </c>
      <c r="DL899" t="s">
        <v>3</v>
      </c>
      <c r="DM899">
        <v>0</v>
      </c>
      <c r="DN899" t="s">
        <v>3</v>
      </c>
      <c r="DO899">
        <v>0</v>
      </c>
    </row>
    <row r="900" spans="1:119" x14ac:dyDescent="0.2">
      <c r="A900">
        <f>ROW(Source!A603)</f>
        <v>603</v>
      </c>
      <c r="B900">
        <v>449016111</v>
      </c>
      <c r="C900">
        <v>448998584</v>
      </c>
      <c r="D900">
        <v>277881757</v>
      </c>
      <c r="E900">
        <v>1</v>
      </c>
      <c r="F900">
        <v>1</v>
      </c>
      <c r="G900">
        <v>1</v>
      </c>
      <c r="H900">
        <v>3</v>
      </c>
      <c r="I900" t="s">
        <v>1743</v>
      </c>
      <c r="J900" t="s">
        <v>1744</v>
      </c>
      <c r="K900" t="s">
        <v>1745</v>
      </c>
      <c r="L900">
        <v>1348</v>
      </c>
      <c r="N900">
        <v>1009</v>
      </c>
      <c r="O900" t="s">
        <v>83</v>
      </c>
      <c r="P900" t="s">
        <v>83</v>
      </c>
      <c r="Q900">
        <v>1000</v>
      </c>
      <c r="W900">
        <v>0</v>
      </c>
      <c r="X900">
        <v>-30100679</v>
      </c>
      <c r="Y900">
        <f t="shared" si="416"/>
        <v>0</v>
      </c>
      <c r="AA900">
        <v>1144599.95</v>
      </c>
      <c r="AB900">
        <v>0</v>
      </c>
      <c r="AC900">
        <v>0</v>
      </c>
      <c r="AD900">
        <v>0</v>
      </c>
      <c r="AE900">
        <v>1050091.7</v>
      </c>
      <c r="AF900">
        <v>0</v>
      </c>
      <c r="AG900">
        <v>0</v>
      </c>
      <c r="AH900">
        <v>0</v>
      </c>
      <c r="AI900">
        <v>1.0900000000000001</v>
      </c>
      <c r="AJ900">
        <v>1</v>
      </c>
      <c r="AK900">
        <v>1</v>
      </c>
      <c r="AL900">
        <v>1</v>
      </c>
      <c r="AM900">
        <v>2</v>
      </c>
      <c r="AN900">
        <v>0</v>
      </c>
      <c r="AO900">
        <v>0</v>
      </c>
      <c r="AP900">
        <v>1</v>
      </c>
      <c r="AQ900">
        <v>1</v>
      </c>
      <c r="AR900">
        <v>0</v>
      </c>
      <c r="AS900" t="s">
        <v>3</v>
      </c>
      <c r="AT900">
        <v>1E-4</v>
      </c>
      <c r="AU900" t="s">
        <v>135</v>
      </c>
      <c r="AV900">
        <v>0</v>
      </c>
      <c r="AW900">
        <v>2</v>
      </c>
      <c r="AX900">
        <v>448998610</v>
      </c>
      <c r="AY900">
        <v>1</v>
      </c>
      <c r="AZ900">
        <v>0</v>
      </c>
      <c r="BA900">
        <v>913</v>
      </c>
      <c r="BB900">
        <v>1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105.00917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1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CV900">
        <v>0</v>
      </c>
      <c r="CW900">
        <v>0</v>
      </c>
      <c r="CX900">
        <f>ROUND(Y900*Source!I603,7)</f>
        <v>0</v>
      </c>
      <c r="CY900">
        <f t="shared" si="417"/>
        <v>1144599.95</v>
      </c>
      <c r="CZ900">
        <f t="shared" si="418"/>
        <v>1050091.7</v>
      </c>
      <c r="DA900">
        <f t="shared" si="419"/>
        <v>1.0900000000000001</v>
      </c>
      <c r="DB900">
        <f t="shared" si="420"/>
        <v>0</v>
      </c>
      <c r="DC900">
        <f t="shared" si="421"/>
        <v>0</v>
      </c>
      <c r="DD900" t="s">
        <v>3</v>
      </c>
      <c r="DE900" t="s">
        <v>3</v>
      </c>
      <c r="DF900">
        <f t="shared" si="422"/>
        <v>0</v>
      </c>
      <c r="DG900">
        <f t="shared" si="407"/>
        <v>0</v>
      </c>
      <c r="DH900">
        <f t="shared" si="424"/>
        <v>0</v>
      </c>
      <c r="DI900">
        <f t="shared" si="425"/>
        <v>0</v>
      </c>
      <c r="DJ900">
        <f t="shared" si="423"/>
        <v>0</v>
      </c>
      <c r="DK900">
        <v>0</v>
      </c>
      <c r="DL900" t="s">
        <v>3</v>
      </c>
      <c r="DM900">
        <v>0</v>
      </c>
      <c r="DN900" t="s">
        <v>3</v>
      </c>
      <c r="DO900">
        <v>0</v>
      </c>
    </row>
    <row r="901" spans="1:119" x14ac:dyDescent="0.2">
      <c r="A901">
        <f>ROW(Source!A603)</f>
        <v>603</v>
      </c>
      <c r="B901">
        <v>449016111</v>
      </c>
      <c r="C901">
        <v>448998584</v>
      </c>
      <c r="D901">
        <v>277881812</v>
      </c>
      <c r="E901">
        <v>1</v>
      </c>
      <c r="F901">
        <v>1</v>
      </c>
      <c r="G901">
        <v>1</v>
      </c>
      <c r="H901">
        <v>3</v>
      </c>
      <c r="I901" t="s">
        <v>1661</v>
      </c>
      <c r="J901" t="s">
        <v>1662</v>
      </c>
      <c r="K901" t="s">
        <v>1663</v>
      </c>
      <c r="L901">
        <v>1346</v>
      </c>
      <c r="N901">
        <v>1009</v>
      </c>
      <c r="O901" t="s">
        <v>441</v>
      </c>
      <c r="P901" t="s">
        <v>441</v>
      </c>
      <c r="Q901">
        <v>1</v>
      </c>
      <c r="W901">
        <v>0</v>
      </c>
      <c r="X901">
        <v>-272951775</v>
      </c>
      <c r="Y901">
        <f t="shared" si="416"/>
        <v>0</v>
      </c>
      <c r="AA901">
        <v>1448.29</v>
      </c>
      <c r="AB901">
        <v>0</v>
      </c>
      <c r="AC901">
        <v>0</v>
      </c>
      <c r="AD901">
        <v>0</v>
      </c>
      <c r="AE901">
        <v>899.56</v>
      </c>
      <c r="AF901">
        <v>0</v>
      </c>
      <c r="AG901">
        <v>0</v>
      </c>
      <c r="AH901">
        <v>0</v>
      </c>
      <c r="AI901">
        <v>1.61</v>
      </c>
      <c r="AJ901">
        <v>1</v>
      </c>
      <c r="AK901">
        <v>1</v>
      </c>
      <c r="AL901">
        <v>1</v>
      </c>
      <c r="AM901">
        <v>2</v>
      </c>
      <c r="AN901">
        <v>0</v>
      </c>
      <c r="AO901">
        <v>0</v>
      </c>
      <c r="AP901">
        <v>1</v>
      </c>
      <c r="AQ901">
        <v>1</v>
      </c>
      <c r="AR901">
        <v>0</v>
      </c>
      <c r="AS901" t="s">
        <v>3</v>
      </c>
      <c r="AT901">
        <v>0.06</v>
      </c>
      <c r="AU901" t="s">
        <v>135</v>
      </c>
      <c r="AV901">
        <v>0</v>
      </c>
      <c r="AW901">
        <v>2</v>
      </c>
      <c r="AX901">
        <v>448998611</v>
      </c>
      <c r="AY901">
        <v>1</v>
      </c>
      <c r="AZ901">
        <v>0</v>
      </c>
      <c r="BA901">
        <v>914</v>
      </c>
      <c r="BB901">
        <v>1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53.973599999999998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1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CV901">
        <v>0</v>
      </c>
      <c r="CW901">
        <v>0</v>
      </c>
      <c r="CX901">
        <f>ROUND(Y901*Source!I603,7)</f>
        <v>0</v>
      </c>
      <c r="CY901">
        <f t="shared" si="417"/>
        <v>1448.29</v>
      </c>
      <c r="CZ901">
        <f t="shared" si="418"/>
        <v>899.56</v>
      </c>
      <c r="DA901">
        <f t="shared" si="419"/>
        <v>1.61</v>
      </c>
      <c r="DB901">
        <f t="shared" si="420"/>
        <v>0</v>
      </c>
      <c r="DC901">
        <f t="shared" si="421"/>
        <v>0</v>
      </c>
      <c r="DD901" t="s">
        <v>3</v>
      </c>
      <c r="DE901" t="s">
        <v>3</v>
      </c>
      <c r="DF901">
        <f t="shared" si="422"/>
        <v>0</v>
      </c>
      <c r="DG901">
        <f t="shared" si="407"/>
        <v>0</v>
      </c>
      <c r="DH901">
        <f t="shared" si="424"/>
        <v>0</v>
      </c>
      <c r="DI901">
        <f t="shared" si="425"/>
        <v>0</v>
      </c>
      <c r="DJ901">
        <f t="shared" si="423"/>
        <v>0</v>
      </c>
      <c r="DK901">
        <v>0</v>
      </c>
      <c r="DL901" t="s">
        <v>3</v>
      </c>
      <c r="DM901">
        <v>0</v>
      </c>
      <c r="DN901" t="s">
        <v>3</v>
      </c>
      <c r="DO901">
        <v>0</v>
      </c>
    </row>
    <row r="902" spans="1:119" x14ac:dyDescent="0.2">
      <c r="A902">
        <f>ROW(Source!A603)</f>
        <v>603</v>
      </c>
      <c r="B902">
        <v>449016111</v>
      </c>
      <c r="C902">
        <v>448998584</v>
      </c>
      <c r="D902">
        <v>277896103</v>
      </c>
      <c r="E902">
        <v>1</v>
      </c>
      <c r="F902">
        <v>1</v>
      </c>
      <c r="G902">
        <v>1</v>
      </c>
      <c r="H902">
        <v>3</v>
      </c>
      <c r="I902" t="s">
        <v>1746</v>
      </c>
      <c r="J902" t="s">
        <v>1747</v>
      </c>
      <c r="K902" t="s">
        <v>1748</v>
      </c>
      <c r="L902">
        <v>1348</v>
      </c>
      <c r="N902">
        <v>1009</v>
      </c>
      <c r="O902" t="s">
        <v>83</v>
      </c>
      <c r="P902" t="s">
        <v>83</v>
      </c>
      <c r="Q902">
        <v>1000</v>
      </c>
      <c r="W902">
        <v>0</v>
      </c>
      <c r="X902">
        <v>799243604</v>
      </c>
      <c r="Y902">
        <f t="shared" si="416"/>
        <v>0</v>
      </c>
      <c r="AA902">
        <v>84412.86</v>
      </c>
      <c r="AB902">
        <v>0</v>
      </c>
      <c r="AC902">
        <v>0</v>
      </c>
      <c r="AD902">
        <v>0</v>
      </c>
      <c r="AE902">
        <v>47961.85</v>
      </c>
      <c r="AF902">
        <v>0</v>
      </c>
      <c r="AG902">
        <v>0</v>
      </c>
      <c r="AH902">
        <v>0</v>
      </c>
      <c r="AI902">
        <v>1.76</v>
      </c>
      <c r="AJ902">
        <v>1</v>
      </c>
      <c r="AK902">
        <v>1</v>
      </c>
      <c r="AL902">
        <v>1</v>
      </c>
      <c r="AM902">
        <v>2</v>
      </c>
      <c r="AN902">
        <v>0</v>
      </c>
      <c r="AO902">
        <v>0</v>
      </c>
      <c r="AP902">
        <v>1</v>
      </c>
      <c r="AQ902">
        <v>1</v>
      </c>
      <c r="AR902">
        <v>0</v>
      </c>
      <c r="AS902" t="s">
        <v>3</v>
      </c>
      <c r="AT902">
        <v>2.0000000000000002E-5</v>
      </c>
      <c r="AU902" t="s">
        <v>135</v>
      </c>
      <c r="AV902">
        <v>0</v>
      </c>
      <c r="AW902">
        <v>2</v>
      </c>
      <c r="AX902">
        <v>448998612</v>
      </c>
      <c r="AY902">
        <v>1</v>
      </c>
      <c r="AZ902">
        <v>0</v>
      </c>
      <c r="BA902">
        <v>915</v>
      </c>
      <c r="BB902">
        <v>1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0.95923700000000001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1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CV902">
        <v>0</v>
      </c>
      <c r="CW902">
        <v>0</v>
      </c>
      <c r="CX902">
        <f>ROUND(Y902*Source!I603,7)</f>
        <v>0</v>
      </c>
      <c r="CY902">
        <f t="shared" si="417"/>
        <v>84412.86</v>
      </c>
      <c r="CZ902">
        <f t="shared" si="418"/>
        <v>47961.85</v>
      </c>
      <c r="DA902">
        <f t="shared" si="419"/>
        <v>1.76</v>
      </c>
      <c r="DB902">
        <f t="shared" si="420"/>
        <v>0</v>
      </c>
      <c r="DC902">
        <f t="shared" si="421"/>
        <v>0</v>
      </c>
      <c r="DD902" t="s">
        <v>3</v>
      </c>
      <c r="DE902" t="s">
        <v>3</v>
      </c>
      <c r="DF902">
        <f t="shared" si="422"/>
        <v>0</v>
      </c>
      <c r="DG902">
        <f t="shared" si="407"/>
        <v>0</v>
      </c>
      <c r="DH902">
        <f t="shared" si="424"/>
        <v>0</v>
      </c>
      <c r="DI902">
        <f t="shared" si="425"/>
        <v>0</v>
      </c>
      <c r="DJ902">
        <f t="shared" si="423"/>
        <v>0</v>
      </c>
      <c r="DK902">
        <v>0</v>
      </c>
      <c r="DL902" t="s">
        <v>3</v>
      </c>
      <c r="DM902">
        <v>0</v>
      </c>
      <c r="DN902" t="s">
        <v>3</v>
      </c>
      <c r="DO902">
        <v>0</v>
      </c>
    </row>
    <row r="903" spans="1:119" x14ac:dyDescent="0.2">
      <c r="A903">
        <f>ROW(Source!A603)</f>
        <v>603</v>
      </c>
      <c r="B903">
        <v>449016111</v>
      </c>
      <c r="C903">
        <v>448998584</v>
      </c>
      <c r="D903">
        <v>277896329</v>
      </c>
      <c r="E903">
        <v>1</v>
      </c>
      <c r="F903">
        <v>1</v>
      </c>
      <c r="G903">
        <v>1</v>
      </c>
      <c r="H903">
        <v>3</v>
      </c>
      <c r="I903" t="s">
        <v>1701</v>
      </c>
      <c r="J903" t="s">
        <v>1702</v>
      </c>
      <c r="K903" t="s">
        <v>1703</v>
      </c>
      <c r="L903">
        <v>1346</v>
      </c>
      <c r="N903">
        <v>1009</v>
      </c>
      <c r="O903" t="s">
        <v>441</v>
      </c>
      <c r="P903" t="s">
        <v>441</v>
      </c>
      <c r="Q903">
        <v>1</v>
      </c>
      <c r="W903">
        <v>0</v>
      </c>
      <c r="X903">
        <v>1468099997</v>
      </c>
      <c r="Y903">
        <f t="shared" si="416"/>
        <v>0</v>
      </c>
      <c r="AA903">
        <v>188.93</v>
      </c>
      <c r="AB903">
        <v>0</v>
      </c>
      <c r="AC903">
        <v>0</v>
      </c>
      <c r="AD903">
        <v>0</v>
      </c>
      <c r="AE903">
        <v>157.44</v>
      </c>
      <c r="AF903">
        <v>0</v>
      </c>
      <c r="AG903">
        <v>0</v>
      </c>
      <c r="AH903">
        <v>0</v>
      </c>
      <c r="AI903">
        <v>1.2</v>
      </c>
      <c r="AJ903">
        <v>1</v>
      </c>
      <c r="AK903">
        <v>1</v>
      </c>
      <c r="AL903">
        <v>1</v>
      </c>
      <c r="AM903">
        <v>2</v>
      </c>
      <c r="AN903">
        <v>0</v>
      </c>
      <c r="AO903">
        <v>0</v>
      </c>
      <c r="AP903">
        <v>1</v>
      </c>
      <c r="AQ903">
        <v>1</v>
      </c>
      <c r="AR903">
        <v>0</v>
      </c>
      <c r="AS903" t="s">
        <v>3</v>
      </c>
      <c r="AT903">
        <v>0.03</v>
      </c>
      <c r="AU903" t="s">
        <v>135</v>
      </c>
      <c r="AV903">
        <v>0</v>
      </c>
      <c r="AW903">
        <v>2</v>
      </c>
      <c r="AX903">
        <v>448998613</v>
      </c>
      <c r="AY903">
        <v>1</v>
      </c>
      <c r="AZ903">
        <v>0</v>
      </c>
      <c r="BA903">
        <v>916</v>
      </c>
      <c r="BB903">
        <v>1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4.7231999999999994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1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CV903">
        <v>0</v>
      </c>
      <c r="CW903">
        <v>0</v>
      </c>
      <c r="CX903">
        <f>ROUND(Y903*Source!I603,7)</f>
        <v>0</v>
      </c>
      <c r="CY903">
        <f t="shared" si="417"/>
        <v>188.93</v>
      </c>
      <c r="CZ903">
        <f t="shared" si="418"/>
        <v>157.44</v>
      </c>
      <c r="DA903">
        <f t="shared" si="419"/>
        <v>1.2</v>
      </c>
      <c r="DB903">
        <f t="shared" si="420"/>
        <v>0</v>
      </c>
      <c r="DC903">
        <f t="shared" si="421"/>
        <v>0</v>
      </c>
      <c r="DD903" t="s">
        <v>3</v>
      </c>
      <c r="DE903" t="s">
        <v>3</v>
      </c>
      <c r="DF903">
        <f t="shared" si="422"/>
        <v>0</v>
      </c>
      <c r="DG903">
        <f t="shared" si="407"/>
        <v>0</v>
      </c>
      <c r="DH903">
        <f t="shared" si="424"/>
        <v>0</v>
      </c>
      <c r="DI903">
        <f t="shared" si="425"/>
        <v>0</v>
      </c>
      <c r="DJ903">
        <f t="shared" si="423"/>
        <v>0</v>
      </c>
      <c r="DK903">
        <v>0</v>
      </c>
      <c r="DL903" t="s">
        <v>3</v>
      </c>
      <c r="DM903">
        <v>0</v>
      </c>
      <c r="DN903" t="s">
        <v>3</v>
      </c>
      <c r="DO903">
        <v>0</v>
      </c>
    </row>
    <row r="904" spans="1:119" x14ac:dyDescent="0.2">
      <c r="A904">
        <f>ROW(Source!A603)</f>
        <v>603</v>
      </c>
      <c r="B904">
        <v>449016111</v>
      </c>
      <c r="C904">
        <v>448998584</v>
      </c>
      <c r="D904">
        <v>277910729</v>
      </c>
      <c r="E904">
        <v>1</v>
      </c>
      <c r="F904">
        <v>1</v>
      </c>
      <c r="G904">
        <v>1</v>
      </c>
      <c r="H904">
        <v>3</v>
      </c>
      <c r="I904" t="s">
        <v>1704</v>
      </c>
      <c r="J904" t="s">
        <v>1705</v>
      </c>
      <c r="K904" t="s">
        <v>1706</v>
      </c>
      <c r="L904">
        <v>1425</v>
      </c>
      <c r="N904">
        <v>1013</v>
      </c>
      <c r="O904" t="s">
        <v>62</v>
      </c>
      <c r="P904" t="s">
        <v>62</v>
      </c>
      <c r="Q904">
        <v>1</v>
      </c>
      <c r="W904">
        <v>0</v>
      </c>
      <c r="X904">
        <v>1483324605</v>
      </c>
      <c r="Y904">
        <f t="shared" si="416"/>
        <v>0</v>
      </c>
      <c r="AA904">
        <v>1033.25</v>
      </c>
      <c r="AB904">
        <v>0</v>
      </c>
      <c r="AC904">
        <v>0</v>
      </c>
      <c r="AD904">
        <v>0</v>
      </c>
      <c r="AE904">
        <v>840.04</v>
      </c>
      <c r="AF904">
        <v>0</v>
      </c>
      <c r="AG904">
        <v>0</v>
      </c>
      <c r="AH904">
        <v>0</v>
      </c>
      <c r="AI904">
        <v>1.23</v>
      </c>
      <c r="AJ904">
        <v>1</v>
      </c>
      <c r="AK904">
        <v>1</v>
      </c>
      <c r="AL904">
        <v>1</v>
      </c>
      <c r="AM904">
        <v>2</v>
      </c>
      <c r="AN904">
        <v>0</v>
      </c>
      <c r="AO904">
        <v>0</v>
      </c>
      <c r="AP904">
        <v>1</v>
      </c>
      <c r="AQ904">
        <v>1</v>
      </c>
      <c r="AR904">
        <v>0</v>
      </c>
      <c r="AS904" t="s">
        <v>3</v>
      </c>
      <c r="AT904">
        <v>0.1</v>
      </c>
      <c r="AU904" t="s">
        <v>135</v>
      </c>
      <c r="AV904">
        <v>0</v>
      </c>
      <c r="AW904">
        <v>2</v>
      </c>
      <c r="AX904">
        <v>448998614</v>
      </c>
      <c r="AY904">
        <v>1</v>
      </c>
      <c r="AZ904">
        <v>0</v>
      </c>
      <c r="BA904">
        <v>917</v>
      </c>
      <c r="BB904">
        <v>1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84.004000000000005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1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CV904">
        <v>0</v>
      </c>
      <c r="CW904">
        <v>0</v>
      </c>
      <c r="CX904">
        <f>ROUND(Y904*Source!I603,7)</f>
        <v>0</v>
      </c>
      <c r="CY904">
        <f t="shared" si="417"/>
        <v>1033.25</v>
      </c>
      <c r="CZ904">
        <f t="shared" si="418"/>
        <v>840.04</v>
      </c>
      <c r="DA904">
        <f t="shared" si="419"/>
        <v>1.23</v>
      </c>
      <c r="DB904">
        <f t="shared" si="420"/>
        <v>0</v>
      </c>
      <c r="DC904">
        <f t="shared" si="421"/>
        <v>0</v>
      </c>
      <c r="DD904" t="s">
        <v>3</v>
      </c>
      <c r="DE904" t="s">
        <v>3</v>
      </c>
      <c r="DF904">
        <f t="shared" si="422"/>
        <v>0</v>
      </c>
      <c r="DG904">
        <f t="shared" si="407"/>
        <v>0</v>
      </c>
      <c r="DH904">
        <f t="shared" si="424"/>
        <v>0</v>
      </c>
      <c r="DI904">
        <f t="shared" si="425"/>
        <v>0</v>
      </c>
      <c r="DJ904">
        <f t="shared" si="423"/>
        <v>0</v>
      </c>
      <c r="DK904">
        <v>0</v>
      </c>
      <c r="DL904" t="s">
        <v>3</v>
      </c>
      <c r="DM904">
        <v>0</v>
      </c>
      <c r="DN904" t="s">
        <v>3</v>
      </c>
      <c r="DO904">
        <v>0</v>
      </c>
    </row>
    <row r="905" spans="1:119" x14ac:dyDescent="0.2">
      <c r="A905">
        <f>ROW(Source!A603)</f>
        <v>603</v>
      </c>
      <c r="B905">
        <v>449016111</v>
      </c>
      <c r="C905">
        <v>448998584</v>
      </c>
      <c r="D905">
        <v>277922916</v>
      </c>
      <c r="E905">
        <v>1</v>
      </c>
      <c r="F905">
        <v>1</v>
      </c>
      <c r="G905">
        <v>1</v>
      </c>
      <c r="H905">
        <v>3</v>
      </c>
      <c r="I905" t="s">
        <v>1749</v>
      </c>
      <c r="J905" t="s">
        <v>1750</v>
      </c>
      <c r="K905" t="s">
        <v>1751</v>
      </c>
      <c r="L905">
        <v>1346</v>
      </c>
      <c r="N905">
        <v>1009</v>
      </c>
      <c r="O905" t="s">
        <v>441</v>
      </c>
      <c r="P905" t="s">
        <v>441</v>
      </c>
      <c r="Q905">
        <v>1</v>
      </c>
      <c r="W905">
        <v>0</v>
      </c>
      <c r="X905">
        <v>-1705325974</v>
      </c>
      <c r="Y905">
        <f t="shared" si="416"/>
        <v>0</v>
      </c>
      <c r="AA905">
        <v>320.44</v>
      </c>
      <c r="AB905">
        <v>0</v>
      </c>
      <c r="AC905">
        <v>0</v>
      </c>
      <c r="AD905">
        <v>0</v>
      </c>
      <c r="AE905">
        <v>232.2</v>
      </c>
      <c r="AF905">
        <v>0</v>
      </c>
      <c r="AG905">
        <v>0</v>
      </c>
      <c r="AH905">
        <v>0</v>
      </c>
      <c r="AI905">
        <v>1.38</v>
      </c>
      <c r="AJ905">
        <v>1</v>
      </c>
      <c r="AK905">
        <v>1</v>
      </c>
      <c r="AL905">
        <v>1</v>
      </c>
      <c r="AM905">
        <v>2</v>
      </c>
      <c r="AN905">
        <v>0</v>
      </c>
      <c r="AO905">
        <v>0</v>
      </c>
      <c r="AP905">
        <v>1</v>
      </c>
      <c r="AQ905">
        <v>1</v>
      </c>
      <c r="AR905">
        <v>0</v>
      </c>
      <c r="AS905" t="s">
        <v>3</v>
      </c>
      <c r="AT905">
        <v>0.02</v>
      </c>
      <c r="AU905" t="s">
        <v>135</v>
      </c>
      <c r="AV905">
        <v>0</v>
      </c>
      <c r="AW905">
        <v>2</v>
      </c>
      <c r="AX905">
        <v>448998615</v>
      </c>
      <c r="AY905">
        <v>1</v>
      </c>
      <c r="AZ905">
        <v>0</v>
      </c>
      <c r="BA905">
        <v>918</v>
      </c>
      <c r="BB905">
        <v>1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4.6440000000000001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1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CV905">
        <v>0</v>
      </c>
      <c r="CW905">
        <v>0</v>
      </c>
      <c r="CX905">
        <f>ROUND(Y905*Source!I603,7)</f>
        <v>0</v>
      </c>
      <c r="CY905">
        <f t="shared" si="417"/>
        <v>320.44</v>
      </c>
      <c r="CZ905">
        <f t="shared" si="418"/>
        <v>232.2</v>
      </c>
      <c r="DA905">
        <f t="shared" si="419"/>
        <v>1.38</v>
      </c>
      <c r="DB905">
        <f t="shared" si="420"/>
        <v>0</v>
      </c>
      <c r="DC905">
        <f t="shared" si="421"/>
        <v>0</v>
      </c>
      <c r="DD905" t="s">
        <v>3</v>
      </c>
      <c r="DE905" t="s">
        <v>3</v>
      </c>
      <c r="DF905">
        <f t="shared" si="422"/>
        <v>0</v>
      </c>
      <c r="DG905">
        <f t="shared" si="407"/>
        <v>0</v>
      </c>
      <c r="DH905">
        <f t="shared" si="424"/>
        <v>0</v>
      </c>
      <c r="DI905">
        <f t="shared" si="425"/>
        <v>0</v>
      </c>
      <c r="DJ905">
        <f t="shared" si="423"/>
        <v>0</v>
      </c>
      <c r="DK905">
        <v>0</v>
      </c>
      <c r="DL905" t="s">
        <v>3</v>
      </c>
      <c r="DM905">
        <v>0</v>
      </c>
      <c r="DN905" t="s">
        <v>3</v>
      </c>
      <c r="DO905">
        <v>0</v>
      </c>
    </row>
    <row r="906" spans="1:119" x14ac:dyDescent="0.2">
      <c r="A906">
        <f>ROW(Source!A603)</f>
        <v>603</v>
      </c>
      <c r="B906">
        <v>449016111</v>
      </c>
      <c r="C906">
        <v>448998584</v>
      </c>
      <c r="D906">
        <v>277933475</v>
      </c>
      <c r="E906">
        <v>1</v>
      </c>
      <c r="F906">
        <v>1</v>
      </c>
      <c r="G906">
        <v>1</v>
      </c>
      <c r="H906">
        <v>3</v>
      </c>
      <c r="I906" t="s">
        <v>1707</v>
      </c>
      <c r="J906" t="s">
        <v>1708</v>
      </c>
      <c r="K906" t="s">
        <v>1709</v>
      </c>
      <c r="L906">
        <v>1346</v>
      </c>
      <c r="N906">
        <v>1009</v>
      </c>
      <c r="O906" t="s">
        <v>441</v>
      </c>
      <c r="P906" t="s">
        <v>441</v>
      </c>
      <c r="Q906">
        <v>1</v>
      </c>
      <c r="W906">
        <v>0</v>
      </c>
      <c r="X906">
        <v>-232975697</v>
      </c>
      <c r="Y906">
        <f t="shared" si="416"/>
        <v>0</v>
      </c>
      <c r="AA906">
        <v>248.86</v>
      </c>
      <c r="AB906">
        <v>0</v>
      </c>
      <c r="AC906">
        <v>0</v>
      </c>
      <c r="AD906">
        <v>0</v>
      </c>
      <c r="AE906">
        <v>189.97</v>
      </c>
      <c r="AF906">
        <v>0</v>
      </c>
      <c r="AG906">
        <v>0</v>
      </c>
      <c r="AH906">
        <v>0</v>
      </c>
      <c r="AI906">
        <v>1.31</v>
      </c>
      <c r="AJ906">
        <v>1</v>
      </c>
      <c r="AK906">
        <v>1</v>
      </c>
      <c r="AL906">
        <v>1</v>
      </c>
      <c r="AM906">
        <v>2</v>
      </c>
      <c r="AN906">
        <v>0</v>
      </c>
      <c r="AO906">
        <v>0</v>
      </c>
      <c r="AP906">
        <v>1</v>
      </c>
      <c r="AQ906">
        <v>1</v>
      </c>
      <c r="AR906">
        <v>0</v>
      </c>
      <c r="AS906" t="s">
        <v>3</v>
      </c>
      <c r="AT906">
        <v>0.08</v>
      </c>
      <c r="AU906" t="s">
        <v>135</v>
      </c>
      <c r="AV906">
        <v>0</v>
      </c>
      <c r="AW906">
        <v>2</v>
      </c>
      <c r="AX906">
        <v>448998616</v>
      </c>
      <c r="AY906">
        <v>1</v>
      </c>
      <c r="AZ906">
        <v>0</v>
      </c>
      <c r="BA906">
        <v>919</v>
      </c>
      <c r="BB906">
        <v>1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15.1976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1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CV906">
        <v>0</v>
      </c>
      <c r="CW906">
        <v>0</v>
      </c>
      <c r="CX906">
        <f>ROUND(Y906*Source!I603,7)</f>
        <v>0</v>
      </c>
      <c r="CY906">
        <f t="shared" si="417"/>
        <v>248.86</v>
      </c>
      <c r="CZ906">
        <f t="shared" si="418"/>
        <v>189.97</v>
      </c>
      <c r="DA906">
        <f t="shared" si="419"/>
        <v>1.31</v>
      </c>
      <c r="DB906">
        <f t="shared" si="420"/>
        <v>0</v>
      </c>
      <c r="DC906">
        <f t="shared" si="421"/>
        <v>0</v>
      </c>
      <c r="DD906" t="s">
        <v>3</v>
      </c>
      <c r="DE906" t="s">
        <v>3</v>
      </c>
      <c r="DF906">
        <f t="shared" si="422"/>
        <v>0</v>
      </c>
      <c r="DG906">
        <f t="shared" si="407"/>
        <v>0</v>
      </c>
      <c r="DH906">
        <f t="shared" si="424"/>
        <v>0</v>
      </c>
      <c r="DI906">
        <f t="shared" si="425"/>
        <v>0</v>
      </c>
      <c r="DJ906">
        <f t="shared" si="423"/>
        <v>0</v>
      </c>
      <c r="DK906">
        <v>0</v>
      </c>
      <c r="DL906" t="s">
        <v>3</v>
      </c>
      <c r="DM906">
        <v>0</v>
      </c>
      <c r="DN906" t="s">
        <v>3</v>
      </c>
      <c r="DO906">
        <v>0</v>
      </c>
    </row>
    <row r="907" spans="1:119" x14ac:dyDescent="0.2">
      <c r="A907">
        <f>ROW(Source!A603)</f>
        <v>603</v>
      </c>
      <c r="B907">
        <v>449016111</v>
      </c>
      <c r="C907">
        <v>448998584</v>
      </c>
      <c r="D907">
        <v>277566433</v>
      </c>
      <c r="E907">
        <v>109</v>
      </c>
      <c r="F907">
        <v>1</v>
      </c>
      <c r="G907">
        <v>1</v>
      </c>
      <c r="H907">
        <v>3</v>
      </c>
      <c r="I907" t="s">
        <v>633</v>
      </c>
      <c r="J907" t="s">
        <v>3</v>
      </c>
      <c r="K907" t="s">
        <v>634</v>
      </c>
      <c r="L907">
        <v>3277935</v>
      </c>
      <c r="N907">
        <v>1013</v>
      </c>
      <c r="O907" t="s">
        <v>635</v>
      </c>
      <c r="P907" t="s">
        <v>635</v>
      </c>
      <c r="Q907">
        <v>1</v>
      </c>
      <c r="W907">
        <v>0</v>
      </c>
      <c r="X907">
        <v>274903907</v>
      </c>
      <c r="Y907">
        <f>AT907</f>
        <v>2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1</v>
      </c>
      <c r="AJ907">
        <v>1</v>
      </c>
      <c r="AK907">
        <v>1</v>
      </c>
      <c r="AL907">
        <v>1</v>
      </c>
      <c r="AM907">
        <v>-2</v>
      </c>
      <c r="AN907">
        <v>0</v>
      </c>
      <c r="AO907">
        <v>0</v>
      </c>
      <c r="AP907">
        <v>0</v>
      </c>
      <c r="AQ907">
        <v>0</v>
      </c>
      <c r="AR907">
        <v>0</v>
      </c>
      <c r="AS907" t="s">
        <v>3</v>
      </c>
      <c r="AT907">
        <v>2</v>
      </c>
      <c r="AU907" t="s">
        <v>3</v>
      </c>
      <c r="AV907">
        <v>0</v>
      </c>
      <c r="AW907">
        <v>2</v>
      </c>
      <c r="AX907">
        <v>448998617</v>
      </c>
      <c r="AY907">
        <v>1</v>
      </c>
      <c r="AZ907">
        <v>2048</v>
      </c>
      <c r="BA907">
        <v>920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CV907">
        <v>0</v>
      </c>
      <c r="CW907">
        <v>0</v>
      </c>
      <c r="CX907">
        <f>ROUND(Y907*Source!I603,7)</f>
        <v>2</v>
      </c>
      <c r="CY907">
        <f t="shared" si="417"/>
        <v>0</v>
      </c>
      <c r="CZ907">
        <f t="shared" si="418"/>
        <v>0</v>
      </c>
      <c r="DA907">
        <f t="shared" si="419"/>
        <v>1</v>
      </c>
      <c r="DB907">
        <f>ROUND(ROUND(AT907*CZ907,2),6)</f>
        <v>0</v>
      </c>
      <c r="DC907">
        <f>ROUND(ROUND(AT907*AG907,2),6)</f>
        <v>0</v>
      </c>
      <c r="DD907" t="s">
        <v>3</v>
      </c>
      <c r="DE907" t="s">
        <v>3</v>
      </c>
      <c r="DF907">
        <f>ROUND(ROUND(AE907,2)*CX907,2)</f>
        <v>0</v>
      </c>
      <c r="DG907">
        <f t="shared" si="407"/>
        <v>0</v>
      </c>
      <c r="DH907">
        <f t="shared" si="424"/>
        <v>0</v>
      </c>
      <c r="DI907">
        <f t="shared" si="425"/>
        <v>0</v>
      </c>
      <c r="DJ907">
        <f t="shared" si="423"/>
        <v>0</v>
      </c>
      <c r="DK907">
        <v>0</v>
      </c>
      <c r="DL907" t="s">
        <v>3</v>
      </c>
      <c r="DM907">
        <v>0</v>
      </c>
      <c r="DN907" t="s">
        <v>3</v>
      </c>
      <c r="DO907">
        <v>0</v>
      </c>
    </row>
    <row r="908" spans="1:119" x14ac:dyDescent="0.2">
      <c r="A908">
        <f>ROW(Source!A603)</f>
        <v>603</v>
      </c>
      <c r="B908">
        <v>449016111</v>
      </c>
      <c r="C908">
        <v>448998584</v>
      </c>
      <c r="D908">
        <v>277566436</v>
      </c>
      <c r="E908">
        <v>109</v>
      </c>
      <c r="F908">
        <v>1</v>
      </c>
      <c r="G908">
        <v>1</v>
      </c>
      <c r="H908">
        <v>3</v>
      </c>
      <c r="I908" t="s">
        <v>725</v>
      </c>
      <c r="J908" t="s">
        <v>3</v>
      </c>
      <c r="K908" t="s">
        <v>726</v>
      </c>
      <c r="L908">
        <v>1348</v>
      </c>
      <c r="N908">
        <v>1009</v>
      </c>
      <c r="O908" t="s">
        <v>83</v>
      </c>
      <c r="P908" t="s">
        <v>83</v>
      </c>
      <c r="Q908">
        <v>1000</v>
      </c>
      <c r="W908">
        <v>0</v>
      </c>
      <c r="X908">
        <v>1392189009</v>
      </c>
      <c r="Y908">
        <f>(AT908*ROUND(0,7))</f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1</v>
      </c>
      <c r="AJ908">
        <v>1</v>
      </c>
      <c r="AK908">
        <v>1</v>
      </c>
      <c r="AL908">
        <v>1</v>
      </c>
      <c r="AM908">
        <v>-2</v>
      </c>
      <c r="AN908">
        <v>0</v>
      </c>
      <c r="AO908">
        <v>0</v>
      </c>
      <c r="AP908">
        <v>1</v>
      </c>
      <c r="AQ908">
        <v>0</v>
      </c>
      <c r="AR908">
        <v>0</v>
      </c>
      <c r="AS908" t="s">
        <v>3</v>
      </c>
      <c r="AT908">
        <v>1E-3</v>
      </c>
      <c r="AU908" t="s">
        <v>135</v>
      </c>
      <c r="AV908">
        <v>0</v>
      </c>
      <c r="AW908">
        <v>2</v>
      </c>
      <c r="AX908">
        <v>448998618</v>
      </c>
      <c r="AY908">
        <v>1</v>
      </c>
      <c r="AZ908">
        <v>0</v>
      </c>
      <c r="BA908">
        <v>921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CV908">
        <v>0</v>
      </c>
      <c r="CW908">
        <v>0</v>
      </c>
      <c r="CX908">
        <f>ROUND(Y908*Source!I603,7)</f>
        <v>0</v>
      </c>
      <c r="CY908">
        <f t="shared" si="417"/>
        <v>0</v>
      </c>
      <c r="CZ908">
        <f t="shared" si="418"/>
        <v>0</v>
      </c>
      <c r="DA908">
        <f t="shared" si="419"/>
        <v>1</v>
      </c>
      <c r="DB908">
        <f>ROUND((ROUND(AT908*CZ908,2)*ROUND(0,7)),6)</f>
        <v>0</v>
      </c>
      <c r="DC908">
        <f>ROUND((ROUND(AT908*AG908,2)*ROUND(0,7)),6)</f>
        <v>0</v>
      </c>
      <c r="DD908" t="s">
        <v>3</v>
      </c>
      <c r="DE908" t="s">
        <v>3</v>
      </c>
      <c r="DF908">
        <f>ROUND(ROUND(AE908,2)*CX908,2)</f>
        <v>0</v>
      </c>
      <c r="DG908">
        <f t="shared" si="407"/>
        <v>0</v>
      </c>
      <c r="DH908">
        <f t="shared" si="424"/>
        <v>0</v>
      </c>
      <c r="DI908">
        <f t="shared" si="425"/>
        <v>0</v>
      </c>
      <c r="DJ908">
        <f t="shared" si="423"/>
        <v>0</v>
      </c>
      <c r="DK908">
        <v>0</v>
      </c>
      <c r="DL908" t="s">
        <v>3</v>
      </c>
      <c r="DM908">
        <v>0</v>
      </c>
      <c r="DN908" t="s">
        <v>3</v>
      </c>
      <c r="DO908">
        <v>0</v>
      </c>
    </row>
    <row r="909" spans="1:119" x14ac:dyDescent="0.2">
      <c r="A909">
        <f>ROW(Source!A606)</f>
        <v>606</v>
      </c>
      <c r="B909">
        <v>449016111</v>
      </c>
      <c r="C909">
        <v>448998621</v>
      </c>
      <c r="D909">
        <v>277560343</v>
      </c>
      <c r="E909">
        <v>109</v>
      </c>
      <c r="F909">
        <v>1</v>
      </c>
      <c r="G909">
        <v>1</v>
      </c>
      <c r="H909">
        <v>1</v>
      </c>
      <c r="I909" t="s">
        <v>1433</v>
      </c>
      <c r="J909" t="s">
        <v>3</v>
      </c>
      <c r="K909" t="s">
        <v>1434</v>
      </c>
      <c r="L909">
        <v>1191</v>
      </c>
      <c r="N909">
        <v>1013</v>
      </c>
      <c r="O909" t="s">
        <v>1203</v>
      </c>
      <c r="P909" t="s">
        <v>1203</v>
      </c>
      <c r="Q909">
        <v>1</v>
      </c>
      <c r="W909">
        <v>0</v>
      </c>
      <c r="X909">
        <v>71966457</v>
      </c>
      <c r="Y909">
        <f>AT909</f>
        <v>9.3000000000000007</v>
      </c>
      <c r="AA909">
        <v>0</v>
      </c>
      <c r="AB909">
        <v>0</v>
      </c>
      <c r="AC909">
        <v>0</v>
      </c>
      <c r="AD909">
        <v>620.24</v>
      </c>
      <c r="AE909">
        <v>0</v>
      </c>
      <c r="AF909">
        <v>0</v>
      </c>
      <c r="AG909">
        <v>0</v>
      </c>
      <c r="AH909">
        <v>620.24</v>
      </c>
      <c r="AI909">
        <v>1</v>
      </c>
      <c r="AJ909">
        <v>1</v>
      </c>
      <c r="AK909">
        <v>1</v>
      </c>
      <c r="AL909">
        <v>1</v>
      </c>
      <c r="AM909">
        <v>-2</v>
      </c>
      <c r="AN909">
        <v>0</v>
      </c>
      <c r="AO909">
        <v>0</v>
      </c>
      <c r="AP909">
        <v>1</v>
      </c>
      <c r="AQ909">
        <v>1</v>
      </c>
      <c r="AR909">
        <v>0</v>
      </c>
      <c r="AS909" t="s">
        <v>3</v>
      </c>
      <c r="AT909">
        <v>9.3000000000000007</v>
      </c>
      <c r="AU909" t="s">
        <v>3</v>
      </c>
      <c r="AV909">
        <v>1</v>
      </c>
      <c r="AW909">
        <v>2</v>
      </c>
      <c r="AX909">
        <v>448998639</v>
      </c>
      <c r="AY909">
        <v>2</v>
      </c>
      <c r="AZ909">
        <v>131072</v>
      </c>
      <c r="BA909">
        <v>922</v>
      </c>
      <c r="BB909">
        <v>1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5768.2320000000009</v>
      </c>
      <c r="BN909">
        <v>9.3000000000000007</v>
      </c>
      <c r="BO909">
        <v>0</v>
      </c>
      <c r="BP909">
        <v>1</v>
      </c>
      <c r="BQ909">
        <v>0</v>
      </c>
      <c r="BR909">
        <v>0</v>
      </c>
      <c r="BS909">
        <v>0</v>
      </c>
      <c r="BT909">
        <v>5768.2320000000009</v>
      </c>
      <c r="BU909">
        <v>9.3000000000000007</v>
      </c>
      <c r="BV909">
        <v>0</v>
      </c>
      <c r="BW909">
        <v>1</v>
      </c>
      <c r="CU909">
        <f>ROUND(AT909*Source!I606*AH909*AL909,2)</f>
        <v>5768.23</v>
      </c>
      <c r="CV909">
        <f>ROUND(Y909*Source!I606,7)</f>
        <v>9.3000000000000007</v>
      </c>
      <c r="CW909">
        <v>0</v>
      </c>
      <c r="CX909">
        <f>ROUND(Y909*Source!I606,7)</f>
        <v>9.3000000000000007</v>
      </c>
      <c r="CY909">
        <f>AD909</f>
        <v>620.24</v>
      </c>
      <c r="CZ909">
        <f>AH909</f>
        <v>620.24</v>
      </c>
      <c r="DA909">
        <f>AL909</f>
        <v>1</v>
      </c>
      <c r="DB909">
        <f>ROUND(ROUND(AT909*CZ909,2),6)</f>
        <v>5768.23</v>
      </c>
      <c r="DC909">
        <f>ROUND(ROUND(AT909*AG909,2),6)</f>
        <v>0</v>
      </c>
      <c r="DD909" t="s">
        <v>3</v>
      </c>
      <c r="DE909" t="s">
        <v>3</v>
      </c>
      <c r="DF909">
        <f>ROUND(ROUND(AE909,2)*CX909,2)</f>
        <v>0</v>
      </c>
      <c r="DG909">
        <f t="shared" si="407"/>
        <v>0</v>
      </c>
      <c r="DH909">
        <f t="shared" si="424"/>
        <v>0</v>
      </c>
      <c r="DI909">
        <f t="shared" si="425"/>
        <v>5768.23</v>
      </c>
      <c r="DJ909">
        <f>DI909</f>
        <v>5768.23</v>
      </c>
      <c r="DK909">
        <v>1</v>
      </c>
      <c r="DL909" t="s">
        <v>3</v>
      </c>
      <c r="DM909">
        <v>0</v>
      </c>
      <c r="DN909" t="s">
        <v>3</v>
      </c>
      <c r="DO909">
        <v>0</v>
      </c>
    </row>
    <row r="910" spans="1:119" x14ac:dyDescent="0.2">
      <c r="A910">
        <f>ROW(Source!A606)</f>
        <v>606</v>
      </c>
      <c r="B910">
        <v>449016111</v>
      </c>
      <c r="C910">
        <v>448998621</v>
      </c>
      <c r="D910">
        <v>277560491</v>
      </c>
      <c r="E910">
        <v>109</v>
      </c>
      <c r="F910">
        <v>1</v>
      </c>
      <c r="G910">
        <v>1</v>
      </c>
      <c r="H910">
        <v>1</v>
      </c>
      <c r="I910" t="s">
        <v>1204</v>
      </c>
      <c r="J910" t="s">
        <v>3</v>
      </c>
      <c r="K910" t="s">
        <v>1205</v>
      </c>
      <c r="L910">
        <v>1191</v>
      </c>
      <c r="N910">
        <v>1013</v>
      </c>
      <c r="O910" t="s">
        <v>1203</v>
      </c>
      <c r="P910" t="s">
        <v>1203</v>
      </c>
      <c r="Q910">
        <v>1</v>
      </c>
      <c r="W910">
        <v>0</v>
      </c>
      <c r="X910">
        <v>-1417349443</v>
      </c>
      <c r="Y910">
        <f>AT910</f>
        <v>0.4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1</v>
      </c>
      <c r="AJ910">
        <v>1</v>
      </c>
      <c r="AK910">
        <v>1</v>
      </c>
      <c r="AL910">
        <v>1</v>
      </c>
      <c r="AM910">
        <v>-2</v>
      </c>
      <c r="AN910">
        <v>0</v>
      </c>
      <c r="AO910">
        <v>0</v>
      </c>
      <c r="AP910">
        <v>1</v>
      </c>
      <c r="AQ910">
        <v>1</v>
      </c>
      <c r="AR910">
        <v>0</v>
      </c>
      <c r="AS910" t="s">
        <v>3</v>
      </c>
      <c r="AT910">
        <v>0.4</v>
      </c>
      <c r="AU910" t="s">
        <v>3</v>
      </c>
      <c r="AV910">
        <v>2</v>
      </c>
      <c r="AW910">
        <v>2</v>
      </c>
      <c r="AX910">
        <v>448998640</v>
      </c>
      <c r="AY910">
        <v>1</v>
      </c>
      <c r="AZ910">
        <v>0</v>
      </c>
      <c r="BA910">
        <v>923</v>
      </c>
      <c r="BB910">
        <v>1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CV910">
        <v>0</v>
      </c>
      <c r="CW910">
        <v>0</v>
      </c>
      <c r="CX910">
        <f>ROUND(Y910*Source!I606,7)</f>
        <v>0.4</v>
      </c>
      <c r="CY910">
        <f>AD910</f>
        <v>0</v>
      </c>
      <c r="CZ910">
        <f>AH910</f>
        <v>0</v>
      </c>
      <c r="DA910">
        <f>AL910</f>
        <v>1</v>
      </c>
      <c r="DB910">
        <f>ROUND(ROUND(AT910*CZ910,2),6)</f>
        <v>0</v>
      </c>
      <c r="DC910">
        <f>ROUND(ROUND(AT910*AG910,2),6)</f>
        <v>0</v>
      </c>
      <c r="DD910" t="s">
        <v>3</v>
      </c>
      <c r="DE910" t="s">
        <v>3</v>
      </c>
      <c r="DF910">
        <f>ROUND(ROUND(AE910,2)*CX910,2)</f>
        <v>0</v>
      </c>
      <c r="DG910">
        <f t="shared" si="407"/>
        <v>0</v>
      </c>
      <c r="DH910">
        <f t="shared" si="424"/>
        <v>0</v>
      </c>
      <c r="DI910">
        <f t="shared" si="425"/>
        <v>0</v>
      </c>
      <c r="DJ910">
        <f>DI910</f>
        <v>0</v>
      </c>
      <c r="DK910">
        <v>0</v>
      </c>
      <c r="DL910" t="s">
        <v>3</v>
      </c>
      <c r="DM910">
        <v>0</v>
      </c>
      <c r="DN910" t="s">
        <v>3</v>
      </c>
      <c r="DO910">
        <v>0</v>
      </c>
    </row>
    <row r="911" spans="1:119" x14ac:dyDescent="0.2">
      <c r="A911">
        <f>ROW(Source!A606)</f>
        <v>606</v>
      </c>
      <c r="B911">
        <v>449016111</v>
      </c>
      <c r="C911">
        <v>448998621</v>
      </c>
      <c r="D911">
        <v>277944840</v>
      </c>
      <c r="E911">
        <v>1</v>
      </c>
      <c r="F911">
        <v>1</v>
      </c>
      <c r="G911">
        <v>1</v>
      </c>
      <c r="H911">
        <v>2</v>
      </c>
      <c r="I911" t="s">
        <v>1364</v>
      </c>
      <c r="J911" t="s">
        <v>1365</v>
      </c>
      <c r="K911" t="s">
        <v>1366</v>
      </c>
      <c r="L911">
        <v>1368</v>
      </c>
      <c r="N911">
        <v>1011</v>
      </c>
      <c r="O911" t="s">
        <v>1100</v>
      </c>
      <c r="P911" t="s">
        <v>1100</v>
      </c>
      <c r="Q911">
        <v>1</v>
      </c>
      <c r="W911">
        <v>0</v>
      </c>
      <c r="X911">
        <v>622831100</v>
      </c>
      <c r="Y911">
        <f>AT911</f>
        <v>0.4</v>
      </c>
      <c r="AA911">
        <v>0</v>
      </c>
      <c r="AB911">
        <v>1587.88</v>
      </c>
      <c r="AC911">
        <v>620.24</v>
      </c>
      <c r="AD911">
        <v>0</v>
      </c>
      <c r="AE911">
        <v>0</v>
      </c>
      <c r="AF911">
        <v>1587.88</v>
      </c>
      <c r="AG911">
        <v>620.24</v>
      </c>
      <c r="AH911">
        <v>0</v>
      </c>
      <c r="AI911">
        <v>1</v>
      </c>
      <c r="AJ911">
        <v>1</v>
      </c>
      <c r="AK911">
        <v>1</v>
      </c>
      <c r="AL911">
        <v>1</v>
      </c>
      <c r="AM911">
        <v>-2</v>
      </c>
      <c r="AN911">
        <v>0</v>
      </c>
      <c r="AO911">
        <v>0</v>
      </c>
      <c r="AP911">
        <v>1</v>
      </c>
      <c r="AQ911">
        <v>1</v>
      </c>
      <c r="AR911">
        <v>0</v>
      </c>
      <c r="AS911" t="s">
        <v>3</v>
      </c>
      <c r="AT911">
        <v>0.4</v>
      </c>
      <c r="AU911" t="s">
        <v>3</v>
      </c>
      <c r="AV911">
        <v>1</v>
      </c>
      <c r="AW911">
        <v>2</v>
      </c>
      <c r="AX911">
        <v>448998641</v>
      </c>
      <c r="AY911">
        <v>2</v>
      </c>
      <c r="AZ911">
        <v>98304</v>
      </c>
      <c r="BA911">
        <v>924</v>
      </c>
      <c r="BB911">
        <v>1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635.15200000000004</v>
      </c>
      <c r="BL911">
        <v>248.096</v>
      </c>
      <c r="BM911">
        <v>0</v>
      </c>
      <c r="BN911">
        <v>0</v>
      </c>
      <c r="BO911">
        <v>0.4</v>
      </c>
      <c r="BP911">
        <v>1</v>
      </c>
      <c r="BQ911">
        <v>0</v>
      </c>
      <c r="BR911">
        <v>635.15200000000004</v>
      </c>
      <c r="BS911">
        <v>248.096</v>
      </c>
      <c r="BT911">
        <v>0</v>
      </c>
      <c r="BU911">
        <v>0</v>
      </c>
      <c r="BV911">
        <v>0.4</v>
      </c>
      <c r="BW911">
        <v>1</v>
      </c>
      <c r="CV911">
        <v>0</v>
      </c>
      <c r="CW911">
        <f>ROUND(Y911*Source!I606*DO911,7)</f>
        <v>0.4</v>
      </c>
      <c r="CX911">
        <f>ROUND(Y911*Source!I606,7)</f>
        <v>0.4</v>
      </c>
      <c r="CY911">
        <f>AB911</f>
        <v>1587.88</v>
      </c>
      <c r="CZ911">
        <f>AF911</f>
        <v>1587.88</v>
      </c>
      <c r="DA911">
        <f>AJ911</f>
        <v>1</v>
      </c>
      <c r="DB911">
        <f>ROUND(ROUND(AT911*CZ911,2),6)</f>
        <v>635.15</v>
      </c>
      <c r="DC911">
        <f>ROUND(ROUND(AT911*AG911,2),6)</f>
        <v>248.1</v>
      </c>
      <c r="DD911" t="s">
        <v>3</v>
      </c>
      <c r="DE911" t="s">
        <v>3</v>
      </c>
      <c r="DF911">
        <f>ROUND(ROUND(AE911,2)*CX911,2)</f>
        <v>0</v>
      </c>
      <c r="DG911">
        <f t="shared" si="407"/>
        <v>635.15</v>
      </c>
      <c r="DH911">
        <f t="shared" si="424"/>
        <v>248.1</v>
      </c>
      <c r="DI911">
        <f t="shared" si="425"/>
        <v>0</v>
      </c>
      <c r="DJ911">
        <f>DG911+DH911</f>
        <v>883.25</v>
      </c>
      <c r="DK911">
        <v>1</v>
      </c>
      <c r="DL911" t="s">
        <v>1219</v>
      </c>
      <c r="DM911">
        <v>5</v>
      </c>
      <c r="DN911" t="s">
        <v>1203</v>
      </c>
      <c r="DO911">
        <v>1</v>
      </c>
    </row>
    <row r="912" spans="1:119" x14ac:dyDescent="0.2">
      <c r="A912">
        <f>ROW(Source!A606)</f>
        <v>606</v>
      </c>
      <c r="B912">
        <v>449016111</v>
      </c>
      <c r="C912">
        <v>448998621</v>
      </c>
      <c r="D912">
        <v>277862733</v>
      </c>
      <c r="E912">
        <v>1</v>
      </c>
      <c r="F912">
        <v>1</v>
      </c>
      <c r="G912">
        <v>1</v>
      </c>
      <c r="H912">
        <v>3</v>
      </c>
      <c r="I912" t="s">
        <v>1713</v>
      </c>
      <c r="J912" t="s">
        <v>1714</v>
      </c>
      <c r="K912" t="s">
        <v>1715</v>
      </c>
      <c r="L912">
        <v>1346</v>
      </c>
      <c r="N912">
        <v>1009</v>
      </c>
      <c r="O912" t="s">
        <v>441</v>
      </c>
      <c r="P912" t="s">
        <v>441</v>
      </c>
      <c r="Q912">
        <v>1</v>
      </c>
      <c r="W912">
        <v>0</v>
      </c>
      <c r="X912">
        <v>1008260642</v>
      </c>
      <c r="Y912">
        <f t="shared" ref="Y912:Y923" si="426">(AT912*ROUND(0,7))</f>
        <v>0</v>
      </c>
      <c r="AA912">
        <v>406.33</v>
      </c>
      <c r="AB912">
        <v>0</v>
      </c>
      <c r="AC912">
        <v>0</v>
      </c>
      <c r="AD912">
        <v>0</v>
      </c>
      <c r="AE912">
        <v>284.14999999999998</v>
      </c>
      <c r="AF912">
        <v>0</v>
      </c>
      <c r="AG912">
        <v>0</v>
      </c>
      <c r="AH912">
        <v>0</v>
      </c>
      <c r="AI912">
        <v>1.43</v>
      </c>
      <c r="AJ912">
        <v>1</v>
      </c>
      <c r="AK912">
        <v>1</v>
      </c>
      <c r="AL912">
        <v>1</v>
      </c>
      <c r="AM912">
        <v>2</v>
      </c>
      <c r="AN912">
        <v>0</v>
      </c>
      <c r="AO912">
        <v>0</v>
      </c>
      <c r="AP912">
        <v>1</v>
      </c>
      <c r="AQ912">
        <v>1</v>
      </c>
      <c r="AR912">
        <v>0</v>
      </c>
      <c r="AS912" t="s">
        <v>3</v>
      </c>
      <c r="AT912">
        <v>0.01</v>
      </c>
      <c r="AU912" t="s">
        <v>135</v>
      </c>
      <c r="AV912">
        <v>0</v>
      </c>
      <c r="AW912">
        <v>2</v>
      </c>
      <c r="AX912">
        <v>448998642</v>
      </c>
      <c r="AY912">
        <v>1</v>
      </c>
      <c r="AZ912">
        <v>0</v>
      </c>
      <c r="BA912">
        <v>925</v>
      </c>
      <c r="BB912">
        <v>1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2.8414999999999999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1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CV912">
        <v>0</v>
      </c>
      <c r="CW912">
        <v>0</v>
      </c>
      <c r="CX912">
        <f>ROUND(Y912*Source!I606,7)</f>
        <v>0</v>
      </c>
      <c r="CY912">
        <f t="shared" ref="CY912:CY925" si="427">AA912</f>
        <v>406.33</v>
      </c>
      <c r="CZ912">
        <f t="shared" ref="CZ912:CZ925" si="428">AE912</f>
        <v>284.14999999999998</v>
      </c>
      <c r="DA912">
        <f t="shared" ref="DA912:DA925" si="429">AI912</f>
        <v>1.43</v>
      </c>
      <c r="DB912">
        <f t="shared" ref="DB912:DB923" si="430">ROUND((ROUND(AT912*CZ912,2)*ROUND(0,7)),6)</f>
        <v>0</v>
      </c>
      <c r="DC912">
        <f t="shared" ref="DC912:DC923" si="431">ROUND((ROUND(AT912*AG912,2)*ROUND(0,7)),6)</f>
        <v>0</v>
      </c>
      <c r="DD912" t="s">
        <v>3</v>
      </c>
      <c r="DE912" t="s">
        <v>3</v>
      </c>
      <c r="DF912">
        <f t="shared" ref="DF912:DF923" si="432">ROUND(ROUND(AE912*AI912,2)*CX912,2)</f>
        <v>0</v>
      </c>
      <c r="DG912">
        <f t="shared" si="407"/>
        <v>0</v>
      </c>
      <c r="DH912">
        <f t="shared" si="424"/>
        <v>0</v>
      </c>
      <c r="DI912">
        <f t="shared" si="425"/>
        <v>0</v>
      </c>
      <c r="DJ912">
        <f t="shared" ref="DJ912:DJ925" si="433">DF912</f>
        <v>0</v>
      </c>
      <c r="DK912">
        <v>0</v>
      </c>
      <c r="DL912" t="s">
        <v>3</v>
      </c>
      <c r="DM912">
        <v>0</v>
      </c>
      <c r="DN912" t="s">
        <v>3</v>
      </c>
      <c r="DO912">
        <v>0</v>
      </c>
    </row>
    <row r="913" spans="1:119" x14ac:dyDescent="0.2">
      <c r="A913">
        <f>ROW(Source!A606)</f>
        <v>606</v>
      </c>
      <c r="B913">
        <v>449016111</v>
      </c>
      <c r="C913">
        <v>448998621</v>
      </c>
      <c r="D913">
        <v>277865759</v>
      </c>
      <c r="E913">
        <v>1</v>
      </c>
      <c r="F913">
        <v>1</v>
      </c>
      <c r="G913">
        <v>1</v>
      </c>
      <c r="H913">
        <v>3</v>
      </c>
      <c r="I913" t="s">
        <v>1683</v>
      </c>
      <c r="J913" t="s">
        <v>1684</v>
      </c>
      <c r="K913" t="s">
        <v>1685</v>
      </c>
      <c r="L913">
        <v>1301</v>
      </c>
      <c r="N913">
        <v>1003</v>
      </c>
      <c r="O913" t="s">
        <v>211</v>
      </c>
      <c r="P913" t="s">
        <v>211</v>
      </c>
      <c r="Q913">
        <v>1</v>
      </c>
      <c r="W913">
        <v>0</v>
      </c>
      <c r="X913">
        <v>82205366</v>
      </c>
      <c r="Y913">
        <f t="shared" si="426"/>
        <v>0</v>
      </c>
      <c r="AA913">
        <v>3.47</v>
      </c>
      <c r="AB913">
        <v>0</v>
      </c>
      <c r="AC913">
        <v>0</v>
      </c>
      <c r="AD913">
        <v>0</v>
      </c>
      <c r="AE913">
        <v>2.27</v>
      </c>
      <c r="AF913">
        <v>0</v>
      </c>
      <c r="AG913">
        <v>0</v>
      </c>
      <c r="AH913">
        <v>0</v>
      </c>
      <c r="AI913">
        <v>1.53</v>
      </c>
      <c r="AJ913">
        <v>1</v>
      </c>
      <c r="AK913">
        <v>1</v>
      </c>
      <c r="AL913">
        <v>1</v>
      </c>
      <c r="AM913">
        <v>2</v>
      </c>
      <c r="AN913">
        <v>0</v>
      </c>
      <c r="AO913">
        <v>0</v>
      </c>
      <c r="AP913">
        <v>1</v>
      </c>
      <c r="AQ913">
        <v>1</v>
      </c>
      <c r="AR913">
        <v>0</v>
      </c>
      <c r="AS913" t="s">
        <v>3</v>
      </c>
      <c r="AT913">
        <v>4.21</v>
      </c>
      <c r="AU913" t="s">
        <v>135</v>
      </c>
      <c r="AV913">
        <v>0</v>
      </c>
      <c r="AW913">
        <v>2</v>
      </c>
      <c r="AX913">
        <v>448998643</v>
      </c>
      <c r="AY913">
        <v>1</v>
      </c>
      <c r="AZ913">
        <v>0</v>
      </c>
      <c r="BA913">
        <v>926</v>
      </c>
      <c r="BB913">
        <v>1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9.5566999999999993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1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CV913">
        <v>0</v>
      </c>
      <c r="CW913">
        <v>0</v>
      </c>
      <c r="CX913">
        <f>ROUND(Y913*Source!I606,7)</f>
        <v>0</v>
      </c>
      <c r="CY913">
        <f t="shared" si="427"/>
        <v>3.47</v>
      </c>
      <c r="CZ913">
        <f t="shared" si="428"/>
        <v>2.27</v>
      </c>
      <c r="DA913">
        <f t="shared" si="429"/>
        <v>1.53</v>
      </c>
      <c r="DB913">
        <f t="shared" si="430"/>
        <v>0</v>
      </c>
      <c r="DC913">
        <f t="shared" si="431"/>
        <v>0</v>
      </c>
      <c r="DD913" t="s">
        <v>3</v>
      </c>
      <c r="DE913" t="s">
        <v>3</v>
      </c>
      <c r="DF913">
        <f t="shared" si="432"/>
        <v>0</v>
      </c>
      <c r="DG913">
        <f t="shared" si="407"/>
        <v>0</v>
      </c>
      <c r="DH913">
        <f t="shared" si="424"/>
        <v>0</v>
      </c>
      <c r="DI913">
        <f t="shared" si="425"/>
        <v>0</v>
      </c>
      <c r="DJ913">
        <f t="shared" si="433"/>
        <v>0</v>
      </c>
      <c r="DK913">
        <v>0</v>
      </c>
      <c r="DL913" t="s">
        <v>3</v>
      </c>
      <c r="DM913">
        <v>0</v>
      </c>
      <c r="DN913" t="s">
        <v>3</v>
      </c>
      <c r="DO913">
        <v>0</v>
      </c>
    </row>
    <row r="914" spans="1:119" x14ac:dyDescent="0.2">
      <c r="A914">
        <f>ROW(Source!A606)</f>
        <v>606</v>
      </c>
      <c r="B914">
        <v>449016111</v>
      </c>
      <c r="C914">
        <v>448998621</v>
      </c>
      <c r="D914">
        <v>277867733</v>
      </c>
      <c r="E914">
        <v>1</v>
      </c>
      <c r="F914">
        <v>1</v>
      </c>
      <c r="G914">
        <v>1</v>
      </c>
      <c r="H914">
        <v>3</v>
      </c>
      <c r="I914" t="s">
        <v>1241</v>
      </c>
      <c r="J914" t="s">
        <v>1242</v>
      </c>
      <c r="K914" t="s">
        <v>1243</v>
      </c>
      <c r="L914">
        <v>1346</v>
      </c>
      <c r="N914">
        <v>1009</v>
      </c>
      <c r="O914" t="s">
        <v>441</v>
      </c>
      <c r="P914" t="s">
        <v>441</v>
      </c>
      <c r="Q914">
        <v>1</v>
      </c>
      <c r="W914">
        <v>0</v>
      </c>
      <c r="X914">
        <v>391631581</v>
      </c>
      <c r="Y914">
        <f t="shared" si="426"/>
        <v>0</v>
      </c>
      <c r="AA914">
        <v>188.92</v>
      </c>
      <c r="AB914">
        <v>0</v>
      </c>
      <c r="AC914">
        <v>0</v>
      </c>
      <c r="AD914">
        <v>0</v>
      </c>
      <c r="AE914">
        <v>174.93</v>
      </c>
      <c r="AF914">
        <v>0</v>
      </c>
      <c r="AG914">
        <v>0</v>
      </c>
      <c r="AH914">
        <v>0</v>
      </c>
      <c r="AI914">
        <v>1.08</v>
      </c>
      <c r="AJ914">
        <v>1</v>
      </c>
      <c r="AK914">
        <v>1</v>
      </c>
      <c r="AL914">
        <v>1</v>
      </c>
      <c r="AM914">
        <v>2</v>
      </c>
      <c r="AN914">
        <v>0</v>
      </c>
      <c r="AO914">
        <v>0</v>
      </c>
      <c r="AP914">
        <v>1</v>
      </c>
      <c r="AQ914">
        <v>1</v>
      </c>
      <c r="AR914">
        <v>0</v>
      </c>
      <c r="AS914" t="s">
        <v>3</v>
      </c>
      <c r="AT914">
        <v>0.3</v>
      </c>
      <c r="AU914" t="s">
        <v>135</v>
      </c>
      <c r="AV914">
        <v>0</v>
      </c>
      <c r="AW914">
        <v>2</v>
      </c>
      <c r="AX914">
        <v>448998644</v>
      </c>
      <c r="AY914">
        <v>1</v>
      </c>
      <c r="AZ914">
        <v>0</v>
      </c>
      <c r="BA914">
        <v>927</v>
      </c>
      <c r="BB914">
        <v>1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52.478999999999999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1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CV914">
        <v>0</v>
      </c>
      <c r="CW914">
        <v>0</v>
      </c>
      <c r="CX914">
        <f>ROUND(Y914*Source!I606,7)</f>
        <v>0</v>
      </c>
      <c r="CY914">
        <f t="shared" si="427"/>
        <v>188.92</v>
      </c>
      <c r="CZ914">
        <f t="shared" si="428"/>
        <v>174.93</v>
      </c>
      <c r="DA914">
        <f t="shared" si="429"/>
        <v>1.08</v>
      </c>
      <c r="DB914">
        <f t="shared" si="430"/>
        <v>0</v>
      </c>
      <c r="DC914">
        <f t="shared" si="431"/>
        <v>0</v>
      </c>
      <c r="DD914" t="s">
        <v>3</v>
      </c>
      <c r="DE914" t="s">
        <v>3</v>
      </c>
      <c r="DF914">
        <f t="shared" si="432"/>
        <v>0</v>
      </c>
      <c r="DG914">
        <f t="shared" si="407"/>
        <v>0</v>
      </c>
      <c r="DH914">
        <f t="shared" si="424"/>
        <v>0</v>
      </c>
      <c r="DI914">
        <f t="shared" si="425"/>
        <v>0</v>
      </c>
      <c r="DJ914">
        <f t="shared" si="433"/>
        <v>0</v>
      </c>
      <c r="DK914">
        <v>0</v>
      </c>
      <c r="DL914" t="s">
        <v>3</v>
      </c>
      <c r="DM914">
        <v>0</v>
      </c>
      <c r="DN914" t="s">
        <v>3</v>
      </c>
      <c r="DO914">
        <v>0</v>
      </c>
    </row>
    <row r="915" spans="1:119" x14ac:dyDescent="0.2">
      <c r="A915">
        <f>ROW(Source!A606)</f>
        <v>606</v>
      </c>
      <c r="B915">
        <v>449016111</v>
      </c>
      <c r="C915">
        <v>448998621</v>
      </c>
      <c r="D915">
        <v>277867849</v>
      </c>
      <c r="E915">
        <v>1</v>
      </c>
      <c r="F915">
        <v>1</v>
      </c>
      <c r="G915">
        <v>1</v>
      </c>
      <c r="H915">
        <v>3</v>
      </c>
      <c r="I915" t="s">
        <v>1740</v>
      </c>
      <c r="J915" t="s">
        <v>1741</v>
      </c>
      <c r="K915" t="s">
        <v>1742</v>
      </c>
      <c r="L915">
        <v>1425</v>
      </c>
      <c r="N915">
        <v>1013</v>
      </c>
      <c r="O915" t="s">
        <v>62</v>
      </c>
      <c r="P915" t="s">
        <v>62</v>
      </c>
      <c r="Q915">
        <v>1</v>
      </c>
      <c r="W915">
        <v>0</v>
      </c>
      <c r="X915">
        <v>172067607</v>
      </c>
      <c r="Y915">
        <f t="shared" si="426"/>
        <v>0</v>
      </c>
      <c r="AA915">
        <v>1261.74</v>
      </c>
      <c r="AB915">
        <v>0</v>
      </c>
      <c r="AC915">
        <v>0</v>
      </c>
      <c r="AD915">
        <v>0</v>
      </c>
      <c r="AE915">
        <v>978.09</v>
      </c>
      <c r="AF915">
        <v>0</v>
      </c>
      <c r="AG915">
        <v>0</v>
      </c>
      <c r="AH915">
        <v>0</v>
      </c>
      <c r="AI915">
        <v>1.29</v>
      </c>
      <c r="AJ915">
        <v>1</v>
      </c>
      <c r="AK915">
        <v>1</v>
      </c>
      <c r="AL915">
        <v>1</v>
      </c>
      <c r="AM915">
        <v>2</v>
      </c>
      <c r="AN915">
        <v>0</v>
      </c>
      <c r="AO915">
        <v>0</v>
      </c>
      <c r="AP915">
        <v>1</v>
      </c>
      <c r="AQ915">
        <v>1</v>
      </c>
      <c r="AR915">
        <v>0</v>
      </c>
      <c r="AS915" t="s">
        <v>3</v>
      </c>
      <c r="AT915">
        <v>0.1</v>
      </c>
      <c r="AU915" t="s">
        <v>135</v>
      </c>
      <c r="AV915">
        <v>0</v>
      </c>
      <c r="AW915">
        <v>2</v>
      </c>
      <c r="AX915">
        <v>448998645</v>
      </c>
      <c r="AY915">
        <v>1</v>
      </c>
      <c r="AZ915">
        <v>0</v>
      </c>
      <c r="BA915">
        <v>928</v>
      </c>
      <c r="BB915">
        <v>1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97.809000000000012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1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CV915">
        <v>0</v>
      </c>
      <c r="CW915">
        <v>0</v>
      </c>
      <c r="CX915">
        <f>ROUND(Y915*Source!I606,7)</f>
        <v>0</v>
      </c>
      <c r="CY915">
        <f t="shared" si="427"/>
        <v>1261.74</v>
      </c>
      <c r="CZ915">
        <f t="shared" si="428"/>
        <v>978.09</v>
      </c>
      <c r="DA915">
        <f t="shared" si="429"/>
        <v>1.29</v>
      </c>
      <c r="DB915">
        <f t="shared" si="430"/>
        <v>0</v>
      </c>
      <c r="DC915">
        <f t="shared" si="431"/>
        <v>0</v>
      </c>
      <c r="DD915" t="s">
        <v>3</v>
      </c>
      <c r="DE915" t="s">
        <v>3</v>
      </c>
      <c r="DF915">
        <f t="shared" si="432"/>
        <v>0</v>
      </c>
      <c r="DG915">
        <f t="shared" si="407"/>
        <v>0</v>
      </c>
      <c r="DH915">
        <f t="shared" si="424"/>
        <v>0</v>
      </c>
      <c r="DI915">
        <f t="shared" si="425"/>
        <v>0</v>
      </c>
      <c r="DJ915">
        <f t="shared" si="433"/>
        <v>0</v>
      </c>
      <c r="DK915">
        <v>0</v>
      </c>
      <c r="DL915" t="s">
        <v>3</v>
      </c>
      <c r="DM915">
        <v>0</v>
      </c>
      <c r="DN915" t="s">
        <v>3</v>
      </c>
      <c r="DO915">
        <v>0</v>
      </c>
    </row>
    <row r="916" spans="1:119" x14ac:dyDescent="0.2">
      <c r="A916">
        <f>ROW(Source!A606)</f>
        <v>606</v>
      </c>
      <c r="B916">
        <v>449016111</v>
      </c>
      <c r="C916">
        <v>448998621</v>
      </c>
      <c r="D916">
        <v>277870628</v>
      </c>
      <c r="E916">
        <v>1</v>
      </c>
      <c r="F916">
        <v>1</v>
      </c>
      <c r="G916">
        <v>1</v>
      </c>
      <c r="H916">
        <v>3</v>
      </c>
      <c r="I916" t="s">
        <v>1646</v>
      </c>
      <c r="J916" t="s">
        <v>1647</v>
      </c>
      <c r="K916" t="s">
        <v>1648</v>
      </c>
      <c r="L916">
        <v>1348</v>
      </c>
      <c r="N916">
        <v>1009</v>
      </c>
      <c r="O916" t="s">
        <v>83</v>
      </c>
      <c r="P916" t="s">
        <v>83</v>
      </c>
      <c r="Q916">
        <v>1000</v>
      </c>
      <c r="W916">
        <v>0</v>
      </c>
      <c r="X916">
        <v>1261362011</v>
      </c>
      <c r="Y916">
        <f t="shared" si="426"/>
        <v>0</v>
      </c>
      <c r="AA916">
        <v>5683.13</v>
      </c>
      <c r="AB916">
        <v>0</v>
      </c>
      <c r="AC916">
        <v>0</v>
      </c>
      <c r="AD916">
        <v>0</v>
      </c>
      <c r="AE916">
        <v>4338.2700000000004</v>
      </c>
      <c r="AF916">
        <v>0</v>
      </c>
      <c r="AG916">
        <v>0</v>
      </c>
      <c r="AH916">
        <v>0</v>
      </c>
      <c r="AI916">
        <v>1.31</v>
      </c>
      <c r="AJ916">
        <v>1</v>
      </c>
      <c r="AK916">
        <v>1</v>
      </c>
      <c r="AL916">
        <v>1</v>
      </c>
      <c r="AM916">
        <v>2</v>
      </c>
      <c r="AN916">
        <v>0</v>
      </c>
      <c r="AO916">
        <v>0</v>
      </c>
      <c r="AP916">
        <v>1</v>
      </c>
      <c r="AQ916">
        <v>1</v>
      </c>
      <c r="AR916">
        <v>0</v>
      </c>
      <c r="AS916" t="s">
        <v>3</v>
      </c>
      <c r="AT916">
        <v>2.9999999999999997E-4</v>
      </c>
      <c r="AU916" t="s">
        <v>135</v>
      </c>
      <c r="AV916">
        <v>0</v>
      </c>
      <c r="AW916">
        <v>2</v>
      </c>
      <c r="AX916">
        <v>448998646</v>
      </c>
      <c r="AY916">
        <v>1</v>
      </c>
      <c r="AZ916">
        <v>0</v>
      </c>
      <c r="BA916">
        <v>929</v>
      </c>
      <c r="BB916">
        <v>1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1.3014810000000001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1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CV916">
        <v>0</v>
      </c>
      <c r="CW916">
        <v>0</v>
      </c>
      <c r="CX916">
        <f>ROUND(Y916*Source!I606,7)</f>
        <v>0</v>
      </c>
      <c r="CY916">
        <f t="shared" si="427"/>
        <v>5683.13</v>
      </c>
      <c r="CZ916">
        <f t="shared" si="428"/>
        <v>4338.2700000000004</v>
      </c>
      <c r="DA916">
        <f t="shared" si="429"/>
        <v>1.31</v>
      </c>
      <c r="DB916">
        <f t="shared" si="430"/>
        <v>0</v>
      </c>
      <c r="DC916">
        <f t="shared" si="431"/>
        <v>0</v>
      </c>
      <c r="DD916" t="s">
        <v>3</v>
      </c>
      <c r="DE916" t="s">
        <v>3</v>
      </c>
      <c r="DF916">
        <f t="shared" si="432"/>
        <v>0</v>
      </c>
      <c r="DG916">
        <f t="shared" si="407"/>
        <v>0</v>
      </c>
      <c r="DH916">
        <f t="shared" si="424"/>
        <v>0</v>
      </c>
      <c r="DI916">
        <f t="shared" si="425"/>
        <v>0</v>
      </c>
      <c r="DJ916">
        <f t="shared" si="433"/>
        <v>0</v>
      </c>
      <c r="DK916">
        <v>0</v>
      </c>
      <c r="DL916" t="s">
        <v>3</v>
      </c>
      <c r="DM916">
        <v>0</v>
      </c>
      <c r="DN916" t="s">
        <v>3</v>
      </c>
      <c r="DO916">
        <v>0</v>
      </c>
    </row>
    <row r="917" spans="1:119" x14ac:dyDescent="0.2">
      <c r="A917">
        <f>ROW(Source!A606)</f>
        <v>606</v>
      </c>
      <c r="B917">
        <v>449016111</v>
      </c>
      <c r="C917">
        <v>448998621</v>
      </c>
      <c r="D917">
        <v>277881757</v>
      </c>
      <c r="E917">
        <v>1</v>
      </c>
      <c r="F917">
        <v>1</v>
      </c>
      <c r="G917">
        <v>1</v>
      </c>
      <c r="H917">
        <v>3</v>
      </c>
      <c r="I917" t="s">
        <v>1743</v>
      </c>
      <c r="J917" t="s">
        <v>1744</v>
      </c>
      <c r="K917" t="s">
        <v>1745</v>
      </c>
      <c r="L917">
        <v>1348</v>
      </c>
      <c r="N917">
        <v>1009</v>
      </c>
      <c r="O917" t="s">
        <v>83</v>
      </c>
      <c r="P917" t="s">
        <v>83</v>
      </c>
      <c r="Q917">
        <v>1000</v>
      </c>
      <c r="W917">
        <v>0</v>
      </c>
      <c r="X917">
        <v>-30100679</v>
      </c>
      <c r="Y917">
        <f t="shared" si="426"/>
        <v>0</v>
      </c>
      <c r="AA917">
        <v>1144599.95</v>
      </c>
      <c r="AB917">
        <v>0</v>
      </c>
      <c r="AC917">
        <v>0</v>
      </c>
      <c r="AD917">
        <v>0</v>
      </c>
      <c r="AE917">
        <v>1050091.7</v>
      </c>
      <c r="AF917">
        <v>0</v>
      </c>
      <c r="AG917">
        <v>0</v>
      </c>
      <c r="AH917">
        <v>0</v>
      </c>
      <c r="AI917">
        <v>1.0900000000000001</v>
      </c>
      <c r="AJ917">
        <v>1</v>
      </c>
      <c r="AK917">
        <v>1</v>
      </c>
      <c r="AL917">
        <v>1</v>
      </c>
      <c r="AM917">
        <v>2</v>
      </c>
      <c r="AN917">
        <v>0</v>
      </c>
      <c r="AO917">
        <v>0</v>
      </c>
      <c r="AP917">
        <v>1</v>
      </c>
      <c r="AQ917">
        <v>1</v>
      </c>
      <c r="AR917">
        <v>0</v>
      </c>
      <c r="AS917" t="s">
        <v>3</v>
      </c>
      <c r="AT917">
        <v>1E-4</v>
      </c>
      <c r="AU917" t="s">
        <v>135</v>
      </c>
      <c r="AV917">
        <v>0</v>
      </c>
      <c r="AW917">
        <v>2</v>
      </c>
      <c r="AX917">
        <v>448998647</v>
      </c>
      <c r="AY917">
        <v>1</v>
      </c>
      <c r="AZ917">
        <v>0</v>
      </c>
      <c r="BA917">
        <v>930</v>
      </c>
      <c r="BB917">
        <v>1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105.00917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1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CV917">
        <v>0</v>
      </c>
      <c r="CW917">
        <v>0</v>
      </c>
      <c r="CX917">
        <f>ROUND(Y917*Source!I606,7)</f>
        <v>0</v>
      </c>
      <c r="CY917">
        <f t="shared" si="427"/>
        <v>1144599.95</v>
      </c>
      <c r="CZ917">
        <f t="shared" si="428"/>
        <v>1050091.7</v>
      </c>
      <c r="DA917">
        <f t="shared" si="429"/>
        <v>1.0900000000000001</v>
      </c>
      <c r="DB917">
        <f t="shared" si="430"/>
        <v>0</v>
      </c>
      <c r="DC917">
        <f t="shared" si="431"/>
        <v>0</v>
      </c>
      <c r="DD917" t="s">
        <v>3</v>
      </c>
      <c r="DE917" t="s">
        <v>3</v>
      </c>
      <c r="DF917">
        <f t="shared" si="432"/>
        <v>0</v>
      </c>
      <c r="DG917">
        <f t="shared" si="407"/>
        <v>0</v>
      </c>
      <c r="DH917">
        <f t="shared" si="424"/>
        <v>0</v>
      </c>
      <c r="DI917">
        <f t="shared" si="425"/>
        <v>0</v>
      </c>
      <c r="DJ917">
        <f t="shared" si="433"/>
        <v>0</v>
      </c>
      <c r="DK917">
        <v>0</v>
      </c>
      <c r="DL917" t="s">
        <v>3</v>
      </c>
      <c r="DM917">
        <v>0</v>
      </c>
      <c r="DN917" t="s">
        <v>3</v>
      </c>
      <c r="DO917">
        <v>0</v>
      </c>
    </row>
    <row r="918" spans="1:119" x14ac:dyDescent="0.2">
      <c r="A918">
        <f>ROW(Source!A606)</f>
        <v>606</v>
      </c>
      <c r="B918">
        <v>449016111</v>
      </c>
      <c r="C918">
        <v>448998621</v>
      </c>
      <c r="D918">
        <v>277881812</v>
      </c>
      <c r="E918">
        <v>1</v>
      </c>
      <c r="F918">
        <v>1</v>
      </c>
      <c r="G918">
        <v>1</v>
      </c>
      <c r="H918">
        <v>3</v>
      </c>
      <c r="I918" t="s">
        <v>1661</v>
      </c>
      <c r="J918" t="s">
        <v>1662</v>
      </c>
      <c r="K918" t="s">
        <v>1663</v>
      </c>
      <c r="L918">
        <v>1346</v>
      </c>
      <c r="N918">
        <v>1009</v>
      </c>
      <c r="O918" t="s">
        <v>441</v>
      </c>
      <c r="P918" t="s">
        <v>441</v>
      </c>
      <c r="Q918">
        <v>1</v>
      </c>
      <c r="W918">
        <v>0</v>
      </c>
      <c r="X918">
        <v>-272951775</v>
      </c>
      <c r="Y918">
        <f t="shared" si="426"/>
        <v>0</v>
      </c>
      <c r="AA918">
        <v>1448.29</v>
      </c>
      <c r="AB918">
        <v>0</v>
      </c>
      <c r="AC918">
        <v>0</v>
      </c>
      <c r="AD918">
        <v>0</v>
      </c>
      <c r="AE918">
        <v>899.56</v>
      </c>
      <c r="AF918">
        <v>0</v>
      </c>
      <c r="AG918">
        <v>0</v>
      </c>
      <c r="AH918">
        <v>0</v>
      </c>
      <c r="AI918">
        <v>1.61</v>
      </c>
      <c r="AJ918">
        <v>1</v>
      </c>
      <c r="AK918">
        <v>1</v>
      </c>
      <c r="AL918">
        <v>1</v>
      </c>
      <c r="AM918">
        <v>2</v>
      </c>
      <c r="AN918">
        <v>0</v>
      </c>
      <c r="AO918">
        <v>0</v>
      </c>
      <c r="AP918">
        <v>1</v>
      </c>
      <c r="AQ918">
        <v>1</v>
      </c>
      <c r="AR918">
        <v>0</v>
      </c>
      <c r="AS918" t="s">
        <v>3</v>
      </c>
      <c r="AT918">
        <v>0.06</v>
      </c>
      <c r="AU918" t="s">
        <v>135</v>
      </c>
      <c r="AV918">
        <v>0</v>
      </c>
      <c r="AW918">
        <v>2</v>
      </c>
      <c r="AX918">
        <v>448998648</v>
      </c>
      <c r="AY918">
        <v>1</v>
      </c>
      <c r="AZ918">
        <v>0</v>
      </c>
      <c r="BA918">
        <v>931</v>
      </c>
      <c r="BB918">
        <v>1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53.973599999999998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1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CV918">
        <v>0</v>
      </c>
      <c r="CW918">
        <v>0</v>
      </c>
      <c r="CX918">
        <f>ROUND(Y918*Source!I606,7)</f>
        <v>0</v>
      </c>
      <c r="CY918">
        <f t="shared" si="427"/>
        <v>1448.29</v>
      </c>
      <c r="CZ918">
        <f t="shared" si="428"/>
        <v>899.56</v>
      </c>
      <c r="DA918">
        <f t="shared" si="429"/>
        <v>1.61</v>
      </c>
      <c r="DB918">
        <f t="shared" si="430"/>
        <v>0</v>
      </c>
      <c r="DC918">
        <f t="shared" si="431"/>
        <v>0</v>
      </c>
      <c r="DD918" t="s">
        <v>3</v>
      </c>
      <c r="DE918" t="s">
        <v>3</v>
      </c>
      <c r="DF918">
        <f t="shared" si="432"/>
        <v>0</v>
      </c>
      <c r="DG918">
        <f t="shared" si="407"/>
        <v>0</v>
      </c>
      <c r="DH918">
        <f t="shared" si="424"/>
        <v>0</v>
      </c>
      <c r="DI918">
        <f t="shared" si="425"/>
        <v>0</v>
      </c>
      <c r="DJ918">
        <f t="shared" si="433"/>
        <v>0</v>
      </c>
      <c r="DK918">
        <v>0</v>
      </c>
      <c r="DL918" t="s">
        <v>3</v>
      </c>
      <c r="DM918">
        <v>0</v>
      </c>
      <c r="DN918" t="s">
        <v>3</v>
      </c>
      <c r="DO918">
        <v>0</v>
      </c>
    </row>
    <row r="919" spans="1:119" x14ac:dyDescent="0.2">
      <c r="A919">
        <f>ROW(Source!A606)</f>
        <v>606</v>
      </c>
      <c r="B919">
        <v>449016111</v>
      </c>
      <c r="C919">
        <v>448998621</v>
      </c>
      <c r="D919">
        <v>277896103</v>
      </c>
      <c r="E919">
        <v>1</v>
      </c>
      <c r="F919">
        <v>1</v>
      </c>
      <c r="G919">
        <v>1</v>
      </c>
      <c r="H919">
        <v>3</v>
      </c>
      <c r="I919" t="s">
        <v>1746</v>
      </c>
      <c r="J919" t="s">
        <v>1747</v>
      </c>
      <c r="K919" t="s">
        <v>1748</v>
      </c>
      <c r="L919">
        <v>1348</v>
      </c>
      <c r="N919">
        <v>1009</v>
      </c>
      <c r="O919" t="s">
        <v>83</v>
      </c>
      <c r="P919" t="s">
        <v>83</v>
      </c>
      <c r="Q919">
        <v>1000</v>
      </c>
      <c r="W919">
        <v>0</v>
      </c>
      <c r="X919">
        <v>799243604</v>
      </c>
      <c r="Y919">
        <f t="shared" si="426"/>
        <v>0</v>
      </c>
      <c r="AA919">
        <v>84412.86</v>
      </c>
      <c r="AB919">
        <v>0</v>
      </c>
      <c r="AC919">
        <v>0</v>
      </c>
      <c r="AD919">
        <v>0</v>
      </c>
      <c r="AE919">
        <v>47961.85</v>
      </c>
      <c r="AF919">
        <v>0</v>
      </c>
      <c r="AG919">
        <v>0</v>
      </c>
      <c r="AH919">
        <v>0</v>
      </c>
      <c r="AI919">
        <v>1.76</v>
      </c>
      <c r="AJ919">
        <v>1</v>
      </c>
      <c r="AK919">
        <v>1</v>
      </c>
      <c r="AL919">
        <v>1</v>
      </c>
      <c r="AM919">
        <v>2</v>
      </c>
      <c r="AN919">
        <v>0</v>
      </c>
      <c r="AO919">
        <v>0</v>
      </c>
      <c r="AP919">
        <v>1</v>
      </c>
      <c r="AQ919">
        <v>1</v>
      </c>
      <c r="AR919">
        <v>0</v>
      </c>
      <c r="AS919" t="s">
        <v>3</v>
      </c>
      <c r="AT919">
        <v>2.0000000000000002E-5</v>
      </c>
      <c r="AU919" t="s">
        <v>135</v>
      </c>
      <c r="AV919">
        <v>0</v>
      </c>
      <c r="AW919">
        <v>2</v>
      </c>
      <c r="AX919">
        <v>448998649</v>
      </c>
      <c r="AY919">
        <v>1</v>
      </c>
      <c r="AZ919">
        <v>0</v>
      </c>
      <c r="BA919">
        <v>932</v>
      </c>
      <c r="BB919">
        <v>1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0.95923700000000001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1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CV919">
        <v>0</v>
      </c>
      <c r="CW919">
        <v>0</v>
      </c>
      <c r="CX919">
        <f>ROUND(Y919*Source!I606,7)</f>
        <v>0</v>
      </c>
      <c r="CY919">
        <f t="shared" si="427"/>
        <v>84412.86</v>
      </c>
      <c r="CZ919">
        <f t="shared" si="428"/>
        <v>47961.85</v>
      </c>
      <c r="DA919">
        <f t="shared" si="429"/>
        <v>1.76</v>
      </c>
      <c r="DB919">
        <f t="shared" si="430"/>
        <v>0</v>
      </c>
      <c r="DC919">
        <f t="shared" si="431"/>
        <v>0</v>
      </c>
      <c r="DD919" t="s">
        <v>3</v>
      </c>
      <c r="DE919" t="s">
        <v>3</v>
      </c>
      <c r="DF919">
        <f t="shared" si="432"/>
        <v>0</v>
      </c>
      <c r="DG919">
        <f t="shared" si="407"/>
        <v>0</v>
      </c>
      <c r="DH919">
        <f t="shared" si="424"/>
        <v>0</v>
      </c>
      <c r="DI919">
        <f t="shared" si="425"/>
        <v>0</v>
      </c>
      <c r="DJ919">
        <f t="shared" si="433"/>
        <v>0</v>
      </c>
      <c r="DK919">
        <v>0</v>
      </c>
      <c r="DL919" t="s">
        <v>3</v>
      </c>
      <c r="DM919">
        <v>0</v>
      </c>
      <c r="DN919" t="s">
        <v>3</v>
      </c>
      <c r="DO919">
        <v>0</v>
      </c>
    </row>
    <row r="920" spans="1:119" x14ac:dyDescent="0.2">
      <c r="A920">
        <f>ROW(Source!A606)</f>
        <v>606</v>
      </c>
      <c r="B920">
        <v>449016111</v>
      </c>
      <c r="C920">
        <v>448998621</v>
      </c>
      <c r="D920">
        <v>277896329</v>
      </c>
      <c r="E920">
        <v>1</v>
      </c>
      <c r="F920">
        <v>1</v>
      </c>
      <c r="G920">
        <v>1</v>
      </c>
      <c r="H920">
        <v>3</v>
      </c>
      <c r="I920" t="s">
        <v>1701</v>
      </c>
      <c r="J920" t="s">
        <v>1702</v>
      </c>
      <c r="K920" t="s">
        <v>1703</v>
      </c>
      <c r="L920">
        <v>1346</v>
      </c>
      <c r="N920">
        <v>1009</v>
      </c>
      <c r="O920" t="s">
        <v>441</v>
      </c>
      <c r="P920" t="s">
        <v>441</v>
      </c>
      <c r="Q920">
        <v>1</v>
      </c>
      <c r="W920">
        <v>0</v>
      </c>
      <c r="X920">
        <v>1468099997</v>
      </c>
      <c r="Y920">
        <f t="shared" si="426"/>
        <v>0</v>
      </c>
      <c r="AA920">
        <v>188.93</v>
      </c>
      <c r="AB920">
        <v>0</v>
      </c>
      <c r="AC920">
        <v>0</v>
      </c>
      <c r="AD920">
        <v>0</v>
      </c>
      <c r="AE920">
        <v>157.44</v>
      </c>
      <c r="AF920">
        <v>0</v>
      </c>
      <c r="AG920">
        <v>0</v>
      </c>
      <c r="AH920">
        <v>0</v>
      </c>
      <c r="AI920">
        <v>1.2</v>
      </c>
      <c r="AJ920">
        <v>1</v>
      </c>
      <c r="AK920">
        <v>1</v>
      </c>
      <c r="AL920">
        <v>1</v>
      </c>
      <c r="AM920">
        <v>2</v>
      </c>
      <c r="AN920">
        <v>0</v>
      </c>
      <c r="AO920">
        <v>0</v>
      </c>
      <c r="AP920">
        <v>1</v>
      </c>
      <c r="AQ920">
        <v>1</v>
      </c>
      <c r="AR920">
        <v>0</v>
      </c>
      <c r="AS920" t="s">
        <v>3</v>
      </c>
      <c r="AT920">
        <v>0.03</v>
      </c>
      <c r="AU920" t="s">
        <v>135</v>
      </c>
      <c r="AV920">
        <v>0</v>
      </c>
      <c r="AW920">
        <v>2</v>
      </c>
      <c r="AX920">
        <v>448998650</v>
      </c>
      <c r="AY920">
        <v>1</v>
      </c>
      <c r="AZ920">
        <v>0</v>
      </c>
      <c r="BA920">
        <v>933</v>
      </c>
      <c r="BB920">
        <v>1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4.7231999999999994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1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CV920">
        <v>0</v>
      </c>
      <c r="CW920">
        <v>0</v>
      </c>
      <c r="CX920">
        <f>ROUND(Y920*Source!I606,7)</f>
        <v>0</v>
      </c>
      <c r="CY920">
        <f t="shared" si="427"/>
        <v>188.93</v>
      </c>
      <c r="CZ920">
        <f t="shared" si="428"/>
        <v>157.44</v>
      </c>
      <c r="DA920">
        <f t="shared" si="429"/>
        <v>1.2</v>
      </c>
      <c r="DB920">
        <f t="shared" si="430"/>
        <v>0</v>
      </c>
      <c r="DC920">
        <f t="shared" si="431"/>
        <v>0</v>
      </c>
      <c r="DD920" t="s">
        <v>3</v>
      </c>
      <c r="DE920" t="s">
        <v>3</v>
      </c>
      <c r="DF920">
        <f t="shared" si="432"/>
        <v>0</v>
      </c>
      <c r="DG920">
        <f t="shared" si="407"/>
        <v>0</v>
      </c>
      <c r="DH920">
        <f t="shared" si="424"/>
        <v>0</v>
      </c>
      <c r="DI920">
        <f t="shared" si="425"/>
        <v>0</v>
      </c>
      <c r="DJ920">
        <f t="shared" si="433"/>
        <v>0</v>
      </c>
      <c r="DK920">
        <v>0</v>
      </c>
      <c r="DL920" t="s">
        <v>3</v>
      </c>
      <c r="DM920">
        <v>0</v>
      </c>
      <c r="DN920" t="s">
        <v>3</v>
      </c>
      <c r="DO920">
        <v>0</v>
      </c>
    </row>
    <row r="921" spans="1:119" x14ac:dyDescent="0.2">
      <c r="A921">
        <f>ROW(Source!A606)</f>
        <v>606</v>
      </c>
      <c r="B921">
        <v>449016111</v>
      </c>
      <c r="C921">
        <v>448998621</v>
      </c>
      <c r="D921">
        <v>277910729</v>
      </c>
      <c r="E921">
        <v>1</v>
      </c>
      <c r="F921">
        <v>1</v>
      </c>
      <c r="G921">
        <v>1</v>
      </c>
      <c r="H921">
        <v>3</v>
      </c>
      <c r="I921" t="s">
        <v>1704</v>
      </c>
      <c r="J921" t="s">
        <v>1705</v>
      </c>
      <c r="K921" t="s">
        <v>1706</v>
      </c>
      <c r="L921">
        <v>1425</v>
      </c>
      <c r="N921">
        <v>1013</v>
      </c>
      <c r="O921" t="s">
        <v>62</v>
      </c>
      <c r="P921" t="s">
        <v>62</v>
      </c>
      <c r="Q921">
        <v>1</v>
      </c>
      <c r="W921">
        <v>0</v>
      </c>
      <c r="X921">
        <v>1483324605</v>
      </c>
      <c r="Y921">
        <f t="shared" si="426"/>
        <v>0</v>
      </c>
      <c r="AA921">
        <v>1033.25</v>
      </c>
      <c r="AB921">
        <v>0</v>
      </c>
      <c r="AC921">
        <v>0</v>
      </c>
      <c r="AD921">
        <v>0</v>
      </c>
      <c r="AE921">
        <v>840.04</v>
      </c>
      <c r="AF921">
        <v>0</v>
      </c>
      <c r="AG921">
        <v>0</v>
      </c>
      <c r="AH921">
        <v>0</v>
      </c>
      <c r="AI921">
        <v>1.23</v>
      </c>
      <c r="AJ921">
        <v>1</v>
      </c>
      <c r="AK921">
        <v>1</v>
      </c>
      <c r="AL921">
        <v>1</v>
      </c>
      <c r="AM921">
        <v>2</v>
      </c>
      <c r="AN921">
        <v>0</v>
      </c>
      <c r="AO921">
        <v>0</v>
      </c>
      <c r="AP921">
        <v>1</v>
      </c>
      <c r="AQ921">
        <v>1</v>
      </c>
      <c r="AR921">
        <v>0</v>
      </c>
      <c r="AS921" t="s">
        <v>3</v>
      </c>
      <c r="AT921">
        <v>0.1</v>
      </c>
      <c r="AU921" t="s">
        <v>135</v>
      </c>
      <c r="AV921">
        <v>0</v>
      </c>
      <c r="AW921">
        <v>2</v>
      </c>
      <c r="AX921">
        <v>448998651</v>
      </c>
      <c r="AY921">
        <v>1</v>
      </c>
      <c r="AZ921">
        <v>0</v>
      </c>
      <c r="BA921">
        <v>934</v>
      </c>
      <c r="BB921">
        <v>1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84.004000000000005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1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CV921">
        <v>0</v>
      </c>
      <c r="CW921">
        <v>0</v>
      </c>
      <c r="CX921">
        <f>ROUND(Y921*Source!I606,7)</f>
        <v>0</v>
      </c>
      <c r="CY921">
        <f t="shared" si="427"/>
        <v>1033.25</v>
      </c>
      <c r="CZ921">
        <f t="shared" si="428"/>
        <v>840.04</v>
      </c>
      <c r="DA921">
        <f t="shared" si="429"/>
        <v>1.23</v>
      </c>
      <c r="DB921">
        <f t="shared" si="430"/>
        <v>0</v>
      </c>
      <c r="DC921">
        <f t="shared" si="431"/>
        <v>0</v>
      </c>
      <c r="DD921" t="s">
        <v>3</v>
      </c>
      <c r="DE921" t="s">
        <v>3</v>
      </c>
      <c r="DF921">
        <f t="shared" si="432"/>
        <v>0</v>
      </c>
      <c r="DG921">
        <f t="shared" si="407"/>
        <v>0</v>
      </c>
      <c r="DH921">
        <f t="shared" si="424"/>
        <v>0</v>
      </c>
      <c r="DI921">
        <f t="shared" si="425"/>
        <v>0</v>
      </c>
      <c r="DJ921">
        <f t="shared" si="433"/>
        <v>0</v>
      </c>
      <c r="DK921">
        <v>0</v>
      </c>
      <c r="DL921" t="s">
        <v>3</v>
      </c>
      <c r="DM921">
        <v>0</v>
      </c>
      <c r="DN921" t="s">
        <v>3</v>
      </c>
      <c r="DO921">
        <v>0</v>
      </c>
    </row>
    <row r="922" spans="1:119" x14ac:dyDescent="0.2">
      <c r="A922">
        <f>ROW(Source!A606)</f>
        <v>606</v>
      </c>
      <c r="B922">
        <v>449016111</v>
      </c>
      <c r="C922">
        <v>448998621</v>
      </c>
      <c r="D922">
        <v>277922916</v>
      </c>
      <c r="E922">
        <v>1</v>
      </c>
      <c r="F922">
        <v>1</v>
      </c>
      <c r="G922">
        <v>1</v>
      </c>
      <c r="H922">
        <v>3</v>
      </c>
      <c r="I922" t="s">
        <v>1749</v>
      </c>
      <c r="J922" t="s">
        <v>1750</v>
      </c>
      <c r="K922" t="s">
        <v>1751</v>
      </c>
      <c r="L922">
        <v>1346</v>
      </c>
      <c r="N922">
        <v>1009</v>
      </c>
      <c r="O922" t="s">
        <v>441</v>
      </c>
      <c r="P922" t="s">
        <v>441</v>
      </c>
      <c r="Q922">
        <v>1</v>
      </c>
      <c r="W922">
        <v>0</v>
      </c>
      <c r="X922">
        <v>-1705325974</v>
      </c>
      <c r="Y922">
        <f t="shared" si="426"/>
        <v>0</v>
      </c>
      <c r="AA922">
        <v>320.44</v>
      </c>
      <c r="AB922">
        <v>0</v>
      </c>
      <c r="AC922">
        <v>0</v>
      </c>
      <c r="AD922">
        <v>0</v>
      </c>
      <c r="AE922">
        <v>232.2</v>
      </c>
      <c r="AF922">
        <v>0</v>
      </c>
      <c r="AG922">
        <v>0</v>
      </c>
      <c r="AH922">
        <v>0</v>
      </c>
      <c r="AI922">
        <v>1.38</v>
      </c>
      <c r="AJ922">
        <v>1</v>
      </c>
      <c r="AK922">
        <v>1</v>
      </c>
      <c r="AL922">
        <v>1</v>
      </c>
      <c r="AM922">
        <v>2</v>
      </c>
      <c r="AN922">
        <v>0</v>
      </c>
      <c r="AO922">
        <v>0</v>
      </c>
      <c r="AP922">
        <v>1</v>
      </c>
      <c r="AQ922">
        <v>1</v>
      </c>
      <c r="AR922">
        <v>0</v>
      </c>
      <c r="AS922" t="s">
        <v>3</v>
      </c>
      <c r="AT922">
        <v>0.02</v>
      </c>
      <c r="AU922" t="s">
        <v>135</v>
      </c>
      <c r="AV922">
        <v>0</v>
      </c>
      <c r="AW922">
        <v>2</v>
      </c>
      <c r="AX922">
        <v>448998652</v>
      </c>
      <c r="AY922">
        <v>1</v>
      </c>
      <c r="AZ922">
        <v>0</v>
      </c>
      <c r="BA922">
        <v>935</v>
      </c>
      <c r="BB922">
        <v>1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4.6440000000000001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1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CV922">
        <v>0</v>
      </c>
      <c r="CW922">
        <v>0</v>
      </c>
      <c r="CX922">
        <f>ROUND(Y922*Source!I606,7)</f>
        <v>0</v>
      </c>
      <c r="CY922">
        <f t="shared" si="427"/>
        <v>320.44</v>
      </c>
      <c r="CZ922">
        <f t="shared" si="428"/>
        <v>232.2</v>
      </c>
      <c r="DA922">
        <f t="shared" si="429"/>
        <v>1.38</v>
      </c>
      <c r="DB922">
        <f t="shared" si="430"/>
        <v>0</v>
      </c>
      <c r="DC922">
        <f t="shared" si="431"/>
        <v>0</v>
      </c>
      <c r="DD922" t="s">
        <v>3</v>
      </c>
      <c r="DE922" t="s">
        <v>3</v>
      </c>
      <c r="DF922">
        <f t="shared" si="432"/>
        <v>0</v>
      </c>
      <c r="DG922">
        <f t="shared" si="407"/>
        <v>0</v>
      </c>
      <c r="DH922">
        <f t="shared" si="424"/>
        <v>0</v>
      </c>
      <c r="DI922">
        <f t="shared" si="425"/>
        <v>0</v>
      </c>
      <c r="DJ922">
        <f t="shared" si="433"/>
        <v>0</v>
      </c>
      <c r="DK922">
        <v>0</v>
      </c>
      <c r="DL922" t="s">
        <v>3</v>
      </c>
      <c r="DM922">
        <v>0</v>
      </c>
      <c r="DN922" t="s">
        <v>3</v>
      </c>
      <c r="DO922">
        <v>0</v>
      </c>
    </row>
    <row r="923" spans="1:119" x14ac:dyDescent="0.2">
      <c r="A923">
        <f>ROW(Source!A606)</f>
        <v>606</v>
      </c>
      <c r="B923">
        <v>449016111</v>
      </c>
      <c r="C923">
        <v>448998621</v>
      </c>
      <c r="D923">
        <v>277933475</v>
      </c>
      <c r="E923">
        <v>1</v>
      </c>
      <c r="F923">
        <v>1</v>
      </c>
      <c r="G923">
        <v>1</v>
      </c>
      <c r="H923">
        <v>3</v>
      </c>
      <c r="I923" t="s">
        <v>1707</v>
      </c>
      <c r="J923" t="s">
        <v>1708</v>
      </c>
      <c r="K923" t="s">
        <v>1709</v>
      </c>
      <c r="L923">
        <v>1346</v>
      </c>
      <c r="N923">
        <v>1009</v>
      </c>
      <c r="O923" t="s">
        <v>441</v>
      </c>
      <c r="P923" t="s">
        <v>441</v>
      </c>
      <c r="Q923">
        <v>1</v>
      </c>
      <c r="W923">
        <v>0</v>
      </c>
      <c r="X923">
        <v>-232975697</v>
      </c>
      <c r="Y923">
        <f t="shared" si="426"/>
        <v>0</v>
      </c>
      <c r="AA923">
        <v>248.86</v>
      </c>
      <c r="AB923">
        <v>0</v>
      </c>
      <c r="AC923">
        <v>0</v>
      </c>
      <c r="AD923">
        <v>0</v>
      </c>
      <c r="AE923">
        <v>189.97</v>
      </c>
      <c r="AF923">
        <v>0</v>
      </c>
      <c r="AG923">
        <v>0</v>
      </c>
      <c r="AH923">
        <v>0</v>
      </c>
      <c r="AI923">
        <v>1.31</v>
      </c>
      <c r="AJ923">
        <v>1</v>
      </c>
      <c r="AK923">
        <v>1</v>
      </c>
      <c r="AL923">
        <v>1</v>
      </c>
      <c r="AM923">
        <v>2</v>
      </c>
      <c r="AN923">
        <v>0</v>
      </c>
      <c r="AO923">
        <v>0</v>
      </c>
      <c r="AP923">
        <v>1</v>
      </c>
      <c r="AQ923">
        <v>1</v>
      </c>
      <c r="AR923">
        <v>0</v>
      </c>
      <c r="AS923" t="s">
        <v>3</v>
      </c>
      <c r="AT923">
        <v>0.08</v>
      </c>
      <c r="AU923" t="s">
        <v>135</v>
      </c>
      <c r="AV923">
        <v>0</v>
      </c>
      <c r="AW923">
        <v>2</v>
      </c>
      <c r="AX923">
        <v>448998653</v>
      </c>
      <c r="AY923">
        <v>1</v>
      </c>
      <c r="AZ923">
        <v>0</v>
      </c>
      <c r="BA923">
        <v>936</v>
      </c>
      <c r="BB923">
        <v>1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15.1976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1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CV923">
        <v>0</v>
      </c>
      <c r="CW923">
        <v>0</v>
      </c>
      <c r="CX923">
        <f>ROUND(Y923*Source!I606,7)</f>
        <v>0</v>
      </c>
      <c r="CY923">
        <f t="shared" si="427"/>
        <v>248.86</v>
      </c>
      <c r="CZ923">
        <f t="shared" si="428"/>
        <v>189.97</v>
      </c>
      <c r="DA923">
        <f t="shared" si="429"/>
        <v>1.31</v>
      </c>
      <c r="DB923">
        <f t="shared" si="430"/>
        <v>0</v>
      </c>
      <c r="DC923">
        <f t="shared" si="431"/>
        <v>0</v>
      </c>
      <c r="DD923" t="s">
        <v>3</v>
      </c>
      <c r="DE923" t="s">
        <v>3</v>
      </c>
      <c r="DF923">
        <f t="shared" si="432"/>
        <v>0</v>
      </c>
      <c r="DG923">
        <f t="shared" si="407"/>
        <v>0</v>
      </c>
      <c r="DH923">
        <f t="shared" si="424"/>
        <v>0</v>
      </c>
      <c r="DI923">
        <f t="shared" si="425"/>
        <v>0</v>
      </c>
      <c r="DJ923">
        <f t="shared" si="433"/>
        <v>0</v>
      </c>
      <c r="DK923">
        <v>0</v>
      </c>
      <c r="DL923" t="s">
        <v>3</v>
      </c>
      <c r="DM923">
        <v>0</v>
      </c>
      <c r="DN923" t="s">
        <v>3</v>
      </c>
      <c r="DO923">
        <v>0</v>
      </c>
    </row>
    <row r="924" spans="1:119" x14ac:dyDescent="0.2">
      <c r="A924">
        <f>ROW(Source!A606)</f>
        <v>606</v>
      </c>
      <c r="B924">
        <v>449016111</v>
      </c>
      <c r="C924">
        <v>448998621</v>
      </c>
      <c r="D924">
        <v>277566433</v>
      </c>
      <c r="E924">
        <v>109</v>
      </c>
      <c r="F924">
        <v>1</v>
      </c>
      <c r="G924">
        <v>1</v>
      </c>
      <c r="H924">
        <v>3</v>
      </c>
      <c r="I924" t="s">
        <v>633</v>
      </c>
      <c r="J924" t="s">
        <v>3</v>
      </c>
      <c r="K924" t="s">
        <v>634</v>
      </c>
      <c r="L924">
        <v>3277935</v>
      </c>
      <c r="N924">
        <v>1013</v>
      </c>
      <c r="O924" t="s">
        <v>635</v>
      </c>
      <c r="P924" t="s">
        <v>635</v>
      </c>
      <c r="Q924">
        <v>1</v>
      </c>
      <c r="W924">
        <v>0</v>
      </c>
      <c r="X924">
        <v>274903907</v>
      </c>
      <c r="Y924">
        <f>AT924</f>
        <v>2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1</v>
      </c>
      <c r="AJ924">
        <v>1</v>
      </c>
      <c r="AK924">
        <v>1</v>
      </c>
      <c r="AL924">
        <v>1</v>
      </c>
      <c r="AM924">
        <v>-2</v>
      </c>
      <c r="AN924">
        <v>0</v>
      </c>
      <c r="AO924">
        <v>0</v>
      </c>
      <c r="AP924">
        <v>0</v>
      </c>
      <c r="AQ924">
        <v>0</v>
      </c>
      <c r="AR924">
        <v>0</v>
      </c>
      <c r="AS924" t="s">
        <v>3</v>
      </c>
      <c r="AT924">
        <v>2</v>
      </c>
      <c r="AU924" t="s">
        <v>3</v>
      </c>
      <c r="AV924">
        <v>0</v>
      </c>
      <c r="AW924">
        <v>2</v>
      </c>
      <c r="AX924">
        <v>448998654</v>
      </c>
      <c r="AY924">
        <v>1</v>
      </c>
      <c r="AZ924">
        <v>2048</v>
      </c>
      <c r="BA924">
        <v>937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CV924">
        <v>0</v>
      </c>
      <c r="CW924">
        <v>0</v>
      </c>
      <c r="CX924">
        <f>ROUND(Y924*Source!I606,7)</f>
        <v>2</v>
      </c>
      <c r="CY924">
        <f t="shared" si="427"/>
        <v>0</v>
      </c>
      <c r="CZ924">
        <f t="shared" si="428"/>
        <v>0</v>
      </c>
      <c r="DA924">
        <f t="shared" si="429"/>
        <v>1</v>
      </c>
      <c r="DB924">
        <f>ROUND(ROUND(AT924*CZ924,2),6)</f>
        <v>0</v>
      </c>
      <c r="DC924">
        <f>ROUND(ROUND(AT924*AG924,2),6)</f>
        <v>0</v>
      </c>
      <c r="DD924" t="s">
        <v>3</v>
      </c>
      <c r="DE924" t="s">
        <v>3</v>
      </c>
      <c r="DF924">
        <f t="shared" ref="DF924:DF930" si="434">ROUND(ROUND(AE924,2)*CX924,2)</f>
        <v>0</v>
      </c>
      <c r="DG924">
        <f t="shared" si="407"/>
        <v>0</v>
      </c>
      <c r="DH924">
        <f t="shared" si="424"/>
        <v>0</v>
      </c>
      <c r="DI924">
        <f t="shared" si="425"/>
        <v>0</v>
      </c>
      <c r="DJ924">
        <f t="shared" si="433"/>
        <v>0</v>
      </c>
      <c r="DK924">
        <v>0</v>
      </c>
      <c r="DL924" t="s">
        <v>3</v>
      </c>
      <c r="DM924">
        <v>0</v>
      </c>
      <c r="DN924" t="s">
        <v>3</v>
      </c>
      <c r="DO924">
        <v>0</v>
      </c>
    </row>
    <row r="925" spans="1:119" x14ac:dyDescent="0.2">
      <c r="A925">
        <f>ROW(Source!A606)</f>
        <v>606</v>
      </c>
      <c r="B925">
        <v>449016111</v>
      </c>
      <c r="C925">
        <v>448998621</v>
      </c>
      <c r="D925">
        <v>277566436</v>
      </c>
      <c r="E925">
        <v>109</v>
      </c>
      <c r="F925">
        <v>1</v>
      </c>
      <c r="G925">
        <v>1</v>
      </c>
      <c r="H925">
        <v>3</v>
      </c>
      <c r="I925" t="s">
        <v>725</v>
      </c>
      <c r="J925" t="s">
        <v>3</v>
      </c>
      <c r="K925" t="s">
        <v>726</v>
      </c>
      <c r="L925">
        <v>1348</v>
      </c>
      <c r="N925">
        <v>1009</v>
      </c>
      <c r="O925" t="s">
        <v>83</v>
      </c>
      <c r="P925" t="s">
        <v>83</v>
      </c>
      <c r="Q925">
        <v>1000</v>
      </c>
      <c r="W925">
        <v>0</v>
      </c>
      <c r="X925">
        <v>1392189009</v>
      </c>
      <c r="Y925">
        <f>(AT925*ROUND(0,7))</f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1</v>
      </c>
      <c r="AJ925">
        <v>1</v>
      </c>
      <c r="AK925">
        <v>1</v>
      </c>
      <c r="AL925">
        <v>1</v>
      </c>
      <c r="AM925">
        <v>-2</v>
      </c>
      <c r="AN925">
        <v>0</v>
      </c>
      <c r="AO925">
        <v>0</v>
      </c>
      <c r="AP925">
        <v>1</v>
      </c>
      <c r="AQ925">
        <v>0</v>
      </c>
      <c r="AR925">
        <v>0</v>
      </c>
      <c r="AS925" t="s">
        <v>3</v>
      </c>
      <c r="AT925">
        <v>1E-3</v>
      </c>
      <c r="AU925" t="s">
        <v>135</v>
      </c>
      <c r="AV925">
        <v>0</v>
      </c>
      <c r="AW925">
        <v>2</v>
      </c>
      <c r="AX925">
        <v>448998655</v>
      </c>
      <c r="AY925">
        <v>1</v>
      </c>
      <c r="AZ925">
        <v>0</v>
      </c>
      <c r="BA925">
        <v>938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CV925">
        <v>0</v>
      </c>
      <c r="CW925">
        <v>0</v>
      </c>
      <c r="CX925">
        <f>ROUND(Y925*Source!I606,7)</f>
        <v>0</v>
      </c>
      <c r="CY925">
        <f t="shared" si="427"/>
        <v>0</v>
      </c>
      <c r="CZ925">
        <f t="shared" si="428"/>
        <v>0</v>
      </c>
      <c r="DA925">
        <f t="shared" si="429"/>
        <v>1</v>
      </c>
      <c r="DB925">
        <f>ROUND((ROUND(AT925*CZ925,2)*ROUND(0,7)),6)</f>
        <v>0</v>
      </c>
      <c r="DC925">
        <f>ROUND((ROUND(AT925*AG925,2)*ROUND(0,7)),6)</f>
        <v>0</v>
      </c>
      <c r="DD925" t="s">
        <v>3</v>
      </c>
      <c r="DE925" t="s">
        <v>3</v>
      </c>
      <c r="DF925">
        <f t="shared" si="434"/>
        <v>0</v>
      </c>
      <c r="DG925">
        <f t="shared" si="407"/>
        <v>0</v>
      </c>
      <c r="DH925">
        <f t="shared" si="424"/>
        <v>0</v>
      </c>
      <c r="DI925">
        <f t="shared" si="425"/>
        <v>0</v>
      </c>
      <c r="DJ925">
        <f t="shared" si="433"/>
        <v>0</v>
      </c>
      <c r="DK925">
        <v>0</v>
      </c>
      <c r="DL925" t="s">
        <v>3</v>
      </c>
      <c r="DM925">
        <v>0</v>
      </c>
      <c r="DN925" t="s">
        <v>3</v>
      </c>
      <c r="DO925">
        <v>0</v>
      </c>
    </row>
    <row r="926" spans="1:119" x14ac:dyDescent="0.2">
      <c r="A926">
        <f>ROW(Source!A609)</f>
        <v>609</v>
      </c>
      <c r="B926">
        <v>449016111</v>
      </c>
      <c r="C926">
        <v>448998658</v>
      </c>
      <c r="D926">
        <v>277560305</v>
      </c>
      <c r="E926">
        <v>109</v>
      </c>
      <c r="F926">
        <v>1</v>
      </c>
      <c r="G926">
        <v>1</v>
      </c>
      <c r="H926">
        <v>1</v>
      </c>
      <c r="I926" t="s">
        <v>1493</v>
      </c>
      <c r="J926" t="s">
        <v>3</v>
      </c>
      <c r="K926" t="s">
        <v>1592</v>
      </c>
      <c r="L926">
        <v>1191</v>
      </c>
      <c r="N926">
        <v>1013</v>
      </c>
      <c r="O926" t="s">
        <v>1203</v>
      </c>
      <c r="P926" t="s">
        <v>1203</v>
      </c>
      <c r="Q926">
        <v>1</v>
      </c>
      <c r="W926">
        <v>0</v>
      </c>
      <c r="X926">
        <v>-1111239348</v>
      </c>
      <c r="Y926">
        <f>AT926</f>
        <v>41.2</v>
      </c>
      <c r="AA926">
        <v>0</v>
      </c>
      <c r="AB926">
        <v>0</v>
      </c>
      <c r="AC926">
        <v>0</v>
      </c>
      <c r="AD926">
        <v>539.69000000000005</v>
      </c>
      <c r="AE926">
        <v>0</v>
      </c>
      <c r="AF926">
        <v>0</v>
      </c>
      <c r="AG926">
        <v>0</v>
      </c>
      <c r="AH926">
        <v>539.69000000000005</v>
      </c>
      <c r="AI926">
        <v>1</v>
      </c>
      <c r="AJ926">
        <v>1</v>
      </c>
      <c r="AK926">
        <v>1</v>
      </c>
      <c r="AL926">
        <v>1</v>
      </c>
      <c r="AM926">
        <v>-2</v>
      </c>
      <c r="AN926">
        <v>0</v>
      </c>
      <c r="AO926">
        <v>0</v>
      </c>
      <c r="AP926">
        <v>1</v>
      </c>
      <c r="AQ926">
        <v>1</v>
      </c>
      <c r="AR926">
        <v>0</v>
      </c>
      <c r="AS926" t="s">
        <v>3</v>
      </c>
      <c r="AT926">
        <v>41.2</v>
      </c>
      <c r="AU926" t="s">
        <v>3</v>
      </c>
      <c r="AV926">
        <v>1</v>
      </c>
      <c r="AW926">
        <v>2</v>
      </c>
      <c r="AX926">
        <v>448998668</v>
      </c>
      <c r="AY926">
        <v>2</v>
      </c>
      <c r="AZ926">
        <v>131072</v>
      </c>
      <c r="BA926">
        <v>939</v>
      </c>
      <c r="BB926">
        <v>1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22235.228000000003</v>
      </c>
      <c r="BN926">
        <v>41.2</v>
      </c>
      <c r="BO926">
        <v>0</v>
      </c>
      <c r="BP926">
        <v>1</v>
      </c>
      <c r="BQ926">
        <v>0</v>
      </c>
      <c r="BR926">
        <v>0</v>
      </c>
      <c r="BS926">
        <v>0</v>
      </c>
      <c r="BT926">
        <v>22235.228000000003</v>
      </c>
      <c r="BU926">
        <v>41.2</v>
      </c>
      <c r="BV926">
        <v>0</v>
      </c>
      <c r="BW926">
        <v>1</v>
      </c>
      <c r="CU926">
        <f>ROUND(AT926*Source!I609*AH926*AL926,2)</f>
        <v>222.35</v>
      </c>
      <c r="CV926">
        <f>ROUND(Y926*Source!I609,7)</f>
        <v>0.41199999999999998</v>
      </c>
      <c r="CW926">
        <v>0</v>
      </c>
      <c r="CX926">
        <f>ROUND(Y926*Source!I609,7)</f>
        <v>0.41199999999999998</v>
      </c>
      <c r="CY926">
        <f>AD926</f>
        <v>539.69000000000005</v>
      </c>
      <c r="CZ926">
        <f>AH926</f>
        <v>539.69000000000005</v>
      </c>
      <c r="DA926">
        <f>AL926</f>
        <v>1</v>
      </c>
      <c r="DB926">
        <f>ROUND(ROUND(AT926*CZ926,2),6)</f>
        <v>22235.23</v>
      </c>
      <c r="DC926">
        <f>ROUND(ROUND(AT926*AG926,2),6)</f>
        <v>0</v>
      </c>
      <c r="DD926" t="s">
        <v>3</v>
      </c>
      <c r="DE926" t="s">
        <v>3</v>
      </c>
      <c r="DF926">
        <f t="shared" si="434"/>
        <v>0</v>
      </c>
      <c r="DG926">
        <f t="shared" si="407"/>
        <v>0</v>
      </c>
      <c r="DH926">
        <f t="shared" si="424"/>
        <v>0</v>
      </c>
      <c r="DI926">
        <f t="shared" si="425"/>
        <v>222.35</v>
      </c>
      <c r="DJ926">
        <f>DI926</f>
        <v>222.35</v>
      </c>
      <c r="DK926">
        <v>1</v>
      </c>
      <c r="DL926" t="s">
        <v>3</v>
      </c>
      <c r="DM926">
        <v>0</v>
      </c>
      <c r="DN926" t="s">
        <v>3</v>
      </c>
      <c r="DO926">
        <v>0</v>
      </c>
    </row>
    <row r="927" spans="1:119" x14ac:dyDescent="0.2">
      <c r="A927">
        <f>ROW(Source!A609)</f>
        <v>609</v>
      </c>
      <c r="B927">
        <v>449016111</v>
      </c>
      <c r="C927">
        <v>448998658</v>
      </c>
      <c r="D927">
        <v>277560491</v>
      </c>
      <c r="E927">
        <v>109</v>
      </c>
      <c r="F927">
        <v>1</v>
      </c>
      <c r="G927">
        <v>1</v>
      </c>
      <c r="H927">
        <v>1</v>
      </c>
      <c r="I927" t="s">
        <v>1204</v>
      </c>
      <c r="J927" t="s">
        <v>3</v>
      </c>
      <c r="K927" t="s">
        <v>1205</v>
      </c>
      <c r="L927">
        <v>1191</v>
      </c>
      <c r="N927">
        <v>1013</v>
      </c>
      <c r="O927" t="s">
        <v>1203</v>
      </c>
      <c r="P927" t="s">
        <v>1203</v>
      </c>
      <c r="Q927">
        <v>1</v>
      </c>
      <c r="W927">
        <v>0</v>
      </c>
      <c r="X927">
        <v>-1417349443</v>
      </c>
      <c r="Y927">
        <f>AT927</f>
        <v>0.2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1</v>
      </c>
      <c r="AJ927">
        <v>1</v>
      </c>
      <c r="AK927">
        <v>1</v>
      </c>
      <c r="AL927">
        <v>1</v>
      </c>
      <c r="AM927">
        <v>-2</v>
      </c>
      <c r="AN927">
        <v>0</v>
      </c>
      <c r="AO927">
        <v>0</v>
      </c>
      <c r="AP927">
        <v>1</v>
      </c>
      <c r="AQ927">
        <v>1</v>
      </c>
      <c r="AR927">
        <v>0</v>
      </c>
      <c r="AS927" t="s">
        <v>3</v>
      </c>
      <c r="AT927">
        <v>0.2</v>
      </c>
      <c r="AU927" t="s">
        <v>3</v>
      </c>
      <c r="AV927">
        <v>2</v>
      </c>
      <c r="AW927">
        <v>2</v>
      </c>
      <c r="AX927">
        <v>448998669</v>
      </c>
      <c r="AY927">
        <v>1</v>
      </c>
      <c r="AZ927">
        <v>0</v>
      </c>
      <c r="BA927">
        <v>940</v>
      </c>
      <c r="BB927">
        <v>1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CV927">
        <v>0</v>
      </c>
      <c r="CW927">
        <v>0</v>
      </c>
      <c r="CX927">
        <f>ROUND(Y927*Source!I609,7)</f>
        <v>2E-3</v>
      </c>
      <c r="CY927">
        <f>AD927</f>
        <v>0</v>
      </c>
      <c r="CZ927">
        <f>AH927</f>
        <v>0</v>
      </c>
      <c r="DA927">
        <f>AL927</f>
        <v>1</v>
      </c>
      <c r="DB927">
        <f>ROUND(ROUND(AT927*CZ927,2),6)</f>
        <v>0</v>
      </c>
      <c r="DC927">
        <f>ROUND(ROUND(AT927*AG927,2),6)</f>
        <v>0</v>
      </c>
      <c r="DD927" t="s">
        <v>3</v>
      </c>
      <c r="DE927" t="s">
        <v>3</v>
      </c>
      <c r="DF927">
        <f t="shared" si="434"/>
        <v>0</v>
      </c>
      <c r="DG927">
        <f t="shared" si="407"/>
        <v>0</v>
      </c>
      <c r="DH927">
        <f t="shared" si="424"/>
        <v>0</v>
      </c>
      <c r="DI927">
        <f t="shared" si="425"/>
        <v>0</v>
      </c>
      <c r="DJ927">
        <f>DI927</f>
        <v>0</v>
      </c>
      <c r="DK927">
        <v>0</v>
      </c>
      <c r="DL927" t="s">
        <v>3</v>
      </c>
      <c r="DM927">
        <v>0</v>
      </c>
      <c r="DN927" t="s">
        <v>3</v>
      </c>
      <c r="DO927">
        <v>0</v>
      </c>
    </row>
    <row r="928" spans="1:119" x14ac:dyDescent="0.2">
      <c r="A928">
        <f>ROW(Source!A609)</f>
        <v>609</v>
      </c>
      <c r="B928">
        <v>449016111</v>
      </c>
      <c r="C928">
        <v>448998658</v>
      </c>
      <c r="D928">
        <v>277944622</v>
      </c>
      <c r="E928">
        <v>1</v>
      </c>
      <c r="F928">
        <v>1</v>
      </c>
      <c r="G928">
        <v>1</v>
      </c>
      <c r="H928">
        <v>2</v>
      </c>
      <c r="I928" t="s">
        <v>1220</v>
      </c>
      <c r="J928" t="s">
        <v>1221</v>
      </c>
      <c r="K928" t="s">
        <v>1222</v>
      </c>
      <c r="L928">
        <v>1368</v>
      </c>
      <c r="N928">
        <v>1011</v>
      </c>
      <c r="O928" t="s">
        <v>1100</v>
      </c>
      <c r="P928" t="s">
        <v>1100</v>
      </c>
      <c r="Q928">
        <v>1</v>
      </c>
      <c r="W928">
        <v>0</v>
      </c>
      <c r="X928">
        <v>-776243211</v>
      </c>
      <c r="Y928">
        <f>AT928</f>
        <v>0.1</v>
      </c>
      <c r="AA928">
        <v>0</v>
      </c>
      <c r="AB928">
        <v>1626.29</v>
      </c>
      <c r="AC928">
        <v>724.95</v>
      </c>
      <c r="AD928">
        <v>0</v>
      </c>
      <c r="AE928">
        <v>0</v>
      </c>
      <c r="AF928">
        <v>1626.29</v>
      </c>
      <c r="AG928">
        <v>724.95</v>
      </c>
      <c r="AH928">
        <v>0</v>
      </c>
      <c r="AI928">
        <v>1</v>
      </c>
      <c r="AJ928">
        <v>1</v>
      </c>
      <c r="AK928">
        <v>1</v>
      </c>
      <c r="AL928">
        <v>1</v>
      </c>
      <c r="AM928">
        <v>-2</v>
      </c>
      <c r="AN928">
        <v>0</v>
      </c>
      <c r="AO928">
        <v>0</v>
      </c>
      <c r="AP928">
        <v>1</v>
      </c>
      <c r="AQ928">
        <v>1</v>
      </c>
      <c r="AR928">
        <v>0</v>
      </c>
      <c r="AS928" t="s">
        <v>3</v>
      </c>
      <c r="AT928">
        <v>0.1</v>
      </c>
      <c r="AU928" t="s">
        <v>3</v>
      </c>
      <c r="AV928">
        <v>1</v>
      </c>
      <c r="AW928">
        <v>2</v>
      </c>
      <c r="AX928">
        <v>448998670</v>
      </c>
      <c r="AY928">
        <v>2</v>
      </c>
      <c r="AZ928">
        <v>98304</v>
      </c>
      <c r="BA928">
        <v>941</v>
      </c>
      <c r="BB928">
        <v>1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162.62900000000002</v>
      </c>
      <c r="BL928">
        <v>72.495000000000005</v>
      </c>
      <c r="BM928">
        <v>0</v>
      </c>
      <c r="BN928">
        <v>0</v>
      </c>
      <c r="BO928">
        <v>0.1</v>
      </c>
      <c r="BP928">
        <v>1</v>
      </c>
      <c r="BQ928">
        <v>0</v>
      </c>
      <c r="BR928">
        <v>162.62900000000002</v>
      </c>
      <c r="BS928">
        <v>72.495000000000005</v>
      </c>
      <c r="BT928">
        <v>0</v>
      </c>
      <c r="BU928">
        <v>0</v>
      </c>
      <c r="BV928">
        <v>0.1</v>
      </c>
      <c r="BW928">
        <v>1</v>
      </c>
      <c r="CV928">
        <v>0</v>
      </c>
      <c r="CW928">
        <f>ROUND(Y928*Source!I609*DO928,7)</f>
        <v>1E-3</v>
      </c>
      <c r="CX928">
        <f>ROUND(Y928*Source!I609,7)</f>
        <v>1E-3</v>
      </c>
      <c r="CY928">
        <f>AB928</f>
        <v>1626.29</v>
      </c>
      <c r="CZ928">
        <f>AF928</f>
        <v>1626.29</v>
      </c>
      <c r="DA928">
        <f>AJ928</f>
        <v>1</v>
      </c>
      <c r="DB928">
        <f>ROUND(ROUND(AT928*CZ928,2),6)</f>
        <v>162.63</v>
      </c>
      <c r="DC928">
        <f>ROUND(ROUND(AT928*AG928,2),6)</f>
        <v>72.5</v>
      </c>
      <c r="DD928" t="s">
        <v>3</v>
      </c>
      <c r="DE928" t="s">
        <v>3</v>
      </c>
      <c r="DF928">
        <f t="shared" si="434"/>
        <v>0</v>
      </c>
      <c r="DG928">
        <f t="shared" si="407"/>
        <v>1.63</v>
      </c>
      <c r="DH928">
        <f t="shared" si="424"/>
        <v>0.72</v>
      </c>
      <c r="DI928">
        <f t="shared" si="425"/>
        <v>0</v>
      </c>
      <c r="DJ928">
        <f>DG928+DH928</f>
        <v>2.3499999999999996</v>
      </c>
      <c r="DK928">
        <v>1</v>
      </c>
      <c r="DL928" t="s">
        <v>1223</v>
      </c>
      <c r="DM928">
        <v>6</v>
      </c>
      <c r="DN928" t="s">
        <v>1203</v>
      </c>
      <c r="DO928">
        <v>1</v>
      </c>
    </row>
    <row r="929" spans="1:119" x14ac:dyDescent="0.2">
      <c r="A929">
        <f>ROW(Source!A609)</f>
        <v>609</v>
      </c>
      <c r="B929">
        <v>449016111</v>
      </c>
      <c r="C929">
        <v>448998658</v>
      </c>
      <c r="D929">
        <v>277945805</v>
      </c>
      <c r="E929">
        <v>1</v>
      </c>
      <c r="F929">
        <v>1</v>
      </c>
      <c r="G929">
        <v>1</v>
      </c>
      <c r="H929">
        <v>2</v>
      </c>
      <c r="I929" t="s">
        <v>1206</v>
      </c>
      <c r="J929" t="s">
        <v>1207</v>
      </c>
      <c r="K929" t="s">
        <v>1208</v>
      </c>
      <c r="L929">
        <v>1368</v>
      </c>
      <c r="N929">
        <v>1011</v>
      </c>
      <c r="O929" t="s">
        <v>1100</v>
      </c>
      <c r="P929" t="s">
        <v>1100</v>
      </c>
      <c r="Q929">
        <v>1</v>
      </c>
      <c r="W929">
        <v>0</v>
      </c>
      <c r="X929">
        <v>721652621</v>
      </c>
      <c r="Y929">
        <f>AT929</f>
        <v>0.1</v>
      </c>
      <c r="AA929">
        <v>0</v>
      </c>
      <c r="AB929">
        <v>641.70000000000005</v>
      </c>
      <c r="AC929">
        <v>539.69000000000005</v>
      </c>
      <c r="AD929">
        <v>0</v>
      </c>
      <c r="AE929">
        <v>0</v>
      </c>
      <c r="AF929">
        <v>641.70000000000005</v>
      </c>
      <c r="AG929">
        <v>539.69000000000005</v>
      </c>
      <c r="AH929">
        <v>0</v>
      </c>
      <c r="AI929">
        <v>1</v>
      </c>
      <c r="AJ929">
        <v>1</v>
      </c>
      <c r="AK929">
        <v>1</v>
      </c>
      <c r="AL929">
        <v>1</v>
      </c>
      <c r="AM929">
        <v>-2</v>
      </c>
      <c r="AN929">
        <v>0</v>
      </c>
      <c r="AO929">
        <v>0</v>
      </c>
      <c r="AP929">
        <v>1</v>
      </c>
      <c r="AQ929">
        <v>1</v>
      </c>
      <c r="AR929">
        <v>0</v>
      </c>
      <c r="AS929" t="s">
        <v>3</v>
      </c>
      <c r="AT929">
        <v>0.1</v>
      </c>
      <c r="AU929" t="s">
        <v>3</v>
      </c>
      <c r="AV929">
        <v>1</v>
      </c>
      <c r="AW929">
        <v>2</v>
      </c>
      <c r="AX929">
        <v>448998671</v>
      </c>
      <c r="AY929">
        <v>2</v>
      </c>
      <c r="AZ929">
        <v>98304</v>
      </c>
      <c r="BA929">
        <v>942</v>
      </c>
      <c r="BB929">
        <v>1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64.17</v>
      </c>
      <c r="BL929">
        <v>53.969000000000008</v>
      </c>
      <c r="BM929">
        <v>0</v>
      </c>
      <c r="BN929">
        <v>0</v>
      </c>
      <c r="BO929">
        <v>0.1</v>
      </c>
      <c r="BP929">
        <v>1</v>
      </c>
      <c r="BQ929">
        <v>0</v>
      </c>
      <c r="BR929">
        <v>64.17</v>
      </c>
      <c r="BS929">
        <v>53.969000000000008</v>
      </c>
      <c r="BT929">
        <v>0</v>
      </c>
      <c r="BU929">
        <v>0</v>
      </c>
      <c r="BV929">
        <v>0.1</v>
      </c>
      <c r="BW929">
        <v>1</v>
      </c>
      <c r="CV929">
        <v>0</v>
      </c>
      <c r="CW929">
        <f>ROUND(Y929*Source!I609*DO929,7)</f>
        <v>1E-3</v>
      </c>
      <c r="CX929">
        <f>ROUND(Y929*Source!I609,7)</f>
        <v>1E-3</v>
      </c>
      <c r="CY929">
        <f>AB929</f>
        <v>641.70000000000005</v>
      </c>
      <c r="CZ929">
        <f>AF929</f>
        <v>641.70000000000005</v>
      </c>
      <c r="DA929">
        <f>AJ929</f>
        <v>1</v>
      </c>
      <c r="DB929">
        <f>ROUND(ROUND(AT929*CZ929,2),6)</f>
        <v>64.17</v>
      </c>
      <c r="DC929">
        <f>ROUND(ROUND(AT929*AG929,2),6)</f>
        <v>53.97</v>
      </c>
      <c r="DD929" t="s">
        <v>3</v>
      </c>
      <c r="DE929" t="s">
        <v>3</v>
      </c>
      <c r="DF929">
        <f t="shared" si="434"/>
        <v>0</v>
      </c>
      <c r="DG929">
        <f t="shared" ref="DG929:DG992" si="435">ROUND(ROUND(AF929,2)*CX929,2)</f>
        <v>0.64</v>
      </c>
      <c r="DH929">
        <f t="shared" si="424"/>
        <v>0.54</v>
      </c>
      <c r="DI929">
        <f t="shared" si="425"/>
        <v>0</v>
      </c>
      <c r="DJ929">
        <f>DG929+DH929</f>
        <v>1.1800000000000002</v>
      </c>
      <c r="DK929">
        <v>1</v>
      </c>
      <c r="DL929" t="s">
        <v>1209</v>
      </c>
      <c r="DM929">
        <v>4</v>
      </c>
      <c r="DN929" t="s">
        <v>1203</v>
      </c>
      <c r="DO929">
        <v>1</v>
      </c>
    </row>
    <row r="930" spans="1:119" x14ac:dyDescent="0.2">
      <c r="A930">
        <f>ROW(Source!A609)</f>
        <v>609</v>
      </c>
      <c r="B930">
        <v>449016111</v>
      </c>
      <c r="C930">
        <v>448998658</v>
      </c>
      <c r="D930">
        <v>277946072</v>
      </c>
      <c r="E930">
        <v>1</v>
      </c>
      <c r="F930">
        <v>1</v>
      </c>
      <c r="G930">
        <v>1</v>
      </c>
      <c r="H930">
        <v>2</v>
      </c>
      <c r="I930" t="s">
        <v>1238</v>
      </c>
      <c r="J930" t="s">
        <v>1239</v>
      </c>
      <c r="K930" t="s">
        <v>1240</v>
      </c>
      <c r="L930">
        <v>1368</v>
      </c>
      <c r="N930">
        <v>1011</v>
      </c>
      <c r="O930" t="s">
        <v>1100</v>
      </c>
      <c r="P930" t="s">
        <v>1100</v>
      </c>
      <c r="Q930">
        <v>1</v>
      </c>
      <c r="W930">
        <v>0</v>
      </c>
      <c r="X930">
        <v>-278178338</v>
      </c>
      <c r="Y930">
        <f>AT930</f>
        <v>0.16</v>
      </c>
      <c r="AA930">
        <v>0</v>
      </c>
      <c r="AB930">
        <v>34.61</v>
      </c>
      <c r="AC930">
        <v>0</v>
      </c>
      <c r="AD930">
        <v>0</v>
      </c>
      <c r="AE930">
        <v>0</v>
      </c>
      <c r="AF930">
        <v>34.61</v>
      </c>
      <c r="AG930">
        <v>0</v>
      </c>
      <c r="AH930">
        <v>0</v>
      </c>
      <c r="AI930">
        <v>1</v>
      </c>
      <c r="AJ930">
        <v>1</v>
      </c>
      <c r="AK930">
        <v>1</v>
      </c>
      <c r="AL930">
        <v>1</v>
      </c>
      <c r="AM930">
        <v>-2</v>
      </c>
      <c r="AN930">
        <v>0</v>
      </c>
      <c r="AO930">
        <v>0</v>
      </c>
      <c r="AP930">
        <v>1</v>
      </c>
      <c r="AQ930">
        <v>1</v>
      </c>
      <c r="AR930">
        <v>0</v>
      </c>
      <c r="AS930" t="s">
        <v>3</v>
      </c>
      <c r="AT930">
        <v>0.16</v>
      </c>
      <c r="AU930" t="s">
        <v>3</v>
      </c>
      <c r="AV930">
        <v>1</v>
      </c>
      <c r="AW930">
        <v>2</v>
      </c>
      <c r="AX930">
        <v>448998672</v>
      </c>
      <c r="AY930">
        <v>2</v>
      </c>
      <c r="AZ930">
        <v>32768</v>
      </c>
      <c r="BA930">
        <v>943</v>
      </c>
      <c r="BB930">
        <v>1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5.5376000000000003</v>
      </c>
      <c r="BL930">
        <v>0</v>
      </c>
      <c r="BM930">
        <v>0</v>
      </c>
      <c r="BN930">
        <v>0</v>
      </c>
      <c r="BO930">
        <v>0</v>
      </c>
      <c r="BP930">
        <v>1</v>
      </c>
      <c r="BQ930">
        <v>0</v>
      </c>
      <c r="BR930">
        <v>5.5376000000000003</v>
      </c>
      <c r="BS930">
        <v>0</v>
      </c>
      <c r="BT930">
        <v>0</v>
      </c>
      <c r="BU930">
        <v>0</v>
      </c>
      <c r="BV930">
        <v>0</v>
      </c>
      <c r="BW930">
        <v>1</v>
      </c>
      <c r="CV930">
        <v>0</v>
      </c>
      <c r="CW930">
        <f>ROUND(Y930*Source!I609*DO930,7)</f>
        <v>0</v>
      </c>
      <c r="CX930">
        <f>ROUND(Y930*Source!I609,7)</f>
        <v>1.6000000000000001E-3</v>
      </c>
      <c r="CY930">
        <f>AB930</f>
        <v>34.61</v>
      </c>
      <c r="CZ930">
        <f>AF930</f>
        <v>34.61</v>
      </c>
      <c r="DA930">
        <f>AJ930</f>
        <v>1</v>
      </c>
      <c r="DB930">
        <f>ROUND(ROUND(AT930*CZ930,2),6)</f>
        <v>5.54</v>
      </c>
      <c r="DC930">
        <f>ROUND(ROUND(AT930*AG930,2),6)</f>
        <v>0</v>
      </c>
      <c r="DD930" t="s">
        <v>3</v>
      </c>
      <c r="DE930" t="s">
        <v>3</v>
      </c>
      <c r="DF930">
        <f t="shared" si="434"/>
        <v>0</v>
      </c>
      <c r="DG930">
        <f t="shared" si="435"/>
        <v>0.06</v>
      </c>
      <c r="DH930">
        <f t="shared" si="424"/>
        <v>0</v>
      </c>
      <c r="DI930">
        <f t="shared" si="425"/>
        <v>0</v>
      </c>
      <c r="DJ930">
        <f>DG930+DH930</f>
        <v>0.06</v>
      </c>
      <c r="DK930">
        <v>1</v>
      </c>
      <c r="DL930" t="s">
        <v>3</v>
      </c>
      <c r="DM930">
        <v>0</v>
      </c>
      <c r="DN930" t="s">
        <v>3</v>
      </c>
      <c r="DO930">
        <v>0</v>
      </c>
    </row>
    <row r="931" spans="1:119" x14ac:dyDescent="0.2">
      <c r="A931">
        <f>ROW(Source!A609)</f>
        <v>609</v>
      </c>
      <c r="B931">
        <v>449016111</v>
      </c>
      <c r="C931">
        <v>448998658</v>
      </c>
      <c r="D931">
        <v>277879488</v>
      </c>
      <c r="E931">
        <v>1</v>
      </c>
      <c r="F931">
        <v>1</v>
      </c>
      <c r="G931">
        <v>1</v>
      </c>
      <c r="H931">
        <v>3</v>
      </c>
      <c r="I931" t="s">
        <v>1752</v>
      </c>
      <c r="J931" t="s">
        <v>1753</v>
      </c>
      <c r="K931" t="s">
        <v>1754</v>
      </c>
      <c r="L931">
        <v>1348</v>
      </c>
      <c r="N931">
        <v>1009</v>
      </c>
      <c r="O931" t="s">
        <v>83</v>
      </c>
      <c r="P931" t="s">
        <v>83</v>
      </c>
      <c r="Q931">
        <v>1000</v>
      </c>
      <c r="W931">
        <v>0</v>
      </c>
      <c r="X931">
        <v>-393839491</v>
      </c>
      <c r="Y931">
        <f>(AT931*ROUND(0,7))</f>
        <v>0</v>
      </c>
      <c r="AA931">
        <v>52029.73</v>
      </c>
      <c r="AB931">
        <v>0</v>
      </c>
      <c r="AC931">
        <v>0</v>
      </c>
      <c r="AD931">
        <v>0</v>
      </c>
      <c r="AE931">
        <v>70310.45</v>
      </c>
      <c r="AF931">
        <v>0</v>
      </c>
      <c r="AG931">
        <v>0</v>
      </c>
      <c r="AH931">
        <v>0</v>
      </c>
      <c r="AI931">
        <v>0.74</v>
      </c>
      <c r="AJ931">
        <v>1</v>
      </c>
      <c r="AK931">
        <v>1</v>
      </c>
      <c r="AL931">
        <v>1</v>
      </c>
      <c r="AM931">
        <v>2</v>
      </c>
      <c r="AN931">
        <v>0</v>
      </c>
      <c r="AO931">
        <v>0</v>
      </c>
      <c r="AP931">
        <v>1</v>
      </c>
      <c r="AQ931">
        <v>1</v>
      </c>
      <c r="AR931">
        <v>0</v>
      </c>
      <c r="AS931" t="s">
        <v>3</v>
      </c>
      <c r="AT931">
        <v>3.0000000000000001E-3</v>
      </c>
      <c r="AU931" t="s">
        <v>135</v>
      </c>
      <c r="AV931">
        <v>0</v>
      </c>
      <c r="AW931">
        <v>2</v>
      </c>
      <c r="AX931">
        <v>448998673</v>
      </c>
      <c r="AY931">
        <v>1</v>
      </c>
      <c r="AZ931">
        <v>0</v>
      </c>
      <c r="BA931">
        <v>944</v>
      </c>
      <c r="BB931">
        <v>1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210.93135000000001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1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CV931">
        <v>0</v>
      </c>
      <c r="CW931">
        <v>0</v>
      </c>
      <c r="CX931">
        <f>ROUND(Y931*Source!I609,7)</f>
        <v>0</v>
      </c>
      <c r="CY931">
        <f>AA931</f>
        <v>52029.73</v>
      </c>
      <c r="CZ931">
        <f>AE931</f>
        <v>70310.45</v>
      </c>
      <c r="DA931">
        <f>AI931</f>
        <v>0.74</v>
      </c>
      <c r="DB931">
        <f>ROUND((ROUND(AT931*CZ931,2)*ROUND(0,7)),6)</f>
        <v>0</v>
      </c>
      <c r="DC931">
        <f>ROUND((ROUND(AT931*AG931,2)*ROUND(0,7)),6)</f>
        <v>0</v>
      </c>
      <c r="DD931" t="s">
        <v>3</v>
      </c>
      <c r="DE931" t="s">
        <v>3</v>
      </c>
      <c r="DF931">
        <f>ROUND(ROUND(AE931*AI931,2)*CX931,2)</f>
        <v>0</v>
      </c>
      <c r="DG931">
        <f t="shared" si="435"/>
        <v>0</v>
      </c>
      <c r="DH931">
        <f t="shared" si="424"/>
        <v>0</v>
      </c>
      <c r="DI931">
        <f t="shared" si="425"/>
        <v>0</v>
      </c>
      <c r="DJ931">
        <f>DF931</f>
        <v>0</v>
      </c>
      <c r="DK931">
        <v>0</v>
      </c>
      <c r="DL931" t="s">
        <v>3</v>
      </c>
      <c r="DM931">
        <v>0</v>
      </c>
      <c r="DN931" t="s">
        <v>3</v>
      </c>
      <c r="DO931">
        <v>0</v>
      </c>
    </row>
    <row r="932" spans="1:119" x14ac:dyDescent="0.2">
      <c r="A932">
        <f>ROW(Source!A609)</f>
        <v>609</v>
      </c>
      <c r="B932">
        <v>449016111</v>
      </c>
      <c r="C932">
        <v>448998658</v>
      </c>
      <c r="D932">
        <v>277896271</v>
      </c>
      <c r="E932">
        <v>1</v>
      </c>
      <c r="F932">
        <v>1</v>
      </c>
      <c r="G932">
        <v>1</v>
      </c>
      <c r="H932">
        <v>3</v>
      </c>
      <c r="I932" t="s">
        <v>1755</v>
      </c>
      <c r="J932" t="s">
        <v>1756</v>
      </c>
      <c r="K932" t="s">
        <v>1757</v>
      </c>
      <c r="L932">
        <v>1346</v>
      </c>
      <c r="N932">
        <v>1009</v>
      </c>
      <c r="O932" t="s">
        <v>441</v>
      </c>
      <c r="P932" t="s">
        <v>441</v>
      </c>
      <c r="Q932">
        <v>1</v>
      </c>
      <c r="W932">
        <v>0</v>
      </c>
      <c r="X932">
        <v>628117784</v>
      </c>
      <c r="Y932">
        <f>(AT932*ROUND(0,7))</f>
        <v>0</v>
      </c>
      <c r="AA932">
        <v>115.03</v>
      </c>
      <c r="AB932">
        <v>0</v>
      </c>
      <c r="AC932">
        <v>0</v>
      </c>
      <c r="AD932">
        <v>0</v>
      </c>
      <c r="AE932">
        <v>79.88</v>
      </c>
      <c r="AF932">
        <v>0</v>
      </c>
      <c r="AG932">
        <v>0</v>
      </c>
      <c r="AH932">
        <v>0</v>
      </c>
      <c r="AI932">
        <v>1.44</v>
      </c>
      <c r="AJ932">
        <v>1</v>
      </c>
      <c r="AK932">
        <v>1</v>
      </c>
      <c r="AL932">
        <v>1</v>
      </c>
      <c r="AM932">
        <v>2</v>
      </c>
      <c r="AN932">
        <v>0</v>
      </c>
      <c r="AO932">
        <v>0</v>
      </c>
      <c r="AP932">
        <v>1</v>
      </c>
      <c r="AQ932">
        <v>1</v>
      </c>
      <c r="AR932">
        <v>0</v>
      </c>
      <c r="AS932" t="s">
        <v>3</v>
      </c>
      <c r="AT932">
        <v>0.8</v>
      </c>
      <c r="AU932" t="s">
        <v>135</v>
      </c>
      <c r="AV932">
        <v>0</v>
      </c>
      <c r="AW932">
        <v>2</v>
      </c>
      <c r="AX932">
        <v>448998674</v>
      </c>
      <c r="AY932">
        <v>1</v>
      </c>
      <c r="AZ932">
        <v>0</v>
      </c>
      <c r="BA932">
        <v>945</v>
      </c>
      <c r="BB932">
        <v>1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63.903999999999996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1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CV932">
        <v>0</v>
      </c>
      <c r="CW932">
        <v>0</v>
      </c>
      <c r="CX932">
        <f>ROUND(Y932*Source!I609,7)</f>
        <v>0</v>
      </c>
      <c r="CY932">
        <f>AA932</f>
        <v>115.03</v>
      </c>
      <c r="CZ932">
        <f>AE932</f>
        <v>79.88</v>
      </c>
      <c r="DA932">
        <f>AI932</f>
        <v>1.44</v>
      </c>
      <c r="DB932">
        <f>ROUND((ROUND(AT932*CZ932,2)*ROUND(0,7)),6)</f>
        <v>0</v>
      </c>
      <c r="DC932">
        <f>ROUND((ROUND(AT932*AG932,2)*ROUND(0,7)),6)</f>
        <v>0</v>
      </c>
      <c r="DD932" t="s">
        <v>3</v>
      </c>
      <c r="DE932" t="s">
        <v>3</v>
      </c>
      <c r="DF932">
        <f>ROUND(ROUND(AE932*AI932,2)*CX932,2)</f>
        <v>0</v>
      </c>
      <c r="DG932">
        <f t="shared" si="435"/>
        <v>0</v>
      </c>
      <c r="DH932">
        <f t="shared" si="424"/>
        <v>0</v>
      </c>
      <c r="DI932">
        <f t="shared" si="425"/>
        <v>0</v>
      </c>
      <c r="DJ932">
        <f>DF932</f>
        <v>0</v>
      </c>
      <c r="DK932">
        <v>0</v>
      </c>
      <c r="DL932" t="s">
        <v>3</v>
      </c>
      <c r="DM932">
        <v>0</v>
      </c>
      <c r="DN932" t="s">
        <v>3</v>
      </c>
      <c r="DO932">
        <v>0</v>
      </c>
    </row>
    <row r="933" spans="1:119" x14ac:dyDescent="0.2">
      <c r="A933">
        <f>ROW(Source!A609)</f>
        <v>609</v>
      </c>
      <c r="B933">
        <v>449016111</v>
      </c>
      <c r="C933">
        <v>448998658</v>
      </c>
      <c r="D933">
        <v>277913527</v>
      </c>
      <c r="E933">
        <v>1</v>
      </c>
      <c r="F933">
        <v>1</v>
      </c>
      <c r="G933">
        <v>1</v>
      </c>
      <c r="H933">
        <v>3</v>
      </c>
      <c r="I933" t="s">
        <v>1758</v>
      </c>
      <c r="J933" t="s">
        <v>1759</v>
      </c>
      <c r="K933" t="s">
        <v>1760</v>
      </c>
      <c r="L933">
        <v>1425</v>
      </c>
      <c r="N933">
        <v>1013</v>
      </c>
      <c r="O933" t="s">
        <v>62</v>
      </c>
      <c r="P933" t="s">
        <v>62</v>
      </c>
      <c r="Q933">
        <v>1</v>
      </c>
      <c r="W933">
        <v>0</v>
      </c>
      <c r="X933">
        <v>-1805539077</v>
      </c>
      <c r="Y933">
        <f>(AT933*ROUND(0,7))</f>
        <v>0</v>
      </c>
      <c r="AA933">
        <v>1022.02</v>
      </c>
      <c r="AB933">
        <v>0</v>
      </c>
      <c r="AC933">
        <v>0</v>
      </c>
      <c r="AD933">
        <v>0</v>
      </c>
      <c r="AE933">
        <v>896.51</v>
      </c>
      <c r="AF933">
        <v>0</v>
      </c>
      <c r="AG933">
        <v>0</v>
      </c>
      <c r="AH933">
        <v>0</v>
      </c>
      <c r="AI933">
        <v>1.1399999999999999</v>
      </c>
      <c r="AJ933">
        <v>1</v>
      </c>
      <c r="AK933">
        <v>1</v>
      </c>
      <c r="AL933">
        <v>1</v>
      </c>
      <c r="AM933">
        <v>2</v>
      </c>
      <c r="AN933">
        <v>0</v>
      </c>
      <c r="AO933">
        <v>0</v>
      </c>
      <c r="AP933">
        <v>1</v>
      </c>
      <c r="AQ933">
        <v>1</v>
      </c>
      <c r="AR933">
        <v>0</v>
      </c>
      <c r="AS933" t="s">
        <v>3</v>
      </c>
      <c r="AT933">
        <v>1.02</v>
      </c>
      <c r="AU933" t="s">
        <v>135</v>
      </c>
      <c r="AV933">
        <v>0</v>
      </c>
      <c r="AW933">
        <v>2</v>
      </c>
      <c r="AX933">
        <v>448998675</v>
      </c>
      <c r="AY933">
        <v>1</v>
      </c>
      <c r="AZ933">
        <v>0</v>
      </c>
      <c r="BA933">
        <v>946</v>
      </c>
      <c r="BB933">
        <v>1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914.4402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1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CV933">
        <v>0</v>
      </c>
      <c r="CW933">
        <v>0</v>
      </c>
      <c r="CX933">
        <f>ROUND(Y933*Source!I609,7)</f>
        <v>0</v>
      </c>
      <c r="CY933">
        <f>AA933</f>
        <v>1022.02</v>
      </c>
      <c r="CZ933">
        <f>AE933</f>
        <v>896.51</v>
      </c>
      <c r="DA933">
        <f>AI933</f>
        <v>1.1399999999999999</v>
      </c>
      <c r="DB933">
        <f>ROUND((ROUND(AT933*CZ933,2)*ROUND(0,7)),6)</f>
        <v>0</v>
      </c>
      <c r="DC933">
        <f>ROUND((ROUND(AT933*AG933,2)*ROUND(0,7)),6)</f>
        <v>0</v>
      </c>
      <c r="DD933" t="s">
        <v>3</v>
      </c>
      <c r="DE933" t="s">
        <v>3</v>
      </c>
      <c r="DF933">
        <f>ROUND(ROUND(AE933*AI933,2)*CX933,2)</f>
        <v>0</v>
      </c>
      <c r="DG933">
        <f t="shared" si="435"/>
        <v>0</v>
      </c>
      <c r="DH933">
        <f t="shared" si="424"/>
        <v>0</v>
      </c>
      <c r="DI933">
        <f t="shared" si="425"/>
        <v>0</v>
      </c>
      <c r="DJ933">
        <f>DF933</f>
        <v>0</v>
      </c>
      <c r="DK933">
        <v>0</v>
      </c>
      <c r="DL933" t="s">
        <v>3</v>
      </c>
      <c r="DM933">
        <v>0</v>
      </c>
      <c r="DN933" t="s">
        <v>3</v>
      </c>
      <c r="DO933">
        <v>0</v>
      </c>
    </row>
    <row r="934" spans="1:119" x14ac:dyDescent="0.2">
      <c r="A934">
        <f>ROW(Source!A609)</f>
        <v>609</v>
      </c>
      <c r="B934">
        <v>449016111</v>
      </c>
      <c r="C934">
        <v>448998658</v>
      </c>
      <c r="D934">
        <v>277566433</v>
      </c>
      <c r="E934">
        <v>109</v>
      </c>
      <c r="F934">
        <v>1</v>
      </c>
      <c r="G934">
        <v>1</v>
      </c>
      <c r="H934">
        <v>3</v>
      </c>
      <c r="I934" t="s">
        <v>633</v>
      </c>
      <c r="J934" t="s">
        <v>3</v>
      </c>
      <c r="K934" t="s">
        <v>634</v>
      </c>
      <c r="L934">
        <v>3277935</v>
      </c>
      <c r="N934">
        <v>1013</v>
      </c>
      <c r="O934" t="s">
        <v>635</v>
      </c>
      <c r="P934" t="s">
        <v>635</v>
      </c>
      <c r="Q934">
        <v>1</v>
      </c>
      <c r="W934">
        <v>0</v>
      </c>
      <c r="X934">
        <v>274903907</v>
      </c>
      <c r="Y934">
        <f>AT934</f>
        <v>2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1</v>
      </c>
      <c r="AJ934">
        <v>1</v>
      </c>
      <c r="AK934">
        <v>1</v>
      </c>
      <c r="AL934">
        <v>1</v>
      </c>
      <c r="AM934">
        <v>-2</v>
      </c>
      <c r="AN934">
        <v>0</v>
      </c>
      <c r="AO934">
        <v>0</v>
      </c>
      <c r="AP934">
        <v>0</v>
      </c>
      <c r="AQ934">
        <v>0</v>
      </c>
      <c r="AR934">
        <v>0</v>
      </c>
      <c r="AS934" t="s">
        <v>3</v>
      </c>
      <c r="AT934">
        <v>2</v>
      </c>
      <c r="AU934" t="s">
        <v>3</v>
      </c>
      <c r="AV934">
        <v>0</v>
      </c>
      <c r="AW934">
        <v>2</v>
      </c>
      <c r="AX934">
        <v>448998676</v>
      </c>
      <c r="AY934">
        <v>1</v>
      </c>
      <c r="AZ934">
        <v>2048</v>
      </c>
      <c r="BA934">
        <v>947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CV934">
        <v>0</v>
      </c>
      <c r="CW934">
        <v>0</v>
      </c>
      <c r="CX934">
        <f>ROUND(Y934*Source!I609,7)</f>
        <v>0.02</v>
      </c>
      <c r="CY934">
        <f>AA934</f>
        <v>0</v>
      </c>
      <c r="CZ934">
        <f>AE934</f>
        <v>0</v>
      </c>
      <c r="DA934">
        <f>AI934</f>
        <v>1</v>
      </c>
      <c r="DB934">
        <f>ROUND(ROUND(AT934*CZ934,2),6)</f>
        <v>0</v>
      </c>
      <c r="DC934">
        <f>ROUND(ROUND(AT934*AG934,2),6)</f>
        <v>0</v>
      </c>
      <c r="DD934" t="s">
        <v>3</v>
      </c>
      <c r="DE934" t="s">
        <v>3</v>
      </c>
      <c r="DF934">
        <f>ROUND(ROUND(AE934,2)*CX934,2)</f>
        <v>0</v>
      </c>
      <c r="DG934">
        <f t="shared" si="435"/>
        <v>0</v>
      </c>
      <c r="DH934">
        <f t="shared" si="424"/>
        <v>0</v>
      </c>
      <c r="DI934">
        <f t="shared" si="425"/>
        <v>0</v>
      </c>
      <c r="DJ934">
        <f>DF934</f>
        <v>0</v>
      </c>
      <c r="DK934">
        <v>0</v>
      </c>
      <c r="DL934" t="s">
        <v>3</v>
      </c>
      <c r="DM934">
        <v>0</v>
      </c>
      <c r="DN934" t="s">
        <v>3</v>
      </c>
      <c r="DO934">
        <v>0</v>
      </c>
    </row>
    <row r="935" spans="1:119" x14ac:dyDescent="0.2">
      <c r="A935">
        <f>ROW(Source!A611)</f>
        <v>611</v>
      </c>
      <c r="B935">
        <v>449016111</v>
      </c>
      <c r="C935">
        <v>448998678</v>
      </c>
      <c r="D935">
        <v>277560337</v>
      </c>
      <c r="E935">
        <v>109</v>
      </c>
      <c r="F935">
        <v>1</v>
      </c>
      <c r="G935">
        <v>1</v>
      </c>
      <c r="H935">
        <v>1</v>
      </c>
      <c r="I935" t="s">
        <v>1761</v>
      </c>
      <c r="J935" t="s">
        <v>3</v>
      </c>
      <c r="K935" t="s">
        <v>1762</v>
      </c>
      <c r="L935">
        <v>1191</v>
      </c>
      <c r="N935">
        <v>1013</v>
      </c>
      <c r="O935" t="s">
        <v>1203</v>
      </c>
      <c r="P935" t="s">
        <v>1203</v>
      </c>
      <c r="Q935">
        <v>1</v>
      </c>
      <c r="W935">
        <v>0</v>
      </c>
      <c r="X935">
        <v>1423317190</v>
      </c>
      <c r="Y935">
        <f>AT935</f>
        <v>2.06</v>
      </c>
      <c r="AA935">
        <v>0</v>
      </c>
      <c r="AB935">
        <v>0</v>
      </c>
      <c r="AC935">
        <v>0</v>
      </c>
      <c r="AD935">
        <v>612.17999999999995</v>
      </c>
      <c r="AE935">
        <v>0</v>
      </c>
      <c r="AF935">
        <v>0</v>
      </c>
      <c r="AG935">
        <v>0</v>
      </c>
      <c r="AH935">
        <v>612.17999999999995</v>
      </c>
      <c r="AI935">
        <v>1</v>
      </c>
      <c r="AJ935">
        <v>1</v>
      </c>
      <c r="AK935">
        <v>1</v>
      </c>
      <c r="AL935">
        <v>1</v>
      </c>
      <c r="AM935">
        <v>-2</v>
      </c>
      <c r="AN935">
        <v>0</v>
      </c>
      <c r="AO935">
        <v>0</v>
      </c>
      <c r="AP935">
        <v>1</v>
      </c>
      <c r="AQ935">
        <v>1</v>
      </c>
      <c r="AR935">
        <v>0</v>
      </c>
      <c r="AS935" t="s">
        <v>3</v>
      </c>
      <c r="AT935">
        <v>2.06</v>
      </c>
      <c r="AU935" t="s">
        <v>3</v>
      </c>
      <c r="AV935">
        <v>1</v>
      </c>
      <c r="AW935">
        <v>2</v>
      </c>
      <c r="AX935">
        <v>448998694</v>
      </c>
      <c r="AY935">
        <v>2</v>
      </c>
      <c r="AZ935">
        <v>131072</v>
      </c>
      <c r="BA935">
        <v>948</v>
      </c>
      <c r="BB935">
        <v>1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1261.0907999999999</v>
      </c>
      <c r="BN935">
        <v>2.06</v>
      </c>
      <c r="BO935">
        <v>0</v>
      </c>
      <c r="BP935">
        <v>1</v>
      </c>
      <c r="BQ935">
        <v>0</v>
      </c>
      <c r="BR935">
        <v>0</v>
      </c>
      <c r="BS935">
        <v>0</v>
      </c>
      <c r="BT935">
        <v>1261.0907999999999</v>
      </c>
      <c r="BU935">
        <v>2.06</v>
      </c>
      <c r="BV935">
        <v>0</v>
      </c>
      <c r="BW935">
        <v>1</v>
      </c>
      <c r="CU935">
        <f>ROUND(AT935*Source!I611*AH935*AL935,2)</f>
        <v>1261.0899999999999</v>
      </c>
      <c r="CV935">
        <f>ROUND(Y935*Source!I611,7)</f>
        <v>2.06</v>
      </c>
      <c r="CW935">
        <v>0</v>
      </c>
      <c r="CX935">
        <f>ROUND(Y935*Source!I611,7)</f>
        <v>2.06</v>
      </c>
      <c r="CY935">
        <f>AD935</f>
        <v>612.17999999999995</v>
      </c>
      <c r="CZ935">
        <f>AH935</f>
        <v>612.17999999999995</v>
      </c>
      <c r="DA935">
        <f>AL935</f>
        <v>1</v>
      </c>
      <c r="DB935">
        <f>ROUND(ROUND(AT935*CZ935,2),6)</f>
        <v>1261.0899999999999</v>
      </c>
      <c r="DC935">
        <f>ROUND(ROUND(AT935*AG935,2),6)</f>
        <v>0</v>
      </c>
      <c r="DD935" t="s">
        <v>3</v>
      </c>
      <c r="DE935" t="s">
        <v>3</v>
      </c>
      <c r="DF935">
        <f>ROUND(ROUND(AE935,2)*CX935,2)</f>
        <v>0</v>
      </c>
      <c r="DG935">
        <f t="shared" si="435"/>
        <v>0</v>
      </c>
      <c r="DH935">
        <f t="shared" si="424"/>
        <v>0</v>
      </c>
      <c r="DI935">
        <f t="shared" si="425"/>
        <v>1261.0899999999999</v>
      </c>
      <c r="DJ935">
        <f>DI935</f>
        <v>1261.0899999999999</v>
      </c>
      <c r="DK935">
        <v>1</v>
      </c>
      <c r="DL935" t="s">
        <v>3</v>
      </c>
      <c r="DM935">
        <v>0</v>
      </c>
      <c r="DN935" t="s">
        <v>3</v>
      </c>
      <c r="DO935">
        <v>0</v>
      </c>
    </row>
    <row r="936" spans="1:119" x14ac:dyDescent="0.2">
      <c r="A936">
        <f>ROW(Source!A611)</f>
        <v>611</v>
      </c>
      <c r="B936">
        <v>449016111</v>
      </c>
      <c r="C936">
        <v>448998678</v>
      </c>
      <c r="D936">
        <v>277865759</v>
      </c>
      <c r="E936">
        <v>1</v>
      </c>
      <c r="F936">
        <v>1</v>
      </c>
      <c r="G936">
        <v>1</v>
      </c>
      <c r="H936">
        <v>3</v>
      </c>
      <c r="I936" t="s">
        <v>1683</v>
      </c>
      <c r="J936" t="s">
        <v>1684</v>
      </c>
      <c r="K936" t="s">
        <v>1685</v>
      </c>
      <c r="L936">
        <v>1301</v>
      </c>
      <c r="N936">
        <v>1003</v>
      </c>
      <c r="O936" t="s">
        <v>211</v>
      </c>
      <c r="P936" t="s">
        <v>211</v>
      </c>
      <c r="Q936">
        <v>1</v>
      </c>
      <c r="W936">
        <v>0</v>
      </c>
      <c r="X936">
        <v>82205366</v>
      </c>
      <c r="Y936">
        <f t="shared" ref="Y936:Y948" si="436">(AT936*ROUND(0,7))</f>
        <v>0</v>
      </c>
      <c r="AA936">
        <v>3.47</v>
      </c>
      <c r="AB936">
        <v>0</v>
      </c>
      <c r="AC936">
        <v>0</v>
      </c>
      <c r="AD936">
        <v>0</v>
      </c>
      <c r="AE936">
        <v>2.27</v>
      </c>
      <c r="AF936">
        <v>0</v>
      </c>
      <c r="AG936">
        <v>0</v>
      </c>
      <c r="AH936">
        <v>0</v>
      </c>
      <c r="AI936">
        <v>1.53</v>
      </c>
      <c r="AJ936">
        <v>1</v>
      </c>
      <c r="AK936">
        <v>1</v>
      </c>
      <c r="AL936">
        <v>1</v>
      </c>
      <c r="AM936">
        <v>2</v>
      </c>
      <c r="AN936">
        <v>0</v>
      </c>
      <c r="AO936">
        <v>0</v>
      </c>
      <c r="AP936">
        <v>1</v>
      </c>
      <c r="AQ936">
        <v>1</v>
      </c>
      <c r="AR936">
        <v>0</v>
      </c>
      <c r="AS936" t="s">
        <v>3</v>
      </c>
      <c r="AT936">
        <v>0.42</v>
      </c>
      <c r="AU936" t="s">
        <v>135</v>
      </c>
      <c r="AV936">
        <v>0</v>
      </c>
      <c r="AW936">
        <v>2</v>
      </c>
      <c r="AX936">
        <v>448998695</v>
      </c>
      <c r="AY936">
        <v>1</v>
      </c>
      <c r="AZ936">
        <v>0</v>
      </c>
      <c r="BA936">
        <v>949</v>
      </c>
      <c r="BB936">
        <v>1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0.95340000000000003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1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CV936">
        <v>0</v>
      </c>
      <c r="CW936">
        <v>0</v>
      </c>
      <c r="CX936">
        <f>ROUND(Y936*Source!I611,7)</f>
        <v>0</v>
      </c>
      <c r="CY936">
        <f t="shared" ref="CY936:CY949" si="437">AA936</f>
        <v>3.47</v>
      </c>
      <c r="CZ936">
        <f t="shared" ref="CZ936:CZ949" si="438">AE936</f>
        <v>2.27</v>
      </c>
      <c r="DA936">
        <f t="shared" ref="DA936:DA949" si="439">AI936</f>
        <v>1.53</v>
      </c>
      <c r="DB936">
        <f t="shared" ref="DB936:DB948" si="440">ROUND((ROUND(AT936*CZ936,2)*ROUND(0,7)),6)</f>
        <v>0</v>
      </c>
      <c r="DC936">
        <f t="shared" ref="DC936:DC948" si="441">ROUND((ROUND(AT936*AG936,2)*ROUND(0,7)),6)</f>
        <v>0</v>
      </c>
      <c r="DD936" t="s">
        <v>3</v>
      </c>
      <c r="DE936" t="s">
        <v>3</v>
      </c>
      <c r="DF936">
        <f t="shared" ref="DF936:DF948" si="442">ROUND(ROUND(AE936*AI936,2)*CX936,2)</f>
        <v>0</v>
      </c>
      <c r="DG936">
        <f t="shared" si="435"/>
        <v>0</v>
      </c>
      <c r="DH936">
        <f t="shared" si="424"/>
        <v>0</v>
      </c>
      <c r="DI936">
        <f t="shared" si="425"/>
        <v>0</v>
      </c>
      <c r="DJ936">
        <f t="shared" ref="DJ936:DJ949" si="443">DF936</f>
        <v>0</v>
      </c>
      <c r="DK936">
        <v>0</v>
      </c>
      <c r="DL936" t="s">
        <v>3</v>
      </c>
      <c r="DM936">
        <v>0</v>
      </c>
      <c r="DN936" t="s">
        <v>3</v>
      </c>
      <c r="DO936">
        <v>0</v>
      </c>
    </row>
    <row r="937" spans="1:119" x14ac:dyDescent="0.2">
      <c r="A937">
        <f>ROW(Source!A611)</f>
        <v>611</v>
      </c>
      <c r="B937">
        <v>449016111</v>
      </c>
      <c r="C937">
        <v>448998678</v>
      </c>
      <c r="D937">
        <v>277866561</v>
      </c>
      <c r="E937">
        <v>1</v>
      </c>
      <c r="F937">
        <v>1</v>
      </c>
      <c r="G937">
        <v>1</v>
      </c>
      <c r="H937">
        <v>3</v>
      </c>
      <c r="I937" t="s">
        <v>1763</v>
      </c>
      <c r="J937" t="s">
        <v>1764</v>
      </c>
      <c r="K937" t="s">
        <v>1765</v>
      </c>
      <c r="L937">
        <v>1346</v>
      </c>
      <c r="N937">
        <v>1009</v>
      </c>
      <c r="O937" t="s">
        <v>441</v>
      </c>
      <c r="P937" t="s">
        <v>441</v>
      </c>
      <c r="Q937">
        <v>1</v>
      </c>
      <c r="W937">
        <v>0</v>
      </c>
      <c r="X937">
        <v>38535243</v>
      </c>
      <c r="Y937">
        <f t="shared" si="436"/>
        <v>0</v>
      </c>
      <c r="AA937">
        <v>1909.34</v>
      </c>
      <c r="AB937">
        <v>0</v>
      </c>
      <c r="AC937">
        <v>0</v>
      </c>
      <c r="AD937">
        <v>0</v>
      </c>
      <c r="AE937">
        <v>1193.3399999999999</v>
      </c>
      <c r="AF937">
        <v>0</v>
      </c>
      <c r="AG937">
        <v>0</v>
      </c>
      <c r="AH937">
        <v>0</v>
      </c>
      <c r="AI937">
        <v>1.6</v>
      </c>
      <c r="AJ937">
        <v>1</v>
      </c>
      <c r="AK937">
        <v>1</v>
      </c>
      <c r="AL937">
        <v>1</v>
      </c>
      <c r="AM937">
        <v>2</v>
      </c>
      <c r="AN937">
        <v>0</v>
      </c>
      <c r="AO937">
        <v>0</v>
      </c>
      <c r="AP937">
        <v>1</v>
      </c>
      <c r="AQ937">
        <v>1</v>
      </c>
      <c r="AR937">
        <v>0</v>
      </c>
      <c r="AS937" t="s">
        <v>3</v>
      </c>
      <c r="AT937">
        <v>2.0000000000000001E-4</v>
      </c>
      <c r="AU937" t="s">
        <v>135</v>
      </c>
      <c r="AV937">
        <v>0</v>
      </c>
      <c r="AW937">
        <v>2</v>
      </c>
      <c r="AX937">
        <v>448998696</v>
      </c>
      <c r="AY937">
        <v>1</v>
      </c>
      <c r="AZ937">
        <v>0</v>
      </c>
      <c r="BA937">
        <v>950</v>
      </c>
      <c r="BB937">
        <v>1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0.23866799999999999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1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CV937">
        <v>0</v>
      </c>
      <c r="CW937">
        <v>0</v>
      </c>
      <c r="CX937">
        <f>ROUND(Y937*Source!I611,7)</f>
        <v>0</v>
      </c>
      <c r="CY937">
        <f t="shared" si="437"/>
        <v>1909.34</v>
      </c>
      <c r="CZ937">
        <f t="shared" si="438"/>
        <v>1193.3399999999999</v>
      </c>
      <c r="DA937">
        <f t="shared" si="439"/>
        <v>1.6</v>
      </c>
      <c r="DB937">
        <f t="shared" si="440"/>
        <v>0</v>
      </c>
      <c r="DC937">
        <f t="shared" si="441"/>
        <v>0</v>
      </c>
      <c r="DD937" t="s">
        <v>3</v>
      </c>
      <c r="DE937" t="s">
        <v>3</v>
      </c>
      <c r="DF937">
        <f t="shared" si="442"/>
        <v>0</v>
      </c>
      <c r="DG937">
        <f t="shared" si="435"/>
        <v>0</v>
      </c>
      <c r="DH937">
        <f t="shared" si="424"/>
        <v>0</v>
      </c>
      <c r="DI937">
        <f t="shared" si="425"/>
        <v>0</v>
      </c>
      <c r="DJ937">
        <f t="shared" si="443"/>
        <v>0</v>
      </c>
      <c r="DK937">
        <v>0</v>
      </c>
      <c r="DL937" t="s">
        <v>3</v>
      </c>
      <c r="DM937">
        <v>0</v>
      </c>
      <c r="DN937" t="s">
        <v>3</v>
      </c>
      <c r="DO937">
        <v>0</v>
      </c>
    </row>
    <row r="938" spans="1:119" x14ac:dyDescent="0.2">
      <c r="A938">
        <f>ROW(Source!A611)</f>
        <v>611</v>
      </c>
      <c r="B938">
        <v>449016111</v>
      </c>
      <c r="C938">
        <v>448998678</v>
      </c>
      <c r="D938">
        <v>277866562</v>
      </c>
      <c r="E938">
        <v>1</v>
      </c>
      <c r="F938">
        <v>1</v>
      </c>
      <c r="G938">
        <v>1</v>
      </c>
      <c r="H938">
        <v>3</v>
      </c>
      <c r="I938" t="s">
        <v>1766</v>
      </c>
      <c r="J938" t="s">
        <v>1767</v>
      </c>
      <c r="K938" t="s">
        <v>1768</v>
      </c>
      <c r="L938">
        <v>1346</v>
      </c>
      <c r="N938">
        <v>1009</v>
      </c>
      <c r="O938" t="s">
        <v>441</v>
      </c>
      <c r="P938" t="s">
        <v>441</v>
      </c>
      <c r="Q938">
        <v>1</v>
      </c>
      <c r="W938">
        <v>0</v>
      </c>
      <c r="X938">
        <v>-1517040263</v>
      </c>
      <c r="Y938">
        <f t="shared" si="436"/>
        <v>0</v>
      </c>
      <c r="AA938">
        <v>1831.04</v>
      </c>
      <c r="AB938">
        <v>0</v>
      </c>
      <c r="AC938">
        <v>0</v>
      </c>
      <c r="AD938">
        <v>0</v>
      </c>
      <c r="AE938">
        <v>1144.4000000000001</v>
      </c>
      <c r="AF938">
        <v>0</v>
      </c>
      <c r="AG938">
        <v>0</v>
      </c>
      <c r="AH938">
        <v>0</v>
      </c>
      <c r="AI938">
        <v>1.6</v>
      </c>
      <c r="AJ938">
        <v>1</v>
      </c>
      <c r="AK938">
        <v>1</v>
      </c>
      <c r="AL938">
        <v>1</v>
      </c>
      <c r="AM938">
        <v>2</v>
      </c>
      <c r="AN938">
        <v>0</v>
      </c>
      <c r="AO938">
        <v>0</v>
      </c>
      <c r="AP938">
        <v>1</v>
      </c>
      <c r="AQ938">
        <v>1</v>
      </c>
      <c r="AR938">
        <v>0</v>
      </c>
      <c r="AS938" t="s">
        <v>3</v>
      </c>
      <c r="AT938">
        <v>5.0000000000000001E-4</v>
      </c>
      <c r="AU938" t="s">
        <v>135</v>
      </c>
      <c r="AV938">
        <v>0</v>
      </c>
      <c r="AW938">
        <v>2</v>
      </c>
      <c r="AX938">
        <v>448998697</v>
      </c>
      <c r="AY938">
        <v>1</v>
      </c>
      <c r="AZ938">
        <v>0</v>
      </c>
      <c r="BA938">
        <v>951</v>
      </c>
      <c r="BB938">
        <v>1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0.57220000000000004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1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CV938">
        <v>0</v>
      </c>
      <c r="CW938">
        <v>0</v>
      </c>
      <c r="CX938">
        <f>ROUND(Y938*Source!I611,7)</f>
        <v>0</v>
      </c>
      <c r="CY938">
        <f t="shared" si="437"/>
        <v>1831.04</v>
      </c>
      <c r="CZ938">
        <f t="shared" si="438"/>
        <v>1144.4000000000001</v>
      </c>
      <c r="DA938">
        <f t="shared" si="439"/>
        <v>1.6</v>
      </c>
      <c r="DB938">
        <f t="shared" si="440"/>
        <v>0</v>
      </c>
      <c r="DC938">
        <f t="shared" si="441"/>
        <v>0</v>
      </c>
      <c r="DD938" t="s">
        <v>3</v>
      </c>
      <c r="DE938" t="s">
        <v>3</v>
      </c>
      <c r="DF938">
        <f t="shared" si="442"/>
        <v>0</v>
      </c>
      <c r="DG938">
        <f t="shared" si="435"/>
        <v>0</v>
      </c>
      <c r="DH938">
        <f t="shared" si="424"/>
        <v>0</v>
      </c>
      <c r="DI938">
        <f t="shared" si="425"/>
        <v>0</v>
      </c>
      <c r="DJ938">
        <f t="shared" si="443"/>
        <v>0</v>
      </c>
      <c r="DK938">
        <v>0</v>
      </c>
      <c r="DL938" t="s">
        <v>3</v>
      </c>
      <c r="DM938">
        <v>0</v>
      </c>
      <c r="DN938" t="s">
        <v>3</v>
      </c>
      <c r="DO938">
        <v>0</v>
      </c>
    </row>
    <row r="939" spans="1:119" x14ac:dyDescent="0.2">
      <c r="A939">
        <f>ROW(Source!A611)</f>
        <v>611</v>
      </c>
      <c r="B939">
        <v>449016111</v>
      </c>
      <c r="C939">
        <v>448998678</v>
      </c>
      <c r="D939">
        <v>277869418</v>
      </c>
      <c r="E939">
        <v>1</v>
      </c>
      <c r="F939">
        <v>1</v>
      </c>
      <c r="G939">
        <v>1</v>
      </c>
      <c r="H939">
        <v>3</v>
      </c>
      <c r="I939" t="s">
        <v>1769</v>
      </c>
      <c r="J939" t="s">
        <v>1770</v>
      </c>
      <c r="K939" t="s">
        <v>1771</v>
      </c>
      <c r="L939">
        <v>1346</v>
      </c>
      <c r="N939">
        <v>1009</v>
      </c>
      <c r="O939" t="s">
        <v>441</v>
      </c>
      <c r="P939" t="s">
        <v>441</v>
      </c>
      <c r="Q939">
        <v>1</v>
      </c>
      <c r="W939">
        <v>0</v>
      </c>
      <c r="X939">
        <v>-1870059511</v>
      </c>
      <c r="Y939">
        <f t="shared" si="436"/>
        <v>0</v>
      </c>
      <c r="AA939">
        <v>129.24</v>
      </c>
      <c r="AB939">
        <v>0</v>
      </c>
      <c r="AC939">
        <v>0</v>
      </c>
      <c r="AD939">
        <v>0</v>
      </c>
      <c r="AE939">
        <v>89.75</v>
      </c>
      <c r="AF939">
        <v>0</v>
      </c>
      <c r="AG939">
        <v>0</v>
      </c>
      <c r="AH939">
        <v>0</v>
      </c>
      <c r="AI939">
        <v>1.44</v>
      </c>
      <c r="AJ939">
        <v>1</v>
      </c>
      <c r="AK939">
        <v>1</v>
      </c>
      <c r="AL939">
        <v>1</v>
      </c>
      <c r="AM939">
        <v>2</v>
      </c>
      <c r="AN939">
        <v>0</v>
      </c>
      <c r="AO939">
        <v>0</v>
      </c>
      <c r="AP939">
        <v>1</v>
      </c>
      <c r="AQ939">
        <v>1</v>
      </c>
      <c r="AR939">
        <v>0</v>
      </c>
      <c r="AS939" t="s">
        <v>3</v>
      </c>
      <c r="AT939">
        <v>1.4999999999999999E-2</v>
      </c>
      <c r="AU939" t="s">
        <v>135</v>
      </c>
      <c r="AV939">
        <v>0</v>
      </c>
      <c r="AW939">
        <v>2</v>
      </c>
      <c r="AX939">
        <v>448998698</v>
      </c>
      <c r="AY939">
        <v>1</v>
      </c>
      <c r="AZ939">
        <v>0</v>
      </c>
      <c r="BA939">
        <v>952</v>
      </c>
      <c r="BB939">
        <v>1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1.3462499999999999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1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CV939">
        <v>0</v>
      </c>
      <c r="CW939">
        <v>0</v>
      </c>
      <c r="CX939">
        <f>ROUND(Y939*Source!I611,7)</f>
        <v>0</v>
      </c>
      <c r="CY939">
        <f t="shared" si="437"/>
        <v>129.24</v>
      </c>
      <c r="CZ939">
        <f t="shared" si="438"/>
        <v>89.75</v>
      </c>
      <c r="DA939">
        <f t="shared" si="439"/>
        <v>1.44</v>
      </c>
      <c r="DB939">
        <f t="shared" si="440"/>
        <v>0</v>
      </c>
      <c r="DC939">
        <f t="shared" si="441"/>
        <v>0</v>
      </c>
      <c r="DD939" t="s">
        <v>3</v>
      </c>
      <c r="DE939" t="s">
        <v>3</v>
      </c>
      <c r="DF939">
        <f t="shared" si="442"/>
        <v>0</v>
      </c>
      <c r="DG939">
        <f t="shared" si="435"/>
        <v>0</v>
      </c>
      <c r="DH939">
        <f t="shared" si="424"/>
        <v>0</v>
      </c>
      <c r="DI939">
        <f t="shared" si="425"/>
        <v>0</v>
      </c>
      <c r="DJ939">
        <f t="shared" si="443"/>
        <v>0</v>
      </c>
      <c r="DK939">
        <v>0</v>
      </c>
      <c r="DL939" t="s">
        <v>3</v>
      </c>
      <c r="DM939">
        <v>0</v>
      </c>
      <c r="DN939" t="s">
        <v>3</v>
      </c>
      <c r="DO939">
        <v>0</v>
      </c>
    </row>
    <row r="940" spans="1:119" x14ac:dyDescent="0.2">
      <c r="A940">
        <f>ROW(Source!A611)</f>
        <v>611</v>
      </c>
      <c r="B940">
        <v>449016111</v>
      </c>
      <c r="C940">
        <v>448998678</v>
      </c>
      <c r="D940">
        <v>277869583</v>
      </c>
      <c r="E940">
        <v>1</v>
      </c>
      <c r="F940">
        <v>1</v>
      </c>
      <c r="G940">
        <v>1</v>
      </c>
      <c r="H940">
        <v>3</v>
      </c>
      <c r="I940" t="s">
        <v>1772</v>
      </c>
      <c r="J940" t="s">
        <v>1773</v>
      </c>
      <c r="K940" t="s">
        <v>1774</v>
      </c>
      <c r="L940">
        <v>1346</v>
      </c>
      <c r="N940">
        <v>1009</v>
      </c>
      <c r="O940" t="s">
        <v>441</v>
      </c>
      <c r="P940" t="s">
        <v>441</v>
      </c>
      <c r="Q940">
        <v>1</v>
      </c>
      <c r="W940">
        <v>0</v>
      </c>
      <c r="X940">
        <v>-1198854675</v>
      </c>
      <c r="Y940">
        <f t="shared" si="436"/>
        <v>0</v>
      </c>
      <c r="AA940">
        <v>694.86</v>
      </c>
      <c r="AB940">
        <v>0</v>
      </c>
      <c r="AC940">
        <v>0</v>
      </c>
      <c r="AD940">
        <v>0</v>
      </c>
      <c r="AE940">
        <v>451.21</v>
      </c>
      <c r="AF940">
        <v>0</v>
      </c>
      <c r="AG940">
        <v>0</v>
      </c>
      <c r="AH940">
        <v>0</v>
      </c>
      <c r="AI940">
        <v>1.54</v>
      </c>
      <c r="AJ940">
        <v>1</v>
      </c>
      <c r="AK940">
        <v>1</v>
      </c>
      <c r="AL940">
        <v>1</v>
      </c>
      <c r="AM940">
        <v>2</v>
      </c>
      <c r="AN940">
        <v>0</v>
      </c>
      <c r="AO940">
        <v>0</v>
      </c>
      <c r="AP940">
        <v>1</v>
      </c>
      <c r="AQ940">
        <v>1</v>
      </c>
      <c r="AR940">
        <v>0</v>
      </c>
      <c r="AS940" t="s">
        <v>3</v>
      </c>
      <c r="AT940">
        <v>1E-4</v>
      </c>
      <c r="AU940" t="s">
        <v>135</v>
      </c>
      <c r="AV940">
        <v>0</v>
      </c>
      <c r="AW940">
        <v>2</v>
      </c>
      <c r="AX940">
        <v>448998699</v>
      </c>
      <c r="AY940">
        <v>1</v>
      </c>
      <c r="AZ940">
        <v>0</v>
      </c>
      <c r="BA940">
        <v>953</v>
      </c>
      <c r="BB940">
        <v>1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4.5121000000000001E-2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1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CV940">
        <v>0</v>
      </c>
      <c r="CW940">
        <v>0</v>
      </c>
      <c r="CX940">
        <f>ROUND(Y940*Source!I611,7)</f>
        <v>0</v>
      </c>
      <c r="CY940">
        <f t="shared" si="437"/>
        <v>694.86</v>
      </c>
      <c r="CZ940">
        <f t="shared" si="438"/>
        <v>451.21</v>
      </c>
      <c r="DA940">
        <f t="shared" si="439"/>
        <v>1.54</v>
      </c>
      <c r="DB940">
        <f t="shared" si="440"/>
        <v>0</v>
      </c>
      <c r="DC940">
        <f t="shared" si="441"/>
        <v>0</v>
      </c>
      <c r="DD940" t="s">
        <v>3</v>
      </c>
      <c r="DE940" t="s">
        <v>3</v>
      </c>
      <c r="DF940">
        <f t="shared" si="442"/>
        <v>0</v>
      </c>
      <c r="DG940">
        <f t="shared" si="435"/>
        <v>0</v>
      </c>
      <c r="DH940">
        <f t="shared" si="424"/>
        <v>0</v>
      </c>
      <c r="DI940">
        <f t="shared" si="425"/>
        <v>0</v>
      </c>
      <c r="DJ940">
        <f t="shared" si="443"/>
        <v>0</v>
      </c>
      <c r="DK940">
        <v>0</v>
      </c>
      <c r="DL940" t="s">
        <v>3</v>
      </c>
      <c r="DM940">
        <v>0</v>
      </c>
      <c r="DN940" t="s">
        <v>3</v>
      </c>
      <c r="DO940">
        <v>0</v>
      </c>
    </row>
    <row r="941" spans="1:119" x14ac:dyDescent="0.2">
      <c r="A941">
        <f>ROW(Source!A611)</f>
        <v>611</v>
      </c>
      <c r="B941">
        <v>449016111</v>
      </c>
      <c r="C941">
        <v>448998678</v>
      </c>
      <c r="D941">
        <v>277881757</v>
      </c>
      <c r="E941">
        <v>1</v>
      </c>
      <c r="F941">
        <v>1</v>
      </c>
      <c r="G941">
        <v>1</v>
      </c>
      <c r="H941">
        <v>3</v>
      </c>
      <c r="I941" t="s">
        <v>1743</v>
      </c>
      <c r="J941" t="s">
        <v>1744</v>
      </c>
      <c r="K941" t="s">
        <v>1745</v>
      </c>
      <c r="L941">
        <v>1348</v>
      </c>
      <c r="N941">
        <v>1009</v>
      </c>
      <c r="O941" t="s">
        <v>83</v>
      </c>
      <c r="P941" t="s">
        <v>83</v>
      </c>
      <c r="Q941">
        <v>1000</v>
      </c>
      <c r="W941">
        <v>0</v>
      </c>
      <c r="X941">
        <v>-30100679</v>
      </c>
      <c r="Y941">
        <f t="shared" si="436"/>
        <v>0</v>
      </c>
      <c r="AA941">
        <v>1144599.95</v>
      </c>
      <c r="AB941">
        <v>0</v>
      </c>
      <c r="AC941">
        <v>0</v>
      </c>
      <c r="AD941">
        <v>0</v>
      </c>
      <c r="AE941">
        <v>1050091.7</v>
      </c>
      <c r="AF941">
        <v>0</v>
      </c>
      <c r="AG941">
        <v>0</v>
      </c>
      <c r="AH941">
        <v>0</v>
      </c>
      <c r="AI941">
        <v>1.0900000000000001</v>
      </c>
      <c r="AJ941">
        <v>1</v>
      </c>
      <c r="AK941">
        <v>1</v>
      </c>
      <c r="AL941">
        <v>1</v>
      </c>
      <c r="AM941">
        <v>2</v>
      </c>
      <c r="AN941">
        <v>0</v>
      </c>
      <c r="AO941">
        <v>0</v>
      </c>
      <c r="AP941">
        <v>1</v>
      </c>
      <c r="AQ941">
        <v>1</v>
      </c>
      <c r="AR941">
        <v>0</v>
      </c>
      <c r="AS941" t="s">
        <v>3</v>
      </c>
      <c r="AT941">
        <v>1.0000000000000001E-5</v>
      </c>
      <c r="AU941" t="s">
        <v>135</v>
      </c>
      <c r="AV941">
        <v>0</v>
      </c>
      <c r="AW941">
        <v>2</v>
      </c>
      <c r="AX941">
        <v>448998700</v>
      </c>
      <c r="AY941">
        <v>1</v>
      </c>
      <c r="AZ941">
        <v>0</v>
      </c>
      <c r="BA941">
        <v>954</v>
      </c>
      <c r="BB941">
        <v>1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10.500917000000001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1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CV941">
        <v>0</v>
      </c>
      <c r="CW941">
        <v>0</v>
      </c>
      <c r="CX941">
        <f>ROUND(Y941*Source!I611,7)</f>
        <v>0</v>
      </c>
      <c r="CY941">
        <f t="shared" si="437"/>
        <v>1144599.95</v>
      </c>
      <c r="CZ941">
        <f t="shared" si="438"/>
        <v>1050091.7</v>
      </c>
      <c r="DA941">
        <f t="shared" si="439"/>
        <v>1.0900000000000001</v>
      </c>
      <c r="DB941">
        <f t="shared" si="440"/>
        <v>0</v>
      </c>
      <c r="DC941">
        <f t="shared" si="441"/>
        <v>0</v>
      </c>
      <c r="DD941" t="s">
        <v>3</v>
      </c>
      <c r="DE941" t="s">
        <v>3</v>
      </c>
      <c r="DF941">
        <f t="shared" si="442"/>
        <v>0</v>
      </c>
      <c r="DG941">
        <f t="shared" si="435"/>
        <v>0</v>
      </c>
      <c r="DH941">
        <f t="shared" si="424"/>
        <v>0</v>
      </c>
      <c r="DI941">
        <f t="shared" si="425"/>
        <v>0</v>
      </c>
      <c r="DJ941">
        <f t="shared" si="443"/>
        <v>0</v>
      </c>
      <c r="DK941">
        <v>0</v>
      </c>
      <c r="DL941" t="s">
        <v>3</v>
      </c>
      <c r="DM941">
        <v>0</v>
      </c>
      <c r="DN941" t="s">
        <v>3</v>
      </c>
      <c r="DO941">
        <v>0</v>
      </c>
    </row>
    <row r="942" spans="1:119" x14ac:dyDescent="0.2">
      <c r="A942">
        <f>ROW(Source!A611)</f>
        <v>611</v>
      </c>
      <c r="B942">
        <v>449016111</v>
      </c>
      <c r="C942">
        <v>448998678</v>
      </c>
      <c r="D942">
        <v>277881813</v>
      </c>
      <c r="E942">
        <v>1</v>
      </c>
      <c r="F942">
        <v>1</v>
      </c>
      <c r="G942">
        <v>1</v>
      </c>
      <c r="H942">
        <v>3</v>
      </c>
      <c r="I942" t="s">
        <v>1775</v>
      </c>
      <c r="J942" t="s">
        <v>1776</v>
      </c>
      <c r="K942" t="s">
        <v>1777</v>
      </c>
      <c r="L942">
        <v>1346</v>
      </c>
      <c r="N942">
        <v>1009</v>
      </c>
      <c r="O942" t="s">
        <v>441</v>
      </c>
      <c r="P942" t="s">
        <v>441</v>
      </c>
      <c r="Q942">
        <v>1</v>
      </c>
      <c r="W942">
        <v>0</v>
      </c>
      <c r="X942">
        <v>-1873036274</v>
      </c>
      <c r="Y942">
        <f t="shared" si="436"/>
        <v>0</v>
      </c>
      <c r="AA942">
        <v>2516.2199999999998</v>
      </c>
      <c r="AB942">
        <v>0</v>
      </c>
      <c r="AC942">
        <v>0</v>
      </c>
      <c r="AD942">
        <v>0</v>
      </c>
      <c r="AE942">
        <v>1562.87</v>
      </c>
      <c r="AF942">
        <v>0</v>
      </c>
      <c r="AG942">
        <v>0</v>
      </c>
      <c r="AH942">
        <v>0</v>
      </c>
      <c r="AI942">
        <v>1.61</v>
      </c>
      <c r="AJ942">
        <v>1</v>
      </c>
      <c r="AK942">
        <v>1</v>
      </c>
      <c r="AL942">
        <v>1</v>
      </c>
      <c r="AM942">
        <v>2</v>
      </c>
      <c r="AN942">
        <v>0</v>
      </c>
      <c r="AO942">
        <v>0</v>
      </c>
      <c r="AP942">
        <v>1</v>
      </c>
      <c r="AQ942">
        <v>1</v>
      </c>
      <c r="AR942">
        <v>0</v>
      </c>
      <c r="AS942" t="s">
        <v>3</v>
      </c>
      <c r="AT942">
        <v>2E-3</v>
      </c>
      <c r="AU942" t="s">
        <v>135</v>
      </c>
      <c r="AV942">
        <v>0</v>
      </c>
      <c r="AW942">
        <v>2</v>
      </c>
      <c r="AX942">
        <v>448998701</v>
      </c>
      <c r="AY942">
        <v>1</v>
      </c>
      <c r="AZ942">
        <v>0</v>
      </c>
      <c r="BA942">
        <v>955</v>
      </c>
      <c r="BB942">
        <v>1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3.12574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1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CV942">
        <v>0</v>
      </c>
      <c r="CW942">
        <v>0</v>
      </c>
      <c r="CX942">
        <f>ROUND(Y942*Source!I611,7)</f>
        <v>0</v>
      </c>
      <c r="CY942">
        <f t="shared" si="437"/>
        <v>2516.2199999999998</v>
      </c>
      <c r="CZ942">
        <f t="shared" si="438"/>
        <v>1562.87</v>
      </c>
      <c r="DA942">
        <f t="shared" si="439"/>
        <v>1.61</v>
      </c>
      <c r="DB942">
        <f t="shared" si="440"/>
        <v>0</v>
      </c>
      <c r="DC942">
        <f t="shared" si="441"/>
        <v>0</v>
      </c>
      <c r="DD942" t="s">
        <v>3</v>
      </c>
      <c r="DE942" t="s">
        <v>3</v>
      </c>
      <c r="DF942">
        <f t="shared" si="442"/>
        <v>0</v>
      </c>
      <c r="DG942">
        <f t="shared" si="435"/>
        <v>0</v>
      </c>
      <c r="DH942">
        <f t="shared" si="424"/>
        <v>0</v>
      </c>
      <c r="DI942">
        <f t="shared" si="425"/>
        <v>0</v>
      </c>
      <c r="DJ942">
        <f t="shared" si="443"/>
        <v>0</v>
      </c>
      <c r="DK942">
        <v>0</v>
      </c>
      <c r="DL942" t="s">
        <v>3</v>
      </c>
      <c r="DM942">
        <v>0</v>
      </c>
      <c r="DN942" t="s">
        <v>3</v>
      </c>
      <c r="DO942">
        <v>0</v>
      </c>
    </row>
    <row r="943" spans="1:119" x14ac:dyDescent="0.2">
      <c r="A943">
        <f>ROW(Source!A611)</f>
        <v>611</v>
      </c>
      <c r="B943">
        <v>449016111</v>
      </c>
      <c r="C943">
        <v>448998678</v>
      </c>
      <c r="D943">
        <v>277881815</v>
      </c>
      <c r="E943">
        <v>1</v>
      </c>
      <c r="F943">
        <v>1</v>
      </c>
      <c r="G943">
        <v>1</v>
      </c>
      <c r="H943">
        <v>3</v>
      </c>
      <c r="I943" t="s">
        <v>1778</v>
      </c>
      <c r="J943" t="s">
        <v>1779</v>
      </c>
      <c r="K943" t="s">
        <v>1780</v>
      </c>
      <c r="L943">
        <v>1346</v>
      </c>
      <c r="N943">
        <v>1009</v>
      </c>
      <c r="O943" t="s">
        <v>441</v>
      </c>
      <c r="P943" t="s">
        <v>441</v>
      </c>
      <c r="Q943">
        <v>1</v>
      </c>
      <c r="W943">
        <v>0</v>
      </c>
      <c r="X943">
        <v>-494228732</v>
      </c>
      <c r="Y943">
        <f t="shared" si="436"/>
        <v>0</v>
      </c>
      <c r="AA943">
        <v>2957.3</v>
      </c>
      <c r="AB943">
        <v>0</v>
      </c>
      <c r="AC943">
        <v>0</v>
      </c>
      <c r="AD943">
        <v>0</v>
      </c>
      <c r="AE943">
        <v>1836.83</v>
      </c>
      <c r="AF943">
        <v>0</v>
      </c>
      <c r="AG943">
        <v>0</v>
      </c>
      <c r="AH943">
        <v>0</v>
      </c>
      <c r="AI943">
        <v>1.61</v>
      </c>
      <c r="AJ943">
        <v>1</v>
      </c>
      <c r="AK943">
        <v>1</v>
      </c>
      <c r="AL943">
        <v>1</v>
      </c>
      <c r="AM943">
        <v>2</v>
      </c>
      <c r="AN943">
        <v>0</v>
      </c>
      <c r="AO943">
        <v>0</v>
      </c>
      <c r="AP943">
        <v>1</v>
      </c>
      <c r="AQ943">
        <v>1</v>
      </c>
      <c r="AR943">
        <v>0</v>
      </c>
      <c r="AS943" t="s">
        <v>3</v>
      </c>
      <c r="AT943">
        <v>2E-3</v>
      </c>
      <c r="AU943" t="s">
        <v>135</v>
      </c>
      <c r="AV943">
        <v>0</v>
      </c>
      <c r="AW943">
        <v>2</v>
      </c>
      <c r="AX943">
        <v>448998702</v>
      </c>
      <c r="AY943">
        <v>1</v>
      </c>
      <c r="AZ943">
        <v>0</v>
      </c>
      <c r="BA943">
        <v>956</v>
      </c>
      <c r="BB943">
        <v>1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3.6736599999999999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1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CV943">
        <v>0</v>
      </c>
      <c r="CW943">
        <v>0</v>
      </c>
      <c r="CX943">
        <f>ROUND(Y943*Source!I611,7)</f>
        <v>0</v>
      </c>
      <c r="CY943">
        <f t="shared" si="437"/>
        <v>2957.3</v>
      </c>
      <c r="CZ943">
        <f t="shared" si="438"/>
        <v>1836.83</v>
      </c>
      <c r="DA943">
        <f t="shared" si="439"/>
        <v>1.61</v>
      </c>
      <c r="DB943">
        <f t="shared" si="440"/>
        <v>0</v>
      </c>
      <c r="DC943">
        <f t="shared" si="441"/>
        <v>0</v>
      </c>
      <c r="DD943" t="s">
        <v>3</v>
      </c>
      <c r="DE943" t="s">
        <v>3</v>
      </c>
      <c r="DF943">
        <f t="shared" si="442"/>
        <v>0</v>
      </c>
      <c r="DG943">
        <f t="shared" si="435"/>
        <v>0</v>
      </c>
      <c r="DH943">
        <f t="shared" si="424"/>
        <v>0</v>
      </c>
      <c r="DI943">
        <f t="shared" si="425"/>
        <v>0</v>
      </c>
      <c r="DJ943">
        <f t="shared" si="443"/>
        <v>0</v>
      </c>
      <c r="DK943">
        <v>0</v>
      </c>
      <c r="DL943" t="s">
        <v>3</v>
      </c>
      <c r="DM943">
        <v>0</v>
      </c>
      <c r="DN943" t="s">
        <v>3</v>
      </c>
      <c r="DO943">
        <v>0</v>
      </c>
    </row>
    <row r="944" spans="1:119" x14ac:dyDescent="0.2">
      <c r="A944">
        <f>ROW(Source!A611)</f>
        <v>611</v>
      </c>
      <c r="B944">
        <v>449016111</v>
      </c>
      <c r="C944">
        <v>448998678</v>
      </c>
      <c r="D944">
        <v>277896307</v>
      </c>
      <c r="E944">
        <v>1</v>
      </c>
      <c r="F944">
        <v>1</v>
      </c>
      <c r="G944">
        <v>1</v>
      </c>
      <c r="H944">
        <v>3</v>
      </c>
      <c r="I944" t="s">
        <v>1781</v>
      </c>
      <c r="J944" t="s">
        <v>1782</v>
      </c>
      <c r="K944" t="s">
        <v>1783</v>
      </c>
      <c r="L944">
        <v>1346</v>
      </c>
      <c r="N944">
        <v>1009</v>
      </c>
      <c r="O944" t="s">
        <v>441</v>
      </c>
      <c r="P944" t="s">
        <v>441</v>
      </c>
      <c r="Q944">
        <v>1</v>
      </c>
      <c r="W944">
        <v>0</v>
      </c>
      <c r="X944">
        <v>548715327</v>
      </c>
      <c r="Y944">
        <f t="shared" si="436"/>
        <v>0</v>
      </c>
      <c r="AA944">
        <v>9994.9</v>
      </c>
      <c r="AB944">
        <v>0</v>
      </c>
      <c r="AC944">
        <v>0</v>
      </c>
      <c r="AD944">
        <v>0</v>
      </c>
      <c r="AE944">
        <v>8329.08</v>
      </c>
      <c r="AF944">
        <v>0</v>
      </c>
      <c r="AG944">
        <v>0</v>
      </c>
      <c r="AH944">
        <v>0</v>
      </c>
      <c r="AI944">
        <v>1.2</v>
      </c>
      <c r="AJ944">
        <v>1</v>
      </c>
      <c r="AK944">
        <v>1</v>
      </c>
      <c r="AL944">
        <v>1</v>
      </c>
      <c r="AM944">
        <v>2</v>
      </c>
      <c r="AN944">
        <v>0</v>
      </c>
      <c r="AO944">
        <v>0</v>
      </c>
      <c r="AP944">
        <v>1</v>
      </c>
      <c r="AQ944">
        <v>1</v>
      </c>
      <c r="AR944">
        <v>0</v>
      </c>
      <c r="AS944" t="s">
        <v>3</v>
      </c>
      <c r="AT944">
        <v>2E-3</v>
      </c>
      <c r="AU944" t="s">
        <v>135</v>
      </c>
      <c r="AV944">
        <v>0</v>
      </c>
      <c r="AW944">
        <v>2</v>
      </c>
      <c r="AX944">
        <v>448998703</v>
      </c>
      <c r="AY944">
        <v>1</v>
      </c>
      <c r="AZ944">
        <v>0</v>
      </c>
      <c r="BA944">
        <v>957</v>
      </c>
      <c r="BB944">
        <v>1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16.658159999999999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1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CV944">
        <v>0</v>
      </c>
      <c r="CW944">
        <v>0</v>
      </c>
      <c r="CX944">
        <f>ROUND(Y944*Source!I611,7)</f>
        <v>0</v>
      </c>
      <c r="CY944">
        <f t="shared" si="437"/>
        <v>9994.9</v>
      </c>
      <c r="CZ944">
        <f t="shared" si="438"/>
        <v>8329.08</v>
      </c>
      <c r="DA944">
        <f t="shared" si="439"/>
        <v>1.2</v>
      </c>
      <c r="DB944">
        <f t="shared" si="440"/>
        <v>0</v>
      </c>
      <c r="DC944">
        <f t="shared" si="441"/>
        <v>0</v>
      </c>
      <c r="DD944" t="s">
        <v>3</v>
      </c>
      <c r="DE944" t="s">
        <v>3</v>
      </c>
      <c r="DF944">
        <f t="shared" si="442"/>
        <v>0</v>
      </c>
      <c r="DG944">
        <f t="shared" si="435"/>
        <v>0</v>
      </c>
      <c r="DH944">
        <f t="shared" si="424"/>
        <v>0</v>
      </c>
      <c r="DI944">
        <f t="shared" si="425"/>
        <v>0</v>
      </c>
      <c r="DJ944">
        <f t="shared" si="443"/>
        <v>0</v>
      </c>
      <c r="DK944">
        <v>0</v>
      </c>
      <c r="DL944" t="s">
        <v>3</v>
      </c>
      <c r="DM944">
        <v>0</v>
      </c>
      <c r="DN944" t="s">
        <v>3</v>
      </c>
      <c r="DO944">
        <v>0</v>
      </c>
    </row>
    <row r="945" spans="1:119" x14ac:dyDescent="0.2">
      <c r="A945">
        <f>ROW(Source!A611)</f>
        <v>611</v>
      </c>
      <c r="B945">
        <v>449016111</v>
      </c>
      <c r="C945">
        <v>448998678</v>
      </c>
      <c r="D945">
        <v>277896356</v>
      </c>
      <c r="E945">
        <v>1</v>
      </c>
      <c r="F945">
        <v>1</v>
      </c>
      <c r="G945">
        <v>1</v>
      </c>
      <c r="H945">
        <v>3</v>
      </c>
      <c r="I945" t="s">
        <v>1784</v>
      </c>
      <c r="J945" t="s">
        <v>1785</v>
      </c>
      <c r="K945" t="s">
        <v>1786</v>
      </c>
      <c r="L945">
        <v>1348</v>
      </c>
      <c r="N945">
        <v>1009</v>
      </c>
      <c r="O945" t="s">
        <v>83</v>
      </c>
      <c r="P945" t="s">
        <v>83</v>
      </c>
      <c r="Q945">
        <v>1000</v>
      </c>
      <c r="W945">
        <v>0</v>
      </c>
      <c r="X945">
        <v>-1459414872</v>
      </c>
      <c r="Y945">
        <f t="shared" si="436"/>
        <v>0</v>
      </c>
      <c r="AA945">
        <v>186597.46</v>
      </c>
      <c r="AB945">
        <v>0</v>
      </c>
      <c r="AC945">
        <v>0</v>
      </c>
      <c r="AD945">
        <v>0</v>
      </c>
      <c r="AE945">
        <v>155497.88</v>
      </c>
      <c r="AF945">
        <v>0</v>
      </c>
      <c r="AG945">
        <v>0</v>
      </c>
      <c r="AH945">
        <v>0</v>
      </c>
      <c r="AI945">
        <v>1.2</v>
      </c>
      <c r="AJ945">
        <v>1</v>
      </c>
      <c r="AK945">
        <v>1</v>
      </c>
      <c r="AL945">
        <v>1</v>
      </c>
      <c r="AM945">
        <v>2</v>
      </c>
      <c r="AN945">
        <v>0</v>
      </c>
      <c r="AO945">
        <v>0</v>
      </c>
      <c r="AP945">
        <v>1</v>
      </c>
      <c r="AQ945">
        <v>1</v>
      </c>
      <c r="AR945">
        <v>0</v>
      </c>
      <c r="AS945" t="s">
        <v>3</v>
      </c>
      <c r="AT945">
        <v>1.0000000000000001E-5</v>
      </c>
      <c r="AU945" t="s">
        <v>135</v>
      </c>
      <c r="AV945">
        <v>0</v>
      </c>
      <c r="AW945">
        <v>2</v>
      </c>
      <c r="AX945">
        <v>448998704</v>
      </c>
      <c r="AY945">
        <v>1</v>
      </c>
      <c r="AZ945">
        <v>0</v>
      </c>
      <c r="BA945">
        <v>958</v>
      </c>
      <c r="BB945">
        <v>1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1.5549788000000002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1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CV945">
        <v>0</v>
      </c>
      <c r="CW945">
        <v>0</v>
      </c>
      <c r="CX945">
        <f>ROUND(Y945*Source!I611,7)</f>
        <v>0</v>
      </c>
      <c r="CY945">
        <f t="shared" si="437"/>
        <v>186597.46</v>
      </c>
      <c r="CZ945">
        <f t="shared" si="438"/>
        <v>155497.88</v>
      </c>
      <c r="DA945">
        <f t="shared" si="439"/>
        <v>1.2</v>
      </c>
      <c r="DB945">
        <f t="shared" si="440"/>
        <v>0</v>
      </c>
      <c r="DC945">
        <f t="shared" si="441"/>
        <v>0</v>
      </c>
      <c r="DD945" t="s">
        <v>3</v>
      </c>
      <c r="DE945" t="s">
        <v>3</v>
      </c>
      <c r="DF945">
        <f t="shared" si="442"/>
        <v>0</v>
      </c>
      <c r="DG945">
        <f t="shared" si="435"/>
        <v>0</v>
      </c>
      <c r="DH945">
        <f t="shared" si="424"/>
        <v>0</v>
      </c>
      <c r="DI945">
        <f t="shared" si="425"/>
        <v>0</v>
      </c>
      <c r="DJ945">
        <f t="shared" si="443"/>
        <v>0</v>
      </c>
      <c r="DK945">
        <v>0</v>
      </c>
      <c r="DL945" t="s">
        <v>3</v>
      </c>
      <c r="DM945">
        <v>0</v>
      </c>
      <c r="DN945" t="s">
        <v>3</v>
      </c>
      <c r="DO945">
        <v>0</v>
      </c>
    </row>
    <row r="946" spans="1:119" x14ac:dyDescent="0.2">
      <c r="A946">
        <f>ROW(Source!A611)</f>
        <v>611</v>
      </c>
      <c r="B946">
        <v>449016111</v>
      </c>
      <c r="C946">
        <v>448998678</v>
      </c>
      <c r="D946">
        <v>277910701</v>
      </c>
      <c r="E946">
        <v>1</v>
      </c>
      <c r="F946">
        <v>1</v>
      </c>
      <c r="G946">
        <v>1</v>
      </c>
      <c r="H946">
        <v>3</v>
      </c>
      <c r="I946" t="s">
        <v>1787</v>
      </c>
      <c r="J946" t="s">
        <v>1788</v>
      </c>
      <c r="K946" t="s">
        <v>1789</v>
      </c>
      <c r="L946">
        <v>1425</v>
      </c>
      <c r="N946">
        <v>1013</v>
      </c>
      <c r="O946" t="s">
        <v>62</v>
      </c>
      <c r="P946" t="s">
        <v>62</v>
      </c>
      <c r="Q946">
        <v>1</v>
      </c>
      <c r="W946">
        <v>0</v>
      </c>
      <c r="X946">
        <v>138894002</v>
      </c>
      <c r="Y946">
        <f t="shared" si="436"/>
        <v>0</v>
      </c>
      <c r="AA946">
        <v>321.79000000000002</v>
      </c>
      <c r="AB946">
        <v>0</v>
      </c>
      <c r="AC946">
        <v>0</v>
      </c>
      <c r="AD946">
        <v>0</v>
      </c>
      <c r="AE946">
        <v>233.18</v>
      </c>
      <c r="AF946">
        <v>0</v>
      </c>
      <c r="AG946">
        <v>0</v>
      </c>
      <c r="AH946">
        <v>0</v>
      </c>
      <c r="AI946">
        <v>1.38</v>
      </c>
      <c r="AJ946">
        <v>1</v>
      </c>
      <c r="AK946">
        <v>1</v>
      </c>
      <c r="AL946">
        <v>1</v>
      </c>
      <c r="AM946">
        <v>2</v>
      </c>
      <c r="AN946">
        <v>0</v>
      </c>
      <c r="AO946">
        <v>0</v>
      </c>
      <c r="AP946">
        <v>1</v>
      </c>
      <c r="AQ946">
        <v>1</v>
      </c>
      <c r="AR946">
        <v>0</v>
      </c>
      <c r="AS946" t="s">
        <v>3</v>
      </c>
      <c r="AT946">
        <v>0.01</v>
      </c>
      <c r="AU946" t="s">
        <v>135</v>
      </c>
      <c r="AV946">
        <v>0</v>
      </c>
      <c r="AW946">
        <v>2</v>
      </c>
      <c r="AX946">
        <v>448998705</v>
      </c>
      <c r="AY946">
        <v>1</v>
      </c>
      <c r="AZ946">
        <v>0</v>
      </c>
      <c r="BA946">
        <v>959</v>
      </c>
      <c r="BB946">
        <v>1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2.3318000000000003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1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CV946">
        <v>0</v>
      </c>
      <c r="CW946">
        <v>0</v>
      </c>
      <c r="CX946">
        <f>ROUND(Y946*Source!I611,7)</f>
        <v>0</v>
      </c>
      <c r="CY946">
        <f t="shared" si="437"/>
        <v>321.79000000000002</v>
      </c>
      <c r="CZ946">
        <f t="shared" si="438"/>
        <v>233.18</v>
      </c>
      <c r="DA946">
        <f t="shared" si="439"/>
        <v>1.38</v>
      </c>
      <c r="DB946">
        <f t="shared" si="440"/>
        <v>0</v>
      </c>
      <c r="DC946">
        <f t="shared" si="441"/>
        <v>0</v>
      </c>
      <c r="DD946" t="s">
        <v>3</v>
      </c>
      <c r="DE946" t="s">
        <v>3</v>
      </c>
      <c r="DF946">
        <f t="shared" si="442"/>
        <v>0</v>
      </c>
      <c r="DG946">
        <f t="shared" si="435"/>
        <v>0</v>
      </c>
      <c r="DH946">
        <f t="shared" si="424"/>
        <v>0</v>
      </c>
      <c r="DI946">
        <f t="shared" si="425"/>
        <v>0</v>
      </c>
      <c r="DJ946">
        <f t="shared" si="443"/>
        <v>0</v>
      </c>
      <c r="DK946">
        <v>0</v>
      </c>
      <c r="DL946" t="s">
        <v>3</v>
      </c>
      <c r="DM946">
        <v>0</v>
      </c>
      <c r="DN946" t="s">
        <v>3</v>
      </c>
      <c r="DO946">
        <v>0</v>
      </c>
    </row>
    <row r="947" spans="1:119" x14ac:dyDescent="0.2">
      <c r="A947">
        <f>ROW(Source!A611)</f>
        <v>611</v>
      </c>
      <c r="B947">
        <v>449016111</v>
      </c>
      <c r="C947">
        <v>448998678</v>
      </c>
      <c r="D947">
        <v>277933476</v>
      </c>
      <c r="E947">
        <v>1</v>
      </c>
      <c r="F947">
        <v>1</v>
      </c>
      <c r="G947">
        <v>1</v>
      </c>
      <c r="H947">
        <v>3</v>
      </c>
      <c r="I947" t="s">
        <v>1790</v>
      </c>
      <c r="J947" t="s">
        <v>1791</v>
      </c>
      <c r="K947" t="s">
        <v>1792</v>
      </c>
      <c r="L947">
        <v>1346</v>
      </c>
      <c r="N947">
        <v>1009</v>
      </c>
      <c r="O947" t="s">
        <v>441</v>
      </c>
      <c r="P947" t="s">
        <v>441</v>
      </c>
      <c r="Q947">
        <v>1</v>
      </c>
      <c r="W947">
        <v>0</v>
      </c>
      <c r="X947">
        <v>-621032167</v>
      </c>
      <c r="Y947">
        <f t="shared" si="436"/>
        <v>0</v>
      </c>
      <c r="AA947">
        <v>257.3</v>
      </c>
      <c r="AB947">
        <v>0</v>
      </c>
      <c r="AC947">
        <v>0</v>
      </c>
      <c r="AD947">
        <v>0</v>
      </c>
      <c r="AE947">
        <v>196.41</v>
      </c>
      <c r="AF947">
        <v>0</v>
      </c>
      <c r="AG947">
        <v>0</v>
      </c>
      <c r="AH947">
        <v>0</v>
      </c>
      <c r="AI947">
        <v>1.31</v>
      </c>
      <c r="AJ947">
        <v>1</v>
      </c>
      <c r="AK947">
        <v>1</v>
      </c>
      <c r="AL947">
        <v>1</v>
      </c>
      <c r="AM947">
        <v>2</v>
      </c>
      <c r="AN947">
        <v>0</v>
      </c>
      <c r="AO947">
        <v>0</v>
      </c>
      <c r="AP947">
        <v>1</v>
      </c>
      <c r="AQ947">
        <v>1</v>
      </c>
      <c r="AR947">
        <v>0</v>
      </c>
      <c r="AS947" t="s">
        <v>3</v>
      </c>
      <c r="AT947">
        <v>7.0000000000000001E-3</v>
      </c>
      <c r="AU947" t="s">
        <v>135</v>
      </c>
      <c r="AV947">
        <v>0</v>
      </c>
      <c r="AW947">
        <v>2</v>
      </c>
      <c r="AX947">
        <v>448998706</v>
      </c>
      <c r="AY947">
        <v>1</v>
      </c>
      <c r="AZ947">
        <v>0</v>
      </c>
      <c r="BA947">
        <v>960</v>
      </c>
      <c r="BB947">
        <v>1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1.37487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1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CV947">
        <v>0</v>
      </c>
      <c r="CW947">
        <v>0</v>
      </c>
      <c r="CX947">
        <f>ROUND(Y947*Source!I611,7)</f>
        <v>0</v>
      </c>
      <c r="CY947">
        <f t="shared" si="437"/>
        <v>257.3</v>
      </c>
      <c r="CZ947">
        <f t="shared" si="438"/>
        <v>196.41</v>
      </c>
      <c r="DA947">
        <f t="shared" si="439"/>
        <v>1.31</v>
      </c>
      <c r="DB947">
        <f t="shared" si="440"/>
        <v>0</v>
      </c>
      <c r="DC947">
        <f t="shared" si="441"/>
        <v>0</v>
      </c>
      <c r="DD947" t="s">
        <v>3</v>
      </c>
      <c r="DE947" t="s">
        <v>3</v>
      </c>
      <c r="DF947">
        <f t="shared" si="442"/>
        <v>0</v>
      </c>
      <c r="DG947">
        <f t="shared" si="435"/>
        <v>0</v>
      </c>
      <c r="DH947">
        <f t="shared" si="424"/>
        <v>0</v>
      </c>
      <c r="DI947">
        <f t="shared" si="425"/>
        <v>0</v>
      </c>
      <c r="DJ947">
        <f t="shared" si="443"/>
        <v>0</v>
      </c>
      <c r="DK947">
        <v>0</v>
      </c>
      <c r="DL947" t="s">
        <v>3</v>
      </c>
      <c r="DM947">
        <v>0</v>
      </c>
      <c r="DN947" t="s">
        <v>3</v>
      </c>
      <c r="DO947">
        <v>0</v>
      </c>
    </row>
    <row r="948" spans="1:119" x14ac:dyDescent="0.2">
      <c r="A948">
        <f>ROW(Source!A611)</f>
        <v>611</v>
      </c>
      <c r="B948">
        <v>449016111</v>
      </c>
      <c r="C948">
        <v>448998678</v>
      </c>
      <c r="D948">
        <v>277937841</v>
      </c>
      <c r="E948">
        <v>1</v>
      </c>
      <c r="F948">
        <v>1</v>
      </c>
      <c r="G948">
        <v>1</v>
      </c>
      <c r="H948">
        <v>3</v>
      </c>
      <c r="I948" t="s">
        <v>1731</v>
      </c>
      <c r="J948" t="s">
        <v>1732</v>
      </c>
      <c r="K948" t="s">
        <v>1733</v>
      </c>
      <c r="L948">
        <v>1425</v>
      </c>
      <c r="N948">
        <v>1013</v>
      </c>
      <c r="O948" t="s">
        <v>62</v>
      </c>
      <c r="P948" t="s">
        <v>62</v>
      </c>
      <c r="Q948">
        <v>1</v>
      </c>
      <c r="W948">
        <v>0</v>
      </c>
      <c r="X948">
        <v>-950555385</v>
      </c>
      <c r="Y948">
        <f t="shared" si="436"/>
        <v>0</v>
      </c>
      <c r="AA948">
        <v>223.94</v>
      </c>
      <c r="AB948">
        <v>0</v>
      </c>
      <c r="AC948">
        <v>0</v>
      </c>
      <c r="AD948">
        <v>0</v>
      </c>
      <c r="AE948">
        <v>235.73</v>
      </c>
      <c r="AF948">
        <v>0</v>
      </c>
      <c r="AG948">
        <v>0</v>
      </c>
      <c r="AH948">
        <v>0</v>
      </c>
      <c r="AI948">
        <v>0.95</v>
      </c>
      <c r="AJ948">
        <v>1</v>
      </c>
      <c r="AK948">
        <v>1</v>
      </c>
      <c r="AL948">
        <v>1</v>
      </c>
      <c r="AM948">
        <v>2</v>
      </c>
      <c r="AN948">
        <v>0</v>
      </c>
      <c r="AO948">
        <v>0</v>
      </c>
      <c r="AP948">
        <v>1</v>
      </c>
      <c r="AQ948">
        <v>1</v>
      </c>
      <c r="AR948">
        <v>0</v>
      </c>
      <c r="AS948" t="s">
        <v>3</v>
      </c>
      <c r="AT948">
        <v>0.01</v>
      </c>
      <c r="AU948" t="s">
        <v>135</v>
      </c>
      <c r="AV948">
        <v>0</v>
      </c>
      <c r="AW948">
        <v>2</v>
      </c>
      <c r="AX948">
        <v>448998707</v>
      </c>
      <c r="AY948">
        <v>1</v>
      </c>
      <c r="AZ948">
        <v>0</v>
      </c>
      <c r="BA948">
        <v>961</v>
      </c>
      <c r="BB948">
        <v>1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2.3573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1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CV948">
        <v>0</v>
      </c>
      <c r="CW948">
        <v>0</v>
      </c>
      <c r="CX948">
        <f>ROUND(Y948*Source!I611,7)</f>
        <v>0</v>
      </c>
      <c r="CY948">
        <f t="shared" si="437"/>
        <v>223.94</v>
      </c>
      <c r="CZ948">
        <f t="shared" si="438"/>
        <v>235.73</v>
      </c>
      <c r="DA948">
        <f t="shared" si="439"/>
        <v>0.95</v>
      </c>
      <c r="DB948">
        <f t="shared" si="440"/>
        <v>0</v>
      </c>
      <c r="DC948">
        <f t="shared" si="441"/>
        <v>0</v>
      </c>
      <c r="DD948" t="s">
        <v>3</v>
      </c>
      <c r="DE948" t="s">
        <v>3</v>
      </c>
      <c r="DF948">
        <f t="shared" si="442"/>
        <v>0</v>
      </c>
      <c r="DG948">
        <f t="shared" si="435"/>
        <v>0</v>
      </c>
      <c r="DH948">
        <f t="shared" si="424"/>
        <v>0</v>
      </c>
      <c r="DI948">
        <f t="shared" si="425"/>
        <v>0</v>
      </c>
      <c r="DJ948">
        <f t="shared" si="443"/>
        <v>0</v>
      </c>
      <c r="DK948">
        <v>0</v>
      </c>
      <c r="DL948" t="s">
        <v>3</v>
      </c>
      <c r="DM948">
        <v>0</v>
      </c>
      <c r="DN948" t="s">
        <v>3</v>
      </c>
      <c r="DO948">
        <v>0</v>
      </c>
    </row>
    <row r="949" spans="1:119" x14ac:dyDescent="0.2">
      <c r="A949">
        <f>ROW(Source!A611)</f>
        <v>611</v>
      </c>
      <c r="B949">
        <v>449016111</v>
      </c>
      <c r="C949">
        <v>448998678</v>
      </c>
      <c r="D949">
        <v>277566433</v>
      </c>
      <c r="E949">
        <v>109</v>
      </c>
      <c r="F949">
        <v>1</v>
      </c>
      <c r="G949">
        <v>1</v>
      </c>
      <c r="H949">
        <v>3</v>
      </c>
      <c r="I949" t="s">
        <v>633</v>
      </c>
      <c r="J949" t="s">
        <v>3</v>
      </c>
      <c r="K949" t="s">
        <v>634</v>
      </c>
      <c r="L949">
        <v>3277935</v>
      </c>
      <c r="N949">
        <v>1013</v>
      </c>
      <c r="O949" t="s">
        <v>635</v>
      </c>
      <c r="P949" t="s">
        <v>635</v>
      </c>
      <c r="Q949">
        <v>1</v>
      </c>
      <c r="W949">
        <v>0</v>
      </c>
      <c r="X949">
        <v>274903907</v>
      </c>
      <c r="Y949">
        <f t="shared" ref="Y949:Y969" si="444">AT949</f>
        <v>2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1</v>
      </c>
      <c r="AJ949">
        <v>1</v>
      </c>
      <c r="AK949">
        <v>1</v>
      </c>
      <c r="AL949">
        <v>1</v>
      </c>
      <c r="AM949">
        <v>-2</v>
      </c>
      <c r="AN949">
        <v>0</v>
      </c>
      <c r="AO949">
        <v>0</v>
      </c>
      <c r="AP949">
        <v>0</v>
      </c>
      <c r="AQ949">
        <v>0</v>
      </c>
      <c r="AR949">
        <v>0</v>
      </c>
      <c r="AS949" t="s">
        <v>3</v>
      </c>
      <c r="AT949">
        <v>2</v>
      </c>
      <c r="AU949" t="s">
        <v>3</v>
      </c>
      <c r="AV949">
        <v>0</v>
      </c>
      <c r="AW949">
        <v>2</v>
      </c>
      <c r="AX949">
        <v>448998708</v>
      </c>
      <c r="AY949">
        <v>1</v>
      </c>
      <c r="AZ949">
        <v>2048</v>
      </c>
      <c r="BA949">
        <v>962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CV949">
        <v>0</v>
      </c>
      <c r="CW949">
        <v>0</v>
      </c>
      <c r="CX949">
        <f>ROUND(Y949*Source!I611,7)</f>
        <v>2</v>
      </c>
      <c r="CY949">
        <f t="shared" si="437"/>
        <v>0</v>
      </c>
      <c r="CZ949">
        <f t="shared" si="438"/>
        <v>0</v>
      </c>
      <c r="DA949">
        <f t="shared" si="439"/>
        <v>1</v>
      </c>
      <c r="DB949">
        <f t="shared" ref="DB949:DB969" si="445">ROUND(ROUND(AT949*CZ949,2),6)</f>
        <v>0</v>
      </c>
      <c r="DC949">
        <f t="shared" ref="DC949:DC969" si="446">ROUND(ROUND(AT949*AG949,2),6)</f>
        <v>0</v>
      </c>
      <c r="DD949" t="s">
        <v>3</v>
      </c>
      <c r="DE949" t="s">
        <v>3</v>
      </c>
      <c r="DF949">
        <f>ROUND(ROUND(AE949,2)*CX949,2)</f>
        <v>0</v>
      </c>
      <c r="DG949">
        <f t="shared" si="435"/>
        <v>0</v>
      </c>
      <c r="DH949">
        <f t="shared" si="424"/>
        <v>0</v>
      </c>
      <c r="DI949">
        <f t="shared" si="425"/>
        <v>0</v>
      </c>
      <c r="DJ949">
        <f t="shared" si="443"/>
        <v>0</v>
      </c>
      <c r="DK949">
        <v>0</v>
      </c>
      <c r="DL949" t="s">
        <v>3</v>
      </c>
      <c r="DM949">
        <v>0</v>
      </c>
      <c r="DN949" t="s">
        <v>3</v>
      </c>
      <c r="DO949">
        <v>0</v>
      </c>
    </row>
    <row r="950" spans="1:119" x14ac:dyDescent="0.2">
      <c r="A950">
        <f>ROW(Source!A613)</f>
        <v>613</v>
      </c>
      <c r="B950">
        <v>449016111</v>
      </c>
      <c r="C950">
        <v>448998710</v>
      </c>
      <c r="D950">
        <v>277560305</v>
      </c>
      <c r="E950">
        <v>109</v>
      </c>
      <c r="F950">
        <v>1</v>
      </c>
      <c r="G950">
        <v>1</v>
      </c>
      <c r="H950">
        <v>1</v>
      </c>
      <c r="I950" t="s">
        <v>1493</v>
      </c>
      <c r="J950" t="s">
        <v>3</v>
      </c>
      <c r="K950" t="s">
        <v>1592</v>
      </c>
      <c r="L950">
        <v>1191</v>
      </c>
      <c r="N950">
        <v>1013</v>
      </c>
      <c r="O950" t="s">
        <v>1203</v>
      </c>
      <c r="P950" t="s">
        <v>1203</v>
      </c>
      <c r="Q950">
        <v>1</v>
      </c>
      <c r="W950">
        <v>0</v>
      </c>
      <c r="X950">
        <v>-1111239348</v>
      </c>
      <c r="Y950">
        <f t="shared" si="444"/>
        <v>50</v>
      </c>
      <c r="AA950">
        <v>0</v>
      </c>
      <c r="AB950">
        <v>0</v>
      </c>
      <c r="AC950">
        <v>0</v>
      </c>
      <c r="AD950">
        <v>539.69000000000005</v>
      </c>
      <c r="AE950">
        <v>0</v>
      </c>
      <c r="AF950">
        <v>0</v>
      </c>
      <c r="AG950">
        <v>0</v>
      </c>
      <c r="AH950">
        <v>539.69000000000005</v>
      </c>
      <c r="AI950">
        <v>1</v>
      </c>
      <c r="AJ950">
        <v>1</v>
      </c>
      <c r="AK950">
        <v>1</v>
      </c>
      <c r="AL950">
        <v>1</v>
      </c>
      <c r="AM950">
        <v>-2</v>
      </c>
      <c r="AN950">
        <v>0</v>
      </c>
      <c r="AO950">
        <v>0</v>
      </c>
      <c r="AP950">
        <v>1</v>
      </c>
      <c r="AQ950">
        <v>1</v>
      </c>
      <c r="AR950">
        <v>0</v>
      </c>
      <c r="AS950" t="s">
        <v>3</v>
      </c>
      <c r="AT950">
        <v>50</v>
      </c>
      <c r="AU950" t="s">
        <v>3</v>
      </c>
      <c r="AV950">
        <v>1</v>
      </c>
      <c r="AW950">
        <v>2</v>
      </c>
      <c r="AX950">
        <v>448998721</v>
      </c>
      <c r="AY950">
        <v>2</v>
      </c>
      <c r="AZ950">
        <v>131072</v>
      </c>
      <c r="BA950">
        <v>963</v>
      </c>
      <c r="BB950">
        <v>1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26984.500000000004</v>
      </c>
      <c r="BN950">
        <v>50</v>
      </c>
      <c r="BO950">
        <v>0</v>
      </c>
      <c r="BP950">
        <v>1</v>
      </c>
      <c r="BQ950">
        <v>0</v>
      </c>
      <c r="BR950">
        <v>0</v>
      </c>
      <c r="BS950">
        <v>0</v>
      </c>
      <c r="BT950">
        <v>26984.500000000004</v>
      </c>
      <c r="BU950">
        <v>50</v>
      </c>
      <c r="BV950">
        <v>0</v>
      </c>
      <c r="BW950">
        <v>1</v>
      </c>
      <c r="CU950">
        <f>ROUND(AT950*Source!I613*AH950*AL950,2)</f>
        <v>26984.5</v>
      </c>
      <c r="CV950">
        <f>ROUND(Y950*Source!I613,7)</f>
        <v>50</v>
      </c>
      <c r="CW950">
        <v>0</v>
      </c>
      <c r="CX950">
        <f>ROUND(Y950*Source!I613,7)</f>
        <v>50</v>
      </c>
      <c r="CY950">
        <f>AD950</f>
        <v>539.69000000000005</v>
      </c>
      <c r="CZ950">
        <f>AH950</f>
        <v>539.69000000000005</v>
      </c>
      <c r="DA950">
        <f>AL950</f>
        <v>1</v>
      </c>
      <c r="DB950">
        <f t="shared" si="445"/>
        <v>26984.5</v>
      </c>
      <c r="DC950">
        <f t="shared" si="446"/>
        <v>0</v>
      </c>
      <c r="DD950" t="s">
        <v>3</v>
      </c>
      <c r="DE950" t="s">
        <v>3</v>
      </c>
      <c r="DF950">
        <f>ROUND(ROUND(AE950,2)*CX950,2)</f>
        <v>0</v>
      </c>
      <c r="DG950">
        <f t="shared" si="435"/>
        <v>0</v>
      </c>
      <c r="DH950">
        <f t="shared" si="424"/>
        <v>0</v>
      </c>
      <c r="DI950">
        <f t="shared" si="425"/>
        <v>26984.5</v>
      </c>
      <c r="DJ950">
        <f>DI950</f>
        <v>26984.5</v>
      </c>
      <c r="DK950">
        <v>1</v>
      </c>
      <c r="DL950" t="s">
        <v>3</v>
      </c>
      <c r="DM950">
        <v>0</v>
      </c>
      <c r="DN950" t="s">
        <v>3</v>
      </c>
      <c r="DO950">
        <v>0</v>
      </c>
    </row>
    <row r="951" spans="1:119" x14ac:dyDescent="0.2">
      <c r="A951">
        <f>ROW(Source!A613)</f>
        <v>613</v>
      </c>
      <c r="B951">
        <v>449016111</v>
      </c>
      <c r="C951">
        <v>448998710</v>
      </c>
      <c r="D951">
        <v>277560491</v>
      </c>
      <c r="E951">
        <v>109</v>
      </c>
      <c r="F951">
        <v>1</v>
      </c>
      <c r="G951">
        <v>1</v>
      </c>
      <c r="H951">
        <v>1</v>
      </c>
      <c r="I951" t="s">
        <v>1204</v>
      </c>
      <c r="J951" t="s">
        <v>3</v>
      </c>
      <c r="K951" t="s">
        <v>1205</v>
      </c>
      <c r="L951">
        <v>1191</v>
      </c>
      <c r="N951">
        <v>1013</v>
      </c>
      <c r="O951" t="s">
        <v>1203</v>
      </c>
      <c r="P951" t="s">
        <v>1203</v>
      </c>
      <c r="Q951">
        <v>1</v>
      </c>
      <c r="W951">
        <v>0</v>
      </c>
      <c r="X951">
        <v>-1417349443</v>
      </c>
      <c r="Y951">
        <f t="shared" si="444"/>
        <v>2.5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1</v>
      </c>
      <c r="AJ951">
        <v>1</v>
      </c>
      <c r="AK951">
        <v>1</v>
      </c>
      <c r="AL951">
        <v>1</v>
      </c>
      <c r="AM951">
        <v>-2</v>
      </c>
      <c r="AN951">
        <v>0</v>
      </c>
      <c r="AO951">
        <v>0</v>
      </c>
      <c r="AP951">
        <v>1</v>
      </c>
      <c r="AQ951">
        <v>1</v>
      </c>
      <c r="AR951">
        <v>0</v>
      </c>
      <c r="AS951" t="s">
        <v>3</v>
      </c>
      <c r="AT951">
        <v>2.5</v>
      </c>
      <c r="AU951" t="s">
        <v>3</v>
      </c>
      <c r="AV951">
        <v>2</v>
      </c>
      <c r="AW951">
        <v>2</v>
      </c>
      <c r="AX951">
        <v>448998722</v>
      </c>
      <c r="AY951">
        <v>1</v>
      </c>
      <c r="AZ951">
        <v>0</v>
      </c>
      <c r="BA951">
        <v>964</v>
      </c>
      <c r="BB951">
        <v>1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CV951">
        <v>0</v>
      </c>
      <c r="CW951">
        <v>0</v>
      </c>
      <c r="CX951">
        <f>ROUND(Y951*Source!I613,7)</f>
        <v>2.5</v>
      </c>
      <c r="CY951">
        <f>AD951</f>
        <v>0</v>
      </c>
      <c r="CZ951">
        <f>AH951</f>
        <v>0</v>
      </c>
      <c r="DA951">
        <f>AL951</f>
        <v>1</v>
      </c>
      <c r="DB951">
        <f t="shared" si="445"/>
        <v>0</v>
      </c>
      <c r="DC951">
        <f t="shared" si="446"/>
        <v>0</v>
      </c>
      <c r="DD951" t="s">
        <v>3</v>
      </c>
      <c r="DE951" t="s">
        <v>3</v>
      </c>
      <c r="DF951">
        <f>ROUND(ROUND(AE951,2)*CX951,2)</f>
        <v>0</v>
      </c>
      <c r="DG951">
        <f t="shared" si="435"/>
        <v>0</v>
      </c>
      <c r="DH951">
        <f t="shared" si="424"/>
        <v>0</v>
      </c>
      <c r="DI951">
        <f t="shared" si="425"/>
        <v>0</v>
      </c>
      <c r="DJ951">
        <f>DI951</f>
        <v>0</v>
      </c>
      <c r="DK951">
        <v>0</v>
      </c>
      <c r="DL951" t="s">
        <v>3</v>
      </c>
      <c r="DM951">
        <v>0</v>
      </c>
      <c r="DN951" t="s">
        <v>3</v>
      </c>
      <c r="DO951">
        <v>0</v>
      </c>
    </row>
    <row r="952" spans="1:119" x14ac:dyDescent="0.2">
      <c r="A952">
        <f>ROW(Source!A613)</f>
        <v>613</v>
      </c>
      <c r="B952">
        <v>449016111</v>
      </c>
      <c r="C952">
        <v>448998710</v>
      </c>
      <c r="D952">
        <v>277944840</v>
      </c>
      <c r="E952">
        <v>1</v>
      </c>
      <c r="F952">
        <v>1</v>
      </c>
      <c r="G952">
        <v>1</v>
      </c>
      <c r="H952">
        <v>2</v>
      </c>
      <c r="I952" t="s">
        <v>1364</v>
      </c>
      <c r="J952" t="s">
        <v>1365</v>
      </c>
      <c r="K952" t="s">
        <v>1366</v>
      </c>
      <c r="L952">
        <v>1368</v>
      </c>
      <c r="N952">
        <v>1011</v>
      </c>
      <c r="O952" t="s">
        <v>1100</v>
      </c>
      <c r="P952" t="s">
        <v>1100</v>
      </c>
      <c r="Q952">
        <v>1</v>
      </c>
      <c r="W952">
        <v>0</v>
      </c>
      <c r="X952">
        <v>622831100</v>
      </c>
      <c r="Y952">
        <f t="shared" si="444"/>
        <v>2.5</v>
      </c>
      <c r="AA952">
        <v>0</v>
      </c>
      <c r="AB952">
        <v>1587.88</v>
      </c>
      <c r="AC952">
        <v>620.24</v>
      </c>
      <c r="AD952">
        <v>0</v>
      </c>
      <c r="AE952">
        <v>0</v>
      </c>
      <c r="AF952">
        <v>1587.88</v>
      </c>
      <c r="AG952">
        <v>620.24</v>
      </c>
      <c r="AH952">
        <v>0</v>
      </c>
      <c r="AI952">
        <v>1</v>
      </c>
      <c r="AJ952">
        <v>1</v>
      </c>
      <c r="AK952">
        <v>1</v>
      </c>
      <c r="AL952">
        <v>1</v>
      </c>
      <c r="AM952">
        <v>-2</v>
      </c>
      <c r="AN952">
        <v>0</v>
      </c>
      <c r="AO952">
        <v>0</v>
      </c>
      <c r="AP952">
        <v>1</v>
      </c>
      <c r="AQ952">
        <v>1</v>
      </c>
      <c r="AR952">
        <v>0</v>
      </c>
      <c r="AS952" t="s">
        <v>3</v>
      </c>
      <c r="AT952">
        <v>2.5</v>
      </c>
      <c r="AU952" t="s">
        <v>3</v>
      </c>
      <c r="AV952">
        <v>1</v>
      </c>
      <c r="AW952">
        <v>2</v>
      </c>
      <c r="AX952">
        <v>448998723</v>
      </c>
      <c r="AY952">
        <v>2</v>
      </c>
      <c r="AZ952">
        <v>98304</v>
      </c>
      <c r="BA952">
        <v>965</v>
      </c>
      <c r="BB952">
        <v>1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3969.7000000000003</v>
      </c>
      <c r="BL952">
        <v>1550.6</v>
      </c>
      <c r="BM952">
        <v>0</v>
      </c>
      <c r="BN952">
        <v>0</v>
      </c>
      <c r="BO952">
        <v>2.5</v>
      </c>
      <c r="BP952">
        <v>1</v>
      </c>
      <c r="BQ952">
        <v>0</v>
      </c>
      <c r="BR952">
        <v>3969.7000000000003</v>
      </c>
      <c r="BS952">
        <v>1550.6</v>
      </c>
      <c r="BT952">
        <v>0</v>
      </c>
      <c r="BU952">
        <v>0</v>
      </c>
      <c r="BV952">
        <v>2.5</v>
      </c>
      <c r="BW952">
        <v>1</v>
      </c>
      <c r="CV952">
        <v>0</v>
      </c>
      <c r="CW952">
        <f>ROUND(Y952*Source!I613*DO952,7)</f>
        <v>2.5</v>
      </c>
      <c r="CX952">
        <f>ROUND(Y952*Source!I613,7)</f>
        <v>2.5</v>
      </c>
      <c r="CY952">
        <f>AB952</f>
        <v>1587.88</v>
      </c>
      <c r="CZ952">
        <f>AF952</f>
        <v>1587.88</v>
      </c>
      <c r="DA952">
        <f>AJ952</f>
        <v>1</v>
      </c>
      <c r="DB952">
        <f t="shared" si="445"/>
        <v>3969.7</v>
      </c>
      <c r="DC952">
        <f t="shared" si="446"/>
        <v>1550.6</v>
      </c>
      <c r="DD952" t="s">
        <v>3</v>
      </c>
      <c r="DE952" t="s">
        <v>3</v>
      </c>
      <c r="DF952">
        <f>ROUND(ROUND(AE952,2)*CX952,2)</f>
        <v>0</v>
      </c>
      <c r="DG952">
        <f t="shared" si="435"/>
        <v>3969.7</v>
      </c>
      <c r="DH952">
        <f t="shared" si="424"/>
        <v>1550.6</v>
      </c>
      <c r="DI952">
        <f t="shared" si="425"/>
        <v>0</v>
      </c>
      <c r="DJ952">
        <f>DG952+DH952</f>
        <v>5520.2999999999993</v>
      </c>
      <c r="DK952">
        <v>1</v>
      </c>
      <c r="DL952" t="s">
        <v>1219</v>
      </c>
      <c r="DM952">
        <v>5</v>
      </c>
      <c r="DN952" t="s">
        <v>1203</v>
      </c>
      <c r="DO952">
        <v>1</v>
      </c>
    </row>
    <row r="953" spans="1:119" x14ac:dyDescent="0.2">
      <c r="A953">
        <f>ROW(Source!A613)</f>
        <v>613</v>
      </c>
      <c r="B953">
        <v>449016111</v>
      </c>
      <c r="C953">
        <v>448998710</v>
      </c>
      <c r="D953">
        <v>277869504</v>
      </c>
      <c r="E953">
        <v>1</v>
      </c>
      <c r="F953">
        <v>1</v>
      </c>
      <c r="G953">
        <v>1</v>
      </c>
      <c r="H953">
        <v>3</v>
      </c>
      <c r="I953" t="s">
        <v>1725</v>
      </c>
      <c r="J953" t="s">
        <v>1726</v>
      </c>
      <c r="K953" t="s">
        <v>1727</v>
      </c>
      <c r="L953">
        <v>1346</v>
      </c>
      <c r="N953">
        <v>1009</v>
      </c>
      <c r="O953" t="s">
        <v>441</v>
      </c>
      <c r="P953" t="s">
        <v>441</v>
      </c>
      <c r="Q953">
        <v>1</v>
      </c>
      <c r="W953">
        <v>0</v>
      </c>
      <c r="X953">
        <v>1602330053</v>
      </c>
      <c r="Y953">
        <f t="shared" si="444"/>
        <v>0.02</v>
      </c>
      <c r="AA953">
        <v>285.97000000000003</v>
      </c>
      <c r="AB953">
        <v>0</v>
      </c>
      <c r="AC953">
        <v>0</v>
      </c>
      <c r="AD953">
        <v>0</v>
      </c>
      <c r="AE953">
        <v>285.97000000000003</v>
      </c>
      <c r="AF953">
        <v>0</v>
      </c>
      <c r="AG953">
        <v>0</v>
      </c>
      <c r="AH953">
        <v>0</v>
      </c>
      <c r="AI953">
        <v>1</v>
      </c>
      <c r="AJ953">
        <v>1</v>
      </c>
      <c r="AK953">
        <v>1</v>
      </c>
      <c r="AL953">
        <v>1</v>
      </c>
      <c r="AM953">
        <v>-2</v>
      </c>
      <c r="AN953">
        <v>0</v>
      </c>
      <c r="AO953">
        <v>0</v>
      </c>
      <c r="AP953">
        <v>1</v>
      </c>
      <c r="AQ953">
        <v>1</v>
      </c>
      <c r="AR953">
        <v>0</v>
      </c>
      <c r="AS953" t="s">
        <v>3</v>
      </c>
      <c r="AT953">
        <v>0.02</v>
      </c>
      <c r="AU953" t="s">
        <v>3</v>
      </c>
      <c r="AV953">
        <v>0</v>
      </c>
      <c r="AW953">
        <v>2</v>
      </c>
      <c r="AX953">
        <v>448998724</v>
      </c>
      <c r="AY953">
        <v>1</v>
      </c>
      <c r="AZ953">
        <v>0</v>
      </c>
      <c r="BA953">
        <v>966</v>
      </c>
      <c r="BB953">
        <v>1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5.7194000000000003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1</v>
      </c>
      <c r="BQ953">
        <v>5.7194000000000003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1</v>
      </c>
      <c r="CV953">
        <v>0</v>
      </c>
      <c r="CW953">
        <v>0</v>
      </c>
      <c r="CX953">
        <f>ROUND(Y953*Source!I613,7)</f>
        <v>0.02</v>
      </c>
      <c r="CY953">
        <f t="shared" ref="CY953:CY959" si="447">AA953</f>
        <v>285.97000000000003</v>
      </c>
      <c r="CZ953">
        <f t="shared" ref="CZ953:CZ959" si="448">AE953</f>
        <v>285.97000000000003</v>
      </c>
      <c r="DA953">
        <f t="shared" ref="DA953:DA959" si="449">AI953</f>
        <v>1</v>
      </c>
      <c r="DB953">
        <f t="shared" si="445"/>
        <v>5.72</v>
      </c>
      <c r="DC953">
        <f t="shared" si="446"/>
        <v>0</v>
      </c>
      <c r="DD953" t="s">
        <v>3</v>
      </c>
      <c r="DE953" t="s">
        <v>3</v>
      </c>
      <c r="DF953">
        <f>ROUND(ROUND(AE953,2)*CX953,2)</f>
        <v>5.72</v>
      </c>
      <c r="DG953">
        <f t="shared" si="435"/>
        <v>0</v>
      </c>
      <c r="DH953">
        <f t="shared" si="424"/>
        <v>0</v>
      </c>
      <c r="DI953">
        <f t="shared" si="425"/>
        <v>0</v>
      </c>
      <c r="DJ953">
        <f t="shared" ref="DJ953:DJ959" si="450">DF953</f>
        <v>5.72</v>
      </c>
      <c r="DK953">
        <v>0</v>
      </c>
      <c r="DL953" t="s">
        <v>3</v>
      </c>
      <c r="DM953">
        <v>0</v>
      </c>
      <c r="DN953" t="s">
        <v>3</v>
      </c>
      <c r="DO953">
        <v>0</v>
      </c>
    </row>
    <row r="954" spans="1:119" x14ac:dyDescent="0.2">
      <c r="A954">
        <f>ROW(Source!A613)</f>
        <v>613</v>
      </c>
      <c r="B954">
        <v>449016111</v>
      </c>
      <c r="C954">
        <v>448998710</v>
      </c>
      <c r="D954">
        <v>277869581</v>
      </c>
      <c r="E954">
        <v>1</v>
      </c>
      <c r="F954">
        <v>1</v>
      </c>
      <c r="G954">
        <v>1</v>
      </c>
      <c r="H954">
        <v>3</v>
      </c>
      <c r="I954" t="s">
        <v>1689</v>
      </c>
      <c r="J954" t="s">
        <v>1690</v>
      </c>
      <c r="K954" t="s">
        <v>1691</v>
      </c>
      <c r="L954">
        <v>1346</v>
      </c>
      <c r="N954">
        <v>1009</v>
      </c>
      <c r="O954" t="s">
        <v>441</v>
      </c>
      <c r="P954" t="s">
        <v>441</v>
      </c>
      <c r="Q954">
        <v>1</v>
      </c>
      <c r="W954">
        <v>0</v>
      </c>
      <c r="X954">
        <v>-933165410</v>
      </c>
      <c r="Y954">
        <f t="shared" si="444"/>
        <v>8.0000000000000004E-4</v>
      </c>
      <c r="AA954">
        <v>575.55999999999995</v>
      </c>
      <c r="AB954">
        <v>0</v>
      </c>
      <c r="AC954">
        <v>0</v>
      </c>
      <c r="AD954">
        <v>0</v>
      </c>
      <c r="AE954">
        <v>373.74</v>
      </c>
      <c r="AF954">
        <v>0</v>
      </c>
      <c r="AG954">
        <v>0</v>
      </c>
      <c r="AH954">
        <v>0</v>
      </c>
      <c r="AI954">
        <v>1.54</v>
      </c>
      <c r="AJ954">
        <v>1</v>
      </c>
      <c r="AK954">
        <v>1</v>
      </c>
      <c r="AL954">
        <v>1</v>
      </c>
      <c r="AM954">
        <v>2</v>
      </c>
      <c r="AN954">
        <v>0</v>
      </c>
      <c r="AO954">
        <v>0</v>
      </c>
      <c r="AP954">
        <v>1</v>
      </c>
      <c r="AQ954">
        <v>1</v>
      </c>
      <c r="AR954">
        <v>0</v>
      </c>
      <c r="AS954" t="s">
        <v>3</v>
      </c>
      <c r="AT954">
        <v>8.0000000000000004E-4</v>
      </c>
      <c r="AU954" t="s">
        <v>3</v>
      </c>
      <c r="AV954">
        <v>0</v>
      </c>
      <c r="AW954">
        <v>2</v>
      </c>
      <c r="AX954">
        <v>448998725</v>
      </c>
      <c r="AY954">
        <v>1</v>
      </c>
      <c r="AZ954">
        <v>0</v>
      </c>
      <c r="BA954">
        <v>967</v>
      </c>
      <c r="BB954">
        <v>1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0.29899200000000004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1</v>
      </c>
      <c r="BQ954">
        <v>0.29899200000000004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1</v>
      </c>
      <c r="CV954">
        <v>0</v>
      </c>
      <c r="CW954">
        <v>0</v>
      </c>
      <c r="CX954">
        <f>ROUND(Y954*Source!I613,7)</f>
        <v>8.0000000000000004E-4</v>
      </c>
      <c r="CY954">
        <f t="shared" si="447"/>
        <v>575.55999999999995</v>
      </c>
      <c r="CZ954">
        <f t="shared" si="448"/>
        <v>373.74</v>
      </c>
      <c r="DA954">
        <f t="shared" si="449"/>
        <v>1.54</v>
      </c>
      <c r="DB954">
        <f t="shared" si="445"/>
        <v>0.3</v>
      </c>
      <c r="DC954">
        <f t="shared" si="446"/>
        <v>0</v>
      </c>
      <c r="DD954" t="s">
        <v>3</v>
      </c>
      <c r="DE954" t="s">
        <v>3</v>
      </c>
      <c r="DF954">
        <f>ROUND(ROUND(AE954*AI954,2)*CX954,2)</f>
        <v>0.46</v>
      </c>
      <c r="DG954">
        <f t="shared" si="435"/>
        <v>0</v>
      </c>
      <c r="DH954">
        <f t="shared" si="424"/>
        <v>0</v>
      </c>
      <c r="DI954">
        <f t="shared" si="425"/>
        <v>0</v>
      </c>
      <c r="DJ954">
        <f t="shared" si="450"/>
        <v>0.46</v>
      </c>
      <c r="DK954">
        <v>0</v>
      </c>
      <c r="DL954" t="s">
        <v>3</v>
      </c>
      <c r="DM954">
        <v>0</v>
      </c>
      <c r="DN954" t="s">
        <v>3</v>
      </c>
      <c r="DO954">
        <v>0</v>
      </c>
    </row>
    <row r="955" spans="1:119" x14ac:dyDescent="0.2">
      <c r="A955">
        <f>ROW(Source!A613)</f>
        <v>613</v>
      </c>
      <c r="B955">
        <v>449016111</v>
      </c>
      <c r="C955">
        <v>448998710</v>
      </c>
      <c r="D955">
        <v>277881811</v>
      </c>
      <c r="E955">
        <v>1</v>
      </c>
      <c r="F955">
        <v>1</v>
      </c>
      <c r="G955">
        <v>1</v>
      </c>
      <c r="H955">
        <v>3</v>
      </c>
      <c r="I955" t="s">
        <v>1695</v>
      </c>
      <c r="J955" t="s">
        <v>1696</v>
      </c>
      <c r="K955" t="s">
        <v>1697</v>
      </c>
      <c r="L955">
        <v>1346</v>
      </c>
      <c r="N955">
        <v>1009</v>
      </c>
      <c r="O955" t="s">
        <v>441</v>
      </c>
      <c r="P955" t="s">
        <v>441</v>
      </c>
      <c r="Q955">
        <v>1</v>
      </c>
      <c r="W955">
        <v>0</v>
      </c>
      <c r="X955">
        <v>792997800</v>
      </c>
      <c r="Y955">
        <f t="shared" si="444"/>
        <v>0.14000000000000001</v>
      </c>
      <c r="AA955">
        <v>1499.09</v>
      </c>
      <c r="AB955">
        <v>0</v>
      </c>
      <c r="AC955">
        <v>0</v>
      </c>
      <c r="AD955">
        <v>0</v>
      </c>
      <c r="AE955">
        <v>931.11</v>
      </c>
      <c r="AF955">
        <v>0</v>
      </c>
      <c r="AG955">
        <v>0</v>
      </c>
      <c r="AH955">
        <v>0</v>
      </c>
      <c r="AI955">
        <v>1.61</v>
      </c>
      <c r="AJ955">
        <v>1</v>
      </c>
      <c r="AK955">
        <v>1</v>
      </c>
      <c r="AL955">
        <v>1</v>
      </c>
      <c r="AM955">
        <v>2</v>
      </c>
      <c r="AN955">
        <v>0</v>
      </c>
      <c r="AO955">
        <v>0</v>
      </c>
      <c r="AP955">
        <v>1</v>
      </c>
      <c r="AQ955">
        <v>1</v>
      </c>
      <c r="AR955">
        <v>0</v>
      </c>
      <c r="AS955" t="s">
        <v>3</v>
      </c>
      <c r="AT955">
        <v>0.14000000000000001</v>
      </c>
      <c r="AU955" t="s">
        <v>3</v>
      </c>
      <c r="AV955">
        <v>0</v>
      </c>
      <c r="AW955">
        <v>2</v>
      </c>
      <c r="AX955">
        <v>448998726</v>
      </c>
      <c r="AY955">
        <v>1</v>
      </c>
      <c r="AZ955">
        <v>0</v>
      </c>
      <c r="BA955">
        <v>968</v>
      </c>
      <c r="BB955">
        <v>1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130.3554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1</v>
      </c>
      <c r="BQ955">
        <v>130.3554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1</v>
      </c>
      <c r="CV955">
        <v>0</v>
      </c>
      <c r="CW955">
        <v>0</v>
      </c>
      <c r="CX955">
        <f>ROUND(Y955*Source!I613,7)</f>
        <v>0.14000000000000001</v>
      </c>
      <c r="CY955">
        <f t="shared" si="447"/>
        <v>1499.09</v>
      </c>
      <c r="CZ955">
        <f t="shared" si="448"/>
        <v>931.11</v>
      </c>
      <c r="DA955">
        <f t="shared" si="449"/>
        <v>1.61</v>
      </c>
      <c r="DB955">
        <f t="shared" si="445"/>
        <v>130.36000000000001</v>
      </c>
      <c r="DC955">
        <f t="shared" si="446"/>
        <v>0</v>
      </c>
      <c r="DD955" t="s">
        <v>3</v>
      </c>
      <c r="DE955" t="s">
        <v>3</v>
      </c>
      <c r="DF955">
        <f>ROUND(ROUND(AE955*AI955,2)*CX955,2)</f>
        <v>209.87</v>
      </c>
      <c r="DG955">
        <f t="shared" si="435"/>
        <v>0</v>
      </c>
      <c r="DH955">
        <f t="shared" si="424"/>
        <v>0</v>
      </c>
      <c r="DI955">
        <f t="shared" si="425"/>
        <v>0</v>
      </c>
      <c r="DJ955">
        <f t="shared" si="450"/>
        <v>209.87</v>
      </c>
      <c r="DK955">
        <v>0</v>
      </c>
      <c r="DL955" t="s">
        <v>3</v>
      </c>
      <c r="DM955">
        <v>0</v>
      </c>
      <c r="DN955" t="s">
        <v>3</v>
      </c>
      <c r="DO955">
        <v>0</v>
      </c>
    </row>
    <row r="956" spans="1:119" x14ac:dyDescent="0.2">
      <c r="A956">
        <f>ROW(Source!A613)</f>
        <v>613</v>
      </c>
      <c r="B956">
        <v>449016111</v>
      </c>
      <c r="C956">
        <v>448998710</v>
      </c>
      <c r="D956">
        <v>277910731</v>
      </c>
      <c r="E956">
        <v>1</v>
      </c>
      <c r="F956">
        <v>1</v>
      </c>
      <c r="G956">
        <v>1</v>
      </c>
      <c r="H956">
        <v>3</v>
      </c>
      <c r="I956" t="s">
        <v>1728</v>
      </c>
      <c r="J956" t="s">
        <v>1729</v>
      </c>
      <c r="K956" t="s">
        <v>1730</v>
      </c>
      <c r="L956">
        <v>1425</v>
      </c>
      <c r="N956">
        <v>1013</v>
      </c>
      <c r="O956" t="s">
        <v>62</v>
      </c>
      <c r="P956" t="s">
        <v>62</v>
      </c>
      <c r="Q956">
        <v>1</v>
      </c>
      <c r="W956">
        <v>0</v>
      </c>
      <c r="X956">
        <v>-121959533</v>
      </c>
      <c r="Y956">
        <f t="shared" si="444"/>
        <v>0.14000000000000001</v>
      </c>
      <c r="AA956">
        <v>2576.63</v>
      </c>
      <c r="AB956">
        <v>0</v>
      </c>
      <c r="AC956">
        <v>0</v>
      </c>
      <c r="AD956">
        <v>0</v>
      </c>
      <c r="AE956">
        <v>2094.8200000000002</v>
      </c>
      <c r="AF956">
        <v>0</v>
      </c>
      <c r="AG956">
        <v>0</v>
      </c>
      <c r="AH956">
        <v>0</v>
      </c>
      <c r="AI956">
        <v>1.23</v>
      </c>
      <c r="AJ956">
        <v>1</v>
      </c>
      <c r="AK956">
        <v>1</v>
      </c>
      <c r="AL956">
        <v>1</v>
      </c>
      <c r="AM956">
        <v>2</v>
      </c>
      <c r="AN956">
        <v>0</v>
      </c>
      <c r="AO956">
        <v>0</v>
      </c>
      <c r="AP956">
        <v>1</v>
      </c>
      <c r="AQ956">
        <v>1</v>
      </c>
      <c r="AR956">
        <v>0</v>
      </c>
      <c r="AS956" t="s">
        <v>3</v>
      </c>
      <c r="AT956">
        <v>0.14000000000000001</v>
      </c>
      <c r="AU956" t="s">
        <v>3</v>
      </c>
      <c r="AV956">
        <v>0</v>
      </c>
      <c r="AW956">
        <v>2</v>
      </c>
      <c r="AX956">
        <v>448998727</v>
      </c>
      <c r="AY956">
        <v>1</v>
      </c>
      <c r="AZ956">
        <v>0</v>
      </c>
      <c r="BA956">
        <v>969</v>
      </c>
      <c r="BB956">
        <v>1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293.27480000000003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1</v>
      </c>
      <c r="BQ956">
        <v>293.27480000000003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1</v>
      </c>
      <c r="CV956">
        <v>0</v>
      </c>
      <c r="CW956">
        <v>0</v>
      </c>
      <c r="CX956">
        <f>ROUND(Y956*Source!I613,7)</f>
        <v>0.14000000000000001</v>
      </c>
      <c r="CY956">
        <f t="shared" si="447"/>
        <v>2576.63</v>
      </c>
      <c r="CZ956">
        <f t="shared" si="448"/>
        <v>2094.8200000000002</v>
      </c>
      <c r="DA956">
        <f t="shared" si="449"/>
        <v>1.23</v>
      </c>
      <c r="DB956">
        <f t="shared" si="445"/>
        <v>293.27</v>
      </c>
      <c r="DC956">
        <f t="shared" si="446"/>
        <v>0</v>
      </c>
      <c r="DD956" t="s">
        <v>3</v>
      </c>
      <c r="DE956" t="s">
        <v>3</v>
      </c>
      <c r="DF956">
        <f>ROUND(ROUND(AE956*AI956,2)*CX956,2)</f>
        <v>360.73</v>
      </c>
      <c r="DG956">
        <f t="shared" si="435"/>
        <v>0</v>
      </c>
      <c r="DH956">
        <f t="shared" si="424"/>
        <v>0</v>
      </c>
      <c r="DI956">
        <f t="shared" si="425"/>
        <v>0</v>
      </c>
      <c r="DJ956">
        <f t="shared" si="450"/>
        <v>360.73</v>
      </c>
      <c r="DK956">
        <v>0</v>
      </c>
      <c r="DL956" t="s">
        <v>3</v>
      </c>
      <c r="DM956">
        <v>0</v>
      </c>
      <c r="DN956" t="s">
        <v>3</v>
      </c>
      <c r="DO956">
        <v>0</v>
      </c>
    </row>
    <row r="957" spans="1:119" x14ac:dyDescent="0.2">
      <c r="A957">
        <f>ROW(Source!A613)</f>
        <v>613</v>
      </c>
      <c r="B957">
        <v>449016111</v>
      </c>
      <c r="C957">
        <v>448998710</v>
      </c>
      <c r="D957">
        <v>277937841</v>
      </c>
      <c r="E957">
        <v>1</v>
      </c>
      <c r="F957">
        <v>1</v>
      </c>
      <c r="G957">
        <v>1</v>
      </c>
      <c r="H957">
        <v>3</v>
      </c>
      <c r="I957" t="s">
        <v>1731</v>
      </c>
      <c r="J957" t="s">
        <v>1732</v>
      </c>
      <c r="K957" t="s">
        <v>1733</v>
      </c>
      <c r="L957">
        <v>1425</v>
      </c>
      <c r="N957">
        <v>1013</v>
      </c>
      <c r="O957" t="s">
        <v>62</v>
      </c>
      <c r="P957" t="s">
        <v>62</v>
      </c>
      <c r="Q957">
        <v>1</v>
      </c>
      <c r="W957">
        <v>0</v>
      </c>
      <c r="X957">
        <v>-950555385</v>
      </c>
      <c r="Y957">
        <f t="shared" si="444"/>
        <v>0.14000000000000001</v>
      </c>
      <c r="AA957">
        <v>223.94</v>
      </c>
      <c r="AB957">
        <v>0</v>
      </c>
      <c r="AC957">
        <v>0</v>
      </c>
      <c r="AD957">
        <v>0</v>
      </c>
      <c r="AE957">
        <v>235.73</v>
      </c>
      <c r="AF957">
        <v>0</v>
      </c>
      <c r="AG957">
        <v>0</v>
      </c>
      <c r="AH957">
        <v>0</v>
      </c>
      <c r="AI957">
        <v>0.95</v>
      </c>
      <c r="AJ957">
        <v>1</v>
      </c>
      <c r="AK957">
        <v>1</v>
      </c>
      <c r="AL957">
        <v>1</v>
      </c>
      <c r="AM957">
        <v>2</v>
      </c>
      <c r="AN957">
        <v>0</v>
      </c>
      <c r="AO957">
        <v>0</v>
      </c>
      <c r="AP957">
        <v>1</v>
      </c>
      <c r="AQ957">
        <v>1</v>
      </c>
      <c r="AR957">
        <v>0</v>
      </c>
      <c r="AS957" t="s">
        <v>3</v>
      </c>
      <c r="AT957">
        <v>0.14000000000000001</v>
      </c>
      <c r="AU957" t="s">
        <v>3</v>
      </c>
      <c r="AV957">
        <v>0</v>
      </c>
      <c r="AW957">
        <v>2</v>
      </c>
      <c r="AX957">
        <v>448998728</v>
      </c>
      <c r="AY957">
        <v>1</v>
      </c>
      <c r="AZ957">
        <v>0</v>
      </c>
      <c r="BA957">
        <v>970</v>
      </c>
      <c r="BB957">
        <v>1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33.002200000000002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1</v>
      </c>
      <c r="BQ957">
        <v>33.002200000000002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1</v>
      </c>
      <c r="CV957">
        <v>0</v>
      </c>
      <c r="CW957">
        <v>0</v>
      </c>
      <c r="CX957">
        <f>ROUND(Y957*Source!I613,7)</f>
        <v>0.14000000000000001</v>
      </c>
      <c r="CY957">
        <f t="shared" si="447"/>
        <v>223.94</v>
      </c>
      <c r="CZ957">
        <f t="shared" si="448"/>
        <v>235.73</v>
      </c>
      <c r="DA957">
        <f t="shared" si="449"/>
        <v>0.95</v>
      </c>
      <c r="DB957">
        <f t="shared" si="445"/>
        <v>33</v>
      </c>
      <c r="DC957">
        <f t="shared" si="446"/>
        <v>0</v>
      </c>
      <c r="DD957" t="s">
        <v>3</v>
      </c>
      <c r="DE957" t="s">
        <v>3</v>
      </c>
      <c r="DF957">
        <f>ROUND(ROUND(AE957*AI957,2)*CX957,2)</f>
        <v>31.35</v>
      </c>
      <c r="DG957">
        <f t="shared" si="435"/>
        <v>0</v>
      </c>
      <c r="DH957">
        <f t="shared" si="424"/>
        <v>0</v>
      </c>
      <c r="DI957">
        <f t="shared" si="425"/>
        <v>0</v>
      </c>
      <c r="DJ957">
        <f t="shared" si="450"/>
        <v>31.35</v>
      </c>
      <c r="DK957">
        <v>0</v>
      </c>
      <c r="DL957" t="s">
        <v>3</v>
      </c>
      <c r="DM957">
        <v>0</v>
      </c>
      <c r="DN957" t="s">
        <v>3</v>
      </c>
      <c r="DO957">
        <v>0</v>
      </c>
    </row>
    <row r="958" spans="1:119" x14ac:dyDescent="0.2">
      <c r="A958">
        <f>ROW(Source!A613)</f>
        <v>613</v>
      </c>
      <c r="B958">
        <v>449016111</v>
      </c>
      <c r="C958">
        <v>448998710</v>
      </c>
      <c r="D958">
        <v>277566433</v>
      </c>
      <c r="E958">
        <v>109</v>
      </c>
      <c r="F958">
        <v>1</v>
      </c>
      <c r="G958">
        <v>1</v>
      </c>
      <c r="H958">
        <v>3</v>
      </c>
      <c r="I958" t="s">
        <v>633</v>
      </c>
      <c r="J958" t="s">
        <v>3</v>
      </c>
      <c r="K958" t="s">
        <v>634</v>
      </c>
      <c r="L958">
        <v>3277935</v>
      </c>
      <c r="N958">
        <v>1013</v>
      </c>
      <c r="O958" t="s">
        <v>635</v>
      </c>
      <c r="P958" t="s">
        <v>635</v>
      </c>
      <c r="Q958">
        <v>1</v>
      </c>
      <c r="W958">
        <v>0</v>
      </c>
      <c r="X958">
        <v>274903907</v>
      </c>
      <c r="Y958">
        <f t="shared" si="444"/>
        <v>2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1</v>
      </c>
      <c r="AJ958">
        <v>1</v>
      </c>
      <c r="AK958">
        <v>1</v>
      </c>
      <c r="AL958">
        <v>1</v>
      </c>
      <c r="AM958">
        <v>-2</v>
      </c>
      <c r="AN958">
        <v>0</v>
      </c>
      <c r="AO958">
        <v>0</v>
      </c>
      <c r="AP958">
        <v>0</v>
      </c>
      <c r="AQ958">
        <v>0</v>
      </c>
      <c r="AR958">
        <v>0</v>
      </c>
      <c r="AS958" t="s">
        <v>3</v>
      </c>
      <c r="AT958">
        <v>2</v>
      </c>
      <c r="AU958" t="s">
        <v>3</v>
      </c>
      <c r="AV958">
        <v>0</v>
      </c>
      <c r="AW958">
        <v>2</v>
      </c>
      <c r="AX958">
        <v>448998729</v>
      </c>
      <c r="AY958">
        <v>1</v>
      </c>
      <c r="AZ958">
        <v>0</v>
      </c>
      <c r="BA958">
        <v>971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CV958">
        <v>0</v>
      </c>
      <c r="CW958">
        <v>0</v>
      </c>
      <c r="CX958">
        <f>ROUND(Y958*Source!I613,7)</f>
        <v>2</v>
      </c>
      <c r="CY958">
        <f t="shared" si="447"/>
        <v>0</v>
      </c>
      <c r="CZ958">
        <f t="shared" si="448"/>
        <v>0</v>
      </c>
      <c r="DA958">
        <f t="shared" si="449"/>
        <v>1</v>
      </c>
      <c r="DB958">
        <f t="shared" si="445"/>
        <v>0</v>
      </c>
      <c r="DC958">
        <f t="shared" si="446"/>
        <v>0</v>
      </c>
      <c r="DD958" t="s">
        <v>3</v>
      </c>
      <c r="DE958" t="s">
        <v>3</v>
      </c>
      <c r="DF958">
        <f t="shared" ref="DF958:DF963" si="451">ROUND(ROUND(AE958,2)*CX958,2)</f>
        <v>0</v>
      </c>
      <c r="DG958">
        <f t="shared" si="435"/>
        <v>0</v>
      </c>
      <c r="DH958">
        <f t="shared" si="424"/>
        <v>0</v>
      </c>
      <c r="DI958">
        <f t="shared" si="425"/>
        <v>0</v>
      </c>
      <c r="DJ958">
        <f t="shared" si="450"/>
        <v>0</v>
      </c>
      <c r="DK958">
        <v>0</v>
      </c>
      <c r="DL958" t="s">
        <v>3</v>
      </c>
      <c r="DM958">
        <v>0</v>
      </c>
      <c r="DN958" t="s">
        <v>3</v>
      </c>
      <c r="DO958">
        <v>0</v>
      </c>
    </row>
    <row r="959" spans="1:119" x14ac:dyDescent="0.2">
      <c r="A959">
        <f>ROW(Source!A613)</f>
        <v>613</v>
      </c>
      <c r="B959">
        <v>449016111</v>
      </c>
      <c r="C959">
        <v>448998710</v>
      </c>
      <c r="D959">
        <v>277566436</v>
      </c>
      <c r="E959">
        <v>109</v>
      </c>
      <c r="F959">
        <v>1</v>
      </c>
      <c r="G959">
        <v>1</v>
      </c>
      <c r="H959">
        <v>3</v>
      </c>
      <c r="I959" t="s">
        <v>725</v>
      </c>
      <c r="J959" t="s">
        <v>3</v>
      </c>
      <c r="K959" t="s">
        <v>726</v>
      </c>
      <c r="L959">
        <v>1348</v>
      </c>
      <c r="N959">
        <v>1009</v>
      </c>
      <c r="O959" t="s">
        <v>83</v>
      </c>
      <c r="P959" t="s">
        <v>83</v>
      </c>
      <c r="Q959">
        <v>1000</v>
      </c>
      <c r="W959">
        <v>0</v>
      </c>
      <c r="X959">
        <v>1392189009</v>
      </c>
      <c r="Y959">
        <f t="shared" si="444"/>
        <v>0.2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1</v>
      </c>
      <c r="AJ959">
        <v>1</v>
      </c>
      <c r="AK959">
        <v>1</v>
      </c>
      <c r="AL959">
        <v>1</v>
      </c>
      <c r="AM959">
        <v>-2</v>
      </c>
      <c r="AN959">
        <v>0</v>
      </c>
      <c r="AO959">
        <v>0</v>
      </c>
      <c r="AP959">
        <v>1</v>
      </c>
      <c r="AQ959">
        <v>0</v>
      </c>
      <c r="AR959">
        <v>0</v>
      </c>
      <c r="AS959" t="s">
        <v>3</v>
      </c>
      <c r="AT959">
        <v>0.2</v>
      </c>
      <c r="AU959" t="s">
        <v>3</v>
      </c>
      <c r="AV959">
        <v>0</v>
      </c>
      <c r="AW959">
        <v>2</v>
      </c>
      <c r="AX959">
        <v>448998730</v>
      </c>
      <c r="AY959">
        <v>1</v>
      </c>
      <c r="AZ959">
        <v>0</v>
      </c>
      <c r="BA959">
        <v>972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CV959">
        <v>0</v>
      </c>
      <c r="CW959">
        <v>0</v>
      </c>
      <c r="CX959">
        <f>ROUND(Y959*Source!I613,7)</f>
        <v>0.2</v>
      </c>
      <c r="CY959">
        <f t="shared" si="447"/>
        <v>0</v>
      </c>
      <c r="CZ959">
        <f t="shared" si="448"/>
        <v>0</v>
      </c>
      <c r="DA959">
        <f t="shared" si="449"/>
        <v>1</v>
      </c>
      <c r="DB959">
        <f t="shared" si="445"/>
        <v>0</v>
      </c>
      <c r="DC959">
        <f t="shared" si="446"/>
        <v>0</v>
      </c>
      <c r="DD959" t="s">
        <v>3</v>
      </c>
      <c r="DE959" t="s">
        <v>3</v>
      </c>
      <c r="DF959">
        <f t="shared" si="451"/>
        <v>0</v>
      </c>
      <c r="DG959">
        <f t="shared" si="435"/>
        <v>0</v>
      </c>
      <c r="DH959">
        <f t="shared" si="424"/>
        <v>0</v>
      </c>
      <c r="DI959">
        <f t="shared" si="425"/>
        <v>0</v>
      </c>
      <c r="DJ959">
        <f t="shared" si="450"/>
        <v>0</v>
      </c>
      <c r="DK959">
        <v>0</v>
      </c>
      <c r="DL959" t="s">
        <v>3</v>
      </c>
      <c r="DM959">
        <v>0</v>
      </c>
      <c r="DN959" t="s">
        <v>3</v>
      </c>
      <c r="DO959">
        <v>0</v>
      </c>
    </row>
    <row r="960" spans="1:119" x14ac:dyDescent="0.2">
      <c r="A960">
        <f>ROW(Source!A616)</f>
        <v>616</v>
      </c>
      <c r="B960">
        <v>449016111</v>
      </c>
      <c r="C960">
        <v>448998733</v>
      </c>
      <c r="D960">
        <v>277560305</v>
      </c>
      <c r="E960">
        <v>109</v>
      </c>
      <c r="F960">
        <v>1</v>
      </c>
      <c r="G960">
        <v>1</v>
      </c>
      <c r="H960">
        <v>1</v>
      </c>
      <c r="I960" t="s">
        <v>1493</v>
      </c>
      <c r="J960" t="s">
        <v>3</v>
      </c>
      <c r="K960" t="s">
        <v>1592</v>
      </c>
      <c r="L960">
        <v>1191</v>
      </c>
      <c r="N960">
        <v>1013</v>
      </c>
      <c r="O960" t="s">
        <v>1203</v>
      </c>
      <c r="P960" t="s">
        <v>1203</v>
      </c>
      <c r="Q960">
        <v>1</v>
      </c>
      <c r="W960">
        <v>0</v>
      </c>
      <c r="X960">
        <v>-1111239348</v>
      </c>
      <c r="Y960">
        <f t="shared" si="444"/>
        <v>55</v>
      </c>
      <c r="AA960">
        <v>0</v>
      </c>
      <c r="AB960">
        <v>0</v>
      </c>
      <c r="AC960">
        <v>0</v>
      </c>
      <c r="AD960">
        <v>539.69000000000005</v>
      </c>
      <c r="AE960">
        <v>0</v>
      </c>
      <c r="AF960">
        <v>0</v>
      </c>
      <c r="AG960">
        <v>0</v>
      </c>
      <c r="AH960">
        <v>539.69000000000005</v>
      </c>
      <c r="AI960">
        <v>1</v>
      </c>
      <c r="AJ960">
        <v>1</v>
      </c>
      <c r="AK960">
        <v>1</v>
      </c>
      <c r="AL960">
        <v>1</v>
      </c>
      <c r="AM960">
        <v>-2</v>
      </c>
      <c r="AN960">
        <v>0</v>
      </c>
      <c r="AO960">
        <v>0</v>
      </c>
      <c r="AP960">
        <v>1</v>
      </c>
      <c r="AQ960">
        <v>1</v>
      </c>
      <c r="AR960">
        <v>0</v>
      </c>
      <c r="AS960" t="s">
        <v>3</v>
      </c>
      <c r="AT960">
        <v>55</v>
      </c>
      <c r="AU960" t="s">
        <v>3</v>
      </c>
      <c r="AV960">
        <v>1</v>
      </c>
      <c r="AW960">
        <v>2</v>
      </c>
      <c r="AX960">
        <v>448998744</v>
      </c>
      <c r="AY960">
        <v>2</v>
      </c>
      <c r="AZ960">
        <v>131072</v>
      </c>
      <c r="BA960">
        <v>973</v>
      </c>
      <c r="BB960">
        <v>1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29682.950000000004</v>
      </c>
      <c r="BN960">
        <v>55</v>
      </c>
      <c r="BO960">
        <v>0</v>
      </c>
      <c r="BP960">
        <v>1</v>
      </c>
      <c r="BQ960">
        <v>0</v>
      </c>
      <c r="BR960">
        <v>0</v>
      </c>
      <c r="BS960">
        <v>0</v>
      </c>
      <c r="BT960">
        <v>29682.950000000004</v>
      </c>
      <c r="BU960">
        <v>55</v>
      </c>
      <c r="BV960">
        <v>0</v>
      </c>
      <c r="BW960">
        <v>1</v>
      </c>
      <c r="CU960">
        <f>ROUND(AT960*Source!I616*AH960*AL960,2)</f>
        <v>29682.95</v>
      </c>
      <c r="CV960">
        <f>ROUND(Y960*Source!I616,7)</f>
        <v>55</v>
      </c>
      <c r="CW960">
        <v>0</v>
      </c>
      <c r="CX960">
        <f>ROUND(Y960*Source!I616,7)</f>
        <v>55</v>
      </c>
      <c r="CY960">
        <f>AD960</f>
        <v>539.69000000000005</v>
      </c>
      <c r="CZ960">
        <f>AH960</f>
        <v>539.69000000000005</v>
      </c>
      <c r="DA960">
        <f>AL960</f>
        <v>1</v>
      </c>
      <c r="DB960">
        <f t="shared" si="445"/>
        <v>29682.95</v>
      </c>
      <c r="DC960">
        <f t="shared" si="446"/>
        <v>0</v>
      </c>
      <c r="DD960" t="s">
        <v>3</v>
      </c>
      <c r="DE960" t="s">
        <v>3</v>
      </c>
      <c r="DF960">
        <f t="shared" si="451"/>
        <v>0</v>
      </c>
      <c r="DG960">
        <f t="shared" si="435"/>
        <v>0</v>
      </c>
      <c r="DH960">
        <f t="shared" si="424"/>
        <v>0</v>
      </c>
      <c r="DI960">
        <f t="shared" si="425"/>
        <v>29682.95</v>
      </c>
      <c r="DJ960">
        <f>DI960</f>
        <v>29682.95</v>
      </c>
      <c r="DK960">
        <v>1</v>
      </c>
      <c r="DL960" t="s">
        <v>3</v>
      </c>
      <c r="DM960">
        <v>0</v>
      </c>
      <c r="DN960" t="s">
        <v>3</v>
      </c>
      <c r="DO960">
        <v>0</v>
      </c>
    </row>
    <row r="961" spans="1:119" x14ac:dyDescent="0.2">
      <c r="A961">
        <f>ROW(Source!A616)</f>
        <v>616</v>
      </c>
      <c r="B961">
        <v>449016111</v>
      </c>
      <c r="C961">
        <v>448998733</v>
      </c>
      <c r="D961">
        <v>277560491</v>
      </c>
      <c r="E961">
        <v>109</v>
      </c>
      <c r="F961">
        <v>1</v>
      </c>
      <c r="G961">
        <v>1</v>
      </c>
      <c r="H961">
        <v>1</v>
      </c>
      <c r="I961" t="s">
        <v>1204</v>
      </c>
      <c r="J961" t="s">
        <v>3</v>
      </c>
      <c r="K961" t="s">
        <v>1205</v>
      </c>
      <c r="L961">
        <v>1191</v>
      </c>
      <c r="N961">
        <v>1013</v>
      </c>
      <c r="O961" t="s">
        <v>1203</v>
      </c>
      <c r="P961" t="s">
        <v>1203</v>
      </c>
      <c r="Q961">
        <v>1</v>
      </c>
      <c r="W961">
        <v>0</v>
      </c>
      <c r="X961">
        <v>-1417349443</v>
      </c>
      <c r="Y961">
        <f t="shared" si="444"/>
        <v>2.75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1</v>
      </c>
      <c r="AJ961">
        <v>1</v>
      </c>
      <c r="AK961">
        <v>1</v>
      </c>
      <c r="AL961">
        <v>1</v>
      </c>
      <c r="AM961">
        <v>-2</v>
      </c>
      <c r="AN961">
        <v>0</v>
      </c>
      <c r="AO961">
        <v>0</v>
      </c>
      <c r="AP961">
        <v>1</v>
      </c>
      <c r="AQ961">
        <v>1</v>
      </c>
      <c r="AR961">
        <v>0</v>
      </c>
      <c r="AS961" t="s">
        <v>3</v>
      </c>
      <c r="AT961">
        <v>2.75</v>
      </c>
      <c r="AU961" t="s">
        <v>3</v>
      </c>
      <c r="AV961">
        <v>2</v>
      </c>
      <c r="AW961">
        <v>2</v>
      </c>
      <c r="AX961">
        <v>448998745</v>
      </c>
      <c r="AY961">
        <v>1</v>
      </c>
      <c r="AZ961">
        <v>0</v>
      </c>
      <c r="BA961">
        <v>974</v>
      </c>
      <c r="BB961">
        <v>1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CV961">
        <v>0</v>
      </c>
      <c r="CW961">
        <v>0</v>
      </c>
      <c r="CX961">
        <f>ROUND(Y961*Source!I616,7)</f>
        <v>2.75</v>
      </c>
      <c r="CY961">
        <f>AD961</f>
        <v>0</v>
      </c>
      <c r="CZ961">
        <f>AH961</f>
        <v>0</v>
      </c>
      <c r="DA961">
        <f>AL961</f>
        <v>1</v>
      </c>
      <c r="DB961">
        <f t="shared" si="445"/>
        <v>0</v>
      </c>
      <c r="DC961">
        <f t="shared" si="446"/>
        <v>0</v>
      </c>
      <c r="DD961" t="s">
        <v>3</v>
      </c>
      <c r="DE961" t="s">
        <v>3</v>
      </c>
      <c r="DF961">
        <f t="shared" si="451"/>
        <v>0</v>
      </c>
      <c r="DG961">
        <f t="shared" si="435"/>
        <v>0</v>
      </c>
      <c r="DH961">
        <f t="shared" ref="DH961:DH1024" si="452">ROUND(ROUND(AG961,2)*CX961,2)</f>
        <v>0</v>
      </c>
      <c r="DI961">
        <f t="shared" ref="DI961:DI1024" si="453">ROUND(ROUND(AH961,2)*CX961,2)</f>
        <v>0</v>
      </c>
      <c r="DJ961">
        <f>DI961</f>
        <v>0</v>
      </c>
      <c r="DK961">
        <v>0</v>
      </c>
      <c r="DL961" t="s">
        <v>3</v>
      </c>
      <c r="DM961">
        <v>0</v>
      </c>
      <c r="DN961" t="s">
        <v>3</v>
      </c>
      <c r="DO961">
        <v>0</v>
      </c>
    </row>
    <row r="962" spans="1:119" x14ac:dyDescent="0.2">
      <c r="A962">
        <f>ROW(Source!A616)</f>
        <v>616</v>
      </c>
      <c r="B962">
        <v>449016111</v>
      </c>
      <c r="C962">
        <v>448998733</v>
      </c>
      <c r="D962">
        <v>277944840</v>
      </c>
      <c r="E962">
        <v>1</v>
      </c>
      <c r="F962">
        <v>1</v>
      </c>
      <c r="G962">
        <v>1</v>
      </c>
      <c r="H962">
        <v>2</v>
      </c>
      <c r="I962" t="s">
        <v>1364</v>
      </c>
      <c r="J962" t="s">
        <v>1365</v>
      </c>
      <c r="K962" t="s">
        <v>1366</v>
      </c>
      <c r="L962">
        <v>1368</v>
      </c>
      <c r="N962">
        <v>1011</v>
      </c>
      <c r="O962" t="s">
        <v>1100</v>
      </c>
      <c r="P962" t="s">
        <v>1100</v>
      </c>
      <c r="Q962">
        <v>1</v>
      </c>
      <c r="W962">
        <v>0</v>
      </c>
      <c r="X962">
        <v>622831100</v>
      </c>
      <c r="Y962">
        <f t="shared" si="444"/>
        <v>2.75</v>
      </c>
      <c r="AA962">
        <v>0</v>
      </c>
      <c r="AB962">
        <v>1587.88</v>
      </c>
      <c r="AC962">
        <v>620.24</v>
      </c>
      <c r="AD962">
        <v>0</v>
      </c>
      <c r="AE962">
        <v>0</v>
      </c>
      <c r="AF962">
        <v>1587.88</v>
      </c>
      <c r="AG962">
        <v>620.24</v>
      </c>
      <c r="AH962">
        <v>0</v>
      </c>
      <c r="AI962">
        <v>1</v>
      </c>
      <c r="AJ962">
        <v>1</v>
      </c>
      <c r="AK962">
        <v>1</v>
      </c>
      <c r="AL962">
        <v>1</v>
      </c>
      <c r="AM962">
        <v>-2</v>
      </c>
      <c r="AN962">
        <v>0</v>
      </c>
      <c r="AO962">
        <v>0</v>
      </c>
      <c r="AP962">
        <v>1</v>
      </c>
      <c r="AQ962">
        <v>1</v>
      </c>
      <c r="AR962">
        <v>0</v>
      </c>
      <c r="AS962" t="s">
        <v>3</v>
      </c>
      <c r="AT962">
        <v>2.75</v>
      </c>
      <c r="AU962" t="s">
        <v>3</v>
      </c>
      <c r="AV962">
        <v>1</v>
      </c>
      <c r="AW962">
        <v>2</v>
      </c>
      <c r="AX962">
        <v>448998746</v>
      </c>
      <c r="AY962">
        <v>2</v>
      </c>
      <c r="AZ962">
        <v>98304</v>
      </c>
      <c r="BA962">
        <v>975</v>
      </c>
      <c r="BB962">
        <v>1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4366.67</v>
      </c>
      <c r="BL962">
        <v>1705.66</v>
      </c>
      <c r="BM962">
        <v>0</v>
      </c>
      <c r="BN962">
        <v>0</v>
      </c>
      <c r="BO962">
        <v>2.75</v>
      </c>
      <c r="BP962">
        <v>1</v>
      </c>
      <c r="BQ962">
        <v>0</v>
      </c>
      <c r="BR962">
        <v>4366.67</v>
      </c>
      <c r="BS962">
        <v>1705.66</v>
      </c>
      <c r="BT962">
        <v>0</v>
      </c>
      <c r="BU962">
        <v>0</v>
      </c>
      <c r="BV962">
        <v>2.75</v>
      </c>
      <c r="BW962">
        <v>1</v>
      </c>
      <c r="CV962">
        <v>0</v>
      </c>
      <c r="CW962">
        <f>ROUND(Y962*Source!I616*DO962,7)</f>
        <v>2.75</v>
      </c>
      <c r="CX962">
        <f>ROUND(Y962*Source!I616,7)</f>
        <v>2.75</v>
      </c>
      <c r="CY962">
        <f>AB962</f>
        <v>1587.88</v>
      </c>
      <c r="CZ962">
        <f>AF962</f>
        <v>1587.88</v>
      </c>
      <c r="DA962">
        <f>AJ962</f>
        <v>1</v>
      </c>
      <c r="DB962">
        <f t="shared" si="445"/>
        <v>4366.67</v>
      </c>
      <c r="DC962">
        <f t="shared" si="446"/>
        <v>1705.66</v>
      </c>
      <c r="DD962" t="s">
        <v>3</v>
      </c>
      <c r="DE962" t="s">
        <v>3</v>
      </c>
      <c r="DF962">
        <f t="shared" si="451"/>
        <v>0</v>
      </c>
      <c r="DG962">
        <f t="shared" si="435"/>
        <v>4366.67</v>
      </c>
      <c r="DH962">
        <f t="shared" si="452"/>
        <v>1705.66</v>
      </c>
      <c r="DI962">
        <f t="shared" si="453"/>
        <v>0</v>
      </c>
      <c r="DJ962">
        <f>DG962+DH962</f>
        <v>6072.33</v>
      </c>
      <c r="DK962">
        <v>1</v>
      </c>
      <c r="DL962" t="s">
        <v>1219</v>
      </c>
      <c r="DM962">
        <v>5</v>
      </c>
      <c r="DN962" t="s">
        <v>1203</v>
      </c>
      <c r="DO962">
        <v>1</v>
      </c>
    </row>
    <row r="963" spans="1:119" x14ac:dyDescent="0.2">
      <c r="A963">
        <f>ROW(Source!A616)</f>
        <v>616</v>
      </c>
      <c r="B963">
        <v>449016111</v>
      </c>
      <c r="C963">
        <v>448998733</v>
      </c>
      <c r="D963">
        <v>277869504</v>
      </c>
      <c r="E963">
        <v>1</v>
      </c>
      <c r="F963">
        <v>1</v>
      </c>
      <c r="G963">
        <v>1</v>
      </c>
      <c r="H963">
        <v>3</v>
      </c>
      <c r="I963" t="s">
        <v>1725</v>
      </c>
      <c r="J963" t="s">
        <v>1726</v>
      </c>
      <c r="K963" t="s">
        <v>1727</v>
      </c>
      <c r="L963">
        <v>1346</v>
      </c>
      <c r="N963">
        <v>1009</v>
      </c>
      <c r="O963" t="s">
        <v>441</v>
      </c>
      <c r="P963" t="s">
        <v>441</v>
      </c>
      <c r="Q963">
        <v>1</v>
      </c>
      <c r="W963">
        <v>0</v>
      </c>
      <c r="X963">
        <v>1602330053</v>
      </c>
      <c r="Y963">
        <f t="shared" si="444"/>
        <v>0.01</v>
      </c>
      <c r="AA963">
        <v>285.97000000000003</v>
      </c>
      <c r="AB963">
        <v>0</v>
      </c>
      <c r="AC963">
        <v>0</v>
      </c>
      <c r="AD963">
        <v>0</v>
      </c>
      <c r="AE963">
        <v>285.97000000000003</v>
      </c>
      <c r="AF963">
        <v>0</v>
      </c>
      <c r="AG963">
        <v>0</v>
      </c>
      <c r="AH963">
        <v>0</v>
      </c>
      <c r="AI963">
        <v>1</v>
      </c>
      <c r="AJ963">
        <v>1</v>
      </c>
      <c r="AK963">
        <v>1</v>
      </c>
      <c r="AL963">
        <v>1</v>
      </c>
      <c r="AM963">
        <v>-2</v>
      </c>
      <c r="AN963">
        <v>0</v>
      </c>
      <c r="AO963">
        <v>0</v>
      </c>
      <c r="AP963">
        <v>1</v>
      </c>
      <c r="AQ963">
        <v>1</v>
      </c>
      <c r="AR963">
        <v>0</v>
      </c>
      <c r="AS963" t="s">
        <v>3</v>
      </c>
      <c r="AT963">
        <v>0.01</v>
      </c>
      <c r="AU963" t="s">
        <v>3</v>
      </c>
      <c r="AV963">
        <v>0</v>
      </c>
      <c r="AW963">
        <v>2</v>
      </c>
      <c r="AX963">
        <v>448998747</v>
      </c>
      <c r="AY963">
        <v>1</v>
      </c>
      <c r="AZ963">
        <v>0</v>
      </c>
      <c r="BA963">
        <v>976</v>
      </c>
      <c r="BB963">
        <v>1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2.8597000000000001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1</v>
      </c>
      <c r="BQ963">
        <v>2.8597000000000001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1</v>
      </c>
      <c r="CV963">
        <v>0</v>
      </c>
      <c r="CW963">
        <v>0</v>
      </c>
      <c r="CX963">
        <f>ROUND(Y963*Source!I616,7)</f>
        <v>0.01</v>
      </c>
      <c r="CY963">
        <f t="shared" ref="CY963:CY969" si="454">AA963</f>
        <v>285.97000000000003</v>
      </c>
      <c r="CZ963">
        <f t="shared" ref="CZ963:CZ969" si="455">AE963</f>
        <v>285.97000000000003</v>
      </c>
      <c r="DA963">
        <f t="shared" ref="DA963:DA969" si="456">AI963</f>
        <v>1</v>
      </c>
      <c r="DB963">
        <f t="shared" si="445"/>
        <v>2.86</v>
      </c>
      <c r="DC963">
        <f t="shared" si="446"/>
        <v>0</v>
      </c>
      <c r="DD963" t="s">
        <v>3</v>
      </c>
      <c r="DE963" t="s">
        <v>3</v>
      </c>
      <c r="DF963">
        <f t="shared" si="451"/>
        <v>2.86</v>
      </c>
      <c r="DG963">
        <f t="shared" si="435"/>
        <v>0</v>
      </c>
      <c r="DH963">
        <f t="shared" si="452"/>
        <v>0</v>
      </c>
      <c r="DI963">
        <f t="shared" si="453"/>
        <v>0</v>
      </c>
      <c r="DJ963">
        <f t="shared" ref="DJ963:DJ969" si="457">DF963</f>
        <v>2.86</v>
      </c>
      <c r="DK963">
        <v>0</v>
      </c>
      <c r="DL963" t="s">
        <v>3</v>
      </c>
      <c r="DM963">
        <v>0</v>
      </c>
      <c r="DN963" t="s">
        <v>3</v>
      </c>
      <c r="DO963">
        <v>0</v>
      </c>
    </row>
    <row r="964" spans="1:119" x14ac:dyDescent="0.2">
      <c r="A964">
        <f>ROW(Source!A616)</f>
        <v>616</v>
      </c>
      <c r="B964">
        <v>449016111</v>
      </c>
      <c r="C964">
        <v>448998733</v>
      </c>
      <c r="D964">
        <v>277869581</v>
      </c>
      <c r="E964">
        <v>1</v>
      </c>
      <c r="F964">
        <v>1</v>
      </c>
      <c r="G964">
        <v>1</v>
      </c>
      <c r="H964">
        <v>3</v>
      </c>
      <c r="I964" t="s">
        <v>1689</v>
      </c>
      <c r="J964" t="s">
        <v>1690</v>
      </c>
      <c r="K964" t="s">
        <v>1691</v>
      </c>
      <c r="L964">
        <v>1346</v>
      </c>
      <c r="N964">
        <v>1009</v>
      </c>
      <c r="O964" t="s">
        <v>441</v>
      </c>
      <c r="P964" t="s">
        <v>441</v>
      </c>
      <c r="Q964">
        <v>1</v>
      </c>
      <c r="W964">
        <v>0</v>
      </c>
      <c r="X964">
        <v>-933165410</v>
      </c>
      <c r="Y964">
        <f t="shared" si="444"/>
        <v>1E-3</v>
      </c>
      <c r="AA964">
        <v>575.55999999999995</v>
      </c>
      <c r="AB964">
        <v>0</v>
      </c>
      <c r="AC964">
        <v>0</v>
      </c>
      <c r="AD964">
        <v>0</v>
      </c>
      <c r="AE964">
        <v>373.74</v>
      </c>
      <c r="AF964">
        <v>0</v>
      </c>
      <c r="AG964">
        <v>0</v>
      </c>
      <c r="AH964">
        <v>0</v>
      </c>
      <c r="AI964">
        <v>1.54</v>
      </c>
      <c r="AJ964">
        <v>1</v>
      </c>
      <c r="AK964">
        <v>1</v>
      </c>
      <c r="AL964">
        <v>1</v>
      </c>
      <c r="AM964">
        <v>2</v>
      </c>
      <c r="AN964">
        <v>0</v>
      </c>
      <c r="AO964">
        <v>0</v>
      </c>
      <c r="AP964">
        <v>1</v>
      </c>
      <c r="AQ964">
        <v>1</v>
      </c>
      <c r="AR964">
        <v>0</v>
      </c>
      <c r="AS964" t="s">
        <v>3</v>
      </c>
      <c r="AT964">
        <v>1E-3</v>
      </c>
      <c r="AU964" t="s">
        <v>3</v>
      </c>
      <c r="AV964">
        <v>0</v>
      </c>
      <c r="AW964">
        <v>2</v>
      </c>
      <c r="AX964">
        <v>448998748</v>
      </c>
      <c r="AY964">
        <v>1</v>
      </c>
      <c r="AZ964">
        <v>0</v>
      </c>
      <c r="BA964">
        <v>977</v>
      </c>
      <c r="BB964">
        <v>1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0.37374000000000002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1</v>
      </c>
      <c r="BQ964">
        <v>0.37374000000000002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1</v>
      </c>
      <c r="CV964">
        <v>0</v>
      </c>
      <c r="CW964">
        <v>0</v>
      </c>
      <c r="CX964">
        <f>ROUND(Y964*Source!I616,7)</f>
        <v>1E-3</v>
      </c>
      <c r="CY964">
        <f t="shared" si="454"/>
        <v>575.55999999999995</v>
      </c>
      <c r="CZ964">
        <f t="shared" si="455"/>
        <v>373.74</v>
      </c>
      <c r="DA964">
        <f t="shared" si="456"/>
        <v>1.54</v>
      </c>
      <c r="DB964">
        <f t="shared" si="445"/>
        <v>0.37</v>
      </c>
      <c r="DC964">
        <f t="shared" si="446"/>
        <v>0</v>
      </c>
      <c r="DD964" t="s">
        <v>3</v>
      </c>
      <c r="DE964" t="s">
        <v>3</v>
      </c>
      <c r="DF964">
        <f>ROUND(ROUND(AE964*AI964,2)*CX964,2)</f>
        <v>0.57999999999999996</v>
      </c>
      <c r="DG964">
        <f t="shared" si="435"/>
        <v>0</v>
      </c>
      <c r="DH964">
        <f t="shared" si="452"/>
        <v>0</v>
      </c>
      <c r="DI964">
        <f t="shared" si="453"/>
        <v>0</v>
      </c>
      <c r="DJ964">
        <f t="shared" si="457"/>
        <v>0.57999999999999996</v>
      </c>
      <c r="DK964">
        <v>0</v>
      </c>
      <c r="DL964" t="s">
        <v>3</v>
      </c>
      <c r="DM964">
        <v>0</v>
      </c>
      <c r="DN964" t="s">
        <v>3</v>
      </c>
      <c r="DO964">
        <v>0</v>
      </c>
    </row>
    <row r="965" spans="1:119" x14ac:dyDescent="0.2">
      <c r="A965">
        <f>ROW(Source!A616)</f>
        <v>616</v>
      </c>
      <c r="B965">
        <v>449016111</v>
      </c>
      <c r="C965">
        <v>448998733</v>
      </c>
      <c r="D965">
        <v>277881811</v>
      </c>
      <c r="E965">
        <v>1</v>
      </c>
      <c r="F965">
        <v>1</v>
      </c>
      <c r="G965">
        <v>1</v>
      </c>
      <c r="H965">
        <v>3</v>
      </c>
      <c r="I965" t="s">
        <v>1695</v>
      </c>
      <c r="J965" t="s">
        <v>1696</v>
      </c>
      <c r="K965" t="s">
        <v>1697</v>
      </c>
      <c r="L965">
        <v>1346</v>
      </c>
      <c r="N965">
        <v>1009</v>
      </c>
      <c r="O965" t="s">
        <v>441</v>
      </c>
      <c r="P965" t="s">
        <v>441</v>
      </c>
      <c r="Q965">
        <v>1</v>
      </c>
      <c r="W965">
        <v>0</v>
      </c>
      <c r="X965">
        <v>792997800</v>
      </c>
      <c r="Y965">
        <f t="shared" si="444"/>
        <v>0.22</v>
      </c>
      <c r="AA965">
        <v>1499.09</v>
      </c>
      <c r="AB965">
        <v>0</v>
      </c>
      <c r="AC965">
        <v>0</v>
      </c>
      <c r="AD965">
        <v>0</v>
      </c>
      <c r="AE965">
        <v>931.11</v>
      </c>
      <c r="AF965">
        <v>0</v>
      </c>
      <c r="AG965">
        <v>0</v>
      </c>
      <c r="AH965">
        <v>0</v>
      </c>
      <c r="AI965">
        <v>1.61</v>
      </c>
      <c r="AJ965">
        <v>1</v>
      </c>
      <c r="AK965">
        <v>1</v>
      </c>
      <c r="AL965">
        <v>1</v>
      </c>
      <c r="AM965">
        <v>2</v>
      </c>
      <c r="AN965">
        <v>0</v>
      </c>
      <c r="AO965">
        <v>0</v>
      </c>
      <c r="AP965">
        <v>1</v>
      </c>
      <c r="AQ965">
        <v>1</v>
      </c>
      <c r="AR965">
        <v>0</v>
      </c>
      <c r="AS965" t="s">
        <v>3</v>
      </c>
      <c r="AT965">
        <v>0.22</v>
      </c>
      <c r="AU965" t="s">
        <v>3</v>
      </c>
      <c r="AV965">
        <v>0</v>
      </c>
      <c r="AW965">
        <v>2</v>
      </c>
      <c r="AX965">
        <v>448998749</v>
      </c>
      <c r="AY965">
        <v>1</v>
      </c>
      <c r="AZ965">
        <v>0</v>
      </c>
      <c r="BA965">
        <v>978</v>
      </c>
      <c r="BB965">
        <v>1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204.8442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1</v>
      </c>
      <c r="BQ965">
        <v>204.8442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1</v>
      </c>
      <c r="CV965">
        <v>0</v>
      </c>
      <c r="CW965">
        <v>0</v>
      </c>
      <c r="CX965">
        <f>ROUND(Y965*Source!I616,7)</f>
        <v>0.22</v>
      </c>
      <c r="CY965">
        <f t="shared" si="454"/>
        <v>1499.09</v>
      </c>
      <c r="CZ965">
        <f t="shared" si="455"/>
        <v>931.11</v>
      </c>
      <c r="DA965">
        <f t="shared" si="456"/>
        <v>1.61</v>
      </c>
      <c r="DB965">
        <f t="shared" si="445"/>
        <v>204.84</v>
      </c>
      <c r="DC965">
        <f t="shared" si="446"/>
        <v>0</v>
      </c>
      <c r="DD965" t="s">
        <v>3</v>
      </c>
      <c r="DE965" t="s">
        <v>3</v>
      </c>
      <c r="DF965">
        <f>ROUND(ROUND(AE965*AI965,2)*CX965,2)</f>
        <v>329.8</v>
      </c>
      <c r="DG965">
        <f t="shared" si="435"/>
        <v>0</v>
      </c>
      <c r="DH965">
        <f t="shared" si="452"/>
        <v>0</v>
      </c>
      <c r="DI965">
        <f t="shared" si="453"/>
        <v>0</v>
      </c>
      <c r="DJ965">
        <f t="shared" si="457"/>
        <v>329.8</v>
      </c>
      <c r="DK965">
        <v>0</v>
      </c>
      <c r="DL965" t="s">
        <v>3</v>
      </c>
      <c r="DM965">
        <v>0</v>
      </c>
      <c r="DN965" t="s">
        <v>3</v>
      </c>
      <c r="DO965">
        <v>0</v>
      </c>
    </row>
    <row r="966" spans="1:119" x14ac:dyDescent="0.2">
      <c r="A966">
        <f>ROW(Source!A616)</f>
        <v>616</v>
      </c>
      <c r="B966">
        <v>449016111</v>
      </c>
      <c r="C966">
        <v>448998733</v>
      </c>
      <c r="D966">
        <v>277910731</v>
      </c>
      <c r="E966">
        <v>1</v>
      </c>
      <c r="F966">
        <v>1</v>
      </c>
      <c r="G966">
        <v>1</v>
      </c>
      <c r="H966">
        <v>3</v>
      </c>
      <c r="I966" t="s">
        <v>1728</v>
      </c>
      <c r="J966" t="s">
        <v>1729</v>
      </c>
      <c r="K966" t="s">
        <v>1730</v>
      </c>
      <c r="L966">
        <v>1425</v>
      </c>
      <c r="N966">
        <v>1013</v>
      </c>
      <c r="O966" t="s">
        <v>62</v>
      </c>
      <c r="P966" t="s">
        <v>62</v>
      </c>
      <c r="Q966">
        <v>1</v>
      </c>
      <c r="W966">
        <v>0</v>
      </c>
      <c r="X966">
        <v>-121959533</v>
      </c>
      <c r="Y966">
        <f t="shared" si="444"/>
        <v>0.26</v>
      </c>
      <c r="AA966">
        <v>2576.63</v>
      </c>
      <c r="AB966">
        <v>0</v>
      </c>
      <c r="AC966">
        <v>0</v>
      </c>
      <c r="AD966">
        <v>0</v>
      </c>
      <c r="AE966">
        <v>2094.8200000000002</v>
      </c>
      <c r="AF966">
        <v>0</v>
      </c>
      <c r="AG966">
        <v>0</v>
      </c>
      <c r="AH966">
        <v>0</v>
      </c>
      <c r="AI966">
        <v>1.23</v>
      </c>
      <c r="AJ966">
        <v>1</v>
      </c>
      <c r="AK966">
        <v>1</v>
      </c>
      <c r="AL966">
        <v>1</v>
      </c>
      <c r="AM966">
        <v>2</v>
      </c>
      <c r="AN966">
        <v>0</v>
      </c>
      <c r="AO966">
        <v>0</v>
      </c>
      <c r="AP966">
        <v>1</v>
      </c>
      <c r="AQ966">
        <v>1</v>
      </c>
      <c r="AR966">
        <v>0</v>
      </c>
      <c r="AS966" t="s">
        <v>3</v>
      </c>
      <c r="AT966">
        <v>0.26</v>
      </c>
      <c r="AU966" t="s">
        <v>3</v>
      </c>
      <c r="AV966">
        <v>0</v>
      </c>
      <c r="AW966">
        <v>2</v>
      </c>
      <c r="AX966">
        <v>448998750</v>
      </c>
      <c r="AY966">
        <v>1</v>
      </c>
      <c r="AZ966">
        <v>0</v>
      </c>
      <c r="BA966">
        <v>979</v>
      </c>
      <c r="BB966">
        <v>1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544.65320000000008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1</v>
      </c>
      <c r="BQ966">
        <v>544.65320000000008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1</v>
      </c>
      <c r="CV966">
        <v>0</v>
      </c>
      <c r="CW966">
        <v>0</v>
      </c>
      <c r="CX966">
        <f>ROUND(Y966*Source!I616,7)</f>
        <v>0.26</v>
      </c>
      <c r="CY966">
        <f t="shared" si="454"/>
        <v>2576.63</v>
      </c>
      <c r="CZ966">
        <f t="shared" si="455"/>
        <v>2094.8200000000002</v>
      </c>
      <c r="DA966">
        <f t="shared" si="456"/>
        <v>1.23</v>
      </c>
      <c r="DB966">
        <f t="shared" si="445"/>
        <v>544.65</v>
      </c>
      <c r="DC966">
        <f t="shared" si="446"/>
        <v>0</v>
      </c>
      <c r="DD966" t="s">
        <v>3</v>
      </c>
      <c r="DE966" t="s">
        <v>3</v>
      </c>
      <c r="DF966">
        <f>ROUND(ROUND(AE966*AI966,2)*CX966,2)</f>
        <v>669.92</v>
      </c>
      <c r="DG966">
        <f t="shared" si="435"/>
        <v>0</v>
      </c>
      <c r="DH966">
        <f t="shared" si="452"/>
        <v>0</v>
      </c>
      <c r="DI966">
        <f t="shared" si="453"/>
        <v>0</v>
      </c>
      <c r="DJ966">
        <f t="shared" si="457"/>
        <v>669.92</v>
      </c>
      <c r="DK966">
        <v>0</v>
      </c>
      <c r="DL966" t="s">
        <v>3</v>
      </c>
      <c r="DM966">
        <v>0</v>
      </c>
      <c r="DN966" t="s">
        <v>3</v>
      </c>
      <c r="DO966">
        <v>0</v>
      </c>
    </row>
    <row r="967" spans="1:119" x14ac:dyDescent="0.2">
      <c r="A967">
        <f>ROW(Source!A616)</f>
        <v>616</v>
      </c>
      <c r="B967">
        <v>449016111</v>
      </c>
      <c r="C967">
        <v>448998733</v>
      </c>
      <c r="D967">
        <v>277937841</v>
      </c>
      <c r="E967">
        <v>1</v>
      </c>
      <c r="F967">
        <v>1</v>
      </c>
      <c r="G967">
        <v>1</v>
      </c>
      <c r="H967">
        <v>3</v>
      </c>
      <c r="I967" t="s">
        <v>1731</v>
      </c>
      <c r="J967" t="s">
        <v>1732</v>
      </c>
      <c r="K967" t="s">
        <v>1733</v>
      </c>
      <c r="L967">
        <v>1425</v>
      </c>
      <c r="N967">
        <v>1013</v>
      </c>
      <c r="O967" t="s">
        <v>62</v>
      </c>
      <c r="P967" t="s">
        <v>62</v>
      </c>
      <c r="Q967">
        <v>1</v>
      </c>
      <c r="W967">
        <v>0</v>
      </c>
      <c r="X967">
        <v>-950555385</v>
      </c>
      <c r="Y967">
        <f t="shared" si="444"/>
        <v>0.26</v>
      </c>
      <c r="AA967">
        <v>223.94</v>
      </c>
      <c r="AB967">
        <v>0</v>
      </c>
      <c r="AC967">
        <v>0</v>
      </c>
      <c r="AD967">
        <v>0</v>
      </c>
      <c r="AE967">
        <v>235.73</v>
      </c>
      <c r="AF967">
        <v>0</v>
      </c>
      <c r="AG967">
        <v>0</v>
      </c>
      <c r="AH967">
        <v>0</v>
      </c>
      <c r="AI967">
        <v>0.95</v>
      </c>
      <c r="AJ967">
        <v>1</v>
      </c>
      <c r="AK967">
        <v>1</v>
      </c>
      <c r="AL967">
        <v>1</v>
      </c>
      <c r="AM967">
        <v>2</v>
      </c>
      <c r="AN967">
        <v>0</v>
      </c>
      <c r="AO967">
        <v>0</v>
      </c>
      <c r="AP967">
        <v>1</v>
      </c>
      <c r="AQ967">
        <v>1</v>
      </c>
      <c r="AR967">
        <v>0</v>
      </c>
      <c r="AS967" t="s">
        <v>3</v>
      </c>
      <c r="AT967">
        <v>0.26</v>
      </c>
      <c r="AU967" t="s">
        <v>3</v>
      </c>
      <c r="AV967">
        <v>0</v>
      </c>
      <c r="AW967">
        <v>2</v>
      </c>
      <c r="AX967">
        <v>448998751</v>
      </c>
      <c r="AY967">
        <v>1</v>
      </c>
      <c r="AZ967">
        <v>0</v>
      </c>
      <c r="BA967">
        <v>980</v>
      </c>
      <c r="BB967">
        <v>1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61.2898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1</v>
      </c>
      <c r="BQ967">
        <v>61.2898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1</v>
      </c>
      <c r="CV967">
        <v>0</v>
      </c>
      <c r="CW967">
        <v>0</v>
      </c>
      <c r="CX967">
        <f>ROUND(Y967*Source!I616,7)</f>
        <v>0.26</v>
      </c>
      <c r="CY967">
        <f t="shared" si="454"/>
        <v>223.94</v>
      </c>
      <c r="CZ967">
        <f t="shared" si="455"/>
        <v>235.73</v>
      </c>
      <c r="DA967">
        <f t="shared" si="456"/>
        <v>0.95</v>
      </c>
      <c r="DB967">
        <f t="shared" si="445"/>
        <v>61.29</v>
      </c>
      <c r="DC967">
        <f t="shared" si="446"/>
        <v>0</v>
      </c>
      <c r="DD967" t="s">
        <v>3</v>
      </c>
      <c r="DE967" t="s">
        <v>3</v>
      </c>
      <c r="DF967">
        <f>ROUND(ROUND(AE967*AI967,2)*CX967,2)</f>
        <v>58.22</v>
      </c>
      <c r="DG967">
        <f t="shared" si="435"/>
        <v>0</v>
      </c>
      <c r="DH967">
        <f t="shared" si="452"/>
        <v>0</v>
      </c>
      <c r="DI967">
        <f t="shared" si="453"/>
        <v>0</v>
      </c>
      <c r="DJ967">
        <f t="shared" si="457"/>
        <v>58.22</v>
      </c>
      <c r="DK967">
        <v>0</v>
      </c>
      <c r="DL967" t="s">
        <v>3</v>
      </c>
      <c r="DM967">
        <v>0</v>
      </c>
      <c r="DN967" t="s">
        <v>3</v>
      </c>
      <c r="DO967">
        <v>0</v>
      </c>
    </row>
    <row r="968" spans="1:119" x14ac:dyDescent="0.2">
      <c r="A968">
        <f>ROW(Source!A616)</f>
        <v>616</v>
      </c>
      <c r="B968">
        <v>449016111</v>
      </c>
      <c r="C968">
        <v>448998733</v>
      </c>
      <c r="D968">
        <v>277566433</v>
      </c>
      <c r="E968">
        <v>109</v>
      </c>
      <c r="F968">
        <v>1</v>
      </c>
      <c r="G968">
        <v>1</v>
      </c>
      <c r="H968">
        <v>3</v>
      </c>
      <c r="I968" t="s">
        <v>633</v>
      </c>
      <c r="J968" t="s">
        <v>3</v>
      </c>
      <c r="K968" t="s">
        <v>634</v>
      </c>
      <c r="L968">
        <v>3277935</v>
      </c>
      <c r="N968">
        <v>1013</v>
      </c>
      <c r="O968" t="s">
        <v>635</v>
      </c>
      <c r="P968" t="s">
        <v>635</v>
      </c>
      <c r="Q968">
        <v>1</v>
      </c>
      <c r="W968">
        <v>0</v>
      </c>
      <c r="X968">
        <v>274903907</v>
      </c>
      <c r="Y968">
        <f t="shared" si="444"/>
        <v>2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1</v>
      </c>
      <c r="AJ968">
        <v>1</v>
      </c>
      <c r="AK968">
        <v>1</v>
      </c>
      <c r="AL968">
        <v>1</v>
      </c>
      <c r="AM968">
        <v>-2</v>
      </c>
      <c r="AN968">
        <v>0</v>
      </c>
      <c r="AO968">
        <v>0</v>
      </c>
      <c r="AP968">
        <v>0</v>
      </c>
      <c r="AQ968">
        <v>0</v>
      </c>
      <c r="AR968">
        <v>0</v>
      </c>
      <c r="AS968" t="s">
        <v>3</v>
      </c>
      <c r="AT968">
        <v>2</v>
      </c>
      <c r="AU968" t="s">
        <v>3</v>
      </c>
      <c r="AV968">
        <v>0</v>
      </c>
      <c r="AW968">
        <v>2</v>
      </c>
      <c r="AX968">
        <v>448998752</v>
      </c>
      <c r="AY968">
        <v>1</v>
      </c>
      <c r="AZ968">
        <v>0</v>
      </c>
      <c r="BA968">
        <v>981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CV968">
        <v>0</v>
      </c>
      <c r="CW968">
        <v>0</v>
      </c>
      <c r="CX968">
        <f>ROUND(Y968*Source!I616,7)</f>
        <v>2</v>
      </c>
      <c r="CY968">
        <f t="shared" si="454"/>
        <v>0</v>
      </c>
      <c r="CZ968">
        <f t="shared" si="455"/>
        <v>0</v>
      </c>
      <c r="DA968">
        <f t="shared" si="456"/>
        <v>1</v>
      </c>
      <c r="DB968">
        <f t="shared" si="445"/>
        <v>0</v>
      </c>
      <c r="DC968">
        <f t="shared" si="446"/>
        <v>0</v>
      </c>
      <c r="DD968" t="s">
        <v>3</v>
      </c>
      <c r="DE968" t="s">
        <v>3</v>
      </c>
      <c r="DF968">
        <f t="shared" ref="DF968:DF975" si="458">ROUND(ROUND(AE968,2)*CX968,2)</f>
        <v>0</v>
      </c>
      <c r="DG968">
        <f t="shared" si="435"/>
        <v>0</v>
      </c>
      <c r="DH968">
        <f t="shared" si="452"/>
        <v>0</v>
      </c>
      <c r="DI968">
        <f t="shared" si="453"/>
        <v>0</v>
      </c>
      <c r="DJ968">
        <f t="shared" si="457"/>
        <v>0</v>
      </c>
      <c r="DK968">
        <v>0</v>
      </c>
      <c r="DL968" t="s">
        <v>3</v>
      </c>
      <c r="DM968">
        <v>0</v>
      </c>
      <c r="DN968" t="s">
        <v>3</v>
      </c>
      <c r="DO968">
        <v>0</v>
      </c>
    </row>
    <row r="969" spans="1:119" x14ac:dyDescent="0.2">
      <c r="A969">
        <f>ROW(Source!A616)</f>
        <v>616</v>
      </c>
      <c r="B969">
        <v>449016111</v>
      </c>
      <c r="C969">
        <v>448998733</v>
      </c>
      <c r="D969">
        <v>277566436</v>
      </c>
      <c r="E969">
        <v>109</v>
      </c>
      <c r="F969">
        <v>1</v>
      </c>
      <c r="G969">
        <v>1</v>
      </c>
      <c r="H969">
        <v>3</v>
      </c>
      <c r="I969" t="s">
        <v>725</v>
      </c>
      <c r="J969" t="s">
        <v>3</v>
      </c>
      <c r="K969" t="s">
        <v>726</v>
      </c>
      <c r="L969">
        <v>1348</v>
      </c>
      <c r="N969">
        <v>1009</v>
      </c>
      <c r="O969" t="s">
        <v>83</v>
      </c>
      <c r="P969" t="s">
        <v>83</v>
      </c>
      <c r="Q969">
        <v>1000</v>
      </c>
      <c r="W969">
        <v>0</v>
      </c>
      <c r="X969">
        <v>1392189009</v>
      </c>
      <c r="Y969">
        <f t="shared" si="444"/>
        <v>0.2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1</v>
      </c>
      <c r="AJ969">
        <v>1</v>
      </c>
      <c r="AK969">
        <v>1</v>
      </c>
      <c r="AL969">
        <v>1</v>
      </c>
      <c r="AM969">
        <v>-2</v>
      </c>
      <c r="AN969">
        <v>0</v>
      </c>
      <c r="AO969">
        <v>0</v>
      </c>
      <c r="AP969">
        <v>1</v>
      </c>
      <c r="AQ969">
        <v>0</v>
      </c>
      <c r="AR969">
        <v>0</v>
      </c>
      <c r="AS969" t="s">
        <v>3</v>
      </c>
      <c r="AT969">
        <v>0.2</v>
      </c>
      <c r="AU969" t="s">
        <v>3</v>
      </c>
      <c r="AV969">
        <v>0</v>
      </c>
      <c r="AW969">
        <v>2</v>
      </c>
      <c r="AX969">
        <v>448998753</v>
      </c>
      <c r="AY969">
        <v>1</v>
      </c>
      <c r="AZ969">
        <v>0</v>
      </c>
      <c r="BA969">
        <v>982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CV969">
        <v>0</v>
      </c>
      <c r="CW969">
        <v>0</v>
      </c>
      <c r="CX969">
        <f>ROUND(Y969*Source!I616,7)</f>
        <v>0.2</v>
      </c>
      <c r="CY969">
        <f t="shared" si="454"/>
        <v>0</v>
      </c>
      <c r="CZ969">
        <f t="shared" si="455"/>
        <v>0</v>
      </c>
      <c r="DA969">
        <f t="shared" si="456"/>
        <v>1</v>
      </c>
      <c r="DB969">
        <f t="shared" si="445"/>
        <v>0</v>
      </c>
      <c r="DC969">
        <f t="shared" si="446"/>
        <v>0</v>
      </c>
      <c r="DD969" t="s">
        <v>3</v>
      </c>
      <c r="DE969" t="s">
        <v>3</v>
      </c>
      <c r="DF969">
        <f t="shared" si="458"/>
        <v>0</v>
      </c>
      <c r="DG969">
        <f t="shared" si="435"/>
        <v>0</v>
      </c>
      <c r="DH969">
        <f t="shared" si="452"/>
        <v>0</v>
      </c>
      <c r="DI969">
        <f t="shared" si="453"/>
        <v>0</v>
      </c>
      <c r="DJ969">
        <f t="shared" si="457"/>
        <v>0</v>
      </c>
      <c r="DK969">
        <v>0</v>
      </c>
      <c r="DL969" t="s">
        <v>3</v>
      </c>
      <c r="DM969">
        <v>0</v>
      </c>
      <c r="DN969" t="s">
        <v>3</v>
      </c>
      <c r="DO969">
        <v>0</v>
      </c>
    </row>
    <row r="970" spans="1:119" x14ac:dyDescent="0.2">
      <c r="A970">
        <f>ROW(Source!A654)</f>
        <v>654</v>
      </c>
      <c r="B970">
        <v>449016111</v>
      </c>
      <c r="C970">
        <v>448998756</v>
      </c>
      <c r="D970">
        <v>277560446</v>
      </c>
      <c r="E970">
        <v>109</v>
      </c>
      <c r="F970">
        <v>1</v>
      </c>
      <c r="G970">
        <v>1</v>
      </c>
      <c r="H970">
        <v>1</v>
      </c>
      <c r="I970" t="s">
        <v>1655</v>
      </c>
      <c r="J970" t="s">
        <v>3</v>
      </c>
      <c r="K970" t="s">
        <v>1656</v>
      </c>
      <c r="L970">
        <v>1369</v>
      </c>
      <c r="N970">
        <v>1013</v>
      </c>
      <c r="O970" t="s">
        <v>1450</v>
      </c>
      <c r="P970" t="s">
        <v>1450</v>
      </c>
      <c r="Q970">
        <v>1</v>
      </c>
      <c r="W970">
        <v>0</v>
      </c>
      <c r="X970">
        <v>-236928766</v>
      </c>
      <c r="Y970">
        <f>(AT970*ROUND(0.3,7))</f>
        <v>1.7999999999999999E-2</v>
      </c>
      <c r="AA970">
        <v>0</v>
      </c>
      <c r="AB970">
        <v>0</v>
      </c>
      <c r="AC970">
        <v>0</v>
      </c>
      <c r="AD970">
        <v>439</v>
      </c>
      <c r="AE970">
        <v>0</v>
      </c>
      <c r="AF970">
        <v>0</v>
      </c>
      <c r="AG970">
        <v>0</v>
      </c>
      <c r="AH970">
        <v>439</v>
      </c>
      <c r="AI970">
        <v>1</v>
      </c>
      <c r="AJ970">
        <v>1</v>
      </c>
      <c r="AK970">
        <v>1</v>
      </c>
      <c r="AL970">
        <v>1</v>
      </c>
      <c r="AM970">
        <v>-2</v>
      </c>
      <c r="AN970">
        <v>0</v>
      </c>
      <c r="AO970">
        <v>0</v>
      </c>
      <c r="AP970">
        <v>1</v>
      </c>
      <c r="AQ970">
        <v>1</v>
      </c>
      <c r="AR970">
        <v>0</v>
      </c>
      <c r="AS970" t="s">
        <v>3</v>
      </c>
      <c r="AT970">
        <v>0.06</v>
      </c>
      <c r="AU970" t="s">
        <v>321</v>
      </c>
      <c r="AV970">
        <v>1</v>
      </c>
      <c r="AW970">
        <v>2</v>
      </c>
      <c r="AX970">
        <v>448998765</v>
      </c>
      <c r="AY970">
        <v>2</v>
      </c>
      <c r="AZ970">
        <v>131072</v>
      </c>
      <c r="BA970">
        <v>983</v>
      </c>
      <c r="BB970">
        <v>1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26.34</v>
      </c>
      <c r="BN970">
        <v>0.06</v>
      </c>
      <c r="BO970">
        <v>0</v>
      </c>
      <c r="BP970">
        <v>1</v>
      </c>
      <c r="BQ970">
        <v>0</v>
      </c>
      <c r="BR970">
        <v>0</v>
      </c>
      <c r="BS970">
        <v>0</v>
      </c>
      <c r="BT970">
        <v>7.9019999999999992</v>
      </c>
      <c r="BU970">
        <v>1.7999999999999999E-2</v>
      </c>
      <c r="BV970">
        <v>0</v>
      </c>
      <c r="BW970">
        <v>1</v>
      </c>
      <c r="CU970">
        <f>ROUND(AT970*Source!I654*AH970*AL970,2)</f>
        <v>2.63</v>
      </c>
      <c r="CV970">
        <f>ROUND(Y970*Source!I654,7)</f>
        <v>1.8E-3</v>
      </c>
      <c r="CW970">
        <v>0</v>
      </c>
      <c r="CX970">
        <f>ROUND(Y970*Source!I654,7)</f>
        <v>1.8E-3</v>
      </c>
      <c r="CY970">
        <f>AD970</f>
        <v>439</v>
      </c>
      <c r="CZ970">
        <f>AH970</f>
        <v>439</v>
      </c>
      <c r="DA970">
        <f>AL970</f>
        <v>1</v>
      </c>
      <c r="DB970">
        <f>ROUND((ROUND(AT970*CZ970,2)*ROUND(0.3,7)),6)</f>
        <v>7.9020000000000001</v>
      </c>
      <c r="DC970">
        <f>ROUND((ROUND(AT970*AG970,2)*ROUND(0.3,7)),6)</f>
        <v>0</v>
      </c>
      <c r="DD970" t="s">
        <v>3</v>
      </c>
      <c r="DE970" t="s">
        <v>3</v>
      </c>
      <c r="DF970">
        <f t="shared" si="458"/>
        <v>0</v>
      </c>
      <c r="DG970">
        <f t="shared" si="435"/>
        <v>0</v>
      </c>
      <c r="DH970">
        <f t="shared" si="452"/>
        <v>0</v>
      </c>
      <c r="DI970">
        <f t="shared" si="453"/>
        <v>0.79</v>
      </c>
      <c r="DJ970">
        <f>DI970</f>
        <v>0.79</v>
      </c>
      <c r="DK970">
        <v>1</v>
      </c>
      <c r="DL970" t="s">
        <v>3</v>
      </c>
      <c r="DM970">
        <v>0</v>
      </c>
      <c r="DN970" t="s">
        <v>3</v>
      </c>
      <c r="DO970">
        <v>0</v>
      </c>
    </row>
    <row r="971" spans="1:119" x14ac:dyDescent="0.2">
      <c r="A971">
        <f>ROW(Source!A654)</f>
        <v>654</v>
      </c>
      <c r="B971">
        <v>449016111</v>
      </c>
      <c r="C971">
        <v>448998756</v>
      </c>
      <c r="D971">
        <v>277560455</v>
      </c>
      <c r="E971">
        <v>109</v>
      </c>
      <c r="F971">
        <v>1</v>
      </c>
      <c r="G971">
        <v>1</v>
      </c>
      <c r="H971">
        <v>1</v>
      </c>
      <c r="I971" t="s">
        <v>1657</v>
      </c>
      <c r="J971" t="s">
        <v>3</v>
      </c>
      <c r="K971" t="s">
        <v>1658</v>
      </c>
      <c r="L971">
        <v>1369</v>
      </c>
      <c r="N971">
        <v>1013</v>
      </c>
      <c r="O971" t="s">
        <v>1450</v>
      </c>
      <c r="P971" t="s">
        <v>1450</v>
      </c>
      <c r="Q971">
        <v>1</v>
      </c>
      <c r="W971">
        <v>0</v>
      </c>
      <c r="X971">
        <v>1518711480</v>
      </c>
      <c r="Y971">
        <f>(AT971*ROUND(0.3,7))</f>
        <v>3.6869999999999994</v>
      </c>
      <c r="AA971">
        <v>0</v>
      </c>
      <c r="AB971">
        <v>0</v>
      </c>
      <c r="AC971">
        <v>0</v>
      </c>
      <c r="AD971">
        <v>620.24</v>
      </c>
      <c r="AE971">
        <v>0</v>
      </c>
      <c r="AF971">
        <v>0</v>
      </c>
      <c r="AG971">
        <v>0</v>
      </c>
      <c r="AH971">
        <v>620.24</v>
      </c>
      <c r="AI971">
        <v>1</v>
      </c>
      <c r="AJ971">
        <v>1</v>
      </c>
      <c r="AK971">
        <v>1</v>
      </c>
      <c r="AL971">
        <v>1</v>
      </c>
      <c r="AM971">
        <v>-2</v>
      </c>
      <c r="AN971">
        <v>0</v>
      </c>
      <c r="AO971">
        <v>0</v>
      </c>
      <c r="AP971">
        <v>1</v>
      </c>
      <c r="AQ971">
        <v>1</v>
      </c>
      <c r="AR971">
        <v>0</v>
      </c>
      <c r="AS971" t="s">
        <v>3</v>
      </c>
      <c r="AT971">
        <v>12.29</v>
      </c>
      <c r="AU971" t="s">
        <v>321</v>
      </c>
      <c r="AV971">
        <v>1</v>
      </c>
      <c r="AW971">
        <v>2</v>
      </c>
      <c r="AX971">
        <v>448998766</v>
      </c>
      <c r="AY971">
        <v>2</v>
      </c>
      <c r="AZ971">
        <v>131072</v>
      </c>
      <c r="BA971">
        <v>984</v>
      </c>
      <c r="BB971">
        <v>1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7622.7495999999992</v>
      </c>
      <c r="BN971">
        <v>12.29</v>
      </c>
      <c r="BO971">
        <v>0</v>
      </c>
      <c r="BP971">
        <v>1</v>
      </c>
      <c r="BQ971">
        <v>0</v>
      </c>
      <c r="BR971">
        <v>0</v>
      </c>
      <c r="BS971">
        <v>0</v>
      </c>
      <c r="BT971">
        <v>2286.8248799999997</v>
      </c>
      <c r="BU971">
        <v>3.6869999999999994</v>
      </c>
      <c r="BV971">
        <v>0</v>
      </c>
      <c r="BW971">
        <v>1</v>
      </c>
      <c r="CU971">
        <f>ROUND(AT971*Source!I654*AH971*AL971,2)</f>
        <v>762.27</v>
      </c>
      <c r="CV971">
        <f>ROUND(Y971*Source!I654,7)</f>
        <v>0.36870000000000003</v>
      </c>
      <c r="CW971">
        <v>0</v>
      </c>
      <c r="CX971">
        <f>ROUND(Y971*Source!I654,7)</f>
        <v>0.36870000000000003</v>
      </c>
      <c r="CY971">
        <f>AD971</f>
        <v>620.24</v>
      </c>
      <c r="CZ971">
        <f>AH971</f>
        <v>620.24</v>
      </c>
      <c r="DA971">
        <f>AL971</f>
        <v>1</v>
      </c>
      <c r="DB971">
        <f>ROUND((ROUND(AT971*CZ971,2)*ROUND(0.3,7)),6)</f>
        <v>2286.8249999999998</v>
      </c>
      <c r="DC971">
        <f>ROUND((ROUND(AT971*AG971,2)*ROUND(0.3,7)),6)</f>
        <v>0</v>
      </c>
      <c r="DD971" t="s">
        <v>3</v>
      </c>
      <c r="DE971" t="s">
        <v>3</v>
      </c>
      <c r="DF971">
        <f t="shared" si="458"/>
        <v>0</v>
      </c>
      <c r="DG971">
        <f t="shared" si="435"/>
        <v>0</v>
      </c>
      <c r="DH971">
        <f t="shared" si="452"/>
        <v>0</v>
      </c>
      <c r="DI971">
        <f t="shared" si="453"/>
        <v>228.68</v>
      </c>
      <c r="DJ971">
        <f>DI971</f>
        <v>228.68</v>
      </c>
      <c r="DK971">
        <v>1</v>
      </c>
      <c r="DL971" t="s">
        <v>3</v>
      </c>
      <c r="DM971">
        <v>0</v>
      </c>
      <c r="DN971" t="s">
        <v>3</v>
      </c>
      <c r="DO971">
        <v>0</v>
      </c>
    </row>
    <row r="972" spans="1:119" x14ac:dyDescent="0.2">
      <c r="A972">
        <f>ROW(Source!A654)</f>
        <v>654</v>
      </c>
      <c r="B972">
        <v>449016111</v>
      </c>
      <c r="C972">
        <v>448998756</v>
      </c>
      <c r="D972">
        <v>277560459</v>
      </c>
      <c r="E972">
        <v>109</v>
      </c>
      <c r="F972">
        <v>1</v>
      </c>
      <c r="G972">
        <v>1</v>
      </c>
      <c r="H972">
        <v>1</v>
      </c>
      <c r="I972" t="s">
        <v>1659</v>
      </c>
      <c r="J972" t="s">
        <v>3</v>
      </c>
      <c r="K972" t="s">
        <v>1660</v>
      </c>
      <c r="L972">
        <v>1369</v>
      </c>
      <c r="N972">
        <v>1013</v>
      </c>
      <c r="O972" t="s">
        <v>1450</v>
      </c>
      <c r="P972" t="s">
        <v>1450</v>
      </c>
      <c r="Q972">
        <v>1</v>
      </c>
      <c r="W972">
        <v>0</v>
      </c>
      <c r="X972">
        <v>286205319</v>
      </c>
      <c r="Y972">
        <f>(AT972*ROUND(0.3,7))</f>
        <v>3.6869999999999994</v>
      </c>
      <c r="AA972">
        <v>0</v>
      </c>
      <c r="AB972">
        <v>0</v>
      </c>
      <c r="AC972">
        <v>0</v>
      </c>
      <c r="AD972">
        <v>724.95</v>
      </c>
      <c r="AE972">
        <v>0</v>
      </c>
      <c r="AF972">
        <v>0</v>
      </c>
      <c r="AG972">
        <v>0</v>
      </c>
      <c r="AH972">
        <v>724.95</v>
      </c>
      <c r="AI972">
        <v>1</v>
      </c>
      <c r="AJ972">
        <v>1</v>
      </c>
      <c r="AK972">
        <v>1</v>
      </c>
      <c r="AL972">
        <v>1</v>
      </c>
      <c r="AM972">
        <v>-2</v>
      </c>
      <c r="AN972">
        <v>0</v>
      </c>
      <c r="AO972">
        <v>0</v>
      </c>
      <c r="AP972">
        <v>1</v>
      </c>
      <c r="AQ972">
        <v>1</v>
      </c>
      <c r="AR972">
        <v>0</v>
      </c>
      <c r="AS972" t="s">
        <v>3</v>
      </c>
      <c r="AT972">
        <v>12.29</v>
      </c>
      <c r="AU972" t="s">
        <v>321</v>
      </c>
      <c r="AV972">
        <v>1</v>
      </c>
      <c r="AW972">
        <v>2</v>
      </c>
      <c r="AX972">
        <v>448998767</v>
      </c>
      <c r="AY972">
        <v>2</v>
      </c>
      <c r="AZ972">
        <v>131072</v>
      </c>
      <c r="BA972">
        <v>985</v>
      </c>
      <c r="BB972">
        <v>1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8909.6355000000003</v>
      </c>
      <c r="BN972">
        <v>12.29</v>
      </c>
      <c r="BO972">
        <v>0</v>
      </c>
      <c r="BP972">
        <v>1</v>
      </c>
      <c r="BQ972">
        <v>0</v>
      </c>
      <c r="BR972">
        <v>0</v>
      </c>
      <c r="BS972">
        <v>0</v>
      </c>
      <c r="BT972">
        <v>2672.8906499999998</v>
      </c>
      <c r="BU972">
        <v>3.6869999999999994</v>
      </c>
      <c r="BV972">
        <v>0</v>
      </c>
      <c r="BW972">
        <v>1</v>
      </c>
      <c r="CU972">
        <f>ROUND(AT972*Source!I654*AH972*AL972,2)</f>
        <v>890.96</v>
      </c>
      <c r="CV972">
        <f>ROUND(Y972*Source!I654,7)</f>
        <v>0.36870000000000003</v>
      </c>
      <c r="CW972">
        <v>0</v>
      </c>
      <c r="CX972">
        <f>ROUND(Y972*Source!I654,7)</f>
        <v>0.36870000000000003</v>
      </c>
      <c r="CY972">
        <f>AD972</f>
        <v>724.95</v>
      </c>
      <c r="CZ972">
        <f>AH972</f>
        <v>724.95</v>
      </c>
      <c r="DA972">
        <f>AL972</f>
        <v>1</v>
      </c>
      <c r="DB972">
        <f>ROUND((ROUND(AT972*CZ972,2)*ROUND(0.3,7)),6)</f>
        <v>2672.8919999999998</v>
      </c>
      <c r="DC972">
        <f>ROUND((ROUND(AT972*AG972,2)*ROUND(0.3,7)),6)</f>
        <v>0</v>
      </c>
      <c r="DD972" t="s">
        <v>3</v>
      </c>
      <c r="DE972" t="s">
        <v>3</v>
      </c>
      <c r="DF972">
        <f t="shared" si="458"/>
        <v>0</v>
      </c>
      <c r="DG972">
        <f t="shared" si="435"/>
        <v>0</v>
      </c>
      <c r="DH972">
        <f t="shared" si="452"/>
        <v>0</v>
      </c>
      <c r="DI972">
        <f t="shared" si="453"/>
        <v>267.29000000000002</v>
      </c>
      <c r="DJ972">
        <f>DI972</f>
        <v>267.29000000000002</v>
      </c>
      <c r="DK972">
        <v>1</v>
      </c>
      <c r="DL972" t="s">
        <v>3</v>
      </c>
      <c r="DM972">
        <v>0</v>
      </c>
      <c r="DN972" t="s">
        <v>3</v>
      </c>
      <c r="DO972">
        <v>0</v>
      </c>
    </row>
    <row r="973" spans="1:119" x14ac:dyDescent="0.2">
      <c r="A973">
        <f>ROW(Source!A654)</f>
        <v>654</v>
      </c>
      <c r="B973">
        <v>449016111</v>
      </c>
      <c r="C973">
        <v>448998756</v>
      </c>
      <c r="D973">
        <v>277560491</v>
      </c>
      <c r="E973">
        <v>109</v>
      </c>
      <c r="F973">
        <v>1</v>
      </c>
      <c r="G973">
        <v>1</v>
      </c>
      <c r="H973">
        <v>1</v>
      </c>
      <c r="I973" t="s">
        <v>1204</v>
      </c>
      <c r="J973" t="s">
        <v>3</v>
      </c>
      <c r="K973" t="s">
        <v>1205</v>
      </c>
      <c r="L973">
        <v>1191</v>
      </c>
      <c r="N973">
        <v>1013</v>
      </c>
      <c r="O973" t="s">
        <v>1203</v>
      </c>
      <c r="P973" t="s">
        <v>1203</v>
      </c>
      <c r="Q973">
        <v>1</v>
      </c>
      <c r="W973">
        <v>0</v>
      </c>
      <c r="X973">
        <v>-1417349443</v>
      </c>
      <c r="Y973">
        <f>(AT973*ROUND(0.3,7))</f>
        <v>6.0000000000000001E-3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1</v>
      </c>
      <c r="AJ973">
        <v>1</v>
      </c>
      <c r="AK973">
        <v>1</v>
      </c>
      <c r="AL973">
        <v>1</v>
      </c>
      <c r="AM973">
        <v>-2</v>
      </c>
      <c r="AN973">
        <v>0</v>
      </c>
      <c r="AO973">
        <v>0</v>
      </c>
      <c r="AP973">
        <v>1</v>
      </c>
      <c r="AQ973">
        <v>1</v>
      </c>
      <c r="AR973">
        <v>0</v>
      </c>
      <c r="AS973" t="s">
        <v>3</v>
      </c>
      <c r="AT973">
        <v>0.02</v>
      </c>
      <c r="AU973" t="s">
        <v>321</v>
      </c>
      <c r="AV973">
        <v>2</v>
      </c>
      <c r="AW973">
        <v>2</v>
      </c>
      <c r="AX973">
        <v>448998768</v>
      </c>
      <c r="AY973">
        <v>1</v>
      </c>
      <c r="AZ973">
        <v>0</v>
      </c>
      <c r="BA973">
        <v>986</v>
      </c>
      <c r="BB973">
        <v>1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CV973">
        <v>0</v>
      </c>
      <c r="CW973">
        <v>0</v>
      </c>
      <c r="CX973">
        <f>ROUND(Y973*Source!I654,7)</f>
        <v>5.9999999999999995E-4</v>
      </c>
      <c r="CY973">
        <f>AD973</f>
        <v>0</v>
      </c>
      <c r="CZ973">
        <f>AH973</f>
        <v>0</v>
      </c>
      <c r="DA973">
        <f>AL973</f>
        <v>1</v>
      </c>
      <c r="DB973">
        <f>ROUND((ROUND(AT973*CZ973,2)*ROUND(0.3,7)),6)</f>
        <v>0</v>
      </c>
      <c r="DC973">
        <f>ROUND((ROUND(AT973*AG973,2)*ROUND(0.3,7)),6)</f>
        <v>0</v>
      </c>
      <c r="DD973" t="s">
        <v>3</v>
      </c>
      <c r="DE973" t="s">
        <v>3</v>
      </c>
      <c r="DF973">
        <f t="shared" si="458"/>
        <v>0</v>
      </c>
      <c r="DG973">
        <f t="shared" si="435"/>
        <v>0</v>
      </c>
      <c r="DH973">
        <f t="shared" si="452"/>
        <v>0</v>
      </c>
      <c r="DI973">
        <f t="shared" si="453"/>
        <v>0</v>
      </c>
      <c r="DJ973">
        <f>DI973</f>
        <v>0</v>
      </c>
      <c r="DK973">
        <v>0</v>
      </c>
      <c r="DL973" t="s">
        <v>3</v>
      </c>
      <c r="DM973">
        <v>0</v>
      </c>
      <c r="DN973" t="s">
        <v>3</v>
      </c>
      <c r="DO973">
        <v>0</v>
      </c>
    </row>
    <row r="974" spans="1:119" x14ac:dyDescent="0.2">
      <c r="A974">
        <f>ROW(Source!A654)</f>
        <v>654</v>
      </c>
      <c r="B974">
        <v>449016111</v>
      </c>
      <c r="C974">
        <v>448998756</v>
      </c>
      <c r="D974">
        <v>277945805</v>
      </c>
      <c r="E974">
        <v>1</v>
      </c>
      <c r="F974">
        <v>1</v>
      </c>
      <c r="G974">
        <v>1</v>
      </c>
      <c r="H974">
        <v>2</v>
      </c>
      <c r="I974" t="s">
        <v>1206</v>
      </c>
      <c r="J974" t="s">
        <v>1207</v>
      </c>
      <c r="K974" t="s">
        <v>1208</v>
      </c>
      <c r="L974">
        <v>1368</v>
      </c>
      <c r="N974">
        <v>1011</v>
      </c>
      <c r="O974" t="s">
        <v>1100</v>
      </c>
      <c r="P974" t="s">
        <v>1100</v>
      </c>
      <c r="Q974">
        <v>1</v>
      </c>
      <c r="W974">
        <v>0</v>
      </c>
      <c r="X974">
        <v>721652621</v>
      </c>
      <c r="Y974">
        <f>(AT974*ROUND(0.3,7))</f>
        <v>6.0000000000000001E-3</v>
      </c>
      <c r="AA974">
        <v>0</v>
      </c>
      <c r="AB974">
        <v>641.70000000000005</v>
      </c>
      <c r="AC974">
        <v>539.69000000000005</v>
      </c>
      <c r="AD974">
        <v>0</v>
      </c>
      <c r="AE974">
        <v>0</v>
      </c>
      <c r="AF974">
        <v>641.70000000000005</v>
      </c>
      <c r="AG974">
        <v>539.69000000000005</v>
      </c>
      <c r="AH974">
        <v>0</v>
      </c>
      <c r="AI974">
        <v>1</v>
      </c>
      <c r="AJ974">
        <v>1</v>
      </c>
      <c r="AK974">
        <v>1</v>
      </c>
      <c r="AL974">
        <v>1</v>
      </c>
      <c r="AM974">
        <v>-2</v>
      </c>
      <c r="AN974">
        <v>0</v>
      </c>
      <c r="AO974">
        <v>0</v>
      </c>
      <c r="AP974">
        <v>1</v>
      </c>
      <c r="AQ974">
        <v>1</v>
      </c>
      <c r="AR974">
        <v>0</v>
      </c>
      <c r="AS974" t="s">
        <v>3</v>
      </c>
      <c r="AT974">
        <v>0.02</v>
      </c>
      <c r="AU974" t="s">
        <v>321</v>
      </c>
      <c r="AV974">
        <v>1</v>
      </c>
      <c r="AW974">
        <v>2</v>
      </c>
      <c r="AX974">
        <v>448998769</v>
      </c>
      <c r="AY974">
        <v>2</v>
      </c>
      <c r="AZ974">
        <v>98304</v>
      </c>
      <c r="BA974">
        <v>987</v>
      </c>
      <c r="BB974">
        <v>1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12.834000000000001</v>
      </c>
      <c r="BL974">
        <v>10.793800000000001</v>
      </c>
      <c r="BM974">
        <v>0</v>
      </c>
      <c r="BN974">
        <v>0</v>
      </c>
      <c r="BO974">
        <v>0.02</v>
      </c>
      <c r="BP974">
        <v>1</v>
      </c>
      <c r="BQ974">
        <v>0</v>
      </c>
      <c r="BR974">
        <v>3.8502000000000005</v>
      </c>
      <c r="BS974">
        <v>3.2381400000000005</v>
      </c>
      <c r="BT974">
        <v>0</v>
      </c>
      <c r="BU974">
        <v>0</v>
      </c>
      <c r="BV974">
        <v>6.0000000000000001E-3</v>
      </c>
      <c r="BW974">
        <v>1</v>
      </c>
      <c r="CV974">
        <v>0</v>
      </c>
      <c r="CW974">
        <f>ROUND(Y974*Source!I654*DO974,7)</f>
        <v>5.9999999999999995E-4</v>
      </c>
      <c r="CX974">
        <f>ROUND(Y974*Source!I654,7)</f>
        <v>5.9999999999999995E-4</v>
      </c>
      <c r="CY974">
        <f>AB974</f>
        <v>641.70000000000005</v>
      </c>
      <c r="CZ974">
        <f>AF974</f>
        <v>641.70000000000005</v>
      </c>
      <c r="DA974">
        <f>AJ974</f>
        <v>1</v>
      </c>
      <c r="DB974">
        <f>ROUND((ROUND(AT974*CZ974,2)*ROUND(0.3,7)),6)</f>
        <v>3.8490000000000002</v>
      </c>
      <c r="DC974">
        <f>ROUND((ROUND(AT974*AG974,2)*ROUND(0.3,7)),6)</f>
        <v>3.2370000000000001</v>
      </c>
      <c r="DD974" t="s">
        <v>3</v>
      </c>
      <c r="DE974" t="s">
        <v>3</v>
      </c>
      <c r="DF974">
        <f t="shared" si="458"/>
        <v>0</v>
      </c>
      <c r="DG974">
        <f t="shared" si="435"/>
        <v>0.39</v>
      </c>
      <c r="DH974">
        <f t="shared" si="452"/>
        <v>0.32</v>
      </c>
      <c r="DI974">
        <f t="shared" si="453"/>
        <v>0</v>
      </c>
      <c r="DJ974">
        <f>DG974+DH974</f>
        <v>0.71</v>
      </c>
      <c r="DK974">
        <v>1</v>
      </c>
      <c r="DL974" t="s">
        <v>1209</v>
      </c>
      <c r="DM974">
        <v>4</v>
      </c>
      <c r="DN974" t="s">
        <v>1203</v>
      </c>
      <c r="DO974">
        <v>1</v>
      </c>
    </row>
    <row r="975" spans="1:119" x14ac:dyDescent="0.2">
      <c r="A975">
        <f>ROW(Source!A654)</f>
        <v>654</v>
      </c>
      <c r="B975">
        <v>449016111</v>
      </c>
      <c r="C975">
        <v>448998756</v>
      </c>
      <c r="D975">
        <v>277865475</v>
      </c>
      <c r="E975">
        <v>1</v>
      </c>
      <c r="F975">
        <v>1</v>
      </c>
      <c r="G975">
        <v>1</v>
      </c>
      <c r="H975">
        <v>3</v>
      </c>
      <c r="I975" t="s">
        <v>1210</v>
      </c>
      <c r="J975" t="s">
        <v>1211</v>
      </c>
      <c r="K975" t="s">
        <v>1212</v>
      </c>
      <c r="L975">
        <v>1383</v>
      </c>
      <c r="N975">
        <v>1013</v>
      </c>
      <c r="O975" t="s">
        <v>1213</v>
      </c>
      <c r="P975" t="s">
        <v>1213</v>
      </c>
      <c r="Q975">
        <v>1</v>
      </c>
      <c r="W975">
        <v>0</v>
      </c>
      <c r="X975">
        <v>2066892133</v>
      </c>
      <c r="Y975">
        <f>(AT975*ROUND(0,7))</f>
        <v>0</v>
      </c>
      <c r="AA975">
        <v>7.32</v>
      </c>
      <c r="AB975">
        <v>0</v>
      </c>
      <c r="AC975">
        <v>0</v>
      </c>
      <c r="AD975">
        <v>0</v>
      </c>
      <c r="AE975">
        <v>7.32</v>
      </c>
      <c r="AF975">
        <v>0</v>
      </c>
      <c r="AG975">
        <v>0</v>
      </c>
      <c r="AH975">
        <v>0</v>
      </c>
      <c r="AI975">
        <v>1</v>
      </c>
      <c r="AJ975">
        <v>1</v>
      </c>
      <c r="AK975">
        <v>1</v>
      </c>
      <c r="AL975">
        <v>1</v>
      </c>
      <c r="AM975">
        <v>-2</v>
      </c>
      <c r="AN975">
        <v>0</v>
      </c>
      <c r="AO975">
        <v>0</v>
      </c>
      <c r="AP975">
        <v>1</v>
      </c>
      <c r="AQ975">
        <v>1</v>
      </c>
      <c r="AR975">
        <v>0</v>
      </c>
      <c r="AS975" t="s">
        <v>3</v>
      </c>
      <c r="AT975">
        <v>0.68</v>
      </c>
      <c r="AU975" t="s">
        <v>135</v>
      </c>
      <c r="AV975">
        <v>0</v>
      </c>
      <c r="AW975">
        <v>2</v>
      </c>
      <c r="AX975">
        <v>448998770</v>
      </c>
      <c r="AY975">
        <v>2</v>
      </c>
      <c r="AZ975">
        <v>16384</v>
      </c>
      <c r="BA975">
        <v>988</v>
      </c>
      <c r="BB975">
        <v>1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4.9776000000000007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1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CV975">
        <v>0</v>
      </c>
      <c r="CW975">
        <v>0</v>
      </c>
      <c r="CX975">
        <f>ROUND(Y975*Source!I654,7)</f>
        <v>0</v>
      </c>
      <c r="CY975">
        <f>AA975</f>
        <v>7.32</v>
      </c>
      <c r="CZ975">
        <f>AE975</f>
        <v>7.32</v>
      </c>
      <c r="DA975">
        <f>AI975</f>
        <v>1</v>
      </c>
      <c r="DB975">
        <f>ROUND((ROUND(AT975*CZ975,2)*ROUND(0,7)),6)</f>
        <v>0</v>
      </c>
      <c r="DC975">
        <f>ROUND((ROUND(AT975*AG975,2)*ROUND(0,7)),6)</f>
        <v>0</v>
      </c>
      <c r="DD975" t="s">
        <v>3</v>
      </c>
      <c r="DE975" t="s">
        <v>3</v>
      </c>
      <c r="DF975">
        <f t="shared" si="458"/>
        <v>0</v>
      </c>
      <c r="DG975">
        <f t="shared" si="435"/>
        <v>0</v>
      </c>
      <c r="DH975">
        <f t="shared" si="452"/>
        <v>0</v>
      </c>
      <c r="DI975">
        <f t="shared" si="453"/>
        <v>0</v>
      </c>
      <c r="DJ975">
        <f>DF975</f>
        <v>0</v>
      </c>
      <c r="DK975">
        <v>1</v>
      </c>
      <c r="DL975" t="s">
        <v>3</v>
      </c>
      <c r="DM975">
        <v>0</v>
      </c>
      <c r="DN975" t="s">
        <v>3</v>
      </c>
      <c r="DO975">
        <v>0</v>
      </c>
    </row>
    <row r="976" spans="1:119" x14ac:dyDescent="0.2">
      <c r="A976">
        <f>ROW(Source!A654)</f>
        <v>654</v>
      </c>
      <c r="B976">
        <v>449016111</v>
      </c>
      <c r="C976">
        <v>448998756</v>
      </c>
      <c r="D976">
        <v>277867841</v>
      </c>
      <c r="E976">
        <v>1</v>
      </c>
      <c r="F976">
        <v>1</v>
      </c>
      <c r="G976">
        <v>1</v>
      </c>
      <c r="H976">
        <v>3</v>
      </c>
      <c r="I976" t="s">
        <v>1734</v>
      </c>
      <c r="J976" t="s">
        <v>1735</v>
      </c>
      <c r="K976" t="s">
        <v>1736</v>
      </c>
      <c r="L976">
        <v>1425</v>
      </c>
      <c r="N976">
        <v>1013</v>
      </c>
      <c r="O976" t="s">
        <v>62</v>
      </c>
      <c r="P976" t="s">
        <v>62</v>
      </c>
      <c r="Q976">
        <v>1</v>
      </c>
      <c r="W976">
        <v>0</v>
      </c>
      <c r="X976">
        <v>-21801820</v>
      </c>
      <c r="Y976">
        <f>(AT976*ROUND(0,7))</f>
        <v>0</v>
      </c>
      <c r="AA976">
        <v>220.16</v>
      </c>
      <c r="AB976">
        <v>0</v>
      </c>
      <c r="AC976">
        <v>0</v>
      </c>
      <c r="AD976">
        <v>0</v>
      </c>
      <c r="AE976">
        <v>170.67</v>
      </c>
      <c r="AF976">
        <v>0</v>
      </c>
      <c r="AG976">
        <v>0</v>
      </c>
      <c r="AH976">
        <v>0</v>
      </c>
      <c r="AI976">
        <v>1.29</v>
      </c>
      <c r="AJ976">
        <v>1</v>
      </c>
      <c r="AK976">
        <v>1</v>
      </c>
      <c r="AL976">
        <v>1</v>
      </c>
      <c r="AM976">
        <v>2</v>
      </c>
      <c r="AN976">
        <v>0</v>
      </c>
      <c r="AO976">
        <v>0</v>
      </c>
      <c r="AP976">
        <v>1</v>
      </c>
      <c r="AQ976">
        <v>1</v>
      </c>
      <c r="AR976">
        <v>0</v>
      </c>
      <c r="AS976" t="s">
        <v>3</v>
      </c>
      <c r="AT976">
        <v>0.4</v>
      </c>
      <c r="AU976" t="s">
        <v>135</v>
      </c>
      <c r="AV976">
        <v>0</v>
      </c>
      <c r="AW976">
        <v>2</v>
      </c>
      <c r="AX976">
        <v>448998771</v>
      </c>
      <c r="AY976">
        <v>1</v>
      </c>
      <c r="AZ976">
        <v>0</v>
      </c>
      <c r="BA976">
        <v>989</v>
      </c>
      <c r="BB976">
        <v>1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68.268000000000001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1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CV976">
        <v>0</v>
      </c>
      <c r="CW976">
        <v>0</v>
      </c>
      <c r="CX976">
        <f>ROUND(Y976*Source!I654,7)</f>
        <v>0</v>
      </c>
      <c r="CY976">
        <f>AA976</f>
        <v>220.16</v>
      </c>
      <c r="CZ976">
        <f>AE976</f>
        <v>170.67</v>
      </c>
      <c r="DA976">
        <f>AI976</f>
        <v>1.29</v>
      </c>
      <c r="DB976">
        <f>ROUND((ROUND(AT976*CZ976,2)*ROUND(0,7)),6)</f>
        <v>0</v>
      </c>
      <c r="DC976">
        <f>ROUND((ROUND(AT976*AG976,2)*ROUND(0,7)),6)</f>
        <v>0</v>
      </c>
      <c r="DD976" t="s">
        <v>3</v>
      </c>
      <c r="DE976" t="s">
        <v>3</v>
      </c>
      <c r="DF976">
        <f>ROUND(ROUND(AE976*AI976,2)*CX976,2)</f>
        <v>0</v>
      </c>
      <c r="DG976">
        <f t="shared" si="435"/>
        <v>0</v>
      </c>
      <c r="DH976">
        <f t="shared" si="452"/>
        <v>0</v>
      </c>
      <c r="DI976">
        <f t="shared" si="453"/>
        <v>0</v>
      </c>
      <c r="DJ976">
        <f>DF976</f>
        <v>0</v>
      </c>
      <c r="DK976">
        <v>0</v>
      </c>
      <c r="DL976" t="s">
        <v>3</v>
      </c>
      <c r="DM976">
        <v>0</v>
      </c>
      <c r="DN976" t="s">
        <v>3</v>
      </c>
      <c r="DO976">
        <v>0</v>
      </c>
    </row>
    <row r="977" spans="1:119" x14ac:dyDescent="0.2">
      <c r="A977">
        <f>ROW(Source!A654)</f>
        <v>654</v>
      </c>
      <c r="B977">
        <v>449016111</v>
      </c>
      <c r="C977">
        <v>448998756</v>
      </c>
      <c r="D977">
        <v>277868413</v>
      </c>
      <c r="E977">
        <v>1</v>
      </c>
      <c r="F977">
        <v>1</v>
      </c>
      <c r="G977">
        <v>1</v>
      </c>
      <c r="H977">
        <v>3</v>
      </c>
      <c r="I977" t="s">
        <v>1737</v>
      </c>
      <c r="J977" t="s">
        <v>1738</v>
      </c>
      <c r="K977" t="s">
        <v>1739</v>
      </c>
      <c r="L977">
        <v>1425</v>
      </c>
      <c r="N977">
        <v>1013</v>
      </c>
      <c r="O977" t="s">
        <v>62</v>
      </c>
      <c r="P977" t="s">
        <v>62</v>
      </c>
      <c r="Q977">
        <v>1</v>
      </c>
      <c r="W977">
        <v>0</v>
      </c>
      <c r="X977">
        <v>-1428286946</v>
      </c>
      <c r="Y977">
        <f>(AT977*ROUND(0,7))</f>
        <v>0</v>
      </c>
      <c r="AA977">
        <v>228.27</v>
      </c>
      <c r="AB977">
        <v>0</v>
      </c>
      <c r="AC977">
        <v>0</v>
      </c>
      <c r="AD977">
        <v>0</v>
      </c>
      <c r="AE977">
        <v>176.95</v>
      </c>
      <c r="AF977">
        <v>0</v>
      </c>
      <c r="AG977">
        <v>0</v>
      </c>
      <c r="AH977">
        <v>0</v>
      </c>
      <c r="AI977">
        <v>1.29</v>
      </c>
      <c r="AJ977">
        <v>1</v>
      </c>
      <c r="AK977">
        <v>1</v>
      </c>
      <c r="AL977">
        <v>1</v>
      </c>
      <c r="AM977">
        <v>2</v>
      </c>
      <c r="AN977">
        <v>0</v>
      </c>
      <c r="AO977">
        <v>0</v>
      </c>
      <c r="AP977">
        <v>1</v>
      </c>
      <c r="AQ977">
        <v>1</v>
      </c>
      <c r="AR977">
        <v>0</v>
      </c>
      <c r="AS977" t="s">
        <v>3</v>
      </c>
      <c r="AT977">
        <v>0.4</v>
      </c>
      <c r="AU977" t="s">
        <v>135</v>
      </c>
      <c r="AV977">
        <v>0</v>
      </c>
      <c r="AW977">
        <v>2</v>
      </c>
      <c r="AX977">
        <v>448998772</v>
      </c>
      <c r="AY977">
        <v>1</v>
      </c>
      <c r="AZ977">
        <v>0</v>
      </c>
      <c r="BA977">
        <v>990</v>
      </c>
      <c r="BB977">
        <v>1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70.78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1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CV977">
        <v>0</v>
      </c>
      <c r="CW977">
        <v>0</v>
      </c>
      <c r="CX977">
        <f>ROUND(Y977*Source!I654,7)</f>
        <v>0</v>
      </c>
      <c r="CY977">
        <f>AA977</f>
        <v>228.27</v>
      </c>
      <c r="CZ977">
        <f>AE977</f>
        <v>176.95</v>
      </c>
      <c r="DA977">
        <f>AI977</f>
        <v>1.29</v>
      </c>
      <c r="DB977">
        <f>ROUND((ROUND(AT977*CZ977,2)*ROUND(0,7)),6)</f>
        <v>0</v>
      </c>
      <c r="DC977">
        <f>ROUND((ROUND(AT977*AG977,2)*ROUND(0,7)),6)</f>
        <v>0</v>
      </c>
      <c r="DD977" t="s">
        <v>3</v>
      </c>
      <c r="DE977" t="s">
        <v>3</v>
      </c>
      <c r="DF977">
        <f>ROUND(ROUND(AE977*AI977,2)*CX977,2)</f>
        <v>0</v>
      </c>
      <c r="DG977">
        <f t="shared" si="435"/>
        <v>0</v>
      </c>
      <c r="DH977">
        <f t="shared" si="452"/>
        <v>0</v>
      </c>
      <c r="DI977">
        <f t="shared" si="453"/>
        <v>0</v>
      </c>
      <c r="DJ977">
        <f>DF977</f>
        <v>0</v>
      </c>
      <c r="DK977">
        <v>0</v>
      </c>
      <c r="DL977" t="s">
        <v>3</v>
      </c>
      <c r="DM977">
        <v>0</v>
      </c>
      <c r="DN977" t="s">
        <v>3</v>
      </c>
      <c r="DO977">
        <v>0</v>
      </c>
    </row>
    <row r="978" spans="1:119" x14ac:dyDescent="0.2">
      <c r="A978">
        <f>ROW(Source!A655)</f>
        <v>655</v>
      </c>
      <c r="B978">
        <v>449016111</v>
      </c>
      <c r="C978">
        <v>448998774</v>
      </c>
      <c r="D978">
        <v>277560446</v>
      </c>
      <c r="E978">
        <v>109</v>
      </c>
      <c r="F978">
        <v>1</v>
      </c>
      <c r="G978">
        <v>1</v>
      </c>
      <c r="H978">
        <v>1</v>
      </c>
      <c r="I978" t="s">
        <v>1655</v>
      </c>
      <c r="J978" t="s">
        <v>3</v>
      </c>
      <c r="K978" t="s">
        <v>1656</v>
      </c>
      <c r="L978">
        <v>1369</v>
      </c>
      <c r="N978">
        <v>1013</v>
      </c>
      <c r="O978" t="s">
        <v>1450</v>
      </c>
      <c r="P978" t="s">
        <v>1450</v>
      </c>
      <c r="Q978">
        <v>1</v>
      </c>
      <c r="W978">
        <v>0</v>
      </c>
      <c r="X978">
        <v>-236928766</v>
      </c>
      <c r="Y978">
        <f>AT978</f>
        <v>0.06</v>
      </c>
      <c r="AA978">
        <v>0</v>
      </c>
      <c r="AB978">
        <v>0</v>
      </c>
      <c r="AC978">
        <v>0</v>
      </c>
      <c r="AD978">
        <v>439</v>
      </c>
      <c r="AE978">
        <v>0</v>
      </c>
      <c r="AF978">
        <v>0</v>
      </c>
      <c r="AG978">
        <v>0</v>
      </c>
      <c r="AH978">
        <v>439</v>
      </c>
      <c r="AI978">
        <v>1</v>
      </c>
      <c r="AJ978">
        <v>1</v>
      </c>
      <c r="AK978">
        <v>1</v>
      </c>
      <c r="AL978">
        <v>1</v>
      </c>
      <c r="AM978">
        <v>-2</v>
      </c>
      <c r="AN978">
        <v>0</v>
      </c>
      <c r="AO978">
        <v>0</v>
      </c>
      <c r="AP978">
        <v>1</v>
      </c>
      <c r="AQ978">
        <v>1</v>
      </c>
      <c r="AR978">
        <v>0</v>
      </c>
      <c r="AS978" t="s">
        <v>3</v>
      </c>
      <c r="AT978">
        <v>0.06</v>
      </c>
      <c r="AU978" t="s">
        <v>3</v>
      </c>
      <c r="AV978">
        <v>1</v>
      </c>
      <c r="AW978">
        <v>2</v>
      </c>
      <c r="AX978">
        <v>448998783</v>
      </c>
      <c r="AY978">
        <v>2</v>
      </c>
      <c r="AZ978">
        <v>131072</v>
      </c>
      <c r="BA978">
        <v>992</v>
      </c>
      <c r="BB978">
        <v>1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26.34</v>
      </c>
      <c r="BN978">
        <v>0.06</v>
      </c>
      <c r="BO978">
        <v>0</v>
      </c>
      <c r="BP978">
        <v>1</v>
      </c>
      <c r="BQ978">
        <v>0</v>
      </c>
      <c r="BR978">
        <v>0</v>
      </c>
      <c r="BS978">
        <v>0</v>
      </c>
      <c r="BT978">
        <v>26.34</v>
      </c>
      <c r="BU978">
        <v>0.06</v>
      </c>
      <c r="BV978">
        <v>0</v>
      </c>
      <c r="BW978">
        <v>1</v>
      </c>
      <c r="CU978">
        <f>ROUND(AT978*Source!I655*AH978*AL978,2)</f>
        <v>2.63</v>
      </c>
      <c r="CV978">
        <f>ROUND(Y978*Source!I655,7)</f>
        <v>6.0000000000000001E-3</v>
      </c>
      <c r="CW978">
        <v>0</v>
      </c>
      <c r="CX978">
        <f>ROUND(Y978*Source!I655,7)</f>
        <v>6.0000000000000001E-3</v>
      </c>
      <c r="CY978">
        <f>AD978</f>
        <v>439</v>
      </c>
      <c r="CZ978">
        <f>AH978</f>
        <v>439</v>
      </c>
      <c r="DA978">
        <f>AL978</f>
        <v>1</v>
      </c>
      <c r="DB978">
        <f>ROUND(ROUND(AT978*CZ978,2),6)</f>
        <v>26.34</v>
      </c>
      <c r="DC978">
        <f>ROUND(ROUND(AT978*AG978,2),6)</f>
        <v>0</v>
      </c>
      <c r="DD978" t="s">
        <v>3</v>
      </c>
      <c r="DE978" t="s">
        <v>3</v>
      </c>
      <c r="DF978">
        <f t="shared" ref="DF978:DF983" si="459">ROUND(ROUND(AE978,2)*CX978,2)</f>
        <v>0</v>
      </c>
      <c r="DG978">
        <f t="shared" si="435"/>
        <v>0</v>
      </c>
      <c r="DH978">
        <f t="shared" si="452"/>
        <v>0</v>
      </c>
      <c r="DI978">
        <f t="shared" si="453"/>
        <v>2.63</v>
      </c>
      <c r="DJ978">
        <f>DI978</f>
        <v>2.63</v>
      </c>
      <c r="DK978">
        <v>1</v>
      </c>
      <c r="DL978" t="s">
        <v>3</v>
      </c>
      <c r="DM978">
        <v>0</v>
      </c>
      <c r="DN978" t="s">
        <v>3</v>
      </c>
      <c r="DO978">
        <v>0</v>
      </c>
    </row>
    <row r="979" spans="1:119" x14ac:dyDescent="0.2">
      <c r="A979">
        <f>ROW(Source!A655)</f>
        <v>655</v>
      </c>
      <c r="B979">
        <v>449016111</v>
      </c>
      <c r="C979">
        <v>448998774</v>
      </c>
      <c r="D979">
        <v>277560455</v>
      </c>
      <c r="E979">
        <v>109</v>
      </c>
      <c r="F979">
        <v>1</v>
      </c>
      <c r="G979">
        <v>1</v>
      </c>
      <c r="H979">
        <v>1</v>
      </c>
      <c r="I979" t="s">
        <v>1657</v>
      </c>
      <c r="J979" t="s">
        <v>3</v>
      </c>
      <c r="K979" t="s">
        <v>1658</v>
      </c>
      <c r="L979">
        <v>1369</v>
      </c>
      <c r="N979">
        <v>1013</v>
      </c>
      <c r="O979" t="s">
        <v>1450</v>
      </c>
      <c r="P979" t="s">
        <v>1450</v>
      </c>
      <c r="Q979">
        <v>1</v>
      </c>
      <c r="W979">
        <v>0</v>
      </c>
      <c r="X979">
        <v>1518711480</v>
      </c>
      <c r="Y979">
        <f>AT979</f>
        <v>12.29</v>
      </c>
      <c r="AA979">
        <v>0</v>
      </c>
      <c r="AB979">
        <v>0</v>
      </c>
      <c r="AC979">
        <v>0</v>
      </c>
      <c r="AD979">
        <v>620.24</v>
      </c>
      <c r="AE979">
        <v>0</v>
      </c>
      <c r="AF979">
        <v>0</v>
      </c>
      <c r="AG979">
        <v>0</v>
      </c>
      <c r="AH979">
        <v>620.24</v>
      </c>
      <c r="AI979">
        <v>1</v>
      </c>
      <c r="AJ979">
        <v>1</v>
      </c>
      <c r="AK979">
        <v>1</v>
      </c>
      <c r="AL979">
        <v>1</v>
      </c>
      <c r="AM979">
        <v>-2</v>
      </c>
      <c r="AN979">
        <v>0</v>
      </c>
      <c r="AO979">
        <v>0</v>
      </c>
      <c r="AP979">
        <v>1</v>
      </c>
      <c r="AQ979">
        <v>1</v>
      </c>
      <c r="AR979">
        <v>0</v>
      </c>
      <c r="AS979" t="s">
        <v>3</v>
      </c>
      <c r="AT979">
        <v>12.29</v>
      </c>
      <c r="AU979" t="s">
        <v>3</v>
      </c>
      <c r="AV979">
        <v>1</v>
      </c>
      <c r="AW979">
        <v>2</v>
      </c>
      <c r="AX979">
        <v>448998784</v>
      </c>
      <c r="AY979">
        <v>2</v>
      </c>
      <c r="AZ979">
        <v>131072</v>
      </c>
      <c r="BA979">
        <v>993</v>
      </c>
      <c r="BB979">
        <v>1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7622.7495999999992</v>
      </c>
      <c r="BN979">
        <v>12.29</v>
      </c>
      <c r="BO979">
        <v>0</v>
      </c>
      <c r="BP979">
        <v>1</v>
      </c>
      <c r="BQ979">
        <v>0</v>
      </c>
      <c r="BR979">
        <v>0</v>
      </c>
      <c r="BS979">
        <v>0</v>
      </c>
      <c r="BT979">
        <v>7622.7495999999992</v>
      </c>
      <c r="BU979">
        <v>12.29</v>
      </c>
      <c r="BV979">
        <v>0</v>
      </c>
      <c r="BW979">
        <v>1</v>
      </c>
      <c r="CU979">
        <f>ROUND(AT979*Source!I655*AH979*AL979,2)</f>
        <v>762.27</v>
      </c>
      <c r="CV979">
        <f>ROUND(Y979*Source!I655,7)</f>
        <v>1.2290000000000001</v>
      </c>
      <c r="CW979">
        <v>0</v>
      </c>
      <c r="CX979">
        <f>ROUND(Y979*Source!I655,7)</f>
        <v>1.2290000000000001</v>
      </c>
      <c r="CY979">
        <f>AD979</f>
        <v>620.24</v>
      </c>
      <c r="CZ979">
        <f>AH979</f>
        <v>620.24</v>
      </c>
      <c r="DA979">
        <f>AL979</f>
        <v>1</v>
      </c>
      <c r="DB979">
        <f>ROUND(ROUND(AT979*CZ979,2),6)</f>
        <v>7622.75</v>
      </c>
      <c r="DC979">
        <f>ROUND(ROUND(AT979*AG979,2),6)</f>
        <v>0</v>
      </c>
      <c r="DD979" t="s">
        <v>3</v>
      </c>
      <c r="DE979" t="s">
        <v>3</v>
      </c>
      <c r="DF979">
        <f t="shared" si="459"/>
        <v>0</v>
      </c>
      <c r="DG979">
        <f t="shared" si="435"/>
        <v>0</v>
      </c>
      <c r="DH979">
        <f t="shared" si="452"/>
        <v>0</v>
      </c>
      <c r="DI979">
        <f t="shared" si="453"/>
        <v>762.27</v>
      </c>
      <c r="DJ979">
        <f>DI979</f>
        <v>762.27</v>
      </c>
      <c r="DK979">
        <v>1</v>
      </c>
      <c r="DL979" t="s">
        <v>3</v>
      </c>
      <c r="DM979">
        <v>0</v>
      </c>
      <c r="DN979" t="s">
        <v>3</v>
      </c>
      <c r="DO979">
        <v>0</v>
      </c>
    </row>
    <row r="980" spans="1:119" x14ac:dyDescent="0.2">
      <c r="A980">
        <f>ROW(Source!A655)</f>
        <v>655</v>
      </c>
      <c r="B980">
        <v>449016111</v>
      </c>
      <c r="C980">
        <v>448998774</v>
      </c>
      <c r="D980">
        <v>277560459</v>
      </c>
      <c r="E980">
        <v>109</v>
      </c>
      <c r="F980">
        <v>1</v>
      </c>
      <c r="G980">
        <v>1</v>
      </c>
      <c r="H980">
        <v>1</v>
      </c>
      <c r="I980" t="s">
        <v>1659</v>
      </c>
      <c r="J980" t="s">
        <v>3</v>
      </c>
      <c r="K980" t="s">
        <v>1660</v>
      </c>
      <c r="L980">
        <v>1369</v>
      </c>
      <c r="N980">
        <v>1013</v>
      </c>
      <c r="O980" t="s">
        <v>1450</v>
      </c>
      <c r="P980" t="s">
        <v>1450</v>
      </c>
      <c r="Q980">
        <v>1</v>
      </c>
      <c r="W980">
        <v>0</v>
      </c>
      <c r="X980">
        <v>286205319</v>
      </c>
      <c r="Y980">
        <f>AT980</f>
        <v>12.29</v>
      </c>
      <c r="AA980">
        <v>0</v>
      </c>
      <c r="AB980">
        <v>0</v>
      </c>
      <c r="AC980">
        <v>0</v>
      </c>
      <c r="AD980">
        <v>724.95</v>
      </c>
      <c r="AE980">
        <v>0</v>
      </c>
      <c r="AF980">
        <v>0</v>
      </c>
      <c r="AG980">
        <v>0</v>
      </c>
      <c r="AH980">
        <v>724.95</v>
      </c>
      <c r="AI980">
        <v>1</v>
      </c>
      <c r="AJ980">
        <v>1</v>
      </c>
      <c r="AK980">
        <v>1</v>
      </c>
      <c r="AL980">
        <v>1</v>
      </c>
      <c r="AM980">
        <v>-2</v>
      </c>
      <c r="AN980">
        <v>0</v>
      </c>
      <c r="AO980">
        <v>0</v>
      </c>
      <c r="AP980">
        <v>1</v>
      </c>
      <c r="AQ980">
        <v>1</v>
      </c>
      <c r="AR980">
        <v>0</v>
      </c>
      <c r="AS980" t="s">
        <v>3</v>
      </c>
      <c r="AT980">
        <v>12.29</v>
      </c>
      <c r="AU980" t="s">
        <v>3</v>
      </c>
      <c r="AV980">
        <v>1</v>
      </c>
      <c r="AW980">
        <v>2</v>
      </c>
      <c r="AX980">
        <v>448998785</v>
      </c>
      <c r="AY980">
        <v>2</v>
      </c>
      <c r="AZ980">
        <v>131072</v>
      </c>
      <c r="BA980">
        <v>994</v>
      </c>
      <c r="BB980">
        <v>1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8909.6355000000003</v>
      </c>
      <c r="BN980">
        <v>12.29</v>
      </c>
      <c r="BO980">
        <v>0</v>
      </c>
      <c r="BP980">
        <v>1</v>
      </c>
      <c r="BQ980">
        <v>0</v>
      </c>
      <c r="BR980">
        <v>0</v>
      </c>
      <c r="BS980">
        <v>0</v>
      </c>
      <c r="BT980">
        <v>8909.6355000000003</v>
      </c>
      <c r="BU980">
        <v>12.29</v>
      </c>
      <c r="BV980">
        <v>0</v>
      </c>
      <c r="BW980">
        <v>1</v>
      </c>
      <c r="CU980">
        <f>ROUND(AT980*Source!I655*AH980*AL980,2)</f>
        <v>890.96</v>
      </c>
      <c r="CV980">
        <f>ROUND(Y980*Source!I655,7)</f>
        <v>1.2290000000000001</v>
      </c>
      <c r="CW980">
        <v>0</v>
      </c>
      <c r="CX980">
        <f>ROUND(Y980*Source!I655,7)</f>
        <v>1.2290000000000001</v>
      </c>
      <c r="CY980">
        <f>AD980</f>
        <v>724.95</v>
      </c>
      <c r="CZ980">
        <f>AH980</f>
        <v>724.95</v>
      </c>
      <c r="DA980">
        <f>AL980</f>
        <v>1</v>
      </c>
      <c r="DB980">
        <f>ROUND(ROUND(AT980*CZ980,2),6)</f>
        <v>8909.64</v>
      </c>
      <c r="DC980">
        <f>ROUND(ROUND(AT980*AG980,2),6)</f>
        <v>0</v>
      </c>
      <c r="DD980" t="s">
        <v>3</v>
      </c>
      <c r="DE980" t="s">
        <v>3</v>
      </c>
      <c r="DF980">
        <f t="shared" si="459"/>
        <v>0</v>
      </c>
      <c r="DG980">
        <f t="shared" si="435"/>
        <v>0</v>
      </c>
      <c r="DH980">
        <f t="shared" si="452"/>
        <v>0</v>
      </c>
      <c r="DI980">
        <f t="shared" si="453"/>
        <v>890.96</v>
      </c>
      <c r="DJ980">
        <f>DI980</f>
        <v>890.96</v>
      </c>
      <c r="DK980">
        <v>1</v>
      </c>
      <c r="DL980" t="s">
        <v>3</v>
      </c>
      <c r="DM980">
        <v>0</v>
      </c>
      <c r="DN980" t="s">
        <v>3</v>
      </c>
      <c r="DO980">
        <v>0</v>
      </c>
    </row>
    <row r="981" spans="1:119" x14ac:dyDescent="0.2">
      <c r="A981">
        <f>ROW(Source!A655)</f>
        <v>655</v>
      </c>
      <c r="B981">
        <v>449016111</v>
      </c>
      <c r="C981">
        <v>448998774</v>
      </c>
      <c r="D981">
        <v>277560491</v>
      </c>
      <c r="E981">
        <v>109</v>
      </c>
      <c r="F981">
        <v>1</v>
      </c>
      <c r="G981">
        <v>1</v>
      </c>
      <c r="H981">
        <v>1</v>
      </c>
      <c r="I981" t="s">
        <v>1204</v>
      </c>
      <c r="J981" t="s">
        <v>3</v>
      </c>
      <c r="K981" t="s">
        <v>1205</v>
      </c>
      <c r="L981">
        <v>1191</v>
      </c>
      <c r="N981">
        <v>1013</v>
      </c>
      <c r="O981" t="s">
        <v>1203</v>
      </c>
      <c r="P981" t="s">
        <v>1203</v>
      </c>
      <c r="Q981">
        <v>1</v>
      </c>
      <c r="W981">
        <v>0</v>
      </c>
      <c r="X981">
        <v>-1417349443</v>
      </c>
      <c r="Y981">
        <f>AT981</f>
        <v>0.02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1</v>
      </c>
      <c r="AJ981">
        <v>1</v>
      </c>
      <c r="AK981">
        <v>1</v>
      </c>
      <c r="AL981">
        <v>1</v>
      </c>
      <c r="AM981">
        <v>-2</v>
      </c>
      <c r="AN981">
        <v>0</v>
      </c>
      <c r="AO981">
        <v>0</v>
      </c>
      <c r="AP981">
        <v>1</v>
      </c>
      <c r="AQ981">
        <v>1</v>
      </c>
      <c r="AR981">
        <v>0</v>
      </c>
      <c r="AS981" t="s">
        <v>3</v>
      </c>
      <c r="AT981">
        <v>0.02</v>
      </c>
      <c r="AU981" t="s">
        <v>3</v>
      </c>
      <c r="AV981">
        <v>2</v>
      </c>
      <c r="AW981">
        <v>2</v>
      </c>
      <c r="AX981">
        <v>448998786</v>
      </c>
      <c r="AY981">
        <v>1</v>
      </c>
      <c r="AZ981">
        <v>0</v>
      </c>
      <c r="BA981">
        <v>995</v>
      </c>
      <c r="BB981">
        <v>1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CV981">
        <v>0</v>
      </c>
      <c r="CW981">
        <v>0</v>
      </c>
      <c r="CX981">
        <f>ROUND(Y981*Source!I655,7)</f>
        <v>2E-3</v>
      </c>
      <c r="CY981">
        <f>AD981</f>
        <v>0</v>
      </c>
      <c r="CZ981">
        <f>AH981</f>
        <v>0</v>
      </c>
      <c r="DA981">
        <f>AL981</f>
        <v>1</v>
      </c>
      <c r="DB981">
        <f>ROUND(ROUND(AT981*CZ981,2),6)</f>
        <v>0</v>
      </c>
      <c r="DC981">
        <f>ROUND(ROUND(AT981*AG981,2),6)</f>
        <v>0</v>
      </c>
      <c r="DD981" t="s">
        <v>3</v>
      </c>
      <c r="DE981" t="s">
        <v>3</v>
      </c>
      <c r="DF981">
        <f t="shared" si="459"/>
        <v>0</v>
      </c>
      <c r="DG981">
        <f t="shared" si="435"/>
        <v>0</v>
      </c>
      <c r="DH981">
        <f t="shared" si="452"/>
        <v>0</v>
      </c>
      <c r="DI981">
        <f t="shared" si="453"/>
        <v>0</v>
      </c>
      <c r="DJ981">
        <f>DI981</f>
        <v>0</v>
      </c>
      <c r="DK981">
        <v>0</v>
      </c>
      <c r="DL981" t="s">
        <v>3</v>
      </c>
      <c r="DM981">
        <v>0</v>
      </c>
      <c r="DN981" t="s">
        <v>3</v>
      </c>
      <c r="DO981">
        <v>0</v>
      </c>
    </row>
    <row r="982" spans="1:119" x14ac:dyDescent="0.2">
      <c r="A982">
        <f>ROW(Source!A655)</f>
        <v>655</v>
      </c>
      <c r="B982">
        <v>449016111</v>
      </c>
      <c r="C982">
        <v>448998774</v>
      </c>
      <c r="D982">
        <v>277945805</v>
      </c>
      <c r="E982">
        <v>1</v>
      </c>
      <c r="F982">
        <v>1</v>
      </c>
      <c r="G982">
        <v>1</v>
      </c>
      <c r="H982">
        <v>2</v>
      </c>
      <c r="I982" t="s">
        <v>1206</v>
      </c>
      <c r="J982" t="s">
        <v>1207</v>
      </c>
      <c r="K982" t="s">
        <v>1208</v>
      </c>
      <c r="L982">
        <v>1368</v>
      </c>
      <c r="N982">
        <v>1011</v>
      </c>
      <c r="O982" t="s">
        <v>1100</v>
      </c>
      <c r="P982" t="s">
        <v>1100</v>
      </c>
      <c r="Q982">
        <v>1</v>
      </c>
      <c r="W982">
        <v>0</v>
      </c>
      <c r="X982">
        <v>721652621</v>
      </c>
      <c r="Y982">
        <f>AT982</f>
        <v>0.02</v>
      </c>
      <c r="AA982">
        <v>0</v>
      </c>
      <c r="AB982">
        <v>641.70000000000005</v>
      </c>
      <c r="AC982">
        <v>539.69000000000005</v>
      </c>
      <c r="AD982">
        <v>0</v>
      </c>
      <c r="AE982">
        <v>0</v>
      </c>
      <c r="AF982">
        <v>641.70000000000005</v>
      </c>
      <c r="AG982">
        <v>539.69000000000005</v>
      </c>
      <c r="AH982">
        <v>0</v>
      </c>
      <c r="AI982">
        <v>1</v>
      </c>
      <c r="AJ982">
        <v>1</v>
      </c>
      <c r="AK982">
        <v>1</v>
      </c>
      <c r="AL982">
        <v>1</v>
      </c>
      <c r="AM982">
        <v>-2</v>
      </c>
      <c r="AN982">
        <v>0</v>
      </c>
      <c r="AO982">
        <v>0</v>
      </c>
      <c r="AP982">
        <v>1</v>
      </c>
      <c r="AQ982">
        <v>1</v>
      </c>
      <c r="AR982">
        <v>0</v>
      </c>
      <c r="AS982" t="s">
        <v>3</v>
      </c>
      <c r="AT982">
        <v>0.02</v>
      </c>
      <c r="AU982" t="s">
        <v>3</v>
      </c>
      <c r="AV982">
        <v>1</v>
      </c>
      <c r="AW982">
        <v>2</v>
      </c>
      <c r="AX982">
        <v>448998787</v>
      </c>
      <c r="AY982">
        <v>2</v>
      </c>
      <c r="AZ982">
        <v>98304</v>
      </c>
      <c r="BA982">
        <v>996</v>
      </c>
      <c r="BB982">
        <v>1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12.834000000000001</v>
      </c>
      <c r="BL982">
        <v>10.793800000000001</v>
      </c>
      <c r="BM982">
        <v>0</v>
      </c>
      <c r="BN982">
        <v>0</v>
      </c>
      <c r="BO982">
        <v>0.02</v>
      </c>
      <c r="BP982">
        <v>1</v>
      </c>
      <c r="BQ982">
        <v>0</v>
      </c>
      <c r="BR982">
        <v>12.834000000000001</v>
      </c>
      <c r="BS982">
        <v>10.793800000000001</v>
      </c>
      <c r="BT982">
        <v>0</v>
      </c>
      <c r="BU982">
        <v>0</v>
      </c>
      <c r="BV982">
        <v>0.02</v>
      </c>
      <c r="BW982">
        <v>1</v>
      </c>
      <c r="CV982">
        <v>0</v>
      </c>
      <c r="CW982">
        <f>ROUND(Y982*Source!I655*DO982,7)</f>
        <v>2E-3</v>
      </c>
      <c r="CX982">
        <f>ROUND(Y982*Source!I655,7)</f>
        <v>2E-3</v>
      </c>
      <c r="CY982">
        <f>AB982</f>
        <v>641.70000000000005</v>
      </c>
      <c r="CZ982">
        <f>AF982</f>
        <v>641.70000000000005</v>
      </c>
      <c r="DA982">
        <f>AJ982</f>
        <v>1</v>
      </c>
      <c r="DB982">
        <f>ROUND(ROUND(AT982*CZ982,2),6)</f>
        <v>12.83</v>
      </c>
      <c r="DC982">
        <f>ROUND(ROUND(AT982*AG982,2),6)</f>
        <v>10.79</v>
      </c>
      <c r="DD982" t="s">
        <v>3</v>
      </c>
      <c r="DE982" t="s">
        <v>3</v>
      </c>
      <c r="DF982">
        <f t="shared" si="459"/>
        <v>0</v>
      </c>
      <c r="DG982">
        <f t="shared" si="435"/>
        <v>1.28</v>
      </c>
      <c r="DH982">
        <f t="shared" si="452"/>
        <v>1.08</v>
      </c>
      <c r="DI982">
        <f t="shared" si="453"/>
        <v>0</v>
      </c>
      <c r="DJ982">
        <f>DG982+DH982</f>
        <v>2.3600000000000003</v>
      </c>
      <c r="DK982">
        <v>1</v>
      </c>
      <c r="DL982" t="s">
        <v>1209</v>
      </c>
      <c r="DM982">
        <v>4</v>
      </c>
      <c r="DN982" t="s">
        <v>1203</v>
      </c>
      <c r="DO982">
        <v>1</v>
      </c>
    </row>
    <row r="983" spans="1:119" x14ac:dyDescent="0.2">
      <c r="A983">
        <f>ROW(Source!A655)</f>
        <v>655</v>
      </c>
      <c r="B983">
        <v>449016111</v>
      </c>
      <c r="C983">
        <v>448998774</v>
      </c>
      <c r="D983">
        <v>277865475</v>
      </c>
      <c r="E983">
        <v>1</v>
      </c>
      <c r="F983">
        <v>1</v>
      </c>
      <c r="G983">
        <v>1</v>
      </c>
      <c r="H983">
        <v>3</v>
      </c>
      <c r="I983" t="s">
        <v>1210</v>
      </c>
      <c r="J983" t="s">
        <v>1211</v>
      </c>
      <c r="K983" t="s">
        <v>1212</v>
      </c>
      <c r="L983">
        <v>1383</v>
      </c>
      <c r="N983">
        <v>1013</v>
      </c>
      <c r="O983" t="s">
        <v>1213</v>
      </c>
      <c r="P983" t="s">
        <v>1213</v>
      </c>
      <c r="Q983">
        <v>1</v>
      </c>
      <c r="W983">
        <v>0</v>
      </c>
      <c r="X983">
        <v>2066892133</v>
      </c>
      <c r="Y983">
        <f>(AT983*ROUND(0,7))</f>
        <v>0</v>
      </c>
      <c r="AA983">
        <v>7.32</v>
      </c>
      <c r="AB983">
        <v>0</v>
      </c>
      <c r="AC983">
        <v>0</v>
      </c>
      <c r="AD983">
        <v>0</v>
      </c>
      <c r="AE983">
        <v>7.32</v>
      </c>
      <c r="AF983">
        <v>0</v>
      </c>
      <c r="AG983">
        <v>0</v>
      </c>
      <c r="AH983">
        <v>0</v>
      </c>
      <c r="AI983">
        <v>1</v>
      </c>
      <c r="AJ983">
        <v>1</v>
      </c>
      <c r="AK983">
        <v>1</v>
      </c>
      <c r="AL983">
        <v>1</v>
      </c>
      <c r="AM983">
        <v>-2</v>
      </c>
      <c r="AN983">
        <v>0</v>
      </c>
      <c r="AO983">
        <v>0</v>
      </c>
      <c r="AP983">
        <v>1</v>
      </c>
      <c r="AQ983">
        <v>1</v>
      </c>
      <c r="AR983">
        <v>0</v>
      </c>
      <c r="AS983" t="s">
        <v>3</v>
      </c>
      <c r="AT983">
        <v>0.68</v>
      </c>
      <c r="AU983" t="s">
        <v>135</v>
      </c>
      <c r="AV983">
        <v>0</v>
      </c>
      <c r="AW983">
        <v>2</v>
      </c>
      <c r="AX983">
        <v>448998788</v>
      </c>
      <c r="AY983">
        <v>2</v>
      </c>
      <c r="AZ983">
        <v>16384</v>
      </c>
      <c r="BA983">
        <v>997</v>
      </c>
      <c r="BB983">
        <v>1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4.9776000000000007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1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CV983">
        <v>0</v>
      </c>
      <c r="CW983">
        <v>0</v>
      </c>
      <c r="CX983">
        <f>ROUND(Y983*Source!I655,7)</f>
        <v>0</v>
      </c>
      <c r="CY983">
        <f>AA983</f>
        <v>7.32</v>
      </c>
      <c r="CZ983">
        <f>AE983</f>
        <v>7.32</v>
      </c>
      <c r="DA983">
        <f>AI983</f>
        <v>1</v>
      </c>
      <c r="DB983">
        <f>ROUND((ROUND(AT983*CZ983,2)*ROUND(0,7)),6)</f>
        <v>0</v>
      </c>
      <c r="DC983">
        <f>ROUND((ROUND(AT983*AG983,2)*ROUND(0,7)),6)</f>
        <v>0</v>
      </c>
      <c r="DD983" t="s">
        <v>3</v>
      </c>
      <c r="DE983" t="s">
        <v>3</v>
      </c>
      <c r="DF983">
        <f t="shared" si="459"/>
        <v>0</v>
      </c>
      <c r="DG983">
        <f t="shared" si="435"/>
        <v>0</v>
      </c>
      <c r="DH983">
        <f t="shared" si="452"/>
        <v>0</v>
      </c>
      <c r="DI983">
        <f t="shared" si="453"/>
        <v>0</v>
      </c>
      <c r="DJ983">
        <f>DF983</f>
        <v>0</v>
      </c>
      <c r="DK983">
        <v>1</v>
      </c>
      <c r="DL983" t="s">
        <v>3</v>
      </c>
      <c r="DM983">
        <v>0</v>
      </c>
      <c r="DN983" t="s">
        <v>3</v>
      </c>
      <c r="DO983">
        <v>0</v>
      </c>
    </row>
    <row r="984" spans="1:119" x14ac:dyDescent="0.2">
      <c r="A984">
        <f>ROW(Source!A655)</f>
        <v>655</v>
      </c>
      <c r="B984">
        <v>449016111</v>
      </c>
      <c r="C984">
        <v>448998774</v>
      </c>
      <c r="D984">
        <v>277867841</v>
      </c>
      <c r="E984">
        <v>1</v>
      </c>
      <c r="F984">
        <v>1</v>
      </c>
      <c r="G984">
        <v>1</v>
      </c>
      <c r="H984">
        <v>3</v>
      </c>
      <c r="I984" t="s">
        <v>1734</v>
      </c>
      <c r="J984" t="s">
        <v>1735</v>
      </c>
      <c r="K984" t="s">
        <v>1736</v>
      </c>
      <c r="L984">
        <v>1425</v>
      </c>
      <c r="N984">
        <v>1013</v>
      </c>
      <c r="O984" t="s">
        <v>62</v>
      </c>
      <c r="P984" t="s">
        <v>62</v>
      </c>
      <c r="Q984">
        <v>1</v>
      </c>
      <c r="W984">
        <v>0</v>
      </c>
      <c r="X984">
        <v>-21801820</v>
      </c>
      <c r="Y984">
        <f>(AT984*ROUND(0,7))</f>
        <v>0</v>
      </c>
      <c r="AA984">
        <v>220.16</v>
      </c>
      <c r="AB984">
        <v>0</v>
      </c>
      <c r="AC984">
        <v>0</v>
      </c>
      <c r="AD984">
        <v>0</v>
      </c>
      <c r="AE984">
        <v>170.67</v>
      </c>
      <c r="AF984">
        <v>0</v>
      </c>
      <c r="AG984">
        <v>0</v>
      </c>
      <c r="AH984">
        <v>0</v>
      </c>
      <c r="AI984">
        <v>1.29</v>
      </c>
      <c r="AJ984">
        <v>1</v>
      </c>
      <c r="AK984">
        <v>1</v>
      </c>
      <c r="AL984">
        <v>1</v>
      </c>
      <c r="AM984">
        <v>2</v>
      </c>
      <c r="AN984">
        <v>0</v>
      </c>
      <c r="AO984">
        <v>0</v>
      </c>
      <c r="AP984">
        <v>1</v>
      </c>
      <c r="AQ984">
        <v>1</v>
      </c>
      <c r="AR984">
        <v>0</v>
      </c>
      <c r="AS984" t="s">
        <v>3</v>
      </c>
      <c r="AT984">
        <v>0.4</v>
      </c>
      <c r="AU984" t="s">
        <v>135</v>
      </c>
      <c r="AV984">
        <v>0</v>
      </c>
      <c r="AW984">
        <v>2</v>
      </c>
      <c r="AX984">
        <v>448998789</v>
      </c>
      <c r="AY984">
        <v>1</v>
      </c>
      <c r="AZ984">
        <v>0</v>
      </c>
      <c r="BA984">
        <v>998</v>
      </c>
      <c r="BB984">
        <v>1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68.268000000000001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1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CV984">
        <v>0</v>
      </c>
      <c r="CW984">
        <v>0</v>
      </c>
      <c r="CX984">
        <f>ROUND(Y984*Source!I655,7)</f>
        <v>0</v>
      </c>
      <c r="CY984">
        <f>AA984</f>
        <v>220.16</v>
      </c>
      <c r="CZ984">
        <f>AE984</f>
        <v>170.67</v>
      </c>
      <c r="DA984">
        <f>AI984</f>
        <v>1.29</v>
      </c>
      <c r="DB984">
        <f>ROUND((ROUND(AT984*CZ984,2)*ROUND(0,7)),6)</f>
        <v>0</v>
      </c>
      <c r="DC984">
        <f>ROUND((ROUND(AT984*AG984,2)*ROUND(0,7)),6)</f>
        <v>0</v>
      </c>
      <c r="DD984" t="s">
        <v>3</v>
      </c>
      <c r="DE984" t="s">
        <v>3</v>
      </c>
      <c r="DF984">
        <f>ROUND(ROUND(AE984*AI984,2)*CX984,2)</f>
        <v>0</v>
      </c>
      <c r="DG984">
        <f t="shared" si="435"/>
        <v>0</v>
      </c>
      <c r="DH984">
        <f t="shared" si="452"/>
        <v>0</v>
      </c>
      <c r="DI984">
        <f t="shared" si="453"/>
        <v>0</v>
      </c>
      <c r="DJ984">
        <f>DF984</f>
        <v>0</v>
      </c>
      <c r="DK984">
        <v>0</v>
      </c>
      <c r="DL984" t="s">
        <v>3</v>
      </c>
      <c r="DM984">
        <v>0</v>
      </c>
      <c r="DN984" t="s">
        <v>3</v>
      </c>
      <c r="DO984">
        <v>0</v>
      </c>
    </row>
    <row r="985" spans="1:119" x14ac:dyDescent="0.2">
      <c r="A985">
        <f>ROW(Source!A655)</f>
        <v>655</v>
      </c>
      <c r="B985">
        <v>449016111</v>
      </c>
      <c r="C985">
        <v>448998774</v>
      </c>
      <c r="D985">
        <v>277868413</v>
      </c>
      <c r="E985">
        <v>1</v>
      </c>
      <c r="F985">
        <v>1</v>
      </c>
      <c r="G985">
        <v>1</v>
      </c>
      <c r="H985">
        <v>3</v>
      </c>
      <c r="I985" t="s">
        <v>1737</v>
      </c>
      <c r="J985" t="s">
        <v>1738</v>
      </c>
      <c r="K985" t="s">
        <v>1739</v>
      </c>
      <c r="L985">
        <v>1425</v>
      </c>
      <c r="N985">
        <v>1013</v>
      </c>
      <c r="O985" t="s">
        <v>62</v>
      </c>
      <c r="P985" t="s">
        <v>62</v>
      </c>
      <c r="Q985">
        <v>1</v>
      </c>
      <c r="W985">
        <v>0</v>
      </c>
      <c r="X985">
        <v>-1428286946</v>
      </c>
      <c r="Y985">
        <f>(AT985*ROUND(0,7))</f>
        <v>0</v>
      </c>
      <c r="AA985">
        <v>228.27</v>
      </c>
      <c r="AB985">
        <v>0</v>
      </c>
      <c r="AC985">
        <v>0</v>
      </c>
      <c r="AD985">
        <v>0</v>
      </c>
      <c r="AE985">
        <v>176.95</v>
      </c>
      <c r="AF985">
        <v>0</v>
      </c>
      <c r="AG985">
        <v>0</v>
      </c>
      <c r="AH985">
        <v>0</v>
      </c>
      <c r="AI985">
        <v>1.29</v>
      </c>
      <c r="AJ985">
        <v>1</v>
      </c>
      <c r="AK985">
        <v>1</v>
      </c>
      <c r="AL985">
        <v>1</v>
      </c>
      <c r="AM985">
        <v>2</v>
      </c>
      <c r="AN985">
        <v>0</v>
      </c>
      <c r="AO985">
        <v>0</v>
      </c>
      <c r="AP985">
        <v>1</v>
      </c>
      <c r="AQ985">
        <v>1</v>
      </c>
      <c r="AR985">
        <v>0</v>
      </c>
      <c r="AS985" t="s">
        <v>3</v>
      </c>
      <c r="AT985">
        <v>0.4</v>
      </c>
      <c r="AU985" t="s">
        <v>135</v>
      </c>
      <c r="AV985">
        <v>0</v>
      </c>
      <c r="AW985">
        <v>2</v>
      </c>
      <c r="AX985">
        <v>448998790</v>
      </c>
      <c r="AY985">
        <v>1</v>
      </c>
      <c r="AZ985">
        <v>0</v>
      </c>
      <c r="BA985">
        <v>999</v>
      </c>
      <c r="BB985">
        <v>1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70.78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1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CV985">
        <v>0</v>
      </c>
      <c r="CW985">
        <v>0</v>
      </c>
      <c r="CX985">
        <f>ROUND(Y985*Source!I655,7)</f>
        <v>0</v>
      </c>
      <c r="CY985">
        <f>AA985</f>
        <v>228.27</v>
      </c>
      <c r="CZ985">
        <f>AE985</f>
        <v>176.95</v>
      </c>
      <c r="DA985">
        <f>AI985</f>
        <v>1.29</v>
      </c>
      <c r="DB985">
        <f>ROUND((ROUND(AT985*CZ985,2)*ROUND(0,7)),6)</f>
        <v>0</v>
      </c>
      <c r="DC985">
        <f>ROUND((ROUND(AT985*AG985,2)*ROUND(0,7)),6)</f>
        <v>0</v>
      </c>
      <c r="DD985" t="s">
        <v>3</v>
      </c>
      <c r="DE985" t="s">
        <v>3</v>
      </c>
      <c r="DF985">
        <f>ROUND(ROUND(AE985*AI985,2)*CX985,2)</f>
        <v>0</v>
      </c>
      <c r="DG985">
        <f t="shared" si="435"/>
        <v>0</v>
      </c>
      <c r="DH985">
        <f t="shared" si="452"/>
        <v>0</v>
      </c>
      <c r="DI985">
        <f t="shared" si="453"/>
        <v>0</v>
      </c>
      <c r="DJ985">
        <f>DF985</f>
        <v>0</v>
      </c>
      <c r="DK985">
        <v>0</v>
      </c>
      <c r="DL985" t="s">
        <v>3</v>
      </c>
      <c r="DM985">
        <v>0</v>
      </c>
      <c r="DN985" t="s">
        <v>3</v>
      </c>
      <c r="DO985">
        <v>0</v>
      </c>
    </row>
    <row r="986" spans="1:119" x14ac:dyDescent="0.2">
      <c r="A986">
        <f>ROW(Source!A656)</f>
        <v>656</v>
      </c>
      <c r="B986">
        <v>449016111</v>
      </c>
      <c r="C986">
        <v>448998792</v>
      </c>
      <c r="D986">
        <v>277560289</v>
      </c>
      <c r="E986">
        <v>109</v>
      </c>
      <c r="F986">
        <v>1</v>
      </c>
      <c r="G986">
        <v>1</v>
      </c>
      <c r="H986">
        <v>1</v>
      </c>
      <c r="I986" t="s">
        <v>1413</v>
      </c>
      <c r="J986" t="s">
        <v>3</v>
      </c>
      <c r="K986" t="s">
        <v>1414</v>
      </c>
      <c r="L986">
        <v>1191</v>
      </c>
      <c r="N986">
        <v>1013</v>
      </c>
      <c r="O986" t="s">
        <v>1203</v>
      </c>
      <c r="P986" t="s">
        <v>1203</v>
      </c>
      <c r="Q986">
        <v>1</v>
      </c>
      <c r="W986">
        <v>0</v>
      </c>
      <c r="X986">
        <v>1893946532</v>
      </c>
      <c r="Y986">
        <f>AT986</f>
        <v>8</v>
      </c>
      <c r="AA986">
        <v>0</v>
      </c>
      <c r="AB986">
        <v>0</v>
      </c>
      <c r="AC986">
        <v>0</v>
      </c>
      <c r="AD986">
        <v>509.48</v>
      </c>
      <c r="AE986">
        <v>0</v>
      </c>
      <c r="AF986">
        <v>0</v>
      </c>
      <c r="AG986">
        <v>0</v>
      </c>
      <c r="AH986">
        <v>509.48</v>
      </c>
      <c r="AI986">
        <v>1</v>
      </c>
      <c r="AJ986">
        <v>1</v>
      </c>
      <c r="AK986">
        <v>1</v>
      </c>
      <c r="AL986">
        <v>1</v>
      </c>
      <c r="AM986">
        <v>-2</v>
      </c>
      <c r="AN986">
        <v>0</v>
      </c>
      <c r="AO986">
        <v>0</v>
      </c>
      <c r="AP986">
        <v>1</v>
      </c>
      <c r="AQ986">
        <v>1</v>
      </c>
      <c r="AR986">
        <v>0</v>
      </c>
      <c r="AS986" t="s">
        <v>3</v>
      </c>
      <c r="AT986">
        <v>8</v>
      </c>
      <c r="AU986" t="s">
        <v>3</v>
      </c>
      <c r="AV986">
        <v>1</v>
      </c>
      <c r="AW986">
        <v>2</v>
      </c>
      <c r="AX986">
        <v>448998800</v>
      </c>
      <c r="AY986">
        <v>2</v>
      </c>
      <c r="AZ986">
        <v>131072</v>
      </c>
      <c r="BA986">
        <v>1001</v>
      </c>
      <c r="BB986">
        <v>1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4075.84</v>
      </c>
      <c r="BN986">
        <v>8</v>
      </c>
      <c r="BO986">
        <v>0</v>
      </c>
      <c r="BP986">
        <v>1</v>
      </c>
      <c r="BQ986">
        <v>0</v>
      </c>
      <c r="BR986">
        <v>0</v>
      </c>
      <c r="BS986">
        <v>0</v>
      </c>
      <c r="BT986">
        <v>4075.84</v>
      </c>
      <c r="BU986">
        <v>8</v>
      </c>
      <c r="BV986">
        <v>0</v>
      </c>
      <c r="BW986">
        <v>1</v>
      </c>
      <c r="CU986">
        <f>ROUND(AT986*Source!I656*AH986*AL986,2)</f>
        <v>4075.84</v>
      </c>
      <c r="CV986">
        <f>ROUND(Y986*Source!I656,7)</f>
        <v>8</v>
      </c>
      <c r="CW986">
        <v>0</v>
      </c>
      <c r="CX986">
        <f>ROUND(Y986*Source!I656,7)</f>
        <v>8</v>
      </c>
      <c r="CY986">
        <f>AD986</f>
        <v>509.48</v>
      </c>
      <c r="CZ986">
        <f>AH986</f>
        <v>509.48</v>
      </c>
      <c r="DA986">
        <f>AL986</f>
        <v>1</v>
      </c>
      <c r="DB986">
        <f>ROUND(ROUND(AT986*CZ986,2),6)</f>
        <v>4075.84</v>
      </c>
      <c r="DC986">
        <f>ROUND(ROUND(AT986*AG986,2),6)</f>
        <v>0</v>
      </c>
      <c r="DD986" t="s">
        <v>3</v>
      </c>
      <c r="DE986" t="s">
        <v>3</v>
      </c>
      <c r="DF986">
        <f>ROUND(ROUND(AE986,2)*CX986,2)</f>
        <v>0</v>
      </c>
      <c r="DG986">
        <f t="shared" si="435"/>
        <v>0</v>
      </c>
      <c r="DH986">
        <f t="shared" si="452"/>
        <v>0</v>
      </c>
      <c r="DI986">
        <f t="shared" si="453"/>
        <v>4075.84</v>
      </c>
      <c r="DJ986">
        <f>DI986</f>
        <v>4075.84</v>
      </c>
      <c r="DK986">
        <v>1</v>
      </c>
      <c r="DL986" t="s">
        <v>3</v>
      </c>
      <c r="DM986">
        <v>0</v>
      </c>
      <c r="DN986" t="s">
        <v>3</v>
      </c>
      <c r="DO986">
        <v>0</v>
      </c>
    </row>
    <row r="987" spans="1:119" x14ac:dyDescent="0.2">
      <c r="A987">
        <f>ROW(Source!A656)</f>
        <v>656</v>
      </c>
      <c r="B987">
        <v>449016111</v>
      </c>
      <c r="C987">
        <v>448998792</v>
      </c>
      <c r="D987">
        <v>277869581</v>
      </c>
      <c r="E987">
        <v>1</v>
      </c>
      <c r="F987">
        <v>1</v>
      </c>
      <c r="G987">
        <v>1</v>
      </c>
      <c r="H987">
        <v>3</v>
      </c>
      <c r="I987" t="s">
        <v>1689</v>
      </c>
      <c r="J987" t="s">
        <v>1690</v>
      </c>
      <c r="K987" t="s">
        <v>1691</v>
      </c>
      <c r="L987">
        <v>1346</v>
      </c>
      <c r="N987">
        <v>1009</v>
      </c>
      <c r="O987" t="s">
        <v>441</v>
      </c>
      <c r="P987" t="s">
        <v>441</v>
      </c>
      <c r="Q987">
        <v>1</v>
      </c>
      <c r="W987">
        <v>0</v>
      </c>
      <c r="X987">
        <v>-933165410</v>
      </c>
      <c r="Y987">
        <f>(AT987*ROUND(0,7))</f>
        <v>0</v>
      </c>
      <c r="AA987">
        <v>575.55999999999995</v>
      </c>
      <c r="AB987">
        <v>0</v>
      </c>
      <c r="AC987">
        <v>0</v>
      </c>
      <c r="AD987">
        <v>0</v>
      </c>
      <c r="AE987">
        <v>373.74</v>
      </c>
      <c r="AF987">
        <v>0</v>
      </c>
      <c r="AG987">
        <v>0</v>
      </c>
      <c r="AH987">
        <v>0</v>
      </c>
      <c r="AI987">
        <v>1.54</v>
      </c>
      <c r="AJ987">
        <v>1</v>
      </c>
      <c r="AK987">
        <v>1</v>
      </c>
      <c r="AL987">
        <v>1</v>
      </c>
      <c r="AM987">
        <v>2</v>
      </c>
      <c r="AN987">
        <v>0</v>
      </c>
      <c r="AO987">
        <v>0</v>
      </c>
      <c r="AP987">
        <v>1</v>
      </c>
      <c r="AQ987">
        <v>1</v>
      </c>
      <c r="AR987">
        <v>0</v>
      </c>
      <c r="AS987" t="s">
        <v>3</v>
      </c>
      <c r="AT987">
        <v>5.0000000000000001E-4</v>
      </c>
      <c r="AU987" t="s">
        <v>135</v>
      </c>
      <c r="AV987">
        <v>0</v>
      </c>
      <c r="AW987">
        <v>2</v>
      </c>
      <c r="AX987">
        <v>448998801</v>
      </c>
      <c r="AY987">
        <v>1</v>
      </c>
      <c r="AZ987">
        <v>0</v>
      </c>
      <c r="BA987">
        <v>1002</v>
      </c>
      <c r="BB987">
        <v>1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0.18687000000000001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1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CV987">
        <v>0</v>
      </c>
      <c r="CW987">
        <v>0</v>
      </c>
      <c r="CX987">
        <f>ROUND(Y987*Source!I656,7)</f>
        <v>0</v>
      </c>
      <c r="CY987">
        <f t="shared" ref="CY987:CY992" si="460">AA987</f>
        <v>575.55999999999995</v>
      </c>
      <c r="CZ987">
        <f t="shared" ref="CZ987:CZ992" si="461">AE987</f>
        <v>373.74</v>
      </c>
      <c r="DA987">
        <f t="shared" ref="DA987:DA992" si="462">AI987</f>
        <v>1.54</v>
      </c>
      <c r="DB987">
        <f>ROUND((ROUND(AT987*CZ987,2)*ROUND(0,7)),6)</f>
        <v>0</v>
      </c>
      <c r="DC987">
        <f>ROUND((ROUND(AT987*AG987,2)*ROUND(0,7)),6)</f>
        <v>0</v>
      </c>
      <c r="DD987" t="s">
        <v>3</v>
      </c>
      <c r="DE987" t="s">
        <v>3</v>
      </c>
      <c r="DF987">
        <f>ROUND(ROUND(AE987*AI987,2)*CX987,2)</f>
        <v>0</v>
      </c>
      <c r="DG987">
        <f t="shared" si="435"/>
        <v>0</v>
      </c>
      <c r="DH987">
        <f t="shared" si="452"/>
        <v>0</v>
      </c>
      <c r="DI987">
        <f t="shared" si="453"/>
        <v>0</v>
      </c>
      <c r="DJ987">
        <f t="shared" ref="DJ987:DJ992" si="463">DF987</f>
        <v>0</v>
      </c>
      <c r="DK987">
        <v>0</v>
      </c>
      <c r="DL987" t="s">
        <v>3</v>
      </c>
      <c r="DM987">
        <v>0</v>
      </c>
      <c r="DN987" t="s">
        <v>3</v>
      </c>
      <c r="DO987">
        <v>0</v>
      </c>
    </row>
    <row r="988" spans="1:119" x14ac:dyDescent="0.2">
      <c r="A988">
        <f>ROW(Source!A656)</f>
        <v>656</v>
      </c>
      <c r="B988">
        <v>449016111</v>
      </c>
      <c r="C988">
        <v>448998792</v>
      </c>
      <c r="D988">
        <v>277881811</v>
      </c>
      <c r="E988">
        <v>1</v>
      </c>
      <c r="F988">
        <v>1</v>
      </c>
      <c r="G988">
        <v>1</v>
      </c>
      <c r="H988">
        <v>3</v>
      </c>
      <c r="I988" t="s">
        <v>1695</v>
      </c>
      <c r="J988" t="s">
        <v>1696</v>
      </c>
      <c r="K988" t="s">
        <v>1697</v>
      </c>
      <c r="L988">
        <v>1346</v>
      </c>
      <c r="N988">
        <v>1009</v>
      </c>
      <c r="O988" t="s">
        <v>441</v>
      </c>
      <c r="P988" t="s">
        <v>441</v>
      </c>
      <c r="Q988">
        <v>1</v>
      </c>
      <c r="W988">
        <v>0</v>
      </c>
      <c r="X988">
        <v>792997800</v>
      </c>
      <c r="Y988">
        <f>(AT988*ROUND(0,7))</f>
        <v>0</v>
      </c>
      <c r="AA988">
        <v>1499.09</v>
      </c>
      <c r="AB988">
        <v>0</v>
      </c>
      <c r="AC988">
        <v>0</v>
      </c>
      <c r="AD988">
        <v>0</v>
      </c>
      <c r="AE988">
        <v>931.11</v>
      </c>
      <c r="AF988">
        <v>0</v>
      </c>
      <c r="AG988">
        <v>0</v>
      </c>
      <c r="AH988">
        <v>0</v>
      </c>
      <c r="AI988">
        <v>1.61</v>
      </c>
      <c r="AJ988">
        <v>1</v>
      </c>
      <c r="AK988">
        <v>1</v>
      </c>
      <c r="AL988">
        <v>1</v>
      </c>
      <c r="AM988">
        <v>2</v>
      </c>
      <c r="AN988">
        <v>0</v>
      </c>
      <c r="AO988">
        <v>0</v>
      </c>
      <c r="AP988">
        <v>1</v>
      </c>
      <c r="AQ988">
        <v>1</v>
      </c>
      <c r="AR988">
        <v>0</v>
      </c>
      <c r="AS988" t="s">
        <v>3</v>
      </c>
      <c r="AT988">
        <v>0.01</v>
      </c>
      <c r="AU988" t="s">
        <v>135</v>
      </c>
      <c r="AV988">
        <v>0</v>
      </c>
      <c r="AW988">
        <v>2</v>
      </c>
      <c r="AX988">
        <v>448998802</v>
      </c>
      <c r="AY988">
        <v>1</v>
      </c>
      <c r="AZ988">
        <v>0</v>
      </c>
      <c r="BA988">
        <v>1003</v>
      </c>
      <c r="BB988">
        <v>1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9.3110999999999997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1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CV988">
        <v>0</v>
      </c>
      <c r="CW988">
        <v>0</v>
      </c>
      <c r="CX988">
        <f>ROUND(Y988*Source!I656,7)</f>
        <v>0</v>
      </c>
      <c r="CY988">
        <f t="shared" si="460"/>
        <v>1499.09</v>
      </c>
      <c r="CZ988">
        <f t="shared" si="461"/>
        <v>931.11</v>
      </c>
      <c r="DA988">
        <f t="shared" si="462"/>
        <v>1.61</v>
      </c>
      <c r="DB988">
        <f>ROUND((ROUND(AT988*CZ988,2)*ROUND(0,7)),6)</f>
        <v>0</v>
      </c>
      <c r="DC988">
        <f>ROUND((ROUND(AT988*AG988,2)*ROUND(0,7)),6)</f>
        <v>0</v>
      </c>
      <c r="DD988" t="s">
        <v>3</v>
      </c>
      <c r="DE988" t="s">
        <v>3</v>
      </c>
      <c r="DF988">
        <f>ROUND(ROUND(AE988*AI988,2)*CX988,2)</f>
        <v>0</v>
      </c>
      <c r="DG988">
        <f t="shared" si="435"/>
        <v>0</v>
      </c>
      <c r="DH988">
        <f t="shared" si="452"/>
        <v>0</v>
      </c>
      <c r="DI988">
        <f t="shared" si="453"/>
        <v>0</v>
      </c>
      <c r="DJ988">
        <f t="shared" si="463"/>
        <v>0</v>
      </c>
      <c r="DK988">
        <v>0</v>
      </c>
      <c r="DL988" t="s">
        <v>3</v>
      </c>
      <c r="DM988">
        <v>0</v>
      </c>
      <c r="DN988" t="s">
        <v>3</v>
      </c>
      <c r="DO988">
        <v>0</v>
      </c>
    </row>
    <row r="989" spans="1:119" x14ac:dyDescent="0.2">
      <c r="A989">
        <f>ROW(Source!A656)</f>
        <v>656</v>
      </c>
      <c r="B989">
        <v>449016111</v>
      </c>
      <c r="C989">
        <v>448998792</v>
      </c>
      <c r="D989">
        <v>277910731</v>
      </c>
      <c r="E989">
        <v>1</v>
      </c>
      <c r="F989">
        <v>1</v>
      </c>
      <c r="G989">
        <v>1</v>
      </c>
      <c r="H989">
        <v>3</v>
      </c>
      <c r="I989" t="s">
        <v>1728</v>
      </c>
      <c r="J989" t="s">
        <v>1729</v>
      </c>
      <c r="K989" t="s">
        <v>1730</v>
      </c>
      <c r="L989">
        <v>1425</v>
      </c>
      <c r="N989">
        <v>1013</v>
      </c>
      <c r="O989" t="s">
        <v>62</v>
      </c>
      <c r="P989" t="s">
        <v>62</v>
      </c>
      <c r="Q989">
        <v>1</v>
      </c>
      <c r="W989">
        <v>0</v>
      </c>
      <c r="X989">
        <v>-121959533</v>
      </c>
      <c r="Y989">
        <f>(AT989*ROUND(0,7))</f>
        <v>0</v>
      </c>
      <c r="AA989">
        <v>2576.63</v>
      </c>
      <c r="AB989">
        <v>0</v>
      </c>
      <c r="AC989">
        <v>0</v>
      </c>
      <c r="AD989">
        <v>0</v>
      </c>
      <c r="AE989">
        <v>2094.8200000000002</v>
      </c>
      <c r="AF989">
        <v>0</v>
      </c>
      <c r="AG989">
        <v>0</v>
      </c>
      <c r="AH989">
        <v>0</v>
      </c>
      <c r="AI989">
        <v>1.23</v>
      </c>
      <c r="AJ989">
        <v>1</v>
      </c>
      <c r="AK989">
        <v>1</v>
      </c>
      <c r="AL989">
        <v>1</v>
      </c>
      <c r="AM989">
        <v>2</v>
      </c>
      <c r="AN989">
        <v>0</v>
      </c>
      <c r="AO989">
        <v>0</v>
      </c>
      <c r="AP989">
        <v>1</v>
      </c>
      <c r="AQ989">
        <v>1</v>
      </c>
      <c r="AR989">
        <v>0</v>
      </c>
      <c r="AS989" t="s">
        <v>3</v>
      </c>
      <c r="AT989">
        <v>0.02</v>
      </c>
      <c r="AU989" t="s">
        <v>135</v>
      </c>
      <c r="AV989">
        <v>0</v>
      </c>
      <c r="AW989">
        <v>2</v>
      </c>
      <c r="AX989">
        <v>448998803</v>
      </c>
      <c r="AY989">
        <v>1</v>
      </c>
      <c r="AZ989">
        <v>0</v>
      </c>
      <c r="BA989">
        <v>1004</v>
      </c>
      <c r="BB989">
        <v>1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41.896400000000007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1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CV989">
        <v>0</v>
      </c>
      <c r="CW989">
        <v>0</v>
      </c>
      <c r="CX989">
        <f>ROUND(Y989*Source!I656,7)</f>
        <v>0</v>
      </c>
      <c r="CY989">
        <f t="shared" si="460"/>
        <v>2576.63</v>
      </c>
      <c r="CZ989">
        <f t="shared" si="461"/>
        <v>2094.8200000000002</v>
      </c>
      <c r="DA989">
        <f t="shared" si="462"/>
        <v>1.23</v>
      </c>
      <c r="DB989">
        <f>ROUND((ROUND(AT989*CZ989,2)*ROUND(0,7)),6)</f>
        <v>0</v>
      </c>
      <c r="DC989">
        <f>ROUND((ROUND(AT989*AG989,2)*ROUND(0,7)),6)</f>
        <v>0</v>
      </c>
      <c r="DD989" t="s">
        <v>3</v>
      </c>
      <c r="DE989" t="s">
        <v>3</v>
      </c>
      <c r="DF989">
        <f>ROUND(ROUND(AE989*AI989,2)*CX989,2)</f>
        <v>0</v>
      </c>
      <c r="DG989">
        <f t="shared" si="435"/>
        <v>0</v>
      </c>
      <c r="DH989">
        <f t="shared" si="452"/>
        <v>0</v>
      </c>
      <c r="DI989">
        <f t="shared" si="453"/>
        <v>0</v>
      </c>
      <c r="DJ989">
        <f t="shared" si="463"/>
        <v>0</v>
      </c>
      <c r="DK989">
        <v>0</v>
      </c>
      <c r="DL989" t="s">
        <v>3</v>
      </c>
      <c r="DM989">
        <v>0</v>
      </c>
      <c r="DN989" t="s">
        <v>3</v>
      </c>
      <c r="DO989">
        <v>0</v>
      </c>
    </row>
    <row r="990" spans="1:119" x14ac:dyDescent="0.2">
      <c r="A990">
        <f>ROW(Source!A656)</f>
        <v>656</v>
      </c>
      <c r="B990">
        <v>449016111</v>
      </c>
      <c r="C990">
        <v>448998792</v>
      </c>
      <c r="D990">
        <v>277937841</v>
      </c>
      <c r="E990">
        <v>1</v>
      </c>
      <c r="F990">
        <v>1</v>
      </c>
      <c r="G990">
        <v>1</v>
      </c>
      <c r="H990">
        <v>3</v>
      </c>
      <c r="I990" t="s">
        <v>1731</v>
      </c>
      <c r="J990" t="s">
        <v>1732</v>
      </c>
      <c r="K990" t="s">
        <v>1733</v>
      </c>
      <c r="L990">
        <v>1425</v>
      </c>
      <c r="N990">
        <v>1013</v>
      </c>
      <c r="O990" t="s">
        <v>62</v>
      </c>
      <c r="P990" t="s">
        <v>62</v>
      </c>
      <c r="Q990">
        <v>1</v>
      </c>
      <c r="W990">
        <v>0</v>
      </c>
      <c r="X990">
        <v>-950555385</v>
      </c>
      <c r="Y990">
        <f>(AT990*ROUND(0,7))</f>
        <v>0</v>
      </c>
      <c r="AA990">
        <v>223.94</v>
      </c>
      <c r="AB990">
        <v>0</v>
      </c>
      <c r="AC990">
        <v>0</v>
      </c>
      <c r="AD990">
        <v>0</v>
      </c>
      <c r="AE990">
        <v>235.73</v>
      </c>
      <c r="AF990">
        <v>0</v>
      </c>
      <c r="AG990">
        <v>0</v>
      </c>
      <c r="AH990">
        <v>0</v>
      </c>
      <c r="AI990">
        <v>0.95</v>
      </c>
      <c r="AJ990">
        <v>1</v>
      </c>
      <c r="AK990">
        <v>1</v>
      </c>
      <c r="AL990">
        <v>1</v>
      </c>
      <c r="AM990">
        <v>2</v>
      </c>
      <c r="AN990">
        <v>0</v>
      </c>
      <c r="AO990">
        <v>0</v>
      </c>
      <c r="AP990">
        <v>1</v>
      </c>
      <c r="AQ990">
        <v>1</v>
      </c>
      <c r="AR990">
        <v>0</v>
      </c>
      <c r="AS990" t="s">
        <v>3</v>
      </c>
      <c r="AT990">
        <v>0.02</v>
      </c>
      <c r="AU990" t="s">
        <v>135</v>
      </c>
      <c r="AV990">
        <v>0</v>
      </c>
      <c r="AW990">
        <v>2</v>
      </c>
      <c r="AX990">
        <v>448998804</v>
      </c>
      <c r="AY990">
        <v>1</v>
      </c>
      <c r="AZ990">
        <v>0</v>
      </c>
      <c r="BA990">
        <v>1005</v>
      </c>
      <c r="BB990">
        <v>1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4.7145999999999999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1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CV990">
        <v>0</v>
      </c>
      <c r="CW990">
        <v>0</v>
      </c>
      <c r="CX990">
        <f>ROUND(Y990*Source!I656,7)</f>
        <v>0</v>
      </c>
      <c r="CY990">
        <f t="shared" si="460"/>
        <v>223.94</v>
      </c>
      <c r="CZ990">
        <f t="shared" si="461"/>
        <v>235.73</v>
      </c>
      <c r="DA990">
        <f t="shared" si="462"/>
        <v>0.95</v>
      </c>
      <c r="DB990">
        <f>ROUND((ROUND(AT990*CZ990,2)*ROUND(0,7)),6)</f>
        <v>0</v>
      </c>
      <c r="DC990">
        <f>ROUND((ROUND(AT990*AG990,2)*ROUND(0,7)),6)</f>
        <v>0</v>
      </c>
      <c r="DD990" t="s">
        <v>3</v>
      </c>
      <c r="DE990" t="s">
        <v>3</v>
      </c>
      <c r="DF990">
        <f>ROUND(ROUND(AE990*AI990,2)*CX990,2)</f>
        <v>0</v>
      </c>
      <c r="DG990">
        <f t="shared" si="435"/>
        <v>0</v>
      </c>
      <c r="DH990">
        <f t="shared" si="452"/>
        <v>0</v>
      </c>
      <c r="DI990">
        <f t="shared" si="453"/>
        <v>0</v>
      </c>
      <c r="DJ990">
        <f t="shared" si="463"/>
        <v>0</v>
      </c>
      <c r="DK990">
        <v>0</v>
      </c>
      <c r="DL990" t="s">
        <v>3</v>
      </c>
      <c r="DM990">
        <v>0</v>
      </c>
      <c r="DN990" t="s">
        <v>3</v>
      </c>
      <c r="DO990">
        <v>0</v>
      </c>
    </row>
    <row r="991" spans="1:119" x14ac:dyDescent="0.2">
      <c r="A991">
        <f>ROW(Source!A656)</f>
        <v>656</v>
      </c>
      <c r="B991">
        <v>449016111</v>
      </c>
      <c r="C991">
        <v>448998792</v>
      </c>
      <c r="D991">
        <v>277566433</v>
      </c>
      <c r="E991">
        <v>109</v>
      </c>
      <c r="F991">
        <v>1</v>
      </c>
      <c r="G991">
        <v>1</v>
      </c>
      <c r="H991">
        <v>3</v>
      </c>
      <c r="I991" t="s">
        <v>633</v>
      </c>
      <c r="J991" t="s">
        <v>3</v>
      </c>
      <c r="K991" t="s">
        <v>634</v>
      </c>
      <c r="L991">
        <v>3277935</v>
      </c>
      <c r="N991">
        <v>1013</v>
      </c>
      <c r="O991" t="s">
        <v>635</v>
      </c>
      <c r="P991" t="s">
        <v>635</v>
      </c>
      <c r="Q991">
        <v>1</v>
      </c>
      <c r="W991">
        <v>0</v>
      </c>
      <c r="X991">
        <v>274903907</v>
      </c>
      <c r="Y991">
        <f>AT991</f>
        <v>2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1</v>
      </c>
      <c r="AJ991">
        <v>1</v>
      </c>
      <c r="AK991">
        <v>1</v>
      </c>
      <c r="AL991">
        <v>1</v>
      </c>
      <c r="AM991">
        <v>-2</v>
      </c>
      <c r="AN991">
        <v>0</v>
      </c>
      <c r="AO991">
        <v>0</v>
      </c>
      <c r="AP991">
        <v>0</v>
      </c>
      <c r="AQ991">
        <v>0</v>
      </c>
      <c r="AR991">
        <v>0</v>
      </c>
      <c r="AS991" t="s">
        <v>3</v>
      </c>
      <c r="AT991">
        <v>2</v>
      </c>
      <c r="AU991" t="s">
        <v>3</v>
      </c>
      <c r="AV991">
        <v>0</v>
      </c>
      <c r="AW991">
        <v>2</v>
      </c>
      <c r="AX991">
        <v>448998805</v>
      </c>
      <c r="AY991">
        <v>1</v>
      </c>
      <c r="AZ991">
        <v>2048</v>
      </c>
      <c r="BA991">
        <v>1006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CV991">
        <v>0</v>
      </c>
      <c r="CW991">
        <v>0</v>
      </c>
      <c r="CX991">
        <f>ROUND(Y991*Source!I656,7)</f>
        <v>2</v>
      </c>
      <c r="CY991">
        <f t="shared" si="460"/>
        <v>0</v>
      </c>
      <c r="CZ991">
        <f t="shared" si="461"/>
        <v>0</v>
      </c>
      <c r="DA991">
        <f t="shared" si="462"/>
        <v>1</v>
      </c>
      <c r="DB991">
        <f>ROUND(ROUND(AT991*CZ991,2),6)</f>
        <v>0</v>
      </c>
      <c r="DC991">
        <f>ROUND(ROUND(AT991*AG991,2),6)</f>
        <v>0</v>
      </c>
      <c r="DD991" t="s">
        <v>3</v>
      </c>
      <c r="DE991" t="s">
        <v>3</v>
      </c>
      <c r="DF991">
        <f t="shared" ref="DF991:DF998" si="464">ROUND(ROUND(AE991,2)*CX991,2)</f>
        <v>0</v>
      </c>
      <c r="DG991">
        <f t="shared" si="435"/>
        <v>0</v>
      </c>
      <c r="DH991">
        <f t="shared" si="452"/>
        <v>0</v>
      </c>
      <c r="DI991">
        <f t="shared" si="453"/>
        <v>0</v>
      </c>
      <c r="DJ991">
        <f t="shared" si="463"/>
        <v>0</v>
      </c>
      <c r="DK991">
        <v>0</v>
      </c>
      <c r="DL991" t="s">
        <v>3</v>
      </c>
      <c r="DM991">
        <v>0</v>
      </c>
      <c r="DN991" t="s">
        <v>3</v>
      </c>
      <c r="DO991">
        <v>0</v>
      </c>
    </row>
    <row r="992" spans="1:119" x14ac:dyDescent="0.2">
      <c r="A992">
        <f>ROW(Source!A656)</f>
        <v>656</v>
      </c>
      <c r="B992">
        <v>449016111</v>
      </c>
      <c r="C992">
        <v>448998792</v>
      </c>
      <c r="D992">
        <v>277566436</v>
      </c>
      <c r="E992">
        <v>109</v>
      </c>
      <c r="F992">
        <v>1</v>
      </c>
      <c r="G992">
        <v>1</v>
      </c>
      <c r="H992">
        <v>3</v>
      </c>
      <c r="I992" t="s">
        <v>725</v>
      </c>
      <c r="J992" t="s">
        <v>3</v>
      </c>
      <c r="K992" t="s">
        <v>726</v>
      </c>
      <c r="L992">
        <v>1348</v>
      </c>
      <c r="N992">
        <v>1009</v>
      </c>
      <c r="O992" t="s">
        <v>83</v>
      </c>
      <c r="P992" t="s">
        <v>83</v>
      </c>
      <c r="Q992">
        <v>1000</v>
      </c>
      <c r="W992">
        <v>0</v>
      </c>
      <c r="X992">
        <v>1392189009</v>
      </c>
      <c r="Y992">
        <f>(AT992*ROUND(0,7))</f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1</v>
      </c>
      <c r="AJ992">
        <v>1</v>
      </c>
      <c r="AK992">
        <v>1</v>
      </c>
      <c r="AL992">
        <v>1</v>
      </c>
      <c r="AM992">
        <v>-2</v>
      </c>
      <c r="AN992">
        <v>0</v>
      </c>
      <c r="AO992">
        <v>0</v>
      </c>
      <c r="AP992">
        <v>1</v>
      </c>
      <c r="AQ992">
        <v>0</v>
      </c>
      <c r="AR992">
        <v>0</v>
      </c>
      <c r="AS992" t="s">
        <v>3</v>
      </c>
      <c r="AT992">
        <v>3.4000000000000002E-2</v>
      </c>
      <c r="AU992" t="s">
        <v>135</v>
      </c>
      <c r="AV992">
        <v>0</v>
      </c>
      <c r="AW992">
        <v>2</v>
      </c>
      <c r="AX992">
        <v>448998806</v>
      </c>
      <c r="AY992">
        <v>1</v>
      </c>
      <c r="AZ992">
        <v>0</v>
      </c>
      <c r="BA992">
        <v>1007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CV992">
        <v>0</v>
      </c>
      <c r="CW992">
        <v>0</v>
      </c>
      <c r="CX992">
        <f>ROUND(Y992*Source!I656,7)</f>
        <v>0</v>
      </c>
      <c r="CY992">
        <f t="shared" si="460"/>
        <v>0</v>
      </c>
      <c r="CZ992">
        <f t="shared" si="461"/>
        <v>0</v>
      </c>
      <c r="DA992">
        <f t="shared" si="462"/>
        <v>1</v>
      </c>
      <c r="DB992">
        <f>ROUND((ROUND(AT992*CZ992,2)*ROUND(0,7)),6)</f>
        <v>0</v>
      </c>
      <c r="DC992">
        <f>ROUND((ROUND(AT992*AG992,2)*ROUND(0,7)),6)</f>
        <v>0</v>
      </c>
      <c r="DD992" t="s">
        <v>3</v>
      </c>
      <c r="DE992" t="s">
        <v>3</v>
      </c>
      <c r="DF992">
        <f t="shared" si="464"/>
        <v>0</v>
      </c>
      <c r="DG992">
        <f t="shared" si="435"/>
        <v>0</v>
      </c>
      <c r="DH992">
        <f t="shared" si="452"/>
        <v>0</v>
      </c>
      <c r="DI992">
        <f t="shared" si="453"/>
        <v>0</v>
      </c>
      <c r="DJ992">
        <f t="shared" si="463"/>
        <v>0</v>
      </c>
      <c r="DK992">
        <v>0</v>
      </c>
      <c r="DL992" t="s">
        <v>3</v>
      </c>
      <c r="DM992">
        <v>0</v>
      </c>
      <c r="DN992" t="s">
        <v>3</v>
      </c>
      <c r="DO992">
        <v>0</v>
      </c>
    </row>
    <row r="993" spans="1:119" x14ac:dyDescent="0.2">
      <c r="A993">
        <f>ROW(Source!A659)</f>
        <v>659</v>
      </c>
      <c r="B993">
        <v>449016111</v>
      </c>
      <c r="C993">
        <v>448998809</v>
      </c>
      <c r="D993">
        <v>277560446</v>
      </c>
      <c r="E993">
        <v>109</v>
      </c>
      <c r="F993">
        <v>1</v>
      </c>
      <c r="G993">
        <v>1</v>
      </c>
      <c r="H993">
        <v>1</v>
      </c>
      <c r="I993" t="s">
        <v>1655</v>
      </c>
      <c r="J993" t="s">
        <v>3</v>
      </c>
      <c r="K993" t="s">
        <v>1656</v>
      </c>
      <c r="L993">
        <v>1369</v>
      </c>
      <c r="N993">
        <v>1013</v>
      </c>
      <c r="O993" t="s">
        <v>1450</v>
      </c>
      <c r="P993" t="s">
        <v>1450</v>
      </c>
      <c r="Q993">
        <v>1</v>
      </c>
      <c r="W993">
        <v>0</v>
      </c>
      <c r="X993">
        <v>-236928766</v>
      </c>
      <c r="Y993">
        <f t="shared" ref="Y993:Y998" si="465">(AT993*ROUND(0.6,7))</f>
        <v>0.252</v>
      </c>
      <c r="AA993">
        <v>0</v>
      </c>
      <c r="AB993">
        <v>0</v>
      </c>
      <c r="AC993">
        <v>0</v>
      </c>
      <c r="AD993">
        <v>439</v>
      </c>
      <c r="AE993">
        <v>0</v>
      </c>
      <c r="AF993">
        <v>0</v>
      </c>
      <c r="AG993">
        <v>0</v>
      </c>
      <c r="AH993">
        <v>439</v>
      </c>
      <c r="AI993">
        <v>1</v>
      </c>
      <c r="AJ993">
        <v>1</v>
      </c>
      <c r="AK993">
        <v>1</v>
      </c>
      <c r="AL993">
        <v>1</v>
      </c>
      <c r="AM993">
        <v>-2</v>
      </c>
      <c r="AN993">
        <v>0</v>
      </c>
      <c r="AO993">
        <v>0</v>
      </c>
      <c r="AP993">
        <v>1</v>
      </c>
      <c r="AQ993">
        <v>1</v>
      </c>
      <c r="AR993">
        <v>0</v>
      </c>
      <c r="AS993" t="s">
        <v>3</v>
      </c>
      <c r="AT993">
        <v>0.42</v>
      </c>
      <c r="AU993" t="s">
        <v>772</v>
      </c>
      <c r="AV993">
        <v>1</v>
      </c>
      <c r="AW993">
        <v>2</v>
      </c>
      <c r="AX993">
        <v>448998818</v>
      </c>
      <c r="AY993">
        <v>2</v>
      </c>
      <c r="AZ993">
        <v>131072</v>
      </c>
      <c r="BA993">
        <v>1008</v>
      </c>
      <c r="BB993">
        <v>1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184.38</v>
      </c>
      <c r="BN993">
        <v>0.42</v>
      </c>
      <c r="BO993">
        <v>0</v>
      </c>
      <c r="BP993">
        <v>1</v>
      </c>
      <c r="BQ993">
        <v>0</v>
      </c>
      <c r="BR993">
        <v>0</v>
      </c>
      <c r="BS993">
        <v>0</v>
      </c>
      <c r="BT993">
        <v>110.628</v>
      </c>
      <c r="BU993">
        <v>0.252</v>
      </c>
      <c r="BV993">
        <v>0</v>
      </c>
      <c r="BW993">
        <v>1</v>
      </c>
      <c r="CU993">
        <f>ROUND(AT993*Source!I659*AH993*AL993,2)</f>
        <v>18.440000000000001</v>
      </c>
      <c r="CV993">
        <f>ROUND(Y993*Source!I659,7)</f>
        <v>2.52E-2</v>
      </c>
      <c r="CW993">
        <v>0</v>
      </c>
      <c r="CX993">
        <f>ROUND(Y993*Source!I659,7)</f>
        <v>2.52E-2</v>
      </c>
      <c r="CY993">
        <f>AD993</f>
        <v>439</v>
      </c>
      <c r="CZ993">
        <f>AH993</f>
        <v>439</v>
      </c>
      <c r="DA993">
        <f>AL993</f>
        <v>1</v>
      </c>
      <c r="DB993">
        <f t="shared" ref="DB993:DB998" si="466">ROUND((ROUND(AT993*CZ993,2)*ROUND(0.6,7)),6)</f>
        <v>110.628</v>
      </c>
      <c r="DC993">
        <f t="shared" ref="DC993:DC998" si="467">ROUND((ROUND(AT993*AG993,2)*ROUND(0.6,7)),6)</f>
        <v>0</v>
      </c>
      <c r="DD993" t="s">
        <v>3</v>
      </c>
      <c r="DE993" t="s">
        <v>3</v>
      </c>
      <c r="DF993">
        <f t="shared" si="464"/>
        <v>0</v>
      </c>
      <c r="DG993">
        <f t="shared" ref="DG993:DG1056" si="468">ROUND(ROUND(AF993,2)*CX993,2)</f>
        <v>0</v>
      </c>
      <c r="DH993">
        <f t="shared" si="452"/>
        <v>0</v>
      </c>
      <c r="DI993">
        <f t="shared" si="453"/>
        <v>11.06</v>
      </c>
      <c r="DJ993">
        <f>DI993</f>
        <v>11.06</v>
      </c>
      <c r="DK993">
        <v>1</v>
      </c>
      <c r="DL993" t="s">
        <v>3</v>
      </c>
      <c r="DM993">
        <v>0</v>
      </c>
      <c r="DN993" t="s">
        <v>3</v>
      </c>
      <c r="DO993">
        <v>0</v>
      </c>
    </row>
    <row r="994" spans="1:119" x14ac:dyDescent="0.2">
      <c r="A994">
        <f>ROW(Source!A659)</f>
        <v>659</v>
      </c>
      <c r="B994">
        <v>449016111</v>
      </c>
      <c r="C994">
        <v>448998809</v>
      </c>
      <c r="D994">
        <v>277560452</v>
      </c>
      <c r="E994">
        <v>109</v>
      </c>
      <c r="F994">
        <v>1</v>
      </c>
      <c r="G994">
        <v>1</v>
      </c>
      <c r="H994">
        <v>1</v>
      </c>
      <c r="I994" t="s">
        <v>1453</v>
      </c>
      <c r="J994" t="s">
        <v>3</v>
      </c>
      <c r="K994" t="s">
        <v>1454</v>
      </c>
      <c r="L994">
        <v>1369</v>
      </c>
      <c r="N994">
        <v>1013</v>
      </c>
      <c r="O994" t="s">
        <v>1450</v>
      </c>
      <c r="P994" t="s">
        <v>1450</v>
      </c>
      <c r="Q994">
        <v>1</v>
      </c>
      <c r="W994">
        <v>0</v>
      </c>
      <c r="X994">
        <v>-512803540</v>
      </c>
      <c r="Y994">
        <f t="shared" si="465"/>
        <v>0.63</v>
      </c>
      <c r="AA994">
        <v>0</v>
      </c>
      <c r="AB994">
        <v>0</v>
      </c>
      <c r="AC994">
        <v>0</v>
      </c>
      <c r="AD994">
        <v>539.69000000000005</v>
      </c>
      <c r="AE994">
        <v>0</v>
      </c>
      <c r="AF994">
        <v>0</v>
      </c>
      <c r="AG994">
        <v>0</v>
      </c>
      <c r="AH994">
        <v>539.69000000000005</v>
      </c>
      <c r="AI994">
        <v>1</v>
      </c>
      <c r="AJ994">
        <v>1</v>
      </c>
      <c r="AK994">
        <v>1</v>
      </c>
      <c r="AL994">
        <v>1</v>
      </c>
      <c r="AM994">
        <v>-2</v>
      </c>
      <c r="AN994">
        <v>0</v>
      </c>
      <c r="AO994">
        <v>0</v>
      </c>
      <c r="AP994">
        <v>1</v>
      </c>
      <c r="AQ994">
        <v>1</v>
      </c>
      <c r="AR994">
        <v>0</v>
      </c>
      <c r="AS994" t="s">
        <v>3</v>
      </c>
      <c r="AT994">
        <v>1.05</v>
      </c>
      <c r="AU994" t="s">
        <v>772</v>
      </c>
      <c r="AV994">
        <v>1</v>
      </c>
      <c r="AW994">
        <v>2</v>
      </c>
      <c r="AX994">
        <v>448998819</v>
      </c>
      <c r="AY994">
        <v>2</v>
      </c>
      <c r="AZ994">
        <v>131072</v>
      </c>
      <c r="BA994">
        <v>1009</v>
      </c>
      <c r="BB994">
        <v>1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566.67450000000008</v>
      </c>
      <c r="BN994">
        <v>1.05</v>
      </c>
      <c r="BO994">
        <v>0</v>
      </c>
      <c r="BP994">
        <v>1</v>
      </c>
      <c r="BQ994">
        <v>0</v>
      </c>
      <c r="BR994">
        <v>0</v>
      </c>
      <c r="BS994">
        <v>0</v>
      </c>
      <c r="BT994">
        <v>340.00470000000001</v>
      </c>
      <c r="BU994">
        <v>0.63</v>
      </c>
      <c r="BV994">
        <v>0</v>
      </c>
      <c r="BW994">
        <v>1</v>
      </c>
      <c r="CU994">
        <f>ROUND(AT994*Source!I659*AH994*AL994,2)</f>
        <v>56.67</v>
      </c>
      <c r="CV994">
        <f>ROUND(Y994*Source!I659,7)</f>
        <v>6.3E-2</v>
      </c>
      <c r="CW994">
        <v>0</v>
      </c>
      <c r="CX994">
        <f>ROUND(Y994*Source!I659,7)</f>
        <v>6.3E-2</v>
      </c>
      <c r="CY994">
        <f>AD994</f>
        <v>539.69000000000005</v>
      </c>
      <c r="CZ994">
        <f>AH994</f>
        <v>539.69000000000005</v>
      </c>
      <c r="DA994">
        <f>AL994</f>
        <v>1</v>
      </c>
      <c r="DB994">
        <f t="shared" si="466"/>
        <v>340.00200000000001</v>
      </c>
      <c r="DC994">
        <f t="shared" si="467"/>
        <v>0</v>
      </c>
      <c r="DD994" t="s">
        <v>3</v>
      </c>
      <c r="DE994" t="s">
        <v>3</v>
      </c>
      <c r="DF994">
        <f t="shared" si="464"/>
        <v>0</v>
      </c>
      <c r="DG994">
        <f t="shared" si="468"/>
        <v>0</v>
      </c>
      <c r="DH994">
        <f t="shared" si="452"/>
        <v>0</v>
      </c>
      <c r="DI994">
        <f t="shared" si="453"/>
        <v>34</v>
      </c>
      <c r="DJ994">
        <f>DI994</f>
        <v>34</v>
      </c>
      <c r="DK994">
        <v>1</v>
      </c>
      <c r="DL994" t="s">
        <v>3</v>
      </c>
      <c r="DM994">
        <v>0</v>
      </c>
      <c r="DN994" t="s">
        <v>3</v>
      </c>
      <c r="DO994">
        <v>0</v>
      </c>
    </row>
    <row r="995" spans="1:119" x14ac:dyDescent="0.2">
      <c r="A995">
        <f>ROW(Source!A659)</f>
        <v>659</v>
      </c>
      <c r="B995">
        <v>449016111</v>
      </c>
      <c r="C995">
        <v>448998809</v>
      </c>
      <c r="D995">
        <v>277560455</v>
      </c>
      <c r="E995">
        <v>109</v>
      </c>
      <c r="F995">
        <v>1</v>
      </c>
      <c r="G995">
        <v>1</v>
      </c>
      <c r="H995">
        <v>1</v>
      </c>
      <c r="I995" t="s">
        <v>1657</v>
      </c>
      <c r="J995" t="s">
        <v>3</v>
      </c>
      <c r="K995" t="s">
        <v>1658</v>
      </c>
      <c r="L995">
        <v>1369</v>
      </c>
      <c r="N995">
        <v>1013</v>
      </c>
      <c r="O995" t="s">
        <v>1450</v>
      </c>
      <c r="P995" t="s">
        <v>1450</v>
      </c>
      <c r="Q995">
        <v>1</v>
      </c>
      <c r="W995">
        <v>0</v>
      </c>
      <c r="X995">
        <v>1518711480</v>
      </c>
      <c r="Y995">
        <f t="shared" si="465"/>
        <v>3.7199999999999998</v>
      </c>
      <c r="AA995">
        <v>0</v>
      </c>
      <c r="AB995">
        <v>0</v>
      </c>
      <c r="AC995">
        <v>0</v>
      </c>
      <c r="AD995">
        <v>620.24</v>
      </c>
      <c r="AE995">
        <v>0</v>
      </c>
      <c r="AF995">
        <v>0</v>
      </c>
      <c r="AG995">
        <v>0</v>
      </c>
      <c r="AH995">
        <v>620.24</v>
      </c>
      <c r="AI995">
        <v>1</v>
      </c>
      <c r="AJ995">
        <v>1</v>
      </c>
      <c r="AK995">
        <v>1</v>
      </c>
      <c r="AL995">
        <v>1</v>
      </c>
      <c r="AM995">
        <v>-2</v>
      </c>
      <c r="AN995">
        <v>0</v>
      </c>
      <c r="AO995">
        <v>0</v>
      </c>
      <c r="AP995">
        <v>1</v>
      </c>
      <c r="AQ995">
        <v>1</v>
      </c>
      <c r="AR995">
        <v>0</v>
      </c>
      <c r="AS995" t="s">
        <v>3</v>
      </c>
      <c r="AT995">
        <v>6.2</v>
      </c>
      <c r="AU995" t="s">
        <v>772</v>
      </c>
      <c r="AV995">
        <v>1</v>
      </c>
      <c r="AW995">
        <v>2</v>
      </c>
      <c r="AX995">
        <v>448998820</v>
      </c>
      <c r="AY995">
        <v>2</v>
      </c>
      <c r="AZ995">
        <v>131072</v>
      </c>
      <c r="BA995">
        <v>1010</v>
      </c>
      <c r="BB995">
        <v>1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3845.4880000000003</v>
      </c>
      <c r="BN995">
        <v>6.2</v>
      </c>
      <c r="BO995">
        <v>0</v>
      </c>
      <c r="BP995">
        <v>1</v>
      </c>
      <c r="BQ995">
        <v>0</v>
      </c>
      <c r="BR995">
        <v>0</v>
      </c>
      <c r="BS995">
        <v>0</v>
      </c>
      <c r="BT995">
        <v>2307.2927999999997</v>
      </c>
      <c r="BU995">
        <v>3.7199999999999998</v>
      </c>
      <c r="BV995">
        <v>0</v>
      </c>
      <c r="BW995">
        <v>1</v>
      </c>
      <c r="CU995">
        <f>ROUND(AT995*Source!I659*AH995*AL995,2)</f>
        <v>384.55</v>
      </c>
      <c r="CV995">
        <f>ROUND(Y995*Source!I659,7)</f>
        <v>0.372</v>
      </c>
      <c r="CW995">
        <v>0</v>
      </c>
      <c r="CX995">
        <f>ROUND(Y995*Source!I659,7)</f>
        <v>0.372</v>
      </c>
      <c r="CY995">
        <f>AD995</f>
        <v>620.24</v>
      </c>
      <c r="CZ995">
        <f>AH995</f>
        <v>620.24</v>
      </c>
      <c r="DA995">
        <f>AL995</f>
        <v>1</v>
      </c>
      <c r="DB995">
        <f t="shared" si="466"/>
        <v>2307.2939999999999</v>
      </c>
      <c r="DC995">
        <f t="shared" si="467"/>
        <v>0</v>
      </c>
      <c r="DD995" t="s">
        <v>3</v>
      </c>
      <c r="DE995" t="s">
        <v>3</v>
      </c>
      <c r="DF995">
        <f t="shared" si="464"/>
        <v>0</v>
      </c>
      <c r="DG995">
        <f t="shared" si="468"/>
        <v>0</v>
      </c>
      <c r="DH995">
        <f t="shared" si="452"/>
        <v>0</v>
      </c>
      <c r="DI995">
        <f t="shared" si="453"/>
        <v>230.73</v>
      </c>
      <c r="DJ995">
        <f>DI995</f>
        <v>230.73</v>
      </c>
      <c r="DK995">
        <v>1</v>
      </c>
      <c r="DL995" t="s">
        <v>3</v>
      </c>
      <c r="DM995">
        <v>0</v>
      </c>
      <c r="DN995" t="s">
        <v>3</v>
      </c>
      <c r="DO995">
        <v>0</v>
      </c>
    </row>
    <row r="996" spans="1:119" x14ac:dyDescent="0.2">
      <c r="A996">
        <f>ROW(Source!A659)</f>
        <v>659</v>
      </c>
      <c r="B996">
        <v>449016111</v>
      </c>
      <c r="C996">
        <v>448998809</v>
      </c>
      <c r="D996">
        <v>277560459</v>
      </c>
      <c r="E996">
        <v>109</v>
      </c>
      <c r="F996">
        <v>1</v>
      </c>
      <c r="G996">
        <v>1</v>
      </c>
      <c r="H996">
        <v>1</v>
      </c>
      <c r="I996" t="s">
        <v>1659</v>
      </c>
      <c r="J996" t="s">
        <v>3</v>
      </c>
      <c r="K996" t="s">
        <v>1660</v>
      </c>
      <c r="L996">
        <v>1369</v>
      </c>
      <c r="N996">
        <v>1013</v>
      </c>
      <c r="O996" t="s">
        <v>1450</v>
      </c>
      <c r="P996" t="s">
        <v>1450</v>
      </c>
      <c r="Q996">
        <v>1</v>
      </c>
      <c r="W996">
        <v>0</v>
      </c>
      <c r="X996">
        <v>286205319</v>
      </c>
      <c r="Y996">
        <f t="shared" si="465"/>
        <v>3.7199999999999998</v>
      </c>
      <c r="AA996">
        <v>0</v>
      </c>
      <c r="AB996">
        <v>0</v>
      </c>
      <c r="AC996">
        <v>0</v>
      </c>
      <c r="AD996">
        <v>724.95</v>
      </c>
      <c r="AE996">
        <v>0</v>
      </c>
      <c r="AF996">
        <v>0</v>
      </c>
      <c r="AG996">
        <v>0</v>
      </c>
      <c r="AH996">
        <v>724.95</v>
      </c>
      <c r="AI996">
        <v>1</v>
      </c>
      <c r="AJ996">
        <v>1</v>
      </c>
      <c r="AK996">
        <v>1</v>
      </c>
      <c r="AL996">
        <v>1</v>
      </c>
      <c r="AM996">
        <v>-2</v>
      </c>
      <c r="AN996">
        <v>0</v>
      </c>
      <c r="AO996">
        <v>0</v>
      </c>
      <c r="AP996">
        <v>1</v>
      </c>
      <c r="AQ996">
        <v>1</v>
      </c>
      <c r="AR996">
        <v>0</v>
      </c>
      <c r="AS996" t="s">
        <v>3</v>
      </c>
      <c r="AT996">
        <v>6.2</v>
      </c>
      <c r="AU996" t="s">
        <v>772</v>
      </c>
      <c r="AV996">
        <v>1</v>
      </c>
      <c r="AW996">
        <v>2</v>
      </c>
      <c r="AX996">
        <v>448998821</v>
      </c>
      <c r="AY996">
        <v>2</v>
      </c>
      <c r="AZ996">
        <v>131072</v>
      </c>
      <c r="BA996">
        <v>1011</v>
      </c>
      <c r="BB996">
        <v>1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4494.6900000000005</v>
      </c>
      <c r="BN996">
        <v>6.2</v>
      </c>
      <c r="BO996">
        <v>0</v>
      </c>
      <c r="BP996">
        <v>1</v>
      </c>
      <c r="BQ996">
        <v>0</v>
      </c>
      <c r="BR996">
        <v>0</v>
      </c>
      <c r="BS996">
        <v>0</v>
      </c>
      <c r="BT996">
        <v>2696.8139999999999</v>
      </c>
      <c r="BU996">
        <v>3.7199999999999998</v>
      </c>
      <c r="BV996">
        <v>0</v>
      </c>
      <c r="BW996">
        <v>1</v>
      </c>
      <c r="CU996">
        <f>ROUND(AT996*Source!I659*AH996*AL996,2)</f>
        <v>449.47</v>
      </c>
      <c r="CV996">
        <f>ROUND(Y996*Source!I659,7)</f>
        <v>0.372</v>
      </c>
      <c r="CW996">
        <v>0</v>
      </c>
      <c r="CX996">
        <f>ROUND(Y996*Source!I659,7)</f>
        <v>0.372</v>
      </c>
      <c r="CY996">
        <f>AD996</f>
        <v>724.95</v>
      </c>
      <c r="CZ996">
        <f>AH996</f>
        <v>724.95</v>
      </c>
      <c r="DA996">
        <f>AL996</f>
        <v>1</v>
      </c>
      <c r="DB996">
        <f t="shared" si="466"/>
        <v>2696.8139999999999</v>
      </c>
      <c r="DC996">
        <f t="shared" si="467"/>
        <v>0</v>
      </c>
      <c r="DD996" t="s">
        <v>3</v>
      </c>
      <c r="DE996" t="s">
        <v>3</v>
      </c>
      <c r="DF996">
        <f t="shared" si="464"/>
        <v>0</v>
      </c>
      <c r="DG996">
        <f t="shared" si="468"/>
        <v>0</v>
      </c>
      <c r="DH996">
        <f t="shared" si="452"/>
        <v>0</v>
      </c>
      <c r="DI996">
        <f t="shared" si="453"/>
        <v>269.68</v>
      </c>
      <c r="DJ996">
        <f>DI996</f>
        <v>269.68</v>
      </c>
      <c r="DK996">
        <v>1</v>
      </c>
      <c r="DL996" t="s">
        <v>3</v>
      </c>
      <c r="DM996">
        <v>0</v>
      </c>
      <c r="DN996" t="s">
        <v>3</v>
      </c>
      <c r="DO996">
        <v>0</v>
      </c>
    </row>
    <row r="997" spans="1:119" x14ac:dyDescent="0.2">
      <c r="A997">
        <f>ROW(Source!A659)</f>
        <v>659</v>
      </c>
      <c r="B997">
        <v>449016111</v>
      </c>
      <c r="C997">
        <v>448998809</v>
      </c>
      <c r="D997">
        <v>277560491</v>
      </c>
      <c r="E997">
        <v>109</v>
      </c>
      <c r="F997">
        <v>1</v>
      </c>
      <c r="G997">
        <v>1</v>
      </c>
      <c r="H997">
        <v>1</v>
      </c>
      <c r="I997" t="s">
        <v>1204</v>
      </c>
      <c r="J997" t="s">
        <v>3</v>
      </c>
      <c r="K997" t="s">
        <v>1205</v>
      </c>
      <c r="L997">
        <v>1191</v>
      </c>
      <c r="N997">
        <v>1013</v>
      </c>
      <c r="O997" t="s">
        <v>1203</v>
      </c>
      <c r="P997" t="s">
        <v>1203</v>
      </c>
      <c r="Q997">
        <v>1</v>
      </c>
      <c r="W997">
        <v>0</v>
      </c>
      <c r="X997">
        <v>-1417349443</v>
      </c>
      <c r="Y997">
        <f t="shared" si="465"/>
        <v>7.1999999999999995E-2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1</v>
      </c>
      <c r="AJ997">
        <v>1</v>
      </c>
      <c r="AK997">
        <v>1</v>
      </c>
      <c r="AL997">
        <v>1</v>
      </c>
      <c r="AM997">
        <v>-2</v>
      </c>
      <c r="AN997">
        <v>0</v>
      </c>
      <c r="AO997">
        <v>0</v>
      </c>
      <c r="AP997">
        <v>1</v>
      </c>
      <c r="AQ997">
        <v>1</v>
      </c>
      <c r="AR997">
        <v>0</v>
      </c>
      <c r="AS997" t="s">
        <v>3</v>
      </c>
      <c r="AT997">
        <v>0.12</v>
      </c>
      <c r="AU997" t="s">
        <v>772</v>
      </c>
      <c r="AV997">
        <v>2</v>
      </c>
      <c r="AW997">
        <v>2</v>
      </c>
      <c r="AX997">
        <v>448998822</v>
      </c>
      <c r="AY997">
        <v>1</v>
      </c>
      <c r="AZ997">
        <v>0</v>
      </c>
      <c r="BA997">
        <v>1012</v>
      </c>
      <c r="BB997">
        <v>1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CV997">
        <v>0</v>
      </c>
      <c r="CW997">
        <v>0</v>
      </c>
      <c r="CX997">
        <f>ROUND(Y997*Source!I659,7)</f>
        <v>7.1999999999999998E-3</v>
      </c>
      <c r="CY997">
        <f>AD997</f>
        <v>0</v>
      </c>
      <c r="CZ997">
        <f>AH997</f>
        <v>0</v>
      </c>
      <c r="DA997">
        <f>AL997</f>
        <v>1</v>
      </c>
      <c r="DB997">
        <f t="shared" si="466"/>
        <v>0</v>
      </c>
      <c r="DC997">
        <f t="shared" si="467"/>
        <v>0</v>
      </c>
      <c r="DD997" t="s">
        <v>3</v>
      </c>
      <c r="DE997" t="s">
        <v>3</v>
      </c>
      <c r="DF997">
        <f t="shared" si="464"/>
        <v>0</v>
      </c>
      <c r="DG997">
        <f t="shared" si="468"/>
        <v>0</v>
      </c>
      <c r="DH997">
        <f t="shared" si="452"/>
        <v>0</v>
      </c>
      <c r="DI997">
        <f t="shared" si="453"/>
        <v>0</v>
      </c>
      <c r="DJ997">
        <f>DI997</f>
        <v>0</v>
      </c>
      <c r="DK997">
        <v>0</v>
      </c>
      <c r="DL997" t="s">
        <v>3</v>
      </c>
      <c r="DM997">
        <v>0</v>
      </c>
      <c r="DN997" t="s">
        <v>3</v>
      </c>
      <c r="DO997">
        <v>0</v>
      </c>
    </row>
    <row r="998" spans="1:119" x14ac:dyDescent="0.2">
      <c r="A998">
        <f>ROW(Source!A659)</f>
        <v>659</v>
      </c>
      <c r="B998">
        <v>449016111</v>
      </c>
      <c r="C998">
        <v>448998809</v>
      </c>
      <c r="D998">
        <v>277945805</v>
      </c>
      <c r="E998">
        <v>1</v>
      </c>
      <c r="F998">
        <v>1</v>
      </c>
      <c r="G998">
        <v>1</v>
      </c>
      <c r="H998">
        <v>2</v>
      </c>
      <c r="I998" t="s">
        <v>1206</v>
      </c>
      <c r="J998" t="s">
        <v>1207</v>
      </c>
      <c r="K998" t="s">
        <v>1208</v>
      </c>
      <c r="L998">
        <v>1368</v>
      </c>
      <c r="N998">
        <v>1011</v>
      </c>
      <c r="O998" t="s">
        <v>1100</v>
      </c>
      <c r="P998" t="s">
        <v>1100</v>
      </c>
      <c r="Q998">
        <v>1</v>
      </c>
      <c r="W998">
        <v>0</v>
      </c>
      <c r="X998">
        <v>721652621</v>
      </c>
      <c r="Y998">
        <f t="shared" si="465"/>
        <v>7.1999999999999995E-2</v>
      </c>
      <c r="AA998">
        <v>0</v>
      </c>
      <c r="AB998">
        <v>641.70000000000005</v>
      </c>
      <c r="AC998">
        <v>539.69000000000005</v>
      </c>
      <c r="AD998">
        <v>0</v>
      </c>
      <c r="AE998">
        <v>0</v>
      </c>
      <c r="AF998">
        <v>641.70000000000005</v>
      </c>
      <c r="AG998">
        <v>539.69000000000005</v>
      </c>
      <c r="AH998">
        <v>0</v>
      </c>
      <c r="AI998">
        <v>1</v>
      </c>
      <c r="AJ998">
        <v>1</v>
      </c>
      <c r="AK998">
        <v>1</v>
      </c>
      <c r="AL998">
        <v>1</v>
      </c>
      <c r="AM998">
        <v>-2</v>
      </c>
      <c r="AN998">
        <v>0</v>
      </c>
      <c r="AO998">
        <v>0</v>
      </c>
      <c r="AP998">
        <v>1</v>
      </c>
      <c r="AQ998">
        <v>1</v>
      </c>
      <c r="AR998">
        <v>0</v>
      </c>
      <c r="AS998" t="s">
        <v>3</v>
      </c>
      <c r="AT998">
        <v>0.12</v>
      </c>
      <c r="AU998" t="s">
        <v>772</v>
      </c>
      <c r="AV998">
        <v>1</v>
      </c>
      <c r="AW998">
        <v>2</v>
      </c>
      <c r="AX998">
        <v>448998823</v>
      </c>
      <c r="AY998">
        <v>2</v>
      </c>
      <c r="AZ998">
        <v>98304</v>
      </c>
      <c r="BA998">
        <v>1013</v>
      </c>
      <c r="BB998">
        <v>1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77.004000000000005</v>
      </c>
      <c r="BL998">
        <v>64.762799999999999</v>
      </c>
      <c r="BM998">
        <v>0</v>
      </c>
      <c r="BN998">
        <v>0</v>
      </c>
      <c r="BO998">
        <v>0.12</v>
      </c>
      <c r="BP998">
        <v>1</v>
      </c>
      <c r="BQ998">
        <v>0</v>
      </c>
      <c r="BR998">
        <v>46.202399999999997</v>
      </c>
      <c r="BS998">
        <v>38.857680000000002</v>
      </c>
      <c r="BT998">
        <v>0</v>
      </c>
      <c r="BU998">
        <v>0</v>
      </c>
      <c r="BV998">
        <v>7.1999999999999995E-2</v>
      </c>
      <c r="BW998">
        <v>1</v>
      </c>
      <c r="CV998">
        <v>0</v>
      </c>
      <c r="CW998">
        <f>ROUND(Y998*Source!I659*DO998,7)</f>
        <v>7.1999999999999998E-3</v>
      </c>
      <c r="CX998">
        <f>ROUND(Y998*Source!I659,7)</f>
        <v>7.1999999999999998E-3</v>
      </c>
      <c r="CY998">
        <f>AB998</f>
        <v>641.70000000000005</v>
      </c>
      <c r="CZ998">
        <f>AF998</f>
        <v>641.70000000000005</v>
      </c>
      <c r="DA998">
        <f>AJ998</f>
        <v>1</v>
      </c>
      <c r="DB998">
        <f t="shared" si="466"/>
        <v>46.2</v>
      </c>
      <c r="DC998">
        <f t="shared" si="467"/>
        <v>38.856000000000002</v>
      </c>
      <c r="DD998" t="s">
        <v>3</v>
      </c>
      <c r="DE998" t="s">
        <v>3</v>
      </c>
      <c r="DF998">
        <f t="shared" si="464"/>
        <v>0</v>
      </c>
      <c r="DG998">
        <f t="shared" si="468"/>
        <v>4.62</v>
      </c>
      <c r="DH998">
        <f t="shared" si="452"/>
        <v>3.89</v>
      </c>
      <c r="DI998">
        <f t="shared" si="453"/>
        <v>0</v>
      </c>
      <c r="DJ998">
        <f>DG998+DH998</f>
        <v>8.51</v>
      </c>
      <c r="DK998">
        <v>1</v>
      </c>
      <c r="DL998" t="s">
        <v>1209</v>
      </c>
      <c r="DM998">
        <v>4</v>
      </c>
      <c r="DN998" t="s">
        <v>1203</v>
      </c>
      <c r="DO998">
        <v>1</v>
      </c>
    </row>
    <row r="999" spans="1:119" x14ac:dyDescent="0.2">
      <c r="A999">
        <f>ROW(Source!A659)</f>
        <v>659</v>
      </c>
      <c r="B999">
        <v>449016111</v>
      </c>
      <c r="C999">
        <v>448998809</v>
      </c>
      <c r="D999">
        <v>277867738</v>
      </c>
      <c r="E999">
        <v>1</v>
      </c>
      <c r="F999">
        <v>1</v>
      </c>
      <c r="G999">
        <v>1</v>
      </c>
      <c r="H999">
        <v>3</v>
      </c>
      <c r="I999" t="s">
        <v>1793</v>
      </c>
      <c r="J999" t="s">
        <v>1794</v>
      </c>
      <c r="K999" t="s">
        <v>1795</v>
      </c>
      <c r="L999">
        <v>1346</v>
      </c>
      <c r="N999">
        <v>1009</v>
      </c>
      <c r="O999" t="s">
        <v>441</v>
      </c>
      <c r="P999" t="s">
        <v>441</v>
      </c>
      <c r="Q999">
        <v>1</v>
      </c>
      <c r="W999">
        <v>0</v>
      </c>
      <c r="X999">
        <v>-511074129</v>
      </c>
      <c r="Y999">
        <f>(AT999*ROUND(0,7))</f>
        <v>0</v>
      </c>
      <c r="AA999">
        <v>3331.81</v>
      </c>
      <c r="AB999">
        <v>0</v>
      </c>
      <c r="AC999">
        <v>0</v>
      </c>
      <c r="AD999">
        <v>0</v>
      </c>
      <c r="AE999">
        <v>2582.8000000000002</v>
      </c>
      <c r="AF999">
        <v>0</v>
      </c>
      <c r="AG999">
        <v>0</v>
      </c>
      <c r="AH999">
        <v>0</v>
      </c>
      <c r="AI999">
        <v>1.29</v>
      </c>
      <c r="AJ999">
        <v>1</v>
      </c>
      <c r="AK999">
        <v>1</v>
      </c>
      <c r="AL999">
        <v>1</v>
      </c>
      <c r="AM999">
        <v>2</v>
      </c>
      <c r="AN999">
        <v>0</v>
      </c>
      <c r="AO999">
        <v>0</v>
      </c>
      <c r="AP999">
        <v>1</v>
      </c>
      <c r="AQ999">
        <v>1</v>
      </c>
      <c r="AR999">
        <v>0</v>
      </c>
      <c r="AS999" t="s">
        <v>3</v>
      </c>
      <c r="AT999">
        <v>0.34</v>
      </c>
      <c r="AU999" t="s">
        <v>135</v>
      </c>
      <c r="AV999">
        <v>0</v>
      </c>
      <c r="AW999">
        <v>2</v>
      </c>
      <c r="AX999">
        <v>448998824</v>
      </c>
      <c r="AY999">
        <v>1</v>
      </c>
      <c r="AZ999">
        <v>0</v>
      </c>
      <c r="BA999">
        <v>1014</v>
      </c>
      <c r="BB999">
        <v>1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878.15200000000016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1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CV999">
        <v>0</v>
      </c>
      <c r="CW999">
        <v>0</v>
      </c>
      <c r="CX999">
        <f>ROUND(Y999*Source!I659,7)</f>
        <v>0</v>
      </c>
      <c r="CY999">
        <f>AA999</f>
        <v>3331.81</v>
      </c>
      <c r="CZ999">
        <f>AE999</f>
        <v>2582.8000000000002</v>
      </c>
      <c r="DA999">
        <f>AI999</f>
        <v>1.29</v>
      </c>
      <c r="DB999">
        <f>ROUND((ROUND(AT999*CZ999,2)*ROUND(0,7)),6)</f>
        <v>0</v>
      </c>
      <c r="DC999">
        <f>ROUND((ROUND(AT999*AG999,2)*ROUND(0,7)),6)</f>
        <v>0</v>
      </c>
      <c r="DD999" t="s">
        <v>3</v>
      </c>
      <c r="DE999" t="s">
        <v>3</v>
      </c>
      <c r="DF999">
        <f>ROUND(ROUND(AE999*AI999,2)*CX999,2)</f>
        <v>0</v>
      </c>
      <c r="DG999">
        <f t="shared" si="468"/>
        <v>0</v>
      </c>
      <c r="DH999">
        <f t="shared" si="452"/>
        <v>0</v>
      </c>
      <c r="DI999">
        <f t="shared" si="453"/>
        <v>0</v>
      </c>
      <c r="DJ999">
        <f>DF999</f>
        <v>0</v>
      </c>
      <c r="DK999">
        <v>0</v>
      </c>
      <c r="DL999" t="s">
        <v>3</v>
      </c>
      <c r="DM999">
        <v>0</v>
      </c>
      <c r="DN999" t="s">
        <v>3</v>
      </c>
      <c r="DO999">
        <v>0</v>
      </c>
    </row>
    <row r="1000" spans="1:119" x14ac:dyDescent="0.2">
      <c r="A1000">
        <f>ROW(Source!A659)</f>
        <v>659</v>
      </c>
      <c r="B1000">
        <v>449016111</v>
      </c>
      <c r="C1000">
        <v>448998809</v>
      </c>
      <c r="D1000">
        <v>277881813</v>
      </c>
      <c r="E1000">
        <v>1</v>
      </c>
      <c r="F1000">
        <v>1</v>
      </c>
      <c r="G1000">
        <v>1</v>
      </c>
      <c r="H1000">
        <v>3</v>
      </c>
      <c r="I1000" t="s">
        <v>1775</v>
      </c>
      <c r="J1000" t="s">
        <v>1776</v>
      </c>
      <c r="K1000" t="s">
        <v>1777</v>
      </c>
      <c r="L1000">
        <v>1346</v>
      </c>
      <c r="N1000">
        <v>1009</v>
      </c>
      <c r="O1000" t="s">
        <v>441</v>
      </c>
      <c r="P1000" t="s">
        <v>441</v>
      </c>
      <c r="Q1000">
        <v>1</v>
      </c>
      <c r="W1000">
        <v>0</v>
      </c>
      <c r="X1000">
        <v>-1873036274</v>
      </c>
      <c r="Y1000">
        <f>(AT1000*ROUND(0,7))</f>
        <v>0</v>
      </c>
      <c r="AA1000">
        <v>2516.2199999999998</v>
      </c>
      <c r="AB1000">
        <v>0</v>
      </c>
      <c r="AC1000">
        <v>0</v>
      </c>
      <c r="AD1000">
        <v>0</v>
      </c>
      <c r="AE1000">
        <v>1562.87</v>
      </c>
      <c r="AF1000">
        <v>0</v>
      </c>
      <c r="AG1000">
        <v>0</v>
      </c>
      <c r="AH1000">
        <v>0</v>
      </c>
      <c r="AI1000">
        <v>1.61</v>
      </c>
      <c r="AJ1000">
        <v>1</v>
      </c>
      <c r="AK1000">
        <v>1</v>
      </c>
      <c r="AL1000">
        <v>1</v>
      </c>
      <c r="AM1000">
        <v>2</v>
      </c>
      <c r="AN1000">
        <v>0</v>
      </c>
      <c r="AO1000">
        <v>0</v>
      </c>
      <c r="AP1000">
        <v>1</v>
      </c>
      <c r="AQ1000">
        <v>1</v>
      </c>
      <c r="AR1000">
        <v>0</v>
      </c>
      <c r="AS1000" t="s">
        <v>3</v>
      </c>
      <c r="AT1000">
        <v>0.05</v>
      </c>
      <c r="AU1000" t="s">
        <v>135</v>
      </c>
      <c r="AV1000">
        <v>0</v>
      </c>
      <c r="AW1000">
        <v>2</v>
      </c>
      <c r="AX1000">
        <v>448998825</v>
      </c>
      <c r="AY1000">
        <v>1</v>
      </c>
      <c r="AZ1000">
        <v>0</v>
      </c>
      <c r="BA1000">
        <v>1015</v>
      </c>
      <c r="BB1000">
        <v>1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78.143500000000003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1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CV1000">
        <v>0</v>
      </c>
      <c r="CW1000">
        <v>0</v>
      </c>
      <c r="CX1000">
        <f>ROUND(Y1000*Source!I659,7)</f>
        <v>0</v>
      </c>
      <c r="CY1000">
        <f>AA1000</f>
        <v>2516.2199999999998</v>
      </c>
      <c r="CZ1000">
        <f>AE1000</f>
        <v>1562.87</v>
      </c>
      <c r="DA1000">
        <f>AI1000</f>
        <v>1.61</v>
      </c>
      <c r="DB1000">
        <f>ROUND((ROUND(AT1000*CZ1000,2)*ROUND(0,7)),6)</f>
        <v>0</v>
      </c>
      <c r="DC1000">
        <f>ROUND((ROUND(AT1000*AG1000,2)*ROUND(0,7)),6)</f>
        <v>0</v>
      </c>
      <c r="DD1000" t="s">
        <v>3</v>
      </c>
      <c r="DE1000" t="s">
        <v>3</v>
      </c>
      <c r="DF1000">
        <f>ROUND(ROUND(AE1000*AI1000,2)*CX1000,2)</f>
        <v>0</v>
      </c>
      <c r="DG1000">
        <f t="shared" si="468"/>
        <v>0</v>
      </c>
      <c r="DH1000">
        <f t="shared" si="452"/>
        <v>0</v>
      </c>
      <c r="DI1000">
        <f t="shared" si="453"/>
        <v>0</v>
      </c>
      <c r="DJ1000">
        <f>DF1000</f>
        <v>0</v>
      </c>
      <c r="DK1000">
        <v>0</v>
      </c>
      <c r="DL1000" t="s">
        <v>3</v>
      </c>
      <c r="DM1000">
        <v>0</v>
      </c>
      <c r="DN1000" t="s">
        <v>3</v>
      </c>
      <c r="DO1000">
        <v>0</v>
      </c>
    </row>
    <row r="1001" spans="1:119" x14ac:dyDescent="0.2">
      <c r="A1001">
        <f>ROW(Source!A660)</f>
        <v>660</v>
      </c>
      <c r="B1001">
        <v>449016111</v>
      </c>
      <c r="C1001">
        <v>448998827</v>
      </c>
      <c r="D1001">
        <v>277560446</v>
      </c>
      <c r="E1001">
        <v>109</v>
      </c>
      <c r="F1001">
        <v>1</v>
      </c>
      <c r="G1001">
        <v>1</v>
      </c>
      <c r="H1001">
        <v>1</v>
      </c>
      <c r="I1001" t="s">
        <v>1655</v>
      </c>
      <c r="J1001" t="s">
        <v>3</v>
      </c>
      <c r="K1001" t="s">
        <v>1656</v>
      </c>
      <c r="L1001">
        <v>1369</v>
      </c>
      <c r="N1001">
        <v>1013</v>
      </c>
      <c r="O1001" t="s">
        <v>1450</v>
      </c>
      <c r="P1001" t="s">
        <v>1450</v>
      </c>
      <c r="Q1001">
        <v>1</v>
      </c>
      <c r="W1001">
        <v>0</v>
      </c>
      <c r="X1001">
        <v>-236928766</v>
      </c>
      <c r="Y1001">
        <f t="shared" ref="Y1001:Y1006" si="469">(AT1001*ROUND(0.3,7))</f>
        <v>0.126</v>
      </c>
      <c r="AA1001">
        <v>0</v>
      </c>
      <c r="AB1001">
        <v>0</v>
      </c>
      <c r="AC1001">
        <v>0</v>
      </c>
      <c r="AD1001">
        <v>439</v>
      </c>
      <c r="AE1001">
        <v>0</v>
      </c>
      <c r="AF1001">
        <v>0</v>
      </c>
      <c r="AG1001">
        <v>0</v>
      </c>
      <c r="AH1001">
        <v>439</v>
      </c>
      <c r="AI1001">
        <v>1</v>
      </c>
      <c r="AJ1001">
        <v>1</v>
      </c>
      <c r="AK1001">
        <v>1</v>
      </c>
      <c r="AL1001">
        <v>1</v>
      </c>
      <c r="AM1001">
        <v>-2</v>
      </c>
      <c r="AN1001">
        <v>0</v>
      </c>
      <c r="AO1001">
        <v>0</v>
      </c>
      <c r="AP1001">
        <v>1</v>
      </c>
      <c r="AQ1001">
        <v>1</v>
      </c>
      <c r="AR1001">
        <v>0</v>
      </c>
      <c r="AS1001" t="s">
        <v>3</v>
      </c>
      <c r="AT1001">
        <v>0.42</v>
      </c>
      <c r="AU1001" t="s">
        <v>321</v>
      </c>
      <c r="AV1001">
        <v>1</v>
      </c>
      <c r="AW1001">
        <v>2</v>
      </c>
      <c r="AX1001">
        <v>448998836</v>
      </c>
      <c r="AY1001">
        <v>2</v>
      </c>
      <c r="AZ1001">
        <v>131072</v>
      </c>
      <c r="BA1001">
        <v>1017</v>
      </c>
      <c r="BB1001">
        <v>1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184.38</v>
      </c>
      <c r="BN1001">
        <v>0.42</v>
      </c>
      <c r="BO1001">
        <v>0</v>
      </c>
      <c r="BP1001">
        <v>1</v>
      </c>
      <c r="BQ1001">
        <v>0</v>
      </c>
      <c r="BR1001">
        <v>0</v>
      </c>
      <c r="BS1001">
        <v>0</v>
      </c>
      <c r="BT1001">
        <v>55.314</v>
      </c>
      <c r="BU1001">
        <v>0.126</v>
      </c>
      <c r="BV1001">
        <v>0</v>
      </c>
      <c r="BW1001">
        <v>1</v>
      </c>
      <c r="CU1001">
        <f>ROUND(AT1001*Source!I660*AH1001*AL1001,2)</f>
        <v>18.440000000000001</v>
      </c>
      <c r="CV1001">
        <f>ROUND(Y1001*Source!I660,7)</f>
        <v>1.26E-2</v>
      </c>
      <c r="CW1001">
        <v>0</v>
      </c>
      <c r="CX1001">
        <f>ROUND(Y1001*Source!I660,7)</f>
        <v>1.26E-2</v>
      </c>
      <c r="CY1001">
        <f>AD1001</f>
        <v>439</v>
      </c>
      <c r="CZ1001">
        <f>AH1001</f>
        <v>439</v>
      </c>
      <c r="DA1001">
        <f>AL1001</f>
        <v>1</v>
      </c>
      <c r="DB1001">
        <f t="shared" ref="DB1001:DB1006" si="470">ROUND((ROUND(AT1001*CZ1001,2)*ROUND(0.3,7)),6)</f>
        <v>55.314</v>
      </c>
      <c r="DC1001">
        <f t="shared" ref="DC1001:DC1006" si="471">ROUND((ROUND(AT1001*AG1001,2)*ROUND(0.3,7)),6)</f>
        <v>0</v>
      </c>
      <c r="DD1001" t="s">
        <v>3</v>
      </c>
      <c r="DE1001" t="s">
        <v>3</v>
      </c>
      <c r="DF1001">
        <f t="shared" ref="DF1001:DF1006" si="472">ROUND(ROUND(AE1001,2)*CX1001,2)</f>
        <v>0</v>
      </c>
      <c r="DG1001">
        <f t="shared" si="468"/>
        <v>0</v>
      </c>
      <c r="DH1001">
        <f t="shared" si="452"/>
        <v>0</v>
      </c>
      <c r="DI1001">
        <f t="shared" si="453"/>
        <v>5.53</v>
      </c>
      <c r="DJ1001">
        <f>DI1001</f>
        <v>5.53</v>
      </c>
      <c r="DK1001">
        <v>1</v>
      </c>
      <c r="DL1001" t="s">
        <v>3</v>
      </c>
      <c r="DM1001">
        <v>0</v>
      </c>
      <c r="DN1001" t="s">
        <v>3</v>
      </c>
      <c r="DO1001">
        <v>0</v>
      </c>
    </row>
    <row r="1002" spans="1:119" x14ac:dyDescent="0.2">
      <c r="A1002">
        <f>ROW(Source!A660)</f>
        <v>660</v>
      </c>
      <c r="B1002">
        <v>449016111</v>
      </c>
      <c r="C1002">
        <v>448998827</v>
      </c>
      <c r="D1002">
        <v>277560452</v>
      </c>
      <c r="E1002">
        <v>109</v>
      </c>
      <c r="F1002">
        <v>1</v>
      </c>
      <c r="G1002">
        <v>1</v>
      </c>
      <c r="H1002">
        <v>1</v>
      </c>
      <c r="I1002" t="s">
        <v>1453</v>
      </c>
      <c r="J1002" t="s">
        <v>3</v>
      </c>
      <c r="K1002" t="s">
        <v>1454</v>
      </c>
      <c r="L1002">
        <v>1369</v>
      </c>
      <c r="N1002">
        <v>1013</v>
      </c>
      <c r="O1002" t="s">
        <v>1450</v>
      </c>
      <c r="P1002" t="s">
        <v>1450</v>
      </c>
      <c r="Q1002">
        <v>1</v>
      </c>
      <c r="W1002">
        <v>0</v>
      </c>
      <c r="X1002">
        <v>-512803540</v>
      </c>
      <c r="Y1002">
        <f t="shared" si="469"/>
        <v>0.315</v>
      </c>
      <c r="AA1002">
        <v>0</v>
      </c>
      <c r="AB1002">
        <v>0</v>
      </c>
      <c r="AC1002">
        <v>0</v>
      </c>
      <c r="AD1002">
        <v>539.69000000000005</v>
      </c>
      <c r="AE1002">
        <v>0</v>
      </c>
      <c r="AF1002">
        <v>0</v>
      </c>
      <c r="AG1002">
        <v>0</v>
      </c>
      <c r="AH1002">
        <v>539.69000000000005</v>
      </c>
      <c r="AI1002">
        <v>1</v>
      </c>
      <c r="AJ1002">
        <v>1</v>
      </c>
      <c r="AK1002">
        <v>1</v>
      </c>
      <c r="AL1002">
        <v>1</v>
      </c>
      <c r="AM1002">
        <v>-2</v>
      </c>
      <c r="AN1002">
        <v>0</v>
      </c>
      <c r="AO1002">
        <v>0</v>
      </c>
      <c r="AP1002">
        <v>1</v>
      </c>
      <c r="AQ1002">
        <v>1</v>
      </c>
      <c r="AR1002">
        <v>0</v>
      </c>
      <c r="AS1002" t="s">
        <v>3</v>
      </c>
      <c r="AT1002">
        <v>1.05</v>
      </c>
      <c r="AU1002" t="s">
        <v>321</v>
      </c>
      <c r="AV1002">
        <v>1</v>
      </c>
      <c r="AW1002">
        <v>2</v>
      </c>
      <c r="AX1002">
        <v>448998837</v>
      </c>
      <c r="AY1002">
        <v>2</v>
      </c>
      <c r="AZ1002">
        <v>131072</v>
      </c>
      <c r="BA1002">
        <v>1018</v>
      </c>
      <c r="BB1002">
        <v>1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566.67450000000008</v>
      </c>
      <c r="BN1002">
        <v>1.05</v>
      </c>
      <c r="BO1002">
        <v>0</v>
      </c>
      <c r="BP1002">
        <v>1</v>
      </c>
      <c r="BQ1002">
        <v>0</v>
      </c>
      <c r="BR1002">
        <v>0</v>
      </c>
      <c r="BS1002">
        <v>0</v>
      </c>
      <c r="BT1002">
        <v>170.00235000000001</v>
      </c>
      <c r="BU1002">
        <v>0.315</v>
      </c>
      <c r="BV1002">
        <v>0</v>
      </c>
      <c r="BW1002">
        <v>1</v>
      </c>
      <c r="CU1002">
        <f>ROUND(AT1002*Source!I660*AH1002*AL1002,2)</f>
        <v>56.67</v>
      </c>
      <c r="CV1002">
        <f>ROUND(Y1002*Source!I660,7)</f>
        <v>3.15E-2</v>
      </c>
      <c r="CW1002">
        <v>0</v>
      </c>
      <c r="CX1002">
        <f>ROUND(Y1002*Source!I660,7)</f>
        <v>3.15E-2</v>
      </c>
      <c r="CY1002">
        <f>AD1002</f>
        <v>539.69000000000005</v>
      </c>
      <c r="CZ1002">
        <f>AH1002</f>
        <v>539.69000000000005</v>
      </c>
      <c r="DA1002">
        <f>AL1002</f>
        <v>1</v>
      </c>
      <c r="DB1002">
        <f t="shared" si="470"/>
        <v>170.001</v>
      </c>
      <c r="DC1002">
        <f t="shared" si="471"/>
        <v>0</v>
      </c>
      <c r="DD1002" t="s">
        <v>3</v>
      </c>
      <c r="DE1002" t="s">
        <v>3</v>
      </c>
      <c r="DF1002">
        <f t="shared" si="472"/>
        <v>0</v>
      </c>
      <c r="DG1002">
        <f t="shared" si="468"/>
        <v>0</v>
      </c>
      <c r="DH1002">
        <f t="shared" si="452"/>
        <v>0</v>
      </c>
      <c r="DI1002">
        <f t="shared" si="453"/>
        <v>17</v>
      </c>
      <c r="DJ1002">
        <f>DI1002</f>
        <v>17</v>
      </c>
      <c r="DK1002">
        <v>1</v>
      </c>
      <c r="DL1002" t="s">
        <v>3</v>
      </c>
      <c r="DM1002">
        <v>0</v>
      </c>
      <c r="DN1002" t="s">
        <v>3</v>
      </c>
      <c r="DO1002">
        <v>0</v>
      </c>
    </row>
    <row r="1003" spans="1:119" x14ac:dyDescent="0.2">
      <c r="A1003">
        <f>ROW(Source!A660)</f>
        <v>660</v>
      </c>
      <c r="B1003">
        <v>449016111</v>
      </c>
      <c r="C1003">
        <v>448998827</v>
      </c>
      <c r="D1003">
        <v>277560455</v>
      </c>
      <c r="E1003">
        <v>109</v>
      </c>
      <c r="F1003">
        <v>1</v>
      </c>
      <c r="G1003">
        <v>1</v>
      </c>
      <c r="H1003">
        <v>1</v>
      </c>
      <c r="I1003" t="s">
        <v>1657</v>
      </c>
      <c r="J1003" t="s">
        <v>3</v>
      </c>
      <c r="K1003" t="s">
        <v>1658</v>
      </c>
      <c r="L1003">
        <v>1369</v>
      </c>
      <c r="N1003">
        <v>1013</v>
      </c>
      <c r="O1003" t="s">
        <v>1450</v>
      </c>
      <c r="P1003" t="s">
        <v>1450</v>
      </c>
      <c r="Q1003">
        <v>1</v>
      </c>
      <c r="W1003">
        <v>0</v>
      </c>
      <c r="X1003">
        <v>1518711480</v>
      </c>
      <c r="Y1003">
        <f t="shared" si="469"/>
        <v>1.8599999999999999</v>
      </c>
      <c r="AA1003">
        <v>0</v>
      </c>
      <c r="AB1003">
        <v>0</v>
      </c>
      <c r="AC1003">
        <v>0</v>
      </c>
      <c r="AD1003">
        <v>620.24</v>
      </c>
      <c r="AE1003">
        <v>0</v>
      </c>
      <c r="AF1003">
        <v>0</v>
      </c>
      <c r="AG1003">
        <v>0</v>
      </c>
      <c r="AH1003">
        <v>620.24</v>
      </c>
      <c r="AI1003">
        <v>1</v>
      </c>
      <c r="AJ1003">
        <v>1</v>
      </c>
      <c r="AK1003">
        <v>1</v>
      </c>
      <c r="AL1003">
        <v>1</v>
      </c>
      <c r="AM1003">
        <v>-2</v>
      </c>
      <c r="AN1003">
        <v>0</v>
      </c>
      <c r="AO1003">
        <v>0</v>
      </c>
      <c r="AP1003">
        <v>1</v>
      </c>
      <c r="AQ1003">
        <v>1</v>
      </c>
      <c r="AR1003">
        <v>0</v>
      </c>
      <c r="AS1003" t="s">
        <v>3</v>
      </c>
      <c r="AT1003">
        <v>6.2</v>
      </c>
      <c r="AU1003" t="s">
        <v>321</v>
      </c>
      <c r="AV1003">
        <v>1</v>
      </c>
      <c r="AW1003">
        <v>2</v>
      </c>
      <c r="AX1003">
        <v>448998838</v>
      </c>
      <c r="AY1003">
        <v>2</v>
      </c>
      <c r="AZ1003">
        <v>131072</v>
      </c>
      <c r="BA1003">
        <v>1019</v>
      </c>
      <c r="BB1003">
        <v>1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3845.4880000000003</v>
      </c>
      <c r="BN1003">
        <v>6.2</v>
      </c>
      <c r="BO1003">
        <v>0</v>
      </c>
      <c r="BP1003">
        <v>1</v>
      </c>
      <c r="BQ1003">
        <v>0</v>
      </c>
      <c r="BR1003">
        <v>0</v>
      </c>
      <c r="BS1003">
        <v>0</v>
      </c>
      <c r="BT1003">
        <v>1153.6463999999999</v>
      </c>
      <c r="BU1003">
        <v>1.8599999999999999</v>
      </c>
      <c r="BV1003">
        <v>0</v>
      </c>
      <c r="BW1003">
        <v>1</v>
      </c>
      <c r="CU1003">
        <f>ROUND(AT1003*Source!I660*AH1003*AL1003,2)</f>
        <v>384.55</v>
      </c>
      <c r="CV1003">
        <f>ROUND(Y1003*Source!I660,7)</f>
        <v>0.186</v>
      </c>
      <c r="CW1003">
        <v>0</v>
      </c>
      <c r="CX1003">
        <f>ROUND(Y1003*Source!I660,7)</f>
        <v>0.186</v>
      </c>
      <c r="CY1003">
        <f>AD1003</f>
        <v>620.24</v>
      </c>
      <c r="CZ1003">
        <f>AH1003</f>
        <v>620.24</v>
      </c>
      <c r="DA1003">
        <f>AL1003</f>
        <v>1</v>
      </c>
      <c r="DB1003">
        <f t="shared" si="470"/>
        <v>1153.6469999999999</v>
      </c>
      <c r="DC1003">
        <f t="shared" si="471"/>
        <v>0</v>
      </c>
      <c r="DD1003" t="s">
        <v>3</v>
      </c>
      <c r="DE1003" t="s">
        <v>3</v>
      </c>
      <c r="DF1003">
        <f t="shared" si="472"/>
        <v>0</v>
      </c>
      <c r="DG1003">
        <f t="shared" si="468"/>
        <v>0</v>
      </c>
      <c r="DH1003">
        <f t="shared" si="452"/>
        <v>0</v>
      </c>
      <c r="DI1003">
        <f t="shared" si="453"/>
        <v>115.36</v>
      </c>
      <c r="DJ1003">
        <f>DI1003</f>
        <v>115.36</v>
      </c>
      <c r="DK1003">
        <v>1</v>
      </c>
      <c r="DL1003" t="s">
        <v>3</v>
      </c>
      <c r="DM1003">
        <v>0</v>
      </c>
      <c r="DN1003" t="s">
        <v>3</v>
      </c>
      <c r="DO1003">
        <v>0</v>
      </c>
    </row>
    <row r="1004" spans="1:119" x14ac:dyDescent="0.2">
      <c r="A1004">
        <f>ROW(Source!A660)</f>
        <v>660</v>
      </c>
      <c r="B1004">
        <v>449016111</v>
      </c>
      <c r="C1004">
        <v>448998827</v>
      </c>
      <c r="D1004">
        <v>277560459</v>
      </c>
      <c r="E1004">
        <v>109</v>
      </c>
      <c r="F1004">
        <v>1</v>
      </c>
      <c r="G1004">
        <v>1</v>
      </c>
      <c r="H1004">
        <v>1</v>
      </c>
      <c r="I1004" t="s">
        <v>1659</v>
      </c>
      <c r="J1004" t="s">
        <v>3</v>
      </c>
      <c r="K1004" t="s">
        <v>1660</v>
      </c>
      <c r="L1004">
        <v>1369</v>
      </c>
      <c r="N1004">
        <v>1013</v>
      </c>
      <c r="O1004" t="s">
        <v>1450</v>
      </c>
      <c r="P1004" t="s">
        <v>1450</v>
      </c>
      <c r="Q1004">
        <v>1</v>
      </c>
      <c r="W1004">
        <v>0</v>
      </c>
      <c r="X1004">
        <v>286205319</v>
      </c>
      <c r="Y1004">
        <f t="shared" si="469"/>
        <v>1.8599999999999999</v>
      </c>
      <c r="AA1004">
        <v>0</v>
      </c>
      <c r="AB1004">
        <v>0</v>
      </c>
      <c r="AC1004">
        <v>0</v>
      </c>
      <c r="AD1004">
        <v>724.95</v>
      </c>
      <c r="AE1004">
        <v>0</v>
      </c>
      <c r="AF1004">
        <v>0</v>
      </c>
      <c r="AG1004">
        <v>0</v>
      </c>
      <c r="AH1004">
        <v>724.95</v>
      </c>
      <c r="AI1004">
        <v>1</v>
      </c>
      <c r="AJ1004">
        <v>1</v>
      </c>
      <c r="AK1004">
        <v>1</v>
      </c>
      <c r="AL1004">
        <v>1</v>
      </c>
      <c r="AM1004">
        <v>-2</v>
      </c>
      <c r="AN1004">
        <v>0</v>
      </c>
      <c r="AO1004">
        <v>0</v>
      </c>
      <c r="AP1004">
        <v>1</v>
      </c>
      <c r="AQ1004">
        <v>1</v>
      </c>
      <c r="AR1004">
        <v>0</v>
      </c>
      <c r="AS1004" t="s">
        <v>3</v>
      </c>
      <c r="AT1004">
        <v>6.2</v>
      </c>
      <c r="AU1004" t="s">
        <v>321</v>
      </c>
      <c r="AV1004">
        <v>1</v>
      </c>
      <c r="AW1004">
        <v>2</v>
      </c>
      <c r="AX1004">
        <v>448998839</v>
      </c>
      <c r="AY1004">
        <v>2</v>
      </c>
      <c r="AZ1004">
        <v>131072</v>
      </c>
      <c r="BA1004">
        <v>1020</v>
      </c>
      <c r="BB1004">
        <v>1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4494.6900000000005</v>
      </c>
      <c r="BN1004">
        <v>6.2</v>
      </c>
      <c r="BO1004">
        <v>0</v>
      </c>
      <c r="BP1004">
        <v>1</v>
      </c>
      <c r="BQ1004">
        <v>0</v>
      </c>
      <c r="BR1004">
        <v>0</v>
      </c>
      <c r="BS1004">
        <v>0</v>
      </c>
      <c r="BT1004">
        <v>1348.4069999999999</v>
      </c>
      <c r="BU1004">
        <v>1.8599999999999999</v>
      </c>
      <c r="BV1004">
        <v>0</v>
      </c>
      <c r="BW1004">
        <v>1</v>
      </c>
      <c r="CU1004">
        <f>ROUND(AT1004*Source!I660*AH1004*AL1004,2)</f>
        <v>449.47</v>
      </c>
      <c r="CV1004">
        <f>ROUND(Y1004*Source!I660,7)</f>
        <v>0.186</v>
      </c>
      <c r="CW1004">
        <v>0</v>
      </c>
      <c r="CX1004">
        <f>ROUND(Y1004*Source!I660,7)</f>
        <v>0.186</v>
      </c>
      <c r="CY1004">
        <f>AD1004</f>
        <v>724.95</v>
      </c>
      <c r="CZ1004">
        <f>AH1004</f>
        <v>724.95</v>
      </c>
      <c r="DA1004">
        <f>AL1004</f>
        <v>1</v>
      </c>
      <c r="DB1004">
        <f t="shared" si="470"/>
        <v>1348.4069999999999</v>
      </c>
      <c r="DC1004">
        <f t="shared" si="471"/>
        <v>0</v>
      </c>
      <c r="DD1004" t="s">
        <v>3</v>
      </c>
      <c r="DE1004" t="s">
        <v>3</v>
      </c>
      <c r="DF1004">
        <f t="shared" si="472"/>
        <v>0</v>
      </c>
      <c r="DG1004">
        <f t="shared" si="468"/>
        <v>0</v>
      </c>
      <c r="DH1004">
        <f t="shared" si="452"/>
        <v>0</v>
      </c>
      <c r="DI1004">
        <f t="shared" si="453"/>
        <v>134.84</v>
      </c>
      <c r="DJ1004">
        <f>DI1004</f>
        <v>134.84</v>
      </c>
      <c r="DK1004">
        <v>1</v>
      </c>
      <c r="DL1004" t="s">
        <v>3</v>
      </c>
      <c r="DM1004">
        <v>0</v>
      </c>
      <c r="DN1004" t="s">
        <v>3</v>
      </c>
      <c r="DO1004">
        <v>0</v>
      </c>
    </row>
    <row r="1005" spans="1:119" x14ac:dyDescent="0.2">
      <c r="A1005">
        <f>ROW(Source!A660)</f>
        <v>660</v>
      </c>
      <c r="B1005">
        <v>449016111</v>
      </c>
      <c r="C1005">
        <v>448998827</v>
      </c>
      <c r="D1005">
        <v>277560491</v>
      </c>
      <c r="E1005">
        <v>109</v>
      </c>
      <c r="F1005">
        <v>1</v>
      </c>
      <c r="G1005">
        <v>1</v>
      </c>
      <c r="H1005">
        <v>1</v>
      </c>
      <c r="I1005" t="s">
        <v>1204</v>
      </c>
      <c r="J1005" t="s">
        <v>3</v>
      </c>
      <c r="K1005" t="s">
        <v>1205</v>
      </c>
      <c r="L1005">
        <v>1191</v>
      </c>
      <c r="N1005">
        <v>1013</v>
      </c>
      <c r="O1005" t="s">
        <v>1203</v>
      </c>
      <c r="P1005" t="s">
        <v>1203</v>
      </c>
      <c r="Q1005">
        <v>1</v>
      </c>
      <c r="W1005">
        <v>0</v>
      </c>
      <c r="X1005">
        <v>-1417349443</v>
      </c>
      <c r="Y1005">
        <f t="shared" si="469"/>
        <v>3.5999999999999997E-2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1</v>
      </c>
      <c r="AJ1005">
        <v>1</v>
      </c>
      <c r="AK1005">
        <v>1</v>
      </c>
      <c r="AL1005">
        <v>1</v>
      </c>
      <c r="AM1005">
        <v>-2</v>
      </c>
      <c r="AN1005">
        <v>0</v>
      </c>
      <c r="AO1005">
        <v>0</v>
      </c>
      <c r="AP1005">
        <v>1</v>
      </c>
      <c r="AQ1005">
        <v>1</v>
      </c>
      <c r="AR1005">
        <v>0</v>
      </c>
      <c r="AS1005" t="s">
        <v>3</v>
      </c>
      <c r="AT1005">
        <v>0.12</v>
      </c>
      <c r="AU1005" t="s">
        <v>321</v>
      </c>
      <c r="AV1005">
        <v>2</v>
      </c>
      <c r="AW1005">
        <v>2</v>
      </c>
      <c r="AX1005">
        <v>448998840</v>
      </c>
      <c r="AY1005">
        <v>1</v>
      </c>
      <c r="AZ1005">
        <v>0</v>
      </c>
      <c r="BA1005">
        <v>1021</v>
      </c>
      <c r="BB1005">
        <v>1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CV1005">
        <v>0</v>
      </c>
      <c r="CW1005">
        <v>0</v>
      </c>
      <c r="CX1005">
        <f>ROUND(Y1005*Source!I660,7)</f>
        <v>3.5999999999999999E-3</v>
      </c>
      <c r="CY1005">
        <f>AD1005</f>
        <v>0</v>
      </c>
      <c r="CZ1005">
        <f>AH1005</f>
        <v>0</v>
      </c>
      <c r="DA1005">
        <f>AL1005</f>
        <v>1</v>
      </c>
      <c r="DB1005">
        <f t="shared" si="470"/>
        <v>0</v>
      </c>
      <c r="DC1005">
        <f t="shared" si="471"/>
        <v>0</v>
      </c>
      <c r="DD1005" t="s">
        <v>3</v>
      </c>
      <c r="DE1005" t="s">
        <v>3</v>
      </c>
      <c r="DF1005">
        <f t="shared" si="472"/>
        <v>0</v>
      </c>
      <c r="DG1005">
        <f t="shared" si="468"/>
        <v>0</v>
      </c>
      <c r="DH1005">
        <f t="shared" si="452"/>
        <v>0</v>
      </c>
      <c r="DI1005">
        <f t="shared" si="453"/>
        <v>0</v>
      </c>
      <c r="DJ1005">
        <f>DI1005</f>
        <v>0</v>
      </c>
      <c r="DK1005">
        <v>0</v>
      </c>
      <c r="DL1005" t="s">
        <v>3</v>
      </c>
      <c r="DM1005">
        <v>0</v>
      </c>
      <c r="DN1005" t="s">
        <v>3</v>
      </c>
      <c r="DO1005">
        <v>0</v>
      </c>
    </row>
    <row r="1006" spans="1:119" x14ac:dyDescent="0.2">
      <c r="A1006">
        <f>ROW(Source!A660)</f>
        <v>660</v>
      </c>
      <c r="B1006">
        <v>449016111</v>
      </c>
      <c r="C1006">
        <v>448998827</v>
      </c>
      <c r="D1006">
        <v>277945805</v>
      </c>
      <c r="E1006">
        <v>1</v>
      </c>
      <c r="F1006">
        <v>1</v>
      </c>
      <c r="G1006">
        <v>1</v>
      </c>
      <c r="H1006">
        <v>2</v>
      </c>
      <c r="I1006" t="s">
        <v>1206</v>
      </c>
      <c r="J1006" t="s">
        <v>1207</v>
      </c>
      <c r="K1006" t="s">
        <v>1208</v>
      </c>
      <c r="L1006">
        <v>1368</v>
      </c>
      <c r="N1006">
        <v>1011</v>
      </c>
      <c r="O1006" t="s">
        <v>1100</v>
      </c>
      <c r="P1006" t="s">
        <v>1100</v>
      </c>
      <c r="Q1006">
        <v>1</v>
      </c>
      <c r="W1006">
        <v>0</v>
      </c>
      <c r="X1006">
        <v>721652621</v>
      </c>
      <c r="Y1006">
        <f t="shared" si="469"/>
        <v>3.5999999999999997E-2</v>
      </c>
      <c r="AA1006">
        <v>0</v>
      </c>
      <c r="AB1006">
        <v>641.70000000000005</v>
      </c>
      <c r="AC1006">
        <v>539.69000000000005</v>
      </c>
      <c r="AD1006">
        <v>0</v>
      </c>
      <c r="AE1006">
        <v>0</v>
      </c>
      <c r="AF1006">
        <v>641.70000000000005</v>
      </c>
      <c r="AG1006">
        <v>539.69000000000005</v>
      </c>
      <c r="AH1006">
        <v>0</v>
      </c>
      <c r="AI1006">
        <v>1</v>
      </c>
      <c r="AJ1006">
        <v>1</v>
      </c>
      <c r="AK1006">
        <v>1</v>
      </c>
      <c r="AL1006">
        <v>1</v>
      </c>
      <c r="AM1006">
        <v>-2</v>
      </c>
      <c r="AN1006">
        <v>0</v>
      </c>
      <c r="AO1006">
        <v>0</v>
      </c>
      <c r="AP1006">
        <v>1</v>
      </c>
      <c r="AQ1006">
        <v>1</v>
      </c>
      <c r="AR1006">
        <v>0</v>
      </c>
      <c r="AS1006" t="s">
        <v>3</v>
      </c>
      <c r="AT1006">
        <v>0.12</v>
      </c>
      <c r="AU1006" t="s">
        <v>321</v>
      </c>
      <c r="AV1006">
        <v>1</v>
      </c>
      <c r="AW1006">
        <v>2</v>
      </c>
      <c r="AX1006">
        <v>448998841</v>
      </c>
      <c r="AY1006">
        <v>2</v>
      </c>
      <c r="AZ1006">
        <v>98304</v>
      </c>
      <c r="BA1006">
        <v>1022</v>
      </c>
      <c r="BB1006">
        <v>1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77.004000000000005</v>
      </c>
      <c r="BL1006">
        <v>64.762799999999999</v>
      </c>
      <c r="BM1006">
        <v>0</v>
      </c>
      <c r="BN1006">
        <v>0</v>
      </c>
      <c r="BO1006">
        <v>0.12</v>
      </c>
      <c r="BP1006">
        <v>1</v>
      </c>
      <c r="BQ1006">
        <v>0</v>
      </c>
      <c r="BR1006">
        <v>23.101199999999999</v>
      </c>
      <c r="BS1006">
        <v>19.428840000000001</v>
      </c>
      <c r="BT1006">
        <v>0</v>
      </c>
      <c r="BU1006">
        <v>0</v>
      </c>
      <c r="BV1006">
        <v>3.5999999999999997E-2</v>
      </c>
      <c r="BW1006">
        <v>1</v>
      </c>
      <c r="CV1006">
        <v>0</v>
      </c>
      <c r="CW1006">
        <f>ROUND(Y1006*Source!I660*DO1006,7)</f>
        <v>3.5999999999999999E-3</v>
      </c>
      <c r="CX1006">
        <f>ROUND(Y1006*Source!I660,7)</f>
        <v>3.5999999999999999E-3</v>
      </c>
      <c r="CY1006">
        <f>AB1006</f>
        <v>641.70000000000005</v>
      </c>
      <c r="CZ1006">
        <f>AF1006</f>
        <v>641.70000000000005</v>
      </c>
      <c r="DA1006">
        <f>AJ1006</f>
        <v>1</v>
      </c>
      <c r="DB1006">
        <f t="shared" si="470"/>
        <v>23.1</v>
      </c>
      <c r="DC1006">
        <f t="shared" si="471"/>
        <v>19.428000000000001</v>
      </c>
      <c r="DD1006" t="s">
        <v>3</v>
      </c>
      <c r="DE1006" t="s">
        <v>3</v>
      </c>
      <c r="DF1006">
        <f t="shared" si="472"/>
        <v>0</v>
      </c>
      <c r="DG1006">
        <f t="shared" si="468"/>
        <v>2.31</v>
      </c>
      <c r="DH1006">
        <f t="shared" si="452"/>
        <v>1.94</v>
      </c>
      <c r="DI1006">
        <f t="shared" si="453"/>
        <v>0</v>
      </c>
      <c r="DJ1006">
        <f>DG1006+DH1006</f>
        <v>4.25</v>
      </c>
      <c r="DK1006">
        <v>1</v>
      </c>
      <c r="DL1006" t="s">
        <v>1209</v>
      </c>
      <c r="DM1006">
        <v>4</v>
      </c>
      <c r="DN1006" t="s">
        <v>1203</v>
      </c>
      <c r="DO1006">
        <v>1</v>
      </c>
    </row>
    <row r="1007" spans="1:119" x14ac:dyDescent="0.2">
      <c r="A1007">
        <f>ROW(Source!A660)</f>
        <v>660</v>
      </c>
      <c r="B1007">
        <v>449016111</v>
      </c>
      <c r="C1007">
        <v>448998827</v>
      </c>
      <c r="D1007">
        <v>277867738</v>
      </c>
      <c r="E1007">
        <v>1</v>
      </c>
      <c r="F1007">
        <v>1</v>
      </c>
      <c r="G1007">
        <v>1</v>
      </c>
      <c r="H1007">
        <v>3</v>
      </c>
      <c r="I1007" t="s">
        <v>1793</v>
      </c>
      <c r="J1007" t="s">
        <v>1794</v>
      </c>
      <c r="K1007" t="s">
        <v>1795</v>
      </c>
      <c r="L1007">
        <v>1346</v>
      </c>
      <c r="N1007">
        <v>1009</v>
      </c>
      <c r="O1007" t="s">
        <v>441</v>
      </c>
      <c r="P1007" t="s">
        <v>441</v>
      </c>
      <c r="Q1007">
        <v>1</v>
      </c>
      <c r="W1007">
        <v>0</v>
      </c>
      <c r="X1007">
        <v>-511074129</v>
      </c>
      <c r="Y1007">
        <f>(AT1007*ROUND(0,7))</f>
        <v>0</v>
      </c>
      <c r="AA1007">
        <v>3331.81</v>
      </c>
      <c r="AB1007">
        <v>0</v>
      </c>
      <c r="AC1007">
        <v>0</v>
      </c>
      <c r="AD1007">
        <v>0</v>
      </c>
      <c r="AE1007">
        <v>2582.8000000000002</v>
      </c>
      <c r="AF1007">
        <v>0</v>
      </c>
      <c r="AG1007">
        <v>0</v>
      </c>
      <c r="AH1007">
        <v>0</v>
      </c>
      <c r="AI1007">
        <v>1.29</v>
      </c>
      <c r="AJ1007">
        <v>1</v>
      </c>
      <c r="AK1007">
        <v>1</v>
      </c>
      <c r="AL1007">
        <v>1</v>
      </c>
      <c r="AM1007">
        <v>2</v>
      </c>
      <c r="AN1007">
        <v>0</v>
      </c>
      <c r="AO1007">
        <v>0</v>
      </c>
      <c r="AP1007">
        <v>1</v>
      </c>
      <c r="AQ1007">
        <v>1</v>
      </c>
      <c r="AR1007">
        <v>0</v>
      </c>
      <c r="AS1007" t="s">
        <v>3</v>
      </c>
      <c r="AT1007">
        <v>0.34</v>
      </c>
      <c r="AU1007" t="s">
        <v>135</v>
      </c>
      <c r="AV1007">
        <v>0</v>
      </c>
      <c r="AW1007">
        <v>2</v>
      </c>
      <c r="AX1007">
        <v>448998842</v>
      </c>
      <c r="AY1007">
        <v>1</v>
      </c>
      <c r="AZ1007">
        <v>0</v>
      </c>
      <c r="BA1007">
        <v>1023</v>
      </c>
      <c r="BB1007">
        <v>1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878.15200000000016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1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CV1007">
        <v>0</v>
      </c>
      <c r="CW1007">
        <v>0</v>
      </c>
      <c r="CX1007">
        <f>ROUND(Y1007*Source!I660,7)</f>
        <v>0</v>
      </c>
      <c r="CY1007">
        <f>AA1007</f>
        <v>3331.81</v>
      </c>
      <c r="CZ1007">
        <f>AE1007</f>
        <v>2582.8000000000002</v>
      </c>
      <c r="DA1007">
        <f>AI1007</f>
        <v>1.29</v>
      </c>
      <c r="DB1007">
        <f>ROUND((ROUND(AT1007*CZ1007,2)*ROUND(0,7)),6)</f>
        <v>0</v>
      </c>
      <c r="DC1007">
        <f>ROUND((ROUND(AT1007*AG1007,2)*ROUND(0,7)),6)</f>
        <v>0</v>
      </c>
      <c r="DD1007" t="s">
        <v>3</v>
      </c>
      <c r="DE1007" t="s">
        <v>3</v>
      </c>
      <c r="DF1007">
        <f>ROUND(ROUND(AE1007*AI1007,2)*CX1007,2)</f>
        <v>0</v>
      </c>
      <c r="DG1007">
        <f t="shared" si="468"/>
        <v>0</v>
      </c>
      <c r="DH1007">
        <f t="shared" si="452"/>
        <v>0</v>
      </c>
      <c r="DI1007">
        <f t="shared" si="453"/>
        <v>0</v>
      </c>
      <c r="DJ1007">
        <f>DF1007</f>
        <v>0</v>
      </c>
      <c r="DK1007">
        <v>0</v>
      </c>
      <c r="DL1007" t="s">
        <v>3</v>
      </c>
      <c r="DM1007">
        <v>0</v>
      </c>
      <c r="DN1007" t="s">
        <v>3</v>
      </c>
      <c r="DO1007">
        <v>0</v>
      </c>
    </row>
    <row r="1008" spans="1:119" x14ac:dyDescent="0.2">
      <c r="A1008">
        <f>ROW(Source!A660)</f>
        <v>660</v>
      </c>
      <c r="B1008">
        <v>449016111</v>
      </c>
      <c r="C1008">
        <v>448998827</v>
      </c>
      <c r="D1008">
        <v>277881813</v>
      </c>
      <c r="E1008">
        <v>1</v>
      </c>
      <c r="F1008">
        <v>1</v>
      </c>
      <c r="G1008">
        <v>1</v>
      </c>
      <c r="H1008">
        <v>3</v>
      </c>
      <c r="I1008" t="s">
        <v>1775</v>
      </c>
      <c r="J1008" t="s">
        <v>1776</v>
      </c>
      <c r="K1008" t="s">
        <v>1777</v>
      </c>
      <c r="L1008">
        <v>1346</v>
      </c>
      <c r="N1008">
        <v>1009</v>
      </c>
      <c r="O1008" t="s">
        <v>441</v>
      </c>
      <c r="P1008" t="s">
        <v>441</v>
      </c>
      <c r="Q1008">
        <v>1</v>
      </c>
      <c r="W1008">
        <v>0</v>
      </c>
      <c r="X1008">
        <v>-1873036274</v>
      </c>
      <c r="Y1008">
        <f>(AT1008*ROUND(0,7))</f>
        <v>0</v>
      </c>
      <c r="AA1008">
        <v>2516.2199999999998</v>
      </c>
      <c r="AB1008">
        <v>0</v>
      </c>
      <c r="AC1008">
        <v>0</v>
      </c>
      <c r="AD1008">
        <v>0</v>
      </c>
      <c r="AE1008">
        <v>1562.87</v>
      </c>
      <c r="AF1008">
        <v>0</v>
      </c>
      <c r="AG1008">
        <v>0</v>
      </c>
      <c r="AH1008">
        <v>0</v>
      </c>
      <c r="AI1008">
        <v>1.61</v>
      </c>
      <c r="AJ1008">
        <v>1</v>
      </c>
      <c r="AK1008">
        <v>1</v>
      </c>
      <c r="AL1008">
        <v>1</v>
      </c>
      <c r="AM1008">
        <v>2</v>
      </c>
      <c r="AN1008">
        <v>0</v>
      </c>
      <c r="AO1008">
        <v>0</v>
      </c>
      <c r="AP1008">
        <v>1</v>
      </c>
      <c r="AQ1008">
        <v>1</v>
      </c>
      <c r="AR1008">
        <v>0</v>
      </c>
      <c r="AS1008" t="s">
        <v>3</v>
      </c>
      <c r="AT1008">
        <v>0.05</v>
      </c>
      <c r="AU1008" t="s">
        <v>135</v>
      </c>
      <c r="AV1008">
        <v>0</v>
      </c>
      <c r="AW1008">
        <v>2</v>
      </c>
      <c r="AX1008">
        <v>448998843</v>
      </c>
      <c r="AY1008">
        <v>1</v>
      </c>
      <c r="AZ1008">
        <v>0</v>
      </c>
      <c r="BA1008">
        <v>1024</v>
      </c>
      <c r="BB1008">
        <v>1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78.143500000000003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1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CV1008">
        <v>0</v>
      </c>
      <c r="CW1008">
        <v>0</v>
      </c>
      <c r="CX1008">
        <f>ROUND(Y1008*Source!I660,7)</f>
        <v>0</v>
      </c>
      <c r="CY1008">
        <f>AA1008</f>
        <v>2516.2199999999998</v>
      </c>
      <c r="CZ1008">
        <f>AE1008</f>
        <v>1562.87</v>
      </c>
      <c r="DA1008">
        <f>AI1008</f>
        <v>1.61</v>
      </c>
      <c r="DB1008">
        <f>ROUND((ROUND(AT1008*CZ1008,2)*ROUND(0,7)),6)</f>
        <v>0</v>
      </c>
      <c r="DC1008">
        <f>ROUND((ROUND(AT1008*AG1008,2)*ROUND(0,7)),6)</f>
        <v>0</v>
      </c>
      <c r="DD1008" t="s">
        <v>3</v>
      </c>
      <c r="DE1008" t="s">
        <v>3</v>
      </c>
      <c r="DF1008">
        <f>ROUND(ROUND(AE1008*AI1008,2)*CX1008,2)</f>
        <v>0</v>
      </c>
      <c r="DG1008">
        <f t="shared" si="468"/>
        <v>0</v>
      </c>
      <c r="DH1008">
        <f t="shared" si="452"/>
        <v>0</v>
      </c>
      <c r="DI1008">
        <f t="shared" si="453"/>
        <v>0</v>
      </c>
      <c r="DJ1008">
        <f>DF1008</f>
        <v>0</v>
      </c>
      <c r="DK1008">
        <v>0</v>
      </c>
      <c r="DL1008" t="s">
        <v>3</v>
      </c>
      <c r="DM1008">
        <v>0</v>
      </c>
      <c r="DN1008" t="s">
        <v>3</v>
      </c>
      <c r="DO1008">
        <v>0</v>
      </c>
    </row>
    <row r="1009" spans="1:119" x14ac:dyDescent="0.2">
      <c r="A1009">
        <f>ROW(Source!A661)</f>
        <v>661</v>
      </c>
      <c r="B1009">
        <v>449016111</v>
      </c>
      <c r="C1009">
        <v>448998845</v>
      </c>
      <c r="D1009">
        <v>277560446</v>
      </c>
      <c r="E1009">
        <v>109</v>
      </c>
      <c r="F1009">
        <v>1</v>
      </c>
      <c r="G1009">
        <v>1</v>
      </c>
      <c r="H1009">
        <v>1</v>
      </c>
      <c r="I1009" t="s">
        <v>1655</v>
      </c>
      <c r="J1009" t="s">
        <v>3</v>
      </c>
      <c r="K1009" t="s">
        <v>1656</v>
      </c>
      <c r="L1009">
        <v>1369</v>
      </c>
      <c r="N1009">
        <v>1013</v>
      </c>
      <c r="O1009" t="s">
        <v>1450</v>
      </c>
      <c r="P1009" t="s">
        <v>1450</v>
      </c>
      <c r="Q1009">
        <v>1</v>
      </c>
      <c r="W1009">
        <v>0</v>
      </c>
      <c r="X1009">
        <v>-236928766</v>
      </c>
      <c r="Y1009">
        <f t="shared" ref="Y1009:Y1014" si="473">AT1009</f>
        <v>0.42</v>
      </c>
      <c r="AA1009">
        <v>0</v>
      </c>
      <c r="AB1009">
        <v>0</v>
      </c>
      <c r="AC1009">
        <v>0</v>
      </c>
      <c r="AD1009">
        <v>439</v>
      </c>
      <c r="AE1009">
        <v>0</v>
      </c>
      <c r="AF1009">
        <v>0</v>
      </c>
      <c r="AG1009">
        <v>0</v>
      </c>
      <c r="AH1009">
        <v>439</v>
      </c>
      <c r="AI1009">
        <v>1</v>
      </c>
      <c r="AJ1009">
        <v>1</v>
      </c>
      <c r="AK1009">
        <v>1</v>
      </c>
      <c r="AL1009">
        <v>1</v>
      </c>
      <c r="AM1009">
        <v>-2</v>
      </c>
      <c r="AN1009">
        <v>0</v>
      </c>
      <c r="AO1009">
        <v>0</v>
      </c>
      <c r="AP1009">
        <v>1</v>
      </c>
      <c r="AQ1009">
        <v>1</v>
      </c>
      <c r="AR1009">
        <v>0</v>
      </c>
      <c r="AS1009" t="s">
        <v>3</v>
      </c>
      <c r="AT1009">
        <v>0.42</v>
      </c>
      <c r="AU1009" t="s">
        <v>3</v>
      </c>
      <c r="AV1009">
        <v>1</v>
      </c>
      <c r="AW1009">
        <v>2</v>
      </c>
      <c r="AX1009">
        <v>448998854</v>
      </c>
      <c r="AY1009">
        <v>2</v>
      </c>
      <c r="AZ1009">
        <v>131072</v>
      </c>
      <c r="BA1009">
        <v>1026</v>
      </c>
      <c r="BB1009">
        <v>1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184.38</v>
      </c>
      <c r="BN1009">
        <v>0.42</v>
      </c>
      <c r="BO1009">
        <v>0</v>
      </c>
      <c r="BP1009">
        <v>1</v>
      </c>
      <c r="BQ1009">
        <v>0</v>
      </c>
      <c r="BR1009">
        <v>0</v>
      </c>
      <c r="BS1009">
        <v>0</v>
      </c>
      <c r="BT1009">
        <v>184.38</v>
      </c>
      <c r="BU1009">
        <v>0.42</v>
      </c>
      <c r="BV1009">
        <v>0</v>
      </c>
      <c r="BW1009">
        <v>1</v>
      </c>
      <c r="CU1009">
        <f>ROUND(AT1009*Source!I661*AH1009*AL1009,2)</f>
        <v>18.440000000000001</v>
      </c>
      <c r="CV1009">
        <f>ROUND(Y1009*Source!I661,7)</f>
        <v>4.2000000000000003E-2</v>
      </c>
      <c r="CW1009">
        <v>0</v>
      </c>
      <c r="CX1009">
        <f>ROUND(Y1009*Source!I661,7)</f>
        <v>4.2000000000000003E-2</v>
      </c>
      <c r="CY1009">
        <f>AD1009</f>
        <v>439</v>
      </c>
      <c r="CZ1009">
        <f>AH1009</f>
        <v>439</v>
      </c>
      <c r="DA1009">
        <f>AL1009</f>
        <v>1</v>
      </c>
      <c r="DB1009">
        <f t="shared" ref="DB1009:DB1014" si="474">ROUND(ROUND(AT1009*CZ1009,2),6)</f>
        <v>184.38</v>
      </c>
      <c r="DC1009">
        <f t="shared" ref="DC1009:DC1014" si="475">ROUND(ROUND(AT1009*AG1009,2),6)</f>
        <v>0</v>
      </c>
      <c r="DD1009" t="s">
        <v>3</v>
      </c>
      <c r="DE1009" t="s">
        <v>3</v>
      </c>
      <c r="DF1009">
        <f t="shared" ref="DF1009:DF1014" si="476">ROUND(ROUND(AE1009,2)*CX1009,2)</f>
        <v>0</v>
      </c>
      <c r="DG1009">
        <f t="shared" si="468"/>
        <v>0</v>
      </c>
      <c r="DH1009">
        <f t="shared" si="452"/>
        <v>0</v>
      </c>
      <c r="DI1009">
        <f t="shared" si="453"/>
        <v>18.440000000000001</v>
      </c>
      <c r="DJ1009">
        <f>DI1009</f>
        <v>18.440000000000001</v>
      </c>
      <c r="DK1009">
        <v>1</v>
      </c>
      <c r="DL1009" t="s">
        <v>3</v>
      </c>
      <c r="DM1009">
        <v>0</v>
      </c>
      <c r="DN1009" t="s">
        <v>3</v>
      </c>
      <c r="DO1009">
        <v>0</v>
      </c>
    </row>
    <row r="1010" spans="1:119" x14ac:dyDescent="0.2">
      <c r="A1010">
        <f>ROW(Source!A661)</f>
        <v>661</v>
      </c>
      <c r="B1010">
        <v>449016111</v>
      </c>
      <c r="C1010">
        <v>448998845</v>
      </c>
      <c r="D1010">
        <v>277560452</v>
      </c>
      <c r="E1010">
        <v>109</v>
      </c>
      <c r="F1010">
        <v>1</v>
      </c>
      <c r="G1010">
        <v>1</v>
      </c>
      <c r="H1010">
        <v>1</v>
      </c>
      <c r="I1010" t="s">
        <v>1453</v>
      </c>
      <c r="J1010" t="s">
        <v>3</v>
      </c>
      <c r="K1010" t="s">
        <v>1454</v>
      </c>
      <c r="L1010">
        <v>1369</v>
      </c>
      <c r="N1010">
        <v>1013</v>
      </c>
      <c r="O1010" t="s">
        <v>1450</v>
      </c>
      <c r="P1010" t="s">
        <v>1450</v>
      </c>
      <c r="Q1010">
        <v>1</v>
      </c>
      <c r="W1010">
        <v>0</v>
      </c>
      <c r="X1010">
        <v>-512803540</v>
      </c>
      <c r="Y1010">
        <f t="shared" si="473"/>
        <v>1.05</v>
      </c>
      <c r="AA1010">
        <v>0</v>
      </c>
      <c r="AB1010">
        <v>0</v>
      </c>
      <c r="AC1010">
        <v>0</v>
      </c>
      <c r="AD1010">
        <v>539.69000000000005</v>
      </c>
      <c r="AE1010">
        <v>0</v>
      </c>
      <c r="AF1010">
        <v>0</v>
      </c>
      <c r="AG1010">
        <v>0</v>
      </c>
      <c r="AH1010">
        <v>539.69000000000005</v>
      </c>
      <c r="AI1010">
        <v>1</v>
      </c>
      <c r="AJ1010">
        <v>1</v>
      </c>
      <c r="AK1010">
        <v>1</v>
      </c>
      <c r="AL1010">
        <v>1</v>
      </c>
      <c r="AM1010">
        <v>-2</v>
      </c>
      <c r="AN1010">
        <v>0</v>
      </c>
      <c r="AO1010">
        <v>0</v>
      </c>
      <c r="AP1010">
        <v>1</v>
      </c>
      <c r="AQ1010">
        <v>1</v>
      </c>
      <c r="AR1010">
        <v>0</v>
      </c>
      <c r="AS1010" t="s">
        <v>3</v>
      </c>
      <c r="AT1010">
        <v>1.05</v>
      </c>
      <c r="AU1010" t="s">
        <v>3</v>
      </c>
      <c r="AV1010">
        <v>1</v>
      </c>
      <c r="AW1010">
        <v>2</v>
      </c>
      <c r="AX1010">
        <v>448998855</v>
      </c>
      <c r="AY1010">
        <v>2</v>
      </c>
      <c r="AZ1010">
        <v>131072</v>
      </c>
      <c r="BA1010">
        <v>1027</v>
      </c>
      <c r="BB1010">
        <v>1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566.67450000000008</v>
      </c>
      <c r="BN1010">
        <v>1.05</v>
      </c>
      <c r="BO1010">
        <v>0</v>
      </c>
      <c r="BP1010">
        <v>1</v>
      </c>
      <c r="BQ1010">
        <v>0</v>
      </c>
      <c r="BR1010">
        <v>0</v>
      </c>
      <c r="BS1010">
        <v>0</v>
      </c>
      <c r="BT1010">
        <v>566.67450000000008</v>
      </c>
      <c r="BU1010">
        <v>1.05</v>
      </c>
      <c r="BV1010">
        <v>0</v>
      </c>
      <c r="BW1010">
        <v>1</v>
      </c>
      <c r="CU1010">
        <f>ROUND(AT1010*Source!I661*AH1010*AL1010,2)</f>
        <v>56.67</v>
      </c>
      <c r="CV1010">
        <f>ROUND(Y1010*Source!I661,7)</f>
        <v>0.105</v>
      </c>
      <c r="CW1010">
        <v>0</v>
      </c>
      <c r="CX1010">
        <f>ROUND(Y1010*Source!I661,7)</f>
        <v>0.105</v>
      </c>
      <c r="CY1010">
        <f>AD1010</f>
        <v>539.69000000000005</v>
      </c>
      <c r="CZ1010">
        <f>AH1010</f>
        <v>539.69000000000005</v>
      </c>
      <c r="DA1010">
        <f>AL1010</f>
        <v>1</v>
      </c>
      <c r="DB1010">
        <f t="shared" si="474"/>
        <v>566.66999999999996</v>
      </c>
      <c r="DC1010">
        <f t="shared" si="475"/>
        <v>0</v>
      </c>
      <c r="DD1010" t="s">
        <v>3</v>
      </c>
      <c r="DE1010" t="s">
        <v>3</v>
      </c>
      <c r="DF1010">
        <f t="shared" si="476"/>
        <v>0</v>
      </c>
      <c r="DG1010">
        <f t="shared" si="468"/>
        <v>0</v>
      </c>
      <c r="DH1010">
        <f t="shared" si="452"/>
        <v>0</v>
      </c>
      <c r="DI1010">
        <f t="shared" si="453"/>
        <v>56.67</v>
      </c>
      <c r="DJ1010">
        <f>DI1010</f>
        <v>56.67</v>
      </c>
      <c r="DK1010">
        <v>1</v>
      </c>
      <c r="DL1010" t="s">
        <v>3</v>
      </c>
      <c r="DM1010">
        <v>0</v>
      </c>
      <c r="DN1010" t="s">
        <v>3</v>
      </c>
      <c r="DO1010">
        <v>0</v>
      </c>
    </row>
    <row r="1011" spans="1:119" x14ac:dyDescent="0.2">
      <c r="A1011">
        <f>ROW(Source!A661)</f>
        <v>661</v>
      </c>
      <c r="B1011">
        <v>449016111</v>
      </c>
      <c r="C1011">
        <v>448998845</v>
      </c>
      <c r="D1011">
        <v>277560455</v>
      </c>
      <c r="E1011">
        <v>109</v>
      </c>
      <c r="F1011">
        <v>1</v>
      </c>
      <c r="G1011">
        <v>1</v>
      </c>
      <c r="H1011">
        <v>1</v>
      </c>
      <c r="I1011" t="s">
        <v>1657</v>
      </c>
      <c r="J1011" t="s">
        <v>3</v>
      </c>
      <c r="K1011" t="s">
        <v>1658</v>
      </c>
      <c r="L1011">
        <v>1369</v>
      </c>
      <c r="N1011">
        <v>1013</v>
      </c>
      <c r="O1011" t="s">
        <v>1450</v>
      </c>
      <c r="P1011" t="s">
        <v>1450</v>
      </c>
      <c r="Q1011">
        <v>1</v>
      </c>
      <c r="W1011">
        <v>0</v>
      </c>
      <c r="X1011">
        <v>1518711480</v>
      </c>
      <c r="Y1011">
        <f t="shared" si="473"/>
        <v>6.2</v>
      </c>
      <c r="AA1011">
        <v>0</v>
      </c>
      <c r="AB1011">
        <v>0</v>
      </c>
      <c r="AC1011">
        <v>0</v>
      </c>
      <c r="AD1011">
        <v>620.24</v>
      </c>
      <c r="AE1011">
        <v>0</v>
      </c>
      <c r="AF1011">
        <v>0</v>
      </c>
      <c r="AG1011">
        <v>0</v>
      </c>
      <c r="AH1011">
        <v>620.24</v>
      </c>
      <c r="AI1011">
        <v>1</v>
      </c>
      <c r="AJ1011">
        <v>1</v>
      </c>
      <c r="AK1011">
        <v>1</v>
      </c>
      <c r="AL1011">
        <v>1</v>
      </c>
      <c r="AM1011">
        <v>-2</v>
      </c>
      <c r="AN1011">
        <v>0</v>
      </c>
      <c r="AO1011">
        <v>0</v>
      </c>
      <c r="AP1011">
        <v>1</v>
      </c>
      <c r="AQ1011">
        <v>1</v>
      </c>
      <c r="AR1011">
        <v>0</v>
      </c>
      <c r="AS1011" t="s">
        <v>3</v>
      </c>
      <c r="AT1011">
        <v>6.2</v>
      </c>
      <c r="AU1011" t="s">
        <v>3</v>
      </c>
      <c r="AV1011">
        <v>1</v>
      </c>
      <c r="AW1011">
        <v>2</v>
      </c>
      <c r="AX1011">
        <v>448998856</v>
      </c>
      <c r="AY1011">
        <v>2</v>
      </c>
      <c r="AZ1011">
        <v>131072</v>
      </c>
      <c r="BA1011">
        <v>1028</v>
      </c>
      <c r="BB1011">
        <v>1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3845.4880000000003</v>
      </c>
      <c r="BN1011">
        <v>6.2</v>
      </c>
      <c r="BO1011">
        <v>0</v>
      </c>
      <c r="BP1011">
        <v>1</v>
      </c>
      <c r="BQ1011">
        <v>0</v>
      </c>
      <c r="BR1011">
        <v>0</v>
      </c>
      <c r="BS1011">
        <v>0</v>
      </c>
      <c r="BT1011">
        <v>3845.4880000000003</v>
      </c>
      <c r="BU1011">
        <v>6.2</v>
      </c>
      <c r="BV1011">
        <v>0</v>
      </c>
      <c r="BW1011">
        <v>1</v>
      </c>
      <c r="CU1011">
        <f>ROUND(AT1011*Source!I661*AH1011*AL1011,2)</f>
        <v>384.55</v>
      </c>
      <c r="CV1011">
        <f>ROUND(Y1011*Source!I661,7)</f>
        <v>0.62</v>
      </c>
      <c r="CW1011">
        <v>0</v>
      </c>
      <c r="CX1011">
        <f>ROUND(Y1011*Source!I661,7)</f>
        <v>0.62</v>
      </c>
      <c r="CY1011">
        <f>AD1011</f>
        <v>620.24</v>
      </c>
      <c r="CZ1011">
        <f>AH1011</f>
        <v>620.24</v>
      </c>
      <c r="DA1011">
        <f>AL1011</f>
        <v>1</v>
      </c>
      <c r="DB1011">
        <f t="shared" si="474"/>
        <v>3845.49</v>
      </c>
      <c r="DC1011">
        <f t="shared" si="475"/>
        <v>0</v>
      </c>
      <c r="DD1011" t="s">
        <v>3</v>
      </c>
      <c r="DE1011" t="s">
        <v>3</v>
      </c>
      <c r="DF1011">
        <f t="shared" si="476"/>
        <v>0</v>
      </c>
      <c r="DG1011">
        <f t="shared" si="468"/>
        <v>0</v>
      </c>
      <c r="DH1011">
        <f t="shared" si="452"/>
        <v>0</v>
      </c>
      <c r="DI1011">
        <f t="shared" si="453"/>
        <v>384.55</v>
      </c>
      <c r="DJ1011">
        <f>DI1011</f>
        <v>384.55</v>
      </c>
      <c r="DK1011">
        <v>1</v>
      </c>
      <c r="DL1011" t="s">
        <v>3</v>
      </c>
      <c r="DM1011">
        <v>0</v>
      </c>
      <c r="DN1011" t="s">
        <v>3</v>
      </c>
      <c r="DO1011">
        <v>0</v>
      </c>
    </row>
    <row r="1012" spans="1:119" x14ac:dyDescent="0.2">
      <c r="A1012">
        <f>ROW(Source!A661)</f>
        <v>661</v>
      </c>
      <c r="B1012">
        <v>449016111</v>
      </c>
      <c r="C1012">
        <v>448998845</v>
      </c>
      <c r="D1012">
        <v>277560459</v>
      </c>
      <c r="E1012">
        <v>109</v>
      </c>
      <c r="F1012">
        <v>1</v>
      </c>
      <c r="G1012">
        <v>1</v>
      </c>
      <c r="H1012">
        <v>1</v>
      </c>
      <c r="I1012" t="s">
        <v>1659</v>
      </c>
      <c r="J1012" t="s">
        <v>3</v>
      </c>
      <c r="K1012" t="s">
        <v>1660</v>
      </c>
      <c r="L1012">
        <v>1369</v>
      </c>
      <c r="N1012">
        <v>1013</v>
      </c>
      <c r="O1012" t="s">
        <v>1450</v>
      </c>
      <c r="P1012" t="s">
        <v>1450</v>
      </c>
      <c r="Q1012">
        <v>1</v>
      </c>
      <c r="W1012">
        <v>0</v>
      </c>
      <c r="X1012">
        <v>286205319</v>
      </c>
      <c r="Y1012">
        <f t="shared" si="473"/>
        <v>6.2</v>
      </c>
      <c r="AA1012">
        <v>0</v>
      </c>
      <c r="AB1012">
        <v>0</v>
      </c>
      <c r="AC1012">
        <v>0</v>
      </c>
      <c r="AD1012">
        <v>724.95</v>
      </c>
      <c r="AE1012">
        <v>0</v>
      </c>
      <c r="AF1012">
        <v>0</v>
      </c>
      <c r="AG1012">
        <v>0</v>
      </c>
      <c r="AH1012">
        <v>724.95</v>
      </c>
      <c r="AI1012">
        <v>1</v>
      </c>
      <c r="AJ1012">
        <v>1</v>
      </c>
      <c r="AK1012">
        <v>1</v>
      </c>
      <c r="AL1012">
        <v>1</v>
      </c>
      <c r="AM1012">
        <v>-2</v>
      </c>
      <c r="AN1012">
        <v>0</v>
      </c>
      <c r="AO1012">
        <v>0</v>
      </c>
      <c r="AP1012">
        <v>1</v>
      </c>
      <c r="AQ1012">
        <v>1</v>
      </c>
      <c r="AR1012">
        <v>0</v>
      </c>
      <c r="AS1012" t="s">
        <v>3</v>
      </c>
      <c r="AT1012">
        <v>6.2</v>
      </c>
      <c r="AU1012" t="s">
        <v>3</v>
      </c>
      <c r="AV1012">
        <v>1</v>
      </c>
      <c r="AW1012">
        <v>2</v>
      </c>
      <c r="AX1012">
        <v>448998857</v>
      </c>
      <c r="AY1012">
        <v>2</v>
      </c>
      <c r="AZ1012">
        <v>131072</v>
      </c>
      <c r="BA1012">
        <v>1029</v>
      </c>
      <c r="BB1012">
        <v>1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4494.6900000000005</v>
      </c>
      <c r="BN1012">
        <v>6.2</v>
      </c>
      <c r="BO1012">
        <v>0</v>
      </c>
      <c r="BP1012">
        <v>1</v>
      </c>
      <c r="BQ1012">
        <v>0</v>
      </c>
      <c r="BR1012">
        <v>0</v>
      </c>
      <c r="BS1012">
        <v>0</v>
      </c>
      <c r="BT1012">
        <v>4494.6900000000005</v>
      </c>
      <c r="BU1012">
        <v>6.2</v>
      </c>
      <c r="BV1012">
        <v>0</v>
      </c>
      <c r="BW1012">
        <v>1</v>
      </c>
      <c r="CU1012">
        <f>ROUND(AT1012*Source!I661*AH1012*AL1012,2)</f>
        <v>449.47</v>
      </c>
      <c r="CV1012">
        <f>ROUND(Y1012*Source!I661,7)</f>
        <v>0.62</v>
      </c>
      <c r="CW1012">
        <v>0</v>
      </c>
      <c r="CX1012">
        <f>ROUND(Y1012*Source!I661,7)</f>
        <v>0.62</v>
      </c>
      <c r="CY1012">
        <f>AD1012</f>
        <v>724.95</v>
      </c>
      <c r="CZ1012">
        <f>AH1012</f>
        <v>724.95</v>
      </c>
      <c r="DA1012">
        <f>AL1012</f>
        <v>1</v>
      </c>
      <c r="DB1012">
        <f t="shared" si="474"/>
        <v>4494.6899999999996</v>
      </c>
      <c r="DC1012">
        <f t="shared" si="475"/>
        <v>0</v>
      </c>
      <c r="DD1012" t="s">
        <v>3</v>
      </c>
      <c r="DE1012" t="s">
        <v>3</v>
      </c>
      <c r="DF1012">
        <f t="shared" si="476"/>
        <v>0</v>
      </c>
      <c r="DG1012">
        <f t="shared" si="468"/>
        <v>0</v>
      </c>
      <c r="DH1012">
        <f t="shared" si="452"/>
        <v>0</v>
      </c>
      <c r="DI1012">
        <f t="shared" si="453"/>
        <v>449.47</v>
      </c>
      <c r="DJ1012">
        <f>DI1012</f>
        <v>449.47</v>
      </c>
      <c r="DK1012">
        <v>1</v>
      </c>
      <c r="DL1012" t="s">
        <v>3</v>
      </c>
      <c r="DM1012">
        <v>0</v>
      </c>
      <c r="DN1012" t="s">
        <v>3</v>
      </c>
      <c r="DO1012">
        <v>0</v>
      </c>
    </row>
    <row r="1013" spans="1:119" x14ac:dyDescent="0.2">
      <c r="A1013">
        <f>ROW(Source!A661)</f>
        <v>661</v>
      </c>
      <c r="B1013">
        <v>449016111</v>
      </c>
      <c r="C1013">
        <v>448998845</v>
      </c>
      <c r="D1013">
        <v>277560491</v>
      </c>
      <c r="E1013">
        <v>109</v>
      </c>
      <c r="F1013">
        <v>1</v>
      </c>
      <c r="G1013">
        <v>1</v>
      </c>
      <c r="H1013">
        <v>1</v>
      </c>
      <c r="I1013" t="s">
        <v>1204</v>
      </c>
      <c r="J1013" t="s">
        <v>3</v>
      </c>
      <c r="K1013" t="s">
        <v>1205</v>
      </c>
      <c r="L1013">
        <v>1191</v>
      </c>
      <c r="N1013">
        <v>1013</v>
      </c>
      <c r="O1013" t="s">
        <v>1203</v>
      </c>
      <c r="P1013" t="s">
        <v>1203</v>
      </c>
      <c r="Q1013">
        <v>1</v>
      </c>
      <c r="W1013">
        <v>0</v>
      </c>
      <c r="X1013">
        <v>-1417349443</v>
      </c>
      <c r="Y1013">
        <f t="shared" si="473"/>
        <v>0.12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1</v>
      </c>
      <c r="AJ1013">
        <v>1</v>
      </c>
      <c r="AK1013">
        <v>1</v>
      </c>
      <c r="AL1013">
        <v>1</v>
      </c>
      <c r="AM1013">
        <v>-2</v>
      </c>
      <c r="AN1013">
        <v>0</v>
      </c>
      <c r="AO1013">
        <v>0</v>
      </c>
      <c r="AP1013">
        <v>1</v>
      </c>
      <c r="AQ1013">
        <v>1</v>
      </c>
      <c r="AR1013">
        <v>0</v>
      </c>
      <c r="AS1013" t="s">
        <v>3</v>
      </c>
      <c r="AT1013">
        <v>0.12</v>
      </c>
      <c r="AU1013" t="s">
        <v>3</v>
      </c>
      <c r="AV1013">
        <v>2</v>
      </c>
      <c r="AW1013">
        <v>2</v>
      </c>
      <c r="AX1013">
        <v>448998858</v>
      </c>
      <c r="AY1013">
        <v>1</v>
      </c>
      <c r="AZ1013">
        <v>0</v>
      </c>
      <c r="BA1013">
        <v>1030</v>
      </c>
      <c r="BB1013">
        <v>1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CV1013">
        <v>0</v>
      </c>
      <c r="CW1013">
        <v>0</v>
      </c>
      <c r="CX1013">
        <f>ROUND(Y1013*Source!I661,7)</f>
        <v>1.2E-2</v>
      </c>
      <c r="CY1013">
        <f>AD1013</f>
        <v>0</v>
      </c>
      <c r="CZ1013">
        <f>AH1013</f>
        <v>0</v>
      </c>
      <c r="DA1013">
        <f>AL1013</f>
        <v>1</v>
      </c>
      <c r="DB1013">
        <f t="shared" si="474"/>
        <v>0</v>
      </c>
      <c r="DC1013">
        <f t="shared" si="475"/>
        <v>0</v>
      </c>
      <c r="DD1013" t="s">
        <v>3</v>
      </c>
      <c r="DE1013" t="s">
        <v>3</v>
      </c>
      <c r="DF1013">
        <f t="shared" si="476"/>
        <v>0</v>
      </c>
      <c r="DG1013">
        <f t="shared" si="468"/>
        <v>0</v>
      </c>
      <c r="DH1013">
        <f t="shared" si="452"/>
        <v>0</v>
      </c>
      <c r="DI1013">
        <f t="shared" si="453"/>
        <v>0</v>
      </c>
      <c r="DJ1013">
        <f>DI1013</f>
        <v>0</v>
      </c>
      <c r="DK1013">
        <v>0</v>
      </c>
      <c r="DL1013" t="s">
        <v>3</v>
      </c>
      <c r="DM1013">
        <v>0</v>
      </c>
      <c r="DN1013" t="s">
        <v>3</v>
      </c>
      <c r="DO1013">
        <v>0</v>
      </c>
    </row>
    <row r="1014" spans="1:119" x14ac:dyDescent="0.2">
      <c r="A1014">
        <f>ROW(Source!A661)</f>
        <v>661</v>
      </c>
      <c r="B1014">
        <v>449016111</v>
      </c>
      <c r="C1014">
        <v>448998845</v>
      </c>
      <c r="D1014">
        <v>277945805</v>
      </c>
      <c r="E1014">
        <v>1</v>
      </c>
      <c r="F1014">
        <v>1</v>
      </c>
      <c r="G1014">
        <v>1</v>
      </c>
      <c r="H1014">
        <v>2</v>
      </c>
      <c r="I1014" t="s">
        <v>1206</v>
      </c>
      <c r="J1014" t="s">
        <v>1207</v>
      </c>
      <c r="K1014" t="s">
        <v>1208</v>
      </c>
      <c r="L1014">
        <v>1368</v>
      </c>
      <c r="N1014">
        <v>1011</v>
      </c>
      <c r="O1014" t="s">
        <v>1100</v>
      </c>
      <c r="P1014" t="s">
        <v>1100</v>
      </c>
      <c r="Q1014">
        <v>1</v>
      </c>
      <c r="W1014">
        <v>0</v>
      </c>
      <c r="X1014">
        <v>721652621</v>
      </c>
      <c r="Y1014">
        <f t="shared" si="473"/>
        <v>0.12</v>
      </c>
      <c r="AA1014">
        <v>0</v>
      </c>
      <c r="AB1014">
        <v>641.70000000000005</v>
      </c>
      <c r="AC1014">
        <v>539.69000000000005</v>
      </c>
      <c r="AD1014">
        <v>0</v>
      </c>
      <c r="AE1014">
        <v>0</v>
      </c>
      <c r="AF1014">
        <v>641.70000000000005</v>
      </c>
      <c r="AG1014">
        <v>539.69000000000005</v>
      </c>
      <c r="AH1014">
        <v>0</v>
      </c>
      <c r="AI1014">
        <v>1</v>
      </c>
      <c r="AJ1014">
        <v>1</v>
      </c>
      <c r="AK1014">
        <v>1</v>
      </c>
      <c r="AL1014">
        <v>1</v>
      </c>
      <c r="AM1014">
        <v>-2</v>
      </c>
      <c r="AN1014">
        <v>0</v>
      </c>
      <c r="AO1014">
        <v>0</v>
      </c>
      <c r="AP1014">
        <v>1</v>
      </c>
      <c r="AQ1014">
        <v>1</v>
      </c>
      <c r="AR1014">
        <v>0</v>
      </c>
      <c r="AS1014" t="s">
        <v>3</v>
      </c>
      <c r="AT1014">
        <v>0.12</v>
      </c>
      <c r="AU1014" t="s">
        <v>3</v>
      </c>
      <c r="AV1014">
        <v>1</v>
      </c>
      <c r="AW1014">
        <v>2</v>
      </c>
      <c r="AX1014">
        <v>448998859</v>
      </c>
      <c r="AY1014">
        <v>2</v>
      </c>
      <c r="AZ1014">
        <v>98304</v>
      </c>
      <c r="BA1014">
        <v>1031</v>
      </c>
      <c r="BB1014">
        <v>1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77.004000000000005</v>
      </c>
      <c r="BL1014">
        <v>64.762799999999999</v>
      </c>
      <c r="BM1014">
        <v>0</v>
      </c>
      <c r="BN1014">
        <v>0</v>
      </c>
      <c r="BO1014">
        <v>0.12</v>
      </c>
      <c r="BP1014">
        <v>1</v>
      </c>
      <c r="BQ1014">
        <v>0</v>
      </c>
      <c r="BR1014">
        <v>77.004000000000005</v>
      </c>
      <c r="BS1014">
        <v>64.762799999999999</v>
      </c>
      <c r="BT1014">
        <v>0</v>
      </c>
      <c r="BU1014">
        <v>0</v>
      </c>
      <c r="BV1014">
        <v>0.12</v>
      </c>
      <c r="BW1014">
        <v>1</v>
      </c>
      <c r="CV1014">
        <v>0</v>
      </c>
      <c r="CW1014">
        <f>ROUND(Y1014*Source!I661*DO1014,7)</f>
        <v>1.2E-2</v>
      </c>
      <c r="CX1014">
        <f>ROUND(Y1014*Source!I661,7)</f>
        <v>1.2E-2</v>
      </c>
      <c r="CY1014">
        <f>AB1014</f>
        <v>641.70000000000005</v>
      </c>
      <c r="CZ1014">
        <f>AF1014</f>
        <v>641.70000000000005</v>
      </c>
      <c r="DA1014">
        <f>AJ1014</f>
        <v>1</v>
      </c>
      <c r="DB1014">
        <f t="shared" si="474"/>
        <v>77</v>
      </c>
      <c r="DC1014">
        <f t="shared" si="475"/>
        <v>64.760000000000005</v>
      </c>
      <c r="DD1014" t="s">
        <v>3</v>
      </c>
      <c r="DE1014" t="s">
        <v>3</v>
      </c>
      <c r="DF1014">
        <f t="shared" si="476"/>
        <v>0</v>
      </c>
      <c r="DG1014">
        <f t="shared" si="468"/>
        <v>7.7</v>
      </c>
      <c r="DH1014">
        <f t="shared" si="452"/>
        <v>6.48</v>
      </c>
      <c r="DI1014">
        <f t="shared" si="453"/>
        <v>0</v>
      </c>
      <c r="DJ1014">
        <f>DG1014+DH1014</f>
        <v>14.18</v>
      </c>
      <c r="DK1014">
        <v>1</v>
      </c>
      <c r="DL1014" t="s">
        <v>1209</v>
      </c>
      <c r="DM1014">
        <v>4</v>
      </c>
      <c r="DN1014" t="s">
        <v>1203</v>
      </c>
      <c r="DO1014">
        <v>1</v>
      </c>
    </row>
    <row r="1015" spans="1:119" x14ac:dyDescent="0.2">
      <c r="A1015">
        <f>ROW(Source!A661)</f>
        <v>661</v>
      </c>
      <c r="B1015">
        <v>449016111</v>
      </c>
      <c r="C1015">
        <v>448998845</v>
      </c>
      <c r="D1015">
        <v>277867738</v>
      </c>
      <c r="E1015">
        <v>1</v>
      </c>
      <c r="F1015">
        <v>1</v>
      </c>
      <c r="G1015">
        <v>1</v>
      </c>
      <c r="H1015">
        <v>3</v>
      </c>
      <c r="I1015" t="s">
        <v>1793</v>
      </c>
      <c r="J1015" t="s">
        <v>1794</v>
      </c>
      <c r="K1015" t="s">
        <v>1795</v>
      </c>
      <c r="L1015">
        <v>1346</v>
      </c>
      <c r="N1015">
        <v>1009</v>
      </c>
      <c r="O1015" t="s">
        <v>441</v>
      </c>
      <c r="P1015" t="s">
        <v>441</v>
      </c>
      <c r="Q1015">
        <v>1</v>
      </c>
      <c r="W1015">
        <v>0</v>
      </c>
      <c r="X1015">
        <v>-511074129</v>
      </c>
      <c r="Y1015">
        <f>(AT1015*ROUND(0,7))</f>
        <v>0</v>
      </c>
      <c r="AA1015">
        <v>3331.81</v>
      </c>
      <c r="AB1015">
        <v>0</v>
      </c>
      <c r="AC1015">
        <v>0</v>
      </c>
      <c r="AD1015">
        <v>0</v>
      </c>
      <c r="AE1015">
        <v>2582.8000000000002</v>
      </c>
      <c r="AF1015">
        <v>0</v>
      </c>
      <c r="AG1015">
        <v>0</v>
      </c>
      <c r="AH1015">
        <v>0</v>
      </c>
      <c r="AI1015">
        <v>1.29</v>
      </c>
      <c r="AJ1015">
        <v>1</v>
      </c>
      <c r="AK1015">
        <v>1</v>
      </c>
      <c r="AL1015">
        <v>1</v>
      </c>
      <c r="AM1015">
        <v>2</v>
      </c>
      <c r="AN1015">
        <v>0</v>
      </c>
      <c r="AO1015">
        <v>0</v>
      </c>
      <c r="AP1015">
        <v>1</v>
      </c>
      <c r="AQ1015">
        <v>1</v>
      </c>
      <c r="AR1015">
        <v>0</v>
      </c>
      <c r="AS1015" t="s">
        <v>3</v>
      </c>
      <c r="AT1015">
        <v>0.34</v>
      </c>
      <c r="AU1015" t="s">
        <v>135</v>
      </c>
      <c r="AV1015">
        <v>0</v>
      </c>
      <c r="AW1015">
        <v>2</v>
      </c>
      <c r="AX1015">
        <v>448998860</v>
      </c>
      <c r="AY1015">
        <v>1</v>
      </c>
      <c r="AZ1015">
        <v>0</v>
      </c>
      <c r="BA1015">
        <v>1032</v>
      </c>
      <c r="BB1015">
        <v>1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878.15200000000016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1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CV1015">
        <v>0</v>
      </c>
      <c r="CW1015">
        <v>0</v>
      </c>
      <c r="CX1015">
        <f>ROUND(Y1015*Source!I661,7)</f>
        <v>0</v>
      </c>
      <c r="CY1015">
        <f>AA1015</f>
        <v>3331.81</v>
      </c>
      <c r="CZ1015">
        <f>AE1015</f>
        <v>2582.8000000000002</v>
      </c>
      <c r="DA1015">
        <f>AI1015</f>
        <v>1.29</v>
      </c>
      <c r="DB1015">
        <f>ROUND((ROUND(AT1015*CZ1015,2)*ROUND(0,7)),6)</f>
        <v>0</v>
      </c>
      <c r="DC1015">
        <f>ROUND((ROUND(AT1015*AG1015,2)*ROUND(0,7)),6)</f>
        <v>0</v>
      </c>
      <c r="DD1015" t="s">
        <v>3</v>
      </c>
      <c r="DE1015" t="s">
        <v>3</v>
      </c>
      <c r="DF1015">
        <f>ROUND(ROUND(AE1015*AI1015,2)*CX1015,2)</f>
        <v>0</v>
      </c>
      <c r="DG1015">
        <f t="shared" si="468"/>
        <v>0</v>
      </c>
      <c r="DH1015">
        <f t="shared" si="452"/>
        <v>0</v>
      </c>
      <c r="DI1015">
        <f t="shared" si="453"/>
        <v>0</v>
      </c>
      <c r="DJ1015">
        <f>DF1015</f>
        <v>0</v>
      </c>
      <c r="DK1015">
        <v>0</v>
      </c>
      <c r="DL1015" t="s">
        <v>3</v>
      </c>
      <c r="DM1015">
        <v>0</v>
      </c>
      <c r="DN1015" t="s">
        <v>3</v>
      </c>
      <c r="DO1015">
        <v>0</v>
      </c>
    </row>
    <row r="1016" spans="1:119" x14ac:dyDescent="0.2">
      <c r="A1016">
        <f>ROW(Source!A661)</f>
        <v>661</v>
      </c>
      <c r="B1016">
        <v>449016111</v>
      </c>
      <c r="C1016">
        <v>448998845</v>
      </c>
      <c r="D1016">
        <v>277881813</v>
      </c>
      <c r="E1016">
        <v>1</v>
      </c>
      <c r="F1016">
        <v>1</v>
      </c>
      <c r="G1016">
        <v>1</v>
      </c>
      <c r="H1016">
        <v>3</v>
      </c>
      <c r="I1016" t="s">
        <v>1775</v>
      </c>
      <c r="J1016" t="s">
        <v>1776</v>
      </c>
      <c r="K1016" t="s">
        <v>1777</v>
      </c>
      <c r="L1016">
        <v>1346</v>
      </c>
      <c r="N1016">
        <v>1009</v>
      </c>
      <c r="O1016" t="s">
        <v>441</v>
      </c>
      <c r="P1016" t="s">
        <v>441</v>
      </c>
      <c r="Q1016">
        <v>1</v>
      </c>
      <c r="W1016">
        <v>0</v>
      </c>
      <c r="X1016">
        <v>-1873036274</v>
      </c>
      <c r="Y1016">
        <f>(AT1016*ROUND(0,7))</f>
        <v>0</v>
      </c>
      <c r="AA1016">
        <v>2516.2199999999998</v>
      </c>
      <c r="AB1016">
        <v>0</v>
      </c>
      <c r="AC1016">
        <v>0</v>
      </c>
      <c r="AD1016">
        <v>0</v>
      </c>
      <c r="AE1016">
        <v>1562.87</v>
      </c>
      <c r="AF1016">
        <v>0</v>
      </c>
      <c r="AG1016">
        <v>0</v>
      </c>
      <c r="AH1016">
        <v>0</v>
      </c>
      <c r="AI1016">
        <v>1.61</v>
      </c>
      <c r="AJ1016">
        <v>1</v>
      </c>
      <c r="AK1016">
        <v>1</v>
      </c>
      <c r="AL1016">
        <v>1</v>
      </c>
      <c r="AM1016">
        <v>2</v>
      </c>
      <c r="AN1016">
        <v>0</v>
      </c>
      <c r="AO1016">
        <v>0</v>
      </c>
      <c r="AP1016">
        <v>1</v>
      </c>
      <c r="AQ1016">
        <v>1</v>
      </c>
      <c r="AR1016">
        <v>0</v>
      </c>
      <c r="AS1016" t="s">
        <v>3</v>
      </c>
      <c r="AT1016">
        <v>0.05</v>
      </c>
      <c r="AU1016" t="s">
        <v>135</v>
      </c>
      <c r="AV1016">
        <v>0</v>
      </c>
      <c r="AW1016">
        <v>2</v>
      </c>
      <c r="AX1016">
        <v>448998861</v>
      </c>
      <c r="AY1016">
        <v>1</v>
      </c>
      <c r="AZ1016">
        <v>0</v>
      </c>
      <c r="BA1016">
        <v>1033</v>
      </c>
      <c r="BB1016">
        <v>1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78.143500000000003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1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CV1016">
        <v>0</v>
      </c>
      <c r="CW1016">
        <v>0</v>
      </c>
      <c r="CX1016">
        <f>ROUND(Y1016*Source!I661,7)</f>
        <v>0</v>
      </c>
      <c r="CY1016">
        <f>AA1016</f>
        <v>2516.2199999999998</v>
      </c>
      <c r="CZ1016">
        <f>AE1016</f>
        <v>1562.87</v>
      </c>
      <c r="DA1016">
        <f>AI1016</f>
        <v>1.61</v>
      </c>
      <c r="DB1016">
        <f>ROUND((ROUND(AT1016*CZ1016,2)*ROUND(0,7)),6)</f>
        <v>0</v>
      </c>
      <c r="DC1016">
        <f>ROUND((ROUND(AT1016*AG1016,2)*ROUND(0,7)),6)</f>
        <v>0</v>
      </c>
      <c r="DD1016" t="s">
        <v>3</v>
      </c>
      <c r="DE1016" t="s">
        <v>3</v>
      </c>
      <c r="DF1016">
        <f>ROUND(ROUND(AE1016*AI1016,2)*CX1016,2)</f>
        <v>0</v>
      </c>
      <c r="DG1016">
        <f t="shared" si="468"/>
        <v>0</v>
      </c>
      <c r="DH1016">
        <f t="shared" si="452"/>
        <v>0</v>
      </c>
      <c r="DI1016">
        <f t="shared" si="453"/>
        <v>0</v>
      </c>
      <c r="DJ1016">
        <f>DF1016</f>
        <v>0</v>
      </c>
      <c r="DK1016">
        <v>0</v>
      </c>
      <c r="DL1016" t="s">
        <v>3</v>
      </c>
      <c r="DM1016">
        <v>0</v>
      </c>
      <c r="DN1016" t="s">
        <v>3</v>
      </c>
      <c r="DO1016">
        <v>0</v>
      </c>
    </row>
    <row r="1017" spans="1:119" x14ac:dyDescent="0.2">
      <c r="A1017">
        <f>ROW(Source!A662)</f>
        <v>662</v>
      </c>
      <c r="B1017">
        <v>449016111</v>
      </c>
      <c r="C1017">
        <v>448998863</v>
      </c>
      <c r="D1017">
        <v>327091362</v>
      </c>
      <c r="E1017">
        <v>112</v>
      </c>
      <c r="F1017">
        <v>1</v>
      </c>
      <c r="G1017">
        <v>1</v>
      </c>
      <c r="H1017">
        <v>1</v>
      </c>
      <c r="I1017" t="s">
        <v>1448</v>
      </c>
      <c r="J1017" t="s">
        <v>3</v>
      </c>
      <c r="K1017" t="s">
        <v>1449</v>
      </c>
      <c r="L1017">
        <v>1369</v>
      </c>
      <c r="N1017">
        <v>1013</v>
      </c>
      <c r="O1017" t="s">
        <v>1450</v>
      </c>
      <c r="P1017" t="s">
        <v>1450</v>
      </c>
      <c r="Q1017">
        <v>1</v>
      </c>
      <c r="W1017">
        <v>0</v>
      </c>
      <c r="X1017">
        <v>1187391579</v>
      </c>
      <c r="Y1017">
        <f>(AT1017*ROUND(0.6,7))</f>
        <v>6.0000000000000001E-3</v>
      </c>
      <c r="AA1017">
        <v>0</v>
      </c>
      <c r="AB1017">
        <v>0</v>
      </c>
      <c r="AC1017">
        <v>0</v>
      </c>
      <c r="AD1017">
        <v>402.75</v>
      </c>
      <c r="AE1017">
        <v>0</v>
      </c>
      <c r="AF1017">
        <v>0</v>
      </c>
      <c r="AG1017">
        <v>0</v>
      </c>
      <c r="AH1017">
        <v>402.75</v>
      </c>
      <c r="AI1017">
        <v>1</v>
      </c>
      <c r="AJ1017">
        <v>1</v>
      </c>
      <c r="AK1017">
        <v>1</v>
      </c>
      <c r="AL1017">
        <v>1</v>
      </c>
      <c r="AM1017">
        <v>-2</v>
      </c>
      <c r="AN1017">
        <v>0</v>
      </c>
      <c r="AO1017">
        <v>0</v>
      </c>
      <c r="AP1017">
        <v>1</v>
      </c>
      <c r="AQ1017">
        <v>1</v>
      </c>
      <c r="AR1017">
        <v>0</v>
      </c>
      <c r="AS1017" t="s">
        <v>3</v>
      </c>
      <c r="AT1017">
        <v>0.01</v>
      </c>
      <c r="AU1017" t="s">
        <v>772</v>
      </c>
      <c r="AV1017">
        <v>1</v>
      </c>
      <c r="AW1017">
        <v>2</v>
      </c>
      <c r="AX1017">
        <v>448998871</v>
      </c>
      <c r="AY1017">
        <v>2</v>
      </c>
      <c r="AZ1017">
        <v>131072</v>
      </c>
      <c r="BA1017">
        <v>1035</v>
      </c>
      <c r="BB1017">
        <v>1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4.0274999999999999</v>
      </c>
      <c r="BN1017">
        <v>0.01</v>
      </c>
      <c r="BO1017">
        <v>0</v>
      </c>
      <c r="BP1017">
        <v>1</v>
      </c>
      <c r="BQ1017">
        <v>0</v>
      </c>
      <c r="BR1017">
        <v>0</v>
      </c>
      <c r="BS1017">
        <v>0</v>
      </c>
      <c r="BT1017">
        <v>2.4165000000000001</v>
      </c>
      <c r="BU1017">
        <v>6.0000000000000001E-3</v>
      </c>
      <c r="BV1017">
        <v>0</v>
      </c>
      <c r="BW1017">
        <v>1</v>
      </c>
      <c r="CU1017">
        <f>ROUND(AT1017*Source!I662*AH1017*AL1017,2)</f>
        <v>4.03</v>
      </c>
      <c r="CV1017">
        <f>ROUND(Y1017*Source!I662,7)</f>
        <v>6.0000000000000001E-3</v>
      </c>
      <c r="CW1017">
        <v>0</v>
      </c>
      <c r="CX1017">
        <f>ROUND(Y1017*Source!I662,7)</f>
        <v>6.0000000000000001E-3</v>
      </c>
      <c r="CY1017">
        <f>AD1017</f>
        <v>402.75</v>
      </c>
      <c r="CZ1017">
        <f>AH1017</f>
        <v>402.75</v>
      </c>
      <c r="DA1017">
        <f>AL1017</f>
        <v>1</v>
      </c>
      <c r="DB1017">
        <f>ROUND((ROUND(AT1017*CZ1017,2)*ROUND(0.6,7)),6)</f>
        <v>2.4180000000000001</v>
      </c>
      <c r="DC1017">
        <f>ROUND((ROUND(AT1017*AG1017,2)*ROUND(0.6,7)),6)</f>
        <v>0</v>
      </c>
      <c r="DD1017" t="s">
        <v>3</v>
      </c>
      <c r="DE1017" t="s">
        <v>3</v>
      </c>
      <c r="DF1017">
        <f t="shared" ref="DF1017:DF1022" si="477">ROUND(ROUND(AE1017,2)*CX1017,2)</f>
        <v>0</v>
      </c>
      <c r="DG1017">
        <f t="shared" si="468"/>
        <v>0</v>
      </c>
      <c r="DH1017">
        <f t="shared" si="452"/>
        <v>0</v>
      </c>
      <c r="DI1017">
        <f t="shared" si="453"/>
        <v>2.42</v>
      </c>
      <c r="DJ1017">
        <f>DI1017</f>
        <v>2.42</v>
      </c>
      <c r="DK1017">
        <v>1</v>
      </c>
      <c r="DL1017" t="s">
        <v>3</v>
      </c>
      <c r="DM1017">
        <v>0</v>
      </c>
      <c r="DN1017" t="s">
        <v>3</v>
      </c>
      <c r="DO1017">
        <v>0</v>
      </c>
    </row>
    <row r="1018" spans="1:119" x14ac:dyDescent="0.2">
      <c r="A1018">
        <f>ROW(Source!A662)</f>
        <v>662</v>
      </c>
      <c r="B1018">
        <v>449016111</v>
      </c>
      <c r="C1018">
        <v>448998863</v>
      </c>
      <c r="D1018">
        <v>327091374</v>
      </c>
      <c r="E1018">
        <v>112</v>
      </c>
      <c r="F1018">
        <v>1</v>
      </c>
      <c r="G1018">
        <v>1</v>
      </c>
      <c r="H1018">
        <v>1</v>
      </c>
      <c r="I1018" t="s">
        <v>1657</v>
      </c>
      <c r="J1018" t="s">
        <v>3</v>
      </c>
      <c r="K1018" t="s">
        <v>1658</v>
      </c>
      <c r="L1018">
        <v>1369</v>
      </c>
      <c r="N1018">
        <v>1013</v>
      </c>
      <c r="O1018" t="s">
        <v>1450</v>
      </c>
      <c r="P1018" t="s">
        <v>1450</v>
      </c>
      <c r="Q1018">
        <v>1</v>
      </c>
      <c r="W1018">
        <v>0</v>
      </c>
      <c r="X1018">
        <v>1518711480</v>
      </c>
      <c r="Y1018">
        <f>(AT1018*ROUND(0.6,7))</f>
        <v>1.1279999999999999</v>
      </c>
      <c r="AA1018">
        <v>0</v>
      </c>
      <c r="AB1018">
        <v>0</v>
      </c>
      <c r="AC1018">
        <v>0</v>
      </c>
      <c r="AD1018">
        <v>620.24</v>
      </c>
      <c r="AE1018">
        <v>0</v>
      </c>
      <c r="AF1018">
        <v>0</v>
      </c>
      <c r="AG1018">
        <v>0</v>
      </c>
      <c r="AH1018">
        <v>620.24</v>
      </c>
      <c r="AI1018">
        <v>1</v>
      </c>
      <c r="AJ1018">
        <v>1</v>
      </c>
      <c r="AK1018">
        <v>1</v>
      </c>
      <c r="AL1018">
        <v>1</v>
      </c>
      <c r="AM1018">
        <v>-2</v>
      </c>
      <c r="AN1018">
        <v>0</v>
      </c>
      <c r="AO1018">
        <v>0</v>
      </c>
      <c r="AP1018">
        <v>1</v>
      </c>
      <c r="AQ1018">
        <v>1</v>
      </c>
      <c r="AR1018">
        <v>0</v>
      </c>
      <c r="AS1018" t="s">
        <v>3</v>
      </c>
      <c r="AT1018">
        <v>1.88</v>
      </c>
      <c r="AU1018" t="s">
        <v>772</v>
      </c>
      <c r="AV1018">
        <v>1</v>
      </c>
      <c r="AW1018">
        <v>2</v>
      </c>
      <c r="AX1018">
        <v>448998872</v>
      </c>
      <c r="AY1018">
        <v>2</v>
      </c>
      <c r="AZ1018">
        <v>131072</v>
      </c>
      <c r="BA1018">
        <v>1036</v>
      </c>
      <c r="BB1018">
        <v>1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1166.0511999999999</v>
      </c>
      <c r="BN1018">
        <v>1.88</v>
      </c>
      <c r="BO1018">
        <v>0</v>
      </c>
      <c r="BP1018">
        <v>1</v>
      </c>
      <c r="BQ1018">
        <v>0</v>
      </c>
      <c r="BR1018">
        <v>0</v>
      </c>
      <c r="BS1018">
        <v>0</v>
      </c>
      <c r="BT1018">
        <v>699.63072</v>
      </c>
      <c r="BU1018">
        <v>1.1279999999999999</v>
      </c>
      <c r="BV1018">
        <v>0</v>
      </c>
      <c r="BW1018">
        <v>1</v>
      </c>
      <c r="CU1018">
        <f>ROUND(AT1018*Source!I662*AH1018*AL1018,2)</f>
        <v>1166.05</v>
      </c>
      <c r="CV1018">
        <f>ROUND(Y1018*Source!I662,7)</f>
        <v>1.1279999999999999</v>
      </c>
      <c r="CW1018">
        <v>0</v>
      </c>
      <c r="CX1018">
        <f>ROUND(Y1018*Source!I662,7)</f>
        <v>1.1279999999999999</v>
      </c>
      <c r="CY1018">
        <f>AD1018</f>
        <v>620.24</v>
      </c>
      <c r="CZ1018">
        <f>AH1018</f>
        <v>620.24</v>
      </c>
      <c r="DA1018">
        <f>AL1018</f>
        <v>1</v>
      </c>
      <c r="DB1018">
        <f>ROUND((ROUND(AT1018*CZ1018,2)*ROUND(0.6,7)),6)</f>
        <v>699.63</v>
      </c>
      <c r="DC1018">
        <f>ROUND((ROUND(AT1018*AG1018,2)*ROUND(0.6,7)),6)</f>
        <v>0</v>
      </c>
      <c r="DD1018" t="s">
        <v>3</v>
      </c>
      <c r="DE1018" t="s">
        <v>3</v>
      </c>
      <c r="DF1018">
        <f t="shared" si="477"/>
        <v>0</v>
      </c>
      <c r="DG1018">
        <f t="shared" si="468"/>
        <v>0</v>
      </c>
      <c r="DH1018">
        <f t="shared" si="452"/>
        <v>0</v>
      </c>
      <c r="DI1018">
        <f t="shared" si="453"/>
        <v>699.63</v>
      </c>
      <c r="DJ1018">
        <f>DI1018</f>
        <v>699.63</v>
      </c>
      <c r="DK1018">
        <v>1</v>
      </c>
      <c r="DL1018" t="s">
        <v>3</v>
      </c>
      <c r="DM1018">
        <v>0</v>
      </c>
      <c r="DN1018" t="s">
        <v>3</v>
      </c>
      <c r="DO1018">
        <v>0</v>
      </c>
    </row>
    <row r="1019" spans="1:119" x14ac:dyDescent="0.2">
      <c r="A1019">
        <f>ROW(Source!A662)</f>
        <v>662</v>
      </c>
      <c r="B1019">
        <v>449016111</v>
      </c>
      <c r="C1019">
        <v>448998863</v>
      </c>
      <c r="D1019">
        <v>327091378</v>
      </c>
      <c r="E1019">
        <v>112</v>
      </c>
      <c r="F1019">
        <v>1</v>
      </c>
      <c r="G1019">
        <v>1</v>
      </c>
      <c r="H1019">
        <v>1</v>
      </c>
      <c r="I1019" t="s">
        <v>1659</v>
      </c>
      <c r="J1019" t="s">
        <v>3</v>
      </c>
      <c r="K1019" t="s">
        <v>1660</v>
      </c>
      <c r="L1019">
        <v>1369</v>
      </c>
      <c r="N1019">
        <v>1013</v>
      </c>
      <c r="O1019" t="s">
        <v>1450</v>
      </c>
      <c r="P1019" t="s">
        <v>1450</v>
      </c>
      <c r="Q1019">
        <v>1</v>
      </c>
      <c r="W1019">
        <v>0</v>
      </c>
      <c r="X1019">
        <v>286205319</v>
      </c>
      <c r="Y1019">
        <f>(AT1019*ROUND(0.6,7))</f>
        <v>1.1279999999999999</v>
      </c>
      <c r="AA1019">
        <v>0</v>
      </c>
      <c r="AB1019">
        <v>0</v>
      </c>
      <c r="AC1019">
        <v>0</v>
      </c>
      <c r="AD1019">
        <v>724.95</v>
      </c>
      <c r="AE1019">
        <v>0</v>
      </c>
      <c r="AF1019">
        <v>0</v>
      </c>
      <c r="AG1019">
        <v>0</v>
      </c>
      <c r="AH1019">
        <v>724.95</v>
      </c>
      <c r="AI1019">
        <v>1</v>
      </c>
      <c r="AJ1019">
        <v>1</v>
      </c>
      <c r="AK1019">
        <v>1</v>
      </c>
      <c r="AL1019">
        <v>1</v>
      </c>
      <c r="AM1019">
        <v>-2</v>
      </c>
      <c r="AN1019">
        <v>0</v>
      </c>
      <c r="AO1019">
        <v>0</v>
      </c>
      <c r="AP1019">
        <v>1</v>
      </c>
      <c r="AQ1019">
        <v>1</v>
      </c>
      <c r="AR1019">
        <v>0</v>
      </c>
      <c r="AS1019" t="s">
        <v>3</v>
      </c>
      <c r="AT1019">
        <v>1.88</v>
      </c>
      <c r="AU1019" t="s">
        <v>772</v>
      </c>
      <c r="AV1019">
        <v>1</v>
      </c>
      <c r="AW1019">
        <v>2</v>
      </c>
      <c r="AX1019">
        <v>448998873</v>
      </c>
      <c r="AY1019">
        <v>2</v>
      </c>
      <c r="AZ1019">
        <v>131072</v>
      </c>
      <c r="BA1019">
        <v>1037</v>
      </c>
      <c r="BB1019">
        <v>1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1362.9059999999999</v>
      </c>
      <c r="BN1019">
        <v>1.88</v>
      </c>
      <c r="BO1019">
        <v>0</v>
      </c>
      <c r="BP1019">
        <v>1</v>
      </c>
      <c r="BQ1019">
        <v>0</v>
      </c>
      <c r="BR1019">
        <v>0</v>
      </c>
      <c r="BS1019">
        <v>0</v>
      </c>
      <c r="BT1019">
        <v>817.74360000000001</v>
      </c>
      <c r="BU1019">
        <v>1.1279999999999999</v>
      </c>
      <c r="BV1019">
        <v>0</v>
      </c>
      <c r="BW1019">
        <v>1</v>
      </c>
      <c r="CU1019">
        <f>ROUND(AT1019*Source!I662*AH1019*AL1019,2)</f>
        <v>1362.91</v>
      </c>
      <c r="CV1019">
        <f>ROUND(Y1019*Source!I662,7)</f>
        <v>1.1279999999999999</v>
      </c>
      <c r="CW1019">
        <v>0</v>
      </c>
      <c r="CX1019">
        <f>ROUND(Y1019*Source!I662,7)</f>
        <v>1.1279999999999999</v>
      </c>
      <c r="CY1019">
        <f>AD1019</f>
        <v>724.95</v>
      </c>
      <c r="CZ1019">
        <f>AH1019</f>
        <v>724.95</v>
      </c>
      <c r="DA1019">
        <f>AL1019</f>
        <v>1</v>
      </c>
      <c r="DB1019">
        <f>ROUND((ROUND(AT1019*CZ1019,2)*ROUND(0.6,7)),6)</f>
        <v>817.74599999999998</v>
      </c>
      <c r="DC1019">
        <f>ROUND((ROUND(AT1019*AG1019,2)*ROUND(0.6,7)),6)</f>
        <v>0</v>
      </c>
      <c r="DD1019" t="s">
        <v>3</v>
      </c>
      <c r="DE1019" t="s">
        <v>3</v>
      </c>
      <c r="DF1019">
        <f t="shared" si="477"/>
        <v>0</v>
      </c>
      <c r="DG1019">
        <f t="shared" si="468"/>
        <v>0</v>
      </c>
      <c r="DH1019">
        <f t="shared" si="452"/>
        <v>0</v>
      </c>
      <c r="DI1019">
        <f t="shared" si="453"/>
        <v>817.74</v>
      </c>
      <c r="DJ1019">
        <f>DI1019</f>
        <v>817.74</v>
      </c>
      <c r="DK1019">
        <v>1</v>
      </c>
      <c r="DL1019" t="s">
        <v>3</v>
      </c>
      <c r="DM1019">
        <v>0</v>
      </c>
      <c r="DN1019" t="s">
        <v>3</v>
      </c>
      <c r="DO1019">
        <v>0</v>
      </c>
    </row>
    <row r="1020" spans="1:119" x14ac:dyDescent="0.2">
      <c r="A1020">
        <f>ROW(Source!A662)</f>
        <v>662</v>
      </c>
      <c r="B1020">
        <v>449016111</v>
      </c>
      <c r="C1020">
        <v>448998863</v>
      </c>
      <c r="D1020">
        <v>327091406</v>
      </c>
      <c r="E1020">
        <v>112</v>
      </c>
      <c r="F1020">
        <v>1</v>
      </c>
      <c r="G1020">
        <v>1</v>
      </c>
      <c r="H1020">
        <v>1</v>
      </c>
      <c r="I1020" t="s">
        <v>1204</v>
      </c>
      <c r="J1020" t="s">
        <v>3</v>
      </c>
      <c r="K1020" t="s">
        <v>1205</v>
      </c>
      <c r="L1020">
        <v>1191</v>
      </c>
      <c r="N1020">
        <v>1013</v>
      </c>
      <c r="O1020" t="s">
        <v>1203</v>
      </c>
      <c r="P1020" t="s">
        <v>1203</v>
      </c>
      <c r="Q1020">
        <v>1</v>
      </c>
      <c r="W1020">
        <v>0</v>
      </c>
      <c r="X1020">
        <v>-1417349443</v>
      </c>
      <c r="Y1020">
        <f>(AT1020*ROUND(0.6,7))</f>
        <v>6.0000000000000001E-3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1</v>
      </c>
      <c r="AJ1020">
        <v>1</v>
      </c>
      <c r="AK1020">
        <v>1</v>
      </c>
      <c r="AL1020">
        <v>1</v>
      </c>
      <c r="AM1020">
        <v>-2</v>
      </c>
      <c r="AN1020">
        <v>0</v>
      </c>
      <c r="AO1020">
        <v>0</v>
      </c>
      <c r="AP1020">
        <v>1</v>
      </c>
      <c r="AQ1020">
        <v>1</v>
      </c>
      <c r="AR1020">
        <v>0</v>
      </c>
      <c r="AS1020" t="s">
        <v>3</v>
      </c>
      <c r="AT1020">
        <v>0.01</v>
      </c>
      <c r="AU1020" t="s">
        <v>772</v>
      </c>
      <c r="AV1020">
        <v>2</v>
      </c>
      <c r="AW1020">
        <v>2</v>
      </c>
      <c r="AX1020">
        <v>448998874</v>
      </c>
      <c r="AY1020">
        <v>1</v>
      </c>
      <c r="AZ1020">
        <v>0</v>
      </c>
      <c r="BA1020">
        <v>1038</v>
      </c>
      <c r="BB1020">
        <v>1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CV1020">
        <v>0</v>
      </c>
      <c r="CW1020">
        <v>0</v>
      </c>
      <c r="CX1020">
        <f>ROUND(Y1020*Source!I662,7)</f>
        <v>6.0000000000000001E-3</v>
      </c>
      <c r="CY1020">
        <f>AD1020</f>
        <v>0</v>
      </c>
      <c r="CZ1020">
        <f>AH1020</f>
        <v>0</v>
      </c>
      <c r="DA1020">
        <f>AL1020</f>
        <v>1</v>
      </c>
      <c r="DB1020">
        <f>ROUND((ROUND(AT1020*CZ1020,2)*ROUND(0.6,7)),6)</f>
        <v>0</v>
      </c>
      <c r="DC1020">
        <f>ROUND((ROUND(AT1020*AG1020,2)*ROUND(0.6,7)),6)</f>
        <v>0</v>
      </c>
      <c r="DD1020" t="s">
        <v>3</v>
      </c>
      <c r="DE1020" t="s">
        <v>3</v>
      </c>
      <c r="DF1020">
        <f t="shared" si="477"/>
        <v>0</v>
      </c>
      <c r="DG1020">
        <f t="shared" si="468"/>
        <v>0</v>
      </c>
      <c r="DH1020">
        <f t="shared" si="452"/>
        <v>0</v>
      </c>
      <c r="DI1020">
        <f t="shared" si="453"/>
        <v>0</v>
      </c>
      <c r="DJ1020">
        <f>DI1020</f>
        <v>0</v>
      </c>
      <c r="DK1020">
        <v>0</v>
      </c>
      <c r="DL1020" t="s">
        <v>3</v>
      </c>
      <c r="DM1020">
        <v>0</v>
      </c>
      <c r="DN1020" t="s">
        <v>3</v>
      </c>
      <c r="DO1020">
        <v>0</v>
      </c>
    </row>
    <row r="1021" spans="1:119" x14ac:dyDescent="0.2">
      <c r="A1021">
        <f>ROW(Source!A662)</f>
        <v>662</v>
      </c>
      <c r="B1021">
        <v>449016111</v>
      </c>
      <c r="C1021">
        <v>448998863</v>
      </c>
      <c r="D1021">
        <v>327212380</v>
      </c>
      <c r="E1021">
        <v>1</v>
      </c>
      <c r="F1021">
        <v>1</v>
      </c>
      <c r="G1021">
        <v>1</v>
      </c>
      <c r="H1021">
        <v>2</v>
      </c>
      <c r="I1021" t="s">
        <v>1206</v>
      </c>
      <c r="J1021" t="s">
        <v>1207</v>
      </c>
      <c r="K1021" t="s">
        <v>1208</v>
      </c>
      <c r="L1021">
        <v>1368</v>
      </c>
      <c r="N1021">
        <v>1011</v>
      </c>
      <c r="O1021" t="s">
        <v>1100</v>
      </c>
      <c r="P1021" t="s">
        <v>1100</v>
      </c>
      <c r="Q1021">
        <v>1</v>
      </c>
      <c r="W1021">
        <v>0</v>
      </c>
      <c r="X1021">
        <v>1032761012</v>
      </c>
      <c r="Y1021">
        <f>(AT1021*ROUND(0.6,7))</f>
        <v>6.0000000000000001E-3</v>
      </c>
      <c r="AA1021">
        <v>0</v>
      </c>
      <c r="AB1021">
        <v>641.70000000000005</v>
      </c>
      <c r="AC1021">
        <v>539.69000000000005</v>
      </c>
      <c r="AD1021">
        <v>0</v>
      </c>
      <c r="AE1021">
        <v>0</v>
      </c>
      <c r="AF1021">
        <v>641.70000000000005</v>
      </c>
      <c r="AG1021">
        <v>539.69000000000005</v>
      </c>
      <c r="AH1021">
        <v>0</v>
      </c>
      <c r="AI1021">
        <v>1</v>
      </c>
      <c r="AJ1021">
        <v>1</v>
      </c>
      <c r="AK1021">
        <v>1</v>
      </c>
      <c r="AL1021">
        <v>1</v>
      </c>
      <c r="AM1021">
        <v>-2</v>
      </c>
      <c r="AN1021">
        <v>0</v>
      </c>
      <c r="AO1021">
        <v>0</v>
      </c>
      <c r="AP1021">
        <v>1</v>
      </c>
      <c r="AQ1021">
        <v>1</v>
      </c>
      <c r="AR1021">
        <v>0</v>
      </c>
      <c r="AS1021" t="s">
        <v>3</v>
      </c>
      <c r="AT1021">
        <v>0.01</v>
      </c>
      <c r="AU1021" t="s">
        <v>772</v>
      </c>
      <c r="AV1021">
        <v>1</v>
      </c>
      <c r="AW1021">
        <v>2</v>
      </c>
      <c r="AX1021">
        <v>448998875</v>
      </c>
      <c r="AY1021">
        <v>2</v>
      </c>
      <c r="AZ1021">
        <v>98304</v>
      </c>
      <c r="BA1021">
        <v>1039</v>
      </c>
      <c r="BB1021">
        <v>1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6.4170000000000007</v>
      </c>
      <c r="BL1021">
        <v>5.3969000000000005</v>
      </c>
      <c r="BM1021">
        <v>0</v>
      </c>
      <c r="BN1021">
        <v>0</v>
      </c>
      <c r="BO1021">
        <v>0.01</v>
      </c>
      <c r="BP1021">
        <v>1</v>
      </c>
      <c r="BQ1021">
        <v>0</v>
      </c>
      <c r="BR1021">
        <v>3.8502000000000005</v>
      </c>
      <c r="BS1021">
        <v>3.2381400000000005</v>
      </c>
      <c r="BT1021">
        <v>0</v>
      </c>
      <c r="BU1021">
        <v>0</v>
      </c>
      <c r="BV1021">
        <v>6.0000000000000001E-3</v>
      </c>
      <c r="BW1021">
        <v>1</v>
      </c>
      <c r="CV1021">
        <v>0</v>
      </c>
      <c r="CW1021">
        <f>ROUND(Y1021*Source!I662*DO1021,7)</f>
        <v>6.0000000000000001E-3</v>
      </c>
      <c r="CX1021">
        <f>ROUND(Y1021*Source!I662,7)</f>
        <v>6.0000000000000001E-3</v>
      </c>
      <c r="CY1021">
        <f>AB1021</f>
        <v>641.70000000000005</v>
      </c>
      <c r="CZ1021">
        <f>AF1021</f>
        <v>641.70000000000005</v>
      </c>
      <c r="DA1021">
        <f>AJ1021</f>
        <v>1</v>
      </c>
      <c r="DB1021">
        <f>ROUND((ROUND(AT1021*CZ1021,2)*ROUND(0.6,7)),6)</f>
        <v>3.8519999999999999</v>
      </c>
      <c r="DC1021">
        <f>ROUND((ROUND(AT1021*AG1021,2)*ROUND(0.6,7)),6)</f>
        <v>3.24</v>
      </c>
      <c r="DD1021" t="s">
        <v>3</v>
      </c>
      <c r="DE1021" t="s">
        <v>3</v>
      </c>
      <c r="DF1021">
        <f t="shared" si="477"/>
        <v>0</v>
      </c>
      <c r="DG1021">
        <f t="shared" si="468"/>
        <v>3.85</v>
      </c>
      <c r="DH1021">
        <f t="shared" si="452"/>
        <v>3.24</v>
      </c>
      <c r="DI1021">
        <f t="shared" si="453"/>
        <v>0</v>
      </c>
      <c r="DJ1021">
        <f>DG1021+DH1021</f>
        <v>7.09</v>
      </c>
      <c r="DK1021">
        <v>1</v>
      </c>
      <c r="DL1021" t="s">
        <v>1209</v>
      </c>
      <c r="DM1021">
        <v>4</v>
      </c>
      <c r="DN1021" t="s">
        <v>1203</v>
      </c>
      <c r="DO1021">
        <v>1</v>
      </c>
    </row>
    <row r="1022" spans="1:119" x14ac:dyDescent="0.2">
      <c r="A1022">
        <f>ROW(Source!A662)</f>
        <v>662</v>
      </c>
      <c r="B1022">
        <v>449016111</v>
      </c>
      <c r="C1022">
        <v>448998863</v>
      </c>
      <c r="D1022">
        <v>327163488</v>
      </c>
      <c r="E1022">
        <v>1</v>
      </c>
      <c r="F1022">
        <v>1</v>
      </c>
      <c r="G1022">
        <v>1</v>
      </c>
      <c r="H1022">
        <v>3</v>
      </c>
      <c r="I1022" t="s">
        <v>1210</v>
      </c>
      <c r="J1022" t="s">
        <v>1211</v>
      </c>
      <c r="K1022" t="s">
        <v>1212</v>
      </c>
      <c r="L1022">
        <v>1383</v>
      </c>
      <c r="N1022">
        <v>1013</v>
      </c>
      <c r="O1022" t="s">
        <v>1213</v>
      </c>
      <c r="P1022" t="s">
        <v>1213</v>
      </c>
      <c r="Q1022">
        <v>1</v>
      </c>
      <c r="W1022">
        <v>0</v>
      </c>
      <c r="X1022">
        <v>1486845918</v>
      </c>
      <c r="Y1022">
        <f>(AT1022*ROUND(0,7))</f>
        <v>0</v>
      </c>
      <c r="AA1022">
        <v>7.32</v>
      </c>
      <c r="AB1022">
        <v>0</v>
      </c>
      <c r="AC1022">
        <v>0</v>
      </c>
      <c r="AD1022">
        <v>0</v>
      </c>
      <c r="AE1022">
        <v>7.32</v>
      </c>
      <c r="AF1022">
        <v>0</v>
      </c>
      <c r="AG1022">
        <v>0</v>
      </c>
      <c r="AH1022">
        <v>0</v>
      </c>
      <c r="AI1022">
        <v>1</v>
      </c>
      <c r="AJ1022">
        <v>1</v>
      </c>
      <c r="AK1022">
        <v>1</v>
      </c>
      <c r="AL1022">
        <v>1</v>
      </c>
      <c r="AM1022">
        <v>-2</v>
      </c>
      <c r="AN1022">
        <v>0</v>
      </c>
      <c r="AO1022">
        <v>0</v>
      </c>
      <c r="AP1022">
        <v>1</v>
      </c>
      <c r="AQ1022">
        <v>1</v>
      </c>
      <c r="AR1022">
        <v>0</v>
      </c>
      <c r="AS1022" t="s">
        <v>3</v>
      </c>
      <c r="AT1022">
        <v>0.10100000000000001</v>
      </c>
      <c r="AU1022" t="s">
        <v>135</v>
      </c>
      <c r="AV1022">
        <v>0</v>
      </c>
      <c r="AW1022">
        <v>2</v>
      </c>
      <c r="AX1022">
        <v>448998876</v>
      </c>
      <c r="AY1022">
        <v>2</v>
      </c>
      <c r="AZ1022">
        <v>16384</v>
      </c>
      <c r="BA1022">
        <v>1040</v>
      </c>
      <c r="BB1022">
        <v>1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0.73932000000000009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1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CV1022">
        <v>0</v>
      </c>
      <c r="CW1022">
        <v>0</v>
      </c>
      <c r="CX1022">
        <f>ROUND(Y1022*Source!I662,7)</f>
        <v>0</v>
      </c>
      <c r="CY1022">
        <f>AA1022</f>
        <v>7.32</v>
      </c>
      <c r="CZ1022">
        <f>AE1022</f>
        <v>7.32</v>
      </c>
      <c r="DA1022">
        <f>AI1022</f>
        <v>1</v>
      </c>
      <c r="DB1022">
        <f>ROUND((ROUND(AT1022*CZ1022,2)*ROUND(0,7)),6)</f>
        <v>0</v>
      </c>
      <c r="DC1022">
        <f>ROUND((ROUND(AT1022*AG1022,2)*ROUND(0,7)),6)</f>
        <v>0</v>
      </c>
      <c r="DD1022" t="s">
        <v>3</v>
      </c>
      <c r="DE1022" t="s">
        <v>3</v>
      </c>
      <c r="DF1022">
        <f t="shared" si="477"/>
        <v>0</v>
      </c>
      <c r="DG1022">
        <f t="shared" si="468"/>
        <v>0</v>
      </c>
      <c r="DH1022">
        <f t="shared" si="452"/>
        <v>0</v>
      </c>
      <c r="DI1022">
        <f t="shared" si="453"/>
        <v>0</v>
      </c>
      <c r="DJ1022">
        <f>DF1022</f>
        <v>0</v>
      </c>
      <c r="DK1022">
        <v>1</v>
      </c>
      <c r="DL1022" t="s">
        <v>3</v>
      </c>
      <c r="DM1022">
        <v>0</v>
      </c>
      <c r="DN1022" t="s">
        <v>3</v>
      </c>
      <c r="DO1022">
        <v>0</v>
      </c>
    </row>
    <row r="1023" spans="1:119" x14ac:dyDescent="0.2">
      <c r="A1023">
        <f>ROW(Source!A662)</f>
        <v>662</v>
      </c>
      <c r="B1023">
        <v>449016111</v>
      </c>
      <c r="C1023">
        <v>448998863</v>
      </c>
      <c r="D1023">
        <v>327165409</v>
      </c>
      <c r="E1023">
        <v>1</v>
      </c>
      <c r="F1023">
        <v>1</v>
      </c>
      <c r="G1023">
        <v>1</v>
      </c>
      <c r="H1023">
        <v>3</v>
      </c>
      <c r="I1023" t="s">
        <v>1796</v>
      </c>
      <c r="J1023" t="s">
        <v>1797</v>
      </c>
      <c r="K1023" t="s">
        <v>1798</v>
      </c>
      <c r="L1023">
        <v>1371</v>
      </c>
      <c r="N1023">
        <v>1013</v>
      </c>
      <c r="O1023" t="s">
        <v>32</v>
      </c>
      <c r="P1023" t="s">
        <v>32</v>
      </c>
      <c r="Q1023">
        <v>1</v>
      </c>
      <c r="W1023">
        <v>0</v>
      </c>
      <c r="X1023">
        <v>879204490</v>
      </c>
      <c r="Y1023">
        <f>(AT1023*ROUND(0,7))</f>
        <v>0</v>
      </c>
      <c r="AA1023">
        <v>55.79</v>
      </c>
      <c r="AB1023">
        <v>0</v>
      </c>
      <c r="AC1023">
        <v>0</v>
      </c>
      <c r="AD1023">
        <v>0</v>
      </c>
      <c r="AE1023">
        <v>44.99</v>
      </c>
      <c r="AF1023">
        <v>0</v>
      </c>
      <c r="AG1023">
        <v>0</v>
      </c>
      <c r="AH1023">
        <v>0</v>
      </c>
      <c r="AI1023">
        <v>1.24</v>
      </c>
      <c r="AJ1023">
        <v>1</v>
      </c>
      <c r="AK1023">
        <v>1</v>
      </c>
      <c r="AL1023">
        <v>1</v>
      </c>
      <c r="AM1023">
        <v>2</v>
      </c>
      <c r="AN1023">
        <v>0</v>
      </c>
      <c r="AO1023">
        <v>0</v>
      </c>
      <c r="AP1023">
        <v>1</v>
      </c>
      <c r="AQ1023">
        <v>1</v>
      </c>
      <c r="AR1023">
        <v>0</v>
      </c>
      <c r="AS1023" t="s">
        <v>3</v>
      </c>
      <c r="AT1023">
        <v>2.4599999999999999E-3</v>
      </c>
      <c r="AU1023" t="s">
        <v>135</v>
      </c>
      <c r="AV1023">
        <v>0</v>
      </c>
      <c r="AW1023">
        <v>2</v>
      </c>
      <c r="AX1023">
        <v>448998877</v>
      </c>
      <c r="AY1023">
        <v>1</v>
      </c>
      <c r="AZ1023">
        <v>0</v>
      </c>
      <c r="BA1023">
        <v>1041</v>
      </c>
      <c r="BB1023">
        <v>1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0.11067540000000001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1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CV1023">
        <v>0</v>
      </c>
      <c r="CW1023">
        <v>0</v>
      </c>
      <c r="CX1023">
        <f>ROUND(Y1023*Source!I662,7)</f>
        <v>0</v>
      </c>
      <c r="CY1023">
        <f>AA1023</f>
        <v>55.79</v>
      </c>
      <c r="CZ1023">
        <f>AE1023</f>
        <v>44.99</v>
      </c>
      <c r="DA1023">
        <f>AI1023</f>
        <v>1.24</v>
      </c>
      <c r="DB1023">
        <f>ROUND((ROUND(AT1023*CZ1023,2)*ROUND(0,7)),6)</f>
        <v>0</v>
      </c>
      <c r="DC1023">
        <f>ROUND((ROUND(AT1023*AG1023,2)*ROUND(0,7)),6)</f>
        <v>0</v>
      </c>
      <c r="DD1023" t="s">
        <v>3</v>
      </c>
      <c r="DE1023" t="s">
        <v>3</v>
      </c>
      <c r="DF1023">
        <f>ROUND(ROUND(AE1023*AI1023,2)*CX1023,2)</f>
        <v>0</v>
      </c>
      <c r="DG1023">
        <f t="shared" si="468"/>
        <v>0</v>
      </c>
      <c r="DH1023">
        <f t="shared" si="452"/>
        <v>0</v>
      </c>
      <c r="DI1023">
        <f t="shared" si="453"/>
        <v>0</v>
      </c>
      <c r="DJ1023">
        <f>DF1023</f>
        <v>0</v>
      </c>
      <c r="DK1023">
        <v>0</v>
      </c>
      <c r="DL1023" t="s">
        <v>3</v>
      </c>
      <c r="DM1023">
        <v>0</v>
      </c>
      <c r="DN1023" t="s">
        <v>3</v>
      </c>
      <c r="DO1023">
        <v>0</v>
      </c>
    </row>
    <row r="1024" spans="1:119" x14ac:dyDescent="0.2">
      <c r="A1024">
        <f>ROW(Source!A663)</f>
        <v>663</v>
      </c>
      <c r="B1024">
        <v>449016111</v>
      </c>
      <c r="C1024">
        <v>448998879</v>
      </c>
      <c r="D1024">
        <v>327091362</v>
      </c>
      <c r="E1024">
        <v>112</v>
      </c>
      <c r="F1024">
        <v>1</v>
      </c>
      <c r="G1024">
        <v>1</v>
      </c>
      <c r="H1024">
        <v>1</v>
      </c>
      <c r="I1024" t="s">
        <v>1448</v>
      </c>
      <c r="J1024" t="s">
        <v>3</v>
      </c>
      <c r="K1024" t="s">
        <v>1449</v>
      </c>
      <c r="L1024">
        <v>1369</v>
      </c>
      <c r="N1024">
        <v>1013</v>
      </c>
      <c r="O1024" t="s">
        <v>1450</v>
      </c>
      <c r="P1024" t="s">
        <v>1450</v>
      </c>
      <c r="Q1024">
        <v>1</v>
      </c>
      <c r="W1024">
        <v>0</v>
      </c>
      <c r="X1024">
        <v>1187391579</v>
      </c>
      <c r="Y1024">
        <f>(AT1024*ROUND(0.3,7))</f>
        <v>3.0000000000000001E-3</v>
      </c>
      <c r="AA1024">
        <v>0</v>
      </c>
      <c r="AB1024">
        <v>0</v>
      </c>
      <c r="AC1024">
        <v>0</v>
      </c>
      <c r="AD1024">
        <v>402.75</v>
      </c>
      <c r="AE1024">
        <v>0</v>
      </c>
      <c r="AF1024">
        <v>0</v>
      </c>
      <c r="AG1024">
        <v>0</v>
      </c>
      <c r="AH1024">
        <v>402.75</v>
      </c>
      <c r="AI1024">
        <v>1</v>
      </c>
      <c r="AJ1024">
        <v>1</v>
      </c>
      <c r="AK1024">
        <v>1</v>
      </c>
      <c r="AL1024">
        <v>1</v>
      </c>
      <c r="AM1024">
        <v>-2</v>
      </c>
      <c r="AN1024">
        <v>0</v>
      </c>
      <c r="AO1024">
        <v>0</v>
      </c>
      <c r="AP1024">
        <v>1</v>
      </c>
      <c r="AQ1024">
        <v>1</v>
      </c>
      <c r="AR1024">
        <v>0</v>
      </c>
      <c r="AS1024" t="s">
        <v>3</v>
      </c>
      <c r="AT1024">
        <v>0.01</v>
      </c>
      <c r="AU1024" t="s">
        <v>321</v>
      </c>
      <c r="AV1024">
        <v>1</v>
      </c>
      <c r="AW1024">
        <v>2</v>
      </c>
      <c r="AX1024">
        <v>448998887</v>
      </c>
      <c r="AY1024">
        <v>2</v>
      </c>
      <c r="AZ1024">
        <v>131072</v>
      </c>
      <c r="BA1024">
        <v>1043</v>
      </c>
      <c r="BB1024">
        <v>1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4.0274999999999999</v>
      </c>
      <c r="BN1024">
        <v>0.01</v>
      </c>
      <c r="BO1024">
        <v>0</v>
      </c>
      <c r="BP1024">
        <v>1</v>
      </c>
      <c r="BQ1024">
        <v>0</v>
      </c>
      <c r="BR1024">
        <v>0</v>
      </c>
      <c r="BS1024">
        <v>0</v>
      </c>
      <c r="BT1024">
        <v>1.20825</v>
      </c>
      <c r="BU1024">
        <v>3.0000000000000001E-3</v>
      </c>
      <c r="BV1024">
        <v>0</v>
      </c>
      <c r="BW1024">
        <v>1</v>
      </c>
      <c r="CU1024">
        <f>ROUND(AT1024*Source!I663*AH1024*AL1024,2)</f>
        <v>4.03</v>
      </c>
      <c r="CV1024">
        <f>ROUND(Y1024*Source!I663,7)</f>
        <v>3.0000000000000001E-3</v>
      </c>
      <c r="CW1024">
        <v>0</v>
      </c>
      <c r="CX1024">
        <f>ROUND(Y1024*Source!I663,7)</f>
        <v>3.0000000000000001E-3</v>
      </c>
      <c r="CY1024">
        <f>AD1024</f>
        <v>402.75</v>
      </c>
      <c r="CZ1024">
        <f>AH1024</f>
        <v>402.75</v>
      </c>
      <c r="DA1024">
        <f>AL1024</f>
        <v>1</v>
      </c>
      <c r="DB1024">
        <f>ROUND((ROUND(AT1024*CZ1024,2)*ROUND(0.3,7)),6)</f>
        <v>1.2090000000000001</v>
      </c>
      <c r="DC1024">
        <f>ROUND((ROUND(AT1024*AG1024,2)*ROUND(0.3,7)),6)</f>
        <v>0</v>
      </c>
      <c r="DD1024" t="s">
        <v>3</v>
      </c>
      <c r="DE1024" t="s">
        <v>3</v>
      </c>
      <c r="DF1024">
        <f t="shared" ref="DF1024:DF1029" si="478">ROUND(ROUND(AE1024,2)*CX1024,2)</f>
        <v>0</v>
      </c>
      <c r="DG1024">
        <f t="shared" si="468"/>
        <v>0</v>
      </c>
      <c r="DH1024">
        <f t="shared" si="452"/>
        <v>0</v>
      </c>
      <c r="DI1024">
        <f t="shared" si="453"/>
        <v>1.21</v>
      </c>
      <c r="DJ1024">
        <f>DI1024</f>
        <v>1.21</v>
      </c>
      <c r="DK1024">
        <v>1</v>
      </c>
      <c r="DL1024" t="s">
        <v>3</v>
      </c>
      <c r="DM1024">
        <v>0</v>
      </c>
      <c r="DN1024" t="s">
        <v>3</v>
      </c>
      <c r="DO1024">
        <v>0</v>
      </c>
    </row>
    <row r="1025" spans="1:119" x14ac:dyDescent="0.2">
      <c r="A1025">
        <f>ROW(Source!A663)</f>
        <v>663</v>
      </c>
      <c r="B1025">
        <v>449016111</v>
      </c>
      <c r="C1025">
        <v>448998879</v>
      </c>
      <c r="D1025">
        <v>327091374</v>
      </c>
      <c r="E1025">
        <v>112</v>
      </c>
      <c r="F1025">
        <v>1</v>
      </c>
      <c r="G1025">
        <v>1</v>
      </c>
      <c r="H1025">
        <v>1</v>
      </c>
      <c r="I1025" t="s">
        <v>1657</v>
      </c>
      <c r="J1025" t="s">
        <v>3</v>
      </c>
      <c r="K1025" t="s">
        <v>1658</v>
      </c>
      <c r="L1025">
        <v>1369</v>
      </c>
      <c r="N1025">
        <v>1013</v>
      </c>
      <c r="O1025" t="s">
        <v>1450</v>
      </c>
      <c r="P1025" t="s">
        <v>1450</v>
      </c>
      <c r="Q1025">
        <v>1</v>
      </c>
      <c r="W1025">
        <v>0</v>
      </c>
      <c r="X1025">
        <v>1518711480</v>
      </c>
      <c r="Y1025">
        <f>(AT1025*ROUND(0.3,7))</f>
        <v>0.56399999999999995</v>
      </c>
      <c r="AA1025">
        <v>0</v>
      </c>
      <c r="AB1025">
        <v>0</v>
      </c>
      <c r="AC1025">
        <v>0</v>
      </c>
      <c r="AD1025">
        <v>620.24</v>
      </c>
      <c r="AE1025">
        <v>0</v>
      </c>
      <c r="AF1025">
        <v>0</v>
      </c>
      <c r="AG1025">
        <v>0</v>
      </c>
      <c r="AH1025">
        <v>620.24</v>
      </c>
      <c r="AI1025">
        <v>1</v>
      </c>
      <c r="AJ1025">
        <v>1</v>
      </c>
      <c r="AK1025">
        <v>1</v>
      </c>
      <c r="AL1025">
        <v>1</v>
      </c>
      <c r="AM1025">
        <v>-2</v>
      </c>
      <c r="AN1025">
        <v>0</v>
      </c>
      <c r="AO1025">
        <v>0</v>
      </c>
      <c r="AP1025">
        <v>1</v>
      </c>
      <c r="AQ1025">
        <v>1</v>
      </c>
      <c r="AR1025">
        <v>0</v>
      </c>
      <c r="AS1025" t="s">
        <v>3</v>
      </c>
      <c r="AT1025">
        <v>1.88</v>
      </c>
      <c r="AU1025" t="s">
        <v>321</v>
      </c>
      <c r="AV1025">
        <v>1</v>
      </c>
      <c r="AW1025">
        <v>2</v>
      </c>
      <c r="AX1025">
        <v>448998888</v>
      </c>
      <c r="AY1025">
        <v>2</v>
      </c>
      <c r="AZ1025">
        <v>131072</v>
      </c>
      <c r="BA1025">
        <v>1044</v>
      </c>
      <c r="BB1025">
        <v>1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1166.0511999999999</v>
      </c>
      <c r="BN1025">
        <v>1.88</v>
      </c>
      <c r="BO1025">
        <v>0</v>
      </c>
      <c r="BP1025">
        <v>1</v>
      </c>
      <c r="BQ1025">
        <v>0</v>
      </c>
      <c r="BR1025">
        <v>0</v>
      </c>
      <c r="BS1025">
        <v>0</v>
      </c>
      <c r="BT1025">
        <v>349.81536</v>
      </c>
      <c r="BU1025">
        <v>0.56399999999999995</v>
      </c>
      <c r="BV1025">
        <v>0</v>
      </c>
      <c r="BW1025">
        <v>1</v>
      </c>
      <c r="CU1025">
        <f>ROUND(AT1025*Source!I663*AH1025*AL1025,2)</f>
        <v>1166.05</v>
      </c>
      <c r="CV1025">
        <f>ROUND(Y1025*Source!I663,7)</f>
        <v>0.56399999999999995</v>
      </c>
      <c r="CW1025">
        <v>0</v>
      </c>
      <c r="CX1025">
        <f>ROUND(Y1025*Source!I663,7)</f>
        <v>0.56399999999999995</v>
      </c>
      <c r="CY1025">
        <f>AD1025</f>
        <v>620.24</v>
      </c>
      <c r="CZ1025">
        <f>AH1025</f>
        <v>620.24</v>
      </c>
      <c r="DA1025">
        <f>AL1025</f>
        <v>1</v>
      </c>
      <c r="DB1025">
        <f>ROUND((ROUND(AT1025*CZ1025,2)*ROUND(0.3,7)),6)</f>
        <v>349.815</v>
      </c>
      <c r="DC1025">
        <f>ROUND((ROUND(AT1025*AG1025,2)*ROUND(0.3,7)),6)</f>
        <v>0</v>
      </c>
      <c r="DD1025" t="s">
        <v>3</v>
      </c>
      <c r="DE1025" t="s">
        <v>3</v>
      </c>
      <c r="DF1025">
        <f t="shared" si="478"/>
        <v>0</v>
      </c>
      <c r="DG1025">
        <f t="shared" si="468"/>
        <v>0</v>
      </c>
      <c r="DH1025">
        <f t="shared" ref="DH1025:DH1088" si="479">ROUND(ROUND(AG1025,2)*CX1025,2)</f>
        <v>0</v>
      </c>
      <c r="DI1025">
        <f t="shared" ref="DI1025:DI1088" si="480">ROUND(ROUND(AH1025,2)*CX1025,2)</f>
        <v>349.82</v>
      </c>
      <c r="DJ1025">
        <f>DI1025</f>
        <v>349.82</v>
      </c>
      <c r="DK1025">
        <v>1</v>
      </c>
      <c r="DL1025" t="s">
        <v>3</v>
      </c>
      <c r="DM1025">
        <v>0</v>
      </c>
      <c r="DN1025" t="s">
        <v>3</v>
      </c>
      <c r="DO1025">
        <v>0</v>
      </c>
    </row>
    <row r="1026" spans="1:119" x14ac:dyDescent="0.2">
      <c r="A1026">
        <f>ROW(Source!A663)</f>
        <v>663</v>
      </c>
      <c r="B1026">
        <v>449016111</v>
      </c>
      <c r="C1026">
        <v>448998879</v>
      </c>
      <c r="D1026">
        <v>327091378</v>
      </c>
      <c r="E1026">
        <v>112</v>
      </c>
      <c r="F1026">
        <v>1</v>
      </c>
      <c r="G1026">
        <v>1</v>
      </c>
      <c r="H1026">
        <v>1</v>
      </c>
      <c r="I1026" t="s">
        <v>1659</v>
      </c>
      <c r="J1026" t="s">
        <v>3</v>
      </c>
      <c r="K1026" t="s">
        <v>1660</v>
      </c>
      <c r="L1026">
        <v>1369</v>
      </c>
      <c r="N1026">
        <v>1013</v>
      </c>
      <c r="O1026" t="s">
        <v>1450</v>
      </c>
      <c r="P1026" t="s">
        <v>1450</v>
      </c>
      <c r="Q1026">
        <v>1</v>
      </c>
      <c r="W1026">
        <v>0</v>
      </c>
      <c r="X1026">
        <v>286205319</v>
      </c>
      <c r="Y1026">
        <f>(AT1026*ROUND(0.3,7))</f>
        <v>0.56399999999999995</v>
      </c>
      <c r="AA1026">
        <v>0</v>
      </c>
      <c r="AB1026">
        <v>0</v>
      </c>
      <c r="AC1026">
        <v>0</v>
      </c>
      <c r="AD1026">
        <v>724.95</v>
      </c>
      <c r="AE1026">
        <v>0</v>
      </c>
      <c r="AF1026">
        <v>0</v>
      </c>
      <c r="AG1026">
        <v>0</v>
      </c>
      <c r="AH1026">
        <v>724.95</v>
      </c>
      <c r="AI1026">
        <v>1</v>
      </c>
      <c r="AJ1026">
        <v>1</v>
      </c>
      <c r="AK1026">
        <v>1</v>
      </c>
      <c r="AL1026">
        <v>1</v>
      </c>
      <c r="AM1026">
        <v>-2</v>
      </c>
      <c r="AN1026">
        <v>0</v>
      </c>
      <c r="AO1026">
        <v>0</v>
      </c>
      <c r="AP1026">
        <v>1</v>
      </c>
      <c r="AQ1026">
        <v>1</v>
      </c>
      <c r="AR1026">
        <v>0</v>
      </c>
      <c r="AS1026" t="s">
        <v>3</v>
      </c>
      <c r="AT1026">
        <v>1.88</v>
      </c>
      <c r="AU1026" t="s">
        <v>321</v>
      </c>
      <c r="AV1026">
        <v>1</v>
      </c>
      <c r="AW1026">
        <v>2</v>
      </c>
      <c r="AX1026">
        <v>448998889</v>
      </c>
      <c r="AY1026">
        <v>2</v>
      </c>
      <c r="AZ1026">
        <v>131072</v>
      </c>
      <c r="BA1026">
        <v>1045</v>
      </c>
      <c r="BB1026">
        <v>1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1362.9059999999999</v>
      </c>
      <c r="BN1026">
        <v>1.88</v>
      </c>
      <c r="BO1026">
        <v>0</v>
      </c>
      <c r="BP1026">
        <v>1</v>
      </c>
      <c r="BQ1026">
        <v>0</v>
      </c>
      <c r="BR1026">
        <v>0</v>
      </c>
      <c r="BS1026">
        <v>0</v>
      </c>
      <c r="BT1026">
        <v>408.87180000000001</v>
      </c>
      <c r="BU1026">
        <v>0.56399999999999995</v>
      </c>
      <c r="BV1026">
        <v>0</v>
      </c>
      <c r="BW1026">
        <v>1</v>
      </c>
      <c r="CU1026">
        <f>ROUND(AT1026*Source!I663*AH1026*AL1026,2)</f>
        <v>1362.91</v>
      </c>
      <c r="CV1026">
        <f>ROUND(Y1026*Source!I663,7)</f>
        <v>0.56399999999999995</v>
      </c>
      <c r="CW1026">
        <v>0</v>
      </c>
      <c r="CX1026">
        <f>ROUND(Y1026*Source!I663,7)</f>
        <v>0.56399999999999995</v>
      </c>
      <c r="CY1026">
        <f>AD1026</f>
        <v>724.95</v>
      </c>
      <c r="CZ1026">
        <f>AH1026</f>
        <v>724.95</v>
      </c>
      <c r="DA1026">
        <f>AL1026</f>
        <v>1</v>
      </c>
      <c r="DB1026">
        <f>ROUND((ROUND(AT1026*CZ1026,2)*ROUND(0.3,7)),6)</f>
        <v>408.87299999999999</v>
      </c>
      <c r="DC1026">
        <f>ROUND((ROUND(AT1026*AG1026,2)*ROUND(0.3,7)),6)</f>
        <v>0</v>
      </c>
      <c r="DD1026" t="s">
        <v>3</v>
      </c>
      <c r="DE1026" t="s">
        <v>3</v>
      </c>
      <c r="DF1026">
        <f t="shared" si="478"/>
        <v>0</v>
      </c>
      <c r="DG1026">
        <f t="shared" si="468"/>
        <v>0</v>
      </c>
      <c r="DH1026">
        <f t="shared" si="479"/>
        <v>0</v>
      </c>
      <c r="DI1026">
        <f t="shared" si="480"/>
        <v>408.87</v>
      </c>
      <c r="DJ1026">
        <f>DI1026</f>
        <v>408.87</v>
      </c>
      <c r="DK1026">
        <v>1</v>
      </c>
      <c r="DL1026" t="s">
        <v>3</v>
      </c>
      <c r="DM1026">
        <v>0</v>
      </c>
      <c r="DN1026" t="s">
        <v>3</v>
      </c>
      <c r="DO1026">
        <v>0</v>
      </c>
    </row>
    <row r="1027" spans="1:119" x14ac:dyDescent="0.2">
      <c r="A1027">
        <f>ROW(Source!A663)</f>
        <v>663</v>
      </c>
      <c r="B1027">
        <v>449016111</v>
      </c>
      <c r="C1027">
        <v>448998879</v>
      </c>
      <c r="D1027">
        <v>327091406</v>
      </c>
      <c r="E1027">
        <v>112</v>
      </c>
      <c r="F1027">
        <v>1</v>
      </c>
      <c r="G1027">
        <v>1</v>
      </c>
      <c r="H1027">
        <v>1</v>
      </c>
      <c r="I1027" t="s">
        <v>1204</v>
      </c>
      <c r="J1027" t="s">
        <v>3</v>
      </c>
      <c r="K1027" t="s">
        <v>1205</v>
      </c>
      <c r="L1027">
        <v>1191</v>
      </c>
      <c r="N1027">
        <v>1013</v>
      </c>
      <c r="O1027" t="s">
        <v>1203</v>
      </c>
      <c r="P1027" t="s">
        <v>1203</v>
      </c>
      <c r="Q1027">
        <v>1</v>
      </c>
      <c r="W1027">
        <v>0</v>
      </c>
      <c r="X1027">
        <v>-1417349443</v>
      </c>
      <c r="Y1027">
        <f>(AT1027*ROUND(0.3,7))</f>
        <v>3.0000000000000001E-3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1</v>
      </c>
      <c r="AJ1027">
        <v>1</v>
      </c>
      <c r="AK1027">
        <v>1</v>
      </c>
      <c r="AL1027">
        <v>1</v>
      </c>
      <c r="AM1027">
        <v>-2</v>
      </c>
      <c r="AN1027">
        <v>0</v>
      </c>
      <c r="AO1027">
        <v>0</v>
      </c>
      <c r="AP1027">
        <v>1</v>
      </c>
      <c r="AQ1027">
        <v>1</v>
      </c>
      <c r="AR1027">
        <v>0</v>
      </c>
      <c r="AS1027" t="s">
        <v>3</v>
      </c>
      <c r="AT1027">
        <v>0.01</v>
      </c>
      <c r="AU1027" t="s">
        <v>321</v>
      </c>
      <c r="AV1027">
        <v>2</v>
      </c>
      <c r="AW1027">
        <v>2</v>
      </c>
      <c r="AX1027">
        <v>448998890</v>
      </c>
      <c r="AY1027">
        <v>1</v>
      </c>
      <c r="AZ1027">
        <v>0</v>
      </c>
      <c r="BA1027">
        <v>1046</v>
      </c>
      <c r="BB1027">
        <v>1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CV1027">
        <v>0</v>
      </c>
      <c r="CW1027">
        <v>0</v>
      </c>
      <c r="CX1027">
        <f>ROUND(Y1027*Source!I663,7)</f>
        <v>3.0000000000000001E-3</v>
      </c>
      <c r="CY1027">
        <f>AD1027</f>
        <v>0</v>
      </c>
      <c r="CZ1027">
        <f>AH1027</f>
        <v>0</v>
      </c>
      <c r="DA1027">
        <f>AL1027</f>
        <v>1</v>
      </c>
      <c r="DB1027">
        <f>ROUND((ROUND(AT1027*CZ1027,2)*ROUND(0.3,7)),6)</f>
        <v>0</v>
      </c>
      <c r="DC1027">
        <f>ROUND((ROUND(AT1027*AG1027,2)*ROUND(0.3,7)),6)</f>
        <v>0</v>
      </c>
      <c r="DD1027" t="s">
        <v>3</v>
      </c>
      <c r="DE1027" t="s">
        <v>3</v>
      </c>
      <c r="DF1027">
        <f t="shared" si="478"/>
        <v>0</v>
      </c>
      <c r="DG1027">
        <f t="shared" si="468"/>
        <v>0</v>
      </c>
      <c r="DH1027">
        <f t="shared" si="479"/>
        <v>0</v>
      </c>
      <c r="DI1027">
        <f t="shared" si="480"/>
        <v>0</v>
      </c>
      <c r="DJ1027">
        <f>DI1027</f>
        <v>0</v>
      </c>
      <c r="DK1027">
        <v>0</v>
      </c>
      <c r="DL1027" t="s">
        <v>3</v>
      </c>
      <c r="DM1027">
        <v>0</v>
      </c>
      <c r="DN1027" t="s">
        <v>3</v>
      </c>
      <c r="DO1027">
        <v>0</v>
      </c>
    </row>
    <row r="1028" spans="1:119" x14ac:dyDescent="0.2">
      <c r="A1028">
        <f>ROW(Source!A663)</f>
        <v>663</v>
      </c>
      <c r="B1028">
        <v>449016111</v>
      </c>
      <c r="C1028">
        <v>448998879</v>
      </c>
      <c r="D1028">
        <v>327212380</v>
      </c>
      <c r="E1028">
        <v>1</v>
      </c>
      <c r="F1028">
        <v>1</v>
      </c>
      <c r="G1028">
        <v>1</v>
      </c>
      <c r="H1028">
        <v>2</v>
      </c>
      <c r="I1028" t="s">
        <v>1206</v>
      </c>
      <c r="J1028" t="s">
        <v>1207</v>
      </c>
      <c r="K1028" t="s">
        <v>1208</v>
      </c>
      <c r="L1028">
        <v>1368</v>
      </c>
      <c r="N1028">
        <v>1011</v>
      </c>
      <c r="O1028" t="s">
        <v>1100</v>
      </c>
      <c r="P1028" t="s">
        <v>1100</v>
      </c>
      <c r="Q1028">
        <v>1</v>
      </c>
      <c r="W1028">
        <v>0</v>
      </c>
      <c r="X1028">
        <v>1032761012</v>
      </c>
      <c r="Y1028">
        <f>(AT1028*ROUND(0.3,7))</f>
        <v>3.0000000000000001E-3</v>
      </c>
      <c r="AA1028">
        <v>0</v>
      </c>
      <c r="AB1028">
        <v>641.70000000000005</v>
      </c>
      <c r="AC1028">
        <v>539.69000000000005</v>
      </c>
      <c r="AD1028">
        <v>0</v>
      </c>
      <c r="AE1028">
        <v>0</v>
      </c>
      <c r="AF1028">
        <v>641.70000000000005</v>
      </c>
      <c r="AG1028">
        <v>539.69000000000005</v>
      </c>
      <c r="AH1028">
        <v>0</v>
      </c>
      <c r="AI1028">
        <v>1</v>
      </c>
      <c r="AJ1028">
        <v>1</v>
      </c>
      <c r="AK1028">
        <v>1</v>
      </c>
      <c r="AL1028">
        <v>1</v>
      </c>
      <c r="AM1028">
        <v>-2</v>
      </c>
      <c r="AN1028">
        <v>0</v>
      </c>
      <c r="AO1028">
        <v>0</v>
      </c>
      <c r="AP1028">
        <v>1</v>
      </c>
      <c r="AQ1028">
        <v>1</v>
      </c>
      <c r="AR1028">
        <v>0</v>
      </c>
      <c r="AS1028" t="s">
        <v>3</v>
      </c>
      <c r="AT1028">
        <v>0.01</v>
      </c>
      <c r="AU1028" t="s">
        <v>321</v>
      </c>
      <c r="AV1028">
        <v>1</v>
      </c>
      <c r="AW1028">
        <v>2</v>
      </c>
      <c r="AX1028">
        <v>448998891</v>
      </c>
      <c r="AY1028">
        <v>2</v>
      </c>
      <c r="AZ1028">
        <v>98304</v>
      </c>
      <c r="BA1028">
        <v>1047</v>
      </c>
      <c r="BB1028">
        <v>1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6.4170000000000007</v>
      </c>
      <c r="BL1028">
        <v>5.3969000000000005</v>
      </c>
      <c r="BM1028">
        <v>0</v>
      </c>
      <c r="BN1028">
        <v>0</v>
      </c>
      <c r="BO1028">
        <v>0.01</v>
      </c>
      <c r="BP1028">
        <v>1</v>
      </c>
      <c r="BQ1028">
        <v>0</v>
      </c>
      <c r="BR1028">
        <v>1.9251000000000003</v>
      </c>
      <c r="BS1028">
        <v>1.6190700000000002</v>
      </c>
      <c r="BT1028">
        <v>0</v>
      </c>
      <c r="BU1028">
        <v>0</v>
      </c>
      <c r="BV1028">
        <v>3.0000000000000001E-3</v>
      </c>
      <c r="BW1028">
        <v>1</v>
      </c>
      <c r="CV1028">
        <v>0</v>
      </c>
      <c r="CW1028">
        <f>ROUND(Y1028*Source!I663*DO1028,7)</f>
        <v>3.0000000000000001E-3</v>
      </c>
      <c r="CX1028">
        <f>ROUND(Y1028*Source!I663,7)</f>
        <v>3.0000000000000001E-3</v>
      </c>
      <c r="CY1028">
        <f>AB1028</f>
        <v>641.70000000000005</v>
      </c>
      <c r="CZ1028">
        <f>AF1028</f>
        <v>641.70000000000005</v>
      </c>
      <c r="DA1028">
        <f>AJ1028</f>
        <v>1</v>
      </c>
      <c r="DB1028">
        <f>ROUND((ROUND(AT1028*CZ1028,2)*ROUND(0.3,7)),6)</f>
        <v>1.9259999999999999</v>
      </c>
      <c r="DC1028">
        <f>ROUND((ROUND(AT1028*AG1028,2)*ROUND(0.3,7)),6)</f>
        <v>1.62</v>
      </c>
      <c r="DD1028" t="s">
        <v>3</v>
      </c>
      <c r="DE1028" t="s">
        <v>3</v>
      </c>
      <c r="DF1028">
        <f t="shared" si="478"/>
        <v>0</v>
      </c>
      <c r="DG1028">
        <f t="shared" si="468"/>
        <v>1.93</v>
      </c>
      <c r="DH1028">
        <f t="shared" si="479"/>
        <v>1.62</v>
      </c>
      <c r="DI1028">
        <f t="shared" si="480"/>
        <v>0</v>
      </c>
      <c r="DJ1028">
        <f>DG1028+DH1028</f>
        <v>3.55</v>
      </c>
      <c r="DK1028">
        <v>1</v>
      </c>
      <c r="DL1028" t="s">
        <v>1209</v>
      </c>
      <c r="DM1028">
        <v>4</v>
      </c>
      <c r="DN1028" t="s">
        <v>1203</v>
      </c>
      <c r="DO1028">
        <v>1</v>
      </c>
    </row>
    <row r="1029" spans="1:119" x14ac:dyDescent="0.2">
      <c r="A1029">
        <f>ROW(Source!A663)</f>
        <v>663</v>
      </c>
      <c r="B1029">
        <v>449016111</v>
      </c>
      <c r="C1029">
        <v>448998879</v>
      </c>
      <c r="D1029">
        <v>327163488</v>
      </c>
      <c r="E1029">
        <v>1</v>
      </c>
      <c r="F1029">
        <v>1</v>
      </c>
      <c r="G1029">
        <v>1</v>
      </c>
      <c r="H1029">
        <v>3</v>
      </c>
      <c r="I1029" t="s">
        <v>1210</v>
      </c>
      <c r="J1029" t="s">
        <v>1211</v>
      </c>
      <c r="K1029" t="s">
        <v>1212</v>
      </c>
      <c r="L1029">
        <v>1383</v>
      </c>
      <c r="N1029">
        <v>1013</v>
      </c>
      <c r="O1029" t="s">
        <v>1213</v>
      </c>
      <c r="P1029" t="s">
        <v>1213</v>
      </c>
      <c r="Q1029">
        <v>1</v>
      </c>
      <c r="W1029">
        <v>0</v>
      </c>
      <c r="X1029">
        <v>1486845918</v>
      </c>
      <c r="Y1029">
        <f>(AT1029*ROUND(0,7))</f>
        <v>0</v>
      </c>
      <c r="AA1029">
        <v>7.32</v>
      </c>
      <c r="AB1029">
        <v>0</v>
      </c>
      <c r="AC1029">
        <v>0</v>
      </c>
      <c r="AD1029">
        <v>0</v>
      </c>
      <c r="AE1029">
        <v>7.32</v>
      </c>
      <c r="AF1029">
        <v>0</v>
      </c>
      <c r="AG1029">
        <v>0</v>
      </c>
      <c r="AH1029">
        <v>0</v>
      </c>
      <c r="AI1029">
        <v>1</v>
      </c>
      <c r="AJ1029">
        <v>1</v>
      </c>
      <c r="AK1029">
        <v>1</v>
      </c>
      <c r="AL1029">
        <v>1</v>
      </c>
      <c r="AM1029">
        <v>-2</v>
      </c>
      <c r="AN1029">
        <v>0</v>
      </c>
      <c r="AO1029">
        <v>0</v>
      </c>
      <c r="AP1029">
        <v>1</v>
      </c>
      <c r="AQ1029">
        <v>1</v>
      </c>
      <c r="AR1029">
        <v>0</v>
      </c>
      <c r="AS1029" t="s">
        <v>3</v>
      </c>
      <c r="AT1029">
        <v>0.10100000000000001</v>
      </c>
      <c r="AU1029" t="s">
        <v>135</v>
      </c>
      <c r="AV1029">
        <v>0</v>
      </c>
      <c r="AW1029">
        <v>2</v>
      </c>
      <c r="AX1029">
        <v>448998892</v>
      </c>
      <c r="AY1029">
        <v>2</v>
      </c>
      <c r="AZ1029">
        <v>16384</v>
      </c>
      <c r="BA1029">
        <v>1048</v>
      </c>
      <c r="BB1029">
        <v>1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0.73932000000000009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1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CV1029">
        <v>0</v>
      </c>
      <c r="CW1029">
        <v>0</v>
      </c>
      <c r="CX1029">
        <f>ROUND(Y1029*Source!I663,7)</f>
        <v>0</v>
      </c>
      <c r="CY1029">
        <f>AA1029</f>
        <v>7.32</v>
      </c>
      <c r="CZ1029">
        <f>AE1029</f>
        <v>7.32</v>
      </c>
      <c r="DA1029">
        <f>AI1029</f>
        <v>1</v>
      </c>
      <c r="DB1029">
        <f>ROUND((ROUND(AT1029*CZ1029,2)*ROUND(0,7)),6)</f>
        <v>0</v>
      </c>
      <c r="DC1029">
        <f>ROUND((ROUND(AT1029*AG1029,2)*ROUND(0,7)),6)</f>
        <v>0</v>
      </c>
      <c r="DD1029" t="s">
        <v>3</v>
      </c>
      <c r="DE1029" t="s">
        <v>3</v>
      </c>
      <c r="DF1029">
        <f t="shared" si="478"/>
        <v>0</v>
      </c>
      <c r="DG1029">
        <f t="shared" si="468"/>
        <v>0</v>
      </c>
      <c r="DH1029">
        <f t="shared" si="479"/>
        <v>0</v>
      </c>
      <c r="DI1029">
        <f t="shared" si="480"/>
        <v>0</v>
      </c>
      <c r="DJ1029">
        <f>DF1029</f>
        <v>0</v>
      </c>
      <c r="DK1029">
        <v>1</v>
      </c>
      <c r="DL1029" t="s">
        <v>3</v>
      </c>
      <c r="DM1029">
        <v>0</v>
      </c>
      <c r="DN1029" t="s">
        <v>3</v>
      </c>
      <c r="DO1029">
        <v>0</v>
      </c>
    </row>
    <row r="1030" spans="1:119" x14ac:dyDescent="0.2">
      <c r="A1030">
        <f>ROW(Source!A663)</f>
        <v>663</v>
      </c>
      <c r="B1030">
        <v>449016111</v>
      </c>
      <c r="C1030">
        <v>448998879</v>
      </c>
      <c r="D1030">
        <v>327165409</v>
      </c>
      <c r="E1030">
        <v>1</v>
      </c>
      <c r="F1030">
        <v>1</v>
      </c>
      <c r="G1030">
        <v>1</v>
      </c>
      <c r="H1030">
        <v>3</v>
      </c>
      <c r="I1030" t="s">
        <v>1796</v>
      </c>
      <c r="J1030" t="s">
        <v>1797</v>
      </c>
      <c r="K1030" t="s">
        <v>1798</v>
      </c>
      <c r="L1030">
        <v>1371</v>
      </c>
      <c r="N1030">
        <v>1013</v>
      </c>
      <c r="O1030" t="s">
        <v>32</v>
      </c>
      <c r="P1030" t="s">
        <v>32</v>
      </c>
      <c r="Q1030">
        <v>1</v>
      </c>
      <c r="W1030">
        <v>0</v>
      </c>
      <c r="X1030">
        <v>879204490</v>
      </c>
      <c r="Y1030">
        <f>(AT1030*ROUND(0,7))</f>
        <v>0</v>
      </c>
      <c r="AA1030">
        <v>55.79</v>
      </c>
      <c r="AB1030">
        <v>0</v>
      </c>
      <c r="AC1030">
        <v>0</v>
      </c>
      <c r="AD1030">
        <v>0</v>
      </c>
      <c r="AE1030">
        <v>44.99</v>
      </c>
      <c r="AF1030">
        <v>0</v>
      </c>
      <c r="AG1030">
        <v>0</v>
      </c>
      <c r="AH1030">
        <v>0</v>
      </c>
      <c r="AI1030">
        <v>1.24</v>
      </c>
      <c r="AJ1030">
        <v>1</v>
      </c>
      <c r="AK1030">
        <v>1</v>
      </c>
      <c r="AL1030">
        <v>1</v>
      </c>
      <c r="AM1030">
        <v>2</v>
      </c>
      <c r="AN1030">
        <v>0</v>
      </c>
      <c r="AO1030">
        <v>0</v>
      </c>
      <c r="AP1030">
        <v>1</v>
      </c>
      <c r="AQ1030">
        <v>1</v>
      </c>
      <c r="AR1030">
        <v>0</v>
      </c>
      <c r="AS1030" t="s">
        <v>3</v>
      </c>
      <c r="AT1030">
        <v>2.4599999999999999E-3</v>
      </c>
      <c r="AU1030" t="s">
        <v>135</v>
      </c>
      <c r="AV1030">
        <v>0</v>
      </c>
      <c r="AW1030">
        <v>2</v>
      </c>
      <c r="AX1030">
        <v>448998893</v>
      </c>
      <c r="AY1030">
        <v>1</v>
      </c>
      <c r="AZ1030">
        <v>0</v>
      </c>
      <c r="BA1030">
        <v>1049</v>
      </c>
      <c r="BB1030">
        <v>1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0.11067540000000001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1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CV1030">
        <v>0</v>
      </c>
      <c r="CW1030">
        <v>0</v>
      </c>
      <c r="CX1030">
        <f>ROUND(Y1030*Source!I663,7)</f>
        <v>0</v>
      </c>
      <c r="CY1030">
        <f>AA1030</f>
        <v>55.79</v>
      </c>
      <c r="CZ1030">
        <f>AE1030</f>
        <v>44.99</v>
      </c>
      <c r="DA1030">
        <f>AI1030</f>
        <v>1.24</v>
      </c>
      <c r="DB1030">
        <f>ROUND((ROUND(AT1030*CZ1030,2)*ROUND(0,7)),6)</f>
        <v>0</v>
      </c>
      <c r="DC1030">
        <f>ROUND((ROUND(AT1030*AG1030,2)*ROUND(0,7)),6)</f>
        <v>0</v>
      </c>
      <c r="DD1030" t="s">
        <v>3</v>
      </c>
      <c r="DE1030" t="s">
        <v>3</v>
      </c>
      <c r="DF1030">
        <f>ROUND(ROUND(AE1030*AI1030,2)*CX1030,2)</f>
        <v>0</v>
      </c>
      <c r="DG1030">
        <f t="shared" si="468"/>
        <v>0</v>
      </c>
      <c r="DH1030">
        <f t="shared" si="479"/>
        <v>0</v>
      </c>
      <c r="DI1030">
        <f t="shared" si="480"/>
        <v>0</v>
      </c>
      <c r="DJ1030">
        <f>DF1030</f>
        <v>0</v>
      </c>
      <c r="DK1030">
        <v>0</v>
      </c>
      <c r="DL1030" t="s">
        <v>3</v>
      </c>
      <c r="DM1030">
        <v>0</v>
      </c>
      <c r="DN1030" t="s">
        <v>3</v>
      </c>
      <c r="DO1030">
        <v>0</v>
      </c>
    </row>
    <row r="1031" spans="1:119" x14ac:dyDescent="0.2">
      <c r="A1031">
        <f>ROW(Source!A664)</f>
        <v>664</v>
      </c>
      <c r="B1031">
        <v>449016111</v>
      </c>
      <c r="C1031">
        <v>448998895</v>
      </c>
      <c r="D1031">
        <v>327091362</v>
      </c>
      <c r="E1031">
        <v>112</v>
      </c>
      <c r="F1031">
        <v>1</v>
      </c>
      <c r="G1031">
        <v>1</v>
      </c>
      <c r="H1031">
        <v>1</v>
      </c>
      <c r="I1031" t="s">
        <v>1448</v>
      </c>
      <c r="J1031" t="s">
        <v>3</v>
      </c>
      <c r="K1031" t="s">
        <v>1449</v>
      </c>
      <c r="L1031">
        <v>1369</v>
      </c>
      <c r="N1031">
        <v>1013</v>
      </c>
      <c r="O1031" t="s">
        <v>1450</v>
      </c>
      <c r="P1031" t="s">
        <v>1450</v>
      </c>
      <c r="Q1031">
        <v>1</v>
      </c>
      <c r="W1031">
        <v>0</v>
      </c>
      <c r="X1031">
        <v>1187391579</v>
      </c>
      <c r="Y1031">
        <f>AT1031</f>
        <v>0.01</v>
      </c>
      <c r="AA1031">
        <v>0</v>
      </c>
      <c r="AB1031">
        <v>0</v>
      </c>
      <c r="AC1031">
        <v>0</v>
      </c>
      <c r="AD1031">
        <v>402.75</v>
      </c>
      <c r="AE1031">
        <v>0</v>
      </c>
      <c r="AF1031">
        <v>0</v>
      </c>
      <c r="AG1031">
        <v>0</v>
      </c>
      <c r="AH1031">
        <v>402.75</v>
      </c>
      <c r="AI1031">
        <v>1</v>
      </c>
      <c r="AJ1031">
        <v>1</v>
      </c>
      <c r="AK1031">
        <v>1</v>
      </c>
      <c r="AL1031">
        <v>1</v>
      </c>
      <c r="AM1031">
        <v>-2</v>
      </c>
      <c r="AN1031">
        <v>0</v>
      </c>
      <c r="AO1031">
        <v>0</v>
      </c>
      <c r="AP1031">
        <v>1</v>
      </c>
      <c r="AQ1031">
        <v>1</v>
      </c>
      <c r="AR1031">
        <v>0</v>
      </c>
      <c r="AS1031" t="s">
        <v>3</v>
      </c>
      <c r="AT1031">
        <v>0.01</v>
      </c>
      <c r="AU1031" t="s">
        <v>3</v>
      </c>
      <c r="AV1031">
        <v>1</v>
      </c>
      <c r="AW1031">
        <v>2</v>
      </c>
      <c r="AX1031">
        <v>448998903</v>
      </c>
      <c r="AY1031">
        <v>2</v>
      </c>
      <c r="AZ1031">
        <v>131072</v>
      </c>
      <c r="BA1031">
        <v>1051</v>
      </c>
      <c r="BB1031">
        <v>1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4.0274999999999999</v>
      </c>
      <c r="BN1031">
        <v>0.01</v>
      </c>
      <c r="BO1031">
        <v>0</v>
      </c>
      <c r="BP1031">
        <v>1</v>
      </c>
      <c r="BQ1031">
        <v>0</v>
      </c>
      <c r="BR1031">
        <v>0</v>
      </c>
      <c r="BS1031">
        <v>0</v>
      </c>
      <c r="BT1031">
        <v>4.0274999999999999</v>
      </c>
      <c r="BU1031">
        <v>0.01</v>
      </c>
      <c r="BV1031">
        <v>0</v>
      </c>
      <c r="BW1031">
        <v>1</v>
      </c>
      <c r="CU1031">
        <f>ROUND(AT1031*Source!I664*AH1031*AL1031,2)</f>
        <v>4.03</v>
      </c>
      <c r="CV1031">
        <f>ROUND(Y1031*Source!I664,7)</f>
        <v>0.01</v>
      </c>
      <c r="CW1031">
        <v>0</v>
      </c>
      <c r="CX1031">
        <f>ROUND(Y1031*Source!I664,7)</f>
        <v>0.01</v>
      </c>
      <c r="CY1031">
        <f>AD1031</f>
        <v>402.75</v>
      </c>
      <c r="CZ1031">
        <f>AH1031</f>
        <v>402.75</v>
      </c>
      <c r="DA1031">
        <f>AL1031</f>
        <v>1</v>
      </c>
      <c r="DB1031">
        <f>ROUND(ROUND(AT1031*CZ1031,2),6)</f>
        <v>4.03</v>
      </c>
      <c r="DC1031">
        <f>ROUND(ROUND(AT1031*AG1031,2),6)</f>
        <v>0</v>
      </c>
      <c r="DD1031" t="s">
        <v>3</v>
      </c>
      <c r="DE1031" t="s">
        <v>3</v>
      </c>
      <c r="DF1031">
        <f t="shared" ref="DF1031:DF1036" si="481">ROUND(ROUND(AE1031,2)*CX1031,2)</f>
        <v>0</v>
      </c>
      <c r="DG1031">
        <f t="shared" si="468"/>
        <v>0</v>
      </c>
      <c r="DH1031">
        <f t="shared" si="479"/>
        <v>0</v>
      </c>
      <c r="DI1031">
        <f t="shared" si="480"/>
        <v>4.03</v>
      </c>
      <c r="DJ1031">
        <f>DI1031</f>
        <v>4.03</v>
      </c>
      <c r="DK1031">
        <v>1</v>
      </c>
      <c r="DL1031" t="s">
        <v>3</v>
      </c>
      <c r="DM1031">
        <v>0</v>
      </c>
      <c r="DN1031" t="s">
        <v>3</v>
      </c>
      <c r="DO1031">
        <v>0</v>
      </c>
    </row>
    <row r="1032" spans="1:119" x14ac:dyDescent="0.2">
      <c r="A1032">
        <f>ROW(Source!A664)</f>
        <v>664</v>
      </c>
      <c r="B1032">
        <v>449016111</v>
      </c>
      <c r="C1032">
        <v>448998895</v>
      </c>
      <c r="D1032">
        <v>327091374</v>
      </c>
      <c r="E1032">
        <v>112</v>
      </c>
      <c r="F1032">
        <v>1</v>
      </c>
      <c r="G1032">
        <v>1</v>
      </c>
      <c r="H1032">
        <v>1</v>
      </c>
      <c r="I1032" t="s">
        <v>1657</v>
      </c>
      <c r="J1032" t="s">
        <v>3</v>
      </c>
      <c r="K1032" t="s">
        <v>1658</v>
      </c>
      <c r="L1032">
        <v>1369</v>
      </c>
      <c r="N1032">
        <v>1013</v>
      </c>
      <c r="O1032" t="s">
        <v>1450</v>
      </c>
      <c r="P1032" t="s">
        <v>1450</v>
      </c>
      <c r="Q1032">
        <v>1</v>
      </c>
      <c r="W1032">
        <v>0</v>
      </c>
      <c r="X1032">
        <v>1518711480</v>
      </c>
      <c r="Y1032">
        <f>AT1032</f>
        <v>1.88</v>
      </c>
      <c r="AA1032">
        <v>0</v>
      </c>
      <c r="AB1032">
        <v>0</v>
      </c>
      <c r="AC1032">
        <v>0</v>
      </c>
      <c r="AD1032">
        <v>620.24</v>
      </c>
      <c r="AE1032">
        <v>0</v>
      </c>
      <c r="AF1032">
        <v>0</v>
      </c>
      <c r="AG1032">
        <v>0</v>
      </c>
      <c r="AH1032">
        <v>620.24</v>
      </c>
      <c r="AI1032">
        <v>1</v>
      </c>
      <c r="AJ1032">
        <v>1</v>
      </c>
      <c r="AK1032">
        <v>1</v>
      </c>
      <c r="AL1032">
        <v>1</v>
      </c>
      <c r="AM1032">
        <v>-2</v>
      </c>
      <c r="AN1032">
        <v>0</v>
      </c>
      <c r="AO1032">
        <v>0</v>
      </c>
      <c r="AP1032">
        <v>1</v>
      </c>
      <c r="AQ1032">
        <v>1</v>
      </c>
      <c r="AR1032">
        <v>0</v>
      </c>
      <c r="AS1032" t="s">
        <v>3</v>
      </c>
      <c r="AT1032">
        <v>1.88</v>
      </c>
      <c r="AU1032" t="s">
        <v>3</v>
      </c>
      <c r="AV1032">
        <v>1</v>
      </c>
      <c r="AW1032">
        <v>2</v>
      </c>
      <c r="AX1032">
        <v>448998904</v>
      </c>
      <c r="AY1032">
        <v>2</v>
      </c>
      <c r="AZ1032">
        <v>131072</v>
      </c>
      <c r="BA1032">
        <v>1052</v>
      </c>
      <c r="BB1032">
        <v>1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1166.0511999999999</v>
      </c>
      <c r="BN1032">
        <v>1.88</v>
      </c>
      <c r="BO1032">
        <v>0</v>
      </c>
      <c r="BP1032">
        <v>1</v>
      </c>
      <c r="BQ1032">
        <v>0</v>
      </c>
      <c r="BR1032">
        <v>0</v>
      </c>
      <c r="BS1032">
        <v>0</v>
      </c>
      <c r="BT1032">
        <v>1166.0511999999999</v>
      </c>
      <c r="BU1032">
        <v>1.88</v>
      </c>
      <c r="BV1032">
        <v>0</v>
      </c>
      <c r="BW1032">
        <v>1</v>
      </c>
      <c r="CU1032">
        <f>ROUND(AT1032*Source!I664*AH1032*AL1032,2)</f>
        <v>1166.05</v>
      </c>
      <c r="CV1032">
        <f>ROUND(Y1032*Source!I664,7)</f>
        <v>1.88</v>
      </c>
      <c r="CW1032">
        <v>0</v>
      </c>
      <c r="CX1032">
        <f>ROUND(Y1032*Source!I664,7)</f>
        <v>1.88</v>
      </c>
      <c r="CY1032">
        <f>AD1032</f>
        <v>620.24</v>
      </c>
      <c r="CZ1032">
        <f>AH1032</f>
        <v>620.24</v>
      </c>
      <c r="DA1032">
        <f>AL1032</f>
        <v>1</v>
      </c>
      <c r="DB1032">
        <f>ROUND(ROUND(AT1032*CZ1032,2),6)</f>
        <v>1166.05</v>
      </c>
      <c r="DC1032">
        <f>ROUND(ROUND(AT1032*AG1032,2),6)</f>
        <v>0</v>
      </c>
      <c r="DD1032" t="s">
        <v>3</v>
      </c>
      <c r="DE1032" t="s">
        <v>3</v>
      </c>
      <c r="DF1032">
        <f t="shared" si="481"/>
        <v>0</v>
      </c>
      <c r="DG1032">
        <f t="shared" si="468"/>
        <v>0</v>
      </c>
      <c r="DH1032">
        <f t="shared" si="479"/>
        <v>0</v>
      </c>
      <c r="DI1032">
        <f t="shared" si="480"/>
        <v>1166.05</v>
      </c>
      <c r="DJ1032">
        <f>DI1032</f>
        <v>1166.05</v>
      </c>
      <c r="DK1032">
        <v>1</v>
      </c>
      <c r="DL1032" t="s">
        <v>3</v>
      </c>
      <c r="DM1032">
        <v>0</v>
      </c>
      <c r="DN1032" t="s">
        <v>3</v>
      </c>
      <c r="DO1032">
        <v>0</v>
      </c>
    </row>
    <row r="1033" spans="1:119" x14ac:dyDescent="0.2">
      <c r="A1033">
        <f>ROW(Source!A664)</f>
        <v>664</v>
      </c>
      <c r="B1033">
        <v>449016111</v>
      </c>
      <c r="C1033">
        <v>448998895</v>
      </c>
      <c r="D1033">
        <v>327091378</v>
      </c>
      <c r="E1033">
        <v>112</v>
      </c>
      <c r="F1033">
        <v>1</v>
      </c>
      <c r="G1033">
        <v>1</v>
      </c>
      <c r="H1033">
        <v>1</v>
      </c>
      <c r="I1033" t="s">
        <v>1659</v>
      </c>
      <c r="J1033" t="s">
        <v>3</v>
      </c>
      <c r="K1033" t="s">
        <v>1660</v>
      </c>
      <c r="L1033">
        <v>1369</v>
      </c>
      <c r="N1033">
        <v>1013</v>
      </c>
      <c r="O1033" t="s">
        <v>1450</v>
      </c>
      <c r="P1033" t="s">
        <v>1450</v>
      </c>
      <c r="Q1033">
        <v>1</v>
      </c>
      <c r="W1033">
        <v>0</v>
      </c>
      <c r="X1033">
        <v>286205319</v>
      </c>
      <c r="Y1033">
        <f>AT1033</f>
        <v>1.88</v>
      </c>
      <c r="AA1033">
        <v>0</v>
      </c>
      <c r="AB1033">
        <v>0</v>
      </c>
      <c r="AC1033">
        <v>0</v>
      </c>
      <c r="AD1033">
        <v>724.95</v>
      </c>
      <c r="AE1033">
        <v>0</v>
      </c>
      <c r="AF1033">
        <v>0</v>
      </c>
      <c r="AG1033">
        <v>0</v>
      </c>
      <c r="AH1033">
        <v>724.95</v>
      </c>
      <c r="AI1033">
        <v>1</v>
      </c>
      <c r="AJ1033">
        <v>1</v>
      </c>
      <c r="AK1033">
        <v>1</v>
      </c>
      <c r="AL1033">
        <v>1</v>
      </c>
      <c r="AM1033">
        <v>-2</v>
      </c>
      <c r="AN1033">
        <v>0</v>
      </c>
      <c r="AO1033">
        <v>0</v>
      </c>
      <c r="AP1033">
        <v>1</v>
      </c>
      <c r="AQ1033">
        <v>1</v>
      </c>
      <c r="AR1033">
        <v>0</v>
      </c>
      <c r="AS1033" t="s">
        <v>3</v>
      </c>
      <c r="AT1033">
        <v>1.88</v>
      </c>
      <c r="AU1033" t="s">
        <v>3</v>
      </c>
      <c r="AV1033">
        <v>1</v>
      </c>
      <c r="AW1033">
        <v>2</v>
      </c>
      <c r="AX1033">
        <v>448998905</v>
      </c>
      <c r="AY1033">
        <v>2</v>
      </c>
      <c r="AZ1033">
        <v>131072</v>
      </c>
      <c r="BA1033">
        <v>1053</v>
      </c>
      <c r="BB1033">
        <v>1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1362.9059999999999</v>
      </c>
      <c r="BN1033">
        <v>1.88</v>
      </c>
      <c r="BO1033">
        <v>0</v>
      </c>
      <c r="BP1033">
        <v>1</v>
      </c>
      <c r="BQ1033">
        <v>0</v>
      </c>
      <c r="BR1033">
        <v>0</v>
      </c>
      <c r="BS1033">
        <v>0</v>
      </c>
      <c r="BT1033">
        <v>1362.9059999999999</v>
      </c>
      <c r="BU1033">
        <v>1.88</v>
      </c>
      <c r="BV1033">
        <v>0</v>
      </c>
      <c r="BW1033">
        <v>1</v>
      </c>
      <c r="CU1033">
        <f>ROUND(AT1033*Source!I664*AH1033*AL1033,2)</f>
        <v>1362.91</v>
      </c>
      <c r="CV1033">
        <f>ROUND(Y1033*Source!I664,7)</f>
        <v>1.88</v>
      </c>
      <c r="CW1033">
        <v>0</v>
      </c>
      <c r="CX1033">
        <f>ROUND(Y1033*Source!I664,7)</f>
        <v>1.88</v>
      </c>
      <c r="CY1033">
        <f>AD1033</f>
        <v>724.95</v>
      </c>
      <c r="CZ1033">
        <f>AH1033</f>
        <v>724.95</v>
      </c>
      <c r="DA1033">
        <f>AL1033</f>
        <v>1</v>
      </c>
      <c r="DB1033">
        <f>ROUND(ROUND(AT1033*CZ1033,2),6)</f>
        <v>1362.91</v>
      </c>
      <c r="DC1033">
        <f>ROUND(ROUND(AT1033*AG1033,2),6)</f>
        <v>0</v>
      </c>
      <c r="DD1033" t="s">
        <v>3</v>
      </c>
      <c r="DE1033" t="s">
        <v>3</v>
      </c>
      <c r="DF1033">
        <f t="shared" si="481"/>
        <v>0</v>
      </c>
      <c r="DG1033">
        <f t="shared" si="468"/>
        <v>0</v>
      </c>
      <c r="DH1033">
        <f t="shared" si="479"/>
        <v>0</v>
      </c>
      <c r="DI1033">
        <f t="shared" si="480"/>
        <v>1362.91</v>
      </c>
      <c r="DJ1033">
        <f>DI1033</f>
        <v>1362.91</v>
      </c>
      <c r="DK1033">
        <v>1</v>
      </c>
      <c r="DL1033" t="s">
        <v>3</v>
      </c>
      <c r="DM1033">
        <v>0</v>
      </c>
      <c r="DN1033" t="s">
        <v>3</v>
      </c>
      <c r="DO1033">
        <v>0</v>
      </c>
    </row>
    <row r="1034" spans="1:119" x14ac:dyDescent="0.2">
      <c r="A1034">
        <f>ROW(Source!A664)</f>
        <v>664</v>
      </c>
      <c r="B1034">
        <v>449016111</v>
      </c>
      <c r="C1034">
        <v>448998895</v>
      </c>
      <c r="D1034">
        <v>327091406</v>
      </c>
      <c r="E1034">
        <v>112</v>
      </c>
      <c r="F1034">
        <v>1</v>
      </c>
      <c r="G1034">
        <v>1</v>
      </c>
      <c r="H1034">
        <v>1</v>
      </c>
      <c r="I1034" t="s">
        <v>1204</v>
      </c>
      <c r="J1034" t="s">
        <v>3</v>
      </c>
      <c r="K1034" t="s">
        <v>1205</v>
      </c>
      <c r="L1034">
        <v>1191</v>
      </c>
      <c r="N1034">
        <v>1013</v>
      </c>
      <c r="O1034" t="s">
        <v>1203</v>
      </c>
      <c r="P1034" t="s">
        <v>1203</v>
      </c>
      <c r="Q1034">
        <v>1</v>
      </c>
      <c r="W1034">
        <v>0</v>
      </c>
      <c r="X1034">
        <v>-1417349443</v>
      </c>
      <c r="Y1034">
        <f>AT1034</f>
        <v>0.01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1</v>
      </c>
      <c r="AJ1034">
        <v>1</v>
      </c>
      <c r="AK1034">
        <v>1</v>
      </c>
      <c r="AL1034">
        <v>1</v>
      </c>
      <c r="AM1034">
        <v>-2</v>
      </c>
      <c r="AN1034">
        <v>0</v>
      </c>
      <c r="AO1034">
        <v>0</v>
      </c>
      <c r="AP1034">
        <v>1</v>
      </c>
      <c r="AQ1034">
        <v>1</v>
      </c>
      <c r="AR1034">
        <v>0</v>
      </c>
      <c r="AS1034" t="s">
        <v>3</v>
      </c>
      <c r="AT1034">
        <v>0.01</v>
      </c>
      <c r="AU1034" t="s">
        <v>3</v>
      </c>
      <c r="AV1034">
        <v>2</v>
      </c>
      <c r="AW1034">
        <v>2</v>
      </c>
      <c r="AX1034">
        <v>448998906</v>
      </c>
      <c r="AY1034">
        <v>1</v>
      </c>
      <c r="AZ1034">
        <v>0</v>
      </c>
      <c r="BA1034">
        <v>1054</v>
      </c>
      <c r="BB1034">
        <v>1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CV1034">
        <v>0</v>
      </c>
      <c r="CW1034">
        <v>0</v>
      </c>
      <c r="CX1034">
        <f>ROUND(Y1034*Source!I664,7)</f>
        <v>0.01</v>
      </c>
      <c r="CY1034">
        <f>AD1034</f>
        <v>0</v>
      </c>
      <c r="CZ1034">
        <f>AH1034</f>
        <v>0</v>
      </c>
      <c r="DA1034">
        <f>AL1034</f>
        <v>1</v>
      </c>
      <c r="DB1034">
        <f>ROUND(ROUND(AT1034*CZ1034,2),6)</f>
        <v>0</v>
      </c>
      <c r="DC1034">
        <f>ROUND(ROUND(AT1034*AG1034,2),6)</f>
        <v>0</v>
      </c>
      <c r="DD1034" t="s">
        <v>3</v>
      </c>
      <c r="DE1034" t="s">
        <v>3</v>
      </c>
      <c r="DF1034">
        <f t="shared" si="481"/>
        <v>0</v>
      </c>
      <c r="DG1034">
        <f t="shared" si="468"/>
        <v>0</v>
      </c>
      <c r="DH1034">
        <f t="shared" si="479"/>
        <v>0</v>
      </c>
      <c r="DI1034">
        <f t="shared" si="480"/>
        <v>0</v>
      </c>
      <c r="DJ1034">
        <f>DI1034</f>
        <v>0</v>
      </c>
      <c r="DK1034">
        <v>0</v>
      </c>
      <c r="DL1034" t="s">
        <v>3</v>
      </c>
      <c r="DM1034">
        <v>0</v>
      </c>
      <c r="DN1034" t="s">
        <v>3</v>
      </c>
      <c r="DO1034">
        <v>0</v>
      </c>
    </row>
    <row r="1035" spans="1:119" x14ac:dyDescent="0.2">
      <c r="A1035">
        <f>ROW(Source!A664)</f>
        <v>664</v>
      </c>
      <c r="B1035">
        <v>449016111</v>
      </c>
      <c r="C1035">
        <v>448998895</v>
      </c>
      <c r="D1035">
        <v>327212380</v>
      </c>
      <c r="E1035">
        <v>1</v>
      </c>
      <c r="F1035">
        <v>1</v>
      </c>
      <c r="G1035">
        <v>1</v>
      </c>
      <c r="H1035">
        <v>2</v>
      </c>
      <c r="I1035" t="s">
        <v>1206</v>
      </c>
      <c r="J1035" t="s">
        <v>1207</v>
      </c>
      <c r="K1035" t="s">
        <v>1208</v>
      </c>
      <c r="L1035">
        <v>1368</v>
      </c>
      <c r="N1035">
        <v>1011</v>
      </c>
      <c r="O1035" t="s">
        <v>1100</v>
      </c>
      <c r="P1035" t="s">
        <v>1100</v>
      </c>
      <c r="Q1035">
        <v>1</v>
      </c>
      <c r="W1035">
        <v>0</v>
      </c>
      <c r="X1035">
        <v>1032761012</v>
      </c>
      <c r="Y1035">
        <f>AT1035</f>
        <v>0.01</v>
      </c>
      <c r="AA1035">
        <v>0</v>
      </c>
      <c r="AB1035">
        <v>641.70000000000005</v>
      </c>
      <c r="AC1035">
        <v>539.69000000000005</v>
      </c>
      <c r="AD1035">
        <v>0</v>
      </c>
      <c r="AE1035">
        <v>0</v>
      </c>
      <c r="AF1035">
        <v>641.70000000000005</v>
      </c>
      <c r="AG1035">
        <v>539.69000000000005</v>
      </c>
      <c r="AH1035">
        <v>0</v>
      </c>
      <c r="AI1035">
        <v>1</v>
      </c>
      <c r="AJ1035">
        <v>1</v>
      </c>
      <c r="AK1035">
        <v>1</v>
      </c>
      <c r="AL1035">
        <v>1</v>
      </c>
      <c r="AM1035">
        <v>-2</v>
      </c>
      <c r="AN1035">
        <v>0</v>
      </c>
      <c r="AO1035">
        <v>0</v>
      </c>
      <c r="AP1035">
        <v>1</v>
      </c>
      <c r="AQ1035">
        <v>1</v>
      </c>
      <c r="AR1035">
        <v>0</v>
      </c>
      <c r="AS1035" t="s">
        <v>3</v>
      </c>
      <c r="AT1035">
        <v>0.01</v>
      </c>
      <c r="AU1035" t="s">
        <v>3</v>
      </c>
      <c r="AV1035">
        <v>1</v>
      </c>
      <c r="AW1035">
        <v>2</v>
      </c>
      <c r="AX1035">
        <v>448998907</v>
      </c>
      <c r="AY1035">
        <v>2</v>
      </c>
      <c r="AZ1035">
        <v>98304</v>
      </c>
      <c r="BA1035">
        <v>1055</v>
      </c>
      <c r="BB1035">
        <v>1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6.4170000000000007</v>
      </c>
      <c r="BL1035">
        <v>5.3969000000000005</v>
      </c>
      <c r="BM1035">
        <v>0</v>
      </c>
      <c r="BN1035">
        <v>0</v>
      </c>
      <c r="BO1035">
        <v>0.01</v>
      </c>
      <c r="BP1035">
        <v>1</v>
      </c>
      <c r="BQ1035">
        <v>0</v>
      </c>
      <c r="BR1035">
        <v>6.4170000000000007</v>
      </c>
      <c r="BS1035">
        <v>5.3969000000000005</v>
      </c>
      <c r="BT1035">
        <v>0</v>
      </c>
      <c r="BU1035">
        <v>0</v>
      </c>
      <c r="BV1035">
        <v>0.01</v>
      </c>
      <c r="BW1035">
        <v>1</v>
      </c>
      <c r="CV1035">
        <v>0</v>
      </c>
      <c r="CW1035">
        <f>ROUND(Y1035*Source!I664*DO1035,7)</f>
        <v>0.01</v>
      </c>
      <c r="CX1035">
        <f>ROUND(Y1035*Source!I664,7)</f>
        <v>0.01</v>
      </c>
      <c r="CY1035">
        <f>AB1035</f>
        <v>641.70000000000005</v>
      </c>
      <c r="CZ1035">
        <f>AF1035</f>
        <v>641.70000000000005</v>
      </c>
      <c r="DA1035">
        <f>AJ1035</f>
        <v>1</v>
      </c>
      <c r="DB1035">
        <f>ROUND(ROUND(AT1035*CZ1035,2),6)</f>
        <v>6.42</v>
      </c>
      <c r="DC1035">
        <f>ROUND(ROUND(AT1035*AG1035,2),6)</f>
        <v>5.4</v>
      </c>
      <c r="DD1035" t="s">
        <v>3</v>
      </c>
      <c r="DE1035" t="s">
        <v>3</v>
      </c>
      <c r="DF1035">
        <f t="shared" si="481"/>
        <v>0</v>
      </c>
      <c r="DG1035">
        <f t="shared" si="468"/>
        <v>6.42</v>
      </c>
      <c r="DH1035">
        <f t="shared" si="479"/>
        <v>5.4</v>
      </c>
      <c r="DI1035">
        <f t="shared" si="480"/>
        <v>0</v>
      </c>
      <c r="DJ1035">
        <f>DG1035+DH1035</f>
        <v>11.82</v>
      </c>
      <c r="DK1035">
        <v>1</v>
      </c>
      <c r="DL1035" t="s">
        <v>1209</v>
      </c>
      <c r="DM1035">
        <v>4</v>
      </c>
      <c r="DN1035" t="s">
        <v>1203</v>
      </c>
      <c r="DO1035">
        <v>1</v>
      </c>
    </row>
    <row r="1036" spans="1:119" x14ac:dyDescent="0.2">
      <c r="A1036">
        <f>ROW(Source!A664)</f>
        <v>664</v>
      </c>
      <c r="B1036">
        <v>449016111</v>
      </c>
      <c r="C1036">
        <v>448998895</v>
      </c>
      <c r="D1036">
        <v>327163488</v>
      </c>
      <c r="E1036">
        <v>1</v>
      </c>
      <c r="F1036">
        <v>1</v>
      </c>
      <c r="G1036">
        <v>1</v>
      </c>
      <c r="H1036">
        <v>3</v>
      </c>
      <c r="I1036" t="s">
        <v>1210</v>
      </c>
      <c r="J1036" t="s">
        <v>1211</v>
      </c>
      <c r="K1036" t="s">
        <v>1212</v>
      </c>
      <c r="L1036">
        <v>1383</v>
      </c>
      <c r="N1036">
        <v>1013</v>
      </c>
      <c r="O1036" t="s">
        <v>1213</v>
      </c>
      <c r="P1036" t="s">
        <v>1213</v>
      </c>
      <c r="Q1036">
        <v>1</v>
      </c>
      <c r="W1036">
        <v>0</v>
      </c>
      <c r="X1036">
        <v>1486845918</v>
      </c>
      <c r="Y1036">
        <f>(AT1036*ROUND(0,7))</f>
        <v>0</v>
      </c>
      <c r="AA1036">
        <v>7.32</v>
      </c>
      <c r="AB1036">
        <v>0</v>
      </c>
      <c r="AC1036">
        <v>0</v>
      </c>
      <c r="AD1036">
        <v>0</v>
      </c>
      <c r="AE1036">
        <v>7.32</v>
      </c>
      <c r="AF1036">
        <v>0</v>
      </c>
      <c r="AG1036">
        <v>0</v>
      </c>
      <c r="AH1036">
        <v>0</v>
      </c>
      <c r="AI1036">
        <v>1</v>
      </c>
      <c r="AJ1036">
        <v>1</v>
      </c>
      <c r="AK1036">
        <v>1</v>
      </c>
      <c r="AL1036">
        <v>1</v>
      </c>
      <c r="AM1036">
        <v>-2</v>
      </c>
      <c r="AN1036">
        <v>0</v>
      </c>
      <c r="AO1036">
        <v>0</v>
      </c>
      <c r="AP1036">
        <v>1</v>
      </c>
      <c r="AQ1036">
        <v>1</v>
      </c>
      <c r="AR1036">
        <v>0</v>
      </c>
      <c r="AS1036" t="s">
        <v>3</v>
      </c>
      <c r="AT1036">
        <v>0.10100000000000001</v>
      </c>
      <c r="AU1036" t="s">
        <v>135</v>
      </c>
      <c r="AV1036">
        <v>0</v>
      </c>
      <c r="AW1036">
        <v>2</v>
      </c>
      <c r="AX1036">
        <v>448998908</v>
      </c>
      <c r="AY1036">
        <v>2</v>
      </c>
      <c r="AZ1036">
        <v>16384</v>
      </c>
      <c r="BA1036">
        <v>1056</v>
      </c>
      <c r="BB1036">
        <v>1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0.73932000000000009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1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CV1036">
        <v>0</v>
      </c>
      <c r="CW1036">
        <v>0</v>
      </c>
      <c r="CX1036">
        <f>ROUND(Y1036*Source!I664,7)</f>
        <v>0</v>
      </c>
      <c r="CY1036">
        <f>AA1036</f>
        <v>7.32</v>
      </c>
      <c r="CZ1036">
        <f>AE1036</f>
        <v>7.32</v>
      </c>
      <c r="DA1036">
        <f>AI1036</f>
        <v>1</v>
      </c>
      <c r="DB1036">
        <f>ROUND((ROUND(AT1036*CZ1036,2)*ROUND(0,7)),6)</f>
        <v>0</v>
      </c>
      <c r="DC1036">
        <f>ROUND((ROUND(AT1036*AG1036,2)*ROUND(0,7)),6)</f>
        <v>0</v>
      </c>
      <c r="DD1036" t="s">
        <v>3</v>
      </c>
      <c r="DE1036" t="s">
        <v>3</v>
      </c>
      <c r="DF1036">
        <f t="shared" si="481"/>
        <v>0</v>
      </c>
      <c r="DG1036">
        <f t="shared" si="468"/>
        <v>0</v>
      </c>
      <c r="DH1036">
        <f t="shared" si="479"/>
        <v>0</v>
      </c>
      <c r="DI1036">
        <f t="shared" si="480"/>
        <v>0</v>
      </c>
      <c r="DJ1036">
        <f>DF1036</f>
        <v>0</v>
      </c>
      <c r="DK1036">
        <v>1</v>
      </c>
      <c r="DL1036" t="s">
        <v>3</v>
      </c>
      <c r="DM1036">
        <v>0</v>
      </c>
      <c r="DN1036" t="s">
        <v>3</v>
      </c>
      <c r="DO1036">
        <v>0</v>
      </c>
    </row>
    <row r="1037" spans="1:119" x14ac:dyDescent="0.2">
      <c r="A1037">
        <f>ROW(Source!A664)</f>
        <v>664</v>
      </c>
      <c r="B1037">
        <v>449016111</v>
      </c>
      <c r="C1037">
        <v>448998895</v>
      </c>
      <c r="D1037">
        <v>327165409</v>
      </c>
      <c r="E1037">
        <v>1</v>
      </c>
      <c r="F1037">
        <v>1</v>
      </c>
      <c r="G1037">
        <v>1</v>
      </c>
      <c r="H1037">
        <v>3</v>
      </c>
      <c r="I1037" t="s">
        <v>1796</v>
      </c>
      <c r="J1037" t="s">
        <v>1797</v>
      </c>
      <c r="K1037" t="s">
        <v>1798</v>
      </c>
      <c r="L1037">
        <v>1371</v>
      </c>
      <c r="N1037">
        <v>1013</v>
      </c>
      <c r="O1037" t="s">
        <v>32</v>
      </c>
      <c r="P1037" t="s">
        <v>32</v>
      </c>
      <c r="Q1037">
        <v>1</v>
      </c>
      <c r="W1037">
        <v>0</v>
      </c>
      <c r="X1037">
        <v>879204490</v>
      </c>
      <c r="Y1037">
        <f>(AT1037*ROUND(0,7))</f>
        <v>0</v>
      </c>
      <c r="AA1037">
        <v>55.79</v>
      </c>
      <c r="AB1037">
        <v>0</v>
      </c>
      <c r="AC1037">
        <v>0</v>
      </c>
      <c r="AD1037">
        <v>0</v>
      </c>
      <c r="AE1037">
        <v>44.99</v>
      </c>
      <c r="AF1037">
        <v>0</v>
      </c>
      <c r="AG1037">
        <v>0</v>
      </c>
      <c r="AH1037">
        <v>0</v>
      </c>
      <c r="AI1037">
        <v>1.24</v>
      </c>
      <c r="AJ1037">
        <v>1</v>
      </c>
      <c r="AK1037">
        <v>1</v>
      </c>
      <c r="AL1037">
        <v>1</v>
      </c>
      <c r="AM1037">
        <v>2</v>
      </c>
      <c r="AN1037">
        <v>0</v>
      </c>
      <c r="AO1037">
        <v>0</v>
      </c>
      <c r="AP1037">
        <v>1</v>
      </c>
      <c r="AQ1037">
        <v>1</v>
      </c>
      <c r="AR1037">
        <v>0</v>
      </c>
      <c r="AS1037" t="s">
        <v>3</v>
      </c>
      <c r="AT1037">
        <v>2.4599999999999999E-3</v>
      </c>
      <c r="AU1037" t="s">
        <v>135</v>
      </c>
      <c r="AV1037">
        <v>0</v>
      </c>
      <c r="AW1037">
        <v>2</v>
      </c>
      <c r="AX1037">
        <v>448998909</v>
      </c>
      <c r="AY1037">
        <v>1</v>
      </c>
      <c r="AZ1037">
        <v>0</v>
      </c>
      <c r="BA1037">
        <v>1057</v>
      </c>
      <c r="BB1037">
        <v>1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0.11067540000000001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1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CV1037">
        <v>0</v>
      </c>
      <c r="CW1037">
        <v>0</v>
      </c>
      <c r="CX1037">
        <f>ROUND(Y1037*Source!I664,7)</f>
        <v>0</v>
      </c>
      <c r="CY1037">
        <f>AA1037</f>
        <v>55.79</v>
      </c>
      <c r="CZ1037">
        <f>AE1037</f>
        <v>44.99</v>
      </c>
      <c r="DA1037">
        <f>AI1037</f>
        <v>1.24</v>
      </c>
      <c r="DB1037">
        <f>ROUND((ROUND(AT1037*CZ1037,2)*ROUND(0,7)),6)</f>
        <v>0</v>
      </c>
      <c r="DC1037">
        <f>ROUND((ROUND(AT1037*AG1037,2)*ROUND(0,7)),6)</f>
        <v>0</v>
      </c>
      <c r="DD1037" t="s">
        <v>3</v>
      </c>
      <c r="DE1037" t="s">
        <v>3</v>
      </c>
      <c r="DF1037">
        <f>ROUND(ROUND(AE1037*AI1037,2)*CX1037,2)</f>
        <v>0</v>
      </c>
      <c r="DG1037">
        <f t="shared" si="468"/>
        <v>0</v>
      </c>
      <c r="DH1037">
        <f t="shared" si="479"/>
        <v>0</v>
      </c>
      <c r="DI1037">
        <f t="shared" si="480"/>
        <v>0</v>
      </c>
      <c r="DJ1037">
        <f>DF1037</f>
        <v>0</v>
      </c>
      <c r="DK1037">
        <v>0</v>
      </c>
      <c r="DL1037" t="s">
        <v>3</v>
      </c>
      <c r="DM1037">
        <v>0</v>
      </c>
      <c r="DN1037" t="s">
        <v>3</v>
      </c>
      <c r="DO1037">
        <v>0</v>
      </c>
    </row>
    <row r="1038" spans="1:119" x14ac:dyDescent="0.2">
      <c r="A1038">
        <f>ROW(Source!A665)</f>
        <v>665</v>
      </c>
      <c r="B1038">
        <v>449016111</v>
      </c>
      <c r="C1038">
        <v>448998911</v>
      </c>
      <c r="D1038">
        <v>277560305</v>
      </c>
      <c r="E1038">
        <v>109</v>
      </c>
      <c r="F1038">
        <v>1</v>
      </c>
      <c r="G1038">
        <v>1</v>
      </c>
      <c r="H1038">
        <v>1</v>
      </c>
      <c r="I1038" t="s">
        <v>1493</v>
      </c>
      <c r="J1038" t="s">
        <v>3</v>
      </c>
      <c r="K1038" t="s">
        <v>1592</v>
      </c>
      <c r="L1038">
        <v>1191</v>
      </c>
      <c r="N1038">
        <v>1013</v>
      </c>
      <c r="O1038" t="s">
        <v>1203</v>
      </c>
      <c r="P1038" t="s">
        <v>1203</v>
      </c>
      <c r="Q1038">
        <v>1</v>
      </c>
      <c r="W1038">
        <v>0</v>
      </c>
      <c r="X1038">
        <v>-1111239348</v>
      </c>
      <c r="Y1038">
        <f>(AT1038*ROUND(0.3,7))</f>
        <v>4.0199999999999996</v>
      </c>
      <c r="AA1038">
        <v>0</v>
      </c>
      <c r="AB1038">
        <v>0</v>
      </c>
      <c r="AC1038">
        <v>0</v>
      </c>
      <c r="AD1038">
        <v>539.69000000000005</v>
      </c>
      <c r="AE1038">
        <v>0</v>
      </c>
      <c r="AF1038">
        <v>0</v>
      </c>
      <c r="AG1038">
        <v>0</v>
      </c>
      <c r="AH1038">
        <v>539.69000000000005</v>
      </c>
      <c r="AI1038">
        <v>1</v>
      </c>
      <c r="AJ1038">
        <v>1</v>
      </c>
      <c r="AK1038">
        <v>1</v>
      </c>
      <c r="AL1038">
        <v>1</v>
      </c>
      <c r="AM1038">
        <v>-2</v>
      </c>
      <c r="AN1038">
        <v>0</v>
      </c>
      <c r="AO1038">
        <v>0</v>
      </c>
      <c r="AP1038">
        <v>1</v>
      </c>
      <c r="AQ1038">
        <v>1</v>
      </c>
      <c r="AR1038">
        <v>0</v>
      </c>
      <c r="AS1038" t="s">
        <v>3</v>
      </c>
      <c r="AT1038">
        <v>13.4</v>
      </c>
      <c r="AU1038" t="s">
        <v>321</v>
      </c>
      <c r="AV1038">
        <v>1</v>
      </c>
      <c r="AW1038">
        <v>2</v>
      </c>
      <c r="AX1038">
        <v>448998921</v>
      </c>
      <c r="AY1038">
        <v>2</v>
      </c>
      <c r="AZ1038">
        <v>131072</v>
      </c>
      <c r="BA1038">
        <v>1059</v>
      </c>
      <c r="BB1038">
        <v>1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7231.8460000000014</v>
      </c>
      <c r="BN1038">
        <v>13.4</v>
      </c>
      <c r="BO1038">
        <v>0</v>
      </c>
      <c r="BP1038">
        <v>1</v>
      </c>
      <c r="BQ1038">
        <v>0</v>
      </c>
      <c r="BR1038">
        <v>0</v>
      </c>
      <c r="BS1038">
        <v>0</v>
      </c>
      <c r="BT1038">
        <v>2169.5538000000001</v>
      </c>
      <c r="BU1038">
        <v>4.0199999999999996</v>
      </c>
      <c r="BV1038">
        <v>0</v>
      </c>
      <c r="BW1038">
        <v>1</v>
      </c>
      <c r="CU1038">
        <f>ROUND(AT1038*Source!I665*AH1038*AL1038,2)</f>
        <v>7231.85</v>
      </c>
      <c r="CV1038">
        <f>ROUND(Y1038*Source!I665,7)</f>
        <v>4.0199999999999996</v>
      </c>
      <c r="CW1038">
        <v>0</v>
      </c>
      <c r="CX1038">
        <f>ROUND(Y1038*Source!I665,7)</f>
        <v>4.0199999999999996</v>
      </c>
      <c r="CY1038">
        <f>AD1038</f>
        <v>539.69000000000005</v>
      </c>
      <c r="CZ1038">
        <f>AH1038</f>
        <v>539.69000000000005</v>
      </c>
      <c r="DA1038">
        <f>AL1038</f>
        <v>1</v>
      </c>
      <c r="DB1038">
        <f>ROUND((ROUND(AT1038*CZ1038,2)*ROUND(0.3,7)),6)</f>
        <v>2169.5549999999998</v>
      </c>
      <c r="DC1038">
        <f>ROUND((ROUND(AT1038*AG1038,2)*ROUND(0.3,7)),6)</f>
        <v>0</v>
      </c>
      <c r="DD1038" t="s">
        <v>3</v>
      </c>
      <c r="DE1038" t="s">
        <v>3</v>
      </c>
      <c r="DF1038">
        <f>ROUND(ROUND(AE1038,2)*CX1038,2)</f>
        <v>0</v>
      </c>
      <c r="DG1038">
        <f t="shared" si="468"/>
        <v>0</v>
      </c>
      <c r="DH1038">
        <f t="shared" si="479"/>
        <v>0</v>
      </c>
      <c r="DI1038">
        <f t="shared" si="480"/>
        <v>2169.5500000000002</v>
      </c>
      <c r="DJ1038">
        <f>DI1038</f>
        <v>2169.5500000000002</v>
      </c>
      <c r="DK1038">
        <v>1</v>
      </c>
      <c r="DL1038" t="s">
        <v>3</v>
      </c>
      <c r="DM1038">
        <v>0</v>
      </c>
      <c r="DN1038" t="s">
        <v>3</v>
      </c>
      <c r="DO1038">
        <v>0</v>
      </c>
    </row>
    <row r="1039" spans="1:119" x14ac:dyDescent="0.2">
      <c r="A1039">
        <f>ROW(Source!A665)</f>
        <v>665</v>
      </c>
      <c r="B1039">
        <v>449016111</v>
      </c>
      <c r="C1039">
        <v>448998911</v>
      </c>
      <c r="D1039">
        <v>277560491</v>
      </c>
      <c r="E1039">
        <v>109</v>
      </c>
      <c r="F1039">
        <v>1</v>
      </c>
      <c r="G1039">
        <v>1</v>
      </c>
      <c r="H1039">
        <v>1</v>
      </c>
      <c r="I1039" t="s">
        <v>1204</v>
      </c>
      <c r="J1039" t="s">
        <v>3</v>
      </c>
      <c r="K1039" t="s">
        <v>1205</v>
      </c>
      <c r="L1039">
        <v>1191</v>
      </c>
      <c r="N1039">
        <v>1013</v>
      </c>
      <c r="O1039" t="s">
        <v>1203</v>
      </c>
      <c r="P1039" t="s">
        <v>1203</v>
      </c>
      <c r="Q1039">
        <v>1</v>
      </c>
      <c r="W1039">
        <v>0</v>
      </c>
      <c r="X1039">
        <v>-1417349443</v>
      </c>
      <c r="Y1039">
        <f>(AT1039*ROUND(0.3,7))</f>
        <v>0.438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1</v>
      </c>
      <c r="AJ1039">
        <v>1</v>
      </c>
      <c r="AK1039">
        <v>1</v>
      </c>
      <c r="AL1039">
        <v>1</v>
      </c>
      <c r="AM1039">
        <v>-2</v>
      </c>
      <c r="AN1039">
        <v>0</v>
      </c>
      <c r="AO1039">
        <v>0</v>
      </c>
      <c r="AP1039">
        <v>1</v>
      </c>
      <c r="AQ1039">
        <v>1</v>
      </c>
      <c r="AR1039">
        <v>0</v>
      </c>
      <c r="AS1039" t="s">
        <v>3</v>
      </c>
      <c r="AT1039">
        <v>1.46</v>
      </c>
      <c r="AU1039" t="s">
        <v>321</v>
      </c>
      <c r="AV1039">
        <v>2</v>
      </c>
      <c r="AW1039">
        <v>2</v>
      </c>
      <c r="AX1039">
        <v>448998922</v>
      </c>
      <c r="AY1039">
        <v>1</v>
      </c>
      <c r="AZ1039">
        <v>0</v>
      </c>
      <c r="BA1039">
        <v>1060</v>
      </c>
      <c r="BB1039">
        <v>1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CV1039">
        <v>0</v>
      </c>
      <c r="CW1039">
        <v>0</v>
      </c>
      <c r="CX1039">
        <f>ROUND(Y1039*Source!I665,7)</f>
        <v>0.438</v>
      </c>
      <c r="CY1039">
        <f>AD1039</f>
        <v>0</v>
      </c>
      <c r="CZ1039">
        <f>AH1039</f>
        <v>0</v>
      </c>
      <c r="DA1039">
        <f>AL1039</f>
        <v>1</v>
      </c>
      <c r="DB1039">
        <f>ROUND((ROUND(AT1039*CZ1039,2)*ROUND(0.3,7)),6)</f>
        <v>0</v>
      </c>
      <c r="DC1039">
        <f>ROUND((ROUND(AT1039*AG1039,2)*ROUND(0.3,7)),6)</f>
        <v>0</v>
      </c>
      <c r="DD1039" t="s">
        <v>3</v>
      </c>
      <c r="DE1039" t="s">
        <v>3</v>
      </c>
      <c r="DF1039">
        <f>ROUND(ROUND(AE1039,2)*CX1039,2)</f>
        <v>0</v>
      </c>
      <c r="DG1039">
        <f t="shared" si="468"/>
        <v>0</v>
      </c>
      <c r="DH1039">
        <f t="shared" si="479"/>
        <v>0</v>
      </c>
      <c r="DI1039">
        <f t="shared" si="480"/>
        <v>0</v>
      </c>
      <c r="DJ1039">
        <f>DI1039</f>
        <v>0</v>
      </c>
      <c r="DK1039">
        <v>0</v>
      </c>
      <c r="DL1039" t="s">
        <v>3</v>
      </c>
      <c r="DM1039">
        <v>0</v>
      </c>
      <c r="DN1039" t="s">
        <v>3</v>
      </c>
      <c r="DO1039">
        <v>0</v>
      </c>
    </row>
    <row r="1040" spans="1:119" x14ac:dyDescent="0.2">
      <c r="A1040">
        <f>ROW(Source!A665)</f>
        <v>665</v>
      </c>
      <c r="B1040">
        <v>449016111</v>
      </c>
      <c r="C1040">
        <v>448998911</v>
      </c>
      <c r="D1040">
        <v>277944622</v>
      </c>
      <c r="E1040">
        <v>1</v>
      </c>
      <c r="F1040">
        <v>1</v>
      </c>
      <c r="G1040">
        <v>1</v>
      </c>
      <c r="H1040">
        <v>2</v>
      </c>
      <c r="I1040" t="s">
        <v>1220</v>
      </c>
      <c r="J1040" t="s">
        <v>1221</v>
      </c>
      <c r="K1040" t="s">
        <v>1222</v>
      </c>
      <c r="L1040">
        <v>1368</v>
      </c>
      <c r="N1040">
        <v>1011</v>
      </c>
      <c r="O1040" t="s">
        <v>1100</v>
      </c>
      <c r="P1040" t="s">
        <v>1100</v>
      </c>
      <c r="Q1040">
        <v>1</v>
      </c>
      <c r="W1040">
        <v>0</v>
      </c>
      <c r="X1040">
        <v>-776243211</v>
      </c>
      <c r="Y1040">
        <f>(AT1040*ROUND(0.3,7))</f>
        <v>0.219</v>
      </c>
      <c r="AA1040">
        <v>0</v>
      </c>
      <c r="AB1040">
        <v>1626.29</v>
      </c>
      <c r="AC1040">
        <v>724.95</v>
      </c>
      <c r="AD1040">
        <v>0</v>
      </c>
      <c r="AE1040">
        <v>0</v>
      </c>
      <c r="AF1040">
        <v>1626.29</v>
      </c>
      <c r="AG1040">
        <v>724.95</v>
      </c>
      <c r="AH1040">
        <v>0</v>
      </c>
      <c r="AI1040">
        <v>1</v>
      </c>
      <c r="AJ1040">
        <v>1</v>
      </c>
      <c r="AK1040">
        <v>1</v>
      </c>
      <c r="AL1040">
        <v>1</v>
      </c>
      <c r="AM1040">
        <v>-2</v>
      </c>
      <c r="AN1040">
        <v>0</v>
      </c>
      <c r="AO1040">
        <v>0</v>
      </c>
      <c r="AP1040">
        <v>1</v>
      </c>
      <c r="AQ1040">
        <v>1</v>
      </c>
      <c r="AR1040">
        <v>0</v>
      </c>
      <c r="AS1040" t="s">
        <v>3</v>
      </c>
      <c r="AT1040">
        <v>0.73</v>
      </c>
      <c r="AU1040" t="s">
        <v>321</v>
      </c>
      <c r="AV1040">
        <v>1</v>
      </c>
      <c r="AW1040">
        <v>2</v>
      </c>
      <c r="AX1040">
        <v>448998923</v>
      </c>
      <c r="AY1040">
        <v>2</v>
      </c>
      <c r="AZ1040">
        <v>98304</v>
      </c>
      <c r="BA1040">
        <v>1061</v>
      </c>
      <c r="BB1040">
        <v>1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1187.1916999999999</v>
      </c>
      <c r="BL1040">
        <v>529.21350000000007</v>
      </c>
      <c r="BM1040">
        <v>0</v>
      </c>
      <c r="BN1040">
        <v>0</v>
      </c>
      <c r="BO1040">
        <v>0.73</v>
      </c>
      <c r="BP1040">
        <v>1</v>
      </c>
      <c r="BQ1040">
        <v>0</v>
      </c>
      <c r="BR1040">
        <v>356.15751</v>
      </c>
      <c r="BS1040">
        <v>158.76405</v>
      </c>
      <c r="BT1040">
        <v>0</v>
      </c>
      <c r="BU1040">
        <v>0</v>
      </c>
      <c r="BV1040">
        <v>0.219</v>
      </c>
      <c r="BW1040">
        <v>1</v>
      </c>
      <c r="CV1040">
        <v>0</v>
      </c>
      <c r="CW1040">
        <f>ROUND(Y1040*Source!I665*DO1040,7)</f>
        <v>0.219</v>
      </c>
      <c r="CX1040">
        <f>ROUND(Y1040*Source!I665,7)</f>
        <v>0.219</v>
      </c>
      <c r="CY1040">
        <f>AB1040</f>
        <v>1626.29</v>
      </c>
      <c r="CZ1040">
        <f>AF1040</f>
        <v>1626.29</v>
      </c>
      <c r="DA1040">
        <f>AJ1040</f>
        <v>1</v>
      </c>
      <c r="DB1040">
        <f>ROUND((ROUND(AT1040*CZ1040,2)*ROUND(0.3,7)),6)</f>
        <v>356.15699999999998</v>
      </c>
      <c r="DC1040">
        <f>ROUND((ROUND(AT1040*AG1040,2)*ROUND(0.3,7)),6)</f>
        <v>158.76300000000001</v>
      </c>
      <c r="DD1040" t="s">
        <v>3</v>
      </c>
      <c r="DE1040" t="s">
        <v>3</v>
      </c>
      <c r="DF1040">
        <f>ROUND(ROUND(AE1040,2)*CX1040,2)</f>
        <v>0</v>
      </c>
      <c r="DG1040">
        <f t="shared" si="468"/>
        <v>356.16</v>
      </c>
      <c r="DH1040">
        <f t="shared" si="479"/>
        <v>158.76</v>
      </c>
      <c r="DI1040">
        <f t="shared" si="480"/>
        <v>0</v>
      </c>
      <c r="DJ1040">
        <f>DG1040+DH1040</f>
        <v>514.92000000000007</v>
      </c>
      <c r="DK1040">
        <v>1</v>
      </c>
      <c r="DL1040" t="s">
        <v>1223</v>
      </c>
      <c r="DM1040">
        <v>6</v>
      </c>
      <c r="DN1040" t="s">
        <v>1203</v>
      </c>
      <c r="DO1040">
        <v>1</v>
      </c>
    </row>
    <row r="1041" spans="1:119" x14ac:dyDescent="0.2">
      <c r="A1041">
        <f>ROW(Source!A665)</f>
        <v>665</v>
      </c>
      <c r="B1041">
        <v>449016111</v>
      </c>
      <c r="C1041">
        <v>448998911</v>
      </c>
      <c r="D1041">
        <v>277945805</v>
      </c>
      <c r="E1041">
        <v>1</v>
      </c>
      <c r="F1041">
        <v>1</v>
      </c>
      <c r="G1041">
        <v>1</v>
      </c>
      <c r="H1041">
        <v>2</v>
      </c>
      <c r="I1041" t="s">
        <v>1206</v>
      </c>
      <c r="J1041" t="s">
        <v>1207</v>
      </c>
      <c r="K1041" t="s">
        <v>1208</v>
      </c>
      <c r="L1041">
        <v>1368</v>
      </c>
      <c r="N1041">
        <v>1011</v>
      </c>
      <c r="O1041" t="s">
        <v>1100</v>
      </c>
      <c r="P1041" t="s">
        <v>1100</v>
      </c>
      <c r="Q1041">
        <v>1</v>
      </c>
      <c r="W1041">
        <v>0</v>
      </c>
      <c r="X1041">
        <v>721652621</v>
      </c>
      <c r="Y1041">
        <f>(AT1041*ROUND(0.3,7))</f>
        <v>0.219</v>
      </c>
      <c r="AA1041">
        <v>0</v>
      </c>
      <c r="AB1041">
        <v>641.70000000000005</v>
      </c>
      <c r="AC1041">
        <v>539.69000000000005</v>
      </c>
      <c r="AD1041">
        <v>0</v>
      </c>
      <c r="AE1041">
        <v>0</v>
      </c>
      <c r="AF1041">
        <v>641.70000000000005</v>
      </c>
      <c r="AG1041">
        <v>539.69000000000005</v>
      </c>
      <c r="AH1041">
        <v>0</v>
      </c>
      <c r="AI1041">
        <v>1</v>
      </c>
      <c r="AJ1041">
        <v>1</v>
      </c>
      <c r="AK1041">
        <v>1</v>
      </c>
      <c r="AL1041">
        <v>1</v>
      </c>
      <c r="AM1041">
        <v>-2</v>
      </c>
      <c r="AN1041">
        <v>0</v>
      </c>
      <c r="AO1041">
        <v>0</v>
      </c>
      <c r="AP1041">
        <v>1</v>
      </c>
      <c r="AQ1041">
        <v>1</v>
      </c>
      <c r="AR1041">
        <v>0</v>
      </c>
      <c r="AS1041" t="s">
        <v>3</v>
      </c>
      <c r="AT1041">
        <v>0.73</v>
      </c>
      <c r="AU1041" t="s">
        <v>321</v>
      </c>
      <c r="AV1041">
        <v>1</v>
      </c>
      <c r="AW1041">
        <v>2</v>
      </c>
      <c r="AX1041">
        <v>448998924</v>
      </c>
      <c r="AY1041">
        <v>2</v>
      </c>
      <c r="AZ1041">
        <v>98304</v>
      </c>
      <c r="BA1041">
        <v>1062</v>
      </c>
      <c r="BB1041">
        <v>1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468.44100000000003</v>
      </c>
      <c r="BL1041">
        <v>393.97370000000001</v>
      </c>
      <c r="BM1041">
        <v>0</v>
      </c>
      <c r="BN1041">
        <v>0</v>
      </c>
      <c r="BO1041">
        <v>0.73</v>
      </c>
      <c r="BP1041">
        <v>1</v>
      </c>
      <c r="BQ1041">
        <v>0</v>
      </c>
      <c r="BR1041">
        <v>140.53230000000002</v>
      </c>
      <c r="BS1041">
        <v>118.19211000000001</v>
      </c>
      <c r="BT1041">
        <v>0</v>
      </c>
      <c r="BU1041">
        <v>0</v>
      </c>
      <c r="BV1041">
        <v>0.219</v>
      </c>
      <c r="BW1041">
        <v>1</v>
      </c>
      <c r="CV1041">
        <v>0</v>
      </c>
      <c r="CW1041">
        <f>ROUND(Y1041*Source!I665*DO1041,7)</f>
        <v>0.219</v>
      </c>
      <c r="CX1041">
        <f>ROUND(Y1041*Source!I665,7)</f>
        <v>0.219</v>
      </c>
      <c r="CY1041">
        <f>AB1041</f>
        <v>641.70000000000005</v>
      </c>
      <c r="CZ1041">
        <f>AF1041</f>
        <v>641.70000000000005</v>
      </c>
      <c r="DA1041">
        <f>AJ1041</f>
        <v>1</v>
      </c>
      <c r="DB1041">
        <f>ROUND((ROUND(AT1041*CZ1041,2)*ROUND(0.3,7)),6)</f>
        <v>140.53200000000001</v>
      </c>
      <c r="DC1041">
        <f>ROUND((ROUND(AT1041*AG1041,2)*ROUND(0.3,7)),6)</f>
        <v>118.191</v>
      </c>
      <c r="DD1041" t="s">
        <v>3</v>
      </c>
      <c r="DE1041" t="s">
        <v>3</v>
      </c>
      <c r="DF1041">
        <f>ROUND(ROUND(AE1041,2)*CX1041,2)</f>
        <v>0</v>
      </c>
      <c r="DG1041">
        <f t="shared" si="468"/>
        <v>140.53</v>
      </c>
      <c r="DH1041">
        <f t="shared" si="479"/>
        <v>118.19</v>
      </c>
      <c r="DI1041">
        <f t="shared" si="480"/>
        <v>0</v>
      </c>
      <c r="DJ1041">
        <f>DG1041+DH1041</f>
        <v>258.72000000000003</v>
      </c>
      <c r="DK1041">
        <v>1</v>
      </c>
      <c r="DL1041" t="s">
        <v>1209</v>
      </c>
      <c r="DM1041">
        <v>4</v>
      </c>
      <c r="DN1041" t="s">
        <v>1203</v>
      </c>
      <c r="DO1041">
        <v>1</v>
      </c>
    </row>
    <row r="1042" spans="1:119" x14ac:dyDescent="0.2">
      <c r="A1042">
        <f>ROW(Source!A665)</f>
        <v>665</v>
      </c>
      <c r="B1042">
        <v>449016111</v>
      </c>
      <c r="C1042">
        <v>448998911</v>
      </c>
      <c r="D1042">
        <v>277865783</v>
      </c>
      <c r="E1042">
        <v>1</v>
      </c>
      <c r="F1042">
        <v>1</v>
      </c>
      <c r="G1042">
        <v>1</v>
      </c>
      <c r="H1042">
        <v>3</v>
      </c>
      <c r="I1042" t="s">
        <v>1799</v>
      </c>
      <c r="J1042" t="s">
        <v>1800</v>
      </c>
      <c r="K1042" t="s">
        <v>1801</v>
      </c>
      <c r="L1042">
        <v>1302</v>
      </c>
      <c r="N1042">
        <v>1003</v>
      </c>
      <c r="O1042" t="s">
        <v>588</v>
      </c>
      <c r="P1042" t="s">
        <v>588</v>
      </c>
      <c r="Q1042">
        <v>10</v>
      </c>
      <c r="W1042">
        <v>0</v>
      </c>
      <c r="X1042">
        <v>153135899</v>
      </c>
      <c r="Y1042">
        <f>(AT1042*ROUND(0,7))</f>
        <v>0</v>
      </c>
      <c r="AA1042">
        <v>57.7</v>
      </c>
      <c r="AB1042">
        <v>0</v>
      </c>
      <c r="AC1042">
        <v>0</v>
      </c>
      <c r="AD1042">
        <v>0</v>
      </c>
      <c r="AE1042">
        <v>37.71</v>
      </c>
      <c r="AF1042">
        <v>0</v>
      </c>
      <c r="AG1042">
        <v>0</v>
      </c>
      <c r="AH1042">
        <v>0</v>
      </c>
      <c r="AI1042">
        <v>1.53</v>
      </c>
      <c r="AJ1042">
        <v>1</v>
      </c>
      <c r="AK1042">
        <v>1</v>
      </c>
      <c r="AL1042">
        <v>1</v>
      </c>
      <c r="AM1042">
        <v>2</v>
      </c>
      <c r="AN1042">
        <v>0</v>
      </c>
      <c r="AO1042">
        <v>0</v>
      </c>
      <c r="AP1042">
        <v>1</v>
      </c>
      <c r="AQ1042">
        <v>1</v>
      </c>
      <c r="AR1042">
        <v>0</v>
      </c>
      <c r="AS1042" t="s">
        <v>3</v>
      </c>
      <c r="AT1042">
        <v>4.8000000000000001E-2</v>
      </c>
      <c r="AU1042" t="s">
        <v>135</v>
      </c>
      <c r="AV1042">
        <v>0</v>
      </c>
      <c r="AW1042">
        <v>2</v>
      </c>
      <c r="AX1042">
        <v>448998925</v>
      </c>
      <c r="AY1042">
        <v>1</v>
      </c>
      <c r="AZ1042">
        <v>0</v>
      </c>
      <c r="BA1042">
        <v>1063</v>
      </c>
      <c r="BB1042">
        <v>1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1.8100800000000001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1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CV1042">
        <v>0</v>
      </c>
      <c r="CW1042">
        <v>0</v>
      </c>
      <c r="CX1042">
        <f>ROUND(Y1042*Source!I665,7)</f>
        <v>0</v>
      </c>
      <c r="CY1042">
        <f>AA1042</f>
        <v>57.7</v>
      </c>
      <c r="CZ1042">
        <f>AE1042</f>
        <v>37.71</v>
      </c>
      <c r="DA1042">
        <f>AI1042</f>
        <v>1.53</v>
      </c>
      <c r="DB1042">
        <f>ROUND((ROUND(AT1042*CZ1042,2)*ROUND(0,7)),6)</f>
        <v>0</v>
      </c>
      <c r="DC1042">
        <f>ROUND((ROUND(AT1042*AG1042,2)*ROUND(0,7)),6)</f>
        <v>0</v>
      </c>
      <c r="DD1042" t="s">
        <v>3</v>
      </c>
      <c r="DE1042" t="s">
        <v>3</v>
      </c>
      <c r="DF1042">
        <f>ROUND(ROUND(AE1042*AI1042,2)*CX1042,2)</f>
        <v>0</v>
      </c>
      <c r="DG1042">
        <f t="shared" si="468"/>
        <v>0</v>
      </c>
      <c r="DH1042">
        <f t="shared" si="479"/>
        <v>0</v>
      </c>
      <c r="DI1042">
        <f t="shared" si="480"/>
        <v>0</v>
      </c>
      <c r="DJ1042">
        <f>DF1042</f>
        <v>0</v>
      </c>
      <c r="DK1042">
        <v>0</v>
      </c>
      <c r="DL1042" t="s">
        <v>3</v>
      </c>
      <c r="DM1042">
        <v>0</v>
      </c>
      <c r="DN1042" t="s">
        <v>3</v>
      </c>
      <c r="DO1042">
        <v>0</v>
      </c>
    </row>
    <row r="1043" spans="1:119" x14ac:dyDescent="0.2">
      <c r="A1043">
        <f>ROW(Source!A665)</f>
        <v>665</v>
      </c>
      <c r="B1043">
        <v>449016111</v>
      </c>
      <c r="C1043">
        <v>448998911</v>
      </c>
      <c r="D1043">
        <v>277867733</v>
      </c>
      <c r="E1043">
        <v>1</v>
      </c>
      <c r="F1043">
        <v>1</v>
      </c>
      <c r="G1043">
        <v>1</v>
      </c>
      <c r="H1043">
        <v>3</v>
      </c>
      <c r="I1043" t="s">
        <v>1241</v>
      </c>
      <c r="J1043" t="s">
        <v>1242</v>
      </c>
      <c r="K1043" t="s">
        <v>1243</v>
      </c>
      <c r="L1043">
        <v>1346</v>
      </c>
      <c r="N1043">
        <v>1009</v>
      </c>
      <c r="O1043" t="s">
        <v>441</v>
      </c>
      <c r="P1043" t="s">
        <v>441</v>
      </c>
      <c r="Q1043">
        <v>1</v>
      </c>
      <c r="W1043">
        <v>0</v>
      </c>
      <c r="X1043">
        <v>391631581</v>
      </c>
      <c r="Y1043">
        <f>(AT1043*ROUND(0,7))</f>
        <v>0</v>
      </c>
      <c r="AA1043">
        <v>188.92</v>
      </c>
      <c r="AB1043">
        <v>0</v>
      </c>
      <c r="AC1043">
        <v>0</v>
      </c>
      <c r="AD1043">
        <v>0</v>
      </c>
      <c r="AE1043">
        <v>174.93</v>
      </c>
      <c r="AF1043">
        <v>0</v>
      </c>
      <c r="AG1043">
        <v>0</v>
      </c>
      <c r="AH1043">
        <v>0</v>
      </c>
      <c r="AI1043">
        <v>1.08</v>
      </c>
      <c r="AJ1043">
        <v>1</v>
      </c>
      <c r="AK1043">
        <v>1</v>
      </c>
      <c r="AL1043">
        <v>1</v>
      </c>
      <c r="AM1043">
        <v>2</v>
      </c>
      <c r="AN1043">
        <v>0</v>
      </c>
      <c r="AO1043">
        <v>0</v>
      </c>
      <c r="AP1043">
        <v>1</v>
      </c>
      <c r="AQ1043">
        <v>1</v>
      </c>
      <c r="AR1043">
        <v>0</v>
      </c>
      <c r="AS1043" t="s">
        <v>3</v>
      </c>
      <c r="AT1043">
        <v>0.77</v>
      </c>
      <c r="AU1043" t="s">
        <v>135</v>
      </c>
      <c r="AV1043">
        <v>0</v>
      </c>
      <c r="AW1043">
        <v>2</v>
      </c>
      <c r="AX1043">
        <v>448998926</v>
      </c>
      <c r="AY1043">
        <v>1</v>
      </c>
      <c r="AZ1043">
        <v>0</v>
      </c>
      <c r="BA1043">
        <v>1064</v>
      </c>
      <c r="BB1043">
        <v>1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134.6961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1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CV1043">
        <v>0</v>
      </c>
      <c r="CW1043">
        <v>0</v>
      </c>
      <c r="CX1043">
        <f>ROUND(Y1043*Source!I665,7)</f>
        <v>0</v>
      </c>
      <c r="CY1043">
        <f>AA1043</f>
        <v>188.92</v>
      </c>
      <c r="CZ1043">
        <f>AE1043</f>
        <v>174.93</v>
      </c>
      <c r="DA1043">
        <f>AI1043</f>
        <v>1.08</v>
      </c>
      <c r="DB1043">
        <f>ROUND((ROUND(AT1043*CZ1043,2)*ROUND(0,7)),6)</f>
        <v>0</v>
      </c>
      <c r="DC1043">
        <f>ROUND((ROUND(AT1043*AG1043,2)*ROUND(0,7)),6)</f>
        <v>0</v>
      </c>
      <c r="DD1043" t="s">
        <v>3</v>
      </c>
      <c r="DE1043" t="s">
        <v>3</v>
      </c>
      <c r="DF1043">
        <f>ROUND(ROUND(AE1043*AI1043,2)*CX1043,2)</f>
        <v>0</v>
      </c>
      <c r="DG1043">
        <f t="shared" si="468"/>
        <v>0</v>
      </c>
      <c r="DH1043">
        <f t="shared" si="479"/>
        <v>0</v>
      </c>
      <c r="DI1043">
        <f t="shared" si="480"/>
        <v>0</v>
      </c>
      <c r="DJ1043">
        <f>DF1043</f>
        <v>0</v>
      </c>
      <c r="DK1043">
        <v>0</v>
      </c>
      <c r="DL1043" t="s">
        <v>3</v>
      </c>
      <c r="DM1043">
        <v>0</v>
      </c>
      <c r="DN1043" t="s">
        <v>3</v>
      </c>
      <c r="DO1043">
        <v>0</v>
      </c>
    </row>
    <row r="1044" spans="1:119" x14ac:dyDescent="0.2">
      <c r="A1044">
        <f>ROW(Source!A665)</f>
        <v>665</v>
      </c>
      <c r="B1044">
        <v>449016111</v>
      </c>
      <c r="C1044">
        <v>448998911</v>
      </c>
      <c r="D1044">
        <v>277908024</v>
      </c>
      <c r="E1044">
        <v>1</v>
      </c>
      <c r="F1044">
        <v>1</v>
      </c>
      <c r="G1044">
        <v>1</v>
      </c>
      <c r="H1044">
        <v>3</v>
      </c>
      <c r="I1044" t="s">
        <v>1802</v>
      </c>
      <c r="J1044" t="s">
        <v>1803</v>
      </c>
      <c r="K1044" t="s">
        <v>1804</v>
      </c>
      <c r="L1044">
        <v>1455</v>
      </c>
      <c r="N1044">
        <v>1013</v>
      </c>
      <c r="O1044" t="s">
        <v>163</v>
      </c>
      <c r="P1044" t="s">
        <v>163</v>
      </c>
      <c r="Q1044">
        <v>1</v>
      </c>
      <c r="W1044">
        <v>0</v>
      </c>
      <c r="X1044">
        <v>-598792100</v>
      </c>
      <c r="Y1044">
        <f>(AT1044*ROUND(0,7))</f>
        <v>0</v>
      </c>
      <c r="AA1044">
        <v>1303.67</v>
      </c>
      <c r="AB1044">
        <v>0</v>
      </c>
      <c r="AC1044">
        <v>0</v>
      </c>
      <c r="AD1044">
        <v>0</v>
      </c>
      <c r="AE1044">
        <v>944.69</v>
      </c>
      <c r="AF1044">
        <v>0</v>
      </c>
      <c r="AG1044">
        <v>0</v>
      </c>
      <c r="AH1044">
        <v>0</v>
      </c>
      <c r="AI1044">
        <v>1.38</v>
      </c>
      <c r="AJ1044">
        <v>1</v>
      </c>
      <c r="AK1044">
        <v>1</v>
      </c>
      <c r="AL1044">
        <v>1</v>
      </c>
      <c r="AM1044">
        <v>2</v>
      </c>
      <c r="AN1044">
        <v>0</v>
      </c>
      <c r="AO1044">
        <v>0</v>
      </c>
      <c r="AP1044">
        <v>1</v>
      </c>
      <c r="AQ1044">
        <v>1</v>
      </c>
      <c r="AR1044">
        <v>0</v>
      </c>
      <c r="AS1044" t="s">
        <v>3</v>
      </c>
      <c r="AT1044">
        <v>0.1</v>
      </c>
      <c r="AU1044" t="s">
        <v>135</v>
      </c>
      <c r="AV1044">
        <v>0</v>
      </c>
      <c r="AW1044">
        <v>2</v>
      </c>
      <c r="AX1044">
        <v>448998927</v>
      </c>
      <c r="AY1044">
        <v>1</v>
      </c>
      <c r="AZ1044">
        <v>0</v>
      </c>
      <c r="BA1044">
        <v>1065</v>
      </c>
      <c r="BB1044">
        <v>1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94.469000000000008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1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CV1044">
        <v>0</v>
      </c>
      <c r="CW1044">
        <v>0</v>
      </c>
      <c r="CX1044">
        <f>ROUND(Y1044*Source!I665,7)</f>
        <v>0</v>
      </c>
      <c r="CY1044">
        <f>AA1044</f>
        <v>1303.67</v>
      </c>
      <c r="CZ1044">
        <f>AE1044</f>
        <v>944.69</v>
      </c>
      <c r="DA1044">
        <f>AI1044</f>
        <v>1.38</v>
      </c>
      <c r="DB1044">
        <f>ROUND((ROUND(AT1044*CZ1044,2)*ROUND(0,7)),6)</f>
        <v>0</v>
      </c>
      <c r="DC1044">
        <f>ROUND((ROUND(AT1044*AG1044,2)*ROUND(0,7)),6)</f>
        <v>0</v>
      </c>
      <c r="DD1044" t="s">
        <v>3</v>
      </c>
      <c r="DE1044" t="s">
        <v>3</v>
      </c>
      <c r="DF1044">
        <f>ROUND(ROUND(AE1044*AI1044,2)*CX1044,2)</f>
        <v>0</v>
      </c>
      <c r="DG1044">
        <f t="shared" si="468"/>
        <v>0</v>
      </c>
      <c r="DH1044">
        <f t="shared" si="479"/>
        <v>0</v>
      </c>
      <c r="DI1044">
        <f t="shared" si="480"/>
        <v>0</v>
      </c>
      <c r="DJ1044">
        <f>DF1044</f>
        <v>0</v>
      </c>
      <c r="DK1044">
        <v>0</v>
      </c>
      <c r="DL1044" t="s">
        <v>3</v>
      </c>
      <c r="DM1044">
        <v>0</v>
      </c>
      <c r="DN1044" t="s">
        <v>3</v>
      </c>
      <c r="DO1044">
        <v>0</v>
      </c>
    </row>
    <row r="1045" spans="1:119" x14ac:dyDescent="0.2">
      <c r="A1045">
        <f>ROW(Source!A665)</f>
        <v>665</v>
      </c>
      <c r="B1045">
        <v>449016111</v>
      </c>
      <c r="C1045">
        <v>448998911</v>
      </c>
      <c r="D1045">
        <v>277910693</v>
      </c>
      <c r="E1045">
        <v>1</v>
      </c>
      <c r="F1045">
        <v>1</v>
      </c>
      <c r="G1045">
        <v>1</v>
      </c>
      <c r="H1045">
        <v>3</v>
      </c>
      <c r="I1045" t="s">
        <v>1805</v>
      </c>
      <c r="J1045" t="s">
        <v>1806</v>
      </c>
      <c r="K1045" t="s">
        <v>1807</v>
      </c>
      <c r="L1045">
        <v>1425</v>
      </c>
      <c r="N1045">
        <v>1013</v>
      </c>
      <c r="O1045" t="s">
        <v>62</v>
      </c>
      <c r="P1045" t="s">
        <v>62</v>
      </c>
      <c r="Q1045">
        <v>1</v>
      </c>
      <c r="W1045">
        <v>0</v>
      </c>
      <c r="X1045">
        <v>-251534907</v>
      </c>
      <c r="Y1045">
        <f>(AT1045*ROUND(0,7))</f>
        <v>0</v>
      </c>
      <c r="AA1045">
        <v>12425.74</v>
      </c>
      <c r="AB1045">
        <v>0</v>
      </c>
      <c r="AC1045">
        <v>0</v>
      </c>
      <c r="AD1045">
        <v>0</v>
      </c>
      <c r="AE1045">
        <v>10102.23</v>
      </c>
      <c r="AF1045">
        <v>0</v>
      </c>
      <c r="AG1045">
        <v>0</v>
      </c>
      <c r="AH1045">
        <v>0</v>
      </c>
      <c r="AI1045">
        <v>1.23</v>
      </c>
      <c r="AJ1045">
        <v>1</v>
      </c>
      <c r="AK1045">
        <v>1</v>
      </c>
      <c r="AL1045">
        <v>1</v>
      </c>
      <c r="AM1045">
        <v>2</v>
      </c>
      <c r="AN1045">
        <v>0</v>
      </c>
      <c r="AO1045">
        <v>0</v>
      </c>
      <c r="AP1045">
        <v>1</v>
      </c>
      <c r="AQ1045">
        <v>1</v>
      </c>
      <c r="AR1045">
        <v>0</v>
      </c>
      <c r="AS1045" t="s">
        <v>3</v>
      </c>
      <c r="AT1045">
        <v>2.0400000000000001E-2</v>
      </c>
      <c r="AU1045" t="s">
        <v>135</v>
      </c>
      <c r="AV1045">
        <v>0</v>
      </c>
      <c r="AW1045">
        <v>2</v>
      </c>
      <c r="AX1045">
        <v>448998928</v>
      </c>
      <c r="AY1045">
        <v>1</v>
      </c>
      <c r="AZ1045">
        <v>0</v>
      </c>
      <c r="BA1045">
        <v>1066</v>
      </c>
      <c r="BB1045">
        <v>1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206.08549200000002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1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CV1045">
        <v>0</v>
      </c>
      <c r="CW1045">
        <v>0</v>
      </c>
      <c r="CX1045">
        <f>ROUND(Y1045*Source!I665,7)</f>
        <v>0</v>
      </c>
      <c r="CY1045">
        <f>AA1045</f>
        <v>12425.74</v>
      </c>
      <c r="CZ1045">
        <f>AE1045</f>
        <v>10102.23</v>
      </c>
      <c r="DA1045">
        <f>AI1045</f>
        <v>1.23</v>
      </c>
      <c r="DB1045">
        <f>ROUND((ROUND(AT1045*CZ1045,2)*ROUND(0,7)),6)</f>
        <v>0</v>
      </c>
      <c r="DC1045">
        <f>ROUND((ROUND(AT1045*AG1045,2)*ROUND(0,7)),6)</f>
        <v>0</v>
      </c>
      <c r="DD1045" t="s">
        <v>3</v>
      </c>
      <c r="DE1045" t="s">
        <v>3</v>
      </c>
      <c r="DF1045">
        <f>ROUND(ROUND(AE1045*AI1045,2)*CX1045,2)</f>
        <v>0</v>
      </c>
      <c r="DG1045">
        <f t="shared" si="468"/>
        <v>0</v>
      </c>
      <c r="DH1045">
        <f t="shared" si="479"/>
        <v>0</v>
      </c>
      <c r="DI1045">
        <f t="shared" si="480"/>
        <v>0</v>
      </c>
      <c r="DJ1045">
        <f>DF1045</f>
        <v>0</v>
      </c>
      <c r="DK1045">
        <v>0</v>
      </c>
      <c r="DL1045" t="s">
        <v>3</v>
      </c>
      <c r="DM1045">
        <v>0</v>
      </c>
      <c r="DN1045" t="s">
        <v>3</v>
      </c>
      <c r="DO1045">
        <v>0</v>
      </c>
    </row>
    <row r="1046" spans="1:119" x14ac:dyDescent="0.2">
      <c r="A1046">
        <f>ROW(Source!A665)</f>
        <v>665</v>
      </c>
      <c r="B1046">
        <v>449016111</v>
      </c>
      <c r="C1046">
        <v>448998911</v>
      </c>
      <c r="D1046">
        <v>277933472</v>
      </c>
      <c r="E1046">
        <v>1</v>
      </c>
      <c r="F1046">
        <v>1</v>
      </c>
      <c r="G1046">
        <v>1</v>
      </c>
      <c r="H1046">
        <v>3</v>
      </c>
      <c r="I1046" t="s">
        <v>1808</v>
      </c>
      <c r="J1046" t="s">
        <v>1809</v>
      </c>
      <c r="K1046" t="s">
        <v>1810</v>
      </c>
      <c r="L1046">
        <v>1346</v>
      </c>
      <c r="N1046">
        <v>1009</v>
      </c>
      <c r="O1046" t="s">
        <v>441</v>
      </c>
      <c r="P1046" t="s">
        <v>441</v>
      </c>
      <c r="Q1046">
        <v>1</v>
      </c>
      <c r="W1046">
        <v>0</v>
      </c>
      <c r="X1046">
        <v>2136093691</v>
      </c>
      <c r="Y1046">
        <f>(AT1046*ROUND(0,7))</f>
        <v>0</v>
      </c>
      <c r="AA1046">
        <v>262.11</v>
      </c>
      <c r="AB1046">
        <v>0</v>
      </c>
      <c r="AC1046">
        <v>0</v>
      </c>
      <c r="AD1046">
        <v>0</v>
      </c>
      <c r="AE1046">
        <v>262.11</v>
      </c>
      <c r="AF1046">
        <v>0</v>
      </c>
      <c r="AG1046">
        <v>0</v>
      </c>
      <c r="AH1046">
        <v>0</v>
      </c>
      <c r="AI1046">
        <v>1</v>
      </c>
      <c r="AJ1046">
        <v>1</v>
      </c>
      <c r="AK1046">
        <v>1</v>
      </c>
      <c r="AL1046">
        <v>1</v>
      </c>
      <c r="AM1046">
        <v>-2</v>
      </c>
      <c r="AN1046">
        <v>0</v>
      </c>
      <c r="AO1046">
        <v>0</v>
      </c>
      <c r="AP1046">
        <v>1</v>
      </c>
      <c r="AQ1046">
        <v>1</v>
      </c>
      <c r="AR1046">
        <v>0</v>
      </c>
      <c r="AS1046" t="s">
        <v>3</v>
      </c>
      <c r="AT1046">
        <v>1.6E-2</v>
      </c>
      <c r="AU1046" t="s">
        <v>135</v>
      </c>
      <c r="AV1046">
        <v>0</v>
      </c>
      <c r="AW1046">
        <v>2</v>
      </c>
      <c r="AX1046">
        <v>448998929</v>
      </c>
      <c r="AY1046">
        <v>1</v>
      </c>
      <c r="AZ1046">
        <v>0</v>
      </c>
      <c r="BA1046">
        <v>1067</v>
      </c>
      <c r="BB1046">
        <v>1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4.1937600000000002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1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CV1046">
        <v>0</v>
      </c>
      <c r="CW1046">
        <v>0</v>
      </c>
      <c r="CX1046">
        <f>ROUND(Y1046*Source!I665,7)</f>
        <v>0</v>
      </c>
      <c r="CY1046">
        <f>AA1046</f>
        <v>262.11</v>
      </c>
      <c r="CZ1046">
        <f>AE1046</f>
        <v>262.11</v>
      </c>
      <c r="DA1046">
        <f>AI1046</f>
        <v>1</v>
      </c>
      <c r="DB1046">
        <f>ROUND((ROUND(AT1046*CZ1046,2)*ROUND(0,7)),6)</f>
        <v>0</v>
      </c>
      <c r="DC1046">
        <f>ROUND((ROUND(AT1046*AG1046,2)*ROUND(0,7)),6)</f>
        <v>0</v>
      </c>
      <c r="DD1046" t="s">
        <v>3</v>
      </c>
      <c r="DE1046" t="s">
        <v>3</v>
      </c>
      <c r="DF1046">
        <f>ROUND(ROUND(AE1046,2)*CX1046,2)</f>
        <v>0</v>
      </c>
      <c r="DG1046">
        <f t="shared" si="468"/>
        <v>0</v>
      </c>
      <c r="DH1046">
        <f t="shared" si="479"/>
        <v>0</v>
      </c>
      <c r="DI1046">
        <f t="shared" si="480"/>
        <v>0</v>
      </c>
      <c r="DJ1046">
        <f>DF1046</f>
        <v>0</v>
      </c>
      <c r="DK1046">
        <v>0</v>
      </c>
      <c r="DL1046" t="s">
        <v>3</v>
      </c>
      <c r="DM1046">
        <v>0</v>
      </c>
      <c r="DN1046" t="s">
        <v>3</v>
      </c>
      <c r="DO1046">
        <v>0</v>
      </c>
    </row>
    <row r="1047" spans="1:119" x14ac:dyDescent="0.2">
      <c r="A1047">
        <f>ROW(Source!A666)</f>
        <v>666</v>
      </c>
      <c r="B1047">
        <v>449016111</v>
      </c>
      <c r="C1047">
        <v>448998931</v>
      </c>
      <c r="D1047">
        <v>277560305</v>
      </c>
      <c r="E1047">
        <v>109</v>
      </c>
      <c r="F1047">
        <v>1</v>
      </c>
      <c r="G1047">
        <v>1</v>
      </c>
      <c r="H1047">
        <v>1</v>
      </c>
      <c r="I1047" t="s">
        <v>1493</v>
      </c>
      <c r="J1047" t="s">
        <v>3</v>
      </c>
      <c r="K1047" t="s">
        <v>1592</v>
      </c>
      <c r="L1047">
        <v>1191</v>
      </c>
      <c r="N1047">
        <v>1013</v>
      </c>
      <c r="O1047" t="s">
        <v>1203</v>
      </c>
      <c r="P1047" t="s">
        <v>1203</v>
      </c>
      <c r="Q1047">
        <v>1</v>
      </c>
      <c r="W1047">
        <v>0</v>
      </c>
      <c r="X1047">
        <v>-1111239348</v>
      </c>
      <c r="Y1047">
        <f>(AT1047*ROUND(0.3,7))</f>
        <v>4.0199999999999996</v>
      </c>
      <c r="AA1047">
        <v>0</v>
      </c>
      <c r="AB1047">
        <v>0</v>
      </c>
      <c r="AC1047">
        <v>0</v>
      </c>
      <c r="AD1047">
        <v>539.69000000000005</v>
      </c>
      <c r="AE1047">
        <v>0</v>
      </c>
      <c r="AF1047">
        <v>0</v>
      </c>
      <c r="AG1047">
        <v>0</v>
      </c>
      <c r="AH1047">
        <v>539.69000000000005</v>
      </c>
      <c r="AI1047">
        <v>1</v>
      </c>
      <c r="AJ1047">
        <v>1</v>
      </c>
      <c r="AK1047">
        <v>1</v>
      </c>
      <c r="AL1047">
        <v>1</v>
      </c>
      <c r="AM1047">
        <v>-2</v>
      </c>
      <c r="AN1047">
        <v>0</v>
      </c>
      <c r="AO1047">
        <v>0</v>
      </c>
      <c r="AP1047">
        <v>1</v>
      </c>
      <c r="AQ1047">
        <v>1</v>
      </c>
      <c r="AR1047">
        <v>0</v>
      </c>
      <c r="AS1047" t="s">
        <v>3</v>
      </c>
      <c r="AT1047">
        <v>13.4</v>
      </c>
      <c r="AU1047" t="s">
        <v>321</v>
      </c>
      <c r="AV1047">
        <v>1</v>
      </c>
      <c r="AW1047">
        <v>2</v>
      </c>
      <c r="AX1047">
        <v>448998941</v>
      </c>
      <c r="AY1047">
        <v>2</v>
      </c>
      <c r="AZ1047">
        <v>131072</v>
      </c>
      <c r="BA1047">
        <v>1069</v>
      </c>
      <c r="BB1047">
        <v>1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7231.8460000000014</v>
      </c>
      <c r="BN1047">
        <v>13.4</v>
      </c>
      <c r="BO1047">
        <v>0</v>
      </c>
      <c r="BP1047">
        <v>1</v>
      </c>
      <c r="BQ1047">
        <v>0</v>
      </c>
      <c r="BR1047">
        <v>0</v>
      </c>
      <c r="BS1047">
        <v>0</v>
      </c>
      <c r="BT1047">
        <v>2169.5538000000001</v>
      </c>
      <c r="BU1047">
        <v>4.0199999999999996</v>
      </c>
      <c r="BV1047">
        <v>0</v>
      </c>
      <c r="BW1047">
        <v>1</v>
      </c>
      <c r="CU1047">
        <f>ROUND(AT1047*Source!I666*AH1047*AL1047,2)</f>
        <v>7231.85</v>
      </c>
      <c r="CV1047">
        <f>ROUND(Y1047*Source!I666,7)</f>
        <v>4.0199999999999996</v>
      </c>
      <c r="CW1047">
        <v>0</v>
      </c>
      <c r="CX1047">
        <f>ROUND(Y1047*Source!I666,7)</f>
        <v>4.0199999999999996</v>
      </c>
      <c r="CY1047">
        <f>AD1047</f>
        <v>539.69000000000005</v>
      </c>
      <c r="CZ1047">
        <f>AH1047</f>
        <v>539.69000000000005</v>
      </c>
      <c r="DA1047">
        <f>AL1047</f>
        <v>1</v>
      </c>
      <c r="DB1047">
        <f>ROUND((ROUND(AT1047*CZ1047,2)*ROUND(0.3,7)),6)</f>
        <v>2169.5549999999998</v>
      </c>
      <c r="DC1047">
        <f>ROUND((ROUND(AT1047*AG1047,2)*ROUND(0.3,7)),6)</f>
        <v>0</v>
      </c>
      <c r="DD1047" t="s">
        <v>3</v>
      </c>
      <c r="DE1047" t="s">
        <v>3</v>
      </c>
      <c r="DF1047">
        <f>ROUND(ROUND(AE1047,2)*CX1047,2)</f>
        <v>0</v>
      </c>
      <c r="DG1047">
        <f t="shared" si="468"/>
        <v>0</v>
      </c>
      <c r="DH1047">
        <f t="shared" si="479"/>
        <v>0</v>
      </c>
      <c r="DI1047">
        <f t="shared" si="480"/>
        <v>2169.5500000000002</v>
      </c>
      <c r="DJ1047">
        <f>DI1047</f>
        <v>2169.5500000000002</v>
      </c>
      <c r="DK1047">
        <v>1</v>
      </c>
      <c r="DL1047" t="s">
        <v>3</v>
      </c>
      <c r="DM1047">
        <v>0</v>
      </c>
      <c r="DN1047" t="s">
        <v>3</v>
      </c>
      <c r="DO1047">
        <v>0</v>
      </c>
    </row>
    <row r="1048" spans="1:119" x14ac:dyDescent="0.2">
      <c r="A1048">
        <f>ROW(Source!A666)</f>
        <v>666</v>
      </c>
      <c r="B1048">
        <v>449016111</v>
      </c>
      <c r="C1048">
        <v>448998931</v>
      </c>
      <c r="D1048">
        <v>277560491</v>
      </c>
      <c r="E1048">
        <v>109</v>
      </c>
      <c r="F1048">
        <v>1</v>
      </c>
      <c r="G1048">
        <v>1</v>
      </c>
      <c r="H1048">
        <v>1</v>
      </c>
      <c r="I1048" t="s">
        <v>1204</v>
      </c>
      <c r="J1048" t="s">
        <v>3</v>
      </c>
      <c r="K1048" t="s">
        <v>1205</v>
      </c>
      <c r="L1048">
        <v>1191</v>
      </c>
      <c r="N1048">
        <v>1013</v>
      </c>
      <c r="O1048" t="s">
        <v>1203</v>
      </c>
      <c r="P1048" t="s">
        <v>1203</v>
      </c>
      <c r="Q1048">
        <v>1</v>
      </c>
      <c r="W1048">
        <v>0</v>
      </c>
      <c r="X1048">
        <v>-1417349443</v>
      </c>
      <c r="Y1048">
        <f>(AT1048*ROUND(0.3,7))</f>
        <v>0.438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1</v>
      </c>
      <c r="AJ1048">
        <v>1</v>
      </c>
      <c r="AK1048">
        <v>1</v>
      </c>
      <c r="AL1048">
        <v>1</v>
      </c>
      <c r="AM1048">
        <v>-2</v>
      </c>
      <c r="AN1048">
        <v>0</v>
      </c>
      <c r="AO1048">
        <v>0</v>
      </c>
      <c r="AP1048">
        <v>1</v>
      </c>
      <c r="AQ1048">
        <v>1</v>
      </c>
      <c r="AR1048">
        <v>0</v>
      </c>
      <c r="AS1048" t="s">
        <v>3</v>
      </c>
      <c r="AT1048">
        <v>1.46</v>
      </c>
      <c r="AU1048" t="s">
        <v>321</v>
      </c>
      <c r="AV1048">
        <v>2</v>
      </c>
      <c r="AW1048">
        <v>2</v>
      </c>
      <c r="AX1048">
        <v>448998942</v>
      </c>
      <c r="AY1048">
        <v>1</v>
      </c>
      <c r="AZ1048">
        <v>0</v>
      </c>
      <c r="BA1048">
        <v>1070</v>
      </c>
      <c r="BB1048">
        <v>1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CV1048">
        <v>0</v>
      </c>
      <c r="CW1048">
        <v>0</v>
      </c>
      <c r="CX1048">
        <f>ROUND(Y1048*Source!I666,7)</f>
        <v>0.438</v>
      </c>
      <c r="CY1048">
        <f>AD1048</f>
        <v>0</v>
      </c>
      <c r="CZ1048">
        <f>AH1048</f>
        <v>0</v>
      </c>
      <c r="DA1048">
        <f>AL1048</f>
        <v>1</v>
      </c>
      <c r="DB1048">
        <f>ROUND((ROUND(AT1048*CZ1048,2)*ROUND(0.3,7)),6)</f>
        <v>0</v>
      </c>
      <c r="DC1048">
        <f>ROUND((ROUND(AT1048*AG1048,2)*ROUND(0.3,7)),6)</f>
        <v>0</v>
      </c>
      <c r="DD1048" t="s">
        <v>3</v>
      </c>
      <c r="DE1048" t="s">
        <v>3</v>
      </c>
      <c r="DF1048">
        <f>ROUND(ROUND(AE1048,2)*CX1048,2)</f>
        <v>0</v>
      </c>
      <c r="DG1048">
        <f t="shared" si="468"/>
        <v>0</v>
      </c>
      <c r="DH1048">
        <f t="shared" si="479"/>
        <v>0</v>
      </c>
      <c r="DI1048">
        <f t="shared" si="480"/>
        <v>0</v>
      </c>
      <c r="DJ1048">
        <f>DI1048</f>
        <v>0</v>
      </c>
      <c r="DK1048">
        <v>0</v>
      </c>
      <c r="DL1048" t="s">
        <v>3</v>
      </c>
      <c r="DM1048">
        <v>0</v>
      </c>
      <c r="DN1048" t="s">
        <v>3</v>
      </c>
      <c r="DO1048">
        <v>0</v>
      </c>
    </row>
    <row r="1049" spans="1:119" x14ac:dyDescent="0.2">
      <c r="A1049">
        <f>ROW(Source!A666)</f>
        <v>666</v>
      </c>
      <c r="B1049">
        <v>449016111</v>
      </c>
      <c r="C1049">
        <v>448998931</v>
      </c>
      <c r="D1049">
        <v>277944622</v>
      </c>
      <c r="E1049">
        <v>1</v>
      </c>
      <c r="F1049">
        <v>1</v>
      </c>
      <c r="G1049">
        <v>1</v>
      </c>
      <c r="H1049">
        <v>2</v>
      </c>
      <c r="I1049" t="s">
        <v>1220</v>
      </c>
      <c r="J1049" t="s">
        <v>1221</v>
      </c>
      <c r="K1049" t="s">
        <v>1222</v>
      </c>
      <c r="L1049">
        <v>1368</v>
      </c>
      <c r="N1049">
        <v>1011</v>
      </c>
      <c r="O1049" t="s">
        <v>1100</v>
      </c>
      <c r="P1049" t="s">
        <v>1100</v>
      </c>
      <c r="Q1049">
        <v>1</v>
      </c>
      <c r="W1049">
        <v>0</v>
      </c>
      <c r="X1049">
        <v>-776243211</v>
      </c>
      <c r="Y1049">
        <f>(AT1049*ROUND(0.3,7))</f>
        <v>0.219</v>
      </c>
      <c r="AA1049">
        <v>0</v>
      </c>
      <c r="AB1049">
        <v>1626.29</v>
      </c>
      <c r="AC1049">
        <v>724.95</v>
      </c>
      <c r="AD1049">
        <v>0</v>
      </c>
      <c r="AE1049">
        <v>0</v>
      </c>
      <c r="AF1049">
        <v>1626.29</v>
      </c>
      <c r="AG1049">
        <v>724.95</v>
      </c>
      <c r="AH1049">
        <v>0</v>
      </c>
      <c r="AI1049">
        <v>1</v>
      </c>
      <c r="AJ1049">
        <v>1</v>
      </c>
      <c r="AK1049">
        <v>1</v>
      </c>
      <c r="AL1049">
        <v>1</v>
      </c>
      <c r="AM1049">
        <v>-2</v>
      </c>
      <c r="AN1049">
        <v>0</v>
      </c>
      <c r="AO1049">
        <v>0</v>
      </c>
      <c r="AP1049">
        <v>1</v>
      </c>
      <c r="AQ1049">
        <v>1</v>
      </c>
      <c r="AR1049">
        <v>0</v>
      </c>
      <c r="AS1049" t="s">
        <v>3</v>
      </c>
      <c r="AT1049">
        <v>0.73</v>
      </c>
      <c r="AU1049" t="s">
        <v>321</v>
      </c>
      <c r="AV1049">
        <v>1</v>
      </c>
      <c r="AW1049">
        <v>2</v>
      </c>
      <c r="AX1049">
        <v>448998943</v>
      </c>
      <c r="AY1049">
        <v>2</v>
      </c>
      <c r="AZ1049">
        <v>98304</v>
      </c>
      <c r="BA1049">
        <v>1071</v>
      </c>
      <c r="BB1049">
        <v>1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1187.1916999999999</v>
      </c>
      <c r="BL1049">
        <v>529.21350000000007</v>
      </c>
      <c r="BM1049">
        <v>0</v>
      </c>
      <c r="BN1049">
        <v>0</v>
      </c>
      <c r="BO1049">
        <v>0.73</v>
      </c>
      <c r="BP1049">
        <v>1</v>
      </c>
      <c r="BQ1049">
        <v>0</v>
      </c>
      <c r="BR1049">
        <v>356.15751</v>
      </c>
      <c r="BS1049">
        <v>158.76405</v>
      </c>
      <c r="BT1049">
        <v>0</v>
      </c>
      <c r="BU1049">
        <v>0</v>
      </c>
      <c r="BV1049">
        <v>0.219</v>
      </c>
      <c r="BW1049">
        <v>1</v>
      </c>
      <c r="CV1049">
        <v>0</v>
      </c>
      <c r="CW1049">
        <f>ROUND(Y1049*Source!I666*DO1049,7)</f>
        <v>0.219</v>
      </c>
      <c r="CX1049">
        <f>ROUND(Y1049*Source!I666,7)</f>
        <v>0.219</v>
      </c>
      <c r="CY1049">
        <f>AB1049</f>
        <v>1626.29</v>
      </c>
      <c r="CZ1049">
        <f>AF1049</f>
        <v>1626.29</v>
      </c>
      <c r="DA1049">
        <f>AJ1049</f>
        <v>1</v>
      </c>
      <c r="DB1049">
        <f>ROUND((ROUND(AT1049*CZ1049,2)*ROUND(0.3,7)),6)</f>
        <v>356.15699999999998</v>
      </c>
      <c r="DC1049">
        <f>ROUND((ROUND(AT1049*AG1049,2)*ROUND(0.3,7)),6)</f>
        <v>158.76300000000001</v>
      </c>
      <c r="DD1049" t="s">
        <v>3</v>
      </c>
      <c r="DE1049" t="s">
        <v>3</v>
      </c>
      <c r="DF1049">
        <f>ROUND(ROUND(AE1049,2)*CX1049,2)</f>
        <v>0</v>
      </c>
      <c r="DG1049">
        <f t="shared" si="468"/>
        <v>356.16</v>
      </c>
      <c r="DH1049">
        <f t="shared" si="479"/>
        <v>158.76</v>
      </c>
      <c r="DI1049">
        <f t="shared" si="480"/>
        <v>0</v>
      </c>
      <c r="DJ1049">
        <f>DG1049+DH1049</f>
        <v>514.92000000000007</v>
      </c>
      <c r="DK1049">
        <v>1</v>
      </c>
      <c r="DL1049" t="s">
        <v>1223</v>
      </c>
      <c r="DM1049">
        <v>6</v>
      </c>
      <c r="DN1049" t="s">
        <v>1203</v>
      </c>
      <c r="DO1049">
        <v>1</v>
      </c>
    </row>
    <row r="1050" spans="1:119" x14ac:dyDescent="0.2">
      <c r="A1050">
        <f>ROW(Source!A666)</f>
        <v>666</v>
      </c>
      <c r="B1050">
        <v>449016111</v>
      </c>
      <c r="C1050">
        <v>448998931</v>
      </c>
      <c r="D1050">
        <v>277945805</v>
      </c>
      <c r="E1050">
        <v>1</v>
      </c>
      <c r="F1050">
        <v>1</v>
      </c>
      <c r="G1050">
        <v>1</v>
      </c>
      <c r="H1050">
        <v>2</v>
      </c>
      <c r="I1050" t="s">
        <v>1206</v>
      </c>
      <c r="J1050" t="s">
        <v>1207</v>
      </c>
      <c r="K1050" t="s">
        <v>1208</v>
      </c>
      <c r="L1050">
        <v>1368</v>
      </c>
      <c r="N1050">
        <v>1011</v>
      </c>
      <c r="O1050" t="s">
        <v>1100</v>
      </c>
      <c r="P1050" t="s">
        <v>1100</v>
      </c>
      <c r="Q1050">
        <v>1</v>
      </c>
      <c r="W1050">
        <v>0</v>
      </c>
      <c r="X1050">
        <v>721652621</v>
      </c>
      <c r="Y1050">
        <f>(AT1050*ROUND(0.3,7))</f>
        <v>0.219</v>
      </c>
      <c r="AA1050">
        <v>0</v>
      </c>
      <c r="AB1050">
        <v>641.70000000000005</v>
      </c>
      <c r="AC1050">
        <v>539.69000000000005</v>
      </c>
      <c r="AD1050">
        <v>0</v>
      </c>
      <c r="AE1050">
        <v>0</v>
      </c>
      <c r="AF1050">
        <v>641.70000000000005</v>
      </c>
      <c r="AG1050">
        <v>539.69000000000005</v>
      </c>
      <c r="AH1050">
        <v>0</v>
      </c>
      <c r="AI1050">
        <v>1</v>
      </c>
      <c r="AJ1050">
        <v>1</v>
      </c>
      <c r="AK1050">
        <v>1</v>
      </c>
      <c r="AL1050">
        <v>1</v>
      </c>
      <c r="AM1050">
        <v>-2</v>
      </c>
      <c r="AN1050">
        <v>0</v>
      </c>
      <c r="AO1050">
        <v>0</v>
      </c>
      <c r="AP1050">
        <v>1</v>
      </c>
      <c r="AQ1050">
        <v>1</v>
      </c>
      <c r="AR1050">
        <v>0</v>
      </c>
      <c r="AS1050" t="s">
        <v>3</v>
      </c>
      <c r="AT1050">
        <v>0.73</v>
      </c>
      <c r="AU1050" t="s">
        <v>321</v>
      </c>
      <c r="AV1050">
        <v>1</v>
      </c>
      <c r="AW1050">
        <v>2</v>
      </c>
      <c r="AX1050">
        <v>448998944</v>
      </c>
      <c r="AY1050">
        <v>2</v>
      </c>
      <c r="AZ1050">
        <v>98304</v>
      </c>
      <c r="BA1050">
        <v>1072</v>
      </c>
      <c r="BB1050">
        <v>1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468.44100000000003</v>
      </c>
      <c r="BL1050">
        <v>393.97370000000001</v>
      </c>
      <c r="BM1050">
        <v>0</v>
      </c>
      <c r="BN1050">
        <v>0</v>
      </c>
      <c r="BO1050">
        <v>0.73</v>
      </c>
      <c r="BP1050">
        <v>1</v>
      </c>
      <c r="BQ1050">
        <v>0</v>
      </c>
      <c r="BR1050">
        <v>140.53230000000002</v>
      </c>
      <c r="BS1050">
        <v>118.19211000000001</v>
      </c>
      <c r="BT1050">
        <v>0</v>
      </c>
      <c r="BU1050">
        <v>0</v>
      </c>
      <c r="BV1050">
        <v>0.219</v>
      </c>
      <c r="BW1050">
        <v>1</v>
      </c>
      <c r="CV1050">
        <v>0</v>
      </c>
      <c r="CW1050">
        <f>ROUND(Y1050*Source!I666*DO1050,7)</f>
        <v>0.219</v>
      </c>
      <c r="CX1050">
        <f>ROUND(Y1050*Source!I666,7)</f>
        <v>0.219</v>
      </c>
      <c r="CY1050">
        <f>AB1050</f>
        <v>641.70000000000005</v>
      </c>
      <c r="CZ1050">
        <f>AF1050</f>
        <v>641.70000000000005</v>
      </c>
      <c r="DA1050">
        <f>AJ1050</f>
        <v>1</v>
      </c>
      <c r="DB1050">
        <f>ROUND((ROUND(AT1050*CZ1050,2)*ROUND(0.3,7)),6)</f>
        <v>140.53200000000001</v>
      </c>
      <c r="DC1050">
        <f>ROUND((ROUND(AT1050*AG1050,2)*ROUND(0.3,7)),6)</f>
        <v>118.191</v>
      </c>
      <c r="DD1050" t="s">
        <v>3</v>
      </c>
      <c r="DE1050" t="s">
        <v>3</v>
      </c>
      <c r="DF1050">
        <f>ROUND(ROUND(AE1050,2)*CX1050,2)</f>
        <v>0</v>
      </c>
      <c r="DG1050">
        <f t="shared" si="468"/>
        <v>140.53</v>
      </c>
      <c r="DH1050">
        <f t="shared" si="479"/>
        <v>118.19</v>
      </c>
      <c r="DI1050">
        <f t="shared" si="480"/>
        <v>0</v>
      </c>
      <c r="DJ1050">
        <f>DG1050+DH1050</f>
        <v>258.72000000000003</v>
      </c>
      <c r="DK1050">
        <v>1</v>
      </c>
      <c r="DL1050" t="s">
        <v>1209</v>
      </c>
      <c r="DM1050">
        <v>4</v>
      </c>
      <c r="DN1050" t="s">
        <v>1203</v>
      </c>
      <c r="DO1050">
        <v>1</v>
      </c>
    </row>
    <row r="1051" spans="1:119" x14ac:dyDescent="0.2">
      <c r="A1051">
        <f>ROW(Source!A666)</f>
        <v>666</v>
      </c>
      <c r="B1051">
        <v>449016111</v>
      </c>
      <c r="C1051">
        <v>448998931</v>
      </c>
      <c r="D1051">
        <v>277865783</v>
      </c>
      <c r="E1051">
        <v>1</v>
      </c>
      <c r="F1051">
        <v>1</v>
      </c>
      <c r="G1051">
        <v>1</v>
      </c>
      <c r="H1051">
        <v>3</v>
      </c>
      <c r="I1051" t="s">
        <v>1799</v>
      </c>
      <c r="J1051" t="s">
        <v>1800</v>
      </c>
      <c r="K1051" t="s">
        <v>1801</v>
      </c>
      <c r="L1051">
        <v>1302</v>
      </c>
      <c r="N1051">
        <v>1003</v>
      </c>
      <c r="O1051" t="s">
        <v>588</v>
      </c>
      <c r="P1051" t="s">
        <v>588</v>
      </c>
      <c r="Q1051">
        <v>10</v>
      </c>
      <c r="W1051">
        <v>0</v>
      </c>
      <c r="X1051">
        <v>153135899</v>
      </c>
      <c r="Y1051">
        <f>(AT1051*ROUND(0,7))</f>
        <v>0</v>
      </c>
      <c r="AA1051">
        <v>57.7</v>
      </c>
      <c r="AB1051">
        <v>0</v>
      </c>
      <c r="AC1051">
        <v>0</v>
      </c>
      <c r="AD1051">
        <v>0</v>
      </c>
      <c r="AE1051">
        <v>37.71</v>
      </c>
      <c r="AF1051">
        <v>0</v>
      </c>
      <c r="AG1051">
        <v>0</v>
      </c>
      <c r="AH1051">
        <v>0</v>
      </c>
      <c r="AI1051">
        <v>1.53</v>
      </c>
      <c r="AJ1051">
        <v>1</v>
      </c>
      <c r="AK1051">
        <v>1</v>
      </c>
      <c r="AL1051">
        <v>1</v>
      </c>
      <c r="AM1051">
        <v>2</v>
      </c>
      <c r="AN1051">
        <v>0</v>
      </c>
      <c r="AO1051">
        <v>0</v>
      </c>
      <c r="AP1051">
        <v>1</v>
      </c>
      <c r="AQ1051">
        <v>1</v>
      </c>
      <c r="AR1051">
        <v>0</v>
      </c>
      <c r="AS1051" t="s">
        <v>3</v>
      </c>
      <c r="AT1051">
        <v>4.8000000000000001E-2</v>
      </c>
      <c r="AU1051" t="s">
        <v>135</v>
      </c>
      <c r="AV1051">
        <v>0</v>
      </c>
      <c r="AW1051">
        <v>2</v>
      </c>
      <c r="AX1051">
        <v>448998945</v>
      </c>
      <c r="AY1051">
        <v>1</v>
      </c>
      <c r="AZ1051">
        <v>0</v>
      </c>
      <c r="BA1051">
        <v>1073</v>
      </c>
      <c r="BB1051">
        <v>1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1.8100800000000001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1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CV1051">
        <v>0</v>
      </c>
      <c r="CW1051">
        <v>0</v>
      </c>
      <c r="CX1051">
        <f>ROUND(Y1051*Source!I666,7)</f>
        <v>0</v>
      </c>
      <c r="CY1051">
        <f>AA1051</f>
        <v>57.7</v>
      </c>
      <c r="CZ1051">
        <f>AE1051</f>
        <v>37.71</v>
      </c>
      <c r="DA1051">
        <f>AI1051</f>
        <v>1.53</v>
      </c>
      <c r="DB1051">
        <f>ROUND((ROUND(AT1051*CZ1051,2)*ROUND(0,7)),6)</f>
        <v>0</v>
      </c>
      <c r="DC1051">
        <f>ROUND((ROUND(AT1051*AG1051,2)*ROUND(0,7)),6)</f>
        <v>0</v>
      </c>
      <c r="DD1051" t="s">
        <v>3</v>
      </c>
      <c r="DE1051" t="s">
        <v>3</v>
      </c>
      <c r="DF1051">
        <f>ROUND(ROUND(AE1051*AI1051,2)*CX1051,2)</f>
        <v>0</v>
      </c>
      <c r="DG1051">
        <f t="shared" si="468"/>
        <v>0</v>
      </c>
      <c r="DH1051">
        <f t="shared" si="479"/>
        <v>0</v>
      </c>
      <c r="DI1051">
        <f t="shared" si="480"/>
        <v>0</v>
      </c>
      <c r="DJ1051">
        <f>DF1051</f>
        <v>0</v>
      </c>
      <c r="DK1051">
        <v>0</v>
      </c>
      <c r="DL1051" t="s">
        <v>3</v>
      </c>
      <c r="DM1051">
        <v>0</v>
      </c>
      <c r="DN1051" t="s">
        <v>3</v>
      </c>
      <c r="DO1051">
        <v>0</v>
      </c>
    </row>
    <row r="1052" spans="1:119" x14ac:dyDescent="0.2">
      <c r="A1052">
        <f>ROW(Source!A666)</f>
        <v>666</v>
      </c>
      <c r="B1052">
        <v>449016111</v>
      </c>
      <c r="C1052">
        <v>448998931</v>
      </c>
      <c r="D1052">
        <v>277867733</v>
      </c>
      <c r="E1052">
        <v>1</v>
      </c>
      <c r="F1052">
        <v>1</v>
      </c>
      <c r="G1052">
        <v>1</v>
      </c>
      <c r="H1052">
        <v>3</v>
      </c>
      <c r="I1052" t="s">
        <v>1241</v>
      </c>
      <c r="J1052" t="s">
        <v>1242</v>
      </c>
      <c r="K1052" t="s">
        <v>1243</v>
      </c>
      <c r="L1052">
        <v>1346</v>
      </c>
      <c r="N1052">
        <v>1009</v>
      </c>
      <c r="O1052" t="s">
        <v>441</v>
      </c>
      <c r="P1052" t="s">
        <v>441</v>
      </c>
      <c r="Q1052">
        <v>1</v>
      </c>
      <c r="W1052">
        <v>0</v>
      </c>
      <c r="X1052">
        <v>391631581</v>
      </c>
      <c r="Y1052">
        <f>(AT1052*ROUND(0,7))</f>
        <v>0</v>
      </c>
      <c r="AA1052">
        <v>188.92</v>
      </c>
      <c r="AB1052">
        <v>0</v>
      </c>
      <c r="AC1052">
        <v>0</v>
      </c>
      <c r="AD1052">
        <v>0</v>
      </c>
      <c r="AE1052">
        <v>174.93</v>
      </c>
      <c r="AF1052">
        <v>0</v>
      </c>
      <c r="AG1052">
        <v>0</v>
      </c>
      <c r="AH1052">
        <v>0</v>
      </c>
      <c r="AI1052">
        <v>1.08</v>
      </c>
      <c r="AJ1052">
        <v>1</v>
      </c>
      <c r="AK1052">
        <v>1</v>
      </c>
      <c r="AL1052">
        <v>1</v>
      </c>
      <c r="AM1052">
        <v>2</v>
      </c>
      <c r="AN1052">
        <v>0</v>
      </c>
      <c r="AO1052">
        <v>0</v>
      </c>
      <c r="AP1052">
        <v>1</v>
      </c>
      <c r="AQ1052">
        <v>1</v>
      </c>
      <c r="AR1052">
        <v>0</v>
      </c>
      <c r="AS1052" t="s">
        <v>3</v>
      </c>
      <c r="AT1052">
        <v>0.77</v>
      </c>
      <c r="AU1052" t="s">
        <v>135</v>
      </c>
      <c r="AV1052">
        <v>0</v>
      </c>
      <c r="AW1052">
        <v>2</v>
      </c>
      <c r="AX1052">
        <v>448998946</v>
      </c>
      <c r="AY1052">
        <v>1</v>
      </c>
      <c r="AZ1052">
        <v>0</v>
      </c>
      <c r="BA1052">
        <v>1074</v>
      </c>
      <c r="BB1052">
        <v>1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134.6961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1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CV1052">
        <v>0</v>
      </c>
      <c r="CW1052">
        <v>0</v>
      </c>
      <c r="CX1052">
        <f>ROUND(Y1052*Source!I666,7)</f>
        <v>0</v>
      </c>
      <c r="CY1052">
        <f>AA1052</f>
        <v>188.92</v>
      </c>
      <c r="CZ1052">
        <f>AE1052</f>
        <v>174.93</v>
      </c>
      <c r="DA1052">
        <f>AI1052</f>
        <v>1.08</v>
      </c>
      <c r="DB1052">
        <f>ROUND((ROUND(AT1052*CZ1052,2)*ROUND(0,7)),6)</f>
        <v>0</v>
      </c>
      <c r="DC1052">
        <f>ROUND((ROUND(AT1052*AG1052,2)*ROUND(0,7)),6)</f>
        <v>0</v>
      </c>
      <c r="DD1052" t="s">
        <v>3</v>
      </c>
      <c r="DE1052" t="s">
        <v>3</v>
      </c>
      <c r="DF1052">
        <f>ROUND(ROUND(AE1052*AI1052,2)*CX1052,2)</f>
        <v>0</v>
      </c>
      <c r="DG1052">
        <f t="shared" si="468"/>
        <v>0</v>
      </c>
      <c r="DH1052">
        <f t="shared" si="479"/>
        <v>0</v>
      </c>
      <c r="DI1052">
        <f t="shared" si="480"/>
        <v>0</v>
      </c>
      <c r="DJ1052">
        <f>DF1052</f>
        <v>0</v>
      </c>
      <c r="DK1052">
        <v>0</v>
      </c>
      <c r="DL1052" t="s">
        <v>3</v>
      </c>
      <c r="DM1052">
        <v>0</v>
      </c>
      <c r="DN1052" t="s">
        <v>3</v>
      </c>
      <c r="DO1052">
        <v>0</v>
      </c>
    </row>
    <row r="1053" spans="1:119" x14ac:dyDescent="0.2">
      <c r="A1053">
        <f>ROW(Source!A666)</f>
        <v>666</v>
      </c>
      <c r="B1053">
        <v>449016111</v>
      </c>
      <c r="C1053">
        <v>448998931</v>
      </c>
      <c r="D1053">
        <v>277908024</v>
      </c>
      <c r="E1053">
        <v>1</v>
      </c>
      <c r="F1053">
        <v>1</v>
      </c>
      <c r="G1053">
        <v>1</v>
      </c>
      <c r="H1053">
        <v>3</v>
      </c>
      <c r="I1053" t="s">
        <v>1802</v>
      </c>
      <c r="J1053" t="s">
        <v>1803</v>
      </c>
      <c r="K1053" t="s">
        <v>1804</v>
      </c>
      <c r="L1053">
        <v>1455</v>
      </c>
      <c r="N1053">
        <v>1013</v>
      </c>
      <c r="O1053" t="s">
        <v>163</v>
      </c>
      <c r="P1053" t="s">
        <v>163</v>
      </c>
      <c r="Q1053">
        <v>1</v>
      </c>
      <c r="W1053">
        <v>0</v>
      </c>
      <c r="X1053">
        <v>-598792100</v>
      </c>
      <c r="Y1053">
        <f>(AT1053*ROUND(0,7))</f>
        <v>0</v>
      </c>
      <c r="AA1053">
        <v>1303.67</v>
      </c>
      <c r="AB1053">
        <v>0</v>
      </c>
      <c r="AC1053">
        <v>0</v>
      </c>
      <c r="AD1053">
        <v>0</v>
      </c>
      <c r="AE1053">
        <v>944.69</v>
      </c>
      <c r="AF1053">
        <v>0</v>
      </c>
      <c r="AG1053">
        <v>0</v>
      </c>
      <c r="AH1053">
        <v>0</v>
      </c>
      <c r="AI1053">
        <v>1.38</v>
      </c>
      <c r="AJ1053">
        <v>1</v>
      </c>
      <c r="AK1053">
        <v>1</v>
      </c>
      <c r="AL1053">
        <v>1</v>
      </c>
      <c r="AM1053">
        <v>2</v>
      </c>
      <c r="AN1053">
        <v>0</v>
      </c>
      <c r="AO1053">
        <v>0</v>
      </c>
      <c r="AP1053">
        <v>1</v>
      </c>
      <c r="AQ1053">
        <v>1</v>
      </c>
      <c r="AR1053">
        <v>0</v>
      </c>
      <c r="AS1053" t="s">
        <v>3</v>
      </c>
      <c r="AT1053">
        <v>0.1</v>
      </c>
      <c r="AU1053" t="s">
        <v>135</v>
      </c>
      <c r="AV1053">
        <v>0</v>
      </c>
      <c r="AW1053">
        <v>2</v>
      </c>
      <c r="AX1053">
        <v>448998947</v>
      </c>
      <c r="AY1053">
        <v>1</v>
      </c>
      <c r="AZ1053">
        <v>0</v>
      </c>
      <c r="BA1053">
        <v>1075</v>
      </c>
      <c r="BB1053">
        <v>1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94.469000000000008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1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CV1053">
        <v>0</v>
      </c>
      <c r="CW1053">
        <v>0</v>
      </c>
      <c r="CX1053">
        <f>ROUND(Y1053*Source!I666,7)</f>
        <v>0</v>
      </c>
      <c r="CY1053">
        <f>AA1053</f>
        <v>1303.67</v>
      </c>
      <c r="CZ1053">
        <f>AE1053</f>
        <v>944.69</v>
      </c>
      <c r="DA1053">
        <f>AI1053</f>
        <v>1.38</v>
      </c>
      <c r="DB1053">
        <f>ROUND((ROUND(AT1053*CZ1053,2)*ROUND(0,7)),6)</f>
        <v>0</v>
      </c>
      <c r="DC1053">
        <f>ROUND((ROUND(AT1053*AG1053,2)*ROUND(0,7)),6)</f>
        <v>0</v>
      </c>
      <c r="DD1053" t="s">
        <v>3</v>
      </c>
      <c r="DE1053" t="s">
        <v>3</v>
      </c>
      <c r="DF1053">
        <f>ROUND(ROUND(AE1053*AI1053,2)*CX1053,2)</f>
        <v>0</v>
      </c>
      <c r="DG1053">
        <f t="shared" si="468"/>
        <v>0</v>
      </c>
      <c r="DH1053">
        <f t="shared" si="479"/>
        <v>0</v>
      </c>
      <c r="DI1053">
        <f t="shared" si="480"/>
        <v>0</v>
      </c>
      <c r="DJ1053">
        <f>DF1053</f>
        <v>0</v>
      </c>
      <c r="DK1053">
        <v>0</v>
      </c>
      <c r="DL1053" t="s">
        <v>3</v>
      </c>
      <c r="DM1053">
        <v>0</v>
      </c>
      <c r="DN1053" t="s">
        <v>3</v>
      </c>
      <c r="DO1053">
        <v>0</v>
      </c>
    </row>
    <row r="1054" spans="1:119" x14ac:dyDescent="0.2">
      <c r="A1054">
        <f>ROW(Source!A666)</f>
        <v>666</v>
      </c>
      <c r="B1054">
        <v>449016111</v>
      </c>
      <c r="C1054">
        <v>448998931</v>
      </c>
      <c r="D1054">
        <v>277910693</v>
      </c>
      <c r="E1054">
        <v>1</v>
      </c>
      <c r="F1054">
        <v>1</v>
      </c>
      <c r="G1054">
        <v>1</v>
      </c>
      <c r="H1054">
        <v>3</v>
      </c>
      <c r="I1054" t="s">
        <v>1805</v>
      </c>
      <c r="J1054" t="s">
        <v>1806</v>
      </c>
      <c r="K1054" t="s">
        <v>1807</v>
      </c>
      <c r="L1054">
        <v>1425</v>
      </c>
      <c r="N1054">
        <v>1013</v>
      </c>
      <c r="O1054" t="s">
        <v>62</v>
      </c>
      <c r="P1054" t="s">
        <v>62</v>
      </c>
      <c r="Q1054">
        <v>1</v>
      </c>
      <c r="W1054">
        <v>0</v>
      </c>
      <c r="X1054">
        <v>-251534907</v>
      </c>
      <c r="Y1054">
        <f>(AT1054*ROUND(0,7))</f>
        <v>0</v>
      </c>
      <c r="AA1054">
        <v>12425.74</v>
      </c>
      <c r="AB1054">
        <v>0</v>
      </c>
      <c r="AC1054">
        <v>0</v>
      </c>
      <c r="AD1054">
        <v>0</v>
      </c>
      <c r="AE1054">
        <v>10102.23</v>
      </c>
      <c r="AF1054">
        <v>0</v>
      </c>
      <c r="AG1054">
        <v>0</v>
      </c>
      <c r="AH1054">
        <v>0</v>
      </c>
      <c r="AI1054">
        <v>1.23</v>
      </c>
      <c r="AJ1054">
        <v>1</v>
      </c>
      <c r="AK1054">
        <v>1</v>
      </c>
      <c r="AL1054">
        <v>1</v>
      </c>
      <c r="AM1054">
        <v>2</v>
      </c>
      <c r="AN1054">
        <v>0</v>
      </c>
      <c r="AO1054">
        <v>0</v>
      </c>
      <c r="AP1054">
        <v>1</v>
      </c>
      <c r="AQ1054">
        <v>1</v>
      </c>
      <c r="AR1054">
        <v>0</v>
      </c>
      <c r="AS1054" t="s">
        <v>3</v>
      </c>
      <c r="AT1054">
        <v>2.0400000000000001E-2</v>
      </c>
      <c r="AU1054" t="s">
        <v>135</v>
      </c>
      <c r="AV1054">
        <v>0</v>
      </c>
      <c r="AW1054">
        <v>2</v>
      </c>
      <c r="AX1054">
        <v>448998948</v>
      </c>
      <c r="AY1054">
        <v>1</v>
      </c>
      <c r="AZ1054">
        <v>0</v>
      </c>
      <c r="BA1054">
        <v>1076</v>
      </c>
      <c r="BB1054">
        <v>1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206.08549200000002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1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CV1054">
        <v>0</v>
      </c>
      <c r="CW1054">
        <v>0</v>
      </c>
      <c r="CX1054">
        <f>ROUND(Y1054*Source!I666,7)</f>
        <v>0</v>
      </c>
      <c r="CY1054">
        <f>AA1054</f>
        <v>12425.74</v>
      </c>
      <c r="CZ1054">
        <f>AE1054</f>
        <v>10102.23</v>
      </c>
      <c r="DA1054">
        <f>AI1054</f>
        <v>1.23</v>
      </c>
      <c r="DB1054">
        <f>ROUND((ROUND(AT1054*CZ1054,2)*ROUND(0,7)),6)</f>
        <v>0</v>
      </c>
      <c r="DC1054">
        <f>ROUND((ROUND(AT1054*AG1054,2)*ROUND(0,7)),6)</f>
        <v>0</v>
      </c>
      <c r="DD1054" t="s">
        <v>3</v>
      </c>
      <c r="DE1054" t="s">
        <v>3</v>
      </c>
      <c r="DF1054">
        <f>ROUND(ROUND(AE1054*AI1054,2)*CX1054,2)</f>
        <v>0</v>
      </c>
      <c r="DG1054">
        <f t="shared" si="468"/>
        <v>0</v>
      </c>
      <c r="DH1054">
        <f t="shared" si="479"/>
        <v>0</v>
      </c>
      <c r="DI1054">
        <f t="shared" si="480"/>
        <v>0</v>
      </c>
      <c r="DJ1054">
        <f>DF1054</f>
        <v>0</v>
      </c>
      <c r="DK1054">
        <v>0</v>
      </c>
      <c r="DL1054" t="s">
        <v>3</v>
      </c>
      <c r="DM1054">
        <v>0</v>
      </c>
      <c r="DN1054" t="s">
        <v>3</v>
      </c>
      <c r="DO1054">
        <v>0</v>
      </c>
    </row>
    <row r="1055" spans="1:119" x14ac:dyDescent="0.2">
      <c r="A1055">
        <f>ROW(Source!A666)</f>
        <v>666</v>
      </c>
      <c r="B1055">
        <v>449016111</v>
      </c>
      <c r="C1055">
        <v>448998931</v>
      </c>
      <c r="D1055">
        <v>277933472</v>
      </c>
      <c r="E1055">
        <v>1</v>
      </c>
      <c r="F1055">
        <v>1</v>
      </c>
      <c r="G1055">
        <v>1</v>
      </c>
      <c r="H1055">
        <v>3</v>
      </c>
      <c r="I1055" t="s">
        <v>1808</v>
      </c>
      <c r="J1055" t="s">
        <v>1809</v>
      </c>
      <c r="K1055" t="s">
        <v>1810</v>
      </c>
      <c r="L1055">
        <v>1346</v>
      </c>
      <c r="N1055">
        <v>1009</v>
      </c>
      <c r="O1055" t="s">
        <v>441</v>
      </c>
      <c r="P1055" t="s">
        <v>441</v>
      </c>
      <c r="Q1055">
        <v>1</v>
      </c>
      <c r="W1055">
        <v>0</v>
      </c>
      <c r="X1055">
        <v>2136093691</v>
      </c>
      <c r="Y1055">
        <f>(AT1055*ROUND(0,7))</f>
        <v>0</v>
      </c>
      <c r="AA1055">
        <v>262.11</v>
      </c>
      <c r="AB1055">
        <v>0</v>
      </c>
      <c r="AC1055">
        <v>0</v>
      </c>
      <c r="AD1055">
        <v>0</v>
      </c>
      <c r="AE1055">
        <v>262.11</v>
      </c>
      <c r="AF1055">
        <v>0</v>
      </c>
      <c r="AG1055">
        <v>0</v>
      </c>
      <c r="AH1055">
        <v>0</v>
      </c>
      <c r="AI1055">
        <v>1</v>
      </c>
      <c r="AJ1055">
        <v>1</v>
      </c>
      <c r="AK1055">
        <v>1</v>
      </c>
      <c r="AL1055">
        <v>1</v>
      </c>
      <c r="AM1055">
        <v>-2</v>
      </c>
      <c r="AN1055">
        <v>0</v>
      </c>
      <c r="AO1055">
        <v>0</v>
      </c>
      <c r="AP1055">
        <v>1</v>
      </c>
      <c r="AQ1055">
        <v>1</v>
      </c>
      <c r="AR1055">
        <v>0</v>
      </c>
      <c r="AS1055" t="s">
        <v>3</v>
      </c>
      <c r="AT1055">
        <v>1.6E-2</v>
      </c>
      <c r="AU1055" t="s">
        <v>135</v>
      </c>
      <c r="AV1055">
        <v>0</v>
      </c>
      <c r="AW1055">
        <v>2</v>
      </c>
      <c r="AX1055">
        <v>448998949</v>
      </c>
      <c r="AY1055">
        <v>1</v>
      </c>
      <c r="AZ1055">
        <v>0</v>
      </c>
      <c r="BA1055">
        <v>1077</v>
      </c>
      <c r="BB1055">
        <v>1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4.1937600000000002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1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CV1055">
        <v>0</v>
      </c>
      <c r="CW1055">
        <v>0</v>
      </c>
      <c r="CX1055">
        <f>ROUND(Y1055*Source!I666,7)</f>
        <v>0</v>
      </c>
      <c r="CY1055">
        <f>AA1055</f>
        <v>262.11</v>
      </c>
      <c r="CZ1055">
        <f>AE1055</f>
        <v>262.11</v>
      </c>
      <c r="DA1055">
        <f>AI1055</f>
        <v>1</v>
      </c>
      <c r="DB1055">
        <f>ROUND((ROUND(AT1055*CZ1055,2)*ROUND(0,7)),6)</f>
        <v>0</v>
      </c>
      <c r="DC1055">
        <f>ROUND((ROUND(AT1055*AG1055,2)*ROUND(0,7)),6)</f>
        <v>0</v>
      </c>
      <c r="DD1055" t="s">
        <v>3</v>
      </c>
      <c r="DE1055" t="s">
        <v>3</v>
      </c>
      <c r="DF1055">
        <f>ROUND(ROUND(AE1055,2)*CX1055,2)</f>
        <v>0</v>
      </c>
      <c r="DG1055">
        <f t="shared" si="468"/>
        <v>0</v>
      </c>
      <c r="DH1055">
        <f t="shared" si="479"/>
        <v>0</v>
      </c>
      <c r="DI1055">
        <f t="shared" si="480"/>
        <v>0</v>
      </c>
      <c r="DJ1055">
        <f>DF1055</f>
        <v>0</v>
      </c>
      <c r="DK1055">
        <v>0</v>
      </c>
      <c r="DL1055" t="s">
        <v>3</v>
      </c>
      <c r="DM1055">
        <v>0</v>
      </c>
      <c r="DN1055" t="s">
        <v>3</v>
      </c>
      <c r="DO1055">
        <v>0</v>
      </c>
    </row>
    <row r="1056" spans="1:119" x14ac:dyDescent="0.2">
      <c r="A1056">
        <f>ROW(Source!A667)</f>
        <v>667</v>
      </c>
      <c r="B1056">
        <v>449016111</v>
      </c>
      <c r="C1056">
        <v>448998951</v>
      </c>
      <c r="D1056">
        <v>277560305</v>
      </c>
      <c r="E1056">
        <v>109</v>
      </c>
      <c r="F1056">
        <v>1</v>
      </c>
      <c r="G1056">
        <v>1</v>
      </c>
      <c r="H1056">
        <v>1</v>
      </c>
      <c r="I1056" t="s">
        <v>1493</v>
      </c>
      <c r="J1056" t="s">
        <v>3</v>
      </c>
      <c r="K1056" t="s">
        <v>1592</v>
      </c>
      <c r="L1056">
        <v>1191</v>
      </c>
      <c r="N1056">
        <v>1013</v>
      </c>
      <c r="O1056" t="s">
        <v>1203</v>
      </c>
      <c r="P1056" t="s">
        <v>1203</v>
      </c>
      <c r="Q1056">
        <v>1</v>
      </c>
      <c r="W1056">
        <v>0</v>
      </c>
      <c r="X1056">
        <v>-1111239348</v>
      </c>
      <c r="Y1056">
        <f>AT1056</f>
        <v>13.4</v>
      </c>
      <c r="AA1056">
        <v>0</v>
      </c>
      <c r="AB1056">
        <v>0</v>
      </c>
      <c r="AC1056">
        <v>0</v>
      </c>
      <c r="AD1056">
        <v>539.69000000000005</v>
      </c>
      <c r="AE1056">
        <v>0</v>
      </c>
      <c r="AF1056">
        <v>0</v>
      </c>
      <c r="AG1056">
        <v>0</v>
      </c>
      <c r="AH1056">
        <v>539.69000000000005</v>
      </c>
      <c r="AI1056">
        <v>1</v>
      </c>
      <c r="AJ1056">
        <v>1</v>
      </c>
      <c r="AK1056">
        <v>1</v>
      </c>
      <c r="AL1056">
        <v>1</v>
      </c>
      <c r="AM1056">
        <v>-2</v>
      </c>
      <c r="AN1056">
        <v>0</v>
      </c>
      <c r="AO1056">
        <v>0</v>
      </c>
      <c r="AP1056">
        <v>1</v>
      </c>
      <c r="AQ1056">
        <v>1</v>
      </c>
      <c r="AR1056">
        <v>0</v>
      </c>
      <c r="AS1056" t="s">
        <v>3</v>
      </c>
      <c r="AT1056">
        <v>13.4</v>
      </c>
      <c r="AU1056" t="s">
        <v>3</v>
      </c>
      <c r="AV1056">
        <v>1</v>
      </c>
      <c r="AW1056">
        <v>2</v>
      </c>
      <c r="AX1056">
        <v>448998962</v>
      </c>
      <c r="AY1056">
        <v>2</v>
      </c>
      <c r="AZ1056">
        <v>131072</v>
      </c>
      <c r="BA1056">
        <v>1079</v>
      </c>
      <c r="BB1056">
        <v>1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7231.8460000000014</v>
      </c>
      <c r="BN1056">
        <v>13.4</v>
      </c>
      <c r="BO1056">
        <v>0</v>
      </c>
      <c r="BP1056">
        <v>1</v>
      </c>
      <c r="BQ1056">
        <v>0</v>
      </c>
      <c r="BR1056">
        <v>0</v>
      </c>
      <c r="BS1056">
        <v>0</v>
      </c>
      <c r="BT1056">
        <v>7231.8460000000014</v>
      </c>
      <c r="BU1056">
        <v>13.4</v>
      </c>
      <c r="BV1056">
        <v>0</v>
      </c>
      <c r="BW1056">
        <v>1</v>
      </c>
      <c r="CU1056">
        <f>ROUND(AT1056*Source!I667*AH1056*AL1056,2)</f>
        <v>7231.85</v>
      </c>
      <c r="CV1056">
        <f>ROUND(Y1056*Source!I667,7)</f>
        <v>13.4</v>
      </c>
      <c r="CW1056">
        <v>0</v>
      </c>
      <c r="CX1056">
        <f>ROUND(Y1056*Source!I667,7)</f>
        <v>13.4</v>
      </c>
      <c r="CY1056">
        <f>AD1056</f>
        <v>539.69000000000005</v>
      </c>
      <c r="CZ1056">
        <f>AH1056</f>
        <v>539.69000000000005</v>
      </c>
      <c r="DA1056">
        <f>AL1056</f>
        <v>1</v>
      </c>
      <c r="DB1056">
        <f>ROUND(ROUND(AT1056*CZ1056,2),6)</f>
        <v>7231.85</v>
      </c>
      <c r="DC1056">
        <f>ROUND(ROUND(AT1056*AG1056,2),6)</f>
        <v>0</v>
      </c>
      <c r="DD1056" t="s">
        <v>3</v>
      </c>
      <c r="DE1056" t="s">
        <v>3</v>
      </c>
      <c r="DF1056">
        <f>ROUND(ROUND(AE1056,2)*CX1056,2)</f>
        <v>0</v>
      </c>
      <c r="DG1056">
        <f t="shared" si="468"/>
        <v>0</v>
      </c>
      <c r="DH1056">
        <f t="shared" si="479"/>
        <v>0</v>
      </c>
      <c r="DI1056">
        <f t="shared" si="480"/>
        <v>7231.85</v>
      </c>
      <c r="DJ1056">
        <f>DI1056</f>
        <v>7231.85</v>
      </c>
      <c r="DK1056">
        <v>1</v>
      </c>
      <c r="DL1056" t="s">
        <v>3</v>
      </c>
      <c r="DM1056">
        <v>0</v>
      </c>
      <c r="DN1056" t="s">
        <v>3</v>
      </c>
      <c r="DO1056">
        <v>0</v>
      </c>
    </row>
    <row r="1057" spans="1:119" x14ac:dyDescent="0.2">
      <c r="A1057">
        <f>ROW(Source!A667)</f>
        <v>667</v>
      </c>
      <c r="B1057">
        <v>449016111</v>
      </c>
      <c r="C1057">
        <v>448998951</v>
      </c>
      <c r="D1057">
        <v>277560491</v>
      </c>
      <c r="E1057">
        <v>109</v>
      </c>
      <c r="F1057">
        <v>1</v>
      </c>
      <c r="G1057">
        <v>1</v>
      </c>
      <c r="H1057">
        <v>1</v>
      </c>
      <c r="I1057" t="s">
        <v>1204</v>
      </c>
      <c r="J1057" t="s">
        <v>3</v>
      </c>
      <c r="K1057" t="s">
        <v>1205</v>
      </c>
      <c r="L1057">
        <v>1191</v>
      </c>
      <c r="N1057">
        <v>1013</v>
      </c>
      <c r="O1057" t="s">
        <v>1203</v>
      </c>
      <c r="P1057" t="s">
        <v>1203</v>
      </c>
      <c r="Q1057">
        <v>1</v>
      </c>
      <c r="W1057">
        <v>0</v>
      </c>
      <c r="X1057">
        <v>-1417349443</v>
      </c>
      <c r="Y1057">
        <f>AT1057</f>
        <v>1.46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1</v>
      </c>
      <c r="AJ1057">
        <v>1</v>
      </c>
      <c r="AK1057">
        <v>1</v>
      </c>
      <c r="AL1057">
        <v>1</v>
      </c>
      <c r="AM1057">
        <v>-2</v>
      </c>
      <c r="AN1057">
        <v>0</v>
      </c>
      <c r="AO1057">
        <v>0</v>
      </c>
      <c r="AP1057">
        <v>1</v>
      </c>
      <c r="AQ1057">
        <v>1</v>
      </c>
      <c r="AR1057">
        <v>0</v>
      </c>
      <c r="AS1057" t="s">
        <v>3</v>
      </c>
      <c r="AT1057">
        <v>1.46</v>
      </c>
      <c r="AU1057" t="s">
        <v>3</v>
      </c>
      <c r="AV1057">
        <v>2</v>
      </c>
      <c r="AW1057">
        <v>2</v>
      </c>
      <c r="AX1057">
        <v>448998963</v>
      </c>
      <c r="AY1057">
        <v>1</v>
      </c>
      <c r="AZ1057">
        <v>0</v>
      </c>
      <c r="BA1057">
        <v>1080</v>
      </c>
      <c r="BB1057">
        <v>1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CV1057">
        <v>0</v>
      </c>
      <c r="CW1057">
        <v>0</v>
      </c>
      <c r="CX1057">
        <f>ROUND(Y1057*Source!I667,7)</f>
        <v>1.46</v>
      </c>
      <c r="CY1057">
        <f>AD1057</f>
        <v>0</v>
      </c>
      <c r="CZ1057">
        <f>AH1057</f>
        <v>0</v>
      </c>
      <c r="DA1057">
        <f>AL1057</f>
        <v>1</v>
      </c>
      <c r="DB1057">
        <f>ROUND(ROUND(AT1057*CZ1057,2),6)</f>
        <v>0</v>
      </c>
      <c r="DC1057">
        <f>ROUND(ROUND(AT1057*AG1057,2),6)</f>
        <v>0</v>
      </c>
      <c r="DD1057" t="s">
        <v>3</v>
      </c>
      <c r="DE1057" t="s">
        <v>3</v>
      </c>
      <c r="DF1057">
        <f>ROUND(ROUND(AE1057,2)*CX1057,2)</f>
        <v>0</v>
      </c>
      <c r="DG1057">
        <f t="shared" ref="DG1057:DG1103" si="482">ROUND(ROUND(AF1057,2)*CX1057,2)</f>
        <v>0</v>
      </c>
      <c r="DH1057">
        <f t="shared" si="479"/>
        <v>0</v>
      </c>
      <c r="DI1057">
        <f t="shared" si="480"/>
        <v>0</v>
      </c>
      <c r="DJ1057">
        <f>DI1057</f>
        <v>0</v>
      </c>
      <c r="DK1057">
        <v>0</v>
      </c>
      <c r="DL1057" t="s">
        <v>3</v>
      </c>
      <c r="DM1057">
        <v>0</v>
      </c>
      <c r="DN1057" t="s">
        <v>3</v>
      </c>
      <c r="DO1057">
        <v>0</v>
      </c>
    </row>
    <row r="1058" spans="1:119" x14ac:dyDescent="0.2">
      <c r="A1058">
        <f>ROW(Source!A667)</f>
        <v>667</v>
      </c>
      <c r="B1058">
        <v>449016111</v>
      </c>
      <c r="C1058">
        <v>448998951</v>
      </c>
      <c r="D1058">
        <v>277944622</v>
      </c>
      <c r="E1058">
        <v>1</v>
      </c>
      <c r="F1058">
        <v>1</v>
      </c>
      <c r="G1058">
        <v>1</v>
      </c>
      <c r="H1058">
        <v>2</v>
      </c>
      <c r="I1058" t="s">
        <v>1220</v>
      </c>
      <c r="J1058" t="s">
        <v>1221</v>
      </c>
      <c r="K1058" t="s">
        <v>1222</v>
      </c>
      <c r="L1058">
        <v>1368</v>
      </c>
      <c r="N1058">
        <v>1011</v>
      </c>
      <c r="O1058" t="s">
        <v>1100</v>
      </c>
      <c r="P1058" t="s">
        <v>1100</v>
      </c>
      <c r="Q1058">
        <v>1</v>
      </c>
      <c r="W1058">
        <v>0</v>
      </c>
      <c r="X1058">
        <v>-776243211</v>
      </c>
      <c r="Y1058">
        <f>AT1058</f>
        <v>0.73</v>
      </c>
      <c r="AA1058">
        <v>0</v>
      </c>
      <c r="AB1058">
        <v>1626.29</v>
      </c>
      <c r="AC1058">
        <v>724.95</v>
      </c>
      <c r="AD1058">
        <v>0</v>
      </c>
      <c r="AE1058">
        <v>0</v>
      </c>
      <c r="AF1058">
        <v>1626.29</v>
      </c>
      <c r="AG1058">
        <v>724.95</v>
      </c>
      <c r="AH1058">
        <v>0</v>
      </c>
      <c r="AI1058">
        <v>1</v>
      </c>
      <c r="AJ1058">
        <v>1</v>
      </c>
      <c r="AK1058">
        <v>1</v>
      </c>
      <c r="AL1058">
        <v>1</v>
      </c>
      <c r="AM1058">
        <v>-2</v>
      </c>
      <c r="AN1058">
        <v>0</v>
      </c>
      <c r="AO1058">
        <v>0</v>
      </c>
      <c r="AP1058">
        <v>1</v>
      </c>
      <c r="AQ1058">
        <v>1</v>
      </c>
      <c r="AR1058">
        <v>0</v>
      </c>
      <c r="AS1058" t="s">
        <v>3</v>
      </c>
      <c r="AT1058">
        <v>0.73</v>
      </c>
      <c r="AU1058" t="s">
        <v>3</v>
      </c>
      <c r="AV1058">
        <v>1</v>
      </c>
      <c r="AW1058">
        <v>2</v>
      </c>
      <c r="AX1058">
        <v>448998964</v>
      </c>
      <c r="AY1058">
        <v>2</v>
      </c>
      <c r="AZ1058">
        <v>98304</v>
      </c>
      <c r="BA1058">
        <v>1081</v>
      </c>
      <c r="BB1058">
        <v>1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1187.1916999999999</v>
      </c>
      <c r="BL1058">
        <v>529.21350000000007</v>
      </c>
      <c r="BM1058">
        <v>0</v>
      </c>
      <c r="BN1058">
        <v>0</v>
      </c>
      <c r="BO1058">
        <v>0.73</v>
      </c>
      <c r="BP1058">
        <v>1</v>
      </c>
      <c r="BQ1058">
        <v>0</v>
      </c>
      <c r="BR1058">
        <v>1187.1916999999999</v>
      </c>
      <c r="BS1058">
        <v>529.21350000000007</v>
      </c>
      <c r="BT1058">
        <v>0</v>
      </c>
      <c r="BU1058">
        <v>0</v>
      </c>
      <c r="BV1058">
        <v>0.73</v>
      </c>
      <c r="BW1058">
        <v>1</v>
      </c>
      <c r="CV1058">
        <v>0</v>
      </c>
      <c r="CW1058">
        <f>ROUND(Y1058*Source!I667*DO1058,7)</f>
        <v>0.73</v>
      </c>
      <c r="CX1058">
        <f>ROUND(Y1058*Source!I667,7)</f>
        <v>0.73</v>
      </c>
      <c r="CY1058">
        <f>AB1058</f>
        <v>1626.29</v>
      </c>
      <c r="CZ1058">
        <f>AF1058</f>
        <v>1626.29</v>
      </c>
      <c r="DA1058">
        <f>AJ1058</f>
        <v>1</v>
      </c>
      <c r="DB1058">
        <f>ROUND(ROUND(AT1058*CZ1058,2),6)</f>
        <v>1187.19</v>
      </c>
      <c r="DC1058">
        <f>ROUND(ROUND(AT1058*AG1058,2),6)</f>
        <v>529.21</v>
      </c>
      <c r="DD1058" t="s">
        <v>3</v>
      </c>
      <c r="DE1058" t="s">
        <v>3</v>
      </c>
      <c r="DF1058">
        <f>ROUND(ROUND(AE1058,2)*CX1058,2)</f>
        <v>0</v>
      </c>
      <c r="DG1058">
        <f t="shared" si="482"/>
        <v>1187.19</v>
      </c>
      <c r="DH1058">
        <f t="shared" si="479"/>
        <v>529.21</v>
      </c>
      <c r="DI1058">
        <f t="shared" si="480"/>
        <v>0</v>
      </c>
      <c r="DJ1058">
        <f>DG1058+DH1058</f>
        <v>1716.4</v>
      </c>
      <c r="DK1058">
        <v>1</v>
      </c>
      <c r="DL1058" t="s">
        <v>1223</v>
      </c>
      <c r="DM1058">
        <v>6</v>
      </c>
      <c r="DN1058" t="s">
        <v>1203</v>
      </c>
      <c r="DO1058">
        <v>1</v>
      </c>
    </row>
    <row r="1059" spans="1:119" x14ac:dyDescent="0.2">
      <c r="A1059">
        <f>ROW(Source!A667)</f>
        <v>667</v>
      </c>
      <c r="B1059">
        <v>449016111</v>
      </c>
      <c r="C1059">
        <v>448998951</v>
      </c>
      <c r="D1059">
        <v>277945805</v>
      </c>
      <c r="E1059">
        <v>1</v>
      </c>
      <c r="F1059">
        <v>1</v>
      </c>
      <c r="G1059">
        <v>1</v>
      </c>
      <c r="H1059">
        <v>2</v>
      </c>
      <c r="I1059" t="s">
        <v>1206</v>
      </c>
      <c r="J1059" t="s">
        <v>1207</v>
      </c>
      <c r="K1059" t="s">
        <v>1208</v>
      </c>
      <c r="L1059">
        <v>1368</v>
      </c>
      <c r="N1059">
        <v>1011</v>
      </c>
      <c r="O1059" t="s">
        <v>1100</v>
      </c>
      <c r="P1059" t="s">
        <v>1100</v>
      </c>
      <c r="Q1059">
        <v>1</v>
      </c>
      <c r="W1059">
        <v>0</v>
      </c>
      <c r="X1059">
        <v>721652621</v>
      </c>
      <c r="Y1059">
        <f>AT1059</f>
        <v>0.73</v>
      </c>
      <c r="AA1059">
        <v>0</v>
      </c>
      <c r="AB1059">
        <v>641.70000000000005</v>
      </c>
      <c r="AC1059">
        <v>539.69000000000005</v>
      </c>
      <c r="AD1059">
        <v>0</v>
      </c>
      <c r="AE1059">
        <v>0</v>
      </c>
      <c r="AF1059">
        <v>641.70000000000005</v>
      </c>
      <c r="AG1059">
        <v>539.69000000000005</v>
      </c>
      <c r="AH1059">
        <v>0</v>
      </c>
      <c r="AI1059">
        <v>1</v>
      </c>
      <c r="AJ1059">
        <v>1</v>
      </c>
      <c r="AK1059">
        <v>1</v>
      </c>
      <c r="AL1059">
        <v>1</v>
      </c>
      <c r="AM1059">
        <v>-2</v>
      </c>
      <c r="AN1059">
        <v>0</v>
      </c>
      <c r="AO1059">
        <v>0</v>
      </c>
      <c r="AP1059">
        <v>1</v>
      </c>
      <c r="AQ1059">
        <v>1</v>
      </c>
      <c r="AR1059">
        <v>0</v>
      </c>
      <c r="AS1059" t="s">
        <v>3</v>
      </c>
      <c r="AT1059">
        <v>0.73</v>
      </c>
      <c r="AU1059" t="s">
        <v>3</v>
      </c>
      <c r="AV1059">
        <v>1</v>
      </c>
      <c r="AW1059">
        <v>2</v>
      </c>
      <c r="AX1059">
        <v>448998965</v>
      </c>
      <c r="AY1059">
        <v>2</v>
      </c>
      <c r="AZ1059">
        <v>98304</v>
      </c>
      <c r="BA1059">
        <v>1082</v>
      </c>
      <c r="BB1059">
        <v>1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468.44100000000003</v>
      </c>
      <c r="BL1059">
        <v>393.97370000000001</v>
      </c>
      <c r="BM1059">
        <v>0</v>
      </c>
      <c r="BN1059">
        <v>0</v>
      </c>
      <c r="BO1059">
        <v>0.73</v>
      </c>
      <c r="BP1059">
        <v>1</v>
      </c>
      <c r="BQ1059">
        <v>0</v>
      </c>
      <c r="BR1059">
        <v>468.44100000000003</v>
      </c>
      <c r="BS1059">
        <v>393.97370000000001</v>
      </c>
      <c r="BT1059">
        <v>0</v>
      </c>
      <c r="BU1059">
        <v>0</v>
      </c>
      <c r="BV1059">
        <v>0.73</v>
      </c>
      <c r="BW1059">
        <v>1</v>
      </c>
      <c r="CV1059">
        <v>0</v>
      </c>
      <c r="CW1059">
        <f>ROUND(Y1059*Source!I667*DO1059,7)</f>
        <v>0.73</v>
      </c>
      <c r="CX1059">
        <f>ROUND(Y1059*Source!I667,7)</f>
        <v>0.73</v>
      </c>
      <c r="CY1059">
        <f>AB1059</f>
        <v>641.70000000000005</v>
      </c>
      <c r="CZ1059">
        <f>AF1059</f>
        <v>641.70000000000005</v>
      </c>
      <c r="DA1059">
        <f>AJ1059</f>
        <v>1</v>
      </c>
      <c r="DB1059">
        <f>ROUND(ROUND(AT1059*CZ1059,2),6)</f>
        <v>468.44</v>
      </c>
      <c r="DC1059">
        <f>ROUND(ROUND(AT1059*AG1059,2),6)</f>
        <v>393.97</v>
      </c>
      <c r="DD1059" t="s">
        <v>3</v>
      </c>
      <c r="DE1059" t="s">
        <v>3</v>
      </c>
      <c r="DF1059">
        <f>ROUND(ROUND(AE1059,2)*CX1059,2)</f>
        <v>0</v>
      </c>
      <c r="DG1059">
        <f t="shared" si="482"/>
        <v>468.44</v>
      </c>
      <c r="DH1059">
        <f t="shared" si="479"/>
        <v>393.97</v>
      </c>
      <c r="DI1059">
        <f t="shared" si="480"/>
        <v>0</v>
      </c>
      <c r="DJ1059">
        <f>DG1059+DH1059</f>
        <v>862.41000000000008</v>
      </c>
      <c r="DK1059">
        <v>1</v>
      </c>
      <c r="DL1059" t="s">
        <v>1209</v>
      </c>
      <c r="DM1059">
        <v>4</v>
      </c>
      <c r="DN1059" t="s">
        <v>1203</v>
      </c>
      <c r="DO1059">
        <v>1</v>
      </c>
    </row>
    <row r="1060" spans="1:119" x14ac:dyDescent="0.2">
      <c r="A1060">
        <f>ROW(Source!A667)</f>
        <v>667</v>
      </c>
      <c r="B1060">
        <v>449016111</v>
      </c>
      <c r="C1060">
        <v>448998951</v>
      </c>
      <c r="D1060">
        <v>277865783</v>
      </c>
      <c r="E1060">
        <v>1</v>
      </c>
      <c r="F1060">
        <v>1</v>
      </c>
      <c r="G1060">
        <v>1</v>
      </c>
      <c r="H1060">
        <v>3</v>
      </c>
      <c r="I1060" t="s">
        <v>1799</v>
      </c>
      <c r="J1060" t="s">
        <v>1800</v>
      </c>
      <c r="K1060" t="s">
        <v>1801</v>
      </c>
      <c r="L1060">
        <v>1302</v>
      </c>
      <c r="N1060">
        <v>1003</v>
      </c>
      <c r="O1060" t="s">
        <v>588</v>
      </c>
      <c r="P1060" t="s">
        <v>588</v>
      </c>
      <c r="Q1060">
        <v>10</v>
      </c>
      <c r="W1060">
        <v>0</v>
      </c>
      <c r="X1060">
        <v>153135899</v>
      </c>
      <c r="Y1060">
        <f>(AT1060*ROUND(0,7))</f>
        <v>0</v>
      </c>
      <c r="AA1060">
        <v>57.7</v>
      </c>
      <c r="AB1060">
        <v>0</v>
      </c>
      <c r="AC1060">
        <v>0</v>
      </c>
      <c r="AD1060">
        <v>0</v>
      </c>
      <c r="AE1060">
        <v>37.71</v>
      </c>
      <c r="AF1060">
        <v>0</v>
      </c>
      <c r="AG1060">
        <v>0</v>
      </c>
      <c r="AH1060">
        <v>0</v>
      </c>
      <c r="AI1060">
        <v>1.53</v>
      </c>
      <c r="AJ1060">
        <v>1</v>
      </c>
      <c r="AK1060">
        <v>1</v>
      </c>
      <c r="AL1060">
        <v>1</v>
      </c>
      <c r="AM1060">
        <v>2</v>
      </c>
      <c r="AN1060">
        <v>0</v>
      </c>
      <c r="AO1060">
        <v>0</v>
      </c>
      <c r="AP1060">
        <v>1</v>
      </c>
      <c r="AQ1060">
        <v>1</v>
      </c>
      <c r="AR1060">
        <v>0</v>
      </c>
      <c r="AS1060" t="s">
        <v>3</v>
      </c>
      <c r="AT1060">
        <v>4.8000000000000001E-2</v>
      </c>
      <c r="AU1060" t="s">
        <v>135</v>
      </c>
      <c r="AV1060">
        <v>0</v>
      </c>
      <c r="AW1060">
        <v>2</v>
      </c>
      <c r="AX1060">
        <v>448998966</v>
      </c>
      <c r="AY1060">
        <v>1</v>
      </c>
      <c r="AZ1060">
        <v>0</v>
      </c>
      <c r="BA1060">
        <v>1083</v>
      </c>
      <c r="BB1060">
        <v>1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1.8100800000000001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1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CV1060">
        <v>0</v>
      </c>
      <c r="CW1060">
        <v>0</v>
      </c>
      <c r="CX1060">
        <f>ROUND(Y1060*Source!I667,7)</f>
        <v>0</v>
      </c>
      <c r="CY1060">
        <f t="shared" ref="CY1060:CY1065" si="483">AA1060</f>
        <v>57.7</v>
      </c>
      <c r="CZ1060">
        <f t="shared" ref="CZ1060:CZ1065" si="484">AE1060</f>
        <v>37.71</v>
      </c>
      <c r="DA1060">
        <f t="shared" ref="DA1060:DA1065" si="485">AI1060</f>
        <v>1.53</v>
      </c>
      <c r="DB1060">
        <f>ROUND((ROUND(AT1060*CZ1060,2)*ROUND(0,7)),6)</f>
        <v>0</v>
      </c>
      <c r="DC1060">
        <f>ROUND((ROUND(AT1060*AG1060,2)*ROUND(0,7)),6)</f>
        <v>0</v>
      </c>
      <c r="DD1060" t="s">
        <v>3</v>
      </c>
      <c r="DE1060" t="s">
        <v>3</v>
      </c>
      <c r="DF1060">
        <f>ROUND(ROUND(AE1060*AI1060,2)*CX1060,2)</f>
        <v>0</v>
      </c>
      <c r="DG1060">
        <f t="shared" si="482"/>
        <v>0</v>
      </c>
      <c r="DH1060">
        <f t="shared" si="479"/>
        <v>0</v>
      </c>
      <c r="DI1060">
        <f t="shared" si="480"/>
        <v>0</v>
      </c>
      <c r="DJ1060">
        <f t="shared" ref="DJ1060:DJ1065" si="486">DF1060</f>
        <v>0</v>
      </c>
      <c r="DK1060">
        <v>0</v>
      </c>
      <c r="DL1060" t="s">
        <v>3</v>
      </c>
      <c r="DM1060">
        <v>0</v>
      </c>
      <c r="DN1060" t="s">
        <v>3</v>
      </c>
      <c r="DO1060">
        <v>0</v>
      </c>
    </row>
    <row r="1061" spans="1:119" x14ac:dyDescent="0.2">
      <c r="A1061">
        <f>ROW(Source!A667)</f>
        <v>667</v>
      </c>
      <c r="B1061">
        <v>449016111</v>
      </c>
      <c r="C1061">
        <v>448998951</v>
      </c>
      <c r="D1061">
        <v>277867733</v>
      </c>
      <c r="E1061">
        <v>1</v>
      </c>
      <c r="F1061">
        <v>1</v>
      </c>
      <c r="G1061">
        <v>1</v>
      </c>
      <c r="H1061">
        <v>3</v>
      </c>
      <c r="I1061" t="s">
        <v>1241</v>
      </c>
      <c r="J1061" t="s">
        <v>1242</v>
      </c>
      <c r="K1061" t="s">
        <v>1243</v>
      </c>
      <c r="L1061">
        <v>1346</v>
      </c>
      <c r="N1061">
        <v>1009</v>
      </c>
      <c r="O1061" t="s">
        <v>441</v>
      </c>
      <c r="P1061" t="s">
        <v>441</v>
      </c>
      <c r="Q1061">
        <v>1</v>
      </c>
      <c r="W1061">
        <v>0</v>
      </c>
      <c r="X1061">
        <v>391631581</v>
      </c>
      <c r="Y1061">
        <f>(AT1061*ROUND(0,7))</f>
        <v>0</v>
      </c>
      <c r="AA1061">
        <v>188.92</v>
      </c>
      <c r="AB1061">
        <v>0</v>
      </c>
      <c r="AC1061">
        <v>0</v>
      </c>
      <c r="AD1061">
        <v>0</v>
      </c>
      <c r="AE1061">
        <v>174.93</v>
      </c>
      <c r="AF1061">
        <v>0</v>
      </c>
      <c r="AG1061">
        <v>0</v>
      </c>
      <c r="AH1061">
        <v>0</v>
      </c>
      <c r="AI1061">
        <v>1.08</v>
      </c>
      <c r="AJ1061">
        <v>1</v>
      </c>
      <c r="AK1061">
        <v>1</v>
      </c>
      <c r="AL1061">
        <v>1</v>
      </c>
      <c r="AM1061">
        <v>2</v>
      </c>
      <c r="AN1061">
        <v>0</v>
      </c>
      <c r="AO1061">
        <v>0</v>
      </c>
      <c r="AP1061">
        <v>1</v>
      </c>
      <c r="AQ1061">
        <v>1</v>
      </c>
      <c r="AR1061">
        <v>0</v>
      </c>
      <c r="AS1061" t="s">
        <v>3</v>
      </c>
      <c r="AT1061">
        <v>0.77</v>
      </c>
      <c r="AU1061" t="s">
        <v>135</v>
      </c>
      <c r="AV1061">
        <v>0</v>
      </c>
      <c r="AW1061">
        <v>2</v>
      </c>
      <c r="AX1061">
        <v>448998967</v>
      </c>
      <c r="AY1061">
        <v>1</v>
      </c>
      <c r="AZ1061">
        <v>0</v>
      </c>
      <c r="BA1061">
        <v>1084</v>
      </c>
      <c r="BB1061">
        <v>1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134.6961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1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CV1061">
        <v>0</v>
      </c>
      <c r="CW1061">
        <v>0</v>
      </c>
      <c r="CX1061">
        <f>ROUND(Y1061*Source!I667,7)</f>
        <v>0</v>
      </c>
      <c r="CY1061">
        <f t="shared" si="483"/>
        <v>188.92</v>
      </c>
      <c r="CZ1061">
        <f t="shared" si="484"/>
        <v>174.93</v>
      </c>
      <c r="DA1061">
        <f t="shared" si="485"/>
        <v>1.08</v>
      </c>
      <c r="DB1061">
        <f>ROUND((ROUND(AT1061*CZ1061,2)*ROUND(0,7)),6)</f>
        <v>0</v>
      </c>
      <c r="DC1061">
        <f>ROUND((ROUND(AT1061*AG1061,2)*ROUND(0,7)),6)</f>
        <v>0</v>
      </c>
      <c r="DD1061" t="s">
        <v>3</v>
      </c>
      <c r="DE1061" t="s">
        <v>3</v>
      </c>
      <c r="DF1061">
        <f>ROUND(ROUND(AE1061*AI1061,2)*CX1061,2)</f>
        <v>0</v>
      </c>
      <c r="DG1061">
        <f t="shared" si="482"/>
        <v>0</v>
      </c>
      <c r="DH1061">
        <f t="shared" si="479"/>
        <v>0</v>
      </c>
      <c r="DI1061">
        <f t="shared" si="480"/>
        <v>0</v>
      </c>
      <c r="DJ1061">
        <f t="shared" si="486"/>
        <v>0</v>
      </c>
      <c r="DK1061">
        <v>0</v>
      </c>
      <c r="DL1061" t="s">
        <v>3</v>
      </c>
      <c r="DM1061">
        <v>0</v>
      </c>
      <c r="DN1061" t="s">
        <v>3</v>
      </c>
      <c r="DO1061">
        <v>0</v>
      </c>
    </row>
    <row r="1062" spans="1:119" x14ac:dyDescent="0.2">
      <c r="A1062">
        <f>ROW(Source!A667)</f>
        <v>667</v>
      </c>
      <c r="B1062">
        <v>449016111</v>
      </c>
      <c r="C1062">
        <v>448998951</v>
      </c>
      <c r="D1062">
        <v>277908024</v>
      </c>
      <c r="E1062">
        <v>1</v>
      </c>
      <c r="F1062">
        <v>1</v>
      </c>
      <c r="G1062">
        <v>1</v>
      </c>
      <c r="H1062">
        <v>3</v>
      </c>
      <c r="I1062" t="s">
        <v>1802</v>
      </c>
      <c r="J1062" t="s">
        <v>1803</v>
      </c>
      <c r="K1062" t="s">
        <v>1804</v>
      </c>
      <c r="L1062">
        <v>1455</v>
      </c>
      <c r="N1062">
        <v>1013</v>
      </c>
      <c r="O1062" t="s">
        <v>163</v>
      </c>
      <c r="P1062" t="s">
        <v>163</v>
      </c>
      <c r="Q1062">
        <v>1</v>
      </c>
      <c r="W1062">
        <v>0</v>
      </c>
      <c r="X1062">
        <v>-598792100</v>
      </c>
      <c r="Y1062">
        <f>(AT1062*ROUND(0,7))</f>
        <v>0</v>
      </c>
      <c r="AA1062">
        <v>1303.67</v>
      </c>
      <c r="AB1062">
        <v>0</v>
      </c>
      <c r="AC1062">
        <v>0</v>
      </c>
      <c r="AD1062">
        <v>0</v>
      </c>
      <c r="AE1062">
        <v>944.69</v>
      </c>
      <c r="AF1062">
        <v>0</v>
      </c>
      <c r="AG1062">
        <v>0</v>
      </c>
      <c r="AH1062">
        <v>0</v>
      </c>
      <c r="AI1062">
        <v>1.38</v>
      </c>
      <c r="AJ1062">
        <v>1</v>
      </c>
      <c r="AK1062">
        <v>1</v>
      </c>
      <c r="AL1062">
        <v>1</v>
      </c>
      <c r="AM1062">
        <v>2</v>
      </c>
      <c r="AN1062">
        <v>0</v>
      </c>
      <c r="AO1062">
        <v>0</v>
      </c>
      <c r="AP1062">
        <v>1</v>
      </c>
      <c r="AQ1062">
        <v>1</v>
      </c>
      <c r="AR1062">
        <v>0</v>
      </c>
      <c r="AS1062" t="s">
        <v>3</v>
      </c>
      <c r="AT1062">
        <v>0.1</v>
      </c>
      <c r="AU1062" t="s">
        <v>135</v>
      </c>
      <c r="AV1062">
        <v>0</v>
      </c>
      <c r="AW1062">
        <v>2</v>
      </c>
      <c r="AX1062">
        <v>448998968</v>
      </c>
      <c r="AY1062">
        <v>1</v>
      </c>
      <c r="AZ1062">
        <v>0</v>
      </c>
      <c r="BA1062">
        <v>1085</v>
      </c>
      <c r="BB1062">
        <v>1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94.469000000000008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1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CV1062">
        <v>0</v>
      </c>
      <c r="CW1062">
        <v>0</v>
      </c>
      <c r="CX1062">
        <f>ROUND(Y1062*Source!I667,7)</f>
        <v>0</v>
      </c>
      <c r="CY1062">
        <f t="shared" si="483"/>
        <v>1303.67</v>
      </c>
      <c r="CZ1062">
        <f t="shared" si="484"/>
        <v>944.69</v>
      </c>
      <c r="DA1062">
        <f t="shared" si="485"/>
        <v>1.38</v>
      </c>
      <c r="DB1062">
        <f>ROUND((ROUND(AT1062*CZ1062,2)*ROUND(0,7)),6)</f>
        <v>0</v>
      </c>
      <c r="DC1062">
        <f>ROUND((ROUND(AT1062*AG1062,2)*ROUND(0,7)),6)</f>
        <v>0</v>
      </c>
      <c r="DD1062" t="s">
        <v>3</v>
      </c>
      <c r="DE1062" t="s">
        <v>3</v>
      </c>
      <c r="DF1062">
        <f>ROUND(ROUND(AE1062*AI1062,2)*CX1062,2)</f>
        <v>0</v>
      </c>
      <c r="DG1062">
        <f t="shared" si="482"/>
        <v>0</v>
      </c>
      <c r="DH1062">
        <f t="shared" si="479"/>
        <v>0</v>
      </c>
      <c r="DI1062">
        <f t="shared" si="480"/>
        <v>0</v>
      </c>
      <c r="DJ1062">
        <f t="shared" si="486"/>
        <v>0</v>
      </c>
      <c r="DK1062">
        <v>0</v>
      </c>
      <c r="DL1062" t="s">
        <v>3</v>
      </c>
      <c r="DM1062">
        <v>0</v>
      </c>
      <c r="DN1062" t="s">
        <v>3</v>
      </c>
      <c r="DO1062">
        <v>0</v>
      </c>
    </row>
    <row r="1063" spans="1:119" x14ac:dyDescent="0.2">
      <c r="A1063">
        <f>ROW(Source!A667)</f>
        <v>667</v>
      </c>
      <c r="B1063">
        <v>449016111</v>
      </c>
      <c r="C1063">
        <v>448998951</v>
      </c>
      <c r="D1063">
        <v>277910693</v>
      </c>
      <c r="E1063">
        <v>1</v>
      </c>
      <c r="F1063">
        <v>1</v>
      </c>
      <c r="G1063">
        <v>1</v>
      </c>
      <c r="H1063">
        <v>3</v>
      </c>
      <c r="I1063" t="s">
        <v>1805</v>
      </c>
      <c r="J1063" t="s">
        <v>1806</v>
      </c>
      <c r="K1063" t="s">
        <v>1807</v>
      </c>
      <c r="L1063">
        <v>1425</v>
      </c>
      <c r="N1063">
        <v>1013</v>
      </c>
      <c r="O1063" t="s">
        <v>62</v>
      </c>
      <c r="P1063" t="s">
        <v>62</v>
      </c>
      <c r="Q1063">
        <v>1</v>
      </c>
      <c r="W1063">
        <v>0</v>
      </c>
      <c r="X1063">
        <v>-251534907</v>
      </c>
      <c r="Y1063">
        <f>(AT1063*ROUND(0,7))</f>
        <v>0</v>
      </c>
      <c r="AA1063">
        <v>12425.74</v>
      </c>
      <c r="AB1063">
        <v>0</v>
      </c>
      <c r="AC1063">
        <v>0</v>
      </c>
      <c r="AD1063">
        <v>0</v>
      </c>
      <c r="AE1063">
        <v>10102.23</v>
      </c>
      <c r="AF1063">
        <v>0</v>
      </c>
      <c r="AG1063">
        <v>0</v>
      </c>
      <c r="AH1063">
        <v>0</v>
      </c>
      <c r="AI1063">
        <v>1.23</v>
      </c>
      <c r="AJ1063">
        <v>1</v>
      </c>
      <c r="AK1063">
        <v>1</v>
      </c>
      <c r="AL1063">
        <v>1</v>
      </c>
      <c r="AM1063">
        <v>2</v>
      </c>
      <c r="AN1063">
        <v>0</v>
      </c>
      <c r="AO1063">
        <v>0</v>
      </c>
      <c r="AP1063">
        <v>1</v>
      </c>
      <c r="AQ1063">
        <v>1</v>
      </c>
      <c r="AR1063">
        <v>0</v>
      </c>
      <c r="AS1063" t="s">
        <v>3</v>
      </c>
      <c r="AT1063">
        <v>2.0400000000000001E-2</v>
      </c>
      <c r="AU1063" t="s">
        <v>135</v>
      </c>
      <c r="AV1063">
        <v>0</v>
      </c>
      <c r="AW1063">
        <v>2</v>
      </c>
      <c r="AX1063">
        <v>448998969</v>
      </c>
      <c r="AY1063">
        <v>1</v>
      </c>
      <c r="AZ1063">
        <v>0</v>
      </c>
      <c r="BA1063">
        <v>1086</v>
      </c>
      <c r="BB1063">
        <v>1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206.08549200000002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1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CV1063">
        <v>0</v>
      </c>
      <c r="CW1063">
        <v>0</v>
      </c>
      <c r="CX1063">
        <f>ROUND(Y1063*Source!I667,7)</f>
        <v>0</v>
      </c>
      <c r="CY1063">
        <f t="shared" si="483"/>
        <v>12425.74</v>
      </c>
      <c r="CZ1063">
        <f t="shared" si="484"/>
        <v>10102.23</v>
      </c>
      <c r="DA1063">
        <f t="shared" si="485"/>
        <v>1.23</v>
      </c>
      <c r="DB1063">
        <f>ROUND((ROUND(AT1063*CZ1063,2)*ROUND(0,7)),6)</f>
        <v>0</v>
      </c>
      <c r="DC1063">
        <f>ROUND((ROUND(AT1063*AG1063,2)*ROUND(0,7)),6)</f>
        <v>0</v>
      </c>
      <c r="DD1063" t="s">
        <v>3</v>
      </c>
      <c r="DE1063" t="s">
        <v>3</v>
      </c>
      <c r="DF1063">
        <f>ROUND(ROUND(AE1063*AI1063,2)*CX1063,2)</f>
        <v>0</v>
      </c>
      <c r="DG1063">
        <f t="shared" si="482"/>
        <v>0</v>
      </c>
      <c r="DH1063">
        <f t="shared" si="479"/>
        <v>0</v>
      </c>
      <c r="DI1063">
        <f t="shared" si="480"/>
        <v>0</v>
      </c>
      <c r="DJ1063">
        <f t="shared" si="486"/>
        <v>0</v>
      </c>
      <c r="DK1063">
        <v>0</v>
      </c>
      <c r="DL1063" t="s">
        <v>3</v>
      </c>
      <c r="DM1063">
        <v>0</v>
      </c>
      <c r="DN1063" t="s">
        <v>3</v>
      </c>
      <c r="DO1063">
        <v>0</v>
      </c>
    </row>
    <row r="1064" spans="1:119" x14ac:dyDescent="0.2">
      <c r="A1064">
        <f>ROW(Source!A667)</f>
        <v>667</v>
      </c>
      <c r="B1064">
        <v>449016111</v>
      </c>
      <c r="C1064">
        <v>448998951</v>
      </c>
      <c r="D1064">
        <v>277933472</v>
      </c>
      <c r="E1064">
        <v>1</v>
      </c>
      <c r="F1064">
        <v>1</v>
      </c>
      <c r="G1064">
        <v>1</v>
      </c>
      <c r="H1064">
        <v>3</v>
      </c>
      <c r="I1064" t="s">
        <v>1808</v>
      </c>
      <c r="J1064" t="s">
        <v>1809</v>
      </c>
      <c r="K1064" t="s">
        <v>1810</v>
      </c>
      <c r="L1064">
        <v>1346</v>
      </c>
      <c r="N1064">
        <v>1009</v>
      </c>
      <c r="O1064" t="s">
        <v>441</v>
      </c>
      <c r="P1064" t="s">
        <v>441</v>
      </c>
      <c r="Q1064">
        <v>1</v>
      </c>
      <c r="W1064">
        <v>0</v>
      </c>
      <c r="X1064">
        <v>2136093691</v>
      </c>
      <c r="Y1064">
        <f>(AT1064*ROUND(0,7))</f>
        <v>0</v>
      </c>
      <c r="AA1064">
        <v>262.11</v>
      </c>
      <c r="AB1064">
        <v>0</v>
      </c>
      <c r="AC1064">
        <v>0</v>
      </c>
      <c r="AD1064">
        <v>0</v>
      </c>
      <c r="AE1064">
        <v>262.11</v>
      </c>
      <c r="AF1064">
        <v>0</v>
      </c>
      <c r="AG1064">
        <v>0</v>
      </c>
      <c r="AH1064">
        <v>0</v>
      </c>
      <c r="AI1064">
        <v>1</v>
      </c>
      <c r="AJ1064">
        <v>1</v>
      </c>
      <c r="AK1064">
        <v>1</v>
      </c>
      <c r="AL1064">
        <v>1</v>
      </c>
      <c r="AM1064">
        <v>-2</v>
      </c>
      <c r="AN1064">
        <v>0</v>
      </c>
      <c r="AO1064">
        <v>0</v>
      </c>
      <c r="AP1064">
        <v>1</v>
      </c>
      <c r="AQ1064">
        <v>1</v>
      </c>
      <c r="AR1064">
        <v>0</v>
      </c>
      <c r="AS1064" t="s">
        <v>3</v>
      </c>
      <c r="AT1064">
        <v>1.6E-2</v>
      </c>
      <c r="AU1064" t="s">
        <v>135</v>
      </c>
      <c r="AV1064">
        <v>0</v>
      </c>
      <c r="AW1064">
        <v>2</v>
      </c>
      <c r="AX1064">
        <v>448998970</v>
      </c>
      <c r="AY1064">
        <v>1</v>
      </c>
      <c r="AZ1064">
        <v>0</v>
      </c>
      <c r="BA1064">
        <v>1087</v>
      </c>
      <c r="BB1064">
        <v>1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4.1937600000000002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1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CV1064">
        <v>0</v>
      </c>
      <c r="CW1064">
        <v>0</v>
      </c>
      <c r="CX1064">
        <f>ROUND(Y1064*Source!I667,7)</f>
        <v>0</v>
      </c>
      <c r="CY1064">
        <f t="shared" si="483"/>
        <v>262.11</v>
      </c>
      <c r="CZ1064">
        <f t="shared" si="484"/>
        <v>262.11</v>
      </c>
      <c r="DA1064">
        <f t="shared" si="485"/>
        <v>1</v>
      </c>
      <c r="DB1064">
        <f>ROUND((ROUND(AT1064*CZ1064,2)*ROUND(0,7)),6)</f>
        <v>0</v>
      </c>
      <c r="DC1064">
        <f>ROUND((ROUND(AT1064*AG1064,2)*ROUND(0,7)),6)</f>
        <v>0</v>
      </c>
      <c r="DD1064" t="s">
        <v>3</v>
      </c>
      <c r="DE1064" t="s">
        <v>3</v>
      </c>
      <c r="DF1064">
        <f t="shared" ref="DF1064:DF1083" si="487">ROUND(ROUND(AE1064,2)*CX1064,2)</f>
        <v>0</v>
      </c>
      <c r="DG1064">
        <f t="shared" si="482"/>
        <v>0</v>
      </c>
      <c r="DH1064">
        <f t="shared" si="479"/>
        <v>0</v>
      </c>
      <c r="DI1064">
        <f t="shared" si="480"/>
        <v>0</v>
      </c>
      <c r="DJ1064">
        <f t="shared" si="486"/>
        <v>0</v>
      </c>
      <c r="DK1064">
        <v>0</v>
      </c>
      <c r="DL1064" t="s">
        <v>3</v>
      </c>
      <c r="DM1064">
        <v>0</v>
      </c>
      <c r="DN1064" t="s">
        <v>3</v>
      </c>
      <c r="DO1064">
        <v>0</v>
      </c>
    </row>
    <row r="1065" spans="1:119" x14ac:dyDescent="0.2">
      <c r="A1065">
        <f>ROW(Source!A667)</f>
        <v>667</v>
      </c>
      <c r="B1065">
        <v>449016111</v>
      </c>
      <c r="C1065">
        <v>448998951</v>
      </c>
      <c r="D1065">
        <v>277566433</v>
      </c>
      <c r="E1065">
        <v>109</v>
      </c>
      <c r="F1065">
        <v>1</v>
      </c>
      <c r="G1065">
        <v>1</v>
      </c>
      <c r="H1065">
        <v>3</v>
      </c>
      <c r="I1065" t="s">
        <v>633</v>
      </c>
      <c r="J1065" t="s">
        <v>3</v>
      </c>
      <c r="K1065" t="s">
        <v>634</v>
      </c>
      <c r="L1065">
        <v>3277935</v>
      </c>
      <c r="N1065">
        <v>1013</v>
      </c>
      <c r="O1065" t="s">
        <v>635</v>
      </c>
      <c r="P1065" t="s">
        <v>635</v>
      </c>
      <c r="Q1065">
        <v>1</v>
      </c>
      <c r="W1065">
        <v>0</v>
      </c>
      <c r="X1065">
        <v>274903907</v>
      </c>
      <c r="Y1065">
        <f t="shared" ref="Y1065:Y1071" si="488">AT1065</f>
        <v>2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1</v>
      </c>
      <c r="AJ1065">
        <v>1</v>
      </c>
      <c r="AK1065">
        <v>1</v>
      </c>
      <c r="AL1065">
        <v>1</v>
      </c>
      <c r="AM1065">
        <v>-2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 t="s">
        <v>3</v>
      </c>
      <c r="AT1065">
        <v>2</v>
      </c>
      <c r="AU1065" t="s">
        <v>3</v>
      </c>
      <c r="AV1065">
        <v>0</v>
      </c>
      <c r="AW1065">
        <v>2</v>
      </c>
      <c r="AX1065">
        <v>448998971</v>
      </c>
      <c r="AY1065">
        <v>1</v>
      </c>
      <c r="AZ1065">
        <v>2048</v>
      </c>
      <c r="BA1065">
        <v>1088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CV1065">
        <v>0</v>
      </c>
      <c r="CW1065">
        <v>0</v>
      </c>
      <c r="CX1065">
        <f>ROUND(Y1065*Source!I667,7)</f>
        <v>2</v>
      </c>
      <c r="CY1065">
        <f t="shared" si="483"/>
        <v>0</v>
      </c>
      <c r="CZ1065">
        <f t="shared" si="484"/>
        <v>0</v>
      </c>
      <c r="DA1065">
        <f t="shared" si="485"/>
        <v>1</v>
      </c>
      <c r="DB1065">
        <f t="shared" ref="DB1065:DB1071" si="489">ROUND(ROUND(AT1065*CZ1065,2),6)</f>
        <v>0</v>
      </c>
      <c r="DC1065">
        <f t="shared" ref="DC1065:DC1071" si="490">ROUND(ROUND(AT1065*AG1065,2),6)</f>
        <v>0</v>
      </c>
      <c r="DD1065" t="s">
        <v>3</v>
      </c>
      <c r="DE1065" t="s">
        <v>3</v>
      </c>
      <c r="DF1065">
        <f t="shared" si="487"/>
        <v>0</v>
      </c>
      <c r="DG1065">
        <f t="shared" si="482"/>
        <v>0</v>
      </c>
      <c r="DH1065">
        <f t="shared" si="479"/>
        <v>0</v>
      </c>
      <c r="DI1065">
        <f t="shared" si="480"/>
        <v>0</v>
      </c>
      <c r="DJ1065">
        <f t="shared" si="486"/>
        <v>0</v>
      </c>
      <c r="DK1065">
        <v>0</v>
      </c>
      <c r="DL1065" t="s">
        <v>3</v>
      </c>
      <c r="DM1065">
        <v>0</v>
      </c>
      <c r="DN1065" t="s">
        <v>3</v>
      </c>
      <c r="DO1065">
        <v>0</v>
      </c>
    </row>
    <row r="1066" spans="1:119" x14ac:dyDescent="0.2">
      <c r="A1066">
        <f>ROW(Source!A669)</f>
        <v>669</v>
      </c>
      <c r="B1066">
        <v>449016111</v>
      </c>
      <c r="C1066">
        <v>448998973</v>
      </c>
      <c r="D1066">
        <v>277560384</v>
      </c>
      <c r="E1066">
        <v>109</v>
      </c>
      <c r="F1066">
        <v>1</v>
      </c>
      <c r="G1066">
        <v>1</v>
      </c>
      <c r="H1066">
        <v>1</v>
      </c>
      <c r="I1066" t="s">
        <v>1811</v>
      </c>
      <c r="J1066" t="s">
        <v>3</v>
      </c>
      <c r="K1066" t="s">
        <v>1812</v>
      </c>
      <c r="L1066">
        <v>1191</v>
      </c>
      <c r="N1066">
        <v>1013</v>
      </c>
      <c r="O1066" t="s">
        <v>1203</v>
      </c>
      <c r="P1066" t="s">
        <v>1203</v>
      </c>
      <c r="Q1066">
        <v>1</v>
      </c>
      <c r="W1066">
        <v>0</v>
      </c>
      <c r="X1066">
        <v>1686169488</v>
      </c>
      <c r="Y1066">
        <f t="shared" si="488"/>
        <v>19</v>
      </c>
      <c r="AA1066">
        <v>0</v>
      </c>
      <c r="AB1066">
        <v>0</v>
      </c>
      <c r="AC1066">
        <v>0</v>
      </c>
      <c r="AD1066">
        <v>724.95</v>
      </c>
      <c r="AE1066">
        <v>0</v>
      </c>
      <c r="AF1066">
        <v>0</v>
      </c>
      <c r="AG1066">
        <v>0</v>
      </c>
      <c r="AH1066">
        <v>724.95</v>
      </c>
      <c r="AI1066">
        <v>1</v>
      </c>
      <c r="AJ1066">
        <v>1</v>
      </c>
      <c r="AK1066">
        <v>1</v>
      </c>
      <c r="AL1066">
        <v>1</v>
      </c>
      <c r="AM1066">
        <v>-2</v>
      </c>
      <c r="AN1066">
        <v>0</v>
      </c>
      <c r="AO1066">
        <v>0</v>
      </c>
      <c r="AP1066">
        <v>1</v>
      </c>
      <c r="AQ1066">
        <v>1</v>
      </c>
      <c r="AR1066">
        <v>0</v>
      </c>
      <c r="AS1066" t="s">
        <v>3</v>
      </c>
      <c r="AT1066">
        <v>19</v>
      </c>
      <c r="AU1066" t="s">
        <v>3</v>
      </c>
      <c r="AV1066">
        <v>1</v>
      </c>
      <c r="AW1066">
        <v>2</v>
      </c>
      <c r="AX1066">
        <v>448998976</v>
      </c>
      <c r="AY1066">
        <v>2</v>
      </c>
      <c r="AZ1066">
        <v>131072</v>
      </c>
      <c r="BA1066">
        <v>1089</v>
      </c>
      <c r="BB1066">
        <v>1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13774.050000000001</v>
      </c>
      <c r="BN1066">
        <v>19</v>
      </c>
      <c r="BO1066">
        <v>0</v>
      </c>
      <c r="BP1066">
        <v>1</v>
      </c>
      <c r="BQ1066">
        <v>0</v>
      </c>
      <c r="BR1066">
        <v>0</v>
      </c>
      <c r="BS1066">
        <v>0</v>
      </c>
      <c r="BT1066">
        <v>13774.050000000001</v>
      </c>
      <c r="BU1066">
        <v>19</v>
      </c>
      <c r="BV1066">
        <v>0</v>
      </c>
      <c r="BW1066">
        <v>1</v>
      </c>
      <c r="CU1066">
        <f>ROUND(AT1066*Source!I669*AH1066*AL1066,2)</f>
        <v>13774.05</v>
      </c>
      <c r="CV1066">
        <f>ROUND(Y1066*Source!I669,7)</f>
        <v>19</v>
      </c>
      <c r="CW1066">
        <v>0</v>
      </c>
      <c r="CX1066">
        <f>ROUND(Y1066*Source!I669,7)</f>
        <v>19</v>
      </c>
      <c r="CY1066">
        <f>AD1066</f>
        <v>724.95</v>
      </c>
      <c r="CZ1066">
        <f>AH1066</f>
        <v>724.95</v>
      </c>
      <c r="DA1066">
        <f>AL1066</f>
        <v>1</v>
      </c>
      <c r="DB1066">
        <f t="shared" si="489"/>
        <v>13774.05</v>
      </c>
      <c r="DC1066">
        <f t="shared" si="490"/>
        <v>0</v>
      </c>
      <c r="DD1066" t="s">
        <v>3</v>
      </c>
      <c r="DE1066" t="s">
        <v>3</v>
      </c>
      <c r="DF1066">
        <f t="shared" si="487"/>
        <v>0</v>
      </c>
      <c r="DG1066">
        <f t="shared" si="482"/>
        <v>0</v>
      </c>
      <c r="DH1066">
        <f t="shared" si="479"/>
        <v>0</v>
      </c>
      <c r="DI1066">
        <f t="shared" si="480"/>
        <v>13774.05</v>
      </c>
      <c r="DJ1066">
        <f>DI1066</f>
        <v>13774.05</v>
      </c>
      <c r="DK1066">
        <v>1</v>
      </c>
      <c r="DL1066" t="s">
        <v>3</v>
      </c>
      <c r="DM1066">
        <v>0</v>
      </c>
      <c r="DN1066" t="s">
        <v>3</v>
      </c>
      <c r="DO1066">
        <v>0</v>
      </c>
    </row>
    <row r="1067" spans="1:119" x14ac:dyDescent="0.2">
      <c r="A1067">
        <f>ROW(Source!A669)</f>
        <v>669</v>
      </c>
      <c r="B1067">
        <v>449016111</v>
      </c>
      <c r="C1067">
        <v>448998973</v>
      </c>
      <c r="D1067">
        <v>277566433</v>
      </c>
      <c r="E1067">
        <v>109</v>
      </c>
      <c r="F1067">
        <v>1</v>
      </c>
      <c r="G1067">
        <v>1</v>
      </c>
      <c r="H1067">
        <v>3</v>
      </c>
      <c r="I1067" t="s">
        <v>633</v>
      </c>
      <c r="J1067" t="s">
        <v>3</v>
      </c>
      <c r="K1067" t="s">
        <v>634</v>
      </c>
      <c r="L1067">
        <v>3277935</v>
      </c>
      <c r="N1067">
        <v>1013</v>
      </c>
      <c r="O1067" t="s">
        <v>635</v>
      </c>
      <c r="P1067" t="s">
        <v>635</v>
      </c>
      <c r="Q1067">
        <v>1</v>
      </c>
      <c r="W1067">
        <v>0</v>
      </c>
      <c r="X1067">
        <v>274903907</v>
      </c>
      <c r="Y1067">
        <f t="shared" si="488"/>
        <v>2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1</v>
      </c>
      <c r="AJ1067">
        <v>1</v>
      </c>
      <c r="AK1067">
        <v>1</v>
      </c>
      <c r="AL1067">
        <v>1</v>
      </c>
      <c r="AM1067">
        <v>-2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 t="s">
        <v>3</v>
      </c>
      <c r="AT1067">
        <v>2</v>
      </c>
      <c r="AU1067" t="s">
        <v>3</v>
      </c>
      <c r="AV1067">
        <v>0</v>
      </c>
      <c r="AW1067">
        <v>2</v>
      </c>
      <c r="AX1067">
        <v>448998977</v>
      </c>
      <c r="AY1067">
        <v>1</v>
      </c>
      <c r="AZ1067">
        <v>0</v>
      </c>
      <c r="BA1067">
        <v>1090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CV1067">
        <v>0</v>
      </c>
      <c r="CW1067">
        <v>0</v>
      </c>
      <c r="CX1067">
        <f>ROUND(Y1067*Source!I669,7)</f>
        <v>2</v>
      </c>
      <c r="CY1067">
        <f>AA1067</f>
        <v>0</v>
      </c>
      <c r="CZ1067">
        <f>AE1067</f>
        <v>0</v>
      </c>
      <c r="DA1067">
        <f>AI1067</f>
        <v>1</v>
      </c>
      <c r="DB1067">
        <f t="shared" si="489"/>
        <v>0</v>
      </c>
      <c r="DC1067">
        <f t="shared" si="490"/>
        <v>0</v>
      </c>
      <c r="DD1067" t="s">
        <v>3</v>
      </c>
      <c r="DE1067" t="s">
        <v>3</v>
      </c>
      <c r="DF1067">
        <f t="shared" si="487"/>
        <v>0</v>
      </c>
      <c r="DG1067">
        <f t="shared" si="482"/>
        <v>0</v>
      </c>
      <c r="DH1067">
        <f t="shared" si="479"/>
        <v>0</v>
      </c>
      <c r="DI1067">
        <f t="shared" si="480"/>
        <v>0</v>
      </c>
      <c r="DJ1067">
        <f>DF1067</f>
        <v>0</v>
      </c>
      <c r="DK1067">
        <v>0</v>
      </c>
      <c r="DL1067" t="s">
        <v>3</v>
      </c>
      <c r="DM1067">
        <v>0</v>
      </c>
      <c r="DN1067" t="s">
        <v>3</v>
      </c>
      <c r="DO1067">
        <v>0</v>
      </c>
    </row>
    <row r="1068" spans="1:119" x14ac:dyDescent="0.2">
      <c r="A1068">
        <f>ROW(Source!A671)</f>
        <v>671</v>
      </c>
      <c r="B1068">
        <v>449016111</v>
      </c>
      <c r="C1068">
        <v>448998979</v>
      </c>
      <c r="D1068">
        <v>327091374</v>
      </c>
      <c r="E1068">
        <v>112</v>
      </c>
      <c r="F1068">
        <v>1</v>
      </c>
      <c r="G1068">
        <v>1</v>
      </c>
      <c r="H1068">
        <v>1</v>
      </c>
      <c r="I1068" t="s">
        <v>1657</v>
      </c>
      <c r="J1068" t="s">
        <v>3</v>
      </c>
      <c r="K1068" t="s">
        <v>1658</v>
      </c>
      <c r="L1068">
        <v>1369</v>
      </c>
      <c r="N1068">
        <v>1013</v>
      </c>
      <c r="O1068" t="s">
        <v>1450</v>
      </c>
      <c r="P1068" t="s">
        <v>1450</v>
      </c>
      <c r="Q1068">
        <v>1</v>
      </c>
      <c r="W1068">
        <v>0</v>
      </c>
      <c r="X1068">
        <v>1518711480</v>
      </c>
      <c r="Y1068">
        <f t="shared" si="488"/>
        <v>0.46</v>
      </c>
      <c r="AA1068">
        <v>0</v>
      </c>
      <c r="AB1068">
        <v>0</v>
      </c>
      <c r="AC1068">
        <v>0</v>
      </c>
      <c r="AD1068">
        <v>620.24</v>
      </c>
      <c r="AE1068">
        <v>0</v>
      </c>
      <c r="AF1068">
        <v>0</v>
      </c>
      <c r="AG1068">
        <v>0</v>
      </c>
      <c r="AH1068">
        <v>620.24</v>
      </c>
      <c r="AI1068">
        <v>1</v>
      </c>
      <c r="AJ1068">
        <v>1</v>
      </c>
      <c r="AK1068">
        <v>1</v>
      </c>
      <c r="AL1068">
        <v>1</v>
      </c>
      <c r="AM1068">
        <v>-2</v>
      </c>
      <c r="AN1068">
        <v>0</v>
      </c>
      <c r="AO1068">
        <v>0</v>
      </c>
      <c r="AP1068">
        <v>1</v>
      </c>
      <c r="AQ1068">
        <v>1</v>
      </c>
      <c r="AR1068">
        <v>0</v>
      </c>
      <c r="AS1068" t="s">
        <v>3</v>
      </c>
      <c r="AT1068">
        <v>0.46</v>
      </c>
      <c r="AU1068" t="s">
        <v>3</v>
      </c>
      <c r="AV1068">
        <v>1</v>
      </c>
      <c r="AW1068">
        <v>2</v>
      </c>
      <c r="AX1068">
        <v>448998982</v>
      </c>
      <c r="AY1068">
        <v>2</v>
      </c>
      <c r="AZ1068">
        <v>131072</v>
      </c>
      <c r="BA1068">
        <v>1091</v>
      </c>
      <c r="BB1068">
        <v>1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285.31040000000002</v>
      </c>
      <c r="BN1068">
        <v>0.46</v>
      </c>
      <c r="BO1068">
        <v>0</v>
      </c>
      <c r="BP1068">
        <v>1</v>
      </c>
      <c r="BQ1068">
        <v>0</v>
      </c>
      <c r="BR1068">
        <v>0</v>
      </c>
      <c r="BS1068">
        <v>0</v>
      </c>
      <c r="BT1068">
        <v>285.31040000000002</v>
      </c>
      <c r="BU1068">
        <v>0.46</v>
      </c>
      <c r="BV1068">
        <v>0</v>
      </c>
      <c r="BW1068">
        <v>1</v>
      </c>
      <c r="CU1068">
        <f>ROUND(AT1068*Source!I671*AH1068*AL1068,2)</f>
        <v>285.31</v>
      </c>
      <c r="CV1068">
        <f>ROUND(Y1068*Source!I671,7)</f>
        <v>0.46</v>
      </c>
      <c r="CW1068">
        <v>0</v>
      </c>
      <c r="CX1068">
        <f>ROUND(Y1068*Source!I671,7)</f>
        <v>0.46</v>
      </c>
      <c r="CY1068">
        <f>AD1068</f>
        <v>620.24</v>
      </c>
      <c r="CZ1068">
        <f>AH1068</f>
        <v>620.24</v>
      </c>
      <c r="DA1068">
        <f>AL1068</f>
        <v>1</v>
      </c>
      <c r="DB1068">
        <f t="shared" si="489"/>
        <v>285.31</v>
      </c>
      <c r="DC1068">
        <f t="shared" si="490"/>
        <v>0</v>
      </c>
      <c r="DD1068" t="s">
        <v>3</v>
      </c>
      <c r="DE1068" t="s">
        <v>3</v>
      </c>
      <c r="DF1068">
        <f t="shared" si="487"/>
        <v>0</v>
      </c>
      <c r="DG1068">
        <f t="shared" si="482"/>
        <v>0</v>
      </c>
      <c r="DH1068">
        <f t="shared" si="479"/>
        <v>0</v>
      </c>
      <c r="DI1068">
        <f t="shared" si="480"/>
        <v>285.31</v>
      </c>
      <c r="DJ1068">
        <f>DI1068</f>
        <v>285.31</v>
      </c>
      <c r="DK1068">
        <v>1</v>
      </c>
      <c r="DL1068" t="s">
        <v>3</v>
      </c>
      <c r="DM1068">
        <v>0</v>
      </c>
      <c r="DN1068" t="s">
        <v>3</v>
      </c>
      <c r="DO1068">
        <v>0</v>
      </c>
    </row>
    <row r="1069" spans="1:119" x14ac:dyDescent="0.2">
      <c r="A1069">
        <f>ROW(Source!A671)</f>
        <v>671</v>
      </c>
      <c r="B1069">
        <v>449016111</v>
      </c>
      <c r="C1069">
        <v>448998979</v>
      </c>
      <c r="D1069">
        <v>327091378</v>
      </c>
      <c r="E1069">
        <v>112</v>
      </c>
      <c r="F1069">
        <v>1</v>
      </c>
      <c r="G1069">
        <v>1</v>
      </c>
      <c r="H1069">
        <v>1</v>
      </c>
      <c r="I1069" t="s">
        <v>1659</v>
      </c>
      <c r="J1069" t="s">
        <v>3</v>
      </c>
      <c r="K1069" t="s">
        <v>1660</v>
      </c>
      <c r="L1069">
        <v>1369</v>
      </c>
      <c r="N1069">
        <v>1013</v>
      </c>
      <c r="O1069" t="s">
        <v>1450</v>
      </c>
      <c r="P1069" t="s">
        <v>1450</v>
      </c>
      <c r="Q1069">
        <v>1</v>
      </c>
      <c r="W1069">
        <v>0</v>
      </c>
      <c r="X1069">
        <v>286205319</v>
      </c>
      <c r="Y1069">
        <f t="shared" si="488"/>
        <v>2.0499999999999998</v>
      </c>
      <c r="AA1069">
        <v>0</v>
      </c>
      <c r="AB1069">
        <v>0</v>
      </c>
      <c r="AC1069">
        <v>0</v>
      </c>
      <c r="AD1069">
        <v>724.95</v>
      </c>
      <c r="AE1069">
        <v>0</v>
      </c>
      <c r="AF1069">
        <v>0</v>
      </c>
      <c r="AG1069">
        <v>0</v>
      </c>
      <c r="AH1069">
        <v>724.95</v>
      </c>
      <c r="AI1069">
        <v>1</v>
      </c>
      <c r="AJ1069">
        <v>1</v>
      </c>
      <c r="AK1069">
        <v>1</v>
      </c>
      <c r="AL1069">
        <v>1</v>
      </c>
      <c r="AM1069">
        <v>-2</v>
      </c>
      <c r="AN1069">
        <v>0</v>
      </c>
      <c r="AO1069">
        <v>0</v>
      </c>
      <c r="AP1069">
        <v>1</v>
      </c>
      <c r="AQ1069">
        <v>1</v>
      </c>
      <c r="AR1069">
        <v>0</v>
      </c>
      <c r="AS1069" t="s">
        <v>3</v>
      </c>
      <c r="AT1069">
        <v>2.0499999999999998</v>
      </c>
      <c r="AU1069" t="s">
        <v>3</v>
      </c>
      <c r="AV1069">
        <v>1</v>
      </c>
      <c r="AW1069">
        <v>2</v>
      </c>
      <c r="AX1069">
        <v>448998983</v>
      </c>
      <c r="AY1069">
        <v>2</v>
      </c>
      <c r="AZ1069">
        <v>131072</v>
      </c>
      <c r="BA1069">
        <v>1092</v>
      </c>
      <c r="BB1069">
        <v>1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1486.1475</v>
      </c>
      <c r="BN1069">
        <v>2.0499999999999998</v>
      </c>
      <c r="BO1069">
        <v>0</v>
      </c>
      <c r="BP1069">
        <v>1</v>
      </c>
      <c r="BQ1069">
        <v>0</v>
      </c>
      <c r="BR1069">
        <v>0</v>
      </c>
      <c r="BS1069">
        <v>0</v>
      </c>
      <c r="BT1069">
        <v>1486.1475</v>
      </c>
      <c r="BU1069">
        <v>2.0499999999999998</v>
      </c>
      <c r="BV1069">
        <v>0</v>
      </c>
      <c r="BW1069">
        <v>1</v>
      </c>
      <c r="CU1069">
        <f>ROUND(AT1069*Source!I671*AH1069*AL1069,2)</f>
        <v>1486.15</v>
      </c>
      <c r="CV1069">
        <f>ROUND(Y1069*Source!I671,7)</f>
        <v>2.0499999999999998</v>
      </c>
      <c r="CW1069">
        <v>0</v>
      </c>
      <c r="CX1069">
        <f>ROUND(Y1069*Source!I671,7)</f>
        <v>2.0499999999999998</v>
      </c>
      <c r="CY1069">
        <f>AD1069</f>
        <v>724.95</v>
      </c>
      <c r="CZ1069">
        <f>AH1069</f>
        <v>724.95</v>
      </c>
      <c r="DA1069">
        <f>AL1069</f>
        <v>1</v>
      </c>
      <c r="DB1069">
        <f t="shared" si="489"/>
        <v>1486.15</v>
      </c>
      <c r="DC1069">
        <f t="shared" si="490"/>
        <v>0</v>
      </c>
      <c r="DD1069" t="s">
        <v>3</v>
      </c>
      <c r="DE1069" t="s">
        <v>3</v>
      </c>
      <c r="DF1069">
        <f t="shared" si="487"/>
        <v>0</v>
      </c>
      <c r="DG1069">
        <f t="shared" si="482"/>
        <v>0</v>
      </c>
      <c r="DH1069">
        <f t="shared" si="479"/>
        <v>0</v>
      </c>
      <c r="DI1069">
        <f t="shared" si="480"/>
        <v>1486.15</v>
      </c>
      <c r="DJ1069">
        <f>DI1069</f>
        <v>1486.15</v>
      </c>
      <c r="DK1069">
        <v>1</v>
      </c>
      <c r="DL1069" t="s">
        <v>3</v>
      </c>
      <c r="DM1069">
        <v>0</v>
      </c>
      <c r="DN1069" t="s">
        <v>3</v>
      </c>
      <c r="DO1069">
        <v>0</v>
      </c>
    </row>
    <row r="1070" spans="1:119" x14ac:dyDescent="0.2">
      <c r="A1070">
        <f>ROW(Source!A672)</f>
        <v>672</v>
      </c>
      <c r="B1070">
        <v>449016111</v>
      </c>
      <c r="C1070">
        <v>448998985</v>
      </c>
      <c r="D1070">
        <v>277560384</v>
      </c>
      <c r="E1070">
        <v>109</v>
      </c>
      <c r="F1070">
        <v>1</v>
      </c>
      <c r="G1070">
        <v>1</v>
      </c>
      <c r="H1070">
        <v>1</v>
      </c>
      <c r="I1070" t="s">
        <v>1811</v>
      </c>
      <c r="J1070" t="s">
        <v>3</v>
      </c>
      <c r="K1070" t="s">
        <v>1812</v>
      </c>
      <c r="L1070">
        <v>1191</v>
      </c>
      <c r="N1070">
        <v>1013</v>
      </c>
      <c r="O1070" t="s">
        <v>1203</v>
      </c>
      <c r="P1070" t="s">
        <v>1203</v>
      </c>
      <c r="Q1070">
        <v>1</v>
      </c>
      <c r="W1070">
        <v>0</v>
      </c>
      <c r="X1070">
        <v>1686169488</v>
      </c>
      <c r="Y1070">
        <f t="shared" si="488"/>
        <v>15.5</v>
      </c>
      <c r="AA1070">
        <v>0</v>
      </c>
      <c r="AB1070">
        <v>0</v>
      </c>
      <c r="AC1070">
        <v>0</v>
      </c>
      <c r="AD1070">
        <v>724.95</v>
      </c>
      <c r="AE1070">
        <v>0</v>
      </c>
      <c r="AF1070">
        <v>0</v>
      </c>
      <c r="AG1070">
        <v>0</v>
      </c>
      <c r="AH1070">
        <v>724.95</v>
      </c>
      <c r="AI1070">
        <v>1</v>
      </c>
      <c r="AJ1070">
        <v>1</v>
      </c>
      <c r="AK1070">
        <v>1</v>
      </c>
      <c r="AL1070">
        <v>1</v>
      </c>
      <c r="AM1070">
        <v>-2</v>
      </c>
      <c r="AN1070">
        <v>0</v>
      </c>
      <c r="AO1070">
        <v>0</v>
      </c>
      <c r="AP1070">
        <v>1</v>
      </c>
      <c r="AQ1070">
        <v>1</v>
      </c>
      <c r="AR1070">
        <v>0</v>
      </c>
      <c r="AS1070" t="s">
        <v>3</v>
      </c>
      <c r="AT1070">
        <v>15.5</v>
      </c>
      <c r="AU1070" t="s">
        <v>3</v>
      </c>
      <c r="AV1070">
        <v>1</v>
      </c>
      <c r="AW1070">
        <v>2</v>
      </c>
      <c r="AX1070">
        <v>448998988</v>
      </c>
      <c r="AY1070">
        <v>2</v>
      </c>
      <c r="AZ1070">
        <v>131072</v>
      </c>
      <c r="BA1070">
        <v>1094</v>
      </c>
      <c r="BB1070">
        <v>1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11236.725</v>
      </c>
      <c r="BN1070">
        <v>15.5</v>
      </c>
      <c r="BO1070">
        <v>0</v>
      </c>
      <c r="BP1070">
        <v>1</v>
      </c>
      <c r="BQ1070">
        <v>0</v>
      </c>
      <c r="BR1070">
        <v>0</v>
      </c>
      <c r="BS1070">
        <v>0</v>
      </c>
      <c r="BT1070">
        <v>11236.725</v>
      </c>
      <c r="BU1070">
        <v>15.5</v>
      </c>
      <c r="BV1070">
        <v>0</v>
      </c>
      <c r="BW1070">
        <v>1</v>
      </c>
      <c r="CU1070">
        <f>ROUND(AT1070*Source!I672*AH1070*AL1070,2)</f>
        <v>11236.73</v>
      </c>
      <c r="CV1070">
        <f>ROUND(Y1070*Source!I672,7)</f>
        <v>15.5</v>
      </c>
      <c r="CW1070">
        <v>0</v>
      </c>
      <c r="CX1070">
        <f>ROUND(Y1070*Source!I672,7)</f>
        <v>15.5</v>
      </c>
      <c r="CY1070">
        <f>AD1070</f>
        <v>724.95</v>
      </c>
      <c r="CZ1070">
        <f>AH1070</f>
        <v>724.95</v>
      </c>
      <c r="DA1070">
        <f>AL1070</f>
        <v>1</v>
      </c>
      <c r="DB1070">
        <f t="shared" si="489"/>
        <v>11236.73</v>
      </c>
      <c r="DC1070">
        <f t="shared" si="490"/>
        <v>0</v>
      </c>
      <c r="DD1070" t="s">
        <v>3</v>
      </c>
      <c r="DE1070" t="s">
        <v>3</v>
      </c>
      <c r="DF1070">
        <f t="shared" si="487"/>
        <v>0</v>
      </c>
      <c r="DG1070">
        <f t="shared" si="482"/>
        <v>0</v>
      </c>
      <c r="DH1070">
        <f t="shared" si="479"/>
        <v>0</v>
      </c>
      <c r="DI1070">
        <f t="shared" si="480"/>
        <v>11236.73</v>
      </c>
      <c r="DJ1070">
        <f>DI1070</f>
        <v>11236.73</v>
      </c>
      <c r="DK1070">
        <v>1</v>
      </c>
      <c r="DL1070" t="s">
        <v>3</v>
      </c>
      <c r="DM1070">
        <v>0</v>
      </c>
      <c r="DN1070" t="s">
        <v>3</v>
      </c>
      <c r="DO1070">
        <v>0</v>
      </c>
    </row>
    <row r="1071" spans="1:119" x14ac:dyDescent="0.2">
      <c r="A1071">
        <f>ROW(Source!A672)</f>
        <v>672</v>
      </c>
      <c r="B1071">
        <v>449016111</v>
      </c>
      <c r="C1071">
        <v>448998985</v>
      </c>
      <c r="D1071">
        <v>277566433</v>
      </c>
      <c r="E1071">
        <v>109</v>
      </c>
      <c r="F1071">
        <v>1</v>
      </c>
      <c r="G1071">
        <v>1</v>
      </c>
      <c r="H1071">
        <v>3</v>
      </c>
      <c r="I1071" t="s">
        <v>633</v>
      </c>
      <c r="J1071" t="s">
        <v>3</v>
      </c>
      <c r="K1071" t="s">
        <v>634</v>
      </c>
      <c r="L1071">
        <v>3277935</v>
      </c>
      <c r="N1071">
        <v>1013</v>
      </c>
      <c r="O1071" t="s">
        <v>635</v>
      </c>
      <c r="P1071" t="s">
        <v>635</v>
      </c>
      <c r="Q1071">
        <v>1</v>
      </c>
      <c r="W1071">
        <v>0</v>
      </c>
      <c r="X1071">
        <v>274903907</v>
      </c>
      <c r="Y1071">
        <f t="shared" si="488"/>
        <v>2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1</v>
      </c>
      <c r="AJ1071">
        <v>1</v>
      </c>
      <c r="AK1071">
        <v>1</v>
      </c>
      <c r="AL1071">
        <v>1</v>
      </c>
      <c r="AM1071">
        <v>-2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 t="s">
        <v>3</v>
      </c>
      <c r="AT1071">
        <v>2</v>
      </c>
      <c r="AU1071" t="s">
        <v>3</v>
      </c>
      <c r="AV1071">
        <v>0</v>
      </c>
      <c r="AW1071">
        <v>2</v>
      </c>
      <c r="AX1071">
        <v>448998989</v>
      </c>
      <c r="AY1071">
        <v>1</v>
      </c>
      <c r="AZ1071">
        <v>2048</v>
      </c>
      <c r="BA1071">
        <v>1095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CV1071">
        <v>0</v>
      </c>
      <c r="CW1071">
        <v>0</v>
      </c>
      <c r="CX1071">
        <f>ROUND(Y1071*Source!I672,7)</f>
        <v>2</v>
      </c>
      <c r="CY1071">
        <f>AA1071</f>
        <v>0</v>
      </c>
      <c r="CZ1071">
        <f>AE1071</f>
        <v>0</v>
      </c>
      <c r="DA1071">
        <f>AI1071</f>
        <v>1</v>
      </c>
      <c r="DB1071">
        <f t="shared" si="489"/>
        <v>0</v>
      </c>
      <c r="DC1071">
        <f t="shared" si="490"/>
        <v>0</v>
      </c>
      <c r="DD1071" t="s">
        <v>3</v>
      </c>
      <c r="DE1071" t="s">
        <v>3</v>
      </c>
      <c r="DF1071">
        <f t="shared" si="487"/>
        <v>0</v>
      </c>
      <c r="DG1071">
        <f t="shared" si="482"/>
        <v>0</v>
      </c>
      <c r="DH1071">
        <f t="shared" si="479"/>
        <v>0</v>
      </c>
      <c r="DI1071">
        <f t="shared" si="480"/>
        <v>0</v>
      </c>
      <c r="DJ1071">
        <f>DF1071</f>
        <v>0</v>
      </c>
      <c r="DK1071">
        <v>0</v>
      </c>
      <c r="DL1071" t="s">
        <v>3</v>
      </c>
      <c r="DM1071">
        <v>0</v>
      </c>
      <c r="DN1071" t="s">
        <v>3</v>
      </c>
      <c r="DO1071">
        <v>0</v>
      </c>
    </row>
    <row r="1072" spans="1:119" x14ac:dyDescent="0.2">
      <c r="A1072">
        <f>ROW(Source!A674)</f>
        <v>674</v>
      </c>
      <c r="B1072">
        <v>449016111</v>
      </c>
      <c r="C1072">
        <v>448998991</v>
      </c>
      <c r="D1072">
        <v>327091163</v>
      </c>
      <c r="E1072">
        <v>112</v>
      </c>
      <c r="F1072">
        <v>1</v>
      </c>
      <c r="G1072">
        <v>1</v>
      </c>
      <c r="H1072">
        <v>1</v>
      </c>
      <c r="I1072" t="s">
        <v>1359</v>
      </c>
      <c r="J1072" t="s">
        <v>3</v>
      </c>
      <c r="K1072" t="s">
        <v>1455</v>
      </c>
      <c r="L1072">
        <v>1191</v>
      </c>
      <c r="N1072">
        <v>1013</v>
      </c>
      <c r="O1072" t="s">
        <v>1203</v>
      </c>
      <c r="P1072" t="s">
        <v>1203</v>
      </c>
      <c r="Q1072">
        <v>1</v>
      </c>
      <c r="W1072">
        <v>0</v>
      </c>
      <c r="X1072">
        <v>1426738182</v>
      </c>
      <c r="Y1072">
        <f>(AT1072*ROUND(0.6,7))</f>
        <v>0.61799999999999999</v>
      </c>
      <c r="AA1072">
        <v>0</v>
      </c>
      <c r="AB1072">
        <v>0</v>
      </c>
      <c r="AC1072">
        <v>0</v>
      </c>
      <c r="AD1072">
        <v>485.31</v>
      </c>
      <c r="AE1072">
        <v>0</v>
      </c>
      <c r="AF1072">
        <v>0</v>
      </c>
      <c r="AG1072">
        <v>0</v>
      </c>
      <c r="AH1072">
        <v>485.31</v>
      </c>
      <c r="AI1072">
        <v>1</v>
      </c>
      <c r="AJ1072">
        <v>1</v>
      </c>
      <c r="AK1072">
        <v>1</v>
      </c>
      <c r="AL1072">
        <v>1</v>
      </c>
      <c r="AM1072">
        <v>-2</v>
      </c>
      <c r="AN1072">
        <v>0</v>
      </c>
      <c r="AO1072">
        <v>0</v>
      </c>
      <c r="AP1072">
        <v>1</v>
      </c>
      <c r="AQ1072">
        <v>1</v>
      </c>
      <c r="AR1072">
        <v>0</v>
      </c>
      <c r="AS1072" t="s">
        <v>3</v>
      </c>
      <c r="AT1072">
        <v>1.03</v>
      </c>
      <c r="AU1072" t="s">
        <v>772</v>
      </c>
      <c r="AV1072">
        <v>1</v>
      </c>
      <c r="AW1072">
        <v>2</v>
      </c>
      <c r="AX1072">
        <v>448998995</v>
      </c>
      <c r="AY1072">
        <v>2</v>
      </c>
      <c r="AZ1072">
        <v>131072</v>
      </c>
      <c r="BA1072">
        <v>1096</v>
      </c>
      <c r="BB1072">
        <v>1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499.86930000000001</v>
      </c>
      <c r="BN1072">
        <v>1.03</v>
      </c>
      <c r="BO1072">
        <v>0</v>
      </c>
      <c r="BP1072">
        <v>1</v>
      </c>
      <c r="BQ1072">
        <v>0</v>
      </c>
      <c r="BR1072">
        <v>0</v>
      </c>
      <c r="BS1072">
        <v>0</v>
      </c>
      <c r="BT1072">
        <v>299.92158000000001</v>
      </c>
      <c r="BU1072">
        <v>0.61799999999999999</v>
      </c>
      <c r="BV1072">
        <v>0</v>
      </c>
      <c r="BW1072">
        <v>1</v>
      </c>
      <c r="CU1072">
        <f>ROUND(AT1072*Source!I674*AH1072*AL1072,2)</f>
        <v>499.87</v>
      </c>
      <c r="CV1072">
        <f>ROUND(Y1072*Source!I674,7)</f>
        <v>0.61799999999999999</v>
      </c>
      <c r="CW1072">
        <v>0</v>
      </c>
      <c r="CX1072">
        <f>ROUND(Y1072*Source!I674,7)</f>
        <v>0.61799999999999999</v>
      </c>
      <c r="CY1072">
        <f>AD1072</f>
        <v>485.31</v>
      </c>
      <c r="CZ1072">
        <f>AH1072</f>
        <v>485.31</v>
      </c>
      <c r="DA1072">
        <f>AL1072</f>
        <v>1</v>
      </c>
      <c r="DB1072">
        <f>ROUND((ROUND(AT1072*CZ1072,2)*ROUND(0.6,7)),6)</f>
        <v>299.92200000000003</v>
      </c>
      <c r="DC1072">
        <f>ROUND((ROUND(AT1072*AG1072,2)*ROUND(0.6,7)),6)</f>
        <v>0</v>
      </c>
      <c r="DD1072" t="s">
        <v>3</v>
      </c>
      <c r="DE1072" t="s">
        <v>3</v>
      </c>
      <c r="DF1072">
        <f t="shared" si="487"/>
        <v>0</v>
      </c>
      <c r="DG1072">
        <f t="shared" si="482"/>
        <v>0</v>
      </c>
      <c r="DH1072">
        <f t="shared" si="479"/>
        <v>0</v>
      </c>
      <c r="DI1072">
        <f t="shared" si="480"/>
        <v>299.92</v>
      </c>
      <c r="DJ1072">
        <f>DI1072</f>
        <v>299.92</v>
      </c>
      <c r="DK1072">
        <v>1</v>
      </c>
      <c r="DL1072" t="s">
        <v>3</v>
      </c>
      <c r="DM1072">
        <v>0</v>
      </c>
      <c r="DN1072" t="s">
        <v>3</v>
      </c>
      <c r="DO1072">
        <v>0</v>
      </c>
    </row>
    <row r="1073" spans="1:119" x14ac:dyDescent="0.2">
      <c r="A1073">
        <f>ROW(Source!A674)</f>
        <v>674</v>
      </c>
      <c r="B1073">
        <v>449016111</v>
      </c>
      <c r="C1073">
        <v>448998991</v>
      </c>
      <c r="D1073">
        <v>327091406</v>
      </c>
      <c r="E1073">
        <v>112</v>
      </c>
      <c r="F1073">
        <v>1</v>
      </c>
      <c r="G1073">
        <v>1</v>
      </c>
      <c r="H1073">
        <v>1</v>
      </c>
      <c r="I1073" t="s">
        <v>1204</v>
      </c>
      <c r="J1073" t="s">
        <v>3</v>
      </c>
      <c r="K1073" t="s">
        <v>1205</v>
      </c>
      <c r="L1073">
        <v>1191</v>
      </c>
      <c r="N1073">
        <v>1013</v>
      </c>
      <c r="O1073" t="s">
        <v>1203</v>
      </c>
      <c r="P1073" t="s">
        <v>1203</v>
      </c>
      <c r="Q1073">
        <v>1</v>
      </c>
      <c r="W1073">
        <v>0</v>
      </c>
      <c r="X1073">
        <v>-1417349443</v>
      </c>
      <c r="Y1073">
        <f>(AT1073*ROUND(0.6,7))</f>
        <v>6.0000000000000001E-3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1</v>
      </c>
      <c r="AJ1073">
        <v>1</v>
      </c>
      <c r="AK1073">
        <v>1</v>
      </c>
      <c r="AL1073">
        <v>1</v>
      </c>
      <c r="AM1073">
        <v>-2</v>
      </c>
      <c r="AN1073">
        <v>0</v>
      </c>
      <c r="AO1073">
        <v>0</v>
      </c>
      <c r="AP1073">
        <v>1</v>
      </c>
      <c r="AQ1073">
        <v>1</v>
      </c>
      <c r="AR1073">
        <v>0</v>
      </c>
      <c r="AS1073" t="s">
        <v>3</v>
      </c>
      <c r="AT1073">
        <v>0.01</v>
      </c>
      <c r="AU1073" t="s">
        <v>772</v>
      </c>
      <c r="AV1073">
        <v>2</v>
      </c>
      <c r="AW1073">
        <v>2</v>
      </c>
      <c r="AX1073">
        <v>448998996</v>
      </c>
      <c r="AY1073">
        <v>1</v>
      </c>
      <c r="AZ1073">
        <v>0</v>
      </c>
      <c r="BA1073">
        <v>1097</v>
      </c>
      <c r="BB1073">
        <v>1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CV1073">
        <v>0</v>
      </c>
      <c r="CW1073">
        <v>0</v>
      </c>
      <c r="CX1073">
        <f>ROUND(Y1073*Source!I674,7)</f>
        <v>6.0000000000000001E-3</v>
      </c>
      <c r="CY1073">
        <f>AD1073</f>
        <v>0</v>
      </c>
      <c r="CZ1073">
        <f>AH1073</f>
        <v>0</v>
      </c>
      <c r="DA1073">
        <f>AL1073</f>
        <v>1</v>
      </c>
      <c r="DB1073">
        <f>ROUND((ROUND(AT1073*CZ1073,2)*ROUND(0.6,7)),6)</f>
        <v>0</v>
      </c>
      <c r="DC1073">
        <f>ROUND((ROUND(AT1073*AG1073,2)*ROUND(0.6,7)),6)</f>
        <v>0</v>
      </c>
      <c r="DD1073" t="s">
        <v>3</v>
      </c>
      <c r="DE1073" t="s">
        <v>3</v>
      </c>
      <c r="DF1073">
        <f t="shared" si="487"/>
        <v>0</v>
      </c>
      <c r="DG1073">
        <f t="shared" si="482"/>
        <v>0</v>
      </c>
      <c r="DH1073">
        <f t="shared" si="479"/>
        <v>0</v>
      </c>
      <c r="DI1073">
        <f t="shared" si="480"/>
        <v>0</v>
      </c>
      <c r="DJ1073">
        <f>DI1073</f>
        <v>0</v>
      </c>
      <c r="DK1073">
        <v>0</v>
      </c>
      <c r="DL1073" t="s">
        <v>3</v>
      </c>
      <c r="DM1073">
        <v>0</v>
      </c>
      <c r="DN1073" t="s">
        <v>3</v>
      </c>
      <c r="DO1073">
        <v>0</v>
      </c>
    </row>
    <row r="1074" spans="1:119" x14ac:dyDescent="0.2">
      <c r="A1074">
        <f>ROW(Source!A674)</f>
        <v>674</v>
      </c>
      <c r="B1074">
        <v>449016111</v>
      </c>
      <c r="C1074">
        <v>448998991</v>
      </c>
      <c r="D1074">
        <v>327212380</v>
      </c>
      <c r="E1074">
        <v>1</v>
      </c>
      <c r="F1074">
        <v>1</v>
      </c>
      <c r="G1074">
        <v>1</v>
      </c>
      <c r="H1074">
        <v>2</v>
      </c>
      <c r="I1074" t="s">
        <v>1206</v>
      </c>
      <c r="J1074" t="s">
        <v>1207</v>
      </c>
      <c r="K1074" t="s">
        <v>1208</v>
      </c>
      <c r="L1074">
        <v>1368</v>
      </c>
      <c r="N1074">
        <v>1011</v>
      </c>
      <c r="O1074" t="s">
        <v>1100</v>
      </c>
      <c r="P1074" t="s">
        <v>1100</v>
      </c>
      <c r="Q1074">
        <v>1</v>
      </c>
      <c r="W1074">
        <v>0</v>
      </c>
      <c r="X1074">
        <v>1032761012</v>
      </c>
      <c r="Y1074">
        <f>(AT1074*ROUND(0.6,7))</f>
        <v>6.0000000000000001E-3</v>
      </c>
      <c r="AA1074">
        <v>0</v>
      </c>
      <c r="AB1074">
        <v>641.70000000000005</v>
      </c>
      <c r="AC1074">
        <v>539.69000000000005</v>
      </c>
      <c r="AD1074">
        <v>0</v>
      </c>
      <c r="AE1074">
        <v>0</v>
      </c>
      <c r="AF1074">
        <v>641.70000000000005</v>
      </c>
      <c r="AG1074">
        <v>539.69000000000005</v>
      </c>
      <c r="AH1074">
        <v>0</v>
      </c>
      <c r="AI1074">
        <v>1</v>
      </c>
      <c r="AJ1074">
        <v>1</v>
      </c>
      <c r="AK1074">
        <v>1</v>
      </c>
      <c r="AL1074">
        <v>1</v>
      </c>
      <c r="AM1074">
        <v>-2</v>
      </c>
      <c r="AN1074">
        <v>0</v>
      </c>
      <c r="AO1074">
        <v>0</v>
      </c>
      <c r="AP1074">
        <v>1</v>
      </c>
      <c r="AQ1074">
        <v>1</v>
      </c>
      <c r="AR1074">
        <v>0</v>
      </c>
      <c r="AS1074" t="s">
        <v>3</v>
      </c>
      <c r="AT1074">
        <v>0.01</v>
      </c>
      <c r="AU1074" t="s">
        <v>772</v>
      </c>
      <c r="AV1074">
        <v>1</v>
      </c>
      <c r="AW1074">
        <v>2</v>
      </c>
      <c r="AX1074">
        <v>448998997</v>
      </c>
      <c r="AY1074">
        <v>2</v>
      </c>
      <c r="AZ1074">
        <v>98304</v>
      </c>
      <c r="BA1074">
        <v>1098</v>
      </c>
      <c r="BB1074">
        <v>1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6.4170000000000007</v>
      </c>
      <c r="BL1074">
        <v>5.3969000000000005</v>
      </c>
      <c r="BM1074">
        <v>0</v>
      </c>
      <c r="BN1074">
        <v>0</v>
      </c>
      <c r="BO1074">
        <v>0.01</v>
      </c>
      <c r="BP1074">
        <v>1</v>
      </c>
      <c r="BQ1074">
        <v>0</v>
      </c>
      <c r="BR1074">
        <v>3.8502000000000005</v>
      </c>
      <c r="BS1074">
        <v>3.2381400000000005</v>
      </c>
      <c r="BT1074">
        <v>0</v>
      </c>
      <c r="BU1074">
        <v>0</v>
      </c>
      <c r="BV1074">
        <v>6.0000000000000001E-3</v>
      </c>
      <c r="BW1074">
        <v>1</v>
      </c>
      <c r="CV1074">
        <v>0</v>
      </c>
      <c r="CW1074">
        <f>ROUND(Y1074*Source!I674*DO1074,7)</f>
        <v>6.0000000000000001E-3</v>
      </c>
      <c r="CX1074">
        <f>ROUND(Y1074*Source!I674,7)</f>
        <v>6.0000000000000001E-3</v>
      </c>
      <c r="CY1074">
        <f>AB1074</f>
        <v>641.70000000000005</v>
      </c>
      <c r="CZ1074">
        <f>AF1074</f>
        <v>641.70000000000005</v>
      </c>
      <c r="DA1074">
        <f>AJ1074</f>
        <v>1</v>
      </c>
      <c r="DB1074">
        <f>ROUND((ROUND(AT1074*CZ1074,2)*ROUND(0.6,7)),6)</f>
        <v>3.8519999999999999</v>
      </c>
      <c r="DC1074">
        <f>ROUND((ROUND(AT1074*AG1074,2)*ROUND(0.6,7)),6)</f>
        <v>3.24</v>
      </c>
      <c r="DD1074" t="s">
        <v>3</v>
      </c>
      <c r="DE1074" t="s">
        <v>3</v>
      </c>
      <c r="DF1074">
        <f t="shared" si="487"/>
        <v>0</v>
      </c>
      <c r="DG1074">
        <f t="shared" si="482"/>
        <v>3.85</v>
      </c>
      <c r="DH1074">
        <f t="shared" si="479"/>
        <v>3.24</v>
      </c>
      <c r="DI1074">
        <f t="shared" si="480"/>
        <v>0</v>
      </c>
      <c r="DJ1074">
        <f>DG1074+DH1074</f>
        <v>7.09</v>
      </c>
      <c r="DK1074">
        <v>1</v>
      </c>
      <c r="DL1074" t="s">
        <v>1209</v>
      </c>
      <c r="DM1074">
        <v>4</v>
      </c>
      <c r="DN1074" t="s">
        <v>1203</v>
      </c>
      <c r="DO1074">
        <v>1</v>
      </c>
    </row>
    <row r="1075" spans="1:119" x14ac:dyDescent="0.2">
      <c r="A1075">
        <f>ROW(Source!A675)</f>
        <v>675</v>
      </c>
      <c r="B1075">
        <v>449016111</v>
      </c>
      <c r="C1075">
        <v>448998999</v>
      </c>
      <c r="D1075">
        <v>327091163</v>
      </c>
      <c r="E1075">
        <v>112</v>
      </c>
      <c r="F1075">
        <v>1</v>
      </c>
      <c r="G1075">
        <v>1</v>
      </c>
      <c r="H1075">
        <v>1</v>
      </c>
      <c r="I1075" t="s">
        <v>1359</v>
      </c>
      <c r="J1075" t="s">
        <v>3</v>
      </c>
      <c r="K1075" t="s">
        <v>1455</v>
      </c>
      <c r="L1075">
        <v>1191</v>
      </c>
      <c r="N1075">
        <v>1013</v>
      </c>
      <c r="O1075" t="s">
        <v>1203</v>
      </c>
      <c r="P1075" t="s">
        <v>1203</v>
      </c>
      <c r="Q1075">
        <v>1</v>
      </c>
      <c r="W1075">
        <v>0</v>
      </c>
      <c r="X1075">
        <v>1426738182</v>
      </c>
      <c r="Y1075">
        <f>(AT1075*ROUND(0.3,7))</f>
        <v>0.309</v>
      </c>
      <c r="AA1075">
        <v>0</v>
      </c>
      <c r="AB1075">
        <v>0</v>
      </c>
      <c r="AC1075">
        <v>0</v>
      </c>
      <c r="AD1075">
        <v>485.31</v>
      </c>
      <c r="AE1075">
        <v>0</v>
      </c>
      <c r="AF1075">
        <v>0</v>
      </c>
      <c r="AG1075">
        <v>0</v>
      </c>
      <c r="AH1075">
        <v>485.31</v>
      </c>
      <c r="AI1075">
        <v>1</v>
      </c>
      <c r="AJ1075">
        <v>1</v>
      </c>
      <c r="AK1075">
        <v>1</v>
      </c>
      <c r="AL1075">
        <v>1</v>
      </c>
      <c r="AM1075">
        <v>-2</v>
      </c>
      <c r="AN1075">
        <v>0</v>
      </c>
      <c r="AO1075">
        <v>0</v>
      </c>
      <c r="AP1075">
        <v>1</v>
      </c>
      <c r="AQ1075">
        <v>1</v>
      </c>
      <c r="AR1075">
        <v>0</v>
      </c>
      <c r="AS1075" t="s">
        <v>3</v>
      </c>
      <c r="AT1075">
        <v>1.03</v>
      </c>
      <c r="AU1075" t="s">
        <v>321</v>
      </c>
      <c r="AV1075">
        <v>1</v>
      </c>
      <c r="AW1075">
        <v>2</v>
      </c>
      <c r="AX1075">
        <v>448999003</v>
      </c>
      <c r="AY1075">
        <v>2</v>
      </c>
      <c r="AZ1075">
        <v>131072</v>
      </c>
      <c r="BA1075">
        <v>1100</v>
      </c>
      <c r="BB1075">
        <v>1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499.86930000000001</v>
      </c>
      <c r="BN1075">
        <v>1.03</v>
      </c>
      <c r="BO1075">
        <v>0</v>
      </c>
      <c r="BP1075">
        <v>1</v>
      </c>
      <c r="BQ1075">
        <v>0</v>
      </c>
      <c r="BR1075">
        <v>0</v>
      </c>
      <c r="BS1075">
        <v>0</v>
      </c>
      <c r="BT1075">
        <v>149.96079</v>
      </c>
      <c r="BU1075">
        <v>0.309</v>
      </c>
      <c r="BV1075">
        <v>0</v>
      </c>
      <c r="BW1075">
        <v>1</v>
      </c>
      <c r="CU1075">
        <f>ROUND(AT1075*Source!I675*AH1075*AL1075,2)</f>
        <v>499.87</v>
      </c>
      <c r="CV1075">
        <f>ROUND(Y1075*Source!I675,7)</f>
        <v>0.309</v>
      </c>
      <c r="CW1075">
        <v>0</v>
      </c>
      <c r="CX1075">
        <f>ROUND(Y1075*Source!I675,7)</f>
        <v>0.309</v>
      </c>
      <c r="CY1075">
        <f>AD1075</f>
        <v>485.31</v>
      </c>
      <c r="CZ1075">
        <f>AH1075</f>
        <v>485.31</v>
      </c>
      <c r="DA1075">
        <f>AL1075</f>
        <v>1</v>
      </c>
      <c r="DB1075">
        <f>ROUND((ROUND(AT1075*CZ1075,2)*ROUND(0.3,7)),6)</f>
        <v>149.96100000000001</v>
      </c>
      <c r="DC1075">
        <f>ROUND((ROUND(AT1075*AG1075,2)*ROUND(0.3,7)),6)</f>
        <v>0</v>
      </c>
      <c r="DD1075" t="s">
        <v>3</v>
      </c>
      <c r="DE1075" t="s">
        <v>3</v>
      </c>
      <c r="DF1075">
        <f t="shared" si="487"/>
        <v>0</v>
      </c>
      <c r="DG1075">
        <f t="shared" si="482"/>
        <v>0</v>
      </c>
      <c r="DH1075">
        <f t="shared" si="479"/>
        <v>0</v>
      </c>
      <c r="DI1075">
        <f t="shared" si="480"/>
        <v>149.96</v>
      </c>
      <c r="DJ1075">
        <f>DI1075</f>
        <v>149.96</v>
      </c>
      <c r="DK1075">
        <v>1</v>
      </c>
      <c r="DL1075" t="s">
        <v>3</v>
      </c>
      <c r="DM1075">
        <v>0</v>
      </c>
      <c r="DN1075" t="s">
        <v>3</v>
      </c>
      <c r="DO1075">
        <v>0</v>
      </c>
    </row>
    <row r="1076" spans="1:119" x14ac:dyDescent="0.2">
      <c r="A1076">
        <f>ROW(Source!A675)</f>
        <v>675</v>
      </c>
      <c r="B1076">
        <v>449016111</v>
      </c>
      <c r="C1076">
        <v>448998999</v>
      </c>
      <c r="D1076">
        <v>327091406</v>
      </c>
      <c r="E1076">
        <v>112</v>
      </c>
      <c r="F1076">
        <v>1</v>
      </c>
      <c r="G1076">
        <v>1</v>
      </c>
      <c r="H1076">
        <v>1</v>
      </c>
      <c r="I1076" t="s">
        <v>1204</v>
      </c>
      <c r="J1076" t="s">
        <v>3</v>
      </c>
      <c r="K1076" t="s">
        <v>1205</v>
      </c>
      <c r="L1076">
        <v>1191</v>
      </c>
      <c r="N1076">
        <v>1013</v>
      </c>
      <c r="O1076" t="s">
        <v>1203</v>
      </c>
      <c r="P1076" t="s">
        <v>1203</v>
      </c>
      <c r="Q1076">
        <v>1</v>
      </c>
      <c r="W1076">
        <v>0</v>
      </c>
      <c r="X1076">
        <v>-1417349443</v>
      </c>
      <c r="Y1076">
        <f>(AT1076*ROUND(0.3,7))</f>
        <v>3.0000000000000001E-3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1</v>
      </c>
      <c r="AJ1076">
        <v>1</v>
      </c>
      <c r="AK1076">
        <v>1</v>
      </c>
      <c r="AL1076">
        <v>1</v>
      </c>
      <c r="AM1076">
        <v>-2</v>
      </c>
      <c r="AN1076">
        <v>0</v>
      </c>
      <c r="AO1076">
        <v>0</v>
      </c>
      <c r="AP1076">
        <v>1</v>
      </c>
      <c r="AQ1076">
        <v>1</v>
      </c>
      <c r="AR1076">
        <v>0</v>
      </c>
      <c r="AS1076" t="s">
        <v>3</v>
      </c>
      <c r="AT1076">
        <v>0.01</v>
      </c>
      <c r="AU1076" t="s">
        <v>321</v>
      </c>
      <c r="AV1076">
        <v>2</v>
      </c>
      <c r="AW1076">
        <v>2</v>
      </c>
      <c r="AX1076">
        <v>448999004</v>
      </c>
      <c r="AY1076">
        <v>1</v>
      </c>
      <c r="AZ1076">
        <v>0</v>
      </c>
      <c r="BA1076">
        <v>1101</v>
      </c>
      <c r="BB1076">
        <v>1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CV1076">
        <v>0</v>
      </c>
      <c r="CW1076">
        <v>0</v>
      </c>
      <c r="CX1076">
        <f>ROUND(Y1076*Source!I675,7)</f>
        <v>3.0000000000000001E-3</v>
      </c>
      <c r="CY1076">
        <f>AD1076</f>
        <v>0</v>
      </c>
      <c r="CZ1076">
        <f>AH1076</f>
        <v>0</v>
      </c>
      <c r="DA1076">
        <f>AL1076</f>
        <v>1</v>
      </c>
      <c r="DB1076">
        <f>ROUND((ROUND(AT1076*CZ1076,2)*ROUND(0.3,7)),6)</f>
        <v>0</v>
      </c>
      <c r="DC1076">
        <f>ROUND((ROUND(AT1076*AG1076,2)*ROUND(0.3,7)),6)</f>
        <v>0</v>
      </c>
      <c r="DD1076" t="s">
        <v>3</v>
      </c>
      <c r="DE1076" t="s">
        <v>3</v>
      </c>
      <c r="DF1076">
        <f t="shared" si="487"/>
        <v>0</v>
      </c>
      <c r="DG1076">
        <f t="shared" si="482"/>
        <v>0</v>
      </c>
      <c r="DH1076">
        <f t="shared" si="479"/>
        <v>0</v>
      </c>
      <c r="DI1076">
        <f t="shared" si="480"/>
        <v>0</v>
      </c>
      <c r="DJ1076">
        <f>DI1076</f>
        <v>0</v>
      </c>
      <c r="DK1076">
        <v>0</v>
      </c>
      <c r="DL1076" t="s">
        <v>3</v>
      </c>
      <c r="DM1076">
        <v>0</v>
      </c>
      <c r="DN1076" t="s">
        <v>3</v>
      </c>
      <c r="DO1076">
        <v>0</v>
      </c>
    </row>
    <row r="1077" spans="1:119" x14ac:dyDescent="0.2">
      <c r="A1077">
        <f>ROW(Source!A675)</f>
        <v>675</v>
      </c>
      <c r="B1077">
        <v>449016111</v>
      </c>
      <c r="C1077">
        <v>448998999</v>
      </c>
      <c r="D1077">
        <v>327212380</v>
      </c>
      <c r="E1077">
        <v>1</v>
      </c>
      <c r="F1077">
        <v>1</v>
      </c>
      <c r="G1077">
        <v>1</v>
      </c>
      <c r="H1077">
        <v>2</v>
      </c>
      <c r="I1077" t="s">
        <v>1206</v>
      </c>
      <c r="J1077" t="s">
        <v>1207</v>
      </c>
      <c r="K1077" t="s">
        <v>1208</v>
      </c>
      <c r="L1077">
        <v>1368</v>
      </c>
      <c r="N1077">
        <v>1011</v>
      </c>
      <c r="O1077" t="s">
        <v>1100</v>
      </c>
      <c r="P1077" t="s">
        <v>1100</v>
      </c>
      <c r="Q1077">
        <v>1</v>
      </c>
      <c r="W1077">
        <v>0</v>
      </c>
      <c r="X1077">
        <v>1032761012</v>
      </c>
      <c r="Y1077">
        <f>(AT1077*ROUND(0.3,7))</f>
        <v>3.0000000000000001E-3</v>
      </c>
      <c r="AA1077">
        <v>0</v>
      </c>
      <c r="AB1077">
        <v>641.70000000000005</v>
      </c>
      <c r="AC1077">
        <v>539.69000000000005</v>
      </c>
      <c r="AD1077">
        <v>0</v>
      </c>
      <c r="AE1077">
        <v>0</v>
      </c>
      <c r="AF1077">
        <v>641.70000000000005</v>
      </c>
      <c r="AG1077">
        <v>539.69000000000005</v>
      </c>
      <c r="AH1077">
        <v>0</v>
      </c>
      <c r="AI1077">
        <v>1</v>
      </c>
      <c r="AJ1077">
        <v>1</v>
      </c>
      <c r="AK1077">
        <v>1</v>
      </c>
      <c r="AL1077">
        <v>1</v>
      </c>
      <c r="AM1077">
        <v>-2</v>
      </c>
      <c r="AN1077">
        <v>0</v>
      </c>
      <c r="AO1077">
        <v>0</v>
      </c>
      <c r="AP1077">
        <v>1</v>
      </c>
      <c r="AQ1077">
        <v>1</v>
      </c>
      <c r="AR1077">
        <v>0</v>
      </c>
      <c r="AS1077" t="s">
        <v>3</v>
      </c>
      <c r="AT1077">
        <v>0.01</v>
      </c>
      <c r="AU1077" t="s">
        <v>321</v>
      </c>
      <c r="AV1077">
        <v>1</v>
      </c>
      <c r="AW1077">
        <v>2</v>
      </c>
      <c r="AX1077">
        <v>448999005</v>
      </c>
      <c r="AY1077">
        <v>2</v>
      </c>
      <c r="AZ1077">
        <v>98304</v>
      </c>
      <c r="BA1077">
        <v>1102</v>
      </c>
      <c r="BB1077">
        <v>1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6.4170000000000007</v>
      </c>
      <c r="BL1077">
        <v>5.3969000000000005</v>
      </c>
      <c r="BM1077">
        <v>0</v>
      </c>
      <c r="BN1077">
        <v>0</v>
      </c>
      <c r="BO1077">
        <v>0.01</v>
      </c>
      <c r="BP1077">
        <v>1</v>
      </c>
      <c r="BQ1077">
        <v>0</v>
      </c>
      <c r="BR1077">
        <v>1.9251000000000003</v>
      </c>
      <c r="BS1077">
        <v>1.6190700000000002</v>
      </c>
      <c r="BT1077">
        <v>0</v>
      </c>
      <c r="BU1077">
        <v>0</v>
      </c>
      <c r="BV1077">
        <v>3.0000000000000001E-3</v>
      </c>
      <c r="BW1077">
        <v>1</v>
      </c>
      <c r="CV1077">
        <v>0</v>
      </c>
      <c r="CW1077">
        <f>ROUND(Y1077*Source!I675*DO1077,7)</f>
        <v>3.0000000000000001E-3</v>
      </c>
      <c r="CX1077">
        <f>ROUND(Y1077*Source!I675,7)</f>
        <v>3.0000000000000001E-3</v>
      </c>
      <c r="CY1077">
        <f>AB1077</f>
        <v>641.70000000000005</v>
      </c>
      <c r="CZ1077">
        <f>AF1077</f>
        <v>641.70000000000005</v>
      </c>
      <c r="DA1077">
        <f>AJ1077</f>
        <v>1</v>
      </c>
      <c r="DB1077">
        <f>ROUND((ROUND(AT1077*CZ1077,2)*ROUND(0.3,7)),6)</f>
        <v>1.9259999999999999</v>
      </c>
      <c r="DC1077">
        <f>ROUND((ROUND(AT1077*AG1077,2)*ROUND(0.3,7)),6)</f>
        <v>1.62</v>
      </c>
      <c r="DD1077" t="s">
        <v>3</v>
      </c>
      <c r="DE1077" t="s">
        <v>3</v>
      </c>
      <c r="DF1077">
        <f t="shared" si="487"/>
        <v>0</v>
      </c>
      <c r="DG1077">
        <f t="shared" si="482"/>
        <v>1.93</v>
      </c>
      <c r="DH1077">
        <f t="shared" si="479"/>
        <v>1.62</v>
      </c>
      <c r="DI1077">
        <f t="shared" si="480"/>
        <v>0</v>
      </c>
      <c r="DJ1077">
        <f>DG1077+DH1077</f>
        <v>3.55</v>
      </c>
      <c r="DK1077">
        <v>1</v>
      </c>
      <c r="DL1077" t="s">
        <v>1209</v>
      </c>
      <c r="DM1077">
        <v>4</v>
      </c>
      <c r="DN1077" t="s">
        <v>1203</v>
      </c>
      <c r="DO1077">
        <v>1</v>
      </c>
    </row>
    <row r="1078" spans="1:119" x14ac:dyDescent="0.2">
      <c r="A1078">
        <f>ROW(Source!A676)</f>
        <v>676</v>
      </c>
      <c r="B1078">
        <v>449016111</v>
      </c>
      <c r="C1078">
        <v>448999007</v>
      </c>
      <c r="D1078">
        <v>327091163</v>
      </c>
      <c r="E1078">
        <v>112</v>
      </c>
      <c r="F1078">
        <v>1</v>
      </c>
      <c r="G1078">
        <v>1</v>
      </c>
      <c r="H1078">
        <v>1</v>
      </c>
      <c r="I1078" t="s">
        <v>1359</v>
      </c>
      <c r="J1078" t="s">
        <v>3</v>
      </c>
      <c r="K1078" t="s">
        <v>1455</v>
      </c>
      <c r="L1078">
        <v>1191</v>
      </c>
      <c r="N1078">
        <v>1013</v>
      </c>
      <c r="O1078" t="s">
        <v>1203</v>
      </c>
      <c r="P1078" t="s">
        <v>1203</v>
      </c>
      <c r="Q1078">
        <v>1</v>
      </c>
      <c r="W1078">
        <v>0</v>
      </c>
      <c r="X1078">
        <v>1426738182</v>
      </c>
      <c r="Y1078">
        <f>AT1078</f>
        <v>1.03</v>
      </c>
      <c r="AA1078">
        <v>0</v>
      </c>
      <c r="AB1078">
        <v>0</v>
      </c>
      <c r="AC1078">
        <v>0</v>
      </c>
      <c r="AD1078">
        <v>485.31</v>
      </c>
      <c r="AE1078">
        <v>0</v>
      </c>
      <c r="AF1078">
        <v>0</v>
      </c>
      <c r="AG1078">
        <v>0</v>
      </c>
      <c r="AH1078">
        <v>485.31</v>
      </c>
      <c r="AI1078">
        <v>1</v>
      </c>
      <c r="AJ1078">
        <v>1</v>
      </c>
      <c r="AK1078">
        <v>1</v>
      </c>
      <c r="AL1078">
        <v>1</v>
      </c>
      <c r="AM1078">
        <v>-2</v>
      </c>
      <c r="AN1078">
        <v>0</v>
      </c>
      <c r="AO1078">
        <v>0</v>
      </c>
      <c r="AP1078">
        <v>1</v>
      </c>
      <c r="AQ1078">
        <v>1</v>
      </c>
      <c r="AR1078">
        <v>0</v>
      </c>
      <c r="AS1078" t="s">
        <v>3</v>
      </c>
      <c r="AT1078">
        <v>1.03</v>
      </c>
      <c r="AU1078" t="s">
        <v>3</v>
      </c>
      <c r="AV1078">
        <v>1</v>
      </c>
      <c r="AW1078">
        <v>2</v>
      </c>
      <c r="AX1078">
        <v>448999011</v>
      </c>
      <c r="AY1078">
        <v>2</v>
      </c>
      <c r="AZ1078">
        <v>131072</v>
      </c>
      <c r="BA1078">
        <v>1104</v>
      </c>
      <c r="BB1078">
        <v>1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499.86930000000001</v>
      </c>
      <c r="BN1078">
        <v>1.03</v>
      </c>
      <c r="BO1078">
        <v>0</v>
      </c>
      <c r="BP1078">
        <v>1</v>
      </c>
      <c r="BQ1078">
        <v>0</v>
      </c>
      <c r="BR1078">
        <v>0</v>
      </c>
      <c r="BS1078">
        <v>0</v>
      </c>
      <c r="BT1078">
        <v>499.86930000000001</v>
      </c>
      <c r="BU1078">
        <v>1.03</v>
      </c>
      <c r="BV1078">
        <v>0</v>
      </c>
      <c r="BW1078">
        <v>1</v>
      </c>
      <c r="CU1078">
        <f>ROUND(AT1078*Source!I676*AH1078*AL1078,2)</f>
        <v>499.87</v>
      </c>
      <c r="CV1078">
        <f>ROUND(Y1078*Source!I676,7)</f>
        <v>1.03</v>
      </c>
      <c r="CW1078">
        <v>0</v>
      </c>
      <c r="CX1078">
        <f>ROUND(Y1078*Source!I676,7)</f>
        <v>1.03</v>
      </c>
      <c r="CY1078">
        <f>AD1078</f>
        <v>485.31</v>
      </c>
      <c r="CZ1078">
        <f>AH1078</f>
        <v>485.31</v>
      </c>
      <c r="DA1078">
        <f>AL1078</f>
        <v>1</v>
      </c>
      <c r="DB1078">
        <f>ROUND(ROUND(AT1078*CZ1078,2),6)</f>
        <v>499.87</v>
      </c>
      <c r="DC1078">
        <f>ROUND(ROUND(AT1078*AG1078,2),6)</f>
        <v>0</v>
      </c>
      <c r="DD1078" t="s">
        <v>3</v>
      </c>
      <c r="DE1078" t="s">
        <v>3</v>
      </c>
      <c r="DF1078">
        <f t="shared" si="487"/>
        <v>0</v>
      </c>
      <c r="DG1078">
        <f t="shared" si="482"/>
        <v>0</v>
      </c>
      <c r="DH1078">
        <f t="shared" si="479"/>
        <v>0</v>
      </c>
      <c r="DI1078">
        <f t="shared" si="480"/>
        <v>499.87</v>
      </c>
      <c r="DJ1078">
        <f>DI1078</f>
        <v>499.87</v>
      </c>
      <c r="DK1078">
        <v>1</v>
      </c>
      <c r="DL1078" t="s">
        <v>3</v>
      </c>
      <c r="DM1078">
        <v>0</v>
      </c>
      <c r="DN1078" t="s">
        <v>3</v>
      </c>
      <c r="DO1078">
        <v>0</v>
      </c>
    </row>
    <row r="1079" spans="1:119" x14ac:dyDescent="0.2">
      <c r="A1079">
        <f>ROW(Source!A676)</f>
        <v>676</v>
      </c>
      <c r="B1079">
        <v>449016111</v>
      </c>
      <c r="C1079">
        <v>448999007</v>
      </c>
      <c r="D1079">
        <v>327091406</v>
      </c>
      <c r="E1079">
        <v>112</v>
      </c>
      <c r="F1079">
        <v>1</v>
      </c>
      <c r="G1079">
        <v>1</v>
      </c>
      <c r="H1079">
        <v>1</v>
      </c>
      <c r="I1079" t="s">
        <v>1204</v>
      </c>
      <c r="J1079" t="s">
        <v>3</v>
      </c>
      <c r="K1079" t="s">
        <v>1205</v>
      </c>
      <c r="L1079">
        <v>1191</v>
      </c>
      <c r="N1079">
        <v>1013</v>
      </c>
      <c r="O1079" t="s">
        <v>1203</v>
      </c>
      <c r="P1079" t="s">
        <v>1203</v>
      </c>
      <c r="Q1079">
        <v>1</v>
      </c>
      <c r="W1079">
        <v>0</v>
      </c>
      <c r="X1079">
        <v>-1417349443</v>
      </c>
      <c r="Y1079">
        <f>AT1079</f>
        <v>0.01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1</v>
      </c>
      <c r="AJ1079">
        <v>1</v>
      </c>
      <c r="AK1079">
        <v>1</v>
      </c>
      <c r="AL1079">
        <v>1</v>
      </c>
      <c r="AM1079">
        <v>-2</v>
      </c>
      <c r="AN1079">
        <v>0</v>
      </c>
      <c r="AO1079">
        <v>0</v>
      </c>
      <c r="AP1079">
        <v>1</v>
      </c>
      <c r="AQ1079">
        <v>1</v>
      </c>
      <c r="AR1079">
        <v>0</v>
      </c>
      <c r="AS1079" t="s">
        <v>3</v>
      </c>
      <c r="AT1079">
        <v>0.01</v>
      </c>
      <c r="AU1079" t="s">
        <v>3</v>
      </c>
      <c r="AV1079">
        <v>2</v>
      </c>
      <c r="AW1079">
        <v>2</v>
      </c>
      <c r="AX1079">
        <v>448999012</v>
      </c>
      <c r="AY1079">
        <v>1</v>
      </c>
      <c r="AZ1079">
        <v>0</v>
      </c>
      <c r="BA1079">
        <v>1105</v>
      </c>
      <c r="BB1079">
        <v>1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CV1079">
        <v>0</v>
      </c>
      <c r="CW1079">
        <v>0</v>
      </c>
      <c r="CX1079">
        <f>ROUND(Y1079*Source!I676,7)</f>
        <v>0.01</v>
      </c>
      <c r="CY1079">
        <f>AD1079</f>
        <v>0</v>
      </c>
      <c r="CZ1079">
        <f>AH1079</f>
        <v>0</v>
      </c>
      <c r="DA1079">
        <f>AL1079</f>
        <v>1</v>
      </c>
      <c r="DB1079">
        <f>ROUND(ROUND(AT1079*CZ1079,2),6)</f>
        <v>0</v>
      </c>
      <c r="DC1079">
        <f>ROUND(ROUND(AT1079*AG1079,2),6)</f>
        <v>0</v>
      </c>
      <c r="DD1079" t="s">
        <v>3</v>
      </c>
      <c r="DE1079" t="s">
        <v>3</v>
      </c>
      <c r="DF1079">
        <f t="shared" si="487"/>
        <v>0</v>
      </c>
      <c r="DG1079">
        <f t="shared" si="482"/>
        <v>0</v>
      </c>
      <c r="DH1079">
        <f t="shared" si="479"/>
        <v>0</v>
      </c>
      <c r="DI1079">
        <f t="shared" si="480"/>
        <v>0</v>
      </c>
      <c r="DJ1079">
        <f>DI1079</f>
        <v>0</v>
      </c>
      <c r="DK1079">
        <v>0</v>
      </c>
      <c r="DL1079" t="s">
        <v>3</v>
      </c>
      <c r="DM1079">
        <v>0</v>
      </c>
      <c r="DN1079" t="s">
        <v>3</v>
      </c>
      <c r="DO1079">
        <v>0</v>
      </c>
    </row>
    <row r="1080" spans="1:119" x14ac:dyDescent="0.2">
      <c r="A1080">
        <f>ROW(Source!A676)</f>
        <v>676</v>
      </c>
      <c r="B1080">
        <v>449016111</v>
      </c>
      <c r="C1080">
        <v>448999007</v>
      </c>
      <c r="D1080">
        <v>327212380</v>
      </c>
      <c r="E1080">
        <v>1</v>
      </c>
      <c r="F1080">
        <v>1</v>
      </c>
      <c r="G1080">
        <v>1</v>
      </c>
      <c r="H1080">
        <v>2</v>
      </c>
      <c r="I1080" t="s">
        <v>1206</v>
      </c>
      <c r="J1080" t="s">
        <v>1207</v>
      </c>
      <c r="K1080" t="s">
        <v>1208</v>
      </c>
      <c r="L1080">
        <v>1368</v>
      </c>
      <c r="N1080">
        <v>1011</v>
      </c>
      <c r="O1080" t="s">
        <v>1100</v>
      </c>
      <c r="P1080" t="s">
        <v>1100</v>
      </c>
      <c r="Q1080">
        <v>1</v>
      </c>
      <c r="W1080">
        <v>0</v>
      </c>
      <c r="X1080">
        <v>1032761012</v>
      </c>
      <c r="Y1080">
        <f>AT1080</f>
        <v>0.01</v>
      </c>
      <c r="AA1080">
        <v>0</v>
      </c>
      <c r="AB1080">
        <v>641.70000000000005</v>
      </c>
      <c r="AC1080">
        <v>539.69000000000005</v>
      </c>
      <c r="AD1080">
        <v>0</v>
      </c>
      <c r="AE1080">
        <v>0</v>
      </c>
      <c r="AF1080">
        <v>641.70000000000005</v>
      </c>
      <c r="AG1080">
        <v>539.69000000000005</v>
      </c>
      <c r="AH1080">
        <v>0</v>
      </c>
      <c r="AI1080">
        <v>1</v>
      </c>
      <c r="AJ1080">
        <v>1</v>
      </c>
      <c r="AK1080">
        <v>1</v>
      </c>
      <c r="AL1080">
        <v>1</v>
      </c>
      <c r="AM1080">
        <v>-2</v>
      </c>
      <c r="AN1080">
        <v>0</v>
      </c>
      <c r="AO1080">
        <v>0</v>
      </c>
      <c r="AP1080">
        <v>1</v>
      </c>
      <c r="AQ1080">
        <v>1</v>
      </c>
      <c r="AR1080">
        <v>0</v>
      </c>
      <c r="AS1080" t="s">
        <v>3</v>
      </c>
      <c r="AT1080">
        <v>0.01</v>
      </c>
      <c r="AU1080" t="s">
        <v>3</v>
      </c>
      <c r="AV1080">
        <v>1</v>
      </c>
      <c r="AW1080">
        <v>2</v>
      </c>
      <c r="AX1080">
        <v>448999013</v>
      </c>
      <c r="AY1080">
        <v>2</v>
      </c>
      <c r="AZ1080">
        <v>98304</v>
      </c>
      <c r="BA1080">
        <v>1106</v>
      </c>
      <c r="BB1080">
        <v>1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6.4170000000000007</v>
      </c>
      <c r="BL1080">
        <v>5.3969000000000005</v>
      </c>
      <c r="BM1080">
        <v>0</v>
      </c>
      <c r="BN1080">
        <v>0</v>
      </c>
      <c r="BO1080">
        <v>0.01</v>
      </c>
      <c r="BP1080">
        <v>1</v>
      </c>
      <c r="BQ1080">
        <v>0</v>
      </c>
      <c r="BR1080">
        <v>6.4170000000000007</v>
      </c>
      <c r="BS1080">
        <v>5.3969000000000005</v>
      </c>
      <c r="BT1080">
        <v>0</v>
      </c>
      <c r="BU1080">
        <v>0</v>
      </c>
      <c r="BV1080">
        <v>0.01</v>
      </c>
      <c r="BW1080">
        <v>1</v>
      </c>
      <c r="CV1080">
        <v>0</v>
      </c>
      <c r="CW1080">
        <f>ROUND(Y1080*Source!I676*DO1080,7)</f>
        <v>0.01</v>
      </c>
      <c r="CX1080">
        <f>ROUND(Y1080*Source!I676,7)</f>
        <v>0.01</v>
      </c>
      <c r="CY1080">
        <f>AB1080</f>
        <v>641.70000000000005</v>
      </c>
      <c r="CZ1080">
        <f>AF1080</f>
        <v>641.70000000000005</v>
      </c>
      <c r="DA1080">
        <f>AJ1080</f>
        <v>1</v>
      </c>
      <c r="DB1080">
        <f>ROUND(ROUND(AT1080*CZ1080,2),6)</f>
        <v>6.42</v>
      </c>
      <c r="DC1080">
        <f>ROUND(ROUND(AT1080*AG1080,2),6)</f>
        <v>5.4</v>
      </c>
      <c r="DD1080" t="s">
        <v>3</v>
      </c>
      <c r="DE1080" t="s">
        <v>3</v>
      </c>
      <c r="DF1080">
        <f t="shared" si="487"/>
        <v>0</v>
      </c>
      <c r="DG1080">
        <f t="shared" si="482"/>
        <v>6.42</v>
      </c>
      <c r="DH1080">
        <f t="shared" si="479"/>
        <v>5.4</v>
      </c>
      <c r="DI1080">
        <f t="shared" si="480"/>
        <v>0</v>
      </c>
      <c r="DJ1080">
        <f>DG1080+DH1080</f>
        <v>11.82</v>
      </c>
      <c r="DK1080">
        <v>1</v>
      </c>
      <c r="DL1080" t="s">
        <v>1209</v>
      </c>
      <c r="DM1080">
        <v>4</v>
      </c>
      <c r="DN1080" t="s">
        <v>1203</v>
      </c>
      <c r="DO1080">
        <v>1</v>
      </c>
    </row>
    <row r="1081" spans="1:119" x14ac:dyDescent="0.2">
      <c r="A1081">
        <f>ROW(Source!A677)</f>
        <v>677</v>
      </c>
      <c r="B1081">
        <v>449016111</v>
      </c>
      <c r="C1081">
        <v>448999015</v>
      </c>
      <c r="D1081">
        <v>277560305</v>
      </c>
      <c r="E1081">
        <v>109</v>
      </c>
      <c r="F1081">
        <v>1</v>
      </c>
      <c r="G1081">
        <v>1</v>
      </c>
      <c r="H1081">
        <v>1</v>
      </c>
      <c r="I1081" t="s">
        <v>1493</v>
      </c>
      <c r="J1081" t="s">
        <v>3</v>
      </c>
      <c r="K1081" t="s">
        <v>1592</v>
      </c>
      <c r="L1081">
        <v>1191</v>
      </c>
      <c r="N1081">
        <v>1013</v>
      </c>
      <c r="O1081" t="s">
        <v>1203</v>
      </c>
      <c r="P1081" t="s">
        <v>1203</v>
      </c>
      <c r="Q1081">
        <v>1</v>
      </c>
      <c r="W1081">
        <v>0</v>
      </c>
      <c r="X1081">
        <v>-1111239348</v>
      </c>
      <c r="Y1081">
        <f>(AT1081*ROUND(0.3,7))</f>
        <v>1.8599999999999999</v>
      </c>
      <c r="AA1081">
        <v>0</v>
      </c>
      <c r="AB1081">
        <v>0</v>
      </c>
      <c r="AC1081">
        <v>0</v>
      </c>
      <c r="AD1081">
        <v>539.69000000000005</v>
      </c>
      <c r="AE1081">
        <v>0</v>
      </c>
      <c r="AF1081">
        <v>0</v>
      </c>
      <c r="AG1081">
        <v>0</v>
      </c>
      <c r="AH1081">
        <v>539.69000000000005</v>
      </c>
      <c r="AI1081">
        <v>1</v>
      </c>
      <c r="AJ1081">
        <v>1</v>
      </c>
      <c r="AK1081">
        <v>1</v>
      </c>
      <c r="AL1081">
        <v>1</v>
      </c>
      <c r="AM1081">
        <v>-2</v>
      </c>
      <c r="AN1081">
        <v>0</v>
      </c>
      <c r="AO1081">
        <v>0</v>
      </c>
      <c r="AP1081">
        <v>1</v>
      </c>
      <c r="AQ1081">
        <v>1</v>
      </c>
      <c r="AR1081">
        <v>0</v>
      </c>
      <c r="AS1081" t="s">
        <v>3</v>
      </c>
      <c r="AT1081">
        <v>6.2</v>
      </c>
      <c r="AU1081" t="s">
        <v>321</v>
      </c>
      <c r="AV1081">
        <v>1</v>
      </c>
      <c r="AW1081">
        <v>2</v>
      </c>
      <c r="AX1081">
        <v>448999022</v>
      </c>
      <c r="AY1081">
        <v>2</v>
      </c>
      <c r="AZ1081">
        <v>131072</v>
      </c>
      <c r="BA1081">
        <v>1108</v>
      </c>
      <c r="BB1081">
        <v>1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3346.0780000000004</v>
      </c>
      <c r="BN1081">
        <v>6.2</v>
      </c>
      <c r="BO1081">
        <v>0</v>
      </c>
      <c r="BP1081">
        <v>1</v>
      </c>
      <c r="BQ1081">
        <v>0</v>
      </c>
      <c r="BR1081">
        <v>0</v>
      </c>
      <c r="BS1081">
        <v>0</v>
      </c>
      <c r="BT1081">
        <v>1003.8234</v>
      </c>
      <c r="BU1081">
        <v>1.8599999999999999</v>
      </c>
      <c r="BV1081">
        <v>0</v>
      </c>
      <c r="BW1081">
        <v>1</v>
      </c>
      <c r="CU1081">
        <f>ROUND(AT1081*Source!I677*AH1081*AL1081,2)</f>
        <v>3346.08</v>
      </c>
      <c r="CV1081">
        <f>ROUND(Y1081*Source!I677,7)</f>
        <v>1.86</v>
      </c>
      <c r="CW1081">
        <v>0</v>
      </c>
      <c r="CX1081">
        <f>ROUND(Y1081*Source!I677,7)</f>
        <v>1.86</v>
      </c>
      <c r="CY1081">
        <f>AD1081</f>
        <v>539.69000000000005</v>
      </c>
      <c r="CZ1081">
        <f>AH1081</f>
        <v>539.69000000000005</v>
      </c>
      <c r="DA1081">
        <f>AL1081</f>
        <v>1</v>
      </c>
      <c r="DB1081">
        <f>ROUND((ROUND(AT1081*CZ1081,2)*ROUND(0.3,7)),6)</f>
        <v>1003.824</v>
      </c>
      <c r="DC1081">
        <f>ROUND((ROUND(AT1081*AG1081,2)*ROUND(0.3,7)),6)</f>
        <v>0</v>
      </c>
      <c r="DD1081" t="s">
        <v>3</v>
      </c>
      <c r="DE1081" t="s">
        <v>3</v>
      </c>
      <c r="DF1081">
        <f t="shared" si="487"/>
        <v>0</v>
      </c>
      <c r="DG1081">
        <f t="shared" si="482"/>
        <v>0</v>
      </c>
      <c r="DH1081">
        <f t="shared" si="479"/>
        <v>0</v>
      </c>
      <c r="DI1081">
        <f t="shared" si="480"/>
        <v>1003.82</v>
      </c>
      <c r="DJ1081">
        <f>DI1081</f>
        <v>1003.82</v>
      </c>
      <c r="DK1081">
        <v>1</v>
      </c>
      <c r="DL1081" t="s">
        <v>3</v>
      </c>
      <c r="DM1081">
        <v>0</v>
      </c>
      <c r="DN1081" t="s">
        <v>3</v>
      </c>
      <c r="DO1081">
        <v>0</v>
      </c>
    </row>
    <row r="1082" spans="1:119" x14ac:dyDescent="0.2">
      <c r="A1082">
        <f>ROW(Source!A677)</f>
        <v>677</v>
      </c>
      <c r="B1082">
        <v>449016111</v>
      </c>
      <c r="C1082">
        <v>448999015</v>
      </c>
      <c r="D1082">
        <v>277560491</v>
      </c>
      <c r="E1082">
        <v>109</v>
      </c>
      <c r="F1082">
        <v>1</v>
      </c>
      <c r="G1082">
        <v>1</v>
      </c>
      <c r="H1082">
        <v>1</v>
      </c>
      <c r="I1082" t="s">
        <v>1204</v>
      </c>
      <c r="J1082" t="s">
        <v>3</v>
      </c>
      <c r="K1082" t="s">
        <v>1205</v>
      </c>
      <c r="L1082">
        <v>1191</v>
      </c>
      <c r="N1082">
        <v>1013</v>
      </c>
      <c r="O1082" t="s">
        <v>1203</v>
      </c>
      <c r="P1082" t="s">
        <v>1203</v>
      </c>
      <c r="Q1082">
        <v>1</v>
      </c>
      <c r="W1082">
        <v>0</v>
      </c>
      <c r="X1082">
        <v>-1417349443</v>
      </c>
      <c r="Y1082">
        <f>(AT1082*ROUND(0.3,7))</f>
        <v>7.4999999999999997E-2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1</v>
      </c>
      <c r="AJ1082">
        <v>1</v>
      </c>
      <c r="AK1082">
        <v>1</v>
      </c>
      <c r="AL1082">
        <v>1</v>
      </c>
      <c r="AM1082">
        <v>-2</v>
      </c>
      <c r="AN1082">
        <v>0</v>
      </c>
      <c r="AO1082">
        <v>0</v>
      </c>
      <c r="AP1082">
        <v>1</v>
      </c>
      <c r="AQ1082">
        <v>1</v>
      </c>
      <c r="AR1082">
        <v>0</v>
      </c>
      <c r="AS1082" t="s">
        <v>3</v>
      </c>
      <c r="AT1082">
        <v>0.25</v>
      </c>
      <c r="AU1082" t="s">
        <v>321</v>
      </c>
      <c r="AV1082">
        <v>2</v>
      </c>
      <c r="AW1082">
        <v>2</v>
      </c>
      <c r="AX1082">
        <v>448999023</v>
      </c>
      <c r="AY1082">
        <v>1</v>
      </c>
      <c r="AZ1082">
        <v>0</v>
      </c>
      <c r="BA1082">
        <v>1109</v>
      </c>
      <c r="BB1082">
        <v>1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CV1082">
        <v>0</v>
      </c>
      <c r="CW1082">
        <v>0</v>
      </c>
      <c r="CX1082">
        <f>ROUND(Y1082*Source!I677,7)</f>
        <v>7.4999999999999997E-2</v>
      </c>
      <c r="CY1082">
        <f>AD1082</f>
        <v>0</v>
      </c>
      <c r="CZ1082">
        <f>AH1082</f>
        <v>0</v>
      </c>
      <c r="DA1082">
        <f>AL1082</f>
        <v>1</v>
      </c>
      <c r="DB1082">
        <f>ROUND((ROUND(AT1082*CZ1082,2)*ROUND(0.3,7)),6)</f>
        <v>0</v>
      </c>
      <c r="DC1082">
        <f>ROUND((ROUND(AT1082*AG1082,2)*ROUND(0.3,7)),6)</f>
        <v>0</v>
      </c>
      <c r="DD1082" t="s">
        <v>3</v>
      </c>
      <c r="DE1082" t="s">
        <v>3</v>
      </c>
      <c r="DF1082">
        <f t="shared" si="487"/>
        <v>0</v>
      </c>
      <c r="DG1082">
        <f t="shared" si="482"/>
        <v>0</v>
      </c>
      <c r="DH1082">
        <f t="shared" si="479"/>
        <v>0</v>
      </c>
      <c r="DI1082">
        <f t="shared" si="480"/>
        <v>0</v>
      </c>
      <c r="DJ1082">
        <f>DI1082</f>
        <v>0</v>
      </c>
      <c r="DK1082">
        <v>0</v>
      </c>
      <c r="DL1082" t="s">
        <v>3</v>
      </c>
      <c r="DM1082">
        <v>0</v>
      </c>
      <c r="DN1082" t="s">
        <v>3</v>
      </c>
      <c r="DO1082">
        <v>0</v>
      </c>
    </row>
    <row r="1083" spans="1:119" x14ac:dyDescent="0.2">
      <c r="A1083">
        <f>ROW(Source!A677)</f>
        <v>677</v>
      </c>
      <c r="B1083">
        <v>449016111</v>
      </c>
      <c r="C1083">
        <v>448999015</v>
      </c>
      <c r="D1083">
        <v>277944840</v>
      </c>
      <c r="E1083">
        <v>1</v>
      </c>
      <c r="F1083">
        <v>1</v>
      </c>
      <c r="G1083">
        <v>1</v>
      </c>
      <c r="H1083">
        <v>2</v>
      </c>
      <c r="I1083" t="s">
        <v>1364</v>
      </c>
      <c r="J1083" t="s">
        <v>1365</v>
      </c>
      <c r="K1083" t="s">
        <v>1366</v>
      </c>
      <c r="L1083">
        <v>1368</v>
      </c>
      <c r="N1083">
        <v>1011</v>
      </c>
      <c r="O1083" t="s">
        <v>1100</v>
      </c>
      <c r="P1083" t="s">
        <v>1100</v>
      </c>
      <c r="Q1083">
        <v>1</v>
      </c>
      <c r="W1083">
        <v>0</v>
      </c>
      <c r="X1083">
        <v>622831100</v>
      </c>
      <c r="Y1083">
        <f>(AT1083*ROUND(0.3,7))</f>
        <v>7.4999999999999997E-2</v>
      </c>
      <c r="AA1083">
        <v>0</v>
      </c>
      <c r="AB1083">
        <v>1587.88</v>
      </c>
      <c r="AC1083">
        <v>620.24</v>
      </c>
      <c r="AD1083">
        <v>0</v>
      </c>
      <c r="AE1083">
        <v>0</v>
      </c>
      <c r="AF1083">
        <v>1587.88</v>
      </c>
      <c r="AG1083">
        <v>620.24</v>
      </c>
      <c r="AH1083">
        <v>0</v>
      </c>
      <c r="AI1083">
        <v>1</v>
      </c>
      <c r="AJ1083">
        <v>1</v>
      </c>
      <c r="AK1083">
        <v>1</v>
      </c>
      <c r="AL1083">
        <v>1</v>
      </c>
      <c r="AM1083">
        <v>-2</v>
      </c>
      <c r="AN1083">
        <v>0</v>
      </c>
      <c r="AO1083">
        <v>0</v>
      </c>
      <c r="AP1083">
        <v>1</v>
      </c>
      <c r="AQ1083">
        <v>1</v>
      </c>
      <c r="AR1083">
        <v>0</v>
      </c>
      <c r="AS1083" t="s">
        <v>3</v>
      </c>
      <c r="AT1083">
        <v>0.25</v>
      </c>
      <c r="AU1083" t="s">
        <v>321</v>
      </c>
      <c r="AV1083">
        <v>1</v>
      </c>
      <c r="AW1083">
        <v>2</v>
      </c>
      <c r="AX1083">
        <v>448999024</v>
      </c>
      <c r="AY1083">
        <v>2</v>
      </c>
      <c r="AZ1083">
        <v>98304</v>
      </c>
      <c r="BA1083">
        <v>1110</v>
      </c>
      <c r="BB1083">
        <v>1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396.97</v>
      </c>
      <c r="BL1083">
        <v>155.06</v>
      </c>
      <c r="BM1083">
        <v>0</v>
      </c>
      <c r="BN1083">
        <v>0</v>
      </c>
      <c r="BO1083">
        <v>0.25</v>
      </c>
      <c r="BP1083">
        <v>1</v>
      </c>
      <c r="BQ1083">
        <v>0</v>
      </c>
      <c r="BR1083">
        <v>119.09100000000001</v>
      </c>
      <c r="BS1083">
        <v>46.518000000000001</v>
      </c>
      <c r="BT1083">
        <v>0</v>
      </c>
      <c r="BU1083">
        <v>0</v>
      </c>
      <c r="BV1083">
        <v>7.4999999999999997E-2</v>
      </c>
      <c r="BW1083">
        <v>1</v>
      </c>
      <c r="CV1083">
        <v>0</v>
      </c>
      <c r="CW1083">
        <f>ROUND(Y1083*Source!I677*DO1083,7)</f>
        <v>7.4999999999999997E-2</v>
      </c>
      <c r="CX1083">
        <f>ROUND(Y1083*Source!I677,7)</f>
        <v>7.4999999999999997E-2</v>
      </c>
      <c r="CY1083">
        <f>AB1083</f>
        <v>1587.88</v>
      </c>
      <c r="CZ1083">
        <f>AF1083</f>
        <v>1587.88</v>
      </c>
      <c r="DA1083">
        <f>AJ1083</f>
        <v>1</v>
      </c>
      <c r="DB1083">
        <f>ROUND((ROUND(AT1083*CZ1083,2)*ROUND(0.3,7)),6)</f>
        <v>119.09099999999999</v>
      </c>
      <c r="DC1083">
        <f>ROUND((ROUND(AT1083*AG1083,2)*ROUND(0.3,7)),6)</f>
        <v>46.518000000000001</v>
      </c>
      <c r="DD1083" t="s">
        <v>3</v>
      </c>
      <c r="DE1083" t="s">
        <v>3</v>
      </c>
      <c r="DF1083">
        <f t="shared" si="487"/>
        <v>0</v>
      </c>
      <c r="DG1083">
        <f t="shared" si="482"/>
        <v>119.09</v>
      </c>
      <c r="DH1083">
        <f t="shared" si="479"/>
        <v>46.52</v>
      </c>
      <c r="DI1083">
        <f t="shared" si="480"/>
        <v>0</v>
      </c>
      <c r="DJ1083">
        <f>DG1083+DH1083</f>
        <v>165.61</v>
      </c>
      <c r="DK1083">
        <v>1</v>
      </c>
      <c r="DL1083" t="s">
        <v>1219</v>
      </c>
      <c r="DM1083">
        <v>5</v>
      </c>
      <c r="DN1083" t="s">
        <v>1203</v>
      </c>
      <c r="DO1083">
        <v>1</v>
      </c>
    </row>
    <row r="1084" spans="1:119" x14ac:dyDescent="0.2">
      <c r="A1084">
        <f>ROW(Source!A677)</f>
        <v>677</v>
      </c>
      <c r="B1084">
        <v>449016111</v>
      </c>
      <c r="C1084">
        <v>448999015</v>
      </c>
      <c r="D1084">
        <v>277868351</v>
      </c>
      <c r="E1084">
        <v>1</v>
      </c>
      <c r="F1084">
        <v>1</v>
      </c>
      <c r="G1084">
        <v>1</v>
      </c>
      <c r="H1084">
        <v>3</v>
      </c>
      <c r="I1084" t="s">
        <v>1813</v>
      </c>
      <c r="J1084" t="s">
        <v>1814</v>
      </c>
      <c r="K1084" t="s">
        <v>1815</v>
      </c>
      <c r="L1084">
        <v>1348</v>
      </c>
      <c r="N1084">
        <v>1009</v>
      </c>
      <c r="O1084" t="s">
        <v>83</v>
      </c>
      <c r="P1084" t="s">
        <v>83</v>
      </c>
      <c r="Q1084">
        <v>1000</v>
      </c>
      <c r="W1084">
        <v>0</v>
      </c>
      <c r="X1084">
        <v>-554657879</v>
      </c>
      <c r="Y1084">
        <f>(AT1084*ROUND(0,7))</f>
        <v>0</v>
      </c>
      <c r="AA1084">
        <v>127956.34</v>
      </c>
      <c r="AB1084">
        <v>0</v>
      </c>
      <c r="AC1084">
        <v>0</v>
      </c>
      <c r="AD1084">
        <v>0</v>
      </c>
      <c r="AE1084">
        <v>99190.96</v>
      </c>
      <c r="AF1084">
        <v>0</v>
      </c>
      <c r="AG1084">
        <v>0</v>
      </c>
      <c r="AH1084">
        <v>0</v>
      </c>
      <c r="AI1084">
        <v>1.29</v>
      </c>
      <c r="AJ1084">
        <v>1</v>
      </c>
      <c r="AK1084">
        <v>1</v>
      </c>
      <c r="AL1084">
        <v>1</v>
      </c>
      <c r="AM1084">
        <v>2</v>
      </c>
      <c r="AN1084">
        <v>0</v>
      </c>
      <c r="AO1084">
        <v>0</v>
      </c>
      <c r="AP1084">
        <v>1</v>
      </c>
      <c r="AQ1084">
        <v>1</v>
      </c>
      <c r="AR1084">
        <v>0</v>
      </c>
      <c r="AS1084" t="s">
        <v>3</v>
      </c>
      <c r="AT1084">
        <v>1.1000000000000001E-3</v>
      </c>
      <c r="AU1084" t="s">
        <v>135</v>
      </c>
      <c r="AV1084">
        <v>0</v>
      </c>
      <c r="AW1084">
        <v>2</v>
      </c>
      <c r="AX1084">
        <v>448999025</v>
      </c>
      <c r="AY1084">
        <v>1</v>
      </c>
      <c r="AZ1084">
        <v>0</v>
      </c>
      <c r="BA1084">
        <v>1111</v>
      </c>
      <c r="BB1084">
        <v>1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109.11005600000001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1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CV1084">
        <v>0</v>
      </c>
      <c r="CW1084">
        <v>0</v>
      </c>
      <c r="CX1084">
        <f>ROUND(Y1084*Source!I677,7)</f>
        <v>0</v>
      </c>
      <c r="CY1084">
        <f>AA1084</f>
        <v>127956.34</v>
      </c>
      <c r="CZ1084">
        <f>AE1084</f>
        <v>99190.96</v>
      </c>
      <c r="DA1084">
        <f>AI1084</f>
        <v>1.29</v>
      </c>
      <c r="DB1084">
        <f>ROUND((ROUND(AT1084*CZ1084,2)*ROUND(0,7)),6)</f>
        <v>0</v>
      </c>
      <c r="DC1084">
        <f>ROUND((ROUND(AT1084*AG1084,2)*ROUND(0,7)),6)</f>
        <v>0</v>
      </c>
      <c r="DD1084" t="s">
        <v>3</v>
      </c>
      <c r="DE1084" t="s">
        <v>3</v>
      </c>
      <c r="DF1084">
        <f>ROUND(ROUND(AE1084*AI1084,2)*CX1084,2)</f>
        <v>0</v>
      </c>
      <c r="DG1084">
        <f t="shared" si="482"/>
        <v>0</v>
      </c>
      <c r="DH1084">
        <f t="shared" si="479"/>
        <v>0</v>
      </c>
      <c r="DI1084">
        <f t="shared" si="480"/>
        <v>0</v>
      </c>
      <c r="DJ1084">
        <f>DF1084</f>
        <v>0</v>
      </c>
      <c r="DK1084">
        <v>0</v>
      </c>
      <c r="DL1084" t="s">
        <v>3</v>
      </c>
      <c r="DM1084">
        <v>0</v>
      </c>
      <c r="DN1084" t="s">
        <v>3</v>
      </c>
      <c r="DO1084">
        <v>0</v>
      </c>
    </row>
    <row r="1085" spans="1:119" x14ac:dyDescent="0.2">
      <c r="A1085">
        <f>ROW(Source!A677)</f>
        <v>677</v>
      </c>
      <c r="B1085">
        <v>449016111</v>
      </c>
      <c r="C1085">
        <v>448999015</v>
      </c>
      <c r="D1085">
        <v>277881812</v>
      </c>
      <c r="E1085">
        <v>1</v>
      </c>
      <c r="F1085">
        <v>1</v>
      </c>
      <c r="G1085">
        <v>1</v>
      </c>
      <c r="H1085">
        <v>3</v>
      </c>
      <c r="I1085" t="s">
        <v>1661</v>
      </c>
      <c r="J1085" t="s">
        <v>1662</v>
      </c>
      <c r="K1085" t="s">
        <v>1663</v>
      </c>
      <c r="L1085">
        <v>1346</v>
      </c>
      <c r="N1085">
        <v>1009</v>
      </c>
      <c r="O1085" t="s">
        <v>441</v>
      </c>
      <c r="P1085" t="s">
        <v>441</v>
      </c>
      <c r="Q1085">
        <v>1</v>
      </c>
      <c r="W1085">
        <v>0</v>
      </c>
      <c r="X1085">
        <v>-272951775</v>
      </c>
      <c r="Y1085">
        <f>(AT1085*ROUND(0,7))</f>
        <v>0</v>
      </c>
      <c r="AA1085">
        <v>1448.29</v>
      </c>
      <c r="AB1085">
        <v>0</v>
      </c>
      <c r="AC1085">
        <v>0</v>
      </c>
      <c r="AD1085">
        <v>0</v>
      </c>
      <c r="AE1085">
        <v>899.56</v>
      </c>
      <c r="AF1085">
        <v>0</v>
      </c>
      <c r="AG1085">
        <v>0</v>
      </c>
      <c r="AH1085">
        <v>0</v>
      </c>
      <c r="AI1085">
        <v>1.61</v>
      </c>
      <c r="AJ1085">
        <v>1</v>
      </c>
      <c r="AK1085">
        <v>1</v>
      </c>
      <c r="AL1085">
        <v>1</v>
      </c>
      <c r="AM1085">
        <v>2</v>
      </c>
      <c r="AN1085">
        <v>0</v>
      </c>
      <c r="AO1085">
        <v>0</v>
      </c>
      <c r="AP1085">
        <v>1</v>
      </c>
      <c r="AQ1085">
        <v>1</v>
      </c>
      <c r="AR1085">
        <v>0</v>
      </c>
      <c r="AS1085" t="s">
        <v>3</v>
      </c>
      <c r="AT1085">
        <v>3.0000000000000001E-3</v>
      </c>
      <c r="AU1085" t="s">
        <v>135</v>
      </c>
      <c r="AV1085">
        <v>0</v>
      </c>
      <c r="AW1085">
        <v>2</v>
      </c>
      <c r="AX1085">
        <v>448999026</v>
      </c>
      <c r="AY1085">
        <v>1</v>
      </c>
      <c r="AZ1085">
        <v>0</v>
      </c>
      <c r="BA1085">
        <v>1112</v>
      </c>
      <c r="BB1085">
        <v>1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2.69868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1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CV1085">
        <v>0</v>
      </c>
      <c r="CW1085">
        <v>0</v>
      </c>
      <c r="CX1085">
        <f>ROUND(Y1085*Source!I677,7)</f>
        <v>0</v>
      </c>
      <c r="CY1085">
        <f>AA1085</f>
        <v>1448.29</v>
      </c>
      <c r="CZ1085">
        <f>AE1085</f>
        <v>899.56</v>
      </c>
      <c r="DA1085">
        <f>AI1085</f>
        <v>1.61</v>
      </c>
      <c r="DB1085">
        <f>ROUND((ROUND(AT1085*CZ1085,2)*ROUND(0,7)),6)</f>
        <v>0</v>
      </c>
      <c r="DC1085">
        <f>ROUND((ROUND(AT1085*AG1085,2)*ROUND(0,7)),6)</f>
        <v>0</v>
      </c>
      <c r="DD1085" t="s">
        <v>3</v>
      </c>
      <c r="DE1085" t="s">
        <v>3</v>
      </c>
      <c r="DF1085">
        <f>ROUND(ROUND(AE1085*AI1085,2)*CX1085,2)</f>
        <v>0</v>
      </c>
      <c r="DG1085">
        <f t="shared" si="482"/>
        <v>0</v>
      </c>
      <c r="DH1085">
        <f t="shared" si="479"/>
        <v>0</v>
      </c>
      <c r="DI1085">
        <f t="shared" si="480"/>
        <v>0</v>
      </c>
      <c r="DJ1085">
        <f>DF1085</f>
        <v>0</v>
      </c>
      <c r="DK1085">
        <v>0</v>
      </c>
      <c r="DL1085" t="s">
        <v>3</v>
      </c>
      <c r="DM1085">
        <v>0</v>
      </c>
      <c r="DN1085" t="s">
        <v>3</v>
      </c>
      <c r="DO1085">
        <v>0</v>
      </c>
    </row>
    <row r="1086" spans="1:119" x14ac:dyDescent="0.2">
      <c r="A1086">
        <f>ROW(Source!A677)</f>
        <v>677</v>
      </c>
      <c r="B1086">
        <v>449016111</v>
      </c>
      <c r="C1086">
        <v>448999015</v>
      </c>
      <c r="D1086">
        <v>277922291</v>
      </c>
      <c r="E1086">
        <v>1</v>
      </c>
      <c r="F1086">
        <v>1</v>
      </c>
      <c r="G1086">
        <v>1</v>
      </c>
      <c r="H1086">
        <v>3</v>
      </c>
      <c r="I1086" t="s">
        <v>1816</v>
      </c>
      <c r="J1086" t="s">
        <v>1817</v>
      </c>
      <c r="K1086" t="s">
        <v>1818</v>
      </c>
      <c r="L1086">
        <v>1477</v>
      </c>
      <c r="N1086">
        <v>1013</v>
      </c>
      <c r="O1086" t="s">
        <v>1667</v>
      </c>
      <c r="P1086" t="s">
        <v>1668</v>
      </c>
      <c r="Q1086">
        <v>1</v>
      </c>
      <c r="W1086">
        <v>0</v>
      </c>
      <c r="X1086">
        <v>-1273982928</v>
      </c>
      <c r="Y1086">
        <f>(AT1086*ROUND(0,7))</f>
        <v>0</v>
      </c>
      <c r="AA1086">
        <v>65234.86</v>
      </c>
      <c r="AB1086">
        <v>0</v>
      </c>
      <c r="AC1086">
        <v>0</v>
      </c>
      <c r="AD1086">
        <v>0</v>
      </c>
      <c r="AE1086">
        <v>52187.89</v>
      </c>
      <c r="AF1086">
        <v>0</v>
      </c>
      <c r="AG1086">
        <v>0</v>
      </c>
      <c r="AH1086">
        <v>0</v>
      </c>
      <c r="AI1086">
        <v>1.25</v>
      </c>
      <c r="AJ1086">
        <v>1</v>
      </c>
      <c r="AK1086">
        <v>1</v>
      </c>
      <c r="AL1086">
        <v>1</v>
      </c>
      <c r="AM1086">
        <v>2</v>
      </c>
      <c r="AN1086">
        <v>0</v>
      </c>
      <c r="AO1086">
        <v>0</v>
      </c>
      <c r="AP1086">
        <v>1</v>
      </c>
      <c r="AQ1086">
        <v>1</v>
      </c>
      <c r="AR1086">
        <v>0</v>
      </c>
      <c r="AS1086" t="s">
        <v>3</v>
      </c>
      <c r="AT1086">
        <v>6.9999999999999999E-4</v>
      </c>
      <c r="AU1086" t="s">
        <v>135</v>
      </c>
      <c r="AV1086">
        <v>0</v>
      </c>
      <c r="AW1086">
        <v>2</v>
      </c>
      <c r="AX1086">
        <v>448999027</v>
      </c>
      <c r="AY1086">
        <v>1</v>
      </c>
      <c r="AZ1086">
        <v>0</v>
      </c>
      <c r="BA1086">
        <v>1113</v>
      </c>
      <c r="BB1086">
        <v>1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36.531523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1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CV1086">
        <v>0</v>
      </c>
      <c r="CW1086">
        <v>0</v>
      </c>
      <c r="CX1086">
        <f>ROUND(Y1086*Source!I677,7)</f>
        <v>0</v>
      </c>
      <c r="CY1086">
        <f>AA1086</f>
        <v>65234.86</v>
      </c>
      <c r="CZ1086">
        <f>AE1086</f>
        <v>52187.89</v>
      </c>
      <c r="DA1086">
        <f>AI1086</f>
        <v>1.25</v>
      </c>
      <c r="DB1086">
        <f>ROUND((ROUND(AT1086*CZ1086,2)*ROUND(0,7)),6)</f>
        <v>0</v>
      </c>
      <c r="DC1086">
        <f>ROUND((ROUND(AT1086*AG1086,2)*ROUND(0,7)),6)</f>
        <v>0</v>
      </c>
      <c r="DD1086" t="s">
        <v>3</v>
      </c>
      <c r="DE1086" t="s">
        <v>3</v>
      </c>
      <c r="DF1086">
        <f>ROUND(ROUND(AE1086*AI1086,2)*CX1086,2)</f>
        <v>0</v>
      </c>
      <c r="DG1086">
        <f t="shared" si="482"/>
        <v>0</v>
      </c>
      <c r="DH1086">
        <f t="shared" si="479"/>
        <v>0</v>
      </c>
      <c r="DI1086">
        <f t="shared" si="480"/>
        <v>0</v>
      </c>
      <c r="DJ1086">
        <f>DF1086</f>
        <v>0</v>
      </c>
      <c r="DK1086">
        <v>0</v>
      </c>
      <c r="DL1086" t="s">
        <v>3</v>
      </c>
      <c r="DM1086">
        <v>0</v>
      </c>
      <c r="DN1086" t="s">
        <v>3</v>
      </c>
      <c r="DO1086">
        <v>0</v>
      </c>
    </row>
    <row r="1087" spans="1:119" x14ac:dyDescent="0.2">
      <c r="A1087">
        <f>ROW(Source!A678)</f>
        <v>678</v>
      </c>
      <c r="B1087">
        <v>449016111</v>
      </c>
      <c r="C1087">
        <v>448999029</v>
      </c>
      <c r="D1087">
        <v>277560305</v>
      </c>
      <c r="E1087">
        <v>109</v>
      </c>
      <c r="F1087">
        <v>1</v>
      </c>
      <c r="G1087">
        <v>1</v>
      </c>
      <c r="H1087">
        <v>1</v>
      </c>
      <c r="I1087" t="s">
        <v>1493</v>
      </c>
      <c r="J1087" t="s">
        <v>3</v>
      </c>
      <c r="K1087" t="s">
        <v>1592</v>
      </c>
      <c r="L1087">
        <v>1191</v>
      </c>
      <c r="N1087">
        <v>1013</v>
      </c>
      <c r="O1087" t="s">
        <v>1203</v>
      </c>
      <c r="P1087" t="s">
        <v>1203</v>
      </c>
      <c r="Q1087">
        <v>1</v>
      </c>
      <c r="W1087">
        <v>0</v>
      </c>
      <c r="X1087">
        <v>-1111239348</v>
      </c>
      <c r="Y1087">
        <f>(AT1087*ROUND(0.3,7))</f>
        <v>1.8599999999999999</v>
      </c>
      <c r="AA1087">
        <v>0</v>
      </c>
      <c r="AB1087">
        <v>0</v>
      </c>
      <c r="AC1087">
        <v>0</v>
      </c>
      <c r="AD1087">
        <v>539.69000000000005</v>
      </c>
      <c r="AE1087">
        <v>0</v>
      </c>
      <c r="AF1087">
        <v>0</v>
      </c>
      <c r="AG1087">
        <v>0</v>
      </c>
      <c r="AH1087">
        <v>539.69000000000005</v>
      </c>
      <c r="AI1087">
        <v>1</v>
      </c>
      <c r="AJ1087">
        <v>1</v>
      </c>
      <c r="AK1087">
        <v>1</v>
      </c>
      <c r="AL1087">
        <v>1</v>
      </c>
      <c r="AM1087">
        <v>-2</v>
      </c>
      <c r="AN1087">
        <v>0</v>
      </c>
      <c r="AO1087">
        <v>0</v>
      </c>
      <c r="AP1087">
        <v>1</v>
      </c>
      <c r="AQ1087">
        <v>1</v>
      </c>
      <c r="AR1087">
        <v>0</v>
      </c>
      <c r="AS1087" t="s">
        <v>3</v>
      </c>
      <c r="AT1087">
        <v>6.2</v>
      </c>
      <c r="AU1087" t="s">
        <v>321</v>
      </c>
      <c r="AV1087">
        <v>1</v>
      </c>
      <c r="AW1087">
        <v>2</v>
      </c>
      <c r="AX1087">
        <v>448999037</v>
      </c>
      <c r="AY1087">
        <v>2</v>
      </c>
      <c r="AZ1087">
        <v>131072</v>
      </c>
      <c r="BA1087">
        <v>1115</v>
      </c>
      <c r="BB1087">
        <v>1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3346.0780000000004</v>
      </c>
      <c r="BN1087">
        <v>6.2</v>
      </c>
      <c r="BO1087">
        <v>0</v>
      </c>
      <c r="BP1087">
        <v>1</v>
      </c>
      <c r="BQ1087">
        <v>0</v>
      </c>
      <c r="BR1087">
        <v>0</v>
      </c>
      <c r="BS1087">
        <v>0</v>
      </c>
      <c r="BT1087">
        <v>1003.8234</v>
      </c>
      <c r="BU1087">
        <v>1.8599999999999999</v>
      </c>
      <c r="BV1087">
        <v>0</v>
      </c>
      <c r="BW1087">
        <v>1</v>
      </c>
      <c r="CU1087">
        <f>ROUND(AT1087*Source!I678*AH1087*AL1087,2)</f>
        <v>3346.08</v>
      </c>
      <c r="CV1087">
        <f>ROUND(Y1087*Source!I678,7)</f>
        <v>1.86</v>
      </c>
      <c r="CW1087">
        <v>0</v>
      </c>
      <c r="CX1087">
        <f>ROUND(Y1087*Source!I678,7)</f>
        <v>1.86</v>
      </c>
      <c r="CY1087">
        <f>AD1087</f>
        <v>539.69000000000005</v>
      </c>
      <c r="CZ1087">
        <f>AH1087</f>
        <v>539.69000000000005</v>
      </c>
      <c r="DA1087">
        <f>AL1087</f>
        <v>1</v>
      </c>
      <c r="DB1087">
        <f>ROUND((ROUND(AT1087*CZ1087,2)*ROUND(0.3,7)),6)</f>
        <v>1003.824</v>
      </c>
      <c r="DC1087">
        <f>ROUND((ROUND(AT1087*AG1087,2)*ROUND(0.3,7)),6)</f>
        <v>0</v>
      </c>
      <c r="DD1087" t="s">
        <v>3</v>
      </c>
      <c r="DE1087" t="s">
        <v>3</v>
      </c>
      <c r="DF1087">
        <f>ROUND(ROUND(AE1087,2)*CX1087,2)</f>
        <v>0</v>
      </c>
      <c r="DG1087">
        <f t="shared" si="482"/>
        <v>0</v>
      </c>
      <c r="DH1087">
        <f t="shared" si="479"/>
        <v>0</v>
      </c>
      <c r="DI1087">
        <f t="shared" si="480"/>
        <v>1003.82</v>
      </c>
      <c r="DJ1087">
        <f>DI1087</f>
        <v>1003.82</v>
      </c>
      <c r="DK1087">
        <v>1</v>
      </c>
      <c r="DL1087" t="s">
        <v>3</v>
      </c>
      <c r="DM1087">
        <v>0</v>
      </c>
      <c r="DN1087" t="s">
        <v>3</v>
      </c>
      <c r="DO1087">
        <v>0</v>
      </c>
    </row>
    <row r="1088" spans="1:119" x14ac:dyDescent="0.2">
      <c r="A1088">
        <f>ROW(Source!A678)</f>
        <v>678</v>
      </c>
      <c r="B1088">
        <v>449016111</v>
      </c>
      <c r="C1088">
        <v>448999029</v>
      </c>
      <c r="D1088">
        <v>277560491</v>
      </c>
      <c r="E1088">
        <v>109</v>
      </c>
      <c r="F1088">
        <v>1</v>
      </c>
      <c r="G1088">
        <v>1</v>
      </c>
      <c r="H1088">
        <v>1</v>
      </c>
      <c r="I1088" t="s">
        <v>1204</v>
      </c>
      <c r="J1088" t="s">
        <v>3</v>
      </c>
      <c r="K1088" t="s">
        <v>1205</v>
      </c>
      <c r="L1088">
        <v>1191</v>
      </c>
      <c r="N1088">
        <v>1013</v>
      </c>
      <c r="O1088" t="s">
        <v>1203</v>
      </c>
      <c r="P1088" t="s">
        <v>1203</v>
      </c>
      <c r="Q1088">
        <v>1</v>
      </c>
      <c r="W1088">
        <v>0</v>
      </c>
      <c r="X1088">
        <v>-1417349443</v>
      </c>
      <c r="Y1088">
        <f>(AT1088*ROUND(0.3,7))</f>
        <v>7.4999999999999997E-2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1</v>
      </c>
      <c r="AJ1088">
        <v>1</v>
      </c>
      <c r="AK1088">
        <v>1</v>
      </c>
      <c r="AL1088">
        <v>1</v>
      </c>
      <c r="AM1088">
        <v>-2</v>
      </c>
      <c r="AN1088">
        <v>0</v>
      </c>
      <c r="AO1088">
        <v>0</v>
      </c>
      <c r="AP1088">
        <v>1</v>
      </c>
      <c r="AQ1088">
        <v>1</v>
      </c>
      <c r="AR1088">
        <v>0</v>
      </c>
      <c r="AS1088" t="s">
        <v>3</v>
      </c>
      <c r="AT1088">
        <v>0.25</v>
      </c>
      <c r="AU1088" t="s">
        <v>321</v>
      </c>
      <c r="AV1088">
        <v>2</v>
      </c>
      <c r="AW1088">
        <v>2</v>
      </c>
      <c r="AX1088">
        <v>448999038</v>
      </c>
      <c r="AY1088">
        <v>1</v>
      </c>
      <c r="AZ1088">
        <v>0</v>
      </c>
      <c r="BA1088">
        <v>1116</v>
      </c>
      <c r="BB1088">
        <v>1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CV1088">
        <v>0</v>
      </c>
      <c r="CW1088">
        <v>0</v>
      </c>
      <c r="CX1088">
        <f>ROUND(Y1088*Source!I678,7)</f>
        <v>7.4999999999999997E-2</v>
      </c>
      <c r="CY1088">
        <f>AD1088</f>
        <v>0</v>
      </c>
      <c r="CZ1088">
        <f>AH1088</f>
        <v>0</v>
      </c>
      <c r="DA1088">
        <f>AL1088</f>
        <v>1</v>
      </c>
      <c r="DB1088">
        <f>ROUND((ROUND(AT1088*CZ1088,2)*ROUND(0.3,7)),6)</f>
        <v>0</v>
      </c>
      <c r="DC1088">
        <f>ROUND((ROUND(AT1088*AG1088,2)*ROUND(0.3,7)),6)</f>
        <v>0</v>
      </c>
      <c r="DD1088" t="s">
        <v>3</v>
      </c>
      <c r="DE1088" t="s">
        <v>3</v>
      </c>
      <c r="DF1088">
        <f>ROUND(ROUND(AE1088,2)*CX1088,2)</f>
        <v>0</v>
      </c>
      <c r="DG1088">
        <f t="shared" si="482"/>
        <v>0</v>
      </c>
      <c r="DH1088">
        <f t="shared" si="479"/>
        <v>0</v>
      </c>
      <c r="DI1088">
        <f t="shared" si="480"/>
        <v>0</v>
      </c>
      <c r="DJ1088">
        <f>DI1088</f>
        <v>0</v>
      </c>
      <c r="DK1088">
        <v>0</v>
      </c>
      <c r="DL1088" t="s">
        <v>3</v>
      </c>
      <c r="DM1088">
        <v>0</v>
      </c>
      <c r="DN1088" t="s">
        <v>3</v>
      </c>
      <c r="DO1088">
        <v>0</v>
      </c>
    </row>
    <row r="1089" spans="1:119" x14ac:dyDescent="0.2">
      <c r="A1089">
        <f>ROW(Source!A678)</f>
        <v>678</v>
      </c>
      <c r="B1089">
        <v>449016111</v>
      </c>
      <c r="C1089">
        <v>448999029</v>
      </c>
      <c r="D1089">
        <v>277944840</v>
      </c>
      <c r="E1089">
        <v>1</v>
      </c>
      <c r="F1089">
        <v>1</v>
      </c>
      <c r="G1089">
        <v>1</v>
      </c>
      <c r="H1089">
        <v>2</v>
      </c>
      <c r="I1089" t="s">
        <v>1364</v>
      </c>
      <c r="J1089" t="s">
        <v>1365</v>
      </c>
      <c r="K1089" t="s">
        <v>1366</v>
      </c>
      <c r="L1089">
        <v>1368</v>
      </c>
      <c r="N1089">
        <v>1011</v>
      </c>
      <c r="O1089" t="s">
        <v>1100</v>
      </c>
      <c r="P1089" t="s">
        <v>1100</v>
      </c>
      <c r="Q1089">
        <v>1</v>
      </c>
      <c r="W1089">
        <v>0</v>
      </c>
      <c r="X1089">
        <v>622831100</v>
      </c>
      <c r="Y1089">
        <f>(AT1089*ROUND(0.3,7))</f>
        <v>7.4999999999999997E-2</v>
      </c>
      <c r="AA1089">
        <v>0</v>
      </c>
      <c r="AB1089">
        <v>1587.88</v>
      </c>
      <c r="AC1089">
        <v>620.24</v>
      </c>
      <c r="AD1089">
        <v>0</v>
      </c>
      <c r="AE1089">
        <v>0</v>
      </c>
      <c r="AF1089">
        <v>1587.88</v>
      </c>
      <c r="AG1089">
        <v>620.24</v>
      </c>
      <c r="AH1089">
        <v>0</v>
      </c>
      <c r="AI1089">
        <v>1</v>
      </c>
      <c r="AJ1089">
        <v>1</v>
      </c>
      <c r="AK1089">
        <v>1</v>
      </c>
      <c r="AL1089">
        <v>1</v>
      </c>
      <c r="AM1089">
        <v>-2</v>
      </c>
      <c r="AN1089">
        <v>0</v>
      </c>
      <c r="AO1089">
        <v>0</v>
      </c>
      <c r="AP1089">
        <v>1</v>
      </c>
      <c r="AQ1089">
        <v>1</v>
      </c>
      <c r="AR1089">
        <v>0</v>
      </c>
      <c r="AS1089" t="s">
        <v>3</v>
      </c>
      <c r="AT1089">
        <v>0.25</v>
      </c>
      <c r="AU1089" t="s">
        <v>321</v>
      </c>
      <c r="AV1089">
        <v>1</v>
      </c>
      <c r="AW1089">
        <v>2</v>
      </c>
      <c r="AX1089">
        <v>448999039</v>
      </c>
      <c r="AY1089">
        <v>2</v>
      </c>
      <c r="AZ1089">
        <v>98304</v>
      </c>
      <c r="BA1089">
        <v>1117</v>
      </c>
      <c r="BB1089">
        <v>1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396.97</v>
      </c>
      <c r="BL1089">
        <v>155.06</v>
      </c>
      <c r="BM1089">
        <v>0</v>
      </c>
      <c r="BN1089">
        <v>0</v>
      </c>
      <c r="BO1089">
        <v>0.25</v>
      </c>
      <c r="BP1089">
        <v>1</v>
      </c>
      <c r="BQ1089">
        <v>0</v>
      </c>
      <c r="BR1089">
        <v>119.09100000000001</v>
      </c>
      <c r="BS1089">
        <v>46.518000000000001</v>
      </c>
      <c r="BT1089">
        <v>0</v>
      </c>
      <c r="BU1089">
        <v>0</v>
      </c>
      <c r="BV1089">
        <v>7.4999999999999997E-2</v>
      </c>
      <c r="BW1089">
        <v>1</v>
      </c>
      <c r="CV1089">
        <v>0</v>
      </c>
      <c r="CW1089">
        <f>ROUND(Y1089*Source!I678*DO1089,7)</f>
        <v>7.4999999999999997E-2</v>
      </c>
      <c r="CX1089">
        <f>ROUND(Y1089*Source!I678,7)</f>
        <v>7.4999999999999997E-2</v>
      </c>
      <c r="CY1089">
        <f>AB1089</f>
        <v>1587.88</v>
      </c>
      <c r="CZ1089">
        <f>AF1089</f>
        <v>1587.88</v>
      </c>
      <c r="DA1089">
        <f>AJ1089</f>
        <v>1</v>
      </c>
      <c r="DB1089">
        <f>ROUND((ROUND(AT1089*CZ1089,2)*ROUND(0.3,7)),6)</f>
        <v>119.09099999999999</v>
      </c>
      <c r="DC1089">
        <f>ROUND((ROUND(AT1089*AG1089,2)*ROUND(0.3,7)),6)</f>
        <v>46.518000000000001</v>
      </c>
      <c r="DD1089" t="s">
        <v>3</v>
      </c>
      <c r="DE1089" t="s">
        <v>3</v>
      </c>
      <c r="DF1089">
        <f>ROUND(ROUND(AE1089,2)*CX1089,2)</f>
        <v>0</v>
      </c>
      <c r="DG1089">
        <f t="shared" si="482"/>
        <v>119.09</v>
      </c>
      <c r="DH1089">
        <f t="shared" ref="DH1089:DH1152" si="491">ROUND(ROUND(AG1089,2)*CX1089,2)</f>
        <v>46.52</v>
      </c>
      <c r="DI1089">
        <f t="shared" ref="DI1089:DI1152" si="492">ROUND(ROUND(AH1089,2)*CX1089,2)</f>
        <v>0</v>
      </c>
      <c r="DJ1089">
        <f>DG1089+DH1089</f>
        <v>165.61</v>
      </c>
      <c r="DK1089">
        <v>1</v>
      </c>
      <c r="DL1089" t="s">
        <v>1219</v>
      </c>
      <c r="DM1089">
        <v>5</v>
      </c>
      <c r="DN1089" t="s">
        <v>1203</v>
      </c>
      <c r="DO1089">
        <v>1</v>
      </c>
    </row>
    <row r="1090" spans="1:119" x14ac:dyDescent="0.2">
      <c r="A1090">
        <f>ROW(Source!A678)</f>
        <v>678</v>
      </c>
      <c r="B1090">
        <v>449016111</v>
      </c>
      <c r="C1090">
        <v>448999029</v>
      </c>
      <c r="D1090">
        <v>277868351</v>
      </c>
      <c r="E1090">
        <v>1</v>
      </c>
      <c r="F1090">
        <v>1</v>
      </c>
      <c r="G1090">
        <v>1</v>
      </c>
      <c r="H1090">
        <v>3</v>
      </c>
      <c r="I1090" t="s">
        <v>1813</v>
      </c>
      <c r="J1090" t="s">
        <v>1814</v>
      </c>
      <c r="K1090" t="s">
        <v>1815</v>
      </c>
      <c r="L1090">
        <v>1348</v>
      </c>
      <c r="N1090">
        <v>1009</v>
      </c>
      <c r="O1090" t="s">
        <v>83</v>
      </c>
      <c r="P1090" t="s">
        <v>83</v>
      </c>
      <c r="Q1090">
        <v>1000</v>
      </c>
      <c r="W1090">
        <v>0</v>
      </c>
      <c r="X1090">
        <v>-554657879</v>
      </c>
      <c r="Y1090">
        <f>(AT1090*ROUND(0,7))</f>
        <v>0</v>
      </c>
      <c r="AA1090">
        <v>127956.34</v>
      </c>
      <c r="AB1090">
        <v>0</v>
      </c>
      <c r="AC1090">
        <v>0</v>
      </c>
      <c r="AD1090">
        <v>0</v>
      </c>
      <c r="AE1090">
        <v>99190.96</v>
      </c>
      <c r="AF1090">
        <v>0</v>
      </c>
      <c r="AG1090">
        <v>0</v>
      </c>
      <c r="AH1090">
        <v>0</v>
      </c>
      <c r="AI1090">
        <v>1.29</v>
      </c>
      <c r="AJ1090">
        <v>1</v>
      </c>
      <c r="AK1090">
        <v>1</v>
      </c>
      <c r="AL1090">
        <v>1</v>
      </c>
      <c r="AM1090">
        <v>2</v>
      </c>
      <c r="AN1090">
        <v>0</v>
      </c>
      <c r="AO1090">
        <v>0</v>
      </c>
      <c r="AP1090">
        <v>1</v>
      </c>
      <c r="AQ1090">
        <v>1</v>
      </c>
      <c r="AR1090">
        <v>0</v>
      </c>
      <c r="AS1090" t="s">
        <v>3</v>
      </c>
      <c r="AT1090">
        <v>1.1000000000000001E-3</v>
      </c>
      <c r="AU1090" t="s">
        <v>135</v>
      </c>
      <c r="AV1090">
        <v>0</v>
      </c>
      <c r="AW1090">
        <v>2</v>
      </c>
      <c r="AX1090">
        <v>448999040</v>
      </c>
      <c r="AY1090">
        <v>1</v>
      </c>
      <c r="AZ1090">
        <v>0</v>
      </c>
      <c r="BA1090">
        <v>1118</v>
      </c>
      <c r="BB1090">
        <v>1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109.11005600000001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1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CV1090">
        <v>0</v>
      </c>
      <c r="CW1090">
        <v>0</v>
      </c>
      <c r="CX1090">
        <f>ROUND(Y1090*Source!I678,7)</f>
        <v>0</v>
      </c>
      <c r="CY1090">
        <f>AA1090</f>
        <v>127956.34</v>
      </c>
      <c r="CZ1090">
        <f>AE1090</f>
        <v>99190.96</v>
      </c>
      <c r="DA1090">
        <f>AI1090</f>
        <v>1.29</v>
      </c>
      <c r="DB1090">
        <f>ROUND((ROUND(AT1090*CZ1090,2)*ROUND(0,7)),6)</f>
        <v>0</v>
      </c>
      <c r="DC1090">
        <f>ROUND((ROUND(AT1090*AG1090,2)*ROUND(0,7)),6)</f>
        <v>0</v>
      </c>
      <c r="DD1090" t="s">
        <v>3</v>
      </c>
      <c r="DE1090" t="s">
        <v>3</v>
      </c>
      <c r="DF1090">
        <f>ROUND(ROUND(AE1090*AI1090,2)*CX1090,2)</f>
        <v>0</v>
      </c>
      <c r="DG1090">
        <f t="shared" si="482"/>
        <v>0</v>
      </c>
      <c r="DH1090">
        <f t="shared" si="491"/>
        <v>0</v>
      </c>
      <c r="DI1090">
        <f t="shared" si="492"/>
        <v>0</v>
      </c>
      <c r="DJ1090">
        <f>DF1090</f>
        <v>0</v>
      </c>
      <c r="DK1090">
        <v>0</v>
      </c>
      <c r="DL1090" t="s">
        <v>3</v>
      </c>
      <c r="DM1090">
        <v>0</v>
      </c>
      <c r="DN1090" t="s">
        <v>3</v>
      </c>
      <c r="DO1090">
        <v>0</v>
      </c>
    </row>
    <row r="1091" spans="1:119" x14ac:dyDescent="0.2">
      <c r="A1091">
        <f>ROW(Source!A678)</f>
        <v>678</v>
      </c>
      <c r="B1091">
        <v>449016111</v>
      </c>
      <c r="C1091">
        <v>448999029</v>
      </c>
      <c r="D1091">
        <v>277881812</v>
      </c>
      <c r="E1091">
        <v>1</v>
      </c>
      <c r="F1091">
        <v>1</v>
      </c>
      <c r="G1091">
        <v>1</v>
      </c>
      <c r="H1091">
        <v>3</v>
      </c>
      <c r="I1091" t="s">
        <v>1661</v>
      </c>
      <c r="J1091" t="s">
        <v>1662</v>
      </c>
      <c r="K1091" t="s">
        <v>1663</v>
      </c>
      <c r="L1091">
        <v>1346</v>
      </c>
      <c r="N1091">
        <v>1009</v>
      </c>
      <c r="O1091" t="s">
        <v>441</v>
      </c>
      <c r="P1091" t="s">
        <v>441</v>
      </c>
      <c r="Q1091">
        <v>1</v>
      </c>
      <c r="W1091">
        <v>0</v>
      </c>
      <c r="X1091">
        <v>-272951775</v>
      </c>
      <c r="Y1091">
        <f>(AT1091*ROUND(0,7))</f>
        <v>0</v>
      </c>
      <c r="AA1091">
        <v>1448.29</v>
      </c>
      <c r="AB1091">
        <v>0</v>
      </c>
      <c r="AC1091">
        <v>0</v>
      </c>
      <c r="AD1091">
        <v>0</v>
      </c>
      <c r="AE1091">
        <v>899.56</v>
      </c>
      <c r="AF1091">
        <v>0</v>
      </c>
      <c r="AG1091">
        <v>0</v>
      </c>
      <c r="AH1091">
        <v>0</v>
      </c>
      <c r="AI1091">
        <v>1.61</v>
      </c>
      <c r="AJ1091">
        <v>1</v>
      </c>
      <c r="AK1091">
        <v>1</v>
      </c>
      <c r="AL1091">
        <v>1</v>
      </c>
      <c r="AM1091">
        <v>2</v>
      </c>
      <c r="AN1091">
        <v>0</v>
      </c>
      <c r="AO1091">
        <v>0</v>
      </c>
      <c r="AP1091">
        <v>1</v>
      </c>
      <c r="AQ1091">
        <v>1</v>
      </c>
      <c r="AR1091">
        <v>0</v>
      </c>
      <c r="AS1091" t="s">
        <v>3</v>
      </c>
      <c r="AT1091">
        <v>3.0000000000000001E-3</v>
      </c>
      <c r="AU1091" t="s">
        <v>135</v>
      </c>
      <c r="AV1091">
        <v>0</v>
      </c>
      <c r="AW1091">
        <v>2</v>
      </c>
      <c r="AX1091">
        <v>448999041</v>
      </c>
      <c r="AY1091">
        <v>1</v>
      </c>
      <c r="AZ1091">
        <v>0</v>
      </c>
      <c r="BA1091">
        <v>1119</v>
      </c>
      <c r="BB1091">
        <v>1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2.69868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1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CV1091">
        <v>0</v>
      </c>
      <c r="CW1091">
        <v>0</v>
      </c>
      <c r="CX1091">
        <f>ROUND(Y1091*Source!I678,7)</f>
        <v>0</v>
      </c>
      <c r="CY1091">
        <f>AA1091</f>
        <v>1448.29</v>
      </c>
      <c r="CZ1091">
        <f>AE1091</f>
        <v>899.56</v>
      </c>
      <c r="DA1091">
        <f>AI1091</f>
        <v>1.61</v>
      </c>
      <c r="DB1091">
        <f>ROUND((ROUND(AT1091*CZ1091,2)*ROUND(0,7)),6)</f>
        <v>0</v>
      </c>
      <c r="DC1091">
        <f>ROUND((ROUND(AT1091*AG1091,2)*ROUND(0,7)),6)</f>
        <v>0</v>
      </c>
      <c r="DD1091" t="s">
        <v>3</v>
      </c>
      <c r="DE1091" t="s">
        <v>3</v>
      </c>
      <c r="DF1091">
        <f>ROUND(ROUND(AE1091*AI1091,2)*CX1091,2)</f>
        <v>0</v>
      </c>
      <c r="DG1091">
        <f t="shared" si="482"/>
        <v>0</v>
      </c>
      <c r="DH1091">
        <f t="shared" si="491"/>
        <v>0</v>
      </c>
      <c r="DI1091">
        <f t="shared" si="492"/>
        <v>0</v>
      </c>
      <c r="DJ1091">
        <f>DF1091</f>
        <v>0</v>
      </c>
      <c r="DK1091">
        <v>0</v>
      </c>
      <c r="DL1091" t="s">
        <v>3</v>
      </c>
      <c r="DM1091">
        <v>0</v>
      </c>
      <c r="DN1091" t="s">
        <v>3</v>
      </c>
      <c r="DO1091">
        <v>0</v>
      </c>
    </row>
    <row r="1092" spans="1:119" x14ac:dyDescent="0.2">
      <c r="A1092">
        <f>ROW(Source!A678)</f>
        <v>678</v>
      </c>
      <c r="B1092">
        <v>449016111</v>
      </c>
      <c r="C1092">
        <v>448999029</v>
      </c>
      <c r="D1092">
        <v>277922291</v>
      </c>
      <c r="E1092">
        <v>1</v>
      </c>
      <c r="F1092">
        <v>1</v>
      </c>
      <c r="G1092">
        <v>1</v>
      </c>
      <c r="H1092">
        <v>3</v>
      </c>
      <c r="I1092" t="s">
        <v>1816</v>
      </c>
      <c r="J1092" t="s">
        <v>1817</v>
      </c>
      <c r="K1092" t="s">
        <v>1818</v>
      </c>
      <c r="L1092">
        <v>1477</v>
      </c>
      <c r="N1092">
        <v>1013</v>
      </c>
      <c r="O1092" t="s">
        <v>1667</v>
      </c>
      <c r="P1092" t="s">
        <v>1668</v>
      </c>
      <c r="Q1092">
        <v>1</v>
      </c>
      <c r="W1092">
        <v>0</v>
      </c>
      <c r="X1092">
        <v>-1273982928</v>
      </c>
      <c r="Y1092">
        <f>(AT1092*ROUND(0,7))</f>
        <v>0</v>
      </c>
      <c r="AA1092">
        <v>65234.86</v>
      </c>
      <c r="AB1092">
        <v>0</v>
      </c>
      <c r="AC1092">
        <v>0</v>
      </c>
      <c r="AD1092">
        <v>0</v>
      </c>
      <c r="AE1092">
        <v>52187.89</v>
      </c>
      <c r="AF1092">
        <v>0</v>
      </c>
      <c r="AG1092">
        <v>0</v>
      </c>
      <c r="AH1092">
        <v>0</v>
      </c>
      <c r="AI1092">
        <v>1.25</v>
      </c>
      <c r="AJ1092">
        <v>1</v>
      </c>
      <c r="AK1092">
        <v>1</v>
      </c>
      <c r="AL1092">
        <v>1</v>
      </c>
      <c r="AM1092">
        <v>2</v>
      </c>
      <c r="AN1092">
        <v>0</v>
      </c>
      <c r="AO1092">
        <v>0</v>
      </c>
      <c r="AP1092">
        <v>1</v>
      </c>
      <c r="AQ1092">
        <v>1</v>
      </c>
      <c r="AR1092">
        <v>0</v>
      </c>
      <c r="AS1092" t="s">
        <v>3</v>
      </c>
      <c r="AT1092">
        <v>6.9999999999999999E-4</v>
      </c>
      <c r="AU1092" t="s">
        <v>135</v>
      </c>
      <c r="AV1092">
        <v>0</v>
      </c>
      <c r="AW1092">
        <v>2</v>
      </c>
      <c r="AX1092">
        <v>448999042</v>
      </c>
      <c r="AY1092">
        <v>1</v>
      </c>
      <c r="AZ1092">
        <v>0</v>
      </c>
      <c r="BA1092">
        <v>1120</v>
      </c>
      <c r="BB1092">
        <v>1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36.531523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1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CV1092">
        <v>0</v>
      </c>
      <c r="CW1092">
        <v>0</v>
      </c>
      <c r="CX1092">
        <f>ROUND(Y1092*Source!I678,7)</f>
        <v>0</v>
      </c>
      <c r="CY1092">
        <f>AA1092</f>
        <v>65234.86</v>
      </c>
      <c r="CZ1092">
        <f>AE1092</f>
        <v>52187.89</v>
      </c>
      <c r="DA1092">
        <f>AI1092</f>
        <v>1.25</v>
      </c>
      <c r="DB1092">
        <f>ROUND((ROUND(AT1092*CZ1092,2)*ROUND(0,7)),6)</f>
        <v>0</v>
      </c>
      <c r="DC1092">
        <f>ROUND((ROUND(AT1092*AG1092,2)*ROUND(0,7)),6)</f>
        <v>0</v>
      </c>
      <c r="DD1092" t="s">
        <v>3</v>
      </c>
      <c r="DE1092" t="s">
        <v>3</v>
      </c>
      <c r="DF1092">
        <f>ROUND(ROUND(AE1092*AI1092,2)*CX1092,2)</f>
        <v>0</v>
      </c>
      <c r="DG1092">
        <f t="shared" si="482"/>
        <v>0</v>
      </c>
      <c r="DH1092">
        <f t="shared" si="491"/>
        <v>0</v>
      </c>
      <c r="DI1092">
        <f t="shared" si="492"/>
        <v>0</v>
      </c>
      <c r="DJ1092">
        <f>DF1092</f>
        <v>0</v>
      </c>
      <c r="DK1092">
        <v>0</v>
      </c>
      <c r="DL1092" t="s">
        <v>3</v>
      </c>
      <c r="DM1092">
        <v>0</v>
      </c>
      <c r="DN1092" t="s">
        <v>3</v>
      </c>
      <c r="DO1092">
        <v>0</v>
      </c>
    </row>
    <row r="1093" spans="1:119" x14ac:dyDescent="0.2">
      <c r="A1093">
        <f>ROW(Source!A678)</f>
        <v>678</v>
      </c>
      <c r="B1093">
        <v>449016111</v>
      </c>
      <c r="C1093">
        <v>448999029</v>
      </c>
      <c r="D1093">
        <v>277566433</v>
      </c>
      <c r="E1093">
        <v>109</v>
      </c>
      <c r="F1093">
        <v>1</v>
      </c>
      <c r="G1093">
        <v>1</v>
      </c>
      <c r="H1093">
        <v>3</v>
      </c>
      <c r="I1093" t="s">
        <v>633</v>
      </c>
      <c r="J1093" t="s">
        <v>3</v>
      </c>
      <c r="K1093" t="s">
        <v>634</v>
      </c>
      <c r="L1093">
        <v>3277935</v>
      </c>
      <c r="N1093">
        <v>1013</v>
      </c>
      <c r="O1093" t="s">
        <v>635</v>
      </c>
      <c r="P1093" t="s">
        <v>635</v>
      </c>
      <c r="Q1093">
        <v>1</v>
      </c>
      <c r="W1093">
        <v>0</v>
      </c>
      <c r="X1093">
        <v>274903907</v>
      </c>
      <c r="Y1093">
        <f>AT1093</f>
        <v>2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1</v>
      </c>
      <c r="AJ1093">
        <v>1</v>
      </c>
      <c r="AK1093">
        <v>1</v>
      </c>
      <c r="AL1093">
        <v>1</v>
      </c>
      <c r="AM1093">
        <v>-2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 t="s">
        <v>3</v>
      </c>
      <c r="AT1093">
        <v>2</v>
      </c>
      <c r="AU1093" t="s">
        <v>3</v>
      </c>
      <c r="AV1093">
        <v>0</v>
      </c>
      <c r="AW1093">
        <v>2</v>
      </c>
      <c r="AX1093">
        <v>448999043</v>
      </c>
      <c r="AY1093">
        <v>1</v>
      </c>
      <c r="AZ1093">
        <v>2048</v>
      </c>
      <c r="BA1093">
        <v>1121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CV1093">
        <v>0</v>
      </c>
      <c r="CW1093">
        <v>0</v>
      </c>
      <c r="CX1093">
        <f>ROUND(Y1093*Source!I678,7)</f>
        <v>2</v>
      </c>
      <c r="CY1093">
        <f>AA1093</f>
        <v>0</v>
      </c>
      <c r="CZ1093">
        <f>AE1093</f>
        <v>0</v>
      </c>
      <c r="DA1093">
        <f>AI1093</f>
        <v>1</v>
      </c>
      <c r="DB1093">
        <f>ROUND(ROUND(AT1093*CZ1093,2),6)</f>
        <v>0</v>
      </c>
      <c r="DC1093">
        <f>ROUND(ROUND(AT1093*AG1093,2),6)</f>
        <v>0</v>
      </c>
      <c r="DD1093" t="s">
        <v>3</v>
      </c>
      <c r="DE1093" t="s">
        <v>3</v>
      </c>
      <c r="DF1093">
        <f>ROUND(ROUND(AE1093,2)*CX1093,2)</f>
        <v>0</v>
      </c>
      <c r="DG1093">
        <f t="shared" si="482"/>
        <v>0</v>
      </c>
      <c r="DH1093">
        <f t="shared" si="491"/>
        <v>0</v>
      </c>
      <c r="DI1093">
        <f t="shared" si="492"/>
        <v>0</v>
      </c>
      <c r="DJ1093">
        <f>DF1093</f>
        <v>0</v>
      </c>
      <c r="DK1093">
        <v>0</v>
      </c>
      <c r="DL1093" t="s">
        <v>3</v>
      </c>
      <c r="DM1093">
        <v>0</v>
      </c>
      <c r="DN1093" t="s">
        <v>3</v>
      </c>
      <c r="DO1093">
        <v>0</v>
      </c>
    </row>
    <row r="1094" spans="1:119" x14ac:dyDescent="0.2">
      <c r="A1094">
        <f>ROW(Source!A680)</f>
        <v>680</v>
      </c>
      <c r="B1094">
        <v>449016111</v>
      </c>
      <c r="C1094">
        <v>448999045</v>
      </c>
      <c r="D1094">
        <v>277560305</v>
      </c>
      <c r="E1094">
        <v>109</v>
      </c>
      <c r="F1094">
        <v>1</v>
      </c>
      <c r="G1094">
        <v>1</v>
      </c>
      <c r="H1094">
        <v>1</v>
      </c>
      <c r="I1094" t="s">
        <v>1493</v>
      </c>
      <c r="J1094" t="s">
        <v>3</v>
      </c>
      <c r="K1094" t="s">
        <v>1592</v>
      </c>
      <c r="L1094">
        <v>1191</v>
      </c>
      <c r="N1094">
        <v>1013</v>
      </c>
      <c r="O1094" t="s">
        <v>1203</v>
      </c>
      <c r="P1094" t="s">
        <v>1203</v>
      </c>
      <c r="Q1094">
        <v>1</v>
      </c>
      <c r="W1094">
        <v>0</v>
      </c>
      <c r="X1094">
        <v>-1111239348</v>
      </c>
      <c r="Y1094">
        <f>AT1094</f>
        <v>6.2</v>
      </c>
      <c r="AA1094">
        <v>0</v>
      </c>
      <c r="AB1094">
        <v>0</v>
      </c>
      <c r="AC1094">
        <v>0</v>
      </c>
      <c r="AD1094">
        <v>539.69000000000005</v>
      </c>
      <c r="AE1094">
        <v>0</v>
      </c>
      <c r="AF1094">
        <v>0</v>
      </c>
      <c r="AG1094">
        <v>0</v>
      </c>
      <c r="AH1094">
        <v>539.69000000000005</v>
      </c>
      <c r="AI1094">
        <v>1</v>
      </c>
      <c r="AJ1094">
        <v>1</v>
      </c>
      <c r="AK1094">
        <v>1</v>
      </c>
      <c r="AL1094">
        <v>1</v>
      </c>
      <c r="AM1094">
        <v>-2</v>
      </c>
      <c r="AN1094">
        <v>0</v>
      </c>
      <c r="AO1094">
        <v>0</v>
      </c>
      <c r="AP1094">
        <v>1</v>
      </c>
      <c r="AQ1094">
        <v>1</v>
      </c>
      <c r="AR1094">
        <v>0</v>
      </c>
      <c r="AS1094" t="s">
        <v>3</v>
      </c>
      <c r="AT1094">
        <v>6.2</v>
      </c>
      <c r="AU1094" t="s">
        <v>3</v>
      </c>
      <c r="AV1094">
        <v>1</v>
      </c>
      <c r="AW1094">
        <v>2</v>
      </c>
      <c r="AX1094">
        <v>448999053</v>
      </c>
      <c r="AY1094">
        <v>2</v>
      </c>
      <c r="AZ1094">
        <v>131072</v>
      </c>
      <c r="BA1094">
        <v>1122</v>
      </c>
      <c r="BB1094">
        <v>1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3346.0780000000004</v>
      </c>
      <c r="BN1094">
        <v>6.2</v>
      </c>
      <c r="BO1094">
        <v>0</v>
      </c>
      <c r="BP1094">
        <v>1</v>
      </c>
      <c r="BQ1094">
        <v>0</v>
      </c>
      <c r="BR1094">
        <v>0</v>
      </c>
      <c r="BS1094">
        <v>0</v>
      </c>
      <c r="BT1094">
        <v>3346.0780000000004</v>
      </c>
      <c r="BU1094">
        <v>6.2</v>
      </c>
      <c r="BV1094">
        <v>0</v>
      </c>
      <c r="BW1094">
        <v>1</v>
      </c>
      <c r="CU1094">
        <f>ROUND(AT1094*Source!I680*AH1094*AL1094,2)</f>
        <v>3346.08</v>
      </c>
      <c r="CV1094">
        <f>ROUND(Y1094*Source!I680,7)</f>
        <v>6.2</v>
      </c>
      <c r="CW1094">
        <v>0</v>
      </c>
      <c r="CX1094">
        <f>ROUND(Y1094*Source!I680,7)</f>
        <v>6.2</v>
      </c>
      <c r="CY1094">
        <f>AD1094</f>
        <v>539.69000000000005</v>
      </c>
      <c r="CZ1094">
        <f>AH1094</f>
        <v>539.69000000000005</v>
      </c>
      <c r="DA1094">
        <f>AL1094</f>
        <v>1</v>
      </c>
      <c r="DB1094">
        <f>ROUND(ROUND(AT1094*CZ1094,2),6)</f>
        <v>3346.08</v>
      </c>
      <c r="DC1094">
        <f>ROUND(ROUND(AT1094*AG1094,2),6)</f>
        <v>0</v>
      </c>
      <c r="DD1094" t="s">
        <v>3</v>
      </c>
      <c r="DE1094" t="s">
        <v>3</v>
      </c>
      <c r="DF1094">
        <f>ROUND(ROUND(AE1094,2)*CX1094,2)</f>
        <v>0</v>
      </c>
      <c r="DG1094">
        <f t="shared" si="482"/>
        <v>0</v>
      </c>
      <c r="DH1094">
        <f t="shared" si="491"/>
        <v>0</v>
      </c>
      <c r="DI1094">
        <f t="shared" si="492"/>
        <v>3346.08</v>
      </c>
      <c r="DJ1094">
        <f>DI1094</f>
        <v>3346.08</v>
      </c>
      <c r="DK1094">
        <v>1</v>
      </c>
      <c r="DL1094" t="s">
        <v>3</v>
      </c>
      <c r="DM1094">
        <v>0</v>
      </c>
      <c r="DN1094" t="s">
        <v>3</v>
      </c>
      <c r="DO1094">
        <v>0</v>
      </c>
    </row>
    <row r="1095" spans="1:119" x14ac:dyDescent="0.2">
      <c r="A1095">
        <f>ROW(Source!A680)</f>
        <v>680</v>
      </c>
      <c r="B1095">
        <v>449016111</v>
      </c>
      <c r="C1095">
        <v>448999045</v>
      </c>
      <c r="D1095">
        <v>277560491</v>
      </c>
      <c r="E1095">
        <v>109</v>
      </c>
      <c r="F1095">
        <v>1</v>
      </c>
      <c r="G1095">
        <v>1</v>
      </c>
      <c r="H1095">
        <v>1</v>
      </c>
      <c r="I1095" t="s">
        <v>1204</v>
      </c>
      <c r="J1095" t="s">
        <v>3</v>
      </c>
      <c r="K1095" t="s">
        <v>1205</v>
      </c>
      <c r="L1095">
        <v>1191</v>
      </c>
      <c r="N1095">
        <v>1013</v>
      </c>
      <c r="O1095" t="s">
        <v>1203</v>
      </c>
      <c r="P1095" t="s">
        <v>1203</v>
      </c>
      <c r="Q1095">
        <v>1</v>
      </c>
      <c r="W1095">
        <v>0</v>
      </c>
      <c r="X1095">
        <v>-1417349443</v>
      </c>
      <c r="Y1095">
        <f>AT1095</f>
        <v>0.25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1</v>
      </c>
      <c r="AJ1095">
        <v>1</v>
      </c>
      <c r="AK1095">
        <v>1</v>
      </c>
      <c r="AL1095">
        <v>1</v>
      </c>
      <c r="AM1095">
        <v>-2</v>
      </c>
      <c r="AN1095">
        <v>0</v>
      </c>
      <c r="AO1095">
        <v>0</v>
      </c>
      <c r="AP1095">
        <v>1</v>
      </c>
      <c r="AQ1095">
        <v>1</v>
      </c>
      <c r="AR1095">
        <v>0</v>
      </c>
      <c r="AS1095" t="s">
        <v>3</v>
      </c>
      <c r="AT1095">
        <v>0.25</v>
      </c>
      <c r="AU1095" t="s">
        <v>3</v>
      </c>
      <c r="AV1095">
        <v>2</v>
      </c>
      <c r="AW1095">
        <v>2</v>
      </c>
      <c r="AX1095">
        <v>448999054</v>
      </c>
      <c r="AY1095">
        <v>1</v>
      </c>
      <c r="AZ1095">
        <v>0</v>
      </c>
      <c r="BA1095">
        <v>1123</v>
      </c>
      <c r="BB1095">
        <v>1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CV1095">
        <v>0</v>
      </c>
      <c r="CW1095">
        <v>0</v>
      </c>
      <c r="CX1095">
        <f>ROUND(Y1095*Source!I680,7)</f>
        <v>0.25</v>
      </c>
      <c r="CY1095">
        <f>AD1095</f>
        <v>0</v>
      </c>
      <c r="CZ1095">
        <f>AH1095</f>
        <v>0</v>
      </c>
      <c r="DA1095">
        <f>AL1095</f>
        <v>1</v>
      </c>
      <c r="DB1095">
        <f>ROUND(ROUND(AT1095*CZ1095,2),6)</f>
        <v>0</v>
      </c>
      <c r="DC1095">
        <f>ROUND(ROUND(AT1095*AG1095,2),6)</f>
        <v>0</v>
      </c>
      <c r="DD1095" t="s">
        <v>3</v>
      </c>
      <c r="DE1095" t="s">
        <v>3</v>
      </c>
      <c r="DF1095">
        <f>ROUND(ROUND(AE1095,2)*CX1095,2)</f>
        <v>0</v>
      </c>
      <c r="DG1095">
        <f t="shared" si="482"/>
        <v>0</v>
      </c>
      <c r="DH1095">
        <f t="shared" si="491"/>
        <v>0</v>
      </c>
      <c r="DI1095">
        <f t="shared" si="492"/>
        <v>0</v>
      </c>
      <c r="DJ1095">
        <f>DI1095</f>
        <v>0</v>
      </c>
      <c r="DK1095">
        <v>0</v>
      </c>
      <c r="DL1095" t="s">
        <v>3</v>
      </c>
      <c r="DM1095">
        <v>0</v>
      </c>
      <c r="DN1095" t="s">
        <v>3</v>
      </c>
      <c r="DO1095">
        <v>0</v>
      </c>
    </row>
    <row r="1096" spans="1:119" x14ac:dyDescent="0.2">
      <c r="A1096">
        <f>ROW(Source!A680)</f>
        <v>680</v>
      </c>
      <c r="B1096">
        <v>449016111</v>
      </c>
      <c r="C1096">
        <v>448999045</v>
      </c>
      <c r="D1096">
        <v>277944840</v>
      </c>
      <c r="E1096">
        <v>1</v>
      </c>
      <c r="F1096">
        <v>1</v>
      </c>
      <c r="G1096">
        <v>1</v>
      </c>
      <c r="H1096">
        <v>2</v>
      </c>
      <c r="I1096" t="s">
        <v>1364</v>
      </c>
      <c r="J1096" t="s">
        <v>1365</v>
      </c>
      <c r="K1096" t="s">
        <v>1366</v>
      </c>
      <c r="L1096">
        <v>1368</v>
      </c>
      <c r="N1096">
        <v>1011</v>
      </c>
      <c r="O1096" t="s">
        <v>1100</v>
      </c>
      <c r="P1096" t="s">
        <v>1100</v>
      </c>
      <c r="Q1096">
        <v>1</v>
      </c>
      <c r="W1096">
        <v>0</v>
      </c>
      <c r="X1096">
        <v>622831100</v>
      </c>
      <c r="Y1096">
        <f>AT1096</f>
        <v>0.25</v>
      </c>
      <c r="AA1096">
        <v>0</v>
      </c>
      <c r="AB1096">
        <v>1587.88</v>
      </c>
      <c r="AC1096">
        <v>620.24</v>
      </c>
      <c r="AD1096">
        <v>0</v>
      </c>
      <c r="AE1096">
        <v>0</v>
      </c>
      <c r="AF1096">
        <v>1587.88</v>
      </c>
      <c r="AG1096">
        <v>620.24</v>
      </c>
      <c r="AH1096">
        <v>0</v>
      </c>
      <c r="AI1096">
        <v>1</v>
      </c>
      <c r="AJ1096">
        <v>1</v>
      </c>
      <c r="AK1096">
        <v>1</v>
      </c>
      <c r="AL1096">
        <v>1</v>
      </c>
      <c r="AM1096">
        <v>-2</v>
      </c>
      <c r="AN1096">
        <v>0</v>
      </c>
      <c r="AO1096">
        <v>0</v>
      </c>
      <c r="AP1096">
        <v>1</v>
      </c>
      <c r="AQ1096">
        <v>1</v>
      </c>
      <c r="AR1096">
        <v>0</v>
      </c>
      <c r="AS1096" t="s">
        <v>3</v>
      </c>
      <c r="AT1096">
        <v>0.25</v>
      </c>
      <c r="AU1096" t="s">
        <v>3</v>
      </c>
      <c r="AV1096">
        <v>1</v>
      </c>
      <c r="AW1096">
        <v>2</v>
      </c>
      <c r="AX1096">
        <v>448999055</v>
      </c>
      <c r="AY1096">
        <v>2</v>
      </c>
      <c r="AZ1096">
        <v>98304</v>
      </c>
      <c r="BA1096">
        <v>1124</v>
      </c>
      <c r="BB1096">
        <v>1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396.97</v>
      </c>
      <c r="BL1096">
        <v>155.06</v>
      </c>
      <c r="BM1096">
        <v>0</v>
      </c>
      <c r="BN1096">
        <v>0</v>
      </c>
      <c r="BO1096">
        <v>0.25</v>
      </c>
      <c r="BP1096">
        <v>1</v>
      </c>
      <c r="BQ1096">
        <v>0</v>
      </c>
      <c r="BR1096">
        <v>396.97</v>
      </c>
      <c r="BS1096">
        <v>155.06</v>
      </c>
      <c r="BT1096">
        <v>0</v>
      </c>
      <c r="BU1096">
        <v>0</v>
      </c>
      <c r="BV1096">
        <v>0.25</v>
      </c>
      <c r="BW1096">
        <v>1</v>
      </c>
      <c r="CV1096">
        <v>0</v>
      </c>
      <c r="CW1096">
        <f>ROUND(Y1096*Source!I680*DO1096,7)</f>
        <v>0.25</v>
      </c>
      <c r="CX1096">
        <f>ROUND(Y1096*Source!I680,7)</f>
        <v>0.25</v>
      </c>
      <c r="CY1096">
        <f>AB1096</f>
        <v>1587.88</v>
      </c>
      <c r="CZ1096">
        <f>AF1096</f>
        <v>1587.88</v>
      </c>
      <c r="DA1096">
        <f>AJ1096</f>
        <v>1</v>
      </c>
      <c r="DB1096">
        <f>ROUND(ROUND(AT1096*CZ1096,2),6)</f>
        <v>396.97</v>
      </c>
      <c r="DC1096">
        <f>ROUND(ROUND(AT1096*AG1096,2),6)</f>
        <v>155.06</v>
      </c>
      <c r="DD1096" t="s">
        <v>3</v>
      </c>
      <c r="DE1096" t="s">
        <v>3</v>
      </c>
      <c r="DF1096">
        <f>ROUND(ROUND(AE1096,2)*CX1096,2)</f>
        <v>0</v>
      </c>
      <c r="DG1096">
        <f t="shared" si="482"/>
        <v>396.97</v>
      </c>
      <c r="DH1096">
        <f t="shared" si="491"/>
        <v>155.06</v>
      </c>
      <c r="DI1096">
        <f t="shared" si="492"/>
        <v>0</v>
      </c>
      <c r="DJ1096">
        <f>DG1096+DH1096</f>
        <v>552.03</v>
      </c>
      <c r="DK1096">
        <v>1</v>
      </c>
      <c r="DL1096" t="s">
        <v>1219</v>
      </c>
      <c r="DM1096">
        <v>5</v>
      </c>
      <c r="DN1096" t="s">
        <v>1203</v>
      </c>
      <c r="DO1096">
        <v>1</v>
      </c>
    </row>
    <row r="1097" spans="1:119" x14ac:dyDescent="0.2">
      <c r="A1097">
        <f>ROW(Source!A680)</f>
        <v>680</v>
      </c>
      <c r="B1097">
        <v>449016111</v>
      </c>
      <c r="C1097">
        <v>448999045</v>
      </c>
      <c r="D1097">
        <v>277868351</v>
      </c>
      <c r="E1097">
        <v>1</v>
      </c>
      <c r="F1097">
        <v>1</v>
      </c>
      <c r="G1097">
        <v>1</v>
      </c>
      <c r="H1097">
        <v>3</v>
      </c>
      <c r="I1097" t="s">
        <v>1813</v>
      </c>
      <c r="J1097" t="s">
        <v>1814</v>
      </c>
      <c r="K1097" t="s">
        <v>1815</v>
      </c>
      <c r="L1097">
        <v>1348</v>
      </c>
      <c r="N1097">
        <v>1009</v>
      </c>
      <c r="O1097" t="s">
        <v>83</v>
      </c>
      <c r="P1097" t="s">
        <v>83</v>
      </c>
      <c r="Q1097">
        <v>1000</v>
      </c>
      <c r="W1097">
        <v>0</v>
      </c>
      <c r="X1097">
        <v>-554657879</v>
      </c>
      <c r="Y1097">
        <f>(AT1097*ROUND(0,7))</f>
        <v>0</v>
      </c>
      <c r="AA1097">
        <v>127956.34</v>
      </c>
      <c r="AB1097">
        <v>0</v>
      </c>
      <c r="AC1097">
        <v>0</v>
      </c>
      <c r="AD1097">
        <v>0</v>
      </c>
      <c r="AE1097">
        <v>99190.96</v>
      </c>
      <c r="AF1097">
        <v>0</v>
      </c>
      <c r="AG1097">
        <v>0</v>
      </c>
      <c r="AH1097">
        <v>0</v>
      </c>
      <c r="AI1097">
        <v>1.29</v>
      </c>
      <c r="AJ1097">
        <v>1</v>
      </c>
      <c r="AK1097">
        <v>1</v>
      </c>
      <c r="AL1097">
        <v>1</v>
      </c>
      <c r="AM1097">
        <v>2</v>
      </c>
      <c r="AN1097">
        <v>0</v>
      </c>
      <c r="AO1097">
        <v>0</v>
      </c>
      <c r="AP1097">
        <v>1</v>
      </c>
      <c r="AQ1097">
        <v>1</v>
      </c>
      <c r="AR1097">
        <v>0</v>
      </c>
      <c r="AS1097" t="s">
        <v>3</v>
      </c>
      <c r="AT1097">
        <v>1.1000000000000001E-3</v>
      </c>
      <c r="AU1097" t="s">
        <v>135</v>
      </c>
      <c r="AV1097">
        <v>0</v>
      </c>
      <c r="AW1097">
        <v>2</v>
      </c>
      <c r="AX1097">
        <v>448999056</v>
      </c>
      <c r="AY1097">
        <v>1</v>
      </c>
      <c r="AZ1097">
        <v>0</v>
      </c>
      <c r="BA1097">
        <v>1125</v>
      </c>
      <c r="BB1097">
        <v>1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109.11005600000001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1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CV1097">
        <v>0</v>
      </c>
      <c r="CW1097">
        <v>0</v>
      </c>
      <c r="CX1097">
        <f>ROUND(Y1097*Source!I680,7)</f>
        <v>0</v>
      </c>
      <c r="CY1097">
        <f>AA1097</f>
        <v>127956.34</v>
      </c>
      <c r="CZ1097">
        <f>AE1097</f>
        <v>99190.96</v>
      </c>
      <c r="DA1097">
        <f>AI1097</f>
        <v>1.29</v>
      </c>
      <c r="DB1097">
        <f>ROUND((ROUND(AT1097*CZ1097,2)*ROUND(0,7)),6)</f>
        <v>0</v>
      </c>
      <c r="DC1097">
        <f>ROUND((ROUND(AT1097*AG1097,2)*ROUND(0,7)),6)</f>
        <v>0</v>
      </c>
      <c r="DD1097" t="s">
        <v>3</v>
      </c>
      <c r="DE1097" t="s">
        <v>3</v>
      </c>
      <c r="DF1097">
        <f>ROUND(ROUND(AE1097*AI1097,2)*CX1097,2)</f>
        <v>0</v>
      </c>
      <c r="DG1097">
        <f t="shared" si="482"/>
        <v>0</v>
      </c>
      <c r="DH1097">
        <f t="shared" si="491"/>
        <v>0</v>
      </c>
      <c r="DI1097">
        <f t="shared" si="492"/>
        <v>0</v>
      </c>
      <c r="DJ1097">
        <f>DF1097</f>
        <v>0</v>
      </c>
      <c r="DK1097">
        <v>0</v>
      </c>
      <c r="DL1097" t="s">
        <v>3</v>
      </c>
      <c r="DM1097">
        <v>0</v>
      </c>
      <c r="DN1097" t="s">
        <v>3</v>
      </c>
      <c r="DO1097">
        <v>0</v>
      </c>
    </row>
    <row r="1098" spans="1:119" x14ac:dyDescent="0.2">
      <c r="A1098">
        <f>ROW(Source!A680)</f>
        <v>680</v>
      </c>
      <c r="B1098">
        <v>449016111</v>
      </c>
      <c r="C1098">
        <v>448999045</v>
      </c>
      <c r="D1098">
        <v>277881812</v>
      </c>
      <c r="E1098">
        <v>1</v>
      </c>
      <c r="F1098">
        <v>1</v>
      </c>
      <c r="G1098">
        <v>1</v>
      </c>
      <c r="H1098">
        <v>3</v>
      </c>
      <c r="I1098" t="s">
        <v>1661</v>
      </c>
      <c r="J1098" t="s">
        <v>1662</v>
      </c>
      <c r="K1098" t="s">
        <v>1663</v>
      </c>
      <c r="L1098">
        <v>1346</v>
      </c>
      <c r="N1098">
        <v>1009</v>
      </c>
      <c r="O1098" t="s">
        <v>441</v>
      </c>
      <c r="P1098" t="s">
        <v>441</v>
      </c>
      <c r="Q1098">
        <v>1</v>
      </c>
      <c r="W1098">
        <v>0</v>
      </c>
      <c r="X1098">
        <v>-272951775</v>
      </c>
      <c r="Y1098">
        <f>(AT1098*ROUND(0,7))</f>
        <v>0</v>
      </c>
      <c r="AA1098">
        <v>1448.29</v>
      </c>
      <c r="AB1098">
        <v>0</v>
      </c>
      <c r="AC1098">
        <v>0</v>
      </c>
      <c r="AD1098">
        <v>0</v>
      </c>
      <c r="AE1098">
        <v>899.56</v>
      </c>
      <c r="AF1098">
        <v>0</v>
      </c>
      <c r="AG1098">
        <v>0</v>
      </c>
      <c r="AH1098">
        <v>0</v>
      </c>
      <c r="AI1098">
        <v>1.61</v>
      </c>
      <c r="AJ1098">
        <v>1</v>
      </c>
      <c r="AK1098">
        <v>1</v>
      </c>
      <c r="AL1098">
        <v>1</v>
      </c>
      <c r="AM1098">
        <v>2</v>
      </c>
      <c r="AN1098">
        <v>0</v>
      </c>
      <c r="AO1098">
        <v>0</v>
      </c>
      <c r="AP1098">
        <v>1</v>
      </c>
      <c r="AQ1098">
        <v>1</v>
      </c>
      <c r="AR1098">
        <v>0</v>
      </c>
      <c r="AS1098" t="s">
        <v>3</v>
      </c>
      <c r="AT1098">
        <v>3.0000000000000001E-3</v>
      </c>
      <c r="AU1098" t="s">
        <v>135</v>
      </c>
      <c r="AV1098">
        <v>0</v>
      </c>
      <c r="AW1098">
        <v>2</v>
      </c>
      <c r="AX1098">
        <v>448999057</v>
      </c>
      <c r="AY1098">
        <v>1</v>
      </c>
      <c r="AZ1098">
        <v>0</v>
      </c>
      <c r="BA1098">
        <v>1126</v>
      </c>
      <c r="BB1098">
        <v>1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2.69868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1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CV1098">
        <v>0</v>
      </c>
      <c r="CW1098">
        <v>0</v>
      </c>
      <c r="CX1098">
        <f>ROUND(Y1098*Source!I680,7)</f>
        <v>0</v>
      </c>
      <c r="CY1098">
        <f>AA1098</f>
        <v>1448.29</v>
      </c>
      <c r="CZ1098">
        <f>AE1098</f>
        <v>899.56</v>
      </c>
      <c r="DA1098">
        <f>AI1098</f>
        <v>1.61</v>
      </c>
      <c r="DB1098">
        <f>ROUND((ROUND(AT1098*CZ1098,2)*ROUND(0,7)),6)</f>
        <v>0</v>
      </c>
      <c r="DC1098">
        <f>ROUND((ROUND(AT1098*AG1098,2)*ROUND(0,7)),6)</f>
        <v>0</v>
      </c>
      <c r="DD1098" t="s">
        <v>3</v>
      </c>
      <c r="DE1098" t="s">
        <v>3</v>
      </c>
      <c r="DF1098">
        <f>ROUND(ROUND(AE1098*AI1098,2)*CX1098,2)</f>
        <v>0</v>
      </c>
      <c r="DG1098">
        <f t="shared" si="482"/>
        <v>0</v>
      </c>
      <c r="DH1098">
        <f t="shared" si="491"/>
        <v>0</v>
      </c>
      <c r="DI1098">
        <f t="shared" si="492"/>
        <v>0</v>
      </c>
      <c r="DJ1098">
        <f>DF1098</f>
        <v>0</v>
      </c>
      <c r="DK1098">
        <v>0</v>
      </c>
      <c r="DL1098" t="s">
        <v>3</v>
      </c>
      <c r="DM1098">
        <v>0</v>
      </c>
      <c r="DN1098" t="s">
        <v>3</v>
      </c>
      <c r="DO1098">
        <v>0</v>
      </c>
    </row>
    <row r="1099" spans="1:119" x14ac:dyDescent="0.2">
      <c r="A1099">
        <f>ROW(Source!A680)</f>
        <v>680</v>
      </c>
      <c r="B1099">
        <v>449016111</v>
      </c>
      <c r="C1099">
        <v>448999045</v>
      </c>
      <c r="D1099">
        <v>277922291</v>
      </c>
      <c r="E1099">
        <v>1</v>
      </c>
      <c r="F1099">
        <v>1</v>
      </c>
      <c r="G1099">
        <v>1</v>
      </c>
      <c r="H1099">
        <v>3</v>
      </c>
      <c r="I1099" t="s">
        <v>1816</v>
      </c>
      <c r="J1099" t="s">
        <v>1817</v>
      </c>
      <c r="K1099" t="s">
        <v>1818</v>
      </c>
      <c r="L1099">
        <v>1477</v>
      </c>
      <c r="N1099">
        <v>1013</v>
      </c>
      <c r="O1099" t="s">
        <v>1667</v>
      </c>
      <c r="P1099" t="s">
        <v>1668</v>
      </c>
      <c r="Q1099">
        <v>1</v>
      </c>
      <c r="W1099">
        <v>0</v>
      </c>
      <c r="X1099">
        <v>-1273982928</v>
      </c>
      <c r="Y1099">
        <f>(AT1099*ROUND(0,7))</f>
        <v>0</v>
      </c>
      <c r="AA1099">
        <v>65234.86</v>
      </c>
      <c r="AB1099">
        <v>0</v>
      </c>
      <c r="AC1099">
        <v>0</v>
      </c>
      <c r="AD1099">
        <v>0</v>
      </c>
      <c r="AE1099">
        <v>52187.89</v>
      </c>
      <c r="AF1099">
        <v>0</v>
      </c>
      <c r="AG1099">
        <v>0</v>
      </c>
      <c r="AH1099">
        <v>0</v>
      </c>
      <c r="AI1099">
        <v>1.25</v>
      </c>
      <c r="AJ1099">
        <v>1</v>
      </c>
      <c r="AK1099">
        <v>1</v>
      </c>
      <c r="AL1099">
        <v>1</v>
      </c>
      <c r="AM1099">
        <v>2</v>
      </c>
      <c r="AN1099">
        <v>0</v>
      </c>
      <c r="AO1099">
        <v>0</v>
      </c>
      <c r="AP1099">
        <v>1</v>
      </c>
      <c r="AQ1099">
        <v>1</v>
      </c>
      <c r="AR1099">
        <v>0</v>
      </c>
      <c r="AS1099" t="s">
        <v>3</v>
      </c>
      <c r="AT1099">
        <v>6.9999999999999999E-4</v>
      </c>
      <c r="AU1099" t="s">
        <v>135</v>
      </c>
      <c r="AV1099">
        <v>0</v>
      </c>
      <c r="AW1099">
        <v>2</v>
      </c>
      <c r="AX1099">
        <v>448999058</v>
      </c>
      <c r="AY1099">
        <v>1</v>
      </c>
      <c r="AZ1099">
        <v>0</v>
      </c>
      <c r="BA1099">
        <v>1127</v>
      </c>
      <c r="BB1099">
        <v>1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36.531523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1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CV1099">
        <v>0</v>
      </c>
      <c r="CW1099">
        <v>0</v>
      </c>
      <c r="CX1099">
        <f>ROUND(Y1099*Source!I680,7)</f>
        <v>0</v>
      </c>
      <c r="CY1099">
        <f>AA1099</f>
        <v>65234.86</v>
      </c>
      <c r="CZ1099">
        <f>AE1099</f>
        <v>52187.89</v>
      </c>
      <c r="DA1099">
        <f>AI1099</f>
        <v>1.25</v>
      </c>
      <c r="DB1099">
        <f>ROUND((ROUND(AT1099*CZ1099,2)*ROUND(0,7)),6)</f>
        <v>0</v>
      </c>
      <c r="DC1099">
        <f>ROUND((ROUND(AT1099*AG1099,2)*ROUND(0,7)),6)</f>
        <v>0</v>
      </c>
      <c r="DD1099" t="s">
        <v>3</v>
      </c>
      <c r="DE1099" t="s">
        <v>3</v>
      </c>
      <c r="DF1099">
        <f>ROUND(ROUND(AE1099*AI1099,2)*CX1099,2)</f>
        <v>0</v>
      </c>
      <c r="DG1099">
        <f t="shared" si="482"/>
        <v>0</v>
      </c>
      <c r="DH1099">
        <f t="shared" si="491"/>
        <v>0</v>
      </c>
      <c r="DI1099">
        <f t="shared" si="492"/>
        <v>0</v>
      </c>
      <c r="DJ1099">
        <f>DF1099</f>
        <v>0</v>
      </c>
      <c r="DK1099">
        <v>0</v>
      </c>
      <c r="DL1099" t="s">
        <v>3</v>
      </c>
      <c r="DM1099">
        <v>0</v>
      </c>
      <c r="DN1099" t="s">
        <v>3</v>
      </c>
      <c r="DO1099">
        <v>0</v>
      </c>
    </row>
    <row r="1100" spans="1:119" x14ac:dyDescent="0.2">
      <c r="A1100">
        <f>ROW(Source!A680)</f>
        <v>680</v>
      </c>
      <c r="B1100">
        <v>449016111</v>
      </c>
      <c r="C1100">
        <v>448999045</v>
      </c>
      <c r="D1100">
        <v>277566433</v>
      </c>
      <c r="E1100">
        <v>109</v>
      </c>
      <c r="F1100">
        <v>1</v>
      </c>
      <c r="G1100">
        <v>1</v>
      </c>
      <c r="H1100">
        <v>3</v>
      </c>
      <c r="I1100" t="s">
        <v>633</v>
      </c>
      <c r="J1100" t="s">
        <v>3</v>
      </c>
      <c r="K1100" t="s">
        <v>634</v>
      </c>
      <c r="L1100">
        <v>3277935</v>
      </c>
      <c r="N1100">
        <v>1013</v>
      </c>
      <c r="O1100" t="s">
        <v>635</v>
      </c>
      <c r="P1100" t="s">
        <v>635</v>
      </c>
      <c r="Q1100">
        <v>1</v>
      </c>
      <c r="W1100">
        <v>0</v>
      </c>
      <c r="X1100">
        <v>274903907</v>
      </c>
      <c r="Y1100">
        <f>AT1100</f>
        <v>2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1</v>
      </c>
      <c r="AJ1100">
        <v>1</v>
      </c>
      <c r="AK1100">
        <v>1</v>
      </c>
      <c r="AL1100">
        <v>1</v>
      </c>
      <c r="AM1100">
        <v>-2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 t="s">
        <v>3</v>
      </c>
      <c r="AT1100">
        <v>2</v>
      </c>
      <c r="AU1100" t="s">
        <v>3</v>
      </c>
      <c r="AV1100">
        <v>0</v>
      </c>
      <c r="AW1100">
        <v>2</v>
      </c>
      <c r="AX1100">
        <v>448999059</v>
      </c>
      <c r="AY1100">
        <v>1</v>
      </c>
      <c r="AZ1100">
        <v>2048</v>
      </c>
      <c r="BA1100">
        <v>1128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CV1100">
        <v>0</v>
      </c>
      <c r="CW1100">
        <v>0</v>
      </c>
      <c r="CX1100">
        <f>ROUND(Y1100*Source!I680,7)</f>
        <v>2</v>
      </c>
      <c r="CY1100">
        <f>AA1100</f>
        <v>0</v>
      </c>
      <c r="CZ1100">
        <f>AE1100</f>
        <v>0</v>
      </c>
      <c r="DA1100">
        <f>AI1100</f>
        <v>1</v>
      </c>
      <c r="DB1100">
        <f>ROUND(ROUND(AT1100*CZ1100,2),6)</f>
        <v>0</v>
      </c>
      <c r="DC1100">
        <f>ROUND(ROUND(AT1100*AG1100,2),6)</f>
        <v>0</v>
      </c>
      <c r="DD1100" t="s">
        <v>3</v>
      </c>
      <c r="DE1100" t="s">
        <v>3</v>
      </c>
      <c r="DF1100">
        <f t="shared" ref="DF1100:DF1113" si="493">ROUND(ROUND(AE1100,2)*CX1100,2)</f>
        <v>0</v>
      </c>
      <c r="DG1100">
        <f t="shared" si="482"/>
        <v>0</v>
      </c>
      <c r="DH1100">
        <f t="shared" si="491"/>
        <v>0</v>
      </c>
      <c r="DI1100">
        <f t="shared" si="492"/>
        <v>0</v>
      </c>
      <c r="DJ1100">
        <f>DF1100</f>
        <v>0</v>
      </c>
      <c r="DK1100">
        <v>0</v>
      </c>
      <c r="DL1100" t="s">
        <v>3</v>
      </c>
      <c r="DM1100">
        <v>0</v>
      </c>
      <c r="DN1100" t="s">
        <v>3</v>
      </c>
      <c r="DO1100">
        <v>0</v>
      </c>
    </row>
    <row r="1101" spans="1:119" x14ac:dyDescent="0.2">
      <c r="A1101">
        <f>ROW(Source!A682)</f>
        <v>682</v>
      </c>
      <c r="B1101">
        <v>449016111</v>
      </c>
      <c r="C1101">
        <v>448999061</v>
      </c>
      <c r="D1101">
        <v>327091163</v>
      </c>
      <c r="E1101">
        <v>112</v>
      </c>
      <c r="F1101">
        <v>1</v>
      </c>
      <c r="G1101">
        <v>1</v>
      </c>
      <c r="H1101">
        <v>1</v>
      </c>
      <c r="I1101" t="s">
        <v>1359</v>
      </c>
      <c r="J1101" t="s">
        <v>3</v>
      </c>
      <c r="K1101" t="s">
        <v>1455</v>
      </c>
      <c r="L1101">
        <v>1191</v>
      </c>
      <c r="N1101">
        <v>1013</v>
      </c>
      <c r="O1101" t="s">
        <v>1203</v>
      </c>
      <c r="P1101" t="s">
        <v>1203</v>
      </c>
      <c r="Q1101">
        <v>1</v>
      </c>
      <c r="W1101">
        <v>0</v>
      </c>
      <c r="X1101">
        <v>1426738182</v>
      </c>
      <c r="Y1101">
        <f>(AT1101*ROUND(0.3,7))</f>
        <v>1.236</v>
      </c>
      <c r="AA1101">
        <v>0</v>
      </c>
      <c r="AB1101">
        <v>0</v>
      </c>
      <c r="AC1101">
        <v>0</v>
      </c>
      <c r="AD1101">
        <v>485.31</v>
      </c>
      <c r="AE1101">
        <v>0</v>
      </c>
      <c r="AF1101">
        <v>0</v>
      </c>
      <c r="AG1101">
        <v>0</v>
      </c>
      <c r="AH1101">
        <v>485.31</v>
      </c>
      <c r="AI1101">
        <v>1</v>
      </c>
      <c r="AJ1101">
        <v>1</v>
      </c>
      <c r="AK1101">
        <v>1</v>
      </c>
      <c r="AL1101">
        <v>1</v>
      </c>
      <c r="AM1101">
        <v>-2</v>
      </c>
      <c r="AN1101">
        <v>0</v>
      </c>
      <c r="AO1101">
        <v>0</v>
      </c>
      <c r="AP1101">
        <v>1</v>
      </c>
      <c r="AQ1101">
        <v>1</v>
      </c>
      <c r="AR1101">
        <v>0</v>
      </c>
      <c r="AS1101" t="s">
        <v>3</v>
      </c>
      <c r="AT1101">
        <v>4.12</v>
      </c>
      <c r="AU1101" t="s">
        <v>321</v>
      </c>
      <c r="AV1101">
        <v>1</v>
      </c>
      <c r="AW1101">
        <v>2</v>
      </c>
      <c r="AX1101">
        <v>448999067</v>
      </c>
      <c r="AY1101">
        <v>2</v>
      </c>
      <c r="AZ1101">
        <v>131072</v>
      </c>
      <c r="BA1101">
        <v>1129</v>
      </c>
      <c r="BB1101">
        <v>1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1999.4772</v>
      </c>
      <c r="BN1101">
        <v>4.12</v>
      </c>
      <c r="BO1101">
        <v>0</v>
      </c>
      <c r="BP1101">
        <v>1</v>
      </c>
      <c r="BQ1101">
        <v>0</v>
      </c>
      <c r="BR1101">
        <v>0</v>
      </c>
      <c r="BS1101">
        <v>0</v>
      </c>
      <c r="BT1101">
        <v>599.84316000000001</v>
      </c>
      <c r="BU1101">
        <v>1.236</v>
      </c>
      <c r="BV1101">
        <v>0</v>
      </c>
      <c r="BW1101">
        <v>1</v>
      </c>
      <c r="CU1101">
        <f>ROUND(AT1101*Source!I682*AH1101*AL1101,2)</f>
        <v>1999.48</v>
      </c>
      <c r="CV1101">
        <f>ROUND(Y1101*Source!I682,7)</f>
        <v>1.236</v>
      </c>
      <c r="CW1101">
        <v>0</v>
      </c>
      <c r="CX1101">
        <f>ROUND(Y1101*Source!I682,7)</f>
        <v>1.236</v>
      </c>
      <c r="CY1101">
        <f>AD1101</f>
        <v>485.31</v>
      </c>
      <c r="CZ1101">
        <f>AH1101</f>
        <v>485.31</v>
      </c>
      <c r="DA1101">
        <f>AL1101</f>
        <v>1</v>
      </c>
      <c r="DB1101">
        <f>ROUND((ROUND(AT1101*CZ1101,2)*ROUND(0.3,7)),6)</f>
        <v>599.84400000000005</v>
      </c>
      <c r="DC1101">
        <f>ROUND((ROUND(AT1101*AG1101,2)*ROUND(0.3,7)),6)</f>
        <v>0</v>
      </c>
      <c r="DD1101" t="s">
        <v>3</v>
      </c>
      <c r="DE1101" t="s">
        <v>3</v>
      </c>
      <c r="DF1101">
        <f t="shared" si="493"/>
        <v>0</v>
      </c>
      <c r="DG1101">
        <f t="shared" si="482"/>
        <v>0</v>
      </c>
      <c r="DH1101">
        <f t="shared" si="491"/>
        <v>0</v>
      </c>
      <c r="DI1101">
        <f t="shared" si="492"/>
        <v>599.84</v>
      </c>
      <c r="DJ1101">
        <f>DI1101</f>
        <v>599.84</v>
      </c>
      <c r="DK1101">
        <v>1</v>
      </c>
      <c r="DL1101" t="s">
        <v>3</v>
      </c>
      <c r="DM1101">
        <v>0</v>
      </c>
      <c r="DN1101" t="s">
        <v>3</v>
      </c>
      <c r="DO1101">
        <v>0</v>
      </c>
    </row>
    <row r="1102" spans="1:119" x14ac:dyDescent="0.2">
      <c r="A1102">
        <f>ROW(Source!A682)</f>
        <v>682</v>
      </c>
      <c r="B1102">
        <v>449016111</v>
      </c>
      <c r="C1102">
        <v>448999061</v>
      </c>
      <c r="D1102">
        <v>327091406</v>
      </c>
      <c r="E1102">
        <v>112</v>
      </c>
      <c r="F1102">
        <v>1</v>
      </c>
      <c r="G1102">
        <v>1</v>
      </c>
      <c r="H1102">
        <v>1</v>
      </c>
      <c r="I1102" t="s">
        <v>1204</v>
      </c>
      <c r="J1102" t="s">
        <v>3</v>
      </c>
      <c r="K1102" t="s">
        <v>1205</v>
      </c>
      <c r="L1102">
        <v>1191</v>
      </c>
      <c r="N1102">
        <v>1013</v>
      </c>
      <c r="O1102" t="s">
        <v>1203</v>
      </c>
      <c r="P1102" t="s">
        <v>1203</v>
      </c>
      <c r="Q1102">
        <v>1</v>
      </c>
      <c r="W1102">
        <v>0</v>
      </c>
      <c r="X1102">
        <v>-1417349443</v>
      </c>
      <c r="Y1102">
        <f>(AT1102*ROUND(0.3,7))</f>
        <v>0.24899999999999997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1</v>
      </c>
      <c r="AJ1102">
        <v>1</v>
      </c>
      <c r="AK1102">
        <v>1</v>
      </c>
      <c r="AL1102">
        <v>1</v>
      </c>
      <c r="AM1102">
        <v>-2</v>
      </c>
      <c r="AN1102">
        <v>0</v>
      </c>
      <c r="AO1102">
        <v>0</v>
      </c>
      <c r="AP1102">
        <v>1</v>
      </c>
      <c r="AQ1102">
        <v>1</v>
      </c>
      <c r="AR1102">
        <v>0</v>
      </c>
      <c r="AS1102" t="s">
        <v>3</v>
      </c>
      <c r="AT1102">
        <v>0.83</v>
      </c>
      <c r="AU1102" t="s">
        <v>321</v>
      </c>
      <c r="AV1102">
        <v>2</v>
      </c>
      <c r="AW1102">
        <v>2</v>
      </c>
      <c r="AX1102">
        <v>448999068</v>
      </c>
      <c r="AY1102">
        <v>1</v>
      </c>
      <c r="AZ1102">
        <v>0</v>
      </c>
      <c r="BA1102">
        <v>1130</v>
      </c>
      <c r="BB1102">
        <v>1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CV1102">
        <v>0</v>
      </c>
      <c r="CW1102">
        <v>0</v>
      </c>
      <c r="CX1102">
        <f>ROUND(Y1102*Source!I682,7)</f>
        <v>0.249</v>
      </c>
      <c r="CY1102">
        <f>AD1102</f>
        <v>0</v>
      </c>
      <c r="CZ1102">
        <f>AH1102</f>
        <v>0</v>
      </c>
      <c r="DA1102">
        <f>AL1102</f>
        <v>1</v>
      </c>
      <c r="DB1102">
        <f>ROUND((ROUND(AT1102*CZ1102,2)*ROUND(0.3,7)),6)</f>
        <v>0</v>
      </c>
      <c r="DC1102">
        <f>ROUND((ROUND(AT1102*AG1102,2)*ROUND(0.3,7)),6)</f>
        <v>0</v>
      </c>
      <c r="DD1102" t="s">
        <v>3</v>
      </c>
      <c r="DE1102" t="s">
        <v>3</v>
      </c>
      <c r="DF1102">
        <f t="shared" si="493"/>
        <v>0</v>
      </c>
      <c r="DG1102">
        <f t="shared" si="482"/>
        <v>0</v>
      </c>
      <c r="DH1102">
        <f t="shared" si="491"/>
        <v>0</v>
      </c>
      <c r="DI1102">
        <f t="shared" si="492"/>
        <v>0</v>
      </c>
      <c r="DJ1102">
        <f>DI1102</f>
        <v>0</v>
      </c>
      <c r="DK1102">
        <v>0</v>
      </c>
      <c r="DL1102" t="s">
        <v>3</v>
      </c>
      <c r="DM1102">
        <v>0</v>
      </c>
      <c r="DN1102" t="s">
        <v>3</v>
      </c>
      <c r="DO1102">
        <v>0</v>
      </c>
    </row>
    <row r="1103" spans="1:119" x14ac:dyDescent="0.2">
      <c r="A1103">
        <f>ROW(Source!A682)</f>
        <v>682</v>
      </c>
      <c r="B1103">
        <v>449016111</v>
      </c>
      <c r="C1103">
        <v>448999061</v>
      </c>
      <c r="D1103">
        <v>327211495</v>
      </c>
      <c r="E1103">
        <v>1</v>
      </c>
      <c r="F1103">
        <v>1</v>
      </c>
      <c r="G1103">
        <v>1</v>
      </c>
      <c r="H1103">
        <v>2</v>
      </c>
      <c r="I1103" t="s">
        <v>1220</v>
      </c>
      <c r="J1103" t="s">
        <v>1221</v>
      </c>
      <c r="K1103" t="s">
        <v>1222</v>
      </c>
      <c r="L1103">
        <v>1368</v>
      </c>
      <c r="N1103">
        <v>1011</v>
      </c>
      <c r="O1103" t="s">
        <v>1100</v>
      </c>
      <c r="P1103" t="s">
        <v>1100</v>
      </c>
      <c r="Q1103">
        <v>1</v>
      </c>
      <c r="W1103">
        <v>0</v>
      </c>
      <c r="X1103">
        <v>-613270886</v>
      </c>
      <c r="Y1103">
        <f>(AT1103*ROUND(0.3,7))</f>
        <v>0.1188</v>
      </c>
      <c r="AA1103">
        <v>0</v>
      </c>
      <c r="AB1103">
        <v>1626.29</v>
      </c>
      <c r="AC1103">
        <v>724.95</v>
      </c>
      <c r="AD1103">
        <v>0</v>
      </c>
      <c r="AE1103">
        <v>0</v>
      </c>
      <c r="AF1103">
        <v>1626.29</v>
      </c>
      <c r="AG1103">
        <v>724.95</v>
      </c>
      <c r="AH1103">
        <v>0</v>
      </c>
      <c r="AI1103">
        <v>1</v>
      </c>
      <c r="AJ1103">
        <v>1</v>
      </c>
      <c r="AK1103">
        <v>1</v>
      </c>
      <c r="AL1103">
        <v>1</v>
      </c>
      <c r="AM1103">
        <v>-2</v>
      </c>
      <c r="AN1103">
        <v>0</v>
      </c>
      <c r="AO1103">
        <v>0</v>
      </c>
      <c r="AP1103">
        <v>1</v>
      </c>
      <c r="AQ1103">
        <v>1</v>
      </c>
      <c r="AR1103">
        <v>0</v>
      </c>
      <c r="AS1103" t="s">
        <v>3</v>
      </c>
      <c r="AT1103">
        <v>0.39600000000000002</v>
      </c>
      <c r="AU1103" t="s">
        <v>321</v>
      </c>
      <c r="AV1103">
        <v>1</v>
      </c>
      <c r="AW1103">
        <v>2</v>
      </c>
      <c r="AX1103">
        <v>448999069</v>
      </c>
      <c r="AY1103">
        <v>2</v>
      </c>
      <c r="AZ1103">
        <v>98304</v>
      </c>
      <c r="BA1103">
        <v>1131</v>
      </c>
      <c r="BB1103">
        <v>1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644.01084000000003</v>
      </c>
      <c r="BL1103">
        <v>287.08020000000005</v>
      </c>
      <c r="BM1103">
        <v>0</v>
      </c>
      <c r="BN1103">
        <v>0</v>
      </c>
      <c r="BO1103">
        <v>0.39600000000000002</v>
      </c>
      <c r="BP1103">
        <v>1</v>
      </c>
      <c r="BQ1103">
        <v>0</v>
      </c>
      <c r="BR1103">
        <v>193.20325199999999</v>
      </c>
      <c r="BS1103">
        <v>86.124060000000014</v>
      </c>
      <c r="BT1103">
        <v>0</v>
      </c>
      <c r="BU1103">
        <v>0</v>
      </c>
      <c r="BV1103">
        <v>0.1188</v>
      </c>
      <c r="BW1103">
        <v>1</v>
      </c>
      <c r="CV1103">
        <v>0</v>
      </c>
      <c r="CW1103">
        <f>ROUND(Y1103*Source!I682*DO1103,7)</f>
        <v>0.1188</v>
      </c>
      <c r="CX1103">
        <f>ROUND(Y1103*Source!I682,7)</f>
        <v>0.1188</v>
      </c>
      <c r="CY1103">
        <f>AB1103</f>
        <v>1626.29</v>
      </c>
      <c r="CZ1103">
        <f>AF1103</f>
        <v>1626.29</v>
      </c>
      <c r="DA1103">
        <f>AJ1103</f>
        <v>1</v>
      </c>
      <c r="DB1103">
        <f>ROUND((ROUND(AT1103*CZ1103,2)*ROUND(0.3,7)),6)</f>
        <v>193.203</v>
      </c>
      <c r="DC1103">
        <f>ROUND((ROUND(AT1103*AG1103,2)*ROUND(0.3,7)),6)</f>
        <v>86.123999999999995</v>
      </c>
      <c r="DD1103" t="s">
        <v>3</v>
      </c>
      <c r="DE1103" t="s">
        <v>3</v>
      </c>
      <c r="DF1103">
        <f t="shared" si="493"/>
        <v>0</v>
      </c>
      <c r="DG1103">
        <f t="shared" si="482"/>
        <v>193.2</v>
      </c>
      <c r="DH1103">
        <f t="shared" si="491"/>
        <v>86.12</v>
      </c>
      <c r="DI1103">
        <f t="shared" si="492"/>
        <v>0</v>
      </c>
      <c r="DJ1103">
        <f>DG1103+DH1103</f>
        <v>279.32</v>
      </c>
      <c r="DK1103">
        <v>1</v>
      </c>
      <c r="DL1103" t="s">
        <v>1223</v>
      </c>
      <c r="DM1103">
        <v>6</v>
      </c>
      <c r="DN1103" t="s">
        <v>1203</v>
      </c>
      <c r="DO1103">
        <v>1</v>
      </c>
    </row>
    <row r="1104" spans="1:119" x14ac:dyDescent="0.2">
      <c r="A1104">
        <f>ROW(Source!A682)</f>
        <v>682</v>
      </c>
      <c r="B1104">
        <v>449016111</v>
      </c>
      <c r="C1104">
        <v>448999061</v>
      </c>
      <c r="D1104">
        <v>327211634</v>
      </c>
      <c r="E1104">
        <v>1</v>
      </c>
      <c r="F1104">
        <v>1</v>
      </c>
      <c r="G1104">
        <v>1</v>
      </c>
      <c r="H1104">
        <v>2</v>
      </c>
      <c r="I1104" t="s">
        <v>1401</v>
      </c>
      <c r="J1104" t="s">
        <v>1402</v>
      </c>
      <c r="K1104" t="s">
        <v>1403</v>
      </c>
      <c r="L1104">
        <v>1368</v>
      </c>
      <c r="N1104">
        <v>1011</v>
      </c>
      <c r="O1104" t="s">
        <v>1100</v>
      </c>
      <c r="P1104" t="s">
        <v>1100</v>
      </c>
      <c r="Q1104">
        <v>1</v>
      </c>
      <c r="W1104">
        <v>0</v>
      </c>
      <c r="X1104">
        <v>-430580475</v>
      </c>
      <c r="Y1104">
        <f>(AT1104*ROUND(0.3,7))</f>
        <v>0.126</v>
      </c>
      <c r="AA1104">
        <v>0</v>
      </c>
      <c r="AB1104">
        <v>9.8000000000000007</v>
      </c>
      <c r="AC1104">
        <v>0</v>
      </c>
      <c r="AD1104">
        <v>0</v>
      </c>
      <c r="AE1104">
        <v>0</v>
      </c>
      <c r="AF1104">
        <v>6.62</v>
      </c>
      <c r="AG1104">
        <v>0</v>
      </c>
      <c r="AH1104">
        <v>0</v>
      </c>
      <c r="AI1104">
        <v>1</v>
      </c>
      <c r="AJ1104">
        <v>1.48</v>
      </c>
      <c r="AK1104">
        <v>1</v>
      </c>
      <c r="AL1104">
        <v>1</v>
      </c>
      <c r="AM1104">
        <v>2</v>
      </c>
      <c r="AN1104">
        <v>0</v>
      </c>
      <c r="AO1104">
        <v>0</v>
      </c>
      <c r="AP1104">
        <v>1</v>
      </c>
      <c r="AQ1104">
        <v>1</v>
      </c>
      <c r="AR1104">
        <v>0</v>
      </c>
      <c r="AS1104" t="s">
        <v>3</v>
      </c>
      <c r="AT1104">
        <v>0.42</v>
      </c>
      <c r="AU1104" t="s">
        <v>321</v>
      </c>
      <c r="AV1104">
        <v>1</v>
      </c>
      <c r="AW1104">
        <v>2</v>
      </c>
      <c r="AX1104">
        <v>448999070</v>
      </c>
      <c r="AY1104">
        <v>1</v>
      </c>
      <c r="AZ1104">
        <v>0</v>
      </c>
      <c r="BA1104">
        <v>1132</v>
      </c>
      <c r="BB1104">
        <v>1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2.7803999999999998</v>
      </c>
      <c r="BL1104">
        <v>0</v>
      </c>
      <c r="BM1104">
        <v>0</v>
      </c>
      <c r="BN1104">
        <v>0</v>
      </c>
      <c r="BO1104">
        <v>0</v>
      </c>
      <c r="BP1104">
        <v>1</v>
      </c>
      <c r="BQ1104">
        <v>0</v>
      </c>
      <c r="BR1104">
        <v>0.83411999999999997</v>
      </c>
      <c r="BS1104">
        <v>0</v>
      </c>
      <c r="BT1104">
        <v>0</v>
      </c>
      <c r="BU1104">
        <v>0</v>
      </c>
      <c r="BV1104">
        <v>0</v>
      </c>
      <c r="BW1104">
        <v>1</v>
      </c>
      <c r="CV1104">
        <v>0</v>
      </c>
      <c r="CW1104">
        <f>ROUND(Y1104*Source!I682*DO1104,7)</f>
        <v>0</v>
      </c>
      <c r="CX1104">
        <f>ROUND(Y1104*Source!I682,7)</f>
        <v>0.126</v>
      </c>
      <c r="CY1104">
        <f>AB1104</f>
        <v>9.8000000000000007</v>
      </c>
      <c r="CZ1104">
        <f>AF1104</f>
        <v>6.62</v>
      </c>
      <c r="DA1104">
        <f>AJ1104</f>
        <v>1.48</v>
      </c>
      <c r="DB1104">
        <f>ROUND((ROUND(AT1104*CZ1104,2)*ROUND(0.3,7)),6)</f>
        <v>0.83399999999999996</v>
      </c>
      <c r="DC1104">
        <f>ROUND((ROUND(AT1104*AG1104,2)*ROUND(0.3,7)),6)</f>
        <v>0</v>
      </c>
      <c r="DD1104" t="s">
        <v>3</v>
      </c>
      <c r="DE1104" t="s">
        <v>3</v>
      </c>
      <c r="DF1104">
        <f t="shared" si="493"/>
        <v>0</v>
      </c>
      <c r="DG1104">
        <f>ROUND(ROUND(AF1104*AJ1104,2)*CX1104,2)</f>
        <v>1.23</v>
      </c>
      <c r="DH1104">
        <f t="shared" si="491"/>
        <v>0</v>
      </c>
      <c r="DI1104">
        <f t="shared" si="492"/>
        <v>0</v>
      </c>
      <c r="DJ1104">
        <f>DG1104+DH1104</f>
        <v>1.23</v>
      </c>
      <c r="DK1104">
        <v>0</v>
      </c>
      <c r="DL1104" t="s">
        <v>3</v>
      </c>
      <c r="DM1104">
        <v>0</v>
      </c>
      <c r="DN1104" t="s">
        <v>3</v>
      </c>
      <c r="DO1104">
        <v>0</v>
      </c>
    </row>
    <row r="1105" spans="1:119" x14ac:dyDescent="0.2">
      <c r="A1105">
        <f>ROW(Source!A682)</f>
        <v>682</v>
      </c>
      <c r="B1105">
        <v>449016111</v>
      </c>
      <c r="C1105">
        <v>448999061</v>
      </c>
      <c r="D1105">
        <v>327212380</v>
      </c>
      <c r="E1105">
        <v>1</v>
      </c>
      <c r="F1105">
        <v>1</v>
      </c>
      <c r="G1105">
        <v>1</v>
      </c>
      <c r="H1105">
        <v>2</v>
      </c>
      <c r="I1105" t="s">
        <v>1206</v>
      </c>
      <c r="J1105" t="s">
        <v>1207</v>
      </c>
      <c r="K1105" t="s">
        <v>1208</v>
      </c>
      <c r="L1105">
        <v>1368</v>
      </c>
      <c r="N1105">
        <v>1011</v>
      </c>
      <c r="O1105" t="s">
        <v>1100</v>
      </c>
      <c r="P1105" t="s">
        <v>1100</v>
      </c>
      <c r="Q1105">
        <v>1</v>
      </c>
      <c r="W1105">
        <v>0</v>
      </c>
      <c r="X1105">
        <v>1032761012</v>
      </c>
      <c r="Y1105">
        <f>(AT1105*ROUND(0.3,7))</f>
        <v>0.13019999999999998</v>
      </c>
      <c r="AA1105">
        <v>0</v>
      </c>
      <c r="AB1105">
        <v>641.70000000000005</v>
      </c>
      <c r="AC1105">
        <v>539.69000000000005</v>
      </c>
      <c r="AD1105">
        <v>0</v>
      </c>
      <c r="AE1105">
        <v>0</v>
      </c>
      <c r="AF1105">
        <v>641.70000000000005</v>
      </c>
      <c r="AG1105">
        <v>539.69000000000005</v>
      </c>
      <c r="AH1105">
        <v>0</v>
      </c>
      <c r="AI1105">
        <v>1</v>
      </c>
      <c r="AJ1105">
        <v>1</v>
      </c>
      <c r="AK1105">
        <v>1</v>
      </c>
      <c r="AL1105">
        <v>1</v>
      </c>
      <c r="AM1105">
        <v>-2</v>
      </c>
      <c r="AN1105">
        <v>0</v>
      </c>
      <c r="AO1105">
        <v>0</v>
      </c>
      <c r="AP1105">
        <v>1</v>
      </c>
      <c r="AQ1105">
        <v>1</v>
      </c>
      <c r="AR1105">
        <v>0</v>
      </c>
      <c r="AS1105" t="s">
        <v>3</v>
      </c>
      <c r="AT1105">
        <v>0.434</v>
      </c>
      <c r="AU1105" t="s">
        <v>321</v>
      </c>
      <c r="AV1105">
        <v>1</v>
      </c>
      <c r="AW1105">
        <v>2</v>
      </c>
      <c r="AX1105">
        <v>448999071</v>
      </c>
      <c r="AY1105">
        <v>2</v>
      </c>
      <c r="AZ1105">
        <v>98304</v>
      </c>
      <c r="BA1105">
        <v>1133</v>
      </c>
      <c r="BB1105">
        <v>1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278.49780000000004</v>
      </c>
      <c r="BL1105">
        <v>234.22546000000003</v>
      </c>
      <c r="BM1105">
        <v>0</v>
      </c>
      <c r="BN1105">
        <v>0</v>
      </c>
      <c r="BO1105">
        <v>0.434</v>
      </c>
      <c r="BP1105">
        <v>1</v>
      </c>
      <c r="BQ1105">
        <v>0</v>
      </c>
      <c r="BR1105">
        <v>83.549340000000001</v>
      </c>
      <c r="BS1105">
        <v>70.267637999999991</v>
      </c>
      <c r="BT1105">
        <v>0</v>
      </c>
      <c r="BU1105">
        <v>0</v>
      </c>
      <c r="BV1105">
        <v>0.13019999999999998</v>
      </c>
      <c r="BW1105">
        <v>1</v>
      </c>
      <c r="CV1105">
        <v>0</v>
      </c>
      <c r="CW1105">
        <f>ROUND(Y1105*Source!I682*DO1105,7)</f>
        <v>0.13020000000000001</v>
      </c>
      <c r="CX1105">
        <f>ROUND(Y1105*Source!I682,7)</f>
        <v>0.13020000000000001</v>
      </c>
      <c r="CY1105">
        <f>AB1105</f>
        <v>641.70000000000005</v>
      </c>
      <c r="CZ1105">
        <f>AF1105</f>
        <v>641.70000000000005</v>
      </c>
      <c r="DA1105">
        <f>AJ1105</f>
        <v>1</v>
      </c>
      <c r="DB1105">
        <f>ROUND((ROUND(AT1105*CZ1105,2)*ROUND(0.3,7)),6)</f>
        <v>83.55</v>
      </c>
      <c r="DC1105">
        <f>ROUND((ROUND(AT1105*AG1105,2)*ROUND(0.3,7)),6)</f>
        <v>70.269000000000005</v>
      </c>
      <c r="DD1105" t="s">
        <v>3</v>
      </c>
      <c r="DE1105" t="s">
        <v>3</v>
      </c>
      <c r="DF1105">
        <f t="shared" si="493"/>
        <v>0</v>
      </c>
      <c r="DG1105">
        <f>ROUND(ROUND(AF1105,2)*CX1105,2)</f>
        <v>83.55</v>
      </c>
      <c r="DH1105">
        <f t="shared" si="491"/>
        <v>70.27</v>
      </c>
      <c r="DI1105">
        <f t="shared" si="492"/>
        <v>0</v>
      </c>
      <c r="DJ1105">
        <f>DG1105+DH1105</f>
        <v>153.82</v>
      </c>
      <c r="DK1105">
        <v>1</v>
      </c>
      <c r="DL1105" t="s">
        <v>1209</v>
      </c>
      <c r="DM1105">
        <v>4</v>
      </c>
      <c r="DN1105" t="s">
        <v>1203</v>
      </c>
      <c r="DO1105">
        <v>1</v>
      </c>
    </row>
    <row r="1106" spans="1:119" x14ac:dyDescent="0.2">
      <c r="A1106">
        <f>ROW(Source!A683)</f>
        <v>683</v>
      </c>
      <c r="B1106">
        <v>449016111</v>
      </c>
      <c r="C1106">
        <v>448999073</v>
      </c>
      <c r="D1106">
        <v>327091163</v>
      </c>
      <c r="E1106">
        <v>112</v>
      </c>
      <c r="F1106">
        <v>1</v>
      </c>
      <c r="G1106">
        <v>1</v>
      </c>
      <c r="H1106">
        <v>1</v>
      </c>
      <c r="I1106" t="s">
        <v>1359</v>
      </c>
      <c r="J1106" t="s">
        <v>3</v>
      </c>
      <c r="K1106" t="s">
        <v>1455</v>
      </c>
      <c r="L1106">
        <v>1191</v>
      </c>
      <c r="N1106">
        <v>1013</v>
      </c>
      <c r="O1106" t="s">
        <v>1203</v>
      </c>
      <c r="P1106" t="s">
        <v>1203</v>
      </c>
      <c r="Q1106">
        <v>1</v>
      </c>
      <c r="W1106">
        <v>0</v>
      </c>
      <c r="X1106">
        <v>1426738182</v>
      </c>
      <c r="Y1106">
        <f>AT1106</f>
        <v>4.12</v>
      </c>
      <c r="AA1106">
        <v>0</v>
      </c>
      <c r="AB1106">
        <v>0</v>
      </c>
      <c r="AC1106">
        <v>0</v>
      </c>
      <c r="AD1106">
        <v>485.31</v>
      </c>
      <c r="AE1106">
        <v>0</v>
      </c>
      <c r="AF1106">
        <v>0</v>
      </c>
      <c r="AG1106">
        <v>0</v>
      </c>
      <c r="AH1106">
        <v>485.31</v>
      </c>
      <c r="AI1106">
        <v>1</v>
      </c>
      <c r="AJ1106">
        <v>1</v>
      </c>
      <c r="AK1106">
        <v>1</v>
      </c>
      <c r="AL1106">
        <v>1</v>
      </c>
      <c r="AM1106">
        <v>-2</v>
      </c>
      <c r="AN1106">
        <v>0</v>
      </c>
      <c r="AO1106">
        <v>0</v>
      </c>
      <c r="AP1106">
        <v>1</v>
      </c>
      <c r="AQ1106">
        <v>1</v>
      </c>
      <c r="AR1106">
        <v>0</v>
      </c>
      <c r="AS1106" t="s">
        <v>3</v>
      </c>
      <c r="AT1106">
        <v>4.12</v>
      </c>
      <c r="AU1106" t="s">
        <v>3</v>
      </c>
      <c r="AV1106">
        <v>1</v>
      </c>
      <c r="AW1106">
        <v>2</v>
      </c>
      <c r="AX1106">
        <v>448999079</v>
      </c>
      <c r="AY1106">
        <v>2</v>
      </c>
      <c r="AZ1106">
        <v>131072</v>
      </c>
      <c r="BA1106">
        <v>1135</v>
      </c>
      <c r="BB1106">
        <v>1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1999.4772</v>
      </c>
      <c r="BN1106">
        <v>4.12</v>
      </c>
      <c r="BO1106">
        <v>0</v>
      </c>
      <c r="BP1106">
        <v>1</v>
      </c>
      <c r="BQ1106">
        <v>0</v>
      </c>
      <c r="BR1106">
        <v>0</v>
      </c>
      <c r="BS1106">
        <v>0</v>
      </c>
      <c r="BT1106">
        <v>1999.4772</v>
      </c>
      <c r="BU1106">
        <v>4.12</v>
      </c>
      <c r="BV1106">
        <v>0</v>
      </c>
      <c r="BW1106">
        <v>1</v>
      </c>
      <c r="CU1106">
        <f>ROUND(AT1106*Source!I683*AH1106*AL1106,2)</f>
        <v>1999.48</v>
      </c>
      <c r="CV1106">
        <f>ROUND(Y1106*Source!I683,7)</f>
        <v>4.12</v>
      </c>
      <c r="CW1106">
        <v>0</v>
      </c>
      <c r="CX1106">
        <f>ROUND(Y1106*Source!I683,7)</f>
        <v>4.12</v>
      </c>
      <c r="CY1106">
        <f>AD1106</f>
        <v>485.31</v>
      </c>
      <c r="CZ1106">
        <f>AH1106</f>
        <v>485.31</v>
      </c>
      <c r="DA1106">
        <f>AL1106</f>
        <v>1</v>
      </c>
      <c r="DB1106">
        <f>ROUND(ROUND(AT1106*CZ1106,2),6)</f>
        <v>1999.48</v>
      </c>
      <c r="DC1106">
        <f>ROUND(ROUND(AT1106*AG1106,2),6)</f>
        <v>0</v>
      </c>
      <c r="DD1106" t="s">
        <v>3</v>
      </c>
      <c r="DE1106" t="s">
        <v>3</v>
      </c>
      <c r="DF1106">
        <f t="shared" si="493"/>
        <v>0</v>
      </c>
      <c r="DG1106">
        <f>ROUND(ROUND(AF1106,2)*CX1106,2)</f>
        <v>0</v>
      </c>
      <c r="DH1106">
        <f t="shared" si="491"/>
        <v>0</v>
      </c>
      <c r="DI1106">
        <f t="shared" si="492"/>
        <v>1999.48</v>
      </c>
      <c r="DJ1106">
        <f>DI1106</f>
        <v>1999.48</v>
      </c>
      <c r="DK1106">
        <v>1</v>
      </c>
      <c r="DL1106" t="s">
        <v>3</v>
      </c>
      <c r="DM1106">
        <v>0</v>
      </c>
      <c r="DN1106" t="s">
        <v>3</v>
      </c>
      <c r="DO1106">
        <v>0</v>
      </c>
    </row>
    <row r="1107" spans="1:119" x14ac:dyDescent="0.2">
      <c r="A1107">
        <f>ROW(Source!A683)</f>
        <v>683</v>
      </c>
      <c r="B1107">
        <v>449016111</v>
      </c>
      <c r="C1107">
        <v>448999073</v>
      </c>
      <c r="D1107">
        <v>327091406</v>
      </c>
      <c r="E1107">
        <v>112</v>
      </c>
      <c r="F1107">
        <v>1</v>
      </c>
      <c r="G1107">
        <v>1</v>
      </c>
      <c r="H1107">
        <v>1</v>
      </c>
      <c r="I1107" t="s">
        <v>1204</v>
      </c>
      <c r="J1107" t="s">
        <v>3</v>
      </c>
      <c r="K1107" t="s">
        <v>1205</v>
      </c>
      <c r="L1107">
        <v>1191</v>
      </c>
      <c r="N1107">
        <v>1013</v>
      </c>
      <c r="O1107" t="s">
        <v>1203</v>
      </c>
      <c r="P1107" t="s">
        <v>1203</v>
      </c>
      <c r="Q1107">
        <v>1</v>
      </c>
      <c r="W1107">
        <v>0</v>
      </c>
      <c r="X1107">
        <v>-1417349443</v>
      </c>
      <c r="Y1107">
        <f>AT1107</f>
        <v>0.83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1</v>
      </c>
      <c r="AJ1107">
        <v>1</v>
      </c>
      <c r="AK1107">
        <v>1</v>
      </c>
      <c r="AL1107">
        <v>1</v>
      </c>
      <c r="AM1107">
        <v>-2</v>
      </c>
      <c r="AN1107">
        <v>0</v>
      </c>
      <c r="AO1107">
        <v>0</v>
      </c>
      <c r="AP1107">
        <v>1</v>
      </c>
      <c r="AQ1107">
        <v>1</v>
      </c>
      <c r="AR1107">
        <v>0</v>
      </c>
      <c r="AS1107" t="s">
        <v>3</v>
      </c>
      <c r="AT1107">
        <v>0.83</v>
      </c>
      <c r="AU1107" t="s">
        <v>3</v>
      </c>
      <c r="AV1107">
        <v>2</v>
      </c>
      <c r="AW1107">
        <v>2</v>
      </c>
      <c r="AX1107">
        <v>448999080</v>
      </c>
      <c r="AY1107">
        <v>1</v>
      </c>
      <c r="AZ1107">
        <v>0</v>
      </c>
      <c r="BA1107">
        <v>1136</v>
      </c>
      <c r="BB1107">
        <v>1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CV1107">
        <v>0</v>
      </c>
      <c r="CW1107">
        <v>0</v>
      </c>
      <c r="CX1107">
        <f>ROUND(Y1107*Source!I683,7)</f>
        <v>0.83</v>
      </c>
      <c r="CY1107">
        <f>AD1107</f>
        <v>0</v>
      </c>
      <c r="CZ1107">
        <f>AH1107</f>
        <v>0</v>
      </c>
      <c r="DA1107">
        <f>AL1107</f>
        <v>1</v>
      </c>
      <c r="DB1107">
        <f>ROUND(ROUND(AT1107*CZ1107,2),6)</f>
        <v>0</v>
      </c>
      <c r="DC1107">
        <f>ROUND(ROUND(AT1107*AG1107,2),6)</f>
        <v>0</v>
      </c>
      <c r="DD1107" t="s">
        <v>3</v>
      </c>
      <c r="DE1107" t="s">
        <v>3</v>
      </c>
      <c r="DF1107">
        <f t="shared" si="493"/>
        <v>0</v>
      </c>
      <c r="DG1107">
        <f>ROUND(ROUND(AF1107,2)*CX1107,2)</f>
        <v>0</v>
      </c>
      <c r="DH1107">
        <f t="shared" si="491"/>
        <v>0</v>
      </c>
      <c r="DI1107">
        <f t="shared" si="492"/>
        <v>0</v>
      </c>
      <c r="DJ1107">
        <f>DI1107</f>
        <v>0</v>
      </c>
      <c r="DK1107">
        <v>0</v>
      </c>
      <c r="DL1107" t="s">
        <v>3</v>
      </c>
      <c r="DM1107">
        <v>0</v>
      </c>
      <c r="DN1107" t="s">
        <v>3</v>
      </c>
      <c r="DO1107">
        <v>0</v>
      </c>
    </row>
    <row r="1108" spans="1:119" x14ac:dyDescent="0.2">
      <c r="A1108">
        <f>ROW(Source!A683)</f>
        <v>683</v>
      </c>
      <c r="B1108">
        <v>449016111</v>
      </c>
      <c r="C1108">
        <v>448999073</v>
      </c>
      <c r="D1108">
        <v>327211495</v>
      </c>
      <c r="E1108">
        <v>1</v>
      </c>
      <c r="F1108">
        <v>1</v>
      </c>
      <c r="G1108">
        <v>1</v>
      </c>
      <c r="H1108">
        <v>2</v>
      </c>
      <c r="I1108" t="s">
        <v>1220</v>
      </c>
      <c r="J1108" t="s">
        <v>1221</v>
      </c>
      <c r="K1108" t="s">
        <v>1222</v>
      </c>
      <c r="L1108">
        <v>1368</v>
      </c>
      <c r="N1108">
        <v>1011</v>
      </c>
      <c r="O1108" t="s">
        <v>1100</v>
      </c>
      <c r="P1108" t="s">
        <v>1100</v>
      </c>
      <c r="Q1108">
        <v>1</v>
      </c>
      <c r="W1108">
        <v>0</v>
      </c>
      <c r="X1108">
        <v>-613270886</v>
      </c>
      <c r="Y1108">
        <f>AT1108</f>
        <v>0.39600000000000002</v>
      </c>
      <c r="AA1108">
        <v>0</v>
      </c>
      <c r="AB1108">
        <v>1626.29</v>
      </c>
      <c r="AC1108">
        <v>724.95</v>
      </c>
      <c r="AD1108">
        <v>0</v>
      </c>
      <c r="AE1108">
        <v>0</v>
      </c>
      <c r="AF1108">
        <v>1626.29</v>
      </c>
      <c r="AG1108">
        <v>724.95</v>
      </c>
      <c r="AH1108">
        <v>0</v>
      </c>
      <c r="AI1108">
        <v>1</v>
      </c>
      <c r="AJ1108">
        <v>1</v>
      </c>
      <c r="AK1108">
        <v>1</v>
      </c>
      <c r="AL1108">
        <v>1</v>
      </c>
      <c r="AM1108">
        <v>-2</v>
      </c>
      <c r="AN1108">
        <v>0</v>
      </c>
      <c r="AO1108">
        <v>0</v>
      </c>
      <c r="AP1108">
        <v>1</v>
      </c>
      <c r="AQ1108">
        <v>1</v>
      </c>
      <c r="AR1108">
        <v>0</v>
      </c>
      <c r="AS1108" t="s">
        <v>3</v>
      </c>
      <c r="AT1108">
        <v>0.39600000000000002</v>
      </c>
      <c r="AU1108" t="s">
        <v>3</v>
      </c>
      <c r="AV1108">
        <v>1</v>
      </c>
      <c r="AW1108">
        <v>2</v>
      </c>
      <c r="AX1108">
        <v>448999081</v>
      </c>
      <c r="AY1108">
        <v>2</v>
      </c>
      <c r="AZ1108">
        <v>98304</v>
      </c>
      <c r="BA1108">
        <v>1137</v>
      </c>
      <c r="BB1108">
        <v>1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644.01084000000003</v>
      </c>
      <c r="BL1108">
        <v>287.08020000000005</v>
      </c>
      <c r="BM1108">
        <v>0</v>
      </c>
      <c r="BN1108">
        <v>0</v>
      </c>
      <c r="BO1108">
        <v>0.39600000000000002</v>
      </c>
      <c r="BP1108">
        <v>1</v>
      </c>
      <c r="BQ1108">
        <v>0</v>
      </c>
      <c r="BR1108">
        <v>644.01084000000003</v>
      </c>
      <c r="BS1108">
        <v>287.08020000000005</v>
      </c>
      <c r="BT1108">
        <v>0</v>
      </c>
      <c r="BU1108">
        <v>0</v>
      </c>
      <c r="BV1108">
        <v>0.39600000000000002</v>
      </c>
      <c r="BW1108">
        <v>1</v>
      </c>
      <c r="CV1108">
        <v>0</v>
      </c>
      <c r="CW1108">
        <f>ROUND(Y1108*Source!I683*DO1108,7)</f>
        <v>0.39600000000000002</v>
      </c>
      <c r="CX1108">
        <f>ROUND(Y1108*Source!I683,7)</f>
        <v>0.39600000000000002</v>
      </c>
      <c r="CY1108">
        <f>AB1108</f>
        <v>1626.29</v>
      </c>
      <c r="CZ1108">
        <f>AF1108</f>
        <v>1626.29</v>
      </c>
      <c r="DA1108">
        <f>AJ1108</f>
        <v>1</v>
      </c>
      <c r="DB1108">
        <f>ROUND(ROUND(AT1108*CZ1108,2),6)</f>
        <v>644.01</v>
      </c>
      <c r="DC1108">
        <f>ROUND(ROUND(AT1108*AG1108,2),6)</f>
        <v>287.08</v>
      </c>
      <c r="DD1108" t="s">
        <v>3</v>
      </c>
      <c r="DE1108" t="s">
        <v>3</v>
      </c>
      <c r="DF1108">
        <f t="shared" si="493"/>
        <v>0</v>
      </c>
      <c r="DG1108">
        <f>ROUND(ROUND(AF1108,2)*CX1108,2)</f>
        <v>644.01</v>
      </c>
      <c r="DH1108">
        <f t="shared" si="491"/>
        <v>287.08</v>
      </c>
      <c r="DI1108">
        <f t="shared" si="492"/>
        <v>0</v>
      </c>
      <c r="DJ1108">
        <f>DG1108+DH1108</f>
        <v>931.08999999999992</v>
      </c>
      <c r="DK1108">
        <v>1</v>
      </c>
      <c r="DL1108" t="s">
        <v>1223</v>
      </c>
      <c r="DM1108">
        <v>6</v>
      </c>
      <c r="DN1108" t="s">
        <v>1203</v>
      </c>
      <c r="DO1108">
        <v>1</v>
      </c>
    </row>
    <row r="1109" spans="1:119" x14ac:dyDescent="0.2">
      <c r="A1109">
        <f>ROW(Source!A683)</f>
        <v>683</v>
      </c>
      <c r="B1109">
        <v>449016111</v>
      </c>
      <c r="C1109">
        <v>448999073</v>
      </c>
      <c r="D1109">
        <v>327211634</v>
      </c>
      <c r="E1109">
        <v>1</v>
      </c>
      <c r="F1109">
        <v>1</v>
      </c>
      <c r="G1109">
        <v>1</v>
      </c>
      <c r="H1109">
        <v>2</v>
      </c>
      <c r="I1109" t="s">
        <v>1401</v>
      </c>
      <c r="J1109" t="s">
        <v>1402</v>
      </c>
      <c r="K1109" t="s">
        <v>1403</v>
      </c>
      <c r="L1109">
        <v>1368</v>
      </c>
      <c r="N1109">
        <v>1011</v>
      </c>
      <c r="O1109" t="s">
        <v>1100</v>
      </c>
      <c r="P1109" t="s">
        <v>1100</v>
      </c>
      <c r="Q1109">
        <v>1</v>
      </c>
      <c r="W1109">
        <v>0</v>
      </c>
      <c r="X1109">
        <v>-430580475</v>
      </c>
      <c r="Y1109">
        <f>AT1109</f>
        <v>0.42</v>
      </c>
      <c r="AA1109">
        <v>0</v>
      </c>
      <c r="AB1109">
        <v>9.8000000000000007</v>
      </c>
      <c r="AC1109">
        <v>0</v>
      </c>
      <c r="AD1109">
        <v>0</v>
      </c>
      <c r="AE1109">
        <v>0</v>
      </c>
      <c r="AF1109">
        <v>6.62</v>
      </c>
      <c r="AG1109">
        <v>0</v>
      </c>
      <c r="AH1109">
        <v>0</v>
      </c>
      <c r="AI1109">
        <v>1</v>
      </c>
      <c r="AJ1109">
        <v>1.48</v>
      </c>
      <c r="AK1109">
        <v>1</v>
      </c>
      <c r="AL1109">
        <v>1</v>
      </c>
      <c r="AM1109">
        <v>2</v>
      </c>
      <c r="AN1109">
        <v>0</v>
      </c>
      <c r="AO1109">
        <v>0</v>
      </c>
      <c r="AP1109">
        <v>1</v>
      </c>
      <c r="AQ1109">
        <v>1</v>
      </c>
      <c r="AR1109">
        <v>0</v>
      </c>
      <c r="AS1109" t="s">
        <v>3</v>
      </c>
      <c r="AT1109">
        <v>0.42</v>
      </c>
      <c r="AU1109" t="s">
        <v>3</v>
      </c>
      <c r="AV1109">
        <v>1</v>
      </c>
      <c r="AW1109">
        <v>2</v>
      </c>
      <c r="AX1109">
        <v>448999082</v>
      </c>
      <c r="AY1109">
        <v>1</v>
      </c>
      <c r="AZ1109">
        <v>0</v>
      </c>
      <c r="BA1109">
        <v>1138</v>
      </c>
      <c r="BB1109">
        <v>1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2.7803999999999998</v>
      </c>
      <c r="BL1109">
        <v>0</v>
      </c>
      <c r="BM1109">
        <v>0</v>
      </c>
      <c r="BN1109">
        <v>0</v>
      </c>
      <c r="BO1109">
        <v>0</v>
      </c>
      <c r="BP1109">
        <v>1</v>
      </c>
      <c r="BQ1109">
        <v>0</v>
      </c>
      <c r="BR1109">
        <v>2.7803999999999998</v>
      </c>
      <c r="BS1109">
        <v>0</v>
      </c>
      <c r="BT1109">
        <v>0</v>
      </c>
      <c r="BU1109">
        <v>0</v>
      </c>
      <c r="BV1109">
        <v>0</v>
      </c>
      <c r="BW1109">
        <v>1</v>
      </c>
      <c r="CV1109">
        <v>0</v>
      </c>
      <c r="CW1109">
        <f>ROUND(Y1109*Source!I683*DO1109,7)</f>
        <v>0</v>
      </c>
      <c r="CX1109">
        <f>ROUND(Y1109*Source!I683,7)</f>
        <v>0.42</v>
      </c>
      <c r="CY1109">
        <f>AB1109</f>
        <v>9.8000000000000007</v>
      </c>
      <c r="CZ1109">
        <f>AF1109</f>
        <v>6.62</v>
      </c>
      <c r="DA1109">
        <f>AJ1109</f>
        <v>1.48</v>
      </c>
      <c r="DB1109">
        <f>ROUND(ROUND(AT1109*CZ1109,2),6)</f>
        <v>2.78</v>
      </c>
      <c r="DC1109">
        <f>ROUND(ROUND(AT1109*AG1109,2),6)</f>
        <v>0</v>
      </c>
      <c r="DD1109" t="s">
        <v>3</v>
      </c>
      <c r="DE1109" t="s">
        <v>3</v>
      </c>
      <c r="DF1109">
        <f t="shared" si="493"/>
        <v>0</v>
      </c>
      <c r="DG1109">
        <f>ROUND(ROUND(AF1109*AJ1109,2)*CX1109,2)</f>
        <v>4.12</v>
      </c>
      <c r="DH1109">
        <f t="shared" si="491"/>
        <v>0</v>
      </c>
      <c r="DI1109">
        <f t="shared" si="492"/>
        <v>0</v>
      </c>
      <c r="DJ1109">
        <f>DG1109+DH1109</f>
        <v>4.12</v>
      </c>
      <c r="DK1109">
        <v>0</v>
      </c>
      <c r="DL1109" t="s">
        <v>3</v>
      </c>
      <c r="DM1109">
        <v>0</v>
      </c>
      <c r="DN1109" t="s">
        <v>3</v>
      </c>
      <c r="DO1109">
        <v>0</v>
      </c>
    </row>
    <row r="1110" spans="1:119" x14ac:dyDescent="0.2">
      <c r="A1110">
        <f>ROW(Source!A683)</f>
        <v>683</v>
      </c>
      <c r="B1110">
        <v>449016111</v>
      </c>
      <c r="C1110">
        <v>448999073</v>
      </c>
      <c r="D1110">
        <v>327212380</v>
      </c>
      <c r="E1110">
        <v>1</v>
      </c>
      <c r="F1110">
        <v>1</v>
      </c>
      <c r="G1110">
        <v>1</v>
      </c>
      <c r="H1110">
        <v>2</v>
      </c>
      <c r="I1110" t="s">
        <v>1206</v>
      </c>
      <c r="J1110" t="s">
        <v>1207</v>
      </c>
      <c r="K1110" t="s">
        <v>1208</v>
      </c>
      <c r="L1110">
        <v>1368</v>
      </c>
      <c r="N1110">
        <v>1011</v>
      </c>
      <c r="O1110" t="s">
        <v>1100</v>
      </c>
      <c r="P1110" t="s">
        <v>1100</v>
      </c>
      <c r="Q1110">
        <v>1</v>
      </c>
      <c r="W1110">
        <v>0</v>
      </c>
      <c r="X1110">
        <v>1032761012</v>
      </c>
      <c r="Y1110">
        <f>AT1110</f>
        <v>0.434</v>
      </c>
      <c r="AA1110">
        <v>0</v>
      </c>
      <c r="AB1110">
        <v>641.70000000000005</v>
      </c>
      <c r="AC1110">
        <v>539.69000000000005</v>
      </c>
      <c r="AD1110">
        <v>0</v>
      </c>
      <c r="AE1110">
        <v>0</v>
      </c>
      <c r="AF1110">
        <v>641.70000000000005</v>
      </c>
      <c r="AG1110">
        <v>539.69000000000005</v>
      </c>
      <c r="AH1110">
        <v>0</v>
      </c>
      <c r="AI1110">
        <v>1</v>
      </c>
      <c r="AJ1110">
        <v>1</v>
      </c>
      <c r="AK1110">
        <v>1</v>
      </c>
      <c r="AL1110">
        <v>1</v>
      </c>
      <c r="AM1110">
        <v>-2</v>
      </c>
      <c r="AN1110">
        <v>0</v>
      </c>
      <c r="AO1110">
        <v>0</v>
      </c>
      <c r="AP1110">
        <v>1</v>
      </c>
      <c r="AQ1110">
        <v>1</v>
      </c>
      <c r="AR1110">
        <v>0</v>
      </c>
      <c r="AS1110" t="s">
        <v>3</v>
      </c>
      <c r="AT1110">
        <v>0.434</v>
      </c>
      <c r="AU1110" t="s">
        <v>3</v>
      </c>
      <c r="AV1110">
        <v>1</v>
      </c>
      <c r="AW1110">
        <v>2</v>
      </c>
      <c r="AX1110">
        <v>448999083</v>
      </c>
      <c r="AY1110">
        <v>2</v>
      </c>
      <c r="AZ1110">
        <v>98304</v>
      </c>
      <c r="BA1110">
        <v>1139</v>
      </c>
      <c r="BB1110">
        <v>1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278.49780000000004</v>
      </c>
      <c r="BL1110">
        <v>234.22546000000003</v>
      </c>
      <c r="BM1110">
        <v>0</v>
      </c>
      <c r="BN1110">
        <v>0</v>
      </c>
      <c r="BO1110">
        <v>0.434</v>
      </c>
      <c r="BP1110">
        <v>1</v>
      </c>
      <c r="BQ1110">
        <v>0</v>
      </c>
      <c r="BR1110">
        <v>278.49780000000004</v>
      </c>
      <c r="BS1110">
        <v>234.22546000000003</v>
      </c>
      <c r="BT1110">
        <v>0</v>
      </c>
      <c r="BU1110">
        <v>0</v>
      </c>
      <c r="BV1110">
        <v>0.434</v>
      </c>
      <c r="BW1110">
        <v>1</v>
      </c>
      <c r="CV1110">
        <v>0</v>
      </c>
      <c r="CW1110">
        <f>ROUND(Y1110*Source!I683*DO1110,7)</f>
        <v>0.434</v>
      </c>
      <c r="CX1110">
        <f>ROUND(Y1110*Source!I683,7)</f>
        <v>0.434</v>
      </c>
      <c r="CY1110">
        <f>AB1110</f>
        <v>641.70000000000005</v>
      </c>
      <c r="CZ1110">
        <f>AF1110</f>
        <v>641.70000000000005</v>
      </c>
      <c r="DA1110">
        <f>AJ1110</f>
        <v>1</v>
      </c>
      <c r="DB1110">
        <f>ROUND(ROUND(AT1110*CZ1110,2),6)</f>
        <v>278.5</v>
      </c>
      <c r="DC1110">
        <f>ROUND(ROUND(AT1110*AG1110,2),6)</f>
        <v>234.23</v>
      </c>
      <c r="DD1110" t="s">
        <v>3</v>
      </c>
      <c r="DE1110" t="s">
        <v>3</v>
      </c>
      <c r="DF1110">
        <f t="shared" si="493"/>
        <v>0</v>
      </c>
      <c r="DG1110">
        <f t="shared" ref="DG1110:DG1141" si="494">ROUND(ROUND(AF1110,2)*CX1110,2)</f>
        <v>278.5</v>
      </c>
      <c r="DH1110">
        <f t="shared" si="491"/>
        <v>234.23</v>
      </c>
      <c r="DI1110">
        <f t="shared" si="492"/>
        <v>0</v>
      </c>
      <c r="DJ1110">
        <f>DG1110+DH1110</f>
        <v>512.73</v>
      </c>
      <c r="DK1110">
        <v>1</v>
      </c>
      <c r="DL1110" t="s">
        <v>1209</v>
      </c>
      <c r="DM1110">
        <v>4</v>
      </c>
      <c r="DN1110" t="s">
        <v>1203</v>
      </c>
      <c r="DO1110">
        <v>1</v>
      </c>
    </row>
    <row r="1111" spans="1:119" x14ac:dyDescent="0.2">
      <c r="A1111">
        <f>ROW(Source!A684)</f>
        <v>684</v>
      </c>
      <c r="B1111">
        <v>449016111</v>
      </c>
      <c r="C1111">
        <v>448999085</v>
      </c>
      <c r="D1111">
        <v>277560343</v>
      </c>
      <c r="E1111">
        <v>109</v>
      </c>
      <c r="F1111">
        <v>1</v>
      </c>
      <c r="G1111">
        <v>1</v>
      </c>
      <c r="H1111">
        <v>1</v>
      </c>
      <c r="I1111" t="s">
        <v>1433</v>
      </c>
      <c r="J1111" t="s">
        <v>3</v>
      </c>
      <c r="K1111" t="s">
        <v>1434</v>
      </c>
      <c r="L1111">
        <v>1191</v>
      </c>
      <c r="N1111">
        <v>1013</v>
      </c>
      <c r="O1111" t="s">
        <v>1203</v>
      </c>
      <c r="P1111" t="s">
        <v>1203</v>
      </c>
      <c r="Q1111">
        <v>1</v>
      </c>
      <c r="W1111">
        <v>0</v>
      </c>
      <c r="X1111">
        <v>71966457</v>
      </c>
      <c r="Y1111">
        <f>(AT1111*ROUND(0.3,7))</f>
        <v>2.79</v>
      </c>
      <c r="AA1111">
        <v>0</v>
      </c>
      <c r="AB1111">
        <v>0</v>
      </c>
      <c r="AC1111">
        <v>0</v>
      </c>
      <c r="AD1111">
        <v>620.24</v>
      </c>
      <c r="AE1111">
        <v>0</v>
      </c>
      <c r="AF1111">
        <v>0</v>
      </c>
      <c r="AG1111">
        <v>0</v>
      </c>
      <c r="AH1111">
        <v>620.24</v>
      </c>
      <c r="AI1111">
        <v>1</v>
      </c>
      <c r="AJ1111">
        <v>1</v>
      </c>
      <c r="AK1111">
        <v>1</v>
      </c>
      <c r="AL1111">
        <v>1</v>
      </c>
      <c r="AM1111">
        <v>-2</v>
      </c>
      <c r="AN1111">
        <v>0</v>
      </c>
      <c r="AO1111">
        <v>0</v>
      </c>
      <c r="AP1111">
        <v>1</v>
      </c>
      <c r="AQ1111">
        <v>1</v>
      </c>
      <c r="AR1111">
        <v>0</v>
      </c>
      <c r="AS1111" t="s">
        <v>3</v>
      </c>
      <c r="AT1111">
        <v>9.3000000000000007</v>
      </c>
      <c r="AU1111" t="s">
        <v>321</v>
      </c>
      <c r="AV1111">
        <v>1</v>
      </c>
      <c r="AW1111">
        <v>2</v>
      </c>
      <c r="AX1111">
        <v>448999103</v>
      </c>
      <c r="AY1111">
        <v>2</v>
      </c>
      <c r="AZ1111">
        <v>131072</v>
      </c>
      <c r="BA1111">
        <v>1141</v>
      </c>
      <c r="BB1111">
        <v>1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5768.2320000000009</v>
      </c>
      <c r="BN1111">
        <v>9.3000000000000007</v>
      </c>
      <c r="BO1111">
        <v>0</v>
      </c>
      <c r="BP1111">
        <v>1</v>
      </c>
      <c r="BQ1111">
        <v>0</v>
      </c>
      <c r="BR1111">
        <v>0</v>
      </c>
      <c r="BS1111">
        <v>0</v>
      </c>
      <c r="BT1111">
        <v>1730.4696000000001</v>
      </c>
      <c r="BU1111">
        <v>2.79</v>
      </c>
      <c r="BV1111">
        <v>0</v>
      </c>
      <c r="BW1111">
        <v>1</v>
      </c>
      <c r="CU1111">
        <f>ROUND(AT1111*Source!I684*AH1111*AL1111,2)</f>
        <v>5768.23</v>
      </c>
      <c r="CV1111">
        <f>ROUND(Y1111*Source!I684,7)</f>
        <v>2.79</v>
      </c>
      <c r="CW1111">
        <v>0</v>
      </c>
      <c r="CX1111">
        <f>ROUND(Y1111*Source!I684,7)</f>
        <v>2.79</v>
      </c>
      <c r="CY1111">
        <f>AD1111</f>
        <v>620.24</v>
      </c>
      <c r="CZ1111">
        <f>AH1111</f>
        <v>620.24</v>
      </c>
      <c r="DA1111">
        <f>AL1111</f>
        <v>1</v>
      </c>
      <c r="DB1111">
        <f>ROUND((ROUND(AT1111*CZ1111,2)*ROUND(0.3,7)),6)</f>
        <v>1730.4690000000001</v>
      </c>
      <c r="DC1111">
        <f>ROUND((ROUND(AT1111*AG1111,2)*ROUND(0.3,7)),6)</f>
        <v>0</v>
      </c>
      <c r="DD1111" t="s">
        <v>3</v>
      </c>
      <c r="DE1111" t="s">
        <v>3</v>
      </c>
      <c r="DF1111">
        <f t="shared" si="493"/>
        <v>0</v>
      </c>
      <c r="DG1111">
        <f t="shared" si="494"/>
        <v>0</v>
      </c>
      <c r="DH1111">
        <f t="shared" si="491"/>
        <v>0</v>
      </c>
      <c r="DI1111">
        <f t="shared" si="492"/>
        <v>1730.47</v>
      </c>
      <c r="DJ1111">
        <f>DI1111</f>
        <v>1730.47</v>
      </c>
      <c r="DK1111">
        <v>1</v>
      </c>
      <c r="DL1111" t="s">
        <v>3</v>
      </c>
      <c r="DM1111">
        <v>0</v>
      </c>
      <c r="DN1111" t="s">
        <v>3</v>
      </c>
      <c r="DO1111">
        <v>0</v>
      </c>
    </row>
    <row r="1112" spans="1:119" x14ac:dyDescent="0.2">
      <c r="A1112">
        <f>ROW(Source!A684)</f>
        <v>684</v>
      </c>
      <c r="B1112">
        <v>449016111</v>
      </c>
      <c r="C1112">
        <v>448999085</v>
      </c>
      <c r="D1112">
        <v>277560491</v>
      </c>
      <c r="E1112">
        <v>109</v>
      </c>
      <c r="F1112">
        <v>1</v>
      </c>
      <c r="G1112">
        <v>1</v>
      </c>
      <c r="H1112">
        <v>1</v>
      </c>
      <c r="I1112" t="s">
        <v>1204</v>
      </c>
      <c r="J1112" t="s">
        <v>3</v>
      </c>
      <c r="K1112" t="s">
        <v>1205</v>
      </c>
      <c r="L1112">
        <v>1191</v>
      </c>
      <c r="N1112">
        <v>1013</v>
      </c>
      <c r="O1112" t="s">
        <v>1203</v>
      </c>
      <c r="P1112" t="s">
        <v>1203</v>
      </c>
      <c r="Q1112">
        <v>1</v>
      </c>
      <c r="W1112">
        <v>0</v>
      </c>
      <c r="X1112">
        <v>-1417349443</v>
      </c>
      <c r="Y1112">
        <f>(AT1112*ROUND(0.3,7))</f>
        <v>0.12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1</v>
      </c>
      <c r="AJ1112">
        <v>1</v>
      </c>
      <c r="AK1112">
        <v>1</v>
      </c>
      <c r="AL1112">
        <v>1</v>
      </c>
      <c r="AM1112">
        <v>-2</v>
      </c>
      <c r="AN1112">
        <v>0</v>
      </c>
      <c r="AO1112">
        <v>0</v>
      </c>
      <c r="AP1112">
        <v>1</v>
      </c>
      <c r="AQ1112">
        <v>1</v>
      </c>
      <c r="AR1112">
        <v>0</v>
      </c>
      <c r="AS1112" t="s">
        <v>3</v>
      </c>
      <c r="AT1112">
        <v>0.4</v>
      </c>
      <c r="AU1112" t="s">
        <v>321</v>
      </c>
      <c r="AV1112">
        <v>2</v>
      </c>
      <c r="AW1112">
        <v>2</v>
      </c>
      <c r="AX1112">
        <v>448999104</v>
      </c>
      <c r="AY1112">
        <v>1</v>
      </c>
      <c r="AZ1112">
        <v>0</v>
      </c>
      <c r="BA1112">
        <v>1142</v>
      </c>
      <c r="BB1112">
        <v>1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CV1112">
        <v>0</v>
      </c>
      <c r="CW1112">
        <v>0</v>
      </c>
      <c r="CX1112">
        <f>ROUND(Y1112*Source!I684,7)</f>
        <v>0.12</v>
      </c>
      <c r="CY1112">
        <f>AD1112</f>
        <v>0</v>
      </c>
      <c r="CZ1112">
        <f>AH1112</f>
        <v>0</v>
      </c>
      <c r="DA1112">
        <f>AL1112</f>
        <v>1</v>
      </c>
      <c r="DB1112">
        <f>ROUND((ROUND(AT1112*CZ1112,2)*ROUND(0.3,7)),6)</f>
        <v>0</v>
      </c>
      <c r="DC1112">
        <f>ROUND((ROUND(AT1112*AG1112,2)*ROUND(0.3,7)),6)</f>
        <v>0</v>
      </c>
      <c r="DD1112" t="s">
        <v>3</v>
      </c>
      <c r="DE1112" t="s">
        <v>3</v>
      </c>
      <c r="DF1112">
        <f t="shared" si="493"/>
        <v>0</v>
      </c>
      <c r="DG1112">
        <f t="shared" si="494"/>
        <v>0</v>
      </c>
      <c r="DH1112">
        <f t="shared" si="491"/>
        <v>0</v>
      </c>
      <c r="DI1112">
        <f t="shared" si="492"/>
        <v>0</v>
      </c>
      <c r="DJ1112">
        <f>DI1112</f>
        <v>0</v>
      </c>
      <c r="DK1112">
        <v>0</v>
      </c>
      <c r="DL1112" t="s">
        <v>3</v>
      </c>
      <c r="DM1112">
        <v>0</v>
      </c>
      <c r="DN1112" t="s">
        <v>3</v>
      </c>
      <c r="DO1112">
        <v>0</v>
      </c>
    </row>
    <row r="1113" spans="1:119" x14ac:dyDescent="0.2">
      <c r="A1113">
        <f>ROW(Source!A684)</f>
        <v>684</v>
      </c>
      <c r="B1113">
        <v>449016111</v>
      </c>
      <c r="C1113">
        <v>448999085</v>
      </c>
      <c r="D1113">
        <v>277944840</v>
      </c>
      <c r="E1113">
        <v>1</v>
      </c>
      <c r="F1113">
        <v>1</v>
      </c>
      <c r="G1113">
        <v>1</v>
      </c>
      <c r="H1113">
        <v>2</v>
      </c>
      <c r="I1113" t="s">
        <v>1364</v>
      </c>
      <c r="J1113" t="s">
        <v>1365</v>
      </c>
      <c r="K1113" t="s">
        <v>1366</v>
      </c>
      <c r="L1113">
        <v>1368</v>
      </c>
      <c r="N1113">
        <v>1011</v>
      </c>
      <c r="O1113" t="s">
        <v>1100</v>
      </c>
      <c r="P1113" t="s">
        <v>1100</v>
      </c>
      <c r="Q1113">
        <v>1</v>
      </c>
      <c r="W1113">
        <v>0</v>
      </c>
      <c r="X1113">
        <v>622831100</v>
      </c>
      <c r="Y1113">
        <f>(AT1113*ROUND(0.3,7))</f>
        <v>0.12</v>
      </c>
      <c r="AA1113">
        <v>0</v>
      </c>
      <c r="AB1113">
        <v>1587.88</v>
      </c>
      <c r="AC1113">
        <v>620.24</v>
      </c>
      <c r="AD1113">
        <v>0</v>
      </c>
      <c r="AE1113">
        <v>0</v>
      </c>
      <c r="AF1113">
        <v>1587.88</v>
      </c>
      <c r="AG1113">
        <v>620.24</v>
      </c>
      <c r="AH1113">
        <v>0</v>
      </c>
      <c r="AI1113">
        <v>1</v>
      </c>
      <c r="AJ1113">
        <v>1</v>
      </c>
      <c r="AK1113">
        <v>1</v>
      </c>
      <c r="AL1113">
        <v>1</v>
      </c>
      <c r="AM1113">
        <v>-2</v>
      </c>
      <c r="AN1113">
        <v>0</v>
      </c>
      <c r="AO1113">
        <v>0</v>
      </c>
      <c r="AP1113">
        <v>1</v>
      </c>
      <c r="AQ1113">
        <v>1</v>
      </c>
      <c r="AR1113">
        <v>0</v>
      </c>
      <c r="AS1113" t="s">
        <v>3</v>
      </c>
      <c r="AT1113">
        <v>0.4</v>
      </c>
      <c r="AU1113" t="s">
        <v>321</v>
      </c>
      <c r="AV1113">
        <v>1</v>
      </c>
      <c r="AW1113">
        <v>2</v>
      </c>
      <c r="AX1113">
        <v>448999105</v>
      </c>
      <c r="AY1113">
        <v>2</v>
      </c>
      <c r="AZ1113">
        <v>98304</v>
      </c>
      <c r="BA1113">
        <v>1143</v>
      </c>
      <c r="BB1113">
        <v>1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635.15200000000004</v>
      </c>
      <c r="BL1113">
        <v>248.096</v>
      </c>
      <c r="BM1113">
        <v>0</v>
      </c>
      <c r="BN1113">
        <v>0</v>
      </c>
      <c r="BO1113">
        <v>0.4</v>
      </c>
      <c r="BP1113">
        <v>1</v>
      </c>
      <c r="BQ1113">
        <v>0</v>
      </c>
      <c r="BR1113">
        <v>190.54560000000001</v>
      </c>
      <c r="BS1113">
        <v>74.428799999999995</v>
      </c>
      <c r="BT1113">
        <v>0</v>
      </c>
      <c r="BU1113">
        <v>0</v>
      </c>
      <c r="BV1113">
        <v>0.12</v>
      </c>
      <c r="BW1113">
        <v>1</v>
      </c>
      <c r="CV1113">
        <v>0</v>
      </c>
      <c r="CW1113">
        <f>ROUND(Y1113*Source!I684*DO1113,7)</f>
        <v>0.12</v>
      </c>
      <c r="CX1113">
        <f>ROUND(Y1113*Source!I684,7)</f>
        <v>0.12</v>
      </c>
      <c r="CY1113">
        <f>AB1113</f>
        <v>1587.88</v>
      </c>
      <c r="CZ1113">
        <f>AF1113</f>
        <v>1587.88</v>
      </c>
      <c r="DA1113">
        <f>AJ1113</f>
        <v>1</v>
      </c>
      <c r="DB1113">
        <f>ROUND((ROUND(AT1113*CZ1113,2)*ROUND(0.3,7)),6)</f>
        <v>190.54499999999999</v>
      </c>
      <c r="DC1113">
        <f>ROUND((ROUND(AT1113*AG1113,2)*ROUND(0.3,7)),6)</f>
        <v>74.430000000000007</v>
      </c>
      <c r="DD1113" t="s">
        <v>3</v>
      </c>
      <c r="DE1113" t="s">
        <v>3</v>
      </c>
      <c r="DF1113">
        <f t="shared" si="493"/>
        <v>0</v>
      </c>
      <c r="DG1113">
        <f t="shared" si="494"/>
        <v>190.55</v>
      </c>
      <c r="DH1113">
        <f t="shared" si="491"/>
        <v>74.430000000000007</v>
      </c>
      <c r="DI1113">
        <f t="shared" si="492"/>
        <v>0</v>
      </c>
      <c r="DJ1113">
        <f>DG1113+DH1113</f>
        <v>264.98</v>
      </c>
      <c r="DK1113">
        <v>1</v>
      </c>
      <c r="DL1113" t="s">
        <v>1219</v>
      </c>
      <c r="DM1113">
        <v>5</v>
      </c>
      <c r="DN1113" t="s">
        <v>1203</v>
      </c>
      <c r="DO1113">
        <v>1</v>
      </c>
    </row>
    <row r="1114" spans="1:119" x14ac:dyDescent="0.2">
      <c r="A1114">
        <f>ROW(Source!A684)</f>
        <v>684</v>
      </c>
      <c r="B1114">
        <v>449016111</v>
      </c>
      <c r="C1114">
        <v>448999085</v>
      </c>
      <c r="D1114">
        <v>277862733</v>
      </c>
      <c r="E1114">
        <v>1</v>
      </c>
      <c r="F1114">
        <v>1</v>
      </c>
      <c r="G1114">
        <v>1</v>
      </c>
      <c r="H1114">
        <v>3</v>
      </c>
      <c r="I1114" t="s">
        <v>1713</v>
      </c>
      <c r="J1114" t="s">
        <v>1714</v>
      </c>
      <c r="K1114" t="s">
        <v>1715</v>
      </c>
      <c r="L1114">
        <v>1346</v>
      </c>
      <c r="N1114">
        <v>1009</v>
      </c>
      <c r="O1114" t="s">
        <v>441</v>
      </c>
      <c r="P1114" t="s">
        <v>441</v>
      </c>
      <c r="Q1114">
        <v>1</v>
      </c>
      <c r="W1114">
        <v>0</v>
      </c>
      <c r="X1114">
        <v>1008260642</v>
      </c>
      <c r="Y1114">
        <f t="shared" ref="Y1114:Y1125" si="495">(AT1114*ROUND(0,7))</f>
        <v>0</v>
      </c>
      <c r="AA1114">
        <v>406.33</v>
      </c>
      <c r="AB1114">
        <v>0</v>
      </c>
      <c r="AC1114">
        <v>0</v>
      </c>
      <c r="AD1114">
        <v>0</v>
      </c>
      <c r="AE1114">
        <v>284.14999999999998</v>
      </c>
      <c r="AF1114">
        <v>0</v>
      </c>
      <c r="AG1114">
        <v>0</v>
      </c>
      <c r="AH1114">
        <v>0</v>
      </c>
      <c r="AI1114">
        <v>1.43</v>
      </c>
      <c r="AJ1114">
        <v>1</v>
      </c>
      <c r="AK1114">
        <v>1</v>
      </c>
      <c r="AL1114">
        <v>1</v>
      </c>
      <c r="AM1114">
        <v>2</v>
      </c>
      <c r="AN1114">
        <v>0</v>
      </c>
      <c r="AO1114">
        <v>0</v>
      </c>
      <c r="AP1114">
        <v>1</v>
      </c>
      <c r="AQ1114">
        <v>1</v>
      </c>
      <c r="AR1114">
        <v>0</v>
      </c>
      <c r="AS1114" t="s">
        <v>3</v>
      </c>
      <c r="AT1114">
        <v>0.01</v>
      </c>
      <c r="AU1114" t="s">
        <v>135</v>
      </c>
      <c r="AV1114">
        <v>0</v>
      </c>
      <c r="AW1114">
        <v>2</v>
      </c>
      <c r="AX1114">
        <v>448999106</v>
      </c>
      <c r="AY1114">
        <v>1</v>
      </c>
      <c r="AZ1114">
        <v>0</v>
      </c>
      <c r="BA1114">
        <v>1144</v>
      </c>
      <c r="BB1114">
        <v>1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2.8414999999999999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1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CV1114">
        <v>0</v>
      </c>
      <c r="CW1114">
        <v>0</v>
      </c>
      <c r="CX1114">
        <f>ROUND(Y1114*Source!I684,7)</f>
        <v>0</v>
      </c>
      <c r="CY1114">
        <f t="shared" ref="CY1114:CY1127" si="496">AA1114</f>
        <v>406.33</v>
      </c>
      <c r="CZ1114">
        <f t="shared" ref="CZ1114:CZ1127" si="497">AE1114</f>
        <v>284.14999999999998</v>
      </c>
      <c r="DA1114">
        <f t="shared" ref="DA1114:DA1127" si="498">AI1114</f>
        <v>1.43</v>
      </c>
      <c r="DB1114">
        <f t="shared" ref="DB1114:DB1125" si="499">ROUND((ROUND(AT1114*CZ1114,2)*ROUND(0,7)),6)</f>
        <v>0</v>
      </c>
      <c r="DC1114">
        <f t="shared" ref="DC1114:DC1125" si="500">ROUND((ROUND(AT1114*AG1114,2)*ROUND(0,7)),6)</f>
        <v>0</v>
      </c>
      <c r="DD1114" t="s">
        <v>3</v>
      </c>
      <c r="DE1114" t="s">
        <v>3</v>
      </c>
      <c r="DF1114">
        <f t="shared" ref="DF1114:DF1125" si="501">ROUND(ROUND(AE1114*AI1114,2)*CX1114,2)</f>
        <v>0</v>
      </c>
      <c r="DG1114">
        <f t="shared" si="494"/>
        <v>0</v>
      </c>
      <c r="DH1114">
        <f t="shared" si="491"/>
        <v>0</v>
      </c>
      <c r="DI1114">
        <f t="shared" si="492"/>
        <v>0</v>
      </c>
      <c r="DJ1114">
        <f t="shared" ref="DJ1114:DJ1127" si="502">DF1114</f>
        <v>0</v>
      </c>
      <c r="DK1114">
        <v>0</v>
      </c>
      <c r="DL1114" t="s">
        <v>3</v>
      </c>
      <c r="DM1114">
        <v>0</v>
      </c>
      <c r="DN1114" t="s">
        <v>3</v>
      </c>
      <c r="DO1114">
        <v>0</v>
      </c>
    </row>
    <row r="1115" spans="1:119" x14ac:dyDescent="0.2">
      <c r="A1115">
        <f>ROW(Source!A684)</f>
        <v>684</v>
      </c>
      <c r="B1115">
        <v>449016111</v>
      </c>
      <c r="C1115">
        <v>448999085</v>
      </c>
      <c r="D1115">
        <v>277865759</v>
      </c>
      <c r="E1115">
        <v>1</v>
      </c>
      <c r="F1115">
        <v>1</v>
      </c>
      <c r="G1115">
        <v>1</v>
      </c>
      <c r="H1115">
        <v>3</v>
      </c>
      <c r="I1115" t="s">
        <v>1683</v>
      </c>
      <c r="J1115" t="s">
        <v>1684</v>
      </c>
      <c r="K1115" t="s">
        <v>1685</v>
      </c>
      <c r="L1115">
        <v>1301</v>
      </c>
      <c r="N1115">
        <v>1003</v>
      </c>
      <c r="O1115" t="s">
        <v>211</v>
      </c>
      <c r="P1115" t="s">
        <v>211</v>
      </c>
      <c r="Q1115">
        <v>1</v>
      </c>
      <c r="W1115">
        <v>0</v>
      </c>
      <c r="X1115">
        <v>82205366</v>
      </c>
      <c r="Y1115">
        <f t="shared" si="495"/>
        <v>0</v>
      </c>
      <c r="AA1115">
        <v>3.47</v>
      </c>
      <c r="AB1115">
        <v>0</v>
      </c>
      <c r="AC1115">
        <v>0</v>
      </c>
      <c r="AD1115">
        <v>0</v>
      </c>
      <c r="AE1115">
        <v>2.27</v>
      </c>
      <c r="AF1115">
        <v>0</v>
      </c>
      <c r="AG1115">
        <v>0</v>
      </c>
      <c r="AH1115">
        <v>0</v>
      </c>
      <c r="AI1115">
        <v>1.53</v>
      </c>
      <c r="AJ1115">
        <v>1</v>
      </c>
      <c r="AK1115">
        <v>1</v>
      </c>
      <c r="AL1115">
        <v>1</v>
      </c>
      <c r="AM1115">
        <v>2</v>
      </c>
      <c r="AN1115">
        <v>0</v>
      </c>
      <c r="AO1115">
        <v>0</v>
      </c>
      <c r="AP1115">
        <v>1</v>
      </c>
      <c r="AQ1115">
        <v>1</v>
      </c>
      <c r="AR1115">
        <v>0</v>
      </c>
      <c r="AS1115" t="s">
        <v>3</v>
      </c>
      <c r="AT1115">
        <v>4.21</v>
      </c>
      <c r="AU1115" t="s">
        <v>135</v>
      </c>
      <c r="AV1115">
        <v>0</v>
      </c>
      <c r="AW1115">
        <v>2</v>
      </c>
      <c r="AX1115">
        <v>448999107</v>
      </c>
      <c r="AY1115">
        <v>1</v>
      </c>
      <c r="AZ1115">
        <v>0</v>
      </c>
      <c r="BA1115">
        <v>1145</v>
      </c>
      <c r="BB1115">
        <v>1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9.5566999999999993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1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CV1115">
        <v>0</v>
      </c>
      <c r="CW1115">
        <v>0</v>
      </c>
      <c r="CX1115">
        <f>ROUND(Y1115*Source!I684,7)</f>
        <v>0</v>
      </c>
      <c r="CY1115">
        <f t="shared" si="496"/>
        <v>3.47</v>
      </c>
      <c r="CZ1115">
        <f t="shared" si="497"/>
        <v>2.27</v>
      </c>
      <c r="DA1115">
        <f t="shared" si="498"/>
        <v>1.53</v>
      </c>
      <c r="DB1115">
        <f t="shared" si="499"/>
        <v>0</v>
      </c>
      <c r="DC1115">
        <f t="shared" si="500"/>
        <v>0</v>
      </c>
      <c r="DD1115" t="s">
        <v>3</v>
      </c>
      <c r="DE1115" t="s">
        <v>3</v>
      </c>
      <c r="DF1115">
        <f t="shared" si="501"/>
        <v>0</v>
      </c>
      <c r="DG1115">
        <f t="shared" si="494"/>
        <v>0</v>
      </c>
      <c r="DH1115">
        <f t="shared" si="491"/>
        <v>0</v>
      </c>
      <c r="DI1115">
        <f t="shared" si="492"/>
        <v>0</v>
      </c>
      <c r="DJ1115">
        <f t="shared" si="502"/>
        <v>0</v>
      </c>
      <c r="DK1115">
        <v>0</v>
      </c>
      <c r="DL1115" t="s">
        <v>3</v>
      </c>
      <c r="DM1115">
        <v>0</v>
      </c>
      <c r="DN1115" t="s">
        <v>3</v>
      </c>
      <c r="DO1115">
        <v>0</v>
      </c>
    </row>
    <row r="1116" spans="1:119" x14ac:dyDescent="0.2">
      <c r="A1116">
        <f>ROW(Source!A684)</f>
        <v>684</v>
      </c>
      <c r="B1116">
        <v>449016111</v>
      </c>
      <c r="C1116">
        <v>448999085</v>
      </c>
      <c r="D1116">
        <v>277867733</v>
      </c>
      <c r="E1116">
        <v>1</v>
      </c>
      <c r="F1116">
        <v>1</v>
      </c>
      <c r="G1116">
        <v>1</v>
      </c>
      <c r="H1116">
        <v>3</v>
      </c>
      <c r="I1116" t="s">
        <v>1241</v>
      </c>
      <c r="J1116" t="s">
        <v>1242</v>
      </c>
      <c r="K1116" t="s">
        <v>1243</v>
      </c>
      <c r="L1116">
        <v>1346</v>
      </c>
      <c r="N1116">
        <v>1009</v>
      </c>
      <c r="O1116" t="s">
        <v>441</v>
      </c>
      <c r="P1116" t="s">
        <v>441</v>
      </c>
      <c r="Q1116">
        <v>1</v>
      </c>
      <c r="W1116">
        <v>0</v>
      </c>
      <c r="X1116">
        <v>391631581</v>
      </c>
      <c r="Y1116">
        <f t="shared" si="495"/>
        <v>0</v>
      </c>
      <c r="AA1116">
        <v>188.92</v>
      </c>
      <c r="AB1116">
        <v>0</v>
      </c>
      <c r="AC1116">
        <v>0</v>
      </c>
      <c r="AD1116">
        <v>0</v>
      </c>
      <c r="AE1116">
        <v>174.93</v>
      </c>
      <c r="AF1116">
        <v>0</v>
      </c>
      <c r="AG1116">
        <v>0</v>
      </c>
      <c r="AH1116">
        <v>0</v>
      </c>
      <c r="AI1116">
        <v>1.08</v>
      </c>
      <c r="AJ1116">
        <v>1</v>
      </c>
      <c r="AK1116">
        <v>1</v>
      </c>
      <c r="AL1116">
        <v>1</v>
      </c>
      <c r="AM1116">
        <v>2</v>
      </c>
      <c r="AN1116">
        <v>0</v>
      </c>
      <c r="AO1116">
        <v>0</v>
      </c>
      <c r="AP1116">
        <v>1</v>
      </c>
      <c r="AQ1116">
        <v>1</v>
      </c>
      <c r="AR1116">
        <v>0</v>
      </c>
      <c r="AS1116" t="s">
        <v>3</v>
      </c>
      <c r="AT1116">
        <v>0.3</v>
      </c>
      <c r="AU1116" t="s">
        <v>135</v>
      </c>
      <c r="AV1116">
        <v>0</v>
      </c>
      <c r="AW1116">
        <v>2</v>
      </c>
      <c r="AX1116">
        <v>448999108</v>
      </c>
      <c r="AY1116">
        <v>1</v>
      </c>
      <c r="AZ1116">
        <v>0</v>
      </c>
      <c r="BA1116">
        <v>1146</v>
      </c>
      <c r="BB1116">
        <v>1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52.478999999999999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1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CV1116">
        <v>0</v>
      </c>
      <c r="CW1116">
        <v>0</v>
      </c>
      <c r="CX1116">
        <f>ROUND(Y1116*Source!I684,7)</f>
        <v>0</v>
      </c>
      <c r="CY1116">
        <f t="shared" si="496"/>
        <v>188.92</v>
      </c>
      <c r="CZ1116">
        <f t="shared" si="497"/>
        <v>174.93</v>
      </c>
      <c r="DA1116">
        <f t="shared" si="498"/>
        <v>1.08</v>
      </c>
      <c r="DB1116">
        <f t="shared" si="499"/>
        <v>0</v>
      </c>
      <c r="DC1116">
        <f t="shared" si="500"/>
        <v>0</v>
      </c>
      <c r="DD1116" t="s">
        <v>3</v>
      </c>
      <c r="DE1116" t="s">
        <v>3</v>
      </c>
      <c r="DF1116">
        <f t="shared" si="501"/>
        <v>0</v>
      </c>
      <c r="DG1116">
        <f t="shared" si="494"/>
        <v>0</v>
      </c>
      <c r="DH1116">
        <f t="shared" si="491"/>
        <v>0</v>
      </c>
      <c r="DI1116">
        <f t="shared" si="492"/>
        <v>0</v>
      </c>
      <c r="DJ1116">
        <f t="shared" si="502"/>
        <v>0</v>
      </c>
      <c r="DK1116">
        <v>0</v>
      </c>
      <c r="DL1116" t="s">
        <v>3</v>
      </c>
      <c r="DM1116">
        <v>0</v>
      </c>
      <c r="DN1116" t="s">
        <v>3</v>
      </c>
      <c r="DO1116">
        <v>0</v>
      </c>
    </row>
    <row r="1117" spans="1:119" x14ac:dyDescent="0.2">
      <c r="A1117">
        <f>ROW(Source!A684)</f>
        <v>684</v>
      </c>
      <c r="B1117">
        <v>449016111</v>
      </c>
      <c r="C1117">
        <v>448999085</v>
      </c>
      <c r="D1117">
        <v>277867849</v>
      </c>
      <c r="E1117">
        <v>1</v>
      </c>
      <c r="F1117">
        <v>1</v>
      </c>
      <c r="G1117">
        <v>1</v>
      </c>
      <c r="H1117">
        <v>3</v>
      </c>
      <c r="I1117" t="s">
        <v>1740</v>
      </c>
      <c r="J1117" t="s">
        <v>1741</v>
      </c>
      <c r="K1117" t="s">
        <v>1742</v>
      </c>
      <c r="L1117">
        <v>1425</v>
      </c>
      <c r="N1117">
        <v>1013</v>
      </c>
      <c r="O1117" t="s">
        <v>62</v>
      </c>
      <c r="P1117" t="s">
        <v>62</v>
      </c>
      <c r="Q1117">
        <v>1</v>
      </c>
      <c r="W1117">
        <v>0</v>
      </c>
      <c r="X1117">
        <v>172067607</v>
      </c>
      <c r="Y1117">
        <f t="shared" si="495"/>
        <v>0</v>
      </c>
      <c r="AA1117">
        <v>1261.74</v>
      </c>
      <c r="AB1117">
        <v>0</v>
      </c>
      <c r="AC1117">
        <v>0</v>
      </c>
      <c r="AD1117">
        <v>0</v>
      </c>
      <c r="AE1117">
        <v>978.09</v>
      </c>
      <c r="AF1117">
        <v>0</v>
      </c>
      <c r="AG1117">
        <v>0</v>
      </c>
      <c r="AH1117">
        <v>0</v>
      </c>
      <c r="AI1117">
        <v>1.29</v>
      </c>
      <c r="AJ1117">
        <v>1</v>
      </c>
      <c r="AK1117">
        <v>1</v>
      </c>
      <c r="AL1117">
        <v>1</v>
      </c>
      <c r="AM1117">
        <v>2</v>
      </c>
      <c r="AN1117">
        <v>0</v>
      </c>
      <c r="AO1117">
        <v>0</v>
      </c>
      <c r="AP1117">
        <v>1</v>
      </c>
      <c r="AQ1117">
        <v>1</v>
      </c>
      <c r="AR1117">
        <v>0</v>
      </c>
      <c r="AS1117" t="s">
        <v>3</v>
      </c>
      <c r="AT1117">
        <v>0.1</v>
      </c>
      <c r="AU1117" t="s">
        <v>135</v>
      </c>
      <c r="AV1117">
        <v>0</v>
      </c>
      <c r="AW1117">
        <v>2</v>
      </c>
      <c r="AX1117">
        <v>448999109</v>
      </c>
      <c r="AY1117">
        <v>1</v>
      </c>
      <c r="AZ1117">
        <v>0</v>
      </c>
      <c r="BA1117">
        <v>1147</v>
      </c>
      <c r="BB1117">
        <v>1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97.809000000000012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1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CV1117">
        <v>0</v>
      </c>
      <c r="CW1117">
        <v>0</v>
      </c>
      <c r="CX1117">
        <f>ROUND(Y1117*Source!I684,7)</f>
        <v>0</v>
      </c>
      <c r="CY1117">
        <f t="shared" si="496"/>
        <v>1261.74</v>
      </c>
      <c r="CZ1117">
        <f t="shared" si="497"/>
        <v>978.09</v>
      </c>
      <c r="DA1117">
        <f t="shared" si="498"/>
        <v>1.29</v>
      </c>
      <c r="DB1117">
        <f t="shared" si="499"/>
        <v>0</v>
      </c>
      <c r="DC1117">
        <f t="shared" si="500"/>
        <v>0</v>
      </c>
      <c r="DD1117" t="s">
        <v>3</v>
      </c>
      <c r="DE1117" t="s">
        <v>3</v>
      </c>
      <c r="DF1117">
        <f t="shared" si="501"/>
        <v>0</v>
      </c>
      <c r="DG1117">
        <f t="shared" si="494"/>
        <v>0</v>
      </c>
      <c r="DH1117">
        <f t="shared" si="491"/>
        <v>0</v>
      </c>
      <c r="DI1117">
        <f t="shared" si="492"/>
        <v>0</v>
      </c>
      <c r="DJ1117">
        <f t="shared" si="502"/>
        <v>0</v>
      </c>
      <c r="DK1117">
        <v>0</v>
      </c>
      <c r="DL1117" t="s">
        <v>3</v>
      </c>
      <c r="DM1117">
        <v>0</v>
      </c>
      <c r="DN1117" t="s">
        <v>3</v>
      </c>
      <c r="DO1117">
        <v>0</v>
      </c>
    </row>
    <row r="1118" spans="1:119" x14ac:dyDescent="0.2">
      <c r="A1118">
        <f>ROW(Source!A684)</f>
        <v>684</v>
      </c>
      <c r="B1118">
        <v>449016111</v>
      </c>
      <c r="C1118">
        <v>448999085</v>
      </c>
      <c r="D1118">
        <v>277870628</v>
      </c>
      <c r="E1118">
        <v>1</v>
      </c>
      <c r="F1118">
        <v>1</v>
      </c>
      <c r="G1118">
        <v>1</v>
      </c>
      <c r="H1118">
        <v>3</v>
      </c>
      <c r="I1118" t="s">
        <v>1646</v>
      </c>
      <c r="J1118" t="s">
        <v>1647</v>
      </c>
      <c r="K1118" t="s">
        <v>1648</v>
      </c>
      <c r="L1118">
        <v>1348</v>
      </c>
      <c r="N1118">
        <v>1009</v>
      </c>
      <c r="O1118" t="s">
        <v>83</v>
      </c>
      <c r="P1118" t="s">
        <v>83</v>
      </c>
      <c r="Q1118">
        <v>1000</v>
      </c>
      <c r="W1118">
        <v>0</v>
      </c>
      <c r="X1118">
        <v>1261362011</v>
      </c>
      <c r="Y1118">
        <f t="shared" si="495"/>
        <v>0</v>
      </c>
      <c r="AA1118">
        <v>5683.13</v>
      </c>
      <c r="AB1118">
        <v>0</v>
      </c>
      <c r="AC1118">
        <v>0</v>
      </c>
      <c r="AD1118">
        <v>0</v>
      </c>
      <c r="AE1118">
        <v>4338.2700000000004</v>
      </c>
      <c r="AF1118">
        <v>0</v>
      </c>
      <c r="AG1118">
        <v>0</v>
      </c>
      <c r="AH1118">
        <v>0</v>
      </c>
      <c r="AI1118">
        <v>1.31</v>
      </c>
      <c r="AJ1118">
        <v>1</v>
      </c>
      <c r="AK1118">
        <v>1</v>
      </c>
      <c r="AL1118">
        <v>1</v>
      </c>
      <c r="AM1118">
        <v>2</v>
      </c>
      <c r="AN1118">
        <v>0</v>
      </c>
      <c r="AO1118">
        <v>0</v>
      </c>
      <c r="AP1118">
        <v>1</v>
      </c>
      <c r="AQ1118">
        <v>1</v>
      </c>
      <c r="AR1118">
        <v>0</v>
      </c>
      <c r="AS1118" t="s">
        <v>3</v>
      </c>
      <c r="AT1118">
        <v>2.9999999999999997E-4</v>
      </c>
      <c r="AU1118" t="s">
        <v>135</v>
      </c>
      <c r="AV1118">
        <v>0</v>
      </c>
      <c r="AW1118">
        <v>2</v>
      </c>
      <c r="AX1118">
        <v>448999110</v>
      </c>
      <c r="AY1118">
        <v>1</v>
      </c>
      <c r="AZ1118">
        <v>0</v>
      </c>
      <c r="BA1118">
        <v>1148</v>
      </c>
      <c r="BB1118">
        <v>1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1.3014810000000001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1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CV1118">
        <v>0</v>
      </c>
      <c r="CW1118">
        <v>0</v>
      </c>
      <c r="CX1118">
        <f>ROUND(Y1118*Source!I684,7)</f>
        <v>0</v>
      </c>
      <c r="CY1118">
        <f t="shared" si="496"/>
        <v>5683.13</v>
      </c>
      <c r="CZ1118">
        <f t="shared" si="497"/>
        <v>4338.2700000000004</v>
      </c>
      <c r="DA1118">
        <f t="shared" si="498"/>
        <v>1.31</v>
      </c>
      <c r="DB1118">
        <f t="shared" si="499"/>
        <v>0</v>
      </c>
      <c r="DC1118">
        <f t="shared" si="500"/>
        <v>0</v>
      </c>
      <c r="DD1118" t="s">
        <v>3</v>
      </c>
      <c r="DE1118" t="s">
        <v>3</v>
      </c>
      <c r="DF1118">
        <f t="shared" si="501"/>
        <v>0</v>
      </c>
      <c r="DG1118">
        <f t="shared" si="494"/>
        <v>0</v>
      </c>
      <c r="DH1118">
        <f t="shared" si="491"/>
        <v>0</v>
      </c>
      <c r="DI1118">
        <f t="shared" si="492"/>
        <v>0</v>
      </c>
      <c r="DJ1118">
        <f t="shared" si="502"/>
        <v>0</v>
      </c>
      <c r="DK1118">
        <v>0</v>
      </c>
      <c r="DL1118" t="s">
        <v>3</v>
      </c>
      <c r="DM1118">
        <v>0</v>
      </c>
      <c r="DN1118" t="s">
        <v>3</v>
      </c>
      <c r="DO1118">
        <v>0</v>
      </c>
    </row>
    <row r="1119" spans="1:119" x14ac:dyDescent="0.2">
      <c r="A1119">
        <f>ROW(Source!A684)</f>
        <v>684</v>
      </c>
      <c r="B1119">
        <v>449016111</v>
      </c>
      <c r="C1119">
        <v>448999085</v>
      </c>
      <c r="D1119">
        <v>277881757</v>
      </c>
      <c r="E1119">
        <v>1</v>
      </c>
      <c r="F1119">
        <v>1</v>
      </c>
      <c r="G1119">
        <v>1</v>
      </c>
      <c r="H1119">
        <v>3</v>
      </c>
      <c r="I1119" t="s">
        <v>1743</v>
      </c>
      <c r="J1119" t="s">
        <v>1744</v>
      </c>
      <c r="K1119" t="s">
        <v>1745</v>
      </c>
      <c r="L1119">
        <v>1348</v>
      </c>
      <c r="N1119">
        <v>1009</v>
      </c>
      <c r="O1119" t="s">
        <v>83</v>
      </c>
      <c r="P1119" t="s">
        <v>83</v>
      </c>
      <c r="Q1119">
        <v>1000</v>
      </c>
      <c r="W1119">
        <v>0</v>
      </c>
      <c r="X1119">
        <v>-30100679</v>
      </c>
      <c r="Y1119">
        <f t="shared" si="495"/>
        <v>0</v>
      </c>
      <c r="AA1119">
        <v>1144599.95</v>
      </c>
      <c r="AB1119">
        <v>0</v>
      </c>
      <c r="AC1119">
        <v>0</v>
      </c>
      <c r="AD1119">
        <v>0</v>
      </c>
      <c r="AE1119">
        <v>1050091.7</v>
      </c>
      <c r="AF1119">
        <v>0</v>
      </c>
      <c r="AG1119">
        <v>0</v>
      </c>
      <c r="AH1119">
        <v>0</v>
      </c>
      <c r="AI1119">
        <v>1.0900000000000001</v>
      </c>
      <c r="AJ1119">
        <v>1</v>
      </c>
      <c r="AK1119">
        <v>1</v>
      </c>
      <c r="AL1119">
        <v>1</v>
      </c>
      <c r="AM1119">
        <v>2</v>
      </c>
      <c r="AN1119">
        <v>0</v>
      </c>
      <c r="AO1119">
        <v>0</v>
      </c>
      <c r="AP1119">
        <v>1</v>
      </c>
      <c r="AQ1119">
        <v>1</v>
      </c>
      <c r="AR1119">
        <v>0</v>
      </c>
      <c r="AS1119" t="s">
        <v>3</v>
      </c>
      <c r="AT1119">
        <v>1E-4</v>
      </c>
      <c r="AU1119" t="s">
        <v>135</v>
      </c>
      <c r="AV1119">
        <v>0</v>
      </c>
      <c r="AW1119">
        <v>2</v>
      </c>
      <c r="AX1119">
        <v>448999111</v>
      </c>
      <c r="AY1119">
        <v>1</v>
      </c>
      <c r="AZ1119">
        <v>0</v>
      </c>
      <c r="BA1119">
        <v>1149</v>
      </c>
      <c r="BB1119">
        <v>1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105.00917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1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CV1119">
        <v>0</v>
      </c>
      <c r="CW1119">
        <v>0</v>
      </c>
      <c r="CX1119">
        <f>ROUND(Y1119*Source!I684,7)</f>
        <v>0</v>
      </c>
      <c r="CY1119">
        <f t="shared" si="496"/>
        <v>1144599.95</v>
      </c>
      <c r="CZ1119">
        <f t="shared" si="497"/>
        <v>1050091.7</v>
      </c>
      <c r="DA1119">
        <f t="shared" si="498"/>
        <v>1.0900000000000001</v>
      </c>
      <c r="DB1119">
        <f t="shared" si="499"/>
        <v>0</v>
      </c>
      <c r="DC1119">
        <f t="shared" si="500"/>
        <v>0</v>
      </c>
      <c r="DD1119" t="s">
        <v>3</v>
      </c>
      <c r="DE1119" t="s">
        <v>3</v>
      </c>
      <c r="DF1119">
        <f t="shared" si="501"/>
        <v>0</v>
      </c>
      <c r="DG1119">
        <f t="shared" si="494"/>
        <v>0</v>
      </c>
      <c r="DH1119">
        <f t="shared" si="491"/>
        <v>0</v>
      </c>
      <c r="DI1119">
        <f t="shared" si="492"/>
        <v>0</v>
      </c>
      <c r="DJ1119">
        <f t="shared" si="502"/>
        <v>0</v>
      </c>
      <c r="DK1119">
        <v>0</v>
      </c>
      <c r="DL1119" t="s">
        <v>3</v>
      </c>
      <c r="DM1119">
        <v>0</v>
      </c>
      <c r="DN1119" t="s">
        <v>3</v>
      </c>
      <c r="DO1119">
        <v>0</v>
      </c>
    </row>
    <row r="1120" spans="1:119" x14ac:dyDescent="0.2">
      <c r="A1120">
        <f>ROW(Source!A684)</f>
        <v>684</v>
      </c>
      <c r="B1120">
        <v>449016111</v>
      </c>
      <c r="C1120">
        <v>448999085</v>
      </c>
      <c r="D1120">
        <v>277881812</v>
      </c>
      <c r="E1120">
        <v>1</v>
      </c>
      <c r="F1120">
        <v>1</v>
      </c>
      <c r="G1120">
        <v>1</v>
      </c>
      <c r="H1120">
        <v>3</v>
      </c>
      <c r="I1120" t="s">
        <v>1661</v>
      </c>
      <c r="J1120" t="s">
        <v>1662</v>
      </c>
      <c r="K1120" t="s">
        <v>1663</v>
      </c>
      <c r="L1120">
        <v>1346</v>
      </c>
      <c r="N1120">
        <v>1009</v>
      </c>
      <c r="O1120" t="s">
        <v>441</v>
      </c>
      <c r="P1120" t="s">
        <v>441</v>
      </c>
      <c r="Q1120">
        <v>1</v>
      </c>
      <c r="W1120">
        <v>0</v>
      </c>
      <c r="X1120">
        <v>-272951775</v>
      </c>
      <c r="Y1120">
        <f t="shared" si="495"/>
        <v>0</v>
      </c>
      <c r="AA1120">
        <v>1448.29</v>
      </c>
      <c r="AB1120">
        <v>0</v>
      </c>
      <c r="AC1120">
        <v>0</v>
      </c>
      <c r="AD1120">
        <v>0</v>
      </c>
      <c r="AE1120">
        <v>899.56</v>
      </c>
      <c r="AF1120">
        <v>0</v>
      </c>
      <c r="AG1120">
        <v>0</v>
      </c>
      <c r="AH1120">
        <v>0</v>
      </c>
      <c r="AI1120">
        <v>1.61</v>
      </c>
      <c r="AJ1120">
        <v>1</v>
      </c>
      <c r="AK1120">
        <v>1</v>
      </c>
      <c r="AL1120">
        <v>1</v>
      </c>
      <c r="AM1120">
        <v>2</v>
      </c>
      <c r="AN1120">
        <v>0</v>
      </c>
      <c r="AO1120">
        <v>0</v>
      </c>
      <c r="AP1120">
        <v>1</v>
      </c>
      <c r="AQ1120">
        <v>1</v>
      </c>
      <c r="AR1120">
        <v>0</v>
      </c>
      <c r="AS1120" t="s">
        <v>3</v>
      </c>
      <c r="AT1120">
        <v>0.06</v>
      </c>
      <c r="AU1120" t="s">
        <v>135</v>
      </c>
      <c r="AV1120">
        <v>0</v>
      </c>
      <c r="AW1120">
        <v>2</v>
      </c>
      <c r="AX1120">
        <v>448999112</v>
      </c>
      <c r="AY1120">
        <v>1</v>
      </c>
      <c r="AZ1120">
        <v>0</v>
      </c>
      <c r="BA1120">
        <v>1150</v>
      </c>
      <c r="BB1120">
        <v>1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53.973599999999998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1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CV1120">
        <v>0</v>
      </c>
      <c r="CW1120">
        <v>0</v>
      </c>
      <c r="CX1120">
        <f>ROUND(Y1120*Source!I684,7)</f>
        <v>0</v>
      </c>
      <c r="CY1120">
        <f t="shared" si="496"/>
        <v>1448.29</v>
      </c>
      <c r="CZ1120">
        <f t="shared" si="497"/>
        <v>899.56</v>
      </c>
      <c r="DA1120">
        <f t="shared" si="498"/>
        <v>1.61</v>
      </c>
      <c r="DB1120">
        <f t="shared" si="499"/>
        <v>0</v>
      </c>
      <c r="DC1120">
        <f t="shared" si="500"/>
        <v>0</v>
      </c>
      <c r="DD1120" t="s">
        <v>3</v>
      </c>
      <c r="DE1120" t="s">
        <v>3</v>
      </c>
      <c r="DF1120">
        <f t="shared" si="501"/>
        <v>0</v>
      </c>
      <c r="DG1120">
        <f t="shared" si="494"/>
        <v>0</v>
      </c>
      <c r="DH1120">
        <f t="shared" si="491"/>
        <v>0</v>
      </c>
      <c r="DI1120">
        <f t="shared" si="492"/>
        <v>0</v>
      </c>
      <c r="DJ1120">
        <f t="shared" si="502"/>
        <v>0</v>
      </c>
      <c r="DK1120">
        <v>0</v>
      </c>
      <c r="DL1120" t="s">
        <v>3</v>
      </c>
      <c r="DM1120">
        <v>0</v>
      </c>
      <c r="DN1120" t="s">
        <v>3</v>
      </c>
      <c r="DO1120">
        <v>0</v>
      </c>
    </row>
    <row r="1121" spans="1:119" x14ac:dyDescent="0.2">
      <c r="A1121">
        <f>ROW(Source!A684)</f>
        <v>684</v>
      </c>
      <c r="B1121">
        <v>449016111</v>
      </c>
      <c r="C1121">
        <v>448999085</v>
      </c>
      <c r="D1121">
        <v>277896103</v>
      </c>
      <c r="E1121">
        <v>1</v>
      </c>
      <c r="F1121">
        <v>1</v>
      </c>
      <c r="G1121">
        <v>1</v>
      </c>
      <c r="H1121">
        <v>3</v>
      </c>
      <c r="I1121" t="s">
        <v>1746</v>
      </c>
      <c r="J1121" t="s">
        <v>1747</v>
      </c>
      <c r="K1121" t="s">
        <v>1748</v>
      </c>
      <c r="L1121">
        <v>1348</v>
      </c>
      <c r="N1121">
        <v>1009</v>
      </c>
      <c r="O1121" t="s">
        <v>83</v>
      </c>
      <c r="P1121" t="s">
        <v>83</v>
      </c>
      <c r="Q1121">
        <v>1000</v>
      </c>
      <c r="W1121">
        <v>0</v>
      </c>
      <c r="X1121">
        <v>799243604</v>
      </c>
      <c r="Y1121">
        <f t="shared" si="495"/>
        <v>0</v>
      </c>
      <c r="AA1121">
        <v>84412.86</v>
      </c>
      <c r="AB1121">
        <v>0</v>
      </c>
      <c r="AC1121">
        <v>0</v>
      </c>
      <c r="AD1121">
        <v>0</v>
      </c>
      <c r="AE1121">
        <v>47961.85</v>
      </c>
      <c r="AF1121">
        <v>0</v>
      </c>
      <c r="AG1121">
        <v>0</v>
      </c>
      <c r="AH1121">
        <v>0</v>
      </c>
      <c r="AI1121">
        <v>1.76</v>
      </c>
      <c r="AJ1121">
        <v>1</v>
      </c>
      <c r="AK1121">
        <v>1</v>
      </c>
      <c r="AL1121">
        <v>1</v>
      </c>
      <c r="AM1121">
        <v>2</v>
      </c>
      <c r="AN1121">
        <v>0</v>
      </c>
      <c r="AO1121">
        <v>0</v>
      </c>
      <c r="AP1121">
        <v>1</v>
      </c>
      <c r="AQ1121">
        <v>1</v>
      </c>
      <c r="AR1121">
        <v>0</v>
      </c>
      <c r="AS1121" t="s">
        <v>3</v>
      </c>
      <c r="AT1121">
        <v>2.0000000000000002E-5</v>
      </c>
      <c r="AU1121" t="s">
        <v>135</v>
      </c>
      <c r="AV1121">
        <v>0</v>
      </c>
      <c r="AW1121">
        <v>2</v>
      </c>
      <c r="AX1121">
        <v>448999113</v>
      </c>
      <c r="AY1121">
        <v>1</v>
      </c>
      <c r="AZ1121">
        <v>0</v>
      </c>
      <c r="BA1121">
        <v>1151</v>
      </c>
      <c r="BB1121">
        <v>1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0.95923700000000001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1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CV1121">
        <v>0</v>
      </c>
      <c r="CW1121">
        <v>0</v>
      </c>
      <c r="CX1121">
        <f>ROUND(Y1121*Source!I684,7)</f>
        <v>0</v>
      </c>
      <c r="CY1121">
        <f t="shared" si="496"/>
        <v>84412.86</v>
      </c>
      <c r="CZ1121">
        <f t="shared" si="497"/>
        <v>47961.85</v>
      </c>
      <c r="DA1121">
        <f t="shared" si="498"/>
        <v>1.76</v>
      </c>
      <c r="DB1121">
        <f t="shared" si="499"/>
        <v>0</v>
      </c>
      <c r="DC1121">
        <f t="shared" si="500"/>
        <v>0</v>
      </c>
      <c r="DD1121" t="s">
        <v>3</v>
      </c>
      <c r="DE1121" t="s">
        <v>3</v>
      </c>
      <c r="DF1121">
        <f t="shared" si="501"/>
        <v>0</v>
      </c>
      <c r="DG1121">
        <f t="shared" si="494"/>
        <v>0</v>
      </c>
      <c r="DH1121">
        <f t="shared" si="491"/>
        <v>0</v>
      </c>
      <c r="DI1121">
        <f t="shared" si="492"/>
        <v>0</v>
      </c>
      <c r="DJ1121">
        <f t="shared" si="502"/>
        <v>0</v>
      </c>
      <c r="DK1121">
        <v>0</v>
      </c>
      <c r="DL1121" t="s">
        <v>3</v>
      </c>
      <c r="DM1121">
        <v>0</v>
      </c>
      <c r="DN1121" t="s">
        <v>3</v>
      </c>
      <c r="DO1121">
        <v>0</v>
      </c>
    </row>
    <row r="1122" spans="1:119" x14ac:dyDescent="0.2">
      <c r="A1122">
        <f>ROW(Source!A684)</f>
        <v>684</v>
      </c>
      <c r="B1122">
        <v>449016111</v>
      </c>
      <c r="C1122">
        <v>448999085</v>
      </c>
      <c r="D1122">
        <v>277896329</v>
      </c>
      <c r="E1122">
        <v>1</v>
      </c>
      <c r="F1122">
        <v>1</v>
      </c>
      <c r="G1122">
        <v>1</v>
      </c>
      <c r="H1122">
        <v>3</v>
      </c>
      <c r="I1122" t="s">
        <v>1701</v>
      </c>
      <c r="J1122" t="s">
        <v>1702</v>
      </c>
      <c r="K1122" t="s">
        <v>1703</v>
      </c>
      <c r="L1122">
        <v>1346</v>
      </c>
      <c r="N1122">
        <v>1009</v>
      </c>
      <c r="O1122" t="s">
        <v>441</v>
      </c>
      <c r="P1122" t="s">
        <v>441</v>
      </c>
      <c r="Q1122">
        <v>1</v>
      </c>
      <c r="W1122">
        <v>0</v>
      </c>
      <c r="X1122">
        <v>1468099997</v>
      </c>
      <c r="Y1122">
        <f t="shared" si="495"/>
        <v>0</v>
      </c>
      <c r="AA1122">
        <v>188.93</v>
      </c>
      <c r="AB1122">
        <v>0</v>
      </c>
      <c r="AC1122">
        <v>0</v>
      </c>
      <c r="AD1122">
        <v>0</v>
      </c>
      <c r="AE1122">
        <v>157.44</v>
      </c>
      <c r="AF1122">
        <v>0</v>
      </c>
      <c r="AG1122">
        <v>0</v>
      </c>
      <c r="AH1122">
        <v>0</v>
      </c>
      <c r="AI1122">
        <v>1.2</v>
      </c>
      <c r="AJ1122">
        <v>1</v>
      </c>
      <c r="AK1122">
        <v>1</v>
      </c>
      <c r="AL1122">
        <v>1</v>
      </c>
      <c r="AM1122">
        <v>2</v>
      </c>
      <c r="AN1122">
        <v>0</v>
      </c>
      <c r="AO1122">
        <v>0</v>
      </c>
      <c r="AP1122">
        <v>1</v>
      </c>
      <c r="AQ1122">
        <v>1</v>
      </c>
      <c r="AR1122">
        <v>0</v>
      </c>
      <c r="AS1122" t="s">
        <v>3</v>
      </c>
      <c r="AT1122">
        <v>0.03</v>
      </c>
      <c r="AU1122" t="s">
        <v>135</v>
      </c>
      <c r="AV1122">
        <v>0</v>
      </c>
      <c r="AW1122">
        <v>2</v>
      </c>
      <c r="AX1122">
        <v>448999114</v>
      </c>
      <c r="AY1122">
        <v>1</v>
      </c>
      <c r="AZ1122">
        <v>0</v>
      </c>
      <c r="BA1122">
        <v>1152</v>
      </c>
      <c r="BB1122">
        <v>1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4.7231999999999994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1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CV1122">
        <v>0</v>
      </c>
      <c r="CW1122">
        <v>0</v>
      </c>
      <c r="CX1122">
        <f>ROUND(Y1122*Source!I684,7)</f>
        <v>0</v>
      </c>
      <c r="CY1122">
        <f t="shared" si="496"/>
        <v>188.93</v>
      </c>
      <c r="CZ1122">
        <f t="shared" si="497"/>
        <v>157.44</v>
      </c>
      <c r="DA1122">
        <f t="shared" si="498"/>
        <v>1.2</v>
      </c>
      <c r="DB1122">
        <f t="shared" si="499"/>
        <v>0</v>
      </c>
      <c r="DC1122">
        <f t="shared" si="500"/>
        <v>0</v>
      </c>
      <c r="DD1122" t="s">
        <v>3</v>
      </c>
      <c r="DE1122" t="s">
        <v>3</v>
      </c>
      <c r="DF1122">
        <f t="shared" si="501"/>
        <v>0</v>
      </c>
      <c r="DG1122">
        <f t="shared" si="494"/>
        <v>0</v>
      </c>
      <c r="DH1122">
        <f t="shared" si="491"/>
        <v>0</v>
      </c>
      <c r="DI1122">
        <f t="shared" si="492"/>
        <v>0</v>
      </c>
      <c r="DJ1122">
        <f t="shared" si="502"/>
        <v>0</v>
      </c>
      <c r="DK1122">
        <v>0</v>
      </c>
      <c r="DL1122" t="s">
        <v>3</v>
      </c>
      <c r="DM1122">
        <v>0</v>
      </c>
      <c r="DN1122" t="s">
        <v>3</v>
      </c>
      <c r="DO1122">
        <v>0</v>
      </c>
    </row>
    <row r="1123" spans="1:119" x14ac:dyDescent="0.2">
      <c r="A1123">
        <f>ROW(Source!A684)</f>
        <v>684</v>
      </c>
      <c r="B1123">
        <v>449016111</v>
      </c>
      <c r="C1123">
        <v>448999085</v>
      </c>
      <c r="D1123">
        <v>277910729</v>
      </c>
      <c r="E1123">
        <v>1</v>
      </c>
      <c r="F1123">
        <v>1</v>
      </c>
      <c r="G1123">
        <v>1</v>
      </c>
      <c r="H1123">
        <v>3</v>
      </c>
      <c r="I1123" t="s">
        <v>1704</v>
      </c>
      <c r="J1123" t="s">
        <v>1705</v>
      </c>
      <c r="K1123" t="s">
        <v>1706</v>
      </c>
      <c r="L1123">
        <v>1425</v>
      </c>
      <c r="N1123">
        <v>1013</v>
      </c>
      <c r="O1123" t="s">
        <v>62</v>
      </c>
      <c r="P1123" t="s">
        <v>62</v>
      </c>
      <c r="Q1123">
        <v>1</v>
      </c>
      <c r="W1123">
        <v>0</v>
      </c>
      <c r="X1123">
        <v>1483324605</v>
      </c>
      <c r="Y1123">
        <f t="shared" si="495"/>
        <v>0</v>
      </c>
      <c r="AA1123">
        <v>1033.25</v>
      </c>
      <c r="AB1123">
        <v>0</v>
      </c>
      <c r="AC1123">
        <v>0</v>
      </c>
      <c r="AD1123">
        <v>0</v>
      </c>
      <c r="AE1123">
        <v>840.04</v>
      </c>
      <c r="AF1123">
        <v>0</v>
      </c>
      <c r="AG1123">
        <v>0</v>
      </c>
      <c r="AH1123">
        <v>0</v>
      </c>
      <c r="AI1123">
        <v>1.23</v>
      </c>
      <c r="AJ1123">
        <v>1</v>
      </c>
      <c r="AK1123">
        <v>1</v>
      </c>
      <c r="AL1123">
        <v>1</v>
      </c>
      <c r="AM1123">
        <v>2</v>
      </c>
      <c r="AN1123">
        <v>0</v>
      </c>
      <c r="AO1123">
        <v>0</v>
      </c>
      <c r="AP1123">
        <v>1</v>
      </c>
      <c r="AQ1123">
        <v>1</v>
      </c>
      <c r="AR1123">
        <v>0</v>
      </c>
      <c r="AS1123" t="s">
        <v>3</v>
      </c>
      <c r="AT1123">
        <v>0.1</v>
      </c>
      <c r="AU1123" t="s">
        <v>135</v>
      </c>
      <c r="AV1123">
        <v>0</v>
      </c>
      <c r="AW1123">
        <v>2</v>
      </c>
      <c r="AX1123">
        <v>448999115</v>
      </c>
      <c r="AY1123">
        <v>1</v>
      </c>
      <c r="AZ1123">
        <v>0</v>
      </c>
      <c r="BA1123">
        <v>1153</v>
      </c>
      <c r="BB1123">
        <v>1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84.004000000000005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1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CV1123">
        <v>0</v>
      </c>
      <c r="CW1123">
        <v>0</v>
      </c>
      <c r="CX1123">
        <f>ROUND(Y1123*Source!I684,7)</f>
        <v>0</v>
      </c>
      <c r="CY1123">
        <f t="shared" si="496"/>
        <v>1033.25</v>
      </c>
      <c r="CZ1123">
        <f t="shared" si="497"/>
        <v>840.04</v>
      </c>
      <c r="DA1123">
        <f t="shared" si="498"/>
        <v>1.23</v>
      </c>
      <c r="DB1123">
        <f t="shared" si="499"/>
        <v>0</v>
      </c>
      <c r="DC1123">
        <f t="shared" si="500"/>
        <v>0</v>
      </c>
      <c r="DD1123" t="s">
        <v>3</v>
      </c>
      <c r="DE1123" t="s">
        <v>3</v>
      </c>
      <c r="DF1123">
        <f t="shared" si="501"/>
        <v>0</v>
      </c>
      <c r="DG1123">
        <f t="shared" si="494"/>
        <v>0</v>
      </c>
      <c r="DH1123">
        <f t="shared" si="491"/>
        <v>0</v>
      </c>
      <c r="DI1123">
        <f t="shared" si="492"/>
        <v>0</v>
      </c>
      <c r="DJ1123">
        <f t="shared" si="502"/>
        <v>0</v>
      </c>
      <c r="DK1123">
        <v>0</v>
      </c>
      <c r="DL1123" t="s">
        <v>3</v>
      </c>
      <c r="DM1123">
        <v>0</v>
      </c>
      <c r="DN1123" t="s">
        <v>3</v>
      </c>
      <c r="DO1123">
        <v>0</v>
      </c>
    </row>
    <row r="1124" spans="1:119" x14ac:dyDescent="0.2">
      <c r="A1124">
        <f>ROW(Source!A684)</f>
        <v>684</v>
      </c>
      <c r="B1124">
        <v>449016111</v>
      </c>
      <c r="C1124">
        <v>448999085</v>
      </c>
      <c r="D1124">
        <v>277922916</v>
      </c>
      <c r="E1124">
        <v>1</v>
      </c>
      <c r="F1124">
        <v>1</v>
      </c>
      <c r="G1124">
        <v>1</v>
      </c>
      <c r="H1124">
        <v>3</v>
      </c>
      <c r="I1124" t="s">
        <v>1749</v>
      </c>
      <c r="J1124" t="s">
        <v>1750</v>
      </c>
      <c r="K1124" t="s">
        <v>1751</v>
      </c>
      <c r="L1124">
        <v>1346</v>
      </c>
      <c r="N1124">
        <v>1009</v>
      </c>
      <c r="O1124" t="s">
        <v>441</v>
      </c>
      <c r="P1124" t="s">
        <v>441</v>
      </c>
      <c r="Q1124">
        <v>1</v>
      </c>
      <c r="W1124">
        <v>0</v>
      </c>
      <c r="X1124">
        <v>-1705325974</v>
      </c>
      <c r="Y1124">
        <f t="shared" si="495"/>
        <v>0</v>
      </c>
      <c r="AA1124">
        <v>320.44</v>
      </c>
      <c r="AB1124">
        <v>0</v>
      </c>
      <c r="AC1124">
        <v>0</v>
      </c>
      <c r="AD1124">
        <v>0</v>
      </c>
      <c r="AE1124">
        <v>232.2</v>
      </c>
      <c r="AF1124">
        <v>0</v>
      </c>
      <c r="AG1124">
        <v>0</v>
      </c>
      <c r="AH1124">
        <v>0</v>
      </c>
      <c r="AI1124">
        <v>1.38</v>
      </c>
      <c r="AJ1124">
        <v>1</v>
      </c>
      <c r="AK1124">
        <v>1</v>
      </c>
      <c r="AL1124">
        <v>1</v>
      </c>
      <c r="AM1124">
        <v>2</v>
      </c>
      <c r="AN1124">
        <v>0</v>
      </c>
      <c r="AO1124">
        <v>0</v>
      </c>
      <c r="AP1124">
        <v>1</v>
      </c>
      <c r="AQ1124">
        <v>1</v>
      </c>
      <c r="AR1124">
        <v>0</v>
      </c>
      <c r="AS1124" t="s">
        <v>3</v>
      </c>
      <c r="AT1124">
        <v>0.02</v>
      </c>
      <c r="AU1124" t="s">
        <v>135</v>
      </c>
      <c r="AV1124">
        <v>0</v>
      </c>
      <c r="AW1124">
        <v>2</v>
      </c>
      <c r="AX1124">
        <v>448999116</v>
      </c>
      <c r="AY1124">
        <v>1</v>
      </c>
      <c r="AZ1124">
        <v>0</v>
      </c>
      <c r="BA1124">
        <v>1154</v>
      </c>
      <c r="BB1124">
        <v>1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4.6440000000000001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1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CV1124">
        <v>0</v>
      </c>
      <c r="CW1124">
        <v>0</v>
      </c>
      <c r="CX1124">
        <f>ROUND(Y1124*Source!I684,7)</f>
        <v>0</v>
      </c>
      <c r="CY1124">
        <f t="shared" si="496"/>
        <v>320.44</v>
      </c>
      <c r="CZ1124">
        <f t="shared" si="497"/>
        <v>232.2</v>
      </c>
      <c r="DA1124">
        <f t="shared" si="498"/>
        <v>1.38</v>
      </c>
      <c r="DB1124">
        <f t="shared" si="499"/>
        <v>0</v>
      </c>
      <c r="DC1124">
        <f t="shared" si="500"/>
        <v>0</v>
      </c>
      <c r="DD1124" t="s">
        <v>3</v>
      </c>
      <c r="DE1124" t="s">
        <v>3</v>
      </c>
      <c r="DF1124">
        <f t="shared" si="501"/>
        <v>0</v>
      </c>
      <c r="DG1124">
        <f t="shared" si="494"/>
        <v>0</v>
      </c>
      <c r="DH1124">
        <f t="shared" si="491"/>
        <v>0</v>
      </c>
      <c r="DI1124">
        <f t="shared" si="492"/>
        <v>0</v>
      </c>
      <c r="DJ1124">
        <f t="shared" si="502"/>
        <v>0</v>
      </c>
      <c r="DK1124">
        <v>0</v>
      </c>
      <c r="DL1124" t="s">
        <v>3</v>
      </c>
      <c r="DM1124">
        <v>0</v>
      </c>
      <c r="DN1124" t="s">
        <v>3</v>
      </c>
      <c r="DO1124">
        <v>0</v>
      </c>
    </row>
    <row r="1125" spans="1:119" x14ac:dyDescent="0.2">
      <c r="A1125">
        <f>ROW(Source!A684)</f>
        <v>684</v>
      </c>
      <c r="B1125">
        <v>449016111</v>
      </c>
      <c r="C1125">
        <v>448999085</v>
      </c>
      <c r="D1125">
        <v>277933475</v>
      </c>
      <c r="E1125">
        <v>1</v>
      </c>
      <c r="F1125">
        <v>1</v>
      </c>
      <c r="G1125">
        <v>1</v>
      </c>
      <c r="H1125">
        <v>3</v>
      </c>
      <c r="I1125" t="s">
        <v>1707</v>
      </c>
      <c r="J1125" t="s">
        <v>1708</v>
      </c>
      <c r="K1125" t="s">
        <v>1709</v>
      </c>
      <c r="L1125">
        <v>1346</v>
      </c>
      <c r="N1125">
        <v>1009</v>
      </c>
      <c r="O1125" t="s">
        <v>441</v>
      </c>
      <c r="P1125" t="s">
        <v>441</v>
      </c>
      <c r="Q1125">
        <v>1</v>
      </c>
      <c r="W1125">
        <v>0</v>
      </c>
      <c r="X1125">
        <v>-232975697</v>
      </c>
      <c r="Y1125">
        <f t="shared" si="495"/>
        <v>0</v>
      </c>
      <c r="AA1125">
        <v>248.86</v>
      </c>
      <c r="AB1125">
        <v>0</v>
      </c>
      <c r="AC1125">
        <v>0</v>
      </c>
      <c r="AD1125">
        <v>0</v>
      </c>
      <c r="AE1125">
        <v>189.97</v>
      </c>
      <c r="AF1125">
        <v>0</v>
      </c>
      <c r="AG1125">
        <v>0</v>
      </c>
      <c r="AH1125">
        <v>0</v>
      </c>
      <c r="AI1125">
        <v>1.31</v>
      </c>
      <c r="AJ1125">
        <v>1</v>
      </c>
      <c r="AK1125">
        <v>1</v>
      </c>
      <c r="AL1125">
        <v>1</v>
      </c>
      <c r="AM1125">
        <v>2</v>
      </c>
      <c r="AN1125">
        <v>0</v>
      </c>
      <c r="AO1125">
        <v>0</v>
      </c>
      <c r="AP1125">
        <v>1</v>
      </c>
      <c r="AQ1125">
        <v>1</v>
      </c>
      <c r="AR1125">
        <v>0</v>
      </c>
      <c r="AS1125" t="s">
        <v>3</v>
      </c>
      <c r="AT1125">
        <v>0.08</v>
      </c>
      <c r="AU1125" t="s">
        <v>135</v>
      </c>
      <c r="AV1125">
        <v>0</v>
      </c>
      <c r="AW1125">
        <v>2</v>
      </c>
      <c r="AX1125">
        <v>448999117</v>
      </c>
      <c r="AY1125">
        <v>1</v>
      </c>
      <c r="AZ1125">
        <v>0</v>
      </c>
      <c r="BA1125">
        <v>1155</v>
      </c>
      <c r="BB1125">
        <v>1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15.1976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1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CV1125">
        <v>0</v>
      </c>
      <c r="CW1125">
        <v>0</v>
      </c>
      <c r="CX1125">
        <f>ROUND(Y1125*Source!I684,7)</f>
        <v>0</v>
      </c>
      <c r="CY1125">
        <f t="shared" si="496"/>
        <v>248.86</v>
      </c>
      <c r="CZ1125">
        <f t="shared" si="497"/>
        <v>189.97</v>
      </c>
      <c r="DA1125">
        <f t="shared" si="498"/>
        <v>1.31</v>
      </c>
      <c r="DB1125">
        <f t="shared" si="499"/>
        <v>0</v>
      </c>
      <c r="DC1125">
        <f t="shared" si="500"/>
        <v>0</v>
      </c>
      <c r="DD1125" t="s">
        <v>3</v>
      </c>
      <c r="DE1125" t="s">
        <v>3</v>
      </c>
      <c r="DF1125">
        <f t="shared" si="501"/>
        <v>0</v>
      </c>
      <c r="DG1125">
        <f t="shared" si="494"/>
        <v>0</v>
      </c>
      <c r="DH1125">
        <f t="shared" si="491"/>
        <v>0</v>
      </c>
      <c r="DI1125">
        <f t="shared" si="492"/>
        <v>0</v>
      </c>
      <c r="DJ1125">
        <f t="shared" si="502"/>
        <v>0</v>
      </c>
      <c r="DK1125">
        <v>0</v>
      </c>
      <c r="DL1125" t="s">
        <v>3</v>
      </c>
      <c r="DM1125">
        <v>0</v>
      </c>
      <c r="DN1125" t="s">
        <v>3</v>
      </c>
      <c r="DO1125">
        <v>0</v>
      </c>
    </row>
    <row r="1126" spans="1:119" x14ac:dyDescent="0.2">
      <c r="A1126">
        <f>ROW(Source!A684)</f>
        <v>684</v>
      </c>
      <c r="B1126">
        <v>449016111</v>
      </c>
      <c r="C1126">
        <v>448999085</v>
      </c>
      <c r="D1126">
        <v>277566433</v>
      </c>
      <c r="E1126">
        <v>109</v>
      </c>
      <c r="F1126">
        <v>1</v>
      </c>
      <c r="G1126">
        <v>1</v>
      </c>
      <c r="H1126">
        <v>3</v>
      </c>
      <c r="I1126" t="s">
        <v>633</v>
      </c>
      <c r="J1126" t="s">
        <v>3</v>
      </c>
      <c r="K1126" t="s">
        <v>634</v>
      </c>
      <c r="L1126">
        <v>3277935</v>
      </c>
      <c r="N1126">
        <v>1013</v>
      </c>
      <c r="O1126" t="s">
        <v>635</v>
      </c>
      <c r="P1126" t="s">
        <v>635</v>
      </c>
      <c r="Q1126">
        <v>1</v>
      </c>
      <c r="W1126">
        <v>0</v>
      </c>
      <c r="X1126">
        <v>274903907</v>
      </c>
      <c r="Y1126">
        <f>AT1126</f>
        <v>2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1</v>
      </c>
      <c r="AJ1126">
        <v>1</v>
      </c>
      <c r="AK1126">
        <v>1</v>
      </c>
      <c r="AL1126">
        <v>1</v>
      </c>
      <c r="AM1126">
        <v>-2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 t="s">
        <v>3</v>
      </c>
      <c r="AT1126">
        <v>2</v>
      </c>
      <c r="AU1126" t="s">
        <v>3</v>
      </c>
      <c r="AV1126">
        <v>0</v>
      </c>
      <c r="AW1126">
        <v>2</v>
      </c>
      <c r="AX1126">
        <v>448999118</v>
      </c>
      <c r="AY1126">
        <v>1</v>
      </c>
      <c r="AZ1126">
        <v>2048</v>
      </c>
      <c r="BA1126">
        <v>1156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CV1126">
        <v>0</v>
      </c>
      <c r="CW1126">
        <v>0</v>
      </c>
      <c r="CX1126">
        <f>ROUND(Y1126*Source!I684,7)</f>
        <v>2</v>
      </c>
      <c r="CY1126">
        <f t="shared" si="496"/>
        <v>0</v>
      </c>
      <c r="CZ1126">
        <f t="shared" si="497"/>
        <v>0</v>
      </c>
      <c r="DA1126">
        <f t="shared" si="498"/>
        <v>1</v>
      </c>
      <c r="DB1126">
        <f>ROUND(ROUND(AT1126*CZ1126,2),6)</f>
        <v>0</v>
      </c>
      <c r="DC1126">
        <f>ROUND(ROUND(AT1126*AG1126,2),6)</f>
        <v>0</v>
      </c>
      <c r="DD1126" t="s">
        <v>3</v>
      </c>
      <c r="DE1126" t="s">
        <v>3</v>
      </c>
      <c r="DF1126">
        <f>ROUND(ROUND(AE1126,2)*CX1126,2)</f>
        <v>0</v>
      </c>
      <c r="DG1126">
        <f t="shared" si="494"/>
        <v>0</v>
      </c>
      <c r="DH1126">
        <f t="shared" si="491"/>
        <v>0</v>
      </c>
      <c r="DI1126">
        <f t="shared" si="492"/>
        <v>0</v>
      </c>
      <c r="DJ1126">
        <f t="shared" si="502"/>
        <v>0</v>
      </c>
      <c r="DK1126">
        <v>0</v>
      </c>
      <c r="DL1126" t="s">
        <v>3</v>
      </c>
      <c r="DM1126">
        <v>0</v>
      </c>
      <c r="DN1126" t="s">
        <v>3</v>
      </c>
      <c r="DO1126">
        <v>0</v>
      </c>
    </row>
    <row r="1127" spans="1:119" x14ac:dyDescent="0.2">
      <c r="A1127">
        <f>ROW(Source!A684)</f>
        <v>684</v>
      </c>
      <c r="B1127">
        <v>449016111</v>
      </c>
      <c r="C1127">
        <v>448999085</v>
      </c>
      <c r="D1127">
        <v>277566436</v>
      </c>
      <c r="E1127">
        <v>109</v>
      </c>
      <c r="F1127">
        <v>1</v>
      </c>
      <c r="G1127">
        <v>1</v>
      </c>
      <c r="H1127">
        <v>3</v>
      </c>
      <c r="I1127" t="s">
        <v>725</v>
      </c>
      <c r="J1127" t="s">
        <v>3</v>
      </c>
      <c r="K1127" t="s">
        <v>726</v>
      </c>
      <c r="L1127">
        <v>1348</v>
      </c>
      <c r="N1127">
        <v>1009</v>
      </c>
      <c r="O1127" t="s">
        <v>83</v>
      </c>
      <c r="P1127" t="s">
        <v>83</v>
      </c>
      <c r="Q1127">
        <v>1000</v>
      </c>
      <c r="W1127">
        <v>0</v>
      </c>
      <c r="X1127">
        <v>1392189009</v>
      </c>
      <c r="Y1127">
        <f>(AT1127*ROUND(0,7))</f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1</v>
      </c>
      <c r="AJ1127">
        <v>1</v>
      </c>
      <c r="AK1127">
        <v>1</v>
      </c>
      <c r="AL1127">
        <v>1</v>
      </c>
      <c r="AM1127">
        <v>-2</v>
      </c>
      <c r="AN1127">
        <v>0</v>
      </c>
      <c r="AO1127">
        <v>0</v>
      </c>
      <c r="AP1127">
        <v>1</v>
      </c>
      <c r="AQ1127">
        <v>0</v>
      </c>
      <c r="AR1127">
        <v>0</v>
      </c>
      <c r="AS1127" t="s">
        <v>3</v>
      </c>
      <c r="AT1127">
        <v>1E-3</v>
      </c>
      <c r="AU1127" t="s">
        <v>135</v>
      </c>
      <c r="AV1127">
        <v>0</v>
      </c>
      <c r="AW1127">
        <v>2</v>
      </c>
      <c r="AX1127">
        <v>448999119</v>
      </c>
      <c r="AY1127">
        <v>1</v>
      </c>
      <c r="AZ1127">
        <v>0</v>
      </c>
      <c r="BA1127">
        <v>1157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CV1127">
        <v>0</v>
      </c>
      <c r="CW1127">
        <v>0</v>
      </c>
      <c r="CX1127">
        <f>ROUND(Y1127*Source!I684,7)</f>
        <v>0</v>
      </c>
      <c r="CY1127">
        <f t="shared" si="496"/>
        <v>0</v>
      </c>
      <c r="CZ1127">
        <f t="shared" si="497"/>
        <v>0</v>
      </c>
      <c r="DA1127">
        <f t="shared" si="498"/>
        <v>1</v>
      </c>
      <c r="DB1127">
        <f>ROUND((ROUND(AT1127*CZ1127,2)*ROUND(0,7)),6)</f>
        <v>0</v>
      </c>
      <c r="DC1127">
        <f>ROUND((ROUND(AT1127*AG1127,2)*ROUND(0,7)),6)</f>
        <v>0</v>
      </c>
      <c r="DD1127" t="s">
        <v>3</v>
      </c>
      <c r="DE1127" t="s">
        <v>3</v>
      </c>
      <c r="DF1127">
        <f>ROUND(ROUND(AE1127,2)*CX1127,2)</f>
        <v>0</v>
      </c>
      <c r="DG1127">
        <f t="shared" si="494"/>
        <v>0</v>
      </c>
      <c r="DH1127">
        <f t="shared" si="491"/>
        <v>0</v>
      </c>
      <c r="DI1127">
        <f t="shared" si="492"/>
        <v>0</v>
      </c>
      <c r="DJ1127">
        <f t="shared" si="502"/>
        <v>0</v>
      </c>
      <c r="DK1127">
        <v>0</v>
      </c>
      <c r="DL1127" t="s">
        <v>3</v>
      </c>
      <c r="DM1127">
        <v>0</v>
      </c>
      <c r="DN1127" t="s">
        <v>3</v>
      </c>
      <c r="DO1127">
        <v>0</v>
      </c>
    </row>
    <row r="1128" spans="1:119" x14ac:dyDescent="0.2">
      <c r="A1128">
        <f>ROW(Source!A687)</f>
        <v>687</v>
      </c>
      <c r="B1128">
        <v>449016111</v>
      </c>
      <c r="C1128">
        <v>448999122</v>
      </c>
      <c r="D1128">
        <v>277560343</v>
      </c>
      <c r="E1128">
        <v>109</v>
      </c>
      <c r="F1128">
        <v>1</v>
      </c>
      <c r="G1128">
        <v>1</v>
      </c>
      <c r="H1128">
        <v>1</v>
      </c>
      <c r="I1128" t="s">
        <v>1433</v>
      </c>
      <c r="J1128" t="s">
        <v>3</v>
      </c>
      <c r="K1128" t="s">
        <v>1434</v>
      </c>
      <c r="L1128">
        <v>1191</v>
      </c>
      <c r="N1128">
        <v>1013</v>
      </c>
      <c r="O1128" t="s">
        <v>1203</v>
      </c>
      <c r="P1128" t="s">
        <v>1203</v>
      </c>
      <c r="Q1128">
        <v>1</v>
      </c>
      <c r="W1128">
        <v>0</v>
      </c>
      <c r="X1128">
        <v>71966457</v>
      </c>
      <c r="Y1128">
        <f>AT1128</f>
        <v>9.3000000000000007</v>
      </c>
      <c r="AA1128">
        <v>0</v>
      </c>
      <c r="AB1128">
        <v>0</v>
      </c>
      <c r="AC1128">
        <v>0</v>
      </c>
      <c r="AD1128">
        <v>620.24</v>
      </c>
      <c r="AE1128">
        <v>0</v>
      </c>
      <c r="AF1128">
        <v>0</v>
      </c>
      <c r="AG1128">
        <v>0</v>
      </c>
      <c r="AH1128">
        <v>620.24</v>
      </c>
      <c r="AI1128">
        <v>1</v>
      </c>
      <c r="AJ1128">
        <v>1</v>
      </c>
      <c r="AK1128">
        <v>1</v>
      </c>
      <c r="AL1128">
        <v>1</v>
      </c>
      <c r="AM1128">
        <v>-2</v>
      </c>
      <c r="AN1128">
        <v>0</v>
      </c>
      <c r="AO1128">
        <v>0</v>
      </c>
      <c r="AP1128">
        <v>1</v>
      </c>
      <c r="AQ1128">
        <v>1</v>
      </c>
      <c r="AR1128">
        <v>0</v>
      </c>
      <c r="AS1128" t="s">
        <v>3</v>
      </c>
      <c r="AT1128">
        <v>9.3000000000000007</v>
      </c>
      <c r="AU1128" t="s">
        <v>3</v>
      </c>
      <c r="AV1128">
        <v>1</v>
      </c>
      <c r="AW1128">
        <v>2</v>
      </c>
      <c r="AX1128">
        <v>448999140</v>
      </c>
      <c r="AY1128">
        <v>2</v>
      </c>
      <c r="AZ1128">
        <v>131072</v>
      </c>
      <c r="BA1128">
        <v>1158</v>
      </c>
      <c r="BB1128">
        <v>1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5768.2320000000009</v>
      </c>
      <c r="BN1128">
        <v>9.3000000000000007</v>
      </c>
      <c r="BO1128">
        <v>0</v>
      </c>
      <c r="BP1128">
        <v>1</v>
      </c>
      <c r="BQ1128">
        <v>0</v>
      </c>
      <c r="BR1128">
        <v>0</v>
      </c>
      <c r="BS1128">
        <v>0</v>
      </c>
      <c r="BT1128">
        <v>5768.2320000000009</v>
      </c>
      <c r="BU1128">
        <v>9.3000000000000007</v>
      </c>
      <c r="BV1128">
        <v>0</v>
      </c>
      <c r="BW1128">
        <v>1</v>
      </c>
      <c r="CU1128">
        <f>ROUND(AT1128*Source!I687*AH1128*AL1128,2)</f>
        <v>5768.23</v>
      </c>
      <c r="CV1128">
        <f>ROUND(Y1128*Source!I687,7)</f>
        <v>9.3000000000000007</v>
      </c>
      <c r="CW1128">
        <v>0</v>
      </c>
      <c r="CX1128">
        <f>ROUND(Y1128*Source!I687,7)</f>
        <v>9.3000000000000007</v>
      </c>
      <c r="CY1128">
        <f>AD1128</f>
        <v>620.24</v>
      </c>
      <c r="CZ1128">
        <f>AH1128</f>
        <v>620.24</v>
      </c>
      <c r="DA1128">
        <f>AL1128</f>
        <v>1</v>
      </c>
      <c r="DB1128">
        <f>ROUND(ROUND(AT1128*CZ1128,2),6)</f>
        <v>5768.23</v>
      </c>
      <c r="DC1128">
        <f>ROUND(ROUND(AT1128*AG1128,2),6)</f>
        <v>0</v>
      </c>
      <c r="DD1128" t="s">
        <v>3</v>
      </c>
      <c r="DE1128" t="s">
        <v>3</v>
      </c>
      <c r="DF1128">
        <f>ROUND(ROUND(AE1128,2)*CX1128,2)</f>
        <v>0</v>
      </c>
      <c r="DG1128">
        <f t="shared" si="494"/>
        <v>0</v>
      </c>
      <c r="DH1128">
        <f t="shared" si="491"/>
        <v>0</v>
      </c>
      <c r="DI1128">
        <f t="shared" si="492"/>
        <v>5768.23</v>
      </c>
      <c r="DJ1128">
        <f>DI1128</f>
        <v>5768.23</v>
      </c>
      <c r="DK1128">
        <v>1</v>
      </c>
      <c r="DL1128" t="s">
        <v>3</v>
      </c>
      <c r="DM1128">
        <v>0</v>
      </c>
      <c r="DN1128" t="s">
        <v>3</v>
      </c>
      <c r="DO1128">
        <v>0</v>
      </c>
    </row>
    <row r="1129" spans="1:119" x14ac:dyDescent="0.2">
      <c r="A1129">
        <f>ROW(Source!A687)</f>
        <v>687</v>
      </c>
      <c r="B1129">
        <v>449016111</v>
      </c>
      <c r="C1129">
        <v>448999122</v>
      </c>
      <c r="D1129">
        <v>277560491</v>
      </c>
      <c r="E1129">
        <v>109</v>
      </c>
      <c r="F1129">
        <v>1</v>
      </c>
      <c r="G1129">
        <v>1</v>
      </c>
      <c r="H1129">
        <v>1</v>
      </c>
      <c r="I1129" t="s">
        <v>1204</v>
      </c>
      <c r="J1129" t="s">
        <v>3</v>
      </c>
      <c r="K1129" t="s">
        <v>1205</v>
      </c>
      <c r="L1129">
        <v>1191</v>
      </c>
      <c r="N1129">
        <v>1013</v>
      </c>
      <c r="O1129" t="s">
        <v>1203</v>
      </c>
      <c r="P1129" t="s">
        <v>1203</v>
      </c>
      <c r="Q1129">
        <v>1</v>
      </c>
      <c r="W1129">
        <v>0</v>
      </c>
      <c r="X1129">
        <v>-1417349443</v>
      </c>
      <c r="Y1129">
        <f>AT1129</f>
        <v>0.4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1</v>
      </c>
      <c r="AJ1129">
        <v>1</v>
      </c>
      <c r="AK1129">
        <v>1</v>
      </c>
      <c r="AL1129">
        <v>1</v>
      </c>
      <c r="AM1129">
        <v>-2</v>
      </c>
      <c r="AN1129">
        <v>0</v>
      </c>
      <c r="AO1129">
        <v>0</v>
      </c>
      <c r="AP1129">
        <v>1</v>
      </c>
      <c r="AQ1129">
        <v>1</v>
      </c>
      <c r="AR1129">
        <v>0</v>
      </c>
      <c r="AS1129" t="s">
        <v>3</v>
      </c>
      <c r="AT1129">
        <v>0.4</v>
      </c>
      <c r="AU1129" t="s">
        <v>3</v>
      </c>
      <c r="AV1129">
        <v>2</v>
      </c>
      <c r="AW1129">
        <v>2</v>
      </c>
      <c r="AX1129">
        <v>448999141</v>
      </c>
      <c r="AY1129">
        <v>1</v>
      </c>
      <c r="AZ1129">
        <v>0</v>
      </c>
      <c r="BA1129">
        <v>1159</v>
      </c>
      <c r="BB1129">
        <v>1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CV1129">
        <v>0</v>
      </c>
      <c r="CW1129">
        <v>0</v>
      </c>
      <c r="CX1129">
        <f>ROUND(Y1129*Source!I687,7)</f>
        <v>0.4</v>
      </c>
      <c r="CY1129">
        <f>AD1129</f>
        <v>0</v>
      </c>
      <c r="CZ1129">
        <f>AH1129</f>
        <v>0</v>
      </c>
      <c r="DA1129">
        <f>AL1129</f>
        <v>1</v>
      </c>
      <c r="DB1129">
        <f>ROUND(ROUND(AT1129*CZ1129,2),6)</f>
        <v>0</v>
      </c>
      <c r="DC1129">
        <f>ROUND(ROUND(AT1129*AG1129,2),6)</f>
        <v>0</v>
      </c>
      <c r="DD1129" t="s">
        <v>3</v>
      </c>
      <c r="DE1129" t="s">
        <v>3</v>
      </c>
      <c r="DF1129">
        <f>ROUND(ROUND(AE1129,2)*CX1129,2)</f>
        <v>0</v>
      </c>
      <c r="DG1129">
        <f t="shared" si="494"/>
        <v>0</v>
      </c>
      <c r="DH1129">
        <f t="shared" si="491"/>
        <v>0</v>
      </c>
      <c r="DI1129">
        <f t="shared" si="492"/>
        <v>0</v>
      </c>
      <c r="DJ1129">
        <f>DI1129</f>
        <v>0</v>
      </c>
      <c r="DK1129">
        <v>0</v>
      </c>
      <c r="DL1129" t="s">
        <v>3</v>
      </c>
      <c r="DM1129">
        <v>0</v>
      </c>
      <c r="DN1129" t="s">
        <v>3</v>
      </c>
      <c r="DO1129">
        <v>0</v>
      </c>
    </row>
    <row r="1130" spans="1:119" x14ac:dyDescent="0.2">
      <c r="A1130">
        <f>ROW(Source!A687)</f>
        <v>687</v>
      </c>
      <c r="B1130">
        <v>449016111</v>
      </c>
      <c r="C1130">
        <v>448999122</v>
      </c>
      <c r="D1130">
        <v>277944840</v>
      </c>
      <c r="E1130">
        <v>1</v>
      </c>
      <c r="F1130">
        <v>1</v>
      </c>
      <c r="G1130">
        <v>1</v>
      </c>
      <c r="H1130">
        <v>2</v>
      </c>
      <c r="I1130" t="s">
        <v>1364</v>
      </c>
      <c r="J1130" t="s">
        <v>1365</v>
      </c>
      <c r="K1130" t="s">
        <v>1366</v>
      </c>
      <c r="L1130">
        <v>1368</v>
      </c>
      <c r="N1130">
        <v>1011</v>
      </c>
      <c r="O1130" t="s">
        <v>1100</v>
      </c>
      <c r="P1130" t="s">
        <v>1100</v>
      </c>
      <c r="Q1130">
        <v>1</v>
      </c>
      <c r="W1130">
        <v>0</v>
      </c>
      <c r="X1130">
        <v>622831100</v>
      </c>
      <c r="Y1130">
        <f>AT1130</f>
        <v>0.4</v>
      </c>
      <c r="AA1130">
        <v>0</v>
      </c>
      <c r="AB1130">
        <v>1587.88</v>
      </c>
      <c r="AC1130">
        <v>620.24</v>
      </c>
      <c r="AD1130">
        <v>0</v>
      </c>
      <c r="AE1130">
        <v>0</v>
      </c>
      <c r="AF1130">
        <v>1587.88</v>
      </c>
      <c r="AG1130">
        <v>620.24</v>
      </c>
      <c r="AH1130">
        <v>0</v>
      </c>
      <c r="AI1130">
        <v>1</v>
      </c>
      <c r="AJ1130">
        <v>1</v>
      </c>
      <c r="AK1130">
        <v>1</v>
      </c>
      <c r="AL1130">
        <v>1</v>
      </c>
      <c r="AM1130">
        <v>-2</v>
      </c>
      <c r="AN1130">
        <v>0</v>
      </c>
      <c r="AO1130">
        <v>0</v>
      </c>
      <c r="AP1130">
        <v>1</v>
      </c>
      <c r="AQ1130">
        <v>1</v>
      </c>
      <c r="AR1130">
        <v>0</v>
      </c>
      <c r="AS1130" t="s">
        <v>3</v>
      </c>
      <c r="AT1130">
        <v>0.4</v>
      </c>
      <c r="AU1130" t="s">
        <v>3</v>
      </c>
      <c r="AV1130">
        <v>1</v>
      </c>
      <c r="AW1130">
        <v>2</v>
      </c>
      <c r="AX1130">
        <v>448999142</v>
      </c>
      <c r="AY1130">
        <v>2</v>
      </c>
      <c r="AZ1130">
        <v>98304</v>
      </c>
      <c r="BA1130">
        <v>1160</v>
      </c>
      <c r="BB1130">
        <v>1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635.15200000000004</v>
      </c>
      <c r="BL1130">
        <v>248.096</v>
      </c>
      <c r="BM1130">
        <v>0</v>
      </c>
      <c r="BN1130">
        <v>0</v>
      </c>
      <c r="BO1130">
        <v>0.4</v>
      </c>
      <c r="BP1130">
        <v>1</v>
      </c>
      <c r="BQ1130">
        <v>0</v>
      </c>
      <c r="BR1130">
        <v>635.15200000000004</v>
      </c>
      <c r="BS1130">
        <v>248.096</v>
      </c>
      <c r="BT1130">
        <v>0</v>
      </c>
      <c r="BU1130">
        <v>0</v>
      </c>
      <c r="BV1130">
        <v>0.4</v>
      </c>
      <c r="BW1130">
        <v>1</v>
      </c>
      <c r="CV1130">
        <v>0</v>
      </c>
      <c r="CW1130">
        <f>ROUND(Y1130*Source!I687*DO1130,7)</f>
        <v>0.4</v>
      </c>
      <c r="CX1130">
        <f>ROUND(Y1130*Source!I687,7)</f>
        <v>0.4</v>
      </c>
      <c r="CY1130">
        <f>AB1130</f>
        <v>1587.88</v>
      </c>
      <c r="CZ1130">
        <f>AF1130</f>
        <v>1587.88</v>
      </c>
      <c r="DA1130">
        <f>AJ1130</f>
        <v>1</v>
      </c>
      <c r="DB1130">
        <f>ROUND(ROUND(AT1130*CZ1130,2),6)</f>
        <v>635.15</v>
      </c>
      <c r="DC1130">
        <f>ROUND(ROUND(AT1130*AG1130,2),6)</f>
        <v>248.1</v>
      </c>
      <c r="DD1130" t="s">
        <v>3</v>
      </c>
      <c r="DE1130" t="s">
        <v>3</v>
      </c>
      <c r="DF1130">
        <f>ROUND(ROUND(AE1130,2)*CX1130,2)</f>
        <v>0</v>
      </c>
      <c r="DG1130">
        <f t="shared" si="494"/>
        <v>635.15</v>
      </c>
      <c r="DH1130">
        <f t="shared" si="491"/>
        <v>248.1</v>
      </c>
      <c r="DI1130">
        <f t="shared" si="492"/>
        <v>0</v>
      </c>
      <c r="DJ1130">
        <f>DG1130+DH1130</f>
        <v>883.25</v>
      </c>
      <c r="DK1130">
        <v>1</v>
      </c>
      <c r="DL1130" t="s">
        <v>1219</v>
      </c>
      <c r="DM1130">
        <v>5</v>
      </c>
      <c r="DN1130" t="s">
        <v>1203</v>
      </c>
      <c r="DO1130">
        <v>1</v>
      </c>
    </row>
    <row r="1131" spans="1:119" x14ac:dyDescent="0.2">
      <c r="A1131">
        <f>ROW(Source!A687)</f>
        <v>687</v>
      </c>
      <c r="B1131">
        <v>449016111</v>
      </c>
      <c r="C1131">
        <v>448999122</v>
      </c>
      <c r="D1131">
        <v>277862733</v>
      </c>
      <c r="E1131">
        <v>1</v>
      </c>
      <c r="F1131">
        <v>1</v>
      </c>
      <c r="G1131">
        <v>1</v>
      </c>
      <c r="H1131">
        <v>3</v>
      </c>
      <c r="I1131" t="s">
        <v>1713</v>
      </c>
      <c r="J1131" t="s">
        <v>1714</v>
      </c>
      <c r="K1131" t="s">
        <v>1715</v>
      </c>
      <c r="L1131">
        <v>1346</v>
      </c>
      <c r="N1131">
        <v>1009</v>
      </c>
      <c r="O1131" t="s">
        <v>441</v>
      </c>
      <c r="P1131" t="s">
        <v>441</v>
      </c>
      <c r="Q1131">
        <v>1</v>
      </c>
      <c r="W1131">
        <v>0</v>
      </c>
      <c r="X1131">
        <v>1008260642</v>
      </c>
      <c r="Y1131">
        <f t="shared" ref="Y1131:Y1142" si="503">(AT1131*ROUND(0,7))</f>
        <v>0</v>
      </c>
      <c r="AA1131">
        <v>406.33</v>
      </c>
      <c r="AB1131">
        <v>0</v>
      </c>
      <c r="AC1131">
        <v>0</v>
      </c>
      <c r="AD1131">
        <v>0</v>
      </c>
      <c r="AE1131">
        <v>284.14999999999998</v>
      </c>
      <c r="AF1131">
        <v>0</v>
      </c>
      <c r="AG1131">
        <v>0</v>
      </c>
      <c r="AH1131">
        <v>0</v>
      </c>
      <c r="AI1131">
        <v>1.43</v>
      </c>
      <c r="AJ1131">
        <v>1</v>
      </c>
      <c r="AK1131">
        <v>1</v>
      </c>
      <c r="AL1131">
        <v>1</v>
      </c>
      <c r="AM1131">
        <v>2</v>
      </c>
      <c r="AN1131">
        <v>0</v>
      </c>
      <c r="AO1131">
        <v>0</v>
      </c>
      <c r="AP1131">
        <v>1</v>
      </c>
      <c r="AQ1131">
        <v>1</v>
      </c>
      <c r="AR1131">
        <v>0</v>
      </c>
      <c r="AS1131" t="s">
        <v>3</v>
      </c>
      <c r="AT1131">
        <v>0.01</v>
      </c>
      <c r="AU1131" t="s">
        <v>135</v>
      </c>
      <c r="AV1131">
        <v>0</v>
      </c>
      <c r="AW1131">
        <v>2</v>
      </c>
      <c r="AX1131">
        <v>448999143</v>
      </c>
      <c r="AY1131">
        <v>1</v>
      </c>
      <c r="AZ1131">
        <v>0</v>
      </c>
      <c r="BA1131">
        <v>1161</v>
      </c>
      <c r="BB1131">
        <v>1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2.8414999999999999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1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CV1131">
        <v>0</v>
      </c>
      <c r="CW1131">
        <v>0</v>
      </c>
      <c r="CX1131">
        <f>ROUND(Y1131*Source!I687,7)</f>
        <v>0</v>
      </c>
      <c r="CY1131">
        <f t="shared" ref="CY1131:CY1144" si="504">AA1131</f>
        <v>406.33</v>
      </c>
      <c r="CZ1131">
        <f t="shared" ref="CZ1131:CZ1144" si="505">AE1131</f>
        <v>284.14999999999998</v>
      </c>
      <c r="DA1131">
        <f t="shared" ref="DA1131:DA1144" si="506">AI1131</f>
        <v>1.43</v>
      </c>
      <c r="DB1131">
        <f t="shared" ref="DB1131:DB1142" si="507">ROUND((ROUND(AT1131*CZ1131,2)*ROUND(0,7)),6)</f>
        <v>0</v>
      </c>
      <c r="DC1131">
        <f t="shared" ref="DC1131:DC1142" si="508">ROUND((ROUND(AT1131*AG1131,2)*ROUND(0,7)),6)</f>
        <v>0</v>
      </c>
      <c r="DD1131" t="s">
        <v>3</v>
      </c>
      <c r="DE1131" t="s">
        <v>3</v>
      </c>
      <c r="DF1131">
        <f t="shared" ref="DF1131:DF1142" si="509">ROUND(ROUND(AE1131*AI1131,2)*CX1131,2)</f>
        <v>0</v>
      </c>
      <c r="DG1131">
        <f t="shared" si="494"/>
        <v>0</v>
      </c>
      <c r="DH1131">
        <f t="shared" si="491"/>
        <v>0</v>
      </c>
      <c r="DI1131">
        <f t="shared" si="492"/>
        <v>0</v>
      </c>
      <c r="DJ1131">
        <f t="shared" ref="DJ1131:DJ1144" si="510">DF1131</f>
        <v>0</v>
      </c>
      <c r="DK1131">
        <v>0</v>
      </c>
      <c r="DL1131" t="s">
        <v>3</v>
      </c>
      <c r="DM1131">
        <v>0</v>
      </c>
      <c r="DN1131" t="s">
        <v>3</v>
      </c>
      <c r="DO1131">
        <v>0</v>
      </c>
    </row>
    <row r="1132" spans="1:119" x14ac:dyDescent="0.2">
      <c r="A1132">
        <f>ROW(Source!A687)</f>
        <v>687</v>
      </c>
      <c r="B1132">
        <v>449016111</v>
      </c>
      <c r="C1132">
        <v>448999122</v>
      </c>
      <c r="D1132">
        <v>277865759</v>
      </c>
      <c r="E1132">
        <v>1</v>
      </c>
      <c r="F1132">
        <v>1</v>
      </c>
      <c r="G1132">
        <v>1</v>
      </c>
      <c r="H1132">
        <v>3</v>
      </c>
      <c r="I1132" t="s">
        <v>1683</v>
      </c>
      <c r="J1132" t="s">
        <v>1684</v>
      </c>
      <c r="K1132" t="s">
        <v>1685</v>
      </c>
      <c r="L1132">
        <v>1301</v>
      </c>
      <c r="N1132">
        <v>1003</v>
      </c>
      <c r="O1132" t="s">
        <v>211</v>
      </c>
      <c r="P1132" t="s">
        <v>211</v>
      </c>
      <c r="Q1132">
        <v>1</v>
      </c>
      <c r="W1132">
        <v>0</v>
      </c>
      <c r="X1132">
        <v>82205366</v>
      </c>
      <c r="Y1132">
        <f t="shared" si="503"/>
        <v>0</v>
      </c>
      <c r="AA1132">
        <v>3.47</v>
      </c>
      <c r="AB1132">
        <v>0</v>
      </c>
      <c r="AC1132">
        <v>0</v>
      </c>
      <c r="AD1132">
        <v>0</v>
      </c>
      <c r="AE1132">
        <v>2.27</v>
      </c>
      <c r="AF1132">
        <v>0</v>
      </c>
      <c r="AG1132">
        <v>0</v>
      </c>
      <c r="AH1132">
        <v>0</v>
      </c>
      <c r="AI1132">
        <v>1.53</v>
      </c>
      <c r="AJ1132">
        <v>1</v>
      </c>
      <c r="AK1132">
        <v>1</v>
      </c>
      <c r="AL1132">
        <v>1</v>
      </c>
      <c r="AM1132">
        <v>2</v>
      </c>
      <c r="AN1132">
        <v>0</v>
      </c>
      <c r="AO1132">
        <v>0</v>
      </c>
      <c r="AP1132">
        <v>1</v>
      </c>
      <c r="AQ1132">
        <v>1</v>
      </c>
      <c r="AR1132">
        <v>0</v>
      </c>
      <c r="AS1132" t="s">
        <v>3</v>
      </c>
      <c r="AT1132">
        <v>4.21</v>
      </c>
      <c r="AU1132" t="s">
        <v>135</v>
      </c>
      <c r="AV1132">
        <v>0</v>
      </c>
      <c r="AW1132">
        <v>2</v>
      </c>
      <c r="AX1132">
        <v>448999144</v>
      </c>
      <c r="AY1132">
        <v>1</v>
      </c>
      <c r="AZ1132">
        <v>0</v>
      </c>
      <c r="BA1132">
        <v>1162</v>
      </c>
      <c r="BB1132">
        <v>1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9.5566999999999993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1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CV1132">
        <v>0</v>
      </c>
      <c r="CW1132">
        <v>0</v>
      </c>
      <c r="CX1132">
        <f>ROUND(Y1132*Source!I687,7)</f>
        <v>0</v>
      </c>
      <c r="CY1132">
        <f t="shared" si="504"/>
        <v>3.47</v>
      </c>
      <c r="CZ1132">
        <f t="shared" si="505"/>
        <v>2.27</v>
      </c>
      <c r="DA1132">
        <f t="shared" si="506"/>
        <v>1.53</v>
      </c>
      <c r="DB1132">
        <f t="shared" si="507"/>
        <v>0</v>
      </c>
      <c r="DC1132">
        <f t="shared" si="508"/>
        <v>0</v>
      </c>
      <c r="DD1132" t="s">
        <v>3</v>
      </c>
      <c r="DE1132" t="s">
        <v>3</v>
      </c>
      <c r="DF1132">
        <f t="shared" si="509"/>
        <v>0</v>
      </c>
      <c r="DG1132">
        <f t="shared" si="494"/>
        <v>0</v>
      </c>
      <c r="DH1132">
        <f t="shared" si="491"/>
        <v>0</v>
      </c>
      <c r="DI1132">
        <f t="shared" si="492"/>
        <v>0</v>
      </c>
      <c r="DJ1132">
        <f t="shared" si="510"/>
        <v>0</v>
      </c>
      <c r="DK1132">
        <v>0</v>
      </c>
      <c r="DL1132" t="s">
        <v>3</v>
      </c>
      <c r="DM1132">
        <v>0</v>
      </c>
      <c r="DN1132" t="s">
        <v>3</v>
      </c>
      <c r="DO1132">
        <v>0</v>
      </c>
    </row>
    <row r="1133" spans="1:119" x14ac:dyDescent="0.2">
      <c r="A1133">
        <f>ROW(Source!A687)</f>
        <v>687</v>
      </c>
      <c r="B1133">
        <v>449016111</v>
      </c>
      <c r="C1133">
        <v>448999122</v>
      </c>
      <c r="D1133">
        <v>277867733</v>
      </c>
      <c r="E1133">
        <v>1</v>
      </c>
      <c r="F1133">
        <v>1</v>
      </c>
      <c r="G1133">
        <v>1</v>
      </c>
      <c r="H1133">
        <v>3</v>
      </c>
      <c r="I1133" t="s">
        <v>1241</v>
      </c>
      <c r="J1133" t="s">
        <v>1242</v>
      </c>
      <c r="K1133" t="s">
        <v>1243</v>
      </c>
      <c r="L1133">
        <v>1346</v>
      </c>
      <c r="N1133">
        <v>1009</v>
      </c>
      <c r="O1133" t="s">
        <v>441</v>
      </c>
      <c r="P1133" t="s">
        <v>441</v>
      </c>
      <c r="Q1133">
        <v>1</v>
      </c>
      <c r="W1133">
        <v>0</v>
      </c>
      <c r="X1133">
        <v>391631581</v>
      </c>
      <c r="Y1133">
        <f t="shared" si="503"/>
        <v>0</v>
      </c>
      <c r="AA1133">
        <v>188.92</v>
      </c>
      <c r="AB1133">
        <v>0</v>
      </c>
      <c r="AC1133">
        <v>0</v>
      </c>
      <c r="AD1133">
        <v>0</v>
      </c>
      <c r="AE1133">
        <v>174.93</v>
      </c>
      <c r="AF1133">
        <v>0</v>
      </c>
      <c r="AG1133">
        <v>0</v>
      </c>
      <c r="AH1133">
        <v>0</v>
      </c>
      <c r="AI1133">
        <v>1.08</v>
      </c>
      <c r="AJ1133">
        <v>1</v>
      </c>
      <c r="AK1133">
        <v>1</v>
      </c>
      <c r="AL1133">
        <v>1</v>
      </c>
      <c r="AM1133">
        <v>2</v>
      </c>
      <c r="AN1133">
        <v>0</v>
      </c>
      <c r="AO1133">
        <v>0</v>
      </c>
      <c r="AP1133">
        <v>1</v>
      </c>
      <c r="AQ1133">
        <v>1</v>
      </c>
      <c r="AR1133">
        <v>0</v>
      </c>
      <c r="AS1133" t="s">
        <v>3</v>
      </c>
      <c r="AT1133">
        <v>0.3</v>
      </c>
      <c r="AU1133" t="s">
        <v>135</v>
      </c>
      <c r="AV1133">
        <v>0</v>
      </c>
      <c r="AW1133">
        <v>2</v>
      </c>
      <c r="AX1133">
        <v>448999145</v>
      </c>
      <c r="AY1133">
        <v>1</v>
      </c>
      <c r="AZ1133">
        <v>0</v>
      </c>
      <c r="BA1133">
        <v>1163</v>
      </c>
      <c r="BB1133">
        <v>1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52.478999999999999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1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CV1133">
        <v>0</v>
      </c>
      <c r="CW1133">
        <v>0</v>
      </c>
      <c r="CX1133">
        <f>ROUND(Y1133*Source!I687,7)</f>
        <v>0</v>
      </c>
      <c r="CY1133">
        <f t="shared" si="504"/>
        <v>188.92</v>
      </c>
      <c r="CZ1133">
        <f t="shared" si="505"/>
        <v>174.93</v>
      </c>
      <c r="DA1133">
        <f t="shared" si="506"/>
        <v>1.08</v>
      </c>
      <c r="DB1133">
        <f t="shared" si="507"/>
        <v>0</v>
      </c>
      <c r="DC1133">
        <f t="shared" si="508"/>
        <v>0</v>
      </c>
      <c r="DD1133" t="s">
        <v>3</v>
      </c>
      <c r="DE1133" t="s">
        <v>3</v>
      </c>
      <c r="DF1133">
        <f t="shared" si="509"/>
        <v>0</v>
      </c>
      <c r="DG1133">
        <f t="shared" si="494"/>
        <v>0</v>
      </c>
      <c r="DH1133">
        <f t="shared" si="491"/>
        <v>0</v>
      </c>
      <c r="DI1133">
        <f t="shared" si="492"/>
        <v>0</v>
      </c>
      <c r="DJ1133">
        <f t="shared" si="510"/>
        <v>0</v>
      </c>
      <c r="DK1133">
        <v>0</v>
      </c>
      <c r="DL1133" t="s">
        <v>3</v>
      </c>
      <c r="DM1133">
        <v>0</v>
      </c>
      <c r="DN1133" t="s">
        <v>3</v>
      </c>
      <c r="DO1133">
        <v>0</v>
      </c>
    </row>
    <row r="1134" spans="1:119" x14ac:dyDescent="0.2">
      <c r="A1134">
        <f>ROW(Source!A687)</f>
        <v>687</v>
      </c>
      <c r="B1134">
        <v>449016111</v>
      </c>
      <c r="C1134">
        <v>448999122</v>
      </c>
      <c r="D1134">
        <v>277867849</v>
      </c>
      <c r="E1134">
        <v>1</v>
      </c>
      <c r="F1134">
        <v>1</v>
      </c>
      <c r="G1134">
        <v>1</v>
      </c>
      <c r="H1134">
        <v>3</v>
      </c>
      <c r="I1134" t="s">
        <v>1740</v>
      </c>
      <c r="J1134" t="s">
        <v>1741</v>
      </c>
      <c r="K1134" t="s">
        <v>1742</v>
      </c>
      <c r="L1134">
        <v>1425</v>
      </c>
      <c r="N1134">
        <v>1013</v>
      </c>
      <c r="O1134" t="s">
        <v>62</v>
      </c>
      <c r="P1134" t="s">
        <v>62</v>
      </c>
      <c r="Q1134">
        <v>1</v>
      </c>
      <c r="W1134">
        <v>0</v>
      </c>
      <c r="X1134">
        <v>172067607</v>
      </c>
      <c r="Y1134">
        <f t="shared" si="503"/>
        <v>0</v>
      </c>
      <c r="AA1134">
        <v>1261.74</v>
      </c>
      <c r="AB1134">
        <v>0</v>
      </c>
      <c r="AC1134">
        <v>0</v>
      </c>
      <c r="AD1134">
        <v>0</v>
      </c>
      <c r="AE1134">
        <v>978.09</v>
      </c>
      <c r="AF1134">
        <v>0</v>
      </c>
      <c r="AG1134">
        <v>0</v>
      </c>
      <c r="AH1134">
        <v>0</v>
      </c>
      <c r="AI1134">
        <v>1.29</v>
      </c>
      <c r="AJ1134">
        <v>1</v>
      </c>
      <c r="AK1134">
        <v>1</v>
      </c>
      <c r="AL1134">
        <v>1</v>
      </c>
      <c r="AM1134">
        <v>2</v>
      </c>
      <c r="AN1134">
        <v>0</v>
      </c>
      <c r="AO1134">
        <v>0</v>
      </c>
      <c r="AP1134">
        <v>1</v>
      </c>
      <c r="AQ1134">
        <v>1</v>
      </c>
      <c r="AR1134">
        <v>0</v>
      </c>
      <c r="AS1134" t="s">
        <v>3</v>
      </c>
      <c r="AT1134">
        <v>0.1</v>
      </c>
      <c r="AU1134" t="s">
        <v>135</v>
      </c>
      <c r="AV1134">
        <v>0</v>
      </c>
      <c r="AW1134">
        <v>2</v>
      </c>
      <c r="AX1134">
        <v>448999146</v>
      </c>
      <c r="AY1134">
        <v>1</v>
      </c>
      <c r="AZ1134">
        <v>0</v>
      </c>
      <c r="BA1134">
        <v>1164</v>
      </c>
      <c r="BB1134">
        <v>1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97.809000000000012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1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CV1134">
        <v>0</v>
      </c>
      <c r="CW1134">
        <v>0</v>
      </c>
      <c r="CX1134">
        <f>ROUND(Y1134*Source!I687,7)</f>
        <v>0</v>
      </c>
      <c r="CY1134">
        <f t="shared" si="504"/>
        <v>1261.74</v>
      </c>
      <c r="CZ1134">
        <f t="shared" si="505"/>
        <v>978.09</v>
      </c>
      <c r="DA1134">
        <f t="shared" si="506"/>
        <v>1.29</v>
      </c>
      <c r="DB1134">
        <f t="shared" si="507"/>
        <v>0</v>
      </c>
      <c r="DC1134">
        <f t="shared" si="508"/>
        <v>0</v>
      </c>
      <c r="DD1134" t="s">
        <v>3</v>
      </c>
      <c r="DE1134" t="s">
        <v>3</v>
      </c>
      <c r="DF1134">
        <f t="shared" si="509"/>
        <v>0</v>
      </c>
      <c r="DG1134">
        <f t="shared" si="494"/>
        <v>0</v>
      </c>
      <c r="DH1134">
        <f t="shared" si="491"/>
        <v>0</v>
      </c>
      <c r="DI1134">
        <f t="shared" si="492"/>
        <v>0</v>
      </c>
      <c r="DJ1134">
        <f t="shared" si="510"/>
        <v>0</v>
      </c>
      <c r="DK1134">
        <v>0</v>
      </c>
      <c r="DL1134" t="s">
        <v>3</v>
      </c>
      <c r="DM1134">
        <v>0</v>
      </c>
      <c r="DN1134" t="s">
        <v>3</v>
      </c>
      <c r="DO1134">
        <v>0</v>
      </c>
    </row>
    <row r="1135" spans="1:119" x14ac:dyDescent="0.2">
      <c r="A1135">
        <f>ROW(Source!A687)</f>
        <v>687</v>
      </c>
      <c r="B1135">
        <v>449016111</v>
      </c>
      <c r="C1135">
        <v>448999122</v>
      </c>
      <c r="D1135">
        <v>277870628</v>
      </c>
      <c r="E1135">
        <v>1</v>
      </c>
      <c r="F1135">
        <v>1</v>
      </c>
      <c r="G1135">
        <v>1</v>
      </c>
      <c r="H1135">
        <v>3</v>
      </c>
      <c r="I1135" t="s">
        <v>1646</v>
      </c>
      <c r="J1135" t="s">
        <v>1647</v>
      </c>
      <c r="K1135" t="s">
        <v>1648</v>
      </c>
      <c r="L1135">
        <v>1348</v>
      </c>
      <c r="N1135">
        <v>1009</v>
      </c>
      <c r="O1135" t="s">
        <v>83</v>
      </c>
      <c r="P1135" t="s">
        <v>83</v>
      </c>
      <c r="Q1135">
        <v>1000</v>
      </c>
      <c r="W1135">
        <v>0</v>
      </c>
      <c r="X1135">
        <v>1261362011</v>
      </c>
      <c r="Y1135">
        <f t="shared" si="503"/>
        <v>0</v>
      </c>
      <c r="AA1135">
        <v>5683.13</v>
      </c>
      <c r="AB1135">
        <v>0</v>
      </c>
      <c r="AC1135">
        <v>0</v>
      </c>
      <c r="AD1135">
        <v>0</v>
      </c>
      <c r="AE1135">
        <v>4338.2700000000004</v>
      </c>
      <c r="AF1135">
        <v>0</v>
      </c>
      <c r="AG1135">
        <v>0</v>
      </c>
      <c r="AH1135">
        <v>0</v>
      </c>
      <c r="AI1135">
        <v>1.31</v>
      </c>
      <c r="AJ1135">
        <v>1</v>
      </c>
      <c r="AK1135">
        <v>1</v>
      </c>
      <c r="AL1135">
        <v>1</v>
      </c>
      <c r="AM1135">
        <v>2</v>
      </c>
      <c r="AN1135">
        <v>0</v>
      </c>
      <c r="AO1135">
        <v>0</v>
      </c>
      <c r="AP1135">
        <v>1</v>
      </c>
      <c r="AQ1135">
        <v>1</v>
      </c>
      <c r="AR1135">
        <v>0</v>
      </c>
      <c r="AS1135" t="s">
        <v>3</v>
      </c>
      <c r="AT1135">
        <v>2.9999999999999997E-4</v>
      </c>
      <c r="AU1135" t="s">
        <v>135</v>
      </c>
      <c r="AV1135">
        <v>0</v>
      </c>
      <c r="AW1135">
        <v>2</v>
      </c>
      <c r="AX1135">
        <v>448999147</v>
      </c>
      <c r="AY1135">
        <v>1</v>
      </c>
      <c r="AZ1135">
        <v>0</v>
      </c>
      <c r="BA1135">
        <v>1165</v>
      </c>
      <c r="BB1135">
        <v>1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1.3014810000000001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1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CV1135">
        <v>0</v>
      </c>
      <c r="CW1135">
        <v>0</v>
      </c>
      <c r="CX1135">
        <f>ROUND(Y1135*Source!I687,7)</f>
        <v>0</v>
      </c>
      <c r="CY1135">
        <f t="shared" si="504"/>
        <v>5683.13</v>
      </c>
      <c r="CZ1135">
        <f t="shared" si="505"/>
        <v>4338.2700000000004</v>
      </c>
      <c r="DA1135">
        <f t="shared" si="506"/>
        <v>1.31</v>
      </c>
      <c r="DB1135">
        <f t="shared" si="507"/>
        <v>0</v>
      </c>
      <c r="DC1135">
        <f t="shared" si="508"/>
        <v>0</v>
      </c>
      <c r="DD1135" t="s">
        <v>3</v>
      </c>
      <c r="DE1135" t="s">
        <v>3</v>
      </c>
      <c r="DF1135">
        <f t="shared" si="509"/>
        <v>0</v>
      </c>
      <c r="DG1135">
        <f t="shared" si="494"/>
        <v>0</v>
      </c>
      <c r="DH1135">
        <f t="shared" si="491"/>
        <v>0</v>
      </c>
      <c r="DI1135">
        <f t="shared" si="492"/>
        <v>0</v>
      </c>
      <c r="DJ1135">
        <f t="shared" si="510"/>
        <v>0</v>
      </c>
      <c r="DK1135">
        <v>0</v>
      </c>
      <c r="DL1135" t="s">
        <v>3</v>
      </c>
      <c r="DM1135">
        <v>0</v>
      </c>
      <c r="DN1135" t="s">
        <v>3</v>
      </c>
      <c r="DO1135">
        <v>0</v>
      </c>
    </row>
    <row r="1136" spans="1:119" x14ac:dyDescent="0.2">
      <c r="A1136">
        <f>ROW(Source!A687)</f>
        <v>687</v>
      </c>
      <c r="B1136">
        <v>449016111</v>
      </c>
      <c r="C1136">
        <v>448999122</v>
      </c>
      <c r="D1136">
        <v>277881757</v>
      </c>
      <c r="E1136">
        <v>1</v>
      </c>
      <c r="F1136">
        <v>1</v>
      </c>
      <c r="G1136">
        <v>1</v>
      </c>
      <c r="H1136">
        <v>3</v>
      </c>
      <c r="I1136" t="s">
        <v>1743</v>
      </c>
      <c r="J1136" t="s">
        <v>1744</v>
      </c>
      <c r="K1136" t="s">
        <v>1745</v>
      </c>
      <c r="L1136">
        <v>1348</v>
      </c>
      <c r="N1136">
        <v>1009</v>
      </c>
      <c r="O1136" t="s">
        <v>83</v>
      </c>
      <c r="P1136" t="s">
        <v>83</v>
      </c>
      <c r="Q1136">
        <v>1000</v>
      </c>
      <c r="W1136">
        <v>0</v>
      </c>
      <c r="X1136">
        <v>-30100679</v>
      </c>
      <c r="Y1136">
        <f t="shared" si="503"/>
        <v>0</v>
      </c>
      <c r="AA1136">
        <v>1144599.95</v>
      </c>
      <c r="AB1136">
        <v>0</v>
      </c>
      <c r="AC1136">
        <v>0</v>
      </c>
      <c r="AD1136">
        <v>0</v>
      </c>
      <c r="AE1136">
        <v>1050091.7</v>
      </c>
      <c r="AF1136">
        <v>0</v>
      </c>
      <c r="AG1136">
        <v>0</v>
      </c>
      <c r="AH1136">
        <v>0</v>
      </c>
      <c r="AI1136">
        <v>1.0900000000000001</v>
      </c>
      <c r="AJ1136">
        <v>1</v>
      </c>
      <c r="AK1136">
        <v>1</v>
      </c>
      <c r="AL1136">
        <v>1</v>
      </c>
      <c r="AM1136">
        <v>2</v>
      </c>
      <c r="AN1136">
        <v>0</v>
      </c>
      <c r="AO1136">
        <v>0</v>
      </c>
      <c r="AP1136">
        <v>1</v>
      </c>
      <c r="AQ1136">
        <v>1</v>
      </c>
      <c r="AR1136">
        <v>0</v>
      </c>
      <c r="AS1136" t="s">
        <v>3</v>
      </c>
      <c r="AT1136">
        <v>1E-4</v>
      </c>
      <c r="AU1136" t="s">
        <v>135</v>
      </c>
      <c r="AV1136">
        <v>0</v>
      </c>
      <c r="AW1136">
        <v>2</v>
      </c>
      <c r="AX1136">
        <v>448999148</v>
      </c>
      <c r="AY1136">
        <v>1</v>
      </c>
      <c r="AZ1136">
        <v>0</v>
      </c>
      <c r="BA1136">
        <v>1166</v>
      </c>
      <c r="BB1136">
        <v>1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105.00917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1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CV1136">
        <v>0</v>
      </c>
      <c r="CW1136">
        <v>0</v>
      </c>
      <c r="CX1136">
        <f>ROUND(Y1136*Source!I687,7)</f>
        <v>0</v>
      </c>
      <c r="CY1136">
        <f t="shared" si="504"/>
        <v>1144599.95</v>
      </c>
      <c r="CZ1136">
        <f t="shared" si="505"/>
        <v>1050091.7</v>
      </c>
      <c r="DA1136">
        <f t="shared" si="506"/>
        <v>1.0900000000000001</v>
      </c>
      <c r="DB1136">
        <f t="shared" si="507"/>
        <v>0</v>
      </c>
      <c r="DC1136">
        <f t="shared" si="508"/>
        <v>0</v>
      </c>
      <c r="DD1136" t="s">
        <v>3</v>
      </c>
      <c r="DE1136" t="s">
        <v>3</v>
      </c>
      <c r="DF1136">
        <f t="shared" si="509"/>
        <v>0</v>
      </c>
      <c r="DG1136">
        <f t="shared" si="494"/>
        <v>0</v>
      </c>
      <c r="DH1136">
        <f t="shared" si="491"/>
        <v>0</v>
      </c>
      <c r="DI1136">
        <f t="shared" si="492"/>
        <v>0</v>
      </c>
      <c r="DJ1136">
        <f t="shared" si="510"/>
        <v>0</v>
      </c>
      <c r="DK1136">
        <v>0</v>
      </c>
      <c r="DL1136" t="s">
        <v>3</v>
      </c>
      <c r="DM1136">
        <v>0</v>
      </c>
      <c r="DN1136" t="s">
        <v>3</v>
      </c>
      <c r="DO1136">
        <v>0</v>
      </c>
    </row>
    <row r="1137" spans="1:119" x14ac:dyDescent="0.2">
      <c r="A1137">
        <f>ROW(Source!A687)</f>
        <v>687</v>
      </c>
      <c r="B1137">
        <v>449016111</v>
      </c>
      <c r="C1137">
        <v>448999122</v>
      </c>
      <c r="D1137">
        <v>277881812</v>
      </c>
      <c r="E1137">
        <v>1</v>
      </c>
      <c r="F1137">
        <v>1</v>
      </c>
      <c r="G1137">
        <v>1</v>
      </c>
      <c r="H1137">
        <v>3</v>
      </c>
      <c r="I1137" t="s">
        <v>1661</v>
      </c>
      <c r="J1137" t="s">
        <v>1662</v>
      </c>
      <c r="K1137" t="s">
        <v>1663</v>
      </c>
      <c r="L1137">
        <v>1346</v>
      </c>
      <c r="N1137">
        <v>1009</v>
      </c>
      <c r="O1137" t="s">
        <v>441</v>
      </c>
      <c r="P1137" t="s">
        <v>441</v>
      </c>
      <c r="Q1137">
        <v>1</v>
      </c>
      <c r="W1137">
        <v>0</v>
      </c>
      <c r="X1137">
        <v>-272951775</v>
      </c>
      <c r="Y1137">
        <f t="shared" si="503"/>
        <v>0</v>
      </c>
      <c r="AA1137">
        <v>1448.29</v>
      </c>
      <c r="AB1137">
        <v>0</v>
      </c>
      <c r="AC1137">
        <v>0</v>
      </c>
      <c r="AD1137">
        <v>0</v>
      </c>
      <c r="AE1137">
        <v>899.56</v>
      </c>
      <c r="AF1137">
        <v>0</v>
      </c>
      <c r="AG1137">
        <v>0</v>
      </c>
      <c r="AH1137">
        <v>0</v>
      </c>
      <c r="AI1137">
        <v>1.61</v>
      </c>
      <c r="AJ1137">
        <v>1</v>
      </c>
      <c r="AK1137">
        <v>1</v>
      </c>
      <c r="AL1137">
        <v>1</v>
      </c>
      <c r="AM1137">
        <v>2</v>
      </c>
      <c r="AN1137">
        <v>0</v>
      </c>
      <c r="AO1137">
        <v>0</v>
      </c>
      <c r="AP1137">
        <v>1</v>
      </c>
      <c r="AQ1137">
        <v>1</v>
      </c>
      <c r="AR1137">
        <v>0</v>
      </c>
      <c r="AS1137" t="s">
        <v>3</v>
      </c>
      <c r="AT1137">
        <v>0.06</v>
      </c>
      <c r="AU1137" t="s">
        <v>135</v>
      </c>
      <c r="AV1137">
        <v>0</v>
      </c>
      <c r="AW1137">
        <v>2</v>
      </c>
      <c r="AX1137">
        <v>448999149</v>
      </c>
      <c r="AY1137">
        <v>1</v>
      </c>
      <c r="AZ1137">
        <v>0</v>
      </c>
      <c r="BA1137">
        <v>1167</v>
      </c>
      <c r="BB1137">
        <v>1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53.973599999999998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1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CV1137">
        <v>0</v>
      </c>
      <c r="CW1137">
        <v>0</v>
      </c>
      <c r="CX1137">
        <f>ROUND(Y1137*Source!I687,7)</f>
        <v>0</v>
      </c>
      <c r="CY1137">
        <f t="shared" si="504"/>
        <v>1448.29</v>
      </c>
      <c r="CZ1137">
        <f t="shared" si="505"/>
        <v>899.56</v>
      </c>
      <c r="DA1137">
        <f t="shared" si="506"/>
        <v>1.61</v>
      </c>
      <c r="DB1137">
        <f t="shared" si="507"/>
        <v>0</v>
      </c>
      <c r="DC1137">
        <f t="shared" si="508"/>
        <v>0</v>
      </c>
      <c r="DD1137" t="s">
        <v>3</v>
      </c>
      <c r="DE1137" t="s">
        <v>3</v>
      </c>
      <c r="DF1137">
        <f t="shared" si="509"/>
        <v>0</v>
      </c>
      <c r="DG1137">
        <f t="shared" si="494"/>
        <v>0</v>
      </c>
      <c r="DH1137">
        <f t="shared" si="491"/>
        <v>0</v>
      </c>
      <c r="DI1137">
        <f t="shared" si="492"/>
        <v>0</v>
      </c>
      <c r="DJ1137">
        <f t="shared" si="510"/>
        <v>0</v>
      </c>
      <c r="DK1137">
        <v>0</v>
      </c>
      <c r="DL1137" t="s">
        <v>3</v>
      </c>
      <c r="DM1137">
        <v>0</v>
      </c>
      <c r="DN1137" t="s">
        <v>3</v>
      </c>
      <c r="DO1137">
        <v>0</v>
      </c>
    </row>
    <row r="1138" spans="1:119" x14ac:dyDescent="0.2">
      <c r="A1138">
        <f>ROW(Source!A687)</f>
        <v>687</v>
      </c>
      <c r="B1138">
        <v>449016111</v>
      </c>
      <c r="C1138">
        <v>448999122</v>
      </c>
      <c r="D1138">
        <v>277896103</v>
      </c>
      <c r="E1138">
        <v>1</v>
      </c>
      <c r="F1138">
        <v>1</v>
      </c>
      <c r="G1138">
        <v>1</v>
      </c>
      <c r="H1138">
        <v>3</v>
      </c>
      <c r="I1138" t="s">
        <v>1746</v>
      </c>
      <c r="J1138" t="s">
        <v>1747</v>
      </c>
      <c r="K1138" t="s">
        <v>1748</v>
      </c>
      <c r="L1138">
        <v>1348</v>
      </c>
      <c r="N1138">
        <v>1009</v>
      </c>
      <c r="O1138" t="s">
        <v>83</v>
      </c>
      <c r="P1138" t="s">
        <v>83</v>
      </c>
      <c r="Q1138">
        <v>1000</v>
      </c>
      <c r="W1138">
        <v>0</v>
      </c>
      <c r="X1138">
        <v>799243604</v>
      </c>
      <c r="Y1138">
        <f t="shared" si="503"/>
        <v>0</v>
      </c>
      <c r="AA1138">
        <v>84412.86</v>
      </c>
      <c r="AB1138">
        <v>0</v>
      </c>
      <c r="AC1138">
        <v>0</v>
      </c>
      <c r="AD1138">
        <v>0</v>
      </c>
      <c r="AE1138">
        <v>47961.85</v>
      </c>
      <c r="AF1138">
        <v>0</v>
      </c>
      <c r="AG1138">
        <v>0</v>
      </c>
      <c r="AH1138">
        <v>0</v>
      </c>
      <c r="AI1138">
        <v>1.76</v>
      </c>
      <c r="AJ1138">
        <v>1</v>
      </c>
      <c r="AK1138">
        <v>1</v>
      </c>
      <c r="AL1138">
        <v>1</v>
      </c>
      <c r="AM1138">
        <v>2</v>
      </c>
      <c r="AN1138">
        <v>0</v>
      </c>
      <c r="AO1138">
        <v>0</v>
      </c>
      <c r="AP1138">
        <v>1</v>
      </c>
      <c r="AQ1138">
        <v>1</v>
      </c>
      <c r="AR1138">
        <v>0</v>
      </c>
      <c r="AS1138" t="s">
        <v>3</v>
      </c>
      <c r="AT1138">
        <v>2.0000000000000002E-5</v>
      </c>
      <c r="AU1138" t="s">
        <v>135</v>
      </c>
      <c r="AV1138">
        <v>0</v>
      </c>
      <c r="AW1138">
        <v>2</v>
      </c>
      <c r="AX1138">
        <v>448999150</v>
      </c>
      <c r="AY1138">
        <v>1</v>
      </c>
      <c r="AZ1138">
        <v>0</v>
      </c>
      <c r="BA1138">
        <v>1168</v>
      </c>
      <c r="BB1138">
        <v>1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0.95923700000000001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1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CV1138">
        <v>0</v>
      </c>
      <c r="CW1138">
        <v>0</v>
      </c>
      <c r="CX1138">
        <f>ROUND(Y1138*Source!I687,7)</f>
        <v>0</v>
      </c>
      <c r="CY1138">
        <f t="shared" si="504"/>
        <v>84412.86</v>
      </c>
      <c r="CZ1138">
        <f t="shared" si="505"/>
        <v>47961.85</v>
      </c>
      <c r="DA1138">
        <f t="shared" si="506"/>
        <v>1.76</v>
      </c>
      <c r="DB1138">
        <f t="shared" si="507"/>
        <v>0</v>
      </c>
      <c r="DC1138">
        <f t="shared" si="508"/>
        <v>0</v>
      </c>
      <c r="DD1138" t="s">
        <v>3</v>
      </c>
      <c r="DE1138" t="s">
        <v>3</v>
      </c>
      <c r="DF1138">
        <f t="shared" si="509"/>
        <v>0</v>
      </c>
      <c r="DG1138">
        <f t="shared" si="494"/>
        <v>0</v>
      </c>
      <c r="DH1138">
        <f t="shared" si="491"/>
        <v>0</v>
      </c>
      <c r="DI1138">
        <f t="shared" si="492"/>
        <v>0</v>
      </c>
      <c r="DJ1138">
        <f t="shared" si="510"/>
        <v>0</v>
      </c>
      <c r="DK1138">
        <v>0</v>
      </c>
      <c r="DL1138" t="s">
        <v>3</v>
      </c>
      <c r="DM1138">
        <v>0</v>
      </c>
      <c r="DN1138" t="s">
        <v>3</v>
      </c>
      <c r="DO1138">
        <v>0</v>
      </c>
    </row>
    <row r="1139" spans="1:119" x14ac:dyDescent="0.2">
      <c r="A1139">
        <f>ROW(Source!A687)</f>
        <v>687</v>
      </c>
      <c r="B1139">
        <v>449016111</v>
      </c>
      <c r="C1139">
        <v>448999122</v>
      </c>
      <c r="D1139">
        <v>277896329</v>
      </c>
      <c r="E1139">
        <v>1</v>
      </c>
      <c r="F1139">
        <v>1</v>
      </c>
      <c r="G1139">
        <v>1</v>
      </c>
      <c r="H1139">
        <v>3</v>
      </c>
      <c r="I1139" t="s">
        <v>1701</v>
      </c>
      <c r="J1139" t="s">
        <v>1702</v>
      </c>
      <c r="K1139" t="s">
        <v>1703</v>
      </c>
      <c r="L1139">
        <v>1346</v>
      </c>
      <c r="N1139">
        <v>1009</v>
      </c>
      <c r="O1139" t="s">
        <v>441</v>
      </c>
      <c r="P1139" t="s">
        <v>441</v>
      </c>
      <c r="Q1139">
        <v>1</v>
      </c>
      <c r="W1139">
        <v>0</v>
      </c>
      <c r="X1139">
        <v>1468099997</v>
      </c>
      <c r="Y1139">
        <f t="shared" si="503"/>
        <v>0</v>
      </c>
      <c r="AA1139">
        <v>188.93</v>
      </c>
      <c r="AB1139">
        <v>0</v>
      </c>
      <c r="AC1139">
        <v>0</v>
      </c>
      <c r="AD1139">
        <v>0</v>
      </c>
      <c r="AE1139">
        <v>157.44</v>
      </c>
      <c r="AF1139">
        <v>0</v>
      </c>
      <c r="AG1139">
        <v>0</v>
      </c>
      <c r="AH1139">
        <v>0</v>
      </c>
      <c r="AI1139">
        <v>1.2</v>
      </c>
      <c r="AJ1139">
        <v>1</v>
      </c>
      <c r="AK1139">
        <v>1</v>
      </c>
      <c r="AL1139">
        <v>1</v>
      </c>
      <c r="AM1139">
        <v>2</v>
      </c>
      <c r="AN1139">
        <v>0</v>
      </c>
      <c r="AO1139">
        <v>0</v>
      </c>
      <c r="AP1139">
        <v>1</v>
      </c>
      <c r="AQ1139">
        <v>1</v>
      </c>
      <c r="AR1139">
        <v>0</v>
      </c>
      <c r="AS1139" t="s">
        <v>3</v>
      </c>
      <c r="AT1139">
        <v>0.03</v>
      </c>
      <c r="AU1139" t="s">
        <v>135</v>
      </c>
      <c r="AV1139">
        <v>0</v>
      </c>
      <c r="AW1139">
        <v>2</v>
      </c>
      <c r="AX1139">
        <v>448999151</v>
      </c>
      <c r="AY1139">
        <v>1</v>
      </c>
      <c r="AZ1139">
        <v>0</v>
      </c>
      <c r="BA1139">
        <v>1169</v>
      </c>
      <c r="BB1139">
        <v>1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4.7231999999999994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1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CV1139">
        <v>0</v>
      </c>
      <c r="CW1139">
        <v>0</v>
      </c>
      <c r="CX1139">
        <f>ROUND(Y1139*Source!I687,7)</f>
        <v>0</v>
      </c>
      <c r="CY1139">
        <f t="shared" si="504"/>
        <v>188.93</v>
      </c>
      <c r="CZ1139">
        <f t="shared" si="505"/>
        <v>157.44</v>
      </c>
      <c r="DA1139">
        <f t="shared" si="506"/>
        <v>1.2</v>
      </c>
      <c r="DB1139">
        <f t="shared" si="507"/>
        <v>0</v>
      </c>
      <c r="DC1139">
        <f t="shared" si="508"/>
        <v>0</v>
      </c>
      <c r="DD1139" t="s">
        <v>3</v>
      </c>
      <c r="DE1139" t="s">
        <v>3</v>
      </c>
      <c r="DF1139">
        <f t="shared" si="509"/>
        <v>0</v>
      </c>
      <c r="DG1139">
        <f t="shared" si="494"/>
        <v>0</v>
      </c>
      <c r="DH1139">
        <f t="shared" si="491"/>
        <v>0</v>
      </c>
      <c r="DI1139">
        <f t="shared" si="492"/>
        <v>0</v>
      </c>
      <c r="DJ1139">
        <f t="shared" si="510"/>
        <v>0</v>
      </c>
      <c r="DK1139">
        <v>0</v>
      </c>
      <c r="DL1139" t="s">
        <v>3</v>
      </c>
      <c r="DM1139">
        <v>0</v>
      </c>
      <c r="DN1139" t="s">
        <v>3</v>
      </c>
      <c r="DO1139">
        <v>0</v>
      </c>
    </row>
    <row r="1140" spans="1:119" x14ac:dyDescent="0.2">
      <c r="A1140">
        <f>ROW(Source!A687)</f>
        <v>687</v>
      </c>
      <c r="B1140">
        <v>449016111</v>
      </c>
      <c r="C1140">
        <v>448999122</v>
      </c>
      <c r="D1140">
        <v>277910729</v>
      </c>
      <c r="E1140">
        <v>1</v>
      </c>
      <c r="F1140">
        <v>1</v>
      </c>
      <c r="G1140">
        <v>1</v>
      </c>
      <c r="H1140">
        <v>3</v>
      </c>
      <c r="I1140" t="s">
        <v>1704</v>
      </c>
      <c r="J1140" t="s">
        <v>1705</v>
      </c>
      <c r="K1140" t="s">
        <v>1706</v>
      </c>
      <c r="L1140">
        <v>1425</v>
      </c>
      <c r="N1140">
        <v>1013</v>
      </c>
      <c r="O1140" t="s">
        <v>62</v>
      </c>
      <c r="P1140" t="s">
        <v>62</v>
      </c>
      <c r="Q1140">
        <v>1</v>
      </c>
      <c r="W1140">
        <v>0</v>
      </c>
      <c r="X1140">
        <v>1483324605</v>
      </c>
      <c r="Y1140">
        <f t="shared" si="503"/>
        <v>0</v>
      </c>
      <c r="AA1140">
        <v>1033.25</v>
      </c>
      <c r="AB1140">
        <v>0</v>
      </c>
      <c r="AC1140">
        <v>0</v>
      </c>
      <c r="AD1140">
        <v>0</v>
      </c>
      <c r="AE1140">
        <v>840.04</v>
      </c>
      <c r="AF1140">
        <v>0</v>
      </c>
      <c r="AG1140">
        <v>0</v>
      </c>
      <c r="AH1140">
        <v>0</v>
      </c>
      <c r="AI1140">
        <v>1.23</v>
      </c>
      <c r="AJ1140">
        <v>1</v>
      </c>
      <c r="AK1140">
        <v>1</v>
      </c>
      <c r="AL1140">
        <v>1</v>
      </c>
      <c r="AM1140">
        <v>2</v>
      </c>
      <c r="AN1140">
        <v>0</v>
      </c>
      <c r="AO1140">
        <v>0</v>
      </c>
      <c r="AP1140">
        <v>1</v>
      </c>
      <c r="AQ1140">
        <v>1</v>
      </c>
      <c r="AR1140">
        <v>0</v>
      </c>
      <c r="AS1140" t="s">
        <v>3</v>
      </c>
      <c r="AT1140">
        <v>0.1</v>
      </c>
      <c r="AU1140" t="s">
        <v>135</v>
      </c>
      <c r="AV1140">
        <v>0</v>
      </c>
      <c r="AW1140">
        <v>2</v>
      </c>
      <c r="AX1140">
        <v>448999152</v>
      </c>
      <c r="AY1140">
        <v>1</v>
      </c>
      <c r="AZ1140">
        <v>0</v>
      </c>
      <c r="BA1140">
        <v>1170</v>
      </c>
      <c r="BB1140">
        <v>1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84.004000000000005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1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CV1140">
        <v>0</v>
      </c>
      <c r="CW1140">
        <v>0</v>
      </c>
      <c r="CX1140">
        <f>ROUND(Y1140*Source!I687,7)</f>
        <v>0</v>
      </c>
      <c r="CY1140">
        <f t="shared" si="504"/>
        <v>1033.25</v>
      </c>
      <c r="CZ1140">
        <f t="shared" si="505"/>
        <v>840.04</v>
      </c>
      <c r="DA1140">
        <f t="shared" si="506"/>
        <v>1.23</v>
      </c>
      <c r="DB1140">
        <f t="shared" si="507"/>
        <v>0</v>
      </c>
      <c r="DC1140">
        <f t="shared" si="508"/>
        <v>0</v>
      </c>
      <c r="DD1140" t="s">
        <v>3</v>
      </c>
      <c r="DE1140" t="s">
        <v>3</v>
      </c>
      <c r="DF1140">
        <f t="shared" si="509"/>
        <v>0</v>
      </c>
      <c r="DG1140">
        <f t="shared" si="494"/>
        <v>0</v>
      </c>
      <c r="DH1140">
        <f t="shared" si="491"/>
        <v>0</v>
      </c>
      <c r="DI1140">
        <f t="shared" si="492"/>
        <v>0</v>
      </c>
      <c r="DJ1140">
        <f t="shared" si="510"/>
        <v>0</v>
      </c>
      <c r="DK1140">
        <v>0</v>
      </c>
      <c r="DL1140" t="s">
        <v>3</v>
      </c>
      <c r="DM1140">
        <v>0</v>
      </c>
      <c r="DN1140" t="s">
        <v>3</v>
      </c>
      <c r="DO1140">
        <v>0</v>
      </c>
    </row>
    <row r="1141" spans="1:119" x14ac:dyDescent="0.2">
      <c r="A1141">
        <f>ROW(Source!A687)</f>
        <v>687</v>
      </c>
      <c r="B1141">
        <v>449016111</v>
      </c>
      <c r="C1141">
        <v>448999122</v>
      </c>
      <c r="D1141">
        <v>277922916</v>
      </c>
      <c r="E1141">
        <v>1</v>
      </c>
      <c r="F1141">
        <v>1</v>
      </c>
      <c r="G1141">
        <v>1</v>
      </c>
      <c r="H1141">
        <v>3</v>
      </c>
      <c r="I1141" t="s">
        <v>1749</v>
      </c>
      <c r="J1141" t="s">
        <v>1750</v>
      </c>
      <c r="K1141" t="s">
        <v>1751</v>
      </c>
      <c r="L1141">
        <v>1346</v>
      </c>
      <c r="N1141">
        <v>1009</v>
      </c>
      <c r="O1141" t="s">
        <v>441</v>
      </c>
      <c r="P1141" t="s">
        <v>441</v>
      </c>
      <c r="Q1141">
        <v>1</v>
      </c>
      <c r="W1141">
        <v>0</v>
      </c>
      <c r="X1141">
        <v>-1705325974</v>
      </c>
      <c r="Y1141">
        <f t="shared" si="503"/>
        <v>0</v>
      </c>
      <c r="AA1141">
        <v>320.44</v>
      </c>
      <c r="AB1141">
        <v>0</v>
      </c>
      <c r="AC1141">
        <v>0</v>
      </c>
      <c r="AD1141">
        <v>0</v>
      </c>
      <c r="AE1141">
        <v>232.2</v>
      </c>
      <c r="AF1141">
        <v>0</v>
      </c>
      <c r="AG1141">
        <v>0</v>
      </c>
      <c r="AH1141">
        <v>0</v>
      </c>
      <c r="AI1141">
        <v>1.38</v>
      </c>
      <c r="AJ1141">
        <v>1</v>
      </c>
      <c r="AK1141">
        <v>1</v>
      </c>
      <c r="AL1141">
        <v>1</v>
      </c>
      <c r="AM1141">
        <v>2</v>
      </c>
      <c r="AN1141">
        <v>0</v>
      </c>
      <c r="AO1141">
        <v>0</v>
      </c>
      <c r="AP1141">
        <v>1</v>
      </c>
      <c r="AQ1141">
        <v>1</v>
      </c>
      <c r="AR1141">
        <v>0</v>
      </c>
      <c r="AS1141" t="s">
        <v>3</v>
      </c>
      <c r="AT1141">
        <v>0.02</v>
      </c>
      <c r="AU1141" t="s">
        <v>135</v>
      </c>
      <c r="AV1141">
        <v>0</v>
      </c>
      <c r="AW1141">
        <v>2</v>
      </c>
      <c r="AX1141">
        <v>448999153</v>
      </c>
      <c r="AY1141">
        <v>1</v>
      </c>
      <c r="AZ1141">
        <v>0</v>
      </c>
      <c r="BA1141">
        <v>1171</v>
      </c>
      <c r="BB1141">
        <v>1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4.6440000000000001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1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CV1141">
        <v>0</v>
      </c>
      <c r="CW1141">
        <v>0</v>
      </c>
      <c r="CX1141">
        <f>ROUND(Y1141*Source!I687,7)</f>
        <v>0</v>
      </c>
      <c r="CY1141">
        <f t="shared" si="504"/>
        <v>320.44</v>
      </c>
      <c r="CZ1141">
        <f t="shared" si="505"/>
        <v>232.2</v>
      </c>
      <c r="DA1141">
        <f t="shared" si="506"/>
        <v>1.38</v>
      </c>
      <c r="DB1141">
        <f t="shared" si="507"/>
        <v>0</v>
      </c>
      <c r="DC1141">
        <f t="shared" si="508"/>
        <v>0</v>
      </c>
      <c r="DD1141" t="s">
        <v>3</v>
      </c>
      <c r="DE1141" t="s">
        <v>3</v>
      </c>
      <c r="DF1141">
        <f t="shared" si="509"/>
        <v>0</v>
      </c>
      <c r="DG1141">
        <f t="shared" si="494"/>
        <v>0</v>
      </c>
      <c r="DH1141">
        <f t="shared" si="491"/>
        <v>0</v>
      </c>
      <c r="DI1141">
        <f t="shared" si="492"/>
        <v>0</v>
      </c>
      <c r="DJ1141">
        <f t="shared" si="510"/>
        <v>0</v>
      </c>
      <c r="DK1141">
        <v>0</v>
      </c>
      <c r="DL1141" t="s">
        <v>3</v>
      </c>
      <c r="DM1141">
        <v>0</v>
      </c>
      <c r="DN1141" t="s">
        <v>3</v>
      </c>
      <c r="DO1141">
        <v>0</v>
      </c>
    </row>
    <row r="1142" spans="1:119" x14ac:dyDescent="0.2">
      <c r="A1142">
        <f>ROW(Source!A687)</f>
        <v>687</v>
      </c>
      <c r="B1142">
        <v>449016111</v>
      </c>
      <c r="C1142">
        <v>448999122</v>
      </c>
      <c r="D1142">
        <v>277933475</v>
      </c>
      <c r="E1142">
        <v>1</v>
      </c>
      <c r="F1142">
        <v>1</v>
      </c>
      <c r="G1142">
        <v>1</v>
      </c>
      <c r="H1142">
        <v>3</v>
      </c>
      <c r="I1142" t="s">
        <v>1707</v>
      </c>
      <c r="J1142" t="s">
        <v>1708</v>
      </c>
      <c r="K1142" t="s">
        <v>1709</v>
      </c>
      <c r="L1142">
        <v>1346</v>
      </c>
      <c r="N1142">
        <v>1009</v>
      </c>
      <c r="O1142" t="s">
        <v>441</v>
      </c>
      <c r="P1142" t="s">
        <v>441</v>
      </c>
      <c r="Q1142">
        <v>1</v>
      </c>
      <c r="W1142">
        <v>0</v>
      </c>
      <c r="X1142">
        <v>-232975697</v>
      </c>
      <c r="Y1142">
        <f t="shared" si="503"/>
        <v>0</v>
      </c>
      <c r="AA1142">
        <v>248.86</v>
      </c>
      <c r="AB1142">
        <v>0</v>
      </c>
      <c r="AC1142">
        <v>0</v>
      </c>
      <c r="AD1142">
        <v>0</v>
      </c>
      <c r="AE1142">
        <v>189.97</v>
      </c>
      <c r="AF1142">
        <v>0</v>
      </c>
      <c r="AG1142">
        <v>0</v>
      </c>
      <c r="AH1142">
        <v>0</v>
      </c>
      <c r="AI1142">
        <v>1.31</v>
      </c>
      <c r="AJ1142">
        <v>1</v>
      </c>
      <c r="AK1142">
        <v>1</v>
      </c>
      <c r="AL1142">
        <v>1</v>
      </c>
      <c r="AM1142">
        <v>2</v>
      </c>
      <c r="AN1142">
        <v>0</v>
      </c>
      <c r="AO1142">
        <v>0</v>
      </c>
      <c r="AP1142">
        <v>1</v>
      </c>
      <c r="AQ1142">
        <v>1</v>
      </c>
      <c r="AR1142">
        <v>0</v>
      </c>
      <c r="AS1142" t="s">
        <v>3</v>
      </c>
      <c r="AT1142">
        <v>0.08</v>
      </c>
      <c r="AU1142" t="s">
        <v>135</v>
      </c>
      <c r="AV1142">
        <v>0</v>
      </c>
      <c r="AW1142">
        <v>2</v>
      </c>
      <c r="AX1142">
        <v>448999154</v>
      </c>
      <c r="AY1142">
        <v>1</v>
      </c>
      <c r="AZ1142">
        <v>0</v>
      </c>
      <c r="BA1142">
        <v>1172</v>
      </c>
      <c r="BB1142">
        <v>1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15.1976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1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CV1142">
        <v>0</v>
      </c>
      <c r="CW1142">
        <v>0</v>
      </c>
      <c r="CX1142">
        <f>ROUND(Y1142*Source!I687,7)</f>
        <v>0</v>
      </c>
      <c r="CY1142">
        <f t="shared" si="504"/>
        <v>248.86</v>
      </c>
      <c r="CZ1142">
        <f t="shared" si="505"/>
        <v>189.97</v>
      </c>
      <c r="DA1142">
        <f t="shared" si="506"/>
        <v>1.31</v>
      </c>
      <c r="DB1142">
        <f t="shared" si="507"/>
        <v>0</v>
      </c>
      <c r="DC1142">
        <f t="shared" si="508"/>
        <v>0</v>
      </c>
      <c r="DD1142" t="s">
        <v>3</v>
      </c>
      <c r="DE1142" t="s">
        <v>3</v>
      </c>
      <c r="DF1142">
        <f t="shared" si="509"/>
        <v>0</v>
      </c>
      <c r="DG1142">
        <f t="shared" ref="DG1142:DG1173" si="511">ROUND(ROUND(AF1142,2)*CX1142,2)</f>
        <v>0</v>
      </c>
      <c r="DH1142">
        <f t="shared" si="491"/>
        <v>0</v>
      </c>
      <c r="DI1142">
        <f t="shared" si="492"/>
        <v>0</v>
      </c>
      <c r="DJ1142">
        <f t="shared" si="510"/>
        <v>0</v>
      </c>
      <c r="DK1142">
        <v>0</v>
      </c>
      <c r="DL1142" t="s">
        <v>3</v>
      </c>
      <c r="DM1142">
        <v>0</v>
      </c>
      <c r="DN1142" t="s">
        <v>3</v>
      </c>
      <c r="DO1142">
        <v>0</v>
      </c>
    </row>
    <row r="1143" spans="1:119" x14ac:dyDescent="0.2">
      <c r="A1143">
        <f>ROW(Source!A687)</f>
        <v>687</v>
      </c>
      <c r="B1143">
        <v>449016111</v>
      </c>
      <c r="C1143">
        <v>448999122</v>
      </c>
      <c r="D1143">
        <v>277566433</v>
      </c>
      <c r="E1143">
        <v>109</v>
      </c>
      <c r="F1143">
        <v>1</v>
      </c>
      <c r="G1143">
        <v>1</v>
      </c>
      <c r="H1143">
        <v>3</v>
      </c>
      <c r="I1143" t="s">
        <v>633</v>
      </c>
      <c r="J1143" t="s">
        <v>3</v>
      </c>
      <c r="K1143" t="s">
        <v>634</v>
      </c>
      <c r="L1143">
        <v>3277935</v>
      </c>
      <c r="N1143">
        <v>1013</v>
      </c>
      <c r="O1143" t="s">
        <v>635</v>
      </c>
      <c r="P1143" t="s">
        <v>635</v>
      </c>
      <c r="Q1143">
        <v>1</v>
      </c>
      <c r="W1143">
        <v>0</v>
      </c>
      <c r="X1143">
        <v>274903907</v>
      </c>
      <c r="Y1143">
        <f>AT1143</f>
        <v>2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1</v>
      </c>
      <c r="AJ1143">
        <v>1</v>
      </c>
      <c r="AK1143">
        <v>1</v>
      </c>
      <c r="AL1143">
        <v>1</v>
      </c>
      <c r="AM1143">
        <v>-2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 t="s">
        <v>3</v>
      </c>
      <c r="AT1143">
        <v>2</v>
      </c>
      <c r="AU1143" t="s">
        <v>3</v>
      </c>
      <c r="AV1143">
        <v>0</v>
      </c>
      <c r="AW1143">
        <v>2</v>
      </c>
      <c r="AX1143">
        <v>448999155</v>
      </c>
      <c r="AY1143">
        <v>1</v>
      </c>
      <c r="AZ1143">
        <v>2048</v>
      </c>
      <c r="BA1143">
        <v>1173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CV1143">
        <v>0</v>
      </c>
      <c r="CW1143">
        <v>0</v>
      </c>
      <c r="CX1143">
        <f>ROUND(Y1143*Source!I687,7)</f>
        <v>2</v>
      </c>
      <c r="CY1143">
        <f t="shared" si="504"/>
        <v>0</v>
      </c>
      <c r="CZ1143">
        <f t="shared" si="505"/>
        <v>0</v>
      </c>
      <c r="DA1143">
        <f t="shared" si="506"/>
        <v>1</v>
      </c>
      <c r="DB1143">
        <f>ROUND(ROUND(AT1143*CZ1143,2),6)</f>
        <v>0</v>
      </c>
      <c r="DC1143">
        <f>ROUND(ROUND(AT1143*AG1143,2),6)</f>
        <v>0</v>
      </c>
      <c r="DD1143" t="s">
        <v>3</v>
      </c>
      <c r="DE1143" t="s">
        <v>3</v>
      </c>
      <c r="DF1143">
        <f t="shared" ref="DF1143:DF1165" si="512">ROUND(ROUND(AE1143,2)*CX1143,2)</f>
        <v>0</v>
      </c>
      <c r="DG1143">
        <f t="shared" si="511"/>
        <v>0</v>
      </c>
      <c r="DH1143">
        <f t="shared" si="491"/>
        <v>0</v>
      </c>
      <c r="DI1143">
        <f t="shared" si="492"/>
        <v>0</v>
      </c>
      <c r="DJ1143">
        <f t="shared" si="510"/>
        <v>0</v>
      </c>
      <c r="DK1143">
        <v>0</v>
      </c>
      <c r="DL1143" t="s">
        <v>3</v>
      </c>
      <c r="DM1143">
        <v>0</v>
      </c>
      <c r="DN1143" t="s">
        <v>3</v>
      </c>
      <c r="DO1143">
        <v>0</v>
      </c>
    </row>
    <row r="1144" spans="1:119" x14ac:dyDescent="0.2">
      <c r="A1144">
        <f>ROW(Source!A687)</f>
        <v>687</v>
      </c>
      <c r="B1144">
        <v>449016111</v>
      </c>
      <c r="C1144">
        <v>448999122</v>
      </c>
      <c r="D1144">
        <v>277566436</v>
      </c>
      <c r="E1144">
        <v>109</v>
      </c>
      <c r="F1144">
        <v>1</v>
      </c>
      <c r="G1144">
        <v>1</v>
      </c>
      <c r="H1144">
        <v>3</v>
      </c>
      <c r="I1144" t="s">
        <v>725</v>
      </c>
      <c r="J1144" t="s">
        <v>3</v>
      </c>
      <c r="K1144" t="s">
        <v>726</v>
      </c>
      <c r="L1144">
        <v>1348</v>
      </c>
      <c r="N1144">
        <v>1009</v>
      </c>
      <c r="O1144" t="s">
        <v>83</v>
      </c>
      <c r="P1144" t="s">
        <v>83</v>
      </c>
      <c r="Q1144">
        <v>1000</v>
      </c>
      <c r="W1144">
        <v>0</v>
      </c>
      <c r="X1144">
        <v>1392189009</v>
      </c>
      <c r="Y1144">
        <f>(AT1144*ROUND(0,7))</f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1</v>
      </c>
      <c r="AJ1144">
        <v>1</v>
      </c>
      <c r="AK1144">
        <v>1</v>
      </c>
      <c r="AL1144">
        <v>1</v>
      </c>
      <c r="AM1144">
        <v>-2</v>
      </c>
      <c r="AN1144">
        <v>0</v>
      </c>
      <c r="AO1144">
        <v>0</v>
      </c>
      <c r="AP1144">
        <v>1</v>
      </c>
      <c r="AQ1144">
        <v>0</v>
      </c>
      <c r="AR1144">
        <v>0</v>
      </c>
      <c r="AS1144" t="s">
        <v>3</v>
      </c>
      <c r="AT1144">
        <v>1E-3</v>
      </c>
      <c r="AU1144" t="s">
        <v>135</v>
      </c>
      <c r="AV1144">
        <v>0</v>
      </c>
      <c r="AW1144">
        <v>2</v>
      </c>
      <c r="AX1144">
        <v>448999156</v>
      </c>
      <c r="AY1144">
        <v>1</v>
      </c>
      <c r="AZ1144">
        <v>0</v>
      </c>
      <c r="BA1144">
        <v>1174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CV1144">
        <v>0</v>
      </c>
      <c r="CW1144">
        <v>0</v>
      </c>
      <c r="CX1144">
        <f>ROUND(Y1144*Source!I687,7)</f>
        <v>0</v>
      </c>
      <c r="CY1144">
        <f t="shared" si="504"/>
        <v>0</v>
      </c>
      <c r="CZ1144">
        <f t="shared" si="505"/>
        <v>0</v>
      </c>
      <c r="DA1144">
        <f t="shared" si="506"/>
        <v>1</v>
      </c>
      <c r="DB1144">
        <f>ROUND((ROUND(AT1144*CZ1144,2)*ROUND(0,7)),6)</f>
        <v>0</v>
      </c>
      <c r="DC1144">
        <f>ROUND((ROUND(AT1144*AG1144,2)*ROUND(0,7)),6)</f>
        <v>0</v>
      </c>
      <c r="DD1144" t="s">
        <v>3</v>
      </c>
      <c r="DE1144" t="s">
        <v>3</v>
      </c>
      <c r="DF1144">
        <f t="shared" si="512"/>
        <v>0</v>
      </c>
      <c r="DG1144">
        <f t="shared" si="511"/>
        <v>0</v>
      </c>
      <c r="DH1144">
        <f t="shared" si="491"/>
        <v>0</v>
      </c>
      <c r="DI1144">
        <f t="shared" si="492"/>
        <v>0</v>
      </c>
      <c r="DJ1144">
        <f t="shared" si="510"/>
        <v>0</v>
      </c>
      <c r="DK1144">
        <v>0</v>
      </c>
      <c r="DL1144" t="s">
        <v>3</v>
      </c>
      <c r="DM1144">
        <v>0</v>
      </c>
      <c r="DN1144" t="s">
        <v>3</v>
      </c>
      <c r="DO1144">
        <v>0</v>
      </c>
    </row>
    <row r="1145" spans="1:119" x14ac:dyDescent="0.2">
      <c r="A1145">
        <f>ROW(Source!A690)</f>
        <v>690</v>
      </c>
      <c r="B1145">
        <v>449016111</v>
      </c>
      <c r="C1145">
        <v>448999159</v>
      </c>
      <c r="D1145">
        <v>327091160</v>
      </c>
      <c r="E1145">
        <v>112</v>
      </c>
      <c r="F1145">
        <v>1</v>
      </c>
      <c r="G1145">
        <v>1</v>
      </c>
      <c r="H1145">
        <v>1</v>
      </c>
      <c r="I1145" t="s">
        <v>1201</v>
      </c>
      <c r="J1145" t="s">
        <v>3</v>
      </c>
      <c r="K1145" t="s">
        <v>1271</v>
      </c>
      <c r="L1145">
        <v>1191</v>
      </c>
      <c r="N1145">
        <v>1013</v>
      </c>
      <c r="O1145" t="s">
        <v>1203</v>
      </c>
      <c r="P1145" t="s">
        <v>1203</v>
      </c>
      <c r="Q1145">
        <v>1</v>
      </c>
      <c r="W1145">
        <v>0</v>
      </c>
      <c r="X1145">
        <v>-1833565283</v>
      </c>
      <c r="Y1145">
        <f>(AT1145*ROUND(0.3,7))</f>
        <v>0.309</v>
      </c>
      <c r="AA1145">
        <v>0</v>
      </c>
      <c r="AB1145">
        <v>0</v>
      </c>
      <c r="AC1145">
        <v>0</v>
      </c>
      <c r="AD1145">
        <v>479.27</v>
      </c>
      <c r="AE1145">
        <v>0</v>
      </c>
      <c r="AF1145">
        <v>0</v>
      </c>
      <c r="AG1145">
        <v>0</v>
      </c>
      <c r="AH1145">
        <v>479.27</v>
      </c>
      <c r="AI1145">
        <v>1</v>
      </c>
      <c r="AJ1145">
        <v>1</v>
      </c>
      <c r="AK1145">
        <v>1</v>
      </c>
      <c r="AL1145">
        <v>1</v>
      </c>
      <c r="AM1145">
        <v>-2</v>
      </c>
      <c r="AN1145">
        <v>0</v>
      </c>
      <c r="AO1145">
        <v>0</v>
      </c>
      <c r="AP1145">
        <v>1</v>
      </c>
      <c r="AQ1145">
        <v>1</v>
      </c>
      <c r="AR1145">
        <v>0</v>
      </c>
      <c r="AS1145" t="s">
        <v>3</v>
      </c>
      <c r="AT1145">
        <v>1.03</v>
      </c>
      <c r="AU1145" t="s">
        <v>321</v>
      </c>
      <c r="AV1145">
        <v>1</v>
      </c>
      <c r="AW1145">
        <v>2</v>
      </c>
      <c r="AX1145">
        <v>448999163</v>
      </c>
      <c r="AY1145">
        <v>2</v>
      </c>
      <c r="AZ1145">
        <v>131072</v>
      </c>
      <c r="BA1145">
        <v>1175</v>
      </c>
      <c r="BB1145">
        <v>1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493.6481</v>
      </c>
      <c r="BN1145">
        <v>1.03</v>
      </c>
      <c r="BO1145">
        <v>0</v>
      </c>
      <c r="BP1145">
        <v>1</v>
      </c>
      <c r="BQ1145">
        <v>0</v>
      </c>
      <c r="BR1145">
        <v>0</v>
      </c>
      <c r="BS1145">
        <v>0</v>
      </c>
      <c r="BT1145">
        <v>148.09442999999999</v>
      </c>
      <c r="BU1145">
        <v>0.309</v>
      </c>
      <c r="BV1145">
        <v>0</v>
      </c>
      <c r="BW1145">
        <v>1</v>
      </c>
      <c r="CU1145">
        <f>ROUND(AT1145*Source!I690*AH1145*AL1145,2)</f>
        <v>493.65</v>
      </c>
      <c r="CV1145">
        <f>ROUND(Y1145*Source!I690,7)</f>
        <v>0.309</v>
      </c>
      <c r="CW1145">
        <v>0</v>
      </c>
      <c r="CX1145">
        <f>ROUND(Y1145*Source!I690,7)</f>
        <v>0.309</v>
      </c>
      <c r="CY1145">
        <f>AD1145</f>
        <v>479.27</v>
      </c>
      <c r="CZ1145">
        <f>AH1145</f>
        <v>479.27</v>
      </c>
      <c r="DA1145">
        <f>AL1145</f>
        <v>1</v>
      </c>
      <c r="DB1145">
        <f>ROUND((ROUND(AT1145*CZ1145,2)*ROUND(0.3,7)),6)</f>
        <v>148.095</v>
      </c>
      <c r="DC1145">
        <f>ROUND((ROUND(AT1145*AG1145,2)*ROUND(0.3,7)),6)</f>
        <v>0</v>
      </c>
      <c r="DD1145" t="s">
        <v>3</v>
      </c>
      <c r="DE1145" t="s">
        <v>3</v>
      </c>
      <c r="DF1145">
        <f t="shared" si="512"/>
        <v>0</v>
      </c>
      <c r="DG1145">
        <f t="shared" si="511"/>
        <v>0</v>
      </c>
      <c r="DH1145">
        <f t="shared" si="491"/>
        <v>0</v>
      </c>
      <c r="DI1145">
        <f t="shared" si="492"/>
        <v>148.09</v>
      </c>
      <c r="DJ1145">
        <f>DI1145</f>
        <v>148.09</v>
      </c>
      <c r="DK1145">
        <v>1</v>
      </c>
      <c r="DL1145" t="s">
        <v>3</v>
      </c>
      <c r="DM1145">
        <v>0</v>
      </c>
      <c r="DN1145" t="s">
        <v>3</v>
      </c>
      <c r="DO1145">
        <v>0</v>
      </c>
    </row>
    <row r="1146" spans="1:119" x14ac:dyDescent="0.2">
      <c r="A1146">
        <f>ROW(Source!A690)</f>
        <v>690</v>
      </c>
      <c r="B1146">
        <v>449016111</v>
      </c>
      <c r="C1146">
        <v>448999159</v>
      </c>
      <c r="D1146">
        <v>327091406</v>
      </c>
      <c r="E1146">
        <v>112</v>
      </c>
      <c r="F1146">
        <v>1</v>
      </c>
      <c r="G1146">
        <v>1</v>
      </c>
      <c r="H1146">
        <v>1</v>
      </c>
      <c r="I1146" t="s">
        <v>1204</v>
      </c>
      <c r="J1146" t="s">
        <v>3</v>
      </c>
      <c r="K1146" t="s">
        <v>1205</v>
      </c>
      <c r="L1146">
        <v>1191</v>
      </c>
      <c r="N1146">
        <v>1013</v>
      </c>
      <c r="O1146" t="s">
        <v>1203</v>
      </c>
      <c r="P1146" t="s">
        <v>1203</v>
      </c>
      <c r="Q1146">
        <v>1</v>
      </c>
      <c r="W1146">
        <v>0</v>
      </c>
      <c r="X1146">
        <v>-1417349443</v>
      </c>
      <c r="Y1146">
        <f>(AT1146*ROUND(0.3,7))</f>
        <v>4.8000000000000001E-2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1</v>
      </c>
      <c r="AJ1146">
        <v>1</v>
      </c>
      <c r="AK1146">
        <v>1</v>
      </c>
      <c r="AL1146">
        <v>1</v>
      </c>
      <c r="AM1146">
        <v>-2</v>
      </c>
      <c r="AN1146">
        <v>0</v>
      </c>
      <c r="AO1146">
        <v>0</v>
      </c>
      <c r="AP1146">
        <v>1</v>
      </c>
      <c r="AQ1146">
        <v>1</v>
      </c>
      <c r="AR1146">
        <v>0</v>
      </c>
      <c r="AS1146" t="s">
        <v>3</v>
      </c>
      <c r="AT1146">
        <v>0.16</v>
      </c>
      <c r="AU1146" t="s">
        <v>321</v>
      </c>
      <c r="AV1146">
        <v>2</v>
      </c>
      <c r="AW1146">
        <v>2</v>
      </c>
      <c r="AX1146">
        <v>448999164</v>
      </c>
      <c r="AY1146">
        <v>1</v>
      </c>
      <c r="AZ1146">
        <v>0</v>
      </c>
      <c r="BA1146">
        <v>1176</v>
      </c>
      <c r="BB1146">
        <v>1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CV1146">
        <v>0</v>
      </c>
      <c r="CW1146">
        <v>0</v>
      </c>
      <c r="CX1146">
        <f>ROUND(Y1146*Source!I690,7)</f>
        <v>4.8000000000000001E-2</v>
      </c>
      <c r="CY1146">
        <f>AD1146</f>
        <v>0</v>
      </c>
      <c r="CZ1146">
        <f>AH1146</f>
        <v>0</v>
      </c>
      <c r="DA1146">
        <f>AL1146</f>
        <v>1</v>
      </c>
      <c r="DB1146">
        <f>ROUND((ROUND(AT1146*CZ1146,2)*ROUND(0.3,7)),6)</f>
        <v>0</v>
      </c>
      <c r="DC1146">
        <f>ROUND((ROUND(AT1146*AG1146,2)*ROUND(0.3,7)),6)</f>
        <v>0</v>
      </c>
      <c r="DD1146" t="s">
        <v>3</v>
      </c>
      <c r="DE1146" t="s">
        <v>3</v>
      </c>
      <c r="DF1146">
        <f t="shared" si="512"/>
        <v>0</v>
      </c>
      <c r="DG1146">
        <f t="shared" si="511"/>
        <v>0</v>
      </c>
      <c r="DH1146">
        <f t="shared" si="491"/>
        <v>0</v>
      </c>
      <c r="DI1146">
        <f t="shared" si="492"/>
        <v>0</v>
      </c>
      <c r="DJ1146">
        <f>DI1146</f>
        <v>0</v>
      </c>
      <c r="DK1146">
        <v>0</v>
      </c>
      <c r="DL1146" t="s">
        <v>3</v>
      </c>
      <c r="DM1146">
        <v>0</v>
      </c>
      <c r="DN1146" t="s">
        <v>3</v>
      </c>
      <c r="DO1146">
        <v>0</v>
      </c>
    </row>
    <row r="1147" spans="1:119" x14ac:dyDescent="0.2">
      <c r="A1147">
        <f>ROW(Source!A690)</f>
        <v>690</v>
      </c>
      <c r="B1147">
        <v>449016111</v>
      </c>
      <c r="C1147">
        <v>448999159</v>
      </c>
      <c r="D1147">
        <v>327212380</v>
      </c>
      <c r="E1147">
        <v>1</v>
      </c>
      <c r="F1147">
        <v>1</v>
      </c>
      <c r="G1147">
        <v>1</v>
      </c>
      <c r="H1147">
        <v>2</v>
      </c>
      <c r="I1147" t="s">
        <v>1206</v>
      </c>
      <c r="J1147" t="s">
        <v>1207</v>
      </c>
      <c r="K1147" t="s">
        <v>1208</v>
      </c>
      <c r="L1147">
        <v>1368</v>
      </c>
      <c r="N1147">
        <v>1011</v>
      </c>
      <c r="O1147" t="s">
        <v>1100</v>
      </c>
      <c r="P1147" t="s">
        <v>1100</v>
      </c>
      <c r="Q1147">
        <v>1</v>
      </c>
      <c r="W1147">
        <v>0</v>
      </c>
      <c r="X1147">
        <v>1032761012</v>
      </c>
      <c r="Y1147">
        <f>(AT1147*ROUND(0.3,7))</f>
        <v>4.8000000000000001E-2</v>
      </c>
      <c r="AA1147">
        <v>0</v>
      </c>
      <c r="AB1147">
        <v>641.70000000000005</v>
      </c>
      <c r="AC1147">
        <v>539.69000000000005</v>
      </c>
      <c r="AD1147">
        <v>0</v>
      </c>
      <c r="AE1147">
        <v>0</v>
      </c>
      <c r="AF1147">
        <v>641.70000000000005</v>
      </c>
      <c r="AG1147">
        <v>539.69000000000005</v>
      </c>
      <c r="AH1147">
        <v>0</v>
      </c>
      <c r="AI1147">
        <v>1</v>
      </c>
      <c r="AJ1147">
        <v>1</v>
      </c>
      <c r="AK1147">
        <v>1</v>
      </c>
      <c r="AL1147">
        <v>1</v>
      </c>
      <c r="AM1147">
        <v>-2</v>
      </c>
      <c r="AN1147">
        <v>0</v>
      </c>
      <c r="AO1147">
        <v>0</v>
      </c>
      <c r="AP1147">
        <v>1</v>
      </c>
      <c r="AQ1147">
        <v>1</v>
      </c>
      <c r="AR1147">
        <v>0</v>
      </c>
      <c r="AS1147" t="s">
        <v>3</v>
      </c>
      <c r="AT1147">
        <v>0.16</v>
      </c>
      <c r="AU1147" t="s">
        <v>321</v>
      </c>
      <c r="AV1147">
        <v>1</v>
      </c>
      <c r="AW1147">
        <v>2</v>
      </c>
      <c r="AX1147">
        <v>448999165</v>
      </c>
      <c r="AY1147">
        <v>2</v>
      </c>
      <c r="AZ1147">
        <v>98304</v>
      </c>
      <c r="BA1147">
        <v>1177</v>
      </c>
      <c r="BB1147">
        <v>1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102.67200000000001</v>
      </c>
      <c r="BL1147">
        <v>86.350400000000008</v>
      </c>
      <c r="BM1147">
        <v>0</v>
      </c>
      <c r="BN1147">
        <v>0</v>
      </c>
      <c r="BO1147">
        <v>0.16</v>
      </c>
      <c r="BP1147">
        <v>1</v>
      </c>
      <c r="BQ1147">
        <v>0</v>
      </c>
      <c r="BR1147">
        <v>30.801600000000004</v>
      </c>
      <c r="BS1147">
        <v>25.905120000000004</v>
      </c>
      <c r="BT1147">
        <v>0</v>
      </c>
      <c r="BU1147">
        <v>0</v>
      </c>
      <c r="BV1147">
        <v>4.8000000000000001E-2</v>
      </c>
      <c r="BW1147">
        <v>1</v>
      </c>
      <c r="CV1147">
        <v>0</v>
      </c>
      <c r="CW1147">
        <f>ROUND(Y1147*Source!I690*DO1147,7)</f>
        <v>4.8000000000000001E-2</v>
      </c>
      <c r="CX1147">
        <f>ROUND(Y1147*Source!I690,7)</f>
        <v>4.8000000000000001E-2</v>
      </c>
      <c r="CY1147">
        <f>AB1147</f>
        <v>641.70000000000005</v>
      </c>
      <c r="CZ1147">
        <f>AF1147</f>
        <v>641.70000000000005</v>
      </c>
      <c r="DA1147">
        <f>AJ1147</f>
        <v>1</v>
      </c>
      <c r="DB1147">
        <f>ROUND((ROUND(AT1147*CZ1147,2)*ROUND(0.3,7)),6)</f>
        <v>30.800999999999998</v>
      </c>
      <c r="DC1147">
        <f>ROUND((ROUND(AT1147*AG1147,2)*ROUND(0.3,7)),6)</f>
        <v>25.905000000000001</v>
      </c>
      <c r="DD1147" t="s">
        <v>3</v>
      </c>
      <c r="DE1147" t="s">
        <v>3</v>
      </c>
      <c r="DF1147">
        <f t="shared" si="512"/>
        <v>0</v>
      </c>
      <c r="DG1147">
        <f t="shared" si="511"/>
        <v>30.8</v>
      </c>
      <c r="DH1147">
        <f t="shared" si="491"/>
        <v>25.91</v>
      </c>
      <c r="DI1147">
        <f t="shared" si="492"/>
        <v>0</v>
      </c>
      <c r="DJ1147">
        <f>DG1147+DH1147</f>
        <v>56.71</v>
      </c>
      <c r="DK1147">
        <v>1</v>
      </c>
      <c r="DL1147" t="s">
        <v>1209</v>
      </c>
      <c r="DM1147">
        <v>4</v>
      </c>
      <c r="DN1147" t="s">
        <v>1203</v>
      </c>
      <c r="DO1147">
        <v>1</v>
      </c>
    </row>
    <row r="1148" spans="1:119" x14ac:dyDescent="0.2">
      <c r="A1148">
        <f>ROW(Source!A691)</f>
        <v>691</v>
      </c>
      <c r="B1148">
        <v>449016111</v>
      </c>
      <c r="C1148">
        <v>448999167</v>
      </c>
      <c r="D1148">
        <v>327091160</v>
      </c>
      <c r="E1148">
        <v>112</v>
      </c>
      <c r="F1148">
        <v>1</v>
      </c>
      <c r="G1148">
        <v>1</v>
      </c>
      <c r="H1148">
        <v>1</v>
      </c>
      <c r="I1148" t="s">
        <v>1201</v>
      </c>
      <c r="J1148" t="s">
        <v>3</v>
      </c>
      <c r="K1148" t="s">
        <v>1271</v>
      </c>
      <c r="L1148">
        <v>1191</v>
      </c>
      <c r="N1148">
        <v>1013</v>
      </c>
      <c r="O1148" t="s">
        <v>1203</v>
      </c>
      <c r="P1148" t="s">
        <v>1203</v>
      </c>
      <c r="Q1148">
        <v>1</v>
      </c>
      <c r="W1148">
        <v>0</v>
      </c>
      <c r="X1148">
        <v>-1833565283</v>
      </c>
      <c r="Y1148">
        <f>AT1148</f>
        <v>1.03</v>
      </c>
      <c r="AA1148">
        <v>0</v>
      </c>
      <c r="AB1148">
        <v>0</v>
      </c>
      <c r="AC1148">
        <v>0</v>
      </c>
      <c r="AD1148">
        <v>479.27</v>
      </c>
      <c r="AE1148">
        <v>0</v>
      </c>
      <c r="AF1148">
        <v>0</v>
      </c>
      <c r="AG1148">
        <v>0</v>
      </c>
      <c r="AH1148">
        <v>479.27</v>
      </c>
      <c r="AI1148">
        <v>1</v>
      </c>
      <c r="AJ1148">
        <v>1</v>
      </c>
      <c r="AK1148">
        <v>1</v>
      </c>
      <c r="AL1148">
        <v>1</v>
      </c>
      <c r="AM1148">
        <v>-2</v>
      </c>
      <c r="AN1148">
        <v>0</v>
      </c>
      <c r="AO1148">
        <v>0</v>
      </c>
      <c r="AP1148">
        <v>1</v>
      </c>
      <c r="AQ1148">
        <v>1</v>
      </c>
      <c r="AR1148">
        <v>0</v>
      </c>
      <c r="AS1148" t="s">
        <v>3</v>
      </c>
      <c r="AT1148">
        <v>1.03</v>
      </c>
      <c r="AU1148" t="s">
        <v>3</v>
      </c>
      <c r="AV1148">
        <v>1</v>
      </c>
      <c r="AW1148">
        <v>2</v>
      </c>
      <c r="AX1148">
        <v>448999171</v>
      </c>
      <c r="AY1148">
        <v>2</v>
      </c>
      <c r="AZ1148">
        <v>131072</v>
      </c>
      <c r="BA1148">
        <v>1179</v>
      </c>
      <c r="BB1148">
        <v>1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493.6481</v>
      </c>
      <c r="BN1148">
        <v>1.03</v>
      </c>
      <c r="BO1148">
        <v>0</v>
      </c>
      <c r="BP1148">
        <v>1</v>
      </c>
      <c r="BQ1148">
        <v>0</v>
      </c>
      <c r="BR1148">
        <v>0</v>
      </c>
      <c r="BS1148">
        <v>0</v>
      </c>
      <c r="BT1148">
        <v>493.6481</v>
      </c>
      <c r="BU1148">
        <v>1.03</v>
      </c>
      <c r="BV1148">
        <v>0</v>
      </c>
      <c r="BW1148">
        <v>1</v>
      </c>
      <c r="CU1148">
        <f>ROUND(AT1148*Source!I691*AH1148*AL1148,2)</f>
        <v>493.65</v>
      </c>
      <c r="CV1148">
        <f>ROUND(Y1148*Source!I691,7)</f>
        <v>1.03</v>
      </c>
      <c r="CW1148">
        <v>0</v>
      </c>
      <c r="CX1148">
        <f>ROUND(Y1148*Source!I691,7)</f>
        <v>1.03</v>
      </c>
      <c r="CY1148">
        <f>AD1148</f>
        <v>479.27</v>
      </c>
      <c r="CZ1148">
        <f>AH1148</f>
        <v>479.27</v>
      </c>
      <c r="DA1148">
        <f>AL1148</f>
        <v>1</v>
      </c>
      <c r="DB1148">
        <f>ROUND(ROUND(AT1148*CZ1148,2),6)</f>
        <v>493.65</v>
      </c>
      <c r="DC1148">
        <f>ROUND(ROUND(AT1148*AG1148,2),6)</f>
        <v>0</v>
      </c>
      <c r="DD1148" t="s">
        <v>3</v>
      </c>
      <c r="DE1148" t="s">
        <v>3</v>
      </c>
      <c r="DF1148">
        <f t="shared" si="512"/>
        <v>0</v>
      </c>
      <c r="DG1148">
        <f t="shared" si="511"/>
        <v>0</v>
      </c>
      <c r="DH1148">
        <f t="shared" si="491"/>
        <v>0</v>
      </c>
      <c r="DI1148">
        <f t="shared" si="492"/>
        <v>493.65</v>
      </c>
      <c r="DJ1148">
        <f>DI1148</f>
        <v>493.65</v>
      </c>
      <c r="DK1148">
        <v>1</v>
      </c>
      <c r="DL1148" t="s">
        <v>3</v>
      </c>
      <c r="DM1148">
        <v>0</v>
      </c>
      <c r="DN1148" t="s">
        <v>3</v>
      </c>
      <c r="DO1148">
        <v>0</v>
      </c>
    </row>
    <row r="1149" spans="1:119" x14ac:dyDescent="0.2">
      <c r="A1149">
        <f>ROW(Source!A691)</f>
        <v>691</v>
      </c>
      <c r="B1149">
        <v>449016111</v>
      </c>
      <c r="C1149">
        <v>448999167</v>
      </c>
      <c r="D1149">
        <v>327091406</v>
      </c>
      <c r="E1149">
        <v>112</v>
      </c>
      <c r="F1149">
        <v>1</v>
      </c>
      <c r="G1149">
        <v>1</v>
      </c>
      <c r="H1149">
        <v>1</v>
      </c>
      <c r="I1149" t="s">
        <v>1204</v>
      </c>
      <c r="J1149" t="s">
        <v>3</v>
      </c>
      <c r="K1149" t="s">
        <v>1205</v>
      </c>
      <c r="L1149">
        <v>1191</v>
      </c>
      <c r="N1149">
        <v>1013</v>
      </c>
      <c r="O1149" t="s">
        <v>1203</v>
      </c>
      <c r="P1149" t="s">
        <v>1203</v>
      </c>
      <c r="Q1149">
        <v>1</v>
      </c>
      <c r="W1149">
        <v>0</v>
      </c>
      <c r="X1149">
        <v>-1417349443</v>
      </c>
      <c r="Y1149">
        <f>AT1149</f>
        <v>0.16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1</v>
      </c>
      <c r="AJ1149">
        <v>1</v>
      </c>
      <c r="AK1149">
        <v>1</v>
      </c>
      <c r="AL1149">
        <v>1</v>
      </c>
      <c r="AM1149">
        <v>-2</v>
      </c>
      <c r="AN1149">
        <v>0</v>
      </c>
      <c r="AO1149">
        <v>0</v>
      </c>
      <c r="AP1149">
        <v>1</v>
      </c>
      <c r="AQ1149">
        <v>1</v>
      </c>
      <c r="AR1149">
        <v>0</v>
      </c>
      <c r="AS1149" t="s">
        <v>3</v>
      </c>
      <c r="AT1149">
        <v>0.16</v>
      </c>
      <c r="AU1149" t="s">
        <v>3</v>
      </c>
      <c r="AV1149">
        <v>2</v>
      </c>
      <c r="AW1149">
        <v>2</v>
      </c>
      <c r="AX1149">
        <v>448999172</v>
      </c>
      <c r="AY1149">
        <v>1</v>
      </c>
      <c r="AZ1149">
        <v>0</v>
      </c>
      <c r="BA1149">
        <v>1180</v>
      </c>
      <c r="BB1149">
        <v>1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CV1149">
        <v>0</v>
      </c>
      <c r="CW1149">
        <v>0</v>
      </c>
      <c r="CX1149">
        <f>ROUND(Y1149*Source!I691,7)</f>
        <v>0.16</v>
      </c>
      <c r="CY1149">
        <f>AD1149</f>
        <v>0</v>
      </c>
      <c r="CZ1149">
        <f>AH1149</f>
        <v>0</v>
      </c>
      <c r="DA1149">
        <f>AL1149</f>
        <v>1</v>
      </c>
      <c r="DB1149">
        <f>ROUND(ROUND(AT1149*CZ1149,2),6)</f>
        <v>0</v>
      </c>
      <c r="DC1149">
        <f>ROUND(ROUND(AT1149*AG1149,2),6)</f>
        <v>0</v>
      </c>
      <c r="DD1149" t="s">
        <v>3</v>
      </c>
      <c r="DE1149" t="s">
        <v>3</v>
      </c>
      <c r="DF1149">
        <f t="shared" si="512"/>
        <v>0</v>
      </c>
      <c r="DG1149">
        <f t="shared" si="511"/>
        <v>0</v>
      </c>
      <c r="DH1149">
        <f t="shared" si="491"/>
        <v>0</v>
      </c>
      <c r="DI1149">
        <f t="shared" si="492"/>
        <v>0</v>
      </c>
      <c r="DJ1149">
        <f>DI1149</f>
        <v>0</v>
      </c>
      <c r="DK1149">
        <v>0</v>
      </c>
      <c r="DL1149" t="s">
        <v>3</v>
      </c>
      <c r="DM1149">
        <v>0</v>
      </c>
      <c r="DN1149" t="s">
        <v>3</v>
      </c>
      <c r="DO1149">
        <v>0</v>
      </c>
    </row>
    <row r="1150" spans="1:119" x14ac:dyDescent="0.2">
      <c r="A1150">
        <f>ROW(Source!A691)</f>
        <v>691</v>
      </c>
      <c r="B1150">
        <v>449016111</v>
      </c>
      <c r="C1150">
        <v>448999167</v>
      </c>
      <c r="D1150">
        <v>327212380</v>
      </c>
      <c r="E1150">
        <v>1</v>
      </c>
      <c r="F1150">
        <v>1</v>
      </c>
      <c r="G1150">
        <v>1</v>
      </c>
      <c r="H1150">
        <v>2</v>
      </c>
      <c r="I1150" t="s">
        <v>1206</v>
      </c>
      <c r="J1150" t="s">
        <v>1207</v>
      </c>
      <c r="K1150" t="s">
        <v>1208</v>
      </c>
      <c r="L1150">
        <v>1368</v>
      </c>
      <c r="N1150">
        <v>1011</v>
      </c>
      <c r="O1150" t="s">
        <v>1100</v>
      </c>
      <c r="P1150" t="s">
        <v>1100</v>
      </c>
      <c r="Q1150">
        <v>1</v>
      </c>
      <c r="W1150">
        <v>0</v>
      </c>
      <c r="X1150">
        <v>1032761012</v>
      </c>
      <c r="Y1150">
        <f>AT1150</f>
        <v>0.16</v>
      </c>
      <c r="AA1150">
        <v>0</v>
      </c>
      <c r="AB1150">
        <v>641.70000000000005</v>
      </c>
      <c r="AC1150">
        <v>539.69000000000005</v>
      </c>
      <c r="AD1150">
        <v>0</v>
      </c>
      <c r="AE1150">
        <v>0</v>
      </c>
      <c r="AF1150">
        <v>641.70000000000005</v>
      </c>
      <c r="AG1150">
        <v>539.69000000000005</v>
      </c>
      <c r="AH1150">
        <v>0</v>
      </c>
      <c r="AI1150">
        <v>1</v>
      </c>
      <c r="AJ1150">
        <v>1</v>
      </c>
      <c r="AK1150">
        <v>1</v>
      </c>
      <c r="AL1150">
        <v>1</v>
      </c>
      <c r="AM1150">
        <v>-2</v>
      </c>
      <c r="AN1150">
        <v>0</v>
      </c>
      <c r="AO1150">
        <v>0</v>
      </c>
      <c r="AP1150">
        <v>1</v>
      </c>
      <c r="AQ1150">
        <v>1</v>
      </c>
      <c r="AR1150">
        <v>0</v>
      </c>
      <c r="AS1150" t="s">
        <v>3</v>
      </c>
      <c r="AT1150">
        <v>0.16</v>
      </c>
      <c r="AU1150" t="s">
        <v>3</v>
      </c>
      <c r="AV1150">
        <v>1</v>
      </c>
      <c r="AW1150">
        <v>2</v>
      </c>
      <c r="AX1150">
        <v>448999173</v>
      </c>
      <c r="AY1150">
        <v>2</v>
      </c>
      <c r="AZ1150">
        <v>98304</v>
      </c>
      <c r="BA1150">
        <v>1181</v>
      </c>
      <c r="BB1150">
        <v>1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102.67200000000001</v>
      </c>
      <c r="BL1150">
        <v>86.350400000000008</v>
      </c>
      <c r="BM1150">
        <v>0</v>
      </c>
      <c r="BN1150">
        <v>0</v>
      </c>
      <c r="BO1150">
        <v>0.16</v>
      </c>
      <c r="BP1150">
        <v>1</v>
      </c>
      <c r="BQ1150">
        <v>0</v>
      </c>
      <c r="BR1150">
        <v>102.67200000000001</v>
      </c>
      <c r="BS1150">
        <v>86.350400000000008</v>
      </c>
      <c r="BT1150">
        <v>0</v>
      </c>
      <c r="BU1150">
        <v>0</v>
      </c>
      <c r="BV1150">
        <v>0.16</v>
      </c>
      <c r="BW1150">
        <v>1</v>
      </c>
      <c r="CV1150">
        <v>0</v>
      </c>
      <c r="CW1150">
        <f>ROUND(Y1150*Source!I691*DO1150,7)</f>
        <v>0.16</v>
      </c>
      <c r="CX1150">
        <f>ROUND(Y1150*Source!I691,7)</f>
        <v>0.16</v>
      </c>
      <c r="CY1150">
        <f>AB1150</f>
        <v>641.70000000000005</v>
      </c>
      <c r="CZ1150">
        <f>AF1150</f>
        <v>641.70000000000005</v>
      </c>
      <c r="DA1150">
        <f>AJ1150</f>
        <v>1</v>
      </c>
      <c r="DB1150">
        <f>ROUND(ROUND(AT1150*CZ1150,2),6)</f>
        <v>102.67</v>
      </c>
      <c r="DC1150">
        <f>ROUND(ROUND(AT1150*AG1150,2),6)</f>
        <v>86.35</v>
      </c>
      <c r="DD1150" t="s">
        <v>3</v>
      </c>
      <c r="DE1150" t="s">
        <v>3</v>
      </c>
      <c r="DF1150">
        <f t="shared" si="512"/>
        <v>0</v>
      </c>
      <c r="DG1150">
        <f t="shared" si="511"/>
        <v>102.67</v>
      </c>
      <c r="DH1150">
        <f t="shared" si="491"/>
        <v>86.35</v>
      </c>
      <c r="DI1150">
        <f t="shared" si="492"/>
        <v>0</v>
      </c>
      <c r="DJ1150">
        <f>DG1150+DH1150</f>
        <v>189.01999999999998</v>
      </c>
      <c r="DK1150">
        <v>1</v>
      </c>
      <c r="DL1150" t="s">
        <v>1209</v>
      </c>
      <c r="DM1150">
        <v>4</v>
      </c>
      <c r="DN1150" t="s">
        <v>1203</v>
      </c>
      <c r="DO1150">
        <v>1</v>
      </c>
    </row>
    <row r="1151" spans="1:119" x14ac:dyDescent="0.2">
      <c r="A1151">
        <f>ROW(Source!A692)</f>
        <v>692</v>
      </c>
      <c r="B1151">
        <v>449016111</v>
      </c>
      <c r="C1151">
        <v>448999175</v>
      </c>
      <c r="D1151">
        <v>327091160</v>
      </c>
      <c r="E1151">
        <v>112</v>
      </c>
      <c r="F1151">
        <v>1</v>
      </c>
      <c r="G1151">
        <v>1</v>
      </c>
      <c r="H1151">
        <v>1</v>
      </c>
      <c r="I1151" t="s">
        <v>1201</v>
      </c>
      <c r="J1151" t="s">
        <v>3</v>
      </c>
      <c r="K1151" t="s">
        <v>1271</v>
      </c>
      <c r="L1151">
        <v>1191</v>
      </c>
      <c r="N1151">
        <v>1013</v>
      </c>
      <c r="O1151" t="s">
        <v>1203</v>
      </c>
      <c r="P1151" t="s">
        <v>1203</v>
      </c>
      <c r="Q1151">
        <v>1</v>
      </c>
      <c r="W1151">
        <v>0</v>
      </c>
      <c r="X1151">
        <v>-1833565283</v>
      </c>
      <c r="Y1151">
        <f>(AT1151*ROUND(0.3,7))</f>
        <v>0.309</v>
      </c>
      <c r="AA1151">
        <v>0</v>
      </c>
      <c r="AB1151">
        <v>0</v>
      </c>
      <c r="AC1151">
        <v>0</v>
      </c>
      <c r="AD1151">
        <v>479.27</v>
      </c>
      <c r="AE1151">
        <v>0</v>
      </c>
      <c r="AF1151">
        <v>0</v>
      </c>
      <c r="AG1151">
        <v>0</v>
      </c>
      <c r="AH1151">
        <v>479.27</v>
      </c>
      <c r="AI1151">
        <v>1</v>
      </c>
      <c r="AJ1151">
        <v>1</v>
      </c>
      <c r="AK1151">
        <v>1</v>
      </c>
      <c r="AL1151">
        <v>1</v>
      </c>
      <c r="AM1151">
        <v>-2</v>
      </c>
      <c r="AN1151">
        <v>0</v>
      </c>
      <c r="AO1151">
        <v>0</v>
      </c>
      <c r="AP1151">
        <v>1</v>
      </c>
      <c r="AQ1151">
        <v>1</v>
      </c>
      <c r="AR1151">
        <v>0</v>
      </c>
      <c r="AS1151" t="s">
        <v>3</v>
      </c>
      <c r="AT1151">
        <v>1.03</v>
      </c>
      <c r="AU1151" t="s">
        <v>321</v>
      </c>
      <c r="AV1151">
        <v>1</v>
      </c>
      <c r="AW1151">
        <v>2</v>
      </c>
      <c r="AX1151">
        <v>448999179</v>
      </c>
      <c r="AY1151">
        <v>2</v>
      </c>
      <c r="AZ1151">
        <v>131072</v>
      </c>
      <c r="BA1151">
        <v>1183</v>
      </c>
      <c r="BB1151">
        <v>1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493.6481</v>
      </c>
      <c r="BN1151">
        <v>1.03</v>
      </c>
      <c r="BO1151">
        <v>0</v>
      </c>
      <c r="BP1151">
        <v>1</v>
      </c>
      <c r="BQ1151">
        <v>0</v>
      </c>
      <c r="BR1151">
        <v>0</v>
      </c>
      <c r="BS1151">
        <v>0</v>
      </c>
      <c r="BT1151">
        <v>148.09442999999999</v>
      </c>
      <c r="BU1151">
        <v>0.309</v>
      </c>
      <c r="BV1151">
        <v>0</v>
      </c>
      <c r="BW1151">
        <v>1</v>
      </c>
      <c r="CU1151">
        <f>ROUND(AT1151*Source!I692*AH1151*AL1151,2)</f>
        <v>493.65</v>
      </c>
      <c r="CV1151">
        <f>ROUND(Y1151*Source!I692,7)</f>
        <v>0.309</v>
      </c>
      <c r="CW1151">
        <v>0</v>
      </c>
      <c r="CX1151">
        <f>ROUND(Y1151*Source!I692,7)</f>
        <v>0.309</v>
      </c>
      <c r="CY1151">
        <f>AD1151</f>
        <v>479.27</v>
      </c>
      <c r="CZ1151">
        <f>AH1151</f>
        <v>479.27</v>
      </c>
      <c r="DA1151">
        <f>AL1151</f>
        <v>1</v>
      </c>
      <c r="DB1151">
        <f>ROUND((ROUND(AT1151*CZ1151,2)*ROUND(0.3,7)),6)</f>
        <v>148.095</v>
      </c>
      <c r="DC1151">
        <f>ROUND((ROUND(AT1151*AG1151,2)*ROUND(0.3,7)),6)</f>
        <v>0</v>
      </c>
      <c r="DD1151" t="s">
        <v>3</v>
      </c>
      <c r="DE1151" t="s">
        <v>3</v>
      </c>
      <c r="DF1151">
        <f t="shared" si="512"/>
        <v>0</v>
      </c>
      <c r="DG1151">
        <f t="shared" si="511"/>
        <v>0</v>
      </c>
      <c r="DH1151">
        <f t="shared" si="491"/>
        <v>0</v>
      </c>
      <c r="DI1151">
        <f t="shared" si="492"/>
        <v>148.09</v>
      </c>
      <c r="DJ1151">
        <f>DI1151</f>
        <v>148.09</v>
      </c>
      <c r="DK1151">
        <v>1</v>
      </c>
      <c r="DL1151" t="s">
        <v>3</v>
      </c>
      <c r="DM1151">
        <v>0</v>
      </c>
      <c r="DN1151" t="s">
        <v>3</v>
      </c>
      <c r="DO1151">
        <v>0</v>
      </c>
    </row>
    <row r="1152" spans="1:119" x14ac:dyDescent="0.2">
      <c r="A1152">
        <f>ROW(Source!A692)</f>
        <v>692</v>
      </c>
      <c r="B1152">
        <v>449016111</v>
      </c>
      <c r="C1152">
        <v>448999175</v>
      </c>
      <c r="D1152">
        <v>327091406</v>
      </c>
      <c r="E1152">
        <v>112</v>
      </c>
      <c r="F1152">
        <v>1</v>
      </c>
      <c r="G1152">
        <v>1</v>
      </c>
      <c r="H1152">
        <v>1</v>
      </c>
      <c r="I1152" t="s">
        <v>1204</v>
      </c>
      <c r="J1152" t="s">
        <v>3</v>
      </c>
      <c r="K1152" t="s">
        <v>1205</v>
      </c>
      <c r="L1152">
        <v>1191</v>
      </c>
      <c r="N1152">
        <v>1013</v>
      </c>
      <c r="O1152" t="s">
        <v>1203</v>
      </c>
      <c r="P1152" t="s">
        <v>1203</v>
      </c>
      <c r="Q1152">
        <v>1</v>
      </c>
      <c r="W1152">
        <v>0</v>
      </c>
      <c r="X1152">
        <v>-1417349443</v>
      </c>
      <c r="Y1152">
        <f>(AT1152*ROUND(0.3,7))</f>
        <v>4.8000000000000001E-2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1</v>
      </c>
      <c r="AJ1152">
        <v>1</v>
      </c>
      <c r="AK1152">
        <v>1</v>
      </c>
      <c r="AL1152">
        <v>1</v>
      </c>
      <c r="AM1152">
        <v>-2</v>
      </c>
      <c r="AN1152">
        <v>0</v>
      </c>
      <c r="AO1152">
        <v>0</v>
      </c>
      <c r="AP1152">
        <v>1</v>
      </c>
      <c r="AQ1152">
        <v>1</v>
      </c>
      <c r="AR1152">
        <v>0</v>
      </c>
      <c r="AS1152" t="s">
        <v>3</v>
      </c>
      <c r="AT1152">
        <v>0.16</v>
      </c>
      <c r="AU1152" t="s">
        <v>321</v>
      </c>
      <c r="AV1152">
        <v>2</v>
      </c>
      <c r="AW1152">
        <v>2</v>
      </c>
      <c r="AX1152">
        <v>448999180</v>
      </c>
      <c r="AY1152">
        <v>1</v>
      </c>
      <c r="AZ1152">
        <v>0</v>
      </c>
      <c r="BA1152">
        <v>1184</v>
      </c>
      <c r="BB1152">
        <v>1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CV1152">
        <v>0</v>
      </c>
      <c r="CW1152">
        <v>0</v>
      </c>
      <c r="CX1152">
        <f>ROUND(Y1152*Source!I692,7)</f>
        <v>4.8000000000000001E-2</v>
      </c>
      <c r="CY1152">
        <f>AD1152</f>
        <v>0</v>
      </c>
      <c r="CZ1152">
        <f>AH1152</f>
        <v>0</v>
      </c>
      <c r="DA1152">
        <f>AL1152</f>
        <v>1</v>
      </c>
      <c r="DB1152">
        <f>ROUND((ROUND(AT1152*CZ1152,2)*ROUND(0.3,7)),6)</f>
        <v>0</v>
      </c>
      <c r="DC1152">
        <f>ROUND((ROUND(AT1152*AG1152,2)*ROUND(0.3,7)),6)</f>
        <v>0</v>
      </c>
      <c r="DD1152" t="s">
        <v>3</v>
      </c>
      <c r="DE1152" t="s">
        <v>3</v>
      </c>
      <c r="DF1152">
        <f t="shared" si="512"/>
        <v>0</v>
      </c>
      <c r="DG1152">
        <f t="shared" si="511"/>
        <v>0</v>
      </c>
      <c r="DH1152">
        <f t="shared" si="491"/>
        <v>0</v>
      </c>
      <c r="DI1152">
        <f t="shared" si="492"/>
        <v>0</v>
      </c>
      <c r="DJ1152">
        <f>DI1152</f>
        <v>0</v>
      </c>
      <c r="DK1152">
        <v>0</v>
      </c>
      <c r="DL1152" t="s">
        <v>3</v>
      </c>
      <c r="DM1152">
        <v>0</v>
      </c>
      <c r="DN1152" t="s">
        <v>3</v>
      </c>
      <c r="DO1152">
        <v>0</v>
      </c>
    </row>
    <row r="1153" spans="1:119" x14ac:dyDescent="0.2">
      <c r="A1153">
        <f>ROW(Source!A692)</f>
        <v>692</v>
      </c>
      <c r="B1153">
        <v>449016111</v>
      </c>
      <c r="C1153">
        <v>448999175</v>
      </c>
      <c r="D1153">
        <v>327212380</v>
      </c>
      <c r="E1153">
        <v>1</v>
      </c>
      <c r="F1153">
        <v>1</v>
      </c>
      <c r="G1153">
        <v>1</v>
      </c>
      <c r="H1153">
        <v>2</v>
      </c>
      <c r="I1153" t="s">
        <v>1206</v>
      </c>
      <c r="J1153" t="s">
        <v>1207</v>
      </c>
      <c r="K1153" t="s">
        <v>1208</v>
      </c>
      <c r="L1153">
        <v>1368</v>
      </c>
      <c r="N1153">
        <v>1011</v>
      </c>
      <c r="O1153" t="s">
        <v>1100</v>
      </c>
      <c r="P1153" t="s">
        <v>1100</v>
      </c>
      <c r="Q1153">
        <v>1</v>
      </c>
      <c r="W1153">
        <v>0</v>
      </c>
      <c r="X1153">
        <v>1032761012</v>
      </c>
      <c r="Y1153">
        <f>(AT1153*ROUND(0.3,7))</f>
        <v>4.8000000000000001E-2</v>
      </c>
      <c r="AA1153">
        <v>0</v>
      </c>
      <c r="AB1153">
        <v>641.70000000000005</v>
      </c>
      <c r="AC1153">
        <v>539.69000000000005</v>
      </c>
      <c r="AD1153">
        <v>0</v>
      </c>
      <c r="AE1153">
        <v>0</v>
      </c>
      <c r="AF1153">
        <v>641.70000000000005</v>
      </c>
      <c r="AG1153">
        <v>539.69000000000005</v>
      </c>
      <c r="AH1153">
        <v>0</v>
      </c>
      <c r="AI1153">
        <v>1</v>
      </c>
      <c r="AJ1153">
        <v>1</v>
      </c>
      <c r="AK1153">
        <v>1</v>
      </c>
      <c r="AL1153">
        <v>1</v>
      </c>
      <c r="AM1153">
        <v>-2</v>
      </c>
      <c r="AN1153">
        <v>0</v>
      </c>
      <c r="AO1153">
        <v>0</v>
      </c>
      <c r="AP1153">
        <v>1</v>
      </c>
      <c r="AQ1153">
        <v>1</v>
      </c>
      <c r="AR1153">
        <v>0</v>
      </c>
      <c r="AS1153" t="s">
        <v>3</v>
      </c>
      <c r="AT1153">
        <v>0.16</v>
      </c>
      <c r="AU1153" t="s">
        <v>321</v>
      </c>
      <c r="AV1153">
        <v>1</v>
      </c>
      <c r="AW1153">
        <v>2</v>
      </c>
      <c r="AX1153">
        <v>448999181</v>
      </c>
      <c r="AY1153">
        <v>2</v>
      </c>
      <c r="AZ1153">
        <v>98304</v>
      </c>
      <c r="BA1153">
        <v>1185</v>
      </c>
      <c r="BB1153">
        <v>1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102.67200000000001</v>
      </c>
      <c r="BL1153">
        <v>86.350400000000008</v>
      </c>
      <c r="BM1153">
        <v>0</v>
      </c>
      <c r="BN1153">
        <v>0</v>
      </c>
      <c r="BO1153">
        <v>0.16</v>
      </c>
      <c r="BP1153">
        <v>1</v>
      </c>
      <c r="BQ1153">
        <v>0</v>
      </c>
      <c r="BR1153">
        <v>30.801600000000004</v>
      </c>
      <c r="BS1153">
        <v>25.905120000000004</v>
      </c>
      <c r="BT1153">
        <v>0</v>
      </c>
      <c r="BU1153">
        <v>0</v>
      </c>
      <c r="BV1153">
        <v>4.8000000000000001E-2</v>
      </c>
      <c r="BW1153">
        <v>1</v>
      </c>
      <c r="CV1153">
        <v>0</v>
      </c>
      <c r="CW1153">
        <f>ROUND(Y1153*Source!I692*DO1153,7)</f>
        <v>4.8000000000000001E-2</v>
      </c>
      <c r="CX1153">
        <f>ROUND(Y1153*Source!I692,7)</f>
        <v>4.8000000000000001E-2</v>
      </c>
      <c r="CY1153">
        <f>AB1153</f>
        <v>641.70000000000005</v>
      </c>
      <c r="CZ1153">
        <f>AF1153</f>
        <v>641.70000000000005</v>
      </c>
      <c r="DA1153">
        <f>AJ1153</f>
        <v>1</v>
      </c>
      <c r="DB1153">
        <f>ROUND((ROUND(AT1153*CZ1153,2)*ROUND(0.3,7)),6)</f>
        <v>30.800999999999998</v>
      </c>
      <c r="DC1153">
        <f>ROUND((ROUND(AT1153*AG1153,2)*ROUND(0.3,7)),6)</f>
        <v>25.905000000000001</v>
      </c>
      <c r="DD1153" t="s">
        <v>3</v>
      </c>
      <c r="DE1153" t="s">
        <v>3</v>
      </c>
      <c r="DF1153">
        <f t="shared" si="512"/>
        <v>0</v>
      </c>
      <c r="DG1153">
        <f t="shared" si="511"/>
        <v>30.8</v>
      </c>
      <c r="DH1153">
        <f t="shared" ref="DH1153:DH1216" si="513">ROUND(ROUND(AG1153,2)*CX1153,2)</f>
        <v>25.91</v>
      </c>
      <c r="DI1153">
        <f t="shared" ref="DI1153:DI1216" si="514">ROUND(ROUND(AH1153,2)*CX1153,2)</f>
        <v>0</v>
      </c>
      <c r="DJ1153">
        <f>DG1153+DH1153</f>
        <v>56.71</v>
      </c>
      <c r="DK1153">
        <v>1</v>
      </c>
      <c r="DL1153" t="s">
        <v>1209</v>
      </c>
      <c r="DM1153">
        <v>4</v>
      </c>
      <c r="DN1153" t="s">
        <v>1203</v>
      </c>
      <c r="DO1153">
        <v>1</v>
      </c>
    </row>
    <row r="1154" spans="1:119" x14ac:dyDescent="0.2">
      <c r="A1154">
        <f>ROW(Source!A693)</f>
        <v>693</v>
      </c>
      <c r="B1154">
        <v>449016111</v>
      </c>
      <c r="C1154">
        <v>448999183</v>
      </c>
      <c r="D1154">
        <v>327091160</v>
      </c>
      <c r="E1154">
        <v>112</v>
      </c>
      <c r="F1154">
        <v>1</v>
      </c>
      <c r="G1154">
        <v>1</v>
      </c>
      <c r="H1154">
        <v>1</v>
      </c>
      <c r="I1154" t="s">
        <v>1201</v>
      </c>
      <c r="J1154" t="s">
        <v>3</v>
      </c>
      <c r="K1154" t="s">
        <v>1271</v>
      </c>
      <c r="L1154">
        <v>1191</v>
      </c>
      <c r="N1154">
        <v>1013</v>
      </c>
      <c r="O1154" t="s">
        <v>1203</v>
      </c>
      <c r="P1154" t="s">
        <v>1203</v>
      </c>
      <c r="Q1154">
        <v>1</v>
      </c>
      <c r="W1154">
        <v>0</v>
      </c>
      <c r="X1154">
        <v>-1833565283</v>
      </c>
      <c r="Y1154">
        <f>AT1154</f>
        <v>1.03</v>
      </c>
      <c r="AA1154">
        <v>0</v>
      </c>
      <c r="AB1154">
        <v>0</v>
      </c>
      <c r="AC1154">
        <v>0</v>
      </c>
      <c r="AD1154">
        <v>479.27</v>
      </c>
      <c r="AE1154">
        <v>0</v>
      </c>
      <c r="AF1154">
        <v>0</v>
      </c>
      <c r="AG1154">
        <v>0</v>
      </c>
      <c r="AH1154">
        <v>479.27</v>
      </c>
      <c r="AI1154">
        <v>1</v>
      </c>
      <c r="AJ1154">
        <v>1</v>
      </c>
      <c r="AK1154">
        <v>1</v>
      </c>
      <c r="AL1154">
        <v>1</v>
      </c>
      <c r="AM1154">
        <v>-2</v>
      </c>
      <c r="AN1154">
        <v>0</v>
      </c>
      <c r="AO1154">
        <v>0</v>
      </c>
      <c r="AP1154">
        <v>1</v>
      </c>
      <c r="AQ1154">
        <v>1</v>
      </c>
      <c r="AR1154">
        <v>0</v>
      </c>
      <c r="AS1154" t="s">
        <v>3</v>
      </c>
      <c r="AT1154">
        <v>1.03</v>
      </c>
      <c r="AU1154" t="s">
        <v>3</v>
      </c>
      <c r="AV1154">
        <v>1</v>
      </c>
      <c r="AW1154">
        <v>2</v>
      </c>
      <c r="AX1154">
        <v>448999187</v>
      </c>
      <c r="AY1154">
        <v>2</v>
      </c>
      <c r="AZ1154">
        <v>131072</v>
      </c>
      <c r="BA1154">
        <v>1187</v>
      </c>
      <c r="BB1154">
        <v>1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493.6481</v>
      </c>
      <c r="BN1154">
        <v>1.03</v>
      </c>
      <c r="BO1154">
        <v>0</v>
      </c>
      <c r="BP1154">
        <v>1</v>
      </c>
      <c r="BQ1154">
        <v>0</v>
      </c>
      <c r="BR1154">
        <v>0</v>
      </c>
      <c r="BS1154">
        <v>0</v>
      </c>
      <c r="BT1154">
        <v>493.6481</v>
      </c>
      <c r="BU1154">
        <v>1.03</v>
      </c>
      <c r="BV1154">
        <v>0</v>
      </c>
      <c r="BW1154">
        <v>1</v>
      </c>
      <c r="CU1154">
        <f>ROUND(AT1154*Source!I693*AH1154*AL1154,2)</f>
        <v>493.65</v>
      </c>
      <c r="CV1154">
        <f>ROUND(Y1154*Source!I693,7)</f>
        <v>1.03</v>
      </c>
      <c r="CW1154">
        <v>0</v>
      </c>
      <c r="CX1154">
        <f>ROUND(Y1154*Source!I693,7)</f>
        <v>1.03</v>
      </c>
      <c r="CY1154">
        <f>AD1154</f>
        <v>479.27</v>
      </c>
      <c r="CZ1154">
        <f>AH1154</f>
        <v>479.27</v>
      </c>
      <c r="DA1154">
        <f>AL1154</f>
        <v>1</v>
      </c>
      <c r="DB1154">
        <f>ROUND(ROUND(AT1154*CZ1154,2),6)</f>
        <v>493.65</v>
      </c>
      <c r="DC1154">
        <f>ROUND(ROUND(AT1154*AG1154,2),6)</f>
        <v>0</v>
      </c>
      <c r="DD1154" t="s">
        <v>3</v>
      </c>
      <c r="DE1154" t="s">
        <v>3</v>
      </c>
      <c r="DF1154">
        <f t="shared" si="512"/>
        <v>0</v>
      </c>
      <c r="DG1154">
        <f t="shared" si="511"/>
        <v>0</v>
      </c>
      <c r="DH1154">
        <f t="shared" si="513"/>
        <v>0</v>
      </c>
      <c r="DI1154">
        <f t="shared" si="514"/>
        <v>493.65</v>
      </c>
      <c r="DJ1154">
        <f>DI1154</f>
        <v>493.65</v>
      </c>
      <c r="DK1154">
        <v>1</v>
      </c>
      <c r="DL1154" t="s">
        <v>3</v>
      </c>
      <c r="DM1154">
        <v>0</v>
      </c>
      <c r="DN1154" t="s">
        <v>3</v>
      </c>
      <c r="DO1154">
        <v>0</v>
      </c>
    </row>
    <row r="1155" spans="1:119" x14ac:dyDescent="0.2">
      <c r="A1155">
        <f>ROW(Source!A693)</f>
        <v>693</v>
      </c>
      <c r="B1155">
        <v>449016111</v>
      </c>
      <c r="C1155">
        <v>448999183</v>
      </c>
      <c r="D1155">
        <v>327091406</v>
      </c>
      <c r="E1155">
        <v>112</v>
      </c>
      <c r="F1155">
        <v>1</v>
      </c>
      <c r="G1155">
        <v>1</v>
      </c>
      <c r="H1155">
        <v>1</v>
      </c>
      <c r="I1155" t="s">
        <v>1204</v>
      </c>
      <c r="J1155" t="s">
        <v>3</v>
      </c>
      <c r="K1155" t="s">
        <v>1205</v>
      </c>
      <c r="L1155">
        <v>1191</v>
      </c>
      <c r="N1155">
        <v>1013</v>
      </c>
      <c r="O1155" t="s">
        <v>1203</v>
      </c>
      <c r="P1155" t="s">
        <v>1203</v>
      </c>
      <c r="Q1155">
        <v>1</v>
      </c>
      <c r="W1155">
        <v>0</v>
      </c>
      <c r="X1155">
        <v>-1417349443</v>
      </c>
      <c r="Y1155">
        <f>AT1155</f>
        <v>0.16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1</v>
      </c>
      <c r="AJ1155">
        <v>1</v>
      </c>
      <c r="AK1155">
        <v>1</v>
      </c>
      <c r="AL1155">
        <v>1</v>
      </c>
      <c r="AM1155">
        <v>-2</v>
      </c>
      <c r="AN1155">
        <v>0</v>
      </c>
      <c r="AO1155">
        <v>0</v>
      </c>
      <c r="AP1155">
        <v>1</v>
      </c>
      <c r="AQ1155">
        <v>1</v>
      </c>
      <c r="AR1155">
        <v>0</v>
      </c>
      <c r="AS1155" t="s">
        <v>3</v>
      </c>
      <c r="AT1155">
        <v>0.16</v>
      </c>
      <c r="AU1155" t="s">
        <v>3</v>
      </c>
      <c r="AV1155">
        <v>2</v>
      </c>
      <c r="AW1155">
        <v>2</v>
      </c>
      <c r="AX1155">
        <v>448999188</v>
      </c>
      <c r="AY1155">
        <v>1</v>
      </c>
      <c r="AZ1155">
        <v>0</v>
      </c>
      <c r="BA1155">
        <v>1188</v>
      </c>
      <c r="BB1155">
        <v>1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CV1155">
        <v>0</v>
      </c>
      <c r="CW1155">
        <v>0</v>
      </c>
      <c r="CX1155">
        <f>ROUND(Y1155*Source!I693,7)</f>
        <v>0.16</v>
      </c>
      <c r="CY1155">
        <f>AD1155</f>
        <v>0</v>
      </c>
      <c r="CZ1155">
        <f>AH1155</f>
        <v>0</v>
      </c>
      <c r="DA1155">
        <f>AL1155</f>
        <v>1</v>
      </c>
      <c r="DB1155">
        <f>ROUND(ROUND(AT1155*CZ1155,2),6)</f>
        <v>0</v>
      </c>
      <c r="DC1155">
        <f>ROUND(ROUND(AT1155*AG1155,2),6)</f>
        <v>0</v>
      </c>
      <c r="DD1155" t="s">
        <v>3</v>
      </c>
      <c r="DE1155" t="s">
        <v>3</v>
      </c>
      <c r="DF1155">
        <f t="shared" si="512"/>
        <v>0</v>
      </c>
      <c r="DG1155">
        <f t="shared" si="511"/>
        <v>0</v>
      </c>
      <c r="DH1155">
        <f t="shared" si="513"/>
        <v>0</v>
      </c>
      <c r="DI1155">
        <f t="shared" si="514"/>
        <v>0</v>
      </c>
      <c r="DJ1155">
        <f>DI1155</f>
        <v>0</v>
      </c>
      <c r="DK1155">
        <v>0</v>
      </c>
      <c r="DL1155" t="s">
        <v>3</v>
      </c>
      <c r="DM1155">
        <v>0</v>
      </c>
      <c r="DN1155" t="s">
        <v>3</v>
      </c>
      <c r="DO1155">
        <v>0</v>
      </c>
    </row>
    <row r="1156" spans="1:119" x14ac:dyDescent="0.2">
      <c r="A1156">
        <f>ROW(Source!A693)</f>
        <v>693</v>
      </c>
      <c r="B1156">
        <v>449016111</v>
      </c>
      <c r="C1156">
        <v>448999183</v>
      </c>
      <c r="D1156">
        <v>327212380</v>
      </c>
      <c r="E1156">
        <v>1</v>
      </c>
      <c r="F1156">
        <v>1</v>
      </c>
      <c r="G1156">
        <v>1</v>
      </c>
      <c r="H1156">
        <v>2</v>
      </c>
      <c r="I1156" t="s">
        <v>1206</v>
      </c>
      <c r="J1156" t="s">
        <v>1207</v>
      </c>
      <c r="K1156" t="s">
        <v>1208</v>
      </c>
      <c r="L1156">
        <v>1368</v>
      </c>
      <c r="N1156">
        <v>1011</v>
      </c>
      <c r="O1156" t="s">
        <v>1100</v>
      </c>
      <c r="P1156" t="s">
        <v>1100</v>
      </c>
      <c r="Q1156">
        <v>1</v>
      </c>
      <c r="W1156">
        <v>0</v>
      </c>
      <c r="X1156">
        <v>1032761012</v>
      </c>
      <c r="Y1156">
        <f>AT1156</f>
        <v>0.16</v>
      </c>
      <c r="AA1156">
        <v>0</v>
      </c>
      <c r="AB1156">
        <v>641.70000000000005</v>
      </c>
      <c r="AC1156">
        <v>539.69000000000005</v>
      </c>
      <c r="AD1156">
        <v>0</v>
      </c>
      <c r="AE1156">
        <v>0</v>
      </c>
      <c r="AF1156">
        <v>641.70000000000005</v>
      </c>
      <c r="AG1156">
        <v>539.69000000000005</v>
      </c>
      <c r="AH1156">
        <v>0</v>
      </c>
      <c r="AI1156">
        <v>1</v>
      </c>
      <c r="AJ1156">
        <v>1</v>
      </c>
      <c r="AK1156">
        <v>1</v>
      </c>
      <c r="AL1156">
        <v>1</v>
      </c>
      <c r="AM1156">
        <v>-2</v>
      </c>
      <c r="AN1156">
        <v>0</v>
      </c>
      <c r="AO1156">
        <v>0</v>
      </c>
      <c r="AP1156">
        <v>1</v>
      </c>
      <c r="AQ1156">
        <v>1</v>
      </c>
      <c r="AR1156">
        <v>0</v>
      </c>
      <c r="AS1156" t="s">
        <v>3</v>
      </c>
      <c r="AT1156">
        <v>0.16</v>
      </c>
      <c r="AU1156" t="s">
        <v>3</v>
      </c>
      <c r="AV1156">
        <v>1</v>
      </c>
      <c r="AW1156">
        <v>2</v>
      </c>
      <c r="AX1156">
        <v>448999189</v>
      </c>
      <c r="AY1156">
        <v>2</v>
      </c>
      <c r="AZ1156">
        <v>98304</v>
      </c>
      <c r="BA1156">
        <v>1189</v>
      </c>
      <c r="BB1156">
        <v>1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102.67200000000001</v>
      </c>
      <c r="BL1156">
        <v>86.350400000000008</v>
      </c>
      <c r="BM1156">
        <v>0</v>
      </c>
      <c r="BN1156">
        <v>0</v>
      </c>
      <c r="BO1156">
        <v>0.16</v>
      </c>
      <c r="BP1156">
        <v>1</v>
      </c>
      <c r="BQ1156">
        <v>0</v>
      </c>
      <c r="BR1156">
        <v>102.67200000000001</v>
      </c>
      <c r="BS1156">
        <v>86.350400000000008</v>
      </c>
      <c r="BT1156">
        <v>0</v>
      </c>
      <c r="BU1156">
        <v>0</v>
      </c>
      <c r="BV1156">
        <v>0.16</v>
      </c>
      <c r="BW1156">
        <v>1</v>
      </c>
      <c r="CV1156">
        <v>0</v>
      </c>
      <c r="CW1156">
        <f>ROUND(Y1156*Source!I693*DO1156,7)</f>
        <v>0.16</v>
      </c>
      <c r="CX1156">
        <f>ROUND(Y1156*Source!I693,7)</f>
        <v>0.16</v>
      </c>
      <c r="CY1156">
        <f>AB1156</f>
        <v>641.70000000000005</v>
      </c>
      <c r="CZ1156">
        <f>AF1156</f>
        <v>641.70000000000005</v>
      </c>
      <c r="DA1156">
        <f>AJ1156</f>
        <v>1</v>
      </c>
      <c r="DB1156">
        <f>ROUND(ROUND(AT1156*CZ1156,2),6)</f>
        <v>102.67</v>
      </c>
      <c r="DC1156">
        <f>ROUND(ROUND(AT1156*AG1156,2),6)</f>
        <v>86.35</v>
      </c>
      <c r="DD1156" t="s">
        <v>3</v>
      </c>
      <c r="DE1156" t="s">
        <v>3</v>
      </c>
      <c r="DF1156">
        <f t="shared" si="512"/>
        <v>0</v>
      </c>
      <c r="DG1156">
        <f t="shared" si="511"/>
        <v>102.67</v>
      </c>
      <c r="DH1156">
        <f t="shared" si="513"/>
        <v>86.35</v>
      </c>
      <c r="DI1156">
        <f t="shared" si="514"/>
        <v>0</v>
      </c>
      <c r="DJ1156">
        <f>DG1156+DH1156</f>
        <v>189.01999999999998</v>
      </c>
      <c r="DK1156">
        <v>1</v>
      </c>
      <c r="DL1156" t="s">
        <v>1209</v>
      </c>
      <c r="DM1156">
        <v>4</v>
      </c>
      <c r="DN1156" t="s">
        <v>1203</v>
      </c>
      <c r="DO1156">
        <v>1</v>
      </c>
    </row>
    <row r="1157" spans="1:119" x14ac:dyDescent="0.2">
      <c r="A1157">
        <f>ROW(Source!A694)</f>
        <v>694</v>
      </c>
      <c r="B1157">
        <v>449016111</v>
      </c>
      <c r="C1157">
        <v>448999191</v>
      </c>
      <c r="D1157">
        <v>327091160</v>
      </c>
      <c r="E1157">
        <v>112</v>
      </c>
      <c r="F1157">
        <v>1</v>
      </c>
      <c r="G1157">
        <v>1</v>
      </c>
      <c r="H1157">
        <v>1</v>
      </c>
      <c r="I1157" t="s">
        <v>1201</v>
      </c>
      <c r="J1157" t="s">
        <v>3</v>
      </c>
      <c r="K1157" t="s">
        <v>1271</v>
      </c>
      <c r="L1157">
        <v>1191</v>
      </c>
      <c r="N1157">
        <v>1013</v>
      </c>
      <c r="O1157" t="s">
        <v>1203</v>
      </c>
      <c r="P1157" t="s">
        <v>1203</v>
      </c>
      <c r="Q1157">
        <v>1</v>
      </c>
      <c r="W1157">
        <v>0</v>
      </c>
      <c r="X1157">
        <v>-1833565283</v>
      </c>
      <c r="Y1157">
        <f>(AT1157*ROUND(0.3,7))</f>
        <v>0.309</v>
      </c>
      <c r="AA1157">
        <v>0</v>
      </c>
      <c r="AB1157">
        <v>0</v>
      </c>
      <c r="AC1157">
        <v>0</v>
      </c>
      <c r="AD1157">
        <v>479.27</v>
      </c>
      <c r="AE1157">
        <v>0</v>
      </c>
      <c r="AF1157">
        <v>0</v>
      </c>
      <c r="AG1157">
        <v>0</v>
      </c>
      <c r="AH1157">
        <v>479.27</v>
      </c>
      <c r="AI1157">
        <v>1</v>
      </c>
      <c r="AJ1157">
        <v>1</v>
      </c>
      <c r="AK1157">
        <v>1</v>
      </c>
      <c r="AL1157">
        <v>1</v>
      </c>
      <c r="AM1157">
        <v>-2</v>
      </c>
      <c r="AN1157">
        <v>0</v>
      </c>
      <c r="AO1157">
        <v>0</v>
      </c>
      <c r="AP1157">
        <v>1</v>
      </c>
      <c r="AQ1157">
        <v>1</v>
      </c>
      <c r="AR1157">
        <v>0</v>
      </c>
      <c r="AS1157" t="s">
        <v>3</v>
      </c>
      <c r="AT1157">
        <v>1.03</v>
      </c>
      <c r="AU1157" t="s">
        <v>321</v>
      </c>
      <c r="AV1157">
        <v>1</v>
      </c>
      <c r="AW1157">
        <v>2</v>
      </c>
      <c r="AX1157">
        <v>448999195</v>
      </c>
      <c r="AY1157">
        <v>2</v>
      </c>
      <c r="AZ1157">
        <v>131072</v>
      </c>
      <c r="BA1157">
        <v>1191</v>
      </c>
      <c r="BB1157">
        <v>1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493.6481</v>
      </c>
      <c r="BN1157">
        <v>1.03</v>
      </c>
      <c r="BO1157">
        <v>0</v>
      </c>
      <c r="BP1157">
        <v>1</v>
      </c>
      <c r="BQ1157">
        <v>0</v>
      </c>
      <c r="BR1157">
        <v>0</v>
      </c>
      <c r="BS1157">
        <v>0</v>
      </c>
      <c r="BT1157">
        <v>148.09442999999999</v>
      </c>
      <c r="BU1157">
        <v>0.309</v>
      </c>
      <c r="BV1157">
        <v>0</v>
      </c>
      <c r="BW1157">
        <v>1</v>
      </c>
      <c r="CU1157">
        <f>ROUND(AT1157*Source!I694*AH1157*AL1157,2)</f>
        <v>493.65</v>
      </c>
      <c r="CV1157">
        <f>ROUND(Y1157*Source!I694,7)</f>
        <v>0.309</v>
      </c>
      <c r="CW1157">
        <v>0</v>
      </c>
      <c r="CX1157">
        <f>ROUND(Y1157*Source!I694,7)</f>
        <v>0.309</v>
      </c>
      <c r="CY1157">
        <f>AD1157</f>
        <v>479.27</v>
      </c>
      <c r="CZ1157">
        <f>AH1157</f>
        <v>479.27</v>
      </c>
      <c r="DA1157">
        <f>AL1157</f>
        <v>1</v>
      </c>
      <c r="DB1157">
        <f>ROUND((ROUND(AT1157*CZ1157,2)*ROUND(0.3,7)),6)</f>
        <v>148.095</v>
      </c>
      <c r="DC1157">
        <f>ROUND((ROUND(AT1157*AG1157,2)*ROUND(0.3,7)),6)</f>
        <v>0</v>
      </c>
      <c r="DD1157" t="s">
        <v>3</v>
      </c>
      <c r="DE1157" t="s">
        <v>3</v>
      </c>
      <c r="DF1157">
        <f t="shared" si="512"/>
        <v>0</v>
      </c>
      <c r="DG1157">
        <f t="shared" si="511"/>
        <v>0</v>
      </c>
      <c r="DH1157">
        <f t="shared" si="513"/>
        <v>0</v>
      </c>
      <c r="DI1157">
        <f t="shared" si="514"/>
        <v>148.09</v>
      </c>
      <c r="DJ1157">
        <f>DI1157</f>
        <v>148.09</v>
      </c>
      <c r="DK1157">
        <v>1</v>
      </c>
      <c r="DL1157" t="s">
        <v>3</v>
      </c>
      <c r="DM1157">
        <v>0</v>
      </c>
      <c r="DN1157" t="s">
        <v>3</v>
      </c>
      <c r="DO1157">
        <v>0</v>
      </c>
    </row>
    <row r="1158" spans="1:119" x14ac:dyDescent="0.2">
      <c r="A1158">
        <f>ROW(Source!A694)</f>
        <v>694</v>
      </c>
      <c r="B1158">
        <v>449016111</v>
      </c>
      <c r="C1158">
        <v>448999191</v>
      </c>
      <c r="D1158">
        <v>327091406</v>
      </c>
      <c r="E1158">
        <v>112</v>
      </c>
      <c r="F1158">
        <v>1</v>
      </c>
      <c r="G1158">
        <v>1</v>
      </c>
      <c r="H1158">
        <v>1</v>
      </c>
      <c r="I1158" t="s">
        <v>1204</v>
      </c>
      <c r="J1158" t="s">
        <v>3</v>
      </c>
      <c r="K1158" t="s">
        <v>1205</v>
      </c>
      <c r="L1158">
        <v>1191</v>
      </c>
      <c r="N1158">
        <v>1013</v>
      </c>
      <c r="O1158" t="s">
        <v>1203</v>
      </c>
      <c r="P1158" t="s">
        <v>1203</v>
      </c>
      <c r="Q1158">
        <v>1</v>
      </c>
      <c r="W1158">
        <v>0</v>
      </c>
      <c r="X1158">
        <v>-1417349443</v>
      </c>
      <c r="Y1158">
        <f>(AT1158*ROUND(0.3,7))</f>
        <v>4.8000000000000001E-2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1</v>
      </c>
      <c r="AJ1158">
        <v>1</v>
      </c>
      <c r="AK1158">
        <v>1</v>
      </c>
      <c r="AL1158">
        <v>1</v>
      </c>
      <c r="AM1158">
        <v>-2</v>
      </c>
      <c r="AN1158">
        <v>0</v>
      </c>
      <c r="AO1158">
        <v>0</v>
      </c>
      <c r="AP1158">
        <v>1</v>
      </c>
      <c r="AQ1158">
        <v>1</v>
      </c>
      <c r="AR1158">
        <v>0</v>
      </c>
      <c r="AS1158" t="s">
        <v>3</v>
      </c>
      <c r="AT1158">
        <v>0.16</v>
      </c>
      <c r="AU1158" t="s">
        <v>321</v>
      </c>
      <c r="AV1158">
        <v>2</v>
      </c>
      <c r="AW1158">
        <v>2</v>
      </c>
      <c r="AX1158">
        <v>448999196</v>
      </c>
      <c r="AY1158">
        <v>1</v>
      </c>
      <c r="AZ1158">
        <v>0</v>
      </c>
      <c r="BA1158">
        <v>1192</v>
      </c>
      <c r="BB1158">
        <v>1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CV1158">
        <v>0</v>
      </c>
      <c r="CW1158">
        <v>0</v>
      </c>
      <c r="CX1158">
        <f>ROUND(Y1158*Source!I694,7)</f>
        <v>4.8000000000000001E-2</v>
      </c>
      <c r="CY1158">
        <f>AD1158</f>
        <v>0</v>
      </c>
      <c r="CZ1158">
        <f>AH1158</f>
        <v>0</v>
      </c>
      <c r="DA1158">
        <f>AL1158</f>
        <v>1</v>
      </c>
      <c r="DB1158">
        <f>ROUND((ROUND(AT1158*CZ1158,2)*ROUND(0.3,7)),6)</f>
        <v>0</v>
      </c>
      <c r="DC1158">
        <f>ROUND((ROUND(AT1158*AG1158,2)*ROUND(0.3,7)),6)</f>
        <v>0</v>
      </c>
      <c r="DD1158" t="s">
        <v>3</v>
      </c>
      <c r="DE1158" t="s">
        <v>3</v>
      </c>
      <c r="DF1158">
        <f t="shared" si="512"/>
        <v>0</v>
      </c>
      <c r="DG1158">
        <f t="shared" si="511"/>
        <v>0</v>
      </c>
      <c r="DH1158">
        <f t="shared" si="513"/>
        <v>0</v>
      </c>
      <c r="DI1158">
        <f t="shared" si="514"/>
        <v>0</v>
      </c>
      <c r="DJ1158">
        <f>DI1158</f>
        <v>0</v>
      </c>
      <c r="DK1158">
        <v>0</v>
      </c>
      <c r="DL1158" t="s">
        <v>3</v>
      </c>
      <c r="DM1158">
        <v>0</v>
      </c>
      <c r="DN1158" t="s">
        <v>3</v>
      </c>
      <c r="DO1158">
        <v>0</v>
      </c>
    </row>
    <row r="1159" spans="1:119" x14ac:dyDescent="0.2">
      <c r="A1159">
        <f>ROW(Source!A694)</f>
        <v>694</v>
      </c>
      <c r="B1159">
        <v>449016111</v>
      </c>
      <c r="C1159">
        <v>448999191</v>
      </c>
      <c r="D1159">
        <v>327212380</v>
      </c>
      <c r="E1159">
        <v>1</v>
      </c>
      <c r="F1159">
        <v>1</v>
      </c>
      <c r="G1159">
        <v>1</v>
      </c>
      <c r="H1159">
        <v>2</v>
      </c>
      <c r="I1159" t="s">
        <v>1206</v>
      </c>
      <c r="J1159" t="s">
        <v>1207</v>
      </c>
      <c r="K1159" t="s">
        <v>1208</v>
      </c>
      <c r="L1159">
        <v>1368</v>
      </c>
      <c r="N1159">
        <v>1011</v>
      </c>
      <c r="O1159" t="s">
        <v>1100</v>
      </c>
      <c r="P1159" t="s">
        <v>1100</v>
      </c>
      <c r="Q1159">
        <v>1</v>
      </c>
      <c r="W1159">
        <v>0</v>
      </c>
      <c r="X1159">
        <v>1032761012</v>
      </c>
      <c r="Y1159">
        <f>(AT1159*ROUND(0.3,7))</f>
        <v>4.8000000000000001E-2</v>
      </c>
      <c r="AA1159">
        <v>0</v>
      </c>
      <c r="AB1159">
        <v>641.70000000000005</v>
      </c>
      <c r="AC1159">
        <v>539.69000000000005</v>
      </c>
      <c r="AD1159">
        <v>0</v>
      </c>
      <c r="AE1159">
        <v>0</v>
      </c>
      <c r="AF1159">
        <v>641.70000000000005</v>
      </c>
      <c r="AG1159">
        <v>539.69000000000005</v>
      </c>
      <c r="AH1159">
        <v>0</v>
      </c>
      <c r="AI1159">
        <v>1</v>
      </c>
      <c r="AJ1159">
        <v>1</v>
      </c>
      <c r="AK1159">
        <v>1</v>
      </c>
      <c r="AL1159">
        <v>1</v>
      </c>
      <c r="AM1159">
        <v>-2</v>
      </c>
      <c r="AN1159">
        <v>0</v>
      </c>
      <c r="AO1159">
        <v>0</v>
      </c>
      <c r="AP1159">
        <v>1</v>
      </c>
      <c r="AQ1159">
        <v>1</v>
      </c>
      <c r="AR1159">
        <v>0</v>
      </c>
      <c r="AS1159" t="s">
        <v>3</v>
      </c>
      <c r="AT1159">
        <v>0.16</v>
      </c>
      <c r="AU1159" t="s">
        <v>321</v>
      </c>
      <c r="AV1159">
        <v>1</v>
      </c>
      <c r="AW1159">
        <v>2</v>
      </c>
      <c r="AX1159">
        <v>448999197</v>
      </c>
      <c r="AY1159">
        <v>2</v>
      </c>
      <c r="AZ1159">
        <v>98304</v>
      </c>
      <c r="BA1159">
        <v>1193</v>
      </c>
      <c r="BB1159">
        <v>1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102.67200000000001</v>
      </c>
      <c r="BL1159">
        <v>86.350400000000008</v>
      </c>
      <c r="BM1159">
        <v>0</v>
      </c>
      <c r="BN1159">
        <v>0</v>
      </c>
      <c r="BO1159">
        <v>0.16</v>
      </c>
      <c r="BP1159">
        <v>1</v>
      </c>
      <c r="BQ1159">
        <v>0</v>
      </c>
      <c r="BR1159">
        <v>30.801600000000004</v>
      </c>
      <c r="BS1159">
        <v>25.905120000000004</v>
      </c>
      <c r="BT1159">
        <v>0</v>
      </c>
      <c r="BU1159">
        <v>0</v>
      </c>
      <c r="BV1159">
        <v>4.8000000000000001E-2</v>
      </c>
      <c r="BW1159">
        <v>1</v>
      </c>
      <c r="CV1159">
        <v>0</v>
      </c>
      <c r="CW1159">
        <f>ROUND(Y1159*Source!I694*DO1159,7)</f>
        <v>4.8000000000000001E-2</v>
      </c>
      <c r="CX1159">
        <f>ROUND(Y1159*Source!I694,7)</f>
        <v>4.8000000000000001E-2</v>
      </c>
      <c r="CY1159">
        <f>AB1159</f>
        <v>641.70000000000005</v>
      </c>
      <c r="CZ1159">
        <f>AF1159</f>
        <v>641.70000000000005</v>
      </c>
      <c r="DA1159">
        <f>AJ1159</f>
        <v>1</v>
      </c>
      <c r="DB1159">
        <f>ROUND((ROUND(AT1159*CZ1159,2)*ROUND(0.3,7)),6)</f>
        <v>30.800999999999998</v>
      </c>
      <c r="DC1159">
        <f>ROUND((ROUND(AT1159*AG1159,2)*ROUND(0.3,7)),6)</f>
        <v>25.905000000000001</v>
      </c>
      <c r="DD1159" t="s">
        <v>3</v>
      </c>
      <c r="DE1159" t="s">
        <v>3</v>
      </c>
      <c r="DF1159">
        <f t="shared" si="512"/>
        <v>0</v>
      </c>
      <c r="DG1159">
        <f t="shared" si="511"/>
        <v>30.8</v>
      </c>
      <c r="DH1159">
        <f t="shared" si="513"/>
        <v>25.91</v>
      </c>
      <c r="DI1159">
        <f t="shared" si="514"/>
        <v>0</v>
      </c>
      <c r="DJ1159">
        <f>DG1159+DH1159</f>
        <v>56.71</v>
      </c>
      <c r="DK1159">
        <v>1</v>
      </c>
      <c r="DL1159" t="s">
        <v>1209</v>
      </c>
      <c r="DM1159">
        <v>4</v>
      </c>
      <c r="DN1159" t="s">
        <v>1203</v>
      </c>
      <c r="DO1159">
        <v>1</v>
      </c>
    </row>
    <row r="1160" spans="1:119" x14ac:dyDescent="0.2">
      <c r="A1160">
        <f>ROW(Source!A695)</f>
        <v>695</v>
      </c>
      <c r="B1160">
        <v>449016111</v>
      </c>
      <c r="C1160">
        <v>448999199</v>
      </c>
      <c r="D1160">
        <v>327091160</v>
      </c>
      <c r="E1160">
        <v>112</v>
      </c>
      <c r="F1160">
        <v>1</v>
      </c>
      <c r="G1160">
        <v>1</v>
      </c>
      <c r="H1160">
        <v>1</v>
      </c>
      <c r="I1160" t="s">
        <v>1201</v>
      </c>
      <c r="J1160" t="s">
        <v>3</v>
      </c>
      <c r="K1160" t="s">
        <v>1271</v>
      </c>
      <c r="L1160">
        <v>1191</v>
      </c>
      <c r="N1160">
        <v>1013</v>
      </c>
      <c r="O1160" t="s">
        <v>1203</v>
      </c>
      <c r="P1160" t="s">
        <v>1203</v>
      </c>
      <c r="Q1160">
        <v>1</v>
      </c>
      <c r="W1160">
        <v>0</v>
      </c>
      <c r="X1160">
        <v>-1833565283</v>
      </c>
      <c r="Y1160">
        <f>AT1160</f>
        <v>1.03</v>
      </c>
      <c r="AA1160">
        <v>0</v>
      </c>
      <c r="AB1160">
        <v>0</v>
      </c>
      <c r="AC1160">
        <v>0</v>
      </c>
      <c r="AD1160">
        <v>479.27</v>
      </c>
      <c r="AE1160">
        <v>0</v>
      </c>
      <c r="AF1160">
        <v>0</v>
      </c>
      <c r="AG1160">
        <v>0</v>
      </c>
      <c r="AH1160">
        <v>479.27</v>
      </c>
      <c r="AI1160">
        <v>1</v>
      </c>
      <c r="AJ1160">
        <v>1</v>
      </c>
      <c r="AK1160">
        <v>1</v>
      </c>
      <c r="AL1160">
        <v>1</v>
      </c>
      <c r="AM1160">
        <v>-2</v>
      </c>
      <c r="AN1160">
        <v>0</v>
      </c>
      <c r="AO1160">
        <v>0</v>
      </c>
      <c r="AP1160">
        <v>1</v>
      </c>
      <c r="AQ1160">
        <v>1</v>
      </c>
      <c r="AR1160">
        <v>0</v>
      </c>
      <c r="AS1160" t="s">
        <v>3</v>
      </c>
      <c r="AT1160">
        <v>1.03</v>
      </c>
      <c r="AU1160" t="s">
        <v>3</v>
      </c>
      <c r="AV1160">
        <v>1</v>
      </c>
      <c r="AW1160">
        <v>2</v>
      </c>
      <c r="AX1160">
        <v>448999203</v>
      </c>
      <c r="AY1160">
        <v>2</v>
      </c>
      <c r="AZ1160">
        <v>131072</v>
      </c>
      <c r="BA1160">
        <v>1195</v>
      </c>
      <c r="BB1160">
        <v>1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493.6481</v>
      </c>
      <c r="BN1160">
        <v>1.03</v>
      </c>
      <c r="BO1160">
        <v>0</v>
      </c>
      <c r="BP1160">
        <v>1</v>
      </c>
      <c r="BQ1160">
        <v>0</v>
      </c>
      <c r="BR1160">
        <v>0</v>
      </c>
      <c r="BS1160">
        <v>0</v>
      </c>
      <c r="BT1160">
        <v>493.6481</v>
      </c>
      <c r="BU1160">
        <v>1.03</v>
      </c>
      <c r="BV1160">
        <v>0</v>
      </c>
      <c r="BW1160">
        <v>1</v>
      </c>
      <c r="CU1160">
        <f>ROUND(AT1160*Source!I695*AH1160*AL1160,2)</f>
        <v>493.65</v>
      </c>
      <c r="CV1160">
        <f>ROUND(Y1160*Source!I695,7)</f>
        <v>1.03</v>
      </c>
      <c r="CW1160">
        <v>0</v>
      </c>
      <c r="CX1160">
        <f>ROUND(Y1160*Source!I695,7)</f>
        <v>1.03</v>
      </c>
      <c r="CY1160">
        <f>AD1160</f>
        <v>479.27</v>
      </c>
      <c r="CZ1160">
        <f>AH1160</f>
        <v>479.27</v>
      </c>
      <c r="DA1160">
        <f>AL1160</f>
        <v>1</v>
      </c>
      <c r="DB1160">
        <f>ROUND(ROUND(AT1160*CZ1160,2),6)</f>
        <v>493.65</v>
      </c>
      <c r="DC1160">
        <f>ROUND(ROUND(AT1160*AG1160,2),6)</f>
        <v>0</v>
      </c>
      <c r="DD1160" t="s">
        <v>3</v>
      </c>
      <c r="DE1160" t="s">
        <v>3</v>
      </c>
      <c r="DF1160">
        <f t="shared" si="512"/>
        <v>0</v>
      </c>
      <c r="DG1160">
        <f t="shared" si="511"/>
        <v>0</v>
      </c>
      <c r="DH1160">
        <f t="shared" si="513"/>
        <v>0</v>
      </c>
      <c r="DI1160">
        <f t="shared" si="514"/>
        <v>493.65</v>
      </c>
      <c r="DJ1160">
        <f>DI1160</f>
        <v>493.65</v>
      </c>
      <c r="DK1160">
        <v>1</v>
      </c>
      <c r="DL1160" t="s">
        <v>3</v>
      </c>
      <c r="DM1160">
        <v>0</v>
      </c>
      <c r="DN1160" t="s">
        <v>3</v>
      </c>
      <c r="DO1160">
        <v>0</v>
      </c>
    </row>
    <row r="1161" spans="1:119" x14ac:dyDescent="0.2">
      <c r="A1161">
        <f>ROW(Source!A695)</f>
        <v>695</v>
      </c>
      <c r="B1161">
        <v>449016111</v>
      </c>
      <c r="C1161">
        <v>448999199</v>
      </c>
      <c r="D1161">
        <v>327091406</v>
      </c>
      <c r="E1161">
        <v>112</v>
      </c>
      <c r="F1161">
        <v>1</v>
      </c>
      <c r="G1161">
        <v>1</v>
      </c>
      <c r="H1161">
        <v>1</v>
      </c>
      <c r="I1161" t="s">
        <v>1204</v>
      </c>
      <c r="J1161" t="s">
        <v>3</v>
      </c>
      <c r="K1161" t="s">
        <v>1205</v>
      </c>
      <c r="L1161">
        <v>1191</v>
      </c>
      <c r="N1161">
        <v>1013</v>
      </c>
      <c r="O1161" t="s">
        <v>1203</v>
      </c>
      <c r="P1161" t="s">
        <v>1203</v>
      </c>
      <c r="Q1161">
        <v>1</v>
      </c>
      <c r="W1161">
        <v>0</v>
      </c>
      <c r="X1161">
        <v>-1417349443</v>
      </c>
      <c r="Y1161">
        <f>AT1161</f>
        <v>0.16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1</v>
      </c>
      <c r="AJ1161">
        <v>1</v>
      </c>
      <c r="AK1161">
        <v>1</v>
      </c>
      <c r="AL1161">
        <v>1</v>
      </c>
      <c r="AM1161">
        <v>-2</v>
      </c>
      <c r="AN1161">
        <v>0</v>
      </c>
      <c r="AO1161">
        <v>0</v>
      </c>
      <c r="AP1161">
        <v>1</v>
      </c>
      <c r="AQ1161">
        <v>1</v>
      </c>
      <c r="AR1161">
        <v>0</v>
      </c>
      <c r="AS1161" t="s">
        <v>3</v>
      </c>
      <c r="AT1161">
        <v>0.16</v>
      </c>
      <c r="AU1161" t="s">
        <v>3</v>
      </c>
      <c r="AV1161">
        <v>2</v>
      </c>
      <c r="AW1161">
        <v>2</v>
      </c>
      <c r="AX1161">
        <v>448999204</v>
      </c>
      <c r="AY1161">
        <v>1</v>
      </c>
      <c r="AZ1161">
        <v>0</v>
      </c>
      <c r="BA1161">
        <v>1196</v>
      </c>
      <c r="BB1161">
        <v>1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CV1161">
        <v>0</v>
      </c>
      <c r="CW1161">
        <v>0</v>
      </c>
      <c r="CX1161">
        <f>ROUND(Y1161*Source!I695,7)</f>
        <v>0.16</v>
      </c>
      <c r="CY1161">
        <f>AD1161</f>
        <v>0</v>
      </c>
      <c r="CZ1161">
        <f>AH1161</f>
        <v>0</v>
      </c>
      <c r="DA1161">
        <f>AL1161</f>
        <v>1</v>
      </c>
      <c r="DB1161">
        <f>ROUND(ROUND(AT1161*CZ1161,2),6)</f>
        <v>0</v>
      </c>
      <c r="DC1161">
        <f>ROUND(ROUND(AT1161*AG1161,2),6)</f>
        <v>0</v>
      </c>
      <c r="DD1161" t="s">
        <v>3</v>
      </c>
      <c r="DE1161" t="s">
        <v>3</v>
      </c>
      <c r="DF1161">
        <f t="shared" si="512"/>
        <v>0</v>
      </c>
      <c r="DG1161">
        <f t="shared" si="511"/>
        <v>0</v>
      </c>
      <c r="DH1161">
        <f t="shared" si="513"/>
        <v>0</v>
      </c>
      <c r="DI1161">
        <f t="shared" si="514"/>
        <v>0</v>
      </c>
      <c r="DJ1161">
        <f>DI1161</f>
        <v>0</v>
      </c>
      <c r="DK1161">
        <v>0</v>
      </c>
      <c r="DL1161" t="s">
        <v>3</v>
      </c>
      <c r="DM1161">
        <v>0</v>
      </c>
      <c r="DN1161" t="s">
        <v>3</v>
      </c>
      <c r="DO1161">
        <v>0</v>
      </c>
    </row>
    <row r="1162" spans="1:119" x14ac:dyDescent="0.2">
      <c r="A1162">
        <f>ROW(Source!A695)</f>
        <v>695</v>
      </c>
      <c r="B1162">
        <v>449016111</v>
      </c>
      <c r="C1162">
        <v>448999199</v>
      </c>
      <c r="D1162">
        <v>327212380</v>
      </c>
      <c r="E1162">
        <v>1</v>
      </c>
      <c r="F1162">
        <v>1</v>
      </c>
      <c r="G1162">
        <v>1</v>
      </c>
      <c r="H1162">
        <v>2</v>
      </c>
      <c r="I1162" t="s">
        <v>1206</v>
      </c>
      <c r="J1162" t="s">
        <v>1207</v>
      </c>
      <c r="K1162" t="s">
        <v>1208</v>
      </c>
      <c r="L1162">
        <v>1368</v>
      </c>
      <c r="N1162">
        <v>1011</v>
      </c>
      <c r="O1162" t="s">
        <v>1100</v>
      </c>
      <c r="P1162" t="s">
        <v>1100</v>
      </c>
      <c r="Q1162">
        <v>1</v>
      </c>
      <c r="W1162">
        <v>0</v>
      </c>
      <c r="X1162">
        <v>1032761012</v>
      </c>
      <c r="Y1162">
        <f>AT1162</f>
        <v>0.16</v>
      </c>
      <c r="AA1162">
        <v>0</v>
      </c>
      <c r="AB1162">
        <v>641.70000000000005</v>
      </c>
      <c r="AC1162">
        <v>539.69000000000005</v>
      </c>
      <c r="AD1162">
        <v>0</v>
      </c>
      <c r="AE1162">
        <v>0</v>
      </c>
      <c r="AF1162">
        <v>641.70000000000005</v>
      </c>
      <c r="AG1162">
        <v>539.69000000000005</v>
      </c>
      <c r="AH1162">
        <v>0</v>
      </c>
      <c r="AI1162">
        <v>1</v>
      </c>
      <c r="AJ1162">
        <v>1</v>
      </c>
      <c r="AK1162">
        <v>1</v>
      </c>
      <c r="AL1162">
        <v>1</v>
      </c>
      <c r="AM1162">
        <v>-2</v>
      </c>
      <c r="AN1162">
        <v>0</v>
      </c>
      <c r="AO1162">
        <v>0</v>
      </c>
      <c r="AP1162">
        <v>1</v>
      </c>
      <c r="AQ1162">
        <v>1</v>
      </c>
      <c r="AR1162">
        <v>0</v>
      </c>
      <c r="AS1162" t="s">
        <v>3</v>
      </c>
      <c r="AT1162">
        <v>0.16</v>
      </c>
      <c r="AU1162" t="s">
        <v>3</v>
      </c>
      <c r="AV1162">
        <v>1</v>
      </c>
      <c r="AW1162">
        <v>2</v>
      </c>
      <c r="AX1162">
        <v>448999205</v>
      </c>
      <c r="AY1162">
        <v>2</v>
      </c>
      <c r="AZ1162">
        <v>98304</v>
      </c>
      <c r="BA1162">
        <v>1197</v>
      </c>
      <c r="BB1162">
        <v>1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102.67200000000001</v>
      </c>
      <c r="BL1162">
        <v>86.350400000000008</v>
      </c>
      <c r="BM1162">
        <v>0</v>
      </c>
      <c r="BN1162">
        <v>0</v>
      </c>
      <c r="BO1162">
        <v>0.16</v>
      </c>
      <c r="BP1162">
        <v>1</v>
      </c>
      <c r="BQ1162">
        <v>0</v>
      </c>
      <c r="BR1162">
        <v>102.67200000000001</v>
      </c>
      <c r="BS1162">
        <v>86.350400000000008</v>
      </c>
      <c r="BT1162">
        <v>0</v>
      </c>
      <c r="BU1162">
        <v>0</v>
      </c>
      <c r="BV1162">
        <v>0.16</v>
      </c>
      <c r="BW1162">
        <v>1</v>
      </c>
      <c r="CV1162">
        <v>0</v>
      </c>
      <c r="CW1162">
        <f>ROUND(Y1162*Source!I695*DO1162,7)</f>
        <v>0.16</v>
      </c>
      <c r="CX1162">
        <f>ROUND(Y1162*Source!I695,7)</f>
        <v>0.16</v>
      </c>
      <c r="CY1162">
        <f>AB1162</f>
        <v>641.70000000000005</v>
      </c>
      <c r="CZ1162">
        <f>AF1162</f>
        <v>641.70000000000005</v>
      </c>
      <c r="DA1162">
        <f>AJ1162</f>
        <v>1</v>
      </c>
      <c r="DB1162">
        <f>ROUND(ROUND(AT1162*CZ1162,2),6)</f>
        <v>102.67</v>
      </c>
      <c r="DC1162">
        <f>ROUND(ROUND(AT1162*AG1162,2),6)</f>
        <v>86.35</v>
      </c>
      <c r="DD1162" t="s">
        <v>3</v>
      </c>
      <c r="DE1162" t="s">
        <v>3</v>
      </c>
      <c r="DF1162">
        <f t="shared" si="512"/>
        <v>0</v>
      </c>
      <c r="DG1162">
        <f t="shared" si="511"/>
        <v>102.67</v>
      </c>
      <c r="DH1162">
        <f t="shared" si="513"/>
        <v>86.35</v>
      </c>
      <c r="DI1162">
        <f t="shared" si="514"/>
        <v>0</v>
      </c>
      <c r="DJ1162">
        <f>DG1162+DH1162</f>
        <v>189.01999999999998</v>
      </c>
      <c r="DK1162">
        <v>1</v>
      </c>
      <c r="DL1162" t="s">
        <v>1209</v>
      </c>
      <c r="DM1162">
        <v>4</v>
      </c>
      <c r="DN1162" t="s">
        <v>1203</v>
      </c>
      <c r="DO1162">
        <v>1</v>
      </c>
    </row>
    <row r="1163" spans="1:119" x14ac:dyDescent="0.2">
      <c r="A1163">
        <f>ROW(Source!A696)</f>
        <v>696</v>
      </c>
      <c r="B1163">
        <v>449016111</v>
      </c>
      <c r="C1163">
        <v>448999207</v>
      </c>
      <c r="D1163">
        <v>277560343</v>
      </c>
      <c r="E1163">
        <v>109</v>
      </c>
      <c r="F1163">
        <v>1</v>
      </c>
      <c r="G1163">
        <v>1</v>
      </c>
      <c r="H1163">
        <v>1</v>
      </c>
      <c r="I1163" t="s">
        <v>1433</v>
      </c>
      <c r="J1163" t="s">
        <v>3</v>
      </c>
      <c r="K1163" t="s">
        <v>1434</v>
      </c>
      <c r="L1163">
        <v>1191</v>
      </c>
      <c r="N1163">
        <v>1013</v>
      </c>
      <c r="O1163" t="s">
        <v>1203</v>
      </c>
      <c r="P1163" t="s">
        <v>1203</v>
      </c>
      <c r="Q1163">
        <v>1</v>
      </c>
      <c r="W1163">
        <v>0</v>
      </c>
      <c r="X1163">
        <v>71966457</v>
      </c>
      <c r="Y1163">
        <f>(AT1163*ROUND(0.3,7))</f>
        <v>2.79</v>
      </c>
      <c r="AA1163">
        <v>0</v>
      </c>
      <c r="AB1163">
        <v>0</v>
      </c>
      <c r="AC1163">
        <v>0</v>
      </c>
      <c r="AD1163">
        <v>620.24</v>
      </c>
      <c r="AE1163">
        <v>0</v>
      </c>
      <c r="AF1163">
        <v>0</v>
      </c>
      <c r="AG1163">
        <v>0</v>
      </c>
      <c r="AH1163">
        <v>620.24</v>
      </c>
      <c r="AI1163">
        <v>1</v>
      </c>
      <c r="AJ1163">
        <v>1</v>
      </c>
      <c r="AK1163">
        <v>1</v>
      </c>
      <c r="AL1163">
        <v>1</v>
      </c>
      <c r="AM1163">
        <v>-2</v>
      </c>
      <c r="AN1163">
        <v>0</v>
      </c>
      <c r="AO1163">
        <v>0</v>
      </c>
      <c r="AP1163">
        <v>1</v>
      </c>
      <c r="AQ1163">
        <v>1</v>
      </c>
      <c r="AR1163">
        <v>0</v>
      </c>
      <c r="AS1163" t="s">
        <v>3</v>
      </c>
      <c r="AT1163">
        <v>9.3000000000000007</v>
      </c>
      <c r="AU1163" t="s">
        <v>321</v>
      </c>
      <c r="AV1163">
        <v>1</v>
      </c>
      <c r="AW1163">
        <v>2</v>
      </c>
      <c r="AX1163">
        <v>448999225</v>
      </c>
      <c r="AY1163">
        <v>2</v>
      </c>
      <c r="AZ1163">
        <v>131072</v>
      </c>
      <c r="BA1163">
        <v>1199</v>
      </c>
      <c r="BB1163">
        <v>1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5768.2320000000009</v>
      </c>
      <c r="BN1163">
        <v>9.3000000000000007</v>
      </c>
      <c r="BO1163">
        <v>0</v>
      </c>
      <c r="BP1163">
        <v>1</v>
      </c>
      <c r="BQ1163">
        <v>0</v>
      </c>
      <c r="BR1163">
        <v>0</v>
      </c>
      <c r="BS1163">
        <v>0</v>
      </c>
      <c r="BT1163">
        <v>1730.4696000000001</v>
      </c>
      <c r="BU1163">
        <v>2.79</v>
      </c>
      <c r="BV1163">
        <v>0</v>
      </c>
      <c r="BW1163">
        <v>1</v>
      </c>
      <c r="CU1163">
        <f>ROUND(AT1163*Source!I696*AH1163*AL1163,2)</f>
        <v>5768.23</v>
      </c>
      <c r="CV1163">
        <f>ROUND(Y1163*Source!I696,7)</f>
        <v>2.79</v>
      </c>
      <c r="CW1163">
        <v>0</v>
      </c>
      <c r="CX1163">
        <f>ROUND(Y1163*Source!I696,7)</f>
        <v>2.79</v>
      </c>
      <c r="CY1163">
        <f>AD1163</f>
        <v>620.24</v>
      </c>
      <c r="CZ1163">
        <f>AH1163</f>
        <v>620.24</v>
      </c>
      <c r="DA1163">
        <f>AL1163</f>
        <v>1</v>
      </c>
      <c r="DB1163">
        <f>ROUND((ROUND(AT1163*CZ1163,2)*ROUND(0.3,7)),6)</f>
        <v>1730.4690000000001</v>
      </c>
      <c r="DC1163">
        <f>ROUND((ROUND(AT1163*AG1163,2)*ROUND(0.3,7)),6)</f>
        <v>0</v>
      </c>
      <c r="DD1163" t="s">
        <v>3</v>
      </c>
      <c r="DE1163" t="s">
        <v>3</v>
      </c>
      <c r="DF1163">
        <f t="shared" si="512"/>
        <v>0</v>
      </c>
      <c r="DG1163">
        <f t="shared" si="511"/>
        <v>0</v>
      </c>
      <c r="DH1163">
        <f t="shared" si="513"/>
        <v>0</v>
      </c>
      <c r="DI1163">
        <f t="shared" si="514"/>
        <v>1730.47</v>
      </c>
      <c r="DJ1163">
        <f>DI1163</f>
        <v>1730.47</v>
      </c>
      <c r="DK1163">
        <v>1</v>
      </c>
      <c r="DL1163" t="s">
        <v>3</v>
      </c>
      <c r="DM1163">
        <v>0</v>
      </c>
      <c r="DN1163" t="s">
        <v>3</v>
      </c>
      <c r="DO1163">
        <v>0</v>
      </c>
    </row>
    <row r="1164" spans="1:119" x14ac:dyDescent="0.2">
      <c r="A1164">
        <f>ROW(Source!A696)</f>
        <v>696</v>
      </c>
      <c r="B1164">
        <v>449016111</v>
      </c>
      <c r="C1164">
        <v>448999207</v>
      </c>
      <c r="D1164">
        <v>277560491</v>
      </c>
      <c r="E1164">
        <v>109</v>
      </c>
      <c r="F1164">
        <v>1</v>
      </c>
      <c r="G1164">
        <v>1</v>
      </c>
      <c r="H1164">
        <v>1</v>
      </c>
      <c r="I1164" t="s">
        <v>1204</v>
      </c>
      <c r="J1164" t="s">
        <v>3</v>
      </c>
      <c r="K1164" t="s">
        <v>1205</v>
      </c>
      <c r="L1164">
        <v>1191</v>
      </c>
      <c r="N1164">
        <v>1013</v>
      </c>
      <c r="O1164" t="s">
        <v>1203</v>
      </c>
      <c r="P1164" t="s">
        <v>1203</v>
      </c>
      <c r="Q1164">
        <v>1</v>
      </c>
      <c r="W1164">
        <v>0</v>
      </c>
      <c r="X1164">
        <v>-1417349443</v>
      </c>
      <c r="Y1164">
        <f>(AT1164*ROUND(0.3,7))</f>
        <v>0.12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1</v>
      </c>
      <c r="AJ1164">
        <v>1</v>
      </c>
      <c r="AK1164">
        <v>1</v>
      </c>
      <c r="AL1164">
        <v>1</v>
      </c>
      <c r="AM1164">
        <v>-2</v>
      </c>
      <c r="AN1164">
        <v>0</v>
      </c>
      <c r="AO1164">
        <v>0</v>
      </c>
      <c r="AP1164">
        <v>1</v>
      </c>
      <c r="AQ1164">
        <v>1</v>
      </c>
      <c r="AR1164">
        <v>0</v>
      </c>
      <c r="AS1164" t="s">
        <v>3</v>
      </c>
      <c r="AT1164">
        <v>0.4</v>
      </c>
      <c r="AU1164" t="s">
        <v>321</v>
      </c>
      <c r="AV1164">
        <v>2</v>
      </c>
      <c r="AW1164">
        <v>2</v>
      </c>
      <c r="AX1164">
        <v>448999226</v>
      </c>
      <c r="AY1164">
        <v>1</v>
      </c>
      <c r="AZ1164">
        <v>0</v>
      </c>
      <c r="BA1164">
        <v>1200</v>
      </c>
      <c r="BB1164">
        <v>1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CV1164">
        <v>0</v>
      </c>
      <c r="CW1164">
        <v>0</v>
      </c>
      <c r="CX1164">
        <f>ROUND(Y1164*Source!I696,7)</f>
        <v>0.12</v>
      </c>
      <c r="CY1164">
        <f>AD1164</f>
        <v>0</v>
      </c>
      <c r="CZ1164">
        <f>AH1164</f>
        <v>0</v>
      </c>
      <c r="DA1164">
        <f>AL1164</f>
        <v>1</v>
      </c>
      <c r="DB1164">
        <f>ROUND((ROUND(AT1164*CZ1164,2)*ROUND(0.3,7)),6)</f>
        <v>0</v>
      </c>
      <c r="DC1164">
        <f>ROUND((ROUND(AT1164*AG1164,2)*ROUND(0.3,7)),6)</f>
        <v>0</v>
      </c>
      <c r="DD1164" t="s">
        <v>3</v>
      </c>
      <c r="DE1164" t="s">
        <v>3</v>
      </c>
      <c r="DF1164">
        <f t="shared" si="512"/>
        <v>0</v>
      </c>
      <c r="DG1164">
        <f t="shared" si="511"/>
        <v>0</v>
      </c>
      <c r="DH1164">
        <f t="shared" si="513"/>
        <v>0</v>
      </c>
      <c r="DI1164">
        <f t="shared" si="514"/>
        <v>0</v>
      </c>
      <c r="DJ1164">
        <f>DI1164</f>
        <v>0</v>
      </c>
      <c r="DK1164">
        <v>0</v>
      </c>
      <c r="DL1164" t="s">
        <v>3</v>
      </c>
      <c r="DM1164">
        <v>0</v>
      </c>
      <c r="DN1164" t="s">
        <v>3</v>
      </c>
      <c r="DO1164">
        <v>0</v>
      </c>
    </row>
    <row r="1165" spans="1:119" x14ac:dyDescent="0.2">
      <c r="A1165">
        <f>ROW(Source!A696)</f>
        <v>696</v>
      </c>
      <c r="B1165">
        <v>449016111</v>
      </c>
      <c r="C1165">
        <v>448999207</v>
      </c>
      <c r="D1165">
        <v>277944840</v>
      </c>
      <c r="E1165">
        <v>1</v>
      </c>
      <c r="F1165">
        <v>1</v>
      </c>
      <c r="G1165">
        <v>1</v>
      </c>
      <c r="H1165">
        <v>2</v>
      </c>
      <c r="I1165" t="s">
        <v>1364</v>
      </c>
      <c r="J1165" t="s">
        <v>1365</v>
      </c>
      <c r="K1165" t="s">
        <v>1366</v>
      </c>
      <c r="L1165">
        <v>1368</v>
      </c>
      <c r="N1165">
        <v>1011</v>
      </c>
      <c r="O1165" t="s">
        <v>1100</v>
      </c>
      <c r="P1165" t="s">
        <v>1100</v>
      </c>
      <c r="Q1165">
        <v>1</v>
      </c>
      <c r="W1165">
        <v>0</v>
      </c>
      <c r="X1165">
        <v>622831100</v>
      </c>
      <c r="Y1165">
        <f>(AT1165*ROUND(0.3,7))</f>
        <v>0.12</v>
      </c>
      <c r="AA1165">
        <v>0</v>
      </c>
      <c r="AB1165">
        <v>1587.88</v>
      </c>
      <c r="AC1165">
        <v>620.24</v>
      </c>
      <c r="AD1165">
        <v>0</v>
      </c>
      <c r="AE1165">
        <v>0</v>
      </c>
      <c r="AF1165">
        <v>1587.88</v>
      </c>
      <c r="AG1165">
        <v>620.24</v>
      </c>
      <c r="AH1165">
        <v>0</v>
      </c>
      <c r="AI1165">
        <v>1</v>
      </c>
      <c r="AJ1165">
        <v>1</v>
      </c>
      <c r="AK1165">
        <v>1</v>
      </c>
      <c r="AL1165">
        <v>1</v>
      </c>
      <c r="AM1165">
        <v>-2</v>
      </c>
      <c r="AN1165">
        <v>0</v>
      </c>
      <c r="AO1165">
        <v>0</v>
      </c>
      <c r="AP1165">
        <v>1</v>
      </c>
      <c r="AQ1165">
        <v>1</v>
      </c>
      <c r="AR1165">
        <v>0</v>
      </c>
      <c r="AS1165" t="s">
        <v>3</v>
      </c>
      <c r="AT1165">
        <v>0.4</v>
      </c>
      <c r="AU1165" t="s">
        <v>321</v>
      </c>
      <c r="AV1165">
        <v>1</v>
      </c>
      <c r="AW1165">
        <v>2</v>
      </c>
      <c r="AX1165">
        <v>448999227</v>
      </c>
      <c r="AY1165">
        <v>2</v>
      </c>
      <c r="AZ1165">
        <v>98304</v>
      </c>
      <c r="BA1165">
        <v>1201</v>
      </c>
      <c r="BB1165">
        <v>1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635.15200000000004</v>
      </c>
      <c r="BL1165">
        <v>248.096</v>
      </c>
      <c r="BM1165">
        <v>0</v>
      </c>
      <c r="BN1165">
        <v>0</v>
      </c>
      <c r="BO1165">
        <v>0.4</v>
      </c>
      <c r="BP1165">
        <v>1</v>
      </c>
      <c r="BQ1165">
        <v>0</v>
      </c>
      <c r="BR1165">
        <v>190.54560000000001</v>
      </c>
      <c r="BS1165">
        <v>74.428799999999995</v>
      </c>
      <c r="BT1165">
        <v>0</v>
      </c>
      <c r="BU1165">
        <v>0</v>
      </c>
      <c r="BV1165">
        <v>0.12</v>
      </c>
      <c r="BW1165">
        <v>1</v>
      </c>
      <c r="CV1165">
        <v>0</v>
      </c>
      <c r="CW1165">
        <f>ROUND(Y1165*Source!I696*DO1165,7)</f>
        <v>0.12</v>
      </c>
      <c r="CX1165">
        <f>ROUND(Y1165*Source!I696,7)</f>
        <v>0.12</v>
      </c>
      <c r="CY1165">
        <f>AB1165</f>
        <v>1587.88</v>
      </c>
      <c r="CZ1165">
        <f>AF1165</f>
        <v>1587.88</v>
      </c>
      <c r="DA1165">
        <f>AJ1165</f>
        <v>1</v>
      </c>
      <c r="DB1165">
        <f>ROUND((ROUND(AT1165*CZ1165,2)*ROUND(0.3,7)),6)</f>
        <v>190.54499999999999</v>
      </c>
      <c r="DC1165">
        <f>ROUND((ROUND(AT1165*AG1165,2)*ROUND(0.3,7)),6)</f>
        <v>74.430000000000007</v>
      </c>
      <c r="DD1165" t="s">
        <v>3</v>
      </c>
      <c r="DE1165" t="s">
        <v>3</v>
      </c>
      <c r="DF1165">
        <f t="shared" si="512"/>
        <v>0</v>
      </c>
      <c r="DG1165">
        <f t="shared" si="511"/>
        <v>190.55</v>
      </c>
      <c r="DH1165">
        <f t="shared" si="513"/>
        <v>74.430000000000007</v>
      </c>
      <c r="DI1165">
        <f t="shared" si="514"/>
        <v>0</v>
      </c>
      <c r="DJ1165">
        <f>DG1165+DH1165</f>
        <v>264.98</v>
      </c>
      <c r="DK1165">
        <v>1</v>
      </c>
      <c r="DL1165" t="s">
        <v>1219</v>
      </c>
      <c r="DM1165">
        <v>5</v>
      </c>
      <c r="DN1165" t="s">
        <v>1203</v>
      </c>
      <c r="DO1165">
        <v>1</v>
      </c>
    </row>
    <row r="1166" spans="1:119" x14ac:dyDescent="0.2">
      <c r="A1166">
        <f>ROW(Source!A696)</f>
        <v>696</v>
      </c>
      <c r="B1166">
        <v>449016111</v>
      </c>
      <c r="C1166">
        <v>448999207</v>
      </c>
      <c r="D1166">
        <v>277862733</v>
      </c>
      <c r="E1166">
        <v>1</v>
      </c>
      <c r="F1166">
        <v>1</v>
      </c>
      <c r="G1166">
        <v>1</v>
      </c>
      <c r="H1166">
        <v>3</v>
      </c>
      <c r="I1166" t="s">
        <v>1713</v>
      </c>
      <c r="J1166" t="s">
        <v>1714</v>
      </c>
      <c r="K1166" t="s">
        <v>1715</v>
      </c>
      <c r="L1166">
        <v>1346</v>
      </c>
      <c r="N1166">
        <v>1009</v>
      </c>
      <c r="O1166" t="s">
        <v>441</v>
      </c>
      <c r="P1166" t="s">
        <v>441</v>
      </c>
      <c r="Q1166">
        <v>1</v>
      </c>
      <c r="W1166">
        <v>0</v>
      </c>
      <c r="X1166">
        <v>1008260642</v>
      </c>
      <c r="Y1166">
        <f t="shared" ref="Y1166:Y1177" si="515">(AT1166*ROUND(0,7))</f>
        <v>0</v>
      </c>
      <c r="AA1166">
        <v>406.33</v>
      </c>
      <c r="AB1166">
        <v>0</v>
      </c>
      <c r="AC1166">
        <v>0</v>
      </c>
      <c r="AD1166">
        <v>0</v>
      </c>
      <c r="AE1166">
        <v>284.14999999999998</v>
      </c>
      <c r="AF1166">
        <v>0</v>
      </c>
      <c r="AG1166">
        <v>0</v>
      </c>
      <c r="AH1166">
        <v>0</v>
      </c>
      <c r="AI1166">
        <v>1.43</v>
      </c>
      <c r="AJ1166">
        <v>1</v>
      </c>
      <c r="AK1166">
        <v>1</v>
      </c>
      <c r="AL1166">
        <v>1</v>
      </c>
      <c r="AM1166">
        <v>2</v>
      </c>
      <c r="AN1166">
        <v>0</v>
      </c>
      <c r="AO1166">
        <v>0</v>
      </c>
      <c r="AP1166">
        <v>1</v>
      </c>
      <c r="AQ1166">
        <v>1</v>
      </c>
      <c r="AR1166">
        <v>0</v>
      </c>
      <c r="AS1166" t="s">
        <v>3</v>
      </c>
      <c r="AT1166">
        <v>0.01</v>
      </c>
      <c r="AU1166" t="s">
        <v>135</v>
      </c>
      <c r="AV1166">
        <v>0</v>
      </c>
      <c r="AW1166">
        <v>2</v>
      </c>
      <c r="AX1166">
        <v>448999228</v>
      </c>
      <c r="AY1166">
        <v>1</v>
      </c>
      <c r="AZ1166">
        <v>0</v>
      </c>
      <c r="BA1166">
        <v>1202</v>
      </c>
      <c r="BB1166">
        <v>1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2.8414999999999999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1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CV1166">
        <v>0</v>
      </c>
      <c r="CW1166">
        <v>0</v>
      </c>
      <c r="CX1166">
        <f>ROUND(Y1166*Source!I696,7)</f>
        <v>0</v>
      </c>
      <c r="CY1166">
        <f t="shared" ref="CY1166:CY1179" si="516">AA1166</f>
        <v>406.33</v>
      </c>
      <c r="CZ1166">
        <f t="shared" ref="CZ1166:CZ1179" si="517">AE1166</f>
        <v>284.14999999999998</v>
      </c>
      <c r="DA1166">
        <f t="shared" ref="DA1166:DA1179" si="518">AI1166</f>
        <v>1.43</v>
      </c>
      <c r="DB1166">
        <f t="shared" ref="DB1166:DB1177" si="519">ROUND((ROUND(AT1166*CZ1166,2)*ROUND(0,7)),6)</f>
        <v>0</v>
      </c>
      <c r="DC1166">
        <f t="shared" ref="DC1166:DC1177" si="520">ROUND((ROUND(AT1166*AG1166,2)*ROUND(0,7)),6)</f>
        <v>0</v>
      </c>
      <c r="DD1166" t="s">
        <v>3</v>
      </c>
      <c r="DE1166" t="s">
        <v>3</v>
      </c>
      <c r="DF1166">
        <f t="shared" ref="DF1166:DF1177" si="521">ROUND(ROUND(AE1166*AI1166,2)*CX1166,2)</f>
        <v>0</v>
      </c>
      <c r="DG1166">
        <f t="shared" si="511"/>
        <v>0</v>
      </c>
      <c r="DH1166">
        <f t="shared" si="513"/>
        <v>0</v>
      </c>
      <c r="DI1166">
        <f t="shared" si="514"/>
        <v>0</v>
      </c>
      <c r="DJ1166">
        <f t="shared" ref="DJ1166:DJ1179" si="522">DF1166</f>
        <v>0</v>
      </c>
      <c r="DK1166">
        <v>0</v>
      </c>
      <c r="DL1166" t="s">
        <v>3</v>
      </c>
      <c r="DM1166">
        <v>0</v>
      </c>
      <c r="DN1166" t="s">
        <v>3</v>
      </c>
      <c r="DO1166">
        <v>0</v>
      </c>
    </row>
    <row r="1167" spans="1:119" x14ac:dyDescent="0.2">
      <c r="A1167">
        <f>ROW(Source!A696)</f>
        <v>696</v>
      </c>
      <c r="B1167">
        <v>449016111</v>
      </c>
      <c r="C1167">
        <v>448999207</v>
      </c>
      <c r="D1167">
        <v>277865759</v>
      </c>
      <c r="E1167">
        <v>1</v>
      </c>
      <c r="F1167">
        <v>1</v>
      </c>
      <c r="G1167">
        <v>1</v>
      </c>
      <c r="H1167">
        <v>3</v>
      </c>
      <c r="I1167" t="s">
        <v>1683</v>
      </c>
      <c r="J1167" t="s">
        <v>1684</v>
      </c>
      <c r="K1167" t="s">
        <v>1685</v>
      </c>
      <c r="L1167">
        <v>1301</v>
      </c>
      <c r="N1167">
        <v>1003</v>
      </c>
      <c r="O1167" t="s">
        <v>211</v>
      </c>
      <c r="P1167" t="s">
        <v>211</v>
      </c>
      <c r="Q1167">
        <v>1</v>
      </c>
      <c r="W1167">
        <v>0</v>
      </c>
      <c r="X1167">
        <v>82205366</v>
      </c>
      <c r="Y1167">
        <f t="shared" si="515"/>
        <v>0</v>
      </c>
      <c r="AA1167">
        <v>3.47</v>
      </c>
      <c r="AB1167">
        <v>0</v>
      </c>
      <c r="AC1167">
        <v>0</v>
      </c>
      <c r="AD1167">
        <v>0</v>
      </c>
      <c r="AE1167">
        <v>2.27</v>
      </c>
      <c r="AF1167">
        <v>0</v>
      </c>
      <c r="AG1167">
        <v>0</v>
      </c>
      <c r="AH1167">
        <v>0</v>
      </c>
      <c r="AI1167">
        <v>1.53</v>
      </c>
      <c r="AJ1167">
        <v>1</v>
      </c>
      <c r="AK1167">
        <v>1</v>
      </c>
      <c r="AL1167">
        <v>1</v>
      </c>
      <c r="AM1167">
        <v>2</v>
      </c>
      <c r="AN1167">
        <v>0</v>
      </c>
      <c r="AO1167">
        <v>0</v>
      </c>
      <c r="AP1167">
        <v>1</v>
      </c>
      <c r="AQ1167">
        <v>1</v>
      </c>
      <c r="AR1167">
        <v>0</v>
      </c>
      <c r="AS1167" t="s">
        <v>3</v>
      </c>
      <c r="AT1167">
        <v>4.21</v>
      </c>
      <c r="AU1167" t="s">
        <v>135</v>
      </c>
      <c r="AV1167">
        <v>0</v>
      </c>
      <c r="AW1167">
        <v>2</v>
      </c>
      <c r="AX1167">
        <v>448999229</v>
      </c>
      <c r="AY1167">
        <v>1</v>
      </c>
      <c r="AZ1167">
        <v>0</v>
      </c>
      <c r="BA1167">
        <v>1203</v>
      </c>
      <c r="BB1167">
        <v>1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9.5566999999999993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1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CV1167">
        <v>0</v>
      </c>
      <c r="CW1167">
        <v>0</v>
      </c>
      <c r="CX1167">
        <f>ROUND(Y1167*Source!I696,7)</f>
        <v>0</v>
      </c>
      <c r="CY1167">
        <f t="shared" si="516"/>
        <v>3.47</v>
      </c>
      <c r="CZ1167">
        <f t="shared" si="517"/>
        <v>2.27</v>
      </c>
      <c r="DA1167">
        <f t="shared" si="518"/>
        <v>1.53</v>
      </c>
      <c r="DB1167">
        <f t="shared" si="519"/>
        <v>0</v>
      </c>
      <c r="DC1167">
        <f t="shared" si="520"/>
        <v>0</v>
      </c>
      <c r="DD1167" t="s">
        <v>3</v>
      </c>
      <c r="DE1167" t="s">
        <v>3</v>
      </c>
      <c r="DF1167">
        <f t="shared" si="521"/>
        <v>0</v>
      </c>
      <c r="DG1167">
        <f t="shared" si="511"/>
        <v>0</v>
      </c>
      <c r="DH1167">
        <f t="shared" si="513"/>
        <v>0</v>
      </c>
      <c r="DI1167">
        <f t="shared" si="514"/>
        <v>0</v>
      </c>
      <c r="DJ1167">
        <f t="shared" si="522"/>
        <v>0</v>
      </c>
      <c r="DK1167">
        <v>0</v>
      </c>
      <c r="DL1167" t="s">
        <v>3</v>
      </c>
      <c r="DM1167">
        <v>0</v>
      </c>
      <c r="DN1167" t="s">
        <v>3</v>
      </c>
      <c r="DO1167">
        <v>0</v>
      </c>
    </row>
    <row r="1168" spans="1:119" x14ac:dyDescent="0.2">
      <c r="A1168">
        <f>ROW(Source!A696)</f>
        <v>696</v>
      </c>
      <c r="B1168">
        <v>449016111</v>
      </c>
      <c r="C1168">
        <v>448999207</v>
      </c>
      <c r="D1168">
        <v>277867733</v>
      </c>
      <c r="E1168">
        <v>1</v>
      </c>
      <c r="F1168">
        <v>1</v>
      </c>
      <c r="G1168">
        <v>1</v>
      </c>
      <c r="H1168">
        <v>3</v>
      </c>
      <c r="I1168" t="s">
        <v>1241</v>
      </c>
      <c r="J1168" t="s">
        <v>1242</v>
      </c>
      <c r="K1168" t="s">
        <v>1243</v>
      </c>
      <c r="L1168">
        <v>1346</v>
      </c>
      <c r="N1168">
        <v>1009</v>
      </c>
      <c r="O1168" t="s">
        <v>441</v>
      </c>
      <c r="P1168" t="s">
        <v>441</v>
      </c>
      <c r="Q1168">
        <v>1</v>
      </c>
      <c r="W1168">
        <v>0</v>
      </c>
      <c r="X1168">
        <v>391631581</v>
      </c>
      <c r="Y1168">
        <f t="shared" si="515"/>
        <v>0</v>
      </c>
      <c r="AA1168">
        <v>188.92</v>
      </c>
      <c r="AB1168">
        <v>0</v>
      </c>
      <c r="AC1168">
        <v>0</v>
      </c>
      <c r="AD1168">
        <v>0</v>
      </c>
      <c r="AE1168">
        <v>174.93</v>
      </c>
      <c r="AF1168">
        <v>0</v>
      </c>
      <c r="AG1168">
        <v>0</v>
      </c>
      <c r="AH1168">
        <v>0</v>
      </c>
      <c r="AI1168">
        <v>1.08</v>
      </c>
      <c r="AJ1168">
        <v>1</v>
      </c>
      <c r="AK1168">
        <v>1</v>
      </c>
      <c r="AL1168">
        <v>1</v>
      </c>
      <c r="AM1168">
        <v>2</v>
      </c>
      <c r="AN1168">
        <v>0</v>
      </c>
      <c r="AO1168">
        <v>0</v>
      </c>
      <c r="AP1168">
        <v>1</v>
      </c>
      <c r="AQ1168">
        <v>1</v>
      </c>
      <c r="AR1168">
        <v>0</v>
      </c>
      <c r="AS1168" t="s">
        <v>3</v>
      </c>
      <c r="AT1168">
        <v>0.3</v>
      </c>
      <c r="AU1168" t="s">
        <v>135</v>
      </c>
      <c r="AV1168">
        <v>0</v>
      </c>
      <c r="AW1168">
        <v>2</v>
      </c>
      <c r="AX1168">
        <v>448999230</v>
      </c>
      <c r="AY1168">
        <v>1</v>
      </c>
      <c r="AZ1168">
        <v>0</v>
      </c>
      <c r="BA1168">
        <v>1204</v>
      </c>
      <c r="BB1168">
        <v>1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52.478999999999999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1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CV1168">
        <v>0</v>
      </c>
      <c r="CW1168">
        <v>0</v>
      </c>
      <c r="CX1168">
        <f>ROUND(Y1168*Source!I696,7)</f>
        <v>0</v>
      </c>
      <c r="CY1168">
        <f t="shared" si="516"/>
        <v>188.92</v>
      </c>
      <c r="CZ1168">
        <f t="shared" si="517"/>
        <v>174.93</v>
      </c>
      <c r="DA1168">
        <f t="shared" si="518"/>
        <v>1.08</v>
      </c>
      <c r="DB1168">
        <f t="shared" si="519"/>
        <v>0</v>
      </c>
      <c r="DC1168">
        <f t="shared" si="520"/>
        <v>0</v>
      </c>
      <c r="DD1168" t="s">
        <v>3</v>
      </c>
      <c r="DE1168" t="s">
        <v>3</v>
      </c>
      <c r="DF1168">
        <f t="shared" si="521"/>
        <v>0</v>
      </c>
      <c r="DG1168">
        <f t="shared" si="511"/>
        <v>0</v>
      </c>
      <c r="DH1168">
        <f t="shared" si="513"/>
        <v>0</v>
      </c>
      <c r="DI1168">
        <f t="shared" si="514"/>
        <v>0</v>
      </c>
      <c r="DJ1168">
        <f t="shared" si="522"/>
        <v>0</v>
      </c>
      <c r="DK1168">
        <v>0</v>
      </c>
      <c r="DL1168" t="s">
        <v>3</v>
      </c>
      <c r="DM1168">
        <v>0</v>
      </c>
      <c r="DN1168" t="s">
        <v>3</v>
      </c>
      <c r="DO1168">
        <v>0</v>
      </c>
    </row>
    <row r="1169" spans="1:119" x14ac:dyDescent="0.2">
      <c r="A1169">
        <f>ROW(Source!A696)</f>
        <v>696</v>
      </c>
      <c r="B1169">
        <v>449016111</v>
      </c>
      <c r="C1169">
        <v>448999207</v>
      </c>
      <c r="D1169">
        <v>277867849</v>
      </c>
      <c r="E1169">
        <v>1</v>
      </c>
      <c r="F1169">
        <v>1</v>
      </c>
      <c r="G1169">
        <v>1</v>
      </c>
      <c r="H1169">
        <v>3</v>
      </c>
      <c r="I1169" t="s">
        <v>1740</v>
      </c>
      <c r="J1169" t="s">
        <v>1741</v>
      </c>
      <c r="K1169" t="s">
        <v>1742</v>
      </c>
      <c r="L1169">
        <v>1425</v>
      </c>
      <c r="N1169">
        <v>1013</v>
      </c>
      <c r="O1169" t="s">
        <v>62</v>
      </c>
      <c r="P1169" t="s">
        <v>62</v>
      </c>
      <c r="Q1169">
        <v>1</v>
      </c>
      <c r="W1169">
        <v>0</v>
      </c>
      <c r="X1169">
        <v>172067607</v>
      </c>
      <c r="Y1169">
        <f t="shared" si="515"/>
        <v>0</v>
      </c>
      <c r="AA1169">
        <v>1261.74</v>
      </c>
      <c r="AB1169">
        <v>0</v>
      </c>
      <c r="AC1169">
        <v>0</v>
      </c>
      <c r="AD1169">
        <v>0</v>
      </c>
      <c r="AE1169">
        <v>978.09</v>
      </c>
      <c r="AF1169">
        <v>0</v>
      </c>
      <c r="AG1169">
        <v>0</v>
      </c>
      <c r="AH1169">
        <v>0</v>
      </c>
      <c r="AI1169">
        <v>1.29</v>
      </c>
      <c r="AJ1169">
        <v>1</v>
      </c>
      <c r="AK1169">
        <v>1</v>
      </c>
      <c r="AL1169">
        <v>1</v>
      </c>
      <c r="AM1169">
        <v>2</v>
      </c>
      <c r="AN1169">
        <v>0</v>
      </c>
      <c r="AO1169">
        <v>0</v>
      </c>
      <c r="AP1169">
        <v>1</v>
      </c>
      <c r="AQ1169">
        <v>1</v>
      </c>
      <c r="AR1169">
        <v>0</v>
      </c>
      <c r="AS1169" t="s">
        <v>3</v>
      </c>
      <c r="AT1169">
        <v>0.1</v>
      </c>
      <c r="AU1169" t="s">
        <v>135</v>
      </c>
      <c r="AV1169">
        <v>0</v>
      </c>
      <c r="AW1169">
        <v>2</v>
      </c>
      <c r="AX1169">
        <v>448999231</v>
      </c>
      <c r="AY1169">
        <v>1</v>
      </c>
      <c r="AZ1169">
        <v>0</v>
      </c>
      <c r="BA1169">
        <v>1205</v>
      </c>
      <c r="BB1169">
        <v>1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97.809000000000012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1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CV1169">
        <v>0</v>
      </c>
      <c r="CW1169">
        <v>0</v>
      </c>
      <c r="CX1169">
        <f>ROUND(Y1169*Source!I696,7)</f>
        <v>0</v>
      </c>
      <c r="CY1169">
        <f t="shared" si="516"/>
        <v>1261.74</v>
      </c>
      <c r="CZ1169">
        <f t="shared" si="517"/>
        <v>978.09</v>
      </c>
      <c r="DA1169">
        <f t="shared" si="518"/>
        <v>1.29</v>
      </c>
      <c r="DB1169">
        <f t="shared" si="519"/>
        <v>0</v>
      </c>
      <c r="DC1169">
        <f t="shared" si="520"/>
        <v>0</v>
      </c>
      <c r="DD1169" t="s">
        <v>3</v>
      </c>
      <c r="DE1169" t="s">
        <v>3</v>
      </c>
      <c r="DF1169">
        <f t="shared" si="521"/>
        <v>0</v>
      </c>
      <c r="DG1169">
        <f t="shared" si="511"/>
        <v>0</v>
      </c>
      <c r="DH1169">
        <f t="shared" si="513"/>
        <v>0</v>
      </c>
      <c r="DI1169">
        <f t="shared" si="514"/>
        <v>0</v>
      </c>
      <c r="DJ1169">
        <f t="shared" si="522"/>
        <v>0</v>
      </c>
      <c r="DK1169">
        <v>0</v>
      </c>
      <c r="DL1169" t="s">
        <v>3</v>
      </c>
      <c r="DM1169">
        <v>0</v>
      </c>
      <c r="DN1169" t="s">
        <v>3</v>
      </c>
      <c r="DO1169">
        <v>0</v>
      </c>
    </row>
    <row r="1170" spans="1:119" x14ac:dyDescent="0.2">
      <c r="A1170">
        <f>ROW(Source!A696)</f>
        <v>696</v>
      </c>
      <c r="B1170">
        <v>449016111</v>
      </c>
      <c r="C1170">
        <v>448999207</v>
      </c>
      <c r="D1170">
        <v>277870628</v>
      </c>
      <c r="E1170">
        <v>1</v>
      </c>
      <c r="F1170">
        <v>1</v>
      </c>
      <c r="G1170">
        <v>1</v>
      </c>
      <c r="H1170">
        <v>3</v>
      </c>
      <c r="I1170" t="s">
        <v>1646</v>
      </c>
      <c r="J1170" t="s">
        <v>1647</v>
      </c>
      <c r="K1170" t="s">
        <v>1648</v>
      </c>
      <c r="L1170">
        <v>1348</v>
      </c>
      <c r="N1170">
        <v>1009</v>
      </c>
      <c r="O1170" t="s">
        <v>83</v>
      </c>
      <c r="P1170" t="s">
        <v>83</v>
      </c>
      <c r="Q1170">
        <v>1000</v>
      </c>
      <c r="W1170">
        <v>0</v>
      </c>
      <c r="X1170">
        <v>1261362011</v>
      </c>
      <c r="Y1170">
        <f t="shared" si="515"/>
        <v>0</v>
      </c>
      <c r="AA1170">
        <v>5683.13</v>
      </c>
      <c r="AB1170">
        <v>0</v>
      </c>
      <c r="AC1170">
        <v>0</v>
      </c>
      <c r="AD1170">
        <v>0</v>
      </c>
      <c r="AE1170">
        <v>4338.2700000000004</v>
      </c>
      <c r="AF1170">
        <v>0</v>
      </c>
      <c r="AG1170">
        <v>0</v>
      </c>
      <c r="AH1170">
        <v>0</v>
      </c>
      <c r="AI1170">
        <v>1.31</v>
      </c>
      <c r="AJ1170">
        <v>1</v>
      </c>
      <c r="AK1170">
        <v>1</v>
      </c>
      <c r="AL1170">
        <v>1</v>
      </c>
      <c r="AM1170">
        <v>2</v>
      </c>
      <c r="AN1170">
        <v>0</v>
      </c>
      <c r="AO1170">
        <v>0</v>
      </c>
      <c r="AP1170">
        <v>1</v>
      </c>
      <c r="AQ1170">
        <v>1</v>
      </c>
      <c r="AR1170">
        <v>0</v>
      </c>
      <c r="AS1170" t="s">
        <v>3</v>
      </c>
      <c r="AT1170">
        <v>2.9999999999999997E-4</v>
      </c>
      <c r="AU1170" t="s">
        <v>135</v>
      </c>
      <c r="AV1170">
        <v>0</v>
      </c>
      <c r="AW1170">
        <v>2</v>
      </c>
      <c r="AX1170">
        <v>448999232</v>
      </c>
      <c r="AY1170">
        <v>1</v>
      </c>
      <c r="AZ1170">
        <v>0</v>
      </c>
      <c r="BA1170">
        <v>1206</v>
      </c>
      <c r="BB1170">
        <v>1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1.3014810000000001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1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CV1170">
        <v>0</v>
      </c>
      <c r="CW1170">
        <v>0</v>
      </c>
      <c r="CX1170">
        <f>ROUND(Y1170*Source!I696,7)</f>
        <v>0</v>
      </c>
      <c r="CY1170">
        <f t="shared" si="516"/>
        <v>5683.13</v>
      </c>
      <c r="CZ1170">
        <f t="shared" si="517"/>
        <v>4338.2700000000004</v>
      </c>
      <c r="DA1170">
        <f t="shared" si="518"/>
        <v>1.31</v>
      </c>
      <c r="DB1170">
        <f t="shared" si="519"/>
        <v>0</v>
      </c>
      <c r="DC1170">
        <f t="shared" si="520"/>
        <v>0</v>
      </c>
      <c r="DD1170" t="s">
        <v>3</v>
      </c>
      <c r="DE1170" t="s">
        <v>3</v>
      </c>
      <c r="DF1170">
        <f t="shared" si="521"/>
        <v>0</v>
      </c>
      <c r="DG1170">
        <f t="shared" si="511"/>
        <v>0</v>
      </c>
      <c r="DH1170">
        <f t="shared" si="513"/>
        <v>0</v>
      </c>
      <c r="DI1170">
        <f t="shared" si="514"/>
        <v>0</v>
      </c>
      <c r="DJ1170">
        <f t="shared" si="522"/>
        <v>0</v>
      </c>
      <c r="DK1170">
        <v>0</v>
      </c>
      <c r="DL1170" t="s">
        <v>3</v>
      </c>
      <c r="DM1170">
        <v>0</v>
      </c>
      <c r="DN1170" t="s">
        <v>3</v>
      </c>
      <c r="DO1170">
        <v>0</v>
      </c>
    </row>
    <row r="1171" spans="1:119" x14ac:dyDescent="0.2">
      <c r="A1171">
        <f>ROW(Source!A696)</f>
        <v>696</v>
      </c>
      <c r="B1171">
        <v>449016111</v>
      </c>
      <c r="C1171">
        <v>448999207</v>
      </c>
      <c r="D1171">
        <v>277881757</v>
      </c>
      <c r="E1171">
        <v>1</v>
      </c>
      <c r="F1171">
        <v>1</v>
      </c>
      <c r="G1171">
        <v>1</v>
      </c>
      <c r="H1171">
        <v>3</v>
      </c>
      <c r="I1171" t="s">
        <v>1743</v>
      </c>
      <c r="J1171" t="s">
        <v>1744</v>
      </c>
      <c r="K1171" t="s">
        <v>1745</v>
      </c>
      <c r="L1171">
        <v>1348</v>
      </c>
      <c r="N1171">
        <v>1009</v>
      </c>
      <c r="O1171" t="s">
        <v>83</v>
      </c>
      <c r="P1171" t="s">
        <v>83</v>
      </c>
      <c r="Q1171">
        <v>1000</v>
      </c>
      <c r="W1171">
        <v>0</v>
      </c>
      <c r="X1171">
        <v>-30100679</v>
      </c>
      <c r="Y1171">
        <f t="shared" si="515"/>
        <v>0</v>
      </c>
      <c r="AA1171">
        <v>1144599.95</v>
      </c>
      <c r="AB1171">
        <v>0</v>
      </c>
      <c r="AC1171">
        <v>0</v>
      </c>
      <c r="AD1171">
        <v>0</v>
      </c>
      <c r="AE1171">
        <v>1050091.7</v>
      </c>
      <c r="AF1171">
        <v>0</v>
      </c>
      <c r="AG1171">
        <v>0</v>
      </c>
      <c r="AH1171">
        <v>0</v>
      </c>
      <c r="AI1171">
        <v>1.0900000000000001</v>
      </c>
      <c r="AJ1171">
        <v>1</v>
      </c>
      <c r="AK1171">
        <v>1</v>
      </c>
      <c r="AL1171">
        <v>1</v>
      </c>
      <c r="AM1171">
        <v>2</v>
      </c>
      <c r="AN1171">
        <v>0</v>
      </c>
      <c r="AO1171">
        <v>0</v>
      </c>
      <c r="AP1171">
        <v>1</v>
      </c>
      <c r="AQ1171">
        <v>1</v>
      </c>
      <c r="AR1171">
        <v>0</v>
      </c>
      <c r="AS1171" t="s">
        <v>3</v>
      </c>
      <c r="AT1171">
        <v>1E-4</v>
      </c>
      <c r="AU1171" t="s">
        <v>135</v>
      </c>
      <c r="AV1171">
        <v>0</v>
      </c>
      <c r="AW1171">
        <v>2</v>
      </c>
      <c r="AX1171">
        <v>448999233</v>
      </c>
      <c r="AY1171">
        <v>1</v>
      </c>
      <c r="AZ1171">
        <v>0</v>
      </c>
      <c r="BA1171">
        <v>1207</v>
      </c>
      <c r="BB1171">
        <v>1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105.00917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1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CV1171">
        <v>0</v>
      </c>
      <c r="CW1171">
        <v>0</v>
      </c>
      <c r="CX1171">
        <f>ROUND(Y1171*Source!I696,7)</f>
        <v>0</v>
      </c>
      <c r="CY1171">
        <f t="shared" si="516"/>
        <v>1144599.95</v>
      </c>
      <c r="CZ1171">
        <f t="shared" si="517"/>
        <v>1050091.7</v>
      </c>
      <c r="DA1171">
        <f t="shared" si="518"/>
        <v>1.0900000000000001</v>
      </c>
      <c r="DB1171">
        <f t="shared" si="519"/>
        <v>0</v>
      </c>
      <c r="DC1171">
        <f t="shared" si="520"/>
        <v>0</v>
      </c>
      <c r="DD1171" t="s">
        <v>3</v>
      </c>
      <c r="DE1171" t="s">
        <v>3</v>
      </c>
      <c r="DF1171">
        <f t="shared" si="521"/>
        <v>0</v>
      </c>
      <c r="DG1171">
        <f t="shared" si="511"/>
        <v>0</v>
      </c>
      <c r="DH1171">
        <f t="shared" si="513"/>
        <v>0</v>
      </c>
      <c r="DI1171">
        <f t="shared" si="514"/>
        <v>0</v>
      </c>
      <c r="DJ1171">
        <f t="shared" si="522"/>
        <v>0</v>
      </c>
      <c r="DK1171">
        <v>0</v>
      </c>
      <c r="DL1171" t="s">
        <v>3</v>
      </c>
      <c r="DM1171">
        <v>0</v>
      </c>
      <c r="DN1171" t="s">
        <v>3</v>
      </c>
      <c r="DO1171">
        <v>0</v>
      </c>
    </row>
    <row r="1172" spans="1:119" x14ac:dyDescent="0.2">
      <c r="A1172">
        <f>ROW(Source!A696)</f>
        <v>696</v>
      </c>
      <c r="B1172">
        <v>449016111</v>
      </c>
      <c r="C1172">
        <v>448999207</v>
      </c>
      <c r="D1172">
        <v>277881812</v>
      </c>
      <c r="E1172">
        <v>1</v>
      </c>
      <c r="F1172">
        <v>1</v>
      </c>
      <c r="G1172">
        <v>1</v>
      </c>
      <c r="H1172">
        <v>3</v>
      </c>
      <c r="I1172" t="s">
        <v>1661</v>
      </c>
      <c r="J1172" t="s">
        <v>1662</v>
      </c>
      <c r="K1172" t="s">
        <v>1663</v>
      </c>
      <c r="L1172">
        <v>1346</v>
      </c>
      <c r="N1172">
        <v>1009</v>
      </c>
      <c r="O1172" t="s">
        <v>441</v>
      </c>
      <c r="P1172" t="s">
        <v>441</v>
      </c>
      <c r="Q1172">
        <v>1</v>
      </c>
      <c r="W1172">
        <v>0</v>
      </c>
      <c r="X1172">
        <v>-272951775</v>
      </c>
      <c r="Y1172">
        <f t="shared" si="515"/>
        <v>0</v>
      </c>
      <c r="AA1172">
        <v>1448.29</v>
      </c>
      <c r="AB1172">
        <v>0</v>
      </c>
      <c r="AC1172">
        <v>0</v>
      </c>
      <c r="AD1172">
        <v>0</v>
      </c>
      <c r="AE1172">
        <v>899.56</v>
      </c>
      <c r="AF1172">
        <v>0</v>
      </c>
      <c r="AG1172">
        <v>0</v>
      </c>
      <c r="AH1172">
        <v>0</v>
      </c>
      <c r="AI1172">
        <v>1.61</v>
      </c>
      <c r="AJ1172">
        <v>1</v>
      </c>
      <c r="AK1172">
        <v>1</v>
      </c>
      <c r="AL1172">
        <v>1</v>
      </c>
      <c r="AM1172">
        <v>2</v>
      </c>
      <c r="AN1172">
        <v>0</v>
      </c>
      <c r="AO1172">
        <v>0</v>
      </c>
      <c r="AP1172">
        <v>1</v>
      </c>
      <c r="AQ1172">
        <v>1</v>
      </c>
      <c r="AR1172">
        <v>0</v>
      </c>
      <c r="AS1172" t="s">
        <v>3</v>
      </c>
      <c r="AT1172">
        <v>0.06</v>
      </c>
      <c r="AU1172" t="s">
        <v>135</v>
      </c>
      <c r="AV1172">
        <v>0</v>
      </c>
      <c r="AW1172">
        <v>2</v>
      </c>
      <c r="AX1172">
        <v>448999234</v>
      </c>
      <c r="AY1172">
        <v>1</v>
      </c>
      <c r="AZ1172">
        <v>0</v>
      </c>
      <c r="BA1172">
        <v>1208</v>
      </c>
      <c r="BB1172">
        <v>1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53.973599999999998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1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CV1172">
        <v>0</v>
      </c>
      <c r="CW1172">
        <v>0</v>
      </c>
      <c r="CX1172">
        <f>ROUND(Y1172*Source!I696,7)</f>
        <v>0</v>
      </c>
      <c r="CY1172">
        <f t="shared" si="516"/>
        <v>1448.29</v>
      </c>
      <c r="CZ1172">
        <f t="shared" si="517"/>
        <v>899.56</v>
      </c>
      <c r="DA1172">
        <f t="shared" si="518"/>
        <v>1.61</v>
      </c>
      <c r="DB1172">
        <f t="shared" si="519"/>
        <v>0</v>
      </c>
      <c r="DC1172">
        <f t="shared" si="520"/>
        <v>0</v>
      </c>
      <c r="DD1172" t="s">
        <v>3</v>
      </c>
      <c r="DE1172" t="s">
        <v>3</v>
      </c>
      <c r="DF1172">
        <f t="shared" si="521"/>
        <v>0</v>
      </c>
      <c r="DG1172">
        <f t="shared" si="511"/>
        <v>0</v>
      </c>
      <c r="DH1172">
        <f t="shared" si="513"/>
        <v>0</v>
      </c>
      <c r="DI1172">
        <f t="shared" si="514"/>
        <v>0</v>
      </c>
      <c r="DJ1172">
        <f t="shared" si="522"/>
        <v>0</v>
      </c>
      <c r="DK1172">
        <v>0</v>
      </c>
      <c r="DL1172" t="s">
        <v>3</v>
      </c>
      <c r="DM1172">
        <v>0</v>
      </c>
      <c r="DN1172" t="s">
        <v>3</v>
      </c>
      <c r="DO1172">
        <v>0</v>
      </c>
    </row>
    <row r="1173" spans="1:119" x14ac:dyDescent="0.2">
      <c r="A1173">
        <f>ROW(Source!A696)</f>
        <v>696</v>
      </c>
      <c r="B1173">
        <v>449016111</v>
      </c>
      <c r="C1173">
        <v>448999207</v>
      </c>
      <c r="D1173">
        <v>277896103</v>
      </c>
      <c r="E1173">
        <v>1</v>
      </c>
      <c r="F1173">
        <v>1</v>
      </c>
      <c r="G1173">
        <v>1</v>
      </c>
      <c r="H1173">
        <v>3</v>
      </c>
      <c r="I1173" t="s">
        <v>1746</v>
      </c>
      <c r="J1173" t="s">
        <v>1747</v>
      </c>
      <c r="K1173" t="s">
        <v>1748</v>
      </c>
      <c r="L1173">
        <v>1348</v>
      </c>
      <c r="N1173">
        <v>1009</v>
      </c>
      <c r="O1173" t="s">
        <v>83</v>
      </c>
      <c r="P1173" t="s">
        <v>83</v>
      </c>
      <c r="Q1173">
        <v>1000</v>
      </c>
      <c r="W1173">
        <v>0</v>
      </c>
      <c r="X1173">
        <v>799243604</v>
      </c>
      <c r="Y1173">
        <f t="shared" si="515"/>
        <v>0</v>
      </c>
      <c r="AA1173">
        <v>84412.86</v>
      </c>
      <c r="AB1173">
        <v>0</v>
      </c>
      <c r="AC1173">
        <v>0</v>
      </c>
      <c r="AD1173">
        <v>0</v>
      </c>
      <c r="AE1173">
        <v>47961.85</v>
      </c>
      <c r="AF1173">
        <v>0</v>
      </c>
      <c r="AG1173">
        <v>0</v>
      </c>
      <c r="AH1173">
        <v>0</v>
      </c>
      <c r="AI1173">
        <v>1.76</v>
      </c>
      <c r="AJ1173">
        <v>1</v>
      </c>
      <c r="AK1173">
        <v>1</v>
      </c>
      <c r="AL1173">
        <v>1</v>
      </c>
      <c r="AM1173">
        <v>2</v>
      </c>
      <c r="AN1173">
        <v>0</v>
      </c>
      <c r="AO1173">
        <v>0</v>
      </c>
      <c r="AP1173">
        <v>1</v>
      </c>
      <c r="AQ1173">
        <v>1</v>
      </c>
      <c r="AR1173">
        <v>0</v>
      </c>
      <c r="AS1173" t="s">
        <v>3</v>
      </c>
      <c r="AT1173">
        <v>2.0000000000000002E-5</v>
      </c>
      <c r="AU1173" t="s">
        <v>135</v>
      </c>
      <c r="AV1173">
        <v>0</v>
      </c>
      <c r="AW1173">
        <v>2</v>
      </c>
      <c r="AX1173">
        <v>448999235</v>
      </c>
      <c r="AY1173">
        <v>1</v>
      </c>
      <c r="AZ1173">
        <v>0</v>
      </c>
      <c r="BA1173">
        <v>1209</v>
      </c>
      <c r="BB1173">
        <v>1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0.95923700000000001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1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CV1173">
        <v>0</v>
      </c>
      <c r="CW1173">
        <v>0</v>
      </c>
      <c r="CX1173">
        <f>ROUND(Y1173*Source!I696,7)</f>
        <v>0</v>
      </c>
      <c r="CY1173">
        <f t="shared" si="516"/>
        <v>84412.86</v>
      </c>
      <c r="CZ1173">
        <f t="shared" si="517"/>
        <v>47961.85</v>
      </c>
      <c r="DA1173">
        <f t="shared" si="518"/>
        <v>1.76</v>
      </c>
      <c r="DB1173">
        <f t="shared" si="519"/>
        <v>0</v>
      </c>
      <c r="DC1173">
        <f t="shared" si="520"/>
        <v>0</v>
      </c>
      <c r="DD1173" t="s">
        <v>3</v>
      </c>
      <c r="DE1173" t="s">
        <v>3</v>
      </c>
      <c r="DF1173">
        <f t="shared" si="521"/>
        <v>0</v>
      </c>
      <c r="DG1173">
        <f t="shared" si="511"/>
        <v>0</v>
      </c>
      <c r="DH1173">
        <f t="shared" si="513"/>
        <v>0</v>
      </c>
      <c r="DI1173">
        <f t="shared" si="514"/>
        <v>0</v>
      </c>
      <c r="DJ1173">
        <f t="shared" si="522"/>
        <v>0</v>
      </c>
      <c r="DK1173">
        <v>0</v>
      </c>
      <c r="DL1173" t="s">
        <v>3</v>
      </c>
      <c r="DM1173">
        <v>0</v>
      </c>
      <c r="DN1173" t="s">
        <v>3</v>
      </c>
      <c r="DO1173">
        <v>0</v>
      </c>
    </row>
    <row r="1174" spans="1:119" x14ac:dyDescent="0.2">
      <c r="A1174">
        <f>ROW(Source!A696)</f>
        <v>696</v>
      </c>
      <c r="B1174">
        <v>449016111</v>
      </c>
      <c r="C1174">
        <v>448999207</v>
      </c>
      <c r="D1174">
        <v>277896329</v>
      </c>
      <c r="E1174">
        <v>1</v>
      </c>
      <c r="F1174">
        <v>1</v>
      </c>
      <c r="G1174">
        <v>1</v>
      </c>
      <c r="H1174">
        <v>3</v>
      </c>
      <c r="I1174" t="s">
        <v>1701</v>
      </c>
      <c r="J1174" t="s">
        <v>1702</v>
      </c>
      <c r="K1174" t="s">
        <v>1703</v>
      </c>
      <c r="L1174">
        <v>1346</v>
      </c>
      <c r="N1174">
        <v>1009</v>
      </c>
      <c r="O1174" t="s">
        <v>441</v>
      </c>
      <c r="P1174" t="s">
        <v>441</v>
      </c>
      <c r="Q1174">
        <v>1</v>
      </c>
      <c r="W1174">
        <v>0</v>
      </c>
      <c r="X1174">
        <v>1468099997</v>
      </c>
      <c r="Y1174">
        <f t="shared" si="515"/>
        <v>0</v>
      </c>
      <c r="AA1174">
        <v>188.93</v>
      </c>
      <c r="AB1174">
        <v>0</v>
      </c>
      <c r="AC1174">
        <v>0</v>
      </c>
      <c r="AD1174">
        <v>0</v>
      </c>
      <c r="AE1174">
        <v>157.44</v>
      </c>
      <c r="AF1174">
        <v>0</v>
      </c>
      <c r="AG1174">
        <v>0</v>
      </c>
      <c r="AH1174">
        <v>0</v>
      </c>
      <c r="AI1174">
        <v>1.2</v>
      </c>
      <c r="AJ1174">
        <v>1</v>
      </c>
      <c r="AK1174">
        <v>1</v>
      </c>
      <c r="AL1174">
        <v>1</v>
      </c>
      <c r="AM1174">
        <v>2</v>
      </c>
      <c r="AN1174">
        <v>0</v>
      </c>
      <c r="AO1174">
        <v>0</v>
      </c>
      <c r="AP1174">
        <v>1</v>
      </c>
      <c r="AQ1174">
        <v>1</v>
      </c>
      <c r="AR1174">
        <v>0</v>
      </c>
      <c r="AS1174" t="s">
        <v>3</v>
      </c>
      <c r="AT1174">
        <v>0.03</v>
      </c>
      <c r="AU1174" t="s">
        <v>135</v>
      </c>
      <c r="AV1174">
        <v>0</v>
      </c>
      <c r="AW1174">
        <v>2</v>
      </c>
      <c r="AX1174">
        <v>448999236</v>
      </c>
      <c r="AY1174">
        <v>1</v>
      </c>
      <c r="AZ1174">
        <v>0</v>
      </c>
      <c r="BA1174">
        <v>1210</v>
      </c>
      <c r="BB1174">
        <v>1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4.7231999999999994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1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CV1174">
        <v>0</v>
      </c>
      <c r="CW1174">
        <v>0</v>
      </c>
      <c r="CX1174">
        <f>ROUND(Y1174*Source!I696,7)</f>
        <v>0</v>
      </c>
      <c r="CY1174">
        <f t="shared" si="516"/>
        <v>188.93</v>
      </c>
      <c r="CZ1174">
        <f t="shared" si="517"/>
        <v>157.44</v>
      </c>
      <c r="DA1174">
        <f t="shared" si="518"/>
        <v>1.2</v>
      </c>
      <c r="DB1174">
        <f t="shared" si="519"/>
        <v>0</v>
      </c>
      <c r="DC1174">
        <f t="shared" si="520"/>
        <v>0</v>
      </c>
      <c r="DD1174" t="s">
        <v>3</v>
      </c>
      <c r="DE1174" t="s">
        <v>3</v>
      </c>
      <c r="DF1174">
        <f t="shared" si="521"/>
        <v>0</v>
      </c>
      <c r="DG1174">
        <f t="shared" ref="DG1174:DG1205" si="523">ROUND(ROUND(AF1174,2)*CX1174,2)</f>
        <v>0</v>
      </c>
      <c r="DH1174">
        <f t="shared" si="513"/>
        <v>0</v>
      </c>
      <c r="DI1174">
        <f t="shared" si="514"/>
        <v>0</v>
      </c>
      <c r="DJ1174">
        <f t="shared" si="522"/>
        <v>0</v>
      </c>
      <c r="DK1174">
        <v>0</v>
      </c>
      <c r="DL1174" t="s">
        <v>3</v>
      </c>
      <c r="DM1174">
        <v>0</v>
      </c>
      <c r="DN1174" t="s">
        <v>3</v>
      </c>
      <c r="DO1174">
        <v>0</v>
      </c>
    </row>
    <row r="1175" spans="1:119" x14ac:dyDescent="0.2">
      <c r="A1175">
        <f>ROW(Source!A696)</f>
        <v>696</v>
      </c>
      <c r="B1175">
        <v>449016111</v>
      </c>
      <c r="C1175">
        <v>448999207</v>
      </c>
      <c r="D1175">
        <v>277910729</v>
      </c>
      <c r="E1175">
        <v>1</v>
      </c>
      <c r="F1175">
        <v>1</v>
      </c>
      <c r="G1175">
        <v>1</v>
      </c>
      <c r="H1175">
        <v>3</v>
      </c>
      <c r="I1175" t="s">
        <v>1704</v>
      </c>
      <c r="J1175" t="s">
        <v>1705</v>
      </c>
      <c r="K1175" t="s">
        <v>1706</v>
      </c>
      <c r="L1175">
        <v>1425</v>
      </c>
      <c r="N1175">
        <v>1013</v>
      </c>
      <c r="O1175" t="s">
        <v>62</v>
      </c>
      <c r="P1175" t="s">
        <v>62</v>
      </c>
      <c r="Q1175">
        <v>1</v>
      </c>
      <c r="W1175">
        <v>0</v>
      </c>
      <c r="X1175">
        <v>1483324605</v>
      </c>
      <c r="Y1175">
        <f t="shared" si="515"/>
        <v>0</v>
      </c>
      <c r="AA1175">
        <v>1033.25</v>
      </c>
      <c r="AB1175">
        <v>0</v>
      </c>
      <c r="AC1175">
        <v>0</v>
      </c>
      <c r="AD1175">
        <v>0</v>
      </c>
      <c r="AE1175">
        <v>840.04</v>
      </c>
      <c r="AF1175">
        <v>0</v>
      </c>
      <c r="AG1175">
        <v>0</v>
      </c>
      <c r="AH1175">
        <v>0</v>
      </c>
      <c r="AI1175">
        <v>1.23</v>
      </c>
      <c r="AJ1175">
        <v>1</v>
      </c>
      <c r="AK1175">
        <v>1</v>
      </c>
      <c r="AL1175">
        <v>1</v>
      </c>
      <c r="AM1175">
        <v>2</v>
      </c>
      <c r="AN1175">
        <v>0</v>
      </c>
      <c r="AO1175">
        <v>0</v>
      </c>
      <c r="AP1175">
        <v>1</v>
      </c>
      <c r="AQ1175">
        <v>1</v>
      </c>
      <c r="AR1175">
        <v>0</v>
      </c>
      <c r="AS1175" t="s">
        <v>3</v>
      </c>
      <c r="AT1175">
        <v>0.1</v>
      </c>
      <c r="AU1175" t="s">
        <v>135</v>
      </c>
      <c r="AV1175">
        <v>0</v>
      </c>
      <c r="AW1175">
        <v>2</v>
      </c>
      <c r="AX1175">
        <v>448999237</v>
      </c>
      <c r="AY1175">
        <v>1</v>
      </c>
      <c r="AZ1175">
        <v>0</v>
      </c>
      <c r="BA1175">
        <v>1211</v>
      </c>
      <c r="BB1175">
        <v>1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84.004000000000005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1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CV1175">
        <v>0</v>
      </c>
      <c r="CW1175">
        <v>0</v>
      </c>
      <c r="CX1175">
        <f>ROUND(Y1175*Source!I696,7)</f>
        <v>0</v>
      </c>
      <c r="CY1175">
        <f t="shared" si="516"/>
        <v>1033.25</v>
      </c>
      <c r="CZ1175">
        <f t="shared" si="517"/>
        <v>840.04</v>
      </c>
      <c r="DA1175">
        <f t="shared" si="518"/>
        <v>1.23</v>
      </c>
      <c r="DB1175">
        <f t="shared" si="519"/>
        <v>0</v>
      </c>
      <c r="DC1175">
        <f t="shared" si="520"/>
        <v>0</v>
      </c>
      <c r="DD1175" t="s">
        <v>3</v>
      </c>
      <c r="DE1175" t="s">
        <v>3</v>
      </c>
      <c r="DF1175">
        <f t="shared" si="521"/>
        <v>0</v>
      </c>
      <c r="DG1175">
        <f t="shared" si="523"/>
        <v>0</v>
      </c>
      <c r="DH1175">
        <f t="shared" si="513"/>
        <v>0</v>
      </c>
      <c r="DI1175">
        <f t="shared" si="514"/>
        <v>0</v>
      </c>
      <c r="DJ1175">
        <f t="shared" si="522"/>
        <v>0</v>
      </c>
      <c r="DK1175">
        <v>0</v>
      </c>
      <c r="DL1175" t="s">
        <v>3</v>
      </c>
      <c r="DM1175">
        <v>0</v>
      </c>
      <c r="DN1175" t="s">
        <v>3</v>
      </c>
      <c r="DO1175">
        <v>0</v>
      </c>
    </row>
    <row r="1176" spans="1:119" x14ac:dyDescent="0.2">
      <c r="A1176">
        <f>ROW(Source!A696)</f>
        <v>696</v>
      </c>
      <c r="B1176">
        <v>449016111</v>
      </c>
      <c r="C1176">
        <v>448999207</v>
      </c>
      <c r="D1176">
        <v>277922916</v>
      </c>
      <c r="E1176">
        <v>1</v>
      </c>
      <c r="F1176">
        <v>1</v>
      </c>
      <c r="G1176">
        <v>1</v>
      </c>
      <c r="H1176">
        <v>3</v>
      </c>
      <c r="I1176" t="s">
        <v>1749</v>
      </c>
      <c r="J1176" t="s">
        <v>1750</v>
      </c>
      <c r="K1176" t="s">
        <v>1751</v>
      </c>
      <c r="L1176">
        <v>1346</v>
      </c>
      <c r="N1176">
        <v>1009</v>
      </c>
      <c r="O1176" t="s">
        <v>441</v>
      </c>
      <c r="P1176" t="s">
        <v>441</v>
      </c>
      <c r="Q1176">
        <v>1</v>
      </c>
      <c r="W1176">
        <v>0</v>
      </c>
      <c r="X1176">
        <v>-1705325974</v>
      </c>
      <c r="Y1176">
        <f t="shared" si="515"/>
        <v>0</v>
      </c>
      <c r="AA1176">
        <v>320.44</v>
      </c>
      <c r="AB1176">
        <v>0</v>
      </c>
      <c r="AC1176">
        <v>0</v>
      </c>
      <c r="AD1176">
        <v>0</v>
      </c>
      <c r="AE1176">
        <v>232.2</v>
      </c>
      <c r="AF1176">
        <v>0</v>
      </c>
      <c r="AG1176">
        <v>0</v>
      </c>
      <c r="AH1176">
        <v>0</v>
      </c>
      <c r="AI1176">
        <v>1.38</v>
      </c>
      <c r="AJ1176">
        <v>1</v>
      </c>
      <c r="AK1176">
        <v>1</v>
      </c>
      <c r="AL1176">
        <v>1</v>
      </c>
      <c r="AM1176">
        <v>2</v>
      </c>
      <c r="AN1176">
        <v>0</v>
      </c>
      <c r="AO1176">
        <v>0</v>
      </c>
      <c r="AP1176">
        <v>1</v>
      </c>
      <c r="AQ1176">
        <v>1</v>
      </c>
      <c r="AR1176">
        <v>0</v>
      </c>
      <c r="AS1176" t="s">
        <v>3</v>
      </c>
      <c r="AT1176">
        <v>0.02</v>
      </c>
      <c r="AU1176" t="s">
        <v>135</v>
      </c>
      <c r="AV1176">
        <v>0</v>
      </c>
      <c r="AW1176">
        <v>2</v>
      </c>
      <c r="AX1176">
        <v>448999238</v>
      </c>
      <c r="AY1176">
        <v>1</v>
      </c>
      <c r="AZ1176">
        <v>0</v>
      </c>
      <c r="BA1176">
        <v>1212</v>
      </c>
      <c r="BB1176">
        <v>1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4.6440000000000001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1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CV1176">
        <v>0</v>
      </c>
      <c r="CW1176">
        <v>0</v>
      </c>
      <c r="CX1176">
        <f>ROUND(Y1176*Source!I696,7)</f>
        <v>0</v>
      </c>
      <c r="CY1176">
        <f t="shared" si="516"/>
        <v>320.44</v>
      </c>
      <c r="CZ1176">
        <f t="shared" si="517"/>
        <v>232.2</v>
      </c>
      <c r="DA1176">
        <f t="shared" si="518"/>
        <v>1.38</v>
      </c>
      <c r="DB1176">
        <f t="shared" si="519"/>
        <v>0</v>
      </c>
      <c r="DC1176">
        <f t="shared" si="520"/>
        <v>0</v>
      </c>
      <c r="DD1176" t="s">
        <v>3</v>
      </c>
      <c r="DE1176" t="s">
        <v>3</v>
      </c>
      <c r="DF1176">
        <f t="shared" si="521"/>
        <v>0</v>
      </c>
      <c r="DG1176">
        <f t="shared" si="523"/>
        <v>0</v>
      </c>
      <c r="DH1176">
        <f t="shared" si="513"/>
        <v>0</v>
      </c>
      <c r="DI1176">
        <f t="shared" si="514"/>
        <v>0</v>
      </c>
      <c r="DJ1176">
        <f t="shared" si="522"/>
        <v>0</v>
      </c>
      <c r="DK1176">
        <v>0</v>
      </c>
      <c r="DL1176" t="s">
        <v>3</v>
      </c>
      <c r="DM1176">
        <v>0</v>
      </c>
      <c r="DN1176" t="s">
        <v>3</v>
      </c>
      <c r="DO1176">
        <v>0</v>
      </c>
    </row>
    <row r="1177" spans="1:119" x14ac:dyDescent="0.2">
      <c r="A1177">
        <f>ROW(Source!A696)</f>
        <v>696</v>
      </c>
      <c r="B1177">
        <v>449016111</v>
      </c>
      <c r="C1177">
        <v>448999207</v>
      </c>
      <c r="D1177">
        <v>277933475</v>
      </c>
      <c r="E1177">
        <v>1</v>
      </c>
      <c r="F1177">
        <v>1</v>
      </c>
      <c r="G1177">
        <v>1</v>
      </c>
      <c r="H1177">
        <v>3</v>
      </c>
      <c r="I1177" t="s">
        <v>1707</v>
      </c>
      <c r="J1177" t="s">
        <v>1708</v>
      </c>
      <c r="K1177" t="s">
        <v>1709</v>
      </c>
      <c r="L1177">
        <v>1346</v>
      </c>
      <c r="N1177">
        <v>1009</v>
      </c>
      <c r="O1177" t="s">
        <v>441</v>
      </c>
      <c r="P1177" t="s">
        <v>441</v>
      </c>
      <c r="Q1177">
        <v>1</v>
      </c>
      <c r="W1177">
        <v>0</v>
      </c>
      <c r="X1177">
        <v>-232975697</v>
      </c>
      <c r="Y1177">
        <f t="shared" si="515"/>
        <v>0</v>
      </c>
      <c r="AA1177">
        <v>248.86</v>
      </c>
      <c r="AB1177">
        <v>0</v>
      </c>
      <c r="AC1177">
        <v>0</v>
      </c>
      <c r="AD1177">
        <v>0</v>
      </c>
      <c r="AE1177">
        <v>189.97</v>
      </c>
      <c r="AF1177">
        <v>0</v>
      </c>
      <c r="AG1177">
        <v>0</v>
      </c>
      <c r="AH1177">
        <v>0</v>
      </c>
      <c r="AI1177">
        <v>1.31</v>
      </c>
      <c r="AJ1177">
        <v>1</v>
      </c>
      <c r="AK1177">
        <v>1</v>
      </c>
      <c r="AL1177">
        <v>1</v>
      </c>
      <c r="AM1177">
        <v>2</v>
      </c>
      <c r="AN1177">
        <v>0</v>
      </c>
      <c r="AO1177">
        <v>0</v>
      </c>
      <c r="AP1177">
        <v>1</v>
      </c>
      <c r="AQ1177">
        <v>1</v>
      </c>
      <c r="AR1177">
        <v>0</v>
      </c>
      <c r="AS1177" t="s">
        <v>3</v>
      </c>
      <c r="AT1177">
        <v>0.08</v>
      </c>
      <c r="AU1177" t="s">
        <v>135</v>
      </c>
      <c r="AV1177">
        <v>0</v>
      </c>
      <c r="AW1177">
        <v>2</v>
      </c>
      <c r="AX1177">
        <v>448999239</v>
      </c>
      <c r="AY1177">
        <v>1</v>
      </c>
      <c r="AZ1177">
        <v>0</v>
      </c>
      <c r="BA1177">
        <v>1213</v>
      </c>
      <c r="BB1177">
        <v>1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15.1976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1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CV1177">
        <v>0</v>
      </c>
      <c r="CW1177">
        <v>0</v>
      </c>
      <c r="CX1177">
        <f>ROUND(Y1177*Source!I696,7)</f>
        <v>0</v>
      </c>
      <c r="CY1177">
        <f t="shared" si="516"/>
        <v>248.86</v>
      </c>
      <c r="CZ1177">
        <f t="shared" si="517"/>
        <v>189.97</v>
      </c>
      <c r="DA1177">
        <f t="shared" si="518"/>
        <v>1.31</v>
      </c>
      <c r="DB1177">
        <f t="shared" si="519"/>
        <v>0</v>
      </c>
      <c r="DC1177">
        <f t="shared" si="520"/>
        <v>0</v>
      </c>
      <c r="DD1177" t="s">
        <v>3</v>
      </c>
      <c r="DE1177" t="s">
        <v>3</v>
      </c>
      <c r="DF1177">
        <f t="shared" si="521"/>
        <v>0</v>
      </c>
      <c r="DG1177">
        <f t="shared" si="523"/>
        <v>0</v>
      </c>
      <c r="DH1177">
        <f t="shared" si="513"/>
        <v>0</v>
      </c>
      <c r="DI1177">
        <f t="shared" si="514"/>
        <v>0</v>
      </c>
      <c r="DJ1177">
        <f t="shared" si="522"/>
        <v>0</v>
      </c>
      <c r="DK1177">
        <v>0</v>
      </c>
      <c r="DL1177" t="s">
        <v>3</v>
      </c>
      <c r="DM1177">
        <v>0</v>
      </c>
      <c r="DN1177" t="s">
        <v>3</v>
      </c>
      <c r="DO1177">
        <v>0</v>
      </c>
    </row>
    <row r="1178" spans="1:119" x14ac:dyDescent="0.2">
      <c r="A1178">
        <f>ROW(Source!A696)</f>
        <v>696</v>
      </c>
      <c r="B1178">
        <v>449016111</v>
      </c>
      <c r="C1178">
        <v>448999207</v>
      </c>
      <c r="D1178">
        <v>277566433</v>
      </c>
      <c r="E1178">
        <v>109</v>
      </c>
      <c r="F1178">
        <v>1</v>
      </c>
      <c r="G1178">
        <v>1</v>
      </c>
      <c r="H1178">
        <v>3</v>
      </c>
      <c r="I1178" t="s">
        <v>633</v>
      </c>
      <c r="J1178" t="s">
        <v>3</v>
      </c>
      <c r="K1178" t="s">
        <v>634</v>
      </c>
      <c r="L1178">
        <v>3277935</v>
      </c>
      <c r="N1178">
        <v>1013</v>
      </c>
      <c r="O1178" t="s">
        <v>635</v>
      </c>
      <c r="P1178" t="s">
        <v>635</v>
      </c>
      <c r="Q1178">
        <v>1</v>
      </c>
      <c r="W1178">
        <v>0</v>
      </c>
      <c r="X1178">
        <v>274903907</v>
      </c>
      <c r="Y1178">
        <f>AT1178</f>
        <v>2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1</v>
      </c>
      <c r="AJ1178">
        <v>1</v>
      </c>
      <c r="AK1178">
        <v>1</v>
      </c>
      <c r="AL1178">
        <v>1</v>
      </c>
      <c r="AM1178">
        <v>-2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 t="s">
        <v>3</v>
      </c>
      <c r="AT1178">
        <v>2</v>
      </c>
      <c r="AU1178" t="s">
        <v>3</v>
      </c>
      <c r="AV1178">
        <v>0</v>
      </c>
      <c r="AW1178">
        <v>2</v>
      </c>
      <c r="AX1178">
        <v>448999240</v>
      </c>
      <c r="AY1178">
        <v>1</v>
      </c>
      <c r="AZ1178">
        <v>2048</v>
      </c>
      <c r="BA1178">
        <v>1214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CV1178">
        <v>0</v>
      </c>
      <c r="CW1178">
        <v>0</v>
      </c>
      <c r="CX1178">
        <f>ROUND(Y1178*Source!I696,7)</f>
        <v>2</v>
      </c>
      <c r="CY1178">
        <f t="shared" si="516"/>
        <v>0</v>
      </c>
      <c r="CZ1178">
        <f t="shared" si="517"/>
        <v>0</v>
      </c>
      <c r="DA1178">
        <f t="shared" si="518"/>
        <v>1</v>
      </c>
      <c r="DB1178">
        <f>ROUND(ROUND(AT1178*CZ1178,2),6)</f>
        <v>0</v>
      </c>
      <c r="DC1178">
        <f>ROUND(ROUND(AT1178*AG1178,2),6)</f>
        <v>0</v>
      </c>
      <c r="DD1178" t="s">
        <v>3</v>
      </c>
      <c r="DE1178" t="s">
        <v>3</v>
      </c>
      <c r="DF1178">
        <f>ROUND(ROUND(AE1178,2)*CX1178,2)</f>
        <v>0</v>
      </c>
      <c r="DG1178">
        <f t="shared" si="523"/>
        <v>0</v>
      </c>
      <c r="DH1178">
        <f t="shared" si="513"/>
        <v>0</v>
      </c>
      <c r="DI1178">
        <f t="shared" si="514"/>
        <v>0</v>
      </c>
      <c r="DJ1178">
        <f t="shared" si="522"/>
        <v>0</v>
      </c>
      <c r="DK1178">
        <v>0</v>
      </c>
      <c r="DL1178" t="s">
        <v>3</v>
      </c>
      <c r="DM1178">
        <v>0</v>
      </c>
      <c r="DN1178" t="s">
        <v>3</v>
      </c>
      <c r="DO1178">
        <v>0</v>
      </c>
    </row>
    <row r="1179" spans="1:119" x14ac:dyDescent="0.2">
      <c r="A1179">
        <f>ROW(Source!A696)</f>
        <v>696</v>
      </c>
      <c r="B1179">
        <v>449016111</v>
      </c>
      <c r="C1179">
        <v>448999207</v>
      </c>
      <c r="D1179">
        <v>277566436</v>
      </c>
      <c r="E1179">
        <v>109</v>
      </c>
      <c r="F1179">
        <v>1</v>
      </c>
      <c r="G1179">
        <v>1</v>
      </c>
      <c r="H1179">
        <v>3</v>
      </c>
      <c r="I1179" t="s">
        <v>725</v>
      </c>
      <c r="J1179" t="s">
        <v>3</v>
      </c>
      <c r="K1179" t="s">
        <v>726</v>
      </c>
      <c r="L1179">
        <v>1348</v>
      </c>
      <c r="N1179">
        <v>1009</v>
      </c>
      <c r="O1179" t="s">
        <v>83</v>
      </c>
      <c r="P1179" t="s">
        <v>83</v>
      </c>
      <c r="Q1179">
        <v>1000</v>
      </c>
      <c r="W1179">
        <v>0</v>
      </c>
      <c r="X1179">
        <v>1392189009</v>
      </c>
      <c r="Y1179">
        <f>(AT1179*ROUND(0,7))</f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1</v>
      </c>
      <c r="AJ1179">
        <v>1</v>
      </c>
      <c r="AK1179">
        <v>1</v>
      </c>
      <c r="AL1179">
        <v>1</v>
      </c>
      <c r="AM1179">
        <v>-2</v>
      </c>
      <c r="AN1179">
        <v>0</v>
      </c>
      <c r="AO1179">
        <v>0</v>
      </c>
      <c r="AP1179">
        <v>1</v>
      </c>
      <c r="AQ1179">
        <v>0</v>
      </c>
      <c r="AR1179">
        <v>0</v>
      </c>
      <c r="AS1179" t="s">
        <v>3</v>
      </c>
      <c r="AT1179">
        <v>1E-3</v>
      </c>
      <c r="AU1179" t="s">
        <v>135</v>
      </c>
      <c r="AV1179">
        <v>0</v>
      </c>
      <c r="AW1179">
        <v>2</v>
      </c>
      <c r="AX1179">
        <v>448999241</v>
      </c>
      <c r="AY1179">
        <v>1</v>
      </c>
      <c r="AZ1179">
        <v>0</v>
      </c>
      <c r="BA1179">
        <v>1215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CV1179">
        <v>0</v>
      </c>
      <c r="CW1179">
        <v>0</v>
      </c>
      <c r="CX1179">
        <f>ROUND(Y1179*Source!I696,7)</f>
        <v>0</v>
      </c>
      <c r="CY1179">
        <f t="shared" si="516"/>
        <v>0</v>
      </c>
      <c r="CZ1179">
        <f t="shared" si="517"/>
        <v>0</v>
      </c>
      <c r="DA1179">
        <f t="shared" si="518"/>
        <v>1</v>
      </c>
      <c r="DB1179">
        <f>ROUND((ROUND(AT1179*CZ1179,2)*ROUND(0,7)),6)</f>
        <v>0</v>
      </c>
      <c r="DC1179">
        <f>ROUND((ROUND(AT1179*AG1179,2)*ROUND(0,7)),6)</f>
        <v>0</v>
      </c>
      <c r="DD1179" t="s">
        <v>3</v>
      </c>
      <c r="DE1179" t="s">
        <v>3</v>
      </c>
      <c r="DF1179">
        <f>ROUND(ROUND(AE1179,2)*CX1179,2)</f>
        <v>0</v>
      </c>
      <c r="DG1179">
        <f t="shared" si="523"/>
        <v>0</v>
      </c>
      <c r="DH1179">
        <f t="shared" si="513"/>
        <v>0</v>
      </c>
      <c r="DI1179">
        <f t="shared" si="514"/>
        <v>0</v>
      </c>
      <c r="DJ1179">
        <f t="shared" si="522"/>
        <v>0</v>
      </c>
      <c r="DK1179">
        <v>0</v>
      </c>
      <c r="DL1179" t="s">
        <v>3</v>
      </c>
      <c r="DM1179">
        <v>0</v>
      </c>
      <c r="DN1179" t="s">
        <v>3</v>
      </c>
      <c r="DO1179">
        <v>0</v>
      </c>
    </row>
    <row r="1180" spans="1:119" x14ac:dyDescent="0.2">
      <c r="A1180">
        <f>ROW(Source!A699)</f>
        <v>699</v>
      </c>
      <c r="B1180">
        <v>449016111</v>
      </c>
      <c r="C1180">
        <v>448999244</v>
      </c>
      <c r="D1180">
        <v>277560343</v>
      </c>
      <c r="E1180">
        <v>109</v>
      </c>
      <c r="F1180">
        <v>1</v>
      </c>
      <c r="G1180">
        <v>1</v>
      </c>
      <c r="H1180">
        <v>1</v>
      </c>
      <c r="I1180" t="s">
        <v>1433</v>
      </c>
      <c r="J1180" t="s">
        <v>3</v>
      </c>
      <c r="K1180" t="s">
        <v>1434</v>
      </c>
      <c r="L1180">
        <v>1191</v>
      </c>
      <c r="N1180">
        <v>1013</v>
      </c>
      <c r="O1180" t="s">
        <v>1203</v>
      </c>
      <c r="P1180" t="s">
        <v>1203</v>
      </c>
      <c r="Q1180">
        <v>1</v>
      </c>
      <c r="W1180">
        <v>0</v>
      </c>
      <c r="X1180">
        <v>71966457</v>
      </c>
      <c r="Y1180">
        <f>AT1180</f>
        <v>9.3000000000000007</v>
      </c>
      <c r="AA1180">
        <v>0</v>
      </c>
      <c r="AB1180">
        <v>0</v>
      </c>
      <c r="AC1180">
        <v>0</v>
      </c>
      <c r="AD1180">
        <v>620.24</v>
      </c>
      <c r="AE1180">
        <v>0</v>
      </c>
      <c r="AF1180">
        <v>0</v>
      </c>
      <c r="AG1180">
        <v>0</v>
      </c>
      <c r="AH1180">
        <v>620.24</v>
      </c>
      <c r="AI1180">
        <v>1</v>
      </c>
      <c r="AJ1180">
        <v>1</v>
      </c>
      <c r="AK1180">
        <v>1</v>
      </c>
      <c r="AL1180">
        <v>1</v>
      </c>
      <c r="AM1180">
        <v>-2</v>
      </c>
      <c r="AN1180">
        <v>0</v>
      </c>
      <c r="AO1180">
        <v>0</v>
      </c>
      <c r="AP1180">
        <v>1</v>
      </c>
      <c r="AQ1180">
        <v>1</v>
      </c>
      <c r="AR1180">
        <v>0</v>
      </c>
      <c r="AS1180" t="s">
        <v>3</v>
      </c>
      <c r="AT1180">
        <v>9.3000000000000007</v>
      </c>
      <c r="AU1180" t="s">
        <v>3</v>
      </c>
      <c r="AV1180">
        <v>1</v>
      </c>
      <c r="AW1180">
        <v>2</v>
      </c>
      <c r="AX1180">
        <v>448999262</v>
      </c>
      <c r="AY1180">
        <v>2</v>
      </c>
      <c r="AZ1180">
        <v>131072</v>
      </c>
      <c r="BA1180">
        <v>1216</v>
      </c>
      <c r="BB1180">
        <v>1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5768.2320000000009</v>
      </c>
      <c r="BN1180">
        <v>9.3000000000000007</v>
      </c>
      <c r="BO1180">
        <v>0</v>
      </c>
      <c r="BP1180">
        <v>1</v>
      </c>
      <c r="BQ1180">
        <v>0</v>
      </c>
      <c r="BR1180">
        <v>0</v>
      </c>
      <c r="BS1180">
        <v>0</v>
      </c>
      <c r="BT1180">
        <v>5768.2320000000009</v>
      </c>
      <c r="BU1180">
        <v>9.3000000000000007</v>
      </c>
      <c r="BV1180">
        <v>0</v>
      </c>
      <c r="BW1180">
        <v>1</v>
      </c>
      <c r="CU1180">
        <f>ROUND(AT1180*Source!I699*AH1180*AL1180,2)</f>
        <v>5768.23</v>
      </c>
      <c r="CV1180">
        <f>ROUND(Y1180*Source!I699,7)</f>
        <v>9.3000000000000007</v>
      </c>
      <c r="CW1180">
        <v>0</v>
      </c>
      <c r="CX1180">
        <f>ROUND(Y1180*Source!I699,7)</f>
        <v>9.3000000000000007</v>
      </c>
      <c r="CY1180">
        <f>AD1180</f>
        <v>620.24</v>
      </c>
      <c r="CZ1180">
        <f>AH1180</f>
        <v>620.24</v>
      </c>
      <c r="DA1180">
        <f>AL1180</f>
        <v>1</v>
      </c>
      <c r="DB1180">
        <f>ROUND(ROUND(AT1180*CZ1180,2),6)</f>
        <v>5768.23</v>
      </c>
      <c r="DC1180">
        <f>ROUND(ROUND(AT1180*AG1180,2),6)</f>
        <v>0</v>
      </c>
      <c r="DD1180" t="s">
        <v>3</v>
      </c>
      <c r="DE1180" t="s">
        <v>3</v>
      </c>
      <c r="DF1180">
        <f>ROUND(ROUND(AE1180,2)*CX1180,2)</f>
        <v>0</v>
      </c>
      <c r="DG1180">
        <f t="shared" si="523"/>
        <v>0</v>
      </c>
      <c r="DH1180">
        <f t="shared" si="513"/>
        <v>0</v>
      </c>
      <c r="DI1180">
        <f t="shared" si="514"/>
        <v>5768.23</v>
      </c>
      <c r="DJ1180">
        <f>DI1180</f>
        <v>5768.23</v>
      </c>
      <c r="DK1180">
        <v>1</v>
      </c>
      <c r="DL1180" t="s">
        <v>3</v>
      </c>
      <c r="DM1180">
        <v>0</v>
      </c>
      <c r="DN1180" t="s">
        <v>3</v>
      </c>
      <c r="DO1180">
        <v>0</v>
      </c>
    </row>
    <row r="1181" spans="1:119" x14ac:dyDescent="0.2">
      <c r="A1181">
        <f>ROW(Source!A699)</f>
        <v>699</v>
      </c>
      <c r="B1181">
        <v>449016111</v>
      </c>
      <c r="C1181">
        <v>448999244</v>
      </c>
      <c r="D1181">
        <v>277560491</v>
      </c>
      <c r="E1181">
        <v>109</v>
      </c>
      <c r="F1181">
        <v>1</v>
      </c>
      <c r="G1181">
        <v>1</v>
      </c>
      <c r="H1181">
        <v>1</v>
      </c>
      <c r="I1181" t="s">
        <v>1204</v>
      </c>
      <c r="J1181" t="s">
        <v>3</v>
      </c>
      <c r="K1181" t="s">
        <v>1205</v>
      </c>
      <c r="L1181">
        <v>1191</v>
      </c>
      <c r="N1181">
        <v>1013</v>
      </c>
      <c r="O1181" t="s">
        <v>1203</v>
      </c>
      <c r="P1181" t="s">
        <v>1203</v>
      </c>
      <c r="Q1181">
        <v>1</v>
      </c>
      <c r="W1181">
        <v>0</v>
      </c>
      <c r="X1181">
        <v>-1417349443</v>
      </c>
      <c r="Y1181">
        <f>AT1181</f>
        <v>0.4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1</v>
      </c>
      <c r="AJ1181">
        <v>1</v>
      </c>
      <c r="AK1181">
        <v>1</v>
      </c>
      <c r="AL1181">
        <v>1</v>
      </c>
      <c r="AM1181">
        <v>-2</v>
      </c>
      <c r="AN1181">
        <v>0</v>
      </c>
      <c r="AO1181">
        <v>0</v>
      </c>
      <c r="AP1181">
        <v>1</v>
      </c>
      <c r="AQ1181">
        <v>1</v>
      </c>
      <c r="AR1181">
        <v>0</v>
      </c>
      <c r="AS1181" t="s">
        <v>3</v>
      </c>
      <c r="AT1181">
        <v>0.4</v>
      </c>
      <c r="AU1181" t="s">
        <v>3</v>
      </c>
      <c r="AV1181">
        <v>2</v>
      </c>
      <c r="AW1181">
        <v>2</v>
      </c>
      <c r="AX1181">
        <v>448999263</v>
      </c>
      <c r="AY1181">
        <v>1</v>
      </c>
      <c r="AZ1181">
        <v>0</v>
      </c>
      <c r="BA1181">
        <v>1217</v>
      </c>
      <c r="BB1181">
        <v>1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CV1181">
        <v>0</v>
      </c>
      <c r="CW1181">
        <v>0</v>
      </c>
      <c r="CX1181">
        <f>ROUND(Y1181*Source!I699,7)</f>
        <v>0.4</v>
      </c>
      <c r="CY1181">
        <f>AD1181</f>
        <v>0</v>
      </c>
      <c r="CZ1181">
        <f>AH1181</f>
        <v>0</v>
      </c>
      <c r="DA1181">
        <f>AL1181</f>
        <v>1</v>
      </c>
      <c r="DB1181">
        <f>ROUND(ROUND(AT1181*CZ1181,2),6)</f>
        <v>0</v>
      </c>
      <c r="DC1181">
        <f>ROUND(ROUND(AT1181*AG1181,2),6)</f>
        <v>0</v>
      </c>
      <c r="DD1181" t="s">
        <v>3</v>
      </c>
      <c r="DE1181" t="s">
        <v>3</v>
      </c>
      <c r="DF1181">
        <f>ROUND(ROUND(AE1181,2)*CX1181,2)</f>
        <v>0</v>
      </c>
      <c r="DG1181">
        <f t="shared" si="523"/>
        <v>0</v>
      </c>
      <c r="DH1181">
        <f t="shared" si="513"/>
        <v>0</v>
      </c>
      <c r="DI1181">
        <f t="shared" si="514"/>
        <v>0</v>
      </c>
      <c r="DJ1181">
        <f>DI1181</f>
        <v>0</v>
      </c>
      <c r="DK1181">
        <v>0</v>
      </c>
      <c r="DL1181" t="s">
        <v>3</v>
      </c>
      <c r="DM1181">
        <v>0</v>
      </c>
      <c r="DN1181" t="s">
        <v>3</v>
      </c>
      <c r="DO1181">
        <v>0</v>
      </c>
    </row>
    <row r="1182" spans="1:119" x14ac:dyDescent="0.2">
      <c r="A1182">
        <f>ROW(Source!A699)</f>
        <v>699</v>
      </c>
      <c r="B1182">
        <v>449016111</v>
      </c>
      <c r="C1182">
        <v>448999244</v>
      </c>
      <c r="D1182">
        <v>277944840</v>
      </c>
      <c r="E1182">
        <v>1</v>
      </c>
      <c r="F1182">
        <v>1</v>
      </c>
      <c r="G1182">
        <v>1</v>
      </c>
      <c r="H1182">
        <v>2</v>
      </c>
      <c r="I1182" t="s">
        <v>1364</v>
      </c>
      <c r="J1182" t="s">
        <v>1365</v>
      </c>
      <c r="K1182" t="s">
        <v>1366</v>
      </c>
      <c r="L1182">
        <v>1368</v>
      </c>
      <c r="N1182">
        <v>1011</v>
      </c>
      <c r="O1182" t="s">
        <v>1100</v>
      </c>
      <c r="P1182" t="s">
        <v>1100</v>
      </c>
      <c r="Q1182">
        <v>1</v>
      </c>
      <c r="W1182">
        <v>0</v>
      </c>
      <c r="X1182">
        <v>622831100</v>
      </c>
      <c r="Y1182">
        <f>AT1182</f>
        <v>0.4</v>
      </c>
      <c r="AA1182">
        <v>0</v>
      </c>
      <c r="AB1182">
        <v>1587.88</v>
      </c>
      <c r="AC1182">
        <v>620.24</v>
      </c>
      <c r="AD1182">
        <v>0</v>
      </c>
      <c r="AE1182">
        <v>0</v>
      </c>
      <c r="AF1182">
        <v>1587.88</v>
      </c>
      <c r="AG1182">
        <v>620.24</v>
      </c>
      <c r="AH1182">
        <v>0</v>
      </c>
      <c r="AI1182">
        <v>1</v>
      </c>
      <c r="AJ1182">
        <v>1</v>
      </c>
      <c r="AK1182">
        <v>1</v>
      </c>
      <c r="AL1182">
        <v>1</v>
      </c>
      <c r="AM1182">
        <v>-2</v>
      </c>
      <c r="AN1182">
        <v>0</v>
      </c>
      <c r="AO1182">
        <v>0</v>
      </c>
      <c r="AP1182">
        <v>1</v>
      </c>
      <c r="AQ1182">
        <v>1</v>
      </c>
      <c r="AR1182">
        <v>0</v>
      </c>
      <c r="AS1182" t="s">
        <v>3</v>
      </c>
      <c r="AT1182">
        <v>0.4</v>
      </c>
      <c r="AU1182" t="s">
        <v>3</v>
      </c>
      <c r="AV1182">
        <v>1</v>
      </c>
      <c r="AW1182">
        <v>2</v>
      </c>
      <c r="AX1182">
        <v>448999264</v>
      </c>
      <c r="AY1182">
        <v>2</v>
      </c>
      <c r="AZ1182">
        <v>98304</v>
      </c>
      <c r="BA1182">
        <v>1218</v>
      </c>
      <c r="BB1182">
        <v>1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635.15200000000004</v>
      </c>
      <c r="BL1182">
        <v>248.096</v>
      </c>
      <c r="BM1182">
        <v>0</v>
      </c>
      <c r="BN1182">
        <v>0</v>
      </c>
      <c r="BO1182">
        <v>0.4</v>
      </c>
      <c r="BP1182">
        <v>1</v>
      </c>
      <c r="BQ1182">
        <v>0</v>
      </c>
      <c r="BR1182">
        <v>635.15200000000004</v>
      </c>
      <c r="BS1182">
        <v>248.096</v>
      </c>
      <c r="BT1182">
        <v>0</v>
      </c>
      <c r="BU1182">
        <v>0</v>
      </c>
      <c r="BV1182">
        <v>0.4</v>
      </c>
      <c r="BW1182">
        <v>1</v>
      </c>
      <c r="CV1182">
        <v>0</v>
      </c>
      <c r="CW1182">
        <f>ROUND(Y1182*Source!I699*DO1182,7)</f>
        <v>0.4</v>
      </c>
      <c r="CX1182">
        <f>ROUND(Y1182*Source!I699,7)</f>
        <v>0.4</v>
      </c>
      <c r="CY1182">
        <f>AB1182</f>
        <v>1587.88</v>
      </c>
      <c r="CZ1182">
        <f>AF1182</f>
        <v>1587.88</v>
      </c>
      <c r="DA1182">
        <f>AJ1182</f>
        <v>1</v>
      </c>
      <c r="DB1182">
        <f>ROUND(ROUND(AT1182*CZ1182,2),6)</f>
        <v>635.15</v>
      </c>
      <c r="DC1182">
        <f>ROUND(ROUND(AT1182*AG1182,2),6)</f>
        <v>248.1</v>
      </c>
      <c r="DD1182" t="s">
        <v>3</v>
      </c>
      <c r="DE1182" t="s">
        <v>3</v>
      </c>
      <c r="DF1182">
        <f>ROUND(ROUND(AE1182,2)*CX1182,2)</f>
        <v>0</v>
      </c>
      <c r="DG1182">
        <f t="shared" si="523"/>
        <v>635.15</v>
      </c>
      <c r="DH1182">
        <f t="shared" si="513"/>
        <v>248.1</v>
      </c>
      <c r="DI1182">
        <f t="shared" si="514"/>
        <v>0</v>
      </c>
      <c r="DJ1182">
        <f>DG1182+DH1182</f>
        <v>883.25</v>
      </c>
      <c r="DK1182">
        <v>1</v>
      </c>
      <c r="DL1182" t="s">
        <v>1219</v>
      </c>
      <c r="DM1182">
        <v>5</v>
      </c>
      <c r="DN1182" t="s">
        <v>1203</v>
      </c>
      <c r="DO1182">
        <v>1</v>
      </c>
    </row>
    <row r="1183" spans="1:119" x14ac:dyDescent="0.2">
      <c r="A1183">
        <f>ROW(Source!A699)</f>
        <v>699</v>
      </c>
      <c r="B1183">
        <v>449016111</v>
      </c>
      <c r="C1183">
        <v>448999244</v>
      </c>
      <c r="D1183">
        <v>277862733</v>
      </c>
      <c r="E1183">
        <v>1</v>
      </c>
      <c r="F1183">
        <v>1</v>
      </c>
      <c r="G1183">
        <v>1</v>
      </c>
      <c r="H1183">
        <v>3</v>
      </c>
      <c r="I1183" t="s">
        <v>1713</v>
      </c>
      <c r="J1183" t="s">
        <v>1714</v>
      </c>
      <c r="K1183" t="s">
        <v>1715</v>
      </c>
      <c r="L1183">
        <v>1346</v>
      </c>
      <c r="N1183">
        <v>1009</v>
      </c>
      <c r="O1183" t="s">
        <v>441</v>
      </c>
      <c r="P1183" t="s">
        <v>441</v>
      </c>
      <c r="Q1183">
        <v>1</v>
      </c>
      <c r="W1183">
        <v>0</v>
      </c>
      <c r="X1183">
        <v>1008260642</v>
      </c>
      <c r="Y1183">
        <f t="shared" ref="Y1183:Y1194" si="524">(AT1183*ROUND(0,7))</f>
        <v>0</v>
      </c>
      <c r="AA1183">
        <v>406.33</v>
      </c>
      <c r="AB1183">
        <v>0</v>
      </c>
      <c r="AC1183">
        <v>0</v>
      </c>
      <c r="AD1183">
        <v>0</v>
      </c>
      <c r="AE1183">
        <v>284.14999999999998</v>
      </c>
      <c r="AF1183">
        <v>0</v>
      </c>
      <c r="AG1183">
        <v>0</v>
      </c>
      <c r="AH1183">
        <v>0</v>
      </c>
      <c r="AI1183">
        <v>1.43</v>
      </c>
      <c r="AJ1183">
        <v>1</v>
      </c>
      <c r="AK1183">
        <v>1</v>
      </c>
      <c r="AL1183">
        <v>1</v>
      </c>
      <c r="AM1183">
        <v>2</v>
      </c>
      <c r="AN1183">
        <v>0</v>
      </c>
      <c r="AO1183">
        <v>0</v>
      </c>
      <c r="AP1183">
        <v>1</v>
      </c>
      <c r="AQ1183">
        <v>1</v>
      </c>
      <c r="AR1183">
        <v>0</v>
      </c>
      <c r="AS1183" t="s">
        <v>3</v>
      </c>
      <c r="AT1183">
        <v>0.01</v>
      </c>
      <c r="AU1183" t="s">
        <v>135</v>
      </c>
      <c r="AV1183">
        <v>0</v>
      </c>
      <c r="AW1183">
        <v>2</v>
      </c>
      <c r="AX1183">
        <v>448999265</v>
      </c>
      <c r="AY1183">
        <v>1</v>
      </c>
      <c r="AZ1183">
        <v>0</v>
      </c>
      <c r="BA1183">
        <v>1219</v>
      </c>
      <c r="BB1183">
        <v>1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2.8414999999999999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1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CV1183">
        <v>0</v>
      </c>
      <c r="CW1183">
        <v>0</v>
      </c>
      <c r="CX1183">
        <f>ROUND(Y1183*Source!I699,7)</f>
        <v>0</v>
      </c>
      <c r="CY1183">
        <f t="shared" ref="CY1183:CY1196" si="525">AA1183</f>
        <v>406.33</v>
      </c>
      <c r="CZ1183">
        <f t="shared" ref="CZ1183:CZ1196" si="526">AE1183</f>
        <v>284.14999999999998</v>
      </c>
      <c r="DA1183">
        <f t="shared" ref="DA1183:DA1196" si="527">AI1183</f>
        <v>1.43</v>
      </c>
      <c r="DB1183">
        <f t="shared" ref="DB1183:DB1194" si="528">ROUND((ROUND(AT1183*CZ1183,2)*ROUND(0,7)),6)</f>
        <v>0</v>
      </c>
      <c r="DC1183">
        <f t="shared" ref="DC1183:DC1194" si="529">ROUND((ROUND(AT1183*AG1183,2)*ROUND(0,7)),6)</f>
        <v>0</v>
      </c>
      <c r="DD1183" t="s">
        <v>3</v>
      </c>
      <c r="DE1183" t="s">
        <v>3</v>
      </c>
      <c r="DF1183">
        <f t="shared" ref="DF1183:DF1194" si="530">ROUND(ROUND(AE1183*AI1183,2)*CX1183,2)</f>
        <v>0</v>
      </c>
      <c r="DG1183">
        <f t="shared" si="523"/>
        <v>0</v>
      </c>
      <c r="DH1183">
        <f t="shared" si="513"/>
        <v>0</v>
      </c>
      <c r="DI1183">
        <f t="shared" si="514"/>
        <v>0</v>
      </c>
      <c r="DJ1183">
        <f t="shared" ref="DJ1183:DJ1196" si="531">DF1183</f>
        <v>0</v>
      </c>
      <c r="DK1183">
        <v>0</v>
      </c>
      <c r="DL1183" t="s">
        <v>3</v>
      </c>
      <c r="DM1183">
        <v>0</v>
      </c>
      <c r="DN1183" t="s">
        <v>3</v>
      </c>
      <c r="DO1183">
        <v>0</v>
      </c>
    </row>
    <row r="1184" spans="1:119" x14ac:dyDescent="0.2">
      <c r="A1184">
        <f>ROW(Source!A699)</f>
        <v>699</v>
      </c>
      <c r="B1184">
        <v>449016111</v>
      </c>
      <c r="C1184">
        <v>448999244</v>
      </c>
      <c r="D1184">
        <v>277865759</v>
      </c>
      <c r="E1184">
        <v>1</v>
      </c>
      <c r="F1184">
        <v>1</v>
      </c>
      <c r="G1184">
        <v>1</v>
      </c>
      <c r="H1184">
        <v>3</v>
      </c>
      <c r="I1184" t="s">
        <v>1683</v>
      </c>
      <c r="J1184" t="s">
        <v>1684</v>
      </c>
      <c r="K1184" t="s">
        <v>1685</v>
      </c>
      <c r="L1184">
        <v>1301</v>
      </c>
      <c r="N1184">
        <v>1003</v>
      </c>
      <c r="O1184" t="s">
        <v>211</v>
      </c>
      <c r="P1184" t="s">
        <v>211</v>
      </c>
      <c r="Q1184">
        <v>1</v>
      </c>
      <c r="W1184">
        <v>0</v>
      </c>
      <c r="X1184">
        <v>82205366</v>
      </c>
      <c r="Y1184">
        <f t="shared" si="524"/>
        <v>0</v>
      </c>
      <c r="AA1184">
        <v>3.47</v>
      </c>
      <c r="AB1184">
        <v>0</v>
      </c>
      <c r="AC1184">
        <v>0</v>
      </c>
      <c r="AD1184">
        <v>0</v>
      </c>
      <c r="AE1184">
        <v>2.27</v>
      </c>
      <c r="AF1184">
        <v>0</v>
      </c>
      <c r="AG1184">
        <v>0</v>
      </c>
      <c r="AH1184">
        <v>0</v>
      </c>
      <c r="AI1184">
        <v>1.53</v>
      </c>
      <c r="AJ1184">
        <v>1</v>
      </c>
      <c r="AK1184">
        <v>1</v>
      </c>
      <c r="AL1184">
        <v>1</v>
      </c>
      <c r="AM1184">
        <v>2</v>
      </c>
      <c r="AN1184">
        <v>0</v>
      </c>
      <c r="AO1184">
        <v>0</v>
      </c>
      <c r="AP1184">
        <v>1</v>
      </c>
      <c r="AQ1184">
        <v>1</v>
      </c>
      <c r="AR1184">
        <v>0</v>
      </c>
      <c r="AS1184" t="s">
        <v>3</v>
      </c>
      <c r="AT1184">
        <v>4.21</v>
      </c>
      <c r="AU1184" t="s">
        <v>135</v>
      </c>
      <c r="AV1184">
        <v>0</v>
      </c>
      <c r="AW1184">
        <v>2</v>
      </c>
      <c r="AX1184">
        <v>448999266</v>
      </c>
      <c r="AY1184">
        <v>1</v>
      </c>
      <c r="AZ1184">
        <v>0</v>
      </c>
      <c r="BA1184">
        <v>1220</v>
      </c>
      <c r="BB1184">
        <v>1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9.5566999999999993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1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CV1184">
        <v>0</v>
      </c>
      <c r="CW1184">
        <v>0</v>
      </c>
      <c r="CX1184">
        <f>ROUND(Y1184*Source!I699,7)</f>
        <v>0</v>
      </c>
      <c r="CY1184">
        <f t="shared" si="525"/>
        <v>3.47</v>
      </c>
      <c r="CZ1184">
        <f t="shared" si="526"/>
        <v>2.27</v>
      </c>
      <c r="DA1184">
        <f t="shared" si="527"/>
        <v>1.53</v>
      </c>
      <c r="DB1184">
        <f t="shared" si="528"/>
        <v>0</v>
      </c>
      <c r="DC1184">
        <f t="shared" si="529"/>
        <v>0</v>
      </c>
      <c r="DD1184" t="s">
        <v>3</v>
      </c>
      <c r="DE1184" t="s">
        <v>3</v>
      </c>
      <c r="DF1184">
        <f t="shared" si="530"/>
        <v>0</v>
      </c>
      <c r="DG1184">
        <f t="shared" si="523"/>
        <v>0</v>
      </c>
      <c r="DH1184">
        <f t="shared" si="513"/>
        <v>0</v>
      </c>
      <c r="DI1184">
        <f t="shared" si="514"/>
        <v>0</v>
      </c>
      <c r="DJ1184">
        <f t="shared" si="531"/>
        <v>0</v>
      </c>
      <c r="DK1184">
        <v>0</v>
      </c>
      <c r="DL1184" t="s">
        <v>3</v>
      </c>
      <c r="DM1184">
        <v>0</v>
      </c>
      <c r="DN1184" t="s">
        <v>3</v>
      </c>
      <c r="DO1184">
        <v>0</v>
      </c>
    </row>
    <row r="1185" spans="1:119" x14ac:dyDescent="0.2">
      <c r="A1185">
        <f>ROW(Source!A699)</f>
        <v>699</v>
      </c>
      <c r="B1185">
        <v>449016111</v>
      </c>
      <c r="C1185">
        <v>448999244</v>
      </c>
      <c r="D1185">
        <v>277867733</v>
      </c>
      <c r="E1185">
        <v>1</v>
      </c>
      <c r="F1185">
        <v>1</v>
      </c>
      <c r="G1185">
        <v>1</v>
      </c>
      <c r="H1185">
        <v>3</v>
      </c>
      <c r="I1185" t="s">
        <v>1241</v>
      </c>
      <c r="J1185" t="s">
        <v>1242</v>
      </c>
      <c r="K1185" t="s">
        <v>1243</v>
      </c>
      <c r="L1185">
        <v>1346</v>
      </c>
      <c r="N1185">
        <v>1009</v>
      </c>
      <c r="O1185" t="s">
        <v>441</v>
      </c>
      <c r="P1185" t="s">
        <v>441</v>
      </c>
      <c r="Q1185">
        <v>1</v>
      </c>
      <c r="W1185">
        <v>0</v>
      </c>
      <c r="X1185">
        <v>391631581</v>
      </c>
      <c r="Y1185">
        <f t="shared" si="524"/>
        <v>0</v>
      </c>
      <c r="AA1185">
        <v>188.92</v>
      </c>
      <c r="AB1185">
        <v>0</v>
      </c>
      <c r="AC1185">
        <v>0</v>
      </c>
      <c r="AD1185">
        <v>0</v>
      </c>
      <c r="AE1185">
        <v>174.93</v>
      </c>
      <c r="AF1185">
        <v>0</v>
      </c>
      <c r="AG1185">
        <v>0</v>
      </c>
      <c r="AH1185">
        <v>0</v>
      </c>
      <c r="AI1185">
        <v>1.08</v>
      </c>
      <c r="AJ1185">
        <v>1</v>
      </c>
      <c r="AK1185">
        <v>1</v>
      </c>
      <c r="AL1185">
        <v>1</v>
      </c>
      <c r="AM1185">
        <v>2</v>
      </c>
      <c r="AN1185">
        <v>0</v>
      </c>
      <c r="AO1185">
        <v>0</v>
      </c>
      <c r="AP1185">
        <v>1</v>
      </c>
      <c r="AQ1185">
        <v>1</v>
      </c>
      <c r="AR1185">
        <v>0</v>
      </c>
      <c r="AS1185" t="s">
        <v>3</v>
      </c>
      <c r="AT1185">
        <v>0.3</v>
      </c>
      <c r="AU1185" t="s">
        <v>135</v>
      </c>
      <c r="AV1185">
        <v>0</v>
      </c>
      <c r="AW1185">
        <v>2</v>
      </c>
      <c r="AX1185">
        <v>448999267</v>
      </c>
      <c r="AY1185">
        <v>1</v>
      </c>
      <c r="AZ1185">
        <v>0</v>
      </c>
      <c r="BA1185">
        <v>1221</v>
      </c>
      <c r="BB1185">
        <v>1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52.478999999999999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1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CV1185">
        <v>0</v>
      </c>
      <c r="CW1185">
        <v>0</v>
      </c>
      <c r="CX1185">
        <f>ROUND(Y1185*Source!I699,7)</f>
        <v>0</v>
      </c>
      <c r="CY1185">
        <f t="shared" si="525"/>
        <v>188.92</v>
      </c>
      <c r="CZ1185">
        <f t="shared" si="526"/>
        <v>174.93</v>
      </c>
      <c r="DA1185">
        <f t="shared" si="527"/>
        <v>1.08</v>
      </c>
      <c r="DB1185">
        <f t="shared" si="528"/>
        <v>0</v>
      </c>
      <c r="DC1185">
        <f t="shared" si="529"/>
        <v>0</v>
      </c>
      <c r="DD1185" t="s">
        <v>3</v>
      </c>
      <c r="DE1185" t="s">
        <v>3</v>
      </c>
      <c r="DF1185">
        <f t="shared" si="530"/>
        <v>0</v>
      </c>
      <c r="DG1185">
        <f t="shared" si="523"/>
        <v>0</v>
      </c>
      <c r="DH1185">
        <f t="shared" si="513"/>
        <v>0</v>
      </c>
      <c r="DI1185">
        <f t="shared" si="514"/>
        <v>0</v>
      </c>
      <c r="DJ1185">
        <f t="shared" si="531"/>
        <v>0</v>
      </c>
      <c r="DK1185">
        <v>0</v>
      </c>
      <c r="DL1185" t="s">
        <v>3</v>
      </c>
      <c r="DM1185">
        <v>0</v>
      </c>
      <c r="DN1185" t="s">
        <v>3</v>
      </c>
      <c r="DO1185">
        <v>0</v>
      </c>
    </row>
    <row r="1186" spans="1:119" x14ac:dyDescent="0.2">
      <c r="A1186">
        <f>ROW(Source!A699)</f>
        <v>699</v>
      </c>
      <c r="B1186">
        <v>449016111</v>
      </c>
      <c r="C1186">
        <v>448999244</v>
      </c>
      <c r="D1186">
        <v>277867849</v>
      </c>
      <c r="E1186">
        <v>1</v>
      </c>
      <c r="F1186">
        <v>1</v>
      </c>
      <c r="G1186">
        <v>1</v>
      </c>
      <c r="H1186">
        <v>3</v>
      </c>
      <c r="I1186" t="s">
        <v>1740</v>
      </c>
      <c r="J1186" t="s">
        <v>1741</v>
      </c>
      <c r="K1186" t="s">
        <v>1742</v>
      </c>
      <c r="L1186">
        <v>1425</v>
      </c>
      <c r="N1186">
        <v>1013</v>
      </c>
      <c r="O1186" t="s">
        <v>62</v>
      </c>
      <c r="P1186" t="s">
        <v>62</v>
      </c>
      <c r="Q1186">
        <v>1</v>
      </c>
      <c r="W1186">
        <v>0</v>
      </c>
      <c r="X1186">
        <v>172067607</v>
      </c>
      <c r="Y1186">
        <f t="shared" si="524"/>
        <v>0</v>
      </c>
      <c r="AA1186">
        <v>1261.74</v>
      </c>
      <c r="AB1186">
        <v>0</v>
      </c>
      <c r="AC1186">
        <v>0</v>
      </c>
      <c r="AD1186">
        <v>0</v>
      </c>
      <c r="AE1186">
        <v>978.09</v>
      </c>
      <c r="AF1186">
        <v>0</v>
      </c>
      <c r="AG1186">
        <v>0</v>
      </c>
      <c r="AH1186">
        <v>0</v>
      </c>
      <c r="AI1186">
        <v>1.29</v>
      </c>
      <c r="AJ1186">
        <v>1</v>
      </c>
      <c r="AK1186">
        <v>1</v>
      </c>
      <c r="AL1186">
        <v>1</v>
      </c>
      <c r="AM1186">
        <v>2</v>
      </c>
      <c r="AN1186">
        <v>0</v>
      </c>
      <c r="AO1186">
        <v>0</v>
      </c>
      <c r="AP1186">
        <v>1</v>
      </c>
      <c r="AQ1186">
        <v>1</v>
      </c>
      <c r="AR1186">
        <v>0</v>
      </c>
      <c r="AS1186" t="s">
        <v>3</v>
      </c>
      <c r="AT1186">
        <v>0.1</v>
      </c>
      <c r="AU1186" t="s">
        <v>135</v>
      </c>
      <c r="AV1186">
        <v>0</v>
      </c>
      <c r="AW1186">
        <v>2</v>
      </c>
      <c r="AX1186">
        <v>448999268</v>
      </c>
      <c r="AY1186">
        <v>1</v>
      </c>
      <c r="AZ1186">
        <v>0</v>
      </c>
      <c r="BA1186">
        <v>1222</v>
      </c>
      <c r="BB1186">
        <v>1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97.809000000000012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1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CV1186">
        <v>0</v>
      </c>
      <c r="CW1186">
        <v>0</v>
      </c>
      <c r="CX1186">
        <f>ROUND(Y1186*Source!I699,7)</f>
        <v>0</v>
      </c>
      <c r="CY1186">
        <f t="shared" si="525"/>
        <v>1261.74</v>
      </c>
      <c r="CZ1186">
        <f t="shared" si="526"/>
        <v>978.09</v>
      </c>
      <c r="DA1186">
        <f t="shared" si="527"/>
        <v>1.29</v>
      </c>
      <c r="DB1186">
        <f t="shared" si="528"/>
        <v>0</v>
      </c>
      <c r="DC1186">
        <f t="shared" si="529"/>
        <v>0</v>
      </c>
      <c r="DD1186" t="s">
        <v>3</v>
      </c>
      <c r="DE1186" t="s">
        <v>3</v>
      </c>
      <c r="DF1186">
        <f t="shared" si="530"/>
        <v>0</v>
      </c>
      <c r="DG1186">
        <f t="shared" si="523"/>
        <v>0</v>
      </c>
      <c r="DH1186">
        <f t="shared" si="513"/>
        <v>0</v>
      </c>
      <c r="DI1186">
        <f t="shared" si="514"/>
        <v>0</v>
      </c>
      <c r="DJ1186">
        <f t="shared" si="531"/>
        <v>0</v>
      </c>
      <c r="DK1186">
        <v>0</v>
      </c>
      <c r="DL1186" t="s">
        <v>3</v>
      </c>
      <c r="DM1186">
        <v>0</v>
      </c>
      <c r="DN1186" t="s">
        <v>3</v>
      </c>
      <c r="DO1186">
        <v>0</v>
      </c>
    </row>
    <row r="1187" spans="1:119" x14ac:dyDescent="0.2">
      <c r="A1187">
        <f>ROW(Source!A699)</f>
        <v>699</v>
      </c>
      <c r="B1187">
        <v>449016111</v>
      </c>
      <c r="C1187">
        <v>448999244</v>
      </c>
      <c r="D1187">
        <v>277870628</v>
      </c>
      <c r="E1187">
        <v>1</v>
      </c>
      <c r="F1187">
        <v>1</v>
      </c>
      <c r="G1187">
        <v>1</v>
      </c>
      <c r="H1187">
        <v>3</v>
      </c>
      <c r="I1187" t="s">
        <v>1646</v>
      </c>
      <c r="J1187" t="s">
        <v>1647</v>
      </c>
      <c r="K1187" t="s">
        <v>1648</v>
      </c>
      <c r="L1187">
        <v>1348</v>
      </c>
      <c r="N1187">
        <v>1009</v>
      </c>
      <c r="O1187" t="s">
        <v>83</v>
      </c>
      <c r="P1187" t="s">
        <v>83</v>
      </c>
      <c r="Q1187">
        <v>1000</v>
      </c>
      <c r="W1187">
        <v>0</v>
      </c>
      <c r="X1187">
        <v>1261362011</v>
      </c>
      <c r="Y1187">
        <f t="shared" si="524"/>
        <v>0</v>
      </c>
      <c r="AA1187">
        <v>5683.13</v>
      </c>
      <c r="AB1187">
        <v>0</v>
      </c>
      <c r="AC1187">
        <v>0</v>
      </c>
      <c r="AD1187">
        <v>0</v>
      </c>
      <c r="AE1187">
        <v>4338.2700000000004</v>
      </c>
      <c r="AF1187">
        <v>0</v>
      </c>
      <c r="AG1187">
        <v>0</v>
      </c>
      <c r="AH1187">
        <v>0</v>
      </c>
      <c r="AI1187">
        <v>1.31</v>
      </c>
      <c r="AJ1187">
        <v>1</v>
      </c>
      <c r="AK1187">
        <v>1</v>
      </c>
      <c r="AL1187">
        <v>1</v>
      </c>
      <c r="AM1187">
        <v>2</v>
      </c>
      <c r="AN1187">
        <v>0</v>
      </c>
      <c r="AO1187">
        <v>0</v>
      </c>
      <c r="AP1187">
        <v>1</v>
      </c>
      <c r="AQ1187">
        <v>1</v>
      </c>
      <c r="AR1187">
        <v>0</v>
      </c>
      <c r="AS1187" t="s">
        <v>3</v>
      </c>
      <c r="AT1187">
        <v>2.9999999999999997E-4</v>
      </c>
      <c r="AU1187" t="s">
        <v>135</v>
      </c>
      <c r="AV1187">
        <v>0</v>
      </c>
      <c r="AW1187">
        <v>2</v>
      </c>
      <c r="AX1187">
        <v>448999269</v>
      </c>
      <c r="AY1187">
        <v>1</v>
      </c>
      <c r="AZ1187">
        <v>0</v>
      </c>
      <c r="BA1187">
        <v>1223</v>
      </c>
      <c r="BB1187">
        <v>1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1.3014810000000001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1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CV1187">
        <v>0</v>
      </c>
      <c r="CW1187">
        <v>0</v>
      </c>
      <c r="CX1187">
        <f>ROUND(Y1187*Source!I699,7)</f>
        <v>0</v>
      </c>
      <c r="CY1187">
        <f t="shared" si="525"/>
        <v>5683.13</v>
      </c>
      <c r="CZ1187">
        <f t="shared" si="526"/>
        <v>4338.2700000000004</v>
      </c>
      <c r="DA1187">
        <f t="shared" si="527"/>
        <v>1.31</v>
      </c>
      <c r="DB1187">
        <f t="shared" si="528"/>
        <v>0</v>
      </c>
      <c r="DC1187">
        <f t="shared" si="529"/>
        <v>0</v>
      </c>
      <c r="DD1187" t="s">
        <v>3</v>
      </c>
      <c r="DE1187" t="s">
        <v>3</v>
      </c>
      <c r="DF1187">
        <f t="shared" si="530"/>
        <v>0</v>
      </c>
      <c r="DG1187">
        <f t="shared" si="523"/>
        <v>0</v>
      </c>
      <c r="DH1187">
        <f t="shared" si="513"/>
        <v>0</v>
      </c>
      <c r="DI1187">
        <f t="shared" si="514"/>
        <v>0</v>
      </c>
      <c r="DJ1187">
        <f t="shared" si="531"/>
        <v>0</v>
      </c>
      <c r="DK1187">
        <v>0</v>
      </c>
      <c r="DL1187" t="s">
        <v>3</v>
      </c>
      <c r="DM1187">
        <v>0</v>
      </c>
      <c r="DN1187" t="s">
        <v>3</v>
      </c>
      <c r="DO1187">
        <v>0</v>
      </c>
    </row>
    <row r="1188" spans="1:119" x14ac:dyDescent="0.2">
      <c r="A1188">
        <f>ROW(Source!A699)</f>
        <v>699</v>
      </c>
      <c r="B1188">
        <v>449016111</v>
      </c>
      <c r="C1188">
        <v>448999244</v>
      </c>
      <c r="D1188">
        <v>277881757</v>
      </c>
      <c r="E1188">
        <v>1</v>
      </c>
      <c r="F1188">
        <v>1</v>
      </c>
      <c r="G1188">
        <v>1</v>
      </c>
      <c r="H1188">
        <v>3</v>
      </c>
      <c r="I1188" t="s">
        <v>1743</v>
      </c>
      <c r="J1188" t="s">
        <v>1744</v>
      </c>
      <c r="K1188" t="s">
        <v>1745</v>
      </c>
      <c r="L1188">
        <v>1348</v>
      </c>
      <c r="N1188">
        <v>1009</v>
      </c>
      <c r="O1188" t="s">
        <v>83</v>
      </c>
      <c r="P1188" t="s">
        <v>83</v>
      </c>
      <c r="Q1188">
        <v>1000</v>
      </c>
      <c r="W1188">
        <v>0</v>
      </c>
      <c r="X1188">
        <v>-30100679</v>
      </c>
      <c r="Y1188">
        <f t="shared" si="524"/>
        <v>0</v>
      </c>
      <c r="AA1188">
        <v>1144599.95</v>
      </c>
      <c r="AB1188">
        <v>0</v>
      </c>
      <c r="AC1188">
        <v>0</v>
      </c>
      <c r="AD1188">
        <v>0</v>
      </c>
      <c r="AE1188">
        <v>1050091.7</v>
      </c>
      <c r="AF1188">
        <v>0</v>
      </c>
      <c r="AG1188">
        <v>0</v>
      </c>
      <c r="AH1188">
        <v>0</v>
      </c>
      <c r="AI1188">
        <v>1.0900000000000001</v>
      </c>
      <c r="AJ1188">
        <v>1</v>
      </c>
      <c r="AK1188">
        <v>1</v>
      </c>
      <c r="AL1188">
        <v>1</v>
      </c>
      <c r="AM1188">
        <v>2</v>
      </c>
      <c r="AN1188">
        <v>0</v>
      </c>
      <c r="AO1188">
        <v>0</v>
      </c>
      <c r="AP1188">
        <v>1</v>
      </c>
      <c r="AQ1188">
        <v>1</v>
      </c>
      <c r="AR1188">
        <v>0</v>
      </c>
      <c r="AS1188" t="s">
        <v>3</v>
      </c>
      <c r="AT1188">
        <v>1E-4</v>
      </c>
      <c r="AU1188" t="s">
        <v>135</v>
      </c>
      <c r="AV1188">
        <v>0</v>
      </c>
      <c r="AW1188">
        <v>2</v>
      </c>
      <c r="AX1188">
        <v>448999270</v>
      </c>
      <c r="AY1188">
        <v>1</v>
      </c>
      <c r="AZ1188">
        <v>0</v>
      </c>
      <c r="BA1188">
        <v>1224</v>
      </c>
      <c r="BB1188">
        <v>1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105.00917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1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CV1188">
        <v>0</v>
      </c>
      <c r="CW1188">
        <v>0</v>
      </c>
      <c r="CX1188">
        <f>ROUND(Y1188*Source!I699,7)</f>
        <v>0</v>
      </c>
      <c r="CY1188">
        <f t="shared" si="525"/>
        <v>1144599.95</v>
      </c>
      <c r="CZ1188">
        <f t="shared" si="526"/>
        <v>1050091.7</v>
      </c>
      <c r="DA1188">
        <f t="shared" si="527"/>
        <v>1.0900000000000001</v>
      </c>
      <c r="DB1188">
        <f t="shared" si="528"/>
        <v>0</v>
      </c>
      <c r="DC1188">
        <f t="shared" si="529"/>
        <v>0</v>
      </c>
      <c r="DD1188" t="s">
        <v>3</v>
      </c>
      <c r="DE1188" t="s">
        <v>3</v>
      </c>
      <c r="DF1188">
        <f t="shared" si="530"/>
        <v>0</v>
      </c>
      <c r="DG1188">
        <f t="shared" si="523"/>
        <v>0</v>
      </c>
      <c r="DH1188">
        <f t="shared" si="513"/>
        <v>0</v>
      </c>
      <c r="DI1188">
        <f t="shared" si="514"/>
        <v>0</v>
      </c>
      <c r="DJ1188">
        <f t="shared" si="531"/>
        <v>0</v>
      </c>
      <c r="DK1188">
        <v>0</v>
      </c>
      <c r="DL1188" t="s">
        <v>3</v>
      </c>
      <c r="DM1188">
        <v>0</v>
      </c>
      <c r="DN1188" t="s">
        <v>3</v>
      </c>
      <c r="DO1188">
        <v>0</v>
      </c>
    </row>
    <row r="1189" spans="1:119" x14ac:dyDescent="0.2">
      <c r="A1189">
        <f>ROW(Source!A699)</f>
        <v>699</v>
      </c>
      <c r="B1189">
        <v>449016111</v>
      </c>
      <c r="C1189">
        <v>448999244</v>
      </c>
      <c r="D1189">
        <v>277881812</v>
      </c>
      <c r="E1189">
        <v>1</v>
      </c>
      <c r="F1189">
        <v>1</v>
      </c>
      <c r="G1189">
        <v>1</v>
      </c>
      <c r="H1189">
        <v>3</v>
      </c>
      <c r="I1189" t="s">
        <v>1661</v>
      </c>
      <c r="J1189" t="s">
        <v>1662</v>
      </c>
      <c r="K1189" t="s">
        <v>1663</v>
      </c>
      <c r="L1189">
        <v>1346</v>
      </c>
      <c r="N1189">
        <v>1009</v>
      </c>
      <c r="O1189" t="s">
        <v>441</v>
      </c>
      <c r="P1189" t="s">
        <v>441</v>
      </c>
      <c r="Q1189">
        <v>1</v>
      </c>
      <c r="W1189">
        <v>0</v>
      </c>
      <c r="X1189">
        <v>-272951775</v>
      </c>
      <c r="Y1189">
        <f t="shared" si="524"/>
        <v>0</v>
      </c>
      <c r="AA1189">
        <v>1448.29</v>
      </c>
      <c r="AB1189">
        <v>0</v>
      </c>
      <c r="AC1189">
        <v>0</v>
      </c>
      <c r="AD1189">
        <v>0</v>
      </c>
      <c r="AE1189">
        <v>899.56</v>
      </c>
      <c r="AF1189">
        <v>0</v>
      </c>
      <c r="AG1189">
        <v>0</v>
      </c>
      <c r="AH1189">
        <v>0</v>
      </c>
      <c r="AI1189">
        <v>1.61</v>
      </c>
      <c r="AJ1189">
        <v>1</v>
      </c>
      <c r="AK1189">
        <v>1</v>
      </c>
      <c r="AL1189">
        <v>1</v>
      </c>
      <c r="AM1189">
        <v>2</v>
      </c>
      <c r="AN1189">
        <v>0</v>
      </c>
      <c r="AO1189">
        <v>0</v>
      </c>
      <c r="AP1189">
        <v>1</v>
      </c>
      <c r="AQ1189">
        <v>1</v>
      </c>
      <c r="AR1189">
        <v>0</v>
      </c>
      <c r="AS1189" t="s">
        <v>3</v>
      </c>
      <c r="AT1189">
        <v>0.06</v>
      </c>
      <c r="AU1189" t="s">
        <v>135</v>
      </c>
      <c r="AV1189">
        <v>0</v>
      </c>
      <c r="AW1189">
        <v>2</v>
      </c>
      <c r="AX1189">
        <v>448999271</v>
      </c>
      <c r="AY1189">
        <v>1</v>
      </c>
      <c r="AZ1189">
        <v>0</v>
      </c>
      <c r="BA1189">
        <v>1225</v>
      </c>
      <c r="BB1189">
        <v>1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53.973599999999998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1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CV1189">
        <v>0</v>
      </c>
      <c r="CW1189">
        <v>0</v>
      </c>
      <c r="CX1189">
        <f>ROUND(Y1189*Source!I699,7)</f>
        <v>0</v>
      </c>
      <c r="CY1189">
        <f t="shared" si="525"/>
        <v>1448.29</v>
      </c>
      <c r="CZ1189">
        <f t="shared" si="526"/>
        <v>899.56</v>
      </c>
      <c r="DA1189">
        <f t="shared" si="527"/>
        <v>1.61</v>
      </c>
      <c r="DB1189">
        <f t="shared" si="528"/>
        <v>0</v>
      </c>
      <c r="DC1189">
        <f t="shared" si="529"/>
        <v>0</v>
      </c>
      <c r="DD1189" t="s">
        <v>3</v>
      </c>
      <c r="DE1189" t="s">
        <v>3</v>
      </c>
      <c r="DF1189">
        <f t="shared" si="530"/>
        <v>0</v>
      </c>
      <c r="DG1189">
        <f t="shared" si="523"/>
        <v>0</v>
      </c>
      <c r="DH1189">
        <f t="shared" si="513"/>
        <v>0</v>
      </c>
      <c r="DI1189">
        <f t="shared" si="514"/>
        <v>0</v>
      </c>
      <c r="DJ1189">
        <f t="shared" si="531"/>
        <v>0</v>
      </c>
      <c r="DK1189">
        <v>0</v>
      </c>
      <c r="DL1189" t="s">
        <v>3</v>
      </c>
      <c r="DM1189">
        <v>0</v>
      </c>
      <c r="DN1189" t="s">
        <v>3</v>
      </c>
      <c r="DO1189">
        <v>0</v>
      </c>
    </row>
    <row r="1190" spans="1:119" x14ac:dyDescent="0.2">
      <c r="A1190">
        <f>ROW(Source!A699)</f>
        <v>699</v>
      </c>
      <c r="B1190">
        <v>449016111</v>
      </c>
      <c r="C1190">
        <v>448999244</v>
      </c>
      <c r="D1190">
        <v>277896103</v>
      </c>
      <c r="E1190">
        <v>1</v>
      </c>
      <c r="F1190">
        <v>1</v>
      </c>
      <c r="G1190">
        <v>1</v>
      </c>
      <c r="H1190">
        <v>3</v>
      </c>
      <c r="I1190" t="s">
        <v>1746</v>
      </c>
      <c r="J1190" t="s">
        <v>1747</v>
      </c>
      <c r="K1190" t="s">
        <v>1748</v>
      </c>
      <c r="L1190">
        <v>1348</v>
      </c>
      <c r="N1190">
        <v>1009</v>
      </c>
      <c r="O1190" t="s">
        <v>83</v>
      </c>
      <c r="P1190" t="s">
        <v>83</v>
      </c>
      <c r="Q1190">
        <v>1000</v>
      </c>
      <c r="W1190">
        <v>0</v>
      </c>
      <c r="X1190">
        <v>799243604</v>
      </c>
      <c r="Y1190">
        <f t="shared" si="524"/>
        <v>0</v>
      </c>
      <c r="AA1190">
        <v>84412.86</v>
      </c>
      <c r="AB1190">
        <v>0</v>
      </c>
      <c r="AC1190">
        <v>0</v>
      </c>
      <c r="AD1190">
        <v>0</v>
      </c>
      <c r="AE1190">
        <v>47961.85</v>
      </c>
      <c r="AF1190">
        <v>0</v>
      </c>
      <c r="AG1190">
        <v>0</v>
      </c>
      <c r="AH1190">
        <v>0</v>
      </c>
      <c r="AI1190">
        <v>1.76</v>
      </c>
      <c r="AJ1190">
        <v>1</v>
      </c>
      <c r="AK1190">
        <v>1</v>
      </c>
      <c r="AL1190">
        <v>1</v>
      </c>
      <c r="AM1190">
        <v>2</v>
      </c>
      <c r="AN1190">
        <v>0</v>
      </c>
      <c r="AO1190">
        <v>0</v>
      </c>
      <c r="AP1190">
        <v>1</v>
      </c>
      <c r="AQ1190">
        <v>1</v>
      </c>
      <c r="AR1190">
        <v>0</v>
      </c>
      <c r="AS1190" t="s">
        <v>3</v>
      </c>
      <c r="AT1190">
        <v>2.0000000000000002E-5</v>
      </c>
      <c r="AU1190" t="s">
        <v>135</v>
      </c>
      <c r="AV1190">
        <v>0</v>
      </c>
      <c r="AW1190">
        <v>2</v>
      </c>
      <c r="AX1190">
        <v>448999272</v>
      </c>
      <c r="AY1190">
        <v>1</v>
      </c>
      <c r="AZ1190">
        <v>0</v>
      </c>
      <c r="BA1190">
        <v>1226</v>
      </c>
      <c r="BB1190">
        <v>1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0.95923700000000001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1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CV1190">
        <v>0</v>
      </c>
      <c r="CW1190">
        <v>0</v>
      </c>
      <c r="CX1190">
        <f>ROUND(Y1190*Source!I699,7)</f>
        <v>0</v>
      </c>
      <c r="CY1190">
        <f t="shared" si="525"/>
        <v>84412.86</v>
      </c>
      <c r="CZ1190">
        <f t="shared" si="526"/>
        <v>47961.85</v>
      </c>
      <c r="DA1190">
        <f t="shared" si="527"/>
        <v>1.76</v>
      </c>
      <c r="DB1190">
        <f t="shared" si="528"/>
        <v>0</v>
      </c>
      <c r="DC1190">
        <f t="shared" si="529"/>
        <v>0</v>
      </c>
      <c r="DD1190" t="s">
        <v>3</v>
      </c>
      <c r="DE1190" t="s">
        <v>3</v>
      </c>
      <c r="DF1190">
        <f t="shared" si="530"/>
        <v>0</v>
      </c>
      <c r="DG1190">
        <f t="shared" si="523"/>
        <v>0</v>
      </c>
      <c r="DH1190">
        <f t="shared" si="513"/>
        <v>0</v>
      </c>
      <c r="DI1190">
        <f t="shared" si="514"/>
        <v>0</v>
      </c>
      <c r="DJ1190">
        <f t="shared" si="531"/>
        <v>0</v>
      </c>
      <c r="DK1190">
        <v>0</v>
      </c>
      <c r="DL1190" t="s">
        <v>3</v>
      </c>
      <c r="DM1190">
        <v>0</v>
      </c>
      <c r="DN1190" t="s">
        <v>3</v>
      </c>
      <c r="DO1190">
        <v>0</v>
      </c>
    </row>
    <row r="1191" spans="1:119" x14ac:dyDescent="0.2">
      <c r="A1191">
        <f>ROW(Source!A699)</f>
        <v>699</v>
      </c>
      <c r="B1191">
        <v>449016111</v>
      </c>
      <c r="C1191">
        <v>448999244</v>
      </c>
      <c r="D1191">
        <v>277896329</v>
      </c>
      <c r="E1191">
        <v>1</v>
      </c>
      <c r="F1191">
        <v>1</v>
      </c>
      <c r="G1191">
        <v>1</v>
      </c>
      <c r="H1191">
        <v>3</v>
      </c>
      <c r="I1191" t="s">
        <v>1701</v>
      </c>
      <c r="J1191" t="s">
        <v>1702</v>
      </c>
      <c r="K1191" t="s">
        <v>1703</v>
      </c>
      <c r="L1191">
        <v>1346</v>
      </c>
      <c r="N1191">
        <v>1009</v>
      </c>
      <c r="O1191" t="s">
        <v>441</v>
      </c>
      <c r="P1191" t="s">
        <v>441</v>
      </c>
      <c r="Q1191">
        <v>1</v>
      </c>
      <c r="W1191">
        <v>0</v>
      </c>
      <c r="X1191">
        <v>1468099997</v>
      </c>
      <c r="Y1191">
        <f t="shared" si="524"/>
        <v>0</v>
      </c>
      <c r="AA1191">
        <v>188.93</v>
      </c>
      <c r="AB1191">
        <v>0</v>
      </c>
      <c r="AC1191">
        <v>0</v>
      </c>
      <c r="AD1191">
        <v>0</v>
      </c>
      <c r="AE1191">
        <v>157.44</v>
      </c>
      <c r="AF1191">
        <v>0</v>
      </c>
      <c r="AG1191">
        <v>0</v>
      </c>
      <c r="AH1191">
        <v>0</v>
      </c>
      <c r="AI1191">
        <v>1.2</v>
      </c>
      <c r="AJ1191">
        <v>1</v>
      </c>
      <c r="AK1191">
        <v>1</v>
      </c>
      <c r="AL1191">
        <v>1</v>
      </c>
      <c r="AM1191">
        <v>2</v>
      </c>
      <c r="AN1191">
        <v>0</v>
      </c>
      <c r="AO1191">
        <v>0</v>
      </c>
      <c r="AP1191">
        <v>1</v>
      </c>
      <c r="AQ1191">
        <v>1</v>
      </c>
      <c r="AR1191">
        <v>0</v>
      </c>
      <c r="AS1191" t="s">
        <v>3</v>
      </c>
      <c r="AT1191">
        <v>0.03</v>
      </c>
      <c r="AU1191" t="s">
        <v>135</v>
      </c>
      <c r="AV1191">
        <v>0</v>
      </c>
      <c r="AW1191">
        <v>2</v>
      </c>
      <c r="AX1191">
        <v>448999273</v>
      </c>
      <c r="AY1191">
        <v>1</v>
      </c>
      <c r="AZ1191">
        <v>0</v>
      </c>
      <c r="BA1191">
        <v>1227</v>
      </c>
      <c r="BB1191">
        <v>1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4.7231999999999994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1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CV1191">
        <v>0</v>
      </c>
      <c r="CW1191">
        <v>0</v>
      </c>
      <c r="CX1191">
        <f>ROUND(Y1191*Source!I699,7)</f>
        <v>0</v>
      </c>
      <c r="CY1191">
        <f t="shared" si="525"/>
        <v>188.93</v>
      </c>
      <c r="CZ1191">
        <f t="shared" si="526"/>
        <v>157.44</v>
      </c>
      <c r="DA1191">
        <f t="shared" si="527"/>
        <v>1.2</v>
      </c>
      <c r="DB1191">
        <f t="shared" si="528"/>
        <v>0</v>
      </c>
      <c r="DC1191">
        <f t="shared" si="529"/>
        <v>0</v>
      </c>
      <c r="DD1191" t="s">
        <v>3</v>
      </c>
      <c r="DE1191" t="s">
        <v>3</v>
      </c>
      <c r="DF1191">
        <f t="shared" si="530"/>
        <v>0</v>
      </c>
      <c r="DG1191">
        <f t="shared" si="523"/>
        <v>0</v>
      </c>
      <c r="DH1191">
        <f t="shared" si="513"/>
        <v>0</v>
      </c>
      <c r="DI1191">
        <f t="shared" si="514"/>
        <v>0</v>
      </c>
      <c r="DJ1191">
        <f t="shared" si="531"/>
        <v>0</v>
      </c>
      <c r="DK1191">
        <v>0</v>
      </c>
      <c r="DL1191" t="s">
        <v>3</v>
      </c>
      <c r="DM1191">
        <v>0</v>
      </c>
      <c r="DN1191" t="s">
        <v>3</v>
      </c>
      <c r="DO1191">
        <v>0</v>
      </c>
    </row>
    <row r="1192" spans="1:119" x14ac:dyDescent="0.2">
      <c r="A1192">
        <f>ROW(Source!A699)</f>
        <v>699</v>
      </c>
      <c r="B1192">
        <v>449016111</v>
      </c>
      <c r="C1192">
        <v>448999244</v>
      </c>
      <c r="D1192">
        <v>277910729</v>
      </c>
      <c r="E1192">
        <v>1</v>
      </c>
      <c r="F1192">
        <v>1</v>
      </c>
      <c r="G1192">
        <v>1</v>
      </c>
      <c r="H1192">
        <v>3</v>
      </c>
      <c r="I1192" t="s">
        <v>1704</v>
      </c>
      <c r="J1192" t="s">
        <v>1705</v>
      </c>
      <c r="K1192" t="s">
        <v>1706</v>
      </c>
      <c r="L1192">
        <v>1425</v>
      </c>
      <c r="N1192">
        <v>1013</v>
      </c>
      <c r="O1192" t="s">
        <v>62</v>
      </c>
      <c r="P1192" t="s">
        <v>62</v>
      </c>
      <c r="Q1192">
        <v>1</v>
      </c>
      <c r="W1192">
        <v>0</v>
      </c>
      <c r="X1192">
        <v>1483324605</v>
      </c>
      <c r="Y1192">
        <f t="shared" si="524"/>
        <v>0</v>
      </c>
      <c r="AA1192">
        <v>1033.25</v>
      </c>
      <c r="AB1192">
        <v>0</v>
      </c>
      <c r="AC1192">
        <v>0</v>
      </c>
      <c r="AD1192">
        <v>0</v>
      </c>
      <c r="AE1192">
        <v>840.04</v>
      </c>
      <c r="AF1192">
        <v>0</v>
      </c>
      <c r="AG1192">
        <v>0</v>
      </c>
      <c r="AH1192">
        <v>0</v>
      </c>
      <c r="AI1192">
        <v>1.23</v>
      </c>
      <c r="AJ1192">
        <v>1</v>
      </c>
      <c r="AK1192">
        <v>1</v>
      </c>
      <c r="AL1192">
        <v>1</v>
      </c>
      <c r="AM1192">
        <v>2</v>
      </c>
      <c r="AN1192">
        <v>0</v>
      </c>
      <c r="AO1192">
        <v>0</v>
      </c>
      <c r="AP1192">
        <v>1</v>
      </c>
      <c r="AQ1192">
        <v>1</v>
      </c>
      <c r="AR1192">
        <v>0</v>
      </c>
      <c r="AS1192" t="s">
        <v>3</v>
      </c>
      <c r="AT1192">
        <v>0.1</v>
      </c>
      <c r="AU1192" t="s">
        <v>135</v>
      </c>
      <c r="AV1192">
        <v>0</v>
      </c>
      <c r="AW1192">
        <v>2</v>
      </c>
      <c r="AX1192">
        <v>448999274</v>
      </c>
      <c r="AY1192">
        <v>1</v>
      </c>
      <c r="AZ1192">
        <v>0</v>
      </c>
      <c r="BA1192">
        <v>1228</v>
      </c>
      <c r="BB1192">
        <v>1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84.004000000000005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1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CV1192">
        <v>0</v>
      </c>
      <c r="CW1192">
        <v>0</v>
      </c>
      <c r="CX1192">
        <f>ROUND(Y1192*Source!I699,7)</f>
        <v>0</v>
      </c>
      <c r="CY1192">
        <f t="shared" si="525"/>
        <v>1033.25</v>
      </c>
      <c r="CZ1192">
        <f t="shared" si="526"/>
        <v>840.04</v>
      </c>
      <c r="DA1192">
        <f t="shared" si="527"/>
        <v>1.23</v>
      </c>
      <c r="DB1192">
        <f t="shared" si="528"/>
        <v>0</v>
      </c>
      <c r="DC1192">
        <f t="shared" si="529"/>
        <v>0</v>
      </c>
      <c r="DD1192" t="s">
        <v>3</v>
      </c>
      <c r="DE1192" t="s">
        <v>3</v>
      </c>
      <c r="DF1192">
        <f t="shared" si="530"/>
        <v>0</v>
      </c>
      <c r="DG1192">
        <f t="shared" si="523"/>
        <v>0</v>
      </c>
      <c r="DH1192">
        <f t="shared" si="513"/>
        <v>0</v>
      </c>
      <c r="DI1192">
        <f t="shared" si="514"/>
        <v>0</v>
      </c>
      <c r="DJ1192">
        <f t="shared" si="531"/>
        <v>0</v>
      </c>
      <c r="DK1192">
        <v>0</v>
      </c>
      <c r="DL1192" t="s">
        <v>3</v>
      </c>
      <c r="DM1192">
        <v>0</v>
      </c>
      <c r="DN1192" t="s">
        <v>3</v>
      </c>
      <c r="DO1192">
        <v>0</v>
      </c>
    </row>
    <row r="1193" spans="1:119" x14ac:dyDescent="0.2">
      <c r="A1193">
        <f>ROW(Source!A699)</f>
        <v>699</v>
      </c>
      <c r="B1193">
        <v>449016111</v>
      </c>
      <c r="C1193">
        <v>448999244</v>
      </c>
      <c r="D1193">
        <v>277922916</v>
      </c>
      <c r="E1193">
        <v>1</v>
      </c>
      <c r="F1193">
        <v>1</v>
      </c>
      <c r="G1193">
        <v>1</v>
      </c>
      <c r="H1193">
        <v>3</v>
      </c>
      <c r="I1193" t="s">
        <v>1749</v>
      </c>
      <c r="J1193" t="s">
        <v>1750</v>
      </c>
      <c r="K1193" t="s">
        <v>1751</v>
      </c>
      <c r="L1193">
        <v>1346</v>
      </c>
      <c r="N1193">
        <v>1009</v>
      </c>
      <c r="O1193" t="s">
        <v>441</v>
      </c>
      <c r="P1193" t="s">
        <v>441</v>
      </c>
      <c r="Q1193">
        <v>1</v>
      </c>
      <c r="W1193">
        <v>0</v>
      </c>
      <c r="X1193">
        <v>-1705325974</v>
      </c>
      <c r="Y1193">
        <f t="shared" si="524"/>
        <v>0</v>
      </c>
      <c r="AA1193">
        <v>320.44</v>
      </c>
      <c r="AB1193">
        <v>0</v>
      </c>
      <c r="AC1193">
        <v>0</v>
      </c>
      <c r="AD1193">
        <v>0</v>
      </c>
      <c r="AE1193">
        <v>232.2</v>
      </c>
      <c r="AF1193">
        <v>0</v>
      </c>
      <c r="AG1193">
        <v>0</v>
      </c>
      <c r="AH1193">
        <v>0</v>
      </c>
      <c r="AI1193">
        <v>1.38</v>
      </c>
      <c r="AJ1193">
        <v>1</v>
      </c>
      <c r="AK1193">
        <v>1</v>
      </c>
      <c r="AL1193">
        <v>1</v>
      </c>
      <c r="AM1193">
        <v>2</v>
      </c>
      <c r="AN1193">
        <v>0</v>
      </c>
      <c r="AO1193">
        <v>0</v>
      </c>
      <c r="AP1193">
        <v>1</v>
      </c>
      <c r="AQ1193">
        <v>1</v>
      </c>
      <c r="AR1193">
        <v>0</v>
      </c>
      <c r="AS1193" t="s">
        <v>3</v>
      </c>
      <c r="AT1193">
        <v>0.02</v>
      </c>
      <c r="AU1193" t="s">
        <v>135</v>
      </c>
      <c r="AV1193">
        <v>0</v>
      </c>
      <c r="AW1193">
        <v>2</v>
      </c>
      <c r="AX1193">
        <v>448999275</v>
      </c>
      <c r="AY1193">
        <v>1</v>
      </c>
      <c r="AZ1193">
        <v>0</v>
      </c>
      <c r="BA1193">
        <v>1229</v>
      </c>
      <c r="BB1193">
        <v>1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4.6440000000000001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1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CV1193">
        <v>0</v>
      </c>
      <c r="CW1193">
        <v>0</v>
      </c>
      <c r="CX1193">
        <f>ROUND(Y1193*Source!I699,7)</f>
        <v>0</v>
      </c>
      <c r="CY1193">
        <f t="shared" si="525"/>
        <v>320.44</v>
      </c>
      <c r="CZ1193">
        <f t="shared" si="526"/>
        <v>232.2</v>
      </c>
      <c r="DA1193">
        <f t="shared" si="527"/>
        <v>1.38</v>
      </c>
      <c r="DB1193">
        <f t="shared" si="528"/>
        <v>0</v>
      </c>
      <c r="DC1193">
        <f t="shared" si="529"/>
        <v>0</v>
      </c>
      <c r="DD1193" t="s">
        <v>3</v>
      </c>
      <c r="DE1193" t="s">
        <v>3</v>
      </c>
      <c r="DF1193">
        <f t="shared" si="530"/>
        <v>0</v>
      </c>
      <c r="DG1193">
        <f t="shared" si="523"/>
        <v>0</v>
      </c>
      <c r="DH1193">
        <f t="shared" si="513"/>
        <v>0</v>
      </c>
      <c r="DI1193">
        <f t="shared" si="514"/>
        <v>0</v>
      </c>
      <c r="DJ1193">
        <f t="shared" si="531"/>
        <v>0</v>
      </c>
      <c r="DK1193">
        <v>0</v>
      </c>
      <c r="DL1193" t="s">
        <v>3</v>
      </c>
      <c r="DM1193">
        <v>0</v>
      </c>
      <c r="DN1193" t="s">
        <v>3</v>
      </c>
      <c r="DO1193">
        <v>0</v>
      </c>
    </row>
    <row r="1194" spans="1:119" x14ac:dyDescent="0.2">
      <c r="A1194">
        <f>ROW(Source!A699)</f>
        <v>699</v>
      </c>
      <c r="B1194">
        <v>449016111</v>
      </c>
      <c r="C1194">
        <v>448999244</v>
      </c>
      <c r="D1194">
        <v>277933475</v>
      </c>
      <c r="E1194">
        <v>1</v>
      </c>
      <c r="F1194">
        <v>1</v>
      </c>
      <c r="G1194">
        <v>1</v>
      </c>
      <c r="H1194">
        <v>3</v>
      </c>
      <c r="I1194" t="s">
        <v>1707</v>
      </c>
      <c r="J1194" t="s">
        <v>1708</v>
      </c>
      <c r="K1194" t="s">
        <v>1709</v>
      </c>
      <c r="L1194">
        <v>1346</v>
      </c>
      <c r="N1194">
        <v>1009</v>
      </c>
      <c r="O1194" t="s">
        <v>441</v>
      </c>
      <c r="P1194" t="s">
        <v>441</v>
      </c>
      <c r="Q1194">
        <v>1</v>
      </c>
      <c r="W1194">
        <v>0</v>
      </c>
      <c r="X1194">
        <v>-232975697</v>
      </c>
      <c r="Y1194">
        <f t="shared" si="524"/>
        <v>0</v>
      </c>
      <c r="AA1194">
        <v>248.86</v>
      </c>
      <c r="AB1194">
        <v>0</v>
      </c>
      <c r="AC1194">
        <v>0</v>
      </c>
      <c r="AD1194">
        <v>0</v>
      </c>
      <c r="AE1194">
        <v>189.97</v>
      </c>
      <c r="AF1194">
        <v>0</v>
      </c>
      <c r="AG1194">
        <v>0</v>
      </c>
      <c r="AH1194">
        <v>0</v>
      </c>
      <c r="AI1194">
        <v>1.31</v>
      </c>
      <c r="AJ1194">
        <v>1</v>
      </c>
      <c r="AK1194">
        <v>1</v>
      </c>
      <c r="AL1194">
        <v>1</v>
      </c>
      <c r="AM1194">
        <v>2</v>
      </c>
      <c r="AN1194">
        <v>0</v>
      </c>
      <c r="AO1194">
        <v>0</v>
      </c>
      <c r="AP1194">
        <v>1</v>
      </c>
      <c r="AQ1194">
        <v>1</v>
      </c>
      <c r="AR1194">
        <v>0</v>
      </c>
      <c r="AS1194" t="s">
        <v>3</v>
      </c>
      <c r="AT1194">
        <v>0.08</v>
      </c>
      <c r="AU1194" t="s">
        <v>135</v>
      </c>
      <c r="AV1194">
        <v>0</v>
      </c>
      <c r="AW1194">
        <v>2</v>
      </c>
      <c r="AX1194">
        <v>448999276</v>
      </c>
      <c r="AY1194">
        <v>1</v>
      </c>
      <c r="AZ1194">
        <v>0</v>
      </c>
      <c r="BA1194">
        <v>1230</v>
      </c>
      <c r="BB1194">
        <v>1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15.1976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1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CV1194">
        <v>0</v>
      </c>
      <c r="CW1194">
        <v>0</v>
      </c>
      <c r="CX1194">
        <f>ROUND(Y1194*Source!I699,7)</f>
        <v>0</v>
      </c>
      <c r="CY1194">
        <f t="shared" si="525"/>
        <v>248.86</v>
      </c>
      <c r="CZ1194">
        <f t="shared" si="526"/>
        <v>189.97</v>
      </c>
      <c r="DA1194">
        <f t="shared" si="527"/>
        <v>1.31</v>
      </c>
      <c r="DB1194">
        <f t="shared" si="528"/>
        <v>0</v>
      </c>
      <c r="DC1194">
        <f t="shared" si="529"/>
        <v>0</v>
      </c>
      <c r="DD1194" t="s">
        <v>3</v>
      </c>
      <c r="DE1194" t="s">
        <v>3</v>
      </c>
      <c r="DF1194">
        <f t="shared" si="530"/>
        <v>0</v>
      </c>
      <c r="DG1194">
        <f t="shared" si="523"/>
        <v>0</v>
      </c>
      <c r="DH1194">
        <f t="shared" si="513"/>
        <v>0</v>
      </c>
      <c r="DI1194">
        <f t="shared" si="514"/>
        <v>0</v>
      </c>
      <c r="DJ1194">
        <f t="shared" si="531"/>
        <v>0</v>
      </c>
      <c r="DK1194">
        <v>0</v>
      </c>
      <c r="DL1194" t="s">
        <v>3</v>
      </c>
      <c r="DM1194">
        <v>0</v>
      </c>
      <c r="DN1194" t="s">
        <v>3</v>
      </c>
      <c r="DO1194">
        <v>0</v>
      </c>
    </row>
    <row r="1195" spans="1:119" x14ac:dyDescent="0.2">
      <c r="A1195">
        <f>ROW(Source!A699)</f>
        <v>699</v>
      </c>
      <c r="B1195">
        <v>449016111</v>
      </c>
      <c r="C1195">
        <v>448999244</v>
      </c>
      <c r="D1195">
        <v>277566433</v>
      </c>
      <c r="E1195">
        <v>109</v>
      </c>
      <c r="F1195">
        <v>1</v>
      </c>
      <c r="G1195">
        <v>1</v>
      </c>
      <c r="H1195">
        <v>3</v>
      </c>
      <c r="I1195" t="s">
        <v>633</v>
      </c>
      <c r="J1195" t="s">
        <v>3</v>
      </c>
      <c r="K1195" t="s">
        <v>634</v>
      </c>
      <c r="L1195">
        <v>3277935</v>
      </c>
      <c r="N1195">
        <v>1013</v>
      </c>
      <c r="O1195" t="s">
        <v>635</v>
      </c>
      <c r="P1195" t="s">
        <v>635</v>
      </c>
      <c r="Q1195">
        <v>1</v>
      </c>
      <c r="W1195">
        <v>0</v>
      </c>
      <c r="X1195">
        <v>274903907</v>
      </c>
      <c r="Y1195">
        <f>AT1195</f>
        <v>2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1</v>
      </c>
      <c r="AJ1195">
        <v>1</v>
      </c>
      <c r="AK1195">
        <v>1</v>
      </c>
      <c r="AL1195">
        <v>1</v>
      </c>
      <c r="AM1195">
        <v>-2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 t="s">
        <v>3</v>
      </c>
      <c r="AT1195">
        <v>2</v>
      </c>
      <c r="AU1195" t="s">
        <v>3</v>
      </c>
      <c r="AV1195">
        <v>0</v>
      </c>
      <c r="AW1195">
        <v>2</v>
      </c>
      <c r="AX1195">
        <v>448999277</v>
      </c>
      <c r="AY1195">
        <v>1</v>
      </c>
      <c r="AZ1195">
        <v>2048</v>
      </c>
      <c r="BA1195">
        <v>1231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CV1195">
        <v>0</v>
      </c>
      <c r="CW1195">
        <v>0</v>
      </c>
      <c r="CX1195">
        <f>ROUND(Y1195*Source!I699,7)</f>
        <v>2</v>
      </c>
      <c r="CY1195">
        <f t="shared" si="525"/>
        <v>0</v>
      </c>
      <c r="CZ1195">
        <f t="shared" si="526"/>
        <v>0</v>
      </c>
      <c r="DA1195">
        <f t="shared" si="527"/>
        <v>1</v>
      </c>
      <c r="DB1195">
        <f>ROUND(ROUND(AT1195*CZ1195,2),6)</f>
        <v>0</v>
      </c>
      <c r="DC1195">
        <f>ROUND(ROUND(AT1195*AG1195,2),6)</f>
        <v>0</v>
      </c>
      <c r="DD1195" t="s">
        <v>3</v>
      </c>
      <c r="DE1195" t="s">
        <v>3</v>
      </c>
      <c r="DF1195">
        <f>ROUND(ROUND(AE1195,2)*CX1195,2)</f>
        <v>0</v>
      </c>
      <c r="DG1195">
        <f t="shared" si="523"/>
        <v>0</v>
      </c>
      <c r="DH1195">
        <f t="shared" si="513"/>
        <v>0</v>
      </c>
      <c r="DI1195">
        <f t="shared" si="514"/>
        <v>0</v>
      </c>
      <c r="DJ1195">
        <f t="shared" si="531"/>
        <v>0</v>
      </c>
      <c r="DK1195">
        <v>0</v>
      </c>
      <c r="DL1195" t="s">
        <v>3</v>
      </c>
      <c r="DM1195">
        <v>0</v>
      </c>
      <c r="DN1195" t="s">
        <v>3</v>
      </c>
      <c r="DO1195">
        <v>0</v>
      </c>
    </row>
    <row r="1196" spans="1:119" x14ac:dyDescent="0.2">
      <c r="A1196">
        <f>ROW(Source!A699)</f>
        <v>699</v>
      </c>
      <c r="B1196">
        <v>449016111</v>
      </c>
      <c r="C1196">
        <v>448999244</v>
      </c>
      <c r="D1196">
        <v>277566436</v>
      </c>
      <c r="E1196">
        <v>109</v>
      </c>
      <c r="F1196">
        <v>1</v>
      </c>
      <c r="G1196">
        <v>1</v>
      </c>
      <c r="H1196">
        <v>3</v>
      </c>
      <c r="I1196" t="s">
        <v>725</v>
      </c>
      <c r="J1196" t="s">
        <v>3</v>
      </c>
      <c r="K1196" t="s">
        <v>726</v>
      </c>
      <c r="L1196">
        <v>1348</v>
      </c>
      <c r="N1196">
        <v>1009</v>
      </c>
      <c r="O1196" t="s">
        <v>83</v>
      </c>
      <c r="P1196" t="s">
        <v>83</v>
      </c>
      <c r="Q1196">
        <v>1000</v>
      </c>
      <c r="W1196">
        <v>0</v>
      </c>
      <c r="X1196">
        <v>1392189009</v>
      </c>
      <c r="Y1196">
        <f>(AT1196*ROUND(0,7))</f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1</v>
      </c>
      <c r="AJ1196">
        <v>1</v>
      </c>
      <c r="AK1196">
        <v>1</v>
      </c>
      <c r="AL1196">
        <v>1</v>
      </c>
      <c r="AM1196">
        <v>-2</v>
      </c>
      <c r="AN1196">
        <v>0</v>
      </c>
      <c r="AO1196">
        <v>0</v>
      </c>
      <c r="AP1196">
        <v>1</v>
      </c>
      <c r="AQ1196">
        <v>0</v>
      </c>
      <c r="AR1196">
        <v>0</v>
      </c>
      <c r="AS1196" t="s">
        <v>3</v>
      </c>
      <c r="AT1196">
        <v>1E-3</v>
      </c>
      <c r="AU1196" t="s">
        <v>135</v>
      </c>
      <c r="AV1196">
        <v>0</v>
      </c>
      <c r="AW1196">
        <v>2</v>
      </c>
      <c r="AX1196">
        <v>448999278</v>
      </c>
      <c r="AY1196">
        <v>1</v>
      </c>
      <c r="AZ1196">
        <v>0</v>
      </c>
      <c r="BA1196">
        <v>1232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CV1196">
        <v>0</v>
      </c>
      <c r="CW1196">
        <v>0</v>
      </c>
      <c r="CX1196">
        <f>ROUND(Y1196*Source!I699,7)</f>
        <v>0</v>
      </c>
      <c r="CY1196">
        <f t="shared" si="525"/>
        <v>0</v>
      </c>
      <c r="CZ1196">
        <f t="shared" si="526"/>
        <v>0</v>
      </c>
      <c r="DA1196">
        <f t="shared" si="527"/>
        <v>1</v>
      </c>
      <c r="DB1196">
        <f>ROUND((ROUND(AT1196*CZ1196,2)*ROUND(0,7)),6)</f>
        <v>0</v>
      </c>
      <c r="DC1196">
        <f>ROUND((ROUND(AT1196*AG1196,2)*ROUND(0,7)),6)</f>
        <v>0</v>
      </c>
      <c r="DD1196" t="s">
        <v>3</v>
      </c>
      <c r="DE1196" t="s">
        <v>3</v>
      </c>
      <c r="DF1196">
        <f>ROUND(ROUND(AE1196,2)*CX1196,2)</f>
        <v>0</v>
      </c>
      <c r="DG1196">
        <f t="shared" si="523"/>
        <v>0</v>
      </c>
      <c r="DH1196">
        <f t="shared" si="513"/>
        <v>0</v>
      </c>
      <c r="DI1196">
        <f t="shared" si="514"/>
        <v>0</v>
      </c>
      <c r="DJ1196">
        <f t="shared" si="531"/>
        <v>0</v>
      </c>
      <c r="DK1196">
        <v>0</v>
      </c>
      <c r="DL1196" t="s">
        <v>3</v>
      </c>
      <c r="DM1196">
        <v>0</v>
      </c>
      <c r="DN1196" t="s">
        <v>3</v>
      </c>
      <c r="DO1196">
        <v>0</v>
      </c>
    </row>
    <row r="1197" spans="1:119" x14ac:dyDescent="0.2">
      <c r="A1197">
        <f>ROW(Source!A702)</f>
        <v>702</v>
      </c>
      <c r="B1197">
        <v>449016111</v>
      </c>
      <c r="C1197">
        <v>448999281</v>
      </c>
      <c r="D1197">
        <v>277560343</v>
      </c>
      <c r="E1197">
        <v>109</v>
      </c>
      <c r="F1197">
        <v>1</v>
      </c>
      <c r="G1197">
        <v>1</v>
      </c>
      <c r="H1197">
        <v>1</v>
      </c>
      <c r="I1197" t="s">
        <v>1433</v>
      </c>
      <c r="J1197" t="s">
        <v>3</v>
      </c>
      <c r="K1197" t="s">
        <v>1434</v>
      </c>
      <c r="L1197">
        <v>1191</v>
      </c>
      <c r="N1197">
        <v>1013</v>
      </c>
      <c r="O1197" t="s">
        <v>1203</v>
      </c>
      <c r="P1197" t="s">
        <v>1203</v>
      </c>
      <c r="Q1197">
        <v>1</v>
      </c>
      <c r="W1197">
        <v>0</v>
      </c>
      <c r="X1197">
        <v>71966457</v>
      </c>
      <c r="Y1197">
        <f>(AT1197*ROUND(0.3,7))</f>
        <v>2.79</v>
      </c>
      <c r="AA1197">
        <v>0</v>
      </c>
      <c r="AB1197">
        <v>0</v>
      </c>
      <c r="AC1197">
        <v>0</v>
      </c>
      <c r="AD1197">
        <v>620.24</v>
      </c>
      <c r="AE1197">
        <v>0</v>
      </c>
      <c r="AF1197">
        <v>0</v>
      </c>
      <c r="AG1197">
        <v>0</v>
      </c>
      <c r="AH1197">
        <v>620.24</v>
      </c>
      <c r="AI1197">
        <v>1</v>
      </c>
      <c r="AJ1197">
        <v>1</v>
      </c>
      <c r="AK1197">
        <v>1</v>
      </c>
      <c r="AL1197">
        <v>1</v>
      </c>
      <c r="AM1197">
        <v>-2</v>
      </c>
      <c r="AN1197">
        <v>0</v>
      </c>
      <c r="AO1197">
        <v>0</v>
      </c>
      <c r="AP1197">
        <v>1</v>
      </c>
      <c r="AQ1197">
        <v>1</v>
      </c>
      <c r="AR1197">
        <v>0</v>
      </c>
      <c r="AS1197" t="s">
        <v>3</v>
      </c>
      <c r="AT1197">
        <v>9.3000000000000007</v>
      </c>
      <c r="AU1197" t="s">
        <v>321</v>
      </c>
      <c r="AV1197">
        <v>1</v>
      </c>
      <c r="AW1197">
        <v>2</v>
      </c>
      <c r="AX1197">
        <v>448999299</v>
      </c>
      <c r="AY1197">
        <v>2</v>
      </c>
      <c r="AZ1197">
        <v>131072</v>
      </c>
      <c r="BA1197">
        <v>1233</v>
      </c>
      <c r="BB1197">
        <v>1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5768.2320000000009</v>
      </c>
      <c r="BN1197">
        <v>9.3000000000000007</v>
      </c>
      <c r="BO1197">
        <v>0</v>
      </c>
      <c r="BP1197">
        <v>1</v>
      </c>
      <c r="BQ1197">
        <v>0</v>
      </c>
      <c r="BR1197">
        <v>0</v>
      </c>
      <c r="BS1197">
        <v>0</v>
      </c>
      <c r="BT1197">
        <v>1730.4696000000001</v>
      </c>
      <c r="BU1197">
        <v>2.79</v>
      </c>
      <c r="BV1197">
        <v>0</v>
      </c>
      <c r="BW1197">
        <v>1</v>
      </c>
      <c r="CU1197">
        <f>ROUND(AT1197*Source!I702*AH1197*AL1197,2)</f>
        <v>5768.23</v>
      </c>
      <c r="CV1197">
        <f>ROUND(Y1197*Source!I702,7)</f>
        <v>2.79</v>
      </c>
      <c r="CW1197">
        <v>0</v>
      </c>
      <c r="CX1197">
        <f>ROUND(Y1197*Source!I702,7)</f>
        <v>2.79</v>
      </c>
      <c r="CY1197">
        <f>AD1197</f>
        <v>620.24</v>
      </c>
      <c r="CZ1197">
        <f>AH1197</f>
        <v>620.24</v>
      </c>
      <c r="DA1197">
        <f>AL1197</f>
        <v>1</v>
      </c>
      <c r="DB1197">
        <f>ROUND((ROUND(AT1197*CZ1197,2)*ROUND(0.3,7)),6)</f>
        <v>1730.4690000000001</v>
      </c>
      <c r="DC1197">
        <f>ROUND((ROUND(AT1197*AG1197,2)*ROUND(0.3,7)),6)</f>
        <v>0</v>
      </c>
      <c r="DD1197" t="s">
        <v>3</v>
      </c>
      <c r="DE1197" t="s">
        <v>3</v>
      </c>
      <c r="DF1197">
        <f>ROUND(ROUND(AE1197,2)*CX1197,2)</f>
        <v>0</v>
      </c>
      <c r="DG1197">
        <f t="shared" si="523"/>
        <v>0</v>
      </c>
      <c r="DH1197">
        <f t="shared" si="513"/>
        <v>0</v>
      </c>
      <c r="DI1197">
        <f t="shared" si="514"/>
        <v>1730.47</v>
      </c>
      <c r="DJ1197">
        <f>DI1197</f>
        <v>1730.47</v>
      </c>
      <c r="DK1197">
        <v>1</v>
      </c>
      <c r="DL1197" t="s">
        <v>3</v>
      </c>
      <c r="DM1197">
        <v>0</v>
      </c>
      <c r="DN1197" t="s">
        <v>3</v>
      </c>
      <c r="DO1197">
        <v>0</v>
      </c>
    </row>
    <row r="1198" spans="1:119" x14ac:dyDescent="0.2">
      <c r="A1198">
        <f>ROW(Source!A702)</f>
        <v>702</v>
      </c>
      <c r="B1198">
        <v>449016111</v>
      </c>
      <c r="C1198">
        <v>448999281</v>
      </c>
      <c r="D1198">
        <v>277560491</v>
      </c>
      <c r="E1198">
        <v>109</v>
      </c>
      <c r="F1198">
        <v>1</v>
      </c>
      <c r="G1198">
        <v>1</v>
      </c>
      <c r="H1198">
        <v>1</v>
      </c>
      <c r="I1198" t="s">
        <v>1204</v>
      </c>
      <c r="J1198" t="s">
        <v>3</v>
      </c>
      <c r="K1198" t="s">
        <v>1205</v>
      </c>
      <c r="L1198">
        <v>1191</v>
      </c>
      <c r="N1198">
        <v>1013</v>
      </c>
      <c r="O1198" t="s">
        <v>1203</v>
      </c>
      <c r="P1198" t="s">
        <v>1203</v>
      </c>
      <c r="Q1198">
        <v>1</v>
      </c>
      <c r="W1198">
        <v>0</v>
      </c>
      <c r="X1198">
        <v>-1417349443</v>
      </c>
      <c r="Y1198">
        <f>(AT1198*ROUND(0.3,7))</f>
        <v>0.12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1</v>
      </c>
      <c r="AJ1198">
        <v>1</v>
      </c>
      <c r="AK1198">
        <v>1</v>
      </c>
      <c r="AL1198">
        <v>1</v>
      </c>
      <c r="AM1198">
        <v>-2</v>
      </c>
      <c r="AN1198">
        <v>0</v>
      </c>
      <c r="AO1198">
        <v>0</v>
      </c>
      <c r="AP1198">
        <v>1</v>
      </c>
      <c r="AQ1198">
        <v>1</v>
      </c>
      <c r="AR1198">
        <v>0</v>
      </c>
      <c r="AS1198" t="s">
        <v>3</v>
      </c>
      <c r="AT1198">
        <v>0.4</v>
      </c>
      <c r="AU1198" t="s">
        <v>321</v>
      </c>
      <c r="AV1198">
        <v>2</v>
      </c>
      <c r="AW1198">
        <v>2</v>
      </c>
      <c r="AX1198">
        <v>448999300</v>
      </c>
      <c r="AY1198">
        <v>1</v>
      </c>
      <c r="AZ1198">
        <v>0</v>
      </c>
      <c r="BA1198">
        <v>1234</v>
      </c>
      <c r="BB1198">
        <v>1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CV1198">
        <v>0</v>
      </c>
      <c r="CW1198">
        <v>0</v>
      </c>
      <c r="CX1198">
        <f>ROUND(Y1198*Source!I702,7)</f>
        <v>0.12</v>
      </c>
      <c r="CY1198">
        <f>AD1198</f>
        <v>0</v>
      </c>
      <c r="CZ1198">
        <f>AH1198</f>
        <v>0</v>
      </c>
      <c r="DA1198">
        <f>AL1198</f>
        <v>1</v>
      </c>
      <c r="DB1198">
        <f>ROUND((ROUND(AT1198*CZ1198,2)*ROUND(0.3,7)),6)</f>
        <v>0</v>
      </c>
      <c r="DC1198">
        <f>ROUND((ROUND(AT1198*AG1198,2)*ROUND(0.3,7)),6)</f>
        <v>0</v>
      </c>
      <c r="DD1198" t="s">
        <v>3</v>
      </c>
      <c r="DE1198" t="s">
        <v>3</v>
      </c>
      <c r="DF1198">
        <f>ROUND(ROUND(AE1198,2)*CX1198,2)</f>
        <v>0</v>
      </c>
      <c r="DG1198">
        <f t="shared" si="523"/>
        <v>0</v>
      </c>
      <c r="DH1198">
        <f t="shared" si="513"/>
        <v>0</v>
      </c>
      <c r="DI1198">
        <f t="shared" si="514"/>
        <v>0</v>
      </c>
      <c r="DJ1198">
        <f>DI1198</f>
        <v>0</v>
      </c>
      <c r="DK1198">
        <v>0</v>
      </c>
      <c r="DL1198" t="s">
        <v>3</v>
      </c>
      <c r="DM1198">
        <v>0</v>
      </c>
      <c r="DN1198" t="s">
        <v>3</v>
      </c>
      <c r="DO1198">
        <v>0</v>
      </c>
    </row>
    <row r="1199" spans="1:119" x14ac:dyDescent="0.2">
      <c r="A1199">
        <f>ROW(Source!A702)</f>
        <v>702</v>
      </c>
      <c r="B1199">
        <v>449016111</v>
      </c>
      <c r="C1199">
        <v>448999281</v>
      </c>
      <c r="D1199">
        <v>277944840</v>
      </c>
      <c r="E1199">
        <v>1</v>
      </c>
      <c r="F1199">
        <v>1</v>
      </c>
      <c r="G1199">
        <v>1</v>
      </c>
      <c r="H1199">
        <v>2</v>
      </c>
      <c r="I1199" t="s">
        <v>1364</v>
      </c>
      <c r="J1199" t="s">
        <v>1365</v>
      </c>
      <c r="K1199" t="s">
        <v>1366</v>
      </c>
      <c r="L1199">
        <v>1368</v>
      </c>
      <c r="N1199">
        <v>1011</v>
      </c>
      <c r="O1199" t="s">
        <v>1100</v>
      </c>
      <c r="P1199" t="s">
        <v>1100</v>
      </c>
      <c r="Q1199">
        <v>1</v>
      </c>
      <c r="W1199">
        <v>0</v>
      </c>
      <c r="X1199">
        <v>622831100</v>
      </c>
      <c r="Y1199">
        <f>(AT1199*ROUND(0.3,7))</f>
        <v>0.12</v>
      </c>
      <c r="AA1199">
        <v>0</v>
      </c>
      <c r="AB1199">
        <v>1587.88</v>
      </c>
      <c r="AC1199">
        <v>620.24</v>
      </c>
      <c r="AD1199">
        <v>0</v>
      </c>
      <c r="AE1199">
        <v>0</v>
      </c>
      <c r="AF1199">
        <v>1587.88</v>
      </c>
      <c r="AG1199">
        <v>620.24</v>
      </c>
      <c r="AH1199">
        <v>0</v>
      </c>
      <c r="AI1199">
        <v>1</v>
      </c>
      <c r="AJ1199">
        <v>1</v>
      </c>
      <c r="AK1199">
        <v>1</v>
      </c>
      <c r="AL1199">
        <v>1</v>
      </c>
      <c r="AM1199">
        <v>-2</v>
      </c>
      <c r="AN1199">
        <v>0</v>
      </c>
      <c r="AO1199">
        <v>0</v>
      </c>
      <c r="AP1199">
        <v>1</v>
      </c>
      <c r="AQ1199">
        <v>1</v>
      </c>
      <c r="AR1199">
        <v>0</v>
      </c>
      <c r="AS1199" t="s">
        <v>3</v>
      </c>
      <c r="AT1199">
        <v>0.4</v>
      </c>
      <c r="AU1199" t="s">
        <v>321</v>
      </c>
      <c r="AV1199">
        <v>1</v>
      </c>
      <c r="AW1199">
        <v>2</v>
      </c>
      <c r="AX1199">
        <v>448999301</v>
      </c>
      <c r="AY1199">
        <v>2</v>
      </c>
      <c r="AZ1199">
        <v>98304</v>
      </c>
      <c r="BA1199">
        <v>1235</v>
      </c>
      <c r="BB1199">
        <v>1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635.15200000000004</v>
      </c>
      <c r="BL1199">
        <v>248.096</v>
      </c>
      <c r="BM1199">
        <v>0</v>
      </c>
      <c r="BN1199">
        <v>0</v>
      </c>
      <c r="BO1199">
        <v>0.4</v>
      </c>
      <c r="BP1199">
        <v>1</v>
      </c>
      <c r="BQ1199">
        <v>0</v>
      </c>
      <c r="BR1199">
        <v>190.54560000000001</v>
      </c>
      <c r="BS1199">
        <v>74.428799999999995</v>
      </c>
      <c r="BT1199">
        <v>0</v>
      </c>
      <c r="BU1199">
        <v>0</v>
      </c>
      <c r="BV1199">
        <v>0.12</v>
      </c>
      <c r="BW1199">
        <v>1</v>
      </c>
      <c r="CV1199">
        <v>0</v>
      </c>
      <c r="CW1199">
        <f>ROUND(Y1199*Source!I702*DO1199,7)</f>
        <v>0.12</v>
      </c>
      <c r="CX1199">
        <f>ROUND(Y1199*Source!I702,7)</f>
        <v>0.12</v>
      </c>
      <c r="CY1199">
        <f>AB1199</f>
        <v>1587.88</v>
      </c>
      <c r="CZ1199">
        <f>AF1199</f>
        <v>1587.88</v>
      </c>
      <c r="DA1199">
        <f>AJ1199</f>
        <v>1</v>
      </c>
      <c r="DB1199">
        <f>ROUND((ROUND(AT1199*CZ1199,2)*ROUND(0.3,7)),6)</f>
        <v>190.54499999999999</v>
      </c>
      <c r="DC1199">
        <f>ROUND((ROUND(AT1199*AG1199,2)*ROUND(0.3,7)),6)</f>
        <v>74.430000000000007</v>
      </c>
      <c r="DD1199" t="s">
        <v>3</v>
      </c>
      <c r="DE1199" t="s">
        <v>3</v>
      </c>
      <c r="DF1199">
        <f>ROUND(ROUND(AE1199,2)*CX1199,2)</f>
        <v>0</v>
      </c>
      <c r="DG1199">
        <f t="shared" si="523"/>
        <v>190.55</v>
      </c>
      <c r="DH1199">
        <f t="shared" si="513"/>
        <v>74.430000000000007</v>
      </c>
      <c r="DI1199">
        <f t="shared" si="514"/>
        <v>0</v>
      </c>
      <c r="DJ1199">
        <f>DG1199+DH1199</f>
        <v>264.98</v>
      </c>
      <c r="DK1199">
        <v>1</v>
      </c>
      <c r="DL1199" t="s">
        <v>1219</v>
      </c>
      <c r="DM1199">
        <v>5</v>
      </c>
      <c r="DN1199" t="s">
        <v>1203</v>
      </c>
      <c r="DO1199">
        <v>1</v>
      </c>
    </row>
    <row r="1200" spans="1:119" x14ac:dyDescent="0.2">
      <c r="A1200">
        <f>ROW(Source!A702)</f>
        <v>702</v>
      </c>
      <c r="B1200">
        <v>449016111</v>
      </c>
      <c r="C1200">
        <v>448999281</v>
      </c>
      <c r="D1200">
        <v>277862733</v>
      </c>
      <c r="E1200">
        <v>1</v>
      </c>
      <c r="F1200">
        <v>1</v>
      </c>
      <c r="G1200">
        <v>1</v>
      </c>
      <c r="H1200">
        <v>3</v>
      </c>
      <c r="I1200" t="s">
        <v>1713</v>
      </c>
      <c r="J1200" t="s">
        <v>1714</v>
      </c>
      <c r="K1200" t="s">
        <v>1715</v>
      </c>
      <c r="L1200">
        <v>1346</v>
      </c>
      <c r="N1200">
        <v>1009</v>
      </c>
      <c r="O1200" t="s">
        <v>441</v>
      </c>
      <c r="P1200" t="s">
        <v>441</v>
      </c>
      <c r="Q1200">
        <v>1</v>
      </c>
      <c r="W1200">
        <v>0</v>
      </c>
      <c r="X1200">
        <v>1008260642</v>
      </c>
      <c r="Y1200">
        <f t="shared" ref="Y1200:Y1211" si="532">(AT1200*ROUND(0,7))</f>
        <v>0</v>
      </c>
      <c r="AA1200">
        <v>406.33</v>
      </c>
      <c r="AB1200">
        <v>0</v>
      </c>
      <c r="AC1200">
        <v>0</v>
      </c>
      <c r="AD1200">
        <v>0</v>
      </c>
      <c r="AE1200">
        <v>284.14999999999998</v>
      </c>
      <c r="AF1200">
        <v>0</v>
      </c>
      <c r="AG1200">
        <v>0</v>
      </c>
      <c r="AH1200">
        <v>0</v>
      </c>
      <c r="AI1200">
        <v>1.43</v>
      </c>
      <c r="AJ1200">
        <v>1</v>
      </c>
      <c r="AK1200">
        <v>1</v>
      </c>
      <c r="AL1200">
        <v>1</v>
      </c>
      <c r="AM1200">
        <v>2</v>
      </c>
      <c r="AN1200">
        <v>0</v>
      </c>
      <c r="AO1200">
        <v>0</v>
      </c>
      <c r="AP1200">
        <v>1</v>
      </c>
      <c r="AQ1200">
        <v>1</v>
      </c>
      <c r="AR1200">
        <v>0</v>
      </c>
      <c r="AS1200" t="s">
        <v>3</v>
      </c>
      <c r="AT1200">
        <v>0.01</v>
      </c>
      <c r="AU1200" t="s">
        <v>135</v>
      </c>
      <c r="AV1200">
        <v>0</v>
      </c>
      <c r="AW1200">
        <v>2</v>
      </c>
      <c r="AX1200">
        <v>448999302</v>
      </c>
      <c r="AY1200">
        <v>1</v>
      </c>
      <c r="AZ1200">
        <v>0</v>
      </c>
      <c r="BA1200">
        <v>1236</v>
      </c>
      <c r="BB1200">
        <v>1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2.8414999999999999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1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CV1200">
        <v>0</v>
      </c>
      <c r="CW1200">
        <v>0</v>
      </c>
      <c r="CX1200">
        <f>ROUND(Y1200*Source!I702,7)</f>
        <v>0</v>
      </c>
      <c r="CY1200">
        <f t="shared" ref="CY1200:CY1213" si="533">AA1200</f>
        <v>406.33</v>
      </c>
      <c r="CZ1200">
        <f t="shared" ref="CZ1200:CZ1213" si="534">AE1200</f>
        <v>284.14999999999998</v>
      </c>
      <c r="DA1200">
        <f t="shared" ref="DA1200:DA1213" si="535">AI1200</f>
        <v>1.43</v>
      </c>
      <c r="DB1200">
        <f t="shared" ref="DB1200:DB1211" si="536">ROUND((ROUND(AT1200*CZ1200,2)*ROUND(0,7)),6)</f>
        <v>0</v>
      </c>
      <c r="DC1200">
        <f t="shared" ref="DC1200:DC1211" si="537">ROUND((ROUND(AT1200*AG1200,2)*ROUND(0,7)),6)</f>
        <v>0</v>
      </c>
      <c r="DD1200" t="s">
        <v>3</v>
      </c>
      <c r="DE1200" t="s">
        <v>3</v>
      </c>
      <c r="DF1200">
        <f t="shared" ref="DF1200:DF1211" si="538">ROUND(ROUND(AE1200*AI1200,2)*CX1200,2)</f>
        <v>0</v>
      </c>
      <c r="DG1200">
        <f t="shared" si="523"/>
        <v>0</v>
      </c>
      <c r="DH1200">
        <f t="shared" si="513"/>
        <v>0</v>
      </c>
      <c r="DI1200">
        <f t="shared" si="514"/>
        <v>0</v>
      </c>
      <c r="DJ1200">
        <f t="shared" ref="DJ1200:DJ1213" si="539">DF1200</f>
        <v>0</v>
      </c>
      <c r="DK1200">
        <v>0</v>
      </c>
      <c r="DL1200" t="s">
        <v>3</v>
      </c>
      <c r="DM1200">
        <v>0</v>
      </c>
      <c r="DN1200" t="s">
        <v>3</v>
      </c>
      <c r="DO1200">
        <v>0</v>
      </c>
    </row>
    <row r="1201" spans="1:119" x14ac:dyDescent="0.2">
      <c r="A1201">
        <f>ROW(Source!A702)</f>
        <v>702</v>
      </c>
      <c r="B1201">
        <v>449016111</v>
      </c>
      <c r="C1201">
        <v>448999281</v>
      </c>
      <c r="D1201">
        <v>277865759</v>
      </c>
      <c r="E1201">
        <v>1</v>
      </c>
      <c r="F1201">
        <v>1</v>
      </c>
      <c r="G1201">
        <v>1</v>
      </c>
      <c r="H1201">
        <v>3</v>
      </c>
      <c r="I1201" t="s">
        <v>1683</v>
      </c>
      <c r="J1201" t="s">
        <v>1684</v>
      </c>
      <c r="K1201" t="s">
        <v>1685</v>
      </c>
      <c r="L1201">
        <v>1301</v>
      </c>
      <c r="N1201">
        <v>1003</v>
      </c>
      <c r="O1201" t="s">
        <v>211</v>
      </c>
      <c r="P1201" t="s">
        <v>211</v>
      </c>
      <c r="Q1201">
        <v>1</v>
      </c>
      <c r="W1201">
        <v>0</v>
      </c>
      <c r="X1201">
        <v>82205366</v>
      </c>
      <c r="Y1201">
        <f t="shared" si="532"/>
        <v>0</v>
      </c>
      <c r="AA1201">
        <v>3.47</v>
      </c>
      <c r="AB1201">
        <v>0</v>
      </c>
      <c r="AC1201">
        <v>0</v>
      </c>
      <c r="AD1201">
        <v>0</v>
      </c>
      <c r="AE1201">
        <v>2.27</v>
      </c>
      <c r="AF1201">
        <v>0</v>
      </c>
      <c r="AG1201">
        <v>0</v>
      </c>
      <c r="AH1201">
        <v>0</v>
      </c>
      <c r="AI1201">
        <v>1.53</v>
      </c>
      <c r="AJ1201">
        <v>1</v>
      </c>
      <c r="AK1201">
        <v>1</v>
      </c>
      <c r="AL1201">
        <v>1</v>
      </c>
      <c r="AM1201">
        <v>2</v>
      </c>
      <c r="AN1201">
        <v>0</v>
      </c>
      <c r="AO1201">
        <v>0</v>
      </c>
      <c r="AP1201">
        <v>1</v>
      </c>
      <c r="AQ1201">
        <v>1</v>
      </c>
      <c r="AR1201">
        <v>0</v>
      </c>
      <c r="AS1201" t="s">
        <v>3</v>
      </c>
      <c r="AT1201">
        <v>4.21</v>
      </c>
      <c r="AU1201" t="s">
        <v>135</v>
      </c>
      <c r="AV1201">
        <v>0</v>
      </c>
      <c r="AW1201">
        <v>2</v>
      </c>
      <c r="AX1201">
        <v>448999303</v>
      </c>
      <c r="AY1201">
        <v>1</v>
      </c>
      <c r="AZ1201">
        <v>0</v>
      </c>
      <c r="BA1201">
        <v>1237</v>
      </c>
      <c r="BB1201">
        <v>1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9.5566999999999993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1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CV1201">
        <v>0</v>
      </c>
      <c r="CW1201">
        <v>0</v>
      </c>
      <c r="CX1201">
        <f>ROUND(Y1201*Source!I702,7)</f>
        <v>0</v>
      </c>
      <c r="CY1201">
        <f t="shared" si="533"/>
        <v>3.47</v>
      </c>
      <c r="CZ1201">
        <f t="shared" si="534"/>
        <v>2.27</v>
      </c>
      <c r="DA1201">
        <f t="shared" si="535"/>
        <v>1.53</v>
      </c>
      <c r="DB1201">
        <f t="shared" si="536"/>
        <v>0</v>
      </c>
      <c r="DC1201">
        <f t="shared" si="537"/>
        <v>0</v>
      </c>
      <c r="DD1201" t="s">
        <v>3</v>
      </c>
      <c r="DE1201" t="s">
        <v>3</v>
      </c>
      <c r="DF1201">
        <f t="shared" si="538"/>
        <v>0</v>
      </c>
      <c r="DG1201">
        <f t="shared" si="523"/>
        <v>0</v>
      </c>
      <c r="DH1201">
        <f t="shared" si="513"/>
        <v>0</v>
      </c>
      <c r="DI1201">
        <f t="shared" si="514"/>
        <v>0</v>
      </c>
      <c r="DJ1201">
        <f t="shared" si="539"/>
        <v>0</v>
      </c>
      <c r="DK1201">
        <v>0</v>
      </c>
      <c r="DL1201" t="s">
        <v>3</v>
      </c>
      <c r="DM1201">
        <v>0</v>
      </c>
      <c r="DN1201" t="s">
        <v>3</v>
      </c>
      <c r="DO1201">
        <v>0</v>
      </c>
    </row>
    <row r="1202" spans="1:119" x14ac:dyDescent="0.2">
      <c r="A1202">
        <f>ROW(Source!A702)</f>
        <v>702</v>
      </c>
      <c r="B1202">
        <v>449016111</v>
      </c>
      <c r="C1202">
        <v>448999281</v>
      </c>
      <c r="D1202">
        <v>277867733</v>
      </c>
      <c r="E1202">
        <v>1</v>
      </c>
      <c r="F1202">
        <v>1</v>
      </c>
      <c r="G1202">
        <v>1</v>
      </c>
      <c r="H1202">
        <v>3</v>
      </c>
      <c r="I1202" t="s">
        <v>1241</v>
      </c>
      <c r="J1202" t="s">
        <v>1242</v>
      </c>
      <c r="K1202" t="s">
        <v>1243</v>
      </c>
      <c r="L1202">
        <v>1346</v>
      </c>
      <c r="N1202">
        <v>1009</v>
      </c>
      <c r="O1202" t="s">
        <v>441</v>
      </c>
      <c r="P1202" t="s">
        <v>441</v>
      </c>
      <c r="Q1202">
        <v>1</v>
      </c>
      <c r="W1202">
        <v>0</v>
      </c>
      <c r="X1202">
        <v>391631581</v>
      </c>
      <c r="Y1202">
        <f t="shared" si="532"/>
        <v>0</v>
      </c>
      <c r="AA1202">
        <v>188.92</v>
      </c>
      <c r="AB1202">
        <v>0</v>
      </c>
      <c r="AC1202">
        <v>0</v>
      </c>
      <c r="AD1202">
        <v>0</v>
      </c>
      <c r="AE1202">
        <v>174.93</v>
      </c>
      <c r="AF1202">
        <v>0</v>
      </c>
      <c r="AG1202">
        <v>0</v>
      </c>
      <c r="AH1202">
        <v>0</v>
      </c>
      <c r="AI1202">
        <v>1.08</v>
      </c>
      <c r="AJ1202">
        <v>1</v>
      </c>
      <c r="AK1202">
        <v>1</v>
      </c>
      <c r="AL1202">
        <v>1</v>
      </c>
      <c r="AM1202">
        <v>2</v>
      </c>
      <c r="AN1202">
        <v>0</v>
      </c>
      <c r="AO1202">
        <v>0</v>
      </c>
      <c r="AP1202">
        <v>1</v>
      </c>
      <c r="AQ1202">
        <v>1</v>
      </c>
      <c r="AR1202">
        <v>0</v>
      </c>
      <c r="AS1202" t="s">
        <v>3</v>
      </c>
      <c r="AT1202">
        <v>0.3</v>
      </c>
      <c r="AU1202" t="s">
        <v>135</v>
      </c>
      <c r="AV1202">
        <v>0</v>
      </c>
      <c r="AW1202">
        <v>2</v>
      </c>
      <c r="AX1202">
        <v>448999304</v>
      </c>
      <c r="AY1202">
        <v>1</v>
      </c>
      <c r="AZ1202">
        <v>0</v>
      </c>
      <c r="BA1202">
        <v>1238</v>
      </c>
      <c r="BB1202">
        <v>1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52.478999999999999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1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CV1202">
        <v>0</v>
      </c>
      <c r="CW1202">
        <v>0</v>
      </c>
      <c r="CX1202">
        <f>ROUND(Y1202*Source!I702,7)</f>
        <v>0</v>
      </c>
      <c r="CY1202">
        <f t="shared" si="533"/>
        <v>188.92</v>
      </c>
      <c r="CZ1202">
        <f t="shared" si="534"/>
        <v>174.93</v>
      </c>
      <c r="DA1202">
        <f t="shared" si="535"/>
        <v>1.08</v>
      </c>
      <c r="DB1202">
        <f t="shared" si="536"/>
        <v>0</v>
      </c>
      <c r="DC1202">
        <f t="shared" si="537"/>
        <v>0</v>
      </c>
      <c r="DD1202" t="s">
        <v>3</v>
      </c>
      <c r="DE1202" t="s">
        <v>3</v>
      </c>
      <c r="DF1202">
        <f t="shared" si="538"/>
        <v>0</v>
      </c>
      <c r="DG1202">
        <f t="shared" si="523"/>
        <v>0</v>
      </c>
      <c r="DH1202">
        <f t="shared" si="513"/>
        <v>0</v>
      </c>
      <c r="DI1202">
        <f t="shared" si="514"/>
        <v>0</v>
      </c>
      <c r="DJ1202">
        <f t="shared" si="539"/>
        <v>0</v>
      </c>
      <c r="DK1202">
        <v>0</v>
      </c>
      <c r="DL1202" t="s">
        <v>3</v>
      </c>
      <c r="DM1202">
        <v>0</v>
      </c>
      <c r="DN1202" t="s">
        <v>3</v>
      </c>
      <c r="DO1202">
        <v>0</v>
      </c>
    </row>
    <row r="1203" spans="1:119" x14ac:dyDescent="0.2">
      <c r="A1203">
        <f>ROW(Source!A702)</f>
        <v>702</v>
      </c>
      <c r="B1203">
        <v>449016111</v>
      </c>
      <c r="C1203">
        <v>448999281</v>
      </c>
      <c r="D1203">
        <v>277867849</v>
      </c>
      <c r="E1203">
        <v>1</v>
      </c>
      <c r="F1203">
        <v>1</v>
      </c>
      <c r="G1203">
        <v>1</v>
      </c>
      <c r="H1203">
        <v>3</v>
      </c>
      <c r="I1203" t="s">
        <v>1740</v>
      </c>
      <c r="J1203" t="s">
        <v>1741</v>
      </c>
      <c r="K1203" t="s">
        <v>1742</v>
      </c>
      <c r="L1203">
        <v>1425</v>
      </c>
      <c r="N1203">
        <v>1013</v>
      </c>
      <c r="O1203" t="s">
        <v>62</v>
      </c>
      <c r="P1203" t="s">
        <v>62</v>
      </c>
      <c r="Q1203">
        <v>1</v>
      </c>
      <c r="W1203">
        <v>0</v>
      </c>
      <c r="X1203">
        <v>172067607</v>
      </c>
      <c r="Y1203">
        <f t="shared" si="532"/>
        <v>0</v>
      </c>
      <c r="AA1203">
        <v>1261.74</v>
      </c>
      <c r="AB1203">
        <v>0</v>
      </c>
      <c r="AC1203">
        <v>0</v>
      </c>
      <c r="AD1203">
        <v>0</v>
      </c>
      <c r="AE1203">
        <v>978.09</v>
      </c>
      <c r="AF1203">
        <v>0</v>
      </c>
      <c r="AG1203">
        <v>0</v>
      </c>
      <c r="AH1203">
        <v>0</v>
      </c>
      <c r="AI1203">
        <v>1.29</v>
      </c>
      <c r="AJ1203">
        <v>1</v>
      </c>
      <c r="AK1203">
        <v>1</v>
      </c>
      <c r="AL1203">
        <v>1</v>
      </c>
      <c r="AM1203">
        <v>2</v>
      </c>
      <c r="AN1203">
        <v>0</v>
      </c>
      <c r="AO1203">
        <v>0</v>
      </c>
      <c r="AP1203">
        <v>1</v>
      </c>
      <c r="AQ1203">
        <v>1</v>
      </c>
      <c r="AR1203">
        <v>0</v>
      </c>
      <c r="AS1203" t="s">
        <v>3</v>
      </c>
      <c r="AT1203">
        <v>0.1</v>
      </c>
      <c r="AU1203" t="s">
        <v>135</v>
      </c>
      <c r="AV1203">
        <v>0</v>
      </c>
      <c r="AW1203">
        <v>2</v>
      </c>
      <c r="AX1203">
        <v>448999305</v>
      </c>
      <c r="AY1203">
        <v>1</v>
      </c>
      <c r="AZ1203">
        <v>0</v>
      </c>
      <c r="BA1203">
        <v>1239</v>
      </c>
      <c r="BB1203">
        <v>1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97.809000000000012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1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CV1203">
        <v>0</v>
      </c>
      <c r="CW1203">
        <v>0</v>
      </c>
      <c r="CX1203">
        <f>ROUND(Y1203*Source!I702,7)</f>
        <v>0</v>
      </c>
      <c r="CY1203">
        <f t="shared" si="533"/>
        <v>1261.74</v>
      </c>
      <c r="CZ1203">
        <f t="shared" si="534"/>
        <v>978.09</v>
      </c>
      <c r="DA1203">
        <f t="shared" si="535"/>
        <v>1.29</v>
      </c>
      <c r="DB1203">
        <f t="shared" si="536"/>
        <v>0</v>
      </c>
      <c r="DC1203">
        <f t="shared" si="537"/>
        <v>0</v>
      </c>
      <c r="DD1203" t="s">
        <v>3</v>
      </c>
      <c r="DE1203" t="s">
        <v>3</v>
      </c>
      <c r="DF1203">
        <f t="shared" si="538"/>
        <v>0</v>
      </c>
      <c r="DG1203">
        <f t="shared" si="523"/>
        <v>0</v>
      </c>
      <c r="DH1203">
        <f t="shared" si="513"/>
        <v>0</v>
      </c>
      <c r="DI1203">
        <f t="shared" si="514"/>
        <v>0</v>
      </c>
      <c r="DJ1203">
        <f t="shared" si="539"/>
        <v>0</v>
      </c>
      <c r="DK1203">
        <v>0</v>
      </c>
      <c r="DL1203" t="s">
        <v>3</v>
      </c>
      <c r="DM1203">
        <v>0</v>
      </c>
      <c r="DN1203" t="s">
        <v>3</v>
      </c>
      <c r="DO1203">
        <v>0</v>
      </c>
    </row>
    <row r="1204" spans="1:119" x14ac:dyDescent="0.2">
      <c r="A1204">
        <f>ROW(Source!A702)</f>
        <v>702</v>
      </c>
      <c r="B1204">
        <v>449016111</v>
      </c>
      <c r="C1204">
        <v>448999281</v>
      </c>
      <c r="D1204">
        <v>277870628</v>
      </c>
      <c r="E1204">
        <v>1</v>
      </c>
      <c r="F1204">
        <v>1</v>
      </c>
      <c r="G1204">
        <v>1</v>
      </c>
      <c r="H1204">
        <v>3</v>
      </c>
      <c r="I1204" t="s">
        <v>1646</v>
      </c>
      <c r="J1204" t="s">
        <v>1647</v>
      </c>
      <c r="K1204" t="s">
        <v>1648</v>
      </c>
      <c r="L1204">
        <v>1348</v>
      </c>
      <c r="N1204">
        <v>1009</v>
      </c>
      <c r="O1204" t="s">
        <v>83</v>
      </c>
      <c r="P1204" t="s">
        <v>83</v>
      </c>
      <c r="Q1204">
        <v>1000</v>
      </c>
      <c r="W1204">
        <v>0</v>
      </c>
      <c r="X1204">
        <v>1261362011</v>
      </c>
      <c r="Y1204">
        <f t="shared" si="532"/>
        <v>0</v>
      </c>
      <c r="AA1204">
        <v>5683.13</v>
      </c>
      <c r="AB1204">
        <v>0</v>
      </c>
      <c r="AC1204">
        <v>0</v>
      </c>
      <c r="AD1204">
        <v>0</v>
      </c>
      <c r="AE1204">
        <v>4338.2700000000004</v>
      </c>
      <c r="AF1204">
        <v>0</v>
      </c>
      <c r="AG1204">
        <v>0</v>
      </c>
      <c r="AH1204">
        <v>0</v>
      </c>
      <c r="AI1204">
        <v>1.31</v>
      </c>
      <c r="AJ1204">
        <v>1</v>
      </c>
      <c r="AK1204">
        <v>1</v>
      </c>
      <c r="AL1204">
        <v>1</v>
      </c>
      <c r="AM1204">
        <v>2</v>
      </c>
      <c r="AN1204">
        <v>0</v>
      </c>
      <c r="AO1204">
        <v>0</v>
      </c>
      <c r="AP1204">
        <v>1</v>
      </c>
      <c r="AQ1204">
        <v>1</v>
      </c>
      <c r="AR1204">
        <v>0</v>
      </c>
      <c r="AS1204" t="s">
        <v>3</v>
      </c>
      <c r="AT1204">
        <v>2.9999999999999997E-4</v>
      </c>
      <c r="AU1204" t="s">
        <v>135</v>
      </c>
      <c r="AV1204">
        <v>0</v>
      </c>
      <c r="AW1204">
        <v>2</v>
      </c>
      <c r="AX1204">
        <v>448999306</v>
      </c>
      <c r="AY1204">
        <v>1</v>
      </c>
      <c r="AZ1204">
        <v>0</v>
      </c>
      <c r="BA1204">
        <v>1240</v>
      </c>
      <c r="BB1204">
        <v>1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1.3014810000000001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1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CV1204">
        <v>0</v>
      </c>
      <c r="CW1204">
        <v>0</v>
      </c>
      <c r="CX1204">
        <f>ROUND(Y1204*Source!I702,7)</f>
        <v>0</v>
      </c>
      <c r="CY1204">
        <f t="shared" si="533"/>
        <v>5683.13</v>
      </c>
      <c r="CZ1204">
        <f t="shared" si="534"/>
        <v>4338.2700000000004</v>
      </c>
      <c r="DA1204">
        <f t="shared" si="535"/>
        <v>1.31</v>
      </c>
      <c r="DB1204">
        <f t="shared" si="536"/>
        <v>0</v>
      </c>
      <c r="DC1204">
        <f t="shared" si="537"/>
        <v>0</v>
      </c>
      <c r="DD1204" t="s">
        <v>3</v>
      </c>
      <c r="DE1204" t="s">
        <v>3</v>
      </c>
      <c r="DF1204">
        <f t="shared" si="538"/>
        <v>0</v>
      </c>
      <c r="DG1204">
        <f t="shared" si="523"/>
        <v>0</v>
      </c>
      <c r="DH1204">
        <f t="shared" si="513"/>
        <v>0</v>
      </c>
      <c r="DI1204">
        <f t="shared" si="514"/>
        <v>0</v>
      </c>
      <c r="DJ1204">
        <f t="shared" si="539"/>
        <v>0</v>
      </c>
      <c r="DK1204">
        <v>0</v>
      </c>
      <c r="DL1204" t="s">
        <v>3</v>
      </c>
      <c r="DM1204">
        <v>0</v>
      </c>
      <c r="DN1204" t="s">
        <v>3</v>
      </c>
      <c r="DO1204">
        <v>0</v>
      </c>
    </row>
    <row r="1205" spans="1:119" x14ac:dyDescent="0.2">
      <c r="A1205">
        <f>ROW(Source!A702)</f>
        <v>702</v>
      </c>
      <c r="B1205">
        <v>449016111</v>
      </c>
      <c r="C1205">
        <v>448999281</v>
      </c>
      <c r="D1205">
        <v>277881757</v>
      </c>
      <c r="E1205">
        <v>1</v>
      </c>
      <c r="F1205">
        <v>1</v>
      </c>
      <c r="G1205">
        <v>1</v>
      </c>
      <c r="H1205">
        <v>3</v>
      </c>
      <c r="I1205" t="s">
        <v>1743</v>
      </c>
      <c r="J1205" t="s">
        <v>1744</v>
      </c>
      <c r="K1205" t="s">
        <v>1745</v>
      </c>
      <c r="L1205">
        <v>1348</v>
      </c>
      <c r="N1205">
        <v>1009</v>
      </c>
      <c r="O1205" t="s">
        <v>83</v>
      </c>
      <c r="P1205" t="s">
        <v>83</v>
      </c>
      <c r="Q1205">
        <v>1000</v>
      </c>
      <c r="W1205">
        <v>0</v>
      </c>
      <c r="X1205">
        <v>-30100679</v>
      </c>
      <c r="Y1205">
        <f t="shared" si="532"/>
        <v>0</v>
      </c>
      <c r="AA1205">
        <v>1144599.95</v>
      </c>
      <c r="AB1205">
        <v>0</v>
      </c>
      <c r="AC1205">
        <v>0</v>
      </c>
      <c r="AD1205">
        <v>0</v>
      </c>
      <c r="AE1205">
        <v>1050091.7</v>
      </c>
      <c r="AF1205">
        <v>0</v>
      </c>
      <c r="AG1205">
        <v>0</v>
      </c>
      <c r="AH1205">
        <v>0</v>
      </c>
      <c r="AI1205">
        <v>1.0900000000000001</v>
      </c>
      <c r="AJ1205">
        <v>1</v>
      </c>
      <c r="AK1205">
        <v>1</v>
      </c>
      <c r="AL1205">
        <v>1</v>
      </c>
      <c r="AM1205">
        <v>2</v>
      </c>
      <c r="AN1205">
        <v>0</v>
      </c>
      <c r="AO1205">
        <v>0</v>
      </c>
      <c r="AP1205">
        <v>1</v>
      </c>
      <c r="AQ1205">
        <v>1</v>
      </c>
      <c r="AR1205">
        <v>0</v>
      </c>
      <c r="AS1205" t="s">
        <v>3</v>
      </c>
      <c r="AT1205">
        <v>1E-4</v>
      </c>
      <c r="AU1205" t="s">
        <v>135</v>
      </c>
      <c r="AV1205">
        <v>0</v>
      </c>
      <c r="AW1205">
        <v>2</v>
      </c>
      <c r="AX1205">
        <v>448999307</v>
      </c>
      <c r="AY1205">
        <v>1</v>
      </c>
      <c r="AZ1205">
        <v>0</v>
      </c>
      <c r="BA1205">
        <v>1241</v>
      </c>
      <c r="BB1205">
        <v>1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105.00917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1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CV1205">
        <v>0</v>
      </c>
      <c r="CW1205">
        <v>0</v>
      </c>
      <c r="CX1205">
        <f>ROUND(Y1205*Source!I702,7)</f>
        <v>0</v>
      </c>
      <c r="CY1205">
        <f t="shared" si="533"/>
        <v>1144599.95</v>
      </c>
      <c r="CZ1205">
        <f t="shared" si="534"/>
        <v>1050091.7</v>
      </c>
      <c r="DA1205">
        <f t="shared" si="535"/>
        <v>1.0900000000000001</v>
      </c>
      <c r="DB1205">
        <f t="shared" si="536"/>
        <v>0</v>
      </c>
      <c r="DC1205">
        <f t="shared" si="537"/>
        <v>0</v>
      </c>
      <c r="DD1205" t="s">
        <v>3</v>
      </c>
      <c r="DE1205" t="s">
        <v>3</v>
      </c>
      <c r="DF1205">
        <f t="shared" si="538"/>
        <v>0</v>
      </c>
      <c r="DG1205">
        <f t="shared" si="523"/>
        <v>0</v>
      </c>
      <c r="DH1205">
        <f t="shared" si="513"/>
        <v>0</v>
      </c>
      <c r="DI1205">
        <f t="shared" si="514"/>
        <v>0</v>
      </c>
      <c r="DJ1205">
        <f t="shared" si="539"/>
        <v>0</v>
      </c>
      <c r="DK1205">
        <v>0</v>
      </c>
      <c r="DL1205" t="s">
        <v>3</v>
      </c>
      <c r="DM1205">
        <v>0</v>
      </c>
      <c r="DN1205" t="s">
        <v>3</v>
      </c>
      <c r="DO1205">
        <v>0</v>
      </c>
    </row>
    <row r="1206" spans="1:119" x14ac:dyDescent="0.2">
      <c r="A1206">
        <f>ROW(Source!A702)</f>
        <v>702</v>
      </c>
      <c r="B1206">
        <v>449016111</v>
      </c>
      <c r="C1206">
        <v>448999281</v>
      </c>
      <c r="D1206">
        <v>277881812</v>
      </c>
      <c r="E1206">
        <v>1</v>
      </c>
      <c r="F1206">
        <v>1</v>
      </c>
      <c r="G1206">
        <v>1</v>
      </c>
      <c r="H1206">
        <v>3</v>
      </c>
      <c r="I1206" t="s">
        <v>1661</v>
      </c>
      <c r="J1206" t="s">
        <v>1662</v>
      </c>
      <c r="K1206" t="s">
        <v>1663</v>
      </c>
      <c r="L1206">
        <v>1346</v>
      </c>
      <c r="N1206">
        <v>1009</v>
      </c>
      <c r="O1206" t="s">
        <v>441</v>
      </c>
      <c r="P1206" t="s">
        <v>441</v>
      </c>
      <c r="Q1206">
        <v>1</v>
      </c>
      <c r="W1206">
        <v>0</v>
      </c>
      <c r="X1206">
        <v>-272951775</v>
      </c>
      <c r="Y1206">
        <f t="shared" si="532"/>
        <v>0</v>
      </c>
      <c r="AA1206">
        <v>1448.29</v>
      </c>
      <c r="AB1206">
        <v>0</v>
      </c>
      <c r="AC1206">
        <v>0</v>
      </c>
      <c r="AD1206">
        <v>0</v>
      </c>
      <c r="AE1206">
        <v>899.56</v>
      </c>
      <c r="AF1206">
        <v>0</v>
      </c>
      <c r="AG1206">
        <v>0</v>
      </c>
      <c r="AH1206">
        <v>0</v>
      </c>
      <c r="AI1206">
        <v>1.61</v>
      </c>
      <c r="AJ1206">
        <v>1</v>
      </c>
      <c r="AK1206">
        <v>1</v>
      </c>
      <c r="AL1206">
        <v>1</v>
      </c>
      <c r="AM1206">
        <v>2</v>
      </c>
      <c r="AN1206">
        <v>0</v>
      </c>
      <c r="AO1206">
        <v>0</v>
      </c>
      <c r="AP1206">
        <v>1</v>
      </c>
      <c r="AQ1206">
        <v>1</v>
      </c>
      <c r="AR1206">
        <v>0</v>
      </c>
      <c r="AS1206" t="s">
        <v>3</v>
      </c>
      <c r="AT1206">
        <v>0.06</v>
      </c>
      <c r="AU1206" t="s">
        <v>135</v>
      </c>
      <c r="AV1206">
        <v>0</v>
      </c>
      <c r="AW1206">
        <v>2</v>
      </c>
      <c r="AX1206">
        <v>448999308</v>
      </c>
      <c r="AY1206">
        <v>1</v>
      </c>
      <c r="AZ1206">
        <v>0</v>
      </c>
      <c r="BA1206">
        <v>1242</v>
      </c>
      <c r="BB1206">
        <v>1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53.973599999999998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1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CV1206">
        <v>0</v>
      </c>
      <c r="CW1206">
        <v>0</v>
      </c>
      <c r="CX1206">
        <f>ROUND(Y1206*Source!I702,7)</f>
        <v>0</v>
      </c>
      <c r="CY1206">
        <f t="shared" si="533"/>
        <v>1448.29</v>
      </c>
      <c r="CZ1206">
        <f t="shared" si="534"/>
        <v>899.56</v>
      </c>
      <c r="DA1206">
        <f t="shared" si="535"/>
        <v>1.61</v>
      </c>
      <c r="DB1206">
        <f t="shared" si="536"/>
        <v>0</v>
      </c>
      <c r="DC1206">
        <f t="shared" si="537"/>
        <v>0</v>
      </c>
      <c r="DD1206" t="s">
        <v>3</v>
      </c>
      <c r="DE1206" t="s">
        <v>3</v>
      </c>
      <c r="DF1206">
        <f t="shared" si="538"/>
        <v>0</v>
      </c>
      <c r="DG1206">
        <f t="shared" ref="DG1206:DG1232" si="540">ROUND(ROUND(AF1206,2)*CX1206,2)</f>
        <v>0</v>
      </c>
      <c r="DH1206">
        <f t="shared" si="513"/>
        <v>0</v>
      </c>
      <c r="DI1206">
        <f t="shared" si="514"/>
        <v>0</v>
      </c>
      <c r="DJ1206">
        <f t="shared" si="539"/>
        <v>0</v>
      </c>
      <c r="DK1206">
        <v>0</v>
      </c>
      <c r="DL1206" t="s">
        <v>3</v>
      </c>
      <c r="DM1206">
        <v>0</v>
      </c>
      <c r="DN1206" t="s">
        <v>3</v>
      </c>
      <c r="DO1206">
        <v>0</v>
      </c>
    </row>
    <row r="1207" spans="1:119" x14ac:dyDescent="0.2">
      <c r="A1207">
        <f>ROW(Source!A702)</f>
        <v>702</v>
      </c>
      <c r="B1207">
        <v>449016111</v>
      </c>
      <c r="C1207">
        <v>448999281</v>
      </c>
      <c r="D1207">
        <v>277896103</v>
      </c>
      <c r="E1207">
        <v>1</v>
      </c>
      <c r="F1207">
        <v>1</v>
      </c>
      <c r="G1207">
        <v>1</v>
      </c>
      <c r="H1207">
        <v>3</v>
      </c>
      <c r="I1207" t="s">
        <v>1746</v>
      </c>
      <c r="J1207" t="s">
        <v>1747</v>
      </c>
      <c r="K1207" t="s">
        <v>1748</v>
      </c>
      <c r="L1207">
        <v>1348</v>
      </c>
      <c r="N1207">
        <v>1009</v>
      </c>
      <c r="O1207" t="s">
        <v>83</v>
      </c>
      <c r="P1207" t="s">
        <v>83</v>
      </c>
      <c r="Q1207">
        <v>1000</v>
      </c>
      <c r="W1207">
        <v>0</v>
      </c>
      <c r="X1207">
        <v>799243604</v>
      </c>
      <c r="Y1207">
        <f t="shared" si="532"/>
        <v>0</v>
      </c>
      <c r="AA1207">
        <v>84412.86</v>
      </c>
      <c r="AB1207">
        <v>0</v>
      </c>
      <c r="AC1207">
        <v>0</v>
      </c>
      <c r="AD1207">
        <v>0</v>
      </c>
      <c r="AE1207">
        <v>47961.85</v>
      </c>
      <c r="AF1207">
        <v>0</v>
      </c>
      <c r="AG1207">
        <v>0</v>
      </c>
      <c r="AH1207">
        <v>0</v>
      </c>
      <c r="AI1207">
        <v>1.76</v>
      </c>
      <c r="AJ1207">
        <v>1</v>
      </c>
      <c r="AK1207">
        <v>1</v>
      </c>
      <c r="AL1207">
        <v>1</v>
      </c>
      <c r="AM1207">
        <v>2</v>
      </c>
      <c r="AN1207">
        <v>0</v>
      </c>
      <c r="AO1207">
        <v>0</v>
      </c>
      <c r="AP1207">
        <v>1</v>
      </c>
      <c r="AQ1207">
        <v>1</v>
      </c>
      <c r="AR1207">
        <v>0</v>
      </c>
      <c r="AS1207" t="s">
        <v>3</v>
      </c>
      <c r="AT1207">
        <v>2.0000000000000002E-5</v>
      </c>
      <c r="AU1207" t="s">
        <v>135</v>
      </c>
      <c r="AV1207">
        <v>0</v>
      </c>
      <c r="AW1207">
        <v>2</v>
      </c>
      <c r="AX1207">
        <v>448999309</v>
      </c>
      <c r="AY1207">
        <v>1</v>
      </c>
      <c r="AZ1207">
        <v>0</v>
      </c>
      <c r="BA1207">
        <v>1243</v>
      </c>
      <c r="BB1207">
        <v>1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0.95923700000000001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1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CV1207">
        <v>0</v>
      </c>
      <c r="CW1207">
        <v>0</v>
      </c>
      <c r="CX1207">
        <f>ROUND(Y1207*Source!I702,7)</f>
        <v>0</v>
      </c>
      <c r="CY1207">
        <f t="shared" si="533"/>
        <v>84412.86</v>
      </c>
      <c r="CZ1207">
        <f t="shared" si="534"/>
        <v>47961.85</v>
      </c>
      <c r="DA1207">
        <f t="shared" si="535"/>
        <v>1.76</v>
      </c>
      <c r="DB1207">
        <f t="shared" si="536"/>
        <v>0</v>
      </c>
      <c r="DC1207">
        <f t="shared" si="537"/>
        <v>0</v>
      </c>
      <c r="DD1207" t="s">
        <v>3</v>
      </c>
      <c r="DE1207" t="s">
        <v>3</v>
      </c>
      <c r="DF1207">
        <f t="shared" si="538"/>
        <v>0</v>
      </c>
      <c r="DG1207">
        <f t="shared" si="540"/>
        <v>0</v>
      </c>
      <c r="DH1207">
        <f t="shared" si="513"/>
        <v>0</v>
      </c>
      <c r="DI1207">
        <f t="shared" si="514"/>
        <v>0</v>
      </c>
      <c r="DJ1207">
        <f t="shared" si="539"/>
        <v>0</v>
      </c>
      <c r="DK1207">
        <v>0</v>
      </c>
      <c r="DL1207" t="s">
        <v>3</v>
      </c>
      <c r="DM1207">
        <v>0</v>
      </c>
      <c r="DN1207" t="s">
        <v>3</v>
      </c>
      <c r="DO1207">
        <v>0</v>
      </c>
    </row>
    <row r="1208" spans="1:119" x14ac:dyDescent="0.2">
      <c r="A1208">
        <f>ROW(Source!A702)</f>
        <v>702</v>
      </c>
      <c r="B1208">
        <v>449016111</v>
      </c>
      <c r="C1208">
        <v>448999281</v>
      </c>
      <c r="D1208">
        <v>277896329</v>
      </c>
      <c r="E1208">
        <v>1</v>
      </c>
      <c r="F1208">
        <v>1</v>
      </c>
      <c r="G1208">
        <v>1</v>
      </c>
      <c r="H1208">
        <v>3</v>
      </c>
      <c r="I1208" t="s">
        <v>1701</v>
      </c>
      <c r="J1208" t="s">
        <v>1702</v>
      </c>
      <c r="K1208" t="s">
        <v>1703</v>
      </c>
      <c r="L1208">
        <v>1346</v>
      </c>
      <c r="N1208">
        <v>1009</v>
      </c>
      <c r="O1208" t="s">
        <v>441</v>
      </c>
      <c r="P1208" t="s">
        <v>441</v>
      </c>
      <c r="Q1208">
        <v>1</v>
      </c>
      <c r="W1208">
        <v>0</v>
      </c>
      <c r="X1208">
        <v>1468099997</v>
      </c>
      <c r="Y1208">
        <f t="shared" si="532"/>
        <v>0</v>
      </c>
      <c r="AA1208">
        <v>188.93</v>
      </c>
      <c r="AB1208">
        <v>0</v>
      </c>
      <c r="AC1208">
        <v>0</v>
      </c>
      <c r="AD1208">
        <v>0</v>
      </c>
      <c r="AE1208">
        <v>157.44</v>
      </c>
      <c r="AF1208">
        <v>0</v>
      </c>
      <c r="AG1208">
        <v>0</v>
      </c>
      <c r="AH1208">
        <v>0</v>
      </c>
      <c r="AI1208">
        <v>1.2</v>
      </c>
      <c r="AJ1208">
        <v>1</v>
      </c>
      <c r="AK1208">
        <v>1</v>
      </c>
      <c r="AL1208">
        <v>1</v>
      </c>
      <c r="AM1208">
        <v>2</v>
      </c>
      <c r="AN1208">
        <v>0</v>
      </c>
      <c r="AO1208">
        <v>0</v>
      </c>
      <c r="AP1208">
        <v>1</v>
      </c>
      <c r="AQ1208">
        <v>1</v>
      </c>
      <c r="AR1208">
        <v>0</v>
      </c>
      <c r="AS1208" t="s">
        <v>3</v>
      </c>
      <c r="AT1208">
        <v>0.03</v>
      </c>
      <c r="AU1208" t="s">
        <v>135</v>
      </c>
      <c r="AV1208">
        <v>0</v>
      </c>
      <c r="AW1208">
        <v>2</v>
      </c>
      <c r="AX1208">
        <v>448999310</v>
      </c>
      <c r="AY1208">
        <v>1</v>
      </c>
      <c r="AZ1208">
        <v>0</v>
      </c>
      <c r="BA1208">
        <v>1244</v>
      </c>
      <c r="BB1208">
        <v>1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4.7231999999999994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1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CV1208">
        <v>0</v>
      </c>
      <c r="CW1208">
        <v>0</v>
      </c>
      <c r="CX1208">
        <f>ROUND(Y1208*Source!I702,7)</f>
        <v>0</v>
      </c>
      <c r="CY1208">
        <f t="shared" si="533"/>
        <v>188.93</v>
      </c>
      <c r="CZ1208">
        <f t="shared" si="534"/>
        <v>157.44</v>
      </c>
      <c r="DA1208">
        <f t="shared" si="535"/>
        <v>1.2</v>
      </c>
      <c r="DB1208">
        <f t="shared" si="536"/>
        <v>0</v>
      </c>
      <c r="DC1208">
        <f t="shared" si="537"/>
        <v>0</v>
      </c>
      <c r="DD1208" t="s">
        <v>3</v>
      </c>
      <c r="DE1208" t="s">
        <v>3</v>
      </c>
      <c r="DF1208">
        <f t="shared" si="538"/>
        <v>0</v>
      </c>
      <c r="DG1208">
        <f t="shared" si="540"/>
        <v>0</v>
      </c>
      <c r="DH1208">
        <f t="shared" si="513"/>
        <v>0</v>
      </c>
      <c r="DI1208">
        <f t="shared" si="514"/>
        <v>0</v>
      </c>
      <c r="DJ1208">
        <f t="shared" si="539"/>
        <v>0</v>
      </c>
      <c r="DK1208">
        <v>0</v>
      </c>
      <c r="DL1208" t="s">
        <v>3</v>
      </c>
      <c r="DM1208">
        <v>0</v>
      </c>
      <c r="DN1208" t="s">
        <v>3</v>
      </c>
      <c r="DO1208">
        <v>0</v>
      </c>
    </row>
    <row r="1209" spans="1:119" x14ac:dyDescent="0.2">
      <c r="A1209">
        <f>ROW(Source!A702)</f>
        <v>702</v>
      </c>
      <c r="B1209">
        <v>449016111</v>
      </c>
      <c r="C1209">
        <v>448999281</v>
      </c>
      <c r="D1209">
        <v>277910729</v>
      </c>
      <c r="E1209">
        <v>1</v>
      </c>
      <c r="F1209">
        <v>1</v>
      </c>
      <c r="G1209">
        <v>1</v>
      </c>
      <c r="H1209">
        <v>3</v>
      </c>
      <c r="I1209" t="s">
        <v>1704</v>
      </c>
      <c r="J1209" t="s">
        <v>1705</v>
      </c>
      <c r="K1209" t="s">
        <v>1706</v>
      </c>
      <c r="L1209">
        <v>1425</v>
      </c>
      <c r="N1209">
        <v>1013</v>
      </c>
      <c r="O1209" t="s">
        <v>62</v>
      </c>
      <c r="P1209" t="s">
        <v>62</v>
      </c>
      <c r="Q1209">
        <v>1</v>
      </c>
      <c r="W1209">
        <v>0</v>
      </c>
      <c r="X1209">
        <v>1483324605</v>
      </c>
      <c r="Y1209">
        <f t="shared" si="532"/>
        <v>0</v>
      </c>
      <c r="AA1209">
        <v>1033.25</v>
      </c>
      <c r="AB1209">
        <v>0</v>
      </c>
      <c r="AC1209">
        <v>0</v>
      </c>
      <c r="AD1209">
        <v>0</v>
      </c>
      <c r="AE1209">
        <v>840.04</v>
      </c>
      <c r="AF1209">
        <v>0</v>
      </c>
      <c r="AG1209">
        <v>0</v>
      </c>
      <c r="AH1209">
        <v>0</v>
      </c>
      <c r="AI1209">
        <v>1.23</v>
      </c>
      <c r="AJ1209">
        <v>1</v>
      </c>
      <c r="AK1209">
        <v>1</v>
      </c>
      <c r="AL1209">
        <v>1</v>
      </c>
      <c r="AM1209">
        <v>2</v>
      </c>
      <c r="AN1209">
        <v>0</v>
      </c>
      <c r="AO1209">
        <v>0</v>
      </c>
      <c r="AP1209">
        <v>1</v>
      </c>
      <c r="AQ1209">
        <v>1</v>
      </c>
      <c r="AR1209">
        <v>0</v>
      </c>
      <c r="AS1209" t="s">
        <v>3</v>
      </c>
      <c r="AT1209">
        <v>0.1</v>
      </c>
      <c r="AU1209" t="s">
        <v>135</v>
      </c>
      <c r="AV1209">
        <v>0</v>
      </c>
      <c r="AW1209">
        <v>2</v>
      </c>
      <c r="AX1209">
        <v>448999311</v>
      </c>
      <c r="AY1209">
        <v>1</v>
      </c>
      <c r="AZ1209">
        <v>0</v>
      </c>
      <c r="BA1209">
        <v>1245</v>
      </c>
      <c r="BB1209">
        <v>1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84.004000000000005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1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CV1209">
        <v>0</v>
      </c>
      <c r="CW1209">
        <v>0</v>
      </c>
      <c r="CX1209">
        <f>ROUND(Y1209*Source!I702,7)</f>
        <v>0</v>
      </c>
      <c r="CY1209">
        <f t="shared" si="533"/>
        <v>1033.25</v>
      </c>
      <c r="CZ1209">
        <f t="shared" si="534"/>
        <v>840.04</v>
      </c>
      <c r="DA1209">
        <f t="shared" si="535"/>
        <v>1.23</v>
      </c>
      <c r="DB1209">
        <f t="shared" si="536"/>
        <v>0</v>
      </c>
      <c r="DC1209">
        <f t="shared" si="537"/>
        <v>0</v>
      </c>
      <c r="DD1209" t="s">
        <v>3</v>
      </c>
      <c r="DE1209" t="s">
        <v>3</v>
      </c>
      <c r="DF1209">
        <f t="shared" si="538"/>
        <v>0</v>
      </c>
      <c r="DG1209">
        <f t="shared" si="540"/>
        <v>0</v>
      </c>
      <c r="DH1209">
        <f t="shared" si="513"/>
        <v>0</v>
      </c>
      <c r="DI1209">
        <f t="shared" si="514"/>
        <v>0</v>
      </c>
      <c r="DJ1209">
        <f t="shared" si="539"/>
        <v>0</v>
      </c>
      <c r="DK1209">
        <v>0</v>
      </c>
      <c r="DL1209" t="s">
        <v>3</v>
      </c>
      <c r="DM1209">
        <v>0</v>
      </c>
      <c r="DN1209" t="s">
        <v>3</v>
      </c>
      <c r="DO1209">
        <v>0</v>
      </c>
    </row>
    <row r="1210" spans="1:119" x14ac:dyDescent="0.2">
      <c r="A1210">
        <f>ROW(Source!A702)</f>
        <v>702</v>
      </c>
      <c r="B1210">
        <v>449016111</v>
      </c>
      <c r="C1210">
        <v>448999281</v>
      </c>
      <c r="D1210">
        <v>277922916</v>
      </c>
      <c r="E1210">
        <v>1</v>
      </c>
      <c r="F1210">
        <v>1</v>
      </c>
      <c r="G1210">
        <v>1</v>
      </c>
      <c r="H1210">
        <v>3</v>
      </c>
      <c r="I1210" t="s">
        <v>1749</v>
      </c>
      <c r="J1210" t="s">
        <v>1750</v>
      </c>
      <c r="K1210" t="s">
        <v>1751</v>
      </c>
      <c r="L1210">
        <v>1346</v>
      </c>
      <c r="N1210">
        <v>1009</v>
      </c>
      <c r="O1210" t="s">
        <v>441</v>
      </c>
      <c r="P1210" t="s">
        <v>441</v>
      </c>
      <c r="Q1210">
        <v>1</v>
      </c>
      <c r="W1210">
        <v>0</v>
      </c>
      <c r="X1210">
        <v>-1705325974</v>
      </c>
      <c r="Y1210">
        <f t="shared" si="532"/>
        <v>0</v>
      </c>
      <c r="AA1210">
        <v>320.44</v>
      </c>
      <c r="AB1210">
        <v>0</v>
      </c>
      <c r="AC1210">
        <v>0</v>
      </c>
      <c r="AD1210">
        <v>0</v>
      </c>
      <c r="AE1210">
        <v>232.2</v>
      </c>
      <c r="AF1210">
        <v>0</v>
      </c>
      <c r="AG1210">
        <v>0</v>
      </c>
      <c r="AH1210">
        <v>0</v>
      </c>
      <c r="AI1210">
        <v>1.38</v>
      </c>
      <c r="AJ1210">
        <v>1</v>
      </c>
      <c r="AK1210">
        <v>1</v>
      </c>
      <c r="AL1210">
        <v>1</v>
      </c>
      <c r="AM1210">
        <v>2</v>
      </c>
      <c r="AN1210">
        <v>0</v>
      </c>
      <c r="AO1210">
        <v>0</v>
      </c>
      <c r="AP1210">
        <v>1</v>
      </c>
      <c r="AQ1210">
        <v>1</v>
      </c>
      <c r="AR1210">
        <v>0</v>
      </c>
      <c r="AS1210" t="s">
        <v>3</v>
      </c>
      <c r="AT1210">
        <v>0.02</v>
      </c>
      <c r="AU1210" t="s">
        <v>135</v>
      </c>
      <c r="AV1210">
        <v>0</v>
      </c>
      <c r="AW1210">
        <v>2</v>
      </c>
      <c r="AX1210">
        <v>448999312</v>
      </c>
      <c r="AY1210">
        <v>1</v>
      </c>
      <c r="AZ1210">
        <v>0</v>
      </c>
      <c r="BA1210">
        <v>1246</v>
      </c>
      <c r="BB1210">
        <v>1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4.6440000000000001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1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CV1210">
        <v>0</v>
      </c>
      <c r="CW1210">
        <v>0</v>
      </c>
      <c r="CX1210">
        <f>ROUND(Y1210*Source!I702,7)</f>
        <v>0</v>
      </c>
      <c r="CY1210">
        <f t="shared" si="533"/>
        <v>320.44</v>
      </c>
      <c r="CZ1210">
        <f t="shared" si="534"/>
        <v>232.2</v>
      </c>
      <c r="DA1210">
        <f t="shared" si="535"/>
        <v>1.38</v>
      </c>
      <c r="DB1210">
        <f t="shared" si="536"/>
        <v>0</v>
      </c>
      <c r="DC1210">
        <f t="shared" si="537"/>
        <v>0</v>
      </c>
      <c r="DD1210" t="s">
        <v>3</v>
      </c>
      <c r="DE1210" t="s">
        <v>3</v>
      </c>
      <c r="DF1210">
        <f t="shared" si="538"/>
        <v>0</v>
      </c>
      <c r="DG1210">
        <f t="shared" si="540"/>
        <v>0</v>
      </c>
      <c r="DH1210">
        <f t="shared" si="513"/>
        <v>0</v>
      </c>
      <c r="DI1210">
        <f t="shared" si="514"/>
        <v>0</v>
      </c>
      <c r="DJ1210">
        <f t="shared" si="539"/>
        <v>0</v>
      </c>
      <c r="DK1210">
        <v>0</v>
      </c>
      <c r="DL1210" t="s">
        <v>3</v>
      </c>
      <c r="DM1210">
        <v>0</v>
      </c>
      <c r="DN1210" t="s">
        <v>3</v>
      </c>
      <c r="DO1210">
        <v>0</v>
      </c>
    </row>
    <row r="1211" spans="1:119" x14ac:dyDescent="0.2">
      <c r="A1211">
        <f>ROW(Source!A702)</f>
        <v>702</v>
      </c>
      <c r="B1211">
        <v>449016111</v>
      </c>
      <c r="C1211">
        <v>448999281</v>
      </c>
      <c r="D1211">
        <v>277933475</v>
      </c>
      <c r="E1211">
        <v>1</v>
      </c>
      <c r="F1211">
        <v>1</v>
      </c>
      <c r="G1211">
        <v>1</v>
      </c>
      <c r="H1211">
        <v>3</v>
      </c>
      <c r="I1211" t="s">
        <v>1707</v>
      </c>
      <c r="J1211" t="s">
        <v>1708</v>
      </c>
      <c r="K1211" t="s">
        <v>1709</v>
      </c>
      <c r="L1211">
        <v>1346</v>
      </c>
      <c r="N1211">
        <v>1009</v>
      </c>
      <c r="O1211" t="s">
        <v>441</v>
      </c>
      <c r="P1211" t="s">
        <v>441</v>
      </c>
      <c r="Q1211">
        <v>1</v>
      </c>
      <c r="W1211">
        <v>0</v>
      </c>
      <c r="X1211">
        <v>-232975697</v>
      </c>
      <c r="Y1211">
        <f t="shared" si="532"/>
        <v>0</v>
      </c>
      <c r="AA1211">
        <v>248.86</v>
      </c>
      <c r="AB1211">
        <v>0</v>
      </c>
      <c r="AC1211">
        <v>0</v>
      </c>
      <c r="AD1211">
        <v>0</v>
      </c>
      <c r="AE1211">
        <v>189.97</v>
      </c>
      <c r="AF1211">
        <v>0</v>
      </c>
      <c r="AG1211">
        <v>0</v>
      </c>
      <c r="AH1211">
        <v>0</v>
      </c>
      <c r="AI1211">
        <v>1.31</v>
      </c>
      <c r="AJ1211">
        <v>1</v>
      </c>
      <c r="AK1211">
        <v>1</v>
      </c>
      <c r="AL1211">
        <v>1</v>
      </c>
      <c r="AM1211">
        <v>2</v>
      </c>
      <c r="AN1211">
        <v>0</v>
      </c>
      <c r="AO1211">
        <v>0</v>
      </c>
      <c r="AP1211">
        <v>1</v>
      </c>
      <c r="AQ1211">
        <v>1</v>
      </c>
      <c r="AR1211">
        <v>0</v>
      </c>
      <c r="AS1211" t="s">
        <v>3</v>
      </c>
      <c r="AT1211">
        <v>0.08</v>
      </c>
      <c r="AU1211" t="s">
        <v>135</v>
      </c>
      <c r="AV1211">
        <v>0</v>
      </c>
      <c r="AW1211">
        <v>2</v>
      </c>
      <c r="AX1211">
        <v>448999313</v>
      </c>
      <c r="AY1211">
        <v>1</v>
      </c>
      <c r="AZ1211">
        <v>0</v>
      </c>
      <c r="BA1211">
        <v>1247</v>
      </c>
      <c r="BB1211">
        <v>1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15.1976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1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CV1211">
        <v>0</v>
      </c>
      <c r="CW1211">
        <v>0</v>
      </c>
      <c r="CX1211">
        <f>ROUND(Y1211*Source!I702,7)</f>
        <v>0</v>
      </c>
      <c r="CY1211">
        <f t="shared" si="533"/>
        <v>248.86</v>
      </c>
      <c r="CZ1211">
        <f t="shared" si="534"/>
        <v>189.97</v>
      </c>
      <c r="DA1211">
        <f t="shared" si="535"/>
        <v>1.31</v>
      </c>
      <c r="DB1211">
        <f t="shared" si="536"/>
        <v>0</v>
      </c>
      <c r="DC1211">
        <f t="shared" si="537"/>
        <v>0</v>
      </c>
      <c r="DD1211" t="s">
        <v>3</v>
      </c>
      <c r="DE1211" t="s">
        <v>3</v>
      </c>
      <c r="DF1211">
        <f t="shared" si="538"/>
        <v>0</v>
      </c>
      <c r="DG1211">
        <f t="shared" si="540"/>
        <v>0</v>
      </c>
      <c r="DH1211">
        <f t="shared" si="513"/>
        <v>0</v>
      </c>
      <c r="DI1211">
        <f t="shared" si="514"/>
        <v>0</v>
      </c>
      <c r="DJ1211">
        <f t="shared" si="539"/>
        <v>0</v>
      </c>
      <c r="DK1211">
        <v>0</v>
      </c>
      <c r="DL1211" t="s">
        <v>3</v>
      </c>
      <c r="DM1211">
        <v>0</v>
      </c>
      <c r="DN1211" t="s">
        <v>3</v>
      </c>
      <c r="DO1211">
        <v>0</v>
      </c>
    </row>
    <row r="1212" spans="1:119" x14ac:dyDescent="0.2">
      <c r="A1212">
        <f>ROW(Source!A702)</f>
        <v>702</v>
      </c>
      <c r="B1212">
        <v>449016111</v>
      </c>
      <c r="C1212">
        <v>448999281</v>
      </c>
      <c r="D1212">
        <v>277566433</v>
      </c>
      <c r="E1212">
        <v>109</v>
      </c>
      <c r="F1212">
        <v>1</v>
      </c>
      <c r="G1212">
        <v>1</v>
      </c>
      <c r="H1212">
        <v>3</v>
      </c>
      <c r="I1212" t="s">
        <v>633</v>
      </c>
      <c r="J1212" t="s">
        <v>3</v>
      </c>
      <c r="K1212" t="s">
        <v>634</v>
      </c>
      <c r="L1212">
        <v>3277935</v>
      </c>
      <c r="N1212">
        <v>1013</v>
      </c>
      <c r="O1212" t="s">
        <v>635</v>
      </c>
      <c r="P1212" t="s">
        <v>635</v>
      </c>
      <c r="Q1212">
        <v>1</v>
      </c>
      <c r="W1212">
        <v>0</v>
      </c>
      <c r="X1212">
        <v>274903907</v>
      </c>
      <c r="Y1212">
        <f>AT1212</f>
        <v>2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1</v>
      </c>
      <c r="AJ1212">
        <v>1</v>
      </c>
      <c r="AK1212">
        <v>1</v>
      </c>
      <c r="AL1212">
        <v>1</v>
      </c>
      <c r="AM1212">
        <v>-2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 t="s">
        <v>3</v>
      </c>
      <c r="AT1212">
        <v>2</v>
      </c>
      <c r="AU1212" t="s">
        <v>3</v>
      </c>
      <c r="AV1212">
        <v>0</v>
      </c>
      <c r="AW1212">
        <v>2</v>
      </c>
      <c r="AX1212">
        <v>448999314</v>
      </c>
      <c r="AY1212">
        <v>1</v>
      </c>
      <c r="AZ1212">
        <v>2048</v>
      </c>
      <c r="BA1212">
        <v>1248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CV1212">
        <v>0</v>
      </c>
      <c r="CW1212">
        <v>0</v>
      </c>
      <c r="CX1212">
        <f>ROUND(Y1212*Source!I702,7)</f>
        <v>2</v>
      </c>
      <c r="CY1212">
        <f t="shared" si="533"/>
        <v>0</v>
      </c>
      <c r="CZ1212">
        <f t="shared" si="534"/>
        <v>0</v>
      </c>
      <c r="DA1212">
        <f t="shared" si="535"/>
        <v>1</v>
      </c>
      <c r="DB1212">
        <f>ROUND(ROUND(AT1212*CZ1212,2),6)</f>
        <v>0</v>
      </c>
      <c r="DC1212">
        <f>ROUND(ROUND(AT1212*AG1212,2),6)</f>
        <v>0</v>
      </c>
      <c r="DD1212" t="s">
        <v>3</v>
      </c>
      <c r="DE1212" t="s">
        <v>3</v>
      </c>
      <c r="DF1212">
        <f>ROUND(ROUND(AE1212,2)*CX1212,2)</f>
        <v>0</v>
      </c>
      <c r="DG1212">
        <f t="shared" si="540"/>
        <v>0</v>
      </c>
      <c r="DH1212">
        <f t="shared" si="513"/>
        <v>0</v>
      </c>
      <c r="DI1212">
        <f t="shared" si="514"/>
        <v>0</v>
      </c>
      <c r="DJ1212">
        <f t="shared" si="539"/>
        <v>0</v>
      </c>
      <c r="DK1212">
        <v>0</v>
      </c>
      <c r="DL1212" t="s">
        <v>3</v>
      </c>
      <c r="DM1212">
        <v>0</v>
      </c>
      <c r="DN1212" t="s">
        <v>3</v>
      </c>
      <c r="DO1212">
        <v>0</v>
      </c>
    </row>
    <row r="1213" spans="1:119" x14ac:dyDescent="0.2">
      <c r="A1213">
        <f>ROW(Source!A702)</f>
        <v>702</v>
      </c>
      <c r="B1213">
        <v>449016111</v>
      </c>
      <c r="C1213">
        <v>448999281</v>
      </c>
      <c r="D1213">
        <v>277566436</v>
      </c>
      <c r="E1213">
        <v>109</v>
      </c>
      <c r="F1213">
        <v>1</v>
      </c>
      <c r="G1213">
        <v>1</v>
      </c>
      <c r="H1213">
        <v>3</v>
      </c>
      <c r="I1213" t="s">
        <v>725</v>
      </c>
      <c r="J1213" t="s">
        <v>3</v>
      </c>
      <c r="K1213" t="s">
        <v>726</v>
      </c>
      <c r="L1213">
        <v>1348</v>
      </c>
      <c r="N1213">
        <v>1009</v>
      </c>
      <c r="O1213" t="s">
        <v>83</v>
      </c>
      <c r="P1213" t="s">
        <v>83</v>
      </c>
      <c r="Q1213">
        <v>1000</v>
      </c>
      <c r="W1213">
        <v>0</v>
      </c>
      <c r="X1213">
        <v>1392189009</v>
      </c>
      <c r="Y1213">
        <f>(AT1213*ROUND(0,7))</f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1</v>
      </c>
      <c r="AJ1213">
        <v>1</v>
      </c>
      <c r="AK1213">
        <v>1</v>
      </c>
      <c r="AL1213">
        <v>1</v>
      </c>
      <c r="AM1213">
        <v>-2</v>
      </c>
      <c r="AN1213">
        <v>0</v>
      </c>
      <c r="AO1213">
        <v>0</v>
      </c>
      <c r="AP1213">
        <v>1</v>
      </c>
      <c r="AQ1213">
        <v>0</v>
      </c>
      <c r="AR1213">
        <v>0</v>
      </c>
      <c r="AS1213" t="s">
        <v>3</v>
      </c>
      <c r="AT1213">
        <v>1E-3</v>
      </c>
      <c r="AU1213" t="s">
        <v>135</v>
      </c>
      <c r="AV1213">
        <v>0</v>
      </c>
      <c r="AW1213">
        <v>2</v>
      </c>
      <c r="AX1213">
        <v>448999315</v>
      </c>
      <c r="AY1213">
        <v>1</v>
      </c>
      <c r="AZ1213">
        <v>0</v>
      </c>
      <c r="BA1213">
        <v>1249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CV1213">
        <v>0</v>
      </c>
      <c r="CW1213">
        <v>0</v>
      </c>
      <c r="CX1213">
        <f>ROUND(Y1213*Source!I702,7)</f>
        <v>0</v>
      </c>
      <c r="CY1213">
        <f t="shared" si="533"/>
        <v>0</v>
      </c>
      <c r="CZ1213">
        <f t="shared" si="534"/>
        <v>0</v>
      </c>
      <c r="DA1213">
        <f t="shared" si="535"/>
        <v>1</v>
      </c>
      <c r="DB1213">
        <f>ROUND((ROUND(AT1213*CZ1213,2)*ROUND(0,7)),6)</f>
        <v>0</v>
      </c>
      <c r="DC1213">
        <f>ROUND((ROUND(AT1213*AG1213,2)*ROUND(0,7)),6)</f>
        <v>0</v>
      </c>
      <c r="DD1213" t="s">
        <v>3</v>
      </c>
      <c r="DE1213" t="s">
        <v>3</v>
      </c>
      <c r="DF1213">
        <f>ROUND(ROUND(AE1213,2)*CX1213,2)</f>
        <v>0</v>
      </c>
      <c r="DG1213">
        <f t="shared" si="540"/>
        <v>0</v>
      </c>
      <c r="DH1213">
        <f t="shared" si="513"/>
        <v>0</v>
      </c>
      <c r="DI1213">
        <f t="shared" si="514"/>
        <v>0</v>
      </c>
      <c r="DJ1213">
        <f t="shared" si="539"/>
        <v>0</v>
      </c>
      <c r="DK1213">
        <v>0</v>
      </c>
      <c r="DL1213" t="s">
        <v>3</v>
      </c>
      <c r="DM1213">
        <v>0</v>
      </c>
      <c r="DN1213" t="s">
        <v>3</v>
      </c>
      <c r="DO1213">
        <v>0</v>
      </c>
    </row>
    <row r="1214" spans="1:119" x14ac:dyDescent="0.2">
      <c r="A1214">
        <f>ROW(Source!A705)</f>
        <v>705</v>
      </c>
      <c r="B1214">
        <v>449016111</v>
      </c>
      <c r="C1214">
        <v>448999318</v>
      </c>
      <c r="D1214">
        <v>277560343</v>
      </c>
      <c r="E1214">
        <v>109</v>
      </c>
      <c r="F1214">
        <v>1</v>
      </c>
      <c r="G1214">
        <v>1</v>
      </c>
      <c r="H1214">
        <v>1</v>
      </c>
      <c r="I1214" t="s">
        <v>1433</v>
      </c>
      <c r="J1214" t="s">
        <v>3</v>
      </c>
      <c r="K1214" t="s">
        <v>1434</v>
      </c>
      <c r="L1214">
        <v>1191</v>
      </c>
      <c r="N1214">
        <v>1013</v>
      </c>
      <c r="O1214" t="s">
        <v>1203</v>
      </c>
      <c r="P1214" t="s">
        <v>1203</v>
      </c>
      <c r="Q1214">
        <v>1</v>
      </c>
      <c r="W1214">
        <v>0</v>
      </c>
      <c r="X1214">
        <v>71966457</v>
      </c>
      <c r="Y1214">
        <f>AT1214</f>
        <v>9.3000000000000007</v>
      </c>
      <c r="AA1214">
        <v>0</v>
      </c>
      <c r="AB1214">
        <v>0</v>
      </c>
      <c r="AC1214">
        <v>0</v>
      </c>
      <c r="AD1214">
        <v>620.24</v>
      </c>
      <c r="AE1214">
        <v>0</v>
      </c>
      <c r="AF1214">
        <v>0</v>
      </c>
      <c r="AG1214">
        <v>0</v>
      </c>
      <c r="AH1214">
        <v>620.24</v>
      </c>
      <c r="AI1214">
        <v>1</v>
      </c>
      <c r="AJ1214">
        <v>1</v>
      </c>
      <c r="AK1214">
        <v>1</v>
      </c>
      <c r="AL1214">
        <v>1</v>
      </c>
      <c r="AM1214">
        <v>-2</v>
      </c>
      <c r="AN1214">
        <v>0</v>
      </c>
      <c r="AO1214">
        <v>0</v>
      </c>
      <c r="AP1214">
        <v>1</v>
      </c>
      <c r="AQ1214">
        <v>1</v>
      </c>
      <c r="AR1214">
        <v>0</v>
      </c>
      <c r="AS1214" t="s">
        <v>3</v>
      </c>
      <c r="AT1214">
        <v>9.3000000000000007</v>
      </c>
      <c r="AU1214" t="s">
        <v>3</v>
      </c>
      <c r="AV1214">
        <v>1</v>
      </c>
      <c r="AW1214">
        <v>2</v>
      </c>
      <c r="AX1214">
        <v>448999336</v>
      </c>
      <c r="AY1214">
        <v>2</v>
      </c>
      <c r="AZ1214">
        <v>131072</v>
      </c>
      <c r="BA1214">
        <v>1250</v>
      </c>
      <c r="BB1214">
        <v>1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5768.2320000000009</v>
      </c>
      <c r="BN1214">
        <v>9.3000000000000007</v>
      </c>
      <c r="BO1214">
        <v>0</v>
      </c>
      <c r="BP1214">
        <v>1</v>
      </c>
      <c r="BQ1214">
        <v>0</v>
      </c>
      <c r="BR1214">
        <v>0</v>
      </c>
      <c r="BS1214">
        <v>0</v>
      </c>
      <c r="BT1214">
        <v>5768.2320000000009</v>
      </c>
      <c r="BU1214">
        <v>9.3000000000000007</v>
      </c>
      <c r="BV1214">
        <v>0</v>
      </c>
      <c r="BW1214">
        <v>1</v>
      </c>
      <c r="CU1214">
        <f>ROUND(AT1214*Source!I705*AH1214*AL1214,2)</f>
        <v>5768.23</v>
      </c>
      <c r="CV1214">
        <f>ROUND(Y1214*Source!I705,7)</f>
        <v>9.3000000000000007</v>
      </c>
      <c r="CW1214">
        <v>0</v>
      </c>
      <c r="CX1214">
        <f>ROUND(Y1214*Source!I705,7)</f>
        <v>9.3000000000000007</v>
      </c>
      <c r="CY1214">
        <f>AD1214</f>
        <v>620.24</v>
      </c>
      <c r="CZ1214">
        <f>AH1214</f>
        <v>620.24</v>
      </c>
      <c r="DA1214">
        <f>AL1214</f>
        <v>1</v>
      </c>
      <c r="DB1214">
        <f>ROUND(ROUND(AT1214*CZ1214,2),6)</f>
        <v>5768.23</v>
      </c>
      <c r="DC1214">
        <f>ROUND(ROUND(AT1214*AG1214,2),6)</f>
        <v>0</v>
      </c>
      <c r="DD1214" t="s">
        <v>3</v>
      </c>
      <c r="DE1214" t="s">
        <v>3</v>
      </c>
      <c r="DF1214">
        <f>ROUND(ROUND(AE1214,2)*CX1214,2)</f>
        <v>0</v>
      </c>
      <c r="DG1214">
        <f t="shared" si="540"/>
        <v>0</v>
      </c>
      <c r="DH1214">
        <f t="shared" si="513"/>
        <v>0</v>
      </c>
      <c r="DI1214">
        <f t="shared" si="514"/>
        <v>5768.23</v>
      </c>
      <c r="DJ1214">
        <f>DI1214</f>
        <v>5768.23</v>
      </c>
      <c r="DK1214">
        <v>1</v>
      </c>
      <c r="DL1214" t="s">
        <v>3</v>
      </c>
      <c r="DM1214">
        <v>0</v>
      </c>
      <c r="DN1214" t="s">
        <v>3</v>
      </c>
      <c r="DO1214">
        <v>0</v>
      </c>
    </row>
    <row r="1215" spans="1:119" x14ac:dyDescent="0.2">
      <c r="A1215">
        <f>ROW(Source!A705)</f>
        <v>705</v>
      </c>
      <c r="B1215">
        <v>449016111</v>
      </c>
      <c r="C1215">
        <v>448999318</v>
      </c>
      <c r="D1215">
        <v>277560491</v>
      </c>
      <c r="E1215">
        <v>109</v>
      </c>
      <c r="F1215">
        <v>1</v>
      </c>
      <c r="G1215">
        <v>1</v>
      </c>
      <c r="H1215">
        <v>1</v>
      </c>
      <c r="I1215" t="s">
        <v>1204</v>
      </c>
      <c r="J1215" t="s">
        <v>3</v>
      </c>
      <c r="K1215" t="s">
        <v>1205</v>
      </c>
      <c r="L1215">
        <v>1191</v>
      </c>
      <c r="N1215">
        <v>1013</v>
      </c>
      <c r="O1215" t="s">
        <v>1203</v>
      </c>
      <c r="P1215" t="s">
        <v>1203</v>
      </c>
      <c r="Q1215">
        <v>1</v>
      </c>
      <c r="W1215">
        <v>0</v>
      </c>
      <c r="X1215">
        <v>-1417349443</v>
      </c>
      <c r="Y1215">
        <f>AT1215</f>
        <v>0.4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1</v>
      </c>
      <c r="AJ1215">
        <v>1</v>
      </c>
      <c r="AK1215">
        <v>1</v>
      </c>
      <c r="AL1215">
        <v>1</v>
      </c>
      <c r="AM1215">
        <v>-2</v>
      </c>
      <c r="AN1215">
        <v>0</v>
      </c>
      <c r="AO1215">
        <v>0</v>
      </c>
      <c r="AP1215">
        <v>1</v>
      </c>
      <c r="AQ1215">
        <v>1</v>
      </c>
      <c r="AR1215">
        <v>0</v>
      </c>
      <c r="AS1215" t="s">
        <v>3</v>
      </c>
      <c r="AT1215">
        <v>0.4</v>
      </c>
      <c r="AU1215" t="s">
        <v>3</v>
      </c>
      <c r="AV1215">
        <v>2</v>
      </c>
      <c r="AW1215">
        <v>2</v>
      </c>
      <c r="AX1215">
        <v>448999337</v>
      </c>
      <c r="AY1215">
        <v>1</v>
      </c>
      <c r="AZ1215">
        <v>0</v>
      </c>
      <c r="BA1215">
        <v>1251</v>
      </c>
      <c r="BB1215">
        <v>1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CV1215">
        <v>0</v>
      </c>
      <c r="CW1215">
        <v>0</v>
      </c>
      <c r="CX1215">
        <f>ROUND(Y1215*Source!I705,7)</f>
        <v>0.4</v>
      </c>
      <c r="CY1215">
        <f>AD1215</f>
        <v>0</v>
      </c>
      <c r="CZ1215">
        <f>AH1215</f>
        <v>0</v>
      </c>
      <c r="DA1215">
        <f>AL1215</f>
        <v>1</v>
      </c>
      <c r="DB1215">
        <f>ROUND(ROUND(AT1215*CZ1215,2),6)</f>
        <v>0</v>
      </c>
      <c r="DC1215">
        <f>ROUND(ROUND(AT1215*AG1215,2),6)</f>
        <v>0</v>
      </c>
      <c r="DD1215" t="s">
        <v>3</v>
      </c>
      <c r="DE1215" t="s">
        <v>3</v>
      </c>
      <c r="DF1215">
        <f>ROUND(ROUND(AE1215,2)*CX1215,2)</f>
        <v>0</v>
      </c>
      <c r="DG1215">
        <f t="shared" si="540"/>
        <v>0</v>
      </c>
      <c r="DH1215">
        <f t="shared" si="513"/>
        <v>0</v>
      </c>
      <c r="DI1215">
        <f t="shared" si="514"/>
        <v>0</v>
      </c>
      <c r="DJ1215">
        <f>DI1215</f>
        <v>0</v>
      </c>
      <c r="DK1215">
        <v>0</v>
      </c>
      <c r="DL1215" t="s">
        <v>3</v>
      </c>
      <c r="DM1215">
        <v>0</v>
      </c>
      <c r="DN1215" t="s">
        <v>3</v>
      </c>
      <c r="DO1215">
        <v>0</v>
      </c>
    </row>
    <row r="1216" spans="1:119" x14ac:dyDescent="0.2">
      <c r="A1216">
        <f>ROW(Source!A705)</f>
        <v>705</v>
      </c>
      <c r="B1216">
        <v>449016111</v>
      </c>
      <c r="C1216">
        <v>448999318</v>
      </c>
      <c r="D1216">
        <v>277944840</v>
      </c>
      <c r="E1216">
        <v>1</v>
      </c>
      <c r="F1216">
        <v>1</v>
      </c>
      <c r="G1216">
        <v>1</v>
      </c>
      <c r="H1216">
        <v>2</v>
      </c>
      <c r="I1216" t="s">
        <v>1364</v>
      </c>
      <c r="J1216" t="s">
        <v>1365</v>
      </c>
      <c r="K1216" t="s">
        <v>1366</v>
      </c>
      <c r="L1216">
        <v>1368</v>
      </c>
      <c r="N1216">
        <v>1011</v>
      </c>
      <c r="O1216" t="s">
        <v>1100</v>
      </c>
      <c r="P1216" t="s">
        <v>1100</v>
      </c>
      <c r="Q1216">
        <v>1</v>
      </c>
      <c r="W1216">
        <v>0</v>
      </c>
      <c r="X1216">
        <v>622831100</v>
      </c>
      <c r="Y1216">
        <f>AT1216</f>
        <v>0.4</v>
      </c>
      <c r="AA1216">
        <v>0</v>
      </c>
      <c r="AB1216">
        <v>1587.88</v>
      </c>
      <c r="AC1216">
        <v>620.24</v>
      </c>
      <c r="AD1216">
        <v>0</v>
      </c>
      <c r="AE1216">
        <v>0</v>
      </c>
      <c r="AF1216">
        <v>1587.88</v>
      </c>
      <c r="AG1216">
        <v>620.24</v>
      </c>
      <c r="AH1216">
        <v>0</v>
      </c>
      <c r="AI1216">
        <v>1</v>
      </c>
      <c r="AJ1216">
        <v>1</v>
      </c>
      <c r="AK1216">
        <v>1</v>
      </c>
      <c r="AL1216">
        <v>1</v>
      </c>
      <c r="AM1216">
        <v>-2</v>
      </c>
      <c r="AN1216">
        <v>0</v>
      </c>
      <c r="AO1216">
        <v>0</v>
      </c>
      <c r="AP1216">
        <v>1</v>
      </c>
      <c r="AQ1216">
        <v>1</v>
      </c>
      <c r="AR1216">
        <v>0</v>
      </c>
      <c r="AS1216" t="s">
        <v>3</v>
      </c>
      <c r="AT1216">
        <v>0.4</v>
      </c>
      <c r="AU1216" t="s">
        <v>3</v>
      </c>
      <c r="AV1216">
        <v>1</v>
      </c>
      <c r="AW1216">
        <v>2</v>
      </c>
      <c r="AX1216">
        <v>448999338</v>
      </c>
      <c r="AY1216">
        <v>2</v>
      </c>
      <c r="AZ1216">
        <v>98304</v>
      </c>
      <c r="BA1216">
        <v>1252</v>
      </c>
      <c r="BB1216">
        <v>1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635.15200000000004</v>
      </c>
      <c r="BL1216">
        <v>248.096</v>
      </c>
      <c r="BM1216">
        <v>0</v>
      </c>
      <c r="BN1216">
        <v>0</v>
      </c>
      <c r="BO1216">
        <v>0.4</v>
      </c>
      <c r="BP1216">
        <v>1</v>
      </c>
      <c r="BQ1216">
        <v>0</v>
      </c>
      <c r="BR1216">
        <v>635.15200000000004</v>
      </c>
      <c r="BS1216">
        <v>248.096</v>
      </c>
      <c r="BT1216">
        <v>0</v>
      </c>
      <c r="BU1216">
        <v>0</v>
      </c>
      <c r="BV1216">
        <v>0.4</v>
      </c>
      <c r="BW1216">
        <v>1</v>
      </c>
      <c r="CV1216">
        <v>0</v>
      </c>
      <c r="CW1216">
        <f>ROUND(Y1216*Source!I705*DO1216,7)</f>
        <v>0.4</v>
      </c>
      <c r="CX1216">
        <f>ROUND(Y1216*Source!I705,7)</f>
        <v>0.4</v>
      </c>
      <c r="CY1216">
        <f>AB1216</f>
        <v>1587.88</v>
      </c>
      <c r="CZ1216">
        <f>AF1216</f>
        <v>1587.88</v>
      </c>
      <c r="DA1216">
        <f>AJ1216</f>
        <v>1</v>
      </c>
      <c r="DB1216">
        <f>ROUND(ROUND(AT1216*CZ1216,2),6)</f>
        <v>635.15</v>
      </c>
      <c r="DC1216">
        <f>ROUND(ROUND(AT1216*AG1216,2),6)</f>
        <v>248.1</v>
      </c>
      <c r="DD1216" t="s">
        <v>3</v>
      </c>
      <c r="DE1216" t="s">
        <v>3</v>
      </c>
      <c r="DF1216">
        <f>ROUND(ROUND(AE1216,2)*CX1216,2)</f>
        <v>0</v>
      </c>
      <c r="DG1216">
        <f t="shared" si="540"/>
        <v>635.15</v>
      </c>
      <c r="DH1216">
        <f t="shared" si="513"/>
        <v>248.1</v>
      </c>
      <c r="DI1216">
        <f t="shared" si="514"/>
        <v>0</v>
      </c>
      <c r="DJ1216">
        <f>DG1216+DH1216</f>
        <v>883.25</v>
      </c>
      <c r="DK1216">
        <v>1</v>
      </c>
      <c r="DL1216" t="s">
        <v>1219</v>
      </c>
      <c r="DM1216">
        <v>5</v>
      </c>
      <c r="DN1216" t="s">
        <v>1203</v>
      </c>
      <c r="DO1216">
        <v>1</v>
      </c>
    </row>
    <row r="1217" spans="1:119" x14ac:dyDescent="0.2">
      <c r="A1217">
        <f>ROW(Source!A705)</f>
        <v>705</v>
      </c>
      <c r="B1217">
        <v>449016111</v>
      </c>
      <c r="C1217">
        <v>448999318</v>
      </c>
      <c r="D1217">
        <v>277862733</v>
      </c>
      <c r="E1217">
        <v>1</v>
      </c>
      <c r="F1217">
        <v>1</v>
      </c>
      <c r="G1217">
        <v>1</v>
      </c>
      <c r="H1217">
        <v>3</v>
      </c>
      <c r="I1217" t="s">
        <v>1713</v>
      </c>
      <c r="J1217" t="s">
        <v>1714</v>
      </c>
      <c r="K1217" t="s">
        <v>1715</v>
      </c>
      <c r="L1217">
        <v>1346</v>
      </c>
      <c r="N1217">
        <v>1009</v>
      </c>
      <c r="O1217" t="s">
        <v>441</v>
      </c>
      <c r="P1217" t="s">
        <v>441</v>
      </c>
      <c r="Q1217">
        <v>1</v>
      </c>
      <c r="W1217">
        <v>0</v>
      </c>
      <c r="X1217">
        <v>1008260642</v>
      </c>
      <c r="Y1217">
        <f t="shared" ref="Y1217:Y1228" si="541">(AT1217*ROUND(0,7))</f>
        <v>0</v>
      </c>
      <c r="AA1217">
        <v>406.33</v>
      </c>
      <c r="AB1217">
        <v>0</v>
      </c>
      <c r="AC1217">
        <v>0</v>
      </c>
      <c r="AD1217">
        <v>0</v>
      </c>
      <c r="AE1217">
        <v>284.14999999999998</v>
      </c>
      <c r="AF1217">
        <v>0</v>
      </c>
      <c r="AG1217">
        <v>0</v>
      </c>
      <c r="AH1217">
        <v>0</v>
      </c>
      <c r="AI1217">
        <v>1.43</v>
      </c>
      <c r="AJ1217">
        <v>1</v>
      </c>
      <c r="AK1217">
        <v>1</v>
      </c>
      <c r="AL1217">
        <v>1</v>
      </c>
      <c r="AM1217">
        <v>2</v>
      </c>
      <c r="AN1217">
        <v>0</v>
      </c>
      <c r="AO1217">
        <v>0</v>
      </c>
      <c r="AP1217">
        <v>1</v>
      </c>
      <c r="AQ1217">
        <v>1</v>
      </c>
      <c r="AR1217">
        <v>0</v>
      </c>
      <c r="AS1217" t="s">
        <v>3</v>
      </c>
      <c r="AT1217">
        <v>0.01</v>
      </c>
      <c r="AU1217" t="s">
        <v>135</v>
      </c>
      <c r="AV1217">
        <v>0</v>
      </c>
      <c r="AW1217">
        <v>2</v>
      </c>
      <c r="AX1217">
        <v>448999339</v>
      </c>
      <c r="AY1217">
        <v>1</v>
      </c>
      <c r="AZ1217">
        <v>0</v>
      </c>
      <c r="BA1217">
        <v>1253</v>
      </c>
      <c r="BB1217">
        <v>1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2.8414999999999999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1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CV1217">
        <v>0</v>
      </c>
      <c r="CW1217">
        <v>0</v>
      </c>
      <c r="CX1217">
        <f>ROUND(Y1217*Source!I705,7)</f>
        <v>0</v>
      </c>
      <c r="CY1217">
        <f t="shared" ref="CY1217:CY1230" si="542">AA1217</f>
        <v>406.33</v>
      </c>
      <c r="CZ1217">
        <f t="shared" ref="CZ1217:CZ1230" si="543">AE1217</f>
        <v>284.14999999999998</v>
      </c>
      <c r="DA1217">
        <f t="shared" ref="DA1217:DA1230" si="544">AI1217</f>
        <v>1.43</v>
      </c>
      <c r="DB1217">
        <f t="shared" ref="DB1217:DB1228" si="545">ROUND((ROUND(AT1217*CZ1217,2)*ROUND(0,7)),6)</f>
        <v>0</v>
      </c>
      <c r="DC1217">
        <f t="shared" ref="DC1217:DC1228" si="546">ROUND((ROUND(AT1217*AG1217,2)*ROUND(0,7)),6)</f>
        <v>0</v>
      </c>
      <c r="DD1217" t="s">
        <v>3</v>
      </c>
      <c r="DE1217" t="s">
        <v>3</v>
      </c>
      <c r="DF1217">
        <f t="shared" ref="DF1217:DF1228" si="547">ROUND(ROUND(AE1217*AI1217,2)*CX1217,2)</f>
        <v>0</v>
      </c>
      <c r="DG1217">
        <f t="shared" si="540"/>
        <v>0</v>
      </c>
      <c r="DH1217">
        <f t="shared" ref="DH1217:DH1280" si="548">ROUND(ROUND(AG1217,2)*CX1217,2)</f>
        <v>0</v>
      </c>
      <c r="DI1217">
        <f t="shared" ref="DI1217:DI1280" si="549">ROUND(ROUND(AH1217,2)*CX1217,2)</f>
        <v>0</v>
      </c>
      <c r="DJ1217">
        <f t="shared" ref="DJ1217:DJ1230" si="550">DF1217</f>
        <v>0</v>
      </c>
      <c r="DK1217">
        <v>0</v>
      </c>
      <c r="DL1217" t="s">
        <v>3</v>
      </c>
      <c r="DM1217">
        <v>0</v>
      </c>
      <c r="DN1217" t="s">
        <v>3</v>
      </c>
      <c r="DO1217">
        <v>0</v>
      </c>
    </row>
    <row r="1218" spans="1:119" x14ac:dyDescent="0.2">
      <c r="A1218">
        <f>ROW(Source!A705)</f>
        <v>705</v>
      </c>
      <c r="B1218">
        <v>449016111</v>
      </c>
      <c r="C1218">
        <v>448999318</v>
      </c>
      <c r="D1218">
        <v>277865759</v>
      </c>
      <c r="E1218">
        <v>1</v>
      </c>
      <c r="F1218">
        <v>1</v>
      </c>
      <c r="G1218">
        <v>1</v>
      </c>
      <c r="H1218">
        <v>3</v>
      </c>
      <c r="I1218" t="s">
        <v>1683</v>
      </c>
      <c r="J1218" t="s">
        <v>1684</v>
      </c>
      <c r="K1218" t="s">
        <v>1685</v>
      </c>
      <c r="L1218">
        <v>1301</v>
      </c>
      <c r="N1218">
        <v>1003</v>
      </c>
      <c r="O1218" t="s">
        <v>211</v>
      </c>
      <c r="P1218" t="s">
        <v>211</v>
      </c>
      <c r="Q1218">
        <v>1</v>
      </c>
      <c r="W1218">
        <v>0</v>
      </c>
      <c r="X1218">
        <v>82205366</v>
      </c>
      <c r="Y1218">
        <f t="shared" si="541"/>
        <v>0</v>
      </c>
      <c r="AA1218">
        <v>3.47</v>
      </c>
      <c r="AB1218">
        <v>0</v>
      </c>
      <c r="AC1218">
        <v>0</v>
      </c>
      <c r="AD1218">
        <v>0</v>
      </c>
      <c r="AE1218">
        <v>2.27</v>
      </c>
      <c r="AF1218">
        <v>0</v>
      </c>
      <c r="AG1218">
        <v>0</v>
      </c>
      <c r="AH1218">
        <v>0</v>
      </c>
      <c r="AI1218">
        <v>1.53</v>
      </c>
      <c r="AJ1218">
        <v>1</v>
      </c>
      <c r="AK1218">
        <v>1</v>
      </c>
      <c r="AL1218">
        <v>1</v>
      </c>
      <c r="AM1218">
        <v>2</v>
      </c>
      <c r="AN1218">
        <v>0</v>
      </c>
      <c r="AO1218">
        <v>0</v>
      </c>
      <c r="AP1218">
        <v>1</v>
      </c>
      <c r="AQ1218">
        <v>1</v>
      </c>
      <c r="AR1218">
        <v>0</v>
      </c>
      <c r="AS1218" t="s">
        <v>3</v>
      </c>
      <c r="AT1218">
        <v>4.21</v>
      </c>
      <c r="AU1218" t="s">
        <v>135</v>
      </c>
      <c r="AV1218">
        <v>0</v>
      </c>
      <c r="AW1218">
        <v>2</v>
      </c>
      <c r="AX1218">
        <v>448999340</v>
      </c>
      <c r="AY1218">
        <v>1</v>
      </c>
      <c r="AZ1218">
        <v>0</v>
      </c>
      <c r="BA1218">
        <v>1254</v>
      </c>
      <c r="BB1218">
        <v>1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9.5566999999999993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1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CV1218">
        <v>0</v>
      </c>
      <c r="CW1218">
        <v>0</v>
      </c>
      <c r="CX1218">
        <f>ROUND(Y1218*Source!I705,7)</f>
        <v>0</v>
      </c>
      <c r="CY1218">
        <f t="shared" si="542"/>
        <v>3.47</v>
      </c>
      <c r="CZ1218">
        <f t="shared" si="543"/>
        <v>2.27</v>
      </c>
      <c r="DA1218">
        <f t="shared" si="544"/>
        <v>1.53</v>
      </c>
      <c r="DB1218">
        <f t="shared" si="545"/>
        <v>0</v>
      </c>
      <c r="DC1218">
        <f t="shared" si="546"/>
        <v>0</v>
      </c>
      <c r="DD1218" t="s">
        <v>3</v>
      </c>
      <c r="DE1218" t="s">
        <v>3</v>
      </c>
      <c r="DF1218">
        <f t="shared" si="547"/>
        <v>0</v>
      </c>
      <c r="DG1218">
        <f t="shared" si="540"/>
        <v>0</v>
      </c>
      <c r="DH1218">
        <f t="shared" si="548"/>
        <v>0</v>
      </c>
      <c r="DI1218">
        <f t="shared" si="549"/>
        <v>0</v>
      </c>
      <c r="DJ1218">
        <f t="shared" si="550"/>
        <v>0</v>
      </c>
      <c r="DK1218">
        <v>0</v>
      </c>
      <c r="DL1218" t="s">
        <v>3</v>
      </c>
      <c r="DM1218">
        <v>0</v>
      </c>
      <c r="DN1218" t="s">
        <v>3</v>
      </c>
      <c r="DO1218">
        <v>0</v>
      </c>
    </row>
    <row r="1219" spans="1:119" x14ac:dyDescent="0.2">
      <c r="A1219">
        <f>ROW(Source!A705)</f>
        <v>705</v>
      </c>
      <c r="B1219">
        <v>449016111</v>
      </c>
      <c r="C1219">
        <v>448999318</v>
      </c>
      <c r="D1219">
        <v>277867733</v>
      </c>
      <c r="E1219">
        <v>1</v>
      </c>
      <c r="F1219">
        <v>1</v>
      </c>
      <c r="G1219">
        <v>1</v>
      </c>
      <c r="H1219">
        <v>3</v>
      </c>
      <c r="I1219" t="s">
        <v>1241</v>
      </c>
      <c r="J1219" t="s">
        <v>1242</v>
      </c>
      <c r="K1219" t="s">
        <v>1243</v>
      </c>
      <c r="L1219">
        <v>1346</v>
      </c>
      <c r="N1219">
        <v>1009</v>
      </c>
      <c r="O1219" t="s">
        <v>441</v>
      </c>
      <c r="P1219" t="s">
        <v>441</v>
      </c>
      <c r="Q1219">
        <v>1</v>
      </c>
      <c r="W1219">
        <v>0</v>
      </c>
      <c r="X1219">
        <v>391631581</v>
      </c>
      <c r="Y1219">
        <f t="shared" si="541"/>
        <v>0</v>
      </c>
      <c r="AA1219">
        <v>188.92</v>
      </c>
      <c r="AB1219">
        <v>0</v>
      </c>
      <c r="AC1219">
        <v>0</v>
      </c>
      <c r="AD1219">
        <v>0</v>
      </c>
      <c r="AE1219">
        <v>174.93</v>
      </c>
      <c r="AF1219">
        <v>0</v>
      </c>
      <c r="AG1219">
        <v>0</v>
      </c>
      <c r="AH1219">
        <v>0</v>
      </c>
      <c r="AI1219">
        <v>1.08</v>
      </c>
      <c r="AJ1219">
        <v>1</v>
      </c>
      <c r="AK1219">
        <v>1</v>
      </c>
      <c r="AL1219">
        <v>1</v>
      </c>
      <c r="AM1219">
        <v>2</v>
      </c>
      <c r="AN1219">
        <v>0</v>
      </c>
      <c r="AO1219">
        <v>0</v>
      </c>
      <c r="AP1219">
        <v>1</v>
      </c>
      <c r="AQ1219">
        <v>1</v>
      </c>
      <c r="AR1219">
        <v>0</v>
      </c>
      <c r="AS1219" t="s">
        <v>3</v>
      </c>
      <c r="AT1219">
        <v>0.3</v>
      </c>
      <c r="AU1219" t="s">
        <v>135</v>
      </c>
      <c r="AV1219">
        <v>0</v>
      </c>
      <c r="AW1219">
        <v>2</v>
      </c>
      <c r="AX1219">
        <v>448999341</v>
      </c>
      <c r="AY1219">
        <v>1</v>
      </c>
      <c r="AZ1219">
        <v>0</v>
      </c>
      <c r="BA1219">
        <v>1255</v>
      </c>
      <c r="BB1219">
        <v>1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52.478999999999999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1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CV1219">
        <v>0</v>
      </c>
      <c r="CW1219">
        <v>0</v>
      </c>
      <c r="CX1219">
        <f>ROUND(Y1219*Source!I705,7)</f>
        <v>0</v>
      </c>
      <c r="CY1219">
        <f t="shared" si="542"/>
        <v>188.92</v>
      </c>
      <c r="CZ1219">
        <f t="shared" si="543"/>
        <v>174.93</v>
      </c>
      <c r="DA1219">
        <f t="shared" si="544"/>
        <v>1.08</v>
      </c>
      <c r="DB1219">
        <f t="shared" si="545"/>
        <v>0</v>
      </c>
      <c r="DC1219">
        <f t="shared" si="546"/>
        <v>0</v>
      </c>
      <c r="DD1219" t="s">
        <v>3</v>
      </c>
      <c r="DE1219" t="s">
        <v>3</v>
      </c>
      <c r="DF1219">
        <f t="shared" si="547"/>
        <v>0</v>
      </c>
      <c r="DG1219">
        <f t="shared" si="540"/>
        <v>0</v>
      </c>
      <c r="DH1219">
        <f t="shared" si="548"/>
        <v>0</v>
      </c>
      <c r="DI1219">
        <f t="shared" si="549"/>
        <v>0</v>
      </c>
      <c r="DJ1219">
        <f t="shared" si="550"/>
        <v>0</v>
      </c>
      <c r="DK1219">
        <v>0</v>
      </c>
      <c r="DL1219" t="s">
        <v>3</v>
      </c>
      <c r="DM1219">
        <v>0</v>
      </c>
      <c r="DN1219" t="s">
        <v>3</v>
      </c>
      <c r="DO1219">
        <v>0</v>
      </c>
    </row>
    <row r="1220" spans="1:119" x14ac:dyDescent="0.2">
      <c r="A1220">
        <f>ROW(Source!A705)</f>
        <v>705</v>
      </c>
      <c r="B1220">
        <v>449016111</v>
      </c>
      <c r="C1220">
        <v>448999318</v>
      </c>
      <c r="D1220">
        <v>277867849</v>
      </c>
      <c r="E1220">
        <v>1</v>
      </c>
      <c r="F1220">
        <v>1</v>
      </c>
      <c r="G1220">
        <v>1</v>
      </c>
      <c r="H1220">
        <v>3</v>
      </c>
      <c r="I1220" t="s">
        <v>1740</v>
      </c>
      <c r="J1220" t="s">
        <v>1741</v>
      </c>
      <c r="K1220" t="s">
        <v>1742</v>
      </c>
      <c r="L1220">
        <v>1425</v>
      </c>
      <c r="N1220">
        <v>1013</v>
      </c>
      <c r="O1220" t="s">
        <v>62</v>
      </c>
      <c r="P1220" t="s">
        <v>62</v>
      </c>
      <c r="Q1220">
        <v>1</v>
      </c>
      <c r="W1220">
        <v>0</v>
      </c>
      <c r="X1220">
        <v>172067607</v>
      </c>
      <c r="Y1220">
        <f t="shared" si="541"/>
        <v>0</v>
      </c>
      <c r="AA1220">
        <v>1261.74</v>
      </c>
      <c r="AB1220">
        <v>0</v>
      </c>
      <c r="AC1220">
        <v>0</v>
      </c>
      <c r="AD1220">
        <v>0</v>
      </c>
      <c r="AE1220">
        <v>978.09</v>
      </c>
      <c r="AF1220">
        <v>0</v>
      </c>
      <c r="AG1220">
        <v>0</v>
      </c>
      <c r="AH1220">
        <v>0</v>
      </c>
      <c r="AI1220">
        <v>1.29</v>
      </c>
      <c r="AJ1220">
        <v>1</v>
      </c>
      <c r="AK1220">
        <v>1</v>
      </c>
      <c r="AL1220">
        <v>1</v>
      </c>
      <c r="AM1220">
        <v>2</v>
      </c>
      <c r="AN1220">
        <v>0</v>
      </c>
      <c r="AO1220">
        <v>0</v>
      </c>
      <c r="AP1220">
        <v>1</v>
      </c>
      <c r="AQ1220">
        <v>1</v>
      </c>
      <c r="AR1220">
        <v>0</v>
      </c>
      <c r="AS1220" t="s">
        <v>3</v>
      </c>
      <c r="AT1220">
        <v>0.1</v>
      </c>
      <c r="AU1220" t="s">
        <v>135</v>
      </c>
      <c r="AV1220">
        <v>0</v>
      </c>
      <c r="AW1220">
        <v>2</v>
      </c>
      <c r="AX1220">
        <v>448999342</v>
      </c>
      <c r="AY1220">
        <v>1</v>
      </c>
      <c r="AZ1220">
        <v>0</v>
      </c>
      <c r="BA1220">
        <v>1256</v>
      </c>
      <c r="BB1220">
        <v>1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97.809000000000012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1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CV1220">
        <v>0</v>
      </c>
      <c r="CW1220">
        <v>0</v>
      </c>
      <c r="CX1220">
        <f>ROUND(Y1220*Source!I705,7)</f>
        <v>0</v>
      </c>
      <c r="CY1220">
        <f t="shared" si="542"/>
        <v>1261.74</v>
      </c>
      <c r="CZ1220">
        <f t="shared" si="543"/>
        <v>978.09</v>
      </c>
      <c r="DA1220">
        <f t="shared" si="544"/>
        <v>1.29</v>
      </c>
      <c r="DB1220">
        <f t="shared" si="545"/>
        <v>0</v>
      </c>
      <c r="DC1220">
        <f t="shared" si="546"/>
        <v>0</v>
      </c>
      <c r="DD1220" t="s">
        <v>3</v>
      </c>
      <c r="DE1220" t="s">
        <v>3</v>
      </c>
      <c r="DF1220">
        <f t="shared" si="547"/>
        <v>0</v>
      </c>
      <c r="DG1220">
        <f t="shared" si="540"/>
        <v>0</v>
      </c>
      <c r="DH1220">
        <f t="shared" si="548"/>
        <v>0</v>
      </c>
      <c r="DI1220">
        <f t="shared" si="549"/>
        <v>0</v>
      </c>
      <c r="DJ1220">
        <f t="shared" si="550"/>
        <v>0</v>
      </c>
      <c r="DK1220">
        <v>0</v>
      </c>
      <c r="DL1220" t="s">
        <v>3</v>
      </c>
      <c r="DM1220">
        <v>0</v>
      </c>
      <c r="DN1220" t="s">
        <v>3</v>
      </c>
      <c r="DO1220">
        <v>0</v>
      </c>
    </row>
    <row r="1221" spans="1:119" x14ac:dyDescent="0.2">
      <c r="A1221">
        <f>ROW(Source!A705)</f>
        <v>705</v>
      </c>
      <c r="B1221">
        <v>449016111</v>
      </c>
      <c r="C1221">
        <v>448999318</v>
      </c>
      <c r="D1221">
        <v>277870628</v>
      </c>
      <c r="E1221">
        <v>1</v>
      </c>
      <c r="F1221">
        <v>1</v>
      </c>
      <c r="G1221">
        <v>1</v>
      </c>
      <c r="H1221">
        <v>3</v>
      </c>
      <c r="I1221" t="s">
        <v>1646</v>
      </c>
      <c r="J1221" t="s">
        <v>1647</v>
      </c>
      <c r="K1221" t="s">
        <v>1648</v>
      </c>
      <c r="L1221">
        <v>1348</v>
      </c>
      <c r="N1221">
        <v>1009</v>
      </c>
      <c r="O1221" t="s">
        <v>83</v>
      </c>
      <c r="P1221" t="s">
        <v>83</v>
      </c>
      <c r="Q1221">
        <v>1000</v>
      </c>
      <c r="W1221">
        <v>0</v>
      </c>
      <c r="X1221">
        <v>1261362011</v>
      </c>
      <c r="Y1221">
        <f t="shared" si="541"/>
        <v>0</v>
      </c>
      <c r="AA1221">
        <v>5683.13</v>
      </c>
      <c r="AB1221">
        <v>0</v>
      </c>
      <c r="AC1221">
        <v>0</v>
      </c>
      <c r="AD1221">
        <v>0</v>
      </c>
      <c r="AE1221">
        <v>4338.2700000000004</v>
      </c>
      <c r="AF1221">
        <v>0</v>
      </c>
      <c r="AG1221">
        <v>0</v>
      </c>
      <c r="AH1221">
        <v>0</v>
      </c>
      <c r="AI1221">
        <v>1.31</v>
      </c>
      <c r="AJ1221">
        <v>1</v>
      </c>
      <c r="AK1221">
        <v>1</v>
      </c>
      <c r="AL1221">
        <v>1</v>
      </c>
      <c r="AM1221">
        <v>2</v>
      </c>
      <c r="AN1221">
        <v>0</v>
      </c>
      <c r="AO1221">
        <v>0</v>
      </c>
      <c r="AP1221">
        <v>1</v>
      </c>
      <c r="AQ1221">
        <v>1</v>
      </c>
      <c r="AR1221">
        <v>0</v>
      </c>
      <c r="AS1221" t="s">
        <v>3</v>
      </c>
      <c r="AT1221">
        <v>2.9999999999999997E-4</v>
      </c>
      <c r="AU1221" t="s">
        <v>135</v>
      </c>
      <c r="AV1221">
        <v>0</v>
      </c>
      <c r="AW1221">
        <v>2</v>
      </c>
      <c r="AX1221">
        <v>448999343</v>
      </c>
      <c r="AY1221">
        <v>1</v>
      </c>
      <c r="AZ1221">
        <v>0</v>
      </c>
      <c r="BA1221">
        <v>1257</v>
      </c>
      <c r="BB1221">
        <v>1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1.3014810000000001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1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CV1221">
        <v>0</v>
      </c>
      <c r="CW1221">
        <v>0</v>
      </c>
      <c r="CX1221">
        <f>ROUND(Y1221*Source!I705,7)</f>
        <v>0</v>
      </c>
      <c r="CY1221">
        <f t="shared" si="542"/>
        <v>5683.13</v>
      </c>
      <c r="CZ1221">
        <f t="shared" si="543"/>
        <v>4338.2700000000004</v>
      </c>
      <c r="DA1221">
        <f t="shared" si="544"/>
        <v>1.31</v>
      </c>
      <c r="DB1221">
        <f t="shared" si="545"/>
        <v>0</v>
      </c>
      <c r="DC1221">
        <f t="shared" si="546"/>
        <v>0</v>
      </c>
      <c r="DD1221" t="s">
        <v>3</v>
      </c>
      <c r="DE1221" t="s">
        <v>3</v>
      </c>
      <c r="DF1221">
        <f t="shared" si="547"/>
        <v>0</v>
      </c>
      <c r="DG1221">
        <f t="shared" si="540"/>
        <v>0</v>
      </c>
      <c r="DH1221">
        <f t="shared" si="548"/>
        <v>0</v>
      </c>
      <c r="DI1221">
        <f t="shared" si="549"/>
        <v>0</v>
      </c>
      <c r="DJ1221">
        <f t="shared" si="550"/>
        <v>0</v>
      </c>
      <c r="DK1221">
        <v>0</v>
      </c>
      <c r="DL1221" t="s">
        <v>3</v>
      </c>
      <c r="DM1221">
        <v>0</v>
      </c>
      <c r="DN1221" t="s">
        <v>3</v>
      </c>
      <c r="DO1221">
        <v>0</v>
      </c>
    </row>
    <row r="1222" spans="1:119" x14ac:dyDescent="0.2">
      <c r="A1222">
        <f>ROW(Source!A705)</f>
        <v>705</v>
      </c>
      <c r="B1222">
        <v>449016111</v>
      </c>
      <c r="C1222">
        <v>448999318</v>
      </c>
      <c r="D1222">
        <v>277881757</v>
      </c>
      <c r="E1222">
        <v>1</v>
      </c>
      <c r="F1222">
        <v>1</v>
      </c>
      <c r="G1222">
        <v>1</v>
      </c>
      <c r="H1222">
        <v>3</v>
      </c>
      <c r="I1222" t="s">
        <v>1743</v>
      </c>
      <c r="J1222" t="s">
        <v>1744</v>
      </c>
      <c r="K1222" t="s">
        <v>1745</v>
      </c>
      <c r="L1222">
        <v>1348</v>
      </c>
      <c r="N1222">
        <v>1009</v>
      </c>
      <c r="O1222" t="s">
        <v>83</v>
      </c>
      <c r="P1222" t="s">
        <v>83</v>
      </c>
      <c r="Q1222">
        <v>1000</v>
      </c>
      <c r="W1222">
        <v>0</v>
      </c>
      <c r="X1222">
        <v>-30100679</v>
      </c>
      <c r="Y1222">
        <f t="shared" si="541"/>
        <v>0</v>
      </c>
      <c r="AA1222">
        <v>1144599.95</v>
      </c>
      <c r="AB1222">
        <v>0</v>
      </c>
      <c r="AC1222">
        <v>0</v>
      </c>
      <c r="AD1222">
        <v>0</v>
      </c>
      <c r="AE1222">
        <v>1050091.7</v>
      </c>
      <c r="AF1222">
        <v>0</v>
      </c>
      <c r="AG1222">
        <v>0</v>
      </c>
      <c r="AH1222">
        <v>0</v>
      </c>
      <c r="AI1222">
        <v>1.0900000000000001</v>
      </c>
      <c r="AJ1222">
        <v>1</v>
      </c>
      <c r="AK1222">
        <v>1</v>
      </c>
      <c r="AL1222">
        <v>1</v>
      </c>
      <c r="AM1222">
        <v>2</v>
      </c>
      <c r="AN1222">
        <v>0</v>
      </c>
      <c r="AO1222">
        <v>0</v>
      </c>
      <c r="AP1222">
        <v>1</v>
      </c>
      <c r="AQ1222">
        <v>1</v>
      </c>
      <c r="AR1222">
        <v>0</v>
      </c>
      <c r="AS1222" t="s">
        <v>3</v>
      </c>
      <c r="AT1222">
        <v>1E-4</v>
      </c>
      <c r="AU1222" t="s">
        <v>135</v>
      </c>
      <c r="AV1222">
        <v>0</v>
      </c>
      <c r="AW1222">
        <v>2</v>
      </c>
      <c r="AX1222">
        <v>448999344</v>
      </c>
      <c r="AY1222">
        <v>1</v>
      </c>
      <c r="AZ1222">
        <v>0</v>
      </c>
      <c r="BA1222">
        <v>1258</v>
      </c>
      <c r="BB1222">
        <v>1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105.00917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1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CV1222">
        <v>0</v>
      </c>
      <c r="CW1222">
        <v>0</v>
      </c>
      <c r="CX1222">
        <f>ROUND(Y1222*Source!I705,7)</f>
        <v>0</v>
      </c>
      <c r="CY1222">
        <f t="shared" si="542"/>
        <v>1144599.95</v>
      </c>
      <c r="CZ1222">
        <f t="shared" si="543"/>
        <v>1050091.7</v>
      </c>
      <c r="DA1222">
        <f t="shared" si="544"/>
        <v>1.0900000000000001</v>
      </c>
      <c r="DB1222">
        <f t="shared" si="545"/>
        <v>0</v>
      </c>
      <c r="DC1222">
        <f t="shared" si="546"/>
        <v>0</v>
      </c>
      <c r="DD1222" t="s">
        <v>3</v>
      </c>
      <c r="DE1222" t="s">
        <v>3</v>
      </c>
      <c r="DF1222">
        <f t="shared" si="547"/>
        <v>0</v>
      </c>
      <c r="DG1222">
        <f t="shared" si="540"/>
        <v>0</v>
      </c>
      <c r="DH1222">
        <f t="shared" si="548"/>
        <v>0</v>
      </c>
      <c r="DI1222">
        <f t="shared" si="549"/>
        <v>0</v>
      </c>
      <c r="DJ1222">
        <f t="shared" si="550"/>
        <v>0</v>
      </c>
      <c r="DK1222">
        <v>0</v>
      </c>
      <c r="DL1222" t="s">
        <v>3</v>
      </c>
      <c r="DM1222">
        <v>0</v>
      </c>
      <c r="DN1222" t="s">
        <v>3</v>
      </c>
      <c r="DO1222">
        <v>0</v>
      </c>
    </row>
    <row r="1223" spans="1:119" x14ac:dyDescent="0.2">
      <c r="A1223">
        <f>ROW(Source!A705)</f>
        <v>705</v>
      </c>
      <c r="B1223">
        <v>449016111</v>
      </c>
      <c r="C1223">
        <v>448999318</v>
      </c>
      <c r="D1223">
        <v>277881812</v>
      </c>
      <c r="E1223">
        <v>1</v>
      </c>
      <c r="F1223">
        <v>1</v>
      </c>
      <c r="G1223">
        <v>1</v>
      </c>
      <c r="H1223">
        <v>3</v>
      </c>
      <c r="I1223" t="s">
        <v>1661</v>
      </c>
      <c r="J1223" t="s">
        <v>1662</v>
      </c>
      <c r="K1223" t="s">
        <v>1663</v>
      </c>
      <c r="L1223">
        <v>1346</v>
      </c>
      <c r="N1223">
        <v>1009</v>
      </c>
      <c r="O1223" t="s">
        <v>441</v>
      </c>
      <c r="P1223" t="s">
        <v>441</v>
      </c>
      <c r="Q1223">
        <v>1</v>
      </c>
      <c r="W1223">
        <v>0</v>
      </c>
      <c r="X1223">
        <v>-272951775</v>
      </c>
      <c r="Y1223">
        <f t="shared" si="541"/>
        <v>0</v>
      </c>
      <c r="AA1223">
        <v>1448.29</v>
      </c>
      <c r="AB1223">
        <v>0</v>
      </c>
      <c r="AC1223">
        <v>0</v>
      </c>
      <c r="AD1223">
        <v>0</v>
      </c>
      <c r="AE1223">
        <v>899.56</v>
      </c>
      <c r="AF1223">
        <v>0</v>
      </c>
      <c r="AG1223">
        <v>0</v>
      </c>
      <c r="AH1223">
        <v>0</v>
      </c>
      <c r="AI1223">
        <v>1.61</v>
      </c>
      <c r="AJ1223">
        <v>1</v>
      </c>
      <c r="AK1223">
        <v>1</v>
      </c>
      <c r="AL1223">
        <v>1</v>
      </c>
      <c r="AM1223">
        <v>2</v>
      </c>
      <c r="AN1223">
        <v>0</v>
      </c>
      <c r="AO1223">
        <v>0</v>
      </c>
      <c r="AP1223">
        <v>1</v>
      </c>
      <c r="AQ1223">
        <v>1</v>
      </c>
      <c r="AR1223">
        <v>0</v>
      </c>
      <c r="AS1223" t="s">
        <v>3</v>
      </c>
      <c r="AT1223">
        <v>0.06</v>
      </c>
      <c r="AU1223" t="s">
        <v>135</v>
      </c>
      <c r="AV1223">
        <v>0</v>
      </c>
      <c r="AW1223">
        <v>2</v>
      </c>
      <c r="AX1223">
        <v>448999345</v>
      </c>
      <c r="AY1223">
        <v>1</v>
      </c>
      <c r="AZ1223">
        <v>0</v>
      </c>
      <c r="BA1223">
        <v>1259</v>
      </c>
      <c r="BB1223">
        <v>1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53.973599999999998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1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CV1223">
        <v>0</v>
      </c>
      <c r="CW1223">
        <v>0</v>
      </c>
      <c r="CX1223">
        <f>ROUND(Y1223*Source!I705,7)</f>
        <v>0</v>
      </c>
      <c r="CY1223">
        <f t="shared" si="542"/>
        <v>1448.29</v>
      </c>
      <c r="CZ1223">
        <f t="shared" si="543"/>
        <v>899.56</v>
      </c>
      <c r="DA1223">
        <f t="shared" si="544"/>
        <v>1.61</v>
      </c>
      <c r="DB1223">
        <f t="shared" si="545"/>
        <v>0</v>
      </c>
      <c r="DC1223">
        <f t="shared" si="546"/>
        <v>0</v>
      </c>
      <c r="DD1223" t="s">
        <v>3</v>
      </c>
      <c r="DE1223" t="s">
        <v>3</v>
      </c>
      <c r="DF1223">
        <f t="shared" si="547"/>
        <v>0</v>
      </c>
      <c r="DG1223">
        <f t="shared" si="540"/>
        <v>0</v>
      </c>
      <c r="DH1223">
        <f t="shared" si="548"/>
        <v>0</v>
      </c>
      <c r="DI1223">
        <f t="shared" si="549"/>
        <v>0</v>
      </c>
      <c r="DJ1223">
        <f t="shared" si="550"/>
        <v>0</v>
      </c>
      <c r="DK1223">
        <v>0</v>
      </c>
      <c r="DL1223" t="s">
        <v>3</v>
      </c>
      <c r="DM1223">
        <v>0</v>
      </c>
      <c r="DN1223" t="s">
        <v>3</v>
      </c>
      <c r="DO1223">
        <v>0</v>
      </c>
    </row>
    <row r="1224" spans="1:119" x14ac:dyDescent="0.2">
      <c r="A1224">
        <f>ROW(Source!A705)</f>
        <v>705</v>
      </c>
      <c r="B1224">
        <v>449016111</v>
      </c>
      <c r="C1224">
        <v>448999318</v>
      </c>
      <c r="D1224">
        <v>277896103</v>
      </c>
      <c r="E1224">
        <v>1</v>
      </c>
      <c r="F1224">
        <v>1</v>
      </c>
      <c r="G1224">
        <v>1</v>
      </c>
      <c r="H1224">
        <v>3</v>
      </c>
      <c r="I1224" t="s">
        <v>1746</v>
      </c>
      <c r="J1224" t="s">
        <v>1747</v>
      </c>
      <c r="K1224" t="s">
        <v>1748</v>
      </c>
      <c r="L1224">
        <v>1348</v>
      </c>
      <c r="N1224">
        <v>1009</v>
      </c>
      <c r="O1224" t="s">
        <v>83</v>
      </c>
      <c r="P1224" t="s">
        <v>83</v>
      </c>
      <c r="Q1224">
        <v>1000</v>
      </c>
      <c r="W1224">
        <v>0</v>
      </c>
      <c r="X1224">
        <v>799243604</v>
      </c>
      <c r="Y1224">
        <f t="shared" si="541"/>
        <v>0</v>
      </c>
      <c r="AA1224">
        <v>84412.86</v>
      </c>
      <c r="AB1224">
        <v>0</v>
      </c>
      <c r="AC1224">
        <v>0</v>
      </c>
      <c r="AD1224">
        <v>0</v>
      </c>
      <c r="AE1224">
        <v>47961.85</v>
      </c>
      <c r="AF1224">
        <v>0</v>
      </c>
      <c r="AG1224">
        <v>0</v>
      </c>
      <c r="AH1224">
        <v>0</v>
      </c>
      <c r="AI1224">
        <v>1.76</v>
      </c>
      <c r="AJ1224">
        <v>1</v>
      </c>
      <c r="AK1224">
        <v>1</v>
      </c>
      <c r="AL1224">
        <v>1</v>
      </c>
      <c r="AM1224">
        <v>2</v>
      </c>
      <c r="AN1224">
        <v>0</v>
      </c>
      <c r="AO1224">
        <v>0</v>
      </c>
      <c r="AP1224">
        <v>1</v>
      </c>
      <c r="AQ1224">
        <v>1</v>
      </c>
      <c r="AR1224">
        <v>0</v>
      </c>
      <c r="AS1224" t="s">
        <v>3</v>
      </c>
      <c r="AT1224">
        <v>2.0000000000000002E-5</v>
      </c>
      <c r="AU1224" t="s">
        <v>135</v>
      </c>
      <c r="AV1224">
        <v>0</v>
      </c>
      <c r="AW1224">
        <v>2</v>
      </c>
      <c r="AX1224">
        <v>448999346</v>
      </c>
      <c r="AY1224">
        <v>1</v>
      </c>
      <c r="AZ1224">
        <v>0</v>
      </c>
      <c r="BA1224">
        <v>1260</v>
      </c>
      <c r="BB1224">
        <v>1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0.95923700000000001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1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CV1224">
        <v>0</v>
      </c>
      <c r="CW1224">
        <v>0</v>
      </c>
      <c r="CX1224">
        <f>ROUND(Y1224*Source!I705,7)</f>
        <v>0</v>
      </c>
      <c r="CY1224">
        <f t="shared" si="542"/>
        <v>84412.86</v>
      </c>
      <c r="CZ1224">
        <f t="shared" si="543"/>
        <v>47961.85</v>
      </c>
      <c r="DA1224">
        <f t="shared" si="544"/>
        <v>1.76</v>
      </c>
      <c r="DB1224">
        <f t="shared" si="545"/>
        <v>0</v>
      </c>
      <c r="DC1224">
        <f t="shared" si="546"/>
        <v>0</v>
      </c>
      <c r="DD1224" t="s">
        <v>3</v>
      </c>
      <c r="DE1224" t="s">
        <v>3</v>
      </c>
      <c r="DF1224">
        <f t="shared" si="547"/>
        <v>0</v>
      </c>
      <c r="DG1224">
        <f t="shared" si="540"/>
        <v>0</v>
      </c>
      <c r="DH1224">
        <f t="shared" si="548"/>
        <v>0</v>
      </c>
      <c r="DI1224">
        <f t="shared" si="549"/>
        <v>0</v>
      </c>
      <c r="DJ1224">
        <f t="shared" si="550"/>
        <v>0</v>
      </c>
      <c r="DK1224">
        <v>0</v>
      </c>
      <c r="DL1224" t="s">
        <v>3</v>
      </c>
      <c r="DM1224">
        <v>0</v>
      </c>
      <c r="DN1224" t="s">
        <v>3</v>
      </c>
      <c r="DO1224">
        <v>0</v>
      </c>
    </row>
    <row r="1225" spans="1:119" x14ac:dyDescent="0.2">
      <c r="A1225">
        <f>ROW(Source!A705)</f>
        <v>705</v>
      </c>
      <c r="B1225">
        <v>449016111</v>
      </c>
      <c r="C1225">
        <v>448999318</v>
      </c>
      <c r="D1225">
        <v>277896329</v>
      </c>
      <c r="E1225">
        <v>1</v>
      </c>
      <c r="F1225">
        <v>1</v>
      </c>
      <c r="G1225">
        <v>1</v>
      </c>
      <c r="H1225">
        <v>3</v>
      </c>
      <c r="I1225" t="s">
        <v>1701</v>
      </c>
      <c r="J1225" t="s">
        <v>1702</v>
      </c>
      <c r="K1225" t="s">
        <v>1703</v>
      </c>
      <c r="L1225">
        <v>1346</v>
      </c>
      <c r="N1225">
        <v>1009</v>
      </c>
      <c r="O1225" t="s">
        <v>441</v>
      </c>
      <c r="P1225" t="s">
        <v>441</v>
      </c>
      <c r="Q1225">
        <v>1</v>
      </c>
      <c r="W1225">
        <v>0</v>
      </c>
      <c r="X1225">
        <v>1468099997</v>
      </c>
      <c r="Y1225">
        <f t="shared" si="541"/>
        <v>0</v>
      </c>
      <c r="AA1225">
        <v>188.93</v>
      </c>
      <c r="AB1225">
        <v>0</v>
      </c>
      <c r="AC1225">
        <v>0</v>
      </c>
      <c r="AD1225">
        <v>0</v>
      </c>
      <c r="AE1225">
        <v>157.44</v>
      </c>
      <c r="AF1225">
        <v>0</v>
      </c>
      <c r="AG1225">
        <v>0</v>
      </c>
      <c r="AH1225">
        <v>0</v>
      </c>
      <c r="AI1225">
        <v>1.2</v>
      </c>
      <c r="AJ1225">
        <v>1</v>
      </c>
      <c r="AK1225">
        <v>1</v>
      </c>
      <c r="AL1225">
        <v>1</v>
      </c>
      <c r="AM1225">
        <v>2</v>
      </c>
      <c r="AN1225">
        <v>0</v>
      </c>
      <c r="AO1225">
        <v>0</v>
      </c>
      <c r="AP1225">
        <v>1</v>
      </c>
      <c r="AQ1225">
        <v>1</v>
      </c>
      <c r="AR1225">
        <v>0</v>
      </c>
      <c r="AS1225" t="s">
        <v>3</v>
      </c>
      <c r="AT1225">
        <v>0.03</v>
      </c>
      <c r="AU1225" t="s">
        <v>135</v>
      </c>
      <c r="AV1225">
        <v>0</v>
      </c>
      <c r="AW1225">
        <v>2</v>
      </c>
      <c r="AX1225">
        <v>448999347</v>
      </c>
      <c r="AY1225">
        <v>1</v>
      </c>
      <c r="AZ1225">
        <v>0</v>
      </c>
      <c r="BA1225">
        <v>1261</v>
      </c>
      <c r="BB1225">
        <v>1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4.7231999999999994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1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CV1225">
        <v>0</v>
      </c>
      <c r="CW1225">
        <v>0</v>
      </c>
      <c r="CX1225">
        <f>ROUND(Y1225*Source!I705,7)</f>
        <v>0</v>
      </c>
      <c r="CY1225">
        <f t="shared" si="542"/>
        <v>188.93</v>
      </c>
      <c r="CZ1225">
        <f t="shared" si="543"/>
        <v>157.44</v>
      </c>
      <c r="DA1225">
        <f t="shared" si="544"/>
        <v>1.2</v>
      </c>
      <c r="DB1225">
        <f t="shared" si="545"/>
        <v>0</v>
      </c>
      <c r="DC1225">
        <f t="shared" si="546"/>
        <v>0</v>
      </c>
      <c r="DD1225" t="s">
        <v>3</v>
      </c>
      <c r="DE1225" t="s">
        <v>3</v>
      </c>
      <c r="DF1225">
        <f t="shared" si="547"/>
        <v>0</v>
      </c>
      <c r="DG1225">
        <f t="shared" si="540"/>
        <v>0</v>
      </c>
      <c r="DH1225">
        <f t="shared" si="548"/>
        <v>0</v>
      </c>
      <c r="DI1225">
        <f t="shared" si="549"/>
        <v>0</v>
      </c>
      <c r="DJ1225">
        <f t="shared" si="550"/>
        <v>0</v>
      </c>
      <c r="DK1225">
        <v>0</v>
      </c>
      <c r="DL1225" t="s">
        <v>3</v>
      </c>
      <c r="DM1225">
        <v>0</v>
      </c>
      <c r="DN1225" t="s">
        <v>3</v>
      </c>
      <c r="DO1225">
        <v>0</v>
      </c>
    </row>
    <row r="1226" spans="1:119" x14ac:dyDescent="0.2">
      <c r="A1226">
        <f>ROW(Source!A705)</f>
        <v>705</v>
      </c>
      <c r="B1226">
        <v>449016111</v>
      </c>
      <c r="C1226">
        <v>448999318</v>
      </c>
      <c r="D1226">
        <v>277910729</v>
      </c>
      <c r="E1226">
        <v>1</v>
      </c>
      <c r="F1226">
        <v>1</v>
      </c>
      <c r="G1226">
        <v>1</v>
      </c>
      <c r="H1226">
        <v>3</v>
      </c>
      <c r="I1226" t="s">
        <v>1704</v>
      </c>
      <c r="J1226" t="s">
        <v>1705</v>
      </c>
      <c r="K1226" t="s">
        <v>1706</v>
      </c>
      <c r="L1226">
        <v>1425</v>
      </c>
      <c r="N1226">
        <v>1013</v>
      </c>
      <c r="O1226" t="s">
        <v>62</v>
      </c>
      <c r="P1226" t="s">
        <v>62</v>
      </c>
      <c r="Q1226">
        <v>1</v>
      </c>
      <c r="W1226">
        <v>0</v>
      </c>
      <c r="X1226">
        <v>1483324605</v>
      </c>
      <c r="Y1226">
        <f t="shared" si="541"/>
        <v>0</v>
      </c>
      <c r="AA1226">
        <v>1033.25</v>
      </c>
      <c r="AB1226">
        <v>0</v>
      </c>
      <c r="AC1226">
        <v>0</v>
      </c>
      <c r="AD1226">
        <v>0</v>
      </c>
      <c r="AE1226">
        <v>840.04</v>
      </c>
      <c r="AF1226">
        <v>0</v>
      </c>
      <c r="AG1226">
        <v>0</v>
      </c>
      <c r="AH1226">
        <v>0</v>
      </c>
      <c r="AI1226">
        <v>1.23</v>
      </c>
      <c r="AJ1226">
        <v>1</v>
      </c>
      <c r="AK1226">
        <v>1</v>
      </c>
      <c r="AL1226">
        <v>1</v>
      </c>
      <c r="AM1226">
        <v>2</v>
      </c>
      <c r="AN1226">
        <v>0</v>
      </c>
      <c r="AO1226">
        <v>0</v>
      </c>
      <c r="AP1226">
        <v>1</v>
      </c>
      <c r="AQ1226">
        <v>1</v>
      </c>
      <c r="AR1226">
        <v>0</v>
      </c>
      <c r="AS1226" t="s">
        <v>3</v>
      </c>
      <c r="AT1226">
        <v>0.1</v>
      </c>
      <c r="AU1226" t="s">
        <v>135</v>
      </c>
      <c r="AV1226">
        <v>0</v>
      </c>
      <c r="AW1226">
        <v>2</v>
      </c>
      <c r="AX1226">
        <v>448999348</v>
      </c>
      <c r="AY1226">
        <v>1</v>
      </c>
      <c r="AZ1226">
        <v>0</v>
      </c>
      <c r="BA1226">
        <v>1262</v>
      </c>
      <c r="BB1226">
        <v>1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84.004000000000005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1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CV1226">
        <v>0</v>
      </c>
      <c r="CW1226">
        <v>0</v>
      </c>
      <c r="CX1226">
        <f>ROUND(Y1226*Source!I705,7)</f>
        <v>0</v>
      </c>
      <c r="CY1226">
        <f t="shared" si="542"/>
        <v>1033.25</v>
      </c>
      <c r="CZ1226">
        <f t="shared" si="543"/>
        <v>840.04</v>
      </c>
      <c r="DA1226">
        <f t="shared" si="544"/>
        <v>1.23</v>
      </c>
      <c r="DB1226">
        <f t="shared" si="545"/>
        <v>0</v>
      </c>
      <c r="DC1226">
        <f t="shared" si="546"/>
        <v>0</v>
      </c>
      <c r="DD1226" t="s">
        <v>3</v>
      </c>
      <c r="DE1226" t="s">
        <v>3</v>
      </c>
      <c r="DF1226">
        <f t="shared" si="547"/>
        <v>0</v>
      </c>
      <c r="DG1226">
        <f t="shared" si="540"/>
        <v>0</v>
      </c>
      <c r="DH1226">
        <f t="shared" si="548"/>
        <v>0</v>
      </c>
      <c r="DI1226">
        <f t="shared" si="549"/>
        <v>0</v>
      </c>
      <c r="DJ1226">
        <f t="shared" si="550"/>
        <v>0</v>
      </c>
      <c r="DK1226">
        <v>0</v>
      </c>
      <c r="DL1226" t="s">
        <v>3</v>
      </c>
      <c r="DM1226">
        <v>0</v>
      </c>
      <c r="DN1226" t="s">
        <v>3</v>
      </c>
      <c r="DO1226">
        <v>0</v>
      </c>
    </row>
    <row r="1227" spans="1:119" x14ac:dyDescent="0.2">
      <c r="A1227">
        <f>ROW(Source!A705)</f>
        <v>705</v>
      </c>
      <c r="B1227">
        <v>449016111</v>
      </c>
      <c r="C1227">
        <v>448999318</v>
      </c>
      <c r="D1227">
        <v>277922916</v>
      </c>
      <c r="E1227">
        <v>1</v>
      </c>
      <c r="F1227">
        <v>1</v>
      </c>
      <c r="G1227">
        <v>1</v>
      </c>
      <c r="H1227">
        <v>3</v>
      </c>
      <c r="I1227" t="s">
        <v>1749</v>
      </c>
      <c r="J1227" t="s">
        <v>1750</v>
      </c>
      <c r="K1227" t="s">
        <v>1751</v>
      </c>
      <c r="L1227">
        <v>1346</v>
      </c>
      <c r="N1227">
        <v>1009</v>
      </c>
      <c r="O1227" t="s">
        <v>441</v>
      </c>
      <c r="P1227" t="s">
        <v>441</v>
      </c>
      <c r="Q1227">
        <v>1</v>
      </c>
      <c r="W1227">
        <v>0</v>
      </c>
      <c r="X1227">
        <v>-1705325974</v>
      </c>
      <c r="Y1227">
        <f t="shared" si="541"/>
        <v>0</v>
      </c>
      <c r="AA1227">
        <v>320.44</v>
      </c>
      <c r="AB1227">
        <v>0</v>
      </c>
      <c r="AC1227">
        <v>0</v>
      </c>
      <c r="AD1227">
        <v>0</v>
      </c>
      <c r="AE1227">
        <v>232.2</v>
      </c>
      <c r="AF1227">
        <v>0</v>
      </c>
      <c r="AG1227">
        <v>0</v>
      </c>
      <c r="AH1227">
        <v>0</v>
      </c>
      <c r="AI1227">
        <v>1.38</v>
      </c>
      <c r="AJ1227">
        <v>1</v>
      </c>
      <c r="AK1227">
        <v>1</v>
      </c>
      <c r="AL1227">
        <v>1</v>
      </c>
      <c r="AM1227">
        <v>2</v>
      </c>
      <c r="AN1227">
        <v>0</v>
      </c>
      <c r="AO1227">
        <v>0</v>
      </c>
      <c r="AP1227">
        <v>1</v>
      </c>
      <c r="AQ1227">
        <v>1</v>
      </c>
      <c r="AR1227">
        <v>0</v>
      </c>
      <c r="AS1227" t="s">
        <v>3</v>
      </c>
      <c r="AT1227">
        <v>0.02</v>
      </c>
      <c r="AU1227" t="s">
        <v>135</v>
      </c>
      <c r="AV1227">
        <v>0</v>
      </c>
      <c r="AW1227">
        <v>2</v>
      </c>
      <c r="AX1227">
        <v>448999349</v>
      </c>
      <c r="AY1227">
        <v>1</v>
      </c>
      <c r="AZ1227">
        <v>0</v>
      </c>
      <c r="BA1227">
        <v>1263</v>
      </c>
      <c r="BB1227">
        <v>1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4.6440000000000001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1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CV1227">
        <v>0</v>
      </c>
      <c r="CW1227">
        <v>0</v>
      </c>
      <c r="CX1227">
        <f>ROUND(Y1227*Source!I705,7)</f>
        <v>0</v>
      </c>
      <c r="CY1227">
        <f t="shared" si="542"/>
        <v>320.44</v>
      </c>
      <c r="CZ1227">
        <f t="shared" si="543"/>
        <v>232.2</v>
      </c>
      <c r="DA1227">
        <f t="shared" si="544"/>
        <v>1.38</v>
      </c>
      <c r="DB1227">
        <f t="shared" si="545"/>
        <v>0</v>
      </c>
      <c r="DC1227">
        <f t="shared" si="546"/>
        <v>0</v>
      </c>
      <c r="DD1227" t="s">
        <v>3</v>
      </c>
      <c r="DE1227" t="s">
        <v>3</v>
      </c>
      <c r="DF1227">
        <f t="shared" si="547"/>
        <v>0</v>
      </c>
      <c r="DG1227">
        <f t="shared" si="540"/>
        <v>0</v>
      </c>
      <c r="DH1227">
        <f t="shared" si="548"/>
        <v>0</v>
      </c>
      <c r="DI1227">
        <f t="shared" si="549"/>
        <v>0</v>
      </c>
      <c r="DJ1227">
        <f t="shared" si="550"/>
        <v>0</v>
      </c>
      <c r="DK1227">
        <v>0</v>
      </c>
      <c r="DL1227" t="s">
        <v>3</v>
      </c>
      <c r="DM1227">
        <v>0</v>
      </c>
      <c r="DN1227" t="s">
        <v>3</v>
      </c>
      <c r="DO1227">
        <v>0</v>
      </c>
    </row>
    <row r="1228" spans="1:119" x14ac:dyDescent="0.2">
      <c r="A1228">
        <f>ROW(Source!A705)</f>
        <v>705</v>
      </c>
      <c r="B1228">
        <v>449016111</v>
      </c>
      <c r="C1228">
        <v>448999318</v>
      </c>
      <c r="D1228">
        <v>277933475</v>
      </c>
      <c r="E1228">
        <v>1</v>
      </c>
      <c r="F1228">
        <v>1</v>
      </c>
      <c r="G1228">
        <v>1</v>
      </c>
      <c r="H1228">
        <v>3</v>
      </c>
      <c r="I1228" t="s">
        <v>1707</v>
      </c>
      <c r="J1228" t="s">
        <v>1708</v>
      </c>
      <c r="K1228" t="s">
        <v>1709</v>
      </c>
      <c r="L1228">
        <v>1346</v>
      </c>
      <c r="N1228">
        <v>1009</v>
      </c>
      <c r="O1228" t="s">
        <v>441</v>
      </c>
      <c r="P1228" t="s">
        <v>441</v>
      </c>
      <c r="Q1228">
        <v>1</v>
      </c>
      <c r="W1228">
        <v>0</v>
      </c>
      <c r="X1228">
        <v>-232975697</v>
      </c>
      <c r="Y1228">
        <f t="shared" si="541"/>
        <v>0</v>
      </c>
      <c r="AA1228">
        <v>248.86</v>
      </c>
      <c r="AB1228">
        <v>0</v>
      </c>
      <c r="AC1228">
        <v>0</v>
      </c>
      <c r="AD1228">
        <v>0</v>
      </c>
      <c r="AE1228">
        <v>189.97</v>
      </c>
      <c r="AF1228">
        <v>0</v>
      </c>
      <c r="AG1228">
        <v>0</v>
      </c>
      <c r="AH1228">
        <v>0</v>
      </c>
      <c r="AI1228">
        <v>1.31</v>
      </c>
      <c r="AJ1228">
        <v>1</v>
      </c>
      <c r="AK1228">
        <v>1</v>
      </c>
      <c r="AL1228">
        <v>1</v>
      </c>
      <c r="AM1228">
        <v>2</v>
      </c>
      <c r="AN1228">
        <v>0</v>
      </c>
      <c r="AO1228">
        <v>0</v>
      </c>
      <c r="AP1228">
        <v>1</v>
      </c>
      <c r="AQ1228">
        <v>1</v>
      </c>
      <c r="AR1228">
        <v>0</v>
      </c>
      <c r="AS1228" t="s">
        <v>3</v>
      </c>
      <c r="AT1228">
        <v>0.08</v>
      </c>
      <c r="AU1228" t="s">
        <v>135</v>
      </c>
      <c r="AV1228">
        <v>0</v>
      </c>
      <c r="AW1228">
        <v>2</v>
      </c>
      <c r="AX1228">
        <v>448999350</v>
      </c>
      <c r="AY1228">
        <v>1</v>
      </c>
      <c r="AZ1228">
        <v>0</v>
      </c>
      <c r="BA1228">
        <v>1264</v>
      </c>
      <c r="BB1228">
        <v>1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15.1976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1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CV1228">
        <v>0</v>
      </c>
      <c r="CW1228">
        <v>0</v>
      </c>
      <c r="CX1228">
        <f>ROUND(Y1228*Source!I705,7)</f>
        <v>0</v>
      </c>
      <c r="CY1228">
        <f t="shared" si="542"/>
        <v>248.86</v>
      </c>
      <c r="CZ1228">
        <f t="shared" si="543"/>
        <v>189.97</v>
      </c>
      <c r="DA1228">
        <f t="shared" si="544"/>
        <v>1.31</v>
      </c>
      <c r="DB1228">
        <f t="shared" si="545"/>
        <v>0</v>
      </c>
      <c r="DC1228">
        <f t="shared" si="546"/>
        <v>0</v>
      </c>
      <c r="DD1228" t="s">
        <v>3</v>
      </c>
      <c r="DE1228" t="s">
        <v>3</v>
      </c>
      <c r="DF1228">
        <f t="shared" si="547"/>
        <v>0</v>
      </c>
      <c r="DG1228">
        <f t="shared" si="540"/>
        <v>0</v>
      </c>
      <c r="DH1228">
        <f t="shared" si="548"/>
        <v>0</v>
      </c>
      <c r="DI1228">
        <f t="shared" si="549"/>
        <v>0</v>
      </c>
      <c r="DJ1228">
        <f t="shared" si="550"/>
        <v>0</v>
      </c>
      <c r="DK1228">
        <v>0</v>
      </c>
      <c r="DL1228" t="s">
        <v>3</v>
      </c>
      <c r="DM1228">
        <v>0</v>
      </c>
      <c r="DN1228" t="s">
        <v>3</v>
      </c>
      <c r="DO1228">
        <v>0</v>
      </c>
    </row>
    <row r="1229" spans="1:119" x14ac:dyDescent="0.2">
      <c r="A1229">
        <f>ROW(Source!A705)</f>
        <v>705</v>
      </c>
      <c r="B1229">
        <v>449016111</v>
      </c>
      <c r="C1229">
        <v>448999318</v>
      </c>
      <c r="D1229">
        <v>277566433</v>
      </c>
      <c r="E1229">
        <v>109</v>
      </c>
      <c r="F1229">
        <v>1</v>
      </c>
      <c r="G1229">
        <v>1</v>
      </c>
      <c r="H1229">
        <v>3</v>
      </c>
      <c r="I1229" t="s">
        <v>633</v>
      </c>
      <c r="J1229" t="s">
        <v>3</v>
      </c>
      <c r="K1229" t="s">
        <v>634</v>
      </c>
      <c r="L1229">
        <v>3277935</v>
      </c>
      <c r="N1229">
        <v>1013</v>
      </c>
      <c r="O1229" t="s">
        <v>635</v>
      </c>
      <c r="P1229" t="s">
        <v>635</v>
      </c>
      <c r="Q1229">
        <v>1</v>
      </c>
      <c r="W1229">
        <v>0</v>
      </c>
      <c r="X1229">
        <v>274903907</v>
      </c>
      <c r="Y1229">
        <f>AT1229</f>
        <v>2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1</v>
      </c>
      <c r="AJ1229">
        <v>1</v>
      </c>
      <c r="AK1229">
        <v>1</v>
      </c>
      <c r="AL1229">
        <v>1</v>
      </c>
      <c r="AM1229">
        <v>-2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 t="s">
        <v>3</v>
      </c>
      <c r="AT1229">
        <v>2</v>
      </c>
      <c r="AU1229" t="s">
        <v>3</v>
      </c>
      <c r="AV1229">
        <v>0</v>
      </c>
      <c r="AW1229">
        <v>2</v>
      </c>
      <c r="AX1229">
        <v>448999351</v>
      </c>
      <c r="AY1229">
        <v>1</v>
      </c>
      <c r="AZ1229">
        <v>2048</v>
      </c>
      <c r="BA1229">
        <v>1265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CV1229">
        <v>0</v>
      </c>
      <c r="CW1229">
        <v>0</v>
      </c>
      <c r="CX1229">
        <f>ROUND(Y1229*Source!I705,7)</f>
        <v>2</v>
      </c>
      <c r="CY1229">
        <f t="shared" si="542"/>
        <v>0</v>
      </c>
      <c r="CZ1229">
        <f t="shared" si="543"/>
        <v>0</v>
      </c>
      <c r="DA1229">
        <f t="shared" si="544"/>
        <v>1</v>
      </c>
      <c r="DB1229">
        <f>ROUND(ROUND(AT1229*CZ1229,2),6)</f>
        <v>0</v>
      </c>
      <c r="DC1229">
        <f>ROUND(ROUND(AT1229*AG1229,2),6)</f>
        <v>0</v>
      </c>
      <c r="DD1229" t="s">
        <v>3</v>
      </c>
      <c r="DE1229" t="s">
        <v>3</v>
      </c>
      <c r="DF1229">
        <f t="shared" ref="DF1229:DF1247" si="551">ROUND(ROUND(AE1229,2)*CX1229,2)</f>
        <v>0</v>
      </c>
      <c r="DG1229">
        <f t="shared" si="540"/>
        <v>0</v>
      </c>
      <c r="DH1229">
        <f t="shared" si="548"/>
        <v>0</v>
      </c>
      <c r="DI1229">
        <f t="shared" si="549"/>
        <v>0</v>
      </c>
      <c r="DJ1229">
        <f t="shared" si="550"/>
        <v>0</v>
      </c>
      <c r="DK1229">
        <v>0</v>
      </c>
      <c r="DL1229" t="s">
        <v>3</v>
      </c>
      <c r="DM1229">
        <v>0</v>
      </c>
      <c r="DN1229" t="s">
        <v>3</v>
      </c>
      <c r="DO1229">
        <v>0</v>
      </c>
    </row>
    <row r="1230" spans="1:119" x14ac:dyDescent="0.2">
      <c r="A1230">
        <f>ROW(Source!A705)</f>
        <v>705</v>
      </c>
      <c r="B1230">
        <v>449016111</v>
      </c>
      <c r="C1230">
        <v>448999318</v>
      </c>
      <c r="D1230">
        <v>277566436</v>
      </c>
      <c r="E1230">
        <v>109</v>
      </c>
      <c r="F1230">
        <v>1</v>
      </c>
      <c r="G1230">
        <v>1</v>
      </c>
      <c r="H1230">
        <v>3</v>
      </c>
      <c r="I1230" t="s">
        <v>725</v>
      </c>
      <c r="J1230" t="s">
        <v>3</v>
      </c>
      <c r="K1230" t="s">
        <v>726</v>
      </c>
      <c r="L1230">
        <v>1348</v>
      </c>
      <c r="N1230">
        <v>1009</v>
      </c>
      <c r="O1230" t="s">
        <v>83</v>
      </c>
      <c r="P1230" t="s">
        <v>83</v>
      </c>
      <c r="Q1230">
        <v>1000</v>
      </c>
      <c r="W1230">
        <v>0</v>
      </c>
      <c r="X1230">
        <v>1392189009</v>
      </c>
      <c r="Y1230">
        <f>(AT1230*ROUND(0,7))</f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1</v>
      </c>
      <c r="AJ1230">
        <v>1</v>
      </c>
      <c r="AK1230">
        <v>1</v>
      </c>
      <c r="AL1230">
        <v>1</v>
      </c>
      <c r="AM1230">
        <v>-2</v>
      </c>
      <c r="AN1230">
        <v>0</v>
      </c>
      <c r="AO1230">
        <v>0</v>
      </c>
      <c r="AP1230">
        <v>1</v>
      </c>
      <c r="AQ1230">
        <v>0</v>
      </c>
      <c r="AR1230">
        <v>0</v>
      </c>
      <c r="AS1230" t="s">
        <v>3</v>
      </c>
      <c r="AT1230">
        <v>1E-3</v>
      </c>
      <c r="AU1230" t="s">
        <v>135</v>
      </c>
      <c r="AV1230">
        <v>0</v>
      </c>
      <c r="AW1230">
        <v>2</v>
      </c>
      <c r="AX1230">
        <v>448999352</v>
      </c>
      <c r="AY1230">
        <v>1</v>
      </c>
      <c r="AZ1230">
        <v>0</v>
      </c>
      <c r="BA1230">
        <v>1266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CV1230">
        <v>0</v>
      </c>
      <c r="CW1230">
        <v>0</v>
      </c>
      <c r="CX1230">
        <f>ROUND(Y1230*Source!I705,7)</f>
        <v>0</v>
      </c>
      <c r="CY1230">
        <f t="shared" si="542"/>
        <v>0</v>
      </c>
      <c r="CZ1230">
        <f t="shared" si="543"/>
        <v>0</v>
      </c>
      <c r="DA1230">
        <f t="shared" si="544"/>
        <v>1</v>
      </c>
      <c r="DB1230">
        <f>ROUND((ROUND(AT1230*CZ1230,2)*ROUND(0,7)),6)</f>
        <v>0</v>
      </c>
      <c r="DC1230">
        <f>ROUND((ROUND(AT1230*AG1230,2)*ROUND(0,7)),6)</f>
        <v>0</v>
      </c>
      <c r="DD1230" t="s">
        <v>3</v>
      </c>
      <c r="DE1230" t="s">
        <v>3</v>
      </c>
      <c r="DF1230">
        <f t="shared" si="551"/>
        <v>0</v>
      </c>
      <c r="DG1230">
        <f t="shared" si="540"/>
        <v>0</v>
      </c>
      <c r="DH1230">
        <f t="shared" si="548"/>
        <v>0</v>
      </c>
      <c r="DI1230">
        <f t="shared" si="549"/>
        <v>0</v>
      </c>
      <c r="DJ1230">
        <f t="shared" si="550"/>
        <v>0</v>
      </c>
      <c r="DK1230">
        <v>0</v>
      </c>
      <c r="DL1230" t="s">
        <v>3</v>
      </c>
      <c r="DM1230">
        <v>0</v>
      </c>
      <c r="DN1230" t="s">
        <v>3</v>
      </c>
      <c r="DO1230">
        <v>0</v>
      </c>
    </row>
    <row r="1231" spans="1:119" x14ac:dyDescent="0.2">
      <c r="A1231">
        <f>ROW(Source!A708)</f>
        <v>708</v>
      </c>
      <c r="B1231">
        <v>449016111</v>
      </c>
      <c r="C1231">
        <v>448999355</v>
      </c>
      <c r="D1231">
        <v>277560305</v>
      </c>
      <c r="E1231">
        <v>109</v>
      </c>
      <c r="F1231">
        <v>1</v>
      </c>
      <c r="G1231">
        <v>1</v>
      </c>
      <c r="H1231">
        <v>1</v>
      </c>
      <c r="I1231" t="s">
        <v>1493</v>
      </c>
      <c r="J1231" t="s">
        <v>3</v>
      </c>
      <c r="K1231" t="s">
        <v>1592</v>
      </c>
      <c r="L1231">
        <v>1191</v>
      </c>
      <c r="N1231">
        <v>1013</v>
      </c>
      <c r="O1231" t="s">
        <v>1203</v>
      </c>
      <c r="P1231" t="s">
        <v>1203</v>
      </c>
      <c r="Q1231">
        <v>1</v>
      </c>
      <c r="W1231">
        <v>0</v>
      </c>
      <c r="X1231">
        <v>-1111239348</v>
      </c>
      <c r="Y1231">
        <f>(AT1231*ROUND(0.3,7))</f>
        <v>2.76</v>
      </c>
      <c r="AA1231">
        <v>0</v>
      </c>
      <c r="AB1231">
        <v>0</v>
      </c>
      <c r="AC1231">
        <v>0</v>
      </c>
      <c r="AD1231">
        <v>539.69000000000005</v>
      </c>
      <c r="AE1231">
        <v>0</v>
      </c>
      <c r="AF1231">
        <v>0</v>
      </c>
      <c r="AG1231">
        <v>0</v>
      </c>
      <c r="AH1231">
        <v>539.69000000000005</v>
      </c>
      <c r="AI1231">
        <v>1</v>
      </c>
      <c r="AJ1231">
        <v>1</v>
      </c>
      <c r="AK1231">
        <v>1</v>
      </c>
      <c r="AL1231">
        <v>1</v>
      </c>
      <c r="AM1231">
        <v>-2</v>
      </c>
      <c r="AN1231">
        <v>0</v>
      </c>
      <c r="AO1231">
        <v>0</v>
      </c>
      <c r="AP1231">
        <v>1</v>
      </c>
      <c r="AQ1231">
        <v>1</v>
      </c>
      <c r="AR1231">
        <v>0</v>
      </c>
      <c r="AS1231" t="s">
        <v>3</v>
      </c>
      <c r="AT1231">
        <v>9.1999999999999993</v>
      </c>
      <c r="AU1231" t="s">
        <v>321</v>
      </c>
      <c r="AV1231">
        <v>1</v>
      </c>
      <c r="AW1231">
        <v>2</v>
      </c>
      <c r="AX1231">
        <v>448999361</v>
      </c>
      <c r="AY1231">
        <v>2</v>
      </c>
      <c r="AZ1231">
        <v>131072</v>
      </c>
      <c r="BA1231">
        <v>1267</v>
      </c>
      <c r="BB1231">
        <v>1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4965.1480000000001</v>
      </c>
      <c r="BN1231">
        <v>9.1999999999999993</v>
      </c>
      <c r="BO1231">
        <v>0</v>
      </c>
      <c r="BP1231">
        <v>1</v>
      </c>
      <c r="BQ1231">
        <v>0</v>
      </c>
      <c r="BR1231">
        <v>0</v>
      </c>
      <c r="BS1231">
        <v>0</v>
      </c>
      <c r="BT1231">
        <v>1489.5444</v>
      </c>
      <c r="BU1231">
        <v>2.76</v>
      </c>
      <c r="BV1231">
        <v>0</v>
      </c>
      <c r="BW1231">
        <v>1</v>
      </c>
      <c r="CU1231">
        <f>ROUND(AT1231*Source!I708*AH1231*AL1231,2)</f>
        <v>4965.1499999999996</v>
      </c>
      <c r="CV1231">
        <f>ROUND(Y1231*Source!I708,7)</f>
        <v>2.76</v>
      </c>
      <c r="CW1231">
        <v>0</v>
      </c>
      <c r="CX1231">
        <f>ROUND(Y1231*Source!I708,7)</f>
        <v>2.76</v>
      </c>
      <c r="CY1231">
        <f>AD1231</f>
        <v>539.69000000000005</v>
      </c>
      <c r="CZ1231">
        <f>AH1231</f>
        <v>539.69000000000005</v>
      </c>
      <c r="DA1231">
        <f>AL1231</f>
        <v>1</v>
      </c>
      <c r="DB1231">
        <f>ROUND((ROUND(AT1231*CZ1231,2)*ROUND(0.3,7)),6)</f>
        <v>1489.5450000000001</v>
      </c>
      <c r="DC1231">
        <f>ROUND((ROUND(AT1231*AG1231,2)*ROUND(0.3,7)),6)</f>
        <v>0</v>
      </c>
      <c r="DD1231" t="s">
        <v>3</v>
      </c>
      <c r="DE1231" t="s">
        <v>3</v>
      </c>
      <c r="DF1231">
        <f t="shared" si="551"/>
        <v>0</v>
      </c>
      <c r="DG1231">
        <f t="shared" si="540"/>
        <v>0</v>
      </c>
      <c r="DH1231">
        <f t="shared" si="548"/>
        <v>0</v>
      </c>
      <c r="DI1231">
        <f t="shared" si="549"/>
        <v>1489.54</v>
      </c>
      <c r="DJ1231">
        <f>DI1231</f>
        <v>1489.54</v>
      </c>
      <c r="DK1231">
        <v>1</v>
      </c>
      <c r="DL1231" t="s">
        <v>3</v>
      </c>
      <c r="DM1231">
        <v>0</v>
      </c>
      <c r="DN1231" t="s">
        <v>3</v>
      </c>
      <c r="DO1231">
        <v>0</v>
      </c>
    </row>
    <row r="1232" spans="1:119" x14ac:dyDescent="0.2">
      <c r="A1232">
        <f>ROW(Source!A708)</f>
        <v>708</v>
      </c>
      <c r="B1232">
        <v>449016111</v>
      </c>
      <c r="C1232">
        <v>448999355</v>
      </c>
      <c r="D1232">
        <v>277560491</v>
      </c>
      <c r="E1232">
        <v>109</v>
      </c>
      <c r="F1232">
        <v>1</v>
      </c>
      <c r="G1232">
        <v>1</v>
      </c>
      <c r="H1232">
        <v>1</v>
      </c>
      <c r="I1232" t="s">
        <v>1204</v>
      </c>
      <c r="J1232" t="s">
        <v>3</v>
      </c>
      <c r="K1232" t="s">
        <v>1205</v>
      </c>
      <c r="L1232">
        <v>1191</v>
      </c>
      <c r="N1232">
        <v>1013</v>
      </c>
      <c r="O1232" t="s">
        <v>1203</v>
      </c>
      <c r="P1232" t="s">
        <v>1203</v>
      </c>
      <c r="Q1232">
        <v>1</v>
      </c>
      <c r="W1232">
        <v>0</v>
      </c>
      <c r="X1232">
        <v>-1417349443</v>
      </c>
      <c r="Y1232">
        <f>(AT1232*ROUND(0.3,7))</f>
        <v>0.111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1</v>
      </c>
      <c r="AJ1232">
        <v>1</v>
      </c>
      <c r="AK1232">
        <v>1</v>
      </c>
      <c r="AL1232">
        <v>1</v>
      </c>
      <c r="AM1232">
        <v>-2</v>
      </c>
      <c r="AN1232">
        <v>0</v>
      </c>
      <c r="AO1232">
        <v>0</v>
      </c>
      <c r="AP1232">
        <v>1</v>
      </c>
      <c r="AQ1232">
        <v>1</v>
      </c>
      <c r="AR1232">
        <v>0</v>
      </c>
      <c r="AS1232" t="s">
        <v>3</v>
      </c>
      <c r="AT1232">
        <v>0.37</v>
      </c>
      <c r="AU1232" t="s">
        <v>321</v>
      </c>
      <c r="AV1232">
        <v>2</v>
      </c>
      <c r="AW1232">
        <v>2</v>
      </c>
      <c r="AX1232">
        <v>448999362</v>
      </c>
      <c r="AY1232">
        <v>1</v>
      </c>
      <c r="AZ1232">
        <v>0</v>
      </c>
      <c r="BA1232">
        <v>1268</v>
      </c>
      <c r="BB1232">
        <v>1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CV1232">
        <v>0</v>
      </c>
      <c r="CW1232">
        <v>0</v>
      </c>
      <c r="CX1232">
        <f>ROUND(Y1232*Source!I708,7)</f>
        <v>0.111</v>
      </c>
      <c r="CY1232">
        <f>AD1232</f>
        <v>0</v>
      </c>
      <c r="CZ1232">
        <f>AH1232</f>
        <v>0</v>
      </c>
      <c r="DA1232">
        <f>AL1232</f>
        <v>1</v>
      </c>
      <c r="DB1232">
        <f>ROUND((ROUND(AT1232*CZ1232,2)*ROUND(0.3,7)),6)</f>
        <v>0</v>
      </c>
      <c r="DC1232">
        <f>ROUND((ROUND(AT1232*AG1232,2)*ROUND(0.3,7)),6)</f>
        <v>0</v>
      </c>
      <c r="DD1232" t="s">
        <v>3</v>
      </c>
      <c r="DE1232" t="s">
        <v>3</v>
      </c>
      <c r="DF1232">
        <f t="shared" si="551"/>
        <v>0</v>
      </c>
      <c r="DG1232">
        <f t="shared" si="540"/>
        <v>0</v>
      </c>
      <c r="DH1232">
        <f t="shared" si="548"/>
        <v>0</v>
      </c>
      <c r="DI1232">
        <f t="shared" si="549"/>
        <v>0</v>
      </c>
      <c r="DJ1232">
        <f>DI1232</f>
        <v>0</v>
      </c>
      <c r="DK1232">
        <v>0</v>
      </c>
      <c r="DL1232" t="s">
        <v>3</v>
      </c>
      <c r="DM1232">
        <v>0</v>
      </c>
      <c r="DN1232" t="s">
        <v>3</v>
      </c>
      <c r="DO1232">
        <v>0</v>
      </c>
    </row>
    <row r="1233" spans="1:119" x14ac:dyDescent="0.2">
      <c r="A1233">
        <f>ROW(Source!A708)</f>
        <v>708</v>
      </c>
      <c r="B1233">
        <v>449016111</v>
      </c>
      <c r="C1233">
        <v>448999355</v>
      </c>
      <c r="D1233">
        <v>277944814</v>
      </c>
      <c r="E1233">
        <v>1</v>
      </c>
      <c r="F1233">
        <v>1</v>
      </c>
      <c r="G1233">
        <v>1</v>
      </c>
      <c r="H1233">
        <v>2</v>
      </c>
      <c r="I1233" t="s">
        <v>1401</v>
      </c>
      <c r="J1233" t="s">
        <v>1402</v>
      </c>
      <c r="K1233" t="s">
        <v>1403</v>
      </c>
      <c r="L1233">
        <v>1368</v>
      </c>
      <c r="N1233">
        <v>1011</v>
      </c>
      <c r="O1233" t="s">
        <v>1100</v>
      </c>
      <c r="P1233" t="s">
        <v>1100</v>
      </c>
      <c r="Q1233">
        <v>1</v>
      </c>
      <c r="W1233">
        <v>0</v>
      </c>
      <c r="X1233">
        <v>-325283734</v>
      </c>
      <c r="Y1233">
        <f>(AT1233*ROUND(0.3,7))</f>
        <v>0.92999999999999994</v>
      </c>
      <c r="AA1233">
        <v>0</v>
      </c>
      <c r="AB1233">
        <v>9.8000000000000007</v>
      </c>
      <c r="AC1233">
        <v>0</v>
      </c>
      <c r="AD1233">
        <v>0</v>
      </c>
      <c r="AE1233">
        <v>0</v>
      </c>
      <c r="AF1233">
        <v>6.62</v>
      </c>
      <c r="AG1233">
        <v>0</v>
      </c>
      <c r="AH1233">
        <v>0</v>
      </c>
      <c r="AI1233">
        <v>1</v>
      </c>
      <c r="AJ1233">
        <v>1.48</v>
      </c>
      <c r="AK1233">
        <v>1</v>
      </c>
      <c r="AL1233">
        <v>1</v>
      </c>
      <c r="AM1233">
        <v>2</v>
      </c>
      <c r="AN1233">
        <v>0</v>
      </c>
      <c r="AO1233">
        <v>0</v>
      </c>
      <c r="AP1233">
        <v>1</v>
      </c>
      <c r="AQ1233">
        <v>1</v>
      </c>
      <c r="AR1233">
        <v>0</v>
      </c>
      <c r="AS1233" t="s">
        <v>3</v>
      </c>
      <c r="AT1233">
        <v>3.1</v>
      </c>
      <c r="AU1233" t="s">
        <v>321</v>
      </c>
      <c r="AV1233">
        <v>1</v>
      </c>
      <c r="AW1233">
        <v>2</v>
      </c>
      <c r="AX1233">
        <v>448999363</v>
      </c>
      <c r="AY1233">
        <v>1</v>
      </c>
      <c r="AZ1233">
        <v>0</v>
      </c>
      <c r="BA1233">
        <v>1269</v>
      </c>
      <c r="BB1233">
        <v>1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20.522000000000002</v>
      </c>
      <c r="BL1233">
        <v>0</v>
      </c>
      <c r="BM1233">
        <v>0</v>
      </c>
      <c r="BN1233">
        <v>0</v>
      </c>
      <c r="BO1233">
        <v>0</v>
      </c>
      <c r="BP1233">
        <v>1</v>
      </c>
      <c r="BQ1233">
        <v>0</v>
      </c>
      <c r="BR1233">
        <v>6.1566000000000001</v>
      </c>
      <c r="BS1233">
        <v>0</v>
      </c>
      <c r="BT1233">
        <v>0</v>
      </c>
      <c r="BU1233">
        <v>0</v>
      </c>
      <c r="BV1233">
        <v>0</v>
      </c>
      <c r="BW1233">
        <v>1</v>
      </c>
      <c r="CV1233">
        <v>0</v>
      </c>
      <c r="CW1233">
        <f>ROUND(Y1233*Source!I708*DO1233,7)</f>
        <v>0</v>
      </c>
      <c r="CX1233">
        <f>ROUND(Y1233*Source!I708,7)</f>
        <v>0.93</v>
      </c>
      <c r="CY1233">
        <f>AB1233</f>
        <v>9.8000000000000007</v>
      </c>
      <c r="CZ1233">
        <f>AF1233</f>
        <v>6.62</v>
      </c>
      <c r="DA1233">
        <f>AJ1233</f>
        <v>1.48</v>
      </c>
      <c r="DB1233">
        <f>ROUND((ROUND(AT1233*CZ1233,2)*ROUND(0.3,7)),6)</f>
        <v>6.1559999999999997</v>
      </c>
      <c r="DC1233">
        <f>ROUND((ROUND(AT1233*AG1233,2)*ROUND(0.3,7)),6)</f>
        <v>0</v>
      </c>
      <c r="DD1233" t="s">
        <v>3</v>
      </c>
      <c r="DE1233" t="s">
        <v>3</v>
      </c>
      <c r="DF1233">
        <f t="shared" si="551"/>
        <v>0</v>
      </c>
      <c r="DG1233">
        <f>ROUND(ROUND(AF1233*AJ1233,2)*CX1233,2)</f>
        <v>9.11</v>
      </c>
      <c r="DH1233">
        <f t="shared" si="548"/>
        <v>0</v>
      </c>
      <c r="DI1233">
        <f t="shared" si="549"/>
        <v>0</v>
      </c>
      <c r="DJ1233">
        <f>DG1233+DH1233</f>
        <v>9.11</v>
      </c>
      <c r="DK1233">
        <v>0</v>
      </c>
      <c r="DL1233" t="s">
        <v>3</v>
      </c>
      <c r="DM1233">
        <v>0</v>
      </c>
      <c r="DN1233" t="s">
        <v>3</v>
      </c>
      <c r="DO1233">
        <v>0</v>
      </c>
    </row>
    <row r="1234" spans="1:119" x14ac:dyDescent="0.2">
      <c r="A1234">
        <f>ROW(Source!A708)</f>
        <v>708</v>
      </c>
      <c r="B1234">
        <v>449016111</v>
      </c>
      <c r="C1234">
        <v>448999355</v>
      </c>
      <c r="D1234">
        <v>277944840</v>
      </c>
      <c r="E1234">
        <v>1</v>
      </c>
      <c r="F1234">
        <v>1</v>
      </c>
      <c r="G1234">
        <v>1</v>
      </c>
      <c r="H1234">
        <v>2</v>
      </c>
      <c r="I1234" t="s">
        <v>1364</v>
      </c>
      <c r="J1234" t="s">
        <v>1365</v>
      </c>
      <c r="K1234" t="s">
        <v>1366</v>
      </c>
      <c r="L1234">
        <v>1368</v>
      </c>
      <c r="N1234">
        <v>1011</v>
      </c>
      <c r="O1234" t="s">
        <v>1100</v>
      </c>
      <c r="P1234" t="s">
        <v>1100</v>
      </c>
      <c r="Q1234">
        <v>1</v>
      </c>
      <c r="W1234">
        <v>0</v>
      </c>
      <c r="X1234">
        <v>622831100</v>
      </c>
      <c r="Y1234">
        <f>(AT1234*ROUND(0.3,7))</f>
        <v>0.111</v>
      </c>
      <c r="AA1234">
        <v>0</v>
      </c>
      <c r="AB1234">
        <v>1587.88</v>
      </c>
      <c r="AC1234">
        <v>620.24</v>
      </c>
      <c r="AD1234">
        <v>0</v>
      </c>
      <c r="AE1234">
        <v>0</v>
      </c>
      <c r="AF1234">
        <v>1587.88</v>
      </c>
      <c r="AG1234">
        <v>620.24</v>
      </c>
      <c r="AH1234">
        <v>0</v>
      </c>
      <c r="AI1234">
        <v>1</v>
      </c>
      <c r="AJ1234">
        <v>1</v>
      </c>
      <c r="AK1234">
        <v>1</v>
      </c>
      <c r="AL1234">
        <v>1</v>
      </c>
      <c r="AM1234">
        <v>-2</v>
      </c>
      <c r="AN1234">
        <v>0</v>
      </c>
      <c r="AO1234">
        <v>0</v>
      </c>
      <c r="AP1234">
        <v>1</v>
      </c>
      <c r="AQ1234">
        <v>1</v>
      </c>
      <c r="AR1234">
        <v>0</v>
      </c>
      <c r="AS1234" t="s">
        <v>3</v>
      </c>
      <c r="AT1234">
        <v>0.37</v>
      </c>
      <c r="AU1234" t="s">
        <v>321</v>
      </c>
      <c r="AV1234">
        <v>1</v>
      </c>
      <c r="AW1234">
        <v>2</v>
      </c>
      <c r="AX1234">
        <v>448999364</v>
      </c>
      <c r="AY1234">
        <v>2</v>
      </c>
      <c r="AZ1234">
        <v>98304</v>
      </c>
      <c r="BA1234">
        <v>1270</v>
      </c>
      <c r="BB1234">
        <v>1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587.51560000000006</v>
      </c>
      <c r="BL1234">
        <v>229.4888</v>
      </c>
      <c r="BM1234">
        <v>0</v>
      </c>
      <c r="BN1234">
        <v>0</v>
      </c>
      <c r="BO1234">
        <v>0.37</v>
      </c>
      <c r="BP1234">
        <v>1</v>
      </c>
      <c r="BQ1234">
        <v>0</v>
      </c>
      <c r="BR1234">
        <v>176.25468000000001</v>
      </c>
      <c r="BS1234">
        <v>68.846640000000008</v>
      </c>
      <c r="BT1234">
        <v>0</v>
      </c>
      <c r="BU1234">
        <v>0</v>
      </c>
      <c r="BV1234">
        <v>0.111</v>
      </c>
      <c r="BW1234">
        <v>1</v>
      </c>
      <c r="CV1234">
        <v>0</v>
      </c>
      <c r="CW1234">
        <f>ROUND(Y1234*Source!I708*DO1234,7)</f>
        <v>0.111</v>
      </c>
      <c r="CX1234">
        <f>ROUND(Y1234*Source!I708,7)</f>
        <v>0.111</v>
      </c>
      <c r="CY1234">
        <f>AB1234</f>
        <v>1587.88</v>
      </c>
      <c r="CZ1234">
        <f>AF1234</f>
        <v>1587.88</v>
      </c>
      <c r="DA1234">
        <f>AJ1234</f>
        <v>1</v>
      </c>
      <c r="DB1234">
        <f>ROUND((ROUND(AT1234*CZ1234,2)*ROUND(0.3,7)),6)</f>
        <v>176.256</v>
      </c>
      <c r="DC1234">
        <f>ROUND((ROUND(AT1234*AG1234,2)*ROUND(0.3,7)),6)</f>
        <v>68.846999999999994</v>
      </c>
      <c r="DD1234" t="s">
        <v>3</v>
      </c>
      <c r="DE1234" t="s">
        <v>3</v>
      </c>
      <c r="DF1234">
        <f t="shared" si="551"/>
        <v>0</v>
      </c>
      <c r="DG1234">
        <f>ROUND(ROUND(AF1234,2)*CX1234,2)</f>
        <v>176.25</v>
      </c>
      <c r="DH1234">
        <f t="shared" si="548"/>
        <v>68.849999999999994</v>
      </c>
      <c r="DI1234">
        <f t="shared" si="549"/>
        <v>0</v>
      </c>
      <c r="DJ1234">
        <f>DG1234+DH1234</f>
        <v>245.1</v>
      </c>
      <c r="DK1234">
        <v>1</v>
      </c>
      <c r="DL1234" t="s">
        <v>1219</v>
      </c>
      <c r="DM1234">
        <v>5</v>
      </c>
      <c r="DN1234" t="s">
        <v>1203</v>
      </c>
      <c r="DO1234">
        <v>1</v>
      </c>
    </row>
    <row r="1235" spans="1:119" x14ac:dyDescent="0.2">
      <c r="A1235">
        <f>ROW(Source!A708)</f>
        <v>708</v>
      </c>
      <c r="B1235">
        <v>449016111</v>
      </c>
      <c r="C1235">
        <v>448999355</v>
      </c>
      <c r="D1235">
        <v>277566433</v>
      </c>
      <c r="E1235">
        <v>109</v>
      </c>
      <c r="F1235">
        <v>1</v>
      </c>
      <c r="G1235">
        <v>1</v>
      </c>
      <c r="H1235">
        <v>3</v>
      </c>
      <c r="I1235" t="s">
        <v>633</v>
      </c>
      <c r="J1235" t="s">
        <v>3</v>
      </c>
      <c r="K1235" t="s">
        <v>634</v>
      </c>
      <c r="L1235">
        <v>3277935</v>
      </c>
      <c r="N1235">
        <v>1013</v>
      </c>
      <c r="O1235" t="s">
        <v>635</v>
      </c>
      <c r="P1235" t="s">
        <v>635</v>
      </c>
      <c r="Q1235">
        <v>1</v>
      </c>
      <c r="W1235">
        <v>0</v>
      </c>
      <c r="X1235">
        <v>274903907</v>
      </c>
      <c r="Y1235">
        <f t="shared" ref="Y1235:Y1240" si="552">AT1235</f>
        <v>2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1</v>
      </c>
      <c r="AJ1235">
        <v>1</v>
      </c>
      <c r="AK1235">
        <v>1</v>
      </c>
      <c r="AL1235">
        <v>1</v>
      </c>
      <c r="AM1235">
        <v>-2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 t="s">
        <v>3</v>
      </c>
      <c r="AT1235">
        <v>2</v>
      </c>
      <c r="AU1235" t="s">
        <v>3</v>
      </c>
      <c r="AV1235">
        <v>0</v>
      </c>
      <c r="AW1235">
        <v>2</v>
      </c>
      <c r="AX1235">
        <v>448999365</v>
      </c>
      <c r="AY1235">
        <v>1</v>
      </c>
      <c r="AZ1235">
        <v>2048</v>
      </c>
      <c r="BA1235">
        <v>1271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CV1235">
        <v>0</v>
      </c>
      <c r="CW1235">
        <v>0</v>
      </c>
      <c r="CX1235">
        <f>ROUND(Y1235*Source!I708,7)</f>
        <v>2</v>
      </c>
      <c r="CY1235">
        <f>AA1235</f>
        <v>0</v>
      </c>
      <c r="CZ1235">
        <f>AE1235</f>
        <v>0</v>
      </c>
      <c r="DA1235">
        <f>AI1235</f>
        <v>1</v>
      </c>
      <c r="DB1235">
        <f t="shared" ref="DB1235:DB1240" si="553">ROUND(ROUND(AT1235*CZ1235,2),6)</f>
        <v>0</v>
      </c>
      <c r="DC1235">
        <f t="shared" ref="DC1235:DC1240" si="554">ROUND(ROUND(AT1235*AG1235,2),6)</f>
        <v>0</v>
      </c>
      <c r="DD1235" t="s">
        <v>3</v>
      </c>
      <c r="DE1235" t="s">
        <v>3</v>
      </c>
      <c r="DF1235">
        <f t="shared" si="551"/>
        <v>0</v>
      </c>
      <c r="DG1235">
        <f>ROUND(ROUND(AF1235,2)*CX1235,2)</f>
        <v>0</v>
      </c>
      <c r="DH1235">
        <f t="shared" si="548"/>
        <v>0</v>
      </c>
      <c r="DI1235">
        <f t="shared" si="549"/>
        <v>0</v>
      </c>
      <c r="DJ1235">
        <f>DF1235</f>
        <v>0</v>
      </c>
      <c r="DK1235">
        <v>0</v>
      </c>
      <c r="DL1235" t="s">
        <v>3</v>
      </c>
      <c r="DM1235">
        <v>0</v>
      </c>
      <c r="DN1235" t="s">
        <v>3</v>
      </c>
      <c r="DO1235">
        <v>0</v>
      </c>
    </row>
    <row r="1236" spans="1:119" x14ac:dyDescent="0.2">
      <c r="A1236">
        <f>ROW(Source!A710)</f>
        <v>710</v>
      </c>
      <c r="B1236">
        <v>449016111</v>
      </c>
      <c r="C1236">
        <v>448999367</v>
      </c>
      <c r="D1236">
        <v>277560305</v>
      </c>
      <c r="E1236">
        <v>109</v>
      </c>
      <c r="F1236">
        <v>1</v>
      </c>
      <c r="G1236">
        <v>1</v>
      </c>
      <c r="H1236">
        <v>1</v>
      </c>
      <c r="I1236" t="s">
        <v>1493</v>
      </c>
      <c r="J1236" t="s">
        <v>3</v>
      </c>
      <c r="K1236" t="s">
        <v>1592</v>
      </c>
      <c r="L1236">
        <v>1191</v>
      </c>
      <c r="N1236">
        <v>1013</v>
      </c>
      <c r="O1236" t="s">
        <v>1203</v>
      </c>
      <c r="P1236" t="s">
        <v>1203</v>
      </c>
      <c r="Q1236">
        <v>1</v>
      </c>
      <c r="W1236">
        <v>0</v>
      </c>
      <c r="X1236">
        <v>-1111239348</v>
      </c>
      <c r="Y1236">
        <f t="shared" si="552"/>
        <v>9.1999999999999993</v>
      </c>
      <c r="AA1236">
        <v>0</v>
      </c>
      <c r="AB1236">
        <v>0</v>
      </c>
      <c r="AC1236">
        <v>0</v>
      </c>
      <c r="AD1236">
        <v>539.69000000000005</v>
      </c>
      <c r="AE1236">
        <v>0</v>
      </c>
      <c r="AF1236">
        <v>0</v>
      </c>
      <c r="AG1236">
        <v>0</v>
      </c>
      <c r="AH1236">
        <v>539.69000000000005</v>
      </c>
      <c r="AI1236">
        <v>1</v>
      </c>
      <c r="AJ1236">
        <v>1</v>
      </c>
      <c r="AK1236">
        <v>1</v>
      </c>
      <c r="AL1236">
        <v>1</v>
      </c>
      <c r="AM1236">
        <v>-2</v>
      </c>
      <c r="AN1236">
        <v>0</v>
      </c>
      <c r="AO1236">
        <v>0</v>
      </c>
      <c r="AP1236">
        <v>1</v>
      </c>
      <c r="AQ1236">
        <v>1</v>
      </c>
      <c r="AR1236">
        <v>0</v>
      </c>
      <c r="AS1236" t="s">
        <v>3</v>
      </c>
      <c r="AT1236">
        <v>9.1999999999999993</v>
      </c>
      <c r="AU1236" t="s">
        <v>3</v>
      </c>
      <c r="AV1236">
        <v>1</v>
      </c>
      <c r="AW1236">
        <v>2</v>
      </c>
      <c r="AX1236">
        <v>448999373</v>
      </c>
      <c r="AY1236">
        <v>2</v>
      </c>
      <c r="AZ1236">
        <v>131072</v>
      </c>
      <c r="BA1236">
        <v>1272</v>
      </c>
      <c r="BB1236">
        <v>1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4965.1480000000001</v>
      </c>
      <c r="BN1236">
        <v>9.1999999999999993</v>
      </c>
      <c r="BO1236">
        <v>0</v>
      </c>
      <c r="BP1236">
        <v>1</v>
      </c>
      <c r="BQ1236">
        <v>0</v>
      </c>
      <c r="BR1236">
        <v>0</v>
      </c>
      <c r="BS1236">
        <v>0</v>
      </c>
      <c r="BT1236">
        <v>4965.1480000000001</v>
      </c>
      <c r="BU1236">
        <v>9.1999999999999993</v>
      </c>
      <c r="BV1236">
        <v>0</v>
      </c>
      <c r="BW1236">
        <v>1</v>
      </c>
      <c r="CU1236">
        <f>ROUND(AT1236*Source!I710*AH1236*AL1236,2)</f>
        <v>4965.1499999999996</v>
      </c>
      <c r="CV1236">
        <f>ROUND(Y1236*Source!I710,7)</f>
        <v>9.1999999999999993</v>
      </c>
      <c r="CW1236">
        <v>0</v>
      </c>
      <c r="CX1236">
        <f>ROUND(Y1236*Source!I710,7)</f>
        <v>9.1999999999999993</v>
      </c>
      <c r="CY1236">
        <f>AD1236</f>
        <v>539.69000000000005</v>
      </c>
      <c r="CZ1236">
        <f>AH1236</f>
        <v>539.69000000000005</v>
      </c>
      <c r="DA1236">
        <f>AL1236</f>
        <v>1</v>
      </c>
      <c r="DB1236">
        <f t="shared" si="553"/>
        <v>4965.1499999999996</v>
      </c>
      <c r="DC1236">
        <f t="shared" si="554"/>
        <v>0</v>
      </c>
      <c r="DD1236" t="s">
        <v>3</v>
      </c>
      <c r="DE1236" t="s">
        <v>3</v>
      </c>
      <c r="DF1236">
        <f t="shared" si="551"/>
        <v>0</v>
      </c>
      <c r="DG1236">
        <f>ROUND(ROUND(AF1236,2)*CX1236,2)</f>
        <v>0</v>
      </c>
      <c r="DH1236">
        <f t="shared" si="548"/>
        <v>0</v>
      </c>
      <c r="DI1236">
        <f t="shared" si="549"/>
        <v>4965.1499999999996</v>
      </c>
      <c r="DJ1236">
        <f>DI1236</f>
        <v>4965.1499999999996</v>
      </c>
      <c r="DK1236">
        <v>1</v>
      </c>
      <c r="DL1236" t="s">
        <v>3</v>
      </c>
      <c r="DM1236">
        <v>0</v>
      </c>
      <c r="DN1236" t="s">
        <v>3</v>
      </c>
      <c r="DO1236">
        <v>0</v>
      </c>
    </row>
    <row r="1237" spans="1:119" x14ac:dyDescent="0.2">
      <c r="A1237">
        <f>ROW(Source!A710)</f>
        <v>710</v>
      </c>
      <c r="B1237">
        <v>449016111</v>
      </c>
      <c r="C1237">
        <v>448999367</v>
      </c>
      <c r="D1237">
        <v>277560491</v>
      </c>
      <c r="E1237">
        <v>109</v>
      </c>
      <c r="F1237">
        <v>1</v>
      </c>
      <c r="G1237">
        <v>1</v>
      </c>
      <c r="H1237">
        <v>1</v>
      </c>
      <c r="I1237" t="s">
        <v>1204</v>
      </c>
      <c r="J1237" t="s">
        <v>3</v>
      </c>
      <c r="K1237" t="s">
        <v>1205</v>
      </c>
      <c r="L1237">
        <v>1191</v>
      </c>
      <c r="N1237">
        <v>1013</v>
      </c>
      <c r="O1237" t="s">
        <v>1203</v>
      </c>
      <c r="P1237" t="s">
        <v>1203</v>
      </c>
      <c r="Q1237">
        <v>1</v>
      </c>
      <c r="W1237">
        <v>0</v>
      </c>
      <c r="X1237">
        <v>-1417349443</v>
      </c>
      <c r="Y1237">
        <f t="shared" si="552"/>
        <v>0.37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1</v>
      </c>
      <c r="AJ1237">
        <v>1</v>
      </c>
      <c r="AK1237">
        <v>1</v>
      </c>
      <c r="AL1237">
        <v>1</v>
      </c>
      <c r="AM1237">
        <v>-2</v>
      </c>
      <c r="AN1237">
        <v>0</v>
      </c>
      <c r="AO1237">
        <v>0</v>
      </c>
      <c r="AP1237">
        <v>1</v>
      </c>
      <c r="AQ1237">
        <v>1</v>
      </c>
      <c r="AR1237">
        <v>0</v>
      </c>
      <c r="AS1237" t="s">
        <v>3</v>
      </c>
      <c r="AT1237">
        <v>0.37</v>
      </c>
      <c r="AU1237" t="s">
        <v>3</v>
      </c>
      <c r="AV1237">
        <v>2</v>
      </c>
      <c r="AW1237">
        <v>2</v>
      </c>
      <c r="AX1237">
        <v>448999374</v>
      </c>
      <c r="AY1237">
        <v>1</v>
      </c>
      <c r="AZ1237">
        <v>0</v>
      </c>
      <c r="BA1237">
        <v>1273</v>
      </c>
      <c r="BB1237">
        <v>1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CV1237">
        <v>0</v>
      </c>
      <c r="CW1237">
        <v>0</v>
      </c>
      <c r="CX1237">
        <f>ROUND(Y1237*Source!I710,7)</f>
        <v>0.37</v>
      </c>
      <c r="CY1237">
        <f>AD1237</f>
        <v>0</v>
      </c>
      <c r="CZ1237">
        <f>AH1237</f>
        <v>0</v>
      </c>
      <c r="DA1237">
        <f>AL1237</f>
        <v>1</v>
      </c>
      <c r="DB1237">
        <f t="shared" si="553"/>
        <v>0</v>
      </c>
      <c r="DC1237">
        <f t="shared" si="554"/>
        <v>0</v>
      </c>
      <c r="DD1237" t="s">
        <v>3</v>
      </c>
      <c r="DE1237" t="s">
        <v>3</v>
      </c>
      <c r="DF1237">
        <f t="shared" si="551"/>
        <v>0</v>
      </c>
      <c r="DG1237">
        <f>ROUND(ROUND(AF1237,2)*CX1237,2)</f>
        <v>0</v>
      </c>
      <c r="DH1237">
        <f t="shared" si="548"/>
        <v>0</v>
      </c>
      <c r="DI1237">
        <f t="shared" si="549"/>
        <v>0</v>
      </c>
      <c r="DJ1237">
        <f>DI1237</f>
        <v>0</v>
      </c>
      <c r="DK1237">
        <v>0</v>
      </c>
      <c r="DL1237" t="s">
        <v>3</v>
      </c>
      <c r="DM1237">
        <v>0</v>
      </c>
      <c r="DN1237" t="s">
        <v>3</v>
      </c>
      <c r="DO1237">
        <v>0</v>
      </c>
    </row>
    <row r="1238" spans="1:119" x14ac:dyDescent="0.2">
      <c r="A1238">
        <f>ROW(Source!A710)</f>
        <v>710</v>
      </c>
      <c r="B1238">
        <v>449016111</v>
      </c>
      <c r="C1238">
        <v>448999367</v>
      </c>
      <c r="D1238">
        <v>277944814</v>
      </c>
      <c r="E1238">
        <v>1</v>
      </c>
      <c r="F1238">
        <v>1</v>
      </c>
      <c r="G1238">
        <v>1</v>
      </c>
      <c r="H1238">
        <v>2</v>
      </c>
      <c r="I1238" t="s">
        <v>1401</v>
      </c>
      <c r="J1238" t="s">
        <v>1402</v>
      </c>
      <c r="K1238" t="s">
        <v>1403</v>
      </c>
      <c r="L1238">
        <v>1368</v>
      </c>
      <c r="N1238">
        <v>1011</v>
      </c>
      <c r="O1238" t="s">
        <v>1100</v>
      </c>
      <c r="P1238" t="s">
        <v>1100</v>
      </c>
      <c r="Q1238">
        <v>1</v>
      </c>
      <c r="W1238">
        <v>0</v>
      </c>
      <c r="X1238">
        <v>-325283734</v>
      </c>
      <c r="Y1238">
        <f t="shared" si="552"/>
        <v>3.1</v>
      </c>
      <c r="AA1238">
        <v>0</v>
      </c>
      <c r="AB1238">
        <v>9.8000000000000007</v>
      </c>
      <c r="AC1238">
        <v>0</v>
      </c>
      <c r="AD1238">
        <v>0</v>
      </c>
      <c r="AE1238">
        <v>0</v>
      </c>
      <c r="AF1238">
        <v>6.62</v>
      </c>
      <c r="AG1238">
        <v>0</v>
      </c>
      <c r="AH1238">
        <v>0</v>
      </c>
      <c r="AI1238">
        <v>1</v>
      </c>
      <c r="AJ1238">
        <v>1.48</v>
      </c>
      <c r="AK1238">
        <v>1</v>
      </c>
      <c r="AL1238">
        <v>1</v>
      </c>
      <c r="AM1238">
        <v>2</v>
      </c>
      <c r="AN1238">
        <v>0</v>
      </c>
      <c r="AO1238">
        <v>0</v>
      </c>
      <c r="AP1238">
        <v>1</v>
      </c>
      <c r="AQ1238">
        <v>1</v>
      </c>
      <c r="AR1238">
        <v>0</v>
      </c>
      <c r="AS1238" t="s">
        <v>3</v>
      </c>
      <c r="AT1238">
        <v>3.1</v>
      </c>
      <c r="AU1238" t="s">
        <v>3</v>
      </c>
      <c r="AV1238">
        <v>1</v>
      </c>
      <c r="AW1238">
        <v>2</v>
      </c>
      <c r="AX1238">
        <v>448999375</v>
      </c>
      <c r="AY1238">
        <v>1</v>
      </c>
      <c r="AZ1238">
        <v>0</v>
      </c>
      <c r="BA1238">
        <v>1274</v>
      </c>
      <c r="BB1238">
        <v>1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20.522000000000002</v>
      </c>
      <c r="BL1238">
        <v>0</v>
      </c>
      <c r="BM1238">
        <v>0</v>
      </c>
      <c r="BN1238">
        <v>0</v>
      </c>
      <c r="BO1238">
        <v>0</v>
      </c>
      <c r="BP1238">
        <v>1</v>
      </c>
      <c r="BQ1238">
        <v>0</v>
      </c>
      <c r="BR1238">
        <v>20.522000000000002</v>
      </c>
      <c r="BS1238">
        <v>0</v>
      </c>
      <c r="BT1238">
        <v>0</v>
      </c>
      <c r="BU1238">
        <v>0</v>
      </c>
      <c r="BV1238">
        <v>0</v>
      </c>
      <c r="BW1238">
        <v>1</v>
      </c>
      <c r="CV1238">
        <v>0</v>
      </c>
      <c r="CW1238">
        <f>ROUND(Y1238*Source!I710*DO1238,7)</f>
        <v>0</v>
      </c>
      <c r="CX1238">
        <f>ROUND(Y1238*Source!I710,7)</f>
        <v>3.1</v>
      </c>
      <c r="CY1238">
        <f>AB1238</f>
        <v>9.8000000000000007</v>
      </c>
      <c r="CZ1238">
        <f>AF1238</f>
        <v>6.62</v>
      </c>
      <c r="DA1238">
        <f>AJ1238</f>
        <v>1.48</v>
      </c>
      <c r="DB1238">
        <f t="shared" si="553"/>
        <v>20.52</v>
      </c>
      <c r="DC1238">
        <f t="shared" si="554"/>
        <v>0</v>
      </c>
      <c r="DD1238" t="s">
        <v>3</v>
      </c>
      <c r="DE1238" t="s">
        <v>3</v>
      </c>
      <c r="DF1238">
        <f t="shared" si="551"/>
        <v>0</v>
      </c>
      <c r="DG1238">
        <f>ROUND(ROUND(AF1238*AJ1238,2)*CX1238,2)</f>
        <v>30.38</v>
      </c>
      <c r="DH1238">
        <f t="shared" si="548"/>
        <v>0</v>
      </c>
      <c r="DI1238">
        <f t="shared" si="549"/>
        <v>0</v>
      </c>
      <c r="DJ1238">
        <f>DG1238+DH1238</f>
        <v>30.38</v>
      </c>
      <c r="DK1238">
        <v>0</v>
      </c>
      <c r="DL1238" t="s">
        <v>3</v>
      </c>
      <c r="DM1238">
        <v>0</v>
      </c>
      <c r="DN1238" t="s">
        <v>3</v>
      </c>
      <c r="DO1238">
        <v>0</v>
      </c>
    </row>
    <row r="1239" spans="1:119" x14ac:dyDescent="0.2">
      <c r="A1239">
        <f>ROW(Source!A710)</f>
        <v>710</v>
      </c>
      <c r="B1239">
        <v>449016111</v>
      </c>
      <c r="C1239">
        <v>448999367</v>
      </c>
      <c r="D1239">
        <v>277944840</v>
      </c>
      <c r="E1239">
        <v>1</v>
      </c>
      <c r="F1239">
        <v>1</v>
      </c>
      <c r="G1239">
        <v>1</v>
      </c>
      <c r="H1239">
        <v>2</v>
      </c>
      <c r="I1239" t="s">
        <v>1364</v>
      </c>
      <c r="J1239" t="s">
        <v>1365</v>
      </c>
      <c r="K1239" t="s">
        <v>1366</v>
      </c>
      <c r="L1239">
        <v>1368</v>
      </c>
      <c r="N1239">
        <v>1011</v>
      </c>
      <c r="O1239" t="s">
        <v>1100</v>
      </c>
      <c r="P1239" t="s">
        <v>1100</v>
      </c>
      <c r="Q1239">
        <v>1</v>
      </c>
      <c r="W1239">
        <v>0</v>
      </c>
      <c r="X1239">
        <v>622831100</v>
      </c>
      <c r="Y1239">
        <f t="shared" si="552"/>
        <v>0.37</v>
      </c>
      <c r="AA1239">
        <v>0</v>
      </c>
      <c r="AB1239">
        <v>1587.88</v>
      </c>
      <c r="AC1239">
        <v>620.24</v>
      </c>
      <c r="AD1239">
        <v>0</v>
      </c>
      <c r="AE1239">
        <v>0</v>
      </c>
      <c r="AF1239">
        <v>1587.88</v>
      </c>
      <c r="AG1239">
        <v>620.24</v>
      </c>
      <c r="AH1239">
        <v>0</v>
      </c>
      <c r="AI1239">
        <v>1</v>
      </c>
      <c r="AJ1239">
        <v>1</v>
      </c>
      <c r="AK1239">
        <v>1</v>
      </c>
      <c r="AL1239">
        <v>1</v>
      </c>
      <c r="AM1239">
        <v>-2</v>
      </c>
      <c r="AN1239">
        <v>0</v>
      </c>
      <c r="AO1239">
        <v>0</v>
      </c>
      <c r="AP1239">
        <v>1</v>
      </c>
      <c r="AQ1239">
        <v>1</v>
      </c>
      <c r="AR1239">
        <v>0</v>
      </c>
      <c r="AS1239" t="s">
        <v>3</v>
      </c>
      <c r="AT1239">
        <v>0.37</v>
      </c>
      <c r="AU1239" t="s">
        <v>3</v>
      </c>
      <c r="AV1239">
        <v>1</v>
      </c>
      <c r="AW1239">
        <v>2</v>
      </c>
      <c r="AX1239">
        <v>448999376</v>
      </c>
      <c r="AY1239">
        <v>2</v>
      </c>
      <c r="AZ1239">
        <v>98304</v>
      </c>
      <c r="BA1239">
        <v>1275</v>
      </c>
      <c r="BB1239">
        <v>1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587.51560000000006</v>
      </c>
      <c r="BL1239">
        <v>229.4888</v>
      </c>
      <c r="BM1239">
        <v>0</v>
      </c>
      <c r="BN1239">
        <v>0</v>
      </c>
      <c r="BO1239">
        <v>0.37</v>
      </c>
      <c r="BP1239">
        <v>1</v>
      </c>
      <c r="BQ1239">
        <v>0</v>
      </c>
      <c r="BR1239">
        <v>587.51560000000006</v>
      </c>
      <c r="BS1239">
        <v>229.4888</v>
      </c>
      <c r="BT1239">
        <v>0</v>
      </c>
      <c r="BU1239">
        <v>0</v>
      </c>
      <c r="BV1239">
        <v>0.37</v>
      </c>
      <c r="BW1239">
        <v>1</v>
      </c>
      <c r="CV1239">
        <v>0</v>
      </c>
      <c r="CW1239">
        <f>ROUND(Y1239*Source!I710*DO1239,7)</f>
        <v>0.37</v>
      </c>
      <c r="CX1239">
        <f>ROUND(Y1239*Source!I710,7)</f>
        <v>0.37</v>
      </c>
      <c r="CY1239">
        <f>AB1239</f>
        <v>1587.88</v>
      </c>
      <c r="CZ1239">
        <f>AF1239</f>
        <v>1587.88</v>
      </c>
      <c r="DA1239">
        <f>AJ1239</f>
        <v>1</v>
      </c>
      <c r="DB1239">
        <f t="shared" si="553"/>
        <v>587.52</v>
      </c>
      <c r="DC1239">
        <f t="shared" si="554"/>
        <v>229.49</v>
      </c>
      <c r="DD1239" t="s">
        <v>3</v>
      </c>
      <c r="DE1239" t="s">
        <v>3</v>
      </c>
      <c r="DF1239">
        <f t="shared" si="551"/>
        <v>0</v>
      </c>
      <c r="DG1239">
        <f>ROUND(ROUND(AF1239,2)*CX1239,2)</f>
        <v>587.52</v>
      </c>
      <c r="DH1239">
        <f t="shared" si="548"/>
        <v>229.49</v>
      </c>
      <c r="DI1239">
        <f t="shared" si="549"/>
        <v>0</v>
      </c>
      <c r="DJ1239">
        <f>DG1239+DH1239</f>
        <v>817.01</v>
      </c>
      <c r="DK1239">
        <v>1</v>
      </c>
      <c r="DL1239" t="s">
        <v>1219</v>
      </c>
      <c r="DM1239">
        <v>5</v>
      </c>
      <c r="DN1239" t="s">
        <v>1203</v>
      </c>
      <c r="DO1239">
        <v>1</v>
      </c>
    </row>
    <row r="1240" spans="1:119" x14ac:dyDescent="0.2">
      <c r="A1240">
        <f>ROW(Source!A710)</f>
        <v>710</v>
      </c>
      <c r="B1240">
        <v>449016111</v>
      </c>
      <c r="C1240">
        <v>448999367</v>
      </c>
      <c r="D1240">
        <v>277566433</v>
      </c>
      <c r="E1240">
        <v>109</v>
      </c>
      <c r="F1240">
        <v>1</v>
      </c>
      <c r="G1240">
        <v>1</v>
      </c>
      <c r="H1240">
        <v>3</v>
      </c>
      <c r="I1240" t="s">
        <v>633</v>
      </c>
      <c r="J1240" t="s">
        <v>3</v>
      </c>
      <c r="K1240" t="s">
        <v>634</v>
      </c>
      <c r="L1240">
        <v>3277935</v>
      </c>
      <c r="N1240">
        <v>1013</v>
      </c>
      <c r="O1240" t="s">
        <v>635</v>
      </c>
      <c r="P1240" t="s">
        <v>635</v>
      </c>
      <c r="Q1240">
        <v>1</v>
      </c>
      <c r="W1240">
        <v>0</v>
      </c>
      <c r="X1240">
        <v>274903907</v>
      </c>
      <c r="Y1240">
        <f t="shared" si="552"/>
        <v>2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1</v>
      </c>
      <c r="AJ1240">
        <v>1</v>
      </c>
      <c r="AK1240">
        <v>1</v>
      </c>
      <c r="AL1240">
        <v>1</v>
      </c>
      <c r="AM1240">
        <v>-2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 t="s">
        <v>3</v>
      </c>
      <c r="AT1240">
        <v>2</v>
      </c>
      <c r="AU1240" t="s">
        <v>3</v>
      </c>
      <c r="AV1240">
        <v>0</v>
      </c>
      <c r="AW1240">
        <v>2</v>
      </c>
      <c r="AX1240">
        <v>448999377</v>
      </c>
      <c r="AY1240">
        <v>1</v>
      </c>
      <c r="AZ1240">
        <v>2048</v>
      </c>
      <c r="BA1240">
        <v>1276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CV1240">
        <v>0</v>
      </c>
      <c r="CW1240">
        <v>0</v>
      </c>
      <c r="CX1240">
        <f>ROUND(Y1240*Source!I710,7)</f>
        <v>2</v>
      </c>
      <c r="CY1240">
        <f>AA1240</f>
        <v>0</v>
      </c>
      <c r="CZ1240">
        <f>AE1240</f>
        <v>0</v>
      </c>
      <c r="DA1240">
        <f>AI1240</f>
        <v>1</v>
      </c>
      <c r="DB1240">
        <f t="shared" si="553"/>
        <v>0</v>
      </c>
      <c r="DC1240">
        <f t="shared" si="554"/>
        <v>0</v>
      </c>
      <c r="DD1240" t="s">
        <v>3</v>
      </c>
      <c r="DE1240" t="s">
        <v>3</v>
      </c>
      <c r="DF1240">
        <f t="shared" si="551"/>
        <v>0</v>
      </c>
      <c r="DG1240">
        <f>ROUND(ROUND(AF1240,2)*CX1240,2)</f>
        <v>0</v>
      </c>
      <c r="DH1240">
        <f t="shared" si="548"/>
        <v>0</v>
      </c>
      <c r="DI1240">
        <f t="shared" si="549"/>
        <v>0</v>
      </c>
      <c r="DJ1240">
        <f>DF1240</f>
        <v>0</v>
      </c>
      <c r="DK1240">
        <v>0</v>
      </c>
      <c r="DL1240" t="s">
        <v>3</v>
      </c>
      <c r="DM1240">
        <v>0</v>
      </c>
      <c r="DN1240" t="s">
        <v>3</v>
      </c>
      <c r="DO1240">
        <v>0</v>
      </c>
    </row>
    <row r="1241" spans="1:119" x14ac:dyDescent="0.2">
      <c r="A1241">
        <f>ROW(Source!A712)</f>
        <v>712</v>
      </c>
      <c r="B1241">
        <v>449016111</v>
      </c>
      <c r="C1241">
        <v>448999379</v>
      </c>
      <c r="D1241">
        <v>327091202</v>
      </c>
      <c r="E1241">
        <v>112</v>
      </c>
      <c r="F1241">
        <v>1</v>
      </c>
      <c r="G1241">
        <v>1</v>
      </c>
      <c r="H1241">
        <v>1</v>
      </c>
      <c r="I1241" t="s">
        <v>1251</v>
      </c>
      <c r="J1241" t="s">
        <v>3</v>
      </c>
      <c r="K1241" t="s">
        <v>1672</v>
      </c>
      <c r="L1241">
        <v>1191</v>
      </c>
      <c r="N1241">
        <v>1013</v>
      </c>
      <c r="O1241" t="s">
        <v>1203</v>
      </c>
      <c r="P1241" t="s">
        <v>1203</v>
      </c>
      <c r="Q1241">
        <v>1</v>
      </c>
      <c r="W1241">
        <v>0</v>
      </c>
      <c r="X1241">
        <v>1522950421</v>
      </c>
      <c r="Y1241">
        <f t="shared" ref="Y1241:Y1247" si="555">(AT1241*ROUND(0.3,7))</f>
        <v>0.61799999999999999</v>
      </c>
      <c r="AA1241">
        <v>0</v>
      </c>
      <c r="AB1241">
        <v>0</v>
      </c>
      <c r="AC1241">
        <v>0</v>
      </c>
      <c r="AD1241">
        <v>555.79999999999995</v>
      </c>
      <c r="AE1241">
        <v>0</v>
      </c>
      <c r="AF1241">
        <v>0</v>
      </c>
      <c r="AG1241">
        <v>0</v>
      </c>
      <c r="AH1241">
        <v>555.79999999999995</v>
      </c>
      <c r="AI1241">
        <v>1</v>
      </c>
      <c r="AJ1241">
        <v>1</v>
      </c>
      <c r="AK1241">
        <v>1</v>
      </c>
      <c r="AL1241">
        <v>1</v>
      </c>
      <c r="AM1241">
        <v>-2</v>
      </c>
      <c r="AN1241">
        <v>0</v>
      </c>
      <c r="AO1241">
        <v>0</v>
      </c>
      <c r="AP1241">
        <v>1</v>
      </c>
      <c r="AQ1241">
        <v>1</v>
      </c>
      <c r="AR1241">
        <v>0</v>
      </c>
      <c r="AS1241" t="s">
        <v>3</v>
      </c>
      <c r="AT1241">
        <v>2.06</v>
      </c>
      <c r="AU1241" t="s">
        <v>321</v>
      </c>
      <c r="AV1241">
        <v>1</v>
      </c>
      <c r="AW1241">
        <v>2</v>
      </c>
      <c r="AX1241">
        <v>448999390</v>
      </c>
      <c r="AY1241">
        <v>2</v>
      </c>
      <c r="AZ1241">
        <v>131072</v>
      </c>
      <c r="BA1241">
        <v>1277</v>
      </c>
      <c r="BB1241">
        <v>1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1144.9479999999999</v>
      </c>
      <c r="BN1241">
        <v>2.06</v>
      </c>
      <c r="BO1241">
        <v>0</v>
      </c>
      <c r="BP1241">
        <v>1</v>
      </c>
      <c r="BQ1241">
        <v>0</v>
      </c>
      <c r="BR1241">
        <v>0</v>
      </c>
      <c r="BS1241">
        <v>0</v>
      </c>
      <c r="BT1241">
        <v>343.48439999999999</v>
      </c>
      <c r="BU1241">
        <v>0.61799999999999999</v>
      </c>
      <c r="BV1241">
        <v>0</v>
      </c>
      <c r="BW1241">
        <v>1</v>
      </c>
      <c r="CU1241">
        <f>ROUND(AT1241*Source!I712*AH1241*AL1241,2)</f>
        <v>1144.95</v>
      </c>
      <c r="CV1241">
        <f>ROUND(Y1241*Source!I712,7)</f>
        <v>0.61799999999999999</v>
      </c>
      <c r="CW1241">
        <v>0</v>
      </c>
      <c r="CX1241">
        <f>ROUND(Y1241*Source!I712,7)</f>
        <v>0.61799999999999999</v>
      </c>
      <c r="CY1241">
        <f>AD1241</f>
        <v>555.79999999999995</v>
      </c>
      <c r="CZ1241">
        <f>AH1241</f>
        <v>555.79999999999995</v>
      </c>
      <c r="DA1241">
        <f>AL1241</f>
        <v>1</v>
      </c>
      <c r="DB1241">
        <f t="shared" ref="DB1241:DB1247" si="556">ROUND((ROUND(AT1241*CZ1241,2)*ROUND(0.3,7)),6)</f>
        <v>343.48500000000001</v>
      </c>
      <c r="DC1241">
        <f t="shared" ref="DC1241:DC1247" si="557">ROUND((ROUND(AT1241*AG1241,2)*ROUND(0.3,7)),6)</f>
        <v>0</v>
      </c>
      <c r="DD1241" t="s">
        <v>3</v>
      </c>
      <c r="DE1241" t="s">
        <v>3</v>
      </c>
      <c r="DF1241">
        <f t="shared" si="551"/>
        <v>0</v>
      </c>
      <c r="DG1241">
        <f>ROUND(ROUND(AF1241,2)*CX1241,2)</f>
        <v>0</v>
      </c>
      <c r="DH1241">
        <f t="shared" si="548"/>
        <v>0</v>
      </c>
      <c r="DI1241">
        <f t="shared" si="549"/>
        <v>343.48</v>
      </c>
      <c r="DJ1241">
        <f>DI1241</f>
        <v>343.48</v>
      </c>
      <c r="DK1241">
        <v>1</v>
      </c>
      <c r="DL1241" t="s">
        <v>3</v>
      </c>
      <c r="DM1241">
        <v>0</v>
      </c>
      <c r="DN1241" t="s">
        <v>3</v>
      </c>
      <c r="DO1241">
        <v>0</v>
      </c>
    </row>
    <row r="1242" spans="1:119" x14ac:dyDescent="0.2">
      <c r="A1242">
        <f>ROW(Source!A712)</f>
        <v>712</v>
      </c>
      <c r="B1242">
        <v>449016111</v>
      </c>
      <c r="C1242">
        <v>448999379</v>
      </c>
      <c r="D1242">
        <v>327091406</v>
      </c>
      <c r="E1242">
        <v>112</v>
      </c>
      <c r="F1242">
        <v>1</v>
      </c>
      <c r="G1242">
        <v>1</v>
      </c>
      <c r="H1242">
        <v>1</v>
      </c>
      <c r="I1242" t="s">
        <v>1204</v>
      </c>
      <c r="J1242" t="s">
        <v>3</v>
      </c>
      <c r="K1242" t="s">
        <v>1205</v>
      </c>
      <c r="L1242">
        <v>1191</v>
      </c>
      <c r="N1242">
        <v>1013</v>
      </c>
      <c r="O1242" t="s">
        <v>1203</v>
      </c>
      <c r="P1242" t="s">
        <v>1203</v>
      </c>
      <c r="Q1242">
        <v>1</v>
      </c>
      <c r="W1242">
        <v>0</v>
      </c>
      <c r="X1242">
        <v>-1417349443</v>
      </c>
      <c r="Y1242">
        <f t="shared" si="555"/>
        <v>9.2999999999999999E-2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1</v>
      </c>
      <c r="AJ1242">
        <v>1</v>
      </c>
      <c r="AK1242">
        <v>1</v>
      </c>
      <c r="AL1242">
        <v>1</v>
      </c>
      <c r="AM1242">
        <v>-2</v>
      </c>
      <c r="AN1242">
        <v>0</v>
      </c>
      <c r="AO1242">
        <v>0</v>
      </c>
      <c r="AP1242">
        <v>1</v>
      </c>
      <c r="AQ1242">
        <v>1</v>
      </c>
      <c r="AR1242">
        <v>0</v>
      </c>
      <c r="AS1242" t="s">
        <v>3</v>
      </c>
      <c r="AT1242">
        <v>0.31</v>
      </c>
      <c r="AU1242" t="s">
        <v>321</v>
      </c>
      <c r="AV1242">
        <v>2</v>
      </c>
      <c r="AW1242">
        <v>2</v>
      </c>
      <c r="AX1242">
        <v>448999391</v>
      </c>
      <c r="AY1242">
        <v>1</v>
      </c>
      <c r="AZ1242">
        <v>0</v>
      </c>
      <c r="BA1242">
        <v>1278</v>
      </c>
      <c r="BB1242">
        <v>1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CV1242">
        <v>0</v>
      </c>
      <c r="CW1242">
        <v>0</v>
      </c>
      <c r="CX1242">
        <f>ROUND(Y1242*Source!I712,7)</f>
        <v>9.2999999999999999E-2</v>
      </c>
      <c r="CY1242">
        <f>AD1242</f>
        <v>0</v>
      </c>
      <c r="CZ1242">
        <f>AH1242</f>
        <v>0</v>
      </c>
      <c r="DA1242">
        <f>AL1242</f>
        <v>1</v>
      </c>
      <c r="DB1242">
        <f t="shared" si="556"/>
        <v>0</v>
      </c>
      <c r="DC1242">
        <f t="shared" si="557"/>
        <v>0</v>
      </c>
      <c r="DD1242" t="s">
        <v>3</v>
      </c>
      <c r="DE1242" t="s">
        <v>3</v>
      </c>
      <c r="DF1242">
        <f t="shared" si="551"/>
        <v>0</v>
      </c>
      <c r="DG1242">
        <f>ROUND(ROUND(AF1242,2)*CX1242,2)</f>
        <v>0</v>
      </c>
      <c r="DH1242">
        <f t="shared" si="548"/>
        <v>0</v>
      </c>
      <c r="DI1242">
        <f t="shared" si="549"/>
        <v>0</v>
      </c>
      <c r="DJ1242">
        <f>DI1242</f>
        <v>0</v>
      </c>
      <c r="DK1242">
        <v>0</v>
      </c>
      <c r="DL1242" t="s">
        <v>3</v>
      </c>
      <c r="DM1242">
        <v>0</v>
      </c>
      <c r="DN1242" t="s">
        <v>3</v>
      </c>
      <c r="DO1242">
        <v>0</v>
      </c>
    </row>
    <row r="1243" spans="1:119" x14ac:dyDescent="0.2">
      <c r="A1243">
        <f>ROW(Source!A712)</f>
        <v>712</v>
      </c>
      <c r="B1243">
        <v>449016111</v>
      </c>
      <c r="C1243">
        <v>448999379</v>
      </c>
      <c r="D1243">
        <v>327211387</v>
      </c>
      <c r="E1243">
        <v>1</v>
      </c>
      <c r="F1243">
        <v>1</v>
      </c>
      <c r="G1243">
        <v>1</v>
      </c>
      <c r="H1243">
        <v>2</v>
      </c>
      <c r="I1243" t="s">
        <v>1819</v>
      </c>
      <c r="J1243" t="s">
        <v>1820</v>
      </c>
      <c r="K1243" t="s">
        <v>1821</v>
      </c>
      <c r="L1243">
        <v>1368</v>
      </c>
      <c r="N1243">
        <v>1011</v>
      </c>
      <c r="O1243" t="s">
        <v>1100</v>
      </c>
      <c r="P1243" t="s">
        <v>1100</v>
      </c>
      <c r="Q1243">
        <v>1</v>
      </c>
      <c r="W1243">
        <v>0</v>
      </c>
      <c r="X1243">
        <v>607082353</v>
      </c>
      <c r="Y1243">
        <f t="shared" si="555"/>
        <v>5.6999999999999995E-2</v>
      </c>
      <c r="AA1243">
        <v>0</v>
      </c>
      <c r="AB1243">
        <v>14.42</v>
      </c>
      <c r="AC1243">
        <v>0</v>
      </c>
      <c r="AD1243">
        <v>0</v>
      </c>
      <c r="AE1243">
        <v>0</v>
      </c>
      <c r="AF1243">
        <v>10.23</v>
      </c>
      <c r="AG1243">
        <v>0</v>
      </c>
      <c r="AH1243">
        <v>0</v>
      </c>
      <c r="AI1243">
        <v>1</v>
      </c>
      <c r="AJ1243">
        <v>1.41</v>
      </c>
      <c r="AK1243">
        <v>1</v>
      </c>
      <c r="AL1243">
        <v>1</v>
      </c>
      <c r="AM1243">
        <v>2</v>
      </c>
      <c r="AN1243">
        <v>0</v>
      </c>
      <c r="AO1243">
        <v>0</v>
      </c>
      <c r="AP1243">
        <v>1</v>
      </c>
      <c r="AQ1243">
        <v>1</v>
      </c>
      <c r="AR1243">
        <v>0</v>
      </c>
      <c r="AS1243" t="s">
        <v>3</v>
      </c>
      <c r="AT1243">
        <v>0.19</v>
      </c>
      <c r="AU1243" t="s">
        <v>321</v>
      </c>
      <c r="AV1243">
        <v>1</v>
      </c>
      <c r="AW1243">
        <v>2</v>
      </c>
      <c r="AX1243">
        <v>448999392</v>
      </c>
      <c r="AY1243">
        <v>1</v>
      </c>
      <c r="AZ1243">
        <v>0</v>
      </c>
      <c r="BA1243">
        <v>1279</v>
      </c>
      <c r="BB1243">
        <v>1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1.9437000000000002</v>
      </c>
      <c r="BL1243">
        <v>0</v>
      </c>
      <c r="BM1243">
        <v>0</v>
      </c>
      <c r="BN1243">
        <v>0</v>
      </c>
      <c r="BO1243">
        <v>0</v>
      </c>
      <c r="BP1243">
        <v>1</v>
      </c>
      <c r="BQ1243">
        <v>0</v>
      </c>
      <c r="BR1243">
        <v>0.58311000000000002</v>
      </c>
      <c r="BS1243">
        <v>0</v>
      </c>
      <c r="BT1243">
        <v>0</v>
      </c>
      <c r="BU1243">
        <v>0</v>
      </c>
      <c r="BV1243">
        <v>0</v>
      </c>
      <c r="BW1243">
        <v>1</v>
      </c>
      <c r="CV1243">
        <v>0</v>
      </c>
      <c r="CW1243">
        <f>ROUND(Y1243*Source!I712*DO1243,7)</f>
        <v>0</v>
      </c>
      <c r="CX1243">
        <f>ROUND(Y1243*Source!I712,7)</f>
        <v>5.7000000000000002E-2</v>
      </c>
      <c r="CY1243">
        <f>AB1243</f>
        <v>14.42</v>
      </c>
      <c r="CZ1243">
        <f>AF1243</f>
        <v>10.23</v>
      </c>
      <c r="DA1243">
        <f>AJ1243</f>
        <v>1.41</v>
      </c>
      <c r="DB1243">
        <f t="shared" si="556"/>
        <v>0.58199999999999996</v>
      </c>
      <c r="DC1243">
        <f t="shared" si="557"/>
        <v>0</v>
      </c>
      <c r="DD1243" t="s">
        <v>3</v>
      </c>
      <c r="DE1243" t="s">
        <v>3</v>
      </c>
      <c r="DF1243">
        <f t="shared" si="551"/>
        <v>0</v>
      </c>
      <c r="DG1243">
        <f>ROUND(ROUND(AF1243*AJ1243,2)*CX1243,2)</f>
        <v>0.82</v>
      </c>
      <c r="DH1243">
        <f t="shared" si="548"/>
        <v>0</v>
      </c>
      <c r="DI1243">
        <f t="shared" si="549"/>
        <v>0</v>
      </c>
      <c r="DJ1243">
        <f>DG1243+DH1243</f>
        <v>0.82</v>
      </c>
      <c r="DK1243">
        <v>0</v>
      </c>
      <c r="DL1243" t="s">
        <v>3</v>
      </c>
      <c r="DM1243">
        <v>0</v>
      </c>
      <c r="DN1243" t="s">
        <v>3</v>
      </c>
      <c r="DO1243">
        <v>0</v>
      </c>
    </row>
    <row r="1244" spans="1:119" x14ac:dyDescent="0.2">
      <c r="A1244">
        <f>ROW(Source!A712)</f>
        <v>712</v>
      </c>
      <c r="B1244">
        <v>449016111</v>
      </c>
      <c r="C1244">
        <v>448999379</v>
      </c>
      <c r="D1244">
        <v>327211495</v>
      </c>
      <c r="E1244">
        <v>1</v>
      </c>
      <c r="F1244">
        <v>1</v>
      </c>
      <c r="G1244">
        <v>1</v>
      </c>
      <c r="H1244">
        <v>2</v>
      </c>
      <c r="I1244" t="s">
        <v>1220</v>
      </c>
      <c r="J1244" t="s">
        <v>1221</v>
      </c>
      <c r="K1244" t="s">
        <v>1222</v>
      </c>
      <c r="L1244">
        <v>1368</v>
      </c>
      <c r="N1244">
        <v>1011</v>
      </c>
      <c r="O1244" t="s">
        <v>1100</v>
      </c>
      <c r="P1244" t="s">
        <v>1100</v>
      </c>
      <c r="Q1244">
        <v>1</v>
      </c>
      <c r="W1244">
        <v>0</v>
      </c>
      <c r="X1244">
        <v>-613270886</v>
      </c>
      <c r="Y1244">
        <f t="shared" si="555"/>
        <v>1.7999999999999999E-2</v>
      </c>
      <c r="AA1244">
        <v>0</v>
      </c>
      <c r="AB1244">
        <v>1626.29</v>
      </c>
      <c r="AC1244">
        <v>724.95</v>
      </c>
      <c r="AD1244">
        <v>0</v>
      </c>
      <c r="AE1244">
        <v>0</v>
      </c>
      <c r="AF1244">
        <v>1626.29</v>
      </c>
      <c r="AG1244">
        <v>724.95</v>
      </c>
      <c r="AH1244">
        <v>0</v>
      </c>
      <c r="AI1244">
        <v>1</v>
      </c>
      <c r="AJ1244">
        <v>1</v>
      </c>
      <c r="AK1244">
        <v>1</v>
      </c>
      <c r="AL1244">
        <v>1</v>
      </c>
      <c r="AM1244">
        <v>-2</v>
      </c>
      <c r="AN1244">
        <v>0</v>
      </c>
      <c r="AO1244">
        <v>0</v>
      </c>
      <c r="AP1244">
        <v>1</v>
      </c>
      <c r="AQ1244">
        <v>1</v>
      </c>
      <c r="AR1244">
        <v>0</v>
      </c>
      <c r="AS1244" t="s">
        <v>3</v>
      </c>
      <c r="AT1244">
        <v>0.06</v>
      </c>
      <c r="AU1244" t="s">
        <v>321</v>
      </c>
      <c r="AV1244">
        <v>1</v>
      </c>
      <c r="AW1244">
        <v>2</v>
      </c>
      <c r="AX1244">
        <v>448999393</v>
      </c>
      <c r="AY1244">
        <v>2</v>
      </c>
      <c r="AZ1244">
        <v>98304</v>
      </c>
      <c r="BA1244">
        <v>1280</v>
      </c>
      <c r="BB1244">
        <v>1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97.577399999999997</v>
      </c>
      <c r="BL1244">
        <v>43.497</v>
      </c>
      <c r="BM1244">
        <v>0</v>
      </c>
      <c r="BN1244">
        <v>0</v>
      </c>
      <c r="BO1244">
        <v>0.06</v>
      </c>
      <c r="BP1244">
        <v>1</v>
      </c>
      <c r="BQ1244">
        <v>0</v>
      </c>
      <c r="BR1244">
        <v>29.273219999999998</v>
      </c>
      <c r="BS1244">
        <v>13.049099999999999</v>
      </c>
      <c r="BT1244">
        <v>0</v>
      </c>
      <c r="BU1244">
        <v>0</v>
      </c>
      <c r="BV1244">
        <v>1.7999999999999999E-2</v>
      </c>
      <c r="BW1244">
        <v>1</v>
      </c>
      <c r="CV1244">
        <v>0</v>
      </c>
      <c r="CW1244">
        <f>ROUND(Y1244*Source!I712*DO1244,7)</f>
        <v>1.7999999999999999E-2</v>
      </c>
      <c r="CX1244">
        <f>ROUND(Y1244*Source!I712,7)</f>
        <v>1.7999999999999999E-2</v>
      </c>
      <c r="CY1244">
        <f>AB1244</f>
        <v>1626.29</v>
      </c>
      <c r="CZ1244">
        <f>AF1244</f>
        <v>1626.29</v>
      </c>
      <c r="DA1244">
        <f>AJ1244</f>
        <v>1</v>
      </c>
      <c r="DB1244">
        <f t="shared" si="556"/>
        <v>29.274000000000001</v>
      </c>
      <c r="DC1244">
        <f t="shared" si="557"/>
        <v>13.05</v>
      </c>
      <c r="DD1244" t="s">
        <v>3</v>
      </c>
      <c r="DE1244" t="s">
        <v>3</v>
      </c>
      <c r="DF1244">
        <f t="shared" si="551"/>
        <v>0</v>
      </c>
      <c r="DG1244">
        <f t="shared" ref="DG1244:DG1252" si="558">ROUND(ROUND(AF1244,2)*CX1244,2)</f>
        <v>29.27</v>
      </c>
      <c r="DH1244">
        <f t="shared" si="548"/>
        <v>13.05</v>
      </c>
      <c r="DI1244">
        <f t="shared" si="549"/>
        <v>0</v>
      </c>
      <c r="DJ1244">
        <f>DG1244+DH1244</f>
        <v>42.32</v>
      </c>
      <c r="DK1244">
        <v>1</v>
      </c>
      <c r="DL1244" t="s">
        <v>1223</v>
      </c>
      <c r="DM1244">
        <v>6</v>
      </c>
      <c r="DN1244" t="s">
        <v>1203</v>
      </c>
      <c r="DO1244">
        <v>1</v>
      </c>
    </row>
    <row r="1245" spans="1:119" x14ac:dyDescent="0.2">
      <c r="A1245">
        <f>ROW(Source!A712)</f>
        <v>712</v>
      </c>
      <c r="B1245">
        <v>449016111</v>
      </c>
      <c r="C1245">
        <v>448999379</v>
      </c>
      <c r="D1245">
        <v>327212380</v>
      </c>
      <c r="E1245">
        <v>1</v>
      </c>
      <c r="F1245">
        <v>1</v>
      </c>
      <c r="G1245">
        <v>1</v>
      </c>
      <c r="H1245">
        <v>2</v>
      </c>
      <c r="I1245" t="s">
        <v>1206</v>
      </c>
      <c r="J1245" t="s">
        <v>1207</v>
      </c>
      <c r="K1245" t="s">
        <v>1208</v>
      </c>
      <c r="L1245">
        <v>1368</v>
      </c>
      <c r="N1245">
        <v>1011</v>
      </c>
      <c r="O1245" t="s">
        <v>1100</v>
      </c>
      <c r="P1245" t="s">
        <v>1100</v>
      </c>
      <c r="Q1245">
        <v>1</v>
      </c>
      <c r="W1245">
        <v>0</v>
      </c>
      <c r="X1245">
        <v>1032761012</v>
      </c>
      <c r="Y1245">
        <f t="shared" si="555"/>
        <v>1.7999999999999999E-2</v>
      </c>
      <c r="AA1245">
        <v>0</v>
      </c>
      <c r="AB1245">
        <v>641.70000000000005</v>
      </c>
      <c r="AC1245">
        <v>539.69000000000005</v>
      </c>
      <c r="AD1245">
        <v>0</v>
      </c>
      <c r="AE1245">
        <v>0</v>
      </c>
      <c r="AF1245">
        <v>641.70000000000005</v>
      </c>
      <c r="AG1245">
        <v>539.69000000000005</v>
      </c>
      <c r="AH1245">
        <v>0</v>
      </c>
      <c r="AI1245">
        <v>1</v>
      </c>
      <c r="AJ1245">
        <v>1</v>
      </c>
      <c r="AK1245">
        <v>1</v>
      </c>
      <c r="AL1245">
        <v>1</v>
      </c>
      <c r="AM1245">
        <v>-2</v>
      </c>
      <c r="AN1245">
        <v>0</v>
      </c>
      <c r="AO1245">
        <v>0</v>
      </c>
      <c r="AP1245">
        <v>1</v>
      </c>
      <c r="AQ1245">
        <v>1</v>
      </c>
      <c r="AR1245">
        <v>0</v>
      </c>
      <c r="AS1245" t="s">
        <v>3</v>
      </c>
      <c r="AT1245">
        <v>0.06</v>
      </c>
      <c r="AU1245" t="s">
        <v>321</v>
      </c>
      <c r="AV1245">
        <v>1</v>
      </c>
      <c r="AW1245">
        <v>2</v>
      </c>
      <c r="AX1245">
        <v>448999394</v>
      </c>
      <c r="AY1245">
        <v>2</v>
      </c>
      <c r="AZ1245">
        <v>98304</v>
      </c>
      <c r="BA1245">
        <v>1281</v>
      </c>
      <c r="BB1245">
        <v>1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38.502000000000002</v>
      </c>
      <c r="BL1245">
        <v>32.381399999999999</v>
      </c>
      <c r="BM1245">
        <v>0</v>
      </c>
      <c r="BN1245">
        <v>0</v>
      </c>
      <c r="BO1245">
        <v>0.06</v>
      </c>
      <c r="BP1245">
        <v>1</v>
      </c>
      <c r="BQ1245">
        <v>0</v>
      </c>
      <c r="BR1245">
        <v>11.550599999999999</v>
      </c>
      <c r="BS1245">
        <v>9.7144200000000005</v>
      </c>
      <c r="BT1245">
        <v>0</v>
      </c>
      <c r="BU1245">
        <v>0</v>
      </c>
      <c r="BV1245">
        <v>1.7999999999999999E-2</v>
      </c>
      <c r="BW1245">
        <v>1</v>
      </c>
      <c r="CV1245">
        <v>0</v>
      </c>
      <c r="CW1245">
        <f>ROUND(Y1245*Source!I712*DO1245,7)</f>
        <v>1.7999999999999999E-2</v>
      </c>
      <c r="CX1245">
        <f>ROUND(Y1245*Source!I712,7)</f>
        <v>1.7999999999999999E-2</v>
      </c>
      <c r="CY1245">
        <f>AB1245</f>
        <v>641.70000000000005</v>
      </c>
      <c r="CZ1245">
        <f>AF1245</f>
        <v>641.70000000000005</v>
      </c>
      <c r="DA1245">
        <f>AJ1245</f>
        <v>1</v>
      </c>
      <c r="DB1245">
        <f t="shared" si="556"/>
        <v>11.55</v>
      </c>
      <c r="DC1245">
        <f t="shared" si="557"/>
        <v>9.7140000000000004</v>
      </c>
      <c r="DD1245" t="s">
        <v>3</v>
      </c>
      <c r="DE1245" t="s">
        <v>3</v>
      </c>
      <c r="DF1245">
        <f t="shared" si="551"/>
        <v>0</v>
      </c>
      <c r="DG1245">
        <f t="shared" si="558"/>
        <v>11.55</v>
      </c>
      <c r="DH1245">
        <f t="shared" si="548"/>
        <v>9.7100000000000009</v>
      </c>
      <c r="DI1245">
        <f t="shared" si="549"/>
        <v>0</v>
      </c>
      <c r="DJ1245">
        <f>DG1245+DH1245</f>
        <v>21.26</v>
      </c>
      <c r="DK1245">
        <v>1</v>
      </c>
      <c r="DL1245" t="s">
        <v>1209</v>
      </c>
      <c r="DM1245">
        <v>4</v>
      </c>
      <c r="DN1245" t="s">
        <v>1203</v>
      </c>
      <c r="DO1245">
        <v>1</v>
      </c>
    </row>
    <row r="1246" spans="1:119" x14ac:dyDescent="0.2">
      <c r="A1246">
        <f>ROW(Source!A712)</f>
        <v>712</v>
      </c>
      <c r="B1246">
        <v>449016111</v>
      </c>
      <c r="C1246">
        <v>448999379</v>
      </c>
      <c r="D1246">
        <v>327212572</v>
      </c>
      <c r="E1246">
        <v>1</v>
      </c>
      <c r="F1246">
        <v>1</v>
      </c>
      <c r="G1246">
        <v>1</v>
      </c>
      <c r="H1246">
        <v>2</v>
      </c>
      <c r="I1246" t="s">
        <v>1238</v>
      </c>
      <c r="J1246" t="s">
        <v>1239</v>
      </c>
      <c r="K1246" t="s">
        <v>1240</v>
      </c>
      <c r="L1246">
        <v>1368</v>
      </c>
      <c r="N1246">
        <v>1011</v>
      </c>
      <c r="O1246" t="s">
        <v>1100</v>
      </c>
      <c r="P1246" t="s">
        <v>1100</v>
      </c>
      <c r="Q1246">
        <v>1</v>
      </c>
      <c r="W1246">
        <v>0</v>
      </c>
      <c r="X1246">
        <v>646454608</v>
      </c>
      <c r="Y1246">
        <f t="shared" si="555"/>
        <v>0.183</v>
      </c>
      <c r="AA1246">
        <v>0</v>
      </c>
      <c r="AB1246">
        <v>34.61</v>
      </c>
      <c r="AC1246">
        <v>0</v>
      </c>
      <c r="AD1246">
        <v>0</v>
      </c>
      <c r="AE1246">
        <v>0</v>
      </c>
      <c r="AF1246">
        <v>34.61</v>
      </c>
      <c r="AG1246">
        <v>0</v>
      </c>
      <c r="AH1246">
        <v>0</v>
      </c>
      <c r="AI1246">
        <v>1</v>
      </c>
      <c r="AJ1246">
        <v>1</v>
      </c>
      <c r="AK1246">
        <v>1</v>
      </c>
      <c r="AL1246">
        <v>1</v>
      </c>
      <c r="AM1246">
        <v>-2</v>
      </c>
      <c r="AN1246">
        <v>0</v>
      </c>
      <c r="AO1246">
        <v>0</v>
      </c>
      <c r="AP1246">
        <v>1</v>
      </c>
      <c r="AQ1246">
        <v>1</v>
      </c>
      <c r="AR1246">
        <v>0</v>
      </c>
      <c r="AS1246" t="s">
        <v>3</v>
      </c>
      <c r="AT1246">
        <v>0.61</v>
      </c>
      <c r="AU1246" t="s">
        <v>321</v>
      </c>
      <c r="AV1246">
        <v>1</v>
      </c>
      <c r="AW1246">
        <v>2</v>
      </c>
      <c r="AX1246">
        <v>448999395</v>
      </c>
      <c r="AY1246">
        <v>2</v>
      </c>
      <c r="AZ1246">
        <v>32768</v>
      </c>
      <c r="BA1246">
        <v>1282</v>
      </c>
      <c r="BB1246">
        <v>1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21.112099999999998</v>
      </c>
      <c r="BL1246">
        <v>0</v>
      </c>
      <c r="BM1246">
        <v>0</v>
      </c>
      <c r="BN1246">
        <v>0</v>
      </c>
      <c r="BO1246">
        <v>0</v>
      </c>
      <c r="BP1246">
        <v>1</v>
      </c>
      <c r="BQ1246">
        <v>0</v>
      </c>
      <c r="BR1246">
        <v>6.3336299999999994</v>
      </c>
      <c r="BS1246">
        <v>0</v>
      </c>
      <c r="BT1246">
        <v>0</v>
      </c>
      <c r="BU1246">
        <v>0</v>
      </c>
      <c r="BV1246">
        <v>0</v>
      </c>
      <c r="BW1246">
        <v>1</v>
      </c>
      <c r="CV1246">
        <v>0</v>
      </c>
      <c r="CW1246">
        <f>ROUND(Y1246*Source!I712*DO1246,7)</f>
        <v>0</v>
      </c>
      <c r="CX1246">
        <f>ROUND(Y1246*Source!I712,7)</f>
        <v>0.183</v>
      </c>
      <c r="CY1246">
        <f>AB1246</f>
        <v>34.61</v>
      </c>
      <c r="CZ1246">
        <f>AF1246</f>
        <v>34.61</v>
      </c>
      <c r="DA1246">
        <f>AJ1246</f>
        <v>1</v>
      </c>
      <c r="DB1246">
        <f t="shared" si="556"/>
        <v>6.3330000000000002</v>
      </c>
      <c r="DC1246">
        <f t="shared" si="557"/>
        <v>0</v>
      </c>
      <c r="DD1246" t="s">
        <v>3</v>
      </c>
      <c r="DE1246" t="s">
        <v>3</v>
      </c>
      <c r="DF1246">
        <f t="shared" si="551"/>
        <v>0</v>
      </c>
      <c r="DG1246">
        <f t="shared" si="558"/>
        <v>6.33</v>
      </c>
      <c r="DH1246">
        <f t="shared" si="548"/>
        <v>0</v>
      </c>
      <c r="DI1246">
        <f t="shared" si="549"/>
        <v>0</v>
      </c>
      <c r="DJ1246">
        <f>DG1246+DH1246</f>
        <v>6.33</v>
      </c>
      <c r="DK1246">
        <v>1</v>
      </c>
      <c r="DL1246" t="s">
        <v>3</v>
      </c>
      <c r="DM1246">
        <v>0</v>
      </c>
      <c r="DN1246" t="s">
        <v>3</v>
      </c>
      <c r="DO1246">
        <v>0</v>
      </c>
    </row>
    <row r="1247" spans="1:119" x14ac:dyDescent="0.2">
      <c r="A1247">
        <f>ROW(Source!A712)</f>
        <v>712</v>
      </c>
      <c r="B1247">
        <v>449016111</v>
      </c>
      <c r="C1247">
        <v>448999379</v>
      </c>
      <c r="D1247">
        <v>327212584</v>
      </c>
      <c r="E1247">
        <v>1</v>
      </c>
      <c r="F1247">
        <v>1</v>
      </c>
      <c r="G1247">
        <v>1</v>
      </c>
      <c r="H1247">
        <v>2</v>
      </c>
      <c r="I1247" t="s">
        <v>1525</v>
      </c>
      <c r="J1247" t="s">
        <v>1526</v>
      </c>
      <c r="K1247" t="s">
        <v>1527</v>
      </c>
      <c r="L1247">
        <v>1368</v>
      </c>
      <c r="N1247">
        <v>1011</v>
      </c>
      <c r="O1247" t="s">
        <v>1100</v>
      </c>
      <c r="P1247" t="s">
        <v>1100</v>
      </c>
      <c r="Q1247">
        <v>1</v>
      </c>
      <c r="W1247">
        <v>0</v>
      </c>
      <c r="X1247">
        <v>-1382064929</v>
      </c>
      <c r="Y1247">
        <f t="shared" si="555"/>
        <v>5.6999999999999995E-2</v>
      </c>
      <c r="AA1247">
        <v>0</v>
      </c>
      <c r="AB1247">
        <v>399.44</v>
      </c>
      <c r="AC1247">
        <v>539.69000000000005</v>
      </c>
      <c r="AD1247">
        <v>0</v>
      </c>
      <c r="AE1247">
        <v>0</v>
      </c>
      <c r="AF1247">
        <v>399.44</v>
      </c>
      <c r="AG1247">
        <v>539.69000000000005</v>
      </c>
      <c r="AH1247">
        <v>0</v>
      </c>
      <c r="AI1247">
        <v>1</v>
      </c>
      <c r="AJ1247">
        <v>1</v>
      </c>
      <c r="AK1247">
        <v>1</v>
      </c>
      <c r="AL1247">
        <v>1</v>
      </c>
      <c r="AM1247">
        <v>-2</v>
      </c>
      <c r="AN1247">
        <v>0</v>
      </c>
      <c r="AO1247">
        <v>0</v>
      </c>
      <c r="AP1247">
        <v>1</v>
      </c>
      <c r="AQ1247">
        <v>1</v>
      </c>
      <c r="AR1247">
        <v>0</v>
      </c>
      <c r="AS1247" t="s">
        <v>3</v>
      </c>
      <c r="AT1247">
        <v>0.19</v>
      </c>
      <c r="AU1247" t="s">
        <v>321</v>
      </c>
      <c r="AV1247">
        <v>1</v>
      </c>
      <c r="AW1247">
        <v>2</v>
      </c>
      <c r="AX1247">
        <v>448999396</v>
      </c>
      <c r="AY1247">
        <v>2</v>
      </c>
      <c r="AZ1247">
        <v>98304</v>
      </c>
      <c r="BA1247">
        <v>1283</v>
      </c>
      <c r="BB1247">
        <v>1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75.893600000000006</v>
      </c>
      <c r="BL1247">
        <v>102.54110000000001</v>
      </c>
      <c r="BM1247">
        <v>0</v>
      </c>
      <c r="BN1247">
        <v>0</v>
      </c>
      <c r="BO1247">
        <v>0.19</v>
      </c>
      <c r="BP1247">
        <v>1</v>
      </c>
      <c r="BQ1247">
        <v>0</v>
      </c>
      <c r="BR1247">
        <v>22.768079999999998</v>
      </c>
      <c r="BS1247">
        <v>30.762330000000002</v>
      </c>
      <c r="BT1247">
        <v>0</v>
      </c>
      <c r="BU1247">
        <v>0</v>
      </c>
      <c r="BV1247">
        <v>5.6999999999999995E-2</v>
      </c>
      <c r="BW1247">
        <v>1</v>
      </c>
      <c r="CV1247">
        <v>0</v>
      </c>
      <c r="CW1247">
        <f>ROUND(Y1247*Source!I712*DO1247,7)</f>
        <v>5.7000000000000002E-2</v>
      </c>
      <c r="CX1247">
        <f>ROUND(Y1247*Source!I712,7)</f>
        <v>5.7000000000000002E-2</v>
      </c>
      <c r="CY1247">
        <f>AB1247</f>
        <v>399.44</v>
      </c>
      <c r="CZ1247">
        <f>AF1247</f>
        <v>399.44</v>
      </c>
      <c r="DA1247">
        <f>AJ1247</f>
        <v>1</v>
      </c>
      <c r="DB1247">
        <f t="shared" si="556"/>
        <v>22.766999999999999</v>
      </c>
      <c r="DC1247">
        <f t="shared" si="557"/>
        <v>30.762</v>
      </c>
      <c r="DD1247" t="s">
        <v>3</v>
      </c>
      <c r="DE1247" t="s">
        <v>3</v>
      </c>
      <c r="DF1247">
        <f t="shared" si="551"/>
        <v>0</v>
      </c>
      <c r="DG1247">
        <f t="shared" si="558"/>
        <v>22.77</v>
      </c>
      <c r="DH1247">
        <f t="shared" si="548"/>
        <v>30.76</v>
      </c>
      <c r="DI1247">
        <f t="shared" si="549"/>
        <v>0</v>
      </c>
      <c r="DJ1247">
        <f>DG1247+DH1247</f>
        <v>53.53</v>
      </c>
      <c r="DK1247">
        <v>1</v>
      </c>
      <c r="DL1247" t="s">
        <v>1209</v>
      </c>
      <c r="DM1247">
        <v>4</v>
      </c>
      <c r="DN1247" t="s">
        <v>1203</v>
      </c>
      <c r="DO1247">
        <v>1</v>
      </c>
    </row>
    <row r="1248" spans="1:119" x14ac:dyDescent="0.2">
      <c r="A1248">
        <f>ROW(Source!A712)</f>
        <v>712</v>
      </c>
      <c r="B1248">
        <v>449016111</v>
      </c>
      <c r="C1248">
        <v>448999379</v>
      </c>
      <c r="D1248">
        <v>327164209</v>
      </c>
      <c r="E1248">
        <v>1</v>
      </c>
      <c r="F1248">
        <v>1</v>
      </c>
      <c r="G1248">
        <v>1</v>
      </c>
      <c r="H1248">
        <v>3</v>
      </c>
      <c r="I1248" t="s">
        <v>1320</v>
      </c>
      <c r="J1248" t="s">
        <v>1321</v>
      </c>
      <c r="K1248" t="s">
        <v>1322</v>
      </c>
      <c r="L1248">
        <v>1346</v>
      </c>
      <c r="N1248">
        <v>1009</v>
      </c>
      <c r="O1248" t="s">
        <v>441</v>
      </c>
      <c r="P1248" t="s">
        <v>441</v>
      </c>
      <c r="Q1248">
        <v>1</v>
      </c>
      <c r="W1248">
        <v>0</v>
      </c>
      <c r="X1248">
        <v>18064107</v>
      </c>
      <c r="Y1248">
        <f>(AT1248*ROUND(0,7))</f>
        <v>0</v>
      </c>
      <c r="AA1248">
        <v>121.39</v>
      </c>
      <c r="AB1248">
        <v>0</v>
      </c>
      <c r="AC1248">
        <v>0</v>
      </c>
      <c r="AD1248">
        <v>0</v>
      </c>
      <c r="AE1248">
        <v>155.63</v>
      </c>
      <c r="AF1248">
        <v>0</v>
      </c>
      <c r="AG1248">
        <v>0</v>
      </c>
      <c r="AH1248">
        <v>0</v>
      </c>
      <c r="AI1248">
        <v>0.78</v>
      </c>
      <c r="AJ1248">
        <v>1</v>
      </c>
      <c r="AK1248">
        <v>1</v>
      </c>
      <c r="AL1248">
        <v>1</v>
      </c>
      <c r="AM1248">
        <v>2</v>
      </c>
      <c r="AN1248">
        <v>0</v>
      </c>
      <c r="AO1248">
        <v>0</v>
      </c>
      <c r="AP1248">
        <v>1</v>
      </c>
      <c r="AQ1248">
        <v>1</v>
      </c>
      <c r="AR1248">
        <v>0</v>
      </c>
      <c r="AS1248" t="s">
        <v>3</v>
      </c>
      <c r="AT1248">
        <v>0.1</v>
      </c>
      <c r="AU1248" t="s">
        <v>135</v>
      </c>
      <c r="AV1248">
        <v>0</v>
      </c>
      <c r="AW1248">
        <v>2</v>
      </c>
      <c r="AX1248">
        <v>448999397</v>
      </c>
      <c r="AY1248">
        <v>1</v>
      </c>
      <c r="AZ1248">
        <v>0</v>
      </c>
      <c r="BA1248">
        <v>1284</v>
      </c>
      <c r="BB1248">
        <v>1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15.563000000000001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1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CV1248">
        <v>0</v>
      </c>
      <c r="CW1248">
        <v>0</v>
      </c>
      <c r="CX1248">
        <f>ROUND(Y1248*Source!I712,7)</f>
        <v>0</v>
      </c>
      <c r="CY1248">
        <f>AA1248</f>
        <v>121.39</v>
      </c>
      <c r="CZ1248">
        <f>AE1248</f>
        <v>155.63</v>
      </c>
      <c r="DA1248">
        <f>AI1248</f>
        <v>0.78</v>
      </c>
      <c r="DB1248">
        <f>ROUND((ROUND(AT1248*CZ1248,2)*ROUND(0,7)),6)</f>
        <v>0</v>
      </c>
      <c r="DC1248">
        <f>ROUND((ROUND(AT1248*AG1248,2)*ROUND(0,7)),6)</f>
        <v>0</v>
      </c>
      <c r="DD1248" t="s">
        <v>3</v>
      </c>
      <c r="DE1248" t="s">
        <v>3</v>
      </c>
      <c r="DF1248">
        <f>ROUND(ROUND(AE1248*AI1248,2)*CX1248,2)</f>
        <v>0</v>
      </c>
      <c r="DG1248">
        <f t="shared" si="558"/>
        <v>0</v>
      </c>
      <c r="DH1248">
        <f t="shared" si="548"/>
        <v>0</v>
      </c>
      <c r="DI1248">
        <f t="shared" si="549"/>
        <v>0</v>
      </c>
      <c r="DJ1248">
        <f>DF1248</f>
        <v>0</v>
      </c>
      <c r="DK1248">
        <v>0</v>
      </c>
      <c r="DL1248" t="s">
        <v>3</v>
      </c>
      <c r="DM1248">
        <v>0</v>
      </c>
      <c r="DN1248" t="s">
        <v>3</v>
      </c>
      <c r="DO1248">
        <v>0</v>
      </c>
    </row>
    <row r="1249" spans="1:119" x14ac:dyDescent="0.2">
      <c r="A1249">
        <f>ROW(Source!A712)</f>
        <v>712</v>
      </c>
      <c r="B1249">
        <v>449016111</v>
      </c>
      <c r="C1249">
        <v>448999379</v>
      </c>
      <c r="D1249">
        <v>327164851</v>
      </c>
      <c r="E1249">
        <v>1</v>
      </c>
      <c r="F1249">
        <v>1</v>
      </c>
      <c r="G1249">
        <v>1</v>
      </c>
      <c r="H1249">
        <v>3</v>
      </c>
      <c r="I1249" t="s">
        <v>1241</v>
      </c>
      <c r="J1249" t="s">
        <v>1242</v>
      </c>
      <c r="K1249" t="s">
        <v>1243</v>
      </c>
      <c r="L1249">
        <v>1346</v>
      </c>
      <c r="N1249">
        <v>1009</v>
      </c>
      <c r="O1249" t="s">
        <v>441</v>
      </c>
      <c r="P1249" t="s">
        <v>441</v>
      </c>
      <c r="Q1249">
        <v>1</v>
      </c>
      <c r="W1249">
        <v>0</v>
      </c>
      <c r="X1249">
        <v>1271338475</v>
      </c>
      <c r="Y1249">
        <f>(AT1249*ROUND(0,7))</f>
        <v>0</v>
      </c>
      <c r="AA1249">
        <v>188.92</v>
      </c>
      <c r="AB1249">
        <v>0</v>
      </c>
      <c r="AC1249">
        <v>0</v>
      </c>
      <c r="AD1249">
        <v>0</v>
      </c>
      <c r="AE1249">
        <v>174.93</v>
      </c>
      <c r="AF1249">
        <v>0</v>
      </c>
      <c r="AG1249">
        <v>0</v>
      </c>
      <c r="AH1249">
        <v>0</v>
      </c>
      <c r="AI1249">
        <v>1.08</v>
      </c>
      <c r="AJ1249">
        <v>1</v>
      </c>
      <c r="AK1249">
        <v>1</v>
      </c>
      <c r="AL1249">
        <v>1</v>
      </c>
      <c r="AM1249">
        <v>2</v>
      </c>
      <c r="AN1249">
        <v>0</v>
      </c>
      <c r="AO1249">
        <v>0</v>
      </c>
      <c r="AP1249">
        <v>1</v>
      </c>
      <c r="AQ1249">
        <v>1</v>
      </c>
      <c r="AR1249">
        <v>0</v>
      </c>
      <c r="AS1249" t="s">
        <v>3</v>
      </c>
      <c r="AT1249">
        <v>0.1</v>
      </c>
      <c r="AU1249" t="s">
        <v>135</v>
      </c>
      <c r="AV1249">
        <v>0</v>
      </c>
      <c r="AW1249">
        <v>2</v>
      </c>
      <c r="AX1249">
        <v>448999398</v>
      </c>
      <c r="AY1249">
        <v>1</v>
      </c>
      <c r="AZ1249">
        <v>0</v>
      </c>
      <c r="BA1249">
        <v>1285</v>
      </c>
      <c r="BB1249">
        <v>1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17.493000000000002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1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CV1249">
        <v>0</v>
      </c>
      <c r="CW1249">
        <v>0</v>
      </c>
      <c r="CX1249">
        <f>ROUND(Y1249*Source!I712,7)</f>
        <v>0</v>
      </c>
      <c r="CY1249">
        <f>AA1249</f>
        <v>188.92</v>
      </c>
      <c r="CZ1249">
        <f>AE1249</f>
        <v>174.93</v>
      </c>
      <c r="DA1249">
        <f>AI1249</f>
        <v>1.08</v>
      </c>
      <c r="DB1249">
        <f>ROUND((ROUND(AT1249*CZ1249,2)*ROUND(0,7)),6)</f>
        <v>0</v>
      </c>
      <c r="DC1249">
        <f>ROUND((ROUND(AT1249*AG1249,2)*ROUND(0,7)),6)</f>
        <v>0</v>
      </c>
      <c r="DD1249" t="s">
        <v>3</v>
      </c>
      <c r="DE1249" t="s">
        <v>3</v>
      </c>
      <c r="DF1249">
        <f>ROUND(ROUND(AE1249*AI1249,2)*CX1249,2)</f>
        <v>0</v>
      </c>
      <c r="DG1249">
        <f t="shared" si="558"/>
        <v>0</v>
      </c>
      <c r="DH1249">
        <f t="shared" si="548"/>
        <v>0</v>
      </c>
      <c r="DI1249">
        <f t="shared" si="549"/>
        <v>0</v>
      </c>
      <c r="DJ1249">
        <f>DF1249</f>
        <v>0</v>
      </c>
      <c r="DK1249">
        <v>0</v>
      </c>
      <c r="DL1249" t="s">
        <v>3</v>
      </c>
      <c r="DM1249">
        <v>0</v>
      </c>
      <c r="DN1249" t="s">
        <v>3</v>
      </c>
      <c r="DO1249">
        <v>0</v>
      </c>
    </row>
    <row r="1250" spans="1:119" x14ac:dyDescent="0.2">
      <c r="A1250">
        <f>ROW(Source!A712)</f>
        <v>712</v>
      </c>
      <c r="B1250">
        <v>449016111</v>
      </c>
      <c r="C1250">
        <v>448999379</v>
      </c>
      <c r="D1250">
        <v>327181313</v>
      </c>
      <c r="E1250">
        <v>1</v>
      </c>
      <c r="F1250">
        <v>1</v>
      </c>
      <c r="G1250">
        <v>1</v>
      </c>
      <c r="H1250">
        <v>3</v>
      </c>
      <c r="I1250" t="s">
        <v>1755</v>
      </c>
      <c r="J1250" t="s">
        <v>1756</v>
      </c>
      <c r="K1250" t="s">
        <v>1757</v>
      </c>
      <c r="L1250">
        <v>1346</v>
      </c>
      <c r="N1250">
        <v>1009</v>
      </c>
      <c r="O1250" t="s">
        <v>441</v>
      </c>
      <c r="P1250" t="s">
        <v>441</v>
      </c>
      <c r="Q1250">
        <v>1</v>
      </c>
      <c r="W1250">
        <v>0</v>
      </c>
      <c r="X1250">
        <v>466552771</v>
      </c>
      <c r="Y1250">
        <f>(AT1250*ROUND(0,7))</f>
        <v>0</v>
      </c>
      <c r="AA1250">
        <v>115.03</v>
      </c>
      <c r="AB1250">
        <v>0</v>
      </c>
      <c r="AC1250">
        <v>0</v>
      </c>
      <c r="AD1250">
        <v>0</v>
      </c>
      <c r="AE1250">
        <v>79.88</v>
      </c>
      <c r="AF1250">
        <v>0</v>
      </c>
      <c r="AG1250">
        <v>0</v>
      </c>
      <c r="AH1250">
        <v>0</v>
      </c>
      <c r="AI1250">
        <v>1.44</v>
      </c>
      <c r="AJ1250">
        <v>1</v>
      </c>
      <c r="AK1250">
        <v>1</v>
      </c>
      <c r="AL1250">
        <v>1</v>
      </c>
      <c r="AM1250">
        <v>2</v>
      </c>
      <c r="AN1250">
        <v>0</v>
      </c>
      <c r="AO1250">
        <v>0</v>
      </c>
      <c r="AP1250">
        <v>1</v>
      </c>
      <c r="AQ1250">
        <v>1</v>
      </c>
      <c r="AR1250">
        <v>0</v>
      </c>
      <c r="AS1250" t="s">
        <v>3</v>
      </c>
      <c r="AT1250">
        <v>0.02</v>
      </c>
      <c r="AU1250" t="s">
        <v>135</v>
      </c>
      <c r="AV1250">
        <v>0</v>
      </c>
      <c r="AW1250">
        <v>2</v>
      </c>
      <c r="AX1250">
        <v>448999399</v>
      </c>
      <c r="AY1250">
        <v>1</v>
      </c>
      <c r="AZ1250">
        <v>0</v>
      </c>
      <c r="BA1250">
        <v>1286</v>
      </c>
      <c r="BB1250">
        <v>1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1.5975999999999999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1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CV1250">
        <v>0</v>
      </c>
      <c r="CW1250">
        <v>0</v>
      </c>
      <c r="CX1250">
        <f>ROUND(Y1250*Source!I712,7)</f>
        <v>0</v>
      </c>
      <c r="CY1250">
        <f>AA1250</f>
        <v>115.03</v>
      </c>
      <c r="CZ1250">
        <f>AE1250</f>
        <v>79.88</v>
      </c>
      <c r="DA1250">
        <f>AI1250</f>
        <v>1.44</v>
      </c>
      <c r="DB1250">
        <f>ROUND((ROUND(AT1250*CZ1250,2)*ROUND(0,7)),6)</f>
        <v>0</v>
      </c>
      <c r="DC1250">
        <f>ROUND((ROUND(AT1250*AG1250,2)*ROUND(0,7)),6)</f>
        <v>0</v>
      </c>
      <c r="DD1250" t="s">
        <v>3</v>
      </c>
      <c r="DE1250" t="s">
        <v>3</v>
      </c>
      <c r="DF1250">
        <f>ROUND(ROUND(AE1250*AI1250,2)*CX1250,2)</f>
        <v>0</v>
      </c>
      <c r="DG1250">
        <f t="shared" si="558"/>
        <v>0</v>
      </c>
      <c r="DH1250">
        <f t="shared" si="548"/>
        <v>0</v>
      </c>
      <c r="DI1250">
        <f t="shared" si="549"/>
        <v>0</v>
      </c>
      <c r="DJ1250">
        <f>DF1250</f>
        <v>0</v>
      </c>
      <c r="DK1250">
        <v>0</v>
      </c>
      <c r="DL1250" t="s">
        <v>3</v>
      </c>
      <c r="DM1250">
        <v>0</v>
      </c>
      <c r="DN1250" t="s">
        <v>3</v>
      </c>
      <c r="DO1250">
        <v>0</v>
      </c>
    </row>
    <row r="1251" spans="1:119" x14ac:dyDescent="0.2">
      <c r="A1251">
        <f>ROW(Source!A713)</f>
        <v>713</v>
      </c>
      <c r="B1251">
        <v>449016111</v>
      </c>
      <c r="C1251">
        <v>448999401</v>
      </c>
      <c r="D1251">
        <v>327091202</v>
      </c>
      <c r="E1251">
        <v>112</v>
      </c>
      <c r="F1251">
        <v>1</v>
      </c>
      <c r="G1251">
        <v>1</v>
      </c>
      <c r="H1251">
        <v>1</v>
      </c>
      <c r="I1251" t="s">
        <v>1251</v>
      </c>
      <c r="J1251" t="s">
        <v>3</v>
      </c>
      <c r="K1251" t="s">
        <v>1672</v>
      </c>
      <c r="L1251">
        <v>1191</v>
      </c>
      <c r="N1251">
        <v>1013</v>
      </c>
      <c r="O1251" t="s">
        <v>1203</v>
      </c>
      <c r="P1251" t="s">
        <v>1203</v>
      </c>
      <c r="Q1251">
        <v>1</v>
      </c>
      <c r="W1251">
        <v>0</v>
      </c>
      <c r="X1251">
        <v>1522950421</v>
      </c>
      <c r="Y1251">
        <f t="shared" ref="Y1251:Y1257" si="559">AT1251</f>
        <v>2.06</v>
      </c>
      <c r="AA1251">
        <v>0</v>
      </c>
      <c r="AB1251">
        <v>0</v>
      </c>
      <c r="AC1251">
        <v>0</v>
      </c>
      <c r="AD1251">
        <v>555.79999999999995</v>
      </c>
      <c r="AE1251">
        <v>0</v>
      </c>
      <c r="AF1251">
        <v>0</v>
      </c>
      <c r="AG1251">
        <v>0</v>
      </c>
      <c r="AH1251">
        <v>555.79999999999995</v>
      </c>
      <c r="AI1251">
        <v>1</v>
      </c>
      <c r="AJ1251">
        <v>1</v>
      </c>
      <c r="AK1251">
        <v>1</v>
      </c>
      <c r="AL1251">
        <v>1</v>
      </c>
      <c r="AM1251">
        <v>-2</v>
      </c>
      <c r="AN1251">
        <v>0</v>
      </c>
      <c r="AO1251">
        <v>0</v>
      </c>
      <c r="AP1251">
        <v>1</v>
      </c>
      <c r="AQ1251">
        <v>1</v>
      </c>
      <c r="AR1251">
        <v>0</v>
      </c>
      <c r="AS1251" t="s">
        <v>3</v>
      </c>
      <c r="AT1251">
        <v>2.06</v>
      </c>
      <c r="AU1251" t="s">
        <v>3</v>
      </c>
      <c r="AV1251">
        <v>1</v>
      </c>
      <c r="AW1251">
        <v>2</v>
      </c>
      <c r="AX1251">
        <v>448999412</v>
      </c>
      <c r="AY1251">
        <v>2</v>
      </c>
      <c r="AZ1251">
        <v>131072</v>
      </c>
      <c r="BA1251">
        <v>1288</v>
      </c>
      <c r="BB1251">
        <v>1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1144.9479999999999</v>
      </c>
      <c r="BN1251">
        <v>2.06</v>
      </c>
      <c r="BO1251">
        <v>0</v>
      </c>
      <c r="BP1251">
        <v>1</v>
      </c>
      <c r="BQ1251">
        <v>0</v>
      </c>
      <c r="BR1251">
        <v>0</v>
      </c>
      <c r="BS1251">
        <v>0</v>
      </c>
      <c r="BT1251">
        <v>1144.9479999999999</v>
      </c>
      <c r="BU1251">
        <v>2.06</v>
      </c>
      <c r="BV1251">
        <v>0</v>
      </c>
      <c r="BW1251">
        <v>1</v>
      </c>
      <c r="CU1251">
        <f>ROUND(AT1251*Source!I713*AH1251*AL1251,2)</f>
        <v>1144.95</v>
      </c>
      <c r="CV1251">
        <f>ROUND(Y1251*Source!I713,7)</f>
        <v>2.06</v>
      </c>
      <c r="CW1251">
        <v>0</v>
      </c>
      <c r="CX1251">
        <f>ROUND(Y1251*Source!I713,7)</f>
        <v>2.06</v>
      </c>
      <c r="CY1251">
        <f>AD1251</f>
        <v>555.79999999999995</v>
      </c>
      <c r="CZ1251">
        <f>AH1251</f>
        <v>555.79999999999995</v>
      </c>
      <c r="DA1251">
        <f>AL1251</f>
        <v>1</v>
      </c>
      <c r="DB1251">
        <f t="shared" ref="DB1251:DB1257" si="560">ROUND(ROUND(AT1251*CZ1251,2),6)</f>
        <v>1144.95</v>
      </c>
      <c r="DC1251">
        <f t="shared" ref="DC1251:DC1257" si="561">ROUND(ROUND(AT1251*AG1251,2),6)</f>
        <v>0</v>
      </c>
      <c r="DD1251" t="s">
        <v>3</v>
      </c>
      <c r="DE1251" t="s">
        <v>3</v>
      </c>
      <c r="DF1251">
        <f t="shared" ref="DF1251:DF1257" si="562">ROUND(ROUND(AE1251,2)*CX1251,2)</f>
        <v>0</v>
      </c>
      <c r="DG1251">
        <f t="shared" si="558"/>
        <v>0</v>
      </c>
      <c r="DH1251">
        <f t="shared" si="548"/>
        <v>0</v>
      </c>
      <c r="DI1251">
        <f t="shared" si="549"/>
        <v>1144.95</v>
      </c>
      <c r="DJ1251">
        <f>DI1251</f>
        <v>1144.95</v>
      </c>
      <c r="DK1251">
        <v>1</v>
      </c>
      <c r="DL1251" t="s">
        <v>3</v>
      </c>
      <c r="DM1251">
        <v>0</v>
      </c>
      <c r="DN1251" t="s">
        <v>3</v>
      </c>
      <c r="DO1251">
        <v>0</v>
      </c>
    </row>
    <row r="1252" spans="1:119" x14ac:dyDescent="0.2">
      <c r="A1252">
        <f>ROW(Source!A713)</f>
        <v>713</v>
      </c>
      <c r="B1252">
        <v>449016111</v>
      </c>
      <c r="C1252">
        <v>448999401</v>
      </c>
      <c r="D1252">
        <v>327091406</v>
      </c>
      <c r="E1252">
        <v>112</v>
      </c>
      <c r="F1252">
        <v>1</v>
      </c>
      <c r="G1252">
        <v>1</v>
      </c>
      <c r="H1252">
        <v>1</v>
      </c>
      <c r="I1252" t="s">
        <v>1204</v>
      </c>
      <c r="J1252" t="s">
        <v>3</v>
      </c>
      <c r="K1252" t="s">
        <v>1205</v>
      </c>
      <c r="L1252">
        <v>1191</v>
      </c>
      <c r="N1252">
        <v>1013</v>
      </c>
      <c r="O1252" t="s">
        <v>1203</v>
      </c>
      <c r="P1252" t="s">
        <v>1203</v>
      </c>
      <c r="Q1252">
        <v>1</v>
      </c>
      <c r="W1252">
        <v>0</v>
      </c>
      <c r="X1252">
        <v>-1417349443</v>
      </c>
      <c r="Y1252">
        <f t="shared" si="559"/>
        <v>0.31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1</v>
      </c>
      <c r="AJ1252">
        <v>1</v>
      </c>
      <c r="AK1252">
        <v>1</v>
      </c>
      <c r="AL1252">
        <v>1</v>
      </c>
      <c r="AM1252">
        <v>-2</v>
      </c>
      <c r="AN1252">
        <v>0</v>
      </c>
      <c r="AO1252">
        <v>0</v>
      </c>
      <c r="AP1252">
        <v>1</v>
      </c>
      <c r="AQ1252">
        <v>1</v>
      </c>
      <c r="AR1252">
        <v>0</v>
      </c>
      <c r="AS1252" t="s">
        <v>3</v>
      </c>
      <c r="AT1252">
        <v>0.31</v>
      </c>
      <c r="AU1252" t="s">
        <v>3</v>
      </c>
      <c r="AV1252">
        <v>2</v>
      </c>
      <c r="AW1252">
        <v>2</v>
      </c>
      <c r="AX1252">
        <v>448999413</v>
      </c>
      <c r="AY1252">
        <v>1</v>
      </c>
      <c r="AZ1252">
        <v>0</v>
      </c>
      <c r="BA1252">
        <v>1289</v>
      </c>
      <c r="BB1252">
        <v>1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CV1252">
        <v>0</v>
      </c>
      <c r="CW1252">
        <v>0</v>
      </c>
      <c r="CX1252">
        <f>ROUND(Y1252*Source!I713,7)</f>
        <v>0.31</v>
      </c>
      <c r="CY1252">
        <f>AD1252</f>
        <v>0</v>
      </c>
      <c r="CZ1252">
        <f>AH1252</f>
        <v>0</v>
      </c>
      <c r="DA1252">
        <f>AL1252</f>
        <v>1</v>
      </c>
      <c r="DB1252">
        <f t="shared" si="560"/>
        <v>0</v>
      </c>
      <c r="DC1252">
        <f t="shared" si="561"/>
        <v>0</v>
      </c>
      <c r="DD1252" t="s">
        <v>3</v>
      </c>
      <c r="DE1252" t="s">
        <v>3</v>
      </c>
      <c r="DF1252">
        <f t="shared" si="562"/>
        <v>0</v>
      </c>
      <c r="DG1252">
        <f t="shared" si="558"/>
        <v>0</v>
      </c>
      <c r="DH1252">
        <f t="shared" si="548"/>
        <v>0</v>
      </c>
      <c r="DI1252">
        <f t="shared" si="549"/>
        <v>0</v>
      </c>
      <c r="DJ1252">
        <f>DI1252</f>
        <v>0</v>
      </c>
      <c r="DK1252">
        <v>0</v>
      </c>
      <c r="DL1252" t="s">
        <v>3</v>
      </c>
      <c r="DM1252">
        <v>0</v>
      </c>
      <c r="DN1252" t="s">
        <v>3</v>
      </c>
      <c r="DO1252">
        <v>0</v>
      </c>
    </row>
    <row r="1253" spans="1:119" x14ac:dyDescent="0.2">
      <c r="A1253">
        <f>ROW(Source!A713)</f>
        <v>713</v>
      </c>
      <c r="B1253">
        <v>449016111</v>
      </c>
      <c r="C1253">
        <v>448999401</v>
      </c>
      <c r="D1253">
        <v>327211387</v>
      </c>
      <c r="E1253">
        <v>1</v>
      </c>
      <c r="F1253">
        <v>1</v>
      </c>
      <c r="G1253">
        <v>1</v>
      </c>
      <c r="H1253">
        <v>2</v>
      </c>
      <c r="I1253" t="s">
        <v>1819</v>
      </c>
      <c r="J1253" t="s">
        <v>1820</v>
      </c>
      <c r="K1253" t="s">
        <v>1821</v>
      </c>
      <c r="L1253">
        <v>1368</v>
      </c>
      <c r="N1253">
        <v>1011</v>
      </c>
      <c r="O1253" t="s">
        <v>1100</v>
      </c>
      <c r="P1253" t="s">
        <v>1100</v>
      </c>
      <c r="Q1253">
        <v>1</v>
      </c>
      <c r="W1253">
        <v>0</v>
      </c>
      <c r="X1253">
        <v>607082353</v>
      </c>
      <c r="Y1253">
        <f t="shared" si="559"/>
        <v>0.19</v>
      </c>
      <c r="AA1253">
        <v>0</v>
      </c>
      <c r="AB1253">
        <v>14.42</v>
      </c>
      <c r="AC1253">
        <v>0</v>
      </c>
      <c r="AD1253">
        <v>0</v>
      </c>
      <c r="AE1253">
        <v>0</v>
      </c>
      <c r="AF1253">
        <v>10.23</v>
      </c>
      <c r="AG1253">
        <v>0</v>
      </c>
      <c r="AH1253">
        <v>0</v>
      </c>
      <c r="AI1253">
        <v>1</v>
      </c>
      <c r="AJ1253">
        <v>1.41</v>
      </c>
      <c r="AK1253">
        <v>1</v>
      </c>
      <c r="AL1253">
        <v>1</v>
      </c>
      <c r="AM1253">
        <v>2</v>
      </c>
      <c r="AN1253">
        <v>0</v>
      </c>
      <c r="AO1253">
        <v>0</v>
      </c>
      <c r="AP1253">
        <v>1</v>
      </c>
      <c r="AQ1253">
        <v>1</v>
      </c>
      <c r="AR1253">
        <v>0</v>
      </c>
      <c r="AS1253" t="s">
        <v>3</v>
      </c>
      <c r="AT1253">
        <v>0.19</v>
      </c>
      <c r="AU1253" t="s">
        <v>3</v>
      </c>
      <c r="AV1253">
        <v>1</v>
      </c>
      <c r="AW1253">
        <v>2</v>
      </c>
      <c r="AX1253">
        <v>448999414</v>
      </c>
      <c r="AY1253">
        <v>1</v>
      </c>
      <c r="AZ1253">
        <v>0</v>
      </c>
      <c r="BA1253">
        <v>1290</v>
      </c>
      <c r="BB1253">
        <v>1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1.9437000000000002</v>
      </c>
      <c r="BL1253">
        <v>0</v>
      </c>
      <c r="BM1253">
        <v>0</v>
      </c>
      <c r="BN1253">
        <v>0</v>
      </c>
      <c r="BO1253">
        <v>0</v>
      </c>
      <c r="BP1253">
        <v>1</v>
      </c>
      <c r="BQ1253">
        <v>0</v>
      </c>
      <c r="BR1253">
        <v>1.9437000000000002</v>
      </c>
      <c r="BS1253">
        <v>0</v>
      </c>
      <c r="BT1253">
        <v>0</v>
      </c>
      <c r="BU1253">
        <v>0</v>
      </c>
      <c r="BV1253">
        <v>0</v>
      </c>
      <c r="BW1253">
        <v>1</v>
      </c>
      <c r="CV1253">
        <v>0</v>
      </c>
      <c r="CW1253">
        <f>ROUND(Y1253*Source!I713*DO1253,7)</f>
        <v>0</v>
      </c>
      <c r="CX1253">
        <f>ROUND(Y1253*Source!I713,7)</f>
        <v>0.19</v>
      </c>
      <c r="CY1253">
        <f>AB1253</f>
        <v>14.42</v>
      </c>
      <c r="CZ1253">
        <f>AF1253</f>
        <v>10.23</v>
      </c>
      <c r="DA1253">
        <f>AJ1253</f>
        <v>1.41</v>
      </c>
      <c r="DB1253">
        <f t="shared" si="560"/>
        <v>1.94</v>
      </c>
      <c r="DC1253">
        <f t="shared" si="561"/>
        <v>0</v>
      </c>
      <c r="DD1253" t="s">
        <v>3</v>
      </c>
      <c r="DE1253" t="s">
        <v>3</v>
      </c>
      <c r="DF1253">
        <f t="shared" si="562"/>
        <v>0</v>
      </c>
      <c r="DG1253">
        <f>ROUND(ROUND(AF1253*AJ1253,2)*CX1253,2)</f>
        <v>2.74</v>
      </c>
      <c r="DH1253">
        <f t="shared" si="548"/>
        <v>0</v>
      </c>
      <c r="DI1253">
        <f t="shared" si="549"/>
        <v>0</v>
      </c>
      <c r="DJ1253">
        <f>DG1253+DH1253</f>
        <v>2.74</v>
      </c>
      <c r="DK1253">
        <v>0</v>
      </c>
      <c r="DL1253" t="s">
        <v>3</v>
      </c>
      <c r="DM1253">
        <v>0</v>
      </c>
      <c r="DN1253" t="s">
        <v>3</v>
      </c>
      <c r="DO1253">
        <v>0</v>
      </c>
    </row>
    <row r="1254" spans="1:119" x14ac:dyDescent="0.2">
      <c r="A1254">
        <f>ROW(Source!A713)</f>
        <v>713</v>
      </c>
      <c r="B1254">
        <v>449016111</v>
      </c>
      <c r="C1254">
        <v>448999401</v>
      </c>
      <c r="D1254">
        <v>327211495</v>
      </c>
      <c r="E1254">
        <v>1</v>
      </c>
      <c r="F1254">
        <v>1</v>
      </c>
      <c r="G1254">
        <v>1</v>
      </c>
      <c r="H1254">
        <v>2</v>
      </c>
      <c r="I1254" t="s">
        <v>1220</v>
      </c>
      <c r="J1254" t="s">
        <v>1221</v>
      </c>
      <c r="K1254" t="s">
        <v>1222</v>
      </c>
      <c r="L1254">
        <v>1368</v>
      </c>
      <c r="N1254">
        <v>1011</v>
      </c>
      <c r="O1254" t="s">
        <v>1100</v>
      </c>
      <c r="P1254" t="s">
        <v>1100</v>
      </c>
      <c r="Q1254">
        <v>1</v>
      </c>
      <c r="W1254">
        <v>0</v>
      </c>
      <c r="X1254">
        <v>-613270886</v>
      </c>
      <c r="Y1254">
        <f t="shared" si="559"/>
        <v>0.06</v>
      </c>
      <c r="AA1254">
        <v>0</v>
      </c>
      <c r="AB1254">
        <v>1626.29</v>
      </c>
      <c r="AC1254">
        <v>724.95</v>
      </c>
      <c r="AD1254">
        <v>0</v>
      </c>
      <c r="AE1254">
        <v>0</v>
      </c>
      <c r="AF1254">
        <v>1626.29</v>
      </c>
      <c r="AG1254">
        <v>724.95</v>
      </c>
      <c r="AH1254">
        <v>0</v>
      </c>
      <c r="AI1254">
        <v>1</v>
      </c>
      <c r="AJ1254">
        <v>1</v>
      </c>
      <c r="AK1254">
        <v>1</v>
      </c>
      <c r="AL1254">
        <v>1</v>
      </c>
      <c r="AM1254">
        <v>-2</v>
      </c>
      <c r="AN1254">
        <v>0</v>
      </c>
      <c r="AO1254">
        <v>0</v>
      </c>
      <c r="AP1254">
        <v>1</v>
      </c>
      <c r="AQ1254">
        <v>1</v>
      </c>
      <c r="AR1254">
        <v>0</v>
      </c>
      <c r="AS1254" t="s">
        <v>3</v>
      </c>
      <c r="AT1254">
        <v>0.06</v>
      </c>
      <c r="AU1254" t="s">
        <v>3</v>
      </c>
      <c r="AV1254">
        <v>1</v>
      </c>
      <c r="AW1254">
        <v>2</v>
      </c>
      <c r="AX1254">
        <v>448999415</v>
      </c>
      <c r="AY1254">
        <v>2</v>
      </c>
      <c r="AZ1254">
        <v>98304</v>
      </c>
      <c r="BA1254">
        <v>1291</v>
      </c>
      <c r="BB1254">
        <v>1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97.577399999999997</v>
      </c>
      <c r="BL1254">
        <v>43.497</v>
      </c>
      <c r="BM1254">
        <v>0</v>
      </c>
      <c r="BN1254">
        <v>0</v>
      </c>
      <c r="BO1254">
        <v>0.06</v>
      </c>
      <c r="BP1254">
        <v>1</v>
      </c>
      <c r="BQ1254">
        <v>0</v>
      </c>
      <c r="BR1254">
        <v>97.577399999999997</v>
      </c>
      <c r="BS1254">
        <v>43.497</v>
      </c>
      <c r="BT1254">
        <v>0</v>
      </c>
      <c r="BU1254">
        <v>0</v>
      </c>
      <c r="BV1254">
        <v>0.06</v>
      </c>
      <c r="BW1254">
        <v>1</v>
      </c>
      <c r="CV1254">
        <v>0</v>
      </c>
      <c r="CW1254">
        <f>ROUND(Y1254*Source!I713*DO1254,7)</f>
        <v>0.06</v>
      </c>
      <c r="CX1254">
        <f>ROUND(Y1254*Source!I713,7)</f>
        <v>0.06</v>
      </c>
      <c r="CY1254">
        <f>AB1254</f>
        <v>1626.29</v>
      </c>
      <c r="CZ1254">
        <f>AF1254</f>
        <v>1626.29</v>
      </c>
      <c r="DA1254">
        <f>AJ1254</f>
        <v>1</v>
      </c>
      <c r="DB1254">
        <f t="shared" si="560"/>
        <v>97.58</v>
      </c>
      <c r="DC1254">
        <f t="shared" si="561"/>
        <v>43.5</v>
      </c>
      <c r="DD1254" t="s">
        <v>3</v>
      </c>
      <c r="DE1254" t="s">
        <v>3</v>
      </c>
      <c r="DF1254">
        <f t="shared" si="562"/>
        <v>0</v>
      </c>
      <c r="DG1254">
        <f t="shared" ref="DG1254:DG1285" si="563">ROUND(ROUND(AF1254,2)*CX1254,2)</f>
        <v>97.58</v>
      </c>
      <c r="DH1254">
        <f t="shared" si="548"/>
        <v>43.5</v>
      </c>
      <c r="DI1254">
        <f t="shared" si="549"/>
        <v>0</v>
      </c>
      <c r="DJ1254">
        <f>DG1254+DH1254</f>
        <v>141.07999999999998</v>
      </c>
      <c r="DK1254">
        <v>1</v>
      </c>
      <c r="DL1254" t="s">
        <v>1223</v>
      </c>
      <c r="DM1254">
        <v>6</v>
      </c>
      <c r="DN1254" t="s">
        <v>1203</v>
      </c>
      <c r="DO1254">
        <v>1</v>
      </c>
    </row>
    <row r="1255" spans="1:119" x14ac:dyDescent="0.2">
      <c r="A1255">
        <f>ROW(Source!A713)</f>
        <v>713</v>
      </c>
      <c r="B1255">
        <v>449016111</v>
      </c>
      <c r="C1255">
        <v>448999401</v>
      </c>
      <c r="D1255">
        <v>327212380</v>
      </c>
      <c r="E1255">
        <v>1</v>
      </c>
      <c r="F1255">
        <v>1</v>
      </c>
      <c r="G1255">
        <v>1</v>
      </c>
      <c r="H1255">
        <v>2</v>
      </c>
      <c r="I1255" t="s">
        <v>1206</v>
      </c>
      <c r="J1255" t="s">
        <v>1207</v>
      </c>
      <c r="K1255" t="s">
        <v>1208</v>
      </c>
      <c r="L1255">
        <v>1368</v>
      </c>
      <c r="N1255">
        <v>1011</v>
      </c>
      <c r="O1255" t="s">
        <v>1100</v>
      </c>
      <c r="P1255" t="s">
        <v>1100</v>
      </c>
      <c r="Q1255">
        <v>1</v>
      </c>
      <c r="W1255">
        <v>0</v>
      </c>
      <c r="X1255">
        <v>1032761012</v>
      </c>
      <c r="Y1255">
        <f t="shared" si="559"/>
        <v>0.06</v>
      </c>
      <c r="AA1255">
        <v>0</v>
      </c>
      <c r="AB1255">
        <v>641.70000000000005</v>
      </c>
      <c r="AC1255">
        <v>539.69000000000005</v>
      </c>
      <c r="AD1255">
        <v>0</v>
      </c>
      <c r="AE1255">
        <v>0</v>
      </c>
      <c r="AF1255">
        <v>641.70000000000005</v>
      </c>
      <c r="AG1255">
        <v>539.69000000000005</v>
      </c>
      <c r="AH1255">
        <v>0</v>
      </c>
      <c r="AI1255">
        <v>1</v>
      </c>
      <c r="AJ1255">
        <v>1</v>
      </c>
      <c r="AK1255">
        <v>1</v>
      </c>
      <c r="AL1255">
        <v>1</v>
      </c>
      <c r="AM1255">
        <v>-2</v>
      </c>
      <c r="AN1255">
        <v>0</v>
      </c>
      <c r="AO1255">
        <v>0</v>
      </c>
      <c r="AP1255">
        <v>1</v>
      </c>
      <c r="AQ1255">
        <v>1</v>
      </c>
      <c r="AR1255">
        <v>0</v>
      </c>
      <c r="AS1255" t="s">
        <v>3</v>
      </c>
      <c r="AT1255">
        <v>0.06</v>
      </c>
      <c r="AU1255" t="s">
        <v>3</v>
      </c>
      <c r="AV1255">
        <v>1</v>
      </c>
      <c r="AW1255">
        <v>2</v>
      </c>
      <c r="AX1255">
        <v>448999416</v>
      </c>
      <c r="AY1255">
        <v>2</v>
      </c>
      <c r="AZ1255">
        <v>98304</v>
      </c>
      <c r="BA1255">
        <v>1292</v>
      </c>
      <c r="BB1255">
        <v>1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38.502000000000002</v>
      </c>
      <c r="BL1255">
        <v>32.381399999999999</v>
      </c>
      <c r="BM1255">
        <v>0</v>
      </c>
      <c r="BN1255">
        <v>0</v>
      </c>
      <c r="BO1255">
        <v>0.06</v>
      </c>
      <c r="BP1255">
        <v>1</v>
      </c>
      <c r="BQ1255">
        <v>0</v>
      </c>
      <c r="BR1255">
        <v>38.502000000000002</v>
      </c>
      <c r="BS1255">
        <v>32.381399999999999</v>
      </c>
      <c r="BT1255">
        <v>0</v>
      </c>
      <c r="BU1255">
        <v>0</v>
      </c>
      <c r="BV1255">
        <v>0.06</v>
      </c>
      <c r="BW1255">
        <v>1</v>
      </c>
      <c r="CV1255">
        <v>0</v>
      </c>
      <c r="CW1255">
        <f>ROUND(Y1255*Source!I713*DO1255,7)</f>
        <v>0.06</v>
      </c>
      <c r="CX1255">
        <f>ROUND(Y1255*Source!I713,7)</f>
        <v>0.06</v>
      </c>
      <c r="CY1255">
        <f>AB1255</f>
        <v>641.70000000000005</v>
      </c>
      <c r="CZ1255">
        <f>AF1255</f>
        <v>641.70000000000005</v>
      </c>
      <c r="DA1255">
        <f>AJ1255</f>
        <v>1</v>
      </c>
      <c r="DB1255">
        <f t="shared" si="560"/>
        <v>38.5</v>
      </c>
      <c r="DC1255">
        <f t="shared" si="561"/>
        <v>32.380000000000003</v>
      </c>
      <c r="DD1255" t="s">
        <v>3</v>
      </c>
      <c r="DE1255" t="s">
        <v>3</v>
      </c>
      <c r="DF1255">
        <f t="shared" si="562"/>
        <v>0</v>
      </c>
      <c r="DG1255">
        <f t="shared" si="563"/>
        <v>38.5</v>
      </c>
      <c r="DH1255">
        <f t="shared" si="548"/>
        <v>32.380000000000003</v>
      </c>
      <c r="DI1255">
        <f t="shared" si="549"/>
        <v>0</v>
      </c>
      <c r="DJ1255">
        <f>DG1255+DH1255</f>
        <v>70.88</v>
      </c>
      <c r="DK1255">
        <v>1</v>
      </c>
      <c r="DL1255" t="s">
        <v>1209</v>
      </c>
      <c r="DM1255">
        <v>4</v>
      </c>
      <c r="DN1255" t="s">
        <v>1203</v>
      </c>
      <c r="DO1255">
        <v>1</v>
      </c>
    </row>
    <row r="1256" spans="1:119" x14ac:dyDescent="0.2">
      <c r="A1256">
        <f>ROW(Source!A713)</f>
        <v>713</v>
      </c>
      <c r="B1256">
        <v>449016111</v>
      </c>
      <c r="C1256">
        <v>448999401</v>
      </c>
      <c r="D1256">
        <v>327212572</v>
      </c>
      <c r="E1256">
        <v>1</v>
      </c>
      <c r="F1256">
        <v>1</v>
      </c>
      <c r="G1256">
        <v>1</v>
      </c>
      <c r="H1256">
        <v>2</v>
      </c>
      <c r="I1256" t="s">
        <v>1238</v>
      </c>
      <c r="J1256" t="s">
        <v>1239</v>
      </c>
      <c r="K1256" t="s">
        <v>1240</v>
      </c>
      <c r="L1256">
        <v>1368</v>
      </c>
      <c r="N1256">
        <v>1011</v>
      </c>
      <c r="O1256" t="s">
        <v>1100</v>
      </c>
      <c r="P1256" t="s">
        <v>1100</v>
      </c>
      <c r="Q1256">
        <v>1</v>
      </c>
      <c r="W1256">
        <v>0</v>
      </c>
      <c r="X1256">
        <v>646454608</v>
      </c>
      <c r="Y1256">
        <f t="shared" si="559"/>
        <v>0.61</v>
      </c>
      <c r="AA1256">
        <v>0</v>
      </c>
      <c r="AB1256">
        <v>34.61</v>
      </c>
      <c r="AC1256">
        <v>0</v>
      </c>
      <c r="AD1256">
        <v>0</v>
      </c>
      <c r="AE1256">
        <v>0</v>
      </c>
      <c r="AF1256">
        <v>34.61</v>
      </c>
      <c r="AG1256">
        <v>0</v>
      </c>
      <c r="AH1256">
        <v>0</v>
      </c>
      <c r="AI1256">
        <v>1</v>
      </c>
      <c r="AJ1256">
        <v>1</v>
      </c>
      <c r="AK1256">
        <v>1</v>
      </c>
      <c r="AL1256">
        <v>1</v>
      </c>
      <c r="AM1256">
        <v>-2</v>
      </c>
      <c r="AN1256">
        <v>0</v>
      </c>
      <c r="AO1256">
        <v>0</v>
      </c>
      <c r="AP1256">
        <v>1</v>
      </c>
      <c r="AQ1256">
        <v>1</v>
      </c>
      <c r="AR1256">
        <v>0</v>
      </c>
      <c r="AS1256" t="s">
        <v>3</v>
      </c>
      <c r="AT1256">
        <v>0.61</v>
      </c>
      <c r="AU1256" t="s">
        <v>3</v>
      </c>
      <c r="AV1256">
        <v>1</v>
      </c>
      <c r="AW1256">
        <v>2</v>
      </c>
      <c r="AX1256">
        <v>448999417</v>
      </c>
      <c r="AY1256">
        <v>2</v>
      </c>
      <c r="AZ1256">
        <v>32768</v>
      </c>
      <c r="BA1256">
        <v>1293</v>
      </c>
      <c r="BB1256">
        <v>1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21.112099999999998</v>
      </c>
      <c r="BL1256">
        <v>0</v>
      </c>
      <c r="BM1256">
        <v>0</v>
      </c>
      <c r="BN1256">
        <v>0</v>
      </c>
      <c r="BO1256">
        <v>0</v>
      </c>
      <c r="BP1256">
        <v>1</v>
      </c>
      <c r="BQ1256">
        <v>0</v>
      </c>
      <c r="BR1256">
        <v>21.112099999999998</v>
      </c>
      <c r="BS1256">
        <v>0</v>
      </c>
      <c r="BT1256">
        <v>0</v>
      </c>
      <c r="BU1256">
        <v>0</v>
      </c>
      <c r="BV1256">
        <v>0</v>
      </c>
      <c r="BW1256">
        <v>1</v>
      </c>
      <c r="CV1256">
        <v>0</v>
      </c>
      <c r="CW1256">
        <f>ROUND(Y1256*Source!I713*DO1256,7)</f>
        <v>0</v>
      </c>
      <c r="CX1256">
        <f>ROUND(Y1256*Source!I713,7)</f>
        <v>0.61</v>
      </c>
      <c r="CY1256">
        <f>AB1256</f>
        <v>34.61</v>
      </c>
      <c r="CZ1256">
        <f>AF1256</f>
        <v>34.61</v>
      </c>
      <c r="DA1256">
        <f>AJ1256</f>
        <v>1</v>
      </c>
      <c r="DB1256">
        <f t="shared" si="560"/>
        <v>21.11</v>
      </c>
      <c r="DC1256">
        <f t="shared" si="561"/>
        <v>0</v>
      </c>
      <c r="DD1256" t="s">
        <v>3</v>
      </c>
      <c r="DE1256" t="s">
        <v>3</v>
      </c>
      <c r="DF1256">
        <f t="shared" si="562"/>
        <v>0</v>
      </c>
      <c r="DG1256">
        <f t="shared" si="563"/>
        <v>21.11</v>
      </c>
      <c r="DH1256">
        <f t="shared" si="548"/>
        <v>0</v>
      </c>
      <c r="DI1256">
        <f t="shared" si="549"/>
        <v>0</v>
      </c>
      <c r="DJ1256">
        <f>DG1256+DH1256</f>
        <v>21.11</v>
      </c>
      <c r="DK1256">
        <v>1</v>
      </c>
      <c r="DL1256" t="s">
        <v>3</v>
      </c>
      <c r="DM1256">
        <v>0</v>
      </c>
      <c r="DN1256" t="s">
        <v>3</v>
      </c>
      <c r="DO1256">
        <v>0</v>
      </c>
    </row>
    <row r="1257" spans="1:119" x14ac:dyDescent="0.2">
      <c r="A1257">
        <f>ROW(Source!A713)</f>
        <v>713</v>
      </c>
      <c r="B1257">
        <v>449016111</v>
      </c>
      <c r="C1257">
        <v>448999401</v>
      </c>
      <c r="D1257">
        <v>327212584</v>
      </c>
      <c r="E1257">
        <v>1</v>
      </c>
      <c r="F1257">
        <v>1</v>
      </c>
      <c r="G1257">
        <v>1</v>
      </c>
      <c r="H1257">
        <v>2</v>
      </c>
      <c r="I1257" t="s">
        <v>1525</v>
      </c>
      <c r="J1257" t="s">
        <v>1526</v>
      </c>
      <c r="K1257" t="s">
        <v>1527</v>
      </c>
      <c r="L1257">
        <v>1368</v>
      </c>
      <c r="N1257">
        <v>1011</v>
      </c>
      <c r="O1257" t="s">
        <v>1100</v>
      </c>
      <c r="P1257" t="s">
        <v>1100</v>
      </c>
      <c r="Q1257">
        <v>1</v>
      </c>
      <c r="W1257">
        <v>0</v>
      </c>
      <c r="X1257">
        <v>-1382064929</v>
      </c>
      <c r="Y1257">
        <f t="shared" si="559"/>
        <v>0.19</v>
      </c>
      <c r="AA1257">
        <v>0</v>
      </c>
      <c r="AB1257">
        <v>399.44</v>
      </c>
      <c r="AC1257">
        <v>539.69000000000005</v>
      </c>
      <c r="AD1257">
        <v>0</v>
      </c>
      <c r="AE1257">
        <v>0</v>
      </c>
      <c r="AF1257">
        <v>399.44</v>
      </c>
      <c r="AG1257">
        <v>539.69000000000005</v>
      </c>
      <c r="AH1257">
        <v>0</v>
      </c>
      <c r="AI1257">
        <v>1</v>
      </c>
      <c r="AJ1257">
        <v>1</v>
      </c>
      <c r="AK1257">
        <v>1</v>
      </c>
      <c r="AL1257">
        <v>1</v>
      </c>
      <c r="AM1257">
        <v>-2</v>
      </c>
      <c r="AN1257">
        <v>0</v>
      </c>
      <c r="AO1257">
        <v>0</v>
      </c>
      <c r="AP1257">
        <v>1</v>
      </c>
      <c r="AQ1257">
        <v>1</v>
      </c>
      <c r="AR1257">
        <v>0</v>
      </c>
      <c r="AS1257" t="s">
        <v>3</v>
      </c>
      <c r="AT1257">
        <v>0.19</v>
      </c>
      <c r="AU1257" t="s">
        <v>3</v>
      </c>
      <c r="AV1257">
        <v>1</v>
      </c>
      <c r="AW1257">
        <v>2</v>
      </c>
      <c r="AX1257">
        <v>448999418</v>
      </c>
      <c r="AY1257">
        <v>2</v>
      </c>
      <c r="AZ1257">
        <v>98304</v>
      </c>
      <c r="BA1257">
        <v>1294</v>
      </c>
      <c r="BB1257">
        <v>1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75.893600000000006</v>
      </c>
      <c r="BL1257">
        <v>102.54110000000001</v>
      </c>
      <c r="BM1257">
        <v>0</v>
      </c>
      <c r="BN1257">
        <v>0</v>
      </c>
      <c r="BO1257">
        <v>0.19</v>
      </c>
      <c r="BP1257">
        <v>1</v>
      </c>
      <c r="BQ1257">
        <v>0</v>
      </c>
      <c r="BR1257">
        <v>75.893600000000006</v>
      </c>
      <c r="BS1257">
        <v>102.54110000000001</v>
      </c>
      <c r="BT1257">
        <v>0</v>
      </c>
      <c r="BU1257">
        <v>0</v>
      </c>
      <c r="BV1257">
        <v>0.19</v>
      </c>
      <c r="BW1257">
        <v>1</v>
      </c>
      <c r="CV1257">
        <v>0</v>
      </c>
      <c r="CW1257">
        <f>ROUND(Y1257*Source!I713*DO1257,7)</f>
        <v>0.19</v>
      </c>
      <c r="CX1257">
        <f>ROUND(Y1257*Source!I713,7)</f>
        <v>0.19</v>
      </c>
      <c r="CY1257">
        <f>AB1257</f>
        <v>399.44</v>
      </c>
      <c r="CZ1257">
        <f>AF1257</f>
        <v>399.44</v>
      </c>
      <c r="DA1257">
        <f>AJ1257</f>
        <v>1</v>
      </c>
      <c r="DB1257">
        <f t="shared" si="560"/>
        <v>75.89</v>
      </c>
      <c r="DC1257">
        <f t="shared" si="561"/>
        <v>102.54</v>
      </c>
      <c r="DD1257" t="s">
        <v>3</v>
      </c>
      <c r="DE1257" t="s">
        <v>3</v>
      </c>
      <c r="DF1257">
        <f t="shared" si="562"/>
        <v>0</v>
      </c>
      <c r="DG1257">
        <f t="shared" si="563"/>
        <v>75.89</v>
      </c>
      <c r="DH1257">
        <f t="shared" si="548"/>
        <v>102.54</v>
      </c>
      <c r="DI1257">
        <f t="shared" si="549"/>
        <v>0</v>
      </c>
      <c r="DJ1257">
        <f>DG1257+DH1257</f>
        <v>178.43</v>
      </c>
      <c r="DK1257">
        <v>1</v>
      </c>
      <c r="DL1257" t="s">
        <v>1209</v>
      </c>
      <c r="DM1257">
        <v>4</v>
      </c>
      <c r="DN1257" t="s">
        <v>1203</v>
      </c>
      <c r="DO1257">
        <v>1</v>
      </c>
    </row>
    <row r="1258" spans="1:119" x14ac:dyDescent="0.2">
      <c r="A1258">
        <f>ROW(Source!A713)</f>
        <v>713</v>
      </c>
      <c r="B1258">
        <v>449016111</v>
      </c>
      <c r="C1258">
        <v>448999401</v>
      </c>
      <c r="D1258">
        <v>327164209</v>
      </c>
      <c r="E1258">
        <v>1</v>
      </c>
      <c r="F1258">
        <v>1</v>
      </c>
      <c r="G1258">
        <v>1</v>
      </c>
      <c r="H1258">
        <v>3</v>
      </c>
      <c r="I1258" t="s">
        <v>1320</v>
      </c>
      <c r="J1258" t="s">
        <v>1321</v>
      </c>
      <c r="K1258" t="s">
        <v>1322</v>
      </c>
      <c r="L1258">
        <v>1346</v>
      </c>
      <c r="N1258">
        <v>1009</v>
      </c>
      <c r="O1258" t="s">
        <v>441</v>
      </c>
      <c r="P1258" t="s">
        <v>441</v>
      </c>
      <c r="Q1258">
        <v>1</v>
      </c>
      <c r="W1258">
        <v>0</v>
      </c>
      <c r="X1258">
        <v>18064107</v>
      </c>
      <c r="Y1258">
        <f>(AT1258*ROUND(0,7))</f>
        <v>0</v>
      </c>
      <c r="AA1258">
        <v>121.39</v>
      </c>
      <c r="AB1258">
        <v>0</v>
      </c>
      <c r="AC1258">
        <v>0</v>
      </c>
      <c r="AD1258">
        <v>0</v>
      </c>
      <c r="AE1258">
        <v>155.63</v>
      </c>
      <c r="AF1258">
        <v>0</v>
      </c>
      <c r="AG1258">
        <v>0</v>
      </c>
      <c r="AH1258">
        <v>0</v>
      </c>
      <c r="AI1258">
        <v>0.78</v>
      </c>
      <c r="AJ1258">
        <v>1</v>
      </c>
      <c r="AK1258">
        <v>1</v>
      </c>
      <c r="AL1258">
        <v>1</v>
      </c>
      <c r="AM1258">
        <v>2</v>
      </c>
      <c r="AN1258">
        <v>0</v>
      </c>
      <c r="AO1258">
        <v>0</v>
      </c>
      <c r="AP1258">
        <v>1</v>
      </c>
      <c r="AQ1258">
        <v>1</v>
      </c>
      <c r="AR1258">
        <v>0</v>
      </c>
      <c r="AS1258" t="s">
        <v>3</v>
      </c>
      <c r="AT1258">
        <v>0.1</v>
      </c>
      <c r="AU1258" t="s">
        <v>135</v>
      </c>
      <c r="AV1258">
        <v>0</v>
      </c>
      <c r="AW1258">
        <v>2</v>
      </c>
      <c r="AX1258">
        <v>448999419</v>
      </c>
      <c r="AY1258">
        <v>1</v>
      </c>
      <c r="AZ1258">
        <v>0</v>
      </c>
      <c r="BA1258">
        <v>1295</v>
      </c>
      <c r="BB1258">
        <v>1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15.563000000000001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1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CV1258">
        <v>0</v>
      </c>
      <c r="CW1258">
        <v>0</v>
      </c>
      <c r="CX1258">
        <f>ROUND(Y1258*Source!I713,7)</f>
        <v>0</v>
      </c>
      <c r="CY1258">
        <f>AA1258</f>
        <v>121.39</v>
      </c>
      <c r="CZ1258">
        <f>AE1258</f>
        <v>155.63</v>
      </c>
      <c r="DA1258">
        <f>AI1258</f>
        <v>0.78</v>
      </c>
      <c r="DB1258">
        <f>ROUND((ROUND(AT1258*CZ1258,2)*ROUND(0,7)),6)</f>
        <v>0</v>
      </c>
      <c r="DC1258">
        <f>ROUND((ROUND(AT1258*AG1258,2)*ROUND(0,7)),6)</f>
        <v>0</v>
      </c>
      <c r="DD1258" t="s">
        <v>3</v>
      </c>
      <c r="DE1258" t="s">
        <v>3</v>
      </c>
      <c r="DF1258">
        <f>ROUND(ROUND(AE1258*AI1258,2)*CX1258,2)</f>
        <v>0</v>
      </c>
      <c r="DG1258">
        <f t="shared" si="563"/>
        <v>0</v>
      </c>
      <c r="DH1258">
        <f t="shared" si="548"/>
        <v>0</v>
      </c>
      <c r="DI1258">
        <f t="shared" si="549"/>
        <v>0</v>
      </c>
      <c r="DJ1258">
        <f>DF1258</f>
        <v>0</v>
      </c>
      <c r="DK1258">
        <v>0</v>
      </c>
      <c r="DL1258" t="s">
        <v>3</v>
      </c>
      <c r="DM1258">
        <v>0</v>
      </c>
      <c r="DN1258" t="s">
        <v>3</v>
      </c>
      <c r="DO1258">
        <v>0</v>
      </c>
    </row>
    <row r="1259" spans="1:119" x14ac:dyDescent="0.2">
      <c r="A1259">
        <f>ROW(Source!A713)</f>
        <v>713</v>
      </c>
      <c r="B1259">
        <v>449016111</v>
      </c>
      <c r="C1259">
        <v>448999401</v>
      </c>
      <c r="D1259">
        <v>327164851</v>
      </c>
      <c r="E1259">
        <v>1</v>
      </c>
      <c r="F1259">
        <v>1</v>
      </c>
      <c r="G1259">
        <v>1</v>
      </c>
      <c r="H1259">
        <v>3</v>
      </c>
      <c r="I1259" t="s">
        <v>1241</v>
      </c>
      <c r="J1259" t="s">
        <v>1242</v>
      </c>
      <c r="K1259" t="s">
        <v>1243</v>
      </c>
      <c r="L1259">
        <v>1346</v>
      </c>
      <c r="N1259">
        <v>1009</v>
      </c>
      <c r="O1259" t="s">
        <v>441</v>
      </c>
      <c r="P1259" t="s">
        <v>441</v>
      </c>
      <c r="Q1259">
        <v>1</v>
      </c>
      <c r="W1259">
        <v>0</v>
      </c>
      <c r="X1259">
        <v>1271338475</v>
      </c>
      <c r="Y1259">
        <f>(AT1259*ROUND(0,7))</f>
        <v>0</v>
      </c>
      <c r="AA1259">
        <v>188.92</v>
      </c>
      <c r="AB1259">
        <v>0</v>
      </c>
      <c r="AC1259">
        <v>0</v>
      </c>
      <c r="AD1259">
        <v>0</v>
      </c>
      <c r="AE1259">
        <v>174.93</v>
      </c>
      <c r="AF1259">
        <v>0</v>
      </c>
      <c r="AG1259">
        <v>0</v>
      </c>
      <c r="AH1259">
        <v>0</v>
      </c>
      <c r="AI1259">
        <v>1.08</v>
      </c>
      <c r="AJ1259">
        <v>1</v>
      </c>
      <c r="AK1259">
        <v>1</v>
      </c>
      <c r="AL1259">
        <v>1</v>
      </c>
      <c r="AM1259">
        <v>2</v>
      </c>
      <c r="AN1259">
        <v>0</v>
      </c>
      <c r="AO1259">
        <v>0</v>
      </c>
      <c r="AP1259">
        <v>1</v>
      </c>
      <c r="AQ1259">
        <v>1</v>
      </c>
      <c r="AR1259">
        <v>0</v>
      </c>
      <c r="AS1259" t="s">
        <v>3</v>
      </c>
      <c r="AT1259">
        <v>0.1</v>
      </c>
      <c r="AU1259" t="s">
        <v>135</v>
      </c>
      <c r="AV1259">
        <v>0</v>
      </c>
      <c r="AW1259">
        <v>2</v>
      </c>
      <c r="AX1259">
        <v>448999420</v>
      </c>
      <c r="AY1259">
        <v>1</v>
      </c>
      <c r="AZ1259">
        <v>0</v>
      </c>
      <c r="BA1259">
        <v>1296</v>
      </c>
      <c r="BB1259">
        <v>1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17.493000000000002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1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CV1259">
        <v>0</v>
      </c>
      <c r="CW1259">
        <v>0</v>
      </c>
      <c r="CX1259">
        <f>ROUND(Y1259*Source!I713,7)</f>
        <v>0</v>
      </c>
      <c r="CY1259">
        <f>AA1259</f>
        <v>188.92</v>
      </c>
      <c r="CZ1259">
        <f>AE1259</f>
        <v>174.93</v>
      </c>
      <c r="DA1259">
        <f>AI1259</f>
        <v>1.08</v>
      </c>
      <c r="DB1259">
        <f>ROUND((ROUND(AT1259*CZ1259,2)*ROUND(0,7)),6)</f>
        <v>0</v>
      </c>
      <c r="DC1259">
        <f>ROUND((ROUND(AT1259*AG1259,2)*ROUND(0,7)),6)</f>
        <v>0</v>
      </c>
      <c r="DD1259" t="s">
        <v>3</v>
      </c>
      <c r="DE1259" t="s">
        <v>3</v>
      </c>
      <c r="DF1259">
        <f>ROUND(ROUND(AE1259*AI1259,2)*CX1259,2)</f>
        <v>0</v>
      </c>
      <c r="DG1259">
        <f t="shared" si="563"/>
        <v>0</v>
      </c>
      <c r="DH1259">
        <f t="shared" si="548"/>
        <v>0</v>
      </c>
      <c r="DI1259">
        <f t="shared" si="549"/>
        <v>0</v>
      </c>
      <c r="DJ1259">
        <f>DF1259</f>
        <v>0</v>
      </c>
      <c r="DK1259">
        <v>0</v>
      </c>
      <c r="DL1259" t="s">
        <v>3</v>
      </c>
      <c r="DM1259">
        <v>0</v>
      </c>
      <c r="DN1259" t="s">
        <v>3</v>
      </c>
      <c r="DO1259">
        <v>0</v>
      </c>
    </row>
    <row r="1260" spans="1:119" x14ac:dyDescent="0.2">
      <c r="A1260">
        <f>ROW(Source!A713)</f>
        <v>713</v>
      </c>
      <c r="B1260">
        <v>449016111</v>
      </c>
      <c r="C1260">
        <v>448999401</v>
      </c>
      <c r="D1260">
        <v>327181313</v>
      </c>
      <c r="E1260">
        <v>1</v>
      </c>
      <c r="F1260">
        <v>1</v>
      </c>
      <c r="G1260">
        <v>1</v>
      </c>
      <c r="H1260">
        <v>3</v>
      </c>
      <c r="I1260" t="s">
        <v>1755</v>
      </c>
      <c r="J1260" t="s">
        <v>1756</v>
      </c>
      <c r="K1260" t="s">
        <v>1757</v>
      </c>
      <c r="L1260">
        <v>1346</v>
      </c>
      <c r="N1260">
        <v>1009</v>
      </c>
      <c r="O1260" t="s">
        <v>441</v>
      </c>
      <c r="P1260" t="s">
        <v>441</v>
      </c>
      <c r="Q1260">
        <v>1</v>
      </c>
      <c r="W1260">
        <v>0</v>
      </c>
      <c r="X1260">
        <v>466552771</v>
      </c>
      <c r="Y1260">
        <f>(AT1260*ROUND(0,7))</f>
        <v>0</v>
      </c>
      <c r="AA1260">
        <v>115.03</v>
      </c>
      <c r="AB1260">
        <v>0</v>
      </c>
      <c r="AC1260">
        <v>0</v>
      </c>
      <c r="AD1260">
        <v>0</v>
      </c>
      <c r="AE1260">
        <v>79.88</v>
      </c>
      <c r="AF1260">
        <v>0</v>
      </c>
      <c r="AG1260">
        <v>0</v>
      </c>
      <c r="AH1260">
        <v>0</v>
      </c>
      <c r="AI1260">
        <v>1.44</v>
      </c>
      <c r="AJ1260">
        <v>1</v>
      </c>
      <c r="AK1260">
        <v>1</v>
      </c>
      <c r="AL1260">
        <v>1</v>
      </c>
      <c r="AM1260">
        <v>2</v>
      </c>
      <c r="AN1260">
        <v>0</v>
      </c>
      <c r="AO1260">
        <v>0</v>
      </c>
      <c r="AP1260">
        <v>1</v>
      </c>
      <c r="AQ1260">
        <v>1</v>
      </c>
      <c r="AR1260">
        <v>0</v>
      </c>
      <c r="AS1260" t="s">
        <v>3</v>
      </c>
      <c r="AT1260">
        <v>0.02</v>
      </c>
      <c r="AU1260" t="s">
        <v>135</v>
      </c>
      <c r="AV1260">
        <v>0</v>
      </c>
      <c r="AW1260">
        <v>2</v>
      </c>
      <c r="AX1260">
        <v>448999421</v>
      </c>
      <c r="AY1260">
        <v>1</v>
      </c>
      <c r="AZ1260">
        <v>0</v>
      </c>
      <c r="BA1260">
        <v>1297</v>
      </c>
      <c r="BB1260">
        <v>1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1.5975999999999999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1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CV1260">
        <v>0</v>
      </c>
      <c r="CW1260">
        <v>0</v>
      </c>
      <c r="CX1260">
        <f>ROUND(Y1260*Source!I713,7)</f>
        <v>0</v>
      </c>
      <c r="CY1260">
        <f>AA1260</f>
        <v>115.03</v>
      </c>
      <c r="CZ1260">
        <f>AE1260</f>
        <v>79.88</v>
      </c>
      <c r="DA1260">
        <f>AI1260</f>
        <v>1.44</v>
      </c>
      <c r="DB1260">
        <f>ROUND((ROUND(AT1260*CZ1260,2)*ROUND(0,7)),6)</f>
        <v>0</v>
      </c>
      <c r="DC1260">
        <f>ROUND((ROUND(AT1260*AG1260,2)*ROUND(0,7)),6)</f>
        <v>0</v>
      </c>
      <c r="DD1260" t="s">
        <v>3</v>
      </c>
      <c r="DE1260" t="s">
        <v>3</v>
      </c>
      <c r="DF1260">
        <f>ROUND(ROUND(AE1260*AI1260,2)*CX1260,2)</f>
        <v>0</v>
      </c>
      <c r="DG1260">
        <f t="shared" si="563"/>
        <v>0</v>
      </c>
      <c r="DH1260">
        <f t="shared" si="548"/>
        <v>0</v>
      </c>
      <c r="DI1260">
        <f t="shared" si="549"/>
        <v>0</v>
      </c>
      <c r="DJ1260">
        <f>DF1260</f>
        <v>0</v>
      </c>
      <c r="DK1260">
        <v>0</v>
      </c>
      <c r="DL1260" t="s">
        <v>3</v>
      </c>
      <c r="DM1260">
        <v>0</v>
      </c>
      <c r="DN1260" t="s">
        <v>3</v>
      </c>
      <c r="DO1260">
        <v>0</v>
      </c>
    </row>
    <row r="1261" spans="1:119" x14ac:dyDescent="0.2">
      <c r="A1261">
        <f>ROW(Source!A714)</f>
        <v>714</v>
      </c>
      <c r="B1261">
        <v>449016111</v>
      </c>
      <c r="C1261">
        <v>448999423</v>
      </c>
      <c r="D1261">
        <v>327091163</v>
      </c>
      <c r="E1261">
        <v>112</v>
      </c>
      <c r="F1261">
        <v>1</v>
      </c>
      <c r="G1261">
        <v>1</v>
      </c>
      <c r="H1261">
        <v>1</v>
      </c>
      <c r="I1261" t="s">
        <v>1359</v>
      </c>
      <c r="J1261" t="s">
        <v>3</v>
      </c>
      <c r="K1261" t="s">
        <v>1455</v>
      </c>
      <c r="L1261">
        <v>1191</v>
      </c>
      <c r="N1261">
        <v>1013</v>
      </c>
      <c r="O1261" t="s">
        <v>1203</v>
      </c>
      <c r="P1261" t="s">
        <v>1203</v>
      </c>
      <c r="Q1261">
        <v>1</v>
      </c>
      <c r="W1261">
        <v>0</v>
      </c>
      <c r="X1261">
        <v>1426738182</v>
      </c>
      <c r="Y1261">
        <f>(AT1261*ROUND(0.3,7))</f>
        <v>0.309</v>
      </c>
      <c r="AA1261">
        <v>0</v>
      </c>
      <c r="AB1261">
        <v>0</v>
      </c>
      <c r="AC1261">
        <v>0</v>
      </c>
      <c r="AD1261">
        <v>485.31</v>
      </c>
      <c r="AE1261">
        <v>0</v>
      </c>
      <c r="AF1261">
        <v>0</v>
      </c>
      <c r="AG1261">
        <v>0</v>
      </c>
      <c r="AH1261">
        <v>485.31</v>
      </c>
      <c r="AI1261">
        <v>1</v>
      </c>
      <c r="AJ1261">
        <v>1</v>
      </c>
      <c r="AK1261">
        <v>1</v>
      </c>
      <c r="AL1261">
        <v>1</v>
      </c>
      <c r="AM1261">
        <v>-2</v>
      </c>
      <c r="AN1261">
        <v>0</v>
      </c>
      <c r="AO1261">
        <v>0</v>
      </c>
      <c r="AP1261">
        <v>1</v>
      </c>
      <c r="AQ1261">
        <v>1</v>
      </c>
      <c r="AR1261">
        <v>0</v>
      </c>
      <c r="AS1261" t="s">
        <v>3</v>
      </c>
      <c r="AT1261">
        <v>1.03</v>
      </c>
      <c r="AU1261" t="s">
        <v>321</v>
      </c>
      <c r="AV1261">
        <v>1</v>
      </c>
      <c r="AW1261">
        <v>2</v>
      </c>
      <c r="AX1261">
        <v>448999427</v>
      </c>
      <c r="AY1261">
        <v>2</v>
      </c>
      <c r="AZ1261">
        <v>131072</v>
      </c>
      <c r="BA1261">
        <v>1299</v>
      </c>
      <c r="BB1261">
        <v>1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499.86930000000001</v>
      </c>
      <c r="BN1261">
        <v>1.03</v>
      </c>
      <c r="BO1261">
        <v>0</v>
      </c>
      <c r="BP1261">
        <v>1</v>
      </c>
      <c r="BQ1261">
        <v>0</v>
      </c>
      <c r="BR1261">
        <v>0</v>
      </c>
      <c r="BS1261">
        <v>0</v>
      </c>
      <c r="BT1261">
        <v>149.96079</v>
      </c>
      <c r="BU1261">
        <v>0.309</v>
      </c>
      <c r="BV1261">
        <v>0</v>
      </c>
      <c r="BW1261">
        <v>1</v>
      </c>
      <c r="CU1261">
        <f>ROUND(AT1261*Source!I714*AH1261*AL1261,2)</f>
        <v>499.87</v>
      </c>
      <c r="CV1261">
        <f>ROUND(Y1261*Source!I714,7)</f>
        <v>0.309</v>
      </c>
      <c r="CW1261">
        <v>0</v>
      </c>
      <c r="CX1261">
        <f>ROUND(Y1261*Source!I714,7)</f>
        <v>0.309</v>
      </c>
      <c r="CY1261">
        <f>AD1261</f>
        <v>485.31</v>
      </c>
      <c r="CZ1261">
        <f>AH1261</f>
        <v>485.31</v>
      </c>
      <c r="DA1261">
        <f>AL1261</f>
        <v>1</v>
      </c>
      <c r="DB1261">
        <f>ROUND((ROUND(AT1261*CZ1261,2)*ROUND(0.3,7)),6)</f>
        <v>149.96100000000001</v>
      </c>
      <c r="DC1261">
        <f>ROUND((ROUND(AT1261*AG1261,2)*ROUND(0.3,7)),6)</f>
        <v>0</v>
      </c>
      <c r="DD1261" t="s">
        <v>3</v>
      </c>
      <c r="DE1261" t="s">
        <v>3</v>
      </c>
      <c r="DF1261">
        <f t="shared" ref="DF1261:DF1271" si="564">ROUND(ROUND(AE1261,2)*CX1261,2)</f>
        <v>0</v>
      </c>
      <c r="DG1261">
        <f t="shared" si="563"/>
        <v>0</v>
      </c>
      <c r="DH1261">
        <f t="shared" si="548"/>
        <v>0</v>
      </c>
      <c r="DI1261">
        <f t="shared" si="549"/>
        <v>149.96</v>
      </c>
      <c r="DJ1261">
        <f>DI1261</f>
        <v>149.96</v>
      </c>
      <c r="DK1261">
        <v>1</v>
      </c>
      <c r="DL1261" t="s">
        <v>3</v>
      </c>
      <c r="DM1261">
        <v>0</v>
      </c>
      <c r="DN1261" t="s">
        <v>3</v>
      </c>
      <c r="DO1261">
        <v>0</v>
      </c>
    </row>
    <row r="1262" spans="1:119" x14ac:dyDescent="0.2">
      <c r="A1262">
        <f>ROW(Source!A714)</f>
        <v>714</v>
      </c>
      <c r="B1262">
        <v>449016111</v>
      </c>
      <c r="C1262">
        <v>448999423</v>
      </c>
      <c r="D1262">
        <v>327091406</v>
      </c>
      <c r="E1262">
        <v>112</v>
      </c>
      <c r="F1262">
        <v>1</v>
      </c>
      <c r="G1262">
        <v>1</v>
      </c>
      <c r="H1262">
        <v>1</v>
      </c>
      <c r="I1262" t="s">
        <v>1204</v>
      </c>
      <c r="J1262" t="s">
        <v>3</v>
      </c>
      <c r="K1262" t="s">
        <v>1205</v>
      </c>
      <c r="L1262">
        <v>1191</v>
      </c>
      <c r="N1262">
        <v>1013</v>
      </c>
      <c r="O1262" t="s">
        <v>1203</v>
      </c>
      <c r="P1262" t="s">
        <v>1203</v>
      </c>
      <c r="Q1262">
        <v>1</v>
      </c>
      <c r="W1262">
        <v>0</v>
      </c>
      <c r="X1262">
        <v>-1417349443</v>
      </c>
      <c r="Y1262">
        <f>(AT1262*ROUND(0.3,7))</f>
        <v>3.0000000000000001E-3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1</v>
      </c>
      <c r="AJ1262">
        <v>1</v>
      </c>
      <c r="AK1262">
        <v>1</v>
      </c>
      <c r="AL1262">
        <v>1</v>
      </c>
      <c r="AM1262">
        <v>-2</v>
      </c>
      <c r="AN1262">
        <v>0</v>
      </c>
      <c r="AO1262">
        <v>0</v>
      </c>
      <c r="AP1262">
        <v>1</v>
      </c>
      <c r="AQ1262">
        <v>1</v>
      </c>
      <c r="AR1262">
        <v>0</v>
      </c>
      <c r="AS1262" t="s">
        <v>3</v>
      </c>
      <c r="AT1262">
        <v>0.01</v>
      </c>
      <c r="AU1262" t="s">
        <v>321</v>
      </c>
      <c r="AV1262">
        <v>2</v>
      </c>
      <c r="AW1262">
        <v>2</v>
      </c>
      <c r="AX1262">
        <v>448999428</v>
      </c>
      <c r="AY1262">
        <v>1</v>
      </c>
      <c r="AZ1262">
        <v>0</v>
      </c>
      <c r="BA1262">
        <v>1300</v>
      </c>
      <c r="BB1262">
        <v>1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CV1262">
        <v>0</v>
      </c>
      <c r="CW1262">
        <v>0</v>
      </c>
      <c r="CX1262">
        <f>ROUND(Y1262*Source!I714,7)</f>
        <v>3.0000000000000001E-3</v>
      </c>
      <c r="CY1262">
        <f>AD1262</f>
        <v>0</v>
      </c>
      <c r="CZ1262">
        <f>AH1262</f>
        <v>0</v>
      </c>
      <c r="DA1262">
        <f>AL1262</f>
        <v>1</v>
      </c>
      <c r="DB1262">
        <f>ROUND((ROUND(AT1262*CZ1262,2)*ROUND(0.3,7)),6)</f>
        <v>0</v>
      </c>
      <c r="DC1262">
        <f>ROUND((ROUND(AT1262*AG1262,2)*ROUND(0.3,7)),6)</f>
        <v>0</v>
      </c>
      <c r="DD1262" t="s">
        <v>3</v>
      </c>
      <c r="DE1262" t="s">
        <v>3</v>
      </c>
      <c r="DF1262">
        <f t="shared" si="564"/>
        <v>0</v>
      </c>
      <c r="DG1262">
        <f t="shared" si="563"/>
        <v>0</v>
      </c>
      <c r="DH1262">
        <f t="shared" si="548"/>
        <v>0</v>
      </c>
      <c r="DI1262">
        <f t="shared" si="549"/>
        <v>0</v>
      </c>
      <c r="DJ1262">
        <f>DI1262</f>
        <v>0</v>
      </c>
      <c r="DK1262">
        <v>0</v>
      </c>
      <c r="DL1262" t="s">
        <v>3</v>
      </c>
      <c r="DM1262">
        <v>0</v>
      </c>
      <c r="DN1262" t="s">
        <v>3</v>
      </c>
      <c r="DO1262">
        <v>0</v>
      </c>
    </row>
    <row r="1263" spans="1:119" x14ac:dyDescent="0.2">
      <c r="A1263">
        <f>ROW(Source!A714)</f>
        <v>714</v>
      </c>
      <c r="B1263">
        <v>449016111</v>
      </c>
      <c r="C1263">
        <v>448999423</v>
      </c>
      <c r="D1263">
        <v>327212380</v>
      </c>
      <c r="E1263">
        <v>1</v>
      </c>
      <c r="F1263">
        <v>1</v>
      </c>
      <c r="G1263">
        <v>1</v>
      </c>
      <c r="H1263">
        <v>2</v>
      </c>
      <c r="I1263" t="s">
        <v>1206</v>
      </c>
      <c r="J1263" t="s">
        <v>1207</v>
      </c>
      <c r="K1263" t="s">
        <v>1208</v>
      </c>
      <c r="L1263">
        <v>1368</v>
      </c>
      <c r="N1263">
        <v>1011</v>
      </c>
      <c r="O1263" t="s">
        <v>1100</v>
      </c>
      <c r="P1263" t="s">
        <v>1100</v>
      </c>
      <c r="Q1263">
        <v>1</v>
      </c>
      <c r="W1263">
        <v>0</v>
      </c>
      <c r="X1263">
        <v>1032761012</v>
      </c>
      <c r="Y1263">
        <f>(AT1263*ROUND(0.3,7))</f>
        <v>3.0000000000000001E-3</v>
      </c>
      <c r="AA1263">
        <v>0</v>
      </c>
      <c r="AB1263">
        <v>641.70000000000005</v>
      </c>
      <c r="AC1263">
        <v>539.69000000000005</v>
      </c>
      <c r="AD1263">
        <v>0</v>
      </c>
      <c r="AE1263">
        <v>0</v>
      </c>
      <c r="AF1263">
        <v>641.70000000000005</v>
      </c>
      <c r="AG1263">
        <v>539.69000000000005</v>
      </c>
      <c r="AH1263">
        <v>0</v>
      </c>
      <c r="AI1263">
        <v>1</v>
      </c>
      <c r="AJ1263">
        <v>1</v>
      </c>
      <c r="AK1263">
        <v>1</v>
      </c>
      <c r="AL1263">
        <v>1</v>
      </c>
      <c r="AM1263">
        <v>-2</v>
      </c>
      <c r="AN1263">
        <v>0</v>
      </c>
      <c r="AO1263">
        <v>0</v>
      </c>
      <c r="AP1263">
        <v>1</v>
      </c>
      <c r="AQ1263">
        <v>1</v>
      </c>
      <c r="AR1263">
        <v>0</v>
      </c>
      <c r="AS1263" t="s">
        <v>3</v>
      </c>
      <c r="AT1263">
        <v>0.01</v>
      </c>
      <c r="AU1263" t="s">
        <v>321</v>
      </c>
      <c r="AV1263">
        <v>1</v>
      </c>
      <c r="AW1263">
        <v>2</v>
      </c>
      <c r="AX1263">
        <v>448999429</v>
      </c>
      <c r="AY1263">
        <v>2</v>
      </c>
      <c r="AZ1263">
        <v>98304</v>
      </c>
      <c r="BA1263">
        <v>1301</v>
      </c>
      <c r="BB1263">
        <v>1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6.4170000000000007</v>
      </c>
      <c r="BL1263">
        <v>5.3969000000000005</v>
      </c>
      <c r="BM1263">
        <v>0</v>
      </c>
      <c r="BN1263">
        <v>0</v>
      </c>
      <c r="BO1263">
        <v>0.01</v>
      </c>
      <c r="BP1263">
        <v>1</v>
      </c>
      <c r="BQ1263">
        <v>0</v>
      </c>
      <c r="BR1263">
        <v>1.9251000000000003</v>
      </c>
      <c r="BS1263">
        <v>1.6190700000000002</v>
      </c>
      <c r="BT1263">
        <v>0</v>
      </c>
      <c r="BU1263">
        <v>0</v>
      </c>
      <c r="BV1263">
        <v>3.0000000000000001E-3</v>
      </c>
      <c r="BW1263">
        <v>1</v>
      </c>
      <c r="CV1263">
        <v>0</v>
      </c>
      <c r="CW1263">
        <f>ROUND(Y1263*Source!I714*DO1263,7)</f>
        <v>3.0000000000000001E-3</v>
      </c>
      <c r="CX1263">
        <f>ROUND(Y1263*Source!I714,7)</f>
        <v>3.0000000000000001E-3</v>
      </c>
      <c r="CY1263">
        <f>AB1263</f>
        <v>641.70000000000005</v>
      </c>
      <c r="CZ1263">
        <f>AF1263</f>
        <v>641.70000000000005</v>
      </c>
      <c r="DA1263">
        <f>AJ1263</f>
        <v>1</v>
      </c>
      <c r="DB1263">
        <f>ROUND((ROUND(AT1263*CZ1263,2)*ROUND(0.3,7)),6)</f>
        <v>1.9259999999999999</v>
      </c>
      <c r="DC1263">
        <f>ROUND((ROUND(AT1263*AG1263,2)*ROUND(0.3,7)),6)</f>
        <v>1.62</v>
      </c>
      <c r="DD1263" t="s">
        <v>3</v>
      </c>
      <c r="DE1263" t="s">
        <v>3</v>
      </c>
      <c r="DF1263">
        <f t="shared" si="564"/>
        <v>0</v>
      </c>
      <c r="DG1263">
        <f t="shared" si="563"/>
        <v>1.93</v>
      </c>
      <c r="DH1263">
        <f t="shared" si="548"/>
        <v>1.62</v>
      </c>
      <c r="DI1263">
        <f t="shared" si="549"/>
        <v>0</v>
      </c>
      <c r="DJ1263">
        <f>DG1263+DH1263</f>
        <v>3.55</v>
      </c>
      <c r="DK1263">
        <v>1</v>
      </c>
      <c r="DL1263" t="s">
        <v>1209</v>
      </c>
      <c r="DM1263">
        <v>4</v>
      </c>
      <c r="DN1263" t="s">
        <v>1203</v>
      </c>
      <c r="DO1263">
        <v>1</v>
      </c>
    </row>
    <row r="1264" spans="1:119" x14ac:dyDescent="0.2">
      <c r="A1264">
        <f>ROW(Source!A715)</f>
        <v>715</v>
      </c>
      <c r="B1264">
        <v>449016111</v>
      </c>
      <c r="C1264">
        <v>448999431</v>
      </c>
      <c r="D1264">
        <v>327091163</v>
      </c>
      <c r="E1264">
        <v>112</v>
      </c>
      <c r="F1264">
        <v>1</v>
      </c>
      <c r="G1264">
        <v>1</v>
      </c>
      <c r="H1264">
        <v>1</v>
      </c>
      <c r="I1264" t="s">
        <v>1359</v>
      </c>
      <c r="J1264" t="s">
        <v>3</v>
      </c>
      <c r="K1264" t="s">
        <v>1455</v>
      </c>
      <c r="L1264">
        <v>1191</v>
      </c>
      <c r="N1264">
        <v>1013</v>
      </c>
      <c r="O1264" t="s">
        <v>1203</v>
      </c>
      <c r="P1264" t="s">
        <v>1203</v>
      </c>
      <c r="Q1264">
        <v>1</v>
      </c>
      <c r="W1264">
        <v>0</v>
      </c>
      <c r="X1264">
        <v>1426738182</v>
      </c>
      <c r="Y1264">
        <f>AT1264</f>
        <v>1.03</v>
      </c>
      <c r="AA1264">
        <v>0</v>
      </c>
      <c r="AB1264">
        <v>0</v>
      </c>
      <c r="AC1264">
        <v>0</v>
      </c>
      <c r="AD1264">
        <v>485.31</v>
      </c>
      <c r="AE1264">
        <v>0</v>
      </c>
      <c r="AF1264">
        <v>0</v>
      </c>
      <c r="AG1264">
        <v>0</v>
      </c>
      <c r="AH1264">
        <v>485.31</v>
      </c>
      <c r="AI1264">
        <v>1</v>
      </c>
      <c r="AJ1264">
        <v>1</v>
      </c>
      <c r="AK1264">
        <v>1</v>
      </c>
      <c r="AL1264">
        <v>1</v>
      </c>
      <c r="AM1264">
        <v>-2</v>
      </c>
      <c r="AN1264">
        <v>0</v>
      </c>
      <c r="AO1264">
        <v>0</v>
      </c>
      <c r="AP1264">
        <v>1</v>
      </c>
      <c r="AQ1264">
        <v>1</v>
      </c>
      <c r="AR1264">
        <v>0</v>
      </c>
      <c r="AS1264" t="s">
        <v>3</v>
      </c>
      <c r="AT1264">
        <v>1.03</v>
      </c>
      <c r="AU1264" t="s">
        <v>3</v>
      </c>
      <c r="AV1264">
        <v>1</v>
      </c>
      <c r="AW1264">
        <v>2</v>
      </c>
      <c r="AX1264">
        <v>448999435</v>
      </c>
      <c r="AY1264">
        <v>2</v>
      </c>
      <c r="AZ1264">
        <v>131072</v>
      </c>
      <c r="BA1264">
        <v>1303</v>
      </c>
      <c r="BB1264">
        <v>1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499.86930000000001</v>
      </c>
      <c r="BN1264">
        <v>1.03</v>
      </c>
      <c r="BO1264">
        <v>0</v>
      </c>
      <c r="BP1264">
        <v>1</v>
      </c>
      <c r="BQ1264">
        <v>0</v>
      </c>
      <c r="BR1264">
        <v>0</v>
      </c>
      <c r="BS1264">
        <v>0</v>
      </c>
      <c r="BT1264">
        <v>499.86930000000001</v>
      </c>
      <c r="BU1264">
        <v>1.03</v>
      </c>
      <c r="BV1264">
        <v>0</v>
      </c>
      <c r="BW1264">
        <v>1</v>
      </c>
      <c r="CU1264">
        <f>ROUND(AT1264*Source!I715*AH1264*AL1264,2)</f>
        <v>499.87</v>
      </c>
      <c r="CV1264">
        <f>ROUND(Y1264*Source!I715,7)</f>
        <v>1.03</v>
      </c>
      <c r="CW1264">
        <v>0</v>
      </c>
      <c r="CX1264">
        <f>ROUND(Y1264*Source!I715,7)</f>
        <v>1.03</v>
      </c>
      <c r="CY1264">
        <f>AD1264</f>
        <v>485.31</v>
      </c>
      <c r="CZ1264">
        <f>AH1264</f>
        <v>485.31</v>
      </c>
      <c r="DA1264">
        <f>AL1264</f>
        <v>1</v>
      </c>
      <c r="DB1264">
        <f>ROUND(ROUND(AT1264*CZ1264,2),6)</f>
        <v>499.87</v>
      </c>
      <c r="DC1264">
        <f>ROUND(ROUND(AT1264*AG1264,2),6)</f>
        <v>0</v>
      </c>
      <c r="DD1264" t="s">
        <v>3</v>
      </c>
      <c r="DE1264" t="s">
        <v>3</v>
      </c>
      <c r="DF1264">
        <f t="shared" si="564"/>
        <v>0</v>
      </c>
      <c r="DG1264">
        <f t="shared" si="563"/>
        <v>0</v>
      </c>
      <c r="DH1264">
        <f t="shared" si="548"/>
        <v>0</v>
      </c>
      <c r="DI1264">
        <f t="shared" si="549"/>
        <v>499.87</v>
      </c>
      <c r="DJ1264">
        <f>DI1264</f>
        <v>499.87</v>
      </c>
      <c r="DK1264">
        <v>1</v>
      </c>
      <c r="DL1264" t="s">
        <v>3</v>
      </c>
      <c r="DM1264">
        <v>0</v>
      </c>
      <c r="DN1264" t="s">
        <v>3</v>
      </c>
      <c r="DO1264">
        <v>0</v>
      </c>
    </row>
    <row r="1265" spans="1:119" x14ac:dyDescent="0.2">
      <c r="A1265">
        <f>ROW(Source!A715)</f>
        <v>715</v>
      </c>
      <c r="B1265">
        <v>449016111</v>
      </c>
      <c r="C1265">
        <v>448999431</v>
      </c>
      <c r="D1265">
        <v>327091406</v>
      </c>
      <c r="E1265">
        <v>112</v>
      </c>
      <c r="F1265">
        <v>1</v>
      </c>
      <c r="G1265">
        <v>1</v>
      </c>
      <c r="H1265">
        <v>1</v>
      </c>
      <c r="I1265" t="s">
        <v>1204</v>
      </c>
      <c r="J1265" t="s">
        <v>3</v>
      </c>
      <c r="K1265" t="s">
        <v>1205</v>
      </c>
      <c r="L1265">
        <v>1191</v>
      </c>
      <c r="N1265">
        <v>1013</v>
      </c>
      <c r="O1265" t="s">
        <v>1203</v>
      </c>
      <c r="P1265" t="s">
        <v>1203</v>
      </c>
      <c r="Q1265">
        <v>1</v>
      </c>
      <c r="W1265">
        <v>0</v>
      </c>
      <c r="X1265">
        <v>-1417349443</v>
      </c>
      <c r="Y1265">
        <f>AT1265</f>
        <v>0.01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1</v>
      </c>
      <c r="AJ1265">
        <v>1</v>
      </c>
      <c r="AK1265">
        <v>1</v>
      </c>
      <c r="AL1265">
        <v>1</v>
      </c>
      <c r="AM1265">
        <v>-2</v>
      </c>
      <c r="AN1265">
        <v>0</v>
      </c>
      <c r="AO1265">
        <v>0</v>
      </c>
      <c r="AP1265">
        <v>1</v>
      </c>
      <c r="AQ1265">
        <v>1</v>
      </c>
      <c r="AR1265">
        <v>0</v>
      </c>
      <c r="AS1265" t="s">
        <v>3</v>
      </c>
      <c r="AT1265">
        <v>0.01</v>
      </c>
      <c r="AU1265" t="s">
        <v>3</v>
      </c>
      <c r="AV1265">
        <v>2</v>
      </c>
      <c r="AW1265">
        <v>2</v>
      </c>
      <c r="AX1265">
        <v>448999436</v>
      </c>
      <c r="AY1265">
        <v>1</v>
      </c>
      <c r="AZ1265">
        <v>0</v>
      </c>
      <c r="BA1265">
        <v>1304</v>
      </c>
      <c r="BB1265">
        <v>1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CV1265">
        <v>0</v>
      </c>
      <c r="CW1265">
        <v>0</v>
      </c>
      <c r="CX1265">
        <f>ROUND(Y1265*Source!I715,7)</f>
        <v>0.01</v>
      </c>
      <c r="CY1265">
        <f>AD1265</f>
        <v>0</v>
      </c>
      <c r="CZ1265">
        <f>AH1265</f>
        <v>0</v>
      </c>
      <c r="DA1265">
        <f>AL1265</f>
        <v>1</v>
      </c>
      <c r="DB1265">
        <f>ROUND(ROUND(AT1265*CZ1265,2),6)</f>
        <v>0</v>
      </c>
      <c r="DC1265">
        <f>ROUND(ROUND(AT1265*AG1265,2),6)</f>
        <v>0</v>
      </c>
      <c r="DD1265" t="s">
        <v>3</v>
      </c>
      <c r="DE1265" t="s">
        <v>3</v>
      </c>
      <c r="DF1265">
        <f t="shared" si="564"/>
        <v>0</v>
      </c>
      <c r="DG1265">
        <f t="shared" si="563"/>
        <v>0</v>
      </c>
      <c r="DH1265">
        <f t="shared" si="548"/>
        <v>0</v>
      </c>
      <c r="DI1265">
        <f t="shared" si="549"/>
        <v>0</v>
      </c>
      <c r="DJ1265">
        <f>DI1265</f>
        <v>0</v>
      </c>
      <c r="DK1265">
        <v>0</v>
      </c>
      <c r="DL1265" t="s">
        <v>3</v>
      </c>
      <c r="DM1265">
        <v>0</v>
      </c>
      <c r="DN1265" t="s">
        <v>3</v>
      </c>
      <c r="DO1265">
        <v>0</v>
      </c>
    </row>
    <row r="1266" spans="1:119" x14ac:dyDescent="0.2">
      <c r="A1266">
        <f>ROW(Source!A715)</f>
        <v>715</v>
      </c>
      <c r="B1266">
        <v>449016111</v>
      </c>
      <c r="C1266">
        <v>448999431</v>
      </c>
      <c r="D1266">
        <v>327212380</v>
      </c>
      <c r="E1266">
        <v>1</v>
      </c>
      <c r="F1266">
        <v>1</v>
      </c>
      <c r="G1266">
        <v>1</v>
      </c>
      <c r="H1266">
        <v>2</v>
      </c>
      <c r="I1266" t="s">
        <v>1206</v>
      </c>
      <c r="J1266" t="s">
        <v>1207</v>
      </c>
      <c r="K1266" t="s">
        <v>1208</v>
      </c>
      <c r="L1266">
        <v>1368</v>
      </c>
      <c r="N1266">
        <v>1011</v>
      </c>
      <c r="O1266" t="s">
        <v>1100</v>
      </c>
      <c r="P1266" t="s">
        <v>1100</v>
      </c>
      <c r="Q1266">
        <v>1</v>
      </c>
      <c r="W1266">
        <v>0</v>
      </c>
      <c r="X1266">
        <v>1032761012</v>
      </c>
      <c r="Y1266">
        <f>AT1266</f>
        <v>0.01</v>
      </c>
      <c r="AA1266">
        <v>0</v>
      </c>
      <c r="AB1266">
        <v>641.70000000000005</v>
      </c>
      <c r="AC1266">
        <v>539.69000000000005</v>
      </c>
      <c r="AD1266">
        <v>0</v>
      </c>
      <c r="AE1266">
        <v>0</v>
      </c>
      <c r="AF1266">
        <v>641.70000000000005</v>
      </c>
      <c r="AG1266">
        <v>539.69000000000005</v>
      </c>
      <c r="AH1266">
        <v>0</v>
      </c>
      <c r="AI1266">
        <v>1</v>
      </c>
      <c r="AJ1266">
        <v>1</v>
      </c>
      <c r="AK1266">
        <v>1</v>
      </c>
      <c r="AL1266">
        <v>1</v>
      </c>
      <c r="AM1266">
        <v>-2</v>
      </c>
      <c r="AN1266">
        <v>0</v>
      </c>
      <c r="AO1266">
        <v>0</v>
      </c>
      <c r="AP1266">
        <v>1</v>
      </c>
      <c r="AQ1266">
        <v>1</v>
      </c>
      <c r="AR1266">
        <v>0</v>
      </c>
      <c r="AS1266" t="s">
        <v>3</v>
      </c>
      <c r="AT1266">
        <v>0.01</v>
      </c>
      <c r="AU1266" t="s">
        <v>3</v>
      </c>
      <c r="AV1266">
        <v>1</v>
      </c>
      <c r="AW1266">
        <v>2</v>
      </c>
      <c r="AX1266">
        <v>448999437</v>
      </c>
      <c r="AY1266">
        <v>2</v>
      </c>
      <c r="AZ1266">
        <v>98304</v>
      </c>
      <c r="BA1266">
        <v>1305</v>
      </c>
      <c r="BB1266">
        <v>1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6.4170000000000007</v>
      </c>
      <c r="BL1266">
        <v>5.3969000000000005</v>
      </c>
      <c r="BM1266">
        <v>0</v>
      </c>
      <c r="BN1266">
        <v>0</v>
      </c>
      <c r="BO1266">
        <v>0.01</v>
      </c>
      <c r="BP1266">
        <v>1</v>
      </c>
      <c r="BQ1266">
        <v>0</v>
      </c>
      <c r="BR1266">
        <v>6.4170000000000007</v>
      </c>
      <c r="BS1266">
        <v>5.3969000000000005</v>
      </c>
      <c r="BT1266">
        <v>0</v>
      </c>
      <c r="BU1266">
        <v>0</v>
      </c>
      <c r="BV1266">
        <v>0.01</v>
      </c>
      <c r="BW1266">
        <v>1</v>
      </c>
      <c r="CV1266">
        <v>0</v>
      </c>
      <c r="CW1266">
        <f>ROUND(Y1266*Source!I715*DO1266,7)</f>
        <v>0.01</v>
      </c>
      <c r="CX1266">
        <f>ROUND(Y1266*Source!I715,7)</f>
        <v>0.01</v>
      </c>
      <c r="CY1266">
        <f>AB1266</f>
        <v>641.70000000000005</v>
      </c>
      <c r="CZ1266">
        <f>AF1266</f>
        <v>641.70000000000005</v>
      </c>
      <c r="DA1266">
        <f>AJ1266</f>
        <v>1</v>
      </c>
      <c r="DB1266">
        <f>ROUND(ROUND(AT1266*CZ1266,2),6)</f>
        <v>6.42</v>
      </c>
      <c r="DC1266">
        <f>ROUND(ROUND(AT1266*AG1266,2),6)</f>
        <v>5.4</v>
      </c>
      <c r="DD1266" t="s">
        <v>3</v>
      </c>
      <c r="DE1266" t="s">
        <v>3</v>
      </c>
      <c r="DF1266">
        <f t="shared" si="564"/>
        <v>0</v>
      </c>
      <c r="DG1266">
        <f t="shared" si="563"/>
        <v>6.42</v>
      </c>
      <c r="DH1266">
        <f t="shared" si="548"/>
        <v>5.4</v>
      </c>
      <c r="DI1266">
        <f t="shared" si="549"/>
        <v>0</v>
      </c>
      <c r="DJ1266">
        <f>DG1266+DH1266</f>
        <v>11.82</v>
      </c>
      <c r="DK1266">
        <v>1</v>
      </c>
      <c r="DL1266" t="s">
        <v>1209</v>
      </c>
      <c r="DM1266">
        <v>4</v>
      </c>
      <c r="DN1266" t="s">
        <v>1203</v>
      </c>
      <c r="DO1266">
        <v>1</v>
      </c>
    </row>
    <row r="1267" spans="1:119" x14ac:dyDescent="0.2">
      <c r="A1267">
        <f>ROW(Source!A716)</f>
        <v>716</v>
      </c>
      <c r="B1267">
        <v>449016111</v>
      </c>
      <c r="C1267">
        <v>448999439</v>
      </c>
      <c r="D1267">
        <v>277560309</v>
      </c>
      <c r="E1267">
        <v>109</v>
      </c>
      <c r="F1267">
        <v>1</v>
      </c>
      <c r="G1267">
        <v>1</v>
      </c>
      <c r="H1267">
        <v>1</v>
      </c>
      <c r="I1267" t="s">
        <v>1251</v>
      </c>
      <c r="J1267" t="s">
        <v>3</v>
      </c>
      <c r="K1267" t="s">
        <v>1252</v>
      </c>
      <c r="L1267">
        <v>1191</v>
      </c>
      <c r="N1267">
        <v>1013</v>
      </c>
      <c r="O1267" t="s">
        <v>1203</v>
      </c>
      <c r="P1267" t="s">
        <v>1203</v>
      </c>
      <c r="Q1267">
        <v>1</v>
      </c>
      <c r="W1267">
        <v>0</v>
      </c>
      <c r="X1267">
        <v>-1936699058</v>
      </c>
      <c r="Y1267">
        <f>(AT1267*ROUND(0.3,7))</f>
        <v>1.5450000000000002</v>
      </c>
      <c r="AA1267">
        <v>0</v>
      </c>
      <c r="AB1267">
        <v>0</v>
      </c>
      <c r="AC1267">
        <v>0</v>
      </c>
      <c r="AD1267">
        <v>555.79999999999995</v>
      </c>
      <c r="AE1267">
        <v>0</v>
      </c>
      <c r="AF1267">
        <v>0</v>
      </c>
      <c r="AG1267">
        <v>0</v>
      </c>
      <c r="AH1267">
        <v>555.79999999999995</v>
      </c>
      <c r="AI1267">
        <v>1</v>
      </c>
      <c r="AJ1267">
        <v>1</v>
      </c>
      <c r="AK1267">
        <v>1</v>
      </c>
      <c r="AL1267">
        <v>1</v>
      </c>
      <c r="AM1267">
        <v>-2</v>
      </c>
      <c r="AN1267">
        <v>0</v>
      </c>
      <c r="AO1267">
        <v>0</v>
      </c>
      <c r="AP1267">
        <v>1</v>
      </c>
      <c r="AQ1267">
        <v>1</v>
      </c>
      <c r="AR1267">
        <v>0</v>
      </c>
      <c r="AS1267" t="s">
        <v>3</v>
      </c>
      <c r="AT1267">
        <v>5.15</v>
      </c>
      <c r="AU1267" t="s">
        <v>321</v>
      </c>
      <c r="AV1267">
        <v>1</v>
      </c>
      <c r="AW1267">
        <v>2</v>
      </c>
      <c r="AX1267">
        <v>448999451</v>
      </c>
      <c r="AY1267">
        <v>2</v>
      </c>
      <c r="AZ1267">
        <v>131072</v>
      </c>
      <c r="BA1267">
        <v>1307</v>
      </c>
      <c r="BB1267">
        <v>1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2862.37</v>
      </c>
      <c r="BN1267">
        <v>5.15</v>
      </c>
      <c r="BO1267">
        <v>0</v>
      </c>
      <c r="BP1267">
        <v>1</v>
      </c>
      <c r="BQ1267">
        <v>0</v>
      </c>
      <c r="BR1267">
        <v>0</v>
      </c>
      <c r="BS1267">
        <v>0</v>
      </c>
      <c r="BT1267">
        <v>858.71100000000001</v>
      </c>
      <c r="BU1267">
        <v>1.5450000000000002</v>
      </c>
      <c r="BV1267">
        <v>0</v>
      </c>
      <c r="BW1267">
        <v>1</v>
      </c>
      <c r="CU1267">
        <f>ROUND(AT1267*Source!I716*AH1267*AL1267,2)</f>
        <v>2862.37</v>
      </c>
      <c r="CV1267">
        <f>ROUND(Y1267*Source!I716,7)</f>
        <v>1.5449999999999999</v>
      </c>
      <c r="CW1267">
        <v>0</v>
      </c>
      <c r="CX1267">
        <f>ROUND(Y1267*Source!I716,7)</f>
        <v>1.5449999999999999</v>
      </c>
      <c r="CY1267">
        <f>AD1267</f>
        <v>555.79999999999995</v>
      </c>
      <c r="CZ1267">
        <f>AH1267</f>
        <v>555.79999999999995</v>
      </c>
      <c r="DA1267">
        <f>AL1267</f>
        <v>1</v>
      </c>
      <c r="DB1267">
        <f>ROUND((ROUND(AT1267*CZ1267,2)*ROUND(0.3,7)),6)</f>
        <v>858.71100000000001</v>
      </c>
      <c r="DC1267">
        <f>ROUND((ROUND(AT1267*AG1267,2)*ROUND(0.3,7)),6)</f>
        <v>0</v>
      </c>
      <c r="DD1267" t="s">
        <v>3</v>
      </c>
      <c r="DE1267" t="s">
        <v>3</v>
      </c>
      <c r="DF1267">
        <f t="shared" si="564"/>
        <v>0</v>
      </c>
      <c r="DG1267">
        <f t="shared" si="563"/>
        <v>0</v>
      </c>
      <c r="DH1267">
        <f t="shared" si="548"/>
        <v>0</v>
      </c>
      <c r="DI1267">
        <f t="shared" si="549"/>
        <v>858.71</v>
      </c>
      <c r="DJ1267">
        <f>DI1267</f>
        <v>858.71</v>
      </c>
      <c r="DK1267">
        <v>1</v>
      </c>
      <c r="DL1267" t="s">
        <v>3</v>
      </c>
      <c r="DM1267">
        <v>0</v>
      </c>
      <c r="DN1267" t="s">
        <v>3</v>
      </c>
      <c r="DO1267">
        <v>0</v>
      </c>
    </row>
    <row r="1268" spans="1:119" x14ac:dyDescent="0.2">
      <c r="A1268">
        <f>ROW(Source!A716)</f>
        <v>716</v>
      </c>
      <c r="B1268">
        <v>449016111</v>
      </c>
      <c r="C1268">
        <v>448999439</v>
      </c>
      <c r="D1268">
        <v>277560491</v>
      </c>
      <c r="E1268">
        <v>109</v>
      </c>
      <c r="F1268">
        <v>1</v>
      </c>
      <c r="G1268">
        <v>1</v>
      </c>
      <c r="H1268">
        <v>1</v>
      </c>
      <c r="I1268" t="s">
        <v>1204</v>
      </c>
      <c r="J1268" t="s">
        <v>3</v>
      </c>
      <c r="K1268" t="s">
        <v>1205</v>
      </c>
      <c r="L1268">
        <v>1191</v>
      </c>
      <c r="N1268">
        <v>1013</v>
      </c>
      <c r="O1268" t="s">
        <v>1203</v>
      </c>
      <c r="P1268" t="s">
        <v>1203</v>
      </c>
      <c r="Q1268">
        <v>1</v>
      </c>
      <c r="W1268">
        <v>0</v>
      </c>
      <c r="X1268">
        <v>-1417349443</v>
      </c>
      <c r="Y1268">
        <f>(AT1268*ROUND(0.3,7))</f>
        <v>0.46199999999999997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1</v>
      </c>
      <c r="AJ1268">
        <v>1</v>
      </c>
      <c r="AK1268">
        <v>1</v>
      </c>
      <c r="AL1268">
        <v>1</v>
      </c>
      <c r="AM1268">
        <v>-2</v>
      </c>
      <c r="AN1268">
        <v>0</v>
      </c>
      <c r="AO1268">
        <v>0</v>
      </c>
      <c r="AP1268">
        <v>1</v>
      </c>
      <c r="AQ1268">
        <v>1</v>
      </c>
      <c r="AR1268">
        <v>0</v>
      </c>
      <c r="AS1268" t="s">
        <v>3</v>
      </c>
      <c r="AT1268">
        <v>1.54</v>
      </c>
      <c r="AU1268" t="s">
        <v>321</v>
      </c>
      <c r="AV1268">
        <v>2</v>
      </c>
      <c r="AW1268">
        <v>2</v>
      </c>
      <c r="AX1268">
        <v>448999452</v>
      </c>
      <c r="AY1268">
        <v>1</v>
      </c>
      <c r="AZ1268">
        <v>0</v>
      </c>
      <c r="BA1268">
        <v>1308</v>
      </c>
      <c r="BB1268">
        <v>1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CV1268">
        <v>0</v>
      </c>
      <c r="CW1268">
        <v>0</v>
      </c>
      <c r="CX1268">
        <f>ROUND(Y1268*Source!I716,7)</f>
        <v>0.46200000000000002</v>
      </c>
      <c r="CY1268">
        <f>AD1268</f>
        <v>0</v>
      </c>
      <c r="CZ1268">
        <f>AH1268</f>
        <v>0</v>
      </c>
      <c r="DA1268">
        <f>AL1268</f>
        <v>1</v>
      </c>
      <c r="DB1268">
        <f>ROUND((ROUND(AT1268*CZ1268,2)*ROUND(0.3,7)),6)</f>
        <v>0</v>
      </c>
      <c r="DC1268">
        <f>ROUND((ROUND(AT1268*AG1268,2)*ROUND(0.3,7)),6)</f>
        <v>0</v>
      </c>
      <c r="DD1268" t="s">
        <v>3</v>
      </c>
      <c r="DE1268" t="s">
        <v>3</v>
      </c>
      <c r="DF1268">
        <f t="shared" si="564"/>
        <v>0</v>
      </c>
      <c r="DG1268">
        <f t="shared" si="563"/>
        <v>0</v>
      </c>
      <c r="DH1268">
        <f t="shared" si="548"/>
        <v>0</v>
      </c>
      <c r="DI1268">
        <f t="shared" si="549"/>
        <v>0</v>
      </c>
      <c r="DJ1268">
        <f>DI1268</f>
        <v>0</v>
      </c>
      <c r="DK1268">
        <v>0</v>
      </c>
      <c r="DL1268" t="s">
        <v>3</v>
      </c>
      <c r="DM1268">
        <v>0</v>
      </c>
      <c r="DN1268" t="s">
        <v>3</v>
      </c>
      <c r="DO1268">
        <v>0</v>
      </c>
    </row>
    <row r="1269" spans="1:119" x14ac:dyDescent="0.2">
      <c r="A1269">
        <f>ROW(Source!A716)</f>
        <v>716</v>
      </c>
      <c r="B1269">
        <v>449016111</v>
      </c>
      <c r="C1269">
        <v>448999439</v>
      </c>
      <c r="D1269">
        <v>277944622</v>
      </c>
      <c r="E1269">
        <v>1</v>
      </c>
      <c r="F1269">
        <v>1</v>
      </c>
      <c r="G1269">
        <v>1</v>
      </c>
      <c r="H1269">
        <v>2</v>
      </c>
      <c r="I1269" t="s">
        <v>1220</v>
      </c>
      <c r="J1269" t="s">
        <v>1221</v>
      </c>
      <c r="K1269" t="s">
        <v>1222</v>
      </c>
      <c r="L1269">
        <v>1368</v>
      </c>
      <c r="N1269">
        <v>1011</v>
      </c>
      <c r="O1269" t="s">
        <v>1100</v>
      </c>
      <c r="P1269" t="s">
        <v>1100</v>
      </c>
      <c r="Q1269">
        <v>1</v>
      </c>
      <c r="W1269">
        <v>0</v>
      </c>
      <c r="X1269">
        <v>-776243211</v>
      </c>
      <c r="Y1269">
        <f>(AT1269*ROUND(0.3,7))</f>
        <v>0.23099999999999998</v>
      </c>
      <c r="AA1269">
        <v>0</v>
      </c>
      <c r="AB1269">
        <v>1626.29</v>
      </c>
      <c r="AC1269">
        <v>724.95</v>
      </c>
      <c r="AD1269">
        <v>0</v>
      </c>
      <c r="AE1269">
        <v>0</v>
      </c>
      <c r="AF1269">
        <v>1626.29</v>
      </c>
      <c r="AG1269">
        <v>724.95</v>
      </c>
      <c r="AH1269">
        <v>0</v>
      </c>
      <c r="AI1269">
        <v>1</v>
      </c>
      <c r="AJ1269">
        <v>1</v>
      </c>
      <c r="AK1269">
        <v>1</v>
      </c>
      <c r="AL1269">
        <v>1</v>
      </c>
      <c r="AM1269">
        <v>-2</v>
      </c>
      <c r="AN1269">
        <v>0</v>
      </c>
      <c r="AO1269">
        <v>0</v>
      </c>
      <c r="AP1269">
        <v>1</v>
      </c>
      <c r="AQ1269">
        <v>1</v>
      </c>
      <c r="AR1269">
        <v>0</v>
      </c>
      <c r="AS1269" t="s">
        <v>3</v>
      </c>
      <c r="AT1269">
        <v>0.77</v>
      </c>
      <c r="AU1269" t="s">
        <v>321</v>
      </c>
      <c r="AV1269">
        <v>1</v>
      </c>
      <c r="AW1269">
        <v>2</v>
      </c>
      <c r="AX1269">
        <v>448999453</v>
      </c>
      <c r="AY1269">
        <v>2</v>
      </c>
      <c r="AZ1269">
        <v>98304</v>
      </c>
      <c r="BA1269">
        <v>1309</v>
      </c>
      <c r="BB1269">
        <v>1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1252.2433000000001</v>
      </c>
      <c r="BL1269">
        <v>558.2115</v>
      </c>
      <c r="BM1269">
        <v>0</v>
      </c>
      <c r="BN1269">
        <v>0</v>
      </c>
      <c r="BO1269">
        <v>0.77</v>
      </c>
      <c r="BP1269">
        <v>1</v>
      </c>
      <c r="BQ1269">
        <v>0</v>
      </c>
      <c r="BR1269">
        <v>375.67298999999997</v>
      </c>
      <c r="BS1269">
        <v>167.46344999999999</v>
      </c>
      <c r="BT1269">
        <v>0</v>
      </c>
      <c r="BU1269">
        <v>0</v>
      </c>
      <c r="BV1269">
        <v>0.23099999999999998</v>
      </c>
      <c r="BW1269">
        <v>1</v>
      </c>
      <c r="CV1269">
        <v>0</v>
      </c>
      <c r="CW1269">
        <f>ROUND(Y1269*Source!I716*DO1269,7)</f>
        <v>0.23100000000000001</v>
      </c>
      <c r="CX1269">
        <f>ROUND(Y1269*Source!I716,7)</f>
        <v>0.23100000000000001</v>
      </c>
      <c r="CY1269">
        <f>AB1269</f>
        <v>1626.29</v>
      </c>
      <c r="CZ1269">
        <f>AF1269</f>
        <v>1626.29</v>
      </c>
      <c r="DA1269">
        <f>AJ1269</f>
        <v>1</v>
      </c>
      <c r="DB1269">
        <f>ROUND((ROUND(AT1269*CZ1269,2)*ROUND(0.3,7)),6)</f>
        <v>375.67200000000003</v>
      </c>
      <c r="DC1269">
        <f>ROUND((ROUND(AT1269*AG1269,2)*ROUND(0.3,7)),6)</f>
        <v>167.46299999999999</v>
      </c>
      <c r="DD1269" t="s">
        <v>3</v>
      </c>
      <c r="DE1269" t="s">
        <v>3</v>
      </c>
      <c r="DF1269">
        <f t="shared" si="564"/>
        <v>0</v>
      </c>
      <c r="DG1269">
        <f t="shared" si="563"/>
        <v>375.67</v>
      </c>
      <c r="DH1269">
        <f t="shared" si="548"/>
        <v>167.46</v>
      </c>
      <c r="DI1269">
        <f t="shared" si="549"/>
        <v>0</v>
      </c>
      <c r="DJ1269">
        <f>DG1269+DH1269</f>
        <v>543.13</v>
      </c>
      <c r="DK1269">
        <v>1</v>
      </c>
      <c r="DL1269" t="s">
        <v>1223</v>
      </c>
      <c r="DM1269">
        <v>6</v>
      </c>
      <c r="DN1269" t="s">
        <v>1203</v>
      </c>
      <c r="DO1269">
        <v>1</v>
      </c>
    </row>
    <row r="1270" spans="1:119" x14ac:dyDescent="0.2">
      <c r="A1270">
        <f>ROW(Source!A716)</f>
        <v>716</v>
      </c>
      <c r="B1270">
        <v>449016111</v>
      </c>
      <c r="C1270">
        <v>448999439</v>
      </c>
      <c r="D1270">
        <v>277945805</v>
      </c>
      <c r="E1270">
        <v>1</v>
      </c>
      <c r="F1270">
        <v>1</v>
      </c>
      <c r="G1270">
        <v>1</v>
      </c>
      <c r="H1270">
        <v>2</v>
      </c>
      <c r="I1270" t="s">
        <v>1206</v>
      </c>
      <c r="J1270" t="s">
        <v>1207</v>
      </c>
      <c r="K1270" t="s">
        <v>1208</v>
      </c>
      <c r="L1270">
        <v>1368</v>
      </c>
      <c r="N1270">
        <v>1011</v>
      </c>
      <c r="O1270" t="s">
        <v>1100</v>
      </c>
      <c r="P1270" t="s">
        <v>1100</v>
      </c>
      <c r="Q1270">
        <v>1</v>
      </c>
      <c r="W1270">
        <v>0</v>
      </c>
      <c r="X1270">
        <v>721652621</v>
      </c>
      <c r="Y1270">
        <f>(AT1270*ROUND(0.3,7))</f>
        <v>0.23099999999999998</v>
      </c>
      <c r="AA1270">
        <v>0</v>
      </c>
      <c r="AB1270">
        <v>641.70000000000005</v>
      </c>
      <c r="AC1270">
        <v>539.69000000000005</v>
      </c>
      <c r="AD1270">
        <v>0</v>
      </c>
      <c r="AE1270">
        <v>0</v>
      </c>
      <c r="AF1270">
        <v>641.70000000000005</v>
      </c>
      <c r="AG1270">
        <v>539.69000000000005</v>
      </c>
      <c r="AH1270">
        <v>0</v>
      </c>
      <c r="AI1270">
        <v>1</v>
      </c>
      <c r="AJ1270">
        <v>1</v>
      </c>
      <c r="AK1270">
        <v>1</v>
      </c>
      <c r="AL1270">
        <v>1</v>
      </c>
      <c r="AM1270">
        <v>-2</v>
      </c>
      <c r="AN1270">
        <v>0</v>
      </c>
      <c r="AO1270">
        <v>0</v>
      </c>
      <c r="AP1270">
        <v>1</v>
      </c>
      <c r="AQ1270">
        <v>1</v>
      </c>
      <c r="AR1270">
        <v>0</v>
      </c>
      <c r="AS1270" t="s">
        <v>3</v>
      </c>
      <c r="AT1270">
        <v>0.77</v>
      </c>
      <c r="AU1270" t="s">
        <v>321</v>
      </c>
      <c r="AV1270">
        <v>1</v>
      </c>
      <c r="AW1270">
        <v>2</v>
      </c>
      <c r="AX1270">
        <v>448999454</v>
      </c>
      <c r="AY1270">
        <v>2</v>
      </c>
      <c r="AZ1270">
        <v>98304</v>
      </c>
      <c r="BA1270">
        <v>1310</v>
      </c>
      <c r="BB1270">
        <v>1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494.10900000000004</v>
      </c>
      <c r="BL1270">
        <v>415.56130000000007</v>
      </c>
      <c r="BM1270">
        <v>0</v>
      </c>
      <c r="BN1270">
        <v>0</v>
      </c>
      <c r="BO1270">
        <v>0.77</v>
      </c>
      <c r="BP1270">
        <v>1</v>
      </c>
      <c r="BQ1270">
        <v>0</v>
      </c>
      <c r="BR1270">
        <v>148.23269999999999</v>
      </c>
      <c r="BS1270">
        <v>124.66839</v>
      </c>
      <c r="BT1270">
        <v>0</v>
      </c>
      <c r="BU1270">
        <v>0</v>
      </c>
      <c r="BV1270">
        <v>0.23099999999999998</v>
      </c>
      <c r="BW1270">
        <v>1</v>
      </c>
      <c r="CV1270">
        <v>0</v>
      </c>
      <c r="CW1270">
        <f>ROUND(Y1270*Source!I716*DO1270,7)</f>
        <v>0.23100000000000001</v>
      </c>
      <c r="CX1270">
        <f>ROUND(Y1270*Source!I716,7)</f>
        <v>0.23100000000000001</v>
      </c>
      <c r="CY1270">
        <f>AB1270</f>
        <v>641.70000000000005</v>
      </c>
      <c r="CZ1270">
        <f>AF1270</f>
        <v>641.70000000000005</v>
      </c>
      <c r="DA1270">
        <f>AJ1270</f>
        <v>1</v>
      </c>
      <c r="DB1270">
        <f>ROUND((ROUND(AT1270*CZ1270,2)*ROUND(0.3,7)),6)</f>
        <v>148.233</v>
      </c>
      <c r="DC1270">
        <f>ROUND((ROUND(AT1270*AG1270,2)*ROUND(0.3,7)),6)</f>
        <v>124.66800000000001</v>
      </c>
      <c r="DD1270" t="s">
        <v>3</v>
      </c>
      <c r="DE1270" t="s">
        <v>3</v>
      </c>
      <c r="DF1270">
        <f t="shared" si="564"/>
        <v>0</v>
      </c>
      <c r="DG1270">
        <f t="shared" si="563"/>
        <v>148.22999999999999</v>
      </c>
      <c r="DH1270">
        <f t="shared" si="548"/>
        <v>124.67</v>
      </c>
      <c r="DI1270">
        <f t="shared" si="549"/>
        <v>0</v>
      </c>
      <c r="DJ1270">
        <f>DG1270+DH1270</f>
        <v>272.89999999999998</v>
      </c>
      <c r="DK1270">
        <v>1</v>
      </c>
      <c r="DL1270" t="s">
        <v>1209</v>
      </c>
      <c r="DM1270">
        <v>4</v>
      </c>
      <c r="DN1270" t="s">
        <v>1203</v>
      </c>
      <c r="DO1270">
        <v>1</v>
      </c>
    </row>
    <row r="1271" spans="1:119" x14ac:dyDescent="0.2">
      <c r="A1271">
        <f>ROW(Source!A716)</f>
        <v>716</v>
      </c>
      <c r="B1271">
        <v>449016111</v>
      </c>
      <c r="C1271">
        <v>448999439</v>
      </c>
      <c r="D1271">
        <v>277946072</v>
      </c>
      <c r="E1271">
        <v>1</v>
      </c>
      <c r="F1271">
        <v>1</v>
      </c>
      <c r="G1271">
        <v>1</v>
      </c>
      <c r="H1271">
        <v>2</v>
      </c>
      <c r="I1271" t="s">
        <v>1238</v>
      </c>
      <c r="J1271" t="s">
        <v>1239</v>
      </c>
      <c r="K1271" t="s">
        <v>1240</v>
      </c>
      <c r="L1271">
        <v>1368</v>
      </c>
      <c r="N1271">
        <v>1011</v>
      </c>
      <c r="O1271" t="s">
        <v>1100</v>
      </c>
      <c r="P1271" t="s">
        <v>1100</v>
      </c>
      <c r="Q1271">
        <v>1</v>
      </c>
      <c r="W1271">
        <v>0</v>
      </c>
      <c r="X1271">
        <v>-278178338</v>
      </c>
      <c r="Y1271">
        <f>(AT1271*ROUND(0.3,7))</f>
        <v>0.56999999999999995</v>
      </c>
      <c r="AA1271">
        <v>0</v>
      </c>
      <c r="AB1271">
        <v>34.61</v>
      </c>
      <c r="AC1271">
        <v>0</v>
      </c>
      <c r="AD1271">
        <v>0</v>
      </c>
      <c r="AE1271">
        <v>0</v>
      </c>
      <c r="AF1271">
        <v>34.61</v>
      </c>
      <c r="AG1271">
        <v>0</v>
      </c>
      <c r="AH1271">
        <v>0</v>
      </c>
      <c r="AI1271">
        <v>1</v>
      </c>
      <c r="AJ1271">
        <v>1</v>
      </c>
      <c r="AK1271">
        <v>1</v>
      </c>
      <c r="AL1271">
        <v>1</v>
      </c>
      <c r="AM1271">
        <v>-2</v>
      </c>
      <c r="AN1271">
        <v>0</v>
      </c>
      <c r="AO1271">
        <v>0</v>
      </c>
      <c r="AP1271">
        <v>1</v>
      </c>
      <c r="AQ1271">
        <v>1</v>
      </c>
      <c r="AR1271">
        <v>0</v>
      </c>
      <c r="AS1271" t="s">
        <v>3</v>
      </c>
      <c r="AT1271">
        <v>1.9</v>
      </c>
      <c r="AU1271" t="s">
        <v>321</v>
      </c>
      <c r="AV1271">
        <v>1</v>
      </c>
      <c r="AW1271">
        <v>2</v>
      </c>
      <c r="AX1271">
        <v>448999455</v>
      </c>
      <c r="AY1271">
        <v>2</v>
      </c>
      <c r="AZ1271">
        <v>32768</v>
      </c>
      <c r="BA1271">
        <v>1311</v>
      </c>
      <c r="BB1271">
        <v>1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65.759</v>
      </c>
      <c r="BL1271">
        <v>0</v>
      </c>
      <c r="BM1271">
        <v>0</v>
      </c>
      <c r="BN1271">
        <v>0</v>
      </c>
      <c r="BO1271">
        <v>0</v>
      </c>
      <c r="BP1271">
        <v>1</v>
      </c>
      <c r="BQ1271">
        <v>0</v>
      </c>
      <c r="BR1271">
        <v>19.727699999999999</v>
      </c>
      <c r="BS1271">
        <v>0</v>
      </c>
      <c r="BT1271">
        <v>0</v>
      </c>
      <c r="BU1271">
        <v>0</v>
      </c>
      <c r="BV1271">
        <v>0</v>
      </c>
      <c r="BW1271">
        <v>1</v>
      </c>
      <c r="CV1271">
        <v>0</v>
      </c>
      <c r="CW1271">
        <f>ROUND(Y1271*Source!I716*DO1271,7)</f>
        <v>0</v>
      </c>
      <c r="CX1271">
        <f>ROUND(Y1271*Source!I716,7)</f>
        <v>0.56999999999999995</v>
      </c>
      <c r="CY1271">
        <f>AB1271</f>
        <v>34.61</v>
      </c>
      <c r="CZ1271">
        <f>AF1271</f>
        <v>34.61</v>
      </c>
      <c r="DA1271">
        <f>AJ1271</f>
        <v>1</v>
      </c>
      <c r="DB1271">
        <f>ROUND((ROUND(AT1271*CZ1271,2)*ROUND(0.3,7)),6)</f>
        <v>19.728000000000002</v>
      </c>
      <c r="DC1271">
        <f>ROUND((ROUND(AT1271*AG1271,2)*ROUND(0.3,7)),6)</f>
        <v>0</v>
      </c>
      <c r="DD1271" t="s">
        <v>3</v>
      </c>
      <c r="DE1271" t="s">
        <v>3</v>
      </c>
      <c r="DF1271">
        <f t="shared" si="564"/>
        <v>0</v>
      </c>
      <c r="DG1271">
        <f t="shared" si="563"/>
        <v>19.73</v>
      </c>
      <c r="DH1271">
        <f t="shared" si="548"/>
        <v>0</v>
      </c>
      <c r="DI1271">
        <f t="shared" si="549"/>
        <v>0</v>
      </c>
      <c r="DJ1271">
        <f>DG1271+DH1271</f>
        <v>19.73</v>
      </c>
      <c r="DK1271">
        <v>1</v>
      </c>
      <c r="DL1271" t="s">
        <v>3</v>
      </c>
      <c r="DM1271">
        <v>0</v>
      </c>
      <c r="DN1271" t="s">
        <v>3</v>
      </c>
      <c r="DO1271">
        <v>0</v>
      </c>
    </row>
    <row r="1272" spans="1:119" x14ac:dyDescent="0.2">
      <c r="A1272">
        <f>ROW(Source!A716)</f>
        <v>716</v>
      </c>
      <c r="B1272">
        <v>449016111</v>
      </c>
      <c r="C1272">
        <v>448999439</v>
      </c>
      <c r="D1272">
        <v>277866682</v>
      </c>
      <c r="E1272">
        <v>1</v>
      </c>
      <c r="F1272">
        <v>1</v>
      </c>
      <c r="G1272">
        <v>1</v>
      </c>
      <c r="H1272">
        <v>3</v>
      </c>
      <c r="I1272" t="s">
        <v>1320</v>
      </c>
      <c r="J1272" t="s">
        <v>1321</v>
      </c>
      <c r="K1272" t="s">
        <v>1322</v>
      </c>
      <c r="L1272">
        <v>1346</v>
      </c>
      <c r="N1272">
        <v>1009</v>
      </c>
      <c r="O1272" t="s">
        <v>441</v>
      </c>
      <c r="P1272" t="s">
        <v>441</v>
      </c>
      <c r="Q1272">
        <v>1</v>
      </c>
      <c r="W1272">
        <v>0</v>
      </c>
      <c r="X1272">
        <v>1568892381</v>
      </c>
      <c r="Y1272">
        <f>(AT1272*ROUND(0,7))</f>
        <v>0</v>
      </c>
      <c r="AA1272">
        <v>121.39</v>
      </c>
      <c r="AB1272">
        <v>0</v>
      </c>
      <c r="AC1272">
        <v>0</v>
      </c>
      <c r="AD1272">
        <v>0</v>
      </c>
      <c r="AE1272">
        <v>155.63</v>
      </c>
      <c r="AF1272">
        <v>0</v>
      </c>
      <c r="AG1272">
        <v>0</v>
      </c>
      <c r="AH1272">
        <v>0</v>
      </c>
      <c r="AI1272">
        <v>0.78</v>
      </c>
      <c r="AJ1272">
        <v>1</v>
      </c>
      <c r="AK1272">
        <v>1</v>
      </c>
      <c r="AL1272">
        <v>1</v>
      </c>
      <c r="AM1272">
        <v>2</v>
      </c>
      <c r="AN1272">
        <v>0</v>
      </c>
      <c r="AO1272">
        <v>0</v>
      </c>
      <c r="AP1272">
        <v>1</v>
      </c>
      <c r="AQ1272">
        <v>1</v>
      </c>
      <c r="AR1272">
        <v>0</v>
      </c>
      <c r="AS1272" t="s">
        <v>3</v>
      </c>
      <c r="AT1272">
        <v>0.15</v>
      </c>
      <c r="AU1272" t="s">
        <v>135</v>
      </c>
      <c r="AV1272">
        <v>0</v>
      </c>
      <c r="AW1272">
        <v>2</v>
      </c>
      <c r="AX1272">
        <v>448999456</v>
      </c>
      <c r="AY1272">
        <v>1</v>
      </c>
      <c r="AZ1272">
        <v>0</v>
      </c>
      <c r="BA1272">
        <v>1312</v>
      </c>
      <c r="BB1272">
        <v>1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23.3445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1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CV1272">
        <v>0</v>
      </c>
      <c r="CW1272">
        <v>0</v>
      </c>
      <c r="CX1272">
        <f>ROUND(Y1272*Source!I716,7)</f>
        <v>0</v>
      </c>
      <c r="CY1272">
        <f t="shared" ref="CY1272:CY1277" si="565">AA1272</f>
        <v>121.39</v>
      </c>
      <c r="CZ1272">
        <f t="shared" ref="CZ1272:CZ1277" si="566">AE1272</f>
        <v>155.63</v>
      </c>
      <c r="DA1272">
        <f t="shared" ref="DA1272:DA1277" si="567">AI1272</f>
        <v>0.78</v>
      </c>
      <c r="DB1272">
        <f>ROUND((ROUND(AT1272*CZ1272,2)*ROUND(0,7)),6)</f>
        <v>0</v>
      </c>
      <c r="DC1272">
        <f>ROUND((ROUND(AT1272*AG1272,2)*ROUND(0,7)),6)</f>
        <v>0</v>
      </c>
      <c r="DD1272" t="s">
        <v>3</v>
      </c>
      <c r="DE1272" t="s">
        <v>3</v>
      </c>
      <c r="DF1272">
        <f>ROUND(ROUND(AE1272*AI1272,2)*CX1272,2)</f>
        <v>0</v>
      </c>
      <c r="DG1272">
        <f t="shared" si="563"/>
        <v>0</v>
      </c>
      <c r="DH1272">
        <f t="shared" si="548"/>
        <v>0</v>
      </c>
      <c r="DI1272">
        <f t="shared" si="549"/>
        <v>0</v>
      </c>
      <c r="DJ1272">
        <f t="shared" ref="DJ1272:DJ1277" si="568">DF1272</f>
        <v>0</v>
      </c>
      <c r="DK1272">
        <v>0</v>
      </c>
      <c r="DL1272" t="s">
        <v>3</v>
      </c>
      <c r="DM1272">
        <v>0</v>
      </c>
      <c r="DN1272" t="s">
        <v>3</v>
      </c>
      <c r="DO1272">
        <v>0</v>
      </c>
    </row>
    <row r="1273" spans="1:119" x14ac:dyDescent="0.2">
      <c r="A1273">
        <f>ROW(Source!A716)</f>
        <v>716</v>
      </c>
      <c r="B1273">
        <v>449016111</v>
      </c>
      <c r="C1273">
        <v>448999439</v>
      </c>
      <c r="D1273">
        <v>277867733</v>
      </c>
      <c r="E1273">
        <v>1</v>
      </c>
      <c r="F1273">
        <v>1</v>
      </c>
      <c r="G1273">
        <v>1</v>
      </c>
      <c r="H1273">
        <v>3</v>
      </c>
      <c r="I1273" t="s">
        <v>1241</v>
      </c>
      <c r="J1273" t="s">
        <v>1242</v>
      </c>
      <c r="K1273" t="s">
        <v>1243</v>
      </c>
      <c r="L1273">
        <v>1346</v>
      </c>
      <c r="N1273">
        <v>1009</v>
      </c>
      <c r="O1273" t="s">
        <v>441</v>
      </c>
      <c r="P1273" t="s">
        <v>441</v>
      </c>
      <c r="Q1273">
        <v>1</v>
      </c>
      <c r="W1273">
        <v>0</v>
      </c>
      <c r="X1273">
        <v>391631581</v>
      </c>
      <c r="Y1273">
        <f>(AT1273*ROUND(0,7))</f>
        <v>0</v>
      </c>
      <c r="AA1273">
        <v>188.92</v>
      </c>
      <c r="AB1273">
        <v>0</v>
      </c>
      <c r="AC1273">
        <v>0</v>
      </c>
      <c r="AD1273">
        <v>0</v>
      </c>
      <c r="AE1273">
        <v>174.93</v>
      </c>
      <c r="AF1273">
        <v>0</v>
      </c>
      <c r="AG1273">
        <v>0</v>
      </c>
      <c r="AH1273">
        <v>0</v>
      </c>
      <c r="AI1273">
        <v>1.08</v>
      </c>
      <c r="AJ1273">
        <v>1</v>
      </c>
      <c r="AK1273">
        <v>1</v>
      </c>
      <c r="AL1273">
        <v>1</v>
      </c>
      <c r="AM1273">
        <v>2</v>
      </c>
      <c r="AN1273">
        <v>0</v>
      </c>
      <c r="AO1273">
        <v>0</v>
      </c>
      <c r="AP1273">
        <v>1</v>
      </c>
      <c r="AQ1273">
        <v>1</v>
      </c>
      <c r="AR1273">
        <v>0</v>
      </c>
      <c r="AS1273" t="s">
        <v>3</v>
      </c>
      <c r="AT1273">
        <v>0.51</v>
      </c>
      <c r="AU1273" t="s">
        <v>135</v>
      </c>
      <c r="AV1273">
        <v>0</v>
      </c>
      <c r="AW1273">
        <v>2</v>
      </c>
      <c r="AX1273">
        <v>448999457</v>
      </c>
      <c r="AY1273">
        <v>1</v>
      </c>
      <c r="AZ1273">
        <v>0</v>
      </c>
      <c r="BA1273">
        <v>1313</v>
      </c>
      <c r="BB1273">
        <v>1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89.214300000000009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1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CV1273">
        <v>0</v>
      </c>
      <c r="CW1273">
        <v>0</v>
      </c>
      <c r="CX1273">
        <f>ROUND(Y1273*Source!I716,7)</f>
        <v>0</v>
      </c>
      <c r="CY1273">
        <f t="shared" si="565"/>
        <v>188.92</v>
      </c>
      <c r="CZ1273">
        <f t="shared" si="566"/>
        <v>174.93</v>
      </c>
      <c r="DA1273">
        <f t="shared" si="567"/>
        <v>1.08</v>
      </c>
      <c r="DB1273">
        <f>ROUND((ROUND(AT1273*CZ1273,2)*ROUND(0,7)),6)</f>
        <v>0</v>
      </c>
      <c r="DC1273">
        <f>ROUND((ROUND(AT1273*AG1273,2)*ROUND(0,7)),6)</f>
        <v>0</v>
      </c>
      <c r="DD1273" t="s">
        <v>3</v>
      </c>
      <c r="DE1273" t="s">
        <v>3</v>
      </c>
      <c r="DF1273">
        <f>ROUND(ROUND(AE1273*AI1273,2)*CX1273,2)</f>
        <v>0</v>
      </c>
      <c r="DG1273">
        <f t="shared" si="563"/>
        <v>0</v>
      </c>
      <c r="DH1273">
        <f t="shared" si="548"/>
        <v>0</v>
      </c>
      <c r="DI1273">
        <f t="shared" si="549"/>
        <v>0</v>
      </c>
      <c r="DJ1273">
        <f t="shared" si="568"/>
        <v>0</v>
      </c>
      <c r="DK1273">
        <v>0</v>
      </c>
      <c r="DL1273" t="s">
        <v>3</v>
      </c>
      <c r="DM1273">
        <v>0</v>
      </c>
      <c r="DN1273" t="s">
        <v>3</v>
      </c>
      <c r="DO1273">
        <v>0</v>
      </c>
    </row>
    <row r="1274" spans="1:119" x14ac:dyDescent="0.2">
      <c r="A1274">
        <f>ROW(Source!A716)</f>
        <v>716</v>
      </c>
      <c r="B1274">
        <v>449016111</v>
      </c>
      <c r="C1274">
        <v>448999439</v>
      </c>
      <c r="D1274">
        <v>277879488</v>
      </c>
      <c r="E1274">
        <v>1</v>
      </c>
      <c r="F1274">
        <v>1</v>
      </c>
      <c r="G1274">
        <v>1</v>
      </c>
      <c r="H1274">
        <v>3</v>
      </c>
      <c r="I1274" t="s">
        <v>1752</v>
      </c>
      <c r="J1274" t="s">
        <v>1753</v>
      </c>
      <c r="K1274" t="s">
        <v>1754</v>
      </c>
      <c r="L1274">
        <v>1348</v>
      </c>
      <c r="N1274">
        <v>1009</v>
      </c>
      <c r="O1274" t="s">
        <v>83</v>
      </c>
      <c r="P1274" t="s">
        <v>83</v>
      </c>
      <c r="Q1274">
        <v>1000</v>
      </c>
      <c r="W1274">
        <v>0</v>
      </c>
      <c r="X1274">
        <v>-393839491</v>
      </c>
      <c r="Y1274">
        <f>(AT1274*ROUND(0,7))</f>
        <v>0</v>
      </c>
      <c r="AA1274">
        <v>52029.73</v>
      </c>
      <c r="AB1274">
        <v>0</v>
      </c>
      <c r="AC1274">
        <v>0</v>
      </c>
      <c r="AD1274">
        <v>0</v>
      </c>
      <c r="AE1274">
        <v>70310.45</v>
      </c>
      <c r="AF1274">
        <v>0</v>
      </c>
      <c r="AG1274">
        <v>0</v>
      </c>
      <c r="AH1274">
        <v>0</v>
      </c>
      <c r="AI1274">
        <v>0.74</v>
      </c>
      <c r="AJ1274">
        <v>1</v>
      </c>
      <c r="AK1274">
        <v>1</v>
      </c>
      <c r="AL1274">
        <v>1</v>
      </c>
      <c r="AM1274">
        <v>2</v>
      </c>
      <c r="AN1274">
        <v>0</v>
      </c>
      <c r="AO1274">
        <v>0</v>
      </c>
      <c r="AP1274">
        <v>1</v>
      </c>
      <c r="AQ1274">
        <v>1</v>
      </c>
      <c r="AR1274">
        <v>0</v>
      </c>
      <c r="AS1274" t="s">
        <v>3</v>
      </c>
      <c r="AT1274">
        <v>4.0000000000000002E-4</v>
      </c>
      <c r="AU1274" t="s">
        <v>135</v>
      </c>
      <c r="AV1274">
        <v>0</v>
      </c>
      <c r="AW1274">
        <v>2</v>
      </c>
      <c r="AX1274">
        <v>448999458</v>
      </c>
      <c r="AY1274">
        <v>1</v>
      </c>
      <c r="AZ1274">
        <v>0</v>
      </c>
      <c r="BA1274">
        <v>1314</v>
      </c>
      <c r="BB1274">
        <v>1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28.124179999999999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1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CV1274">
        <v>0</v>
      </c>
      <c r="CW1274">
        <v>0</v>
      </c>
      <c r="CX1274">
        <f>ROUND(Y1274*Source!I716,7)</f>
        <v>0</v>
      </c>
      <c r="CY1274">
        <f t="shared" si="565"/>
        <v>52029.73</v>
      </c>
      <c r="CZ1274">
        <f t="shared" si="566"/>
        <v>70310.45</v>
      </c>
      <c r="DA1274">
        <f t="shared" si="567"/>
        <v>0.74</v>
      </c>
      <c r="DB1274">
        <f>ROUND((ROUND(AT1274*CZ1274,2)*ROUND(0,7)),6)</f>
        <v>0</v>
      </c>
      <c r="DC1274">
        <f>ROUND((ROUND(AT1274*AG1274,2)*ROUND(0,7)),6)</f>
        <v>0</v>
      </c>
      <c r="DD1274" t="s">
        <v>3</v>
      </c>
      <c r="DE1274" t="s">
        <v>3</v>
      </c>
      <c r="DF1274">
        <f>ROUND(ROUND(AE1274*AI1274,2)*CX1274,2)</f>
        <v>0</v>
      </c>
      <c r="DG1274">
        <f t="shared" si="563"/>
        <v>0</v>
      </c>
      <c r="DH1274">
        <f t="shared" si="548"/>
        <v>0</v>
      </c>
      <c r="DI1274">
        <f t="shared" si="549"/>
        <v>0</v>
      </c>
      <c r="DJ1274">
        <f t="shared" si="568"/>
        <v>0</v>
      </c>
      <c r="DK1274">
        <v>0</v>
      </c>
      <c r="DL1274" t="s">
        <v>3</v>
      </c>
      <c r="DM1274">
        <v>0</v>
      </c>
      <c r="DN1274" t="s">
        <v>3</v>
      </c>
      <c r="DO1274">
        <v>0</v>
      </c>
    </row>
    <row r="1275" spans="1:119" x14ac:dyDescent="0.2">
      <c r="A1275">
        <f>ROW(Source!A716)</f>
        <v>716</v>
      </c>
      <c r="B1275">
        <v>449016111</v>
      </c>
      <c r="C1275">
        <v>448999439</v>
      </c>
      <c r="D1275">
        <v>277896271</v>
      </c>
      <c r="E1275">
        <v>1</v>
      </c>
      <c r="F1275">
        <v>1</v>
      </c>
      <c r="G1275">
        <v>1</v>
      </c>
      <c r="H1275">
        <v>3</v>
      </c>
      <c r="I1275" t="s">
        <v>1755</v>
      </c>
      <c r="J1275" t="s">
        <v>1756</v>
      </c>
      <c r="K1275" t="s">
        <v>1757</v>
      </c>
      <c r="L1275">
        <v>1346</v>
      </c>
      <c r="N1275">
        <v>1009</v>
      </c>
      <c r="O1275" t="s">
        <v>441</v>
      </c>
      <c r="P1275" t="s">
        <v>441</v>
      </c>
      <c r="Q1275">
        <v>1</v>
      </c>
      <c r="W1275">
        <v>0</v>
      </c>
      <c r="X1275">
        <v>628117784</v>
      </c>
      <c r="Y1275">
        <f>(AT1275*ROUND(0,7))</f>
        <v>0</v>
      </c>
      <c r="AA1275">
        <v>115.03</v>
      </c>
      <c r="AB1275">
        <v>0</v>
      </c>
      <c r="AC1275">
        <v>0</v>
      </c>
      <c r="AD1275">
        <v>0</v>
      </c>
      <c r="AE1275">
        <v>79.88</v>
      </c>
      <c r="AF1275">
        <v>0</v>
      </c>
      <c r="AG1275">
        <v>0</v>
      </c>
      <c r="AH1275">
        <v>0</v>
      </c>
      <c r="AI1275">
        <v>1.44</v>
      </c>
      <c r="AJ1275">
        <v>1</v>
      </c>
      <c r="AK1275">
        <v>1</v>
      </c>
      <c r="AL1275">
        <v>1</v>
      </c>
      <c r="AM1275">
        <v>2</v>
      </c>
      <c r="AN1275">
        <v>0</v>
      </c>
      <c r="AO1275">
        <v>0</v>
      </c>
      <c r="AP1275">
        <v>1</v>
      </c>
      <c r="AQ1275">
        <v>1</v>
      </c>
      <c r="AR1275">
        <v>0</v>
      </c>
      <c r="AS1275" t="s">
        <v>3</v>
      </c>
      <c r="AT1275">
        <v>0.15</v>
      </c>
      <c r="AU1275" t="s">
        <v>135</v>
      </c>
      <c r="AV1275">
        <v>0</v>
      </c>
      <c r="AW1275">
        <v>2</v>
      </c>
      <c r="AX1275">
        <v>448999459</v>
      </c>
      <c r="AY1275">
        <v>1</v>
      </c>
      <c r="AZ1275">
        <v>0</v>
      </c>
      <c r="BA1275">
        <v>1315</v>
      </c>
      <c r="BB1275">
        <v>1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11.981999999999999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1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CV1275">
        <v>0</v>
      </c>
      <c r="CW1275">
        <v>0</v>
      </c>
      <c r="CX1275">
        <f>ROUND(Y1275*Source!I716,7)</f>
        <v>0</v>
      </c>
      <c r="CY1275">
        <f t="shared" si="565"/>
        <v>115.03</v>
      </c>
      <c r="CZ1275">
        <f t="shared" si="566"/>
        <v>79.88</v>
      </c>
      <c r="DA1275">
        <f t="shared" si="567"/>
        <v>1.44</v>
      </c>
      <c r="DB1275">
        <f>ROUND((ROUND(AT1275*CZ1275,2)*ROUND(0,7)),6)</f>
        <v>0</v>
      </c>
      <c r="DC1275">
        <f>ROUND((ROUND(AT1275*AG1275,2)*ROUND(0,7)),6)</f>
        <v>0</v>
      </c>
      <c r="DD1275" t="s">
        <v>3</v>
      </c>
      <c r="DE1275" t="s">
        <v>3</v>
      </c>
      <c r="DF1275">
        <f>ROUND(ROUND(AE1275*AI1275,2)*CX1275,2)</f>
        <v>0</v>
      </c>
      <c r="DG1275">
        <f t="shared" si="563"/>
        <v>0</v>
      </c>
      <c r="DH1275">
        <f t="shared" si="548"/>
        <v>0</v>
      </c>
      <c r="DI1275">
        <f t="shared" si="549"/>
        <v>0</v>
      </c>
      <c r="DJ1275">
        <f t="shared" si="568"/>
        <v>0</v>
      </c>
      <c r="DK1275">
        <v>0</v>
      </c>
      <c r="DL1275" t="s">
        <v>3</v>
      </c>
      <c r="DM1275">
        <v>0</v>
      </c>
      <c r="DN1275" t="s">
        <v>3</v>
      </c>
      <c r="DO1275">
        <v>0</v>
      </c>
    </row>
    <row r="1276" spans="1:119" x14ac:dyDescent="0.2">
      <c r="A1276">
        <f>ROW(Source!A716)</f>
        <v>716</v>
      </c>
      <c r="B1276">
        <v>449016111</v>
      </c>
      <c r="C1276">
        <v>448999439</v>
      </c>
      <c r="D1276">
        <v>277908024</v>
      </c>
      <c r="E1276">
        <v>1</v>
      </c>
      <c r="F1276">
        <v>1</v>
      </c>
      <c r="G1276">
        <v>1</v>
      </c>
      <c r="H1276">
        <v>3</v>
      </c>
      <c r="I1276" t="s">
        <v>1802</v>
      </c>
      <c r="J1276" t="s">
        <v>1803</v>
      </c>
      <c r="K1276" t="s">
        <v>1804</v>
      </c>
      <c r="L1276">
        <v>1455</v>
      </c>
      <c r="N1276">
        <v>1013</v>
      </c>
      <c r="O1276" t="s">
        <v>163</v>
      </c>
      <c r="P1276" t="s">
        <v>163</v>
      </c>
      <c r="Q1276">
        <v>1</v>
      </c>
      <c r="W1276">
        <v>0</v>
      </c>
      <c r="X1276">
        <v>-598792100</v>
      </c>
      <c r="Y1276">
        <f>(AT1276*ROUND(0,7))</f>
        <v>0</v>
      </c>
      <c r="AA1276">
        <v>1303.67</v>
      </c>
      <c r="AB1276">
        <v>0</v>
      </c>
      <c r="AC1276">
        <v>0</v>
      </c>
      <c r="AD1276">
        <v>0</v>
      </c>
      <c r="AE1276">
        <v>944.69</v>
      </c>
      <c r="AF1276">
        <v>0</v>
      </c>
      <c r="AG1276">
        <v>0</v>
      </c>
      <c r="AH1276">
        <v>0</v>
      </c>
      <c r="AI1276">
        <v>1.38</v>
      </c>
      <c r="AJ1276">
        <v>1</v>
      </c>
      <c r="AK1276">
        <v>1</v>
      </c>
      <c r="AL1276">
        <v>1</v>
      </c>
      <c r="AM1276">
        <v>2</v>
      </c>
      <c r="AN1276">
        <v>0</v>
      </c>
      <c r="AO1276">
        <v>0</v>
      </c>
      <c r="AP1276">
        <v>1</v>
      </c>
      <c r="AQ1276">
        <v>1</v>
      </c>
      <c r="AR1276">
        <v>0</v>
      </c>
      <c r="AS1276" t="s">
        <v>3</v>
      </c>
      <c r="AT1276">
        <v>0.1</v>
      </c>
      <c r="AU1276" t="s">
        <v>135</v>
      </c>
      <c r="AV1276">
        <v>0</v>
      </c>
      <c r="AW1276">
        <v>2</v>
      </c>
      <c r="AX1276">
        <v>448999460</v>
      </c>
      <c r="AY1276">
        <v>1</v>
      </c>
      <c r="AZ1276">
        <v>0</v>
      </c>
      <c r="BA1276">
        <v>1316</v>
      </c>
      <c r="BB1276">
        <v>1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94.469000000000008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1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CV1276">
        <v>0</v>
      </c>
      <c r="CW1276">
        <v>0</v>
      </c>
      <c r="CX1276">
        <f>ROUND(Y1276*Source!I716,7)</f>
        <v>0</v>
      </c>
      <c r="CY1276">
        <f t="shared" si="565"/>
        <v>1303.67</v>
      </c>
      <c r="CZ1276">
        <f t="shared" si="566"/>
        <v>944.69</v>
      </c>
      <c r="DA1276">
        <f t="shared" si="567"/>
        <v>1.38</v>
      </c>
      <c r="DB1276">
        <f>ROUND((ROUND(AT1276*CZ1276,2)*ROUND(0,7)),6)</f>
        <v>0</v>
      </c>
      <c r="DC1276">
        <f>ROUND((ROUND(AT1276*AG1276,2)*ROUND(0,7)),6)</f>
        <v>0</v>
      </c>
      <c r="DD1276" t="s">
        <v>3</v>
      </c>
      <c r="DE1276" t="s">
        <v>3</v>
      </c>
      <c r="DF1276">
        <f>ROUND(ROUND(AE1276*AI1276,2)*CX1276,2)</f>
        <v>0</v>
      </c>
      <c r="DG1276">
        <f t="shared" si="563"/>
        <v>0</v>
      </c>
      <c r="DH1276">
        <f t="shared" si="548"/>
        <v>0</v>
      </c>
      <c r="DI1276">
        <f t="shared" si="549"/>
        <v>0</v>
      </c>
      <c r="DJ1276">
        <f t="shared" si="568"/>
        <v>0</v>
      </c>
      <c r="DK1276">
        <v>0</v>
      </c>
      <c r="DL1276" t="s">
        <v>3</v>
      </c>
      <c r="DM1276">
        <v>0</v>
      </c>
      <c r="DN1276" t="s">
        <v>3</v>
      </c>
      <c r="DO1276">
        <v>0</v>
      </c>
    </row>
    <row r="1277" spans="1:119" x14ac:dyDescent="0.2">
      <c r="A1277">
        <f>ROW(Source!A716)</f>
        <v>716</v>
      </c>
      <c r="B1277">
        <v>449016111</v>
      </c>
      <c r="C1277">
        <v>448999439</v>
      </c>
      <c r="D1277">
        <v>277566433</v>
      </c>
      <c r="E1277">
        <v>109</v>
      </c>
      <c r="F1277">
        <v>1</v>
      </c>
      <c r="G1277">
        <v>1</v>
      </c>
      <c r="H1277">
        <v>3</v>
      </c>
      <c r="I1277" t="s">
        <v>633</v>
      </c>
      <c r="J1277" t="s">
        <v>3</v>
      </c>
      <c r="K1277" t="s">
        <v>634</v>
      </c>
      <c r="L1277">
        <v>3277935</v>
      </c>
      <c r="N1277">
        <v>1013</v>
      </c>
      <c r="O1277" t="s">
        <v>635</v>
      </c>
      <c r="P1277" t="s">
        <v>635</v>
      </c>
      <c r="Q1277">
        <v>1</v>
      </c>
      <c r="W1277">
        <v>0</v>
      </c>
      <c r="X1277">
        <v>274903907</v>
      </c>
      <c r="Y1277">
        <f t="shared" ref="Y1277:Y1282" si="569">AT1277</f>
        <v>2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1</v>
      </c>
      <c r="AJ1277">
        <v>1</v>
      </c>
      <c r="AK1277">
        <v>1</v>
      </c>
      <c r="AL1277">
        <v>1</v>
      </c>
      <c r="AM1277">
        <v>-2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 t="s">
        <v>3</v>
      </c>
      <c r="AT1277">
        <v>2</v>
      </c>
      <c r="AU1277" t="s">
        <v>3</v>
      </c>
      <c r="AV1277">
        <v>0</v>
      </c>
      <c r="AW1277">
        <v>2</v>
      </c>
      <c r="AX1277">
        <v>448999461</v>
      </c>
      <c r="AY1277">
        <v>1</v>
      </c>
      <c r="AZ1277">
        <v>2048</v>
      </c>
      <c r="BA1277">
        <v>1317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CV1277">
        <v>0</v>
      </c>
      <c r="CW1277">
        <v>0</v>
      </c>
      <c r="CX1277">
        <f>ROUND(Y1277*Source!I716,7)</f>
        <v>2</v>
      </c>
      <c r="CY1277">
        <f t="shared" si="565"/>
        <v>0</v>
      </c>
      <c r="CZ1277">
        <f t="shared" si="566"/>
        <v>0</v>
      </c>
      <c r="DA1277">
        <f t="shared" si="567"/>
        <v>1</v>
      </c>
      <c r="DB1277">
        <f t="shared" ref="DB1277:DB1282" si="570">ROUND(ROUND(AT1277*CZ1277,2),6)</f>
        <v>0</v>
      </c>
      <c r="DC1277">
        <f t="shared" ref="DC1277:DC1282" si="571">ROUND(ROUND(AT1277*AG1277,2),6)</f>
        <v>0</v>
      </c>
      <c r="DD1277" t="s">
        <v>3</v>
      </c>
      <c r="DE1277" t="s">
        <v>3</v>
      </c>
      <c r="DF1277">
        <f t="shared" ref="DF1277:DF1282" si="572">ROUND(ROUND(AE1277,2)*CX1277,2)</f>
        <v>0</v>
      </c>
      <c r="DG1277">
        <f t="shared" si="563"/>
        <v>0</v>
      </c>
      <c r="DH1277">
        <f t="shared" si="548"/>
        <v>0</v>
      </c>
      <c r="DI1277">
        <f t="shared" si="549"/>
        <v>0</v>
      </c>
      <c r="DJ1277">
        <f t="shared" si="568"/>
        <v>0</v>
      </c>
      <c r="DK1277">
        <v>0</v>
      </c>
      <c r="DL1277" t="s">
        <v>3</v>
      </c>
      <c r="DM1277">
        <v>0</v>
      </c>
      <c r="DN1277" t="s">
        <v>3</v>
      </c>
      <c r="DO1277">
        <v>0</v>
      </c>
    </row>
    <row r="1278" spans="1:119" x14ac:dyDescent="0.2">
      <c r="A1278">
        <f>ROW(Source!A718)</f>
        <v>718</v>
      </c>
      <c r="B1278">
        <v>449016111</v>
      </c>
      <c r="C1278">
        <v>448999463</v>
      </c>
      <c r="D1278">
        <v>277560309</v>
      </c>
      <c r="E1278">
        <v>109</v>
      </c>
      <c r="F1278">
        <v>1</v>
      </c>
      <c r="G1278">
        <v>1</v>
      </c>
      <c r="H1278">
        <v>1</v>
      </c>
      <c r="I1278" t="s">
        <v>1251</v>
      </c>
      <c r="J1278" t="s">
        <v>3</v>
      </c>
      <c r="K1278" t="s">
        <v>1252</v>
      </c>
      <c r="L1278">
        <v>1191</v>
      </c>
      <c r="N1278">
        <v>1013</v>
      </c>
      <c r="O1278" t="s">
        <v>1203</v>
      </c>
      <c r="P1278" t="s">
        <v>1203</v>
      </c>
      <c r="Q1278">
        <v>1</v>
      </c>
      <c r="W1278">
        <v>0</v>
      </c>
      <c r="X1278">
        <v>-1936699058</v>
      </c>
      <c r="Y1278">
        <f t="shared" si="569"/>
        <v>5.15</v>
      </c>
      <c r="AA1278">
        <v>0</v>
      </c>
      <c r="AB1278">
        <v>0</v>
      </c>
      <c r="AC1278">
        <v>0</v>
      </c>
      <c r="AD1278">
        <v>555.79999999999995</v>
      </c>
      <c r="AE1278">
        <v>0</v>
      </c>
      <c r="AF1278">
        <v>0</v>
      </c>
      <c r="AG1278">
        <v>0</v>
      </c>
      <c r="AH1278">
        <v>555.79999999999995</v>
      </c>
      <c r="AI1278">
        <v>1</v>
      </c>
      <c r="AJ1278">
        <v>1</v>
      </c>
      <c r="AK1278">
        <v>1</v>
      </c>
      <c r="AL1278">
        <v>1</v>
      </c>
      <c r="AM1278">
        <v>-2</v>
      </c>
      <c r="AN1278">
        <v>0</v>
      </c>
      <c r="AO1278">
        <v>0</v>
      </c>
      <c r="AP1278">
        <v>1</v>
      </c>
      <c r="AQ1278">
        <v>1</v>
      </c>
      <c r="AR1278">
        <v>0</v>
      </c>
      <c r="AS1278" t="s">
        <v>3</v>
      </c>
      <c r="AT1278">
        <v>5.15</v>
      </c>
      <c r="AU1278" t="s">
        <v>3</v>
      </c>
      <c r="AV1278">
        <v>1</v>
      </c>
      <c r="AW1278">
        <v>2</v>
      </c>
      <c r="AX1278">
        <v>448999475</v>
      </c>
      <c r="AY1278">
        <v>2</v>
      </c>
      <c r="AZ1278">
        <v>131072</v>
      </c>
      <c r="BA1278">
        <v>1318</v>
      </c>
      <c r="BB1278">
        <v>1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2862.37</v>
      </c>
      <c r="BN1278">
        <v>5.15</v>
      </c>
      <c r="BO1278">
        <v>0</v>
      </c>
      <c r="BP1278">
        <v>1</v>
      </c>
      <c r="BQ1278">
        <v>0</v>
      </c>
      <c r="BR1278">
        <v>0</v>
      </c>
      <c r="BS1278">
        <v>0</v>
      </c>
      <c r="BT1278">
        <v>2862.37</v>
      </c>
      <c r="BU1278">
        <v>5.15</v>
      </c>
      <c r="BV1278">
        <v>0</v>
      </c>
      <c r="BW1278">
        <v>1</v>
      </c>
      <c r="CU1278">
        <f>ROUND(AT1278*Source!I718*AH1278*AL1278,2)</f>
        <v>2862.37</v>
      </c>
      <c r="CV1278">
        <f>ROUND(Y1278*Source!I718,7)</f>
        <v>5.15</v>
      </c>
      <c r="CW1278">
        <v>0</v>
      </c>
      <c r="CX1278">
        <f>ROUND(Y1278*Source!I718,7)</f>
        <v>5.15</v>
      </c>
      <c r="CY1278">
        <f>AD1278</f>
        <v>555.79999999999995</v>
      </c>
      <c r="CZ1278">
        <f>AH1278</f>
        <v>555.79999999999995</v>
      </c>
      <c r="DA1278">
        <f>AL1278</f>
        <v>1</v>
      </c>
      <c r="DB1278">
        <f t="shared" si="570"/>
        <v>2862.37</v>
      </c>
      <c r="DC1278">
        <f t="shared" si="571"/>
        <v>0</v>
      </c>
      <c r="DD1278" t="s">
        <v>3</v>
      </c>
      <c r="DE1278" t="s">
        <v>3</v>
      </c>
      <c r="DF1278">
        <f t="shared" si="572"/>
        <v>0</v>
      </c>
      <c r="DG1278">
        <f t="shared" si="563"/>
        <v>0</v>
      </c>
      <c r="DH1278">
        <f t="shared" si="548"/>
        <v>0</v>
      </c>
      <c r="DI1278">
        <f t="shared" si="549"/>
        <v>2862.37</v>
      </c>
      <c r="DJ1278">
        <f>DI1278</f>
        <v>2862.37</v>
      </c>
      <c r="DK1278">
        <v>1</v>
      </c>
      <c r="DL1278" t="s">
        <v>3</v>
      </c>
      <c r="DM1278">
        <v>0</v>
      </c>
      <c r="DN1278" t="s">
        <v>3</v>
      </c>
      <c r="DO1278">
        <v>0</v>
      </c>
    </row>
    <row r="1279" spans="1:119" x14ac:dyDescent="0.2">
      <c r="A1279">
        <f>ROW(Source!A718)</f>
        <v>718</v>
      </c>
      <c r="B1279">
        <v>449016111</v>
      </c>
      <c r="C1279">
        <v>448999463</v>
      </c>
      <c r="D1279">
        <v>277560491</v>
      </c>
      <c r="E1279">
        <v>109</v>
      </c>
      <c r="F1279">
        <v>1</v>
      </c>
      <c r="G1279">
        <v>1</v>
      </c>
      <c r="H1279">
        <v>1</v>
      </c>
      <c r="I1279" t="s">
        <v>1204</v>
      </c>
      <c r="J1279" t="s">
        <v>3</v>
      </c>
      <c r="K1279" t="s">
        <v>1205</v>
      </c>
      <c r="L1279">
        <v>1191</v>
      </c>
      <c r="N1279">
        <v>1013</v>
      </c>
      <c r="O1279" t="s">
        <v>1203</v>
      </c>
      <c r="P1279" t="s">
        <v>1203</v>
      </c>
      <c r="Q1279">
        <v>1</v>
      </c>
      <c r="W1279">
        <v>0</v>
      </c>
      <c r="X1279">
        <v>-1417349443</v>
      </c>
      <c r="Y1279">
        <f t="shared" si="569"/>
        <v>1.54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1</v>
      </c>
      <c r="AJ1279">
        <v>1</v>
      </c>
      <c r="AK1279">
        <v>1</v>
      </c>
      <c r="AL1279">
        <v>1</v>
      </c>
      <c r="AM1279">
        <v>-2</v>
      </c>
      <c r="AN1279">
        <v>0</v>
      </c>
      <c r="AO1279">
        <v>0</v>
      </c>
      <c r="AP1279">
        <v>1</v>
      </c>
      <c r="AQ1279">
        <v>1</v>
      </c>
      <c r="AR1279">
        <v>0</v>
      </c>
      <c r="AS1279" t="s">
        <v>3</v>
      </c>
      <c r="AT1279">
        <v>1.54</v>
      </c>
      <c r="AU1279" t="s">
        <v>3</v>
      </c>
      <c r="AV1279">
        <v>2</v>
      </c>
      <c r="AW1279">
        <v>2</v>
      </c>
      <c r="AX1279">
        <v>448999476</v>
      </c>
      <c r="AY1279">
        <v>1</v>
      </c>
      <c r="AZ1279">
        <v>0</v>
      </c>
      <c r="BA1279">
        <v>1319</v>
      </c>
      <c r="BB1279">
        <v>1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CV1279">
        <v>0</v>
      </c>
      <c r="CW1279">
        <v>0</v>
      </c>
      <c r="CX1279">
        <f>ROUND(Y1279*Source!I718,7)</f>
        <v>1.54</v>
      </c>
      <c r="CY1279">
        <f>AD1279</f>
        <v>0</v>
      </c>
      <c r="CZ1279">
        <f>AH1279</f>
        <v>0</v>
      </c>
      <c r="DA1279">
        <f>AL1279</f>
        <v>1</v>
      </c>
      <c r="DB1279">
        <f t="shared" si="570"/>
        <v>0</v>
      </c>
      <c r="DC1279">
        <f t="shared" si="571"/>
        <v>0</v>
      </c>
      <c r="DD1279" t="s">
        <v>3</v>
      </c>
      <c r="DE1279" t="s">
        <v>3</v>
      </c>
      <c r="DF1279">
        <f t="shared" si="572"/>
        <v>0</v>
      </c>
      <c r="DG1279">
        <f t="shared" si="563"/>
        <v>0</v>
      </c>
      <c r="DH1279">
        <f t="shared" si="548"/>
        <v>0</v>
      </c>
      <c r="DI1279">
        <f t="shared" si="549"/>
        <v>0</v>
      </c>
      <c r="DJ1279">
        <f>DI1279</f>
        <v>0</v>
      </c>
      <c r="DK1279">
        <v>0</v>
      </c>
      <c r="DL1279" t="s">
        <v>3</v>
      </c>
      <c r="DM1279">
        <v>0</v>
      </c>
      <c r="DN1279" t="s">
        <v>3</v>
      </c>
      <c r="DO1279">
        <v>0</v>
      </c>
    </row>
    <row r="1280" spans="1:119" x14ac:dyDescent="0.2">
      <c r="A1280">
        <f>ROW(Source!A718)</f>
        <v>718</v>
      </c>
      <c r="B1280">
        <v>449016111</v>
      </c>
      <c r="C1280">
        <v>448999463</v>
      </c>
      <c r="D1280">
        <v>277944622</v>
      </c>
      <c r="E1280">
        <v>1</v>
      </c>
      <c r="F1280">
        <v>1</v>
      </c>
      <c r="G1280">
        <v>1</v>
      </c>
      <c r="H1280">
        <v>2</v>
      </c>
      <c r="I1280" t="s">
        <v>1220</v>
      </c>
      <c r="J1280" t="s">
        <v>1221</v>
      </c>
      <c r="K1280" t="s">
        <v>1222</v>
      </c>
      <c r="L1280">
        <v>1368</v>
      </c>
      <c r="N1280">
        <v>1011</v>
      </c>
      <c r="O1280" t="s">
        <v>1100</v>
      </c>
      <c r="P1280" t="s">
        <v>1100</v>
      </c>
      <c r="Q1280">
        <v>1</v>
      </c>
      <c r="W1280">
        <v>0</v>
      </c>
      <c r="X1280">
        <v>-776243211</v>
      </c>
      <c r="Y1280">
        <f t="shared" si="569"/>
        <v>0.77</v>
      </c>
      <c r="AA1280">
        <v>0</v>
      </c>
      <c r="AB1280">
        <v>1626.29</v>
      </c>
      <c r="AC1280">
        <v>724.95</v>
      </c>
      <c r="AD1280">
        <v>0</v>
      </c>
      <c r="AE1280">
        <v>0</v>
      </c>
      <c r="AF1280">
        <v>1626.29</v>
      </c>
      <c r="AG1280">
        <v>724.95</v>
      </c>
      <c r="AH1280">
        <v>0</v>
      </c>
      <c r="AI1280">
        <v>1</v>
      </c>
      <c r="AJ1280">
        <v>1</v>
      </c>
      <c r="AK1280">
        <v>1</v>
      </c>
      <c r="AL1280">
        <v>1</v>
      </c>
      <c r="AM1280">
        <v>-2</v>
      </c>
      <c r="AN1280">
        <v>0</v>
      </c>
      <c r="AO1280">
        <v>0</v>
      </c>
      <c r="AP1280">
        <v>1</v>
      </c>
      <c r="AQ1280">
        <v>1</v>
      </c>
      <c r="AR1280">
        <v>0</v>
      </c>
      <c r="AS1280" t="s">
        <v>3</v>
      </c>
      <c r="AT1280">
        <v>0.77</v>
      </c>
      <c r="AU1280" t="s">
        <v>3</v>
      </c>
      <c r="AV1280">
        <v>1</v>
      </c>
      <c r="AW1280">
        <v>2</v>
      </c>
      <c r="AX1280">
        <v>448999477</v>
      </c>
      <c r="AY1280">
        <v>2</v>
      </c>
      <c r="AZ1280">
        <v>98304</v>
      </c>
      <c r="BA1280">
        <v>1320</v>
      </c>
      <c r="BB1280">
        <v>1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1252.2433000000001</v>
      </c>
      <c r="BL1280">
        <v>558.2115</v>
      </c>
      <c r="BM1280">
        <v>0</v>
      </c>
      <c r="BN1280">
        <v>0</v>
      </c>
      <c r="BO1280">
        <v>0.77</v>
      </c>
      <c r="BP1280">
        <v>1</v>
      </c>
      <c r="BQ1280">
        <v>0</v>
      </c>
      <c r="BR1280">
        <v>1252.2433000000001</v>
      </c>
      <c r="BS1280">
        <v>558.2115</v>
      </c>
      <c r="BT1280">
        <v>0</v>
      </c>
      <c r="BU1280">
        <v>0</v>
      </c>
      <c r="BV1280">
        <v>0.77</v>
      </c>
      <c r="BW1280">
        <v>1</v>
      </c>
      <c r="CV1280">
        <v>0</v>
      </c>
      <c r="CW1280">
        <f>ROUND(Y1280*Source!I718*DO1280,7)</f>
        <v>0.77</v>
      </c>
      <c r="CX1280">
        <f>ROUND(Y1280*Source!I718,7)</f>
        <v>0.77</v>
      </c>
      <c r="CY1280">
        <f>AB1280</f>
        <v>1626.29</v>
      </c>
      <c r="CZ1280">
        <f>AF1280</f>
        <v>1626.29</v>
      </c>
      <c r="DA1280">
        <f>AJ1280</f>
        <v>1</v>
      </c>
      <c r="DB1280">
        <f t="shared" si="570"/>
        <v>1252.24</v>
      </c>
      <c r="DC1280">
        <f t="shared" si="571"/>
        <v>558.21</v>
      </c>
      <c r="DD1280" t="s">
        <v>3</v>
      </c>
      <c r="DE1280" t="s">
        <v>3</v>
      </c>
      <c r="DF1280">
        <f t="shared" si="572"/>
        <v>0</v>
      </c>
      <c r="DG1280">
        <f t="shared" si="563"/>
        <v>1252.24</v>
      </c>
      <c r="DH1280">
        <f t="shared" si="548"/>
        <v>558.21</v>
      </c>
      <c r="DI1280">
        <f t="shared" si="549"/>
        <v>0</v>
      </c>
      <c r="DJ1280">
        <f>DG1280+DH1280</f>
        <v>1810.45</v>
      </c>
      <c r="DK1280">
        <v>1</v>
      </c>
      <c r="DL1280" t="s">
        <v>1223</v>
      </c>
      <c r="DM1280">
        <v>6</v>
      </c>
      <c r="DN1280" t="s">
        <v>1203</v>
      </c>
      <c r="DO1280">
        <v>1</v>
      </c>
    </row>
    <row r="1281" spans="1:119" x14ac:dyDescent="0.2">
      <c r="A1281">
        <f>ROW(Source!A718)</f>
        <v>718</v>
      </c>
      <c r="B1281">
        <v>449016111</v>
      </c>
      <c r="C1281">
        <v>448999463</v>
      </c>
      <c r="D1281">
        <v>277945805</v>
      </c>
      <c r="E1281">
        <v>1</v>
      </c>
      <c r="F1281">
        <v>1</v>
      </c>
      <c r="G1281">
        <v>1</v>
      </c>
      <c r="H1281">
        <v>2</v>
      </c>
      <c r="I1281" t="s">
        <v>1206</v>
      </c>
      <c r="J1281" t="s">
        <v>1207</v>
      </c>
      <c r="K1281" t="s">
        <v>1208</v>
      </c>
      <c r="L1281">
        <v>1368</v>
      </c>
      <c r="N1281">
        <v>1011</v>
      </c>
      <c r="O1281" t="s">
        <v>1100</v>
      </c>
      <c r="P1281" t="s">
        <v>1100</v>
      </c>
      <c r="Q1281">
        <v>1</v>
      </c>
      <c r="W1281">
        <v>0</v>
      </c>
      <c r="X1281">
        <v>721652621</v>
      </c>
      <c r="Y1281">
        <f t="shared" si="569"/>
        <v>0.77</v>
      </c>
      <c r="AA1281">
        <v>0</v>
      </c>
      <c r="AB1281">
        <v>641.70000000000005</v>
      </c>
      <c r="AC1281">
        <v>539.69000000000005</v>
      </c>
      <c r="AD1281">
        <v>0</v>
      </c>
      <c r="AE1281">
        <v>0</v>
      </c>
      <c r="AF1281">
        <v>641.70000000000005</v>
      </c>
      <c r="AG1281">
        <v>539.69000000000005</v>
      </c>
      <c r="AH1281">
        <v>0</v>
      </c>
      <c r="AI1281">
        <v>1</v>
      </c>
      <c r="AJ1281">
        <v>1</v>
      </c>
      <c r="AK1281">
        <v>1</v>
      </c>
      <c r="AL1281">
        <v>1</v>
      </c>
      <c r="AM1281">
        <v>-2</v>
      </c>
      <c r="AN1281">
        <v>0</v>
      </c>
      <c r="AO1281">
        <v>0</v>
      </c>
      <c r="AP1281">
        <v>1</v>
      </c>
      <c r="AQ1281">
        <v>1</v>
      </c>
      <c r="AR1281">
        <v>0</v>
      </c>
      <c r="AS1281" t="s">
        <v>3</v>
      </c>
      <c r="AT1281">
        <v>0.77</v>
      </c>
      <c r="AU1281" t="s">
        <v>3</v>
      </c>
      <c r="AV1281">
        <v>1</v>
      </c>
      <c r="AW1281">
        <v>2</v>
      </c>
      <c r="AX1281">
        <v>448999478</v>
      </c>
      <c r="AY1281">
        <v>2</v>
      </c>
      <c r="AZ1281">
        <v>98304</v>
      </c>
      <c r="BA1281">
        <v>1321</v>
      </c>
      <c r="BB1281">
        <v>1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494.10900000000004</v>
      </c>
      <c r="BL1281">
        <v>415.56130000000007</v>
      </c>
      <c r="BM1281">
        <v>0</v>
      </c>
      <c r="BN1281">
        <v>0</v>
      </c>
      <c r="BO1281">
        <v>0.77</v>
      </c>
      <c r="BP1281">
        <v>1</v>
      </c>
      <c r="BQ1281">
        <v>0</v>
      </c>
      <c r="BR1281">
        <v>494.10900000000004</v>
      </c>
      <c r="BS1281">
        <v>415.56130000000007</v>
      </c>
      <c r="BT1281">
        <v>0</v>
      </c>
      <c r="BU1281">
        <v>0</v>
      </c>
      <c r="BV1281">
        <v>0.77</v>
      </c>
      <c r="BW1281">
        <v>1</v>
      </c>
      <c r="CV1281">
        <v>0</v>
      </c>
      <c r="CW1281">
        <f>ROUND(Y1281*Source!I718*DO1281,7)</f>
        <v>0.77</v>
      </c>
      <c r="CX1281">
        <f>ROUND(Y1281*Source!I718,7)</f>
        <v>0.77</v>
      </c>
      <c r="CY1281">
        <f>AB1281</f>
        <v>641.70000000000005</v>
      </c>
      <c r="CZ1281">
        <f>AF1281</f>
        <v>641.70000000000005</v>
      </c>
      <c r="DA1281">
        <f>AJ1281</f>
        <v>1</v>
      </c>
      <c r="DB1281">
        <f t="shared" si="570"/>
        <v>494.11</v>
      </c>
      <c r="DC1281">
        <f t="shared" si="571"/>
        <v>415.56</v>
      </c>
      <c r="DD1281" t="s">
        <v>3</v>
      </c>
      <c r="DE1281" t="s">
        <v>3</v>
      </c>
      <c r="DF1281">
        <f t="shared" si="572"/>
        <v>0</v>
      </c>
      <c r="DG1281">
        <f t="shared" si="563"/>
        <v>494.11</v>
      </c>
      <c r="DH1281">
        <f t="shared" ref="DH1281:DH1344" si="573">ROUND(ROUND(AG1281,2)*CX1281,2)</f>
        <v>415.56</v>
      </c>
      <c r="DI1281">
        <f t="shared" ref="DI1281:DI1344" si="574">ROUND(ROUND(AH1281,2)*CX1281,2)</f>
        <v>0</v>
      </c>
      <c r="DJ1281">
        <f>DG1281+DH1281</f>
        <v>909.67000000000007</v>
      </c>
      <c r="DK1281">
        <v>1</v>
      </c>
      <c r="DL1281" t="s">
        <v>1209</v>
      </c>
      <c r="DM1281">
        <v>4</v>
      </c>
      <c r="DN1281" t="s">
        <v>1203</v>
      </c>
      <c r="DO1281">
        <v>1</v>
      </c>
    </row>
    <row r="1282" spans="1:119" x14ac:dyDescent="0.2">
      <c r="A1282">
        <f>ROW(Source!A718)</f>
        <v>718</v>
      </c>
      <c r="B1282">
        <v>449016111</v>
      </c>
      <c r="C1282">
        <v>448999463</v>
      </c>
      <c r="D1282">
        <v>277946072</v>
      </c>
      <c r="E1282">
        <v>1</v>
      </c>
      <c r="F1282">
        <v>1</v>
      </c>
      <c r="G1282">
        <v>1</v>
      </c>
      <c r="H1282">
        <v>2</v>
      </c>
      <c r="I1282" t="s">
        <v>1238</v>
      </c>
      <c r="J1282" t="s">
        <v>1239</v>
      </c>
      <c r="K1282" t="s">
        <v>1240</v>
      </c>
      <c r="L1282">
        <v>1368</v>
      </c>
      <c r="N1282">
        <v>1011</v>
      </c>
      <c r="O1282" t="s">
        <v>1100</v>
      </c>
      <c r="P1282" t="s">
        <v>1100</v>
      </c>
      <c r="Q1282">
        <v>1</v>
      </c>
      <c r="W1282">
        <v>0</v>
      </c>
      <c r="X1282">
        <v>-278178338</v>
      </c>
      <c r="Y1282">
        <f t="shared" si="569"/>
        <v>1.9</v>
      </c>
      <c r="AA1282">
        <v>0</v>
      </c>
      <c r="AB1282">
        <v>34.61</v>
      </c>
      <c r="AC1282">
        <v>0</v>
      </c>
      <c r="AD1282">
        <v>0</v>
      </c>
      <c r="AE1282">
        <v>0</v>
      </c>
      <c r="AF1282">
        <v>34.61</v>
      </c>
      <c r="AG1282">
        <v>0</v>
      </c>
      <c r="AH1282">
        <v>0</v>
      </c>
      <c r="AI1282">
        <v>1</v>
      </c>
      <c r="AJ1282">
        <v>1</v>
      </c>
      <c r="AK1282">
        <v>1</v>
      </c>
      <c r="AL1282">
        <v>1</v>
      </c>
      <c r="AM1282">
        <v>-2</v>
      </c>
      <c r="AN1282">
        <v>0</v>
      </c>
      <c r="AO1282">
        <v>0</v>
      </c>
      <c r="AP1282">
        <v>1</v>
      </c>
      <c r="AQ1282">
        <v>1</v>
      </c>
      <c r="AR1282">
        <v>0</v>
      </c>
      <c r="AS1282" t="s">
        <v>3</v>
      </c>
      <c r="AT1282">
        <v>1.9</v>
      </c>
      <c r="AU1282" t="s">
        <v>3</v>
      </c>
      <c r="AV1282">
        <v>1</v>
      </c>
      <c r="AW1282">
        <v>2</v>
      </c>
      <c r="AX1282">
        <v>448999479</v>
      </c>
      <c r="AY1282">
        <v>2</v>
      </c>
      <c r="AZ1282">
        <v>32768</v>
      </c>
      <c r="BA1282">
        <v>1322</v>
      </c>
      <c r="BB1282">
        <v>1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65.759</v>
      </c>
      <c r="BL1282">
        <v>0</v>
      </c>
      <c r="BM1282">
        <v>0</v>
      </c>
      <c r="BN1282">
        <v>0</v>
      </c>
      <c r="BO1282">
        <v>0</v>
      </c>
      <c r="BP1282">
        <v>1</v>
      </c>
      <c r="BQ1282">
        <v>0</v>
      </c>
      <c r="BR1282">
        <v>65.759</v>
      </c>
      <c r="BS1282">
        <v>0</v>
      </c>
      <c r="BT1282">
        <v>0</v>
      </c>
      <c r="BU1282">
        <v>0</v>
      </c>
      <c r="BV1282">
        <v>0</v>
      </c>
      <c r="BW1282">
        <v>1</v>
      </c>
      <c r="CV1282">
        <v>0</v>
      </c>
      <c r="CW1282">
        <f>ROUND(Y1282*Source!I718*DO1282,7)</f>
        <v>0</v>
      </c>
      <c r="CX1282">
        <f>ROUND(Y1282*Source!I718,7)</f>
        <v>1.9</v>
      </c>
      <c r="CY1282">
        <f>AB1282</f>
        <v>34.61</v>
      </c>
      <c r="CZ1282">
        <f>AF1282</f>
        <v>34.61</v>
      </c>
      <c r="DA1282">
        <f>AJ1282</f>
        <v>1</v>
      </c>
      <c r="DB1282">
        <f t="shared" si="570"/>
        <v>65.760000000000005</v>
      </c>
      <c r="DC1282">
        <f t="shared" si="571"/>
        <v>0</v>
      </c>
      <c r="DD1282" t="s">
        <v>3</v>
      </c>
      <c r="DE1282" t="s">
        <v>3</v>
      </c>
      <c r="DF1282">
        <f t="shared" si="572"/>
        <v>0</v>
      </c>
      <c r="DG1282">
        <f t="shared" si="563"/>
        <v>65.760000000000005</v>
      </c>
      <c r="DH1282">
        <f t="shared" si="573"/>
        <v>0</v>
      </c>
      <c r="DI1282">
        <f t="shared" si="574"/>
        <v>0</v>
      </c>
      <c r="DJ1282">
        <f>DG1282+DH1282</f>
        <v>65.760000000000005</v>
      </c>
      <c r="DK1282">
        <v>1</v>
      </c>
      <c r="DL1282" t="s">
        <v>3</v>
      </c>
      <c r="DM1282">
        <v>0</v>
      </c>
      <c r="DN1282" t="s">
        <v>3</v>
      </c>
      <c r="DO1282">
        <v>0</v>
      </c>
    </row>
    <row r="1283" spans="1:119" x14ac:dyDescent="0.2">
      <c r="A1283">
        <f>ROW(Source!A718)</f>
        <v>718</v>
      </c>
      <c r="B1283">
        <v>449016111</v>
      </c>
      <c r="C1283">
        <v>448999463</v>
      </c>
      <c r="D1283">
        <v>277866682</v>
      </c>
      <c r="E1283">
        <v>1</v>
      </c>
      <c r="F1283">
        <v>1</v>
      </c>
      <c r="G1283">
        <v>1</v>
      </c>
      <c r="H1283">
        <v>3</v>
      </c>
      <c r="I1283" t="s">
        <v>1320</v>
      </c>
      <c r="J1283" t="s">
        <v>1321</v>
      </c>
      <c r="K1283" t="s">
        <v>1322</v>
      </c>
      <c r="L1283">
        <v>1346</v>
      </c>
      <c r="N1283">
        <v>1009</v>
      </c>
      <c r="O1283" t="s">
        <v>441</v>
      </c>
      <c r="P1283" t="s">
        <v>441</v>
      </c>
      <c r="Q1283">
        <v>1</v>
      </c>
      <c r="W1283">
        <v>0</v>
      </c>
      <c r="X1283">
        <v>1568892381</v>
      </c>
      <c r="Y1283">
        <f>(AT1283*ROUND(0,7))</f>
        <v>0</v>
      </c>
      <c r="AA1283">
        <v>121.39</v>
      </c>
      <c r="AB1283">
        <v>0</v>
      </c>
      <c r="AC1283">
        <v>0</v>
      </c>
      <c r="AD1283">
        <v>0</v>
      </c>
      <c r="AE1283">
        <v>155.63</v>
      </c>
      <c r="AF1283">
        <v>0</v>
      </c>
      <c r="AG1283">
        <v>0</v>
      </c>
      <c r="AH1283">
        <v>0</v>
      </c>
      <c r="AI1283">
        <v>0.78</v>
      </c>
      <c r="AJ1283">
        <v>1</v>
      </c>
      <c r="AK1283">
        <v>1</v>
      </c>
      <c r="AL1283">
        <v>1</v>
      </c>
      <c r="AM1283">
        <v>2</v>
      </c>
      <c r="AN1283">
        <v>0</v>
      </c>
      <c r="AO1283">
        <v>0</v>
      </c>
      <c r="AP1283">
        <v>1</v>
      </c>
      <c r="AQ1283">
        <v>1</v>
      </c>
      <c r="AR1283">
        <v>0</v>
      </c>
      <c r="AS1283" t="s">
        <v>3</v>
      </c>
      <c r="AT1283">
        <v>0.15</v>
      </c>
      <c r="AU1283" t="s">
        <v>135</v>
      </c>
      <c r="AV1283">
        <v>0</v>
      </c>
      <c r="AW1283">
        <v>2</v>
      </c>
      <c r="AX1283">
        <v>448999480</v>
      </c>
      <c r="AY1283">
        <v>1</v>
      </c>
      <c r="AZ1283">
        <v>0</v>
      </c>
      <c r="BA1283">
        <v>1323</v>
      </c>
      <c r="BB1283">
        <v>1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23.3445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1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CV1283">
        <v>0</v>
      </c>
      <c r="CW1283">
        <v>0</v>
      </c>
      <c r="CX1283">
        <f>ROUND(Y1283*Source!I718,7)</f>
        <v>0</v>
      </c>
      <c r="CY1283">
        <f t="shared" ref="CY1283:CY1288" si="575">AA1283</f>
        <v>121.39</v>
      </c>
      <c r="CZ1283">
        <f t="shared" ref="CZ1283:CZ1288" si="576">AE1283</f>
        <v>155.63</v>
      </c>
      <c r="DA1283">
        <f t="shared" ref="DA1283:DA1288" si="577">AI1283</f>
        <v>0.78</v>
      </c>
      <c r="DB1283">
        <f>ROUND((ROUND(AT1283*CZ1283,2)*ROUND(0,7)),6)</f>
        <v>0</v>
      </c>
      <c r="DC1283">
        <f>ROUND((ROUND(AT1283*AG1283,2)*ROUND(0,7)),6)</f>
        <v>0</v>
      </c>
      <c r="DD1283" t="s">
        <v>3</v>
      </c>
      <c r="DE1283" t="s">
        <v>3</v>
      </c>
      <c r="DF1283">
        <f>ROUND(ROUND(AE1283*AI1283,2)*CX1283,2)</f>
        <v>0</v>
      </c>
      <c r="DG1283">
        <f t="shared" si="563"/>
        <v>0</v>
      </c>
      <c r="DH1283">
        <f t="shared" si="573"/>
        <v>0</v>
      </c>
      <c r="DI1283">
        <f t="shared" si="574"/>
        <v>0</v>
      </c>
      <c r="DJ1283">
        <f t="shared" ref="DJ1283:DJ1288" si="578">DF1283</f>
        <v>0</v>
      </c>
      <c r="DK1283">
        <v>0</v>
      </c>
      <c r="DL1283" t="s">
        <v>3</v>
      </c>
      <c r="DM1283">
        <v>0</v>
      </c>
      <c r="DN1283" t="s">
        <v>3</v>
      </c>
      <c r="DO1283">
        <v>0</v>
      </c>
    </row>
    <row r="1284" spans="1:119" x14ac:dyDescent="0.2">
      <c r="A1284">
        <f>ROW(Source!A718)</f>
        <v>718</v>
      </c>
      <c r="B1284">
        <v>449016111</v>
      </c>
      <c r="C1284">
        <v>448999463</v>
      </c>
      <c r="D1284">
        <v>277867733</v>
      </c>
      <c r="E1284">
        <v>1</v>
      </c>
      <c r="F1284">
        <v>1</v>
      </c>
      <c r="G1284">
        <v>1</v>
      </c>
      <c r="H1284">
        <v>3</v>
      </c>
      <c r="I1284" t="s">
        <v>1241</v>
      </c>
      <c r="J1284" t="s">
        <v>1242</v>
      </c>
      <c r="K1284" t="s">
        <v>1243</v>
      </c>
      <c r="L1284">
        <v>1346</v>
      </c>
      <c r="N1284">
        <v>1009</v>
      </c>
      <c r="O1284" t="s">
        <v>441</v>
      </c>
      <c r="P1284" t="s">
        <v>441</v>
      </c>
      <c r="Q1284">
        <v>1</v>
      </c>
      <c r="W1284">
        <v>0</v>
      </c>
      <c r="X1284">
        <v>391631581</v>
      </c>
      <c r="Y1284">
        <f>(AT1284*ROUND(0,7))</f>
        <v>0</v>
      </c>
      <c r="AA1284">
        <v>188.92</v>
      </c>
      <c r="AB1284">
        <v>0</v>
      </c>
      <c r="AC1284">
        <v>0</v>
      </c>
      <c r="AD1284">
        <v>0</v>
      </c>
      <c r="AE1284">
        <v>174.93</v>
      </c>
      <c r="AF1284">
        <v>0</v>
      </c>
      <c r="AG1284">
        <v>0</v>
      </c>
      <c r="AH1284">
        <v>0</v>
      </c>
      <c r="AI1284">
        <v>1.08</v>
      </c>
      <c r="AJ1284">
        <v>1</v>
      </c>
      <c r="AK1284">
        <v>1</v>
      </c>
      <c r="AL1284">
        <v>1</v>
      </c>
      <c r="AM1284">
        <v>2</v>
      </c>
      <c r="AN1284">
        <v>0</v>
      </c>
      <c r="AO1284">
        <v>0</v>
      </c>
      <c r="AP1284">
        <v>1</v>
      </c>
      <c r="AQ1284">
        <v>1</v>
      </c>
      <c r="AR1284">
        <v>0</v>
      </c>
      <c r="AS1284" t="s">
        <v>3</v>
      </c>
      <c r="AT1284">
        <v>0.51</v>
      </c>
      <c r="AU1284" t="s">
        <v>135</v>
      </c>
      <c r="AV1284">
        <v>0</v>
      </c>
      <c r="AW1284">
        <v>2</v>
      </c>
      <c r="AX1284">
        <v>448999481</v>
      </c>
      <c r="AY1284">
        <v>1</v>
      </c>
      <c r="AZ1284">
        <v>0</v>
      </c>
      <c r="BA1284">
        <v>1324</v>
      </c>
      <c r="BB1284">
        <v>1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89.214300000000009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1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CV1284">
        <v>0</v>
      </c>
      <c r="CW1284">
        <v>0</v>
      </c>
      <c r="CX1284">
        <f>ROUND(Y1284*Source!I718,7)</f>
        <v>0</v>
      </c>
      <c r="CY1284">
        <f t="shared" si="575"/>
        <v>188.92</v>
      </c>
      <c r="CZ1284">
        <f t="shared" si="576"/>
        <v>174.93</v>
      </c>
      <c r="DA1284">
        <f t="shared" si="577"/>
        <v>1.08</v>
      </c>
      <c r="DB1284">
        <f>ROUND((ROUND(AT1284*CZ1284,2)*ROUND(0,7)),6)</f>
        <v>0</v>
      </c>
      <c r="DC1284">
        <f>ROUND((ROUND(AT1284*AG1284,2)*ROUND(0,7)),6)</f>
        <v>0</v>
      </c>
      <c r="DD1284" t="s">
        <v>3</v>
      </c>
      <c r="DE1284" t="s">
        <v>3</v>
      </c>
      <c r="DF1284">
        <f>ROUND(ROUND(AE1284*AI1284,2)*CX1284,2)</f>
        <v>0</v>
      </c>
      <c r="DG1284">
        <f t="shared" si="563"/>
        <v>0</v>
      </c>
      <c r="DH1284">
        <f t="shared" si="573"/>
        <v>0</v>
      </c>
      <c r="DI1284">
        <f t="shared" si="574"/>
        <v>0</v>
      </c>
      <c r="DJ1284">
        <f t="shared" si="578"/>
        <v>0</v>
      </c>
      <c r="DK1284">
        <v>0</v>
      </c>
      <c r="DL1284" t="s">
        <v>3</v>
      </c>
      <c r="DM1284">
        <v>0</v>
      </c>
      <c r="DN1284" t="s">
        <v>3</v>
      </c>
      <c r="DO1284">
        <v>0</v>
      </c>
    </row>
    <row r="1285" spans="1:119" x14ac:dyDescent="0.2">
      <c r="A1285">
        <f>ROW(Source!A718)</f>
        <v>718</v>
      </c>
      <c r="B1285">
        <v>449016111</v>
      </c>
      <c r="C1285">
        <v>448999463</v>
      </c>
      <c r="D1285">
        <v>277879488</v>
      </c>
      <c r="E1285">
        <v>1</v>
      </c>
      <c r="F1285">
        <v>1</v>
      </c>
      <c r="G1285">
        <v>1</v>
      </c>
      <c r="H1285">
        <v>3</v>
      </c>
      <c r="I1285" t="s">
        <v>1752</v>
      </c>
      <c r="J1285" t="s">
        <v>1753</v>
      </c>
      <c r="K1285" t="s">
        <v>1754</v>
      </c>
      <c r="L1285">
        <v>1348</v>
      </c>
      <c r="N1285">
        <v>1009</v>
      </c>
      <c r="O1285" t="s">
        <v>83</v>
      </c>
      <c r="P1285" t="s">
        <v>83</v>
      </c>
      <c r="Q1285">
        <v>1000</v>
      </c>
      <c r="W1285">
        <v>0</v>
      </c>
      <c r="X1285">
        <v>-393839491</v>
      </c>
      <c r="Y1285">
        <f>(AT1285*ROUND(0,7))</f>
        <v>0</v>
      </c>
      <c r="AA1285">
        <v>52029.73</v>
      </c>
      <c r="AB1285">
        <v>0</v>
      </c>
      <c r="AC1285">
        <v>0</v>
      </c>
      <c r="AD1285">
        <v>0</v>
      </c>
      <c r="AE1285">
        <v>70310.45</v>
      </c>
      <c r="AF1285">
        <v>0</v>
      </c>
      <c r="AG1285">
        <v>0</v>
      </c>
      <c r="AH1285">
        <v>0</v>
      </c>
      <c r="AI1285">
        <v>0.74</v>
      </c>
      <c r="AJ1285">
        <v>1</v>
      </c>
      <c r="AK1285">
        <v>1</v>
      </c>
      <c r="AL1285">
        <v>1</v>
      </c>
      <c r="AM1285">
        <v>2</v>
      </c>
      <c r="AN1285">
        <v>0</v>
      </c>
      <c r="AO1285">
        <v>0</v>
      </c>
      <c r="AP1285">
        <v>1</v>
      </c>
      <c r="AQ1285">
        <v>1</v>
      </c>
      <c r="AR1285">
        <v>0</v>
      </c>
      <c r="AS1285" t="s">
        <v>3</v>
      </c>
      <c r="AT1285">
        <v>4.0000000000000002E-4</v>
      </c>
      <c r="AU1285" t="s">
        <v>135</v>
      </c>
      <c r="AV1285">
        <v>0</v>
      </c>
      <c r="AW1285">
        <v>2</v>
      </c>
      <c r="AX1285">
        <v>448999482</v>
      </c>
      <c r="AY1285">
        <v>1</v>
      </c>
      <c r="AZ1285">
        <v>0</v>
      </c>
      <c r="BA1285">
        <v>1325</v>
      </c>
      <c r="BB1285">
        <v>1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28.124179999999999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1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CV1285">
        <v>0</v>
      </c>
      <c r="CW1285">
        <v>0</v>
      </c>
      <c r="CX1285">
        <f>ROUND(Y1285*Source!I718,7)</f>
        <v>0</v>
      </c>
      <c r="CY1285">
        <f t="shared" si="575"/>
        <v>52029.73</v>
      </c>
      <c r="CZ1285">
        <f t="shared" si="576"/>
        <v>70310.45</v>
      </c>
      <c r="DA1285">
        <f t="shared" si="577"/>
        <v>0.74</v>
      </c>
      <c r="DB1285">
        <f>ROUND((ROUND(AT1285*CZ1285,2)*ROUND(0,7)),6)</f>
        <v>0</v>
      </c>
      <c r="DC1285">
        <f>ROUND((ROUND(AT1285*AG1285,2)*ROUND(0,7)),6)</f>
        <v>0</v>
      </c>
      <c r="DD1285" t="s">
        <v>3</v>
      </c>
      <c r="DE1285" t="s">
        <v>3</v>
      </c>
      <c r="DF1285">
        <f>ROUND(ROUND(AE1285*AI1285,2)*CX1285,2)</f>
        <v>0</v>
      </c>
      <c r="DG1285">
        <f t="shared" si="563"/>
        <v>0</v>
      </c>
      <c r="DH1285">
        <f t="shared" si="573"/>
        <v>0</v>
      </c>
      <c r="DI1285">
        <f t="shared" si="574"/>
        <v>0</v>
      </c>
      <c r="DJ1285">
        <f t="shared" si="578"/>
        <v>0</v>
      </c>
      <c r="DK1285">
        <v>0</v>
      </c>
      <c r="DL1285" t="s">
        <v>3</v>
      </c>
      <c r="DM1285">
        <v>0</v>
      </c>
      <c r="DN1285" t="s">
        <v>3</v>
      </c>
      <c r="DO1285">
        <v>0</v>
      </c>
    </row>
    <row r="1286" spans="1:119" x14ac:dyDescent="0.2">
      <c r="A1286">
        <f>ROW(Source!A718)</f>
        <v>718</v>
      </c>
      <c r="B1286">
        <v>449016111</v>
      </c>
      <c r="C1286">
        <v>448999463</v>
      </c>
      <c r="D1286">
        <v>277896271</v>
      </c>
      <c r="E1286">
        <v>1</v>
      </c>
      <c r="F1286">
        <v>1</v>
      </c>
      <c r="G1286">
        <v>1</v>
      </c>
      <c r="H1286">
        <v>3</v>
      </c>
      <c r="I1286" t="s">
        <v>1755</v>
      </c>
      <c r="J1286" t="s">
        <v>1756</v>
      </c>
      <c r="K1286" t="s">
        <v>1757</v>
      </c>
      <c r="L1286">
        <v>1346</v>
      </c>
      <c r="N1286">
        <v>1009</v>
      </c>
      <c r="O1286" t="s">
        <v>441</v>
      </c>
      <c r="P1286" t="s">
        <v>441</v>
      </c>
      <c r="Q1286">
        <v>1</v>
      </c>
      <c r="W1286">
        <v>0</v>
      </c>
      <c r="X1286">
        <v>628117784</v>
      </c>
      <c r="Y1286">
        <f>(AT1286*ROUND(0,7))</f>
        <v>0</v>
      </c>
      <c r="AA1286">
        <v>115.03</v>
      </c>
      <c r="AB1286">
        <v>0</v>
      </c>
      <c r="AC1286">
        <v>0</v>
      </c>
      <c r="AD1286">
        <v>0</v>
      </c>
      <c r="AE1286">
        <v>79.88</v>
      </c>
      <c r="AF1286">
        <v>0</v>
      </c>
      <c r="AG1286">
        <v>0</v>
      </c>
      <c r="AH1286">
        <v>0</v>
      </c>
      <c r="AI1286">
        <v>1.44</v>
      </c>
      <c r="AJ1286">
        <v>1</v>
      </c>
      <c r="AK1286">
        <v>1</v>
      </c>
      <c r="AL1286">
        <v>1</v>
      </c>
      <c r="AM1286">
        <v>2</v>
      </c>
      <c r="AN1286">
        <v>0</v>
      </c>
      <c r="AO1286">
        <v>0</v>
      </c>
      <c r="AP1286">
        <v>1</v>
      </c>
      <c r="AQ1286">
        <v>1</v>
      </c>
      <c r="AR1286">
        <v>0</v>
      </c>
      <c r="AS1286" t="s">
        <v>3</v>
      </c>
      <c r="AT1286">
        <v>0.15</v>
      </c>
      <c r="AU1286" t="s">
        <v>135</v>
      </c>
      <c r="AV1286">
        <v>0</v>
      </c>
      <c r="AW1286">
        <v>2</v>
      </c>
      <c r="AX1286">
        <v>448999483</v>
      </c>
      <c r="AY1286">
        <v>1</v>
      </c>
      <c r="AZ1286">
        <v>0</v>
      </c>
      <c r="BA1286">
        <v>1326</v>
      </c>
      <c r="BB1286">
        <v>1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11.981999999999999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1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CV1286">
        <v>0</v>
      </c>
      <c r="CW1286">
        <v>0</v>
      </c>
      <c r="CX1286">
        <f>ROUND(Y1286*Source!I718,7)</f>
        <v>0</v>
      </c>
      <c r="CY1286">
        <f t="shared" si="575"/>
        <v>115.03</v>
      </c>
      <c r="CZ1286">
        <f t="shared" si="576"/>
        <v>79.88</v>
      </c>
      <c r="DA1286">
        <f t="shared" si="577"/>
        <v>1.44</v>
      </c>
      <c r="DB1286">
        <f>ROUND((ROUND(AT1286*CZ1286,2)*ROUND(0,7)),6)</f>
        <v>0</v>
      </c>
      <c r="DC1286">
        <f>ROUND((ROUND(AT1286*AG1286,2)*ROUND(0,7)),6)</f>
        <v>0</v>
      </c>
      <c r="DD1286" t="s">
        <v>3</v>
      </c>
      <c r="DE1286" t="s">
        <v>3</v>
      </c>
      <c r="DF1286">
        <f>ROUND(ROUND(AE1286*AI1286,2)*CX1286,2)</f>
        <v>0</v>
      </c>
      <c r="DG1286">
        <f t="shared" ref="DG1286:DG1317" si="579">ROUND(ROUND(AF1286,2)*CX1286,2)</f>
        <v>0</v>
      </c>
      <c r="DH1286">
        <f t="shared" si="573"/>
        <v>0</v>
      </c>
      <c r="DI1286">
        <f t="shared" si="574"/>
        <v>0</v>
      </c>
      <c r="DJ1286">
        <f t="shared" si="578"/>
        <v>0</v>
      </c>
      <c r="DK1286">
        <v>0</v>
      </c>
      <c r="DL1286" t="s">
        <v>3</v>
      </c>
      <c r="DM1286">
        <v>0</v>
      </c>
      <c r="DN1286" t="s">
        <v>3</v>
      </c>
      <c r="DO1286">
        <v>0</v>
      </c>
    </row>
    <row r="1287" spans="1:119" x14ac:dyDescent="0.2">
      <c r="A1287">
        <f>ROW(Source!A718)</f>
        <v>718</v>
      </c>
      <c r="B1287">
        <v>449016111</v>
      </c>
      <c r="C1287">
        <v>448999463</v>
      </c>
      <c r="D1287">
        <v>277908024</v>
      </c>
      <c r="E1287">
        <v>1</v>
      </c>
      <c r="F1287">
        <v>1</v>
      </c>
      <c r="G1287">
        <v>1</v>
      </c>
      <c r="H1287">
        <v>3</v>
      </c>
      <c r="I1287" t="s">
        <v>1802</v>
      </c>
      <c r="J1287" t="s">
        <v>1803</v>
      </c>
      <c r="K1287" t="s">
        <v>1804</v>
      </c>
      <c r="L1287">
        <v>1455</v>
      </c>
      <c r="N1287">
        <v>1013</v>
      </c>
      <c r="O1287" t="s">
        <v>163</v>
      </c>
      <c r="P1287" t="s">
        <v>163</v>
      </c>
      <c r="Q1287">
        <v>1</v>
      </c>
      <c r="W1287">
        <v>0</v>
      </c>
      <c r="X1287">
        <v>-598792100</v>
      </c>
      <c r="Y1287">
        <f>(AT1287*ROUND(0,7))</f>
        <v>0</v>
      </c>
      <c r="AA1287">
        <v>1303.67</v>
      </c>
      <c r="AB1287">
        <v>0</v>
      </c>
      <c r="AC1287">
        <v>0</v>
      </c>
      <c r="AD1287">
        <v>0</v>
      </c>
      <c r="AE1287">
        <v>944.69</v>
      </c>
      <c r="AF1287">
        <v>0</v>
      </c>
      <c r="AG1287">
        <v>0</v>
      </c>
      <c r="AH1287">
        <v>0</v>
      </c>
      <c r="AI1287">
        <v>1.38</v>
      </c>
      <c r="AJ1287">
        <v>1</v>
      </c>
      <c r="AK1287">
        <v>1</v>
      </c>
      <c r="AL1287">
        <v>1</v>
      </c>
      <c r="AM1287">
        <v>2</v>
      </c>
      <c r="AN1287">
        <v>0</v>
      </c>
      <c r="AO1287">
        <v>0</v>
      </c>
      <c r="AP1287">
        <v>1</v>
      </c>
      <c r="AQ1287">
        <v>1</v>
      </c>
      <c r="AR1287">
        <v>0</v>
      </c>
      <c r="AS1287" t="s">
        <v>3</v>
      </c>
      <c r="AT1287">
        <v>0.1</v>
      </c>
      <c r="AU1287" t="s">
        <v>135</v>
      </c>
      <c r="AV1287">
        <v>0</v>
      </c>
      <c r="AW1287">
        <v>2</v>
      </c>
      <c r="AX1287">
        <v>448999484</v>
      </c>
      <c r="AY1287">
        <v>1</v>
      </c>
      <c r="AZ1287">
        <v>0</v>
      </c>
      <c r="BA1287">
        <v>1327</v>
      </c>
      <c r="BB1287">
        <v>1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94.469000000000008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1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CV1287">
        <v>0</v>
      </c>
      <c r="CW1287">
        <v>0</v>
      </c>
      <c r="CX1287">
        <f>ROUND(Y1287*Source!I718,7)</f>
        <v>0</v>
      </c>
      <c r="CY1287">
        <f t="shared" si="575"/>
        <v>1303.67</v>
      </c>
      <c r="CZ1287">
        <f t="shared" si="576"/>
        <v>944.69</v>
      </c>
      <c r="DA1287">
        <f t="shared" si="577"/>
        <v>1.38</v>
      </c>
      <c r="DB1287">
        <f>ROUND((ROUND(AT1287*CZ1287,2)*ROUND(0,7)),6)</f>
        <v>0</v>
      </c>
      <c r="DC1287">
        <f>ROUND((ROUND(AT1287*AG1287,2)*ROUND(0,7)),6)</f>
        <v>0</v>
      </c>
      <c r="DD1287" t="s">
        <v>3</v>
      </c>
      <c r="DE1287" t="s">
        <v>3</v>
      </c>
      <c r="DF1287">
        <f>ROUND(ROUND(AE1287*AI1287,2)*CX1287,2)</f>
        <v>0</v>
      </c>
      <c r="DG1287">
        <f t="shared" si="579"/>
        <v>0</v>
      </c>
      <c r="DH1287">
        <f t="shared" si="573"/>
        <v>0</v>
      </c>
      <c r="DI1287">
        <f t="shared" si="574"/>
        <v>0</v>
      </c>
      <c r="DJ1287">
        <f t="shared" si="578"/>
        <v>0</v>
      </c>
      <c r="DK1287">
        <v>0</v>
      </c>
      <c r="DL1287" t="s">
        <v>3</v>
      </c>
      <c r="DM1287">
        <v>0</v>
      </c>
      <c r="DN1287" t="s">
        <v>3</v>
      </c>
      <c r="DO1287">
        <v>0</v>
      </c>
    </row>
    <row r="1288" spans="1:119" x14ac:dyDescent="0.2">
      <c r="A1288">
        <f>ROW(Source!A718)</f>
        <v>718</v>
      </c>
      <c r="B1288">
        <v>449016111</v>
      </c>
      <c r="C1288">
        <v>448999463</v>
      </c>
      <c r="D1288">
        <v>277566433</v>
      </c>
      <c r="E1288">
        <v>109</v>
      </c>
      <c r="F1288">
        <v>1</v>
      </c>
      <c r="G1288">
        <v>1</v>
      </c>
      <c r="H1288">
        <v>3</v>
      </c>
      <c r="I1288" t="s">
        <v>633</v>
      </c>
      <c r="J1288" t="s">
        <v>3</v>
      </c>
      <c r="K1288" t="s">
        <v>634</v>
      </c>
      <c r="L1288">
        <v>3277935</v>
      </c>
      <c r="N1288">
        <v>1013</v>
      </c>
      <c r="O1288" t="s">
        <v>635</v>
      </c>
      <c r="P1288" t="s">
        <v>635</v>
      </c>
      <c r="Q1288">
        <v>1</v>
      </c>
      <c r="W1288">
        <v>0</v>
      </c>
      <c r="X1288">
        <v>274903907</v>
      </c>
      <c r="Y1288">
        <f>AT1288</f>
        <v>2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1</v>
      </c>
      <c r="AJ1288">
        <v>1</v>
      </c>
      <c r="AK1288">
        <v>1</v>
      </c>
      <c r="AL1288">
        <v>1</v>
      </c>
      <c r="AM1288">
        <v>-2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 t="s">
        <v>3</v>
      </c>
      <c r="AT1288">
        <v>2</v>
      </c>
      <c r="AU1288" t="s">
        <v>3</v>
      </c>
      <c r="AV1288">
        <v>0</v>
      </c>
      <c r="AW1288">
        <v>2</v>
      </c>
      <c r="AX1288">
        <v>448999485</v>
      </c>
      <c r="AY1288">
        <v>1</v>
      </c>
      <c r="AZ1288">
        <v>2048</v>
      </c>
      <c r="BA1288">
        <v>1328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CV1288">
        <v>0</v>
      </c>
      <c r="CW1288">
        <v>0</v>
      </c>
      <c r="CX1288">
        <f>ROUND(Y1288*Source!I718,7)</f>
        <v>2</v>
      </c>
      <c r="CY1288">
        <f t="shared" si="575"/>
        <v>0</v>
      </c>
      <c r="CZ1288">
        <f t="shared" si="576"/>
        <v>0</v>
      </c>
      <c r="DA1288">
        <f t="shared" si="577"/>
        <v>1</v>
      </c>
      <c r="DB1288">
        <f>ROUND(ROUND(AT1288*CZ1288,2),6)</f>
        <v>0</v>
      </c>
      <c r="DC1288">
        <f>ROUND(ROUND(AT1288*AG1288,2),6)</f>
        <v>0</v>
      </c>
      <c r="DD1288" t="s">
        <v>3</v>
      </c>
      <c r="DE1288" t="s">
        <v>3</v>
      </c>
      <c r="DF1288">
        <f>ROUND(ROUND(AE1288,2)*CX1288,2)</f>
        <v>0</v>
      </c>
      <c r="DG1288">
        <f t="shared" si="579"/>
        <v>0</v>
      </c>
      <c r="DH1288">
        <f t="shared" si="573"/>
        <v>0</v>
      </c>
      <c r="DI1288">
        <f t="shared" si="574"/>
        <v>0</v>
      </c>
      <c r="DJ1288">
        <f t="shared" si="578"/>
        <v>0</v>
      </c>
      <c r="DK1288">
        <v>0</v>
      </c>
      <c r="DL1288" t="s">
        <v>3</v>
      </c>
      <c r="DM1288">
        <v>0</v>
      </c>
      <c r="DN1288" t="s">
        <v>3</v>
      </c>
      <c r="DO1288">
        <v>0</v>
      </c>
    </row>
    <row r="1289" spans="1:119" x14ac:dyDescent="0.2">
      <c r="A1289">
        <f>ROW(Source!A720)</f>
        <v>720</v>
      </c>
      <c r="B1289">
        <v>449016111</v>
      </c>
      <c r="C1289">
        <v>448999487</v>
      </c>
      <c r="D1289">
        <v>277560343</v>
      </c>
      <c r="E1289">
        <v>109</v>
      </c>
      <c r="F1289">
        <v>1</v>
      </c>
      <c r="G1289">
        <v>1</v>
      </c>
      <c r="H1289">
        <v>1</v>
      </c>
      <c r="I1289" t="s">
        <v>1433</v>
      </c>
      <c r="J1289" t="s">
        <v>3</v>
      </c>
      <c r="K1289" t="s">
        <v>1434</v>
      </c>
      <c r="L1289">
        <v>1191</v>
      </c>
      <c r="N1289">
        <v>1013</v>
      </c>
      <c r="O1289" t="s">
        <v>1203</v>
      </c>
      <c r="P1289" t="s">
        <v>1203</v>
      </c>
      <c r="Q1289">
        <v>1</v>
      </c>
      <c r="W1289">
        <v>0</v>
      </c>
      <c r="X1289">
        <v>71966457</v>
      </c>
      <c r="Y1289">
        <f>(AT1289*ROUND(0.3,7))</f>
        <v>2.79</v>
      </c>
      <c r="AA1289">
        <v>0</v>
      </c>
      <c r="AB1289">
        <v>0</v>
      </c>
      <c r="AC1289">
        <v>0</v>
      </c>
      <c r="AD1289">
        <v>620.24</v>
      </c>
      <c r="AE1289">
        <v>0</v>
      </c>
      <c r="AF1289">
        <v>0</v>
      </c>
      <c r="AG1289">
        <v>0</v>
      </c>
      <c r="AH1289">
        <v>620.24</v>
      </c>
      <c r="AI1289">
        <v>1</v>
      </c>
      <c r="AJ1289">
        <v>1</v>
      </c>
      <c r="AK1289">
        <v>1</v>
      </c>
      <c r="AL1289">
        <v>1</v>
      </c>
      <c r="AM1289">
        <v>-2</v>
      </c>
      <c r="AN1289">
        <v>0</v>
      </c>
      <c r="AO1289">
        <v>0</v>
      </c>
      <c r="AP1289">
        <v>1</v>
      </c>
      <c r="AQ1289">
        <v>1</v>
      </c>
      <c r="AR1289">
        <v>0</v>
      </c>
      <c r="AS1289" t="s">
        <v>3</v>
      </c>
      <c r="AT1289">
        <v>9.3000000000000007</v>
      </c>
      <c r="AU1289" t="s">
        <v>321</v>
      </c>
      <c r="AV1289">
        <v>1</v>
      </c>
      <c r="AW1289">
        <v>2</v>
      </c>
      <c r="AX1289">
        <v>448999505</v>
      </c>
      <c r="AY1289">
        <v>2</v>
      </c>
      <c r="AZ1289">
        <v>131072</v>
      </c>
      <c r="BA1289">
        <v>1329</v>
      </c>
      <c r="BB1289">
        <v>1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5768.2320000000009</v>
      </c>
      <c r="BN1289">
        <v>9.3000000000000007</v>
      </c>
      <c r="BO1289">
        <v>0</v>
      </c>
      <c r="BP1289">
        <v>1</v>
      </c>
      <c r="BQ1289">
        <v>0</v>
      </c>
      <c r="BR1289">
        <v>0</v>
      </c>
      <c r="BS1289">
        <v>0</v>
      </c>
      <c r="BT1289">
        <v>1730.4696000000001</v>
      </c>
      <c r="BU1289">
        <v>2.79</v>
      </c>
      <c r="BV1289">
        <v>0</v>
      </c>
      <c r="BW1289">
        <v>1</v>
      </c>
      <c r="CU1289">
        <f>ROUND(AT1289*Source!I720*AH1289*AL1289,2)</f>
        <v>5768.23</v>
      </c>
      <c r="CV1289">
        <f>ROUND(Y1289*Source!I720,7)</f>
        <v>2.79</v>
      </c>
      <c r="CW1289">
        <v>0</v>
      </c>
      <c r="CX1289">
        <f>ROUND(Y1289*Source!I720,7)</f>
        <v>2.79</v>
      </c>
      <c r="CY1289">
        <f>AD1289</f>
        <v>620.24</v>
      </c>
      <c r="CZ1289">
        <f>AH1289</f>
        <v>620.24</v>
      </c>
      <c r="DA1289">
        <f>AL1289</f>
        <v>1</v>
      </c>
      <c r="DB1289">
        <f>ROUND((ROUND(AT1289*CZ1289,2)*ROUND(0.3,7)),6)</f>
        <v>1730.4690000000001</v>
      </c>
      <c r="DC1289">
        <f>ROUND((ROUND(AT1289*AG1289,2)*ROUND(0.3,7)),6)</f>
        <v>0</v>
      </c>
      <c r="DD1289" t="s">
        <v>3</v>
      </c>
      <c r="DE1289" t="s">
        <v>3</v>
      </c>
      <c r="DF1289">
        <f>ROUND(ROUND(AE1289,2)*CX1289,2)</f>
        <v>0</v>
      </c>
      <c r="DG1289">
        <f t="shared" si="579"/>
        <v>0</v>
      </c>
      <c r="DH1289">
        <f t="shared" si="573"/>
        <v>0</v>
      </c>
      <c r="DI1289">
        <f t="shared" si="574"/>
        <v>1730.47</v>
      </c>
      <c r="DJ1289">
        <f>DI1289</f>
        <v>1730.47</v>
      </c>
      <c r="DK1289">
        <v>1</v>
      </c>
      <c r="DL1289" t="s">
        <v>3</v>
      </c>
      <c r="DM1289">
        <v>0</v>
      </c>
      <c r="DN1289" t="s">
        <v>3</v>
      </c>
      <c r="DO1289">
        <v>0</v>
      </c>
    </row>
    <row r="1290" spans="1:119" x14ac:dyDescent="0.2">
      <c r="A1290">
        <f>ROW(Source!A720)</f>
        <v>720</v>
      </c>
      <c r="B1290">
        <v>449016111</v>
      </c>
      <c r="C1290">
        <v>448999487</v>
      </c>
      <c r="D1290">
        <v>277560491</v>
      </c>
      <c r="E1290">
        <v>109</v>
      </c>
      <c r="F1290">
        <v>1</v>
      </c>
      <c r="G1290">
        <v>1</v>
      </c>
      <c r="H1290">
        <v>1</v>
      </c>
      <c r="I1290" t="s">
        <v>1204</v>
      </c>
      <c r="J1290" t="s">
        <v>3</v>
      </c>
      <c r="K1290" t="s">
        <v>1205</v>
      </c>
      <c r="L1290">
        <v>1191</v>
      </c>
      <c r="N1290">
        <v>1013</v>
      </c>
      <c r="O1290" t="s">
        <v>1203</v>
      </c>
      <c r="P1290" t="s">
        <v>1203</v>
      </c>
      <c r="Q1290">
        <v>1</v>
      </c>
      <c r="W1290">
        <v>0</v>
      </c>
      <c r="X1290">
        <v>-1417349443</v>
      </c>
      <c r="Y1290">
        <f>(AT1290*ROUND(0.3,7))</f>
        <v>0.12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1</v>
      </c>
      <c r="AJ1290">
        <v>1</v>
      </c>
      <c r="AK1290">
        <v>1</v>
      </c>
      <c r="AL1290">
        <v>1</v>
      </c>
      <c r="AM1290">
        <v>-2</v>
      </c>
      <c r="AN1290">
        <v>0</v>
      </c>
      <c r="AO1290">
        <v>0</v>
      </c>
      <c r="AP1290">
        <v>1</v>
      </c>
      <c r="AQ1290">
        <v>1</v>
      </c>
      <c r="AR1290">
        <v>0</v>
      </c>
      <c r="AS1290" t="s">
        <v>3</v>
      </c>
      <c r="AT1290">
        <v>0.4</v>
      </c>
      <c r="AU1290" t="s">
        <v>321</v>
      </c>
      <c r="AV1290">
        <v>2</v>
      </c>
      <c r="AW1290">
        <v>2</v>
      </c>
      <c r="AX1290">
        <v>448999506</v>
      </c>
      <c r="AY1290">
        <v>1</v>
      </c>
      <c r="AZ1290">
        <v>0</v>
      </c>
      <c r="BA1290">
        <v>1330</v>
      </c>
      <c r="BB1290">
        <v>1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CV1290">
        <v>0</v>
      </c>
      <c r="CW1290">
        <v>0</v>
      </c>
      <c r="CX1290">
        <f>ROUND(Y1290*Source!I720,7)</f>
        <v>0.12</v>
      </c>
      <c r="CY1290">
        <f>AD1290</f>
        <v>0</v>
      </c>
      <c r="CZ1290">
        <f>AH1290</f>
        <v>0</v>
      </c>
      <c r="DA1290">
        <f>AL1290</f>
        <v>1</v>
      </c>
      <c r="DB1290">
        <f>ROUND((ROUND(AT1290*CZ1290,2)*ROUND(0.3,7)),6)</f>
        <v>0</v>
      </c>
      <c r="DC1290">
        <f>ROUND((ROUND(AT1290*AG1290,2)*ROUND(0.3,7)),6)</f>
        <v>0</v>
      </c>
      <c r="DD1290" t="s">
        <v>3</v>
      </c>
      <c r="DE1290" t="s">
        <v>3</v>
      </c>
      <c r="DF1290">
        <f>ROUND(ROUND(AE1290,2)*CX1290,2)</f>
        <v>0</v>
      </c>
      <c r="DG1290">
        <f t="shared" si="579"/>
        <v>0</v>
      </c>
      <c r="DH1290">
        <f t="shared" si="573"/>
        <v>0</v>
      </c>
      <c r="DI1290">
        <f t="shared" si="574"/>
        <v>0</v>
      </c>
      <c r="DJ1290">
        <f>DI1290</f>
        <v>0</v>
      </c>
      <c r="DK1290">
        <v>0</v>
      </c>
      <c r="DL1290" t="s">
        <v>3</v>
      </c>
      <c r="DM1290">
        <v>0</v>
      </c>
      <c r="DN1290" t="s">
        <v>3</v>
      </c>
      <c r="DO1290">
        <v>0</v>
      </c>
    </row>
    <row r="1291" spans="1:119" x14ac:dyDescent="0.2">
      <c r="A1291">
        <f>ROW(Source!A720)</f>
        <v>720</v>
      </c>
      <c r="B1291">
        <v>449016111</v>
      </c>
      <c r="C1291">
        <v>448999487</v>
      </c>
      <c r="D1291">
        <v>277944840</v>
      </c>
      <c r="E1291">
        <v>1</v>
      </c>
      <c r="F1291">
        <v>1</v>
      </c>
      <c r="G1291">
        <v>1</v>
      </c>
      <c r="H1291">
        <v>2</v>
      </c>
      <c r="I1291" t="s">
        <v>1364</v>
      </c>
      <c r="J1291" t="s">
        <v>1365</v>
      </c>
      <c r="K1291" t="s">
        <v>1366</v>
      </c>
      <c r="L1291">
        <v>1368</v>
      </c>
      <c r="N1291">
        <v>1011</v>
      </c>
      <c r="O1291" t="s">
        <v>1100</v>
      </c>
      <c r="P1291" t="s">
        <v>1100</v>
      </c>
      <c r="Q1291">
        <v>1</v>
      </c>
      <c r="W1291">
        <v>0</v>
      </c>
      <c r="X1291">
        <v>622831100</v>
      </c>
      <c r="Y1291">
        <f>(AT1291*ROUND(0.3,7))</f>
        <v>0.12</v>
      </c>
      <c r="AA1291">
        <v>0</v>
      </c>
      <c r="AB1291">
        <v>1587.88</v>
      </c>
      <c r="AC1291">
        <v>620.24</v>
      </c>
      <c r="AD1291">
        <v>0</v>
      </c>
      <c r="AE1291">
        <v>0</v>
      </c>
      <c r="AF1291">
        <v>1587.88</v>
      </c>
      <c r="AG1291">
        <v>620.24</v>
      </c>
      <c r="AH1291">
        <v>0</v>
      </c>
      <c r="AI1291">
        <v>1</v>
      </c>
      <c r="AJ1291">
        <v>1</v>
      </c>
      <c r="AK1291">
        <v>1</v>
      </c>
      <c r="AL1291">
        <v>1</v>
      </c>
      <c r="AM1291">
        <v>-2</v>
      </c>
      <c r="AN1291">
        <v>0</v>
      </c>
      <c r="AO1291">
        <v>0</v>
      </c>
      <c r="AP1291">
        <v>1</v>
      </c>
      <c r="AQ1291">
        <v>1</v>
      </c>
      <c r="AR1291">
        <v>0</v>
      </c>
      <c r="AS1291" t="s">
        <v>3</v>
      </c>
      <c r="AT1291">
        <v>0.4</v>
      </c>
      <c r="AU1291" t="s">
        <v>321</v>
      </c>
      <c r="AV1291">
        <v>1</v>
      </c>
      <c r="AW1291">
        <v>2</v>
      </c>
      <c r="AX1291">
        <v>448999507</v>
      </c>
      <c r="AY1291">
        <v>2</v>
      </c>
      <c r="AZ1291">
        <v>98304</v>
      </c>
      <c r="BA1291">
        <v>1331</v>
      </c>
      <c r="BB1291">
        <v>1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635.15200000000004</v>
      </c>
      <c r="BL1291">
        <v>248.096</v>
      </c>
      <c r="BM1291">
        <v>0</v>
      </c>
      <c r="BN1291">
        <v>0</v>
      </c>
      <c r="BO1291">
        <v>0.4</v>
      </c>
      <c r="BP1291">
        <v>1</v>
      </c>
      <c r="BQ1291">
        <v>0</v>
      </c>
      <c r="BR1291">
        <v>190.54560000000001</v>
      </c>
      <c r="BS1291">
        <v>74.428799999999995</v>
      </c>
      <c r="BT1291">
        <v>0</v>
      </c>
      <c r="BU1291">
        <v>0</v>
      </c>
      <c r="BV1291">
        <v>0.12</v>
      </c>
      <c r="BW1291">
        <v>1</v>
      </c>
      <c r="CV1291">
        <v>0</v>
      </c>
      <c r="CW1291">
        <f>ROUND(Y1291*Source!I720*DO1291,7)</f>
        <v>0.12</v>
      </c>
      <c r="CX1291">
        <f>ROUND(Y1291*Source!I720,7)</f>
        <v>0.12</v>
      </c>
      <c r="CY1291">
        <f>AB1291</f>
        <v>1587.88</v>
      </c>
      <c r="CZ1291">
        <f>AF1291</f>
        <v>1587.88</v>
      </c>
      <c r="DA1291">
        <f>AJ1291</f>
        <v>1</v>
      </c>
      <c r="DB1291">
        <f>ROUND((ROUND(AT1291*CZ1291,2)*ROUND(0.3,7)),6)</f>
        <v>190.54499999999999</v>
      </c>
      <c r="DC1291">
        <f>ROUND((ROUND(AT1291*AG1291,2)*ROUND(0.3,7)),6)</f>
        <v>74.430000000000007</v>
      </c>
      <c r="DD1291" t="s">
        <v>3</v>
      </c>
      <c r="DE1291" t="s">
        <v>3</v>
      </c>
      <c r="DF1291">
        <f>ROUND(ROUND(AE1291,2)*CX1291,2)</f>
        <v>0</v>
      </c>
      <c r="DG1291">
        <f t="shared" si="579"/>
        <v>190.55</v>
      </c>
      <c r="DH1291">
        <f t="shared" si="573"/>
        <v>74.430000000000007</v>
      </c>
      <c r="DI1291">
        <f t="shared" si="574"/>
        <v>0</v>
      </c>
      <c r="DJ1291">
        <f>DG1291+DH1291</f>
        <v>264.98</v>
      </c>
      <c r="DK1291">
        <v>1</v>
      </c>
      <c r="DL1291" t="s">
        <v>1219</v>
      </c>
      <c r="DM1291">
        <v>5</v>
      </c>
      <c r="DN1291" t="s">
        <v>1203</v>
      </c>
      <c r="DO1291">
        <v>1</v>
      </c>
    </row>
    <row r="1292" spans="1:119" x14ac:dyDescent="0.2">
      <c r="A1292">
        <f>ROW(Source!A720)</f>
        <v>720</v>
      </c>
      <c r="B1292">
        <v>449016111</v>
      </c>
      <c r="C1292">
        <v>448999487</v>
      </c>
      <c r="D1292">
        <v>277862733</v>
      </c>
      <c r="E1292">
        <v>1</v>
      </c>
      <c r="F1292">
        <v>1</v>
      </c>
      <c r="G1292">
        <v>1</v>
      </c>
      <c r="H1292">
        <v>3</v>
      </c>
      <c r="I1292" t="s">
        <v>1713</v>
      </c>
      <c r="J1292" t="s">
        <v>1714</v>
      </c>
      <c r="K1292" t="s">
        <v>1715</v>
      </c>
      <c r="L1292">
        <v>1346</v>
      </c>
      <c r="N1292">
        <v>1009</v>
      </c>
      <c r="O1292" t="s">
        <v>441</v>
      </c>
      <c r="P1292" t="s">
        <v>441</v>
      </c>
      <c r="Q1292">
        <v>1</v>
      </c>
      <c r="W1292">
        <v>0</v>
      </c>
      <c r="X1292">
        <v>1008260642</v>
      </c>
      <c r="Y1292">
        <f t="shared" ref="Y1292:Y1303" si="580">(AT1292*ROUND((0*0),7))</f>
        <v>0</v>
      </c>
      <c r="AA1292">
        <v>406.33</v>
      </c>
      <c r="AB1292">
        <v>0</v>
      </c>
      <c r="AC1292">
        <v>0</v>
      </c>
      <c r="AD1292">
        <v>0</v>
      </c>
      <c r="AE1292">
        <v>284.14999999999998</v>
      </c>
      <c r="AF1292">
        <v>0</v>
      </c>
      <c r="AG1292">
        <v>0</v>
      </c>
      <c r="AH1292">
        <v>0</v>
      </c>
      <c r="AI1292">
        <v>1.43</v>
      </c>
      <c r="AJ1292">
        <v>1</v>
      </c>
      <c r="AK1292">
        <v>1</v>
      </c>
      <c r="AL1292">
        <v>1</v>
      </c>
      <c r="AM1292">
        <v>2</v>
      </c>
      <c r="AN1292">
        <v>0</v>
      </c>
      <c r="AO1292">
        <v>0</v>
      </c>
      <c r="AP1292">
        <v>1</v>
      </c>
      <c r="AQ1292">
        <v>1</v>
      </c>
      <c r="AR1292">
        <v>0</v>
      </c>
      <c r="AS1292" t="s">
        <v>3</v>
      </c>
      <c r="AT1292">
        <v>0.01</v>
      </c>
      <c r="AU1292" t="s">
        <v>98</v>
      </c>
      <c r="AV1292">
        <v>0</v>
      </c>
      <c r="AW1292">
        <v>2</v>
      </c>
      <c r="AX1292">
        <v>448999508</v>
      </c>
      <c r="AY1292">
        <v>1</v>
      </c>
      <c r="AZ1292">
        <v>0</v>
      </c>
      <c r="BA1292">
        <v>1332</v>
      </c>
      <c r="BB1292">
        <v>1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2.8414999999999999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1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CV1292">
        <v>0</v>
      </c>
      <c r="CW1292">
        <v>0</v>
      </c>
      <c r="CX1292">
        <f>ROUND(Y1292*Source!I720,7)</f>
        <v>0</v>
      </c>
      <c r="CY1292">
        <f t="shared" ref="CY1292:CY1305" si="581">AA1292</f>
        <v>406.33</v>
      </c>
      <c r="CZ1292">
        <f t="shared" ref="CZ1292:CZ1305" si="582">AE1292</f>
        <v>284.14999999999998</v>
      </c>
      <c r="DA1292">
        <f t="shared" ref="DA1292:DA1305" si="583">AI1292</f>
        <v>1.43</v>
      </c>
      <c r="DB1292">
        <f t="shared" ref="DB1292:DB1303" si="584">ROUND((ROUND(AT1292*CZ1292,2)*ROUND((0*0),7)),6)</f>
        <v>0</v>
      </c>
      <c r="DC1292">
        <f t="shared" ref="DC1292:DC1303" si="585">ROUND((ROUND(AT1292*AG1292,2)*ROUND((0*0),7)),6)</f>
        <v>0</v>
      </c>
      <c r="DD1292" t="s">
        <v>3</v>
      </c>
      <c r="DE1292" t="s">
        <v>3</v>
      </c>
      <c r="DF1292">
        <f t="shared" ref="DF1292:DF1303" si="586">ROUND(ROUND(AE1292*AI1292,2)*CX1292,2)</f>
        <v>0</v>
      </c>
      <c r="DG1292">
        <f t="shared" si="579"/>
        <v>0</v>
      </c>
      <c r="DH1292">
        <f t="shared" si="573"/>
        <v>0</v>
      </c>
      <c r="DI1292">
        <f t="shared" si="574"/>
        <v>0</v>
      </c>
      <c r="DJ1292">
        <f t="shared" ref="DJ1292:DJ1305" si="587">DF1292</f>
        <v>0</v>
      </c>
      <c r="DK1292">
        <v>0</v>
      </c>
      <c r="DL1292" t="s">
        <v>3</v>
      </c>
      <c r="DM1292">
        <v>0</v>
      </c>
      <c r="DN1292" t="s">
        <v>3</v>
      </c>
      <c r="DO1292">
        <v>0</v>
      </c>
    </row>
    <row r="1293" spans="1:119" x14ac:dyDescent="0.2">
      <c r="A1293">
        <f>ROW(Source!A720)</f>
        <v>720</v>
      </c>
      <c r="B1293">
        <v>449016111</v>
      </c>
      <c r="C1293">
        <v>448999487</v>
      </c>
      <c r="D1293">
        <v>277865759</v>
      </c>
      <c r="E1293">
        <v>1</v>
      </c>
      <c r="F1293">
        <v>1</v>
      </c>
      <c r="G1293">
        <v>1</v>
      </c>
      <c r="H1293">
        <v>3</v>
      </c>
      <c r="I1293" t="s">
        <v>1683</v>
      </c>
      <c r="J1293" t="s">
        <v>1684</v>
      </c>
      <c r="K1293" t="s">
        <v>1685</v>
      </c>
      <c r="L1293">
        <v>1301</v>
      </c>
      <c r="N1293">
        <v>1003</v>
      </c>
      <c r="O1293" t="s">
        <v>211</v>
      </c>
      <c r="P1293" t="s">
        <v>211</v>
      </c>
      <c r="Q1293">
        <v>1</v>
      </c>
      <c r="W1293">
        <v>0</v>
      </c>
      <c r="X1293">
        <v>82205366</v>
      </c>
      <c r="Y1293">
        <f t="shared" si="580"/>
        <v>0</v>
      </c>
      <c r="AA1293">
        <v>3.47</v>
      </c>
      <c r="AB1293">
        <v>0</v>
      </c>
      <c r="AC1293">
        <v>0</v>
      </c>
      <c r="AD1293">
        <v>0</v>
      </c>
      <c r="AE1293">
        <v>2.27</v>
      </c>
      <c r="AF1293">
        <v>0</v>
      </c>
      <c r="AG1293">
        <v>0</v>
      </c>
      <c r="AH1293">
        <v>0</v>
      </c>
      <c r="AI1293">
        <v>1.53</v>
      </c>
      <c r="AJ1293">
        <v>1</v>
      </c>
      <c r="AK1293">
        <v>1</v>
      </c>
      <c r="AL1293">
        <v>1</v>
      </c>
      <c r="AM1293">
        <v>2</v>
      </c>
      <c r="AN1293">
        <v>0</v>
      </c>
      <c r="AO1293">
        <v>0</v>
      </c>
      <c r="AP1293">
        <v>1</v>
      </c>
      <c r="AQ1293">
        <v>1</v>
      </c>
      <c r="AR1293">
        <v>0</v>
      </c>
      <c r="AS1293" t="s">
        <v>3</v>
      </c>
      <c r="AT1293">
        <v>4.21</v>
      </c>
      <c r="AU1293" t="s">
        <v>98</v>
      </c>
      <c r="AV1293">
        <v>0</v>
      </c>
      <c r="AW1293">
        <v>2</v>
      </c>
      <c r="AX1293">
        <v>448999509</v>
      </c>
      <c r="AY1293">
        <v>1</v>
      </c>
      <c r="AZ1293">
        <v>0</v>
      </c>
      <c r="BA1293">
        <v>1333</v>
      </c>
      <c r="BB1293">
        <v>1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9.5566999999999993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1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CV1293">
        <v>0</v>
      </c>
      <c r="CW1293">
        <v>0</v>
      </c>
      <c r="CX1293">
        <f>ROUND(Y1293*Source!I720,7)</f>
        <v>0</v>
      </c>
      <c r="CY1293">
        <f t="shared" si="581"/>
        <v>3.47</v>
      </c>
      <c r="CZ1293">
        <f t="shared" si="582"/>
        <v>2.27</v>
      </c>
      <c r="DA1293">
        <f t="shared" si="583"/>
        <v>1.53</v>
      </c>
      <c r="DB1293">
        <f t="shared" si="584"/>
        <v>0</v>
      </c>
      <c r="DC1293">
        <f t="shared" si="585"/>
        <v>0</v>
      </c>
      <c r="DD1293" t="s">
        <v>3</v>
      </c>
      <c r="DE1293" t="s">
        <v>3</v>
      </c>
      <c r="DF1293">
        <f t="shared" si="586"/>
        <v>0</v>
      </c>
      <c r="DG1293">
        <f t="shared" si="579"/>
        <v>0</v>
      </c>
      <c r="DH1293">
        <f t="shared" si="573"/>
        <v>0</v>
      </c>
      <c r="DI1293">
        <f t="shared" si="574"/>
        <v>0</v>
      </c>
      <c r="DJ1293">
        <f t="shared" si="587"/>
        <v>0</v>
      </c>
      <c r="DK1293">
        <v>0</v>
      </c>
      <c r="DL1293" t="s">
        <v>3</v>
      </c>
      <c r="DM1293">
        <v>0</v>
      </c>
      <c r="DN1293" t="s">
        <v>3</v>
      </c>
      <c r="DO1293">
        <v>0</v>
      </c>
    </row>
    <row r="1294" spans="1:119" x14ac:dyDescent="0.2">
      <c r="A1294">
        <f>ROW(Source!A720)</f>
        <v>720</v>
      </c>
      <c r="B1294">
        <v>449016111</v>
      </c>
      <c r="C1294">
        <v>448999487</v>
      </c>
      <c r="D1294">
        <v>277867733</v>
      </c>
      <c r="E1294">
        <v>1</v>
      </c>
      <c r="F1294">
        <v>1</v>
      </c>
      <c r="G1294">
        <v>1</v>
      </c>
      <c r="H1294">
        <v>3</v>
      </c>
      <c r="I1294" t="s">
        <v>1241</v>
      </c>
      <c r="J1294" t="s">
        <v>1242</v>
      </c>
      <c r="K1294" t="s">
        <v>1243</v>
      </c>
      <c r="L1294">
        <v>1346</v>
      </c>
      <c r="N1294">
        <v>1009</v>
      </c>
      <c r="O1294" t="s">
        <v>441</v>
      </c>
      <c r="P1294" t="s">
        <v>441</v>
      </c>
      <c r="Q1294">
        <v>1</v>
      </c>
      <c r="W1294">
        <v>0</v>
      </c>
      <c r="X1294">
        <v>391631581</v>
      </c>
      <c r="Y1294">
        <f t="shared" si="580"/>
        <v>0</v>
      </c>
      <c r="AA1294">
        <v>188.92</v>
      </c>
      <c r="AB1294">
        <v>0</v>
      </c>
      <c r="AC1294">
        <v>0</v>
      </c>
      <c r="AD1294">
        <v>0</v>
      </c>
      <c r="AE1294">
        <v>174.93</v>
      </c>
      <c r="AF1294">
        <v>0</v>
      </c>
      <c r="AG1294">
        <v>0</v>
      </c>
      <c r="AH1294">
        <v>0</v>
      </c>
      <c r="AI1294">
        <v>1.08</v>
      </c>
      <c r="AJ1294">
        <v>1</v>
      </c>
      <c r="AK1294">
        <v>1</v>
      </c>
      <c r="AL1294">
        <v>1</v>
      </c>
      <c r="AM1294">
        <v>2</v>
      </c>
      <c r="AN1294">
        <v>0</v>
      </c>
      <c r="AO1294">
        <v>0</v>
      </c>
      <c r="AP1294">
        <v>1</v>
      </c>
      <c r="AQ1294">
        <v>1</v>
      </c>
      <c r="AR1294">
        <v>0</v>
      </c>
      <c r="AS1294" t="s">
        <v>3</v>
      </c>
      <c r="AT1294">
        <v>0.3</v>
      </c>
      <c r="AU1294" t="s">
        <v>98</v>
      </c>
      <c r="AV1294">
        <v>0</v>
      </c>
      <c r="AW1294">
        <v>2</v>
      </c>
      <c r="AX1294">
        <v>448999510</v>
      </c>
      <c r="AY1294">
        <v>1</v>
      </c>
      <c r="AZ1294">
        <v>0</v>
      </c>
      <c r="BA1294">
        <v>1334</v>
      </c>
      <c r="BB1294">
        <v>1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52.478999999999999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1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CV1294">
        <v>0</v>
      </c>
      <c r="CW1294">
        <v>0</v>
      </c>
      <c r="CX1294">
        <f>ROUND(Y1294*Source!I720,7)</f>
        <v>0</v>
      </c>
      <c r="CY1294">
        <f t="shared" si="581"/>
        <v>188.92</v>
      </c>
      <c r="CZ1294">
        <f t="shared" si="582"/>
        <v>174.93</v>
      </c>
      <c r="DA1294">
        <f t="shared" si="583"/>
        <v>1.08</v>
      </c>
      <c r="DB1294">
        <f t="shared" si="584"/>
        <v>0</v>
      </c>
      <c r="DC1294">
        <f t="shared" si="585"/>
        <v>0</v>
      </c>
      <c r="DD1294" t="s">
        <v>3</v>
      </c>
      <c r="DE1294" t="s">
        <v>3</v>
      </c>
      <c r="DF1294">
        <f t="shared" si="586"/>
        <v>0</v>
      </c>
      <c r="DG1294">
        <f t="shared" si="579"/>
        <v>0</v>
      </c>
      <c r="DH1294">
        <f t="shared" si="573"/>
        <v>0</v>
      </c>
      <c r="DI1294">
        <f t="shared" si="574"/>
        <v>0</v>
      </c>
      <c r="DJ1294">
        <f t="shared" si="587"/>
        <v>0</v>
      </c>
      <c r="DK1294">
        <v>0</v>
      </c>
      <c r="DL1294" t="s">
        <v>3</v>
      </c>
      <c r="DM1294">
        <v>0</v>
      </c>
      <c r="DN1294" t="s">
        <v>3</v>
      </c>
      <c r="DO1294">
        <v>0</v>
      </c>
    </row>
    <row r="1295" spans="1:119" x14ac:dyDescent="0.2">
      <c r="A1295">
        <f>ROW(Source!A720)</f>
        <v>720</v>
      </c>
      <c r="B1295">
        <v>449016111</v>
      </c>
      <c r="C1295">
        <v>448999487</v>
      </c>
      <c r="D1295">
        <v>277867849</v>
      </c>
      <c r="E1295">
        <v>1</v>
      </c>
      <c r="F1295">
        <v>1</v>
      </c>
      <c r="G1295">
        <v>1</v>
      </c>
      <c r="H1295">
        <v>3</v>
      </c>
      <c r="I1295" t="s">
        <v>1740</v>
      </c>
      <c r="J1295" t="s">
        <v>1741</v>
      </c>
      <c r="K1295" t="s">
        <v>1742</v>
      </c>
      <c r="L1295">
        <v>1425</v>
      </c>
      <c r="N1295">
        <v>1013</v>
      </c>
      <c r="O1295" t="s">
        <v>62</v>
      </c>
      <c r="P1295" t="s">
        <v>62</v>
      </c>
      <c r="Q1295">
        <v>1</v>
      </c>
      <c r="W1295">
        <v>0</v>
      </c>
      <c r="X1295">
        <v>172067607</v>
      </c>
      <c r="Y1295">
        <f t="shared" si="580"/>
        <v>0</v>
      </c>
      <c r="AA1295">
        <v>1261.74</v>
      </c>
      <c r="AB1295">
        <v>0</v>
      </c>
      <c r="AC1295">
        <v>0</v>
      </c>
      <c r="AD1295">
        <v>0</v>
      </c>
      <c r="AE1295">
        <v>978.09</v>
      </c>
      <c r="AF1295">
        <v>0</v>
      </c>
      <c r="AG1295">
        <v>0</v>
      </c>
      <c r="AH1295">
        <v>0</v>
      </c>
      <c r="AI1295">
        <v>1.29</v>
      </c>
      <c r="AJ1295">
        <v>1</v>
      </c>
      <c r="AK1295">
        <v>1</v>
      </c>
      <c r="AL1295">
        <v>1</v>
      </c>
      <c r="AM1295">
        <v>2</v>
      </c>
      <c r="AN1295">
        <v>0</v>
      </c>
      <c r="AO1295">
        <v>0</v>
      </c>
      <c r="AP1295">
        <v>1</v>
      </c>
      <c r="AQ1295">
        <v>1</v>
      </c>
      <c r="AR1295">
        <v>0</v>
      </c>
      <c r="AS1295" t="s">
        <v>3</v>
      </c>
      <c r="AT1295">
        <v>0.1</v>
      </c>
      <c r="AU1295" t="s">
        <v>98</v>
      </c>
      <c r="AV1295">
        <v>0</v>
      </c>
      <c r="AW1295">
        <v>2</v>
      </c>
      <c r="AX1295">
        <v>448999511</v>
      </c>
      <c r="AY1295">
        <v>1</v>
      </c>
      <c r="AZ1295">
        <v>0</v>
      </c>
      <c r="BA1295">
        <v>1335</v>
      </c>
      <c r="BB1295">
        <v>1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97.809000000000012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1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CV1295">
        <v>0</v>
      </c>
      <c r="CW1295">
        <v>0</v>
      </c>
      <c r="CX1295">
        <f>ROUND(Y1295*Source!I720,7)</f>
        <v>0</v>
      </c>
      <c r="CY1295">
        <f t="shared" si="581"/>
        <v>1261.74</v>
      </c>
      <c r="CZ1295">
        <f t="shared" si="582"/>
        <v>978.09</v>
      </c>
      <c r="DA1295">
        <f t="shared" si="583"/>
        <v>1.29</v>
      </c>
      <c r="DB1295">
        <f t="shared" si="584"/>
        <v>0</v>
      </c>
      <c r="DC1295">
        <f t="shared" si="585"/>
        <v>0</v>
      </c>
      <c r="DD1295" t="s">
        <v>3</v>
      </c>
      <c r="DE1295" t="s">
        <v>3</v>
      </c>
      <c r="DF1295">
        <f t="shared" si="586"/>
        <v>0</v>
      </c>
      <c r="DG1295">
        <f t="shared" si="579"/>
        <v>0</v>
      </c>
      <c r="DH1295">
        <f t="shared" si="573"/>
        <v>0</v>
      </c>
      <c r="DI1295">
        <f t="shared" si="574"/>
        <v>0</v>
      </c>
      <c r="DJ1295">
        <f t="shared" si="587"/>
        <v>0</v>
      </c>
      <c r="DK1295">
        <v>0</v>
      </c>
      <c r="DL1295" t="s">
        <v>3</v>
      </c>
      <c r="DM1295">
        <v>0</v>
      </c>
      <c r="DN1295" t="s">
        <v>3</v>
      </c>
      <c r="DO1295">
        <v>0</v>
      </c>
    </row>
    <row r="1296" spans="1:119" x14ac:dyDescent="0.2">
      <c r="A1296">
        <f>ROW(Source!A720)</f>
        <v>720</v>
      </c>
      <c r="B1296">
        <v>449016111</v>
      </c>
      <c r="C1296">
        <v>448999487</v>
      </c>
      <c r="D1296">
        <v>277870628</v>
      </c>
      <c r="E1296">
        <v>1</v>
      </c>
      <c r="F1296">
        <v>1</v>
      </c>
      <c r="G1296">
        <v>1</v>
      </c>
      <c r="H1296">
        <v>3</v>
      </c>
      <c r="I1296" t="s">
        <v>1646</v>
      </c>
      <c r="J1296" t="s">
        <v>1647</v>
      </c>
      <c r="K1296" t="s">
        <v>1648</v>
      </c>
      <c r="L1296">
        <v>1348</v>
      </c>
      <c r="N1296">
        <v>1009</v>
      </c>
      <c r="O1296" t="s">
        <v>83</v>
      </c>
      <c r="P1296" t="s">
        <v>83</v>
      </c>
      <c r="Q1296">
        <v>1000</v>
      </c>
      <c r="W1296">
        <v>0</v>
      </c>
      <c r="X1296">
        <v>1261362011</v>
      </c>
      <c r="Y1296">
        <f t="shared" si="580"/>
        <v>0</v>
      </c>
      <c r="AA1296">
        <v>5683.13</v>
      </c>
      <c r="AB1296">
        <v>0</v>
      </c>
      <c r="AC1296">
        <v>0</v>
      </c>
      <c r="AD1296">
        <v>0</v>
      </c>
      <c r="AE1296">
        <v>4338.2700000000004</v>
      </c>
      <c r="AF1296">
        <v>0</v>
      </c>
      <c r="AG1296">
        <v>0</v>
      </c>
      <c r="AH1296">
        <v>0</v>
      </c>
      <c r="AI1296">
        <v>1.31</v>
      </c>
      <c r="AJ1296">
        <v>1</v>
      </c>
      <c r="AK1296">
        <v>1</v>
      </c>
      <c r="AL1296">
        <v>1</v>
      </c>
      <c r="AM1296">
        <v>2</v>
      </c>
      <c r="AN1296">
        <v>0</v>
      </c>
      <c r="AO1296">
        <v>0</v>
      </c>
      <c r="AP1296">
        <v>1</v>
      </c>
      <c r="AQ1296">
        <v>1</v>
      </c>
      <c r="AR1296">
        <v>0</v>
      </c>
      <c r="AS1296" t="s">
        <v>3</v>
      </c>
      <c r="AT1296">
        <v>2.9999999999999997E-4</v>
      </c>
      <c r="AU1296" t="s">
        <v>98</v>
      </c>
      <c r="AV1296">
        <v>0</v>
      </c>
      <c r="AW1296">
        <v>2</v>
      </c>
      <c r="AX1296">
        <v>448999512</v>
      </c>
      <c r="AY1296">
        <v>1</v>
      </c>
      <c r="AZ1296">
        <v>0</v>
      </c>
      <c r="BA1296">
        <v>1336</v>
      </c>
      <c r="BB1296">
        <v>1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1.3014810000000001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1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CV1296">
        <v>0</v>
      </c>
      <c r="CW1296">
        <v>0</v>
      </c>
      <c r="CX1296">
        <f>ROUND(Y1296*Source!I720,7)</f>
        <v>0</v>
      </c>
      <c r="CY1296">
        <f t="shared" si="581"/>
        <v>5683.13</v>
      </c>
      <c r="CZ1296">
        <f t="shared" si="582"/>
        <v>4338.2700000000004</v>
      </c>
      <c r="DA1296">
        <f t="shared" si="583"/>
        <v>1.31</v>
      </c>
      <c r="DB1296">
        <f t="shared" si="584"/>
        <v>0</v>
      </c>
      <c r="DC1296">
        <f t="shared" si="585"/>
        <v>0</v>
      </c>
      <c r="DD1296" t="s">
        <v>3</v>
      </c>
      <c r="DE1296" t="s">
        <v>3</v>
      </c>
      <c r="DF1296">
        <f t="shared" si="586"/>
        <v>0</v>
      </c>
      <c r="DG1296">
        <f t="shared" si="579"/>
        <v>0</v>
      </c>
      <c r="DH1296">
        <f t="shared" si="573"/>
        <v>0</v>
      </c>
      <c r="DI1296">
        <f t="shared" si="574"/>
        <v>0</v>
      </c>
      <c r="DJ1296">
        <f t="shared" si="587"/>
        <v>0</v>
      </c>
      <c r="DK1296">
        <v>0</v>
      </c>
      <c r="DL1296" t="s">
        <v>3</v>
      </c>
      <c r="DM1296">
        <v>0</v>
      </c>
      <c r="DN1296" t="s">
        <v>3</v>
      </c>
      <c r="DO1296">
        <v>0</v>
      </c>
    </row>
    <row r="1297" spans="1:119" x14ac:dyDescent="0.2">
      <c r="A1297">
        <f>ROW(Source!A720)</f>
        <v>720</v>
      </c>
      <c r="B1297">
        <v>449016111</v>
      </c>
      <c r="C1297">
        <v>448999487</v>
      </c>
      <c r="D1297">
        <v>277881757</v>
      </c>
      <c r="E1297">
        <v>1</v>
      </c>
      <c r="F1297">
        <v>1</v>
      </c>
      <c r="G1297">
        <v>1</v>
      </c>
      <c r="H1297">
        <v>3</v>
      </c>
      <c r="I1297" t="s">
        <v>1743</v>
      </c>
      <c r="J1297" t="s">
        <v>1744</v>
      </c>
      <c r="K1297" t="s">
        <v>1745</v>
      </c>
      <c r="L1297">
        <v>1348</v>
      </c>
      <c r="N1297">
        <v>1009</v>
      </c>
      <c r="O1297" t="s">
        <v>83</v>
      </c>
      <c r="P1297" t="s">
        <v>83</v>
      </c>
      <c r="Q1297">
        <v>1000</v>
      </c>
      <c r="W1297">
        <v>0</v>
      </c>
      <c r="X1297">
        <v>-30100679</v>
      </c>
      <c r="Y1297">
        <f t="shared" si="580"/>
        <v>0</v>
      </c>
      <c r="AA1297">
        <v>1144599.95</v>
      </c>
      <c r="AB1297">
        <v>0</v>
      </c>
      <c r="AC1297">
        <v>0</v>
      </c>
      <c r="AD1297">
        <v>0</v>
      </c>
      <c r="AE1297">
        <v>1050091.7</v>
      </c>
      <c r="AF1297">
        <v>0</v>
      </c>
      <c r="AG1297">
        <v>0</v>
      </c>
      <c r="AH1297">
        <v>0</v>
      </c>
      <c r="AI1297">
        <v>1.0900000000000001</v>
      </c>
      <c r="AJ1297">
        <v>1</v>
      </c>
      <c r="AK1297">
        <v>1</v>
      </c>
      <c r="AL1297">
        <v>1</v>
      </c>
      <c r="AM1297">
        <v>2</v>
      </c>
      <c r="AN1297">
        <v>0</v>
      </c>
      <c r="AO1297">
        <v>0</v>
      </c>
      <c r="AP1297">
        <v>1</v>
      </c>
      <c r="AQ1297">
        <v>1</v>
      </c>
      <c r="AR1297">
        <v>0</v>
      </c>
      <c r="AS1297" t="s">
        <v>3</v>
      </c>
      <c r="AT1297">
        <v>1E-4</v>
      </c>
      <c r="AU1297" t="s">
        <v>98</v>
      </c>
      <c r="AV1297">
        <v>0</v>
      </c>
      <c r="AW1297">
        <v>2</v>
      </c>
      <c r="AX1297">
        <v>448999513</v>
      </c>
      <c r="AY1297">
        <v>1</v>
      </c>
      <c r="AZ1297">
        <v>0</v>
      </c>
      <c r="BA1297">
        <v>1337</v>
      </c>
      <c r="BB1297">
        <v>1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105.00917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1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CV1297">
        <v>0</v>
      </c>
      <c r="CW1297">
        <v>0</v>
      </c>
      <c r="CX1297">
        <f>ROUND(Y1297*Source!I720,7)</f>
        <v>0</v>
      </c>
      <c r="CY1297">
        <f t="shared" si="581"/>
        <v>1144599.95</v>
      </c>
      <c r="CZ1297">
        <f t="shared" si="582"/>
        <v>1050091.7</v>
      </c>
      <c r="DA1297">
        <f t="shared" si="583"/>
        <v>1.0900000000000001</v>
      </c>
      <c r="DB1297">
        <f t="shared" si="584"/>
        <v>0</v>
      </c>
      <c r="DC1297">
        <f t="shared" si="585"/>
        <v>0</v>
      </c>
      <c r="DD1297" t="s">
        <v>3</v>
      </c>
      <c r="DE1297" t="s">
        <v>3</v>
      </c>
      <c r="DF1297">
        <f t="shared" si="586"/>
        <v>0</v>
      </c>
      <c r="DG1297">
        <f t="shared" si="579"/>
        <v>0</v>
      </c>
      <c r="DH1297">
        <f t="shared" si="573"/>
        <v>0</v>
      </c>
      <c r="DI1297">
        <f t="shared" si="574"/>
        <v>0</v>
      </c>
      <c r="DJ1297">
        <f t="shared" si="587"/>
        <v>0</v>
      </c>
      <c r="DK1297">
        <v>0</v>
      </c>
      <c r="DL1297" t="s">
        <v>3</v>
      </c>
      <c r="DM1297">
        <v>0</v>
      </c>
      <c r="DN1297" t="s">
        <v>3</v>
      </c>
      <c r="DO1297">
        <v>0</v>
      </c>
    </row>
    <row r="1298" spans="1:119" x14ac:dyDescent="0.2">
      <c r="A1298">
        <f>ROW(Source!A720)</f>
        <v>720</v>
      </c>
      <c r="B1298">
        <v>449016111</v>
      </c>
      <c r="C1298">
        <v>448999487</v>
      </c>
      <c r="D1298">
        <v>277881812</v>
      </c>
      <c r="E1298">
        <v>1</v>
      </c>
      <c r="F1298">
        <v>1</v>
      </c>
      <c r="G1298">
        <v>1</v>
      </c>
      <c r="H1298">
        <v>3</v>
      </c>
      <c r="I1298" t="s">
        <v>1661</v>
      </c>
      <c r="J1298" t="s">
        <v>1662</v>
      </c>
      <c r="K1298" t="s">
        <v>1663</v>
      </c>
      <c r="L1298">
        <v>1346</v>
      </c>
      <c r="N1298">
        <v>1009</v>
      </c>
      <c r="O1298" t="s">
        <v>441</v>
      </c>
      <c r="P1298" t="s">
        <v>441</v>
      </c>
      <c r="Q1298">
        <v>1</v>
      </c>
      <c r="W1298">
        <v>0</v>
      </c>
      <c r="X1298">
        <v>-272951775</v>
      </c>
      <c r="Y1298">
        <f t="shared" si="580"/>
        <v>0</v>
      </c>
      <c r="AA1298">
        <v>1448.29</v>
      </c>
      <c r="AB1298">
        <v>0</v>
      </c>
      <c r="AC1298">
        <v>0</v>
      </c>
      <c r="AD1298">
        <v>0</v>
      </c>
      <c r="AE1298">
        <v>899.56</v>
      </c>
      <c r="AF1298">
        <v>0</v>
      </c>
      <c r="AG1298">
        <v>0</v>
      </c>
      <c r="AH1298">
        <v>0</v>
      </c>
      <c r="AI1298">
        <v>1.61</v>
      </c>
      <c r="AJ1298">
        <v>1</v>
      </c>
      <c r="AK1298">
        <v>1</v>
      </c>
      <c r="AL1298">
        <v>1</v>
      </c>
      <c r="AM1298">
        <v>2</v>
      </c>
      <c r="AN1298">
        <v>0</v>
      </c>
      <c r="AO1298">
        <v>0</v>
      </c>
      <c r="AP1298">
        <v>1</v>
      </c>
      <c r="AQ1298">
        <v>1</v>
      </c>
      <c r="AR1298">
        <v>0</v>
      </c>
      <c r="AS1298" t="s">
        <v>3</v>
      </c>
      <c r="AT1298">
        <v>0.06</v>
      </c>
      <c r="AU1298" t="s">
        <v>98</v>
      </c>
      <c r="AV1298">
        <v>0</v>
      </c>
      <c r="AW1298">
        <v>2</v>
      </c>
      <c r="AX1298">
        <v>448999514</v>
      </c>
      <c r="AY1298">
        <v>1</v>
      </c>
      <c r="AZ1298">
        <v>0</v>
      </c>
      <c r="BA1298">
        <v>1338</v>
      </c>
      <c r="BB1298">
        <v>1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53.973599999999998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1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CV1298">
        <v>0</v>
      </c>
      <c r="CW1298">
        <v>0</v>
      </c>
      <c r="CX1298">
        <f>ROUND(Y1298*Source!I720,7)</f>
        <v>0</v>
      </c>
      <c r="CY1298">
        <f t="shared" si="581"/>
        <v>1448.29</v>
      </c>
      <c r="CZ1298">
        <f t="shared" si="582"/>
        <v>899.56</v>
      </c>
      <c r="DA1298">
        <f t="shared" si="583"/>
        <v>1.61</v>
      </c>
      <c r="DB1298">
        <f t="shared" si="584"/>
        <v>0</v>
      </c>
      <c r="DC1298">
        <f t="shared" si="585"/>
        <v>0</v>
      </c>
      <c r="DD1298" t="s">
        <v>3</v>
      </c>
      <c r="DE1298" t="s">
        <v>3</v>
      </c>
      <c r="DF1298">
        <f t="shared" si="586"/>
        <v>0</v>
      </c>
      <c r="DG1298">
        <f t="shared" si="579"/>
        <v>0</v>
      </c>
      <c r="DH1298">
        <f t="shared" si="573"/>
        <v>0</v>
      </c>
      <c r="DI1298">
        <f t="shared" si="574"/>
        <v>0</v>
      </c>
      <c r="DJ1298">
        <f t="shared" si="587"/>
        <v>0</v>
      </c>
      <c r="DK1298">
        <v>0</v>
      </c>
      <c r="DL1298" t="s">
        <v>3</v>
      </c>
      <c r="DM1298">
        <v>0</v>
      </c>
      <c r="DN1298" t="s">
        <v>3</v>
      </c>
      <c r="DO1298">
        <v>0</v>
      </c>
    </row>
    <row r="1299" spans="1:119" x14ac:dyDescent="0.2">
      <c r="A1299">
        <f>ROW(Source!A720)</f>
        <v>720</v>
      </c>
      <c r="B1299">
        <v>449016111</v>
      </c>
      <c r="C1299">
        <v>448999487</v>
      </c>
      <c r="D1299">
        <v>277896103</v>
      </c>
      <c r="E1299">
        <v>1</v>
      </c>
      <c r="F1299">
        <v>1</v>
      </c>
      <c r="G1299">
        <v>1</v>
      </c>
      <c r="H1299">
        <v>3</v>
      </c>
      <c r="I1299" t="s">
        <v>1746</v>
      </c>
      <c r="J1299" t="s">
        <v>1747</v>
      </c>
      <c r="K1299" t="s">
        <v>1748</v>
      </c>
      <c r="L1299">
        <v>1348</v>
      </c>
      <c r="N1299">
        <v>1009</v>
      </c>
      <c r="O1299" t="s">
        <v>83</v>
      </c>
      <c r="P1299" t="s">
        <v>83</v>
      </c>
      <c r="Q1299">
        <v>1000</v>
      </c>
      <c r="W1299">
        <v>0</v>
      </c>
      <c r="X1299">
        <v>799243604</v>
      </c>
      <c r="Y1299">
        <f t="shared" si="580"/>
        <v>0</v>
      </c>
      <c r="AA1299">
        <v>84412.86</v>
      </c>
      <c r="AB1299">
        <v>0</v>
      </c>
      <c r="AC1299">
        <v>0</v>
      </c>
      <c r="AD1299">
        <v>0</v>
      </c>
      <c r="AE1299">
        <v>47961.85</v>
      </c>
      <c r="AF1299">
        <v>0</v>
      </c>
      <c r="AG1299">
        <v>0</v>
      </c>
      <c r="AH1299">
        <v>0</v>
      </c>
      <c r="AI1299">
        <v>1.76</v>
      </c>
      <c r="AJ1299">
        <v>1</v>
      </c>
      <c r="AK1299">
        <v>1</v>
      </c>
      <c r="AL1299">
        <v>1</v>
      </c>
      <c r="AM1299">
        <v>2</v>
      </c>
      <c r="AN1299">
        <v>0</v>
      </c>
      <c r="AO1299">
        <v>0</v>
      </c>
      <c r="AP1299">
        <v>1</v>
      </c>
      <c r="AQ1299">
        <v>1</v>
      </c>
      <c r="AR1299">
        <v>0</v>
      </c>
      <c r="AS1299" t="s">
        <v>3</v>
      </c>
      <c r="AT1299">
        <v>2.0000000000000002E-5</v>
      </c>
      <c r="AU1299" t="s">
        <v>98</v>
      </c>
      <c r="AV1299">
        <v>0</v>
      </c>
      <c r="AW1299">
        <v>2</v>
      </c>
      <c r="AX1299">
        <v>448999515</v>
      </c>
      <c r="AY1299">
        <v>1</v>
      </c>
      <c r="AZ1299">
        <v>0</v>
      </c>
      <c r="BA1299">
        <v>1339</v>
      </c>
      <c r="BB1299">
        <v>1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0.95923700000000001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1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CV1299">
        <v>0</v>
      </c>
      <c r="CW1299">
        <v>0</v>
      </c>
      <c r="CX1299">
        <f>ROUND(Y1299*Source!I720,7)</f>
        <v>0</v>
      </c>
      <c r="CY1299">
        <f t="shared" si="581"/>
        <v>84412.86</v>
      </c>
      <c r="CZ1299">
        <f t="shared" si="582"/>
        <v>47961.85</v>
      </c>
      <c r="DA1299">
        <f t="shared" si="583"/>
        <v>1.76</v>
      </c>
      <c r="DB1299">
        <f t="shared" si="584"/>
        <v>0</v>
      </c>
      <c r="DC1299">
        <f t="shared" si="585"/>
        <v>0</v>
      </c>
      <c r="DD1299" t="s">
        <v>3</v>
      </c>
      <c r="DE1299" t="s">
        <v>3</v>
      </c>
      <c r="DF1299">
        <f t="shared" si="586"/>
        <v>0</v>
      </c>
      <c r="DG1299">
        <f t="shared" si="579"/>
        <v>0</v>
      </c>
      <c r="DH1299">
        <f t="shared" si="573"/>
        <v>0</v>
      </c>
      <c r="DI1299">
        <f t="shared" si="574"/>
        <v>0</v>
      </c>
      <c r="DJ1299">
        <f t="shared" si="587"/>
        <v>0</v>
      </c>
      <c r="DK1299">
        <v>0</v>
      </c>
      <c r="DL1299" t="s">
        <v>3</v>
      </c>
      <c r="DM1299">
        <v>0</v>
      </c>
      <c r="DN1299" t="s">
        <v>3</v>
      </c>
      <c r="DO1299">
        <v>0</v>
      </c>
    </row>
    <row r="1300" spans="1:119" x14ac:dyDescent="0.2">
      <c r="A1300">
        <f>ROW(Source!A720)</f>
        <v>720</v>
      </c>
      <c r="B1300">
        <v>449016111</v>
      </c>
      <c r="C1300">
        <v>448999487</v>
      </c>
      <c r="D1300">
        <v>277896329</v>
      </c>
      <c r="E1300">
        <v>1</v>
      </c>
      <c r="F1300">
        <v>1</v>
      </c>
      <c r="G1300">
        <v>1</v>
      </c>
      <c r="H1300">
        <v>3</v>
      </c>
      <c r="I1300" t="s">
        <v>1701</v>
      </c>
      <c r="J1300" t="s">
        <v>1702</v>
      </c>
      <c r="K1300" t="s">
        <v>1703</v>
      </c>
      <c r="L1300">
        <v>1346</v>
      </c>
      <c r="N1300">
        <v>1009</v>
      </c>
      <c r="O1300" t="s">
        <v>441</v>
      </c>
      <c r="P1300" t="s">
        <v>441</v>
      </c>
      <c r="Q1300">
        <v>1</v>
      </c>
      <c r="W1300">
        <v>0</v>
      </c>
      <c r="X1300">
        <v>1468099997</v>
      </c>
      <c r="Y1300">
        <f t="shared" si="580"/>
        <v>0</v>
      </c>
      <c r="AA1300">
        <v>188.93</v>
      </c>
      <c r="AB1300">
        <v>0</v>
      </c>
      <c r="AC1300">
        <v>0</v>
      </c>
      <c r="AD1300">
        <v>0</v>
      </c>
      <c r="AE1300">
        <v>157.44</v>
      </c>
      <c r="AF1300">
        <v>0</v>
      </c>
      <c r="AG1300">
        <v>0</v>
      </c>
      <c r="AH1300">
        <v>0</v>
      </c>
      <c r="AI1300">
        <v>1.2</v>
      </c>
      <c r="AJ1300">
        <v>1</v>
      </c>
      <c r="AK1300">
        <v>1</v>
      </c>
      <c r="AL1300">
        <v>1</v>
      </c>
      <c r="AM1300">
        <v>2</v>
      </c>
      <c r="AN1300">
        <v>0</v>
      </c>
      <c r="AO1300">
        <v>0</v>
      </c>
      <c r="AP1300">
        <v>1</v>
      </c>
      <c r="AQ1300">
        <v>1</v>
      </c>
      <c r="AR1300">
        <v>0</v>
      </c>
      <c r="AS1300" t="s">
        <v>3</v>
      </c>
      <c r="AT1300">
        <v>0.03</v>
      </c>
      <c r="AU1300" t="s">
        <v>98</v>
      </c>
      <c r="AV1300">
        <v>0</v>
      </c>
      <c r="AW1300">
        <v>2</v>
      </c>
      <c r="AX1300">
        <v>448999516</v>
      </c>
      <c r="AY1300">
        <v>1</v>
      </c>
      <c r="AZ1300">
        <v>0</v>
      </c>
      <c r="BA1300">
        <v>1340</v>
      </c>
      <c r="BB1300">
        <v>1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4.7231999999999994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1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CV1300">
        <v>0</v>
      </c>
      <c r="CW1300">
        <v>0</v>
      </c>
      <c r="CX1300">
        <f>ROUND(Y1300*Source!I720,7)</f>
        <v>0</v>
      </c>
      <c r="CY1300">
        <f t="shared" si="581"/>
        <v>188.93</v>
      </c>
      <c r="CZ1300">
        <f t="shared" si="582"/>
        <v>157.44</v>
      </c>
      <c r="DA1300">
        <f t="shared" si="583"/>
        <v>1.2</v>
      </c>
      <c r="DB1300">
        <f t="shared" si="584"/>
        <v>0</v>
      </c>
      <c r="DC1300">
        <f t="shared" si="585"/>
        <v>0</v>
      </c>
      <c r="DD1300" t="s">
        <v>3</v>
      </c>
      <c r="DE1300" t="s">
        <v>3</v>
      </c>
      <c r="DF1300">
        <f t="shared" si="586"/>
        <v>0</v>
      </c>
      <c r="DG1300">
        <f t="shared" si="579"/>
        <v>0</v>
      </c>
      <c r="DH1300">
        <f t="shared" si="573"/>
        <v>0</v>
      </c>
      <c r="DI1300">
        <f t="shared" si="574"/>
        <v>0</v>
      </c>
      <c r="DJ1300">
        <f t="shared" si="587"/>
        <v>0</v>
      </c>
      <c r="DK1300">
        <v>0</v>
      </c>
      <c r="DL1300" t="s">
        <v>3</v>
      </c>
      <c r="DM1300">
        <v>0</v>
      </c>
      <c r="DN1300" t="s">
        <v>3</v>
      </c>
      <c r="DO1300">
        <v>0</v>
      </c>
    </row>
    <row r="1301" spans="1:119" x14ac:dyDescent="0.2">
      <c r="A1301">
        <f>ROW(Source!A720)</f>
        <v>720</v>
      </c>
      <c r="B1301">
        <v>449016111</v>
      </c>
      <c r="C1301">
        <v>448999487</v>
      </c>
      <c r="D1301">
        <v>277910729</v>
      </c>
      <c r="E1301">
        <v>1</v>
      </c>
      <c r="F1301">
        <v>1</v>
      </c>
      <c r="G1301">
        <v>1</v>
      </c>
      <c r="H1301">
        <v>3</v>
      </c>
      <c r="I1301" t="s">
        <v>1704</v>
      </c>
      <c r="J1301" t="s">
        <v>1705</v>
      </c>
      <c r="K1301" t="s">
        <v>1706</v>
      </c>
      <c r="L1301">
        <v>1425</v>
      </c>
      <c r="N1301">
        <v>1013</v>
      </c>
      <c r="O1301" t="s">
        <v>62</v>
      </c>
      <c r="P1301" t="s">
        <v>62</v>
      </c>
      <c r="Q1301">
        <v>1</v>
      </c>
      <c r="W1301">
        <v>0</v>
      </c>
      <c r="X1301">
        <v>1483324605</v>
      </c>
      <c r="Y1301">
        <f t="shared" si="580"/>
        <v>0</v>
      </c>
      <c r="AA1301">
        <v>1033.25</v>
      </c>
      <c r="AB1301">
        <v>0</v>
      </c>
      <c r="AC1301">
        <v>0</v>
      </c>
      <c r="AD1301">
        <v>0</v>
      </c>
      <c r="AE1301">
        <v>840.04</v>
      </c>
      <c r="AF1301">
        <v>0</v>
      </c>
      <c r="AG1301">
        <v>0</v>
      </c>
      <c r="AH1301">
        <v>0</v>
      </c>
      <c r="AI1301">
        <v>1.23</v>
      </c>
      <c r="AJ1301">
        <v>1</v>
      </c>
      <c r="AK1301">
        <v>1</v>
      </c>
      <c r="AL1301">
        <v>1</v>
      </c>
      <c r="AM1301">
        <v>2</v>
      </c>
      <c r="AN1301">
        <v>0</v>
      </c>
      <c r="AO1301">
        <v>0</v>
      </c>
      <c r="AP1301">
        <v>1</v>
      </c>
      <c r="AQ1301">
        <v>1</v>
      </c>
      <c r="AR1301">
        <v>0</v>
      </c>
      <c r="AS1301" t="s">
        <v>3</v>
      </c>
      <c r="AT1301">
        <v>0.1</v>
      </c>
      <c r="AU1301" t="s">
        <v>98</v>
      </c>
      <c r="AV1301">
        <v>0</v>
      </c>
      <c r="AW1301">
        <v>2</v>
      </c>
      <c r="AX1301">
        <v>448999517</v>
      </c>
      <c r="AY1301">
        <v>1</v>
      </c>
      <c r="AZ1301">
        <v>0</v>
      </c>
      <c r="BA1301">
        <v>1341</v>
      </c>
      <c r="BB1301">
        <v>1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84.004000000000005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1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CV1301">
        <v>0</v>
      </c>
      <c r="CW1301">
        <v>0</v>
      </c>
      <c r="CX1301">
        <f>ROUND(Y1301*Source!I720,7)</f>
        <v>0</v>
      </c>
      <c r="CY1301">
        <f t="shared" si="581"/>
        <v>1033.25</v>
      </c>
      <c r="CZ1301">
        <f t="shared" si="582"/>
        <v>840.04</v>
      </c>
      <c r="DA1301">
        <f t="shared" si="583"/>
        <v>1.23</v>
      </c>
      <c r="DB1301">
        <f t="shared" si="584"/>
        <v>0</v>
      </c>
      <c r="DC1301">
        <f t="shared" si="585"/>
        <v>0</v>
      </c>
      <c r="DD1301" t="s">
        <v>3</v>
      </c>
      <c r="DE1301" t="s">
        <v>3</v>
      </c>
      <c r="DF1301">
        <f t="shared" si="586"/>
        <v>0</v>
      </c>
      <c r="DG1301">
        <f t="shared" si="579"/>
        <v>0</v>
      </c>
      <c r="DH1301">
        <f t="shared" si="573"/>
        <v>0</v>
      </c>
      <c r="DI1301">
        <f t="shared" si="574"/>
        <v>0</v>
      </c>
      <c r="DJ1301">
        <f t="shared" si="587"/>
        <v>0</v>
      </c>
      <c r="DK1301">
        <v>0</v>
      </c>
      <c r="DL1301" t="s">
        <v>3</v>
      </c>
      <c r="DM1301">
        <v>0</v>
      </c>
      <c r="DN1301" t="s">
        <v>3</v>
      </c>
      <c r="DO1301">
        <v>0</v>
      </c>
    </row>
    <row r="1302" spans="1:119" x14ac:dyDescent="0.2">
      <c r="A1302">
        <f>ROW(Source!A720)</f>
        <v>720</v>
      </c>
      <c r="B1302">
        <v>449016111</v>
      </c>
      <c r="C1302">
        <v>448999487</v>
      </c>
      <c r="D1302">
        <v>277922916</v>
      </c>
      <c r="E1302">
        <v>1</v>
      </c>
      <c r="F1302">
        <v>1</v>
      </c>
      <c r="G1302">
        <v>1</v>
      </c>
      <c r="H1302">
        <v>3</v>
      </c>
      <c r="I1302" t="s">
        <v>1749</v>
      </c>
      <c r="J1302" t="s">
        <v>1750</v>
      </c>
      <c r="K1302" t="s">
        <v>1751</v>
      </c>
      <c r="L1302">
        <v>1346</v>
      </c>
      <c r="N1302">
        <v>1009</v>
      </c>
      <c r="O1302" t="s">
        <v>441</v>
      </c>
      <c r="P1302" t="s">
        <v>441</v>
      </c>
      <c r="Q1302">
        <v>1</v>
      </c>
      <c r="W1302">
        <v>0</v>
      </c>
      <c r="X1302">
        <v>-1705325974</v>
      </c>
      <c r="Y1302">
        <f t="shared" si="580"/>
        <v>0</v>
      </c>
      <c r="AA1302">
        <v>320.44</v>
      </c>
      <c r="AB1302">
        <v>0</v>
      </c>
      <c r="AC1302">
        <v>0</v>
      </c>
      <c r="AD1302">
        <v>0</v>
      </c>
      <c r="AE1302">
        <v>232.2</v>
      </c>
      <c r="AF1302">
        <v>0</v>
      </c>
      <c r="AG1302">
        <v>0</v>
      </c>
      <c r="AH1302">
        <v>0</v>
      </c>
      <c r="AI1302">
        <v>1.38</v>
      </c>
      <c r="AJ1302">
        <v>1</v>
      </c>
      <c r="AK1302">
        <v>1</v>
      </c>
      <c r="AL1302">
        <v>1</v>
      </c>
      <c r="AM1302">
        <v>2</v>
      </c>
      <c r="AN1302">
        <v>0</v>
      </c>
      <c r="AO1302">
        <v>0</v>
      </c>
      <c r="AP1302">
        <v>1</v>
      </c>
      <c r="AQ1302">
        <v>1</v>
      </c>
      <c r="AR1302">
        <v>0</v>
      </c>
      <c r="AS1302" t="s">
        <v>3</v>
      </c>
      <c r="AT1302">
        <v>0.02</v>
      </c>
      <c r="AU1302" t="s">
        <v>98</v>
      </c>
      <c r="AV1302">
        <v>0</v>
      </c>
      <c r="AW1302">
        <v>2</v>
      </c>
      <c r="AX1302">
        <v>448999518</v>
      </c>
      <c r="AY1302">
        <v>1</v>
      </c>
      <c r="AZ1302">
        <v>0</v>
      </c>
      <c r="BA1302">
        <v>1342</v>
      </c>
      <c r="BB1302">
        <v>1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4.6440000000000001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1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CV1302">
        <v>0</v>
      </c>
      <c r="CW1302">
        <v>0</v>
      </c>
      <c r="CX1302">
        <f>ROUND(Y1302*Source!I720,7)</f>
        <v>0</v>
      </c>
      <c r="CY1302">
        <f t="shared" si="581"/>
        <v>320.44</v>
      </c>
      <c r="CZ1302">
        <f t="shared" si="582"/>
        <v>232.2</v>
      </c>
      <c r="DA1302">
        <f t="shared" si="583"/>
        <v>1.38</v>
      </c>
      <c r="DB1302">
        <f t="shared" si="584"/>
        <v>0</v>
      </c>
      <c r="DC1302">
        <f t="shared" si="585"/>
        <v>0</v>
      </c>
      <c r="DD1302" t="s">
        <v>3</v>
      </c>
      <c r="DE1302" t="s">
        <v>3</v>
      </c>
      <c r="DF1302">
        <f t="shared" si="586"/>
        <v>0</v>
      </c>
      <c r="DG1302">
        <f t="shared" si="579"/>
        <v>0</v>
      </c>
      <c r="DH1302">
        <f t="shared" si="573"/>
        <v>0</v>
      </c>
      <c r="DI1302">
        <f t="shared" si="574"/>
        <v>0</v>
      </c>
      <c r="DJ1302">
        <f t="shared" si="587"/>
        <v>0</v>
      </c>
      <c r="DK1302">
        <v>0</v>
      </c>
      <c r="DL1302" t="s">
        <v>3</v>
      </c>
      <c r="DM1302">
        <v>0</v>
      </c>
      <c r="DN1302" t="s">
        <v>3</v>
      </c>
      <c r="DO1302">
        <v>0</v>
      </c>
    </row>
    <row r="1303" spans="1:119" x14ac:dyDescent="0.2">
      <c r="A1303">
        <f>ROW(Source!A720)</f>
        <v>720</v>
      </c>
      <c r="B1303">
        <v>449016111</v>
      </c>
      <c r="C1303">
        <v>448999487</v>
      </c>
      <c r="D1303">
        <v>277933475</v>
      </c>
      <c r="E1303">
        <v>1</v>
      </c>
      <c r="F1303">
        <v>1</v>
      </c>
      <c r="G1303">
        <v>1</v>
      </c>
      <c r="H1303">
        <v>3</v>
      </c>
      <c r="I1303" t="s">
        <v>1707</v>
      </c>
      <c r="J1303" t="s">
        <v>1708</v>
      </c>
      <c r="K1303" t="s">
        <v>1709</v>
      </c>
      <c r="L1303">
        <v>1346</v>
      </c>
      <c r="N1303">
        <v>1009</v>
      </c>
      <c r="O1303" t="s">
        <v>441</v>
      </c>
      <c r="P1303" t="s">
        <v>441</v>
      </c>
      <c r="Q1303">
        <v>1</v>
      </c>
      <c r="W1303">
        <v>0</v>
      </c>
      <c r="X1303">
        <v>-232975697</v>
      </c>
      <c r="Y1303">
        <f t="shared" si="580"/>
        <v>0</v>
      </c>
      <c r="AA1303">
        <v>248.86</v>
      </c>
      <c r="AB1303">
        <v>0</v>
      </c>
      <c r="AC1303">
        <v>0</v>
      </c>
      <c r="AD1303">
        <v>0</v>
      </c>
      <c r="AE1303">
        <v>189.97</v>
      </c>
      <c r="AF1303">
        <v>0</v>
      </c>
      <c r="AG1303">
        <v>0</v>
      </c>
      <c r="AH1303">
        <v>0</v>
      </c>
      <c r="AI1303">
        <v>1.31</v>
      </c>
      <c r="AJ1303">
        <v>1</v>
      </c>
      <c r="AK1303">
        <v>1</v>
      </c>
      <c r="AL1303">
        <v>1</v>
      </c>
      <c r="AM1303">
        <v>2</v>
      </c>
      <c r="AN1303">
        <v>0</v>
      </c>
      <c r="AO1303">
        <v>0</v>
      </c>
      <c r="AP1303">
        <v>1</v>
      </c>
      <c r="AQ1303">
        <v>1</v>
      </c>
      <c r="AR1303">
        <v>0</v>
      </c>
      <c r="AS1303" t="s">
        <v>3</v>
      </c>
      <c r="AT1303">
        <v>0.08</v>
      </c>
      <c r="AU1303" t="s">
        <v>98</v>
      </c>
      <c r="AV1303">
        <v>0</v>
      </c>
      <c r="AW1303">
        <v>2</v>
      </c>
      <c r="AX1303">
        <v>448999519</v>
      </c>
      <c r="AY1303">
        <v>1</v>
      </c>
      <c r="AZ1303">
        <v>0</v>
      </c>
      <c r="BA1303">
        <v>1343</v>
      </c>
      <c r="BB1303">
        <v>1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15.1976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1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CV1303">
        <v>0</v>
      </c>
      <c r="CW1303">
        <v>0</v>
      </c>
      <c r="CX1303">
        <f>ROUND(Y1303*Source!I720,7)</f>
        <v>0</v>
      </c>
      <c r="CY1303">
        <f t="shared" si="581"/>
        <v>248.86</v>
      </c>
      <c r="CZ1303">
        <f t="shared" si="582"/>
        <v>189.97</v>
      </c>
      <c r="DA1303">
        <f t="shared" si="583"/>
        <v>1.31</v>
      </c>
      <c r="DB1303">
        <f t="shared" si="584"/>
        <v>0</v>
      </c>
      <c r="DC1303">
        <f t="shared" si="585"/>
        <v>0</v>
      </c>
      <c r="DD1303" t="s">
        <v>3</v>
      </c>
      <c r="DE1303" t="s">
        <v>3</v>
      </c>
      <c r="DF1303">
        <f t="shared" si="586"/>
        <v>0</v>
      </c>
      <c r="DG1303">
        <f t="shared" si="579"/>
        <v>0</v>
      </c>
      <c r="DH1303">
        <f t="shared" si="573"/>
        <v>0</v>
      </c>
      <c r="DI1303">
        <f t="shared" si="574"/>
        <v>0</v>
      </c>
      <c r="DJ1303">
        <f t="shared" si="587"/>
        <v>0</v>
      </c>
      <c r="DK1303">
        <v>0</v>
      </c>
      <c r="DL1303" t="s">
        <v>3</v>
      </c>
      <c r="DM1303">
        <v>0</v>
      </c>
      <c r="DN1303" t="s">
        <v>3</v>
      </c>
      <c r="DO1303">
        <v>0</v>
      </c>
    </row>
    <row r="1304" spans="1:119" x14ac:dyDescent="0.2">
      <c r="A1304">
        <f>ROW(Source!A720)</f>
        <v>720</v>
      </c>
      <c r="B1304">
        <v>449016111</v>
      </c>
      <c r="C1304">
        <v>448999487</v>
      </c>
      <c r="D1304">
        <v>277566433</v>
      </c>
      <c r="E1304">
        <v>109</v>
      </c>
      <c r="F1304">
        <v>1</v>
      </c>
      <c r="G1304">
        <v>1</v>
      </c>
      <c r="H1304">
        <v>3</v>
      </c>
      <c r="I1304" t="s">
        <v>633</v>
      </c>
      <c r="J1304" t="s">
        <v>3</v>
      </c>
      <c r="K1304" t="s">
        <v>634</v>
      </c>
      <c r="L1304">
        <v>3277935</v>
      </c>
      <c r="N1304">
        <v>1013</v>
      </c>
      <c r="O1304" t="s">
        <v>635</v>
      </c>
      <c r="P1304" t="s">
        <v>635</v>
      </c>
      <c r="Q1304">
        <v>1</v>
      </c>
      <c r="W1304">
        <v>0</v>
      </c>
      <c r="X1304">
        <v>274903907</v>
      </c>
      <c r="Y1304">
        <f>AT1304</f>
        <v>2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1</v>
      </c>
      <c r="AJ1304">
        <v>1</v>
      </c>
      <c r="AK1304">
        <v>1</v>
      </c>
      <c r="AL1304">
        <v>1</v>
      </c>
      <c r="AM1304">
        <v>-2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 t="s">
        <v>3</v>
      </c>
      <c r="AT1304">
        <v>2</v>
      </c>
      <c r="AU1304" t="s">
        <v>3</v>
      </c>
      <c r="AV1304">
        <v>0</v>
      </c>
      <c r="AW1304">
        <v>2</v>
      </c>
      <c r="AX1304">
        <v>448999520</v>
      </c>
      <c r="AY1304">
        <v>1</v>
      </c>
      <c r="AZ1304">
        <v>2048</v>
      </c>
      <c r="BA1304">
        <v>1344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CV1304">
        <v>0</v>
      </c>
      <c r="CW1304">
        <v>0</v>
      </c>
      <c r="CX1304">
        <f>ROUND(Y1304*Source!I720,7)</f>
        <v>2</v>
      </c>
      <c r="CY1304">
        <f t="shared" si="581"/>
        <v>0</v>
      </c>
      <c r="CZ1304">
        <f t="shared" si="582"/>
        <v>0</v>
      </c>
      <c r="DA1304">
        <f t="shared" si="583"/>
        <v>1</v>
      </c>
      <c r="DB1304">
        <f>ROUND(ROUND(AT1304*CZ1304,2),6)</f>
        <v>0</v>
      </c>
      <c r="DC1304">
        <f>ROUND(ROUND(AT1304*AG1304,2),6)</f>
        <v>0</v>
      </c>
      <c r="DD1304" t="s">
        <v>3</v>
      </c>
      <c r="DE1304" t="s">
        <v>3</v>
      </c>
      <c r="DF1304">
        <f>ROUND(ROUND(AE1304,2)*CX1304,2)</f>
        <v>0</v>
      </c>
      <c r="DG1304">
        <f t="shared" si="579"/>
        <v>0</v>
      </c>
      <c r="DH1304">
        <f t="shared" si="573"/>
        <v>0</v>
      </c>
      <c r="DI1304">
        <f t="shared" si="574"/>
        <v>0</v>
      </c>
      <c r="DJ1304">
        <f t="shared" si="587"/>
        <v>0</v>
      </c>
      <c r="DK1304">
        <v>0</v>
      </c>
      <c r="DL1304" t="s">
        <v>3</v>
      </c>
      <c r="DM1304">
        <v>0</v>
      </c>
      <c r="DN1304" t="s">
        <v>3</v>
      </c>
      <c r="DO1304">
        <v>0</v>
      </c>
    </row>
    <row r="1305" spans="1:119" x14ac:dyDescent="0.2">
      <c r="A1305">
        <f>ROW(Source!A720)</f>
        <v>720</v>
      </c>
      <c r="B1305">
        <v>449016111</v>
      </c>
      <c r="C1305">
        <v>448999487</v>
      </c>
      <c r="D1305">
        <v>277566436</v>
      </c>
      <c r="E1305">
        <v>109</v>
      </c>
      <c r="F1305">
        <v>1</v>
      </c>
      <c r="G1305">
        <v>1</v>
      </c>
      <c r="H1305">
        <v>3</v>
      </c>
      <c r="I1305" t="s">
        <v>725</v>
      </c>
      <c r="J1305" t="s">
        <v>3</v>
      </c>
      <c r="K1305" t="s">
        <v>726</v>
      </c>
      <c r="L1305">
        <v>1348</v>
      </c>
      <c r="N1305">
        <v>1009</v>
      </c>
      <c r="O1305" t="s">
        <v>83</v>
      </c>
      <c r="P1305" t="s">
        <v>83</v>
      </c>
      <c r="Q1305">
        <v>1000</v>
      </c>
      <c r="W1305">
        <v>0</v>
      </c>
      <c r="X1305">
        <v>1392189009</v>
      </c>
      <c r="Y1305">
        <f>AT1305</f>
        <v>1E-3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1</v>
      </c>
      <c r="AJ1305">
        <v>1</v>
      </c>
      <c r="AK1305">
        <v>1</v>
      </c>
      <c r="AL1305">
        <v>1</v>
      </c>
      <c r="AM1305">
        <v>-2</v>
      </c>
      <c r="AN1305">
        <v>0</v>
      </c>
      <c r="AO1305">
        <v>0</v>
      </c>
      <c r="AP1305">
        <v>1</v>
      </c>
      <c r="AQ1305">
        <v>0</v>
      </c>
      <c r="AR1305">
        <v>0</v>
      </c>
      <c r="AS1305" t="s">
        <v>3</v>
      </c>
      <c r="AT1305">
        <v>1E-3</v>
      </c>
      <c r="AU1305" t="s">
        <v>3</v>
      </c>
      <c r="AV1305">
        <v>0</v>
      </c>
      <c r="AW1305">
        <v>2</v>
      </c>
      <c r="AX1305">
        <v>448999521</v>
      </c>
      <c r="AY1305">
        <v>1</v>
      </c>
      <c r="AZ1305">
        <v>2048</v>
      </c>
      <c r="BA1305">
        <v>1345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CV1305">
        <v>0</v>
      </c>
      <c r="CW1305">
        <v>0</v>
      </c>
      <c r="CX1305">
        <f>ROUND(Y1305*Source!I720,7)</f>
        <v>1E-3</v>
      </c>
      <c r="CY1305">
        <f t="shared" si="581"/>
        <v>0</v>
      </c>
      <c r="CZ1305">
        <f t="shared" si="582"/>
        <v>0</v>
      </c>
      <c r="DA1305">
        <f t="shared" si="583"/>
        <v>1</v>
      </c>
      <c r="DB1305">
        <f>ROUND(ROUND(AT1305*CZ1305,2),6)</f>
        <v>0</v>
      </c>
      <c r="DC1305">
        <f>ROUND(ROUND(AT1305*AG1305,2),6)</f>
        <v>0</v>
      </c>
      <c r="DD1305" t="s">
        <v>3</v>
      </c>
      <c r="DE1305" t="s">
        <v>3</v>
      </c>
      <c r="DF1305">
        <f>ROUND(ROUND(AE1305,2)*CX1305,2)</f>
        <v>0</v>
      </c>
      <c r="DG1305">
        <f t="shared" si="579"/>
        <v>0</v>
      </c>
      <c r="DH1305">
        <f t="shared" si="573"/>
        <v>0</v>
      </c>
      <c r="DI1305">
        <f t="shared" si="574"/>
        <v>0</v>
      </c>
      <c r="DJ1305">
        <f t="shared" si="587"/>
        <v>0</v>
      </c>
      <c r="DK1305">
        <v>0</v>
      </c>
      <c r="DL1305" t="s">
        <v>3</v>
      </c>
      <c r="DM1305">
        <v>0</v>
      </c>
      <c r="DN1305" t="s">
        <v>3</v>
      </c>
      <c r="DO1305">
        <v>0</v>
      </c>
    </row>
    <row r="1306" spans="1:119" x14ac:dyDescent="0.2">
      <c r="A1306">
        <f>ROW(Source!A723)</f>
        <v>723</v>
      </c>
      <c r="B1306">
        <v>449016111</v>
      </c>
      <c r="C1306">
        <v>448999524</v>
      </c>
      <c r="D1306">
        <v>277560343</v>
      </c>
      <c r="E1306">
        <v>109</v>
      </c>
      <c r="F1306">
        <v>1</v>
      </c>
      <c r="G1306">
        <v>1</v>
      </c>
      <c r="H1306">
        <v>1</v>
      </c>
      <c r="I1306" t="s">
        <v>1433</v>
      </c>
      <c r="J1306" t="s">
        <v>3</v>
      </c>
      <c r="K1306" t="s">
        <v>1434</v>
      </c>
      <c r="L1306">
        <v>1191</v>
      </c>
      <c r="N1306">
        <v>1013</v>
      </c>
      <c r="O1306" t="s">
        <v>1203</v>
      </c>
      <c r="P1306" t="s">
        <v>1203</v>
      </c>
      <c r="Q1306">
        <v>1</v>
      </c>
      <c r="W1306">
        <v>0</v>
      </c>
      <c r="X1306">
        <v>71966457</v>
      </c>
      <c r="Y1306">
        <f>AT1306</f>
        <v>9.3000000000000007</v>
      </c>
      <c r="AA1306">
        <v>0</v>
      </c>
      <c r="AB1306">
        <v>0</v>
      </c>
      <c r="AC1306">
        <v>0</v>
      </c>
      <c r="AD1306">
        <v>620.24</v>
      </c>
      <c r="AE1306">
        <v>0</v>
      </c>
      <c r="AF1306">
        <v>0</v>
      </c>
      <c r="AG1306">
        <v>0</v>
      </c>
      <c r="AH1306">
        <v>620.24</v>
      </c>
      <c r="AI1306">
        <v>1</v>
      </c>
      <c r="AJ1306">
        <v>1</v>
      </c>
      <c r="AK1306">
        <v>1</v>
      </c>
      <c r="AL1306">
        <v>1</v>
      </c>
      <c r="AM1306">
        <v>-2</v>
      </c>
      <c r="AN1306">
        <v>0</v>
      </c>
      <c r="AO1306">
        <v>0</v>
      </c>
      <c r="AP1306">
        <v>1</v>
      </c>
      <c r="AQ1306">
        <v>1</v>
      </c>
      <c r="AR1306">
        <v>0</v>
      </c>
      <c r="AS1306" t="s">
        <v>3</v>
      </c>
      <c r="AT1306">
        <v>9.3000000000000007</v>
      </c>
      <c r="AU1306" t="s">
        <v>3</v>
      </c>
      <c r="AV1306">
        <v>1</v>
      </c>
      <c r="AW1306">
        <v>2</v>
      </c>
      <c r="AX1306">
        <v>448999542</v>
      </c>
      <c r="AY1306">
        <v>2</v>
      </c>
      <c r="AZ1306">
        <v>131072</v>
      </c>
      <c r="BA1306">
        <v>1346</v>
      </c>
      <c r="BB1306">
        <v>1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5768.2320000000009</v>
      </c>
      <c r="BN1306">
        <v>9.3000000000000007</v>
      </c>
      <c r="BO1306">
        <v>0</v>
      </c>
      <c r="BP1306">
        <v>1</v>
      </c>
      <c r="BQ1306">
        <v>0</v>
      </c>
      <c r="BR1306">
        <v>0</v>
      </c>
      <c r="BS1306">
        <v>0</v>
      </c>
      <c r="BT1306">
        <v>5768.2320000000009</v>
      </c>
      <c r="BU1306">
        <v>9.3000000000000007</v>
      </c>
      <c r="BV1306">
        <v>0</v>
      </c>
      <c r="BW1306">
        <v>1</v>
      </c>
      <c r="CU1306">
        <f>ROUND(AT1306*Source!I723*AH1306*AL1306,2)</f>
        <v>5768.23</v>
      </c>
      <c r="CV1306">
        <f>ROUND(Y1306*Source!I723,7)</f>
        <v>9.3000000000000007</v>
      </c>
      <c r="CW1306">
        <v>0</v>
      </c>
      <c r="CX1306">
        <f>ROUND(Y1306*Source!I723,7)</f>
        <v>9.3000000000000007</v>
      </c>
      <c r="CY1306">
        <f>AD1306</f>
        <v>620.24</v>
      </c>
      <c r="CZ1306">
        <f>AH1306</f>
        <v>620.24</v>
      </c>
      <c r="DA1306">
        <f>AL1306</f>
        <v>1</v>
      </c>
      <c r="DB1306">
        <f>ROUND(ROUND(AT1306*CZ1306,2),6)</f>
        <v>5768.23</v>
      </c>
      <c r="DC1306">
        <f>ROUND(ROUND(AT1306*AG1306,2),6)</f>
        <v>0</v>
      </c>
      <c r="DD1306" t="s">
        <v>3</v>
      </c>
      <c r="DE1306" t="s">
        <v>3</v>
      </c>
      <c r="DF1306">
        <f>ROUND(ROUND(AE1306,2)*CX1306,2)</f>
        <v>0</v>
      </c>
      <c r="DG1306">
        <f t="shared" si="579"/>
        <v>0</v>
      </c>
      <c r="DH1306">
        <f t="shared" si="573"/>
        <v>0</v>
      </c>
      <c r="DI1306">
        <f t="shared" si="574"/>
        <v>5768.23</v>
      </c>
      <c r="DJ1306">
        <f>DI1306</f>
        <v>5768.23</v>
      </c>
      <c r="DK1306">
        <v>1</v>
      </c>
      <c r="DL1306" t="s">
        <v>3</v>
      </c>
      <c r="DM1306">
        <v>0</v>
      </c>
      <c r="DN1306" t="s">
        <v>3</v>
      </c>
      <c r="DO1306">
        <v>0</v>
      </c>
    </row>
    <row r="1307" spans="1:119" x14ac:dyDescent="0.2">
      <c r="A1307">
        <f>ROW(Source!A723)</f>
        <v>723</v>
      </c>
      <c r="B1307">
        <v>449016111</v>
      </c>
      <c r="C1307">
        <v>448999524</v>
      </c>
      <c r="D1307">
        <v>277560491</v>
      </c>
      <c r="E1307">
        <v>109</v>
      </c>
      <c r="F1307">
        <v>1</v>
      </c>
      <c r="G1307">
        <v>1</v>
      </c>
      <c r="H1307">
        <v>1</v>
      </c>
      <c r="I1307" t="s">
        <v>1204</v>
      </c>
      <c r="J1307" t="s">
        <v>3</v>
      </c>
      <c r="K1307" t="s">
        <v>1205</v>
      </c>
      <c r="L1307">
        <v>1191</v>
      </c>
      <c r="N1307">
        <v>1013</v>
      </c>
      <c r="O1307" t="s">
        <v>1203</v>
      </c>
      <c r="P1307" t="s">
        <v>1203</v>
      </c>
      <c r="Q1307">
        <v>1</v>
      </c>
      <c r="W1307">
        <v>0</v>
      </c>
      <c r="X1307">
        <v>-1417349443</v>
      </c>
      <c r="Y1307">
        <f>AT1307</f>
        <v>0.4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1</v>
      </c>
      <c r="AJ1307">
        <v>1</v>
      </c>
      <c r="AK1307">
        <v>1</v>
      </c>
      <c r="AL1307">
        <v>1</v>
      </c>
      <c r="AM1307">
        <v>-2</v>
      </c>
      <c r="AN1307">
        <v>0</v>
      </c>
      <c r="AO1307">
        <v>0</v>
      </c>
      <c r="AP1307">
        <v>1</v>
      </c>
      <c r="AQ1307">
        <v>1</v>
      </c>
      <c r="AR1307">
        <v>0</v>
      </c>
      <c r="AS1307" t="s">
        <v>3</v>
      </c>
      <c r="AT1307">
        <v>0.4</v>
      </c>
      <c r="AU1307" t="s">
        <v>3</v>
      </c>
      <c r="AV1307">
        <v>2</v>
      </c>
      <c r="AW1307">
        <v>2</v>
      </c>
      <c r="AX1307">
        <v>448999543</v>
      </c>
      <c r="AY1307">
        <v>1</v>
      </c>
      <c r="AZ1307">
        <v>0</v>
      </c>
      <c r="BA1307">
        <v>1347</v>
      </c>
      <c r="BB1307">
        <v>1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CV1307">
        <v>0</v>
      </c>
      <c r="CW1307">
        <v>0</v>
      </c>
      <c r="CX1307">
        <f>ROUND(Y1307*Source!I723,7)</f>
        <v>0.4</v>
      </c>
      <c r="CY1307">
        <f>AD1307</f>
        <v>0</v>
      </c>
      <c r="CZ1307">
        <f>AH1307</f>
        <v>0</v>
      </c>
      <c r="DA1307">
        <f>AL1307</f>
        <v>1</v>
      </c>
      <c r="DB1307">
        <f>ROUND(ROUND(AT1307*CZ1307,2),6)</f>
        <v>0</v>
      </c>
      <c r="DC1307">
        <f>ROUND(ROUND(AT1307*AG1307,2),6)</f>
        <v>0</v>
      </c>
      <c r="DD1307" t="s">
        <v>3</v>
      </c>
      <c r="DE1307" t="s">
        <v>3</v>
      </c>
      <c r="DF1307">
        <f>ROUND(ROUND(AE1307,2)*CX1307,2)</f>
        <v>0</v>
      </c>
      <c r="DG1307">
        <f t="shared" si="579"/>
        <v>0</v>
      </c>
      <c r="DH1307">
        <f t="shared" si="573"/>
        <v>0</v>
      </c>
      <c r="DI1307">
        <f t="shared" si="574"/>
        <v>0</v>
      </c>
      <c r="DJ1307">
        <f>DI1307</f>
        <v>0</v>
      </c>
      <c r="DK1307">
        <v>0</v>
      </c>
      <c r="DL1307" t="s">
        <v>3</v>
      </c>
      <c r="DM1307">
        <v>0</v>
      </c>
      <c r="DN1307" t="s">
        <v>3</v>
      </c>
      <c r="DO1307">
        <v>0</v>
      </c>
    </row>
    <row r="1308" spans="1:119" x14ac:dyDescent="0.2">
      <c r="A1308">
        <f>ROW(Source!A723)</f>
        <v>723</v>
      </c>
      <c r="B1308">
        <v>449016111</v>
      </c>
      <c r="C1308">
        <v>448999524</v>
      </c>
      <c r="D1308">
        <v>277944840</v>
      </c>
      <c r="E1308">
        <v>1</v>
      </c>
      <c r="F1308">
        <v>1</v>
      </c>
      <c r="G1308">
        <v>1</v>
      </c>
      <c r="H1308">
        <v>2</v>
      </c>
      <c r="I1308" t="s">
        <v>1364</v>
      </c>
      <c r="J1308" t="s">
        <v>1365</v>
      </c>
      <c r="K1308" t="s">
        <v>1366</v>
      </c>
      <c r="L1308">
        <v>1368</v>
      </c>
      <c r="N1308">
        <v>1011</v>
      </c>
      <c r="O1308" t="s">
        <v>1100</v>
      </c>
      <c r="P1308" t="s">
        <v>1100</v>
      </c>
      <c r="Q1308">
        <v>1</v>
      </c>
      <c r="W1308">
        <v>0</v>
      </c>
      <c r="X1308">
        <v>622831100</v>
      </c>
      <c r="Y1308">
        <f>AT1308</f>
        <v>0.4</v>
      </c>
      <c r="AA1308">
        <v>0</v>
      </c>
      <c r="AB1308">
        <v>1587.88</v>
      </c>
      <c r="AC1308">
        <v>620.24</v>
      </c>
      <c r="AD1308">
        <v>0</v>
      </c>
      <c r="AE1308">
        <v>0</v>
      </c>
      <c r="AF1308">
        <v>1587.88</v>
      </c>
      <c r="AG1308">
        <v>620.24</v>
      </c>
      <c r="AH1308">
        <v>0</v>
      </c>
      <c r="AI1308">
        <v>1</v>
      </c>
      <c r="AJ1308">
        <v>1</v>
      </c>
      <c r="AK1308">
        <v>1</v>
      </c>
      <c r="AL1308">
        <v>1</v>
      </c>
      <c r="AM1308">
        <v>-2</v>
      </c>
      <c r="AN1308">
        <v>0</v>
      </c>
      <c r="AO1308">
        <v>0</v>
      </c>
      <c r="AP1308">
        <v>1</v>
      </c>
      <c r="AQ1308">
        <v>1</v>
      </c>
      <c r="AR1308">
        <v>0</v>
      </c>
      <c r="AS1308" t="s">
        <v>3</v>
      </c>
      <c r="AT1308">
        <v>0.4</v>
      </c>
      <c r="AU1308" t="s">
        <v>3</v>
      </c>
      <c r="AV1308">
        <v>1</v>
      </c>
      <c r="AW1308">
        <v>2</v>
      </c>
      <c r="AX1308">
        <v>448999544</v>
      </c>
      <c r="AY1308">
        <v>2</v>
      </c>
      <c r="AZ1308">
        <v>98304</v>
      </c>
      <c r="BA1308">
        <v>1348</v>
      </c>
      <c r="BB1308">
        <v>1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635.15200000000004</v>
      </c>
      <c r="BL1308">
        <v>248.096</v>
      </c>
      <c r="BM1308">
        <v>0</v>
      </c>
      <c r="BN1308">
        <v>0</v>
      </c>
      <c r="BO1308">
        <v>0.4</v>
      </c>
      <c r="BP1308">
        <v>1</v>
      </c>
      <c r="BQ1308">
        <v>0</v>
      </c>
      <c r="BR1308">
        <v>635.15200000000004</v>
      </c>
      <c r="BS1308">
        <v>248.096</v>
      </c>
      <c r="BT1308">
        <v>0</v>
      </c>
      <c r="BU1308">
        <v>0</v>
      </c>
      <c r="BV1308">
        <v>0.4</v>
      </c>
      <c r="BW1308">
        <v>1</v>
      </c>
      <c r="CV1308">
        <v>0</v>
      </c>
      <c r="CW1308">
        <f>ROUND(Y1308*Source!I723*DO1308,7)</f>
        <v>0.4</v>
      </c>
      <c r="CX1308">
        <f>ROUND(Y1308*Source!I723,7)</f>
        <v>0.4</v>
      </c>
      <c r="CY1308">
        <f>AB1308</f>
        <v>1587.88</v>
      </c>
      <c r="CZ1308">
        <f>AF1308</f>
        <v>1587.88</v>
      </c>
      <c r="DA1308">
        <f>AJ1308</f>
        <v>1</v>
      </c>
      <c r="DB1308">
        <f>ROUND(ROUND(AT1308*CZ1308,2),6)</f>
        <v>635.15</v>
      </c>
      <c r="DC1308">
        <f>ROUND(ROUND(AT1308*AG1308,2),6)</f>
        <v>248.1</v>
      </c>
      <c r="DD1308" t="s">
        <v>3</v>
      </c>
      <c r="DE1308" t="s">
        <v>3</v>
      </c>
      <c r="DF1308">
        <f>ROUND(ROUND(AE1308,2)*CX1308,2)</f>
        <v>0</v>
      </c>
      <c r="DG1308">
        <f t="shared" si="579"/>
        <v>635.15</v>
      </c>
      <c r="DH1308">
        <f t="shared" si="573"/>
        <v>248.1</v>
      </c>
      <c r="DI1308">
        <f t="shared" si="574"/>
        <v>0</v>
      </c>
      <c r="DJ1308">
        <f>DG1308+DH1308</f>
        <v>883.25</v>
      </c>
      <c r="DK1308">
        <v>1</v>
      </c>
      <c r="DL1308" t="s">
        <v>1219</v>
      </c>
      <c r="DM1308">
        <v>5</v>
      </c>
      <c r="DN1308" t="s">
        <v>1203</v>
      </c>
      <c r="DO1308">
        <v>1</v>
      </c>
    </row>
    <row r="1309" spans="1:119" x14ac:dyDescent="0.2">
      <c r="A1309">
        <f>ROW(Source!A723)</f>
        <v>723</v>
      </c>
      <c r="B1309">
        <v>449016111</v>
      </c>
      <c r="C1309">
        <v>448999524</v>
      </c>
      <c r="D1309">
        <v>277862733</v>
      </c>
      <c r="E1309">
        <v>1</v>
      </c>
      <c r="F1309">
        <v>1</v>
      </c>
      <c r="G1309">
        <v>1</v>
      </c>
      <c r="H1309">
        <v>3</v>
      </c>
      <c r="I1309" t="s">
        <v>1713</v>
      </c>
      <c r="J1309" t="s">
        <v>1714</v>
      </c>
      <c r="K1309" t="s">
        <v>1715</v>
      </c>
      <c r="L1309">
        <v>1346</v>
      </c>
      <c r="N1309">
        <v>1009</v>
      </c>
      <c r="O1309" t="s">
        <v>441</v>
      </c>
      <c r="P1309" t="s">
        <v>441</v>
      </c>
      <c r="Q1309">
        <v>1</v>
      </c>
      <c r="W1309">
        <v>0</v>
      </c>
      <c r="X1309">
        <v>1008260642</v>
      </c>
      <c r="Y1309">
        <f t="shared" ref="Y1309:Y1320" si="588">(AT1309*ROUND(0,7))</f>
        <v>0</v>
      </c>
      <c r="AA1309">
        <v>406.33</v>
      </c>
      <c r="AB1309">
        <v>0</v>
      </c>
      <c r="AC1309">
        <v>0</v>
      </c>
      <c r="AD1309">
        <v>0</v>
      </c>
      <c r="AE1309">
        <v>284.14999999999998</v>
      </c>
      <c r="AF1309">
        <v>0</v>
      </c>
      <c r="AG1309">
        <v>0</v>
      </c>
      <c r="AH1309">
        <v>0</v>
      </c>
      <c r="AI1309">
        <v>1.43</v>
      </c>
      <c r="AJ1309">
        <v>1</v>
      </c>
      <c r="AK1309">
        <v>1</v>
      </c>
      <c r="AL1309">
        <v>1</v>
      </c>
      <c r="AM1309">
        <v>2</v>
      </c>
      <c r="AN1309">
        <v>0</v>
      </c>
      <c r="AO1309">
        <v>0</v>
      </c>
      <c r="AP1309">
        <v>1</v>
      </c>
      <c r="AQ1309">
        <v>1</v>
      </c>
      <c r="AR1309">
        <v>0</v>
      </c>
      <c r="AS1309" t="s">
        <v>3</v>
      </c>
      <c r="AT1309">
        <v>0.01</v>
      </c>
      <c r="AU1309" t="s">
        <v>135</v>
      </c>
      <c r="AV1309">
        <v>0</v>
      </c>
      <c r="AW1309">
        <v>2</v>
      </c>
      <c r="AX1309">
        <v>448999545</v>
      </c>
      <c r="AY1309">
        <v>1</v>
      </c>
      <c r="AZ1309">
        <v>0</v>
      </c>
      <c r="BA1309">
        <v>1349</v>
      </c>
      <c r="BB1309">
        <v>1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2.8414999999999999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1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CV1309">
        <v>0</v>
      </c>
      <c r="CW1309">
        <v>0</v>
      </c>
      <c r="CX1309">
        <f>ROUND(Y1309*Source!I723,7)</f>
        <v>0</v>
      </c>
      <c r="CY1309">
        <f t="shared" ref="CY1309:CY1322" si="589">AA1309</f>
        <v>406.33</v>
      </c>
      <c r="CZ1309">
        <f t="shared" ref="CZ1309:CZ1322" si="590">AE1309</f>
        <v>284.14999999999998</v>
      </c>
      <c r="DA1309">
        <f t="shared" ref="DA1309:DA1322" si="591">AI1309</f>
        <v>1.43</v>
      </c>
      <c r="DB1309">
        <f t="shared" ref="DB1309:DB1320" si="592">ROUND((ROUND(AT1309*CZ1309,2)*ROUND(0,7)),6)</f>
        <v>0</v>
      </c>
      <c r="DC1309">
        <f t="shared" ref="DC1309:DC1320" si="593">ROUND((ROUND(AT1309*AG1309,2)*ROUND(0,7)),6)</f>
        <v>0</v>
      </c>
      <c r="DD1309" t="s">
        <v>3</v>
      </c>
      <c r="DE1309" t="s">
        <v>3</v>
      </c>
      <c r="DF1309">
        <f t="shared" ref="DF1309:DF1320" si="594">ROUND(ROUND(AE1309*AI1309,2)*CX1309,2)</f>
        <v>0</v>
      </c>
      <c r="DG1309">
        <f t="shared" si="579"/>
        <v>0</v>
      </c>
      <c r="DH1309">
        <f t="shared" si="573"/>
        <v>0</v>
      </c>
      <c r="DI1309">
        <f t="shared" si="574"/>
        <v>0</v>
      </c>
      <c r="DJ1309">
        <f t="shared" ref="DJ1309:DJ1322" si="595">DF1309</f>
        <v>0</v>
      </c>
      <c r="DK1309">
        <v>0</v>
      </c>
      <c r="DL1309" t="s">
        <v>3</v>
      </c>
      <c r="DM1309">
        <v>0</v>
      </c>
      <c r="DN1309" t="s">
        <v>3</v>
      </c>
      <c r="DO1309">
        <v>0</v>
      </c>
    </row>
    <row r="1310" spans="1:119" x14ac:dyDescent="0.2">
      <c r="A1310">
        <f>ROW(Source!A723)</f>
        <v>723</v>
      </c>
      <c r="B1310">
        <v>449016111</v>
      </c>
      <c r="C1310">
        <v>448999524</v>
      </c>
      <c r="D1310">
        <v>277865759</v>
      </c>
      <c r="E1310">
        <v>1</v>
      </c>
      <c r="F1310">
        <v>1</v>
      </c>
      <c r="G1310">
        <v>1</v>
      </c>
      <c r="H1310">
        <v>3</v>
      </c>
      <c r="I1310" t="s">
        <v>1683</v>
      </c>
      <c r="J1310" t="s">
        <v>1684</v>
      </c>
      <c r="K1310" t="s">
        <v>1685</v>
      </c>
      <c r="L1310">
        <v>1301</v>
      </c>
      <c r="N1310">
        <v>1003</v>
      </c>
      <c r="O1310" t="s">
        <v>211</v>
      </c>
      <c r="P1310" t="s">
        <v>211</v>
      </c>
      <c r="Q1310">
        <v>1</v>
      </c>
      <c r="W1310">
        <v>0</v>
      </c>
      <c r="X1310">
        <v>82205366</v>
      </c>
      <c r="Y1310">
        <f t="shared" si="588"/>
        <v>0</v>
      </c>
      <c r="AA1310">
        <v>3.47</v>
      </c>
      <c r="AB1310">
        <v>0</v>
      </c>
      <c r="AC1310">
        <v>0</v>
      </c>
      <c r="AD1310">
        <v>0</v>
      </c>
      <c r="AE1310">
        <v>2.27</v>
      </c>
      <c r="AF1310">
        <v>0</v>
      </c>
      <c r="AG1310">
        <v>0</v>
      </c>
      <c r="AH1310">
        <v>0</v>
      </c>
      <c r="AI1310">
        <v>1.53</v>
      </c>
      <c r="AJ1310">
        <v>1</v>
      </c>
      <c r="AK1310">
        <v>1</v>
      </c>
      <c r="AL1310">
        <v>1</v>
      </c>
      <c r="AM1310">
        <v>2</v>
      </c>
      <c r="AN1310">
        <v>0</v>
      </c>
      <c r="AO1310">
        <v>0</v>
      </c>
      <c r="AP1310">
        <v>1</v>
      </c>
      <c r="AQ1310">
        <v>1</v>
      </c>
      <c r="AR1310">
        <v>0</v>
      </c>
      <c r="AS1310" t="s">
        <v>3</v>
      </c>
      <c r="AT1310">
        <v>4.21</v>
      </c>
      <c r="AU1310" t="s">
        <v>135</v>
      </c>
      <c r="AV1310">
        <v>0</v>
      </c>
      <c r="AW1310">
        <v>2</v>
      </c>
      <c r="AX1310">
        <v>448999546</v>
      </c>
      <c r="AY1310">
        <v>1</v>
      </c>
      <c r="AZ1310">
        <v>0</v>
      </c>
      <c r="BA1310">
        <v>1350</v>
      </c>
      <c r="BB1310">
        <v>1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9.5566999999999993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1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CV1310">
        <v>0</v>
      </c>
      <c r="CW1310">
        <v>0</v>
      </c>
      <c r="CX1310">
        <f>ROUND(Y1310*Source!I723,7)</f>
        <v>0</v>
      </c>
      <c r="CY1310">
        <f t="shared" si="589"/>
        <v>3.47</v>
      </c>
      <c r="CZ1310">
        <f t="shared" si="590"/>
        <v>2.27</v>
      </c>
      <c r="DA1310">
        <f t="shared" si="591"/>
        <v>1.53</v>
      </c>
      <c r="DB1310">
        <f t="shared" si="592"/>
        <v>0</v>
      </c>
      <c r="DC1310">
        <f t="shared" si="593"/>
        <v>0</v>
      </c>
      <c r="DD1310" t="s">
        <v>3</v>
      </c>
      <c r="DE1310" t="s">
        <v>3</v>
      </c>
      <c r="DF1310">
        <f t="shared" si="594"/>
        <v>0</v>
      </c>
      <c r="DG1310">
        <f t="shared" si="579"/>
        <v>0</v>
      </c>
      <c r="DH1310">
        <f t="shared" si="573"/>
        <v>0</v>
      </c>
      <c r="DI1310">
        <f t="shared" si="574"/>
        <v>0</v>
      </c>
      <c r="DJ1310">
        <f t="shared" si="595"/>
        <v>0</v>
      </c>
      <c r="DK1310">
        <v>0</v>
      </c>
      <c r="DL1310" t="s">
        <v>3</v>
      </c>
      <c r="DM1310">
        <v>0</v>
      </c>
      <c r="DN1310" t="s">
        <v>3</v>
      </c>
      <c r="DO1310">
        <v>0</v>
      </c>
    </row>
    <row r="1311" spans="1:119" x14ac:dyDescent="0.2">
      <c r="A1311">
        <f>ROW(Source!A723)</f>
        <v>723</v>
      </c>
      <c r="B1311">
        <v>449016111</v>
      </c>
      <c r="C1311">
        <v>448999524</v>
      </c>
      <c r="D1311">
        <v>277867733</v>
      </c>
      <c r="E1311">
        <v>1</v>
      </c>
      <c r="F1311">
        <v>1</v>
      </c>
      <c r="G1311">
        <v>1</v>
      </c>
      <c r="H1311">
        <v>3</v>
      </c>
      <c r="I1311" t="s">
        <v>1241</v>
      </c>
      <c r="J1311" t="s">
        <v>1242</v>
      </c>
      <c r="K1311" t="s">
        <v>1243</v>
      </c>
      <c r="L1311">
        <v>1346</v>
      </c>
      <c r="N1311">
        <v>1009</v>
      </c>
      <c r="O1311" t="s">
        <v>441</v>
      </c>
      <c r="P1311" t="s">
        <v>441</v>
      </c>
      <c r="Q1311">
        <v>1</v>
      </c>
      <c r="W1311">
        <v>0</v>
      </c>
      <c r="X1311">
        <v>391631581</v>
      </c>
      <c r="Y1311">
        <f t="shared" si="588"/>
        <v>0</v>
      </c>
      <c r="AA1311">
        <v>188.92</v>
      </c>
      <c r="AB1311">
        <v>0</v>
      </c>
      <c r="AC1311">
        <v>0</v>
      </c>
      <c r="AD1311">
        <v>0</v>
      </c>
      <c r="AE1311">
        <v>174.93</v>
      </c>
      <c r="AF1311">
        <v>0</v>
      </c>
      <c r="AG1311">
        <v>0</v>
      </c>
      <c r="AH1311">
        <v>0</v>
      </c>
      <c r="AI1311">
        <v>1.08</v>
      </c>
      <c r="AJ1311">
        <v>1</v>
      </c>
      <c r="AK1311">
        <v>1</v>
      </c>
      <c r="AL1311">
        <v>1</v>
      </c>
      <c r="AM1311">
        <v>2</v>
      </c>
      <c r="AN1311">
        <v>0</v>
      </c>
      <c r="AO1311">
        <v>0</v>
      </c>
      <c r="AP1311">
        <v>1</v>
      </c>
      <c r="AQ1311">
        <v>1</v>
      </c>
      <c r="AR1311">
        <v>0</v>
      </c>
      <c r="AS1311" t="s">
        <v>3</v>
      </c>
      <c r="AT1311">
        <v>0.3</v>
      </c>
      <c r="AU1311" t="s">
        <v>135</v>
      </c>
      <c r="AV1311">
        <v>0</v>
      </c>
      <c r="AW1311">
        <v>2</v>
      </c>
      <c r="AX1311">
        <v>448999547</v>
      </c>
      <c r="AY1311">
        <v>1</v>
      </c>
      <c r="AZ1311">
        <v>0</v>
      </c>
      <c r="BA1311">
        <v>1351</v>
      </c>
      <c r="BB1311">
        <v>1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52.478999999999999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1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CV1311">
        <v>0</v>
      </c>
      <c r="CW1311">
        <v>0</v>
      </c>
      <c r="CX1311">
        <f>ROUND(Y1311*Source!I723,7)</f>
        <v>0</v>
      </c>
      <c r="CY1311">
        <f t="shared" si="589"/>
        <v>188.92</v>
      </c>
      <c r="CZ1311">
        <f t="shared" si="590"/>
        <v>174.93</v>
      </c>
      <c r="DA1311">
        <f t="shared" si="591"/>
        <v>1.08</v>
      </c>
      <c r="DB1311">
        <f t="shared" si="592"/>
        <v>0</v>
      </c>
      <c r="DC1311">
        <f t="shared" si="593"/>
        <v>0</v>
      </c>
      <c r="DD1311" t="s">
        <v>3</v>
      </c>
      <c r="DE1311" t="s">
        <v>3</v>
      </c>
      <c r="DF1311">
        <f t="shared" si="594"/>
        <v>0</v>
      </c>
      <c r="DG1311">
        <f t="shared" si="579"/>
        <v>0</v>
      </c>
      <c r="DH1311">
        <f t="shared" si="573"/>
        <v>0</v>
      </c>
      <c r="DI1311">
        <f t="shared" si="574"/>
        <v>0</v>
      </c>
      <c r="DJ1311">
        <f t="shared" si="595"/>
        <v>0</v>
      </c>
      <c r="DK1311">
        <v>0</v>
      </c>
      <c r="DL1311" t="s">
        <v>3</v>
      </c>
      <c r="DM1311">
        <v>0</v>
      </c>
      <c r="DN1311" t="s">
        <v>3</v>
      </c>
      <c r="DO1311">
        <v>0</v>
      </c>
    </row>
    <row r="1312" spans="1:119" x14ac:dyDescent="0.2">
      <c r="A1312">
        <f>ROW(Source!A723)</f>
        <v>723</v>
      </c>
      <c r="B1312">
        <v>449016111</v>
      </c>
      <c r="C1312">
        <v>448999524</v>
      </c>
      <c r="D1312">
        <v>277867849</v>
      </c>
      <c r="E1312">
        <v>1</v>
      </c>
      <c r="F1312">
        <v>1</v>
      </c>
      <c r="G1312">
        <v>1</v>
      </c>
      <c r="H1312">
        <v>3</v>
      </c>
      <c r="I1312" t="s">
        <v>1740</v>
      </c>
      <c r="J1312" t="s">
        <v>1741</v>
      </c>
      <c r="K1312" t="s">
        <v>1742</v>
      </c>
      <c r="L1312">
        <v>1425</v>
      </c>
      <c r="N1312">
        <v>1013</v>
      </c>
      <c r="O1312" t="s">
        <v>62</v>
      </c>
      <c r="P1312" t="s">
        <v>62</v>
      </c>
      <c r="Q1312">
        <v>1</v>
      </c>
      <c r="W1312">
        <v>0</v>
      </c>
      <c r="X1312">
        <v>172067607</v>
      </c>
      <c r="Y1312">
        <f t="shared" si="588"/>
        <v>0</v>
      </c>
      <c r="AA1312">
        <v>1261.74</v>
      </c>
      <c r="AB1312">
        <v>0</v>
      </c>
      <c r="AC1312">
        <v>0</v>
      </c>
      <c r="AD1312">
        <v>0</v>
      </c>
      <c r="AE1312">
        <v>978.09</v>
      </c>
      <c r="AF1312">
        <v>0</v>
      </c>
      <c r="AG1312">
        <v>0</v>
      </c>
      <c r="AH1312">
        <v>0</v>
      </c>
      <c r="AI1312">
        <v>1.29</v>
      </c>
      <c r="AJ1312">
        <v>1</v>
      </c>
      <c r="AK1312">
        <v>1</v>
      </c>
      <c r="AL1312">
        <v>1</v>
      </c>
      <c r="AM1312">
        <v>2</v>
      </c>
      <c r="AN1312">
        <v>0</v>
      </c>
      <c r="AO1312">
        <v>0</v>
      </c>
      <c r="AP1312">
        <v>1</v>
      </c>
      <c r="AQ1312">
        <v>1</v>
      </c>
      <c r="AR1312">
        <v>0</v>
      </c>
      <c r="AS1312" t="s">
        <v>3</v>
      </c>
      <c r="AT1312">
        <v>0.1</v>
      </c>
      <c r="AU1312" t="s">
        <v>135</v>
      </c>
      <c r="AV1312">
        <v>0</v>
      </c>
      <c r="AW1312">
        <v>2</v>
      </c>
      <c r="AX1312">
        <v>448999548</v>
      </c>
      <c r="AY1312">
        <v>1</v>
      </c>
      <c r="AZ1312">
        <v>0</v>
      </c>
      <c r="BA1312">
        <v>1352</v>
      </c>
      <c r="BB1312">
        <v>1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97.809000000000012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1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CV1312">
        <v>0</v>
      </c>
      <c r="CW1312">
        <v>0</v>
      </c>
      <c r="CX1312">
        <f>ROUND(Y1312*Source!I723,7)</f>
        <v>0</v>
      </c>
      <c r="CY1312">
        <f t="shared" si="589"/>
        <v>1261.74</v>
      </c>
      <c r="CZ1312">
        <f t="shared" si="590"/>
        <v>978.09</v>
      </c>
      <c r="DA1312">
        <f t="shared" si="591"/>
        <v>1.29</v>
      </c>
      <c r="DB1312">
        <f t="shared" si="592"/>
        <v>0</v>
      </c>
      <c r="DC1312">
        <f t="shared" si="593"/>
        <v>0</v>
      </c>
      <c r="DD1312" t="s">
        <v>3</v>
      </c>
      <c r="DE1312" t="s">
        <v>3</v>
      </c>
      <c r="DF1312">
        <f t="shared" si="594"/>
        <v>0</v>
      </c>
      <c r="DG1312">
        <f t="shared" si="579"/>
        <v>0</v>
      </c>
      <c r="DH1312">
        <f t="shared" si="573"/>
        <v>0</v>
      </c>
      <c r="DI1312">
        <f t="shared" si="574"/>
        <v>0</v>
      </c>
      <c r="DJ1312">
        <f t="shared" si="595"/>
        <v>0</v>
      </c>
      <c r="DK1312">
        <v>0</v>
      </c>
      <c r="DL1312" t="s">
        <v>3</v>
      </c>
      <c r="DM1312">
        <v>0</v>
      </c>
      <c r="DN1312" t="s">
        <v>3</v>
      </c>
      <c r="DO1312">
        <v>0</v>
      </c>
    </row>
    <row r="1313" spans="1:119" x14ac:dyDescent="0.2">
      <c r="A1313">
        <f>ROW(Source!A723)</f>
        <v>723</v>
      </c>
      <c r="B1313">
        <v>449016111</v>
      </c>
      <c r="C1313">
        <v>448999524</v>
      </c>
      <c r="D1313">
        <v>277870628</v>
      </c>
      <c r="E1313">
        <v>1</v>
      </c>
      <c r="F1313">
        <v>1</v>
      </c>
      <c r="G1313">
        <v>1</v>
      </c>
      <c r="H1313">
        <v>3</v>
      </c>
      <c r="I1313" t="s">
        <v>1646</v>
      </c>
      <c r="J1313" t="s">
        <v>1647</v>
      </c>
      <c r="K1313" t="s">
        <v>1648</v>
      </c>
      <c r="L1313">
        <v>1348</v>
      </c>
      <c r="N1313">
        <v>1009</v>
      </c>
      <c r="O1313" t="s">
        <v>83</v>
      </c>
      <c r="P1313" t="s">
        <v>83</v>
      </c>
      <c r="Q1313">
        <v>1000</v>
      </c>
      <c r="W1313">
        <v>0</v>
      </c>
      <c r="X1313">
        <v>1261362011</v>
      </c>
      <c r="Y1313">
        <f t="shared" si="588"/>
        <v>0</v>
      </c>
      <c r="AA1313">
        <v>5683.13</v>
      </c>
      <c r="AB1313">
        <v>0</v>
      </c>
      <c r="AC1313">
        <v>0</v>
      </c>
      <c r="AD1313">
        <v>0</v>
      </c>
      <c r="AE1313">
        <v>4338.2700000000004</v>
      </c>
      <c r="AF1313">
        <v>0</v>
      </c>
      <c r="AG1313">
        <v>0</v>
      </c>
      <c r="AH1313">
        <v>0</v>
      </c>
      <c r="AI1313">
        <v>1.31</v>
      </c>
      <c r="AJ1313">
        <v>1</v>
      </c>
      <c r="AK1313">
        <v>1</v>
      </c>
      <c r="AL1313">
        <v>1</v>
      </c>
      <c r="AM1313">
        <v>2</v>
      </c>
      <c r="AN1313">
        <v>0</v>
      </c>
      <c r="AO1313">
        <v>0</v>
      </c>
      <c r="AP1313">
        <v>1</v>
      </c>
      <c r="AQ1313">
        <v>1</v>
      </c>
      <c r="AR1313">
        <v>0</v>
      </c>
      <c r="AS1313" t="s">
        <v>3</v>
      </c>
      <c r="AT1313">
        <v>2.9999999999999997E-4</v>
      </c>
      <c r="AU1313" t="s">
        <v>135</v>
      </c>
      <c r="AV1313">
        <v>0</v>
      </c>
      <c r="AW1313">
        <v>2</v>
      </c>
      <c r="AX1313">
        <v>448999549</v>
      </c>
      <c r="AY1313">
        <v>1</v>
      </c>
      <c r="AZ1313">
        <v>0</v>
      </c>
      <c r="BA1313">
        <v>1353</v>
      </c>
      <c r="BB1313">
        <v>1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1.3014810000000001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1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CV1313">
        <v>0</v>
      </c>
      <c r="CW1313">
        <v>0</v>
      </c>
      <c r="CX1313">
        <f>ROUND(Y1313*Source!I723,7)</f>
        <v>0</v>
      </c>
      <c r="CY1313">
        <f t="shared" si="589"/>
        <v>5683.13</v>
      </c>
      <c r="CZ1313">
        <f t="shared" si="590"/>
        <v>4338.2700000000004</v>
      </c>
      <c r="DA1313">
        <f t="shared" si="591"/>
        <v>1.31</v>
      </c>
      <c r="DB1313">
        <f t="shared" si="592"/>
        <v>0</v>
      </c>
      <c r="DC1313">
        <f t="shared" si="593"/>
        <v>0</v>
      </c>
      <c r="DD1313" t="s">
        <v>3</v>
      </c>
      <c r="DE1313" t="s">
        <v>3</v>
      </c>
      <c r="DF1313">
        <f t="shared" si="594"/>
        <v>0</v>
      </c>
      <c r="DG1313">
        <f t="shared" si="579"/>
        <v>0</v>
      </c>
      <c r="DH1313">
        <f t="shared" si="573"/>
        <v>0</v>
      </c>
      <c r="DI1313">
        <f t="shared" si="574"/>
        <v>0</v>
      </c>
      <c r="DJ1313">
        <f t="shared" si="595"/>
        <v>0</v>
      </c>
      <c r="DK1313">
        <v>0</v>
      </c>
      <c r="DL1313" t="s">
        <v>3</v>
      </c>
      <c r="DM1313">
        <v>0</v>
      </c>
      <c r="DN1313" t="s">
        <v>3</v>
      </c>
      <c r="DO1313">
        <v>0</v>
      </c>
    </row>
    <row r="1314" spans="1:119" x14ac:dyDescent="0.2">
      <c r="A1314">
        <f>ROW(Source!A723)</f>
        <v>723</v>
      </c>
      <c r="B1314">
        <v>449016111</v>
      </c>
      <c r="C1314">
        <v>448999524</v>
      </c>
      <c r="D1314">
        <v>277881757</v>
      </c>
      <c r="E1314">
        <v>1</v>
      </c>
      <c r="F1314">
        <v>1</v>
      </c>
      <c r="G1314">
        <v>1</v>
      </c>
      <c r="H1314">
        <v>3</v>
      </c>
      <c r="I1314" t="s">
        <v>1743</v>
      </c>
      <c r="J1314" t="s">
        <v>1744</v>
      </c>
      <c r="K1314" t="s">
        <v>1745</v>
      </c>
      <c r="L1314">
        <v>1348</v>
      </c>
      <c r="N1314">
        <v>1009</v>
      </c>
      <c r="O1314" t="s">
        <v>83</v>
      </c>
      <c r="P1314" t="s">
        <v>83</v>
      </c>
      <c r="Q1314">
        <v>1000</v>
      </c>
      <c r="W1314">
        <v>0</v>
      </c>
      <c r="X1314">
        <v>-30100679</v>
      </c>
      <c r="Y1314">
        <f t="shared" si="588"/>
        <v>0</v>
      </c>
      <c r="AA1314">
        <v>1144599.95</v>
      </c>
      <c r="AB1314">
        <v>0</v>
      </c>
      <c r="AC1314">
        <v>0</v>
      </c>
      <c r="AD1314">
        <v>0</v>
      </c>
      <c r="AE1314">
        <v>1050091.7</v>
      </c>
      <c r="AF1314">
        <v>0</v>
      </c>
      <c r="AG1314">
        <v>0</v>
      </c>
      <c r="AH1314">
        <v>0</v>
      </c>
      <c r="AI1314">
        <v>1.0900000000000001</v>
      </c>
      <c r="AJ1314">
        <v>1</v>
      </c>
      <c r="AK1314">
        <v>1</v>
      </c>
      <c r="AL1314">
        <v>1</v>
      </c>
      <c r="AM1314">
        <v>2</v>
      </c>
      <c r="AN1314">
        <v>0</v>
      </c>
      <c r="AO1314">
        <v>0</v>
      </c>
      <c r="AP1314">
        <v>1</v>
      </c>
      <c r="AQ1314">
        <v>1</v>
      </c>
      <c r="AR1314">
        <v>0</v>
      </c>
      <c r="AS1314" t="s">
        <v>3</v>
      </c>
      <c r="AT1314">
        <v>1E-4</v>
      </c>
      <c r="AU1314" t="s">
        <v>135</v>
      </c>
      <c r="AV1314">
        <v>0</v>
      </c>
      <c r="AW1314">
        <v>2</v>
      </c>
      <c r="AX1314">
        <v>448999550</v>
      </c>
      <c r="AY1314">
        <v>1</v>
      </c>
      <c r="AZ1314">
        <v>0</v>
      </c>
      <c r="BA1314">
        <v>1354</v>
      </c>
      <c r="BB1314">
        <v>1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105.00917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1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CV1314">
        <v>0</v>
      </c>
      <c r="CW1314">
        <v>0</v>
      </c>
      <c r="CX1314">
        <f>ROUND(Y1314*Source!I723,7)</f>
        <v>0</v>
      </c>
      <c r="CY1314">
        <f t="shared" si="589"/>
        <v>1144599.95</v>
      </c>
      <c r="CZ1314">
        <f t="shared" si="590"/>
        <v>1050091.7</v>
      </c>
      <c r="DA1314">
        <f t="shared" si="591"/>
        <v>1.0900000000000001</v>
      </c>
      <c r="DB1314">
        <f t="shared" si="592"/>
        <v>0</v>
      </c>
      <c r="DC1314">
        <f t="shared" si="593"/>
        <v>0</v>
      </c>
      <c r="DD1314" t="s">
        <v>3</v>
      </c>
      <c r="DE1314" t="s">
        <v>3</v>
      </c>
      <c r="DF1314">
        <f t="shared" si="594"/>
        <v>0</v>
      </c>
      <c r="DG1314">
        <f t="shared" si="579"/>
        <v>0</v>
      </c>
      <c r="DH1314">
        <f t="shared" si="573"/>
        <v>0</v>
      </c>
      <c r="DI1314">
        <f t="shared" si="574"/>
        <v>0</v>
      </c>
      <c r="DJ1314">
        <f t="shared" si="595"/>
        <v>0</v>
      </c>
      <c r="DK1314">
        <v>0</v>
      </c>
      <c r="DL1314" t="s">
        <v>3</v>
      </c>
      <c r="DM1314">
        <v>0</v>
      </c>
      <c r="DN1314" t="s">
        <v>3</v>
      </c>
      <c r="DO1314">
        <v>0</v>
      </c>
    </row>
    <row r="1315" spans="1:119" x14ac:dyDescent="0.2">
      <c r="A1315">
        <f>ROW(Source!A723)</f>
        <v>723</v>
      </c>
      <c r="B1315">
        <v>449016111</v>
      </c>
      <c r="C1315">
        <v>448999524</v>
      </c>
      <c r="D1315">
        <v>277881812</v>
      </c>
      <c r="E1315">
        <v>1</v>
      </c>
      <c r="F1315">
        <v>1</v>
      </c>
      <c r="G1315">
        <v>1</v>
      </c>
      <c r="H1315">
        <v>3</v>
      </c>
      <c r="I1315" t="s">
        <v>1661</v>
      </c>
      <c r="J1315" t="s">
        <v>1662</v>
      </c>
      <c r="K1315" t="s">
        <v>1663</v>
      </c>
      <c r="L1315">
        <v>1346</v>
      </c>
      <c r="N1315">
        <v>1009</v>
      </c>
      <c r="O1315" t="s">
        <v>441</v>
      </c>
      <c r="P1315" t="s">
        <v>441</v>
      </c>
      <c r="Q1315">
        <v>1</v>
      </c>
      <c r="W1315">
        <v>0</v>
      </c>
      <c r="X1315">
        <v>-272951775</v>
      </c>
      <c r="Y1315">
        <f t="shared" si="588"/>
        <v>0</v>
      </c>
      <c r="AA1315">
        <v>1448.29</v>
      </c>
      <c r="AB1315">
        <v>0</v>
      </c>
      <c r="AC1315">
        <v>0</v>
      </c>
      <c r="AD1315">
        <v>0</v>
      </c>
      <c r="AE1315">
        <v>899.56</v>
      </c>
      <c r="AF1315">
        <v>0</v>
      </c>
      <c r="AG1315">
        <v>0</v>
      </c>
      <c r="AH1315">
        <v>0</v>
      </c>
      <c r="AI1315">
        <v>1.61</v>
      </c>
      <c r="AJ1315">
        <v>1</v>
      </c>
      <c r="AK1315">
        <v>1</v>
      </c>
      <c r="AL1315">
        <v>1</v>
      </c>
      <c r="AM1315">
        <v>2</v>
      </c>
      <c r="AN1315">
        <v>0</v>
      </c>
      <c r="AO1315">
        <v>0</v>
      </c>
      <c r="AP1315">
        <v>1</v>
      </c>
      <c r="AQ1315">
        <v>1</v>
      </c>
      <c r="AR1315">
        <v>0</v>
      </c>
      <c r="AS1315" t="s">
        <v>3</v>
      </c>
      <c r="AT1315">
        <v>0.06</v>
      </c>
      <c r="AU1315" t="s">
        <v>135</v>
      </c>
      <c r="AV1315">
        <v>0</v>
      </c>
      <c r="AW1315">
        <v>2</v>
      </c>
      <c r="AX1315">
        <v>448999551</v>
      </c>
      <c r="AY1315">
        <v>1</v>
      </c>
      <c r="AZ1315">
        <v>0</v>
      </c>
      <c r="BA1315">
        <v>1355</v>
      </c>
      <c r="BB1315">
        <v>1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53.973599999999998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1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CV1315">
        <v>0</v>
      </c>
      <c r="CW1315">
        <v>0</v>
      </c>
      <c r="CX1315">
        <f>ROUND(Y1315*Source!I723,7)</f>
        <v>0</v>
      </c>
      <c r="CY1315">
        <f t="shared" si="589"/>
        <v>1448.29</v>
      </c>
      <c r="CZ1315">
        <f t="shared" si="590"/>
        <v>899.56</v>
      </c>
      <c r="DA1315">
        <f t="shared" si="591"/>
        <v>1.61</v>
      </c>
      <c r="DB1315">
        <f t="shared" si="592"/>
        <v>0</v>
      </c>
      <c r="DC1315">
        <f t="shared" si="593"/>
        <v>0</v>
      </c>
      <c r="DD1315" t="s">
        <v>3</v>
      </c>
      <c r="DE1315" t="s">
        <v>3</v>
      </c>
      <c r="DF1315">
        <f t="shared" si="594"/>
        <v>0</v>
      </c>
      <c r="DG1315">
        <f t="shared" si="579"/>
        <v>0</v>
      </c>
      <c r="DH1315">
        <f t="shared" si="573"/>
        <v>0</v>
      </c>
      <c r="DI1315">
        <f t="shared" si="574"/>
        <v>0</v>
      </c>
      <c r="DJ1315">
        <f t="shared" si="595"/>
        <v>0</v>
      </c>
      <c r="DK1315">
        <v>0</v>
      </c>
      <c r="DL1315" t="s">
        <v>3</v>
      </c>
      <c r="DM1315">
        <v>0</v>
      </c>
      <c r="DN1315" t="s">
        <v>3</v>
      </c>
      <c r="DO1315">
        <v>0</v>
      </c>
    </row>
    <row r="1316" spans="1:119" x14ac:dyDescent="0.2">
      <c r="A1316">
        <f>ROW(Source!A723)</f>
        <v>723</v>
      </c>
      <c r="B1316">
        <v>449016111</v>
      </c>
      <c r="C1316">
        <v>448999524</v>
      </c>
      <c r="D1316">
        <v>277896103</v>
      </c>
      <c r="E1316">
        <v>1</v>
      </c>
      <c r="F1316">
        <v>1</v>
      </c>
      <c r="G1316">
        <v>1</v>
      </c>
      <c r="H1316">
        <v>3</v>
      </c>
      <c r="I1316" t="s">
        <v>1746</v>
      </c>
      <c r="J1316" t="s">
        <v>1747</v>
      </c>
      <c r="K1316" t="s">
        <v>1748</v>
      </c>
      <c r="L1316">
        <v>1348</v>
      </c>
      <c r="N1316">
        <v>1009</v>
      </c>
      <c r="O1316" t="s">
        <v>83</v>
      </c>
      <c r="P1316" t="s">
        <v>83</v>
      </c>
      <c r="Q1316">
        <v>1000</v>
      </c>
      <c r="W1316">
        <v>0</v>
      </c>
      <c r="X1316">
        <v>799243604</v>
      </c>
      <c r="Y1316">
        <f t="shared" si="588"/>
        <v>0</v>
      </c>
      <c r="AA1316">
        <v>84412.86</v>
      </c>
      <c r="AB1316">
        <v>0</v>
      </c>
      <c r="AC1316">
        <v>0</v>
      </c>
      <c r="AD1316">
        <v>0</v>
      </c>
      <c r="AE1316">
        <v>47961.85</v>
      </c>
      <c r="AF1316">
        <v>0</v>
      </c>
      <c r="AG1316">
        <v>0</v>
      </c>
      <c r="AH1316">
        <v>0</v>
      </c>
      <c r="AI1316">
        <v>1.76</v>
      </c>
      <c r="AJ1316">
        <v>1</v>
      </c>
      <c r="AK1316">
        <v>1</v>
      </c>
      <c r="AL1316">
        <v>1</v>
      </c>
      <c r="AM1316">
        <v>2</v>
      </c>
      <c r="AN1316">
        <v>0</v>
      </c>
      <c r="AO1316">
        <v>0</v>
      </c>
      <c r="AP1316">
        <v>1</v>
      </c>
      <c r="AQ1316">
        <v>1</v>
      </c>
      <c r="AR1316">
        <v>0</v>
      </c>
      <c r="AS1316" t="s">
        <v>3</v>
      </c>
      <c r="AT1316">
        <v>2.0000000000000002E-5</v>
      </c>
      <c r="AU1316" t="s">
        <v>135</v>
      </c>
      <c r="AV1316">
        <v>0</v>
      </c>
      <c r="AW1316">
        <v>2</v>
      </c>
      <c r="AX1316">
        <v>448999552</v>
      </c>
      <c r="AY1316">
        <v>1</v>
      </c>
      <c r="AZ1316">
        <v>0</v>
      </c>
      <c r="BA1316">
        <v>1356</v>
      </c>
      <c r="BB1316">
        <v>1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0.95923700000000001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1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CV1316">
        <v>0</v>
      </c>
      <c r="CW1316">
        <v>0</v>
      </c>
      <c r="CX1316">
        <f>ROUND(Y1316*Source!I723,7)</f>
        <v>0</v>
      </c>
      <c r="CY1316">
        <f t="shared" si="589"/>
        <v>84412.86</v>
      </c>
      <c r="CZ1316">
        <f t="shared" si="590"/>
        <v>47961.85</v>
      </c>
      <c r="DA1316">
        <f t="shared" si="591"/>
        <v>1.76</v>
      </c>
      <c r="DB1316">
        <f t="shared" si="592"/>
        <v>0</v>
      </c>
      <c r="DC1316">
        <f t="shared" si="593"/>
        <v>0</v>
      </c>
      <c r="DD1316" t="s">
        <v>3</v>
      </c>
      <c r="DE1316" t="s">
        <v>3</v>
      </c>
      <c r="DF1316">
        <f t="shared" si="594"/>
        <v>0</v>
      </c>
      <c r="DG1316">
        <f t="shared" si="579"/>
        <v>0</v>
      </c>
      <c r="DH1316">
        <f t="shared" si="573"/>
        <v>0</v>
      </c>
      <c r="DI1316">
        <f t="shared" si="574"/>
        <v>0</v>
      </c>
      <c r="DJ1316">
        <f t="shared" si="595"/>
        <v>0</v>
      </c>
      <c r="DK1316">
        <v>0</v>
      </c>
      <c r="DL1316" t="s">
        <v>3</v>
      </c>
      <c r="DM1316">
        <v>0</v>
      </c>
      <c r="DN1316" t="s">
        <v>3</v>
      </c>
      <c r="DO1316">
        <v>0</v>
      </c>
    </row>
    <row r="1317" spans="1:119" x14ac:dyDescent="0.2">
      <c r="A1317">
        <f>ROW(Source!A723)</f>
        <v>723</v>
      </c>
      <c r="B1317">
        <v>449016111</v>
      </c>
      <c r="C1317">
        <v>448999524</v>
      </c>
      <c r="D1317">
        <v>277896329</v>
      </c>
      <c r="E1317">
        <v>1</v>
      </c>
      <c r="F1317">
        <v>1</v>
      </c>
      <c r="G1317">
        <v>1</v>
      </c>
      <c r="H1317">
        <v>3</v>
      </c>
      <c r="I1317" t="s">
        <v>1701</v>
      </c>
      <c r="J1317" t="s">
        <v>1702</v>
      </c>
      <c r="K1317" t="s">
        <v>1703</v>
      </c>
      <c r="L1317">
        <v>1346</v>
      </c>
      <c r="N1317">
        <v>1009</v>
      </c>
      <c r="O1317" t="s">
        <v>441</v>
      </c>
      <c r="P1317" t="s">
        <v>441</v>
      </c>
      <c r="Q1317">
        <v>1</v>
      </c>
      <c r="W1317">
        <v>0</v>
      </c>
      <c r="X1317">
        <v>1468099997</v>
      </c>
      <c r="Y1317">
        <f t="shared" si="588"/>
        <v>0</v>
      </c>
      <c r="AA1317">
        <v>188.93</v>
      </c>
      <c r="AB1317">
        <v>0</v>
      </c>
      <c r="AC1317">
        <v>0</v>
      </c>
      <c r="AD1317">
        <v>0</v>
      </c>
      <c r="AE1317">
        <v>157.44</v>
      </c>
      <c r="AF1317">
        <v>0</v>
      </c>
      <c r="AG1317">
        <v>0</v>
      </c>
      <c r="AH1317">
        <v>0</v>
      </c>
      <c r="AI1317">
        <v>1.2</v>
      </c>
      <c r="AJ1317">
        <v>1</v>
      </c>
      <c r="AK1317">
        <v>1</v>
      </c>
      <c r="AL1317">
        <v>1</v>
      </c>
      <c r="AM1317">
        <v>2</v>
      </c>
      <c r="AN1317">
        <v>0</v>
      </c>
      <c r="AO1317">
        <v>0</v>
      </c>
      <c r="AP1317">
        <v>1</v>
      </c>
      <c r="AQ1317">
        <v>1</v>
      </c>
      <c r="AR1317">
        <v>0</v>
      </c>
      <c r="AS1317" t="s">
        <v>3</v>
      </c>
      <c r="AT1317">
        <v>0.03</v>
      </c>
      <c r="AU1317" t="s">
        <v>135</v>
      </c>
      <c r="AV1317">
        <v>0</v>
      </c>
      <c r="AW1317">
        <v>2</v>
      </c>
      <c r="AX1317">
        <v>448999553</v>
      </c>
      <c r="AY1317">
        <v>1</v>
      </c>
      <c r="AZ1317">
        <v>0</v>
      </c>
      <c r="BA1317">
        <v>1357</v>
      </c>
      <c r="BB1317">
        <v>1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4.7231999999999994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1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CV1317">
        <v>0</v>
      </c>
      <c r="CW1317">
        <v>0</v>
      </c>
      <c r="CX1317">
        <f>ROUND(Y1317*Source!I723,7)</f>
        <v>0</v>
      </c>
      <c r="CY1317">
        <f t="shared" si="589"/>
        <v>188.93</v>
      </c>
      <c r="CZ1317">
        <f t="shared" si="590"/>
        <v>157.44</v>
      </c>
      <c r="DA1317">
        <f t="shared" si="591"/>
        <v>1.2</v>
      </c>
      <c r="DB1317">
        <f t="shared" si="592"/>
        <v>0</v>
      </c>
      <c r="DC1317">
        <f t="shared" si="593"/>
        <v>0</v>
      </c>
      <c r="DD1317" t="s">
        <v>3</v>
      </c>
      <c r="DE1317" t="s">
        <v>3</v>
      </c>
      <c r="DF1317">
        <f t="shared" si="594"/>
        <v>0</v>
      </c>
      <c r="DG1317">
        <f t="shared" si="579"/>
        <v>0</v>
      </c>
      <c r="DH1317">
        <f t="shared" si="573"/>
        <v>0</v>
      </c>
      <c r="DI1317">
        <f t="shared" si="574"/>
        <v>0</v>
      </c>
      <c r="DJ1317">
        <f t="shared" si="595"/>
        <v>0</v>
      </c>
      <c r="DK1317">
        <v>0</v>
      </c>
      <c r="DL1317" t="s">
        <v>3</v>
      </c>
      <c r="DM1317">
        <v>0</v>
      </c>
      <c r="DN1317" t="s">
        <v>3</v>
      </c>
      <c r="DO1317">
        <v>0</v>
      </c>
    </row>
    <row r="1318" spans="1:119" x14ac:dyDescent="0.2">
      <c r="A1318">
        <f>ROW(Source!A723)</f>
        <v>723</v>
      </c>
      <c r="B1318">
        <v>449016111</v>
      </c>
      <c r="C1318">
        <v>448999524</v>
      </c>
      <c r="D1318">
        <v>277910729</v>
      </c>
      <c r="E1318">
        <v>1</v>
      </c>
      <c r="F1318">
        <v>1</v>
      </c>
      <c r="G1318">
        <v>1</v>
      </c>
      <c r="H1318">
        <v>3</v>
      </c>
      <c r="I1318" t="s">
        <v>1704</v>
      </c>
      <c r="J1318" t="s">
        <v>1705</v>
      </c>
      <c r="K1318" t="s">
        <v>1706</v>
      </c>
      <c r="L1318">
        <v>1425</v>
      </c>
      <c r="N1318">
        <v>1013</v>
      </c>
      <c r="O1318" t="s">
        <v>62</v>
      </c>
      <c r="P1318" t="s">
        <v>62</v>
      </c>
      <c r="Q1318">
        <v>1</v>
      </c>
      <c r="W1318">
        <v>0</v>
      </c>
      <c r="X1318">
        <v>1483324605</v>
      </c>
      <c r="Y1318">
        <f t="shared" si="588"/>
        <v>0</v>
      </c>
      <c r="AA1318">
        <v>1033.25</v>
      </c>
      <c r="AB1318">
        <v>0</v>
      </c>
      <c r="AC1318">
        <v>0</v>
      </c>
      <c r="AD1318">
        <v>0</v>
      </c>
      <c r="AE1318">
        <v>840.04</v>
      </c>
      <c r="AF1318">
        <v>0</v>
      </c>
      <c r="AG1318">
        <v>0</v>
      </c>
      <c r="AH1318">
        <v>0</v>
      </c>
      <c r="AI1318">
        <v>1.23</v>
      </c>
      <c r="AJ1318">
        <v>1</v>
      </c>
      <c r="AK1318">
        <v>1</v>
      </c>
      <c r="AL1318">
        <v>1</v>
      </c>
      <c r="AM1318">
        <v>2</v>
      </c>
      <c r="AN1318">
        <v>0</v>
      </c>
      <c r="AO1318">
        <v>0</v>
      </c>
      <c r="AP1318">
        <v>1</v>
      </c>
      <c r="AQ1318">
        <v>1</v>
      </c>
      <c r="AR1318">
        <v>0</v>
      </c>
      <c r="AS1318" t="s">
        <v>3</v>
      </c>
      <c r="AT1318">
        <v>0.1</v>
      </c>
      <c r="AU1318" t="s">
        <v>135</v>
      </c>
      <c r="AV1318">
        <v>0</v>
      </c>
      <c r="AW1318">
        <v>2</v>
      </c>
      <c r="AX1318">
        <v>448999554</v>
      </c>
      <c r="AY1318">
        <v>1</v>
      </c>
      <c r="AZ1318">
        <v>0</v>
      </c>
      <c r="BA1318">
        <v>1358</v>
      </c>
      <c r="BB1318">
        <v>1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84.004000000000005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1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CV1318">
        <v>0</v>
      </c>
      <c r="CW1318">
        <v>0</v>
      </c>
      <c r="CX1318">
        <f>ROUND(Y1318*Source!I723,7)</f>
        <v>0</v>
      </c>
      <c r="CY1318">
        <f t="shared" si="589"/>
        <v>1033.25</v>
      </c>
      <c r="CZ1318">
        <f t="shared" si="590"/>
        <v>840.04</v>
      </c>
      <c r="DA1318">
        <f t="shared" si="591"/>
        <v>1.23</v>
      </c>
      <c r="DB1318">
        <f t="shared" si="592"/>
        <v>0</v>
      </c>
      <c r="DC1318">
        <f t="shared" si="593"/>
        <v>0</v>
      </c>
      <c r="DD1318" t="s">
        <v>3</v>
      </c>
      <c r="DE1318" t="s">
        <v>3</v>
      </c>
      <c r="DF1318">
        <f t="shared" si="594"/>
        <v>0</v>
      </c>
      <c r="DG1318">
        <f t="shared" ref="DG1318:DG1349" si="596">ROUND(ROUND(AF1318,2)*CX1318,2)</f>
        <v>0</v>
      </c>
      <c r="DH1318">
        <f t="shared" si="573"/>
        <v>0</v>
      </c>
      <c r="DI1318">
        <f t="shared" si="574"/>
        <v>0</v>
      </c>
      <c r="DJ1318">
        <f t="shared" si="595"/>
        <v>0</v>
      </c>
      <c r="DK1318">
        <v>0</v>
      </c>
      <c r="DL1318" t="s">
        <v>3</v>
      </c>
      <c r="DM1318">
        <v>0</v>
      </c>
      <c r="DN1318" t="s">
        <v>3</v>
      </c>
      <c r="DO1318">
        <v>0</v>
      </c>
    </row>
    <row r="1319" spans="1:119" x14ac:dyDescent="0.2">
      <c r="A1319">
        <f>ROW(Source!A723)</f>
        <v>723</v>
      </c>
      <c r="B1319">
        <v>449016111</v>
      </c>
      <c r="C1319">
        <v>448999524</v>
      </c>
      <c r="D1319">
        <v>277922916</v>
      </c>
      <c r="E1319">
        <v>1</v>
      </c>
      <c r="F1319">
        <v>1</v>
      </c>
      <c r="G1319">
        <v>1</v>
      </c>
      <c r="H1319">
        <v>3</v>
      </c>
      <c r="I1319" t="s">
        <v>1749</v>
      </c>
      <c r="J1319" t="s">
        <v>1750</v>
      </c>
      <c r="K1319" t="s">
        <v>1751</v>
      </c>
      <c r="L1319">
        <v>1346</v>
      </c>
      <c r="N1319">
        <v>1009</v>
      </c>
      <c r="O1319" t="s">
        <v>441</v>
      </c>
      <c r="P1319" t="s">
        <v>441</v>
      </c>
      <c r="Q1319">
        <v>1</v>
      </c>
      <c r="W1319">
        <v>0</v>
      </c>
      <c r="X1319">
        <v>-1705325974</v>
      </c>
      <c r="Y1319">
        <f t="shared" si="588"/>
        <v>0</v>
      </c>
      <c r="AA1319">
        <v>320.44</v>
      </c>
      <c r="AB1319">
        <v>0</v>
      </c>
      <c r="AC1319">
        <v>0</v>
      </c>
      <c r="AD1319">
        <v>0</v>
      </c>
      <c r="AE1319">
        <v>232.2</v>
      </c>
      <c r="AF1319">
        <v>0</v>
      </c>
      <c r="AG1319">
        <v>0</v>
      </c>
      <c r="AH1319">
        <v>0</v>
      </c>
      <c r="AI1319">
        <v>1.38</v>
      </c>
      <c r="AJ1319">
        <v>1</v>
      </c>
      <c r="AK1319">
        <v>1</v>
      </c>
      <c r="AL1319">
        <v>1</v>
      </c>
      <c r="AM1319">
        <v>2</v>
      </c>
      <c r="AN1319">
        <v>0</v>
      </c>
      <c r="AO1319">
        <v>0</v>
      </c>
      <c r="AP1319">
        <v>1</v>
      </c>
      <c r="AQ1319">
        <v>1</v>
      </c>
      <c r="AR1319">
        <v>0</v>
      </c>
      <c r="AS1319" t="s">
        <v>3</v>
      </c>
      <c r="AT1319">
        <v>0.02</v>
      </c>
      <c r="AU1319" t="s">
        <v>135</v>
      </c>
      <c r="AV1319">
        <v>0</v>
      </c>
      <c r="AW1319">
        <v>2</v>
      </c>
      <c r="AX1319">
        <v>448999555</v>
      </c>
      <c r="AY1319">
        <v>1</v>
      </c>
      <c r="AZ1319">
        <v>0</v>
      </c>
      <c r="BA1319">
        <v>1359</v>
      </c>
      <c r="BB1319">
        <v>1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4.6440000000000001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1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CV1319">
        <v>0</v>
      </c>
      <c r="CW1319">
        <v>0</v>
      </c>
      <c r="CX1319">
        <f>ROUND(Y1319*Source!I723,7)</f>
        <v>0</v>
      </c>
      <c r="CY1319">
        <f t="shared" si="589"/>
        <v>320.44</v>
      </c>
      <c r="CZ1319">
        <f t="shared" si="590"/>
        <v>232.2</v>
      </c>
      <c r="DA1319">
        <f t="shared" si="591"/>
        <v>1.38</v>
      </c>
      <c r="DB1319">
        <f t="shared" si="592"/>
        <v>0</v>
      </c>
      <c r="DC1319">
        <f t="shared" si="593"/>
        <v>0</v>
      </c>
      <c r="DD1319" t="s">
        <v>3</v>
      </c>
      <c r="DE1319" t="s">
        <v>3</v>
      </c>
      <c r="DF1319">
        <f t="shared" si="594"/>
        <v>0</v>
      </c>
      <c r="DG1319">
        <f t="shared" si="596"/>
        <v>0</v>
      </c>
      <c r="DH1319">
        <f t="shared" si="573"/>
        <v>0</v>
      </c>
      <c r="DI1319">
        <f t="shared" si="574"/>
        <v>0</v>
      </c>
      <c r="DJ1319">
        <f t="shared" si="595"/>
        <v>0</v>
      </c>
      <c r="DK1319">
        <v>0</v>
      </c>
      <c r="DL1319" t="s">
        <v>3</v>
      </c>
      <c r="DM1319">
        <v>0</v>
      </c>
      <c r="DN1319" t="s">
        <v>3</v>
      </c>
      <c r="DO1319">
        <v>0</v>
      </c>
    </row>
    <row r="1320" spans="1:119" x14ac:dyDescent="0.2">
      <c r="A1320">
        <f>ROW(Source!A723)</f>
        <v>723</v>
      </c>
      <c r="B1320">
        <v>449016111</v>
      </c>
      <c r="C1320">
        <v>448999524</v>
      </c>
      <c r="D1320">
        <v>277933475</v>
      </c>
      <c r="E1320">
        <v>1</v>
      </c>
      <c r="F1320">
        <v>1</v>
      </c>
      <c r="G1320">
        <v>1</v>
      </c>
      <c r="H1320">
        <v>3</v>
      </c>
      <c r="I1320" t="s">
        <v>1707</v>
      </c>
      <c r="J1320" t="s">
        <v>1708</v>
      </c>
      <c r="K1320" t="s">
        <v>1709</v>
      </c>
      <c r="L1320">
        <v>1346</v>
      </c>
      <c r="N1320">
        <v>1009</v>
      </c>
      <c r="O1320" t="s">
        <v>441</v>
      </c>
      <c r="P1320" t="s">
        <v>441</v>
      </c>
      <c r="Q1320">
        <v>1</v>
      </c>
      <c r="W1320">
        <v>0</v>
      </c>
      <c r="X1320">
        <v>-232975697</v>
      </c>
      <c r="Y1320">
        <f t="shared" si="588"/>
        <v>0</v>
      </c>
      <c r="AA1320">
        <v>248.86</v>
      </c>
      <c r="AB1320">
        <v>0</v>
      </c>
      <c r="AC1320">
        <v>0</v>
      </c>
      <c r="AD1320">
        <v>0</v>
      </c>
      <c r="AE1320">
        <v>189.97</v>
      </c>
      <c r="AF1320">
        <v>0</v>
      </c>
      <c r="AG1320">
        <v>0</v>
      </c>
      <c r="AH1320">
        <v>0</v>
      </c>
      <c r="AI1320">
        <v>1.31</v>
      </c>
      <c r="AJ1320">
        <v>1</v>
      </c>
      <c r="AK1320">
        <v>1</v>
      </c>
      <c r="AL1320">
        <v>1</v>
      </c>
      <c r="AM1320">
        <v>2</v>
      </c>
      <c r="AN1320">
        <v>0</v>
      </c>
      <c r="AO1320">
        <v>0</v>
      </c>
      <c r="AP1320">
        <v>1</v>
      </c>
      <c r="AQ1320">
        <v>1</v>
      </c>
      <c r="AR1320">
        <v>0</v>
      </c>
      <c r="AS1320" t="s">
        <v>3</v>
      </c>
      <c r="AT1320">
        <v>0.08</v>
      </c>
      <c r="AU1320" t="s">
        <v>135</v>
      </c>
      <c r="AV1320">
        <v>0</v>
      </c>
      <c r="AW1320">
        <v>2</v>
      </c>
      <c r="AX1320">
        <v>448999556</v>
      </c>
      <c r="AY1320">
        <v>1</v>
      </c>
      <c r="AZ1320">
        <v>0</v>
      </c>
      <c r="BA1320">
        <v>1360</v>
      </c>
      <c r="BB1320">
        <v>1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15.1976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1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CV1320">
        <v>0</v>
      </c>
      <c r="CW1320">
        <v>0</v>
      </c>
      <c r="CX1320">
        <f>ROUND(Y1320*Source!I723,7)</f>
        <v>0</v>
      </c>
      <c r="CY1320">
        <f t="shared" si="589"/>
        <v>248.86</v>
      </c>
      <c r="CZ1320">
        <f t="shared" si="590"/>
        <v>189.97</v>
      </c>
      <c r="DA1320">
        <f t="shared" si="591"/>
        <v>1.31</v>
      </c>
      <c r="DB1320">
        <f t="shared" si="592"/>
        <v>0</v>
      </c>
      <c r="DC1320">
        <f t="shared" si="593"/>
        <v>0</v>
      </c>
      <c r="DD1320" t="s">
        <v>3</v>
      </c>
      <c r="DE1320" t="s">
        <v>3</v>
      </c>
      <c r="DF1320">
        <f t="shared" si="594"/>
        <v>0</v>
      </c>
      <c r="DG1320">
        <f t="shared" si="596"/>
        <v>0</v>
      </c>
      <c r="DH1320">
        <f t="shared" si="573"/>
        <v>0</v>
      </c>
      <c r="DI1320">
        <f t="shared" si="574"/>
        <v>0</v>
      </c>
      <c r="DJ1320">
        <f t="shared" si="595"/>
        <v>0</v>
      </c>
      <c r="DK1320">
        <v>0</v>
      </c>
      <c r="DL1320" t="s">
        <v>3</v>
      </c>
      <c r="DM1320">
        <v>0</v>
      </c>
      <c r="DN1320" t="s">
        <v>3</v>
      </c>
      <c r="DO1320">
        <v>0</v>
      </c>
    </row>
    <row r="1321" spans="1:119" x14ac:dyDescent="0.2">
      <c r="A1321">
        <f>ROW(Source!A723)</f>
        <v>723</v>
      </c>
      <c r="B1321">
        <v>449016111</v>
      </c>
      <c r="C1321">
        <v>448999524</v>
      </c>
      <c r="D1321">
        <v>277566433</v>
      </c>
      <c r="E1321">
        <v>109</v>
      </c>
      <c r="F1321">
        <v>1</v>
      </c>
      <c r="G1321">
        <v>1</v>
      </c>
      <c r="H1321">
        <v>3</v>
      </c>
      <c r="I1321" t="s">
        <v>633</v>
      </c>
      <c r="J1321" t="s">
        <v>3</v>
      </c>
      <c r="K1321" t="s">
        <v>634</v>
      </c>
      <c r="L1321">
        <v>3277935</v>
      </c>
      <c r="N1321">
        <v>1013</v>
      </c>
      <c r="O1321" t="s">
        <v>635</v>
      </c>
      <c r="P1321" t="s">
        <v>635</v>
      </c>
      <c r="Q1321">
        <v>1</v>
      </c>
      <c r="W1321">
        <v>0</v>
      </c>
      <c r="X1321">
        <v>274903907</v>
      </c>
      <c r="Y1321">
        <f>AT1321</f>
        <v>2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1</v>
      </c>
      <c r="AJ1321">
        <v>1</v>
      </c>
      <c r="AK1321">
        <v>1</v>
      </c>
      <c r="AL1321">
        <v>1</v>
      </c>
      <c r="AM1321">
        <v>-2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 t="s">
        <v>3</v>
      </c>
      <c r="AT1321">
        <v>2</v>
      </c>
      <c r="AU1321" t="s">
        <v>3</v>
      </c>
      <c r="AV1321">
        <v>0</v>
      </c>
      <c r="AW1321">
        <v>2</v>
      </c>
      <c r="AX1321">
        <v>448999557</v>
      </c>
      <c r="AY1321">
        <v>1</v>
      </c>
      <c r="AZ1321">
        <v>2048</v>
      </c>
      <c r="BA1321">
        <v>1361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CV1321">
        <v>0</v>
      </c>
      <c r="CW1321">
        <v>0</v>
      </c>
      <c r="CX1321">
        <f>ROUND(Y1321*Source!I723,7)</f>
        <v>2</v>
      </c>
      <c r="CY1321">
        <f t="shared" si="589"/>
        <v>0</v>
      </c>
      <c r="CZ1321">
        <f t="shared" si="590"/>
        <v>0</v>
      </c>
      <c r="DA1321">
        <f t="shared" si="591"/>
        <v>1</v>
      </c>
      <c r="DB1321">
        <f>ROUND(ROUND(AT1321*CZ1321,2),6)</f>
        <v>0</v>
      </c>
      <c r="DC1321">
        <f>ROUND(ROUND(AT1321*AG1321,2),6)</f>
        <v>0</v>
      </c>
      <c r="DD1321" t="s">
        <v>3</v>
      </c>
      <c r="DE1321" t="s">
        <v>3</v>
      </c>
      <c r="DF1321">
        <f>ROUND(ROUND(AE1321,2)*CX1321,2)</f>
        <v>0</v>
      </c>
      <c r="DG1321">
        <f t="shared" si="596"/>
        <v>0</v>
      </c>
      <c r="DH1321">
        <f t="shared" si="573"/>
        <v>0</v>
      </c>
      <c r="DI1321">
        <f t="shared" si="574"/>
        <v>0</v>
      </c>
      <c r="DJ1321">
        <f t="shared" si="595"/>
        <v>0</v>
      </c>
      <c r="DK1321">
        <v>0</v>
      </c>
      <c r="DL1321" t="s">
        <v>3</v>
      </c>
      <c r="DM1321">
        <v>0</v>
      </c>
      <c r="DN1321" t="s">
        <v>3</v>
      </c>
      <c r="DO1321">
        <v>0</v>
      </c>
    </row>
    <row r="1322" spans="1:119" x14ac:dyDescent="0.2">
      <c r="A1322">
        <f>ROW(Source!A723)</f>
        <v>723</v>
      </c>
      <c r="B1322">
        <v>449016111</v>
      </c>
      <c r="C1322">
        <v>448999524</v>
      </c>
      <c r="D1322">
        <v>277566436</v>
      </c>
      <c r="E1322">
        <v>109</v>
      </c>
      <c r="F1322">
        <v>1</v>
      </c>
      <c r="G1322">
        <v>1</v>
      </c>
      <c r="H1322">
        <v>3</v>
      </c>
      <c r="I1322" t="s">
        <v>725</v>
      </c>
      <c r="J1322" t="s">
        <v>3</v>
      </c>
      <c r="K1322" t="s">
        <v>726</v>
      </c>
      <c r="L1322">
        <v>1348</v>
      </c>
      <c r="N1322">
        <v>1009</v>
      </c>
      <c r="O1322" t="s">
        <v>83</v>
      </c>
      <c r="P1322" t="s">
        <v>83</v>
      </c>
      <c r="Q1322">
        <v>1000</v>
      </c>
      <c r="W1322">
        <v>0</v>
      </c>
      <c r="X1322">
        <v>1392189009</v>
      </c>
      <c r="Y1322">
        <f>(AT1322*ROUND(0,7))</f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1</v>
      </c>
      <c r="AJ1322">
        <v>1</v>
      </c>
      <c r="AK1322">
        <v>1</v>
      </c>
      <c r="AL1322">
        <v>1</v>
      </c>
      <c r="AM1322">
        <v>-2</v>
      </c>
      <c r="AN1322">
        <v>0</v>
      </c>
      <c r="AO1322">
        <v>0</v>
      </c>
      <c r="AP1322">
        <v>1</v>
      </c>
      <c r="AQ1322">
        <v>0</v>
      </c>
      <c r="AR1322">
        <v>0</v>
      </c>
      <c r="AS1322" t="s">
        <v>3</v>
      </c>
      <c r="AT1322">
        <v>1E-3</v>
      </c>
      <c r="AU1322" t="s">
        <v>135</v>
      </c>
      <c r="AV1322">
        <v>0</v>
      </c>
      <c r="AW1322">
        <v>2</v>
      </c>
      <c r="AX1322">
        <v>448999558</v>
      </c>
      <c r="AY1322">
        <v>1</v>
      </c>
      <c r="AZ1322">
        <v>0</v>
      </c>
      <c r="BA1322">
        <v>1362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CV1322">
        <v>0</v>
      </c>
      <c r="CW1322">
        <v>0</v>
      </c>
      <c r="CX1322">
        <f>ROUND(Y1322*Source!I723,7)</f>
        <v>0</v>
      </c>
      <c r="CY1322">
        <f t="shared" si="589"/>
        <v>0</v>
      </c>
      <c r="CZ1322">
        <f t="shared" si="590"/>
        <v>0</v>
      </c>
      <c r="DA1322">
        <f t="shared" si="591"/>
        <v>1</v>
      </c>
      <c r="DB1322">
        <f>ROUND((ROUND(AT1322*CZ1322,2)*ROUND(0,7)),6)</f>
        <v>0</v>
      </c>
      <c r="DC1322">
        <f>ROUND((ROUND(AT1322*AG1322,2)*ROUND(0,7)),6)</f>
        <v>0</v>
      </c>
      <c r="DD1322" t="s">
        <v>3</v>
      </c>
      <c r="DE1322" t="s">
        <v>3</v>
      </c>
      <c r="DF1322">
        <f>ROUND(ROUND(AE1322,2)*CX1322,2)</f>
        <v>0</v>
      </c>
      <c r="DG1322">
        <f t="shared" si="596"/>
        <v>0</v>
      </c>
      <c r="DH1322">
        <f t="shared" si="573"/>
        <v>0</v>
      </c>
      <c r="DI1322">
        <f t="shared" si="574"/>
        <v>0</v>
      </c>
      <c r="DJ1322">
        <f t="shared" si="595"/>
        <v>0</v>
      </c>
      <c r="DK1322">
        <v>0</v>
      </c>
      <c r="DL1322" t="s">
        <v>3</v>
      </c>
      <c r="DM1322">
        <v>0</v>
      </c>
      <c r="DN1322" t="s">
        <v>3</v>
      </c>
      <c r="DO1322">
        <v>0</v>
      </c>
    </row>
    <row r="1323" spans="1:119" x14ac:dyDescent="0.2">
      <c r="A1323">
        <f>ROW(Source!A726)</f>
        <v>726</v>
      </c>
      <c r="B1323">
        <v>449016111</v>
      </c>
      <c r="C1323">
        <v>448999561</v>
      </c>
      <c r="D1323">
        <v>327091202</v>
      </c>
      <c r="E1323">
        <v>112</v>
      </c>
      <c r="F1323">
        <v>1</v>
      </c>
      <c r="G1323">
        <v>1</v>
      </c>
      <c r="H1323">
        <v>1</v>
      </c>
      <c r="I1323" t="s">
        <v>1251</v>
      </c>
      <c r="J1323" t="s">
        <v>3</v>
      </c>
      <c r="K1323" t="s">
        <v>1672</v>
      </c>
      <c r="L1323">
        <v>1191</v>
      </c>
      <c r="N1323">
        <v>1013</v>
      </c>
      <c r="O1323" t="s">
        <v>1203</v>
      </c>
      <c r="P1323" t="s">
        <v>1203</v>
      </c>
      <c r="Q1323">
        <v>1</v>
      </c>
      <c r="W1323">
        <v>0</v>
      </c>
      <c r="X1323">
        <v>1522950421</v>
      </c>
      <c r="Y1323">
        <f>(AT1323*ROUND(0.3,7))</f>
        <v>0.309</v>
      </c>
      <c r="AA1323">
        <v>0</v>
      </c>
      <c r="AB1323">
        <v>0</v>
      </c>
      <c r="AC1323">
        <v>0</v>
      </c>
      <c r="AD1323">
        <v>555.79999999999995</v>
      </c>
      <c r="AE1323">
        <v>0</v>
      </c>
      <c r="AF1323">
        <v>0</v>
      </c>
      <c r="AG1323">
        <v>0</v>
      </c>
      <c r="AH1323">
        <v>555.79999999999995</v>
      </c>
      <c r="AI1323">
        <v>1</v>
      </c>
      <c r="AJ1323">
        <v>1</v>
      </c>
      <c r="AK1323">
        <v>1</v>
      </c>
      <c r="AL1323">
        <v>1</v>
      </c>
      <c r="AM1323">
        <v>-2</v>
      </c>
      <c r="AN1323">
        <v>0</v>
      </c>
      <c r="AO1323">
        <v>0</v>
      </c>
      <c r="AP1323">
        <v>1</v>
      </c>
      <c r="AQ1323">
        <v>1</v>
      </c>
      <c r="AR1323">
        <v>0</v>
      </c>
      <c r="AS1323" t="s">
        <v>3</v>
      </c>
      <c r="AT1323">
        <v>1.03</v>
      </c>
      <c r="AU1323" t="s">
        <v>321</v>
      </c>
      <c r="AV1323">
        <v>1</v>
      </c>
      <c r="AW1323">
        <v>2</v>
      </c>
      <c r="AX1323">
        <v>448999564</v>
      </c>
      <c r="AY1323">
        <v>2</v>
      </c>
      <c r="AZ1323">
        <v>131072</v>
      </c>
      <c r="BA1323">
        <v>1363</v>
      </c>
      <c r="BB1323">
        <v>1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572.47399999999993</v>
      </c>
      <c r="BN1323">
        <v>1.03</v>
      </c>
      <c r="BO1323">
        <v>0</v>
      </c>
      <c r="BP1323">
        <v>1</v>
      </c>
      <c r="BQ1323">
        <v>0</v>
      </c>
      <c r="BR1323">
        <v>0</v>
      </c>
      <c r="BS1323">
        <v>0</v>
      </c>
      <c r="BT1323">
        <v>171.7422</v>
      </c>
      <c r="BU1323">
        <v>0.309</v>
      </c>
      <c r="BV1323">
        <v>0</v>
      </c>
      <c r="BW1323">
        <v>1</v>
      </c>
      <c r="CU1323">
        <f>ROUND(AT1323*Source!I726*AH1323*AL1323,2)</f>
        <v>572.47</v>
      </c>
      <c r="CV1323">
        <f>ROUND(Y1323*Source!I726,7)</f>
        <v>0.309</v>
      </c>
      <c r="CW1323">
        <v>0</v>
      </c>
      <c r="CX1323">
        <f>ROUND(Y1323*Source!I726,7)</f>
        <v>0.309</v>
      </c>
      <c r="CY1323">
        <f>AD1323</f>
        <v>555.79999999999995</v>
      </c>
      <c r="CZ1323">
        <f>AH1323</f>
        <v>555.79999999999995</v>
      </c>
      <c r="DA1323">
        <f>AL1323</f>
        <v>1</v>
      </c>
      <c r="DB1323">
        <f>ROUND((ROUND(AT1323*CZ1323,2)*ROUND(0.3,7)),6)</f>
        <v>171.74100000000001</v>
      </c>
      <c r="DC1323">
        <f>ROUND((ROUND(AT1323*AG1323,2)*ROUND(0.3,7)),6)</f>
        <v>0</v>
      </c>
      <c r="DD1323" t="s">
        <v>3</v>
      </c>
      <c r="DE1323" t="s">
        <v>3</v>
      </c>
      <c r="DF1323">
        <f>ROUND(ROUND(AE1323,2)*CX1323,2)</f>
        <v>0</v>
      </c>
      <c r="DG1323">
        <f t="shared" si="596"/>
        <v>0</v>
      </c>
      <c r="DH1323">
        <f t="shared" si="573"/>
        <v>0</v>
      </c>
      <c r="DI1323">
        <f t="shared" si="574"/>
        <v>171.74</v>
      </c>
      <c r="DJ1323">
        <f>DI1323</f>
        <v>171.74</v>
      </c>
      <c r="DK1323">
        <v>1</v>
      </c>
      <c r="DL1323" t="s">
        <v>3</v>
      </c>
      <c r="DM1323">
        <v>0</v>
      </c>
      <c r="DN1323" t="s">
        <v>3</v>
      </c>
      <c r="DO1323">
        <v>0</v>
      </c>
    </row>
    <row r="1324" spans="1:119" x14ac:dyDescent="0.2">
      <c r="A1324">
        <f>ROW(Source!A726)</f>
        <v>726</v>
      </c>
      <c r="B1324">
        <v>449016111</v>
      </c>
      <c r="C1324">
        <v>448999561</v>
      </c>
      <c r="D1324">
        <v>327164851</v>
      </c>
      <c r="E1324">
        <v>1</v>
      </c>
      <c r="F1324">
        <v>1</v>
      </c>
      <c r="G1324">
        <v>1</v>
      </c>
      <c r="H1324">
        <v>3</v>
      </c>
      <c r="I1324" t="s">
        <v>1241</v>
      </c>
      <c r="J1324" t="s">
        <v>1242</v>
      </c>
      <c r="K1324" t="s">
        <v>1243</v>
      </c>
      <c r="L1324">
        <v>1346</v>
      </c>
      <c r="N1324">
        <v>1009</v>
      </c>
      <c r="O1324" t="s">
        <v>441</v>
      </c>
      <c r="P1324" t="s">
        <v>441</v>
      </c>
      <c r="Q1324">
        <v>1</v>
      </c>
      <c r="W1324">
        <v>0</v>
      </c>
      <c r="X1324">
        <v>1271338475</v>
      </c>
      <c r="Y1324">
        <f>(AT1324*ROUND(0,7))</f>
        <v>0</v>
      </c>
      <c r="AA1324">
        <v>188.92</v>
      </c>
      <c r="AB1324">
        <v>0</v>
      </c>
      <c r="AC1324">
        <v>0</v>
      </c>
      <c r="AD1324">
        <v>0</v>
      </c>
      <c r="AE1324">
        <v>174.93</v>
      </c>
      <c r="AF1324">
        <v>0</v>
      </c>
      <c r="AG1324">
        <v>0</v>
      </c>
      <c r="AH1324">
        <v>0</v>
      </c>
      <c r="AI1324">
        <v>1.08</v>
      </c>
      <c r="AJ1324">
        <v>1</v>
      </c>
      <c r="AK1324">
        <v>1</v>
      </c>
      <c r="AL1324">
        <v>1</v>
      </c>
      <c r="AM1324">
        <v>2</v>
      </c>
      <c r="AN1324">
        <v>0</v>
      </c>
      <c r="AO1324">
        <v>0</v>
      </c>
      <c r="AP1324">
        <v>1</v>
      </c>
      <c r="AQ1324">
        <v>1</v>
      </c>
      <c r="AR1324">
        <v>0</v>
      </c>
      <c r="AS1324" t="s">
        <v>3</v>
      </c>
      <c r="AT1324">
        <v>0.02</v>
      </c>
      <c r="AU1324" t="s">
        <v>135</v>
      </c>
      <c r="AV1324">
        <v>0</v>
      </c>
      <c r="AW1324">
        <v>2</v>
      </c>
      <c r="AX1324">
        <v>448999565</v>
      </c>
      <c r="AY1324">
        <v>1</v>
      </c>
      <c r="AZ1324">
        <v>0</v>
      </c>
      <c r="BA1324">
        <v>1364</v>
      </c>
      <c r="BB1324">
        <v>1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3.4986000000000002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1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CV1324">
        <v>0</v>
      </c>
      <c r="CW1324">
        <v>0</v>
      </c>
      <c r="CX1324">
        <f>ROUND(Y1324*Source!I726,7)</f>
        <v>0</v>
      </c>
      <c r="CY1324">
        <f>AA1324</f>
        <v>188.92</v>
      </c>
      <c r="CZ1324">
        <f>AE1324</f>
        <v>174.93</v>
      </c>
      <c r="DA1324">
        <f>AI1324</f>
        <v>1.08</v>
      </c>
      <c r="DB1324">
        <f>ROUND((ROUND(AT1324*CZ1324,2)*ROUND(0,7)),6)</f>
        <v>0</v>
      </c>
      <c r="DC1324">
        <f>ROUND((ROUND(AT1324*AG1324,2)*ROUND(0,7)),6)</f>
        <v>0</v>
      </c>
      <c r="DD1324" t="s">
        <v>3</v>
      </c>
      <c r="DE1324" t="s">
        <v>3</v>
      </c>
      <c r="DF1324">
        <f>ROUND(ROUND(AE1324*AI1324,2)*CX1324,2)</f>
        <v>0</v>
      </c>
      <c r="DG1324">
        <f t="shared" si="596"/>
        <v>0</v>
      </c>
      <c r="DH1324">
        <f t="shared" si="573"/>
        <v>0</v>
      </c>
      <c r="DI1324">
        <f t="shared" si="574"/>
        <v>0</v>
      </c>
      <c r="DJ1324">
        <f>DF1324</f>
        <v>0</v>
      </c>
      <c r="DK1324">
        <v>0</v>
      </c>
      <c r="DL1324" t="s">
        <v>3</v>
      </c>
      <c r="DM1324">
        <v>0</v>
      </c>
      <c r="DN1324" t="s">
        <v>3</v>
      </c>
      <c r="DO1324">
        <v>0</v>
      </c>
    </row>
    <row r="1325" spans="1:119" x14ac:dyDescent="0.2">
      <c r="A1325">
        <f>ROW(Source!A727)</f>
        <v>727</v>
      </c>
      <c r="B1325">
        <v>449016111</v>
      </c>
      <c r="C1325">
        <v>448999567</v>
      </c>
      <c r="D1325">
        <v>327091202</v>
      </c>
      <c r="E1325">
        <v>112</v>
      </c>
      <c r="F1325">
        <v>1</v>
      </c>
      <c r="G1325">
        <v>1</v>
      </c>
      <c r="H1325">
        <v>1</v>
      </c>
      <c r="I1325" t="s">
        <v>1251</v>
      </c>
      <c r="J1325" t="s">
        <v>3</v>
      </c>
      <c r="K1325" t="s">
        <v>1672</v>
      </c>
      <c r="L1325">
        <v>1191</v>
      </c>
      <c r="N1325">
        <v>1013</v>
      </c>
      <c r="O1325" t="s">
        <v>1203</v>
      </c>
      <c r="P1325" t="s">
        <v>1203</v>
      </c>
      <c r="Q1325">
        <v>1</v>
      </c>
      <c r="W1325">
        <v>0</v>
      </c>
      <c r="X1325">
        <v>1522950421</v>
      </c>
      <c r="Y1325">
        <f>AT1325</f>
        <v>1.03</v>
      </c>
      <c r="AA1325">
        <v>0</v>
      </c>
      <c r="AB1325">
        <v>0</v>
      </c>
      <c r="AC1325">
        <v>0</v>
      </c>
      <c r="AD1325">
        <v>555.79999999999995</v>
      </c>
      <c r="AE1325">
        <v>0</v>
      </c>
      <c r="AF1325">
        <v>0</v>
      </c>
      <c r="AG1325">
        <v>0</v>
      </c>
      <c r="AH1325">
        <v>555.79999999999995</v>
      </c>
      <c r="AI1325">
        <v>1</v>
      </c>
      <c r="AJ1325">
        <v>1</v>
      </c>
      <c r="AK1325">
        <v>1</v>
      </c>
      <c r="AL1325">
        <v>1</v>
      </c>
      <c r="AM1325">
        <v>-2</v>
      </c>
      <c r="AN1325">
        <v>0</v>
      </c>
      <c r="AO1325">
        <v>0</v>
      </c>
      <c r="AP1325">
        <v>1</v>
      </c>
      <c r="AQ1325">
        <v>1</v>
      </c>
      <c r="AR1325">
        <v>0</v>
      </c>
      <c r="AS1325" t="s">
        <v>3</v>
      </c>
      <c r="AT1325">
        <v>1.03</v>
      </c>
      <c r="AU1325" t="s">
        <v>3</v>
      </c>
      <c r="AV1325">
        <v>1</v>
      </c>
      <c r="AW1325">
        <v>2</v>
      </c>
      <c r="AX1325">
        <v>448999570</v>
      </c>
      <c r="AY1325">
        <v>2</v>
      </c>
      <c r="AZ1325">
        <v>131072</v>
      </c>
      <c r="BA1325">
        <v>1366</v>
      </c>
      <c r="BB1325">
        <v>1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572.47399999999993</v>
      </c>
      <c r="BN1325">
        <v>1.03</v>
      </c>
      <c r="BO1325">
        <v>0</v>
      </c>
      <c r="BP1325">
        <v>1</v>
      </c>
      <c r="BQ1325">
        <v>0</v>
      </c>
      <c r="BR1325">
        <v>0</v>
      </c>
      <c r="BS1325">
        <v>0</v>
      </c>
      <c r="BT1325">
        <v>572.47399999999993</v>
      </c>
      <c r="BU1325">
        <v>1.03</v>
      </c>
      <c r="BV1325">
        <v>0</v>
      </c>
      <c r="BW1325">
        <v>1</v>
      </c>
      <c r="CU1325">
        <f>ROUND(AT1325*Source!I727*AH1325*AL1325,2)</f>
        <v>572.47</v>
      </c>
      <c r="CV1325">
        <f>ROUND(Y1325*Source!I727,7)</f>
        <v>1.03</v>
      </c>
      <c r="CW1325">
        <v>0</v>
      </c>
      <c r="CX1325">
        <f>ROUND(Y1325*Source!I727,7)</f>
        <v>1.03</v>
      </c>
      <c r="CY1325">
        <f>AD1325</f>
        <v>555.79999999999995</v>
      </c>
      <c r="CZ1325">
        <f>AH1325</f>
        <v>555.79999999999995</v>
      </c>
      <c r="DA1325">
        <f>AL1325</f>
        <v>1</v>
      </c>
      <c r="DB1325">
        <f>ROUND(ROUND(AT1325*CZ1325,2),6)</f>
        <v>572.47</v>
      </c>
      <c r="DC1325">
        <f>ROUND(ROUND(AT1325*AG1325,2),6)</f>
        <v>0</v>
      </c>
      <c r="DD1325" t="s">
        <v>3</v>
      </c>
      <c r="DE1325" t="s">
        <v>3</v>
      </c>
      <c r="DF1325">
        <f>ROUND(ROUND(AE1325,2)*CX1325,2)</f>
        <v>0</v>
      </c>
      <c r="DG1325">
        <f t="shared" si="596"/>
        <v>0</v>
      </c>
      <c r="DH1325">
        <f t="shared" si="573"/>
        <v>0</v>
      </c>
      <c r="DI1325">
        <f t="shared" si="574"/>
        <v>572.47</v>
      </c>
      <c r="DJ1325">
        <f>DI1325</f>
        <v>572.47</v>
      </c>
      <c r="DK1325">
        <v>1</v>
      </c>
      <c r="DL1325" t="s">
        <v>3</v>
      </c>
      <c r="DM1325">
        <v>0</v>
      </c>
      <c r="DN1325" t="s">
        <v>3</v>
      </c>
      <c r="DO1325">
        <v>0</v>
      </c>
    </row>
    <row r="1326" spans="1:119" x14ac:dyDescent="0.2">
      <c r="A1326">
        <f>ROW(Source!A727)</f>
        <v>727</v>
      </c>
      <c r="B1326">
        <v>449016111</v>
      </c>
      <c r="C1326">
        <v>448999567</v>
      </c>
      <c r="D1326">
        <v>327164851</v>
      </c>
      <c r="E1326">
        <v>1</v>
      </c>
      <c r="F1326">
        <v>1</v>
      </c>
      <c r="G1326">
        <v>1</v>
      </c>
      <c r="H1326">
        <v>3</v>
      </c>
      <c r="I1326" t="s">
        <v>1241</v>
      </c>
      <c r="J1326" t="s">
        <v>1242</v>
      </c>
      <c r="K1326" t="s">
        <v>1243</v>
      </c>
      <c r="L1326">
        <v>1346</v>
      </c>
      <c r="N1326">
        <v>1009</v>
      </c>
      <c r="O1326" t="s">
        <v>441</v>
      </c>
      <c r="P1326" t="s">
        <v>441</v>
      </c>
      <c r="Q1326">
        <v>1</v>
      </c>
      <c r="W1326">
        <v>0</v>
      </c>
      <c r="X1326">
        <v>1271338475</v>
      </c>
      <c r="Y1326">
        <f>(AT1326*ROUND(0,7))</f>
        <v>0</v>
      </c>
      <c r="AA1326">
        <v>188.92</v>
      </c>
      <c r="AB1326">
        <v>0</v>
      </c>
      <c r="AC1326">
        <v>0</v>
      </c>
      <c r="AD1326">
        <v>0</v>
      </c>
      <c r="AE1326">
        <v>174.93</v>
      </c>
      <c r="AF1326">
        <v>0</v>
      </c>
      <c r="AG1326">
        <v>0</v>
      </c>
      <c r="AH1326">
        <v>0</v>
      </c>
      <c r="AI1326">
        <v>1.08</v>
      </c>
      <c r="AJ1326">
        <v>1</v>
      </c>
      <c r="AK1326">
        <v>1</v>
      </c>
      <c r="AL1326">
        <v>1</v>
      </c>
      <c r="AM1326">
        <v>2</v>
      </c>
      <c r="AN1326">
        <v>0</v>
      </c>
      <c r="AO1326">
        <v>0</v>
      </c>
      <c r="AP1326">
        <v>1</v>
      </c>
      <c r="AQ1326">
        <v>1</v>
      </c>
      <c r="AR1326">
        <v>0</v>
      </c>
      <c r="AS1326" t="s">
        <v>3</v>
      </c>
      <c r="AT1326">
        <v>0.02</v>
      </c>
      <c r="AU1326" t="s">
        <v>135</v>
      </c>
      <c r="AV1326">
        <v>0</v>
      </c>
      <c r="AW1326">
        <v>2</v>
      </c>
      <c r="AX1326">
        <v>448999571</v>
      </c>
      <c r="AY1326">
        <v>1</v>
      </c>
      <c r="AZ1326">
        <v>0</v>
      </c>
      <c r="BA1326">
        <v>1367</v>
      </c>
      <c r="BB1326">
        <v>1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3.4986000000000002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1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CV1326">
        <v>0</v>
      </c>
      <c r="CW1326">
        <v>0</v>
      </c>
      <c r="CX1326">
        <f>ROUND(Y1326*Source!I727,7)</f>
        <v>0</v>
      </c>
      <c r="CY1326">
        <f>AA1326</f>
        <v>188.92</v>
      </c>
      <c r="CZ1326">
        <f>AE1326</f>
        <v>174.93</v>
      </c>
      <c r="DA1326">
        <f>AI1326</f>
        <v>1.08</v>
      </c>
      <c r="DB1326">
        <f>ROUND((ROUND(AT1326*CZ1326,2)*ROUND(0,7)),6)</f>
        <v>0</v>
      </c>
      <c r="DC1326">
        <f>ROUND((ROUND(AT1326*AG1326,2)*ROUND(0,7)),6)</f>
        <v>0</v>
      </c>
      <c r="DD1326" t="s">
        <v>3</v>
      </c>
      <c r="DE1326" t="s">
        <v>3</v>
      </c>
      <c r="DF1326">
        <f>ROUND(ROUND(AE1326*AI1326,2)*CX1326,2)</f>
        <v>0</v>
      </c>
      <c r="DG1326">
        <f t="shared" si="596"/>
        <v>0</v>
      </c>
      <c r="DH1326">
        <f t="shared" si="573"/>
        <v>0</v>
      </c>
      <c r="DI1326">
        <f t="shared" si="574"/>
        <v>0</v>
      </c>
      <c r="DJ1326">
        <f>DF1326</f>
        <v>0</v>
      </c>
      <c r="DK1326">
        <v>0</v>
      </c>
      <c r="DL1326" t="s">
        <v>3</v>
      </c>
      <c r="DM1326">
        <v>0</v>
      </c>
      <c r="DN1326" t="s">
        <v>3</v>
      </c>
      <c r="DO1326">
        <v>0</v>
      </c>
    </row>
    <row r="1327" spans="1:119" x14ac:dyDescent="0.2">
      <c r="A1327">
        <f>ROW(Source!A728)</f>
        <v>728</v>
      </c>
      <c r="B1327">
        <v>449016111</v>
      </c>
      <c r="C1327">
        <v>448999573</v>
      </c>
      <c r="D1327">
        <v>277560301</v>
      </c>
      <c r="E1327">
        <v>109</v>
      </c>
      <c r="F1327">
        <v>1</v>
      </c>
      <c r="G1327">
        <v>1</v>
      </c>
      <c r="H1327">
        <v>1</v>
      </c>
      <c r="I1327" t="s">
        <v>1259</v>
      </c>
      <c r="J1327" t="s">
        <v>3</v>
      </c>
      <c r="K1327" t="s">
        <v>1270</v>
      </c>
      <c r="L1327">
        <v>1191</v>
      </c>
      <c r="N1327">
        <v>1013</v>
      </c>
      <c r="O1327" t="s">
        <v>1203</v>
      </c>
      <c r="P1327" t="s">
        <v>1203</v>
      </c>
      <c r="Q1327">
        <v>1</v>
      </c>
      <c r="W1327">
        <v>0</v>
      </c>
      <c r="X1327">
        <v>1608048003</v>
      </c>
      <c r="Y1327">
        <f t="shared" ref="Y1327:Y1332" si="597">(AT1327*ROUND(0.3,7))</f>
        <v>0.6</v>
      </c>
      <c r="AA1327">
        <v>0</v>
      </c>
      <c r="AB1327">
        <v>0</v>
      </c>
      <c r="AC1327">
        <v>0</v>
      </c>
      <c r="AD1327">
        <v>533.64</v>
      </c>
      <c r="AE1327">
        <v>0</v>
      </c>
      <c r="AF1327">
        <v>0</v>
      </c>
      <c r="AG1327">
        <v>0</v>
      </c>
      <c r="AH1327">
        <v>533.64</v>
      </c>
      <c r="AI1327">
        <v>1</v>
      </c>
      <c r="AJ1327">
        <v>1</v>
      </c>
      <c r="AK1327">
        <v>1</v>
      </c>
      <c r="AL1327">
        <v>1</v>
      </c>
      <c r="AM1327">
        <v>-2</v>
      </c>
      <c r="AN1327">
        <v>0</v>
      </c>
      <c r="AO1327">
        <v>0</v>
      </c>
      <c r="AP1327">
        <v>1</v>
      </c>
      <c r="AQ1327">
        <v>1</v>
      </c>
      <c r="AR1327">
        <v>0</v>
      </c>
      <c r="AS1327" t="s">
        <v>3</v>
      </c>
      <c r="AT1327">
        <v>2</v>
      </c>
      <c r="AU1327" t="s">
        <v>321</v>
      </c>
      <c r="AV1327">
        <v>1</v>
      </c>
      <c r="AW1327">
        <v>2</v>
      </c>
      <c r="AX1327">
        <v>448999593</v>
      </c>
      <c r="AY1327">
        <v>2</v>
      </c>
      <c r="AZ1327">
        <v>131072</v>
      </c>
      <c r="BA1327">
        <v>1369</v>
      </c>
      <c r="BB1327">
        <v>1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1067.28</v>
      </c>
      <c r="BN1327">
        <v>2</v>
      </c>
      <c r="BO1327">
        <v>0</v>
      </c>
      <c r="BP1327">
        <v>1</v>
      </c>
      <c r="BQ1327">
        <v>0</v>
      </c>
      <c r="BR1327">
        <v>0</v>
      </c>
      <c r="BS1327">
        <v>0</v>
      </c>
      <c r="BT1327">
        <v>320.18399999999997</v>
      </c>
      <c r="BU1327">
        <v>0.6</v>
      </c>
      <c r="BV1327">
        <v>0</v>
      </c>
      <c r="BW1327">
        <v>1</v>
      </c>
      <c r="CU1327">
        <f>ROUND(AT1327*Source!I728*AH1327*AL1327,2)</f>
        <v>1067.28</v>
      </c>
      <c r="CV1327">
        <f>ROUND(Y1327*Source!I728,7)</f>
        <v>0.6</v>
      </c>
      <c r="CW1327">
        <v>0</v>
      </c>
      <c r="CX1327">
        <f>ROUND(Y1327*Source!I728,7)</f>
        <v>0.6</v>
      </c>
      <c r="CY1327">
        <f>AD1327</f>
        <v>533.64</v>
      </c>
      <c r="CZ1327">
        <f>AH1327</f>
        <v>533.64</v>
      </c>
      <c r="DA1327">
        <f>AL1327</f>
        <v>1</v>
      </c>
      <c r="DB1327">
        <f t="shared" ref="DB1327:DB1332" si="598">ROUND((ROUND(AT1327*CZ1327,2)*ROUND(0.3,7)),6)</f>
        <v>320.18400000000003</v>
      </c>
      <c r="DC1327">
        <f t="shared" ref="DC1327:DC1332" si="599">ROUND((ROUND(AT1327*AG1327,2)*ROUND(0.3,7)),6)</f>
        <v>0</v>
      </c>
      <c r="DD1327" t="s">
        <v>3</v>
      </c>
      <c r="DE1327" t="s">
        <v>3</v>
      </c>
      <c r="DF1327">
        <f t="shared" ref="DF1327:DF1332" si="600">ROUND(ROUND(AE1327,2)*CX1327,2)</f>
        <v>0</v>
      </c>
      <c r="DG1327">
        <f t="shared" si="596"/>
        <v>0</v>
      </c>
      <c r="DH1327">
        <f t="shared" si="573"/>
        <v>0</v>
      </c>
      <c r="DI1327">
        <f t="shared" si="574"/>
        <v>320.18</v>
      </c>
      <c r="DJ1327">
        <f>DI1327</f>
        <v>320.18</v>
      </c>
      <c r="DK1327">
        <v>1</v>
      </c>
      <c r="DL1327" t="s">
        <v>3</v>
      </c>
      <c r="DM1327">
        <v>0</v>
      </c>
      <c r="DN1327" t="s">
        <v>3</v>
      </c>
      <c r="DO1327">
        <v>0</v>
      </c>
    </row>
    <row r="1328" spans="1:119" x14ac:dyDescent="0.2">
      <c r="A1328">
        <f>ROW(Source!A728)</f>
        <v>728</v>
      </c>
      <c r="B1328">
        <v>449016111</v>
      </c>
      <c r="C1328">
        <v>448999573</v>
      </c>
      <c r="D1328">
        <v>277560491</v>
      </c>
      <c r="E1328">
        <v>109</v>
      </c>
      <c r="F1328">
        <v>1</v>
      </c>
      <c r="G1328">
        <v>1</v>
      </c>
      <c r="H1328">
        <v>1</v>
      </c>
      <c r="I1328" t="s">
        <v>1204</v>
      </c>
      <c r="J1328" t="s">
        <v>3</v>
      </c>
      <c r="K1328" t="s">
        <v>1205</v>
      </c>
      <c r="L1328">
        <v>1191</v>
      </c>
      <c r="N1328">
        <v>1013</v>
      </c>
      <c r="O1328" t="s">
        <v>1203</v>
      </c>
      <c r="P1328" t="s">
        <v>1203</v>
      </c>
      <c r="Q1328">
        <v>1</v>
      </c>
      <c r="W1328">
        <v>0</v>
      </c>
      <c r="X1328">
        <v>-1417349443</v>
      </c>
      <c r="Y1328">
        <f t="shared" si="597"/>
        <v>6.0000000000000001E-3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1</v>
      </c>
      <c r="AJ1328">
        <v>1</v>
      </c>
      <c r="AK1328">
        <v>1</v>
      </c>
      <c r="AL1328">
        <v>1</v>
      </c>
      <c r="AM1328">
        <v>-2</v>
      </c>
      <c r="AN1328">
        <v>0</v>
      </c>
      <c r="AO1328">
        <v>0</v>
      </c>
      <c r="AP1328">
        <v>1</v>
      </c>
      <c r="AQ1328">
        <v>1</v>
      </c>
      <c r="AR1328">
        <v>0</v>
      </c>
      <c r="AS1328" t="s">
        <v>3</v>
      </c>
      <c r="AT1328">
        <v>0.02</v>
      </c>
      <c r="AU1328" t="s">
        <v>321</v>
      </c>
      <c r="AV1328">
        <v>2</v>
      </c>
      <c r="AW1328">
        <v>2</v>
      </c>
      <c r="AX1328">
        <v>448999594</v>
      </c>
      <c r="AY1328">
        <v>1</v>
      </c>
      <c r="AZ1328">
        <v>0</v>
      </c>
      <c r="BA1328">
        <v>1370</v>
      </c>
      <c r="BB1328">
        <v>1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CV1328">
        <v>0</v>
      </c>
      <c r="CW1328">
        <v>0</v>
      </c>
      <c r="CX1328">
        <f>ROUND(Y1328*Source!I728,7)</f>
        <v>6.0000000000000001E-3</v>
      </c>
      <c r="CY1328">
        <f>AD1328</f>
        <v>0</v>
      </c>
      <c r="CZ1328">
        <f>AH1328</f>
        <v>0</v>
      </c>
      <c r="DA1328">
        <f>AL1328</f>
        <v>1</v>
      </c>
      <c r="DB1328">
        <f t="shared" si="598"/>
        <v>0</v>
      </c>
      <c r="DC1328">
        <f t="shared" si="599"/>
        <v>0</v>
      </c>
      <c r="DD1328" t="s">
        <v>3</v>
      </c>
      <c r="DE1328" t="s">
        <v>3</v>
      </c>
      <c r="DF1328">
        <f t="shared" si="600"/>
        <v>0</v>
      </c>
      <c r="DG1328">
        <f t="shared" si="596"/>
        <v>0</v>
      </c>
      <c r="DH1328">
        <f t="shared" si="573"/>
        <v>0</v>
      </c>
      <c r="DI1328">
        <f t="shared" si="574"/>
        <v>0</v>
      </c>
      <c r="DJ1328">
        <f>DI1328</f>
        <v>0</v>
      </c>
      <c r="DK1328">
        <v>0</v>
      </c>
      <c r="DL1328" t="s">
        <v>3</v>
      </c>
      <c r="DM1328">
        <v>0</v>
      </c>
      <c r="DN1328" t="s">
        <v>3</v>
      </c>
      <c r="DO1328">
        <v>0</v>
      </c>
    </row>
    <row r="1329" spans="1:119" x14ac:dyDescent="0.2">
      <c r="A1329">
        <f>ROW(Source!A728)</f>
        <v>728</v>
      </c>
      <c r="B1329">
        <v>449016111</v>
      </c>
      <c r="C1329">
        <v>448999573</v>
      </c>
      <c r="D1329">
        <v>277944622</v>
      </c>
      <c r="E1329">
        <v>1</v>
      </c>
      <c r="F1329">
        <v>1</v>
      </c>
      <c r="G1329">
        <v>1</v>
      </c>
      <c r="H1329">
        <v>2</v>
      </c>
      <c r="I1329" t="s">
        <v>1220</v>
      </c>
      <c r="J1329" t="s">
        <v>1221</v>
      </c>
      <c r="K1329" t="s">
        <v>1222</v>
      </c>
      <c r="L1329">
        <v>1368</v>
      </c>
      <c r="N1329">
        <v>1011</v>
      </c>
      <c r="O1329" t="s">
        <v>1100</v>
      </c>
      <c r="P1329" t="s">
        <v>1100</v>
      </c>
      <c r="Q1329">
        <v>1</v>
      </c>
      <c r="W1329">
        <v>0</v>
      </c>
      <c r="X1329">
        <v>-776243211</v>
      </c>
      <c r="Y1329">
        <f t="shared" si="597"/>
        <v>3.0000000000000001E-3</v>
      </c>
      <c r="AA1329">
        <v>0</v>
      </c>
      <c r="AB1329">
        <v>1626.29</v>
      </c>
      <c r="AC1329">
        <v>724.95</v>
      </c>
      <c r="AD1329">
        <v>0</v>
      </c>
      <c r="AE1329">
        <v>0</v>
      </c>
      <c r="AF1329">
        <v>1626.29</v>
      </c>
      <c r="AG1329">
        <v>724.95</v>
      </c>
      <c r="AH1329">
        <v>0</v>
      </c>
      <c r="AI1329">
        <v>1</v>
      </c>
      <c r="AJ1329">
        <v>1</v>
      </c>
      <c r="AK1329">
        <v>1</v>
      </c>
      <c r="AL1329">
        <v>1</v>
      </c>
      <c r="AM1329">
        <v>-2</v>
      </c>
      <c r="AN1329">
        <v>0</v>
      </c>
      <c r="AO1329">
        <v>0</v>
      </c>
      <c r="AP1329">
        <v>1</v>
      </c>
      <c r="AQ1329">
        <v>1</v>
      </c>
      <c r="AR1329">
        <v>0</v>
      </c>
      <c r="AS1329" t="s">
        <v>3</v>
      </c>
      <c r="AT1329">
        <v>0.01</v>
      </c>
      <c r="AU1329" t="s">
        <v>321</v>
      </c>
      <c r="AV1329">
        <v>1</v>
      </c>
      <c r="AW1329">
        <v>2</v>
      </c>
      <c r="AX1329">
        <v>448999595</v>
      </c>
      <c r="AY1329">
        <v>2</v>
      </c>
      <c r="AZ1329">
        <v>98304</v>
      </c>
      <c r="BA1329">
        <v>1371</v>
      </c>
      <c r="BB1329">
        <v>1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16.262899999999998</v>
      </c>
      <c r="BL1329">
        <v>7.2495000000000003</v>
      </c>
      <c r="BM1329">
        <v>0</v>
      </c>
      <c r="BN1329">
        <v>0</v>
      </c>
      <c r="BO1329">
        <v>0.01</v>
      </c>
      <c r="BP1329">
        <v>1</v>
      </c>
      <c r="BQ1329">
        <v>0</v>
      </c>
      <c r="BR1329">
        <v>4.87887</v>
      </c>
      <c r="BS1329">
        <v>2.1748500000000002</v>
      </c>
      <c r="BT1329">
        <v>0</v>
      </c>
      <c r="BU1329">
        <v>0</v>
      </c>
      <c r="BV1329">
        <v>3.0000000000000001E-3</v>
      </c>
      <c r="BW1329">
        <v>1</v>
      </c>
      <c r="CV1329">
        <v>0</v>
      </c>
      <c r="CW1329">
        <f>ROUND(Y1329*Source!I728*DO1329,7)</f>
        <v>3.0000000000000001E-3</v>
      </c>
      <c r="CX1329">
        <f>ROUND(Y1329*Source!I728,7)</f>
        <v>3.0000000000000001E-3</v>
      </c>
      <c r="CY1329">
        <f>AB1329</f>
        <v>1626.29</v>
      </c>
      <c r="CZ1329">
        <f>AF1329</f>
        <v>1626.29</v>
      </c>
      <c r="DA1329">
        <f>AJ1329</f>
        <v>1</v>
      </c>
      <c r="DB1329">
        <f t="shared" si="598"/>
        <v>4.8780000000000001</v>
      </c>
      <c r="DC1329">
        <f t="shared" si="599"/>
        <v>2.1749999999999998</v>
      </c>
      <c r="DD1329" t="s">
        <v>3</v>
      </c>
      <c r="DE1329" t="s">
        <v>3</v>
      </c>
      <c r="DF1329">
        <f t="shared" si="600"/>
        <v>0</v>
      </c>
      <c r="DG1329">
        <f t="shared" si="596"/>
        <v>4.88</v>
      </c>
      <c r="DH1329">
        <f t="shared" si="573"/>
        <v>2.17</v>
      </c>
      <c r="DI1329">
        <f t="shared" si="574"/>
        <v>0</v>
      </c>
      <c r="DJ1329">
        <f>DG1329+DH1329</f>
        <v>7.05</v>
      </c>
      <c r="DK1329">
        <v>1</v>
      </c>
      <c r="DL1329" t="s">
        <v>1223</v>
      </c>
      <c r="DM1329">
        <v>6</v>
      </c>
      <c r="DN1329" t="s">
        <v>1203</v>
      </c>
      <c r="DO1329">
        <v>1</v>
      </c>
    </row>
    <row r="1330" spans="1:119" x14ac:dyDescent="0.2">
      <c r="A1330">
        <f>ROW(Source!A728)</f>
        <v>728</v>
      </c>
      <c r="B1330">
        <v>449016111</v>
      </c>
      <c r="C1330">
        <v>448999573</v>
      </c>
      <c r="D1330">
        <v>277945805</v>
      </c>
      <c r="E1330">
        <v>1</v>
      </c>
      <c r="F1330">
        <v>1</v>
      </c>
      <c r="G1330">
        <v>1</v>
      </c>
      <c r="H1330">
        <v>2</v>
      </c>
      <c r="I1330" t="s">
        <v>1206</v>
      </c>
      <c r="J1330" t="s">
        <v>1207</v>
      </c>
      <c r="K1330" t="s">
        <v>1208</v>
      </c>
      <c r="L1330">
        <v>1368</v>
      </c>
      <c r="N1330">
        <v>1011</v>
      </c>
      <c r="O1330" t="s">
        <v>1100</v>
      </c>
      <c r="P1330" t="s">
        <v>1100</v>
      </c>
      <c r="Q1330">
        <v>1</v>
      </c>
      <c r="W1330">
        <v>0</v>
      </c>
      <c r="X1330">
        <v>721652621</v>
      </c>
      <c r="Y1330">
        <f t="shared" si="597"/>
        <v>3.0000000000000001E-3</v>
      </c>
      <c r="AA1330">
        <v>0</v>
      </c>
      <c r="AB1330">
        <v>641.70000000000005</v>
      </c>
      <c r="AC1330">
        <v>539.69000000000005</v>
      </c>
      <c r="AD1330">
        <v>0</v>
      </c>
      <c r="AE1330">
        <v>0</v>
      </c>
      <c r="AF1330">
        <v>641.70000000000005</v>
      </c>
      <c r="AG1330">
        <v>539.69000000000005</v>
      </c>
      <c r="AH1330">
        <v>0</v>
      </c>
      <c r="AI1330">
        <v>1</v>
      </c>
      <c r="AJ1330">
        <v>1</v>
      </c>
      <c r="AK1330">
        <v>1</v>
      </c>
      <c r="AL1330">
        <v>1</v>
      </c>
      <c r="AM1330">
        <v>-2</v>
      </c>
      <c r="AN1330">
        <v>0</v>
      </c>
      <c r="AO1330">
        <v>0</v>
      </c>
      <c r="AP1330">
        <v>1</v>
      </c>
      <c r="AQ1330">
        <v>1</v>
      </c>
      <c r="AR1330">
        <v>0</v>
      </c>
      <c r="AS1330" t="s">
        <v>3</v>
      </c>
      <c r="AT1330">
        <v>0.01</v>
      </c>
      <c r="AU1330" t="s">
        <v>321</v>
      </c>
      <c r="AV1330">
        <v>1</v>
      </c>
      <c r="AW1330">
        <v>2</v>
      </c>
      <c r="AX1330">
        <v>448999596</v>
      </c>
      <c r="AY1330">
        <v>2</v>
      </c>
      <c r="AZ1330">
        <v>98304</v>
      </c>
      <c r="BA1330">
        <v>1372</v>
      </c>
      <c r="BB1330">
        <v>1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6.4170000000000007</v>
      </c>
      <c r="BL1330">
        <v>5.3969000000000005</v>
      </c>
      <c r="BM1330">
        <v>0</v>
      </c>
      <c r="BN1330">
        <v>0</v>
      </c>
      <c r="BO1330">
        <v>0.01</v>
      </c>
      <c r="BP1330">
        <v>1</v>
      </c>
      <c r="BQ1330">
        <v>0</v>
      </c>
      <c r="BR1330">
        <v>1.9251000000000003</v>
      </c>
      <c r="BS1330">
        <v>1.6190700000000002</v>
      </c>
      <c r="BT1330">
        <v>0</v>
      </c>
      <c r="BU1330">
        <v>0</v>
      </c>
      <c r="BV1330">
        <v>3.0000000000000001E-3</v>
      </c>
      <c r="BW1330">
        <v>1</v>
      </c>
      <c r="CV1330">
        <v>0</v>
      </c>
      <c r="CW1330">
        <f>ROUND(Y1330*Source!I728*DO1330,7)</f>
        <v>3.0000000000000001E-3</v>
      </c>
      <c r="CX1330">
        <f>ROUND(Y1330*Source!I728,7)</f>
        <v>3.0000000000000001E-3</v>
      </c>
      <c r="CY1330">
        <f>AB1330</f>
        <v>641.70000000000005</v>
      </c>
      <c r="CZ1330">
        <f>AF1330</f>
        <v>641.70000000000005</v>
      </c>
      <c r="DA1330">
        <f>AJ1330</f>
        <v>1</v>
      </c>
      <c r="DB1330">
        <f t="shared" si="598"/>
        <v>1.9259999999999999</v>
      </c>
      <c r="DC1330">
        <f t="shared" si="599"/>
        <v>1.62</v>
      </c>
      <c r="DD1330" t="s">
        <v>3</v>
      </c>
      <c r="DE1330" t="s">
        <v>3</v>
      </c>
      <c r="DF1330">
        <f t="shared" si="600"/>
        <v>0</v>
      </c>
      <c r="DG1330">
        <f t="shared" si="596"/>
        <v>1.93</v>
      </c>
      <c r="DH1330">
        <f t="shared" si="573"/>
        <v>1.62</v>
      </c>
      <c r="DI1330">
        <f t="shared" si="574"/>
        <v>0</v>
      </c>
      <c r="DJ1330">
        <f>DG1330+DH1330</f>
        <v>3.55</v>
      </c>
      <c r="DK1330">
        <v>1</v>
      </c>
      <c r="DL1330" t="s">
        <v>1209</v>
      </c>
      <c r="DM1330">
        <v>4</v>
      </c>
      <c r="DN1330" t="s">
        <v>1203</v>
      </c>
      <c r="DO1330">
        <v>1</v>
      </c>
    </row>
    <row r="1331" spans="1:119" x14ac:dyDescent="0.2">
      <c r="A1331">
        <f>ROW(Source!A728)</f>
        <v>728</v>
      </c>
      <c r="B1331">
        <v>449016111</v>
      </c>
      <c r="C1331">
        <v>448999573</v>
      </c>
      <c r="D1331">
        <v>277946072</v>
      </c>
      <c r="E1331">
        <v>1</v>
      </c>
      <c r="F1331">
        <v>1</v>
      </c>
      <c r="G1331">
        <v>1</v>
      </c>
      <c r="H1331">
        <v>2</v>
      </c>
      <c r="I1331" t="s">
        <v>1238</v>
      </c>
      <c r="J1331" t="s">
        <v>1239</v>
      </c>
      <c r="K1331" t="s">
        <v>1240</v>
      </c>
      <c r="L1331">
        <v>1368</v>
      </c>
      <c r="N1331">
        <v>1011</v>
      </c>
      <c r="O1331" t="s">
        <v>1100</v>
      </c>
      <c r="P1331" t="s">
        <v>1100</v>
      </c>
      <c r="Q1331">
        <v>1</v>
      </c>
      <c r="W1331">
        <v>0</v>
      </c>
      <c r="X1331">
        <v>-278178338</v>
      </c>
      <c r="Y1331">
        <f t="shared" si="597"/>
        <v>3.2399999999999998E-2</v>
      </c>
      <c r="AA1331">
        <v>0</v>
      </c>
      <c r="AB1331">
        <v>34.61</v>
      </c>
      <c r="AC1331">
        <v>0</v>
      </c>
      <c r="AD1331">
        <v>0</v>
      </c>
      <c r="AE1331">
        <v>0</v>
      </c>
      <c r="AF1331">
        <v>34.61</v>
      </c>
      <c r="AG1331">
        <v>0</v>
      </c>
      <c r="AH1331">
        <v>0</v>
      </c>
      <c r="AI1331">
        <v>1</v>
      </c>
      <c r="AJ1331">
        <v>1</v>
      </c>
      <c r="AK1331">
        <v>1</v>
      </c>
      <c r="AL1331">
        <v>1</v>
      </c>
      <c r="AM1331">
        <v>-2</v>
      </c>
      <c r="AN1331">
        <v>0</v>
      </c>
      <c r="AO1331">
        <v>0</v>
      </c>
      <c r="AP1331">
        <v>1</v>
      </c>
      <c r="AQ1331">
        <v>1</v>
      </c>
      <c r="AR1331">
        <v>0</v>
      </c>
      <c r="AS1331" t="s">
        <v>3</v>
      </c>
      <c r="AT1331">
        <v>0.108</v>
      </c>
      <c r="AU1331" t="s">
        <v>321</v>
      </c>
      <c r="AV1331">
        <v>1</v>
      </c>
      <c r="AW1331">
        <v>2</v>
      </c>
      <c r="AX1331">
        <v>448999597</v>
      </c>
      <c r="AY1331">
        <v>2</v>
      </c>
      <c r="AZ1331">
        <v>32768</v>
      </c>
      <c r="BA1331">
        <v>1373</v>
      </c>
      <c r="BB1331">
        <v>1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3.7378800000000001</v>
      </c>
      <c r="BL1331">
        <v>0</v>
      </c>
      <c r="BM1331">
        <v>0</v>
      </c>
      <c r="BN1331">
        <v>0</v>
      </c>
      <c r="BO1331">
        <v>0</v>
      </c>
      <c r="BP1331">
        <v>1</v>
      </c>
      <c r="BQ1331">
        <v>0</v>
      </c>
      <c r="BR1331">
        <v>1.121364</v>
      </c>
      <c r="BS1331">
        <v>0</v>
      </c>
      <c r="BT1331">
        <v>0</v>
      </c>
      <c r="BU1331">
        <v>0</v>
      </c>
      <c r="BV1331">
        <v>0</v>
      </c>
      <c r="BW1331">
        <v>1</v>
      </c>
      <c r="CV1331">
        <v>0</v>
      </c>
      <c r="CW1331">
        <f>ROUND(Y1331*Source!I728*DO1331,7)</f>
        <v>0</v>
      </c>
      <c r="CX1331">
        <f>ROUND(Y1331*Source!I728,7)</f>
        <v>3.2399999999999998E-2</v>
      </c>
      <c r="CY1331">
        <f>AB1331</f>
        <v>34.61</v>
      </c>
      <c r="CZ1331">
        <f>AF1331</f>
        <v>34.61</v>
      </c>
      <c r="DA1331">
        <f>AJ1331</f>
        <v>1</v>
      </c>
      <c r="DB1331">
        <f t="shared" si="598"/>
        <v>1.1220000000000001</v>
      </c>
      <c r="DC1331">
        <f t="shared" si="599"/>
        <v>0</v>
      </c>
      <c r="DD1331" t="s">
        <v>3</v>
      </c>
      <c r="DE1331" t="s">
        <v>3</v>
      </c>
      <c r="DF1331">
        <f t="shared" si="600"/>
        <v>0</v>
      </c>
      <c r="DG1331">
        <f t="shared" si="596"/>
        <v>1.1200000000000001</v>
      </c>
      <c r="DH1331">
        <f t="shared" si="573"/>
        <v>0</v>
      </c>
      <c r="DI1331">
        <f t="shared" si="574"/>
        <v>0</v>
      </c>
      <c r="DJ1331">
        <f>DG1331+DH1331</f>
        <v>1.1200000000000001</v>
      </c>
      <c r="DK1331">
        <v>1</v>
      </c>
      <c r="DL1331" t="s">
        <v>3</v>
      </c>
      <c r="DM1331">
        <v>0</v>
      </c>
      <c r="DN1331" t="s">
        <v>3</v>
      </c>
      <c r="DO1331">
        <v>0</v>
      </c>
    </row>
    <row r="1332" spans="1:119" x14ac:dyDescent="0.2">
      <c r="A1332">
        <f>ROW(Source!A728)</f>
        <v>728</v>
      </c>
      <c r="B1332">
        <v>449016111</v>
      </c>
      <c r="C1332">
        <v>448999573</v>
      </c>
      <c r="D1332">
        <v>277946622</v>
      </c>
      <c r="E1332">
        <v>1</v>
      </c>
      <c r="F1332">
        <v>1</v>
      </c>
      <c r="G1332">
        <v>1</v>
      </c>
      <c r="H1332">
        <v>2</v>
      </c>
      <c r="I1332" t="s">
        <v>1822</v>
      </c>
      <c r="J1332" t="s">
        <v>1823</v>
      </c>
      <c r="K1332" t="s">
        <v>1824</v>
      </c>
      <c r="L1332">
        <v>1368</v>
      </c>
      <c r="N1332">
        <v>1011</v>
      </c>
      <c r="O1332" t="s">
        <v>1100</v>
      </c>
      <c r="P1332" t="s">
        <v>1100</v>
      </c>
      <c r="Q1332">
        <v>1</v>
      </c>
      <c r="W1332">
        <v>0</v>
      </c>
      <c r="X1332">
        <v>-733660489</v>
      </c>
      <c r="Y1332">
        <f t="shared" si="597"/>
        <v>5.2499999999999998E-2</v>
      </c>
      <c r="AA1332">
        <v>0</v>
      </c>
      <c r="AB1332">
        <v>15.84</v>
      </c>
      <c r="AC1332">
        <v>0</v>
      </c>
      <c r="AD1332">
        <v>0</v>
      </c>
      <c r="AE1332">
        <v>0</v>
      </c>
      <c r="AF1332">
        <v>15.84</v>
      </c>
      <c r="AG1332">
        <v>0</v>
      </c>
      <c r="AH1332">
        <v>0</v>
      </c>
      <c r="AI1332">
        <v>1</v>
      </c>
      <c r="AJ1332">
        <v>1</v>
      </c>
      <c r="AK1332">
        <v>1</v>
      </c>
      <c r="AL1332">
        <v>1</v>
      </c>
      <c r="AM1332">
        <v>-2</v>
      </c>
      <c r="AN1332">
        <v>0</v>
      </c>
      <c r="AO1332">
        <v>0</v>
      </c>
      <c r="AP1332">
        <v>1</v>
      </c>
      <c r="AQ1332">
        <v>1</v>
      </c>
      <c r="AR1332">
        <v>0</v>
      </c>
      <c r="AS1332" t="s">
        <v>3</v>
      </c>
      <c r="AT1332">
        <v>0.17499999999999999</v>
      </c>
      <c r="AU1332" t="s">
        <v>321</v>
      </c>
      <c r="AV1332">
        <v>1</v>
      </c>
      <c r="AW1332">
        <v>2</v>
      </c>
      <c r="AX1332">
        <v>448999598</v>
      </c>
      <c r="AY1332">
        <v>2</v>
      </c>
      <c r="AZ1332">
        <v>32768</v>
      </c>
      <c r="BA1332">
        <v>1374</v>
      </c>
      <c r="BB1332">
        <v>1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2.7719999999999998</v>
      </c>
      <c r="BL1332">
        <v>0</v>
      </c>
      <c r="BM1332">
        <v>0</v>
      </c>
      <c r="BN1332">
        <v>0</v>
      </c>
      <c r="BO1332">
        <v>0</v>
      </c>
      <c r="BP1332">
        <v>1</v>
      </c>
      <c r="BQ1332">
        <v>0</v>
      </c>
      <c r="BR1332">
        <v>0.83160000000000001</v>
      </c>
      <c r="BS1332">
        <v>0</v>
      </c>
      <c r="BT1332">
        <v>0</v>
      </c>
      <c r="BU1332">
        <v>0</v>
      </c>
      <c r="BV1332">
        <v>0</v>
      </c>
      <c r="BW1332">
        <v>1</v>
      </c>
      <c r="CV1332">
        <v>0</v>
      </c>
      <c r="CW1332">
        <f>ROUND(Y1332*Source!I728*DO1332,7)</f>
        <v>0</v>
      </c>
      <c r="CX1332">
        <f>ROUND(Y1332*Source!I728,7)</f>
        <v>5.2499999999999998E-2</v>
      </c>
      <c r="CY1332">
        <f>AB1332</f>
        <v>15.84</v>
      </c>
      <c r="CZ1332">
        <f>AF1332</f>
        <v>15.84</v>
      </c>
      <c r="DA1332">
        <f>AJ1332</f>
        <v>1</v>
      </c>
      <c r="DB1332">
        <f t="shared" si="598"/>
        <v>0.83099999999999996</v>
      </c>
      <c r="DC1332">
        <f t="shared" si="599"/>
        <v>0</v>
      </c>
      <c r="DD1332" t="s">
        <v>3</v>
      </c>
      <c r="DE1332" t="s">
        <v>3</v>
      </c>
      <c r="DF1332">
        <f t="shared" si="600"/>
        <v>0</v>
      </c>
      <c r="DG1332">
        <f t="shared" si="596"/>
        <v>0.83</v>
      </c>
      <c r="DH1332">
        <f t="shared" si="573"/>
        <v>0</v>
      </c>
      <c r="DI1332">
        <f t="shared" si="574"/>
        <v>0</v>
      </c>
      <c r="DJ1332">
        <f>DG1332+DH1332</f>
        <v>0.83</v>
      </c>
      <c r="DK1332">
        <v>1</v>
      </c>
      <c r="DL1332" t="s">
        <v>3</v>
      </c>
      <c r="DM1332">
        <v>0</v>
      </c>
      <c r="DN1332" t="s">
        <v>3</v>
      </c>
      <c r="DO1332">
        <v>0</v>
      </c>
    </row>
    <row r="1333" spans="1:119" x14ac:dyDescent="0.2">
      <c r="A1333">
        <f>ROW(Source!A728)</f>
        <v>728</v>
      </c>
      <c r="B1333">
        <v>449016111</v>
      </c>
      <c r="C1333">
        <v>448999573</v>
      </c>
      <c r="D1333">
        <v>277862508</v>
      </c>
      <c r="E1333">
        <v>1</v>
      </c>
      <c r="F1333">
        <v>1</v>
      </c>
      <c r="G1333">
        <v>1</v>
      </c>
      <c r="H1333">
        <v>3</v>
      </c>
      <c r="I1333" t="s">
        <v>1825</v>
      </c>
      <c r="J1333" t="s">
        <v>1826</v>
      </c>
      <c r="K1333" t="s">
        <v>1827</v>
      </c>
      <c r="L1333">
        <v>1346</v>
      </c>
      <c r="N1333">
        <v>1009</v>
      </c>
      <c r="O1333" t="s">
        <v>441</v>
      </c>
      <c r="P1333" t="s">
        <v>441</v>
      </c>
      <c r="Q1333">
        <v>1</v>
      </c>
      <c r="W1333">
        <v>0</v>
      </c>
      <c r="X1333">
        <v>1690225657</v>
      </c>
      <c r="Y1333">
        <f t="shared" ref="Y1333:Y1344" si="601">(AT1333*ROUND(0,7))</f>
        <v>0</v>
      </c>
      <c r="AA1333">
        <v>240.06</v>
      </c>
      <c r="AB1333">
        <v>0</v>
      </c>
      <c r="AC1333">
        <v>0</v>
      </c>
      <c r="AD1333">
        <v>0</v>
      </c>
      <c r="AE1333">
        <v>150.04</v>
      </c>
      <c r="AF1333">
        <v>0</v>
      </c>
      <c r="AG1333">
        <v>0</v>
      </c>
      <c r="AH1333">
        <v>0</v>
      </c>
      <c r="AI1333">
        <v>1.6</v>
      </c>
      <c r="AJ1333">
        <v>1</v>
      </c>
      <c r="AK1333">
        <v>1</v>
      </c>
      <c r="AL1333">
        <v>1</v>
      </c>
      <c r="AM1333">
        <v>2</v>
      </c>
      <c r="AN1333">
        <v>0</v>
      </c>
      <c r="AO1333">
        <v>0</v>
      </c>
      <c r="AP1333">
        <v>1</v>
      </c>
      <c r="AQ1333">
        <v>1</v>
      </c>
      <c r="AR1333">
        <v>0</v>
      </c>
      <c r="AS1333" t="s">
        <v>3</v>
      </c>
      <c r="AT1333">
        <v>8.9999999999999993E-3</v>
      </c>
      <c r="AU1333" t="s">
        <v>135</v>
      </c>
      <c r="AV1333">
        <v>0</v>
      </c>
      <c r="AW1333">
        <v>2</v>
      </c>
      <c r="AX1333">
        <v>448999599</v>
      </c>
      <c r="AY1333">
        <v>1</v>
      </c>
      <c r="AZ1333">
        <v>0</v>
      </c>
      <c r="BA1333">
        <v>1375</v>
      </c>
      <c r="BB1333">
        <v>1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1.3503599999999998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1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CV1333">
        <v>0</v>
      </c>
      <c r="CW1333">
        <v>0</v>
      </c>
      <c r="CX1333">
        <f>ROUND(Y1333*Source!I728,7)</f>
        <v>0</v>
      </c>
      <c r="CY1333">
        <f t="shared" ref="CY1333:CY1345" si="602">AA1333</f>
        <v>240.06</v>
      </c>
      <c r="CZ1333">
        <f t="shared" ref="CZ1333:CZ1345" si="603">AE1333</f>
        <v>150.04</v>
      </c>
      <c r="DA1333">
        <f t="shared" ref="DA1333:DA1345" si="604">AI1333</f>
        <v>1.6</v>
      </c>
      <c r="DB1333">
        <f t="shared" ref="DB1333:DB1344" si="605">ROUND((ROUND(AT1333*CZ1333,2)*ROUND(0,7)),6)</f>
        <v>0</v>
      </c>
      <c r="DC1333">
        <f t="shared" ref="DC1333:DC1344" si="606">ROUND((ROUND(AT1333*AG1333,2)*ROUND(0,7)),6)</f>
        <v>0</v>
      </c>
      <c r="DD1333" t="s">
        <v>3</v>
      </c>
      <c r="DE1333" t="s">
        <v>3</v>
      </c>
      <c r="DF1333">
        <f>ROUND(ROUND(AE1333*AI1333,2)*CX1333,2)</f>
        <v>0</v>
      </c>
      <c r="DG1333">
        <f t="shared" si="596"/>
        <v>0</v>
      </c>
      <c r="DH1333">
        <f t="shared" si="573"/>
        <v>0</v>
      </c>
      <c r="DI1333">
        <f t="shared" si="574"/>
        <v>0</v>
      </c>
      <c r="DJ1333">
        <f t="shared" ref="DJ1333:DJ1345" si="607">DF1333</f>
        <v>0</v>
      </c>
      <c r="DK1333">
        <v>0</v>
      </c>
      <c r="DL1333" t="s">
        <v>3</v>
      </c>
      <c r="DM1333">
        <v>0</v>
      </c>
      <c r="DN1333" t="s">
        <v>3</v>
      </c>
      <c r="DO1333">
        <v>0</v>
      </c>
    </row>
    <row r="1334" spans="1:119" x14ac:dyDescent="0.2">
      <c r="A1334">
        <f>ROW(Source!A728)</f>
        <v>728</v>
      </c>
      <c r="B1334">
        <v>449016111</v>
      </c>
      <c r="C1334">
        <v>448999573</v>
      </c>
      <c r="D1334">
        <v>277865450</v>
      </c>
      <c r="E1334">
        <v>1</v>
      </c>
      <c r="F1334">
        <v>1</v>
      </c>
      <c r="G1334">
        <v>1</v>
      </c>
      <c r="H1334">
        <v>3</v>
      </c>
      <c r="I1334" t="s">
        <v>1828</v>
      </c>
      <c r="J1334" t="s">
        <v>1829</v>
      </c>
      <c r="K1334" t="s">
        <v>1830</v>
      </c>
      <c r="L1334">
        <v>1346</v>
      </c>
      <c r="N1334">
        <v>1009</v>
      </c>
      <c r="O1334" t="s">
        <v>441</v>
      </c>
      <c r="P1334" t="s">
        <v>441</v>
      </c>
      <c r="Q1334">
        <v>1</v>
      </c>
      <c r="W1334">
        <v>0</v>
      </c>
      <c r="X1334">
        <v>815178549</v>
      </c>
      <c r="Y1334">
        <f t="shared" si="601"/>
        <v>0</v>
      </c>
      <c r="AA1334">
        <v>164.89</v>
      </c>
      <c r="AB1334">
        <v>0</v>
      </c>
      <c r="AC1334">
        <v>0</v>
      </c>
      <c r="AD1334">
        <v>0</v>
      </c>
      <c r="AE1334">
        <v>187.38</v>
      </c>
      <c r="AF1334">
        <v>0</v>
      </c>
      <c r="AG1334">
        <v>0</v>
      </c>
      <c r="AH1334">
        <v>0</v>
      </c>
      <c r="AI1334">
        <v>0.88</v>
      </c>
      <c r="AJ1334">
        <v>1</v>
      </c>
      <c r="AK1334">
        <v>1</v>
      </c>
      <c r="AL1334">
        <v>1</v>
      </c>
      <c r="AM1334">
        <v>2</v>
      </c>
      <c r="AN1334">
        <v>0</v>
      </c>
      <c r="AO1334">
        <v>0</v>
      </c>
      <c r="AP1334">
        <v>1</v>
      </c>
      <c r="AQ1334">
        <v>1</v>
      </c>
      <c r="AR1334">
        <v>0</v>
      </c>
      <c r="AS1334" t="s">
        <v>3</v>
      </c>
      <c r="AT1334">
        <v>4.0000000000000001E-3</v>
      </c>
      <c r="AU1334" t="s">
        <v>135</v>
      </c>
      <c r="AV1334">
        <v>0</v>
      </c>
      <c r="AW1334">
        <v>2</v>
      </c>
      <c r="AX1334">
        <v>448999600</v>
      </c>
      <c r="AY1334">
        <v>1</v>
      </c>
      <c r="AZ1334">
        <v>0</v>
      </c>
      <c r="BA1334">
        <v>1376</v>
      </c>
      <c r="BB1334">
        <v>1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0.74951999999999996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1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CV1334">
        <v>0</v>
      </c>
      <c r="CW1334">
        <v>0</v>
      </c>
      <c r="CX1334">
        <f>ROUND(Y1334*Source!I728,7)</f>
        <v>0</v>
      </c>
      <c r="CY1334">
        <f t="shared" si="602"/>
        <v>164.89</v>
      </c>
      <c r="CZ1334">
        <f t="shared" si="603"/>
        <v>187.38</v>
      </c>
      <c r="DA1334">
        <f t="shared" si="604"/>
        <v>0.88</v>
      </c>
      <c r="DB1334">
        <f t="shared" si="605"/>
        <v>0</v>
      </c>
      <c r="DC1334">
        <f t="shared" si="606"/>
        <v>0</v>
      </c>
      <c r="DD1334" t="s">
        <v>3</v>
      </c>
      <c r="DE1334" t="s">
        <v>3</v>
      </c>
      <c r="DF1334">
        <f>ROUND(ROUND(AE1334*AI1334,2)*CX1334,2)</f>
        <v>0</v>
      </c>
      <c r="DG1334">
        <f t="shared" si="596"/>
        <v>0</v>
      </c>
      <c r="DH1334">
        <f t="shared" si="573"/>
        <v>0</v>
      </c>
      <c r="DI1334">
        <f t="shared" si="574"/>
        <v>0</v>
      </c>
      <c r="DJ1334">
        <f t="shared" si="607"/>
        <v>0</v>
      </c>
      <c r="DK1334">
        <v>0</v>
      </c>
      <c r="DL1334" t="s">
        <v>3</v>
      </c>
      <c r="DM1334">
        <v>0</v>
      </c>
      <c r="DN1334" t="s">
        <v>3</v>
      </c>
      <c r="DO1334">
        <v>0</v>
      </c>
    </row>
    <row r="1335" spans="1:119" x14ac:dyDescent="0.2">
      <c r="A1335">
        <f>ROW(Source!A728)</f>
        <v>728</v>
      </c>
      <c r="B1335">
        <v>449016111</v>
      </c>
      <c r="C1335">
        <v>448999573</v>
      </c>
      <c r="D1335">
        <v>277865475</v>
      </c>
      <c r="E1335">
        <v>1</v>
      </c>
      <c r="F1335">
        <v>1</v>
      </c>
      <c r="G1335">
        <v>1</v>
      </c>
      <c r="H1335">
        <v>3</v>
      </c>
      <c r="I1335" t="s">
        <v>1210</v>
      </c>
      <c r="J1335" t="s">
        <v>1211</v>
      </c>
      <c r="K1335" t="s">
        <v>1212</v>
      </c>
      <c r="L1335">
        <v>1383</v>
      </c>
      <c r="N1335">
        <v>1013</v>
      </c>
      <c r="O1335" t="s">
        <v>1213</v>
      </c>
      <c r="P1335" t="s">
        <v>1213</v>
      </c>
      <c r="Q1335">
        <v>1</v>
      </c>
      <c r="W1335">
        <v>0</v>
      </c>
      <c r="X1335">
        <v>2066892133</v>
      </c>
      <c r="Y1335">
        <f t="shared" si="601"/>
        <v>0</v>
      </c>
      <c r="AA1335">
        <v>7.32</v>
      </c>
      <c r="AB1335">
        <v>0</v>
      </c>
      <c r="AC1335">
        <v>0</v>
      </c>
      <c r="AD1335">
        <v>0</v>
      </c>
      <c r="AE1335">
        <v>7.32</v>
      </c>
      <c r="AF1335">
        <v>0</v>
      </c>
      <c r="AG1335">
        <v>0</v>
      </c>
      <c r="AH1335">
        <v>0</v>
      </c>
      <c r="AI1335">
        <v>1</v>
      </c>
      <c r="AJ1335">
        <v>1</v>
      </c>
      <c r="AK1335">
        <v>1</v>
      </c>
      <c r="AL1335">
        <v>1</v>
      </c>
      <c r="AM1335">
        <v>-2</v>
      </c>
      <c r="AN1335">
        <v>0</v>
      </c>
      <c r="AO1335">
        <v>0</v>
      </c>
      <c r="AP1335">
        <v>1</v>
      </c>
      <c r="AQ1335">
        <v>1</v>
      </c>
      <c r="AR1335">
        <v>0</v>
      </c>
      <c r="AS1335" t="s">
        <v>3</v>
      </c>
      <c r="AT1335">
        <v>2.0799999999999999E-2</v>
      </c>
      <c r="AU1335" t="s">
        <v>135</v>
      </c>
      <c r="AV1335">
        <v>0</v>
      </c>
      <c r="AW1335">
        <v>2</v>
      </c>
      <c r="AX1335">
        <v>448999601</v>
      </c>
      <c r="AY1335">
        <v>2</v>
      </c>
      <c r="AZ1335">
        <v>16384</v>
      </c>
      <c r="BA1335">
        <v>1377</v>
      </c>
      <c r="BB1335">
        <v>1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0.152256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1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CV1335">
        <v>0</v>
      </c>
      <c r="CW1335">
        <v>0</v>
      </c>
      <c r="CX1335">
        <f>ROUND(Y1335*Source!I728,7)</f>
        <v>0</v>
      </c>
      <c r="CY1335">
        <f t="shared" si="602"/>
        <v>7.32</v>
      </c>
      <c r="CZ1335">
        <f t="shared" si="603"/>
        <v>7.32</v>
      </c>
      <c r="DA1335">
        <f t="shared" si="604"/>
        <v>1</v>
      </c>
      <c r="DB1335">
        <f t="shared" si="605"/>
        <v>0</v>
      </c>
      <c r="DC1335">
        <f t="shared" si="606"/>
        <v>0</v>
      </c>
      <c r="DD1335" t="s">
        <v>3</v>
      </c>
      <c r="DE1335" t="s">
        <v>3</v>
      </c>
      <c r="DF1335">
        <f>ROUND(ROUND(AE1335,2)*CX1335,2)</f>
        <v>0</v>
      </c>
      <c r="DG1335">
        <f t="shared" si="596"/>
        <v>0</v>
      </c>
      <c r="DH1335">
        <f t="shared" si="573"/>
        <v>0</v>
      </c>
      <c r="DI1335">
        <f t="shared" si="574"/>
        <v>0</v>
      </c>
      <c r="DJ1335">
        <f t="shared" si="607"/>
        <v>0</v>
      </c>
      <c r="DK1335">
        <v>1</v>
      </c>
      <c r="DL1335" t="s">
        <v>3</v>
      </c>
      <c r="DM1335">
        <v>0</v>
      </c>
      <c r="DN1335" t="s">
        <v>3</v>
      </c>
      <c r="DO1335">
        <v>0</v>
      </c>
    </row>
    <row r="1336" spans="1:119" x14ac:dyDescent="0.2">
      <c r="A1336">
        <f>ROW(Source!A728)</f>
        <v>728</v>
      </c>
      <c r="B1336">
        <v>449016111</v>
      </c>
      <c r="C1336">
        <v>448999573</v>
      </c>
      <c r="D1336">
        <v>277865757</v>
      </c>
      <c r="E1336">
        <v>1</v>
      </c>
      <c r="F1336">
        <v>1</v>
      </c>
      <c r="G1336">
        <v>1</v>
      </c>
      <c r="H1336">
        <v>3</v>
      </c>
      <c r="I1336" t="s">
        <v>1831</v>
      </c>
      <c r="J1336" t="s">
        <v>1832</v>
      </c>
      <c r="K1336" t="s">
        <v>1833</v>
      </c>
      <c r="L1336">
        <v>1301</v>
      </c>
      <c r="N1336">
        <v>1003</v>
      </c>
      <c r="O1336" t="s">
        <v>211</v>
      </c>
      <c r="P1336" t="s">
        <v>211</v>
      </c>
      <c r="Q1336">
        <v>1</v>
      </c>
      <c r="W1336">
        <v>0</v>
      </c>
      <c r="X1336">
        <v>-1339918502</v>
      </c>
      <c r="Y1336">
        <f t="shared" si="601"/>
        <v>0</v>
      </c>
      <c r="AA1336">
        <v>5.17</v>
      </c>
      <c r="AB1336">
        <v>0</v>
      </c>
      <c r="AC1336">
        <v>0</v>
      </c>
      <c r="AD1336">
        <v>0</v>
      </c>
      <c r="AE1336">
        <v>5.87</v>
      </c>
      <c r="AF1336">
        <v>0</v>
      </c>
      <c r="AG1336">
        <v>0</v>
      </c>
      <c r="AH1336">
        <v>0</v>
      </c>
      <c r="AI1336">
        <v>0.88</v>
      </c>
      <c r="AJ1336">
        <v>1</v>
      </c>
      <c r="AK1336">
        <v>1</v>
      </c>
      <c r="AL1336">
        <v>1</v>
      </c>
      <c r="AM1336">
        <v>2</v>
      </c>
      <c r="AN1336">
        <v>0</v>
      </c>
      <c r="AO1336">
        <v>0</v>
      </c>
      <c r="AP1336">
        <v>1</v>
      </c>
      <c r="AQ1336">
        <v>1</v>
      </c>
      <c r="AR1336">
        <v>0</v>
      </c>
      <c r="AS1336" t="s">
        <v>3</v>
      </c>
      <c r="AT1336">
        <v>3</v>
      </c>
      <c r="AU1336" t="s">
        <v>135</v>
      </c>
      <c r="AV1336">
        <v>0</v>
      </c>
      <c r="AW1336">
        <v>2</v>
      </c>
      <c r="AX1336">
        <v>448999602</v>
      </c>
      <c r="AY1336">
        <v>1</v>
      </c>
      <c r="AZ1336">
        <v>0</v>
      </c>
      <c r="BA1336">
        <v>1378</v>
      </c>
      <c r="BB1336">
        <v>1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17.61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1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CV1336">
        <v>0</v>
      </c>
      <c r="CW1336">
        <v>0</v>
      </c>
      <c r="CX1336">
        <f>ROUND(Y1336*Source!I728,7)</f>
        <v>0</v>
      </c>
      <c r="CY1336">
        <f t="shared" si="602"/>
        <v>5.17</v>
      </c>
      <c r="CZ1336">
        <f t="shared" si="603"/>
        <v>5.87</v>
      </c>
      <c r="DA1336">
        <f t="shared" si="604"/>
        <v>0.88</v>
      </c>
      <c r="DB1336">
        <f t="shared" si="605"/>
        <v>0</v>
      </c>
      <c r="DC1336">
        <f t="shared" si="606"/>
        <v>0</v>
      </c>
      <c r="DD1336" t="s">
        <v>3</v>
      </c>
      <c r="DE1336" t="s">
        <v>3</v>
      </c>
      <c r="DF1336">
        <f t="shared" ref="DF1336:DF1344" si="608">ROUND(ROUND(AE1336*AI1336,2)*CX1336,2)</f>
        <v>0</v>
      </c>
      <c r="DG1336">
        <f t="shared" si="596"/>
        <v>0</v>
      </c>
      <c r="DH1336">
        <f t="shared" si="573"/>
        <v>0</v>
      </c>
      <c r="DI1336">
        <f t="shared" si="574"/>
        <v>0</v>
      </c>
      <c r="DJ1336">
        <f t="shared" si="607"/>
        <v>0</v>
      </c>
      <c r="DK1336">
        <v>0</v>
      </c>
      <c r="DL1336" t="s">
        <v>3</v>
      </c>
      <c r="DM1336">
        <v>0</v>
      </c>
      <c r="DN1336" t="s">
        <v>3</v>
      </c>
      <c r="DO1336">
        <v>0</v>
      </c>
    </row>
    <row r="1337" spans="1:119" x14ac:dyDescent="0.2">
      <c r="A1337">
        <f>ROW(Source!A728)</f>
        <v>728</v>
      </c>
      <c r="B1337">
        <v>449016111</v>
      </c>
      <c r="C1337">
        <v>448999573</v>
      </c>
      <c r="D1337">
        <v>277866682</v>
      </c>
      <c r="E1337">
        <v>1</v>
      </c>
      <c r="F1337">
        <v>1</v>
      </c>
      <c r="G1337">
        <v>1</v>
      </c>
      <c r="H1337">
        <v>3</v>
      </c>
      <c r="I1337" t="s">
        <v>1320</v>
      </c>
      <c r="J1337" t="s">
        <v>1321</v>
      </c>
      <c r="K1337" t="s">
        <v>1322</v>
      </c>
      <c r="L1337">
        <v>1346</v>
      </c>
      <c r="N1337">
        <v>1009</v>
      </c>
      <c r="O1337" t="s">
        <v>441</v>
      </c>
      <c r="P1337" t="s">
        <v>441</v>
      </c>
      <c r="Q1337">
        <v>1</v>
      </c>
      <c r="W1337">
        <v>0</v>
      </c>
      <c r="X1337">
        <v>1568892381</v>
      </c>
      <c r="Y1337">
        <f t="shared" si="601"/>
        <v>0</v>
      </c>
      <c r="AA1337">
        <v>121.39</v>
      </c>
      <c r="AB1337">
        <v>0</v>
      </c>
      <c r="AC1337">
        <v>0</v>
      </c>
      <c r="AD1337">
        <v>0</v>
      </c>
      <c r="AE1337">
        <v>155.63</v>
      </c>
      <c r="AF1337">
        <v>0</v>
      </c>
      <c r="AG1337">
        <v>0</v>
      </c>
      <c r="AH1337">
        <v>0</v>
      </c>
      <c r="AI1337">
        <v>0.78</v>
      </c>
      <c r="AJ1337">
        <v>1</v>
      </c>
      <c r="AK1337">
        <v>1</v>
      </c>
      <c r="AL1337">
        <v>1</v>
      </c>
      <c r="AM1337">
        <v>2</v>
      </c>
      <c r="AN1337">
        <v>0</v>
      </c>
      <c r="AO1337">
        <v>0</v>
      </c>
      <c r="AP1337">
        <v>1</v>
      </c>
      <c r="AQ1337">
        <v>1</v>
      </c>
      <c r="AR1337">
        <v>0</v>
      </c>
      <c r="AS1337" t="s">
        <v>3</v>
      </c>
      <c r="AT1337">
        <v>7.0000000000000007E-2</v>
      </c>
      <c r="AU1337" t="s">
        <v>135</v>
      </c>
      <c r="AV1337">
        <v>0</v>
      </c>
      <c r="AW1337">
        <v>2</v>
      </c>
      <c r="AX1337">
        <v>448999603</v>
      </c>
      <c r="AY1337">
        <v>1</v>
      </c>
      <c r="AZ1337">
        <v>0</v>
      </c>
      <c r="BA1337">
        <v>1379</v>
      </c>
      <c r="BB1337">
        <v>1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10.8941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1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CV1337">
        <v>0</v>
      </c>
      <c r="CW1337">
        <v>0</v>
      </c>
      <c r="CX1337">
        <f>ROUND(Y1337*Source!I728,7)</f>
        <v>0</v>
      </c>
      <c r="CY1337">
        <f t="shared" si="602"/>
        <v>121.39</v>
      </c>
      <c r="CZ1337">
        <f t="shared" si="603"/>
        <v>155.63</v>
      </c>
      <c r="DA1337">
        <f t="shared" si="604"/>
        <v>0.78</v>
      </c>
      <c r="DB1337">
        <f t="shared" si="605"/>
        <v>0</v>
      </c>
      <c r="DC1337">
        <f t="shared" si="606"/>
        <v>0</v>
      </c>
      <c r="DD1337" t="s">
        <v>3</v>
      </c>
      <c r="DE1337" t="s">
        <v>3</v>
      </c>
      <c r="DF1337">
        <f t="shared" si="608"/>
        <v>0</v>
      </c>
      <c r="DG1337">
        <f t="shared" si="596"/>
        <v>0</v>
      </c>
      <c r="DH1337">
        <f t="shared" si="573"/>
        <v>0</v>
      </c>
      <c r="DI1337">
        <f t="shared" si="574"/>
        <v>0</v>
      </c>
      <c r="DJ1337">
        <f t="shared" si="607"/>
        <v>0</v>
      </c>
      <c r="DK1337">
        <v>0</v>
      </c>
      <c r="DL1337" t="s">
        <v>3</v>
      </c>
      <c r="DM1337">
        <v>0</v>
      </c>
      <c r="DN1337" t="s">
        <v>3</v>
      </c>
      <c r="DO1337">
        <v>0</v>
      </c>
    </row>
    <row r="1338" spans="1:119" x14ac:dyDescent="0.2">
      <c r="A1338">
        <f>ROW(Source!A728)</f>
        <v>728</v>
      </c>
      <c r="B1338">
        <v>449016111</v>
      </c>
      <c r="C1338">
        <v>448999573</v>
      </c>
      <c r="D1338">
        <v>277867733</v>
      </c>
      <c r="E1338">
        <v>1</v>
      </c>
      <c r="F1338">
        <v>1</v>
      </c>
      <c r="G1338">
        <v>1</v>
      </c>
      <c r="H1338">
        <v>3</v>
      </c>
      <c r="I1338" t="s">
        <v>1241</v>
      </c>
      <c r="J1338" t="s">
        <v>1242</v>
      </c>
      <c r="K1338" t="s">
        <v>1243</v>
      </c>
      <c r="L1338">
        <v>1346</v>
      </c>
      <c r="N1338">
        <v>1009</v>
      </c>
      <c r="O1338" t="s">
        <v>441</v>
      </c>
      <c r="P1338" t="s">
        <v>441</v>
      </c>
      <c r="Q1338">
        <v>1</v>
      </c>
      <c r="W1338">
        <v>0</v>
      </c>
      <c r="X1338">
        <v>391631581</v>
      </c>
      <c r="Y1338">
        <f t="shared" si="601"/>
        <v>0</v>
      </c>
      <c r="AA1338">
        <v>188.92</v>
      </c>
      <c r="AB1338">
        <v>0</v>
      </c>
      <c r="AC1338">
        <v>0</v>
      </c>
      <c r="AD1338">
        <v>0</v>
      </c>
      <c r="AE1338">
        <v>174.93</v>
      </c>
      <c r="AF1338">
        <v>0</v>
      </c>
      <c r="AG1338">
        <v>0</v>
      </c>
      <c r="AH1338">
        <v>0</v>
      </c>
      <c r="AI1338">
        <v>1.08</v>
      </c>
      <c r="AJ1338">
        <v>1</v>
      </c>
      <c r="AK1338">
        <v>1</v>
      </c>
      <c r="AL1338">
        <v>1</v>
      </c>
      <c r="AM1338">
        <v>2</v>
      </c>
      <c r="AN1338">
        <v>0</v>
      </c>
      <c r="AO1338">
        <v>0</v>
      </c>
      <c r="AP1338">
        <v>1</v>
      </c>
      <c r="AQ1338">
        <v>1</v>
      </c>
      <c r="AR1338">
        <v>0</v>
      </c>
      <c r="AS1338" t="s">
        <v>3</v>
      </c>
      <c r="AT1338">
        <v>0.38</v>
      </c>
      <c r="AU1338" t="s">
        <v>135</v>
      </c>
      <c r="AV1338">
        <v>0</v>
      </c>
      <c r="AW1338">
        <v>2</v>
      </c>
      <c r="AX1338">
        <v>448999604</v>
      </c>
      <c r="AY1338">
        <v>1</v>
      </c>
      <c r="AZ1338">
        <v>0</v>
      </c>
      <c r="BA1338">
        <v>1380</v>
      </c>
      <c r="BB1338">
        <v>1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66.473399999999998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1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CV1338">
        <v>0</v>
      </c>
      <c r="CW1338">
        <v>0</v>
      </c>
      <c r="CX1338">
        <f>ROUND(Y1338*Source!I728,7)</f>
        <v>0</v>
      </c>
      <c r="CY1338">
        <f t="shared" si="602"/>
        <v>188.92</v>
      </c>
      <c r="CZ1338">
        <f t="shared" si="603"/>
        <v>174.93</v>
      </c>
      <c r="DA1338">
        <f t="shared" si="604"/>
        <v>1.08</v>
      </c>
      <c r="DB1338">
        <f t="shared" si="605"/>
        <v>0</v>
      </c>
      <c r="DC1338">
        <f t="shared" si="606"/>
        <v>0</v>
      </c>
      <c r="DD1338" t="s">
        <v>3</v>
      </c>
      <c r="DE1338" t="s">
        <v>3</v>
      </c>
      <c r="DF1338">
        <f t="shared" si="608"/>
        <v>0</v>
      </c>
      <c r="DG1338">
        <f t="shared" si="596"/>
        <v>0</v>
      </c>
      <c r="DH1338">
        <f t="shared" si="573"/>
        <v>0</v>
      </c>
      <c r="DI1338">
        <f t="shared" si="574"/>
        <v>0</v>
      </c>
      <c r="DJ1338">
        <f t="shared" si="607"/>
        <v>0</v>
      </c>
      <c r="DK1338">
        <v>0</v>
      </c>
      <c r="DL1338" t="s">
        <v>3</v>
      </c>
      <c r="DM1338">
        <v>0</v>
      </c>
      <c r="DN1338" t="s">
        <v>3</v>
      </c>
      <c r="DO1338">
        <v>0</v>
      </c>
    </row>
    <row r="1339" spans="1:119" x14ac:dyDescent="0.2">
      <c r="A1339">
        <f>ROW(Source!A728)</f>
        <v>728</v>
      </c>
      <c r="B1339">
        <v>449016111</v>
      </c>
      <c r="C1339">
        <v>448999573</v>
      </c>
      <c r="D1339">
        <v>277867852</v>
      </c>
      <c r="E1339">
        <v>1</v>
      </c>
      <c r="F1339">
        <v>1</v>
      </c>
      <c r="G1339">
        <v>1</v>
      </c>
      <c r="H1339">
        <v>3</v>
      </c>
      <c r="I1339" t="s">
        <v>1834</v>
      </c>
      <c r="J1339" t="s">
        <v>1835</v>
      </c>
      <c r="K1339" t="s">
        <v>1836</v>
      </c>
      <c r="L1339">
        <v>1425</v>
      </c>
      <c r="N1339">
        <v>1013</v>
      </c>
      <c r="O1339" t="s">
        <v>62</v>
      </c>
      <c r="P1339" t="s">
        <v>62</v>
      </c>
      <c r="Q1339">
        <v>1</v>
      </c>
      <c r="W1339">
        <v>0</v>
      </c>
      <c r="X1339">
        <v>1701369721</v>
      </c>
      <c r="Y1339">
        <f t="shared" si="601"/>
        <v>0</v>
      </c>
      <c r="AA1339">
        <v>53.81</v>
      </c>
      <c r="AB1339">
        <v>0</v>
      </c>
      <c r="AC1339">
        <v>0</v>
      </c>
      <c r="AD1339">
        <v>0</v>
      </c>
      <c r="AE1339">
        <v>41.71</v>
      </c>
      <c r="AF1339">
        <v>0</v>
      </c>
      <c r="AG1339">
        <v>0</v>
      </c>
      <c r="AH1339">
        <v>0</v>
      </c>
      <c r="AI1339">
        <v>1.29</v>
      </c>
      <c r="AJ1339">
        <v>1</v>
      </c>
      <c r="AK1339">
        <v>1</v>
      </c>
      <c r="AL1339">
        <v>1</v>
      </c>
      <c r="AM1339">
        <v>2</v>
      </c>
      <c r="AN1339">
        <v>0</v>
      </c>
      <c r="AO1339">
        <v>0</v>
      </c>
      <c r="AP1339">
        <v>1</v>
      </c>
      <c r="AQ1339">
        <v>1</v>
      </c>
      <c r="AR1339">
        <v>0</v>
      </c>
      <c r="AS1339" t="s">
        <v>3</v>
      </c>
      <c r="AT1339">
        <v>1.4E-2</v>
      </c>
      <c r="AU1339" t="s">
        <v>135</v>
      </c>
      <c r="AV1339">
        <v>0</v>
      </c>
      <c r="AW1339">
        <v>2</v>
      </c>
      <c r="AX1339">
        <v>448999605</v>
      </c>
      <c r="AY1339">
        <v>1</v>
      </c>
      <c r="AZ1339">
        <v>0</v>
      </c>
      <c r="BA1339">
        <v>1381</v>
      </c>
      <c r="BB1339">
        <v>1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0.58394000000000001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1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CV1339">
        <v>0</v>
      </c>
      <c r="CW1339">
        <v>0</v>
      </c>
      <c r="CX1339">
        <f>ROUND(Y1339*Source!I728,7)</f>
        <v>0</v>
      </c>
      <c r="CY1339">
        <f t="shared" si="602"/>
        <v>53.81</v>
      </c>
      <c r="CZ1339">
        <f t="shared" si="603"/>
        <v>41.71</v>
      </c>
      <c r="DA1339">
        <f t="shared" si="604"/>
        <v>1.29</v>
      </c>
      <c r="DB1339">
        <f t="shared" si="605"/>
        <v>0</v>
      </c>
      <c r="DC1339">
        <f t="shared" si="606"/>
        <v>0</v>
      </c>
      <c r="DD1339" t="s">
        <v>3</v>
      </c>
      <c r="DE1339" t="s">
        <v>3</v>
      </c>
      <c r="DF1339">
        <f t="shared" si="608"/>
        <v>0</v>
      </c>
      <c r="DG1339">
        <f t="shared" si="596"/>
        <v>0</v>
      </c>
      <c r="DH1339">
        <f t="shared" si="573"/>
        <v>0</v>
      </c>
      <c r="DI1339">
        <f t="shared" si="574"/>
        <v>0</v>
      </c>
      <c r="DJ1339">
        <f t="shared" si="607"/>
        <v>0</v>
      </c>
      <c r="DK1339">
        <v>0</v>
      </c>
      <c r="DL1339" t="s">
        <v>3</v>
      </c>
      <c r="DM1339">
        <v>0</v>
      </c>
      <c r="DN1339" t="s">
        <v>3</v>
      </c>
      <c r="DO1339">
        <v>0</v>
      </c>
    </row>
    <row r="1340" spans="1:119" x14ac:dyDescent="0.2">
      <c r="A1340">
        <f>ROW(Source!A728)</f>
        <v>728</v>
      </c>
      <c r="B1340">
        <v>449016111</v>
      </c>
      <c r="C1340">
        <v>448999573</v>
      </c>
      <c r="D1340">
        <v>277869585</v>
      </c>
      <c r="E1340">
        <v>1</v>
      </c>
      <c r="F1340">
        <v>1</v>
      </c>
      <c r="G1340">
        <v>1</v>
      </c>
      <c r="H1340">
        <v>3</v>
      </c>
      <c r="I1340" t="s">
        <v>1837</v>
      </c>
      <c r="J1340" t="s">
        <v>1838</v>
      </c>
      <c r="K1340" t="s">
        <v>1839</v>
      </c>
      <c r="L1340">
        <v>1346</v>
      </c>
      <c r="N1340">
        <v>1009</v>
      </c>
      <c r="O1340" t="s">
        <v>441</v>
      </c>
      <c r="P1340" t="s">
        <v>441</v>
      </c>
      <c r="Q1340">
        <v>1</v>
      </c>
      <c r="W1340">
        <v>0</v>
      </c>
      <c r="X1340">
        <v>1132441361</v>
      </c>
      <c r="Y1340">
        <f t="shared" si="601"/>
        <v>0</v>
      </c>
      <c r="AA1340">
        <v>609.29999999999995</v>
      </c>
      <c r="AB1340">
        <v>0</v>
      </c>
      <c r="AC1340">
        <v>0</v>
      </c>
      <c r="AD1340">
        <v>0</v>
      </c>
      <c r="AE1340">
        <v>395.65</v>
      </c>
      <c r="AF1340">
        <v>0</v>
      </c>
      <c r="AG1340">
        <v>0</v>
      </c>
      <c r="AH1340">
        <v>0</v>
      </c>
      <c r="AI1340">
        <v>1.54</v>
      </c>
      <c r="AJ1340">
        <v>1</v>
      </c>
      <c r="AK1340">
        <v>1</v>
      </c>
      <c r="AL1340">
        <v>1</v>
      </c>
      <c r="AM1340">
        <v>2</v>
      </c>
      <c r="AN1340">
        <v>0</v>
      </c>
      <c r="AO1340">
        <v>0</v>
      </c>
      <c r="AP1340">
        <v>1</v>
      </c>
      <c r="AQ1340">
        <v>1</v>
      </c>
      <c r="AR1340">
        <v>0</v>
      </c>
      <c r="AS1340" t="s">
        <v>3</v>
      </c>
      <c r="AT1340">
        <v>2E-3</v>
      </c>
      <c r="AU1340" t="s">
        <v>135</v>
      </c>
      <c r="AV1340">
        <v>0</v>
      </c>
      <c r="AW1340">
        <v>2</v>
      </c>
      <c r="AX1340">
        <v>448999606</v>
      </c>
      <c r="AY1340">
        <v>1</v>
      </c>
      <c r="AZ1340">
        <v>0</v>
      </c>
      <c r="BA1340">
        <v>1382</v>
      </c>
      <c r="BB1340">
        <v>1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0.7913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1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CV1340">
        <v>0</v>
      </c>
      <c r="CW1340">
        <v>0</v>
      </c>
      <c r="CX1340">
        <f>ROUND(Y1340*Source!I728,7)</f>
        <v>0</v>
      </c>
      <c r="CY1340">
        <f t="shared" si="602"/>
        <v>609.29999999999995</v>
      </c>
      <c r="CZ1340">
        <f t="shared" si="603"/>
        <v>395.65</v>
      </c>
      <c r="DA1340">
        <f t="shared" si="604"/>
        <v>1.54</v>
      </c>
      <c r="DB1340">
        <f t="shared" si="605"/>
        <v>0</v>
      </c>
      <c r="DC1340">
        <f t="shared" si="606"/>
        <v>0</v>
      </c>
      <c r="DD1340" t="s">
        <v>3</v>
      </c>
      <c r="DE1340" t="s">
        <v>3</v>
      </c>
      <c r="DF1340">
        <f t="shared" si="608"/>
        <v>0</v>
      </c>
      <c r="DG1340">
        <f t="shared" si="596"/>
        <v>0</v>
      </c>
      <c r="DH1340">
        <f t="shared" si="573"/>
        <v>0</v>
      </c>
      <c r="DI1340">
        <f t="shared" si="574"/>
        <v>0</v>
      </c>
      <c r="DJ1340">
        <f t="shared" si="607"/>
        <v>0</v>
      </c>
      <c r="DK1340">
        <v>0</v>
      </c>
      <c r="DL1340" t="s">
        <v>3</v>
      </c>
      <c r="DM1340">
        <v>0</v>
      </c>
      <c r="DN1340" t="s">
        <v>3</v>
      </c>
      <c r="DO1340">
        <v>0</v>
      </c>
    </row>
    <row r="1341" spans="1:119" x14ac:dyDescent="0.2">
      <c r="A1341">
        <f>ROW(Source!A728)</f>
        <v>728</v>
      </c>
      <c r="B1341">
        <v>449016111</v>
      </c>
      <c r="C1341">
        <v>448999573</v>
      </c>
      <c r="D1341">
        <v>277875611</v>
      </c>
      <c r="E1341">
        <v>1</v>
      </c>
      <c r="F1341">
        <v>1</v>
      </c>
      <c r="G1341">
        <v>1</v>
      </c>
      <c r="H1341">
        <v>3</v>
      </c>
      <c r="I1341" t="s">
        <v>1504</v>
      </c>
      <c r="J1341" t="s">
        <v>1505</v>
      </c>
      <c r="K1341" t="s">
        <v>1506</v>
      </c>
      <c r="L1341">
        <v>1348</v>
      </c>
      <c r="N1341">
        <v>1009</v>
      </c>
      <c r="O1341" t="s">
        <v>83</v>
      </c>
      <c r="P1341" t="s">
        <v>83</v>
      </c>
      <c r="Q1341">
        <v>1000</v>
      </c>
      <c r="W1341">
        <v>0</v>
      </c>
      <c r="X1341">
        <v>1030386617</v>
      </c>
      <c r="Y1341">
        <f t="shared" si="601"/>
        <v>0</v>
      </c>
      <c r="AA1341">
        <v>135809.66</v>
      </c>
      <c r="AB1341">
        <v>0</v>
      </c>
      <c r="AC1341">
        <v>0</v>
      </c>
      <c r="AD1341">
        <v>0</v>
      </c>
      <c r="AE1341">
        <v>105278.81</v>
      </c>
      <c r="AF1341">
        <v>0</v>
      </c>
      <c r="AG1341">
        <v>0</v>
      </c>
      <c r="AH1341">
        <v>0</v>
      </c>
      <c r="AI1341">
        <v>1.29</v>
      </c>
      <c r="AJ1341">
        <v>1</v>
      </c>
      <c r="AK1341">
        <v>1</v>
      </c>
      <c r="AL1341">
        <v>1</v>
      </c>
      <c r="AM1341">
        <v>2</v>
      </c>
      <c r="AN1341">
        <v>0</v>
      </c>
      <c r="AO1341">
        <v>0</v>
      </c>
      <c r="AP1341">
        <v>1</v>
      </c>
      <c r="AQ1341">
        <v>1</v>
      </c>
      <c r="AR1341">
        <v>0</v>
      </c>
      <c r="AS1341" t="s">
        <v>3</v>
      </c>
      <c r="AT1341">
        <v>2E-3</v>
      </c>
      <c r="AU1341" t="s">
        <v>135</v>
      </c>
      <c r="AV1341">
        <v>0</v>
      </c>
      <c r="AW1341">
        <v>2</v>
      </c>
      <c r="AX1341">
        <v>448999607</v>
      </c>
      <c r="AY1341">
        <v>1</v>
      </c>
      <c r="AZ1341">
        <v>0</v>
      </c>
      <c r="BA1341">
        <v>1383</v>
      </c>
      <c r="BB1341">
        <v>1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210.55761999999999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1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CV1341">
        <v>0</v>
      </c>
      <c r="CW1341">
        <v>0</v>
      </c>
      <c r="CX1341">
        <f>ROUND(Y1341*Source!I728,7)</f>
        <v>0</v>
      </c>
      <c r="CY1341">
        <f t="shared" si="602"/>
        <v>135809.66</v>
      </c>
      <c r="CZ1341">
        <f t="shared" si="603"/>
        <v>105278.81</v>
      </c>
      <c r="DA1341">
        <f t="shared" si="604"/>
        <v>1.29</v>
      </c>
      <c r="DB1341">
        <f t="shared" si="605"/>
        <v>0</v>
      </c>
      <c r="DC1341">
        <f t="shared" si="606"/>
        <v>0</v>
      </c>
      <c r="DD1341" t="s">
        <v>3</v>
      </c>
      <c r="DE1341" t="s">
        <v>3</v>
      </c>
      <c r="DF1341">
        <f t="shared" si="608"/>
        <v>0</v>
      </c>
      <c r="DG1341">
        <f t="shared" si="596"/>
        <v>0</v>
      </c>
      <c r="DH1341">
        <f t="shared" si="573"/>
        <v>0</v>
      </c>
      <c r="DI1341">
        <f t="shared" si="574"/>
        <v>0</v>
      </c>
      <c r="DJ1341">
        <f t="shared" si="607"/>
        <v>0</v>
      </c>
      <c r="DK1341">
        <v>0</v>
      </c>
      <c r="DL1341" t="s">
        <v>3</v>
      </c>
      <c r="DM1341">
        <v>0</v>
      </c>
      <c r="DN1341" t="s">
        <v>3</v>
      </c>
      <c r="DO1341">
        <v>0</v>
      </c>
    </row>
    <row r="1342" spans="1:119" x14ac:dyDescent="0.2">
      <c r="A1342">
        <f>ROW(Source!A728)</f>
        <v>728</v>
      </c>
      <c r="B1342">
        <v>449016111</v>
      </c>
      <c r="C1342">
        <v>448999573</v>
      </c>
      <c r="D1342">
        <v>277896271</v>
      </c>
      <c r="E1342">
        <v>1</v>
      </c>
      <c r="F1342">
        <v>1</v>
      </c>
      <c r="G1342">
        <v>1</v>
      </c>
      <c r="H1342">
        <v>3</v>
      </c>
      <c r="I1342" t="s">
        <v>1755</v>
      </c>
      <c r="J1342" t="s">
        <v>1756</v>
      </c>
      <c r="K1342" t="s">
        <v>1757</v>
      </c>
      <c r="L1342">
        <v>1346</v>
      </c>
      <c r="N1342">
        <v>1009</v>
      </c>
      <c r="O1342" t="s">
        <v>441</v>
      </c>
      <c r="P1342" t="s">
        <v>441</v>
      </c>
      <c r="Q1342">
        <v>1</v>
      </c>
      <c r="W1342">
        <v>0</v>
      </c>
      <c r="X1342">
        <v>628117784</v>
      </c>
      <c r="Y1342">
        <f t="shared" si="601"/>
        <v>0</v>
      </c>
      <c r="AA1342">
        <v>115.03</v>
      </c>
      <c r="AB1342">
        <v>0</v>
      </c>
      <c r="AC1342">
        <v>0</v>
      </c>
      <c r="AD1342">
        <v>0</v>
      </c>
      <c r="AE1342">
        <v>79.88</v>
      </c>
      <c r="AF1342">
        <v>0</v>
      </c>
      <c r="AG1342">
        <v>0</v>
      </c>
      <c r="AH1342">
        <v>0</v>
      </c>
      <c r="AI1342">
        <v>1.44</v>
      </c>
      <c r="AJ1342">
        <v>1</v>
      </c>
      <c r="AK1342">
        <v>1</v>
      </c>
      <c r="AL1342">
        <v>1</v>
      </c>
      <c r="AM1342">
        <v>2</v>
      </c>
      <c r="AN1342">
        <v>0</v>
      </c>
      <c r="AO1342">
        <v>0</v>
      </c>
      <c r="AP1342">
        <v>1</v>
      </c>
      <c r="AQ1342">
        <v>1</v>
      </c>
      <c r="AR1342">
        <v>0</v>
      </c>
      <c r="AS1342" t="s">
        <v>3</v>
      </c>
      <c r="AT1342">
        <v>4.7E-2</v>
      </c>
      <c r="AU1342" t="s">
        <v>135</v>
      </c>
      <c r="AV1342">
        <v>0</v>
      </c>
      <c r="AW1342">
        <v>2</v>
      </c>
      <c r="AX1342">
        <v>448999608</v>
      </c>
      <c r="AY1342">
        <v>1</v>
      </c>
      <c r="AZ1342">
        <v>0</v>
      </c>
      <c r="BA1342">
        <v>1384</v>
      </c>
      <c r="BB1342">
        <v>1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3.7543599999999997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1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CV1342">
        <v>0</v>
      </c>
      <c r="CW1342">
        <v>0</v>
      </c>
      <c r="CX1342">
        <f>ROUND(Y1342*Source!I728,7)</f>
        <v>0</v>
      </c>
      <c r="CY1342">
        <f t="shared" si="602"/>
        <v>115.03</v>
      </c>
      <c r="CZ1342">
        <f t="shared" si="603"/>
        <v>79.88</v>
      </c>
      <c r="DA1342">
        <f t="shared" si="604"/>
        <v>1.44</v>
      </c>
      <c r="DB1342">
        <f t="shared" si="605"/>
        <v>0</v>
      </c>
      <c r="DC1342">
        <f t="shared" si="606"/>
        <v>0</v>
      </c>
      <c r="DD1342" t="s">
        <v>3</v>
      </c>
      <c r="DE1342" t="s">
        <v>3</v>
      </c>
      <c r="DF1342">
        <f t="shared" si="608"/>
        <v>0</v>
      </c>
      <c r="DG1342">
        <f t="shared" si="596"/>
        <v>0</v>
      </c>
      <c r="DH1342">
        <f t="shared" si="573"/>
        <v>0</v>
      </c>
      <c r="DI1342">
        <f t="shared" si="574"/>
        <v>0</v>
      </c>
      <c r="DJ1342">
        <f t="shared" si="607"/>
        <v>0</v>
      </c>
      <c r="DK1342">
        <v>0</v>
      </c>
      <c r="DL1342" t="s">
        <v>3</v>
      </c>
      <c r="DM1342">
        <v>0</v>
      </c>
      <c r="DN1342" t="s">
        <v>3</v>
      </c>
      <c r="DO1342">
        <v>0</v>
      </c>
    </row>
    <row r="1343" spans="1:119" x14ac:dyDescent="0.2">
      <c r="A1343">
        <f>ROW(Source!A728)</f>
        <v>728</v>
      </c>
      <c r="B1343">
        <v>449016111</v>
      </c>
      <c r="C1343">
        <v>448999573</v>
      </c>
      <c r="D1343">
        <v>277896329</v>
      </c>
      <c r="E1343">
        <v>1</v>
      </c>
      <c r="F1343">
        <v>1</v>
      </c>
      <c r="G1343">
        <v>1</v>
      </c>
      <c r="H1343">
        <v>3</v>
      </c>
      <c r="I1343" t="s">
        <v>1701</v>
      </c>
      <c r="J1343" t="s">
        <v>1702</v>
      </c>
      <c r="K1343" t="s">
        <v>1703</v>
      </c>
      <c r="L1343">
        <v>1346</v>
      </c>
      <c r="N1343">
        <v>1009</v>
      </c>
      <c r="O1343" t="s">
        <v>441</v>
      </c>
      <c r="P1343" t="s">
        <v>441</v>
      </c>
      <c r="Q1343">
        <v>1</v>
      </c>
      <c r="W1343">
        <v>0</v>
      </c>
      <c r="X1343">
        <v>1468099997</v>
      </c>
      <c r="Y1343">
        <f t="shared" si="601"/>
        <v>0</v>
      </c>
      <c r="AA1343">
        <v>188.93</v>
      </c>
      <c r="AB1343">
        <v>0</v>
      </c>
      <c r="AC1343">
        <v>0</v>
      </c>
      <c r="AD1343">
        <v>0</v>
      </c>
      <c r="AE1343">
        <v>157.44</v>
      </c>
      <c r="AF1343">
        <v>0</v>
      </c>
      <c r="AG1343">
        <v>0</v>
      </c>
      <c r="AH1343">
        <v>0</v>
      </c>
      <c r="AI1343">
        <v>1.2</v>
      </c>
      <c r="AJ1343">
        <v>1</v>
      </c>
      <c r="AK1343">
        <v>1</v>
      </c>
      <c r="AL1343">
        <v>1</v>
      </c>
      <c r="AM1343">
        <v>2</v>
      </c>
      <c r="AN1343">
        <v>0</v>
      </c>
      <c r="AO1343">
        <v>0</v>
      </c>
      <c r="AP1343">
        <v>1</v>
      </c>
      <c r="AQ1343">
        <v>1</v>
      </c>
      <c r="AR1343">
        <v>0</v>
      </c>
      <c r="AS1343" t="s">
        <v>3</v>
      </c>
      <c r="AT1343">
        <v>1.4E-2</v>
      </c>
      <c r="AU1343" t="s">
        <v>135</v>
      </c>
      <c r="AV1343">
        <v>0</v>
      </c>
      <c r="AW1343">
        <v>2</v>
      </c>
      <c r="AX1343">
        <v>448999609</v>
      </c>
      <c r="AY1343">
        <v>1</v>
      </c>
      <c r="AZ1343">
        <v>0</v>
      </c>
      <c r="BA1343">
        <v>1385</v>
      </c>
      <c r="BB1343">
        <v>1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2.2041599999999999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1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CV1343">
        <v>0</v>
      </c>
      <c r="CW1343">
        <v>0</v>
      </c>
      <c r="CX1343">
        <f>ROUND(Y1343*Source!I728,7)</f>
        <v>0</v>
      </c>
      <c r="CY1343">
        <f t="shared" si="602"/>
        <v>188.93</v>
      </c>
      <c r="CZ1343">
        <f t="shared" si="603"/>
        <v>157.44</v>
      </c>
      <c r="DA1343">
        <f t="shared" si="604"/>
        <v>1.2</v>
      </c>
      <c r="DB1343">
        <f t="shared" si="605"/>
        <v>0</v>
      </c>
      <c r="DC1343">
        <f t="shared" si="606"/>
        <v>0</v>
      </c>
      <c r="DD1343" t="s">
        <v>3</v>
      </c>
      <c r="DE1343" t="s">
        <v>3</v>
      </c>
      <c r="DF1343">
        <f t="shared" si="608"/>
        <v>0</v>
      </c>
      <c r="DG1343">
        <f t="shared" si="596"/>
        <v>0</v>
      </c>
      <c r="DH1343">
        <f t="shared" si="573"/>
        <v>0</v>
      </c>
      <c r="DI1343">
        <f t="shared" si="574"/>
        <v>0</v>
      </c>
      <c r="DJ1343">
        <f t="shared" si="607"/>
        <v>0</v>
      </c>
      <c r="DK1343">
        <v>0</v>
      </c>
      <c r="DL1343" t="s">
        <v>3</v>
      </c>
      <c r="DM1343">
        <v>0</v>
      </c>
      <c r="DN1343" t="s">
        <v>3</v>
      </c>
      <c r="DO1343">
        <v>0</v>
      </c>
    </row>
    <row r="1344" spans="1:119" x14ac:dyDescent="0.2">
      <c r="A1344">
        <f>ROW(Source!A728)</f>
        <v>728</v>
      </c>
      <c r="B1344">
        <v>449016111</v>
      </c>
      <c r="C1344">
        <v>448999573</v>
      </c>
      <c r="D1344">
        <v>277908024</v>
      </c>
      <c r="E1344">
        <v>1</v>
      </c>
      <c r="F1344">
        <v>1</v>
      </c>
      <c r="G1344">
        <v>1</v>
      </c>
      <c r="H1344">
        <v>3</v>
      </c>
      <c r="I1344" t="s">
        <v>1802</v>
      </c>
      <c r="J1344" t="s">
        <v>1803</v>
      </c>
      <c r="K1344" t="s">
        <v>1804</v>
      </c>
      <c r="L1344">
        <v>1455</v>
      </c>
      <c r="N1344">
        <v>1013</v>
      </c>
      <c r="O1344" t="s">
        <v>163</v>
      </c>
      <c r="P1344" t="s">
        <v>163</v>
      </c>
      <c r="Q1344">
        <v>1</v>
      </c>
      <c r="W1344">
        <v>0</v>
      </c>
      <c r="X1344">
        <v>-598792100</v>
      </c>
      <c r="Y1344">
        <f t="shared" si="601"/>
        <v>0</v>
      </c>
      <c r="AA1344">
        <v>1303.67</v>
      </c>
      <c r="AB1344">
        <v>0</v>
      </c>
      <c r="AC1344">
        <v>0</v>
      </c>
      <c r="AD1344">
        <v>0</v>
      </c>
      <c r="AE1344">
        <v>944.69</v>
      </c>
      <c r="AF1344">
        <v>0</v>
      </c>
      <c r="AG1344">
        <v>0</v>
      </c>
      <c r="AH1344">
        <v>0</v>
      </c>
      <c r="AI1344">
        <v>1.38</v>
      </c>
      <c r="AJ1344">
        <v>1</v>
      </c>
      <c r="AK1344">
        <v>1</v>
      </c>
      <c r="AL1344">
        <v>1</v>
      </c>
      <c r="AM1344">
        <v>2</v>
      </c>
      <c r="AN1344">
        <v>0</v>
      </c>
      <c r="AO1344">
        <v>0</v>
      </c>
      <c r="AP1344">
        <v>1</v>
      </c>
      <c r="AQ1344">
        <v>1</v>
      </c>
      <c r="AR1344">
        <v>0</v>
      </c>
      <c r="AS1344" t="s">
        <v>3</v>
      </c>
      <c r="AT1344">
        <v>0.1</v>
      </c>
      <c r="AU1344" t="s">
        <v>135</v>
      </c>
      <c r="AV1344">
        <v>0</v>
      </c>
      <c r="AW1344">
        <v>2</v>
      </c>
      <c r="AX1344">
        <v>448999610</v>
      </c>
      <c r="AY1344">
        <v>1</v>
      </c>
      <c r="AZ1344">
        <v>0</v>
      </c>
      <c r="BA1344">
        <v>1386</v>
      </c>
      <c r="BB1344">
        <v>1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94.469000000000008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1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CV1344">
        <v>0</v>
      </c>
      <c r="CW1344">
        <v>0</v>
      </c>
      <c r="CX1344">
        <f>ROUND(Y1344*Source!I728,7)</f>
        <v>0</v>
      </c>
      <c r="CY1344">
        <f t="shared" si="602"/>
        <v>1303.67</v>
      </c>
      <c r="CZ1344">
        <f t="shared" si="603"/>
        <v>944.69</v>
      </c>
      <c r="DA1344">
        <f t="shared" si="604"/>
        <v>1.38</v>
      </c>
      <c r="DB1344">
        <f t="shared" si="605"/>
        <v>0</v>
      </c>
      <c r="DC1344">
        <f t="shared" si="606"/>
        <v>0</v>
      </c>
      <c r="DD1344" t="s">
        <v>3</v>
      </c>
      <c r="DE1344" t="s">
        <v>3</v>
      </c>
      <c r="DF1344">
        <f t="shared" si="608"/>
        <v>0</v>
      </c>
      <c r="DG1344">
        <f t="shared" si="596"/>
        <v>0</v>
      </c>
      <c r="DH1344">
        <f t="shared" si="573"/>
        <v>0</v>
      </c>
      <c r="DI1344">
        <f t="shared" si="574"/>
        <v>0</v>
      </c>
      <c r="DJ1344">
        <f t="shared" si="607"/>
        <v>0</v>
      </c>
      <c r="DK1344">
        <v>0</v>
      </c>
      <c r="DL1344" t="s">
        <v>3</v>
      </c>
      <c r="DM1344">
        <v>0</v>
      </c>
      <c r="DN1344" t="s">
        <v>3</v>
      </c>
      <c r="DO1344">
        <v>0</v>
      </c>
    </row>
    <row r="1345" spans="1:119" x14ac:dyDescent="0.2">
      <c r="A1345">
        <f>ROW(Source!A728)</f>
        <v>728</v>
      </c>
      <c r="B1345">
        <v>449016111</v>
      </c>
      <c r="C1345">
        <v>448999573</v>
      </c>
      <c r="D1345">
        <v>277566433</v>
      </c>
      <c r="E1345">
        <v>109</v>
      </c>
      <c r="F1345">
        <v>1</v>
      </c>
      <c r="G1345">
        <v>1</v>
      </c>
      <c r="H1345">
        <v>3</v>
      </c>
      <c r="I1345" t="s">
        <v>633</v>
      </c>
      <c r="J1345" t="s">
        <v>3</v>
      </c>
      <c r="K1345" t="s">
        <v>634</v>
      </c>
      <c r="L1345">
        <v>3277935</v>
      </c>
      <c r="N1345">
        <v>1013</v>
      </c>
      <c r="O1345" t="s">
        <v>635</v>
      </c>
      <c r="P1345" t="s">
        <v>635</v>
      </c>
      <c r="Q1345">
        <v>1</v>
      </c>
      <c r="W1345">
        <v>0</v>
      </c>
      <c r="X1345">
        <v>274903907</v>
      </c>
      <c r="Y1345">
        <f t="shared" ref="Y1345:Y1351" si="609">AT1345</f>
        <v>2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1</v>
      </c>
      <c r="AJ1345">
        <v>1</v>
      </c>
      <c r="AK1345">
        <v>1</v>
      </c>
      <c r="AL1345">
        <v>1</v>
      </c>
      <c r="AM1345">
        <v>-2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 t="s">
        <v>3</v>
      </c>
      <c r="AT1345">
        <v>2</v>
      </c>
      <c r="AU1345" t="s">
        <v>3</v>
      </c>
      <c r="AV1345">
        <v>0</v>
      </c>
      <c r="AW1345">
        <v>2</v>
      </c>
      <c r="AX1345">
        <v>448999611</v>
      </c>
      <c r="AY1345">
        <v>1</v>
      </c>
      <c r="AZ1345">
        <v>2048</v>
      </c>
      <c r="BA1345">
        <v>1387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CV1345">
        <v>0</v>
      </c>
      <c r="CW1345">
        <v>0</v>
      </c>
      <c r="CX1345">
        <f>ROUND(Y1345*Source!I728,7)</f>
        <v>2</v>
      </c>
      <c r="CY1345">
        <f t="shared" si="602"/>
        <v>0</v>
      </c>
      <c r="CZ1345">
        <f t="shared" si="603"/>
        <v>0</v>
      </c>
      <c r="DA1345">
        <f t="shared" si="604"/>
        <v>1</v>
      </c>
      <c r="DB1345">
        <f t="shared" ref="DB1345:DB1351" si="610">ROUND(ROUND(AT1345*CZ1345,2),6)</f>
        <v>0</v>
      </c>
      <c r="DC1345">
        <f t="shared" ref="DC1345:DC1351" si="611">ROUND(ROUND(AT1345*AG1345,2),6)</f>
        <v>0</v>
      </c>
      <c r="DD1345" t="s">
        <v>3</v>
      </c>
      <c r="DE1345" t="s">
        <v>3</v>
      </c>
      <c r="DF1345">
        <f t="shared" ref="DF1345:DF1351" si="612">ROUND(ROUND(AE1345,2)*CX1345,2)</f>
        <v>0</v>
      </c>
      <c r="DG1345">
        <f t="shared" si="596"/>
        <v>0</v>
      </c>
      <c r="DH1345">
        <f t="shared" ref="DH1345:DH1408" si="613">ROUND(ROUND(AG1345,2)*CX1345,2)</f>
        <v>0</v>
      </c>
      <c r="DI1345">
        <f t="shared" ref="DI1345:DI1408" si="614">ROUND(ROUND(AH1345,2)*CX1345,2)</f>
        <v>0</v>
      </c>
      <c r="DJ1345">
        <f t="shared" si="607"/>
        <v>0</v>
      </c>
      <c r="DK1345">
        <v>0</v>
      </c>
      <c r="DL1345" t="s">
        <v>3</v>
      </c>
      <c r="DM1345">
        <v>0</v>
      </c>
      <c r="DN1345" t="s">
        <v>3</v>
      </c>
      <c r="DO1345">
        <v>0</v>
      </c>
    </row>
    <row r="1346" spans="1:119" x14ac:dyDescent="0.2">
      <c r="A1346">
        <f>ROW(Source!A730)</f>
        <v>730</v>
      </c>
      <c r="B1346">
        <v>449016111</v>
      </c>
      <c r="C1346">
        <v>448999613</v>
      </c>
      <c r="D1346">
        <v>277560301</v>
      </c>
      <c r="E1346">
        <v>109</v>
      </c>
      <c r="F1346">
        <v>1</v>
      </c>
      <c r="G1346">
        <v>1</v>
      </c>
      <c r="H1346">
        <v>1</v>
      </c>
      <c r="I1346" t="s">
        <v>1259</v>
      </c>
      <c r="J1346" t="s">
        <v>3</v>
      </c>
      <c r="K1346" t="s">
        <v>1270</v>
      </c>
      <c r="L1346">
        <v>1191</v>
      </c>
      <c r="N1346">
        <v>1013</v>
      </c>
      <c r="O1346" t="s">
        <v>1203</v>
      </c>
      <c r="P1346" t="s">
        <v>1203</v>
      </c>
      <c r="Q1346">
        <v>1</v>
      </c>
      <c r="W1346">
        <v>0</v>
      </c>
      <c r="X1346">
        <v>1608048003</v>
      </c>
      <c r="Y1346">
        <f t="shared" si="609"/>
        <v>2</v>
      </c>
      <c r="AA1346">
        <v>0</v>
      </c>
      <c r="AB1346">
        <v>0</v>
      </c>
      <c r="AC1346">
        <v>0</v>
      </c>
      <c r="AD1346">
        <v>533.64</v>
      </c>
      <c r="AE1346">
        <v>0</v>
      </c>
      <c r="AF1346">
        <v>0</v>
      </c>
      <c r="AG1346">
        <v>0</v>
      </c>
      <c r="AH1346">
        <v>533.64</v>
      </c>
      <c r="AI1346">
        <v>1</v>
      </c>
      <c r="AJ1346">
        <v>1</v>
      </c>
      <c r="AK1346">
        <v>1</v>
      </c>
      <c r="AL1346">
        <v>1</v>
      </c>
      <c r="AM1346">
        <v>-2</v>
      </c>
      <c r="AN1346">
        <v>0</v>
      </c>
      <c r="AO1346">
        <v>0</v>
      </c>
      <c r="AP1346">
        <v>1</v>
      </c>
      <c r="AQ1346">
        <v>1</v>
      </c>
      <c r="AR1346">
        <v>0</v>
      </c>
      <c r="AS1346" t="s">
        <v>3</v>
      </c>
      <c r="AT1346">
        <v>2</v>
      </c>
      <c r="AU1346" t="s">
        <v>3</v>
      </c>
      <c r="AV1346">
        <v>1</v>
      </c>
      <c r="AW1346">
        <v>2</v>
      </c>
      <c r="AX1346">
        <v>448999633</v>
      </c>
      <c r="AY1346">
        <v>2</v>
      </c>
      <c r="AZ1346">
        <v>131072</v>
      </c>
      <c r="BA1346">
        <v>1388</v>
      </c>
      <c r="BB1346">
        <v>1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1067.28</v>
      </c>
      <c r="BN1346">
        <v>2</v>
      </c>
      <c r="BO1346">
        <v>0</v>
      </c>
      <c r="BP1346">
        <v>1</v>
      </c>
      <c r="BQ1346">
        <v>0</v>
      </c>
      <c r="BR1346">
        <v>0</v>
      </c>
      <c r="BS1346">
        <v>0</v>
      </c>
      <c r="BT1346">
        <v>1067.28</v>
      </c>
      <c r="BU1346">
        <v>2</v>
      </c>
      <c r="BV1346">
        <v>0</v>
      </c>
      <c r="BW1346">
        <v>1</v>
      </c>
      <c r="CU1346">
        <f>ROUND(AT1346*Source!I730*AH1346*AL1346,2)</f>
        <v>1067.28</v>
      </c>
      <c r="CV1346">
        <f>ROUND(Y1346*Source!I730,7)</f>
        <v>2</v>
      </c>
      <c r="CW1346">
        <v>0</v>
      </c>
      <c r="CX1346">
        <f>ROUND(Y1346*Source!I730,7)</f>
        <v>2</v>
      </c>
      <c r="CY1346">
        <f>AD1346</f>
        <v>533.64</v>
      </c>
      <c r="CZ1346">
        <f>AH1346</f>
        <v>533.64</v>
      </c>
      <c r="DA1346">
        <f>AL1346</f>
        <v>1</v>
      </c>
      <c r="DB1346">
        <f t="shared" si="610"/>
        <v>1067.28</v>
      </c>
      <c r="DC1346">
        <f t="shared" si="611"/>
        <v>0</v>
      </c>
      <c r="DD1346" t="s">
        <v>3</v>
      </c>
      <c r="DE1346" t="s">
        <v>3</v>
      </c>
      <c r="DF1346">
        <f t="shared" si="612"/>
        <v>0</v>
      </c>
      <c r="DG1346">
        <f t="shared" si="596"/>
        <v>0</v>
      </c>
      <c r="DH1346">
        <f t="shared" si="613"/>
        <v>0</v>
      </c>
      <c r="DI1346">
        <f t="shared" si="614"/>
        <v>1067.28</v>
      </c>
      <c r="DJ1346">
        <f>DI1346</f>
        <v>1067.28</v>
      </c>
      <c r="DK1346">
        <v>1</v>
      </c>
      <c r="DL1346" t="s">
        <v>3</v>
      </c>
      <c r="DM1346">
        <v>0</v>
      </c>
      <c r="DN1346" t="s">
        <v>3</v>
      </c>
      <c r="DO1346">
        <v>0</v>
      </c>
    </row>
    <row r="1347" spans="1:119" x14ac:dyDescent="0.2">
      <c r="A1347">
        <f>ROW(Source!A730)</f>
        <v>730</v>
      </c>
      <c r="B1347">
        <v>449016111</v>
      </c>
      <c r="C1347">
        <v>448999613</v>
      </c>
      <c r="D1347">
        <v>277560491</v>
      </c>
      <c r="E1347">
        <v>109</v>
      </c>
      <c r="F1347">
        <v>1</v>
      </c>
      <c r="G1347">
        <v>1</v>
      </c>
      <c r="H1347">
        <v>1</v>
      </c>
      <c r="I1347" t="s">
        <v>1204</v>
      </c>
      <c r="J1347" t="s">
        <v>3</v>
      </c>
      <c r="K1347" t="s">
        <v>1205</v>
      </c>
      <c r="L1347">
        <v>1191</v>
      </c>
      <c r="N1347">
        <v>1013</v>
      </c>
      <c r="O1347" t="s">
        <v>1203</v>
      </c>
      <c r="P1347" t="s">
        <v>1203</v>
      </c>
      <c r="Q1347">
        <v>1</v>
      </c>
      <c r="W1347">
        <v>0</v>
      </c>
      <c r="X1347">
        <v>-1417349443</v>
      </c>
      <c r="Y1347">
        <f t="shared" si="609"/>
        <v>0.02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1</v>
      </c>
      <c r="AJ1347">
        <v>1</v>
      </c>
      <c r="AK1347">
        <v>1</v>
      </c>
      <c r="AL1347">
        <v>1</v>
      </c>
      <c r="AM1347">
        <v>-2</v>
      </c>
      <c r="AN1347">
        <v>0</v>
      </c>
      <c r="AO1347">
        <v>0</v>
      </c>
      <c r="AP1347">
        <v>1</v>
      </c>
      <c r="AQ1347">
        <v>1</v>
      </c>
      <c r="AR1347">
        <v>0</v>
      </c>
      <c r="AS1347" t="s">
        <v>3</v>
      </c>
      <c r="AT1347">
        <v>0.02</v>
      </c>
      <c r="AU1347" t="s">
        <v>3</v>
      </c>
      <c r="AV1347">
        <v>2</v>
      </c>
      <c r="AW1347">
        <v>2</v>
      </c>
      <c r="AX1347">
        <v>448999634</v>
      </c>
      <c r="AY1347">
        <v>1</v>
      </c>
      <c r="AZ1347">
        <v>0</v>
      </c>
      <c r="BA1347">
        <v>1389</v>
      </c>
      <c r="BB1347">
        <v>1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CV1347">
        <v>0</v>
      </c>
      <c r="CW1347">
        <v>0</v>
      </c>
      <c r="CX1347">
        <f>ROUND(Y1347*Source!I730,7)</f>
        <v>0.02</v>
      </c>
      <c r="CY1347">
        <f>AD1347</f>
        <v>0</v>
      </c>
      <c r="CZ1347">
        <f>AH1347</f>
        <v>0</v>
      </c>
      <c r="DA1347">
        <f>AL1347</f>
        <v>1</v>
      </c>
      <c r="DB1347">
        <f t="shared" si="610"/>
        <v>0</v>
      </c>
      <c r="DC1347">
        <f t="shared" si="611"/>
        <v>0</v>
      </c>
      <c r="DD1347" t="s">
        <v>3</v>
      </c>
      <c r="DE1347" t="s">
        <v>3</v>
      </c>
      <c r="DF1347">
        <f t="shared" si="612"/>
        <v>0</v>
      </c>
      <c r="DG1347">
        <f t="shared" si="596"/>
        <v>0</v>
      </c>
      <c r="DH1347">
        <f t="shared" si="613"/>
        <v>0</v>
      </c>
      <c r="DI1347">
        <f t="shared" si="614"/>
        <v>0</v>
      </c>
      <c r="DJ1347">
        <f>DI1347</f>
        <v>0</v>
      </c>
      <c r="DK1347">
        <v>0</v>
      </c>
      <c r="DL1347" t="s">
        <v>3</v>
      </c>
      <c r="DM1347">
        <v>0</v>
      </c>
      <c r="DN1347" t="s">
        <v>3</v>
      </c>
      <c r="DO1347">
        <v>0</v>
      </c>
    </row>
    <row r="1348" spans="1:119" x14ac:dyDescent="0.2">
      <c r="A1348">
        <f>ROW(Source!A730)</f>
        <v>730</v>
      </c>
      <c r="B1348">
        <v>449016111</v>
      </c>
      <c r="C1348">
        <v>448999613</v>
      </c>
      <c r="D1348">
        <v>277944622</v>
      </c>
      <c r="E1348">
        <v>1</v>
      </c>
      <c r="F1348">
        <v>1</v>
      </c>
      <c r="G1348">
        <v>1</v>
      </c>
      <c r="H1348">
        <v>2</v>
      </c>
      <c r="I1348" t="s">
        <v>1220</v>
      </c>
      <c r="J1348" t="s">
        <v>1221</v>
      </c>
      <c r="K1348" t="s">
        <v>1222</v>
      </c>
      <c r="L1348">
        <v>1368</v>
      </c>
      <c r="N1348">
        <v>1011</v>
      </c>
      <c r="O1348" t="s">
        <v>1100</v>
      </c>
      <c r="P1348" t="s">
        <v>1100</v>
      </c>
      <c r="Q1348">
        <v>1</v>
      </c>
      <c r="W1348">
        <v>0</v>
      </c>
      <c r="X1348">
        <v>-776243211</v>
      </c>
      <c r="Y1348">
        <f t="shared" si="609"/>
        <v>0.01</v>
      </c>
      <c r="AA1348">
        <v>0</v>
      </c>
      <c r="AB1348">
        <v>1626.29</v>
      </c>
      <c r="AC1348">
        <v>724.95</v>
      </c>
      <c r="AD1348">
        <v>0</v>
      </c>
      <c r="AE1348">
        <v>0</v>
      </c>
      <c r="AF1348">
        <v>1626.29</v>
      </c>
      <c r="AG1348">
        <v>724.95</v>
      </c>
      <c r="AH1348">
        <v>0</v>
      </c>
      <c r="AI1348">
        <v>1</v>
      </c>
      <c r="AJ1348">
        <v>1</v>
      </c>
      <c r="AK1348">
        <v>1</v>
      </c>
      <c r="AL1348">
        <v>1</v>
      </c>
      <c r="AM1348">
        <v>-2</v>
      </c>
      <c r="AN1348">
        <v>0</v>
      </c>
      <c r="AO1348">
        <v>0</v>
      </c>
      <c r="AP1348">
        <v>1</v>
      </c>
      <c r="AQ1348">
        <v>1</v>
      </c>
      <c r="AR1348">
        <v>0</v>
      </c>
      <c r="AS1348" t="s">
        <v>3</v>
      </c>
      <c r="AT1348">
        <v>0.01</v>
      </c>
      <c r="AU1348" t="s">
        <v>3</v>
      </c>
      <c r="AV1348">
        <v>1</v>
      </c>
      <c r="AW1348">
        <v>2</v>
      </c>
      <c r="AX1348">
        <v>448999635</v>
      </c>
      <c r="AY1348">
        <v>2</v>
      </c>
      <c r="AZ1348">
        <v>98304</v>
      </c>
      <c r="BA1348">
        <v>1390</v>
      </c>
      <c r="BB1348">
        <v>1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16.262899999999998</v>
      </c>
      <c r="BL1348">
        <v>7.2495000000000003</v>
      </c>
      <c r="BM1348">
        <v>0</v>
      </c>
      <c r="BN1348">
        <v>0</v>
      </c>
      <c r="BO1348">
        <v>0.01</v>
      </c>
      <c r="BP1348">
        <v>1</v>
      </c>
      <c r="BQ1348">
        <v>0</v>
      </c>
      <c r="BR1348">
        <v>16.262899999999998</v>
      </c>
      <c r="BS1348">
        <v>7.2495000000000003</v>
      </c>
      <c r="BT1348">
        <v>0</v>
      </c>
      <c r="BU1348">
        <v>0</v>
      </c>
      <c r="BV1348">
        <v>0.01</v>
      </c>
      <c r="BW1348">
        <v>1</v>
      </c>
      <c r="CV1348">
        <v>0</v>
      </c>
      <c r="CW1348">
        <f>ROUND(Y1348*Source!I730*DO1348,7)</f>
        <v>0.01</v>
      </c>
      <c r="CX1348">
        <f>ROUND(Y1348*Source!I730,7)</f>
        <v>0.01</v>
      </c>
      <c r="CY1348">
        <f>AB1348</f>
        <v>1626.29</v>
      </c>
      <c r="CZ1348">
        <f>AF1348</f>
        <v>1626.29</v>
      </c>
      <c r="DA1348">
        <f>AJ1348</f>
        <v>1</v>
      </c>
      <c r="DB1348">
        <f t="shared" si="610"/>
        <v>16.260000000000002</v>
      </c>
      <c r="DC1348">
        <f t="shared" si="611"/>
        <v>7.25</v>
      </c>
      <c r="DD1348" t="s">
        <v>3</v>
      </c>
      <c r="DE1348" t="s">
        <v>3</v>
      </c>
      <c r="DF1348">
        <f t="shared" si="612"/>
        <v>0</v>
      </c>
      <c r="DG1348">
        <f t="shared" si="596"/>
        <v>16.260000000000002</v>
      </c>
      <c r="DH1348">
        <f t="shared" si="613"/>
        <v>7.25</v>
      </c>
      <c r="DI1348">
        <f t="shared" si="614"/>
        <v>0</v>
      </c>
      <c r="DJ1348">
        <f>DG1348+DH1348</f>
        <v>23.51</v>
      </c>
      <c r="DK1348">
        <v>1</v>
      </c>
      <c r="DL1348" t="s">
        <v>1223</v>
      </c>
      <c r="DM1348">
        <v>6</v>
      </c>
      <c r="DN1348" t="s">
        <v>1203</v>
      </c>
      <c r="DO1348">
        <v>1</v>
      </c>
    </row>
    <row r="1349" spans="1:119" x14ac:dyDescent="0.2">
      <c r="A1349">
        <f>ROW(Source!A730)</f>
        <v>730</v>
      </c>
      <c r="B1349">
        <v>449016111</v>
      </c>
      <c r="C1349">
        <v>448999613</v>
      </c>
      <c r="D1349">
        <v>277945805</v>
      </c>
      <c r="E1349">
        <v>1</v>
      </c>
      <c r="F1349">
        <v>1</v>
      </c>
      <c r="G1349">
        <v>1</v>
      </c>
      <c r="H1349">
        <v>2</v>
      </c>
      <c r="I1349" t="s">
        <v>1206</v>
      </c>
      <c r="J1349" t="s">
        <v>1207</v>
      </c>
      <c r="K1349" t="s">
        <v>1208</v>
      </c>
      <c r="L1349">
        <v>1368</v>
      </c>
      <c r="N1349">
        <v>1011</v>
      </c>
      <c r="O1349" t="s">
        <v>1100</v>
      </c>
      <c r="P1349" t="s">
        <v>1100</v>
      </c>
      <c r="Q1349">
        <v>1</v>
      </c>
      <c r="W1349">
        <v>0</v>
      </c>
      <c r="X1349">
        <v>721652621</v>
      </c>
      <c r="Y1349">
        <f t="shared" si="609"/>
        <v>0.01</v>
      </c>
      <c r="AA1349">
        <v>0</v>
      </c>
      <c r="AB1349">
        <v>641.70000000000005</v>
      </c>
      <c r="AC1349">
        <v>539.69000000000005</v>
      </c>
      <c r="AD1349">
        <v>0</v>
      </c>
      <c r="AE1349">
        <v>0</v>
      </c>
      <c r="AF1349">
        <v>641.70000000000005</v>
      </c>
      <c r="AG1349">
        <v>539.69000000000005</v>
      </c>
      <c r="AH1349">
        <v>0</v>
      </c>
      <c r="AI1349">
        <v>1</v>
      </c>
      <c r="AJ1349">
        <v>1</v>
      </c>
      <c r="AK1349">
        <v>1</v>
      </c>
      <c r="AL1349">
        <v>1</v>
      </c>
      <c r="AM1349">
        <v>-2</v>
      </c>
      <c r="AN1349">
        <v>0</v>
      </c>
      <c r="AO1349">
        <v>0</v>
      </c>
      <c r="AP1349">
        <v>1</v>
      </c>
      <c r="AQ1349">
        <v>1</v>
      </c>
      <c r="AR1349">
        <v>0</v>
      </c>
      <c r="AS1349" t="s">
        <v>3</v>
      </c>
      <c r="AT1349">
        <v>0.01</v>
      </c>
      <c r="AU1349" t="s">
        <v>3</v>
      </c>
      <c r="AV1349">
        <v>1</v>
      </c>
      <c r="AW1349">
        <v>2</v>
      </c>
      <c r="AX1349">
        <v>448999636</v>
      </c>
      <c r="AY1349">
        <v>2</v>
      </c>
      <c r="AZ1349">
        <v>98304</v>
      </c>
      <c r="BA1349">
        <v>1391</v>
      </c>
      <c r="BB1349">
        <v>1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6.4170000000000007</v>
      </c>
      <c r="BL1349">
        <v>5.3969000000000005</v>
      </c>
      <c r="BM1349">
        <v>0</v>
      </c>
      <c r="BN1349">
        <v>0</v>
      </c>
      <c r="BO1349">
        <v>0.01</v>
      </c>
      <c r="BP1349">
        <v>1</v>
      </c>
      <c r="BQ1349">
        <v>0</v>
      </c>
      <c r="BR1349">
        <v>6.4170000000000007</v>
      </c>
      <c r="BS1349">
        <v>5.3969000000000005</v>
      </c>
      <c r="BT1349">
        <v>0</v>
      </c>
      <c r="BU1349">
        <v>0</v>
      </c>
      <c r="BV1349">
        <v>0.01</v>
      </c>
      <c r="BW1349">
        <v>1</v>
      </c>
      <c r="CV1349">
        <v>0</v>
      </c>
      <c r="CW1349">
        <f>ROUND(Y1349*Source!I730*DO1349,7)</f>
        <v>0.01</v>
      </c>
      <c r="CX1349">
        <f>ROUND(Y1349*Source!I730,7)</f>
        <v>0.01</v>
      </c>
      <c r="CY1349">
        <f>AB1349</f>
        <v>641.70000000000005</v>
      </c>
      <c r="CZ1349">
        <f>AF1349</f>
        <v>641.70000000000005</v>
      </c>
      <c r="DA1349">
        <f>AJ1349</f>
        <v>1</v>
      </c>
      <c r="DB1349">
        <f t="shared" si="610"/>
        <v>6.42</v>
      </c>
      <c r="DC1349">
        <f t="shared" si="611"/>
        <v>5.4</v>
      </c>
      <c r="DD1349" t="s">
        <v>3</v>
      </c>
      <c r="DE1349" t="s">
        <v>3</v>
      </c>
      <c r="DF1349">
        <f t="shared" si="612"/>
        <v>0</v>
      </c>
      <c r="DG1349">
        <f t="shared" si="596"/>
        <v>6.42</v>
      </c>
      <c r="DH1349">
        <f t="shared" si="613"/>
        <v>5.4</v>
      </c>
      <c r="DI1349">
        <f t="shared" si="614"/>
        <v>0</v>
      </c>
      <c r="DJ1349">
        <f>DG1349+DH1349</f>
        <v>11.82</v>
      </c>
      <c r="DK1349">
        <v>1</v>
      </c>
      <c r="DL1349" t="s">
        <v>1209</v>
      </c>
      <c r="DM1349">
        <v>4</v>
      </c>
      <c r="DN1349" t="s">
        <v>1203</v>
      </c>
      <c r="DO1349">
        <v>1</v>
      </c>
    </row>
    <row r="1350" spans="1:119" x14ac:dyDescent="0.2">
      <c r="A1350">
        <f>ROW(Source!A730)</f>
        <v>730</v>
      </c>
      <c r="B1350">
        <v>449016111</v>
      </c>
      <c r="C1350">
        <v>448999613</v>
      </c>
      <c r="D1350">
        <v>277946072</v>
      </c>
      <c r="E1350">
        <v>1</v>
      </c>
      <c r="F1350">
        <v>1</v>
      </c>
      <c r="G1350">
        <v>1</v>
      </c>
      <c r="H1350">
        <v>2</v>
      </c>
      <c r="I1350" t="s">
        <v>1238</v>
      </c>
      <c r="J1350" t="s">
        <v>1239</v>
      </c>
      <c r="K1350" t="s">
        <v>1240</v>
      </c>
      <c r="L1350">
        <v>1368</v>
      </c>
      <c r="N1350">
        <v>1011</v>
      </c>
      <c r="O1350" t="s">
        <v>1100</v>
      </c>
      <c r="P1350" t="s">
        <v>1100</v>
      </c>
      <c r="Q1350">
        <v>1</v>
      </c>
      <c r="W1350">
        <v>0</v>
      </c>
      <c r="X1350">
        <v>-278178338</v>
      </c>
      <c r="Y1350">
        <f t="shared" si="609"/>
        <v>0.108</v>
      </c>
      <c r="AA1350">
        <v>0</v>
      </c>
      <c r="AB1350">
        <v>34.61</v>
      </c>
      <c r="AC1350">
        <v>0</v>
      </c>
      <c r="AD1350">
        <v>0</v>
      </c>
      <c r="AE1350">
        <v>0</v>
      </c>
      <c r="AF1350">
        <v>34.61</v>
      </c>
      <c r="AG1350">
        <v>0</v>
      </c>
      <c r="AH1350">
        <v>0</v>
      </c>
      <c r="AI1350">
        <v>1</v>
      </c>
      <c r="AJ1350">
        <v>1</v>
      </c>
      <c r="AK1350">
        <v>1</v>
      </c>
      <c r="AL1350">
        <v>1</v>
      </c>
      <c r="AM1350">
        <v>-2</v>
      </c>
      <c r="AN1350">
        <v>0</v>
      </c>
      <c r="AO1350">
        <v>0</v>
      </c>
      <c r="AP1350">
        <v>1</v>
      </c>
      <c r="AQ1350">
        <v>1</v>
      </c>
      <c r="AR1350">
        <v>0</v>
      </c>
      <c r="AS1350" t="s">
        <v>3</v>
      </c>
      <c r="AT1350">
        <v>0.108</v>
      </c>
      <c r="AU1350" t="s">
        <v>3</v>
      </c>
      <c r="AV1350">
        <v>1</v>
      </c>
      <c r="AW1350">
        <v>2</v>
      </c>
      <c r="AX1350">
        <v>448999637</v>
      </c>
      <c r="AY1350">
        <v>2</v>
      </c>
      <c r="AZ1350">
        <v>32768</v>
      </c>
      <c r="BA1350">
        <v>1392</v>
      </c>
      <c r="BB1350">
        <v>1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3.7378800000000001</v>
      </c>
      <c r="BL1350">
        <v>0</v>
      </c>
      <c r="BM1350">
        <v>0</v>
      </c>
      <c r="BN1350">
        <v>0</v>
      </c>
      <c r="BO1350">
        <v>0</v>
      </c>
      <c r="BP1350">
        <v>1</v>
      </c>
      <c r="BQ1350">
        <v>0</v>
      </c>
      <c r="BR1350">
        <v>3.7378800000000001</v>
      </c>
      <c r="BS1350">
        <v>0</v>
      </c>
      <c r="BT1350">
        <v>0</v>
      </c>
      <c r="BU1350">
        <v>0</v>
      </c>
      <c r="BV1350">
        <v>0</v>
      </c>
      <c r="BW1350">
        <v>1</v>
      </c>
      <c r="CV1350">
        <v>0</v>
      </c>
      <c r="CW1350">
        <f>ROUND(Y1350*Source!I730*DO1350,7)</f>
        <v>0</v>
      </c>
      <c r="CX1350">
        <f>ROUND(Y1350*Source!I730,7)</f>
        <v>0.108</v>
      </c>
      <c r="CY1350">
        <f>AB1350</f>
        <v>34.61</v>
      </c>
      <c r="CZ1350">
        <f>AF1350</f>
        <v>34.61</v>
      </c>
      <c r="DA1350">
        <f>AJ1350</f>
        <v>1</v>
      </c>
      <c r="DB1350">
        <f t="shared" si="610"/>
        <v>3.74</v>
      </c>
      <c r="DC1350">
        <f t="shared" si="611"/>
        <v>0</v>
      </c>
      <c r="DD1350" t="s">
        <v>3</v>
      </c>
      <c r="DE1350" t="s">
        <v>3</v>
      </c>
      <c r="DF1350">
        <f t="shared" si="612"/>
        <v>0</v>
      </c>
      <c r="DG1350">
        <f t="shared" ref="DG1350:DG1381" si="615">ROUND(ROUND(AF1350,2)*CX1350,2)</f>
        <v>3.74</v>
      </c>
      <c r="DH1350">
        <f t="shared" si="613"/>
        <v>0</v>
      </c>
      <c r="DI1350">
        <f t="shared" si="614"/>
        <v>0</v>
      </c>
      <c r="DJ1350">
        <f>DG1350+DH1350</f>
        <v>3.74</v>
      </c>
      <c r="DK1350">
        <v>1</v>
      </c>
      <c r="DL1350" t="s">
        <v>3</v>
      </c>
      <c r="DM1350">
        <v>0</v>
      </c>
      <c r="DN1350" t="s">
        <v>3</v>
      </c>
      <c r="DO1350">
        <v>0</v>
      </c>
    </row>
    <row r="1351" spans="1:119" x14ac:dyDescent="0.2">
      <c r="A1351">
        <f>ROW(Source!A730)</f>
        <v>730</v>
      </c>
      <c r="B1351">
        <v>449016111</v>
      </c>
      <c r="C1351">
        <v>448999613</v>
      </c>
      <c r="D1351">
        <v>277946622</v>
      </c>
      <c r="E1351">
        <v>1</v>
      </c>
      <c r="F1351">
        <v>1</v>
      </c>
      <c r="G1351">
        <v>1</v>
      </c>
      <c r="H1351">
        <v>2</v>
      </c>
      <c r="I1351" t="s">
        <v>1822</v>
      </c>
      <c r="J1351" t="s">
        <v>1823</v>
      </c>
      <c r="K1351" t="s">
        <v>1824</v>
      </c>
      <c r="L1351">
        <v>1368</v>
      </c>
      <c r="N1351">
        <v>1011</v>
      </c>
      <c r="O1351" t="s">
        <v>1100</v>
      </c>
      <c r="P1351" t="s">
        <v>1100</v>
      </c>
      <c r="Q1351">
        <v>1</v>
      </c>
      <c r="W1351">
        <v>0</v>
      </c>
      <c r="X1351">
        <v>-733660489</v>
      </c>
      <c r="Y1351">
        <f t="shared" si="609"/>
        <v>0.17499999999999999</v>
      </c>
      <c r="AA1351">
        <v>0</v>
      </c>
      <c r="AB1351">
        <v>15.84</v>
      </c>
      <c r="AC1351">
        <v>0</v>
      </c>
      <c r="AD1351">
        <v>0</v>
      </c>
      <c r="AE1351">
        <v>0</v>
      </c>
      <c r="AF1351">
        <v>15.84</v>
      </c>
      <c r="AG1351">
        <v>0</v>
      </c>
      <c r="AH1351">
        <v>0</v>
      </c>
      <c r="AI1351">
        <v>1</v>
      </c>
      <c r="AJ1351">
        <v>1</v>
      </c>
      <c r="AK1351">
        <v>1</v>
      </c>
      <c r="AL1351">
        <v>1</v>
      </c>
      <c r="AM1351">
        <v>-2</v>
      </c>
      <c r="AN1351">
        <v>0</v>
      </c>
      <c r="AO1351">
        <v>0</v>
      </c>
      <c r="AP1351">
        <v>1</v>
      </c>
      <c r="AQ1351">
        <v>1</v>
      </c>
      <c r="AR1351">
        <v>0</v>
      </c>
      <c r="AS1351" t="s">
        <v>3</v>
      </c>
      <c r="AT1351">
        <v>0.17499999999999999</v>
      </c>
      <c r="AU1351" t="s">
        <v>3</v>
      </c>
      <c r="AV1351">
        <v>1</v>
      </c>
      <c r="AW1351">
        <v>2</v>
      </c>
      <c r="AX1351">
        <v>448999638</v>
      </c>
      <c r="AY1351">
        <v>2</v>
      </c>
      <c r="AZ1351">
        <v>32768</v>
      </c>
      <c r="BA1351">
        <v>1393</v>
      </c>
      <c r="BB1351">
        <v>1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2.7719999999999998</v>
      </c>
      <c r="BL1351">
        <v>0</v>
      </c>
      <c r="BM1351">
        <v>0</v>
      </c>
      <c r="BN1351">
        <v>0</v>
      </c>
      <c r="BO1351">
        <v>0</v>
      </c>
      <c r="BP1351">
        <v>1</v>
      </c>
      <c r="BQ1351">
        <v>0</v>
      </c>
      <c r="BR1351">
        <v>2.7719999999999998</v>
      </c>
      <c r="BS1351">
        <v>0</v>
      </c>
      <c r="BT1351">
        <v>0</v>
      </c>
      <c r="BU1351">
        <v>0</v>
      </c>
      <c r="BV1351">
        <v>0</v>
      </c>
      <c r="BW1351">
        <v>1</v>
      </c>
      <c r="CV1351">
        <v>0</v>
      </c>
      <c r="CW1351">
        <f>ROUND(Y1351*Source!I730*DO1351,7)</f>
        <v>0</v>
      </c>
      <c r="CX1351">
        <f>ROUND(Y1351*Source!I730,7)</f>
        <v>0.17499999999999999</v>
      </c>
      <c r="CY1351">
        <f>AB1351</f>
        <v>15.84</v>
      </c>
      <c r="CZ1351">
        <f>AF1351</f>
        <v>15.84</v>
      </c>
      <c r="DA1351">
        <f>AJ1351</f>
        <v>1</v>
      </c>
      <c r="DB1351">
        <f t="shared" si="610"/>
        <v>2.77</v>
      </c>
      <c r="DC1351">
        <f t="shared" si="611"/>
        <v>0</v>
      </c>
      <c r="DD1351" t="s">
        <v>3</v>
      </c>
      <c r="DE1351" t="s">
        <v>3</v>
      </c>
      <c r="DF1351">
        <f t="shared" si="612"/>
        <v>0</v>
      </c>
      <c r="DG1351">
        <f t="shared" si="615"/>
        <v>2.77</v>
      </c>
      <c r="DH1351">
        <f t="shared" si="613"/>
        <v>0</v>
      </c>
      <c r="DI1351">
        <f t="shared" si="614"/>
        <v>0</v>
      </c>
      <c r="DJ1351">
        <f>DG1351+DH1351</f>
        <v>2.77</v>
      </c>
      <c r="DK1351">
        <v>1</v>
      </c>
      <c r="DL1351" t="s">
        <v>3</v>
      </c>
      <c r="DM1351">
        <v>0</v>
      </c>
      <c r="DN1351" t="s">
        <v>3</v>
      </c>
      <c r="DO1351">
        <v>0</v>
      </c>
    </row>
    <row r="1352" spans="1:119" x14ac:dyDescent="0.2">
      <c r="A1352">
        <f>ROW(Source!A730)</f>
        <v>730</v>
      </c>
      <c r="B1352">
        <v>449016111</v>
      </c>
      <c r="C1352">
        <v>448999613</v>
      </c>
      <c r="D1352">
        <v>277862508</v>
      </c>
      <c r="E1352">
        <v>1</v>
      </c>
      <c r="F1352">
        <v>1</v>
      </c>
      <c r="G1352">
        <v>1</v>
      </c>
      <c r="H1352">
        <v>3</v>
      </c>
      <c r="I1352" t="s">
        <v>1825</v>
      </c>
      <c r="J1352" t="s">
        <v>1826</v>
      </c>
      <c r="K1352" t="s">
        <v>1827</v>
      </c>
      <c r="L1352">
        <v>1346</v>
      </c>
      <c r="N1352">
        <v>1009</v>
      </c>
      <c r="O1352" t="s">
        <v>441</v>
      </c>
      <c r="P1352" t="s">
        <v>441</v>
      </c>
      <c r="Q1352">
        <v>1</v>
      </c>
      <c r="W1352">
        <v>0</v>
      </c>
      <c r="X1352">
        <v>1690225657</v>
      </c>
      <c r="Y1352">
        <f t="shared" ref="Y1352:Y1363" si="616">(AT1352*ROUND(0,7))</f>
        <v>0</v>
      </c>
      <c r="AA1352">
        <v>240.06</v>
      </c>
      <c r="AB1352">
        <v>0</v>
      </c>
      <c r="AC1352">
        <v>0</v>
      </c>
      <c r="AD1352">
        <v>0</v>
      </c>
      <c r="AE1352">
        <v>150.04</v>
      </c>
      <c r="AF1352">
        <v>0</v>
      </c>
      <c r="AG1352">
        <v>0</v>
      </c>
      <c r="AH1352">
        <v>0</v>
      </c>
      <c r="AI1352">
        <v>1.6</v>
      </c>
      <c r="AJ1352">
        <v>1</v>
      </c>
      <c r="AK1352">
        <v>1</v>
      </c>
      <c r="AL1352">
        <v>1</v>
      </c>
      <c r="AM1352">
        <v>2</v>
      </c>
      <c r="AN1352">
        <v>0</v>
      </c>
      <c r="AO1352">
        <v>0</v>
      </c>
      <c r="AP1352">
        <v>1</v>
      </c>
      <c r="AQ1352">
        <v>1</v>
      </c>
      <c r="AR1352">
        <v>0</v>
      </c>
      <c r="AS1352" t="s">
        <v>3</v>
      </c>
      <c r="AT1352">
        <v>8.9999999999999993E-3</v>
      </c>
      <c r="AU1352" t="s">
        <v>135</v>
      </c>
      <c r="AV1352">
        <v>0</v>
      </c>
      <c r="AW1352">
        <v>2</v>
      </c>
      <c r="AX1352">
        <v>448999639</v>
      </c>
      <c r="AY1352">
        <v>1</v>
      </c>
      <c r="AZ1352">
        <v>0</v>
      </c>
      <c r="BA1352">
        <v>1394</v>
      </c>
      <c r="BB1352">
        <v>1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1.3503599999999998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1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CV1352">
        <v>0</v>
      </c>
      <c r="CW1352">
        <v>0</v>
      </c>
      <c r="CX1352">
        <f>ROUND(Y1352*Source!I730,7)</f>
        <v>0</v>
      </c>
      <c r="CY1352">
        <f t="shared" ref="CY1352:CY1364" si="617">AA1352</f>
        <v>240.06</v>
      </c>
      <c r="CZ1352">
        <f t="shared" ref="CZ1352:CZ1364" si="618">AE1352</f>
        <v>150.04</v>
      </c>
      <c r="DA1352">
        <f t="shared" ref="DA1352:DA1364" si="619">AI1352</f>
        <v>1.6</v>
      </c>
      <c r="DB1352">
        <f t="shared" ref="DB1352:DB1363" si="620">ROUND((ROUND(AT1352*CZ1352,2)*ROUND(0,7)),6)</f>
        <v>0</v>
      </c>
      <c r="DC1352">
        <f t="shared" ref="DC1352:DC1363" si="621">ROUND((ROUND(AT1352*AG1352,2)*ROUND(0,7)),6)</f>
        <v>0</v>
      </c>
      <c r="DD1352" t="s">
        <v>3</v>
      </c>
      <c r="DE1352" t="s">
        <v>3</v>
      </c>
      <c r="DF1352">
        <f>ROUND(ROUND(AE1352*AI1352,2)*CX1352,2)</f>
        <v>0</v>
      </c>
      <c r="DG1352">
        <f t="shared" si="615"/>
        <v>0</v>
      </c>
      <c r="DH1352">
        <f t="shared" si="613"/>
        <v>0</v>
      </c>
      <c r="DI1352">
        <f t="shared" si="614"/>
        <v>0</v>
      </c>
      <c r="DJ1352">
        <f t="shared" ref="DJ1352:DJ1364" si="622">DF1352</f>
        <v>0</v>
      </c>
      <c r="DK1352">
        <v>0</v>
      </c>
      <c r="DL1352" t="s">
        <v>3</v>
      </c>
      <c r="DM1352">
        <v>0</v>
      </c>
      <c r="DN1352" t="s">
        <v>3</v>
      </c>
      <c r="DO1352">
        <v>0</v>
      </c>
    </row>
    <row r="1353" spans="1:119" x14ac:dyDescent="0.2">
      <c r="A1353">
        <f>ROW(Source!A730)</f>
        <v>730</v>
      </c>
      <c r="B1353">
        <v>449016111</v>
      </c>
      <c r="C1353">
        <v>448999613</v>
      </c>
      <c r="D1353">
        <v>277865450</v>
      </c>
      <c r="E1353">
        <v>1</v>
      </c>
      <c r="F1353">
        <v>1</v>
      </c>
      <c r="G1353">
        <v>1</v>
      </c>
      <c r="H1353">
        <v>3</v>
      </c>
      <c r="I1353" t="s">
        <v>1828</v>
      </c>
      <c r="J1353" t="s">
        <v>1829</v>
      </c>
      <c r="K1353" t="s">
        <v>1830</v>
      </c>
      <c r="L1353">
        <v>1346</v>
      </c>
      <c r="N1353">
        <v>1009</v>
      </c>
      <c r="O1353" t="s">
        <v>441</v>
      </c>
      <c r="P1353" t="s">
        <v>441</v>
      </c>
      <c r="Q1353">
        <v>1</v>
      </c>
      <c r="W1353">
        <v>0</v>
      </c>
      <c r="X1353">
        <v>815178549</v>
      </c>
      <c r="Y1353">
        <f t="shared" si="616"/>
        <v>0</v>
      </c>
      <c r="AA1353">
        <v>164.89</v>
      </c>
      <c r="AB1353">
        <v>0</v>
      </c>
      <c r="AC1353">
        <v>0</v>
      </c>
      <c r="AD1353">
        <v>0</v>
      </c>
      <c r="AE1353">
        <v>187.38</v>
      </c>
      <c r="AF1353">
        <v>0</v>
      </c>
      <c r="AG1353">
        <v>0</v>
      </c>
      <c r="AH1353">
        <v>0</v>
      </c>
      <c r="AI1353">
        <v>0.88</v>
      </c>
      <c r="AJ1353">
        <v>1</v>
      </c>
      <c r="AK1353">
        <v>1</v>
      </c>
      <c r="AL1353">
        <v>1</v>
      </c>
      <c r="AM1353">
        <v>2</v>
      </c>
      <c r="AN1353">
        <v>0</v>
      </c>
      <c r="AO1353">
        <v>0</v>
      </c>
      <c r="AP1353">
        <v>1</v>
      </c>
      <c r="AQ1353">
        <v>1</v>
      </c>
      <c r="AR1353">
        <v>0</v>
      </c>
      <c r="AS1353" t="s">
        <v>3</v>
      </c>
      <c r="AT1353">
        <v>4.0000000000000001E-3</v>
      </c>
      <c r="AU1353" t="s">
        <v>135</v>
      </c>
      <c r="AV1353">
        <v>0</v>
      </c>
      <c r="AW1353">
        <v>2</v>
      </c>
      <c r="AX1353">
        <v>448999640</v>
      </c>
      <c r="AY1353">
        <v>1</v>
      </c>
      <c r="AZ1353">
        <v>0</v>
      </c>
      <c r="BA1353">
        <v>1395</v>
      </c>
      <c r="BB1353">
        <v>1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0.74951999999999996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1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CV1353">
        <v>0</v>
      </c>
      <c r="CW1353">
        <v>0</v>
      </c>
      <c r="CX1353">
        <f>ROUND(Y1353*Source!I730,7)</f>
        <v>0</v>
      </c>
      <c r="CY1353">
        <f t="shared" si="617"/>
        <v>164.89</v>
      </c>
      <c r="CZ1353">
        <f t="shared" si="618"/>
        <v>187.38</v>
      </c>
      <c r="DA1353">
        <f t="shared" si="619"/>
        <v>0.88</v>
      </c>
      <c r="DB1353">
        <f t="shared" si="620"/>
        <v>0</v>
      </c>
      <c r="DC1353">
        <f t="shared" si="621"/>
        <v>0</v>
      </c>
      <c r="DD1353" t="s">
        <v>3</v>
      </c>
      <c r="DE1353" t="s">
        <v>3</v>
      </c>
      <c r="DF1353">
        <f>ROUND(ROUND(AE1353*AI1353,2)*CX1353,2)</f>
        <v>0</v>
      </c>
      <c r="DG1353">
        <f t="shared" si="615"/>
        <v>0</v>
      </c>
      <c r="DH1353">
        <f t="shared" si="613"/>
        <v>0</v>
      </c>
      <c r="DI1353">
        <f t="shared" si="614"/>
        <v>0</v>
      </c>
      <c r="DJ1353">
        <f t="shared" si="622"/>
        <v>0</v>
      </c>
      <c r="DK1353">
        <v>0</v>
      </c>
      <c r="DL1353" t="s">
        <v>3</v>
      </c>
      <c r="DM1353">
        <v>0</v>
      </c>
      <c r="DN1353" t="s">
        <v>3</v>
      </c>
      <c r="DO1353">
        <v>0</v>
      </c>
    </row>
    <row r="1354" spans="1:119" x14ac:dyDescent="0.2">
      <c r="A1354">
        <f>ROW(Source!A730)</f>
        <v>730</v>
      </c>
      <c r="B1354">
        <v>449016111</v>
      </c>
      <c r="C1354">
        <v>448999613</v>
      </c>
      <c r="D1354">
        <v>277865475</v>
      </c>
      <c r="E1354">
        <v>1</v>
      </c>
      <c r="F1354">
        <v>1</v>
      </c>
      <c r="G1354">
        <v>1</v>
      </c>
      <c r="H1354">
        <v>3</v>
      </c>
      <c r="I1354" t="s">
        <v>1210</v>
      </c>
      <c r="J1354" t="s">
        <v>1211</v>
      </c>
      <c r="K1354" t="s">
        <v>1212</v>
      </c>
      <c r="L1354">
        <v>1383</v>
      </c>
      <c r="N1354">
        <v>1013</v>
      </c>
      <c r="O1354" t="s">
        <v>1213</v>
      </c>
      <c r="P1354" t="s">
        <v>1213</v>
      </c>
      <c r="Q1354">
        <v>1</v>
      </c>
      <c r="W1354">
        <v>0</v>
      </c>
      <c r="X1354">
        <v>2066892133</v>
      </c>
      <c r="Y1354">
        <f t="shared" si="616"/>
        <v>0</v>
      </c>
      <c r="AA1354">
        <v>7.32</v>
      </c>
      <c r="AB1354">
        <v>0</v>
      </c>
      <c r="AC1354">
        <v>0</v>
      </c>
      <c r="AD1354">
        <v>0</v>
      </c>
      <c r="AE1354">
        <v>7.32</v>
      </c>
      <c r="AF1354">
        <v>0</v>
      </c>
      <c r="AG1354">
        <v>0</v>
      </c>
      <c r="AH1354">
        <v>0</v>
      </c>
      <c r="AI1354">
        <v>1</v>
      </c>
      <c r="AJ1354">
        <v>1</v>
      </c>
      <c r="AK1354">
        <v>1</v>
      </c>
      <c r="AL1354">
        <v>1</v>
      </c>
      <c r="AM1354">
        <v>-2</v>
      </c>
      <c r="AN1354">
        <v>0</v>
      </c>
      <c r="AO1354">
        <v>0</v>
      </c>
      <c r="AP1354">
        <v>1</v>
      </c>
      <c r="AQ1354">
        <v>1</v>
      </c>
      <c r="AR1354">
        <v>0</v>
      </c>
      <c r="AS1354" t="s">
        <v>3</v>
      </c>
      <c r="AT1354">
        <v>2.0799999999999999E-2</v>
      </c>
      <c r="AU1354" t="s">
        <v>135</v>
      </c>
      <c r="AV1354">
        <v>0</v>
      </c>
      <c r="AW1354">
        <v>2</v>
      </c>
      <c r="AX1354">
        <v>448999641</v>
      </c>
      <c r="AY1354">
        <v>2</v>
      </c>
      <c r="AZ1354">
        <v>16384</v>
      </c>
      <c r="BA1354">
        <v>1396</v>
      </c>
      <c r="BB1354">
        <v>1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0.152256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1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CV1354">
        <v>0</v>
      </c>
      <c r="CW1354">
        <v>0</v>
      </c>
      <c r="CX1354">
        <f>ROUND(Y1354*Source!I730,7)</f>
        <v>0</v>
      </c>
      <c r="CY1354">
        <f t="shared" si="617"/>
        <v>7.32</v>
      </c>
      <c r="CZ1354">
        <f t="shared" si="618"/>
        <v>7.32</v>
      </c>
      <c r="DA1354">
        <f t="shared" si="619"/>
        <v>1</v>
      </c>
      <c r="DB1354">
        <f t="shared" si="620"/>
        <v>0</v>
      </c>
      <c r="DC1354">
        <f t="shared" si="621"/>
        <v>0</v>
      </c>
      <c r="DD1354" t="s">
        <v>3</v>
      </c>
      <c r="DE1354" t="s">
        <v>3</v>
      </c>
      <c r="DF1354">
        <f>ROUND(ROUND(AE1354,2)*CX1354,2)</f>
        <v>0</v>
      </c>
      <c r="DG1354">
        <f t="shared" si="615"/>
        <v>0</v>
      </c>
      <c r="DH1354">
        <f t="shared" si="613"/>
        <v>0</v>
      </c>
      <c r="DI1354">
        <f t="shared" si="614"/>
        <v>0</v>
      </c>
      <c r="DJ1354">
        <f t="shared" si="622"/>
        <v>0</v>
      </c>
      <c r="DK1354">
        <v>1</v>
      </c>
      <c r="DL1354" t="s">
        <v>3</v>
      </c>
      <c r="DM1354">
        <v>0</v>
      </c>
      <c r="DN1354" t="s">
        <v>3</v>
      </c>
      <c r="DO1354">
        <v>0</v>
      </c>
    </row>
    <row r="1355" spans="1:119" x14ac:dyDescent="0.2">
      <c r="A1355">
        <f>ROW(Source!A730)</f>
        <v>730</v>
      </c>
      <c r="B1355">
        <v>449016111</v>
      </c>
      <c r="C1355">
        <v>448999613</v>
      </c>
      <c r="D1355">
        <v>277865757</v>
      </c>
      <c r="E1355">
        <v>1</v>
      </c>
      <c r="F1355">
        <v>1</v>
      </c>
      <c r="G1355">
        <v>1</v>
      </c>
      <c r="H1355">
        <v>3</v>
      </c>
      <c r="I1355" t="s">
        <v>1831</v>
      </c>
      <c r="J1355" t="s">
        <v>1832</v>
      </c>
      <c r="K1355" t="s">
        <v>1833</v>
      </c>
      <c r="L1355">
        <v>1301</v>
      </c>
      <c r="N1355">
        <v>1003</v>
      </c>
      <c r="O1355" t="s">
        <v>211</v>
      </c>
      <c r="P1355" t="s">
        <v>211</v>
      </c>
      <c r="Q1355">
        <v>1</v>
      </c>
      <c r="W1355">
        <v>0</v>
      </c>
      <c r="X1355">
        <v>-1339918502</v>
      </c>
      <c r="Y1355">
        <f t="shared" si="616"/>
        <v>0</v>
      </c>
      <c r="AA1355">
        <v>5.17</v>
      </c>
      <c r="AB1355">
        <v>0</v>
      </c>
      <c r="AC1355">
        <v>0</v>
      </c>
      <c r="AD1355">
        <v>0</v>
      </c>
      <c r="AE1355">
        <v>5.87</v>
      </c>
      <c r="AF1355">
        <v>0</v>
      </c>
      <c r="AG1355">
        <v>0</v>
      </c>
      <c r="AH1355">
        <v>0</v>
      </c>
      <c r="AI1355">
        <v>0.88</v>
      </c>
      <c r="AJ1355">
        <v>1</v>
      </c>
      <c r="AK1355">
        <v>1</v>
      </c>
      <c r="AL1355">
        <v>1</v>
      </c>
      <c r="AM1355">
        <v>2</v>
      </c>
      <c r="AN1355">
        <v>0</v>
      </c>
      <c r="AO1355">
        <v>0</v>
      </c>
      <c r="AP1355">
        <v>1</v>
      </c>
      <c r="AQ1355">
        <v>1</v>
      </c>
      <c r="AR1355">
        <v>0</v>
      </c>
      <c r="AS1355" t="s">
        <v>3</v>
      </c>
      <c r="AT1355">
        <v>3</v>
      </c>
      <c r="AU1355" t="s">
        <v>135</v>
      </c>
      <c r="AV1355">
        <v>0</v>
      </c>
      <c r="AW1355">
        <v>2</v>
      </c>
      <c r="AX1355">
        <v>448999642</v>
      </c>
      <c r="AY1355">
        <v>1</v>
      </c>
      <c r="AZ1355">
        <v>0</v>
      </c>
      <c r="BA1355">
        <v>1397</v>
      </c>
      <c r="BB1355">
        <v>1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17.61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1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CV1355">
        <v>0</v>
      </c>
      <c r="CW1355">
        <v>0</v>
      </c>
      <c r="CX1355">
        <f>ROUND(Y1355*Source!I730,7)</f>
        <v>0</v>
      </c>
      <c r="CY1355">
        <f t="shared" si="617"/>
        <v>5.17</v>
      </c>
      <c r="CZ1355">
        <f t="shared" si="618"/>
        <v>5.87</v>
      </c>
      <c r="DA1355">
        <f t="shared" si="619"/>
        <v>0.88</v>
      </c>
      <c r="DB1355">
        <f t="shared" si="620"/>
        <v>0</v>
      </c>
      <c r="DC1355">
        <f t="shared" si="621"/>
        <v>0</v>
      </c>
      <c r="DD1355" t="s">
        <v>3</v>
      </c>
      <c r="DE1355" t="s">
        <v>3</v>
      </c>
      <c r="DF1355">
        <f t="shared" ref="DF1355:DF1363" si="623">ROUND(ROUND(AE1355*AI1355,2)*CX1355,2)</f>
        <v>0</v>
      </c>
      <c r="DG1355">
        <f t="shared" si="615"/>
        <v>0</v>
      </c>
      <c r="DH1355">
        <f t="shared" si="613"/>
        <v>0</v>
      </c>
      <c r="DI1355">
        <f t="shared" si="614"/>
        <v>0</v>
      </c>
      <c r="DJ1355">
        <f t="shared" si="622"/>
        <v>0</v>
      </c>
      <c r="DK1355">
        <v>0</v>
      </c>
      <c r="DL1355" t="s">
        <v>3</v>
      </c>
      <c r="DM1355">
        <v>0</v>
      </c>
      <c r="DN1355" t="s">
        <v>3</v>
      </c>
      <c r="DO1355">
        <v>0</v>
      </c>
    </row>
    <row r="1356" spans="1:119" x14ac:dyDescent="0.2">
      <c r="A1356">
        <f>ROW(Source!A730)</f>
        <v>730</v>
      </c>
      <c r="B1356">
        <v>449016111</v>
      </c>
      <c r="C1356">
        <v>448999613</v>
      </c>
      <c r="D1356">
        <v>277866682</v>
      </c>
      <c r="E1356">
        <v>1</v>
      </c>
      <c r="F1356">
        <v>1</v>
      </c>
      <c r="G1356">
        <v>1</v>
      </c>
      <c r="H1356">
        <v>3</v>
      </c>
      <c r="I1356" t="s">
        <v>1320</v>
      </c>
      <c r="J1356" t="s">
        <v>1321</v>
      </c>
      <c r="K1356" t="s">
        <v>1322</v>
      </c>
      <c r="L1356">
        <v>1346</v>
      </c>
      <c r="N1356">
        <v>1009</v>
      </c>
      <c r="O1356" t="s">
        <v>441</v>
      </c>
      <c r="P1356" t="s">
        <v>441</v>
      </c>
      <c r="Q1356">
        <v>1</v>
      </c>
      <c r="W1356">
        <v>0</v>
      </c>
      <c r="X1356">
        <v>1568892381</v>
      </c>
      <c r="Y1356">
        <f t="shared" si="616"/>
        <v>0</v>
      </c>
      <c r="AA1356">
        <v>121.39</v>
      </c>
      <c r="AB1356">
        <v>0</v>
      </c>
      <c r="AC1356">
        <v>0</v>
      </c>
      <c r="AD1356">
        <v>0</v>
      </c>
      <c r="AE1356">
        <v>155.63</v>
      </c>
      <c r="AF1356">
        <v>0</v>
      </c>
      <c r="AG1356">
        <v>0</v>
      </c>
      <c r="AH1356">
        <v>0</v>
      </c>
      <c r="AI1356">
        <v>0.78</v>
      </c>
      <c r="AJ1356">
        <v>1</v>
      </c>
      <c r="AK1356">
        <v>1</v>
      </c>
      <c r="AL1356">
        <v>1</v>
      </c>
      <c r="AM1356">
        <v>2</v>
      </c>
      <c r="AN1356">
        <v>0</v>
      </c>
      <c r="AO1356">
        <v>0</v>
      </c>
      <c r="AP1356">
        <v>1</v>
      </c>
      <c r="AQ1356">
        <v>1</v>
      </c>
      <c r="AR1356">
        <v>0</v>
      </c>
      <c r="AS1356" t="s">
        <v>3</v>
      </c>
      <c r="AT1356">
        <v>7.0000000000000007E-2</v>
      </c>
      <c r="AU1356" t="s">
        <v>135</v>
      </c>
      <c r="AV1356">
        <v>0</v>
      </c>
      <c r="AW1356">
        <v>2</v>
      </c>
      <c r="AX1356">
        <v>448999643</v>
      </c>
      <c r="AY1356">
        <v>1</v>
      </c>
      <c r="AZ1356">
        <v>0</v>
      </c>
      <c r="BA1356">
        <v>1398</v>
      </c>
      <c r="BB1356">
        <v>1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10.8941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1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CV1356">
        <v>0</v>
      </c>
      <c r="CW1356">
        <v>0</v>
      </c>
      <c r="CX1356">
        <f>ROUND(Y1356*Source!I730,7)</f>
        <v>0</v>
      </c>
      <c r="CY1356">
        <f t="shared" si="617"/>
        <v>121.39</v>
      </c>
      <c r="CZ1356">
        <f t="shared" si="618"/>
        <v>155.63</v>
      </c>
      <c r="DA1356">
        <f t="shared" si="619"/>
        <v>0.78</v>
      </c>
      <c r="DB1356">
        <f t="shared" si="620"/>
        <v>0</v>
      </c>
      <c r="DC1356">
        <f t="shared" si="621"/>
        <v>0</v>
      </c>
      <c r="DD1356" t="s">
        <v>3</v>
      </c>
      <c r="DE1356" t="s">
        <v>3</v>
      </c>
      <c r="DF1356">
        <f t="shared" si="623"/>
        <v>0</v>
      </c>
      <c r="DG1356">
        <f t="shared" si="615"/>
        <v>0</v>
      </c>
      <c r="DH1356">
        <f t="shared" si="613"/>
        <v>0</v>
      </c>
      <c r="DI1356">
        <f t="shared" si="614"/>
        <v>0</v>
      </c>
      <c r="DJ1356">
        <f t="shared" si="622"/>
        <v>0</v>
      </c>
      <c r="DK1356">
        <v>0</v>
      </c>
      <c r="DL1356" t="s">
        <v>3</v>
      </c>
      <c r="DM1356">
        <v>0</v>
      </c>
      <c r="DN1356" t="s">
        <v>3</v>
      </c>
      <c r="DO1356">
        <v>0</v>
      </c>
    </row>
    <row r="1357" spans="1:119" x14ac:dyDescent="0.2">
      <c r="A1357">
        <f>ROW(Source!A730)</f>
        <v>730</v>
      </c>
      <c r="B1357">
        <v>449016111</v>
      </c>
      <c r="C1357">
        <v>448999613</v>
      </c>
      <c r="D1357">
        <v>277867733</v>
      </c>
      <c r="E1357">
        <v>1</v>
      </c>
      <c r="F1357">
        <v>1</v>
      </c>
      <c r="G1357">
        <v>1</v>
      </c>
      <c r="H1357">
        <v>3</v>
      </c>
      <c r="I1357" t="s">
        <v>1241</v>
      </c>
      <c r="J1357" t="s">
        <v>1242</v>
      </c>
      <c r="K1357" t="s">
        <v>1243</v>
      </c>
      <c r="L1357">
        <v>1346</v>
      </c>
      <c r="N1357">
        <v>1009</v>
      </c>
      <c r="O1357" t="s">
        <v>441</v>
      </c>
      <c r="P1357" t="s">
        <v>441</v>
      </c>
      <c r="Q1357">
        <v>1</v>
      </c>
      <c r="W1357">
        <v>0</v>
      </c>
      <c r="X1357">
        <v>391631581</v>
      </c>
      <c r="Y1357">
        <f t="shared" si="616"/>
        <v>0</v>
      </c>
      <c r="AA1357">
        <v>188.92</v>
      </c>
      <c r="AB1357">
        <v>0</v>
      </c>
      <c r="AC1357">
        <v>0</v>
      </c>
      <c r="AD1357">
        <v>0</v>
      </c>
      <c r="AE1357">
        <v>174.93</v>
      </c>
      <c r="AF1357">
        <v>0</v>
      </c>
      <c r="AG1357">
        <v>0</v>
      </c>
      <c r="AH1357">
        <v>0</v>
      </c>
      <c r="AI1357">
        <v>1.08</v>
      </c>
      <c r="AJ1357">
        <v>1</v>
      </c>
      <c r="AK1357">
        <v>1</v>
      </c>
      <c r="AL1357">
        <v>1</v>
      </c>
      <c r="AM1357">
        <v>2</v>
      </c>
      <c r="AN1357">
        <v>0</v>
      </c>
      <c r="AO1357">
        <v>0</v>
      </c>
      <c r="AP1357">
        <v>1</v>
      </c>
      <c r="AQ1357">
        <v>1</v>
      </c>
      <c r="AR1357">
        <v>0</v>
      </c>
      <c r="AS1357" t="s">
        <v>3</v>
      </c>
      <c r="AT1357">
        <v>0.38</v>
      </c>
      <c r="AU1357" t="s">
        <v>135</v>
      </c>
      <c r="AV1357">
        <v>0</v>
      </c>
      <c r="AW1357">
        <v>2</v>
      </c>
      <c r="AX1357">
        <v>448999644</v>
      </c>
      <c r="AY1357">
        <v>1</v>
      </c>
      <c r="AZ1357">
        <v>0</v>
      </c>
      <c r="BA1357">
        <v>1399</v>
      </c>
      <c r="BB1357">
        <v>1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66.473399999999998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1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CV1357">
        <v>0</v>
      </c>
      <c r="CW1357">
        <v>0</v>
      </c>
      <c r="CX1357">
        <f>ROUND(Y1357*Source!I730,7)</f>
        <v>0</v>
      </c>
      <c r="CY1357">
        <f t="shared" si="617"/>
        <v>188.92</v>
      </c>
      <c r="CZ1357">
        <f t="shared" si="618"/>
        <v>174.93</v>
      </c>
      <c r="DA1357">
        <f t="shared" si="619"/>
        <v>1.08</v>
      </c>
      <c r="DB1357">
        <f t="shared" si="620"/>
        <v>0</v>
      </c>
      <c r="DC1357">
        <f t="shared" si="621"/>
        <v>0</v>
      </c>
      <c r="DD1357" t="s">
        <v>3</v>
      </c>
      <c r="DE1357" t="s">
        <v>3</v>
      </c>
      <c r="DF1357">
        <f t="shared" si="623"/>
        <v>0</v>
      </c>
      <c r="DG1357">
        <f t="shared" si="615"/>
        <v>0</v>
      </c>
      <c r="DH1357">
        <f t="shared" si="613"/>
        <v>0</v>
      </c>
      <c r="DI1357">
        <f t="shared" si="614"/>
        <v>0</v>
      </c>
      <c r="DJ1357">
        <f t="shared" si="622"/>
        <v>0</v>
      </c>
      <c r="DK1357">
        <v>0</v>
      </c>
      <c r="DL1357" t="s">
        <v>3</v>
      </c>
      <c r="DM1357">
        <v>0</v>
      </c>
      <c r="DN1357" t="s">
        <v>3</v>
      </c>
      <c r="DO1357">
        <v>0</v>
      </c>
    </row>
    <row r="1358" spans="1:119" x14ac:dyDescent="0.2">
      <c r="A1358">
        <f>ROW(Source!A730)</f>
        <v>730</v>
      </c>
      <c r="B1358">
        <v>449016111</v>
      </c>
      <c r="C1358">
        <v>448999613</v>
      </c>
      <c r="D1358">
        <v>277867852</v>
      </c>
      <c r="E1358">
        <v>1</v>
      </c>
      <c r="F1358">
        <v>1</v>
      </c>
      <c r="G1358">
        <v>1</v>
      </c>
      <c r="H1358">
        <v>3</v>
      </c>
      <c r="I1358" t="s">
        <v>1834</v>
      </c>
      <c r="J1358" t="s">
        <v>1835</v>
      </c>
      <c r="K1358" t="s">
        <v>1836</v>
      </c>
      <c r="L1358">
        <v>1425</v>
      </c>
      <c r="N1358">
        <v>1013</v>
      </c>
      <c r="O1358" t="s">
        <v>62</v>
      </c>
      <c r="P1358" t="s">
        <v>62</v>
      </c>
      <c r="Q1358">
        <v>1</v>
      </c>
      <c r="W1358">
        <v>0</v>
      </c>
      <c r="X1358">
        <v>1701369721</v>
      </c>
      <c r="Y1358">
        <f t="shared" si="616"/>
        <v>0</v>
      </c>
      <c r="AA1358">
        <v>53.81</v>
      </c>
      <c r="AB1358">
        <v>0</v>
      </c>
      <c r="AC1358">
        <v>0</v>
      </c>
      <c r="AD1358">
        <v>0</v>
      </c>
      <c r="AE1358">
        <v>41.71</v>
      </c>
      <c r="AF1358">
        <v>0</v>
      </c>
      <c r="AG1358">
        <v>0</v>
      </c>
      <c r="AH1358">
        <v>0</v>
      </c>
      <c r="AI1358">
        <v>1.29</v>
      </c>
      <c r="AJ1358">
        <v>1</v>
      </c>
      <c r="AK1358">
        <v>1</v>
      </c>
      <c r="AL1358">
        <v>1</v>
      </c>
      <c r="AM1358">
        <v>2</v>
      </c>
      <c r="AN1358">
        <v>0</v>
      </c>
      <c r="AO1358">
        <v>0</v>
      </c>
      <c r="AP1358">
        <v>1</v>
      </c>
      <c r="AQ1358">
        <v>1</v>
      </c>
      <c r="AR1358">
        <v>0</v>
      </c>
      <c r="AS1358" t="s">
        <v>3</v>
      </c>
      <c r="AT1358">
        <v>1.4E-2</v>
      </c>
      <c r="AU1358" t="s">
        <v>135</v>
      </c>
      <c r="AV1358">
        <v>0</v>
      </c>
      <c r="AW1358">
        <v>2</v>
      </c>
      <c r="AX1358">
        <v>448999645</v>
      </c>
      <c r="AY1358">
        <v>1</v>
      </c>
      <c r="AZ1358">
        <v>0</v>
      </c>
      <c r="BA1358">
        <v>1400</v>
      </c>
      <c r="BB1358">
        <v>1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0.58394000000000001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1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CV1358">
        <v>0</v>
      </c>
      <c r="CW1358">
        <v>0</v>
      </c>
      <c r="CX1358">
        <f>ROUND(Y1358*Source!I730,7)</f>
        <v>0</v>
      </c>
      <c r="CY1358">
        <f t="shared" si="617"/>
        <v>53.81</v>
      </c>
      <c r="CZ1358">
        <f t="shared" si="618"/>
        <v>41.71</v>
      </c>
      <c r="DA1358">
        <f t="shared" si="619"/>
        <v>1.29</v>
      </c>
      <c r="DB1358">
        <f t="shared" si="620"/>
        <v>0</v>
      </c>
      <c r="DC1358">
        <f t="shared" si="621"/>
        <v>0</v>
      </c>
      <c r="DD1358" t="s">
        <v>3</v>
      </c>
      <c r="DE1358" t="s">
        <v>3</v>
      </c>
      <c r="DF1358">
        <f t="shared" si="623"/>
        <v>0</v>
      </c>
      <c r="DG1358">
        <f t="shared" si="615"/>
        <v>0</v>
      </c>
      <c r="DH1358">
        <f t="shared" si="613"/>
        <v>0</v>
      </c>
      <c r="DI1358">
        <f t="shared" si="614"/>
        <v>0</v>
      </c>
      <c r="DJ1358">
        <f t="shared" si="622"/>
        <v>0</v>
      </c>
      <c r="DK1358">
        <v>0</v>
      </c>
      <c r="DL1358" t="s">
        <v>3</v>
      </c>
      <c r="DM1358">
        <v>0</v>
      </c>
      <c r="DN1358" t="s">
        <v>3</v>
      </c>
      <c r="DO1358">
        <v>0</v>
      </c>
    </row>
    <row r="1359" spans="1:119" x14ac:dyDescent="0.2">
      <c r="A1359">
        <f>ROW(Source!A730)</f>
        <v>730</v>
      </c>
      <c r="B1359">
        <v>449016111</v>
      </c>
      <c r="C1359">
        <v>448999613</v>
      </c>
      <c r="D1359">
        <v>277869585</v>
      </c>
      <c r="E1359">
        <v>1</v>
      </c>
      <c r="F1359">
        <v>1</v>
      </c>
      <c r="G1359">
        <v>1</v>
      </c>
      <c r="H1359">
        <v>3</v>
      </c>
      <c r="I1359" t="s">
        <v>1837</v>
      </c>
      <c r="J1359" t="s">
        <v>1838</v>
      </c>
      <c r="K1359" t="s">
        <v>1839</v>
      </c>
      <c r="L1359">
        <v>1346</v>
      </c>
      <c r="N1359">
        <v>1009</v>
      </c>
      <c r="O1359" t="s">
        <v>441</v>
      </c>
      <c r="P1359" t="s">
        <v>441</v>
      </c>
      <c r="Q1359">
        <v>1</v>
      </c>
      <c r="W1359">
        <v>0</v>
      </c>
      <c r="X1359">
        <v>1132441361</v>
      </c>
      <c r="Y1359">
        <f t="shared" si="616"/>
        <v>0</v>
      </c>
      <c r="AA1359">
        <v>609.29999999999995</v>
      </c>
      <c r="AB1359">
        <v>0</v>
      </c>
      <c r="AC1359">
        <v>0</v>
      </c>
      <c r="AD1359">
        <v>0</v>
      </c>
      <c r="AE1359">
        <v>395.65</v>
      </c>
      <c r="AF1359">
        <v>0</v>
      </c>
      <c r="AG1359">
        <v>0</v>
      </c>
      <c r="AH1359">
        <v>0</v>
      </c>
      <c r="AI1359">
        <v>1.54</v>
      </c>
      <c r="AJ1359">
        <v>1</v>
      </c>
      <c r="AK1359">
        <v>1</v>
      </c>
      <c r="AL1359">
        <v>1</v>
      </c>
      <c r="AM1359">
        <v>2</v>
      </c>
      <c r="AN1359">
        <v>0</v>
      </c>
      <c r="AO1359">
        <v>0</v>
      </c>
      <c r="AP1359">
        <v>1</v>
      </c>
      <c r="AQ1359">
        <v>1</v>
      </c>
      <c r="AR1359">
        <v>0</v>
      </c>
      <c r="AS1359" t="s">
        <v>3</v>
      </c>
      <c r="AT1359">
        <v>2E-3</v>
      </c>
      <c r="AU1359" t="s">
        <v>135</v>
      </c>
      <c r="AV1359">
        <v>0</v>
      </c>
      <c r="AW1359">
        <v>2</v>
      </c>
      <c r="AX1359">
        <v>448999646</v>
      </c>
      <c r="AY1359">
        <v>1</v>
      </c>
      <c r="AZ1359">
        <v>0</v>
      </c>
      <c r="BA1359">
        <v>1401</v>
      </c>
      <c r="BB1359">
        <v>1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0.7913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1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CV1359">
        <v>0</v>
      </c>
      <c r="CW1359">
        <v>0</v>
      </c>
      <c r="CX1359">
        <f>ROUND(Y1359*Source!I730,7)</f>
        <v>0</v>
      </c>
      <c r="CY1359">
        <f t="shared" si="617"/>
        <v>609.29999999999995</v>
      </c>
      <c r="CZ1359">
        <f t="shared" si="618"/>
        <v>395.65</v>
      </c>
      <c r="DA1359">
        <f t="shared" si="619"/>
        <v>1.54</v>
      </c>
      <c r="DB1359">
        <f t="shared" si="620"/>
        <v>0</v>
      </c>
      <c r="DC1359">
        <f t="shared" si="621"/>
        <v>0</v>
      </c>
      <c r="DD1359" t="s">
        <v>3</v>
      </c>
      <c r="DE1359" t="s">
        <v>3</v>
      </c>
      <c r="DF1359">
        <f t="shared" si="623"/>
        <v>0</v>
      </c>
      <c r="DG1359">
        <f t="shared" si="615"/>
        <v>0</v>
      </c>
      <c r="DH1359">
        <f t="shared" si="613"/>
        <v>0</v>
      </c>
      <c r="DI1359">
        <f t="shared" si="614"/>
        <v>0</v>
      </c>
      <c r="DJ1359">
        <f t="shared" si="622"/>
        <v>0</v>
      </c>
      <c r="DK1359">
        <v>0</v>
      </c>
      <c r="DL1359" t="s">
        <v>3</v>
      </c>
      <c r="DM1359">
        <v>0</v>
      </c>
      <c r="DN1359" t="s">
        <v>3</v>
      </c>
      <c r="DO1359">
        <v>0</v>
      </c>
    </row>
    <row r="1360" spans="1:119" x14ac:dyDescent="0.2">
      <c r="A1360">
        <f>ROW(Source!A730)</f>
        <v>730</v>
      </c>
      <c r="B1360">
        <v>449016111</v>
      </c>
      <c r="C1360">
        <v>448999613</v>
      </c>
      <c r="D1360">
        <v>277875611</v>
      </c>
      <c r="E1360">
        <v>1</v>
      </c>
      <c r="F1360">
        <v>1</v>
      </c>
      <c r="G1360">
        <v>1</v>
      </c>
      <c r="H1360">
        <v>3</v>
      </c>
      <c r="I1360" t="s">
        <v>1504</v>
      </c>
      <c r="J1360" t="s">
        <v>1505</v>
      </c>
      <c r="K1360" t="s">
        <v>1506</v>
      </c>
      <c r="L1360">
        <v>1348</v>
      </c>
      <c r="N1360">
        <v>1009</v>
      </c>
      <c r="O1360" t="s">
        <v>83</v>
      </c>
      <c r="P1360" t="s">
        <v>83</v>
      </c>
      <c r="Q1360">
        <v>1000</v>
      </c>
      <c r="W1360">
        <v>0</v>
      </c>
      <c r="X1360">
        <v>1030386617</v>
      </c>
      <c r="Y1360">
        <f t="shared" si="616"/>
        <v>0</v>
      </c>
      <c r="AA1360">
        <v>135809.66</v>
      </c>
      <c r="AB1360">
        <v>0</v>
      </c>
      <c r="AC1360">
        <v>0</v>
      </c>
      <c r="AD1360">
        <v>0</v>
      </c>
      <c r="AE1360">
        <v>105278.81</v>
      </c>
      <c r="AF1360">
        <v>0</v>
      </c>
      <c r="AG1360">
        <v>0</v>
      </c>
      <c r="AH1360">
        <v>0</v>
      </c>
      <c r="AI1360">
        <v>1.29</v>
      </c>
      <c r="AJ1360">
        <v>1</v>
      </c>
      <c r="AK1360">
        <v>1</v>
      </c>
      <c r="AL1360">
        <v>1</v>
      </c>
      <c r="AM1360">
        <v>2</v>
      </c>
      <c r="AN1360">
        <v>0</v>
      </c>
      <c r="AO1360">
        <v>0</v>
      </c>
      <c r="AP1360">
        <v>1</v>
      </c>
      <c r="AQ1360">
        <v>1</v>
      </c>
      <c r="AR1360">
        <v>0</v>
      </c>
      <c r="AS1360" t="s">
        <v>3</v>
      </c>
      <c r="AT1360">
        <v>2E-3</v>
      </c>
      <c r="AU1360" t="s">
        <v>135</v>
      </c>
      <c r="AV1360">
        <v>0</v>
      </c>
      <c r="AW1360">
        <v>2</v>
      </c>
      <c r="AX1360">
        <v>448999647</v>
      </c>
      <c r="AY1360">
        <v>1</v>
      </c>
      <c r="AZ1360">
        <v>0</v>
      </c>
      <c r="BA1360">
        <v>1402</v>
      </c>
      <c r="BB1360">
        <v>1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210.55761999999999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1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CV1360">
        <v>0</v>
      </c>
      <c r="CW1360">
        <v>0</v>
      </c>
      <c r="CX1360">
        <f>ROUND(Y1360*Source!I730,7)</f>
        <v>0</v>
      </c>
      <c r="CY1360">
        <f t="shared" si="617"/>
        <v>135809.66</v>
      </c>
      <c r="CZ1360">
        <f t="shared" si="618"/>
        <v>105278.81</v>
      </c>
      <c r="DA1360">
        <f t="shared" si="619"/>
        <v>1.29</v>
      </c>
      <c r="DB1360">
        <f t="shared" si="620"/>
        <v>0</v>
      </c>
      <c r="DC1360">
        <f t="shared" si="621"/>
        <v>0</v>
      </c>
      <c r="DD1360" t="s">
        <v>3</v>
      </c>
      <c r="DE1360" t="s">
        <v>3</v>
      </c>
      <c r="DF1360">
        <f t="shared" si="623"/>
        <v>0</v>
      </c>
      <c r="DG1360">
        <f t="shared" si="615"/>
        <v>0</v>
      </c>
      <c r="DH1360">
        <f t="shared" si="613"/>
        <v>0</v>
      </c>
      <c r="DI1360">
        <f t="shared" si="614"/>
        <v>0</v>
      </c>
      <c r="DJ1360">
        <f t="shared" si="622"/>
        <v>0</v>
      </c>
      <c r="DK1360">
        <v>0</v>
      </c>
      <c r="DL1360" t="s">
        <v>3</v>
      </c>
      <c r="DM1360">
        <v>0</v>
      </c>
      <c r="DN1360" t="s">
        <v>3</v>
      </c>
      <c r="DO1360">
        <v>0</v>
      </c>
    </row>
    <row r="1361" spans="1:119" x14ac:dyDescent="0.2">
      <c r="A1361">
        <f>ROW(Source!A730)</f>
        <v>730</v>
      </c>
      <c r="B1361">
        <v>449016111</v>
      </c>
      <c r="C1361">
        <v>448999613</v>
      </c>
      <c r="D1361">
        <v>277896271</v>
      </c>
      <c r="E1361">
        <v>1</v>
      </c>
      <c r="F1361">
        <v>1</v>
      </c>
      <c r="G1361">
        <v>1</v>
      </c>
      <c r="H1361">
        <v>3</v>
      </c>
      <c r="I1361" t="s">
        <v>1755</v>
      </c>
      <c r="J1361" t="s">
        <v>1756</v>
      </c>
      <c r="K1361" t="s">
        <v>1757</v>
      </c>
      <c r="L1361">
        <v>1346</v>
      </c>
      <c r="N1361">
        <v>1009</v>
      </c>
      <c r="O1361" t="s">
        <v>441</v>
      </c>
      <c r="P1361" t="s">
        <v>441</v>
      </c>
      <c r="Q1361">
        <v>1</v>
      </c>
      <c r="W1361">
        <v>0</v>
      </c>
      <c r="X1361">
        <v>628117784</v>
      </c>
      <c r="Y1361">
        <f t="shared" si="616"/>
        <v>0</v>
      </c>
      <c r="AA1361">
        <v>115.03</v>
      </c>
      <c r="AB1361">
        <v>0</v>
      </c>
      <c r="AC1361">
        <v>0</v>
      </c>
      <c r="AD1361">
        <v>0</v>
      </c>
      <c r="AE1361">
        <v>79.88</v>
      </c>
      <c r="AF1361">
        <v>0</v>
      </c>
      <c r="AG1361">
        <v>0</v>
      </c>
      <c r="AH1361">
        <v>0</v>
      </c>
      <c r="AI1361">
        <v>1.44</v>
      </c>
      <c r="AJ1361">
        <v>1</v>
      </c>
      <c r="AK1361">
        <v>1</v>
      </c>
      <c r="AL1361">
        <v>1</v>
      </c>
      <c r="AM1361">
        <v>2</v>
      </c>
      <c r="AN1361">
        <v>0</v>
      </c>
      <c r="AO1361">
        <v>0</v>
      </c>
      <c r="AP1361">
        <v>1</v>
      </c>
      <c r="AQ1361">
        <v>1</v>
      </c>
      <c r="AR1361">
        <v>0</v>
      </c>
      <c r="AS1361" t="s">
        <v>3</v>
      </c>
      <c r="AT1361">
        <v>4.7E-2</v>
      </c>
      <c r="AU1361" t="s">
        <v>135</v>
      </c>
      <c r="AV1361">
        <v>0</v>
      </c>
      <c r="AW1361">
        <v>2</v>
      </c>
      <c r="AX1361">
        <v>448999648</v>
      </c>
      <c r="AY1361">
        <v>1</v>
      </c>
      <c r="AZ1361">
        <v>0</v>
      </c>
      <c r="BA1361">
        <v>1403</v>
      </c>
      <c r="BB1361">
        <v>1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3.7543599999999997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1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CV1361">
        <v>0</v>
      </c>
      <c r="CW1361">
        <v>0</v>
      </c>
      <c r="CX1361">
        <f>ROUND(Y1361*Source!I730,7)</f>
        <v>0</v>
      </c>
      <c r="CY1361">
        <f t="shared" si="617"/>
        <v>115.03</v>
      </c>
      <c r="CZ1361">
        <f t="shared" si="618"/>
        <v>79.88</v>
      </c>
      <c r="DA1361">
        <f t="shared" si="619"/>
        <v>1.44</v>
      </c>
      <c r="DB1361">
        <f t="shared" si="620"/>
        <v>0</v>
      </c>
      <c r="DC1361">
        <f t="shared" si="621"/>
        <v>0</v>
      </c>
      <c r="DD1361" t="s">
        <v>3</v>
      </c>
      <c r="DE1361" t="s">
        <v>3</v>
      </c>
      <c r="DF1361">
        <f t="shared" si="623"/>
        <v>0</v>
      </c>
      <c r="DG1361">
        <f t="shared" si="615"/>
        <v>0</v>
      </c>
      <c r="DH1361">
        <f t="shared" si="613"/>
        <v>0</v>
      </c>
      <c r="DI1361">
        <f t="shared" si="614"/>
        <v>0</v>
      </c>
      <c r="DJ1361">
        <f t="shared" si="622"/>
        <v>0</v>
      </c>
      <c r="DK1361">
        <v>0</v>
      </c>
      <c r="DL1361" t="s">
        <v>3</v>
      </c>
      <c r="DM1361">
        <v>0</v>
      </c>
      <c r="DN1361" t="s">
        <v>3</v>
      </c>
      <c r="DO1361">
        <v>0</v>
      </c>
    </row>
    <row r="1362" spans="1:119" x14ac:dyDescent="0.2">
      <c r="A1362">
        <f>ROW(Source!A730)</f>
        <v>730</v>
      </c>
      <c r="B1362">
        <v>449016111</v>
      </c>
      <c r="C1362">
        <v>448999613</v>
      </c>
      <c r="D1362">
        <v>277896329</v>
      </c>
      <c r="E1362">
        <v>1</v>
      </c>
      <c r="F1362">
        <v>1</v>
      </c>
      <c r="G1362">
        <v>1</v>
      </c>
      <c r="H1362">
        <v>3</v>
      </c>
      <c r="I1362" t="s">
        <v>1701</v>
      </c>
      <c r="J1362" t="s">
        <v>1702</v>
      </c>
      <c r="K1362" t="s">
        <v>1703</v>
      </c>
      <c r="L1362">
        <v>1346</v>
      </c>
      <c r="N1362">
        <v>1009</v>
      </c>
      <c r="O1362" t="s">
        <v>441</v>
      </c>
      <c r="P1362" t="s">
        <v>441</v>
      </c>
      <c r="Q1362">
        <v>1</v>
      </c>
      <c r="W1362">
        <v>0</v>
      </c>
      <c r="X1362">
        <v>1468099997</v>
      </c>
      <c r="Y1362">
        <f t="shared" si="616"/>
        <v>0</v>
      </c>
      <c r="AA1362">
        <v>188.93</v>
      </c>
      <c r="AB1362">
        <v>0</v>
      </c>
      <c r="AC1362">
        <v>0</v>
      </c>
      <c r="AD1362">
        <v>0</v>
      </c>
      <c r="AE1362">
        <v>157.44</v>
      </c>
      <c r="AF1362">
        <v>0</v>
      </c>
      <c r="AG1362">
        <v>0</v>
      </c>
      <c r="AH1362">
        <v>0</v>
      </c>
      <c r="AI1362">
        <v>1.2</v>
      </c>
      <c r="AJ1362">
        <v>1</v>
      </c>
      <c r="AK1362">
        <v>1</v>
      </c>
      <c r="AL1362">
        <v>1</v>
      </c>
      <c r="AM1362">
        <v>2</v>
      </c>
      <c r="AN1362">
        <v>0</v>
      </c>
      <c r="AO1362">
        <v>0</v>
      </c>
      <c r="AP1362">
        <v>1</v>
      </c>
      <c r="AQ1362">
        <v>1</v>
      </c>
      <c r="AR1362">
        <v>0</v>
      </c>
      <c r="AS1362" t="s">
        <v>3</v>
      </c>
      <c r="AT1362">
        <v>1.4E-2</v>
      </c>
      <c r="AU1362" t="s">
        <v>135</v>
      </c>
      <c r="AV1362">
        <v>0</v>
      </c>
      <c r="AW1362">
        <v>2</v>
      </c>
      <c r="AX1362">
        <v>448999649</v>
      </c>
      <c r="AY1362">
        <v>1</v>
      </c>
      <c r="AZ1362">
        <v>0</v>
      </c>
      <c r="BA1362">
        <v>1404</v>
      </c>
      <c r="BB1362">
        <v>1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2.2041599999999999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1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CV1362">
        <v>0</v>
      </c>
      <c r="CW1362">
        <v>0</v>
      </c>
      <c r="CX1362">
        <f>ROUND(Y1362*Source!I730,7)</f>
        <v>0</v>
      </c>
      <c r="CY1362">
        <f t="shared" si="617"/>
        <v>188.93</v>
      </c>
      <c r="CZ1362">
        <f t="shared" si="618"/>
        <v>157.44</v>
      </c>
      <c r="DA1362">
        <f t="shared" si="619"/>
        <v>1.2</v>
      </c>
      <c r="DB1362">
        <f t="shared" si="620"/>
        <v>0</v>
      </c>
      <c r="DC1362">
        <f t="shared" si="621"/>
        <v>0</v>
      </c>
      <c r="DD1362" t="s">
        <v>3</v>
      </c>
      <c r="DE1362" t="s">
        <v>3</v>
      </c>
      <c r="DF1362">
        <f t="shared" si="623"/>
        <v>0</v>
      </c>
      <c r="DG1362">
        <f t="shared" si="615"/>
        <v>0</v>
      </c>
      <c r="DH1362">
        <f t="shared" si="613"/>
        <v>0</v>
      </c>
      <c r="DI1362">
        <f t="shared" si="614"/>
        <v>0</v>
      </c>
      <c r="DJ1362">
        <f t="shared" si="622"/>
        <v>0</v>
      </c>
      <c r="DK1362">
        <v>0</v>
      </c>
      <c r="DL1362" t="s">
        <v>3</v>
      </c>
      <c r="DM1362">
        <v>0</v>
      </c>
      <c r="DN1362" t="s">
        <v>3</v>
      </c>
      <c r="DO1362">
        <v>0</v>
      </c>
    </row>
    <row r="1363" spans="1:119" x14ac:dyDescent="0.2">
      <c r="A1363">
        <f>ROW(Source!A730)</f>
        <v>730</v>
      </c>
      <c r="B1363">
        <v>449016111</v>
      </c>
      <c r="C1363">
        <v>448999613</v>
      </c>
      <c r="D1363">
        <v>277908024</v>
      </c>
      <c r="E1363">
        <v>1</v>
      </c>
      <c r="F1363">
        <v>1</v>
      </c>
      <c r="G1363">
        <v>1</v>
      </c>
      <c r="H1363">
        <v>3</v>
      </c>
      <c r="I1363" t="s">
        <v>1802</v>
      </c>
      <c r="J1363" t="s">
        <v>1803</v>
      </c>
      <c r="K1363" t="s">
        <v>1804</v>
      </c>
      <c r="L1363">
        <v>1455</v>
      </c>
      <c r="N1363">
        <v>1013</v>
      </c>
      <c r="O1363" t="s">
        <v>163</v>
      </c>
      <c r="P1363" t="s">
        <v>163</v>
      </c>
      <c r="Q1363">
        <v>1</v>
      </c>
      <c r="W1363">
        <v>0</v>
      </c>
      <c r="X1363">
        <v>-598792100</v>
      </c>
      <c r="Y1363">
        <f t="shared" si="616"/>
        <v>0</v>
      </c>
      <c r="AA1363">
        <v>1303.67</v>
      </c>
      <c r="AB1363">
        <v>0</v>
      </c>
      <c r="AC1363">
        <v>0</v>
      </c>
      <c r="AD1363">
        <v>0</v>
      </c>
      <c r="AE1363">
        <v>944.69</v>
      </c>
      <c r="AF1363">
        <v>0</v>
      </c>
      <c r="AG1363">
        <v>0</v>
      </c>
      <c r="AH1363">
        <v>0</v>
      </c>
      <c r="AI1363">
        <v>1.38</v>
      </c>
      <c r="AJ1363">
        <v>1</v>
      </c>
      <c r="AK1363">
        <v>1</v>
      </c>
      <c r="AL1363">
        <v>1</v>
      </c>
      <c r="AM1363">
        <v>2</v>
      </c>
      <c r="AN1363">
        <v>0</v>
      </c>
      <c r="AO1363">
        <v>0</v>
      </c>
      <c r="AP1363">
        <v>1</v>
      </c>
      <c r="AQ1363">
        <v>1</v>
      </c>
      <c r="AR1363">
        <v>0</v>
      </c>
      <c r="AS1363" t="s">
        <v>3</v>
      </c>
      <c r="AT1363">
        <v>0.1</v>
      </c>
      <c r="AU1363" t="s">
        <v>135</v>
      </c>
      <c r="AV1363">
        <v>0</v>
      </c>
      <c r="AW1363">
        <v>2</v>
      </c>
      <c r="AX1363">
        <v>448999650</v>
      </c>
      <c r="AY1363">
        <v>1</v>
      </c>
      <c r="AZ1363">
        <v>0</v>
      </c>
      <c r="BA1363">
        <v>1405</v>
      </c>
      <c r="BB1363">
        <v>1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94.469000000000008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1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CV1363">
        <v>0</v>
      </c>
      <c r="CW1363">
        <v>0</v>
      </c>
      <c r="CX1363">
        <f>ROUND(Y1363*Source!I730,7)</f>
        <v>0</v>
      </c>
      <c r="CY1363">
        <f t="shared" si="617"/>
        <v>1303.67</v>
      </c>
      <c r="CZ1363">
        <f t="shared" si="618"/>
        <v>944.69</v>
      </c>
      <c r="DA1363">
        <f t="shared" si="619"/>
        <v>1.38</v>
      </c>
      <c r="DB1363">
        <f t="shared" si="620"/>
        <v>0</v>
      </c>
      <c r="DC1363">
        <f t="shared" si="621"/>
        <v>0</v>
      </c>
      <c r="DD1363" t="s">
        <v>3</v>
      </c>
      <c r="DE1363" t="s">
        <v>3</v>
      </c>
      <c r="DF1363">
        <f t="shared" si="623"/>
        <v>0</v>
      </c>
      <c r="DG1363">
        <f t="shared" si="615"/>
        <v>0</v>
      </c>
      <c r="DH1363">
        <f t="shared" si="613"/>
        <v>0</v>
      </c>
      <c r="DI1363">
        <f t="shared" si="614"/>
        <v>0</v>
      </c>
      <c r="DJ1363">
        <f t="shared" si="622"/>
        <v>0</v>
      </c>
      <c r="DK1363">
        <v>0</v>
      </c>
      <c r="DL1363" t="s">
        <v>3</v>
      </c>
      <c r="DM1363">
        <v>0</v>
      </c>
      <c r="DN1363" t="s">
        <v>3</v>
      </c>
      <c r="DO1363">
        <v>0</v>
      </c>
    </row>
    <row r="1364" spans="1:119" x14ac:dyDescent="0.2">
      <c r="A1364">
        <f>ROW(Source!A730)</f>
        <v>730</v>
      </c>
      <c r="B1364">
        <v>449016111</v>
      </c>
      <c r="C1364">
        <v>448999613</v>
      </c>
      <c r="D1364">
        <v>277566433</v>
      </c>
      <c r="E1364">
        <v>109</v>
      </c>
      <c r="F1364">
        <v>1</v>
      </c>
      <c r="G1364">
        <v>1</v>
      </c>
      <c r="H1364">
        <v>3</v>
      </c>
      <c r="I1364" t="s">
        <v>633</v>
      </c>
      <c r="J1364" t="s">
        <v>3</v>
      </c>
      <c r="K1364" t="s">
        <v>634</v>
      </c>
      <c r="L1364">
        <v>3277935</v>
      </c>
      <c r="N1364">
        <v>1013</v>
      </c>
      <c r="O1364" t="s">
        <v>635</v>
      </c>
      <c r="P1364" t="s">
        <v>635</v>
      </c>
      <c r="Q1364">
        <v>1</v>
      </c>
      <c r="W1364">
        <v>0</v>
      </c>
      <c r="X1364">
        <v>274903907</v>
      </c>
      <c r="Y1364">
        <f>AT1364</f>
        <v>2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1</v>
      </c>
      <c r="AJ1364">
        <v>1</v>
      </c>
      <c r="AK1364">
        <v>1</v>
      </c>
      <c r="AL1364">
        <v>1</v>
      </c>
      <c r="AM1364">
        <v>-2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 t="s">
        <v>3</v>
      </c>
      <c r="AT1364">
        <v>2</v>
      </c>
      <c r="AU1364" t="s">
        <v>3</v>
      </c>
      <c r="AV1364">
        <v>0</v>
      </c>
      <c r="AW1364">
        <v>2</v>
      </c>
      <c r="AX1364">
        <v>448999651</v>
      </c>
      <c r="AY1364">
        <v>1</v>
      </c>
      <c r="AZ1364">
        <v>2048</v>
      </c>
      <c r="BA1364">
        <v>1406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CV1364">
        <v>0</v>
      </c>
      <c r="CW1364">
        <v>0</v>
      </c>
      <c r="CX1364">
        <f>ROUND(Y1364*Source!I730,7)</f>
        <v>2</v>
      </c>
      <c r="CY1364">
        <f t="shared" si="617"/>
        <v>0</v>
      </c>
      <c r="CZ1364">
        <f t="shared" si="618"/>
        <v>0</v>
      </c>
      <c r="DA1364">
        <f t="shared" si="619"/>
        <v>1</v>
      </c>
      <c r="DB1364">
        <f>ROUND(ROUND(AT1364*CZ1364,2),6)</f>
        <v>0</v>
      </c>
      <c r="DC1364">
        <f>ROUND(ROUND(AT1364*AG1364,2),6)</f>
        <v>0</v>
      </c>
      <c r="DD1364" t="s">
        <v>3</v>
      </c>
      <c r="DE1364" t="s">
        <v>3</v>
      </c>
      <c r="DF1364">
        <f>ROUND(ROUND(AE1364,2)*CX1364,2)</f>
        <v>0</v>
      </c>
      <c r="DG1364">
        <f t="shared" si="615"/>
        <v>0</v>
      </c>
      <c r="DH1364">
        <f t="shared" si="613"/>
        <v>0</v>
      </c>
      <c r="DI1364">
        <f t="shared" si="614"/>
        <v>0</v>
      </c>
      <c r="DJ1364">
        <f t="shared" si="622"/>
        <v>0</v>
      </c>
      <c r="DK1364">
        <v>0</v>
      </c>
      <c r="DL1364" t="s">
        <v>3</v>
      </c>
      <c r="DM1364">
        <v>0</v>
      </c>
      <c r="DN1364" t="s">
        <v>3</v>
      </c>
      <c r="DO1364">
        <v>0</v>
      </c>
    </row>
    <row r="1365" spans="1:119" x14ac:dyDescent="0.2">
      <c r="A1365">
        <f>ROW(Source!A732)</f>
        <v>732</v>
      </c>
      <c r="B1365">
        <v>449016111</v>
      </c>
      <c r="C1365">
        <v>448999653</v>
      </c>
      <c r="D1365">
        <v>277560289</v>
      </c>
      <c r="E1365">
        <v>109</v>
      </c>
      <c r="F1365">
        <v>1</v>
      </c>
      <c r="G1365">
        <v>1</v>
      </c>
      <c r="H1365">
        <v>1</v>
      </c>
      <c r="I1365" t="s">
        <v>1413</v>
      </c>
      <c r="J1365" t="s">
        <v>3</v>
      </c>
      <c r="K1365" t="s">
        <v>1414</v>
      </c>
      <c r="L1365">
        <v>1191</v>
      </c>
      <c r="N1365">
        <v>1013</v>
      </c>
      <c r="O1365" t="s">
        <v>1203</v>
      </c>
      <c r="P1365" t="s">
        <v>1203</v>
      </c>
      <c r="Q1365">
        <v>1</v>
      </c>
      <c r="W1365">
        <v>0</v>
      </c>
      <c r="X1365">
        <v>1893946532</v>
      </c>
      <c r="Y1365">
        <f>AT1365</f>
        <v>8</v>
      </c>
      <c r="AA1365">
        <v>0</v>
      </c>
      <c r="AB1365">
        <v>0</v>
      </c>
      <c r="AC1365">
        <v>0</v>
      </c>
      <c r="AD1365">
        <v>509.48</v>
      </c>
      <c r="AE1365">
        <v>0</v>
      </c>
      <c r="AF1365">
        <v>0</v>
      </c>
      <c r="AG1365">
        <v>0</v>
      </c>
      <c r="AH1365">
        <v>509.48</v>
      </c>
      <c r="AI1365">
        <v>1</v>
      </c>
      <c r="AJ1365">
        <v>1</v>
      </c>
      <c r="AK1365">
        <v>1</v>
      </c>
      <c r="AL1365">
        <v>1</v>
      </c>
      <c r="AM1365">
        <v>-2</v>
      </c>
      <c r="AN1365">
        <v>0</v>
      </c>
      <c r="AO1365">
        <v>0</v>
      </c>
      <c r="AP1365">
        <v>1</v>
      </c>
      <c r="AQ1365">
        <v>1</v>
      </c>
      <c r="AR1365">
        <v>0</v>
      </c>
      <c r="AS1365" t="s">
        <v>3</v>
      </c>
      <c r="AT1365">
        <v>8</v>
      </c>
      <c r="AU1365" t="s">
        <v>3</v>
      </c>
      <c r="AV1365">
        <v>1</v>
      </c>
      <c r="AW1365">
        <v>2</v>
      </c>
      <c r="AX1365">
        <v>448999661</v>
      </c>
      <c r="AY1365">
        <v>2</v>
      </c>
      <c r="AZ1365">
        <v>131072</v>
      </c>
      <c r="BA1365">
        <v>1407</v>
      </c>
      <c r="BB1365">
        <v>1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4075.84</v>
      </c>
      <c r="BN1365">
        <v>8</v>
      </c>
      <c r="BO1365">
        <v>0</v>
      </c>
      <c r="BP1365">
        <v>1</v>
      </c>
      <c r="BQ1365">
        <v>0</v>
      </c>
      <c r="BR1365">
        <v>0</v>
      </c>
      <c r="BS1365">
        <v>0</v>
      </c>
      <c r="BT1365">
        <v>4075.84</v>
      </c>
      <c r="BU1365">
        <v>8</v>
      </c>
      <c r="BV1365">
        <v>0</v>
      </c>
      <c r="BW1365">
        <v>1</v>
      </c>
      <c r="CU1365">
        <f>ROUND(AT1365*Source!I732*AH1365*AL1365,2)</f>
        <v>4075.84</v>
      </c>
      <c r="CV1365">
        <f>ROUND(Y1365*Source!I732,7)</f>
        <v>8</v>
      </c>
      <c r="CW1365">
        <v>0</v>
      </c>
      <c r="CX1365">
        <f>ROUND(Y1365*Source!I732,7)</f>
        <v>8</v>
      </c>
      <c r="CY1365">
        <f>AD1365</f>
        <v>509.48</v>
      </c>
      <c r="CZ1365">
        <f>AH1365</f>
        <v>509.48</v>
      </c>
      <c r="DA1365">
        <f>AL1365</f>
        <v>1</v>
      </c>
      <c r="DB1365">
        <f>ROUND(ROUND(AT1365*CZ1365,2),6)</f>
        <v>4075.84</v>
      </c>
      <c r="DC1365">
        <f>ROUND(ROUND(AT1365*AG1365,2),6)</f>
        <v>0</v>
      </c>
      <c r="DD1365" t="s">
        <v>3</v>
      </c>
      <c r="DE1365" t="s">
        <v>3</v>
      </c>
      <c r="DF1365">
        <f>ROUND(ROUND(AE1365,2)*CX1365,2)</f>
        <v>0</v>
      </c>
      <c r="DG1365">
        <f t="shared" si="615"/>
        <v>0</v>
      </c>
      <c r="DH1365">
        <f t="shared" si="613"/>
        <v>0</v>
      </c>
      <c r="DI1365">
        <f t="shared" si="614"/>
        <v>4075.84</v>
      </c>
      <c r="DJ1365">
        <f>DI1365</f>
        <v>4075.84</v>
      </c>
      <c r="DK1365">
        <v>1</v>
      </c>
      <c r="DL1365" t="s">
        <v>3</v>
      </c>
      <c r="DM1365">
        <v>0</v>
      </c>
      <c r="DN1365" t="s">
        <v>3</v>
      </c>
      <c r="DO1365">
        <v>0</v>
      </c>
    </row>
    <row r="1366" spans="1:119" x14ac:dyDescent="0.2">
      <c r="A1366">
        <f>ROW(Source!A732)</f>
        <v>732</v>
      </c>
      <c r="B1366">
        <v>449016111</v>
      </c>
      <c r="C1366">
        <v>448999653</v>
      </c>
      <c r="D1366">
        <v>277869581</v>
      </c>
      <c r="E1366">
        <v>1</v>
      </c>
      <c r="F1366">
        <v>1</v>
      </c>
      <c r="G1366">
        <v>1</v>
      </c>
      <c r="H1366">
        <v>3</v>
      </c>
      <c r="I1366" t="s">
        <v>1689</v>
      </c>
      <c r="J1366" t="s">
        <v>1690</v>
      </c>
      <c r="K1366" t="s">
        <v>1691</v>
      </c>
      <c r="L1366">
        <v>1346</v>
      </c>
      <c r="N1366">
        <v>1009</v>
      </c>
      <c r="O1366" t="s">
        <v>441</v>
      </c>
      <c r="P1366" t="s">
        <v>441</v>
      </c>
      <c r="Q1366">
        <v>1</v>
      </c>
      <c r="W1366">
        <v>0</v>
      </c>
      <c r="X1366">
        <v>-933165410</v>
      </c>
      <c r="Y1366">
        <f>(AT1366*ROUND(0,7))</f>
        <v>0</v>
      </c>
      <c r="AA1366">
        <v>575.55999999999995</v>
      </c>
      <c r="AB1366">
        <v>0</v>
      </c>
      <c r="AC1366">
        <v>0</v>
      </c>
      <c r="AD1366">
        <v>0</v>
      </c>
      <c r="AE1366">
        <v>373.74</v>
      </c>
      <c r="AF1366">
        <v>0</v>
      </c>
      <c r="AG1366">
        <v>0</v>
      </c>
      <c r="AH1366">
        <v>0</v>
      </c>
      <c r="AI1366">
        <v>1.54</v>
      </c>
      <c r="AJ1366">
        <v>1</v>
      </c>
      <c r="AK1366">
        <v>1</v>
      </c>
      <c r="AL1366">
        <v>1</v>
      </c>
      <c r="AM1366">
        <v>2</v>
      </c>
      <c r="AN1366">
        <v>0</v>
      </c>
      <c r="AO1366">
        <v>0</v>
      </c>
      <c r="AP1366">
        <v>1</v>
      </c>
      <c r="AQ1366">
        <v>1</v>
      </c>
      <c r="AR1366">
        <v>0</v>
      </c>
      <c r="AS1366" t="s">
        <v>3</v>
      </c>
      <c r="AT1366">
        <v>5.0000000000000001E-4</v>
      </c>
      <c r="AU1366" t="s">
        <v>135</v>
      </c>
      <c r="AV1366">
        <v>0</v>
      </c>
      <c r="AW1366">
        <v>2</v>
      </c>
      <c r="AX1366">
        <v>448999662</v>
      </c>
      <c r="AY1366">
        <v>1</v>
      </c>
      <c r="AZ1366">
        <v>0</v>
      </c>
      <c r="BA1366">
        <v>1408</v>
      </c>
      <c r="BB1366">
        <v>1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0.18687000000000001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1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CV1366">
        <v>0</v>
      </c>
      <c r="CW1366">
        <v>0</v>
      </c>
      <c r="CX1366">
        <f>ROUND(Y1366*Source!I732,7)</f>
        <v>0</v>
      </c>
      <c r="CY1366">
        <f t="shared" ref="CY1366:CY1371" si="624">AA1366</f>
        <v>575.55999999999995</v>
      </c>
      <c r="CZ1366">
        <f t="shared" ref="CZ1366:CZ1371" si="625">AE1366</f>
        <v>373.74</v>
      </c>
      <c r="DA1366">
        <f t="shared" ref="DA1366:DA1371" si="626">AI1366</f>
        <v>1.54</v>
      </c>
      <c r="DB1366">
        <f>ROUND((ROUND(AT1366*CZ1366,2)*ROUND(0,7)),6)</f>
        <v>0</v>
      </c>
      <c r="DC1366">
        <f>ROUND((ROUND(AT1366*AG1366,2)*ROUND(0,7)),6)</f>
        <v>0</v>
      </c>
      <c r="DD1366" t="s">
        <v>3</v>
      </c>
      <c r="DE1366" t="s">
        <v>3</v>
      </c>
      <c r="DF1366">
        <f>ROUND(ROUND(AE1366*AI1366,2)*CX1366,2)</f>
        <v>0</v>
      </c>
      <c r="DG1366">
        <f t="shared" si="615"/>
        <v>0</v>
      </c>
      <c r="DH1366">
        <f t="shared" si="613"/>
        <v>0</v>
      </c>
      <c r="DI1366">
        <f t="shared" si="614"/>
        <v>0</v>
      </c>
      <c r="DJ1366">
        <f t="shared" ref="DJ1366:DJ1371" si="627">DF1366</f>
        <v>0</v>
      </c>
      <c r="DK1366">
        <v>0</v>
      </c>
      <c r="DL1366" t="s">
        <v>3</v>
      </c>
      <c r="DM1366">
        <v>0</v>
      </c>
      <c r="DN1366" t="s">
        <v>3</v>
      </c>
      <c r="DO1366">
        <v>0</v>
      </c>
    </row>
    <row r="1367" spans="1:119" x14ac:dyDescent="0.2">
      <c r="A1367">
        <f>ROW(Source!A732)</f>
        <v>732</v>
      </c>
      <c r="B1367">
        <v>449016111</v>
      </c>
      <c r="C1367">
        <v>448999653</v>
      </c>
      <c r="D1367">
        <v>277881811</v>
      </c>
      <c r="E1367">
        <v>1</v>
      </c>
      <c r="F1367">
        <v>1</v>
      </c>
      <c r="G1367">
        <v>1</v>
      </c>
      <c r="H1367">
        <v>3</v>
      </c>
      <c r="I1367" t="s">
        <v>1695</v>
      </c>
      <c r="J1367" t="s">
        <v>1696</v>
      </c>
      <c r="K1367" t="s">
        <v>1697</v>
      </c>
      <c r="L1367">
        <v>1346</v>
      </c>
      <c r="N1367">
        <v>1009</v>
      </c>
      <c r="O1367" t="s">
        <v>441</v>
      </c>
      <c r="P1367" t="s">
        <v>441</v>
      </c>
      <c r="Q1367">
        <v>1</v>
      </c>
      <c r="W1367">
        <v>0</v>
      </c>
      <c r="X1367">
        <v>792997800</v>
      </c>
      <c r="Y1367">
        <f>(AT1367*ROUND(0,7))</f>
        <v>0</v>
      </c>
      <c r="AA1367">
        <v>1499.09</v>
      </c>
      <c r="AB1367">
        <v>0</v>
      </c>
      <c r="AC1367">
        <v>0</v>
      </c>
      <c r="AD1367">
        <v>0</v>
      </c>
      <c r="AE1367">
        <v>931.11</v>
      </c>
      <c r="AF1367">
        <v>0</v>
      </c>
      <c r="AG1367">
        <v>0</v>
      </c>
      <c r="AH1367">
        <v>0</v>
      </c>
      <c r="AI1367">
        <v>1.61</v>
      </c>
      <c r="AJ1367">
        <v>1</v>
      </c>
      <c r="AK1367">
        <v>1</v>
      </c>
      <c r="AL1367">
        <v>1</v>
      </c>
      <c r="AM1367">
        <v>2</v>
      </c>
      <c r="AN1367">
        <v>0</v>
      </c>
      <c r="AO1367">
        <v>0</v>
      </c>
      <c r="AP1367">
        <v>1</v>
      </c>
      <c r="AQ1367">
        <v>1</v>
      </c>
      <c r="AR1367">
        <v>0</v>
      </c>
      <c r="AS1367" t="s">
        <v>3</v>
      </c>
      <c r="AT1367">
        <v>0.01</v>
      </c>
      <c r="AU1367" t="s">
        <v>135</v>
      </c>
      <c r="AV1367">
        <v>0</v>
      </c>
      <c r="AW1367">
        <v>2</v>
      </c>
      <c r="AX1367">
        <v>448999663</v>
      </c>
      <c r="AY1367">
        <v>1</v>
      </c>
      <c r="AZ1367">
        <v>0</v>
      </c>
      <c r="BA1367">
        <v>1409</v>
      </c>
      <c r="BB1367">
        <v>1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9.3110999999999997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1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CV1367">
        <v>0</v>
      </c>
      <c r="CW1367">
        <v>0</v>
      </c>
      <c r="CX1367">
        <f>ROUND(Y1367*Source!I732,7)</f>
        <v>0</v>
      </c>
      <c r="CY1367">
        <f t="shared" si="624"/>
        <v>1499.09</v>
      </c>
      <c r="CZ1367">
        <f t="shared" si="625"/>
        <v>931.11</v>
      </c>
      <c r="DA1367">
        <f t="shared" si="626"/>
        <v>1.61</v>
      </c>
      <c r="DB1367">
        <f>ROUND((ROUND(AT1367*CZ1367,2)*ROUND(0,7)),6)</f>
        <v>0</v>
      </c>
      <c r="DC1367">
        <f>ROUND((ROUND(AT1367*AG1367,2)*ROUND(0,7)),6)</f>
        <v>0</v>
      </c>
      <c r="DD1367" t="s">
        <v>3</v>
      </c>
      <c r="DE1367" t="s">
        <v>3</v>
      </c>
      <c r="DF1367">
        <f>ROUND(ROUND(AE1367*AI1367,2)*CX1367,2)</f>
        <v>0</v>
      </c>
      <c r="DG1367">
        <f t="shared" si="615"/>
        <v>0</v>
      </c>
      <c r="DH1367">
        <f t="shared" si="613"/>
        <v>0</v>
      </c>
      <c r="DI1367">
        <f t="shared" si="614"/>
        <v>0</v>
      </c>
      <c r="DJ1367">
        <f t="shared" si="627"/>
        <v>0</v>
      </c>
      <c r="DK1367">
        <v>0</v>
      </c>
      <c r="DL1367" t="s">
        <v>3</v>
      </c>
      <c r="DM1367">
        <v>0</v>
      </c>
      <c r="DN1367" t="s">
        <v>3</v>
      </c>
      <c r="DO1367">
        <v>0</v>
      </c>
    </row>
    <row r="1368" spans="1:119" x14ac:dyDescent="0.2">
      <c r="A1368">
        <f>ROW(Source!A732)</f>
        <v>732</v>
      </c>
      <c r="B1368">
        <v>449016111</v>
      </c>
      <c r="C1368">
        <v>448999653</v>
      </c>
      <c r="D1368">
        <v>277910731</v>
      </c>
      <c r="E1368">
        <v>1</v>
      </c>
      <c r="F1368">
        <v>1</v>
      </c>
      <c r="G1368">
        <v>1</v>
      </c>
      <c r="H1368">
        <v>3</v>
      </c>
      <c r="I1368" t="s">
        <v>1728</v>
      </c>
      <c r="J1368" t="s">
        <v>1729</v>
      </c>
      <c r="K1368" t="s">
        <v>1730</v>
      </c>
      <c r="L1368">
        <v>1425</v>
      </c>
      <c r="N1368">
        <v>1013</v>
      </c>
      <c r="O1368" t="s">
        <v>62</v>
      </c>
      <c r="P1368" t="s">
        <v>62</v>
      </c>
      <c r="Q1368">
        <v>1</v>
      </c>
      <c r="W1368">
        <v>0</v>
      </c>
      <c r="X1368">
        <v>-121959533</v>
      </c>
      <c r="Y1368">
        <f>(AT1368*ROUND(0,7))</f>
        <v>0</v>
      </c>
      <c r="AA1368">
        <v>2576.63</v>
      </c>
      <c r="AB1368">
        <v>0</v>
      </c>
      <c r="AC1368">
        <v>0</v>
      </c>
      <c r="AD1368">
        <v>0</v>
      </c>
      <c r="AE1368">
        <v>2094.8200000000002</v>
      </c>
      <c r="AF1368">
        <v>0</v>
      </c>
      <c r="AG1368">
        <v>0</v>
      </c>
      <c r="AH1368">
        <v>0</v>
      </c>
      <c r="AI1368">
        <v>1.23</v>
      </c>
      <c r="AJ1368">
        <v>1</v>
      </c>
      <c r="AK1368">
        <v>1</v>
      </c>
      <c r="AL1368">
        <v>1</v>
      </c>
      <c r="AM1368">
        <v>2</v>
      </c>
      <c r="AN1368">
        <v>0</v>
      </c>
      <c r="AO1368">
        <v>0</v>
      </c>
      <c r="AP1368">
        <v>1</v>
      </c>
      <c r="AQ1368">
        <v>1</v>
      </c>
      <c r="AR1368">
        <v>0</v>
      </c>
      <c r="AS1368" t="s">
        <v>3</v>
      </c>
      <c r="AT1368">
        <v>0.02</v>
      </c>
      <c r="AU1368" t="s">
        <v>135</v>
      </c>
      <c r="AV1368">
        <v>0</v>
      </c>
      <c r="AW1368">
        <v>2</v>
      </c>
      <c r="AX1368">
        <v>448999664</v>
      </c>
      <c r="AY1368">
        <v>1</v>
      </c>
      <c r="AZ1368">
        <v>0</v>
      </c>
      <c r="BA1368">
        <v>1410</v>
      </c>
      <c r="BB1368">
        <v>1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41.896400000000007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1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CV1368">
        <v>0</v>
      </c>
      <c r="CW1368">
        <v>0</v>
      </c>
      <c r="CX1368">
        <f>ROUND(Y1368*Source!I732,7)</f>
        <v>0</v>
      </c>
      <c r="CY1368">
        <f t="shared" si="624"/>
        <v>2576.63</v>
      </c>
      <c r="CZ1368">
        <f t="shared" si="625"/>
        <v>2094.8200000000002</v>
      </c>
      <c r="DA1368">
        <f t="shared" si="626"/>
        <v>1.23</v>
      </c>
      <c r="DB1368">
        <f>ROUND((ROUND(AT1368*CZ1368,2)*ROUND(0,7)),6)</f>
        <v>0</v>
      </c>
      <c r="DC1368">
        <f>ROUND((ROUND(AT1368*AG1368,2)*ROUND(0,7)),6)</f>
        <v>0</v>
      </c>
      <c r="DD1368" t="s">
        <v>3</v>
      </c>
      <c r="DE1368" t="s">
        <v>3</v>
      </c>
      <c r="DF1368">
        <f>ROUND(ROUND(AE1368*AI1368,2)*CX1368,2)</f>
        <v>0</v>
      </c>
      <c r="DG1368">
        <f t="shared" si="615"/>
        <v>0</v>
      </c>
      <c r="DH1368">
        <f t="shared" si="613"/>
        <v>0</v>
      </c>
      <c r="DI1368">
        <f t="shared" si="614"/>
        <v>0</v>
      </c>
      <c r="DJ1368">
        <f t="shared" si="627"/>
        <v>0</v>
      </c>
      <c r="DK1368">
        <v>0</v>
      </c>
      <c r="DL1368" t="s">
        <v>3</v>
      </c>
      <c r="DM1368">
        <v>0</v>
      </c>
      <c r="DN1368" t="s">
        <v>3</v>
      </c>
      <c r="DO1368">
        <v>0</v>
      </c>
    </row>
    <row r="1369" spans="1:119" x14ac:dyDescent="0.2">
      <c r="A1369">
        <f>ROW(Source!A732)</f>
        <v>732</v>
      </c>
      <c r="B1369">
        <v>449016111</v>
      </c>
      <c r="C1369">
        <v>448999653</v>
      </c>
      <c r="D1369">
        <v>277937841</v>
      </c>
      <c r="E1369">
        <v>1</v>
      </c>
      <c r="F1369">
        <v>1</v>
      </c>
      <c r="G1369">
        <v>1</v>
      </c>
      <c r="H1369">
        <v>3</v>
      </c>
      <c r="I1369" t="s">
        <v>1731</v>
      </c>
      <c r="J1369" t="s">
        <v>1732</v>
      </c>
      <c r="K1369" t="s">
        <v>1733</v>
      </c>
      <c r="L1369">
        <v>1425</v>
      </c>
      <c r="N1369">
        <v>1013</v>
      </c>
      <c r="O1369" t="s">
        <v>62</v>
      </c>
      <c r="P1369" t="s">
        <v>62</v>
      </c>
      <c r="Q1369">
        <v>1</v>
      </c>
      <c r="W1369">
        <v>0</v>
      </c>
      <c r="X1369">
        <v>-950555385</v>
      </c>
      <c r="Y1369">
        <f>(AT1369*ROUND(0,7))</f>
        <v>0</v>
      </c>
      <c r="AA1369">
        <v>223.94</v>
      </c>
      <c r="AB1369">
        <v>0</v>
      </c>
      <c r="AC1369">
        <v>0</v>
      </c>
      <c r="AD1369">
        <v>0</v>
      </c>
      <c r="AE1369">
        <v>235.73</v>
      </c>
      <c r="AF1369">
        <v>0</v>
      </c>
      <c r="AG1369">
        <v>0</v>
      </c>
      <c r="AH1369">
        <v>0</v>
      </c>
      <c r="AI1369">
        <v>0.95</v>
      </c>
      <c r="AJ1369">
        <v>1</v>
      </c>
      <c r="AK1369">
        <v>1</v>
      </c>
      <c r="AL1369">
        <v>1</v>
      </c>
      <c r="AM1369">
        <v>2</v>
      </c>
      <c r="AN1369">
        <v>0</v>
      </c>
      <c r="AO1369">
        <v>0</v>
      </c>
      <c r="AP1369">
        <v>1</v>
      </c>
      <c r="AQ1369">
        <v>1</v>
      </c>
      <c r="AR1369">
        <v>0</v>
      </c>
      <c r="AS1369" t="s">
        <v>3</v>
      </c>
      <c r="AT1369">
        <v>0.02</v>
      </c>
      <c r="AU1369" t="s">
        <v>135</v>
      </c>
      <c r="AV1369">
        <v>0</v>
      </c>
      <c r="AW1369">
        <v>2</v>
      </c>
      <c r="AX1369">
        <v>448999665</v>
      </c>
      <c r="AY1369">
        <v>1</v>
      </c>
      <c r="AZ1369">
        <v>0</v>
      </c>
      <c r="BA1369">
        <v>1411</v>
      </c>
      <c r="BB1369">
        <v>1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4.7145999999999999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1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CV1369">
        <v>0</v>
      </c>
      <c r="CW1369">
        <v>0</v>
      </c>
      <c r="CX1369">
        <f>ROUND(Y1369*Source!I732,7)</f>
        <v>0</v>
      </c>
      <c r="CY1369">
        <f t="shared" si="624"/>
        <v>223.94</v>
      </c>
      <c r="CZ1369">
        <f t="shared" si="625"/>
        <v>235.73</v>
      </c>
      <c r="DA1369">
        <f t="shared" si="626"/>
        <v>0.95</v>
      </c>
      <c r="DB1369">
        <f>ROUND((ROUND(AT1369*CZ1369,2)*ROUND(0,7)),6)</f>
        <v>0</v>
      </c>
      <c r="DC1369">
        <f>ROUND((ROUND(AT1369*AG1369,2)*ROUND(0,7)),6)</f>
        <v>0</v>
      </c>
      <c r="DD1369" t="s">
        <v>3</v>
      </c>
      <c r="DE1369" t="s">
        <v>3</v>
      </c>
      <c r="DF1369">
        <f>ROUND(ROUND(AE1369*AI1369,2)*CX1369,2)</f>
        <v>0</v>
      </c>
      <c r="DG1369">
        <f t="shared" si="615"/>
        <v>0</v>
      </c>
      <c r="DH1369">
        <f t="shared" si="613"/>
        <v>0</v>
      </c>
      <c r="DI1369">
        <f t="shared" si="614"/>
        <v>0</v>
      </c>
      <c r="DJ1369">
        <f t="shared" si="627"/>
        <v>0</v>
      </c>
      <c r="DK1369">
        <v>0</v>
      </c>
      <c r="DL1369" t="s">
        <v>3</v>
      </c>
      <c r="DM1369">
        <v>0</v>
      </c>
      <c r="DN1369" t="s">
        <v>3</v>
      </c>
      <c r="DO1369">
        <v>0</v>
      </c>
    </row>
    <row r="1370" spans="1:119" x14ac:dyDescent="0.2">
      <c r="A1370">
        <f>ROW(Source!A732)</f>
        <v>732</v>
      </c>
      <c r="B1370">
        <v>449016111</v>
      </c>
      <c r="C1370">
        <v>448999653</v>
      </c>
      <c r="D1370">
        <v>277566433</v>
      </c>
      <c r="E1370">
        <v>109</v>
      </c>
      <c r="F1370">
        <v>1</v>
      </c>
      <c r="G1370">
        <v>1</v>
      </c>
      <c r="H1370">
        <v>3</v>
      </c>
      <c r="I1370" t="s">
        <v>633</v>
      </c>
      <c r="J1370" t="s">
        <v>3</v>
      </c>
      <c r="K1370" t="s">
        <v>634</v>
      </c>
      <c r="L1370">
        <v>3277935</v>
      </c>
      <c r="N1370">
        <v>1013</v>
      </c>
      <c r="O1370" t="s">
        <v>635</v>
      </c>
      <c r="P1370" t="s">
        <v>635</v>
      </c>
      <c r="Q1370">
        <v>1</v>
      </c>
      <c r="W1370">
        <v>0</v>
      </c>
      <c r="X1370">
        <v>274903907</v>
      </c>
      <c r="Y1370">
        <f>AT1370</f>
        <v>2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1</v>
      </c>
      <c r="AJ1370">
        <v>1</v>
      </c>
      <c r="AK1370">
        <v>1</v>
      </c>
      <c r="AL1370">
        <v>1</v>
      </c>
      <c r="AM1370">
        <v>-2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 t="s">
        <v>3</v>
      </c>
      <c r="AT1370">
        <v>2</v>
      </c>
      <c r="AU1370" t="s">
        <v>3</v>
      </c>
      <c r="AV1370">
        <v>0</v>
      </c>
      <c r="AW1370">
        <v>2</v>
      </c>
      <c r="AX1370">
        <v>448999666</v>
      </c>
      <c r="AY1370">
        <v>1</v>
      </c>
      <c r="AZ1370">
        <v>2048</v>
      </c>
      <c r="BA1370">
        <v>1412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CV1370">
        <v>0</v>
      </c>
      <c r="CW1370">
        <v>0</v>
      </c>
      <c r="CX1370">
        <f>ROUND(Y1370*Source!I732,7)</f>
        <v>2</v>
      </c>
      <c r="CY1370">
        <f t="shared" si="624"/>
        <v>0</v>
      </c>
      <c r="CZ1370">
        <f t="shared" si="625"/>
        <v>0</v>
      </c>
      <c r="DA1370">
        <f t="shared" si="626"/>
        <v>1</v>
      </c>
      <c r="DB1370">
        <f>ROUND(ROUND(AT1370*CZ1370,2),6)</f>
        <v>0</v>
      </c>
      <c r="DC1370">
        <f>ROUND(ROUND(AT1370*AG1370,2),6)</f>
        <v>0</v>
      </c>
      <c r="DD1370" t="s">
        <v>3</v>
      </c>
      <c r="DE1370" t="s">
        <v>3</v>
      </c>
      <c r="DF1370">
        <f>ROUND(ROUND(AE1370,2)*CX1370,2)</f>
        <v>0</v>
      </c>
      <c r="DG1370">
        <f t="shared" si="615"/>
        <v>0</v>
      </c>
      <c r="DH1370">
        <f t="shared" si="613"/>
        <v>0</v>
      </c>
      <c r="DI1370">
        <f t="shared" si="614"/>
        <v>0</v>
      </c>
      <c r="DJ1370">
        <f t="shared" si="627"/>
        <v>0</v>
      </c>
      <c r="DK1370">
        <v>0</v>
      </c>
      <c r="DL1370" t="s">
        <v>3</v>
      </c>
      <c r="DM1370">
        <v>0</v>
      </c>
      <c r="DN1370" t="s">
        <v>3</v>
      </c>
      <c r="DO1370">
        <v>0</v>
      </c>
    </row>
    <row r="1371" spans="1:119" x14ac:dyDescent="0.2">
      <c r="A1371">
        <f>ROW(Source!A732)</f>
        <v>732</v>
      </c>
      <c r="B1371">
        <v>449016111</v>
      </c>
      <c r="C1371">
        <v>448999653</v>
      </c>
      <c r="D1371">
        <v>277566436</v>
      </c>
      <c r="E1371">
        <v>109</v>
      </c>
      <c r="F1371">
        <v>1</v>
      </c>
      <c r="G1371">
        <v>1</v>
      </c>
      <c r="H1371">
        <v>3</v>
      </c>
      <c r="I1371" t="s">
        <v>725</v>
      </c>
      <c r="J1371" t="s">
        <v>3</v>
      </c>
      <c r="K1371" t="s">
        <v>726</v>
      </c>
      <c r="L1371">
        <v>1348</v>
      </c>
      <c r="N1371">
        <v>1009</v>
      </c>
      <c r="O1371" t="s">
        <v>83</v>
      </c>
      <c r="P1371" t="s">
        <v>83</v>
      </c>
      <c r="Q1371">
        <v>1000</v>
      </c>
      <c r="W1371">
        <v>0</v>
      </c>
      <c r="X1371">
        <v>1392189009</v>
      </c>
      <c r="Y1371">
        <f>(AT1371*ROUND(0,7))</f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1</v>
      </c>
      <c r="AJ1371">
        <v>1</v>
      </c>
      <c r="AK1371">
        <v>1</v>
      </c>
      <c r="AL1371">
        <v>1</v>
      </c>
      <c r="AM1371">
        <v>-2</v>
      </c>
      <c r="AN1371">
        <v>0</v>
      </c>
      <c r="AO1371">
        <v>0</v>
      </c>
      <c r="AP1371">
        <v>1</v>
      </c>
      <c r="AQ1371">
        <v>0</v>
      </c>
      <c r="AR1371">
        <v>0</v>
      </c>
      <c r="AS1371" t="s">
        <v>3</v>
      </c>
      <c r="AT1371">
        <v>3.4000000000000002E-2</v>
      </c>
      <c r="AU1371" t="s">
        <v>135</v>
      </c>
      <c r="AV1371">
        <v>0</v>
      </c>
      <c r="AW1371">
        <v>2</v>
      </c>
      <c r="AX1371">
        <v>448999667</v>
      </c>
      <c r="AY1371">
        <v>1</v>
      </c>
      <c r="AZ1371">
        <v>0</v>
      </c>
      <c r="BA1371">
        <v>1413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CV1371">
        <v>0</v>
      </c>
      <c r="CW1371">
        <v>0</v>
      </c>
      <c r="CX1371">
        <f>ROUND(Y1371*Source!I732,7)</f>
        <v>0</v>
      </c>
      <c r="CY1371">
        <f t="shared" si="624"/>
        <v>0</v>
      </c>
      <c r="CZ1371">
        <f t="shared" si="625"/>
        <v>0</v>
      </c>
      <c r="DA1371">
        <f t="shared" si="626"/>
        <v>1</v>
      </c>
      <c r="DB1371">
        <f>ROUND((ROUND(AT1371*CZ1371,2)*ROUND(0,7)),6)</f>
        <v>0</v>
      </c>
      <c r="DC1371">
        <f>ROUND((ROUND(AT1371*AG1371,2)*ROUND(0,7)),6)</f>
        <v>0</v>
      </c>
      <c r="DD1371" t="s">
        <v>3</v>
      </c>
      <c r="DE1371" t="s">
        <v>3</v>
      </c>
      <c r="DF1371">
        <f>ROUND(ROUND(AE1371,2)*CX1371,2)</f>
        <v>0</v>
      </c>
      <c r="DG1371">
        <f t="shared" si="615"/>
        <v>0</v>
      </c>
      <c r="DH1371">
        <f t="shared" si="613"/>
        <v>0</v>
      </c>
      <c r="DI1371">
        <f t="shared" si="614"/>
        <v>0</v>
      </c>
      <c r="DJ1371">
        <f t="shared" si="627"/>
        <v>0</v>
      </c>
      <c r="DK1371">
        <v>0</v>
      </c>
      <c r="DL1371" t="s">
        <v>3</v>
      </c>
      <c r="DM1371">
        <v>0</v>
      </c>
      <c r="DN1371" t="s">
        <v>3</v>
      </c>
      <c r="DO1371">
        <v>0</v>
      </c>
    </row>
    <row r="1372" spans="1:119" x14ac:dyDescent="0.2">
      <c r="A1372">
        <f>ROW(Source!A770)</f>
        <v>770</v>
      </c>
      <c r="B1372">
        <v>449016111</v>
      </c>
      <c r="C1372">
        <v>448999670</v>
      </c>
      <c r="D1372">
        <v>277560305</v>
      </c>
      <c r="E1372">
        <v>109</v>
      </c>
      <c r="F1372">
        <v>1</v>
      </c>
      <c r="G1372">
        <v>1</v>
      </c>
      <c r="H1372">
        <v>1</v>
      </c>
      <c r="I1372" t="s">
        <v>1493</v>
      </c>
      <c r="J1372" t="s">
        <v>3</v>
      </c>
      <c r="K1372" t="s">
        <v>1592</v>
      </c>
      <c r="L1372">
        <v>1191</v>
      </c>
      <c r="N1372">
        <v>1013</v>
      </c>
      <c r="O1372" t="s">
        <v>1203</v>
      </c>
      <c r="P1372" t="s">
        <v>1203</v>
      </c>
      <c r="Q1372">
        <v>1</v>
      </c>
      <c r="W1372">
        <v>0</v>
      </c>
      <c r="X1372">
        <v>-1111239348</v>
      </c>
      <c r="Y1372">
        <f>(AT1372*ROUND(0.3,7))</f>
        <v>0.504</v>
      </c>
      <c r="AA1372">
        <v>0</v>
      </c>
      <c r="AB1372">
        <v>0</v>
      </c>
      <c r="AC1372">
        <v>0</v>
      </c>
      <c r="AD1372">
        <v>539.69000000000005</v>
      </c>
      <c r="AE1372">
        <v>0</v>
      </c>
      <c r="AF1372">
        <v>0</v>
      </c>
      <c r="AG1372">
        <v>0</v>
      </c>
      <c r="AH1372">
        <v>539.69000000000005</v>
      </c>
      <c r="AI1372">
        <v>1</v>
      </c>
      <c r="AJ1372">
        <v>1</v>
      </c>
      <c r="AK1372">
        <v>1</v>
      </c>
      <c r="AL1372">
        <v>1</v>
      </c>
      <c r="AM1372">
        <v>-2</v>
      </c>
      <c r="AN1372">
        <v>0</v>
      </c>
      <c r="AO1372">
        <v>0</v>
      </c>
      <c r="AP1372">
        <v>1</v>
      </c>
      <c r="AQ1372">
        <v>1</v>
      </c>
      <c r="AR1372">
        <v>0</v>
      </c>
      <c r="AS1372" t="s">
        <v>3</v>
      </c>
      <c r="AT1372">
        <v>1.68</v>
      </c>
      <c r="AU1372" t="s">
        <v>321</v>
      </c>
      <c r="AV1372">
        <v>1</v>
      </c>
      <c r="AW1372">
        <v>2</v>
      </c>
      <c r="AX1372">
        <v>448999677</v>
      </c>
      <c r="AY1372">
        <v>2</v>
      </c>
      <c r="AZ1372">
        <v>131072</v>
      </c>
      <c r="BA1372">
        <v>1414</v>
      </c>
      <c r="BB1372">
        <v>1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906.67920000000004</v>
      </c>
      <c r="BN1372">
        <v>1.68</v>
      </c>
      <c r="BO1372">
        <v>0</v>
      </c>
      <c r="BP1372">
        <v>1</v>
      </c>
      <c r="BQ1372">
        <v>0</v>
      </c>
      <c r="BR1372">
        <v>0</v>
      </c>
      <c r="BS1372">
        <v>0</v>
      </c>
      <c r="BT1372">
        <v>272.00376000000006</v>
      </c>
      <c r="BU1372">
        <v>0.504</v>
      </c>
      <c r="BV1372">
        <v>0</v>
      </c>
      <c r="BW1372">
        <v>1</v>
      </c>
      <c r="CU1372">
        <f>ROUND(AT1372*Source!I770*AH1372*AL1372,2)</f>
        <v>906.68</v>
      </c>
      <c r="CV1372">
        <f>ROUND(Y1372*Source!I770,7)</f>
        <v>0.504</v>
      </c>
      <c r="CW1372">
        <v>0</v>
      </c>
      <c r="CX1372">
        <f>ROUND(Y1372*Source!I770,7)</f>
        <v>0.504</v>
      </c>
      <c r="CY1372">
        <f>AD1372</f>
        <v>539.69000000000005</v>
      </c>
      <c r="CZ1372">
        <f>AH1372</f>
        <v>539.69000000000005</v>
      </c>
      <c r="DA1372">
        <f>AL1372</f>
        <v>1</v>
      </c>
      <c r="DB1372">
        <f>ROUND((ROUND(AT1372*CZ1372,2)*ROUND(0.3,7)),6)</f>
        <v>272.00400000000002</v>
      </c>
      <c r="DC1372">
        <f>ROUND((ROUND(AT1372*AG1372,2)*ROUND(0.3,7)),6)</f>
        <v>0</v>
      </c>
      <c r="DD1372" t="s">
        <v>3</v>
      </c>
      <c r="DE1372" t="s">
        <v>3</v>
      </c>
      <c r="DF1372">
        <f>ROUND(ROUND(AE1372,2)*CX1372,2)</f>
        <v>0</v>
      </c>
      <c r="DG1372">
        <f t="shared" si="615"/>
        <v>0</v>
      </c>
      <c r="DH1372">
        <f t="shared" si="613"/>
        <v>0</v>
      </c>
      <c r="DI1372">
        <f t="shared" si="614"/>
        <v>272</v>
      </c>
      <c r="DJ1372">
        <f>DI1372</f>
        <v>272</v>
      </c>
      <c r="DK1372">
        <v>1</v>
      </c>
      <c r="DL1372" t="s">
        <v>3</v>
      </c>
      <c r="DM1372">
        <v>0</v>
      </c>
      <c r="DN1372" t="s">
        <v>3</v>
      </c>
      <c r="DO1372">
        <v>0</v>
      </c>
    </row>
    <row r="1373" spans="1:119" x14ac:dyDescent="0.2">
      <c r="A1373">
        <f>ROW(Source!A770)</f>
        <v>770</v>
      </c>
      <c r="B1373">
        <v>449016111</v>
      </c>
      <c r="C1373">
        <v>448999670</v>
      </c>
      <c r="D1373">
        <v>277862733</v>
      </c>
      <c r="E1373">
        <v>1</v>
      </c>
      <c r="F1373">
        <v>1</v>
      </c>
      <c r="G1373">
        <v>1</v>
      </c>
      <c r="H1373">
        <v>3</v>
      </c>
      <c r="I1373" t="s">
        <v>1713</v>
      </c>
      <c r="J1373" t="s">
        <v>1714</v>
      </c>
      <c r="K1373" t="s">
        <v>1715</v>
      </c>
      <c r="L1373">
        <v>1346</v>
      </c>
      <c r="N1373">
        <v>1009</v>
      </c>
      <c r="O1373" t="s">
        <v>441</v>
      </c>
      <c r="P1373" t="s">
        <v>441</v>
      </c>
      <c r="Q1373">
        <v>1</v>
      </c>
      <c r="W1373">
        <v>0</v>
      </c>
      <c r="X1373">
        <v>1008260642</v>
      </c>
      <c r="Y1373">
        <f>(AT1373*ROUND(0,7))</f>
        <v>0</v>
      </c>
      <c r="AA1373">
        <v>406.33</v>
      </c>
      <c r="AB1373">
        <v>0</v>
      </c>
      <c r="AC1373">
        <v>0</v>
      </c>
      <c r="AD1373">
        <v>0</v>
      </c>
      <c r="AE1373">
        <v>284.14999999999998</v>
      </c>
      <c r="AF1373">
        <v>0</v>
      </c>
      <c r="AG1373">
        <v>0</v>
      </c>
      <c r="AH1373">
        <v>0</v>
      </c>
      <c r="AI1373">
        <v>1.43</v>
      </c>
      <c r="AJ1373">
        <v>1</v>
      </c>
      <c r="AK1373">
        <v>1</v>
      </c>
      <c r="AL1373">
        <v>1</v>
      </c>
      <c r="AM1373">
        <v>2</v>
      </c>
      <c r="AN1373">
        <v>0</v>
      </c>
      <c r="AO1373">
        <v>0</v>
      </c>
      <c r="AP1373">
        <v>1</v>
      </c>
      <c r="AQ1373">
        <v>1</v>
      </c>
      <c r="AR1373">
        <v>0</v>
      </c>
      <c r="AS1373" t="s">
        <v>3</v>
      </c>
      <c r="AT1373">
        <v>5.0000000000000001E-4</v>
      </c>
      <c r="AU1373" t="s">
        <v>135</v>
      </c>
      <c r="AV1373">
        <v>0</v>
      </c>
      <c r="AW1373">
        <v>2</v>
      </c>
      <c r="AX1373">
        <v>448999678</v>
      </c>
      <c r="AY1373">
        <v>1</v>
      </c>
      <c r="AZ1373">
        <v>0</v>
      </c>
      <c r="BA1373">
        <v>1415</v>
      </c>
      <c r="BB1373">
        <v>1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0.14207499999999998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1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CV1373">
        <v>0</v>
      </c>
      <c r="CW1373">
        <v>0</v>
      </c>
      <c r="CX1373">
        <f>ROUND(Y1373*Source!I770,7)</f>
        <v>0</v>
      </c>
      <c r="CY1373">
        <f>AA1373</f>
        <v>406.33</v>
      </c>
      <c r="CZ1373">
        <f>AE1373</f>
        <v>284.14999999999998</v>
      </c>
      <c r="DA1373">
        <f>AI1373</f>
        <v>1.43</v>
      </c>
      <c r="DB1373">
        <f>ROUND((ROUND(AT1373*CZ1373,2)*ROUND(0,7)),6)</f>
        <v>0</v>
      </c>
      <c r="DC1373">
        <f>ROUND((ROUND(AT1373*AG1373,2)*ROUND(0,7)),6)</f>
        <v>0</v>
      </c>
      <c r="DD1373" t="s">
        <v>3</v>
      </c>
      <c r="DE1373" t="s">
        <v>3</v>
      </c>
      <c r="DF1373">
        <f>ROUND(ROUND(AE1373*AI1373,2)*CX1373,2)</f>
        <v>0</v>
      </c>
      <c r="DG1373">
        <f t="shared" si="615"/>
        <v>0</v>
      </c>
      <c r="DH1373">
        <f t="shared" si="613"/>
        <v>0</v>
      </c>
      <c r="DI1373">
        <f t="shared" si="614"/>
        <v>0</v>
      </c>
      <c r="DJ1373">
        <f>DF1373</f>
        <v>0</v>
      </c>
      <c r="DK1373">
        <v>0</v>
      </c>
      <c r="DL1373" t="s">
        <v>3</v>
      </c>
      <c r="DM1373">
        <v>0</v>
      </c>
      <c r="DN1373" t="s">
        <v>3</v>
      </c>
      <c r="DO1373">
        <v>0</v>
      </c>
    </row>
    <row r="1374" spans="1:119" x14ac:dyDescent="0.2">
      <c r="A1374">
        <f>ROW(Source!A770)</f>
        <v>770</v>
      </c>
      <c r="B1374">
        <v>449016111</v>
      </c>
      <c r="C1374">
        <v>448999670</v>
      </c>
      <c r="D1374">
        <v>277865475</v>
      </c>
      <c r="E1374">
        <v>1</v>
      </c>
      <c r="F1374">
        <v>1</v>
      </c>
      <c r="G1374">
        <v>1</v>
      </c>
      <c r="H1374">
        <v>3</v>
      </c>
      <c r="I1374" t="s">
        <v>1210</v>
      </c>
      <c r="J1374" t="s">
        <v>1211</v>
      </c>
      <c r="K1374" t="s">
        <v>1212</v>
      </c>
      <c r="L1374">
        <v>1383</v>
      </c>
      <c r="N1374">
        <v>1013</v>
      </c>
      <c r="O1374" t="s">
        <v>1213</v>
      </c>
      <c r="P1374" t="s">
        <v>1213</v>
      </c>
      <c r="Q1374">
        <v>1</v>
      </c>
      <c r="W1374">
        <v>0</v>
      </c>
      <c r="X1374">
        <v>2066892133</v>
      </c>
      <c r="Y1374">
        <f>(AT1374*ROUND(0,7))</f>
        <v>0</v>
      </c>
      <c r="AA1374">
        <v>7.32</v>
      </c>
      <c r="AB1374">
        <v>0</v>
      </c>
      <c r="AC1374">
        <v>0</v>
      </c>
      <c r="AD1374">
        <v>0</v>
      </c>
      <c r="AE1374">
        <v>7.32</v>
      </c>
      <c r="AF1374">
        <v>0</v>
      </c>
      <c r="AG1374">
        <v>0</v>
      </c>
      <c r="AH1374">
        <v>0</v>
      </c>
      <c r="AI1374">
        <v>1</v>
      </c>
      <c r="AJ1374">
        <v>1</v>
      </c>
      <c r="AK1374">
        <v>1</v>
      </c>
      <c r="AL1374">
        <v>1</v>
      </c>
      <c r="AM1374">
        <v>-2</v>
      </c>
      <c r="AN1374">
        <v>0</v>
      </c>
      <c r="AO1374">
        <v>0</v>
      </c>
      <c r="AP1374">
        <v>1</v>
      </c>
      <c r="AQ1374">
        <v>1</v>
      </c>
      <c r="AR1374">
        <v>0</v>
      </c>
      <c r="AS1374" t="s">
        <v>3</v>
      </c>
      <c r="AT1374">
        <v>8.3199999999999996E-2</v>
      </c>
      <c r="AU1374" t="s">
        <v>135</v>
      </c>
      <c r="AV1374">
        <v>0</v>
      </c>
      <c r="AW1374">
        <v>2</v>
      </c>
      <c r="AX1374">
        <v>448999679</v>
      </c>
      <c r="AY1374">
        <v>2</v>
      </c>
      <c r="AZ1374">
        <v>16384</v>
      </c>
      <c r="BA1374">
        <v>1416</v>
      </c>
      <c r="BB1374">
        <v>1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0.60902400000000001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1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CV1374">
        <v>0</v>
      </c>
      <c r="CW1374">
        <v>0</v>
      </c>
      <c r="CX1374">
        <f>ROUND(Y1374*Source!I770,7)</f>
        <v>0</v>
      </c>
      <c r="CY1374">
        <f>AA1374</f>
        <v>7.32</v>
      </c>
      <c r="CZ1374">
        <f>AE1374</f>
        <v>7.32</v>
      </c>
      <c r="DA1374">
        <f>AI1374</f>
        <v>1</v>
      </c>
      <c r="DB1374">
        <f>ROUND((ROUND(AT1374*CZ1374,2)*ROUND(0,7)),6)</f>
        <v>0</v>
      </c>
      <c r="DC1374">
        <f>ROUND((ROUND(AT1374*AG1374,2)*ROUND(0,7)),6)</f>
        <v>0</v>
      </c>
      <c r="DD1374" t="s">
        <v>3</v>
      </c>
      <c r="DE1374" t="s">
        <v>3</v>
      </c>
      <c r="DF1374">
        <f>ROUND(ROUND(AE1374,2)*CX1374,2)</f>
        <v>0</v>
      </c>
      <c r="DG1374">
        <f t="shared" si="615"/>
        <v>0</v>
      </c>
      <c r="DH1374">
        <f t="shared" si="613"/>
        <v>0</v>
      </c>
      <c r="DI1374">
        <f t="shared" si="614"/>
        <v>0</v>
      </c>
      <c r="DJ1374">
        <f>DF1374</f>
        <v>0</v>
      </c>
      <c r="DK1374">
        <v>1</v>
      </c>
      <c r="DL1374" t="s">
        <v>3</v>
      </c>
      <c r="DM1374">
        <v>0</v>
      </c>
      <c r="DN1374" t="s">
        <v>3</v>
      </c>
      <c r="DO1374">
        <v>0</v>
      </c>
    </row>
    <row r="1375" spans="1:119" x14ac:dyDescent="0.2">
      <c r="A1375">
        <f>ROW(Source!A770)</f>
        <v>770</v>
      </c>
      <c r="B1375">
        <v>449016111</v>
      </c>
      <c r="C1375">
        <v>448999670</v>
      </c>
      <c r="D1375">
        <v>277867849</v>
      </c>
      <c r="E1375">
        <v>1</v>
      </c>
      <c r="F1375">
        <v>1</v>
      </c>
      <c r="G1375">
        <v>1</v>
      </c>
      <c r="H1375">
        <v>3</v>
      </c>
      <c r="I1375" t="s">
        <v>1740</v>
      </c>
      <c r="J1375" t="s">
        <v>1741</v>
      </c>
      <c r="K1375" t="s">
        <v>1742</v>
      </c>
      <c r="L1375">
        <v>1425</v>
      </c>
      <c r="N1375">
        <v>1013</v>
      </c>
      <c r="O1375" t="s">
        <v>62</v>
      </c>
      <c r="P1375" t="s">
        <v>62</v>
      </c>
      <c r="Q1375">
        <v>1</v>
      </c>
      <c r="W1375">
        <v>0</v>
      </c>
      <c r="X1375">
        <v>172067607</v>
      </c>
      <c r="Y1375">
        <f>(AT1375*ROUND(0,7))</f>
        <v>0</v>
      </c>
      <c r="AA1375">
        <v>1261.74</v>
      </c>
      <c r="AB1375">
        <v>0</v>
      </c>
      <c r="AC1375">
        <v>0</v>
      </c>
      <c r="AD1375">
        <v>0</v>
      </c>
      <c r="AE1375">
        <v>978.09</v>
      </c>
      <c r="AF1375">
        <v>0</v>
      </c>
      <c r="AG1375">
        <v>0</v>
      </c>
      <c r="AH1375">
        <v>0</v>
      </c>
      <c r="AI1375">
        <v>1.29</v>
      </c>
      <c r="AJ1375">
        <v>1</v>
      </c>
      <c r="AK1375">
        <v>1</v>
      </c>
      <c r="AL1375">
        <v>1</v>
      </c>
      <c r="AM1375">
        <v>2</v>
      </c>
      <c r="AN1375">
        <v>0</v>
      </c>
      <c r="AO1375">
        <v>0</v>
      </c>
      <c r="AP1375">
        <v>1</v>
      </c>
      <c r="AQ1375">
        <v>1</v>
      </c>
      <c r="AR1375">
        <v>0</v>
      </c>
      <c r="AS1375" t="s">
        <v>3</v>
      </c>
      <c r="AT1375">
        <v>2.5000000000000001E-2</v>
      </c>
      <c r="AU1375" t="s">
        <v>135</v>
      </c>
      <c r="AV1375">
        <v>0</v>
      </c>
      <c r="AW1375">
        <v>2</v>
      </c>
      <c r="AX1375">
        <v>448999680</v>
      </c>
      <c r="AY1375">
        <v>1</v>
      </c>
      <c r="AZ1375">
        <v>0</v>
      </c>
      <c r="BA1375">
        <v>1417</v>
      </c>
      <c r="BB1375">
        <v>1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24.452250000000003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1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CV1375">
        <v>0</v>
      </c>
      <c r="CW1375">
        <v>0</v>
      </c>
      <c r="CX1375">
        <f>ROUND(Y1375*Source!I770,7)</f>
        <v>0</v>
      </c>
      <c r="CY1375">
        <f>AA1375</f>
        <v>1261.74</v>
      </c>
      <c r="CZ1375">
        <f>AE1375</f>
        <v>978.09</v>
      </c>
      <c r="DA1375">
        <f>AI1375</f>
        <v>1.29</v>
      </c>
      <c r="DB1375">
        <f>ROUND((ROUND(AT1375*CZ1375,2)*ROUND(0,7)),6)</f>
        <v>0</v>
      </c>
      <c r="DC1375">
        <f>ROUND((ROUND(AT1375*AG1375,2)*ROUND(0,7)),6)</f>
        <v>0</v>
      </c>
      <c r="DD1375" t="s">
        <v>3</v>
      </c>
      <c r="DE1375" t="s">
        <v>3</v>
      </c>
      <c r="DF1375">
        <f>ROUND(ROUND(AE1375*AI1375,2)*CX1375,2)</f>
        <v>0</v>
      </c>
      <c r="DG1375">
        <f t="shared" si="615"/>
        <v>0</v>
      </c>
      <c r="DH1375">
        <f t="shared" si="613"/>
        <v>0</v>
      </c>
      <c r="DI1375">
        <f t="shared" si="614"/>
        <v>0</v>
      </c>
      <c r="DJ1375">
        <f>DF1375</f>
        <v>0</v>
      </c>
      <c r="DK1375">
        <v>0</v>
      </c>
      <c r="DL1375" t="s">
        <v>3</v>
      </c>
      <c r="DM1375">
        <v>0</v>
      </c>
      <c r="DN1375" t="s">
        <v>3</v>
      </c>
      <c r="DO1375">
        <v>0</v>
      </c>
    </row>
    <row r="1376" spans="1:119" x14ac:dyDescent="0.2">
      <c r="A1376">
        <f>ROW(Source!A770)</f>
        <v>770</v>
      </c>
      <c r="B1376">
        <v>449016111</v>
      </c>
      <c r="C1376">
        <v>448999670</v>
      </c>
      <c r="D1376">
        <v>277870628</v>
      </c>
      <c r="E1376">
        <v>1</v>
      </c>
      <c r="F1376">
        <v>1</v>
      </c>
      <c r="G1376">
        <v>1</v>
      </c>
      <c r="H1376">
        <v>3</v>
      </c>
      <c r="I1376" t="s">
        <v>1646</v>
      </c>
      <c r="J1376" t="s">
        <v>1647</v>
      </c>
      <c r="K1376" t="s">
        <v>1648</v>
      </c>
      <c r="L1376">
        <v>1348</v>
      </c>
      <c r="N1376">
        <v>1009</v>
      </c>
      <c r="O1376" t="s">
        <v>83</v>
      </c>
      <c r="P1376" t="s">
        <v>83</v>
      </c>
      <c r="Q1376">
        <v>1000</v>
      </c>
      <c r="W1376">
        <v>0</v>
      </c>
      <c r="X1376">
        <v>1261362011</v>
      </c>
      <c r="Y1376">
        <f>(AT1376*ROUND(0,7))</f>
        <v>0</v>
      </c>
      <c r="AA1376">
        <v>5683.13</v>
      </c>
      <c r="AB1376">
        <v>0</v>
      </c>
      <c r="AC1376">
        <v>0</v>
      </c>
      <c r="AD1376">
        <v>0</v>
      </c>
      <c r="AE1376">
        <v>4338.2700000000004</v>
      </c>
      <c r="AF1376">
        <v>0</v>
      </c>
      <c r="AG1376">
        <v>0</v>
      </c>
      <c r="AH1376">
        <v>0</v>
      </c>
      <c r="AI1376">
        <v>1.31</v>
      </c>
      <c r="AJ1376">
        <v>1</v>
      </c>
      <c r="AK1376">
        <v>1</v>
      </c>
      <c r="AL1376">
        <v>1</v>
      </c>
      <c r="AM1376">
        <v>2</v>
      </c>
      <c r="AN1376">
        <v>0</v>
      </c>
      <c r="AO1376">
        <v>0</v>
      </c>
      <c r="AP1376">
        <v>1</v>
      </c>
      <c r="AQ1376">
        <v>1</v>
      </c>
      <c r="AR1376">
        <v>0</v>
      </c>
      <c r="AS1376" t="s">
        <v>3</v>
      </c>
      <c r="AT1376">
        <v>1.0000000000000001E-5</v>
      </c>
      <c r="AU1376" t="s">
        <v>135</v>
      </c>
      <c r="AV1376">
        <v>0</v>
      </c>
      <c r="AW1376">
        <v>2</v>
      </c>
      <c r="AX1376">
        <v>448999681</v>
      </c>
      <c r="AY1376">
        <v>1</v>
      </c>
      <c r="AZ1376">
        <v>0</v>
      </c>
      <c r="BA1376">
        <v>1418</v>
      </c>
      <c r="BB1376">
        <v>1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4.338270000000001E-2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1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CV1376">
        <v>0</v>
      </c>
      <c r="CW1376">
        <v>0</v>
      </c>
      <c r="CX1376">
        <f>ROUND(Y1376*Source!I770,7)</f>
        <v>0</v>
      </c>
      <c r="CY1376">
        <f>AA1376</f>
        <v>5683.13</v>
      </c>
      <c r="CZ1376">
        <f>AE1376</f>
        <v>4338.2700000000004</v>
      </c>
      <c r="DA1376">
        <f>AI1376</f>
        <v>1.31</v>
      </c>
      <c r="DB1376">
        <f>ROUND((ROUND(AT1376*CZ1376,2)*ROUND(0,7)),6)</f>
        <v>0</v>
      </c>
      <c r="DC1376">
        <f>ROUND((ROUND(AT1376*AG1376,2)*ROUND(0,7)),6)</f>
        <v>0</v>
      </c>
      <c r="DD1376" t="s">
        <v>3</v>
      </c>
      <c r="DE1376" t="s">
        <v>3</v>
      </c>
      <c r="DF1376">
        <f>ROUND(ROUND(AE1376*AI1376,2)*CX1376,2)</f>
        <v>0</v>
      </c>
      <c r="DG1376">
        <f t="shared" si="615"/>
        <v>0</v>
      </c>
      <c r="DH1376">
        <f t="shared" si="613"/>
        <v>0</v>
      </c>
      <c r="DI1376">
        <f t="shared" si="614"/>
        <v>0</v>
      </c>
      <c r="DJ1376">
        <f>DF1376</f>
        <v>0</v>
      </c>
      <c r="DK1376">
        <v>0</v>
      </c>
      <c r="DL1376" t="s">
        <v>3</v>
      </c>
      <c r="DM1376">
        <v>0</v>
      </c>
      <c r="DN1376" t="s">
        <v>3</v>
      </c>
      <c r="DO1376">
        <v>0</v>
      </c>
    </row>
    <row r="1377" spans="1:119" x14ac:dyDescent="0.2">
      <c r="A1377">
        <f>ROW(Source!A770)</f>
        <v>770</v>
      </c>
      <c r="B1377">
        <v>449016111</v>
      </c>
      <c r="C1377">
        <v>448999670</v>
      </c>
      <c r="D1377">
        <v>277881812</v>
      </c>
      <c r="E1377">
        <v>1</v>
      </c>
      <c r="F1377">
        <v>1</v>
      </c>
      <c r="G1377">
        <v>1</v>
      </c>
      <c r="H1377">
        <v>3</v>
      </c>
      <c r="I1377" t="s">
        <v>1661</v>
      </c>
      <c r="J1377" t="s">
        <v>1662</v>
      </c>
      <c r="K1377" t="s">
        <v>1663</v>
      </c>
      <c r="L1377">
        <v>1346</v>
      </c>
      <c r="N1377">
        <v>1009</v>
      </c>
      <c r="O1377" t="s">
        <v>441</v>
      </c>
      <c r="P1377" t="s">
        <v>441</v>
      </c>
      <c r="Q1377">
        <v>1</v>
      </c>
      <c r="W1377">
        <v>0</v>
      </c>
      <c r="X1377">
        <v>-272951775</v>
      </c>
      <c r="Y1377">
        <f>(AT1377*ROUND(0,7))</f>
        <v>0</v>
      </c>
      <c r="AA1377">
        <v>1448.29</v>
      </c>
      <c r="AB1377">
        <v>0</v>
      </c>
      <c r="AC1377">
        <v>0</v>
      </c>
      <c r="AD1377">
        <v>0</v>
      </c>
      <c r="AE1377">
        <v>899.56</v>
      </c>
      <c r="AF1377">
        <v>0</v>
      </c>
      <c r="AG1377">
        <v>0</v>
      </c>
      <c r="AH1377">
        <v>0</v>
      </c>
      <c r="AI1377">
        <v>1.61</v>
      </c>
      <c r="AJ1377">
        <v>1</v>
      </c>
      <c r="AK1377">
        <v>1</v>
      </c>
      <c r="AL1377">
        <v>1</v>
      </c>
      <c r="AM1377">
        <v>2</v>
      </c>
      <c r="AN1377">
        <v>0</v>
      </c>
      <c r="AO1377">
        <v>0</v>
      </c>
      <c r="AP1377">
        <v>1</v>
      </c>
      <c r="AQ1377">
        <v>1</v>
      </c>
      <c r="AR1377">
        <v>0</v>
      </c>
      <c r="AS1377" t="s">
        <v>3</v>
      </c>
      <c r="AT1377">
        <v>0.01</v>
      </c>
      <c r="AU1377" t="s">
        <v>135</v>
      </c>
      <c r="AV1377">
        <v>0</v>
      </c>
      <c r="AW1377">
        <v>2</v>
      </c>
      <c r="AX1377">
        <v>448999682</v>
      </c>
      <c r="AY1377">
        <v>1</v>
      </c>
      <c r="AZ1377">
        <v>0</v>
      </c>
      <c r="BA1377">
        <v>1419</v>
      </c>
      <c r="BB1377">
        <v>1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8.9955999999999996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1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CV1377">
        <v>0</v>
      </c>
      <c r="CW1377">
        <v>0</v>
      </c>
      <c r="CX1377">
        <f>ROUND(Y1377*Source!I770,7)</f>
        <v>0</v>
      </c>
      <c r="CY1377">
        <f>AA1377</f>
        <v>1448.29</v>
      </c>
      <c r="CZ1377">
        <f>AE1377</f>
        <v>899.56</v>
      </c>
      <c r="DA1377">
        <f>AI1377</f>
        <v>1.61</v>
      </c>
      <c r="DB1377">
        <f>ROUND((ROUND(AT1377*CZ1377,2)*ROUND(0,7)),6)</f>
        <v>0</v>
      </c>
      <c r="DC1377">
        <f>ROUND((ROUND(AT1377*AG1377,2)*ROUND(0,7)),6)</f>
        <v>0</v>
      </c>
      <c r="DD1377" t="s">
        <v>3</v>
      </c>
      <c r="DE1377" t="s">
        <v>3</v>
      </c>
      <c r="DF1377">
        <f>ROUND(ROUND(AE1377*AI1377,2)*CX1377,2)</f>
        <v>0</v>
      </c>
      <c r="DG1377">
        <f t="shared" si="615"/>
        <v>0</v>
      </c>
      <c r="DH1377">
        <f t="shared" si="613"/>
        <v>0</v>
      </c>
      <c r="DI1377">
        <f t="shared" si="614"/>
        <v>0</v>
      </c>
      <c r="DJ1377">
        <f>DF1377</f>
        <v>0</v>
      </c>
      <c r="DK1377">
        <v>0</v>
      </c>
      <c r="DL1377" t="s">
        <v>3</v>
      </c>
      <c r="DM1377">
        <v>0</v>
      </c>
      <c r="DN1377" t="s">
        <v>3</v>
      </c>
      <c r="DO1377">
        <v>0</v>
      </c>
    </row>
    <row r="1378" spans="1:119" x14ac:dyDescent="0.2">
      <c r="A1378">
        <f>ROW(Source!A771)</f>
        <v>771</v>
      </c>
      <c r="B1378">
        <v>449016111</v>
      </c>
      <c r="C1378">
        <v>448999684</v>
      </c>
      <c r="D1378">
        <v>277560305</v>
      </c>
      <c r="E1378">
        <v>109</v>
      </c>
      <c r="F1378">
        <v>1</v>
      </c>
      <c r="G1378">
        <v>1</v>
      </c>
      <c r="H1378">
        <v>1</v>
      </c>
      <c r="I1378" t="s">
        <v>1493</v>
      </c>
      <c r="J1378" t="s">
        <v>3</v>
      </c>
      <c r="K1378" t="s">
        <v>1592</v>
      </c>
      <c r="L1378">
        <v>1191</v>
      </c>
      <c r="N1378">
        <v>1013</v>
      </c>
      <c r="O1378" t="s">
        <v>1203</v>
      </c>
      <c r="P1378" t="s">
        <v>1203</v>
      </c>
      <c r="Q1378">
        <v>1</v>
      </c>
      <c r="W1378">
        <v>0</v>
      </c>
      <c r="X1378">
        <v>-1111239348</v>
      </c>
      <c r="Y1378">
        <f>AT1378</f>
        <v>1.68</v>
      </c>
      <c r="AA1378">
        <v>0</v>
      </c>
      <c r="AB1378">
        <v>0</v>
      </c>
      <c r="AC1378">
        <v>0</v>
      </c>
      <c r="AD1378">
        <v>539.69000000000005</v>
      </c>
      <c r="AE1378">
        <v>0</v>
      </c>
      <c r="AF1378">
        <v>0</v>
      </c>
      <c r="AG1378">
        <v>0</v>
      </c>
      <c r="AH1378">
        <v>539.69000000000005</v>
      </c>
      <c r="AI1378">
        <v>1</v>
      </c>
      <c r="AJ1378">
        <v>1</v>
      </c>
      <c r="AK1378">
        <v>1</v>
      </c>
      <c r="AL1378">
        <v>1</v>
      </c>
      <c r="AM1378">
        <v>-2</v>
      </c>
      <c r="AN1378">
        <v>0</v>
      </c>
      <c r="AO1378">
        <v>0</v>
      </c>
      <c r="AP1378">
        <v>1</v>
      </c>
      <c r="AQ1378">
        <v>1</v>
      </c>
      <c r="AR1378">
        <v>0</v>
      </c>
      <c r="AS1378" t="s">
        <v>3</v>
      </c>
      <c r="AT1378">
        <v>1.68</v>
      </c>
      <c r="AU1378" t="s">
        <v>3</v>
      </c>
      <c r="AV1378">
        <v>1</v>
      </c>
      <c r="AW1378">
        <v>2</v>
      </c>
      <c r="AX1378">
        <v>448999691</v>
      </c>
      <c r="AY1378">
        <v>2</v>
      </c>
      <c r="AZ1378">
        <v>131072</v>
      </c>
      <c r="BA1378">
        <v>1421</v>
      </c>
      <c r="BB1378">
        <v>1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906.67920000000004</v>
      </c>
      <c r="BN1378">
        <v>1.68</v>
      </c>
      <c r="BO1378">
        <v>0</v>
      </c>
      <c r="BP1378">
        <v>1</v>
      </c>
      <c r="BQ1378">
        <v>0</v>
      </c>
      <c r="BR1378">
        <v>0</v>
      </c>
      <c r="BS1378">
        <v>0</v>
      </c>
      <c r="BT1378">
        <v>906.67920000000004</v>
      </c>
      <c r="BU1378">
        <v>1.68</v>
      </c>
      <c r="BV1378">
        <v>0</v>
      </c>
      <c r="BW1378">
        <v>1</v>
      </c>
      <c r="CU1378">
        <f>ROUND(AT1378*Source!I771*AH1378*AL1378,2)</f>
        <v>906.68</v>
      </c>
      <c r="CV1378">
        <f>ROUND(Y1378*Source!I771,7)</f>
        <v>1.68</v>
      </c>
      <c r="CW1378">
        <v>0</v>
      </c>
      <c r="CX1378">
        <f>ROUND(Y1378*Source!I771,7)</f>
        <v>1.68</v>
      </c>
      <c r="CY1378">
        <f>AD1378</f>
        <v>539.69000000000005</v>
      </c>
      <c r="CZ1378">
        <f>AH1378</f>
        <v>539.69000000000005</v>
      </c>
      <c r="DA1378">
        <f>AL1378</f>
        <v>1</v>
      </c>
      <c r="DB1378">
        <f>ROUND(ROUND(AT1378*CZ1378,2),6)</f>
        <v>906.68</v>
      </c>
      <c r="DC1378">
        <f>ROUND(ROUND(AT1378*AG1378,2),6)</f>
        <v>0</v>
      </c>
      <c r="DD1378" t="s">
        <v>3</v>
      </c>
      <c r="DE1378" t="s">
        <v>3</v>
      </c>
      <c r="DF1378">
        <f>ROUND(ROUND(AE1378,2)*CX1378,2)</f>
        <v>0</v>
      </c>
      <c r="DG1378">
        <f t="shared" si="615"/>
        <v>0</v>
      </c>
      <c r="DH1378">
        <f t="shared" si="613"/>
        <v>0</v>
      </c>
      <c r="DI1378">
        <f t="shared" si="614"/>
        <v>906.68</v>
      </c>
      <c r="DJ1378">
        <f>DI1378</f>
        <v>906.68</v>
      </c>
      <c r="DK1378">
        <v>1</v>
      </c>
      <c r="DL1378" t="s">
        <v>3</v>
      </c>
      <c r="DM1378">
        <v>0</v>
      </c>
      <c r="DN1378" t="s">
        <v>3</v>
      </c>
      <c r="DO1378">
        <v>0</v>
      </c>
    </row>
    <row r="1379" spans="1:119" x14ac:dyDescent="0.2">
      <c r="A1379">
        <f>ROW(Source!A771)</f>
        <v>771</v>
      </c>
      <c r="B1379">
        <v>449016111</v>
      </c>
      <c r="C1379">
        <v>448999684</v>
      </c>
      <c r="D1379">
        <v>277862733</v>
      </c>
      <c r="E1379">
        <v>1</v>
      </c>
      <c r="F1379">
        <v>1</v>
      </c>
      <c r="G1379">
        <v>1</v>
      </c>
      <c r="H1379">
        <v>3</v>
      </c>
      <c r="I1379" t="s">
        <v>1713</v>
      </c>
      <c r="J1379" t="s">
        <v>1714</v>
      </c>
      <c r="K1379" t="s">
        <v>1715</v>
      </c>
      <c r="L1379">
        <v>1346</v>
      </c>
      <c r="N1379">
        <v>1009</v>
      </c>
      <c r="O1379" t="s">
        <v>441</v>
      </c>
      <c r="P1379" t="s">
        <v>441</v>
      </c>
      <c r="Q1379">
        <v>1</v>
      </c>
      <c r="W1379">
        <v>0</v>
      </c>
      <c r="X1379">
        <v>1008260642</v>
      </c>
      <c r="Y1379">
        <f>(AT1379*ROUND(0,7))</f>
        <v>0</v>
      </c>
      <c r="AA1379">
        <v>406.33</v>
      </c>
      <c r="AB1379">
        <v>0</v>
      </c>
      <c r="AC1379">
        <v>0</v>
      </c>
      <c r="AD1379">
        <v>0</v>
      </c>
      <c r="AE1379">
        <v>284.14999999999998</v>
      </c>
      <c r="AF1379">
        <v>0</v>
      </c>
      <c r="AG1379">
        <v>0</v>
      </c>
      <c r="AH1379">
        <v>0</v>
      </c>
      <c r="AI1379">
        <v>1.43</v>
      </c>
      <c r="AJ1379">
        <v>1</v>
      </c>
      <c r="AK1379">
        <v>1</v>
      </c>
      <c r="AL1379">
        <v>1</v>
      </c>
      <c r="AM1379">
        <v>2</v>
      </c>
      <c r="AN1379">
        <v>0</v>
      </c>
      <c r="AO1379">
        <v>0</v>
      </c>
      <c r="AP1379">
        <v>1</v>
      </c>
      <c r="AQ1379">
        <v>1</v>
      </c>
      <c r="AR1379">
        <v>0</v>
      </c>
      <c r="AS1379" t="s">
        <v>3</v>
      </c>
      <c r="AT1379">
        <v>5.0000000000000001E-4</v>
      </c>
      <c r="AU1379" t="s">
        <v>135</v>
      </c>
      <c r="AV1379">
        <v>0</v>
      </c>
      <c r="AW1379">
        <v>2</v>
      </c>
      <c r="AX1379">
        <v>448999692</v>
      </c>
      <c r="AY1379">
        <v>1</v>
      </c>
      <c r="AZ1379">
        <v>0</v>
      </c>
      <c r="BA1379">
        <v>1422</v>
      </c>
      <c r="BB1379">
        <v>1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0.14207499999999998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1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CV1379">
        <v>0</v>
      </c>
      <c r="CW1379">
        <v>0</v>
      </c>
      <c r="CX1379">
        <f>ROUND(Y1379*Source!I771,7)</f>
        <v>0</v>
      </c>
      <c r="CY1379">
        <f>AA1379</f>
        <v>406.33</v>
      </c>
      <c r="CZ1379">
        <f>AE1379</f>
        <v>284.14999999999998</v>
      </c>
      <c r="DA1379">
        <f>AI1379</f>
        <v>1.43</v>
      </c>
      <c r="DB1379">
        <f>ROUND((ROUND(AT1379*CZ1379,2)*ROUND(0,7)),6)</f>
        <v>0</v>
      </c>
      <c r="DC1379">
        <f>ROUND((ROUND(AT1379*AG1379,2)*ROUND(0,7)),6)</f>
        <v>0</v>
      </c>
      <c r="DD1379" t="s">
        <v>3</v>
      </c>
      <c r="DE1379" t="s">
        <v>3</v>
      </c>
      <c r="DF1379">
        <f>ROUND(ROUND(AE1379*AI1379,2)*CX1379,2)</f>
        <v>0</v>
      </c>
      <c r="DG1379">
        <f t="shared" si="615"/>
        <v>0</v>
      </c>
      <c r="DH1379">
        <f t="shared" si="613"/>
        <v>0</v>
      </c>
      <c r="DI1379">
        <f t="shared" si="614"/>
        <v>0</v>
      </c>
      <c r="DJ1379">
        <f>DF1379</f>
        <v>0</v>
      </c>
      <c r="DK1379">
        <v>0</v>
      </c>
      <c r="DL1379" t="s">
        <v>3</v>
      </c>
      <c r="DM1379">
        <v>0</v>
      </c>
      <c r="DN1379" t="s">
        <v>3</v>
      </c>
      <c r="DO1379">
        <v>0</v>
      </c>
    </row>
    <row r="1380" spans="1:119" x14ac:dyDescent="0.2">
      <c r="A1380">
        <f>ROW(Source!A771)</f>
        <v>771</v>
      </c>
      <c r="B1380">
        <v>449016111</v>
      </c>
      <c r="C1380">
        <v>448999684</v>
      </c>
      <c r="D1380">
        <v>277865475</v>
      </c>
      <c r="E1380">
        <v>1</v>
      </c>
      <c r="F1380">
        <v>1</v>
      </c>
      <c r="G1380">
        <v>1</v>
      </c>
      <c r="H1380">
        <v>3</v>
      </c>
      <c r="I1380" t="s">
        <v>1210</v>
      </c>
      <c r="J1380" t="s">
        <v>1211</v>
      </c>
      <c r="K1380" t="s">
        <v>1212</v>
      </c>
      <c r="L1380">
        <v>1383</v>
      </c>
      <c r="N1380">
        <v>1013</v>
      </c>
      <c r="O1380" t="s">
        <v>1213</v>
      </c>
      <c r="P1380" t="s">
        <v>1213</v>
      </c>
      <c r="Q1380">
        <v>1</v>
      </c>
      <c r="W1380">
        <v>0</v>
      </c>
      <c r="X1380">
        <v>2066892133</v>
      </c>
      <c r="Y1380">
        <f>(AT1380*ROUND(0,7))</f>
        <v>0</v>
      </c>
      <c r="AA1380">
        <v>7.32</v>
      </c>
      <c r="AB1380">
        <v>0</v>
      </c>
      <c r="AC1380">
        <v>0</v>
      </c>
      <c r="AD1380">
        <v>0</v>
      </c>
      <c r="AE1380">
        <v>7.32</v>
      </c>
      <c r="AF1380">
        <v>0</v>
      </c>
      <c r="AG1380">
        <v>0</v>
      </c>
      <c r="AH1380">
        <v>0</v>
      </c>
      <c r="AI1380">
        <v>1</v>
      </c>
      <c r="AJ1380">
        <v>1</v>
      </c>
      <c r="AK1380">
        <v>1</v>
      </c>
      <c r="AL1380">
        <v>1</v>
      </c>
      <c r="AM1380">
        <v>-2</v>
      </c>
      <c r="AN1380">
        <v>0</v>
      </c>
      <c r="AO1380">
        <v>0</v>
      </c>
      <c r="AP1380">
        <v>1</v>
      </c>
      <c r="AQ1380">
        <v>1</v>
      </c>
      <c r="AR1380">
        <v>0</v>
      </c>
      <c r="AS1380" t="s">
        <v>3</v>
      </c>
      <c r="AT1380">
        <v>8.3199999999999996E-2</v>
      </c>
      <c r="AU1380" t="s">
        <v>135</v>
      </c>
      <c r="AV1380">
        <v>0</v>
      </c>
      <c r="AW1380">
        <v>2</v>
      </c>
      <c r="AX1380">
        <v>448999693</v>
      </c>
      <c r="AY1380">
        <v>2</v>
      </c>
      <c r="AZ1380">
        <v>16384</v>
      </c>
      <c r="BA1380">
        <v>1423</v>
      </c>
      <c r="BB1380">
        <v>1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0.60902400000000001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1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CV1380">
        <v>0</v>
      </c>
      <c r="CW1380">
        <v>0</v>
      </c>
      <c r="CX1380">
        <f>ROUND(Y1380*Source!I771,7)</f>
        <v>0</v>
      </c>
      <c r="CY1380">
        <f>AA1380</f>
        <v>7.32</v>
      </c>
      <c r="CZ1380">
        <f>AE1380</f>
        <v>7.32</v>
      </c>
      <c r="DA1380">
        <f>AI1380</f>
        <v>1</v>
      </c>
      <c r="DB1380">
        <f>ROUND((ROUND(AT1380*CZ1380,2)*ROUND(0,7)),6)</f>
        <v>0</v>
      </c>
      <c r="DC1380">
        <f>ROUND((ROUND(AT1380*AG1380,2)*ROUND(0,7)),6)</f>
        <v>0</v>
      </c>
      <c r="DD1380" t="s">
        <v>3</v>
      </c>
      <c r="DE1380" t="s">
        <v>3</v>
      </c>
      <c r="DF1380">
        <f>ROUND(ROUND(AE1380,2)*CX1380,2)</f>
        <v>0</v>
      </c>
      <c r="DG1380">
        <f t="shared" si="615"/>
        <v>0</v>
      </c>
      <c r="DH1380">
        <f t="shared" si="613"/>
        <v>0</v>
      </c>
      <c r="DI1380">
        <f t="shared" si="614"/>
        <v>0</v>
      </c>
      <c r="DJ1380">
        <f>DF1380</f>
        <v>0</v>
      </c>
      <c r="DK1380">
        <v>1</v>
      </c>
      <c r="DL1380" t="s">
        <v>3</v>
      </c>
      <c r="DM1380">
        <v>0</v>
      </c>
      <c r="DN1380" t="s">
        <v>3</v>
      </c>
      <c r="DO1380">
        <v>0</v>
      </c>
    </row>
    <row r="1381" spans="1:119" x14ac:dyDescent="0.2">
      <c r="A1381">
        <f>ROW(Source!A771)</f>
        <v>771</v>
      </c>
      <c r="B1381">
        <v>449016111</v>
      </c>
      <c r="C1381">
        <v>448999684</v>
      </c>
      <c r="D1381">
        <v>277867849</v>
      </c>
      <c r="E1381">
        <v>1</v>
      </c>
      <c r="F1381">
        <v>1</v>
      </c>
      <c r="G1381">
        <v>1</v>
      </c>
      <c r="H1381">
        <v>3</v>
      </c>
      <c r="I1381" t="s">
        <v>1740</v>
      </c>
      <c r="J1381" t="s">
        <v>1741</v>
      </c>
      <c r="K1381" t="s">
        <v>1742</v>
      </c>
      <c r="L1381">
        <v>1425</v>
      </c>
      <c r="N1381">
        <v>1013</v>
      </c>
      <c r="O1381" t="s">
        <v>62</v>
      </c>
      <c r="P1381" t="s">
        <v>62</v>
      </c>
      <c r="Q1381">
        <v>1</v>
      </c>
      <c r="W1381">
        <v>0</v>
      </c>
      <c r="X1381">
        <v>172067607</v>
      </c>
      <c r="Y1381">
        <f>(AT1381*ROUND(0,7))</f>
        <v>0</v>
      </c>
      <c r="AA1381">
        <v>1261.74</v>
      </c>
      <c r="AB1381">
        <v>0</v>
      </c>
      <c r="AC1381">
        <v>0</v>
      </c>
      <c r="AD1381">
        <v>0</v>
      </c>
      <c r="AE1381">
        <v>978.09</v>
      </c>
      <c r="AF1381">
        <v>0</v>
      </c>
      <c r="AG1381">
        <v>0</v>
      </c>
      <c r="AH1381">
        <v>0</v>
      </c>
      <c r="AI1381">
        <v>1.29</v>
      </c>
      <c r="AJ1381">
        <v>1</v>
      </c>
      <c r="AK1381">
        <v>1</v>
      </c>
      <c r="AL1381">
        <v>1</v>
      </c>
      <c r="AM1381">
        <v>2</v>
      </c>
      <c r="AN1381">
        <v>0</v>
      </c>
      <c r="AO1381">
        <v>0</v>
      </c>
      <c r="AP1381">
        <v>1</v>
      </c>
      <c r="AQ1381">
        <v>1</v>
      </c>
      <c r="AR1381">
        <v>0</v>
      </c>
      <c r="AS1381" t="s">
        <v>3</v>
      </c>
      <c r="AT1381">
        <v>2.5000000000000001E-2</v>
      </c>
      <c r="AU1381" t="s">
        <v>135</v>
      </c>
      <c r="AV1381">
        <v>0</v>
      </c>
      <c r="AW1381">
        <v>2</v>
      </c>
      <c r="AX1381">
        <v>448999694</v>
      </c>
      <c r="AY1381">
        <v>1</v>
      </c>
      <c r="AZ1381">
        <v>0</v>
      </c>
      <c r="BA1381">
        <v>1424</v>
      </c>
      <c r="BB1381">
        <v>1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24.452250000000003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1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CV1381">
        <v>0</v>
      </c>
      <c r="CW1381">
        <v>0</v>
      </c>
      <c r="CX1381">
        <f>ROUND(Y1381*Source!I771,7)</f>
        <v>0</v>
      </c>
      <c r="CY1381">
        <f>AA1381</f>
        <v>1261.74</v>
      </c>
      <c r="CZ1381">
        <f>AE1381</f>
        <v>978.09</v>
      </c>
      <c r="DA1381">
        <f>AI1381</f>
        <v>1.29</v>
      </c>
      <c r="DB1381">
        <f>ROUND((ROUND(AT1381*CZ1381,2)*ROUND(0,7)),6)</f>
        <v>0</v>
      </c>
      <c r="DC1381">
        <f>ROUND((ROUND(AT1381*AG1381,2)*ROUND(0,7)),6)</f>
        <v>0</v>
      </c>
      <c r="DD1381" t="s">
        <v>3</v>
      </c>
      <c r="DE1381" t="s">
        <v>3</v>
      </c>
      <c r="DF1381">
        <f>ROUND(ROUND(AE1381*AI1381,2)*CX1381,2)</f>
        <v>0</v>
      </c>
      <c r="DG1381">
        <f t="shared" si="615"/>
        <v>0</v>
      </c>
      <c r="DH1381">
        <f t="shared" si="613"/>
        <v>0</v>
      </c>
      <c r="DI1381">
        <f t="shared" si="614"/>
        <v>0</v>
      </c>
      <c r="DJ1381">
        <f>DF1381</f>
        <v>0</v>
      </c>
      <c r="DK1381">
        <v>0</v>
      </c>
      <c r="DL1381" t="s">
        <v>3</v>
      </c>
      <c r="DM1381">
        <v>0</v>
      </c>
      <c r="DN1381" t="s">
        <v>3</v>
      </c>
      <c r="DO1381">
        <v>0</v>
      </c>
    </row>
    <row r="1382" spans="1:119" x14ac:dyDescent="0.2">
      <c r="A1382">
        <f>ROW(Source!A771)</f>
        <v>771</v>
      </c>
      <c r="B1382">
        <v>449016111</v>
      </c>
      <c r="C1382">
        <v>448999684</v>
      </c>
      <c r="D1382">
        <v>277870628</v>
      </c>
      <c r="E1382">
        <v>1</v>
      </c>
      <c r="F1382">
        <v>1</v>
      </c>
      <c r="G1382">
        <v>1</v>
      </c>
      <c r="H1382">
        <v>3</v>
      </c>
      <c r="I1382" t="s">
        <v>1646</v>
      </c>
      <c r="J1382" t="s">
        <v>1647</v>
      </c>
      <c r="K1382" t="s">
        <v>1648</v>
      </c>
      <c r="L1382">
        <v>1348</v>
      </c>
      <c r="N1382">
        <v>1009</v>
      </c>
      <c r="O1382" t="s">
        <v>83</v>
      </c>
      <c r="P1382" t="s">
        <v>83</v>
      </c>
      <c r="Q1382">
        <v>1000</v>
      </c>
      <c r="W1382">
        <v>0</v>
      </c>
      <c r="X1382">
        <v>1261362011</v>
      </c>
      <c r="Y1382">
        <f>(AT1382*ROUND(0,7))</f>
        <v>0</v>
      </c>
      <c r="AA1382">
        <v>5683.13</v>
      </c>
      <c r="AB1382">
        <v>0</v>
      </c>
      <c r="AC1382">
        <v>0</v>
      </c>
      <c r="AD1382">
        <v>0</v>
      </c>
      <c r="AE1382">
        <v>4338.2700000000004</v>
      </c>
      <c r="AF1382">
        <v>0</v>
      </c>
      <c r="AG1382">
        <v>0</v>
      </c>
      <c r="AH1382">
        <v>0</v>
      </c>
      <c r="AI1382">
        <v>1.31</v>
      </c>
      <c r="AJ1382">
        <v>1</v>
      </c>
      <c r="AK1382">
        <v>1</v>
      </c>
      <c r="AL1382">
        <v>1</v>
      </c>
      <c r="AM1382">
        <v>2</v>
      </c>
      <c r="AN1382">
        <v>0</v>
      </c>
      <c r="AO1382">
        <v>0</v>
      </c>
      <c r="AP1382">
        <v>1</v>
      </c>
      <c r="AQ1382">
        <v>1</v>
      </c>
      <c r="AR1382">
        <v>0</v>
      </c>
      <c r="AS1382" t="s">
        <v>3</v>
      </c>
      <c r="AT1382">
        <v>1.0000000000000001E-5</v>
      </c>
      <c r="AU1382" t="s">
        <v>135</v>
      </c>
      <c r="AV1382">
        <v>0</v>
      </c>
      <c r="AW1382">
        <v>2</v>
      </c>
      <c r="AX1382">
        <v>448999695</v>
      </c>
      <c r="AY1382">
        <v>1</v>
      </c>
      <c r="AZ1382">
        <v>0</v>
      </c>
      <c r="BA1382">
        <v>1425</v>
      </c>
      <c r="BB1382">
        <v>1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4.338270000000001E-2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1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CV1382">
        <v>0</v>
      </c>
      <c r="CW1382">
        <v>0</v>
      </c>
      <c r="CX1382">
        <f>ROUND(Y1382*Source!I771,7)</f>
        <v>0</v>
      </c>
      <c r="CY1382">
        <f>AA1382</f>
        <v>5683.13</v>
      </c>
      <c r="CZ1382">
        <f>AE1382</f>
        <v>4338.2700000000004</v>
      </c>
      <c r="DA1382">
        <f>AI1382</f>
        <v>1.31</v>
      </c>
      <c r="DB1382">
        <f>ROUND((ROUND(AT1382*CZ1382,2)*ROUND(0,7)),6)</f>
        <v>0</v>
      </c>
      <c r="DC1382">
        <f>ROUND((ROUND(AT1382*AG1382,2)*ROUND(0,7)),6)</f>
        <v>0</v>
      </c>
      <c r="DD1382" t="s">
        <v>3</v>
      </c>
      <c r="DE1382" t="s">
        <v>3</v>
      </c>
      <c r="DF1382">
        <f>ROUND(ROUND(AE1382*AI1382,2)*CX1382,2)</f>
        <v>0</v>
      </c>
      <c r="DG1382">
        <f t="shared" ref="DG1382:DG1413" si="628">ROUND(ROUND(AF1382,2)*CX1382,2)</f>
        <v>0</v>
      </c>
      <c r="DH1382">
        <f t="shared" si="613"/>
        <v>0</v>
      </c>
      <c r="DI1382">
        <f t="shared" si="614"/>
        <v>0</v>
      </c>
      <c r="DJ1382">
        <f>DF1382</f>
        <v>0</v>
      </c>
      <c r="DK1382">
        <v>0</v>
      </c>
      <c r="DL1382" t="s">
        <v>3</v>
      </c>
      <c r="DM1382">
        <v>0</v>
      </c>
      <c r="DN1382" t="s">
        <v>3</v>
      </c>
      <c r="DO1382">
        <v>0</v>
      </c>
    </row>
    <row r="1383" spans="1:119" x14ac:dyDescent="0.2">
      <c r="A1383">
        <f>ROW(Source!A771)</f>
        <v>771</v>
      </c>
      <c r="B1383">
        <v>449016111</v>
      </c>
      <c r="C1383">
        <v>448999684</v>
      </c>
      <c r="D1383">
        <v>277881812</v>
      </c>
      <c r="E1383">
        <v>1</v>
      </c>
      <c r="F1383">
        <v>1</v>
      </c>
      <c r="G1383">
        <v>1</v>
      </c>
      <c r="H1383">
        <v>3</v>
      </c>
      <c r="I1383" t="s">
        <v>1661</v>
      </c>
      <c r="J1383" t="s">
        <v>1662</v>
      </c>
      <c r="K1383" t="s">
        <v>1663</v>
      </c>
      <c r="L1383">
        <v>1346</v>
      </c>
      <c r="N1383">
        <v>1009</v>
      </c>
      <c r="O1383" t="s">
        <v>441</v>
      </c>
      <c r="P1383" t="s">
        <v>441</v>
      </c>
      <c r="Q1383">
        <v>1</v>
      </c>
      <c r="W1383">
        <v>0</v>
      </c>
      <c r="X1383">
        <v>-272951775</v>
      </c>
      <c r="Y1383">
        <f>(AT1383*ROUND(0,7))</f>
        <v>0</v>
      </c>
      <c r="AA1383">
        <v>1448.29</v>
      </c>
      <c r="AB1383">
        <v>0</v>
      </c>
      <c r="AC1383">
        <v>0</v>
      </c>
      <c r="AD1383">
        <v>0</v>
      </c>
      <c r="AE1383">
        <v>899.56</v>
      </c>
      <c r="AF1383">
        <v>0</v>
      </c>
      <c r="AG1383">
        <v>0</v>
      </c>
      <c r="AH1383">
        <v>0</v>
      </c>
      <c r="AI1383">
        <v>1.61</v>
      </c>
      <c r="AJ1383">
        <v>1</v>
      </c>
      <c r="AK1383">
        <v>1</v>
      </c>
      <c r="AL1383">
        <v>1</v>
      </c>
      <c r="AM1383">
        <v>2</v>
      </c>
      <c r="AN1383">
        <v>0</v>
      </c>
      <c r="AO1383">
        <v>0</v>
      </c>
      <c r="AP1383">
        <v>1</v>
      </c>
      <c r="AQ1383">
        <v>1</v>
      </c>
      <c r="AR1383">
        <v>0</v>
      </c>
      <c r="AS1383" t="s">
        <v>3</v>
      </c>
      <c r="AT1383">
        <v>0.01</v>
      </c>
      <c r="AU1383" t="s">
        <v>135</v>
      </c>
      <c r="AV1383">
        <v>0</v>
      </c>
      <c r="AW1383">
        <v>2</v>
      </c>
      <c r="AX1383">
        <v>448999696</v>
      </c>
      <c r="AY1383">
        <v>1</v>
      </c>
      <c r="AZ1383">
        <v>0</v>
      </c>
      <c r="BA1383">
        <v>1426</v>
      </c>
      <c r="BB1383">
        <v>1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8.9955999999999996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1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CV1383">
        <v>0</v>
      </c>
      <c r="CW1383">
        <v>0</v>
      </c>
      <c r="CX1383">
        <f>ROUND(Y1383*Source!I771,7)</f>
        <v>0</v>
      </c>
      <c r="CY1383">
        <f>AA1383</f>
        <v>1448.29</v>
      </c>
      <c r="CZ1383">
        <f>AE1383</f>
        <v>899.56</v>
      </c>
      <c r="DA1383">
        <f>AI1383</f>
        <v>1.61</v>
      </c>
      <c r="DB1383">
        <f>ROUND((ROUND(AT1383*CZ1383,2)*ROUND(0,7)),6)</f>
        <v>0</v>
      </c>
      <c r="DC1383">
        <f>ROUND((ROUND(AT1383*AG1383,2)*ROUND(0,7)),6)</f>
        <v>0</v>
      </c>
      <c r="DD1383" t="s">
        <v>3</v>
      </c>
      <c r="DE1383" t="s">
        <v>3</v>
      </c>
      <c r="DF1383">
        <f>ROUND(ROUND(AE1383*AI1383,2)*CX1383,2)</f>
        <v>0</v>
      </c>
      <c r="DG1383">
        <f t="shared" si="628"/>
        <v>0</v>
      </c>
      <c r="DH1383">
        <f t="shared" si="613"/>
        <v>0</v>
      </c>
      <c r="DI1383">
        <f t="shared" si="614"/>
        <v>0</v>
      </c>
      <c r="DJ1383">
        <f>DF1383</f>
        <v>0</v>
      </c>
      <c r="DK1383">
        <v>0</v>
      </c>
      <c r="DL1383" t="s">
        <v>3</v>
      </c>
      <c r="DM1383">
        <v>0</v>
      </c>
      <c r="DN1383" t="s">
        <v>3</v>
      </c>
      <c r="DO1383">
        <v>0</v>
      </c>
    </row>
    <row r="1384" spans="1:119" x14ac:dyDescent="0.2">
      <c r="A1384">
        <f>ROW(Source!A772)</f>
        <v>772</v>
      </c>
      <c r="B1384">
        <v>449016111</v>
      </c>
      <c r="C1384">
        <v>448999698</v>
      </c>
      <c r="D1384">
        <v>277560305</v>
      </c>
      <c r="E1384">
        <v>109</v>
      </c>
      <c r="F1384">
        <v>1</v>
      </c>
      <c r="G1384">
        <v>1</v>
      </c>
      <c r="H1384">
        <v>1</v>
      </c>
      <c r="I1384" t="s">
        <v>1493</v>
      </c>
      <c r="J1384" t="s">
        <v>3</v>
      </c>
      <c r="K1384" t="s">
        <v>1592</v>
      </c>
      <c r="L1384">
        <v>1191</v>
      </c>
      <c r="N1384">
        <v>1013</v>
      </c>
      <c r="O1384" t="s">
        <v>1203</v>
      </c>
      <c r="P1384" t="s">
        <v>1203</v>
      </c>
      <c r="Q1384">
        <v>1</v>
      </c>
      <c r="W1384">
        <v>0</v>
      </c>
      <c r="X1384">
        <v>-1111239348</v>
      </c>
      <c r="Y1384">
        <f>(AT1384*ROUND(0.3,7))</f>
        <v>0.252</v>
      </c>
      <c r="AA1384">
        <v>0</v>
      </c>
      <c r="AB1384">
        <v>0</v>
      </c>
      <c r="AC1384">
        <v>0</v>
      </c>
      <c r="AD1384">
        <v>539.69000000000005</v>
      </c>
      <c r="AE1384">
        <v>0</v>
      </c>
      <c r="AF1384">
        <v>0</v>
      </c>
      <c r="AG1384">
        <v>0</v>
      </c>
      <c r="AH1384">
        <v>539.69000000000005</v>
      </c>
      <c r="AI1384">
        <v>1</v>
      </c>
      <c r="AJ1384">
        <v>1</v>
      </c>
      <c r="AK1384">
        <v>1</v>
      </c>
      <c r="AL1384">
        <v>1</v>
      </c>
      <c r="AM1384">
        <v>-2</v>
      </c>
      <c r="AN1384">
        <v>0</v>
      </c>
      <c r="AO1384">
        <v>0</v>
      </c>
      <c r="AP1384">
        <v>1</v>
      </c>
      <c r="AQ1384">
        <v>1</v>
      </c>
      <c r="AR1384">
        <v>0</v>
      </c>
      <c r="AS1384" t="s">
        <v>3</v>
      </c>
      <c r="AT1384">
        <v>0.84</v>
      </c>
      <c r="AU1384" t="s">
        <v>321</v>
      </c>
      <c r="AV1384">
        <v>1</v>
      </c>
      <c r="AW1384">
        <v>2</v>
      </c>
      <c r="AX1384">
        <v>448999706</v>
      </c>
      <c r="AY1384">
        <v>2</v>
      </c>
      <c r="AZ1384">
        <v>131072</v>
      </c>
      <c r="BA1384">
        <v>1428</v>
      </c>
      <c r="BB1384">
        <v>1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453.33960000000002</v>
      </c>
      <c r="BN1384">
        <v>0.84</v>
      </c>
      <c r="BO1384">
        <v>0</v>
      </c>
      <c r="BP1384">
        <v>1</v>
      </c>
      <c r="BQ1384">
        <v>0</v>
      </c>
      <c r="BR1384">
        <v>0</v>
      </c>
      <c r="BS1384">
        <v>0</v>
      </c>
      <c r="BT1384">
        <v>136.00188000000003</v>
      </c>
      <c r="BU1384">
        <v>0.252</v>
      </c>
      <c r="BV1384">
        <v>0</v>
      </c>
      <c r="BW1384">
        <v>1</v>
      </c>
      <c r="CU1384">
        <f>ROUND(AT1384*Source!I772*AH1384*AL1384,2)</f>
        <v>453.34</v>
      </c>
      <c r="CV1384">
        <f>ROUND(Y1384*Source!I772,7)</f>
        <v>0.252</v>
      </c>
      <c r="CW1384">
        <v>0</v>
      </c>
      <c r="CX1384">
        <f>ROUND(Y1384*Source!I772,7)</f>
        <v>0.252</v>
      </c>
      <c r="CY1384">
        <f>AD1384</f>
        <v>539.69000000000005</v>
      </c>
      <c r="CZ1384">
        <f>AH1384</f>
        <v>539.69000000000005</v>
      </c>
      <c r="DA1384">
        <f>AL1384</f>
        <v>1</v>
      </c>
      <c r="DB1384">
        <f>ROUND((ROUND(AT1384*CZ1384,2)*ROUND(0.3,7)),6)</f>
        <v>136.00200000000001</v>
      </c>
      <c r="DC1384">
        <f>ROUND((ROUND(AT1384*AG1384,2)*ROUND(0.3,7)),6)</f>
        <v>0</v>
      </c>
      <c r="DD1384" t="s">
        <v>3</v>
      </c>
      <c r="DE1384" t="s">
        <v>3</v>
      </c>
      <c r="DF1384">
        <f>ROUND(ROUND(AE1384,2)*CX1384,2)</f>
        <v>0</v>
      </c>
      <c r="DG1384">
        <f t="shared" si="628"/>
        <v>0</v>
      </c>
      <c r="DH1384">
        <f t="shared" si="613"/>
        <v>0</v>
      </c>
      <c r="DI1384">
        <f t="shared" si="614"/>
        <v>136</v>
      </c>
      <c r="DJ1384">
        <f>DI1384</f>
        <v>136</v>
      </c>
      <c r="DK1384">
        <v>1</v>
      </c>
      <c r="DL1384" t="s">
        <v>3</v>
      </c>
      <c r="DM1384">
        <v>0</v>
      </c>
      <c r="DN1384" t="s">
        <v>3</v>
      </c>
      <c r="DO1384">
        <v>0</v>
      </c>
    </row>
    <row r="1385" spans="1:119" x14ac:dyDescent="0.2">
      <c r="A1385">
        <f>ROW(Source!A772)</f>
        <v>772</v>
      </c>
      <c r="B1385">
        <v>449016111</v>
      </c>
      <c r="C1385">
        <v>448999698</v>
      </c>
      <c r="D1385">
        <v>277862733</v>
      </c>
      <c r="E1385">
        <v>1</v>
      </c>
      <c r="F1385">
        <v>1</v>
      </c>
      <c r="G1385">
        <v>1</v>
      </c>
      <c r="H1385">
        <v>3</v>
      </c>
      <c r="I1385" t="s">
        <v>1713</v>
      </c>
      <c r="J1385" t="s">
        <v>1714</v>
      </c>
      <c r="K1385" t="s">
        <v>1715</v>
      </c>
      <c r="L1385">
        <v>1346</v>
      </c>
      <c r="N1385">
        <v>1009</v>
      </c>
      <c r="O1385" t="s">
        <v>441</v>
      </c>
      <c r="P1385" t="s">
        <v>441</v>
      </c>
      <c r="Q1385">
        <v>1</v>
      </c>
      <c r="W1385">
        <v>0</v>
      </c>
      <c r="X1385">
        <v>1008260642</v>
      </c>
      <c r="Y1385">
        <f t="shared" ref="Y1385:Y1390" si="629">(AT1385*ROUND(0,7))</f>
        <v>0</v>
      </c>
      <c r="AA1385">
        <v>406.33</v>
      </c>
      <c r="AB1385">
        <v>0</v>
      </c>
      <c r="AC1385">
        <v>0</v>
      </c>
      <c r="AD1385">
        <v>0</v>
      </c>
      <c r="AE1385">
        <v>284.14999999999998</v>
      </c>
      <c r="AF1385">
        <v>0</v>
      </c>
      <c r="AG1385">
        <v>0</v>
      </c>
      <c r="AH1385">
        <v>0</v>
      </c>
      <c r="AI1385">
        <v>1.43</v>
      </c>
      <c r="AJ1385">
        <v>1</v>
      </c>
      <c r="AK1385">
        <v>1</v>
      </c>
      <c r="AL1385">
        <v>1</v>
      </c>
      <c r="AM1385">
        <v>2</v>
      </c>
      <c r="AN1385">
        <v>0</v>
      </c>
      <c r="AO1385">
        <v>0</v>
      </c>
      <c r="AP1385">
        <v>1</v>
      </c>
      <c r="AQ1385">
        <v>1</v>
      </c>
      <c r="AR1385">
        <v>0</v>
      </c>
      <c r="AS1385" t="s">
        <v>3</v>
      </c>
      <c r="AT1385">
        <v>2.0000000000000001E-4</v>
      </c>
      <c r="AU1385" t="s">
        <v>135</v>
      </c>
      <c r="AV1385">
        <v>0</v>
      </c>
      <c r="AW1385">
        <v>2</v>
      </c>
      <c r="AX1385">
        <v>448999707</v>
      </c>
      <c r="AY1385">
        <v>1</v>
      </c>
      <c r="AZ1385">
        <v>0</v>
      </c>
      <c r="BA1385">
        <v>1429</v>
      </c>
      <c r="BB1385">
        <v>1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5.6829999999999999E-2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1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CV1385">
        <v>0</v>
      </c>
      <c r="CW1385">
        <v>0</v>
      </c>
      <c r="CX1385">
        <f>ROUND(Y1385*Source!I772,7)</f>
        <v>0</v>
      </c>
      <c r="CY1385">
        <f t="shared" ref="CY1385:CY1390" si="630">AA1385</f>
        <v>406.33</v>
      </c>
      <c r="CZ1385">
        <f t="shared" ref="CZ1385:CZ1390" si="631">AE1385</f>
        <v>284.14999999999998</v>
      </c>
      <c r="DA1385">
        <f t="shared" ref="DA1385:DA1390" si="632">AI1385</f>
        <v>1.43</v>
      </c>
      <c r="DB1385">
        <f t="shared" ref="DB1385:DB1390" si="633">ROUND((ROUND(AT1385*CZ1385,2)*ROUND(0,7)),6)</f>
        <v>0</v>
      </c>
      <c r="DC1385">
        <f t="shared" ref="DC1385:DC1390" si="634">ROUND((ROUND(AT1385*AG1385,2)*ROUND(0,7)),6)</f>
        <v>0</v>
      </c>
      <c r="DD1385" t="s">
        <v>3</v>
      </c>
      <c r="DE1385" t="s">
        <v>3</v>
      </c>
      <c r="DF1385">
        <f>ROUND(ROUND(AE1385*AI1385,2)*CX1385,2)</f>
        <v>0</v>
      </c>
      <c r="DG1385">
        <f t="shared" si="628"/>
        <v>0</v>
      </c>
      <c r="DH1385">
        <f t="shared" si="613"/>
        <v>0</v>
      </c>
      <c r="DI1385">
        <f t="shared" si="614"/>
        <v>0</v>
      </c>
      <c r="DJ1385">
        <f t="shared" ref="DJ1385:DJ1390" si="635">DF1385</f>
        <v>0</v>
      </c>
      <c r="DK1385">
        <v>0</v>
      </c>
      <c r="DL1385" t="s">
        <v>3</v>
      </c>
      <c r="DM1385">
        <v>0</v>
      </c>
      <c r="DN1385" t="s">
        <v>3</v>
      </c>
      <c r="DO1385">
        <v>0</v>
      </c>
    </row>
    <row r="1386" spans="1:119" x14ac:dyDescent="0.2">
      <c r="A1386">
        <f>ROW(Source!A772)</f>
        <v>772</v>
      </c>
      <c r="B1386">
        <v>449016111</v>
      </c>
      <c r="C1386">
        <v>448999698</v>
      </c>
      <c r="D1386">
        <v>277865475</v>
      </c>
      <c r="E1386">
        <v>1</v>
      </c>
      <c r="F1386">
        <v>1</v>
      </c>
      <c r="G1386">
        <v>1</v>
      </c>
      <c r="H1386">
        <v>3</v>
      </c>
      <c r="I1386" t="s">
        <v>1210</v>
      </c>
      <c r="J1386" t="s">
        <v>1211</v>
      </c>
      <c r="K1386" t="s">
        <v>1212</v>
      </c>
      <c r="L1386">
        <v>1383</v>
      </c>
      <c r="N1386">
        <v>1013</v>
      </c>
      <c r="O1386" t="s">
        <v>1213</v>
      </c>
      <c r="P1386" t="s">
        <v>1213</v>
      </c>
      <c r="Q1386">
        <v>1</v>
      </c>
      <c r="W1386">
        <v>0</v>
      </c>
      <c r="X1386">
        <v>2066892133</v>
      </c>
      <c r="Y1386">
        <f t="shared" si="629"/>
        <v>0</v>
      </c>
      <c r="AA1386">
        <v>7.32</v>
      </c>
      <c r="AB1386">
        <v>0</v>
      </c>
      <c r="AC1386">
        <v>0</v>
      </c>
      <c r="AD1386">
        <v>0</v>
      </c>
      <c r="AE1386">
        <v>7.32</v>
      </c>
      <c r="AF1386">
        <v>0</v>
      </c>
      <c r="AG1386">
        <v>0</v>
      </c>
      <c r="AH1386">
        <v>0</v>
      </c>
      <c r="AI1386">
        <v>1</v>
      </c>
      <c r="AJ1386">
        <v>1</v>
      </c>
      <c r="AK1386">
        <v>1</v>
      </c>
      <c r="AL1386">
        <v>1</v>
      </c>
      <c r="AM1386">
        <v>-2</v>
      </c>
      <c r="AN1386">
        <v>0</v>
      </c>
      <c r="AO1386">
        <v>0</v>
      </c>
      <c r="AP1386">
        <v>1</v>
      </c>
      <c r="AQ1386">
        <v>1</v>
      </c>
      <c r="AR1386">
        <v>0</v>
      </c>
      <c r="AS1386" t="s">
        <v>3</v>
      </c>
      <c r="AT1386">
        <v>3.1199999999999999E-2</v>
      </c>
      <c r="AU1386" t="s">
        <v>135</v>
      </c>
      <c r="AV1386">
        <v>0</v>
      </c>
      <c r="AW1386">
        <v>2</v>
      </c>
      <c r="AX1386">
        <v>448999708</v>
      </c>
      <c r="AY1386">
        <v>2</v>
      </c>
      <c r="AZ1386">
        <v>16384</v>
      </c>
      <c r="BA1386">
        <v>1430</v>
      </c>
      <c r="BB1386">
        <v>1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0.228384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1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CV1386">
        <v>0</v>
      </c>
      <c r="CW1386">
        <v>0</v>
      </c>
      <c r="CX1386">
        <f>ROUND(Y1386*Source!I772,7)</f>
        <v>0</v>
      </c>
      <c r="CY1386">
        <f t="shared" si="630"/>
        <v>7.32</v>
      </c>
      <c r="CZ1386">
        <f t="shared" si="631"/>
        <v>7.32</v>
      </c>
      <c r="DA1386">
        <f t="shared" si="632"/>
        <v>1</v>
      </c>
      <c r="DB1386">
        <f t="shared" si="633"/>
        <v>0</v>
      </c>
      <c r="DC1386">
        <f t="shared" si="634"/>
        <v>0</v>
      </c>
      <c r="DD1386" t="s">
        <v>3</v>
      </c>
      <c r="DE1386" t="s">
        <v>3</v>
      </c>
      <c r="DF1386">
        <f>ROUND(ROUND(AE1386,2)*CX1386,2)</f>
        <v>0</v>
      </c>
      <c r="DG1386">
        <f t="shared" si="628"/>
        <v>0</v>
      </c>
      <c r="DH1386">
        <f t="shared" si="613"/>
        <v>0</v>
      </c>
      <c r="DI1386">
        <f t="shared" si="614"/>
        <v>0</v>
      </c>
      <c r="DJ1386">
        <f t="shared" si="635"/>
        <v>0</v>
      </c>
      <c r="DK1386">
        <v>1</v>
      </c>
      <c r="DL1386" t="s">
        <v>3</v>
      </c>
      <c r="DM1386">
        <v>0</v>
      </c>
      <c r="DN1386" t="s">
        <v>3</v>
      </c>
      <c r="DO1386">
        <v>0</v>
      </c>
    </row>
    <row r="1387" spans="1:119" x14ac:dyDescent="0.2">
      <c r="A1387">
        <f>ROW(Source!A772)</f>
        <v>772</v>
      </c>
      <c r="B1387">
        <v>449016111</v>
      </c>
      <c r="C1387">
        <v>448999698</v>
      </c>
      <c r="D1387">
        <v>277867849</v>
      </c>
      <c r="E1387">
        <v>1</v>
      </c>
      <c r="F1387">
        <v>1</v>
      </c>
      <c r="G1387">
        <v>1</v>
      </c>
      <c r="H1387">
        <v>3</v>
      </c>
      <c r="I1387" t="s">
        <v>1740</v>
      </c>
      <c r="J1387" t="s">
        <v>1741</v>
      </c>
      <c r="K1387" t="s">
        <v>1742</v>
      </c>
      <c r="L1387">
        <v>1425</v>
      </c>
      <c r="N1387">
        <v>1013</v>
      </c>
      <c r="O1387" t="s">
        <v>62</v>
      </c>
      <c r="P1387" t="s">
        <v>62</v>
      </c>
      <c r="Q1387">
        <v>1</v>
      </c>
      <c r="W1387">
        <v>0</v>
      </c>
      <c r="X1387">
        <v>172067607</v>
      </c>
      <c r="Y1387">
        <f t="shared" si="629"/>
        <v>0</v>
      </c>
      <c r="AA1387">
        <v>1261.74</v>
      </c>
      <c r="AB1387">
        <v>0</v>
      </c>
      <c r="AC1387">
        <v>0</v>
      </c>
      <c r="AD1387">
        <v>0</v>
      </c>
      <c r="AE1387">
        <v>978.09</v>
      </c>
      <c r="AF1387">
        <v>0</v>
      </c>
      <c r="AG1387">
        <v>0</v>
      </c>
      <c r="AH1387">
        <v>0</v>
      </c>
      <c r="AI1387">
        <v>1.29</v>
      </c>
      <c r="AJ1387">
        <v>1</v>
      </c>
      <c r="AK1387">
        <v>1</v>
      </c>
      <c r="AL1387">
        <v>1</v>
      </c>
      <c r="AM1387">
        <v>2</v>
      </c>
      <c r="AN1387">
        <v>0</v>
      </c>
      <c r="AO1387">
        <v>0</v>
      </c>
      <c r="AP1387">
        <v>1</v>
      </c>
      <c r="AQ1387">
        <v>1</v>
      </c>
      <c r="AR1387">
        <v>0</v>
      </c>
      <c r="AS1387" t="s">
        <v>3</v>
      </c>
      <c r="AT1387">
        <v>0.01</v>
      </c>
      <c r="AU1387" t="s">
        <v>135</v>
      </c>
      <c r="AV1387">
        <v>0</v>
      </c>
      <c r="AW1387">
        <v>2</v>
      </c>
      <c r="AX1387">
        <v>448999709</v>
      </c>
      <c r="AY1387">
        <v>1</v>
      </c>
      <c r="AZ1387">
        <v>0</v>
      </c>
      <c r="BA1387">
        <v>1431</v>
      </c>
      <c r="BB1387">
        <v>1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9.7809000000000008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1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CV1387">
        <v>0</v>
      </c>
      <c r="CW1387">
        <v>0</v>
      </c>
      <c r="CX1387">
        <f>ROUND(Y1387*Source!I772,7)</f>
        <v>0</v>
      </c>
      <c r="CY1387">
        <f t="shared" si="630"/>
        <v>1261.74</v>
      </c>
      <c r="CZ1387">
        <f t="shared" si="631"/>
        <v>978.09</v>
      </c>
      <c r="DA1387">
        <f t="shared" si="632"/>
        <v>1.29</v>
      </c>
      <c r="DB1387">
        <f t="shared" si="633"/>
        <v>0</v>
      </c>
      <c r="DC1387">
        <f t="shared" si="634"/>
        <v>0</v>
      </c>
      <c r="DD1387" t="s">
        <v>3</v>
      </c>
      <c r="DE1387" t="s">
        <v>3</v>
      </c>
      <c r="DF1387">
        <f>ROUND(ROUND(AE1387*AI1387,2)*CX1387,2)</f>
        <v>0</v>
      </c>
      <c r="DG1387">
        <f t="shared" si="628"/>
        <v>0</v>
      </c>
      <c r="DH1387">
        <f t="shared" si="613"/>
        <v>0</v>
      </c>
      <c r="DI1387">
        <f t="shared" si="614"/>
        <v>0</v>
      </c>
      <c r="DJ1387">
        <f t="shared" si="635"/>
        <v>0</v>
      </c>
      <c r="DK1387">
        <v>0</v>
      </c>
      <c r="DL1387" t="s">
        <v>3</v>
      </c>
      <c r="DM1387">
        <v>0</v>
      </c>
      <c r="DN1387" t="s">
        <v>3</v>
      </c>
      <c r="DO1387">
        <v>0</v>
      </c>
    </row>
    <row r="1388" spans="1:119" x14ac:dyDescent="0.2">
      <c r="A1388">
        <f>ROW(Source!A772)</f>
        <v>772</v>
      </c>
      <c r="B1388">
        <v>449016111</v>
      </c>
      <c r="C1388">
        <v>448999698</v>
      </c>
      <c r="D1388">
        <v>277870628</v>
      </c>
      <c r="E1388">
        <v>1</v>
      </c>
      <c r="F1388">
        <v>1</v>
      </c>
      <c r="G1388">
        <v>1</v>
      </c>
      <c r="H1388">
        <v>3</v>
      </c>
      <c r="I1388" t="s">
        <v>1646</v>
      </c>
      <c r="J1388" t="s">
        <v>1647</v>
      </c>
      <c r="K1388" t="s">
        <v>1648</v>
      </c>
      <c r="L1388">
        <v>1348</v>
      </c>
      <c r="N1388">
        <v>1009</v>
      </c>
      <c r="O1388" t="s">
        <v>83</v>
      </c>
      <c r="P1388" t="s">
        <v>83</v>
      </c>
      <c r="Q1388">
        <v>1000</v>
      </c>
      <c r="W1388">
        <v>0</v>
      </c>
      <c r="X1388">
        <v>1261362011</v>
      </c>
      <c r="Y1388">
        <f t="shared" si="629"/>
        <v>0</v>
      </c>
      <c r="AA1388">
        <v>5683.13</v>
      </c>
      <c r="AB1388">
        <v>0</v>
      </c>
      <c r="AC1388">
        <v>0</v>
      </c>
      <c r="AD1388">
        <v>0</v>
      </c>
      <c r="AE1388">
        <v>4338.2700000000004</v>
      </c>
      <c r="AF1388">
        <v>0</v>
      </c>
      <c r="AG1388">
        <v>0</v>
      </c>
      <c r="AH1388">
        <v>0</v>
      </c>
      <c r="AI1388">
        <v>1.31</v>
      </c>
      <c r="AJ1388">
        <v>1</v>
      </c>
      <c r="AK1388">
        <v>1</v>
      </c>
      <c r="AL1388">
        <v>1</v>
      </c>
      <c r="AM1388">
        <v>2</v>
      </c>
      <c r="AN1388">
        <v>0</v>
      </c>
      <c r="AO1388">
        <v>0</v>
      </c>
      <c r="AP1388">
        <v>1</v>
      </c>
      <c r="AQ1388">
        <v>1</v>
      </c>
      <c r="AR1388">
        <v>0</v>
      </c>
      <c r="AS1388" t="s">
        <v>3</v>
      </c>
      <c r="AT1388">
        <v>1.0000000000000001E-5</v>
      </c>
      <c r="AU1388" t="s">
        <v>135</v>
      </c>
      <c r="AV1388">
        <v>0</v>
      </c>
      <c r="AW1388">
        <v>2</v>
      </c>
      <c r="AX1388">
        <v>448999710</v>
      </c>
      <c r="AY1388">
        <v>1</v>
      </c>
      <c r="AZ1388">
        <v>0</v>
      </c>
      <c r="BA1388">
        <v>1432</v>
      </c>
      <c r="BB1388">
        <v>1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4.338270000000001E-2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1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CV1388">
        <v>0</v>
      </c>
      <c r="CW1388">
        <v>0</v>
      </c>
      <c r="CX1388">
        <f>ROUND(Y1388*Source!I772,7)</f>
        <v>0</v>
      </c>
      <c r="CY1388">
        <f t="shared" si="630"/>
        <v>5683.13</v>
      </c>
      <c r="CZ1388">
        <f t="shared" si="631"/>
        <v>4338.2700000000004</v>
      </c>
      <c r="DA1388">
        <f t="shared" si="632"/>
        <v>1.31</v>
      </c>
      <c r="DB1388">
        <f t="shared" si="633"/>
        <v>0</v>
      </c>
      <c r="DC1388">
        <f t="shared" si="634"/>
        <v>0</v>
      </c>
      <c r="DD1388" t="s">
        <v>3</v>
      </c>
      <c r="DE1388" t="s">
        <v>3</v>
      </c>
      <c r="DF1388">
        <f>ROUND(ROUND(AE1388*AI1388,2)*CX1388,2)</f>
        <v>0</v>
      </c>
      <c r="DG1388">
        <f t="shared" si="628"/>
        <v>0</v>
      </c>
      <c r="DH1388">
        <f t="shared" si="613"/>
        <v>0</v>
      </c>
      <c r="DI1388">
        <f t="shared" si="614"/>
        <v>0</v>
      </c>
      <c r="DJ1388">
        <f t="shared" si="635"/>
        <v>0</v>
      </c>
      <c r="DK1388">
        <v>0</v>
      </c>
      <c r="DL1388" t="s">
        <v>3</v>
      </c>
      <c r="DM1388">
        <v>0</v>
      </c>
      <c r="DN1388" t="s">
        <v>3</v>
      </c>
      <c r="DO1388">
        <v>0</v>
      </c>
    </row>
    <row r="1389" spans="1:119" x14ac:dyDescent="0.2">
      <c r="A1389">
        <f>ROW(Source!A772)</f>
        <v>772</v>
      </c>
      <c r="B1389">
        <v>449016111</v>
      </c>
      <c r="C1389">
        <v>448999698</v>
      </c>
      <c r="D1389">
        <v>277881812</v>
      </c>
      <c r="E1389">
        <v>1</v>
      </c>
      <c r="F1389">
        <v>1</v>
      </c>
      <c r="G1389">
        <v>1</v>
      </c>
      <c r="H1389">
        <v>3</v>
      </c>
      <c r="I1389" t="s">
        <v>1661</v>
      </c>
      <c r="J1389" t="s">
        <v>1662</v>
      </c>
      <c r="K1389" t="s">
        <v>1663</v>
      </c>
      <c r="L1389">
        <v>1346</v>
      </c>
      <c r="N1389">
        <v>1009</v>
      </c>
      <c r="O1389" t="s">
        <v>441</v>
      </c>
      <c r="P1389" t="s">
        <v>441</v>
      </c>
      <c r="Q1389">
        <v>1</v>
      </c>
      <c r="W1389">
        <v>0</v>
      </c>
      <c r="X1389">
        <v>-272951775</v>
      </c>
      <c r="Y1389">
        <f t="shared" si="629"/>
        <v>0</v>
      </c>
      <c r="AA1389">
        <v>1448.29</v>
      </c>
      <c r="AB1389">
        <v>0</v>
      </c>
      <c r="AC1389">
        <v>0</v>
      </c>
      <c r="AD1389">
        <v>0</v>
      </c>
      <c r="AE1389">
        <v>899.56</v>
      </c>
      <c r="AF1389">
        <v>0</v>
      </c>
      <c r="AG1389">
        <v>0</v>
      </c>
      <c r="AH1389">
        <v>0</v>
      </c>
      <c r="AI1389">
        <v>1.61</v>
      </c>
      <c r="AJ1389">
        <v>1</v>
      </c>
      <c r="AK1389">
        <v>1</v>
      </c>
      <c r="AL1389">
        <v>1</v>
      </c>
      <c r="AM1389">
        <v>2</v>
      </c>
      <c r="AN1389">
        <v>0</v>
      </c>
      <c r="AO1389">
        <v>0</v>
      </c>
      <c r="AP1389">
        <v>1</v>
      </c>
      <c r="AQ1389">
        <v>1</v>
      </c>
      <c r="AR1389">
        <v>0</v>
      </c>
      <c r="AS1389" t="s">
        <v>3</v>
      </c>
      <c r="AT1389">
        <v>2E-3</v>
      </c>
      <c r="AU1389" t="s">
        <v>135</v>
      </c>
      <c r="AV1389">
        <v>0</v>
      </c>
      <c r="AW1389">
        <v>2</v>
      </c>
      <c r="AX1389">
        <v>448999711</v>
      </c>
      <c r="AY1389">
        <v>1</v>
      </c>
      <c r="AZ1389">
        <v>0</v>
      </c>
      <c r="BA1389">
        <v>1433</v>
      </c>
      <c r="BB1389">
        <v>1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1.7991199999999998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1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CV1389">
        <v>0</v>
      </c>
      <c r="CW1389">
        <v>0</v>
      </c>
      <c r="CX1389">
        <f>ROUND(Y1389*Source!I772,7)</f>
        <v>0</v>
      </c>
      <c r="CY1389">
        <f t="shared" si="630"/>
        <v>1448.29</v>
      </c>
      <c r="CZ1389">
        <f t="shared" si="631"/>
        <v>899.56</v>
      </c>
      <c r="DA1389">
        <f t="shared" si="632"/>
        <v>1.61</v>
      </c>
      <c r="DB1389">
        <f t="shared" si="633"/>
        <v>0</v>
      </c>
      <c r="DC1389">
        <f t="shared" si="634"/>
        <v>0</v>
      </c>
      <c r="DD1389" t="s">
        <v>3</v>
      </c>
      <c r="DE1389" t="s">
        <v>3</v>
      </c>
      <c r="DF1389">
        <f>ROUND(ROUND(AE1389*AI1389,2)*CX1389,2)</f>
        <v>0</v>
      </c>
      <c r="DG1389">
        <f t="shared" si="628"/>
        <v>0</v>
      </c>
      <c r="DH1389">
        <f t="shared" si="613"/>
        <v>0</v>
      </c>
      <c r="DI1389">
        <f t="shared" si="614"/>
        <v>0</v>
      </c>
      <c r="DJ1389">
        <f t="shared" si="635"/>
        <v>0</v>
      </c>
      <c r="DK1389">
        <v>0</v>
      </c>
      <c r="DL1389" t="s">
        <v>3</v>
      </c>
      <c r="DM1389">
        <v>0</v>
      </c>
      <c r="DN1389" t="s">
        <v>3</v>
      </c>
      <c r="DO1389">
        <v>0</v>
      </c>
    </row>
    <row r="1390" spans="1:119" x14ac:dyDescent="0.2">
      <c r="A1390">
        <f>ROW(Source!A772)</f>
        <v>772</v>
      </c>
      <c r="B1390">
        <v>449016111</v>
      </c>
      <c r="C1390">
        <v>448999698</v>
      </c>
      <c r="D1390">
        <v>277895623</v>
      </c>
      <c r="E1390">
        <v>1</v>
      </c>
      <c r="F1390">
        <v>1</v>
      </c>
      <c r="G1390">
        <v>1</v>
      </c>
      <c r="H1390">
        <v>3</v>
      </c>
      <c r="I1390" t="s">
        <v>1840</v>
      </c>
      <c r="J1390" t="s">
        <v>1841</v>
      </c>
      <c r="K1390" t="s">
        <v>1842</v>
      </c>
      <c r="L1390">
        <v>1346</v>
      </c>
      <c r="N1390">
        <v>1009</v>
      </c>
      <c r="O1390" t="s">
        <v>441</v>
      </c>
      <c r="P1390" t="s">
        <v>441</v>
      </c>
      <c r="Q1390">
        <v>1</v>
      </c>
      <c r="W1390">
        <v>0</v>
      </c>
      <c r="X1390">
        <v>-481663786</v>
      </c>
      <c r="Y1390">
        <f t="shared" si="629"/>
        <v>0</v>
      </c>
      <c r="AA1390">
        <v>497.71</v>
      </c>
      <c r="AB1390">
        <v>0</v>
      </c>
      <c r="AC1390">
        <v>0</v>
      </c>
      <c r="AD1390">
        <v>0</v>
      </c>
      <c r="AE1390">
        <v>303.48</v>
      </c>
      <c r="AF1390">
        <v>0</v>
      </c>
      <c r="AG1390">
        <v>0</v>
      </c>
      <c r="AH1390">
        <v>0</v>
      </c>
      <c r="AI1390">
        <v>1.64</v>
      </c>
      <c r="AJ1390">
        <v>1</v>
      </c>
      <c r="AK1390">
        <v>1</v>
      </c>
      <c r="AL1390">
        <v>1</v>
      </c>
      <c r="AM1390">
        <v>2</v>
      </c>
      <c r="AN1390">
        <v>0</v>
      </c>
      <c r="AO1390">
        <v>0</v>
      </c>
      <c r="AP1390">
        <v>1</v>
      </c>
      <c r="AQ1390">
        <v>1</v>
      </c>
      <c r="AR1390">
        <v>0</v>
      </c>
      <c r="AS1390" t="s">
        <v>3</v>
      </c>
      <c r="AT1390">
        <v>5.0000000000000001E-3</v>
      </c>
      <c r="AU1390" t="s">
        <v>135</v>
      </c>
      <c r="AV1390">
        <v>0</v>
      </c>
      <c r="AW1390">
        <v>2</v>
      </c>
      <c r="AX1390">
        <v>448999712</v>
      </c>
      <c r="AY1390">
        <v>1</v>
      </c>
      <c r="AZ1390">
        <v>0</v>
      </c>
      <c r="BA1390">
        <v>1434</v>
      </c>
      <c r="BB1390">
        <v>1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1.5174000000000001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1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CV1390">
        <v>0</v>
      </c>
      <c r="CW1390">
        <v>0</v>
      </c>
      <c r="CX1390">
        <f>ROUND(Y1390*Source!I772,7)</f>
        <v>0</v>
      </c>
      <c r="CY1390">
        <f t="shared" si="630"/>
        <v>497.71</v>
      </c>
      <c r="CZ1390">
        <f t="shared" si="631"/>
        <v>303.48</v>
      </c>
      <c r="DA1390">
        <f t="shared" si="632"/>
        <v>1.64</v>
      </c>
      <c r="DB1390">
        <f t="shared" si="633"/>
        <v>0</v>
      </c>
      <c r="DC1390">
        <f t="shared" si="634"/>
        <v>0</v>
      </c>
      <c r="DD1390" t="s">
        <v>3</v>
      </c>
      <c r="DE1390" t="s">
        <v>3</v>
      </c>
      <c r="DF1390">
        <f>ROUND(ROUND(AE1390*AI1390,2)*CX1390,2)</f>
        <v>0</v>
      </c>
      <c r="DG1390">
        <f t="shared" si="628"/>
        <v>0</v>
      </c>
      <c r="DH1390">
        <f t="shared" si="613"/>
        <v>0</v>
      </c>
      <c r="DI1390">
        <f t="shared" si="614"/>
        <v>0</v>
      </c>
      <c r="DJ1390">
        <f t="shared" si="635"/>
        <v>0</v>
      </c>
      <c r="DK1390">
        <v>0</v>
      </c>
      <c r="DL1390" t="s">
        <v>3</v>
      </c>
      <c r="DM1390">
        <v>0</v>
      </c>
      <c r="DN1390" t="s">
        <v>3</v>
      </c>
      <c r="DO1390">
        <v>0</v>
      </c>
    </row>
    <row r="1391" spans="1:119" x14ac:dyDescent="0.2">
      <c r="A1391">
        <f>ROW(Source!A773)</f>
        <v>773</v>
      </c>
      <c r="B1391">
        <v>449016111</v>
      </c>
      <c r="C1391">
        <v>448999714</v>
      </c>
      <c r="D1391">
        <v>277560305</v>
      </c>
      <c r="E1391">
        <v>109</v>
      </c>
      <c r="F1391">
        <v>1</v>
      </c>
      <c r="G1391">
        <v>1</v>
      </c>
      <c r="H1391">
        <v>1</v>
      </c>
      <c r="I1391" t="s">
        <v>1493</v>
      </c>
      <c r="J1391" t="s">
        <v>3</v>
      </c>
      <c r="K1391" t="s">
        <v>1592</v>
      </c>
      <c r="L1391">
        <v>1191</v>
      </c>
      <c r="N1391">
        <v>1013</v>
      </c>
      <c r="O1391" t="s">
        <v>1203</v>
      </c>
      <c r="P1391" t="s">
        <v>1203</v>
      </c>
      <c r="Q1391">
        <v>1</v>
      </c>
      <c r="W1391">
        <v>0</v>
      </c>
      <c r="X1391">
        <v>-1111239348</v>
      </c>
      <c r="Y1391">
        <f>AT1391</f>
        <v>0.84</v>
      </c>
      <c r="AA1391">
        <v>0</v>
      </c>
      <c r="AB1391">
        <v>0</v>
      </c>
      <c r="AC1391">
        <v>0</v>
      </c>
      <c r="AD1391">
        <v>539.69000000000005</v>
      </c>
      <c r="AE1391">
        <v>0</v>
      </c>
      <c r="AF1391">
        <v>0</v>
      </c>
      <c r="AG1391">
        <v>0</v>
      </c>
      <c r="AH1391">
        <v>539.69000000000005</v>
      </c>
      <c r="AI1391">
        <v>1</v>
      </c>
      <c r="AJ1391">
        <v>1</v>
      </c>
      <c r="AK1391">
        <v>1</v>
      </c>
      <c r="AL1391">
        <v>1</v>
      </c>
      <c r="AM1391">
        <v>-2</v>
      </c>
      <c r="AN1391">
        <v>0</v>
      </c>
      <c r="AO1391">
        <v>0</v>
      </c>
      <c r="AP1391">
        <v>1</v>
      </c>
      <c r="AQ1391">
        <v>1</v>
      </c>
      <c r="AR1391">
        <v>0</v>
      </c>
      <c r="AS1391" t="s">
        <v>3</v>
      </c>
      <c r="AT1391">
        <v>0.84</v>
      </c>
      <c r="AU1391" t="s">
        <v>3</v>
      </c>
      <c r="AV1391">
        <v>1</v>
      </c>
      <c r="AW1391">
        <v>2</v>
      </c>
      <c r="AX1391">
        <v>448999722</v>
      </c>
      <c r="AY1391">
        <v>2</v>
      </c>
      <c r="AZ1391">
        <v>131072</v>
      </c>
      <c r="BA1391">
        <v>1436</v>
      </c>
      <c r="BB1391">
        <v>1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453.33960000000002</v>
      </c>
      <c r="BN1391">
        <v>0.84</v>
      </c>
      <c r="BO1391">
        <v>0</v>
      </c>
      <c r="BP1391">
        <v>1</v>
      </c>
      <c r="BQ1391">
        <v>0</v>
      </c>
      <c r="BR1391">
        <v>0</v>
      </c>
      <c r="BS1391">
        <v>0</v>
      </c>
      <c r="BT1391">
        <v>453.33960000000002</v>
      </c>
      <c r="BU1391">
        <v>0.84</v>
      </c>
      <c r="BV1391">
        <v>0</v>
      </c>
      <c r="BW1391">
        <v>1</v>
      </c>
      <c r="CU1391">
        <f>ROUND(AT1391*Source!I773*AH1391*AL1391,2)</f>
        <v>453.34</v>
      </c>
      <c r="CV1391">
        <f>ROUND(Y1391*Source!I773,7)</f>
        <v>0.84</v>
      </c>
      <c r="CW1391">
        <v>0</v>
      </c>
      <c r="CX1391">
        <f>ROUND(Y1391*Source!I773,7)</f>
        <v>0.84</v>
      </c>
      <c r="CY1391">
        <f>AD1391</f>
        <v>539.69000000000005</v>
      </c>
      <c r="CZ1391">
        <f>AH1391</f>
        <v>539.69000000000005</v>
      </c>
      <c r="DA1391">
        <f>AL1391</f>
        <v>1</v>
      </c>
      <c r="DB1391">
        <f>ROUND(ROUND(AT1391*CZ1391,2),6)</f>
        <v>453.34</v>
      </c>
      <c r="DC1391">
        <f>ROUND(ROUND(AT1391*AG1391,2),6)</f>
        <v>0</v>
      </c>
      <c r="DD1391" t="s">
        <v>3</v>
      </c>
      <c r="DE1391" t="s">
        <v>3</v>
      </c>
      <c r="DF1391">
        <f>ROUND(ROUND(AE1391,2)*CX1391,2)</f>
        <v>0</v>
      </c>
      <c r="DG1391">
        <f t="shared" si="628"/>
        <v>0</v>
      </c>
      <c r="DH1391">
        <f t="shared" si="613"/>
        <v>0</v>
      </c>
      <c r="DI1391">
        <f t="shared" si="614"/>
        <v>453.34</v>
      </c>
      <c r="DJ1391">
        <f>DI1391</f>
        <v>453.34</v>
      </c>
      <c r="DK1391">
        <v>1</v>
      </c>
      <c r="DL1391" t="s">
        <v>3</v>
      </c>
      <c r="DM1391">
        <v>0</v>
      </c>
      <c r="DN1391" t="s">
        <v>3</v>
      </c>
      <c r="DO1391">
        <v>0</v>
      </c>
    </row>
    <row r="1392" spans="1:119" x14ac:dyDescent="0.2">
      <c r="A1392">
        <f>ROW(Source!A773)</f>
        <v>773</v>
      </c>
      <c r="B1392">
        <v>449016111</v>
      </c>
      <c r="C1392">
        <v>448999714</v>
      </c>
      <c r="D1392">
        <v>277862733</v>
      </c>
      <c r="E1392">
        <v>1</v>
      </c>
      <c r="F1392">
        <v>1</v>
      </c>
      <c r="G1392">
        <v>1</v>
      </c>
      <c r="H1392">
        <v>3</v>
      </c>
      <c r="I1392" t="s">
        <v>1713</v>
      </c>
      <c r="J1392" t="s">
        <v>1714</v>
      </c>
      <c r="K1392" t="s">
        <v>1715</v>
      </c>
      <c r="L1392">
        <v>1346</v>
      </c>
      <c r="N1392">
        <v>1009</v>
      </c>
      <c r="O1392" t="s">
        <v>441</v>
      </c>
      <c r="P1392" t="s">
        <v>441</v>
      </c>
      <c r="Q1392">
        <v>1</v>
      </c>
      <c r="W1392">
        <v>0</v>
      </c>
      <c r="X1392">
        <v>1008260642</v>
      </c>
      <c r="Y1392">
        <f t="shared" ref="Y1392:Y1397" si="636">(AT1392*ROUND(0,7))</f>
        <v>0</v>
      </c>
      <c r="AA1392">
        <v>406.33</v>
      </c>
      <c r="AB1392">
        <v>0</v>
      </c>
      <c r="AC1392">
        <v>0</v>
      </c>
      <c r="AD1392">
        <v>0</v>
      </c>
      <c r="AE1392">
        <v>284.14999999999998</v>
      </c>
      <c r="AF1392">
        <v>0</v>
      </c>
      <c r="AG1392">
        <v>0</v>
      </c>
      <c r="AH1392">
        <v>0</v>
      </c>
      <c r="AI1392">
        <v>1.43</v>
      </c>
      <c r="AJ1392">
        <v>1</v>
      </c>
      <c r="AK1392">
        <v>1</v>
      </c>
      <c r="AL1392">
        <v>1</v>
      </c>
      <c r="AM1392">
        <v>2</v>
      </c>
      <c r="AN1392">
        <v>0</v>
      </c>
      <c r="AO1392">
        <v>0</v>
      </c>
      <c r="AP1392">
        <v>1</v>
      </c>
      <c r="AQ1392">
        <v>1</v>
      </c>
      <c r="AR1392">
        <v>0</v>
      </c>
      <c r="AS1392" t="s">
        <v>3</v>
      </c>
      <c r="AT1392">
        <v>2.0000000000000001E-4</v>
      </c>
      <c r="AU1392" t="s">
        <v>135</v>
      </c>
      <c r="AV1392">
        <v>0</v>
      </c>
      <c r="AW1392">
        <v>2</v>
      </c>
      <c r="AX1392">
        <v>448999723</v>
      </c>
      <c r="AY1392">
        <v>1</v>
      </c>
      <c r="AZ1392">
        <v>0</v>
      </c>
      <c r="BA1392">
        <v>1437</v>
      </c>
      <c r="BB1392">
        <v>1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5.6829999999999999E-2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1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CV1392">
        <v>0</v>
      </c>
      <c r="CW1392">
        <v>0</v>
      </c>
      <c r="CX1392">
        <f>ROUND(Y1392*Source!I773,7)</f>
        <v>0</v>
      </c>
      <c r="CY1392">
        <f t="shared" ref="CY1392:CY1397" si="637">AA1392</f>
        <v>406.33</v>
      </c>
      <c r="CZ1392">
        <f t="shared" ref="CZ1392:CZ1397" si="638">AE1392</f>
        <v>284.14999999999998</v>
      </c>
      <c r="DA1392">
        <f t="shared" ref="DA1392:DA1397" si="639">AI1392</f>
        <v>1.43</v>
      </c>
      <c r="DB1392">
        <f t="shared" ref="DB1392:DB1397" si="640">ROUND((ROUND(AT1392*CZ1392,2)*ROUND(0,7)),6)</f>
        <v>0</v>
      </c>
      <c r="DC1392">
        <f t="shared" ref="DC1392:DC1397" si="641">ROUND((ROUND(AT1392*AG1392,2)*ROUND(0,7)),6)</f>
        <v>0</v>
      </c>
      <c r="DD1392" t="s">
        <v>3</v>
      </c>
      <c r="DE1392" t="s">
        <v>3</v>
      </c>
      <c r="DF1392">
        <f>ROUND(ROUND(AE1392*AI1392,2)*CX1392,2)</f>
        <v>0</v>
      </c>
      <c r="DG1392">
        <f t="shared" si="628"/>
        <v>0</v>
      </c>
      <c r="DH1392">
        <f t="shared" si="613"/>
        <v>0</v>
      </c>
      <c r="DI1392">
        <f t="shared" si="614"/>
        <v>0</v>
      </c>
      <c r="DJ1392">
        <f t="shared" ref="DJ1392:DJ1397" si="642">DF1392</f>
        <v>0</v>
      </c>
      <c r="DK1392">
        <v>0</v>
      </c>
      <c r="DL1392" t="s">
        <v>3</v>
      </c>
      <c r="DM1392">
        <v>0</v>
      </c>
      <c r="DN1392" t="s">
        <v>3</v>
      </c>
      <c r="DO1392">
        <v>0</v>
      </c>
    </row>
    <row r="1393" spans="1:119" x14ac:dyDescent="0.2">
      <c r="A1393">
        <f>ROW(Source!A773)</f>
        <v>773</v>
      </c>
      <c r="B1393">
        <v>449016111</v>
      </c>
      <c r="C1393">
        <v>448999714</v>
      </c>
      <c r="D1393">
        <v>277865475</v>
      </c>
      <c r="E1393">
        <v>1</v>
      </c>
      <c r="F1393">
        <v>1</v>
      </c>
      <c r="G1393">
        <v>1</v>
      </c>
      <c r="H1393">
        <v>3</v>
      </c>
      <c r="I1393" t="s">
        <v>1210</v>
      </c>
      <c r="J1393" t="s">
        <v>1211</v>
      </c>
      <c r="K1393" t="s">
        <v>1212</v>
      </c>
      <c r="L1393">
        <v>1383</v>
      </c>
      <c r="N1393">
        <v>1013</v>
      </c>
      <c r="O1393" t="s">
        <v>1213</v>
      </c>
      <c r="P1393" t="s">
        <v>1213</v>
      </c>
      <c r="Q1393">
        <v>1</v>
      </c>
      <c r="W1393">
        <v>0</v>
      </c>
      <c r="X1393">
        <v>2066892133</v>
      </c>
      <c r="Y1393">
        <f t="shared" si="636"/>
        <v>0</v>
      </c>
      <c r="AA1393">
        <v>7.32</v>
      </c>
      <c r="AB1393">
        <v>0</v>
      </c>
      <c r="AC1393">
        <v>0</v>
      </c>
      <c r="AD1393">
        <v>0</v>
      </c>
      <c r="AE1393">
        <v>7.32</v>
      </c>
      <c r="AF1393">
        <v>0</v>
      </c>
      <c r="AG1393">
        <v>0</v>
      </c>
      <c r="AH1393">
        <v>0</v>
      </c>
      <c r="AI1393">
        <v>1</v>
      </c>
      <c r="AJ1393">
        <v>1</v>
      </c>
      <c r="AK1393">
        <v>1</v>
      </c>
      <c r="AL1393">
        <v>1</v>
      </c>
      <c r="AM1393">
        <v>-2</v>
      </c>
      <c r="AN1393">
        <v>0</v>
      </c>
      <c r="AO1393">
        <v>0</v>
      </c>
      <c r="AP1393">
        <v>1</v>
      </c>
      <c r="AQ1393">
        <v>1</v>
      </c>
      <c r="AR1393">
        <v>0</v>
      </c>
      <c r="AS1393" t="s">
        <v>3</v>
      </c>
      <c r="AT1393">
        <v>3.1199999999999999E-2</v>
      </c>
      <c r="AU1393" t="s">
        <v>135</v>
      </c>
      <c r="AV1393">
        <v>0</v>
      </c>
      <c r="AW1393">
        <v>2</v>
      </c>
      <c r="AX1393">
        <v>448999724</v>
      </c>
      <c r="AY1393">
        <v>2</v>
      </c>
      <c r="AZ1393">
        <v>16384</v>
      </c>
      <c r="BA1393">
        <v>1438</v>
      </c>
      <c r="BB1393">
        <v>1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0.228384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1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CV1393">
        <v>0</v>
      </c>
      <c r="CW1393">
        <v>0</v>
      </c>
      <c r="CX1393">
        <f>ROUND(Y1393*Source!I773,7)</f>
        <v>0</v>
      </c>
      <c r="CY1393">
        <f t="shared" si="637"/>
        <v>7.32</v>
      </c>
      <c r="CZ1393">
        <f t="shared" si="638"/>
        <v>7.32</v>
      </c>
      <c r="DA1393">
        <f t="shared" si="639"/>
        <v>1</v>
      </c>
      <c r="DB1393">
        <f t="shared" si="640"/>
        <v>0</v>
      </c>
      <c r="DC1393">
        <f t="shared" si="641"/>
        <v>0</v>
      </c>
      <c r="DD1393" t="s">
        <v>3</v>
      </c>
      <c r="DE1393" t="s">
        <v>3</v>
      </c>
      <c r="DF1393">
        <f>ROUND(ROUND(AE1393,2)*CX1393,2)</f>
        <v>0</v>
      </c>
      <c r="DG1393">
        <f t="shared" si="628"/>
        <v>0</v>
      </c>
      <c r="DH1393">
        <f t="shared" si="613"/>
        <v>0</v>
      </c>
      <c r="DI1393">
        <f t="shared" si="614"/>
        <v>0</v>
      </c>
      <c r="DJ1393">
        <f t="shared" si="642"/>
        <v>0</v>
      </c>
      <c r="DK1393">
        <v>1</v>
      </c>
      <c r="DL1393" t="s">
        <v>3</v>
      </c>
      <c r="DM1393">
        <v>0</v>
      </c>
      <c r="DN1393" t="s">
        <v>3</v>
      </c>
      <c r="DO1393">
        <v>0</v>
      </c>
    </row>
    <row r="1394" spans="1:119" x14ac:dyDescent="0.2">
      <c r="A1394">
        <f>ROW(Source!A773)</f>
        <v>773</v>
      </c>
      <c r="B1394">
        <v>449016111</v>
      </c>
      <c r="C1394">
        <v>448999714</v>
      </c>
      <c r="D1394">
        <v>277867849</v>
      </c>
      <c r="E1394">
        <v>1</v>
      </c>
      <c r="F1394">
        <v>1</v>
      </c>
      <c r="G1394">
        <v>1</v>
      </c>
      <c r="H1394">
        <v>3</v>
      </c>
      <c r="I1394" t="s">
        <v>1740</v>
      </c>
      <c r="J1394" t="s">
        <v>1741</v>
      </c>
      <c r="K1394" t="s">
        <v>1742</v>
      </c>
      <c r="L1394">
        <v>1425</v>
      </c>
      <c r="N1394">
        <v>1013</v>
      </c>
      <c r="O1394" t="s">
        <v>62</v>
      </c>
      <c r="P1394" t="s">
        <v>62</v>
      </c>
      <c r="Q1394">
        <v>1</v>
      </c>
      <c r="W1394">
        <v>0</v>
      </c>
      <c r="X1394">
        <v>172067607</v>
      </c>
      <c r="Y1394">
        <f t="shared" si="636"/>
        <v>0</v>
      </c>
      <c r="AA1394">
        <v>1261.74</v>
      </c>
      <c r="AB1394">
        <v>0</v>
      </c>
      <c r="AC1394">
        <v>0</v>
      </c>
      <c r="AD1394">
        <v>0</v>
      </c>
      <c r="AE1394">
        <v>978.09</v>
      </c>
      <c r="AF1394">
        <v>0</v>
      </c>
      <c r="AG1394">
        <v>0</v>
      </c>
      <c r="AH1394">
        <v>0</v>
      </c>
      <c r="AI1394">
        <v>1.29</v>
      </c>
      <c r="AJ1394">
        <v>1</v>
      </c>
      <c r="AK1394">
        <v>1</v>
      </c>
      <c r="AL1394">
        <v>1</v>
      </c>
      <c r="AM1394">
        <v>2</v>
      </c>
      <c r="AN1394">
        <v>0</v>
      </c>
      <c r="AO1394">
        <v>0</v>
      </c>
      <c r="AP1394">
        <v>1</v>
      </c>
      <c r="AQ1394">
        <v>1</v>
      </c>
      <c r="AR1394">
        <v>0</v>
      </c>
      <c r="AS1394" t="s">
        <v>3</v>
      </c>
      <c r="AT1394">
        <v>0.01</v>
      </c>
      <c r="AU1394" t="s">
        <v>135</v>
      </c>
      <c r="AV1394">
        <v>0</v>
      </c>
      <c r="AW1394">
        <v>2</v>
      </c>
      <c r="AX1394">
        <v>448999725</v>
      </c>
      <c r="AY1394">
        <v>1</v>
      </c>
      <c r="AZ1394">
        <v>0</v>
      </c>
      <c r="BA1394">
        <v>1439</v>
      </c>
      <c r="BB1394">
        <v>1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9.7809000000000008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1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CV1394">
        <v>0</v>
      </c>
      <c r="CW1394">
        <v>0</v>
      </c>
      <c r="CX1394">
        <f>ROUND(Y1394*Source!I773,7)</f>
        <v>0</v>
      </c>
      <c r="CY1394">
        <f t="shared" si="637"/>
        <v>1261.74</v>
      </c>
      <c r="CZ1394">
        <f t="shared" si="638"/>
        <v>978.09</v>
      </c>
      <c r="DA1394">
        <f t="shared" si="639"/>
        <v>1.29</v>
      </c>
      <c r="DB1394">
        <f t="shared" si="640"/>
        <v>0</v>
      </c>
      <c r="DC1394">
        <f t="shared" si="641"/>
        <v>0</v>
      </c>
      <c r="DD1394" t="s">
        <v>3</v>
      </c>
      <c r="DE1394" t="s">
        <v>3</v>
      </c>
      <c r="DF1394">
        <f>ROUND(ROUND(AE1394*AI1394,2)*CX1394,2)</f>
        <v>0</v>
      </c>
      <c r="DG1394">
        <f t="shared" si="628"/>
        <v>0</v>
      </c>
      <c r="DH1394">
        <f t="shared" si="613"/>
        <v>0</v>
      </c>
      <c r="DI1394">
        <f t="shared" si="614"/>
        <v>0</v>
      </c>
      <c r="DJ1394">
        <f t="shared" si="642"/>
        <v>0</v>
      </c>
      <c r="DK1394">
        <v>0</v>
      </c>
      <c r="DL1394" t="s">
        <v>3</v>
      </c>
      <c r="DM1394">
        <v>0</v>
      </c>
      <c r="DN1394" t="s">
        <v>3</v>
      </c>
      <c r="DO1394">
        <v>0</v>
      </c>
    </row>
    <row r="1395" spans="1:119" x14ac:dyDescent="0.2">
      <c r="A1395">
        <f>ROW(Source!A773)</f>
        <v>773</v>
      </c>
      <c r="B1395">
        <v>449016111</v>
      </c>
      <c r="C1395">
        <v>448999714</v>
      </c>
      <c r="D1395">
        <v>277870628</v>
      </c>
      <c r="E1395">
        <v>1</v>
      </c>
      <c r="F1395">
        <v>1</v>
      </c>
      <c r="G1395">
        <v>1</v>
      </c>
      <c r="H1395">
        <v>3</v>
      </c>
      <c r="I1395" t="s">
        <v>1646</v>
      </c>
      <c r="J1395" t="s">
        <v>1647</v>
      </c>
      <c r="K1395" t="s">
        <v>1648</v>
      </c>
      <c r="L1395">
        <v>1348</v>
      </c>
      <c r="N1395">
        <v>1009</v>
      </c>
      <c r="O1395" t="s">
        <v>83</v>
      </c>
      <c r="P1395" t="s">
        <v>83</v>
      </c>
      <c r="Q1395">
        <v>1000</v>
      </c>
      <c r="W1395">
        <v>0</v>
      </c>
      <c r="X1395">
        <v>1261362011</v>
      </c>
      <c r="Y1395">
        <f t="shared" si="636"/>
        <v>0</v>
      </c>
      <c r="AA1395">
        <v>5683.13</v>
      </c>
      <c r="AB1395">
        <v>0</v>
      </c>
      <c r="AC1395">
        <v>0</v>
      </c>
      <c r="AD1395">
        <v>0</v>
      </c>
      <c r="AE1395">
        <v>4338.2700000000004</v>
      </c>
      <c r="AF1395">
        <v>0</v>
      </c>
      <c r="AG1395">
        <v>0</v>
      </c>
      <c r="AH1395">
        <v>0</v>
      </c>
      <c r="AI1395">
        <v>1.31</v>
      </c>
      <c r="AJ1395">
        <v>1</v>
      </c>
      <c r="AK1395">
        <v>1</v>
      </c>
      <c r="AL1395">
        <v>1</v>
      </c>
      <c r="AM1395">
        <v>2</v>
      </c>
      <c r="AN1395">
        <v>0</v>
      </c>
      <c r="AO1395">
        <v>0</v>
      </c>
      <c r="AP1395">
        <v>1</v>
      </c>
      <c r="AQ1395">
        <v>1</v>
      </c>
      <c r="AR1395">
        <v>0</v>
      </c>
      <c r="AS1395" t="s">
        <v>3</v>
      </c>
      <c r="AT1395">
        <v>1.0000000000000001E-5</v>
      </c>
      <c r="AU1395" t="s">
        <v>135</v>
      </c>
      <c r="AV1395">
        <v>0</v>
      </c>
      <c r="AW1395">
        <v>2</v>
      </c>
      <c r="AX1395">
        <v>448999726</v>
      </c>
      <c r="AY1395">
        <v>1</v>
      </c>
      <c r="AZ1395">
        <v>0</v>
      </c>
      <c r="BA1395">
        <v>1440</v>
      </c>
      <c r="BB1395">
        <v>1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4.338270000000001E-2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1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CV1395">
        <v>0</v>
      </c>
      <c r="CW1395">
        <v>0</v>
      </c>
      <c r="CX1395">
        <f>ROUND(Y1395*Source!I773,7)</f>
        <v>0</v>
      </c>
      <c r="CY1395">
        <f t="shared" si="637"/>
        <v>5683.13</v>
      </c>
      <c r="CZ1395">
        <f t="shared" si="638"/>
        <v>4338.2700000000004</v>
      </c>
      <c r="DA1395">
        <f t="shared" si="639"/>
        <v>1.31</v>
      </c>
      <c r="DB1395">
        <f t="shared" si="640"/>
        <v>0</v>
      </c>
      <c r="DC1395">
        <f t="shared" si="641"/>
        <v>0</v>
      </c>
      <c r="DD1395" t="s">
        <v>3</v>
      </c>
      <c r="DE1395" t="s">
        <v>3</v>
      </c>
      <c r="DF1395">
        <f>ROUND(ROUND(AE1395*AI1395,2)*CX1395,2)</f>
        <v>0</v>
      </c>
      <c r="DG1395">
        <f t="shared" si="628"/>
        <v>0</v>
      </c>
      <c r="DH1395">
        <f t="shared" si="613"/>
        <v>0</v>
      </c>
      <c r="DI1395">
        <f t="shared" si="614"/>
        <v>0</v>
      </c>
      <c r="DJ1395">
        <f t="shared" si="642"/>
        <v>0</v>
      </c>
      <c r="DK1395">
        <v>0</v>
      </c>
      <c r="DL1395" t="s">
        <v>3</v>
      </c>
      <c r="DM1395">
        <v>0</v>
      </c>
      <c r="DN1395" t="s">
        <v>3</v>
      </c>
      <c r="DO1395">
        <v>0</v>
      </c>
    </row>
    <row r="1396" spans="1:119" x14ac:dyDescent="0.2">
      <c r="A1396">
        <f>ROW(Source!A773)</f>
        <v>773</v>
      </c>
      <c r="B1396">
        <v>449016111</v>
      </c>
      <c r="C1396">
        <v>448999714</v>
      </c>
      <c r="D1396">
        <v>277881812</v>
      </c>
      <c r="E1396">
        <v>1</v>
      </c>
      <c r="F1396">
        <v>1</v>
      </c>
      <c r="G1396">
        <v>1</v>
      </c>
      <c r="H1396">
        <v>3</v>
      </c>
      <c r="I1396" t="s">
        <v>1661</v>
      </c>
      <c r="J1396" t="s">
        <v>1662</v>
      </c>
      <c r="K1396" t="s">
        <v>1663</v>
      </c>
      <c r="L1396">
        <v>1346</v>
      </c>
      <c r="N1396">
        <v>1009</v>
      </c>
      <c r="O1396" t="s">
        <v>441</v>
      </c>
      <c r="P1396" t="s">
        <v>441</v>
      </c>
      <c r="Q1396">
        <v>1</v>
      </c>
      <c r="W1396">
        <v>0</v>
      </c>
      <c r="X1396">
        <v>-272951775</v>
      </c>
      <c r="Y1396">
        <f t="shared" si="636"/>
        <v>0</v>
      </c>
      <c r="AA1396">
        <v>1448.29</v>
      </c>
      <c r="AB1396">
        <v>0</v>
      </c>
      <c r="AC1396">
        <v>0</v>
      </c>
      <c r="AD1396">
        <v>0</v>
      </c>
      <c r="AE1396">
        <v>899.56</v>
      </c>
      <c r="AF1396">
        <v>0</v>
      </c>
      <c r="AG1396">
        <v>0</v>
      </c>
      <c r="AH1396">
        <v>0</v>
      </c>
      <c r="AI1396">
        <v>1.61</v>
      </c>
      <c r="AJ1396">
        <v>1</v>
      </c>
      <c r="AK1396">
        <v>1</v>
      </c>
      <c r="AL1396">
        <v>1</v>
      </c>
      <c r="AM1396">
        <v>2</v>
      </c>
      <c r="AN1396">
        <v>0</v>
      </c>
      <c r="AO1396">
        <v>0</v>
      </c>
      <c r="AP1396">
        <v>1</v>
      </c>
      <c r="AQ1396">
        <v>1</v>
      </c>
      <c r="AR1396">
        <v>0</v>
      </c>
      <c r="AS1396" t="s">
        <v>3</v>
      </c>
      <c r="AT1396">
        <v>2E-3</v>
      </c>
      <c r="AU1396" t="s">
        <v>135</v>
      </c>
      <c r="AV1396">
        <v>0</v>
      </c>
      <c r="AW1396">
        <v>2</v>
      </c>
      <c r="AX1396">
        <v>448999727</v>
      </c>
      <c r="AY1396">
        <v>1</v>
      </c>
      <c r="AZ1396">
        <v>0</v>
      </c>
      <c r="BA1396">
        <v>1441</v>
      </c>
      <c r="BB1396">
        <v>1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1.7991199999999998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1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CV1396">
        <v>0</v>
      </c>
      <c r="CW1396">
        <v>0</v>
      </c>
      <c r="CX1396">
        <f>ROUND(Y1396*Source!I773,7)</f>
        <v>0</v>
      </c>
      <c r="CY1396">
        <f t="shared" si="637"/>
        <v>1448.29</v>
      </c>
      <c r="CZ1396">
        <f t="shared" si="638"/>
        <v>899.56</v>
      </c>
      <c r="DA1396">
        <f t="shared" si="639"/>
        <v>1.61</v>
      </c>
      <c r="DB1396">
        <f t="shared" si="640"/>
        <v>0</v>
      </c>
      <c r="DC1396">
        <f t="shared" si="641"/>
        <v>0</v>
      </c>
      <c r="DD1396" t="s">
        <v>3</v>
      </c>
      <c r="DE1396" t="s">
        <v>3</v>
      </c>
      <c r="DF1396">
        <f>ROUND(ROUND(AE1396*AI1396,2)*CX1396,2)</f>
        <v>0</v>
      </c>
      <c r="DG1396">
        <f t="shared" si="628"/>
        <v>0</v>
      </c>
      <c r="DH1396">
        <f t="shared" si="613"/>
        <v>0</v>
      </c>
      <c r="DI1396">
        <f t="shared" si="614"/>
        <v>0</v>
      </c>
      <c r="DJ1396">
        <f t="shared" si="642"/>
        <v>0</v>
      </c>
      <c r="DK1396">
        <v>0</v>
      </c>
      <c r="DL1396" t="s">
        <v>3</v>
      </c>
      <c r="DM1396">
        <v>0</v>
      </c>
      <c r="DN1396" t="s">
        <v>3</v>
      </c>
      <c r="DO1396">
        <v>0</v>
      </c>
    </row>
    <row r="1397" spans="1:119" x14ac:dyDescent="0.2">
      <c r="A1397">
        <f>ROW(Source!A773)</f>
        <v>773</v>
      </c>
      <c r="B1397">
        <v>449016111</v>
      </c>
      <c r="C1397">
        <v>448999714</v>
      </c>
      <c r="D1397">
        <v>277895623</v>
      </c>
      <c r="E1397">
        <v>1</v>
      </c>
      <c r="F1397">
        <v>1</v>
      </c>
      <c r="G1397">
        <v>1</v>
      </c>
      <c r="H1397">
        <v>3</v>
      </c>
      <c r="I1397" t="s">
        <v>1840</v>
      </c>
      <c r="J1397" t="s">
        <v>1841</v>
      </c>
      <c r="K1397" t="s">
        <v>1842</v>
      </c>
      <c r="L1397">
        <v>1346</v>
      </c>
      <c r="N1397">
        <v>1009</v>
      </c>
      <c r="O1397" t="s">
        <v>441</v>
      </c>
      <c r="P1397" t="s">
        <v>441</v>
      </c>
      <c r="Q1397">
        <v>1</v>
      </c>
      <c r="W1397">
        <v>0</v>
      </c>
      <c r="X1397">
        <v>-481663786</v>
      </c>
      <c r="Y1397">
        <f t="shared" si="636"/>
        <v>0</v>
      </c>
      <c r="AA1397">
        <v>497.71</v>
      </c>
      <c r="AB1397">
        <v>0</v>
      </c>
      <c r="AC1397">
        <v>0</v>
      </c>
      <c r="AD1397">
        <v>0</v>
      </c>
      <c r="AE1397">
        <v>303.48</v>
      </c>
      <c r="AF1397">
        <v>0</v>
      </c>
      <c r="AG1397">
        <v>0</v>
      </c>
      <c r="AH1397">
        <v>0</v>
      </c>
      <c r="AI1397">
        <v>1.64</v>
      </c>
      <c r="AJ1397">
        <v>1</v>
      </c>
      <c r="AK1397">
        <v>1</v>
      </c>
      <c r="AL1397">
        <v>1</v>
      </c>
      <c r="AM1397">
        <v>2</v>
      </c>
      <c r="AN1397">
        <v>0</v>
      </c>
      <c r="AO1397">
        <v>0</v>
      </c>
      <c r="AP1397">
        <v>1</v>
      </c>
      <c r="AQ1397">
        <v>1</v>
      </c>
      <c r="AR1397">
        <v>0</v>
      </c>
      <c r="AS1397" t="s">
        <v>3</v>
      </c>
      <c r="AT1397">
        <v>5.0000000000000001E-3</v>
      </c>
      <c r="AU1397" t="s">
        <v>135</v>
      </c>
      <c r="AV1397">
        <v>0</v>
      </c>
      <c r="AW1397">
        <v>2</v>
      </c>
      <c r="AX1397">
        <v>448999728</v>
      </c>
      <c r="AY1397">
        <v>1</v>
      </c>
      <c r="AZ1397">
        <v>0</v>
      </c>
      <c r="BA1397">
        <v>1442</v>
      </c>
      <c r="BB1397">
        <v>1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1.5174000000000001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1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CV1397">
        <v>0</v>
      </c>
      <c r="CW1397">
        <v>0</v>
      </c>
      <c r="CX1397">
        <f>ROUND(Y1397*Source!I773,7)</f>
        <v>0</v>
      </c>
      <c r="CY1397">
        <f t="shared" si="637"/>
        <v>497.71</v>
      </c>
      <c r="CZ1397">
        <f t="shared" si="638"/>
        <v>303.48</v>
      </c>
      <c r="DA1397">
        <f t="shared" si="639"/>
        <v>1.64</v>
      </c>
      <c r="DB1397">
        <f t="shared" si="640"/>
        <v>0</v>
      </c>
      <c r="DC1397">
        <f t="shared" si="641"/>
        <v>0</v>
      </c>
      <c r="DD1397" t="s">
        <v>3</v>
      </c>
      <c r="DE1397" t="s">
        <v>3</v>
      </c>
      <c r="DF1397">
        <f>ROUND(ROUND(AE1397*AI1397,2)*CX1397,2)</f>
        <v>0</v>
      </c>
      <c r="DG1397">
        <f t="shared" si="628"/>
        <v>0</v>
      </c>
      <c r="DH1397">
        <f t="shared" si="613"/>
        <v>0</v>
      </c>
      <c r="DI1397">
        <f t="shared" si="614"/>
        <v>0</v>
      </c>
      <c r="DJ1397">
        <f t="shared" si="642"/>
        <v>0</v>
      </c>
      <c r="DK1397">
        <v>0</v>
      </c>
      <c r="DL1397" t="s">
        <v>3</v>
      </c>
      <c r="DM1397">
        <v>0</v>
      </c>
      <c r="DN1397" t="s">
        <v>3</v>
      </c>
      <c r="DO1397">
        <v>0</v>
      </c>
    </row>
    <row r="1398" spans="1:119" x14ac:dyDescent="0.2">
      <c r="A1398">
        <f>ROW(Source!A774)</f>
        <v>774</v>
      </c>
      <c r="B1398">
        <v>449016111</v>
      </c>
      <c r="C1398">
        <v>448999730</v>
      </c>
      <c r="D1398">
        <v>277560305</v>
      </c>
      <c r="E1398">
        <v>109</v>
      </c>
      <c r="F1398">
        <v>1</v>
      </c>
      <c r="G1398">
        <v>1</v>
      </c>
      <c r="H1398">
        <v>1</v>
      </c>
      <c r="I1398" t="s">
        <v>1493</v>
      </c>
      <c r="J1398" t="s">
        <v>3</v>
      </c>
      <c r="K1398" t="s">
        <v>1592</v>
      </c>
      <c r="L1398">
        <v>1191</v>
      </c>
      <c r="N1398">
        <v>1013</v>
      </c>
      <c r="O1398" t="s">
        <v>1203</v>
      </c>
      <c r="P1398" t="s">
        <v>1203</v>
      </c>
      <c r="Q1398">
        <v>1</v>
      </c>
      <c r="W1398">
        <v>0</v>
      </c>
      <c r="X1398">
        <v>-1111239348</v>
      </c>
      <c r="Y1398">
        <f>(AT1398*ROUND(0.3,7))</f>
        <v>20.399999999999999</v>
      </c>
      <c r="AA1398">
        <v>0</v>
      </c>
      <c r="AB1398">
        <v>0</v>
      </c>
      <c r="AC1398">
        <v>0</v>
      </c>
      <c r="AD1398">
        <v>539.69000000000005</v>
      </c>
      <c r="AE1398">
        <v>0</v>
      </c>
      <c r="AF1398">
        <v>0</v>
      </c>
      <c r="AG1398">
        <v>0</v>
      </c>
      <c r="AH1398">
        <v>539.69000000000005</v>
      </c>
      <c r="AI1398">
        <v>1</v>
      </c>
      <c r="AJ1398">
        <v>1</v>
      </c>
      <c r="AK1398">
        <v>1</v>
      </c>
      <c r="AL1398">
        <v>1</v>
      </c>
      <c r="AM1398">
        <v>-2</v>
      </c>
      <c r="AN1398">
        <v>0</v>
      </c>
      <c r="AO1398">
        <v>0</v>
      </c>
      <c r="AP1398">
        <v>1</v>
      </c>
      <c r="AQ1398">
        <v>1</v>
      </c>
      <c r="AR1398">
        <v>0</v>
      </c>
      <c r="AS1398" t="s">
        <v>3</v>
      </c>
      <c r="AT1398">
        <v>68</v>
      </c>
      <c r="AU1398" t="s">
        <v>321</v>
      </c>
      <c r="AV1398">
        <v>1</v>
      </c>
      <c r="AW1398">
        <v>2</v>
      </c>
      <c r="AX1398">
        <v>448999741</v>
      </c>
      <c r="AY1398">
        <v>2</v>
      </c>
      <c r="AZ1398">
        <v>131072</v>
      </c>
      <c r="BA1398">
        <v>1444</v>
      </c>
      <c r="BB1398">
        <v>1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36698.920000000006</v>
      </c>
      <c r="BN1398">
        <v>68</v>
      </c>
      <c r="BO1398">
        <v>0</v>
      </c>
      <c r="BP1398">
        <v>1</v>
      </c>
      <c r="BQ1398">
        <v>0</v>
      </c>
      <c r="BR1398">
        <v>0</v>
      </c>
      <c r="BS1398">
        <v>0</v>
      </c>
      <c r="BT1398">
        <v>11009.675999999999</v>
      </c>
      <c r="BU1398">
        <v>20.399999999999999</v>
      </c>
      <c r="BV1398">
        <v>0</v>
      </c>
      <c r="BW1398">
        <v>1</v>
      </c>
      <c r="CU1398">
        <f>ROUND(AT1398*Source!I774*AH1398*AL1398,2)</f>
        <v>36698.92</v>
      </c>
      <c r="CV1398">
        <f>ROUND(Y1398*Source!I774,7)</f>
        <v>20.399999999999999</v>
      </c>
      <c r="CW1398">
        <v>0</v>
      </c>
      <c r="CX1398">
        <f>ROUND(Y1398*Source!I774,7)</f>
        <v>20.399999999999999</v>
      </c>
      <c r="CY1398">
        <f>AD1398</f>
        <v>539.69000000000005</v>
      </c>
      <c r="CZ1398">
        <f>AH1398</f>
        <v>539.69000000000005</v>
      </c>
      <c r="DA1398">
        <f>AL1398</f>
        <v>1</v>
      </c>
      <c r="DB1398">
        <f>ROUND((ROUND(AT1398*CZ1398,2)*ROUND(0.3,7)),6)</f>
        <v>11009.675999999999</v>
      </c>
      <c r="DC1398">
        <f>ROUND((ROUND(AT1398*AG1398,2)*ROUND(0.3,7)),6)</f>
        <v>0</v>
      </c>
      <c r="DD1398" t="s">
        <v>3</v>
      </c>
      <c r="DE1398" t="s">
        <v>3</v>
      </c>
      <c r="DF1398">
        <f>ROUND(ROUND(AE1398,2)*CX1398,2)</f>
        <v>0</v>
      </c>
      <c r="DG1398">
        <f t="shared" si="628"/>
        <v>0</v>
      </c>
      <c r="DH1398">
        <f t="shared" si="613"/>
        <v>0</v>
      </c>
      <c r="DI1398">
        <f t="shared" si="614"/>
        <v>11009.68</v>
      </c>
      <c r="DJ1398">
        <f>DI1398</f>
        <v>11009.68</v>
      </c>
      <c r="DK1398">
        <v>1</v>
      </c>
      <c r="DL1398" t="s">
        <v>3</v>
      </c>
      <c r="DM1398">
        <v>0</v>
      </c>
      <c r="DN1398" t="s">
        <v>3</v>
      </c>
      <c r="DO1398">
        <v>0</v>
      </c>
    </row>
    <row r="1399" spans="1:119" x14ac:dyDescent="0.2">
      <c r="A1399">
        <f>ROW(Source!A774)</f>
        <v>774</v>
      </c>
      <c r="B1399">
        <v>449016111</v>
      </c>
      <c r="C1399">
        <v>448999730</v>
      </c>
      <c r="D1399">
        <v>277560491</v>
      </c>
      <c r="E1399">
        <v>109</v>
      </c>
      <c r="F1399">
        <v>1</v>
      </c>
      <c r="G1399">
        <v>1</v>
      </c>
      <c r="H1399">
        <v>1</v>
      </c>
      <c r="I1399" t="s">
        <v>1204</v>
      </c>
      <c r="J1399" t="s">
        <v>3</v>
      </c>
      <c r="K1399" t="s">
        <v>1205</v>
      </c>
      <c r="L1399">
        <v>1191</v>
      </c>
      <c r="N1399">
        <v>1013</v>
      </c>
      <c r="O1399" t="s">
        <v>1203</v>
      </c>
      <c r="P1399" t="s">
        <v>1203</v>
      </c>
      <c r="Q1399">
        <v>1</v>
      </c>
      <c r="W1399">
        <v>0</v>
      </c>
      <c r="X1399">
        <v>-1417349443</v>
      </c>
      <c r="Y1399">
        <f>(AT1399*ROUND(0.3,7))</f>
        <v>1.02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1</v>
      </c>
      <c r="AJ1399">
        <v>1</v>
      </c>
      <c r="AK1399">
        <v>1</v>
      </c>
      <c r="AL1399">
        <v>1</v>
      </c>
      <c r="AM1399">
        <v>-2</v>
      </c>
      <c r="AN1399">
        <v>0</v>
      </c>
      <c r="AO1399">
        <v>0</v>
      </c>
      <c r="AP1399">
        <v>1</v>
      </c>
      <c r="AQ1399">
        <v>1</v>
      </c>
      <c r="AR1399">
        <v>0</v>
      </c>
      <c r="AS1399" t="s">
        <v>3</v>
      </c>
      <c r="AT1399">
        <v>3.4</v>
      </c>
      <c r="AU1399" t="s">
        <v>321</v>
      </c>
      <c r="AV1399">
        <v>2</v>
      </c>
      <c r="AW1399">
        <v>2</v>
      </c>
      <c r="AX1399">
        <v>448999742</v>
      </c>
      <c r="AY1399">
        <v>1</v>
      </c>
      <c r="AZ1399">
        <v>0</v>
      </c>
      <c r="BA1399">
        <v>1445</v>
      </c>
      <c r="BB1399">
        <v>1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CV1399">
        <v>0</v>
      </c>
      <c r="CW1399">
        <v>0</v>
      </c>
      <c r="CX1399">
        <f>ROUND(Y1399*Source!I774,7)</f>
        <v>1.02</v>
      </c>
      <c r="CY1399">
        <f>AD1399</f>
        <v>0</v>
      </c>
      <c r="CZ1399">
        <f>AH1399</f>
        <v>0</v>
      </c>
      <c r="DA1399">
        <f>AL1399</f>
        <v>1</v>
      </c>
      <c r="DB1399">
        <f>ROUND((ROUND(AT1399*CZ1399,2)*ROUND(0.3,7)),6)</f>
        <v>0</v>
      </c>
      <c r="DC1399">
        <f>ROUND((ROUND(AT1399*AG1399,2)*ROUND(0.3,7)),6)</f>
        <v>0</v>
      </c>
      <c r="DD1399" t="s">
        <v>3</v>
      </c>
      <c r="DE1399" t="s">
        <v>3</v>
      </c>
      <c r="DF1399">
        <f>ROUND(ROUND(AE1399,2)*CX1399,2)</f>
        <v>0</v>
      </c>
      <c r="DG1399">
        <f t="shared" si="628"/>
        <v>0</v>
      </c>
      <c r="DH1399">
        <f t="shared" si="613"/>
        <v>0</v>
      </c>
      <c r="DI1399">
        <f t="shared" si="614"/>
        <v>0</v>
      </c>
      <c r="DJ1399">
        <f>DI1399</f>
        <v>0</v>
      </c>
      <c r="DK1399">
        <v>0</v>
      </c>
      <c r="DL1399" t="s">
        <v>3</v>
      </c>
      <c r="DM1399">
        <v>0</v>
      </c>
      <c r="DN1399" t="s">
        <v>3</v>
      </c>
      <c r="DO1399">
        <v>0</v>
      </c>
    </row>
    <row r="1400" spans="1:119" x14ac:dyDescent="0.2">
      <c r="A1400">
        <f>ROW(Source!A774)</f>
        <v>774</v>
      </c>
      <c r="B1400">
        <v>449016111</v>
      </c>
      <c r="C1400">
        <v>448999730</v>
      </c>
      <c r="D1400">
        <v>277944840</v>
      </c>
      <c r="E1400">
        <v>1</v>
      </c>
      <c r="F1400">
        <v>1</v>
      </c>
      <c r="G1400">
        <v>1</v>
      </c>
      <c r="H1400">
        <v>2</v>
      </c>
      <c r="I1400" t="s">
        <v>1364</v>
      </c>
      <c r="J1400" t="s">
        <v>1365</v>
      </c>
      <c r="K1400" t="s">
        <v>1366</v>
      </c>
      <c r="L1400">
        <v>1368</v>
      </c>
      <c r="N1400">
        <v>1011</v>
      </c>
      <c r="O1400" t="s">
        <v>1100</v>
      </c>
      <c r="P1400" t="s">
        <v>1100</v>
      </c>
      <c r="Q1400">
        <v>1</v>
      </c>
      <c r="W1400">
        <v>0</v>
      </c>
      <c r="X1400">
        <v>622831100</v>
      </c>
      <c r="Y1400">
        <f>(AT1400*ROUND(0.3,7))</f>
        <v>1.02</v>
      </c>
      <c r="AA1400">
        <v>0</v>
      </c>
      <c r="AB1400">
        <v>1587.88</v>
      </c>
      <c r="AC1400">
        <v>620.24</v>
      </c>
      <c r="AD1400">
        <v>0</v>
      </c>
      <c r="AE1400">
        <v>0</v>
      </c>
      <c r="AF1400">
        <v>1587.88</v>
      </c>
      <c r="AG1400">
        <v>620.24</v>
      </c>
      <c r="AH1400">
        <v>0</v>
      </c>
      <c r="AI1400">
        <v>1</v>
      </c>
      <c r="AJ1400">
        <v>1</v>
      </c>
      <c r="AK1400">
        <v>1</v>
      </c>
      <c r="AL1400">
        <v>1</v>
      </c>
      <c r="AM1400">
        <v>-2</v>
      </c>
      <c r="AN1400">
        <v>0</v>
      </c>
      <c r="AO1400">
        <v>0</v>
      </c>
      <c r="AP1400">
        <v>1</v>
      </c>
      <c r="AQ1400">
        <v>1</v>
      </c>
      <c r="AR1400">
        <v>0</v>
      </c>
      <c r="AS1400" t="s">
        <v>3</v>
      </c>
      <c r="AT1400">
        <v>3.4</v>
      </c>
      <c r="AU1400" t="s">
        <v>321</v>
      </c>
      <c r="AV1400">
        <v>1</v>
      </c>
      <c r="AW1400">
        <v>2</v>
      </c>
      <c r="AX1400">
        <v>448999743</v>
      </c>
      <c r="AY1400">
        <v>2</v>
      </c>
      <c r="AZ1400">
        <v>98304</v>
      </c>
      <c r="BA1400">
        <v>1446</v>
      </c>
      <c r="BB1400">
        <v>1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5398.7920000000004</v>
      </c>
      <c r="BL1400">
        <v>2108.8159999999998</v>
      </c>
      <c r="BM1400">
        <v>0</v>
      </c>
      <c r="BN1400">
        <v>0</v>
      </c>
      <c r="BO1400">
        <v>3.4</v>
      </c>
      <c r="BP1400">
        <v>1</v>
      </c>
      <c r="BQ1400">
        <v>0</v>
      </c>
      <c r="BR1400">
        <v>1619.6376000000002</v>
      </c>
      <c r="BS1400">
        <v>632.64480000000003</v>
      </c>
      <c r="BT1400">
        <v>0</v>
      </c>
      <c r="BU1400">
        <v>0</v>
      </c>
      <c r="BV1400">
        <v>1.02</v>
      </c>
      <c r="BW1400">
        <v>1</v>
      </c>
      <c r="CV1400">
        <v>0</v>
      </c>
      <c r="CW1400">
        <f>ROUND(Y1400*Source!I774*DO1400,7)</f>
        <v>1.02</v>
      </c>
      <c r="CX1400">
        <f>ROUND(Y1400*Source!I774,7)</f>
        <v>1.02</v>
      </c>
      <c r="CY1400">
        <f>AB1400</f>
        <v>1587.88</v>
      </c>
      <c r="CZ1400">
        <f>AF1400</f>
        <v>1587.88</v>
      </c>
      <c r="DA1400">
        <f>AJ1400</f>
        <v>1</v>
      </c>
      <c r="DB1400">
        <f>ROUND((ROUND(AT1400*CZ1400,2)*ROUND(0.3,7)),6)</f>
        <v>1619.6369999999999</v>
      </c>
      <c r="DC1400">
        <f>ROUND((ROUND(AT1400*AG1400,2)*ROUND(0.3,7)),6)</f>
        <v>632.64599999999996</v>
      </c>
      <c r="DD1400" t="s">
        <v>3</v>
      </c>
      <c r="DE1400" t="s">
        <v>3</v>
      </c>
      <c r="DF1400">
        <f>ROUND(ROUND(AE1400,2)*CX1400,2)</f>
        <v>0</v>
      </c>
      <c r="DG1400">
        <f t="shared" si="628"/>
        <v>1619.64</v>
      </c>
      <c r="DH1400">
        <f t="shared" si="613"/>
        <v>632.64</v>
      </c>
      <c r="DI1400">
        <f t="shared" si="614"/>
        <v>0</v>
      </c>
      <c r="DJ1400">
        <f>DG1400+DH1400</f>
        <v>2252.2800000000002</v>
      </c>
      <c r="DK1400">
        <v>1</v>
      </c>
      <c r="DL1400" t="s">
        <v>1219</v>
      </c>
      <c r="DM1400">
        <v>5</v>
      </c>
      <c r="DN1400" t="s">
        <v>1203</v>
      </c>
      <c r="DO1400">
        <v>1</v>
      </c>
    </row>
    <row r="1401" spans="1:119" x14ac:dyDescent="0.2">
      <c r="A1401">
        <f>ROW(Source!A774)</f>
        <v>774</v>
      </c>
      <c r="B1401">
        <v>449016111</v>
      </c>
      <c r="C1401">
        <v>448999730</v>
      </c>
      <c r="D1401">
        <v>277869504</v>
      </c>
      <c r="E1401">
        <v>1</v>
      </c>
      <c r="F1401">
        <v>1</v>
      </c>
      <c r="G1401">
        <v>1</v>
      </c>
      <c r="H1401">
        <v>3</v>
      </c>
      <c r="I1401" t="s">
        <v>1725</v>
      </c>
      <c r="J1401" t="s">
        <v>1726</v>
      </c>
      <c r="K1401" t="s">
        <v>1727</v>
      </c>
      <c r="L1401">
        <v>1346</v>
      </c>
      <c r="N1401">
        <v>1009</v>
      </c>
      <c r="O1401" t="s">
        <v>441</v>
      </c>
      <c r="P1401" t="s">
        <v>441</v>
      </c>
      <c r="Q1401">
        <v>1</v>
      </c>
      <c r="W1401">
        <v>0</v>
      </c>
      <c r="X1401">
        <v>1602330053</v>
      </c>
      <c r="Y1401">
        <f>(AT1401*ROUND(0,7))</f>
        <v>0</v>
      </c>
      <c r="AA1401">
        <v>285.97000000000003</v>
      </c>
      <c r="AB1401">
        <v>0</v>
      </c>
      <c r="AC1401">
        <v>0</v>
      </c>
      <c r="AD1401">
        <v>0</v>
      </c>
      <c r="AE1401">
        <v>285.97000000000003</v>
      </c>
      <c r="AF1401">
        <v>0</v>
      </c>
      <c r="AG1401">
        <v>0</v>
      </c>
      <c r="AH1401">
        <v>0</v>
      </c>
      <c r="AI1401">
        <v>1</v>
      </c>
      <c r="AJ1401">
        <v>1</v>
      </c>
      <c r="AK1401">
        <v>1</v>
      </c>
      <c r="AL1401">
        <v>1</v>
      </c>
      <c r="AM1401">
        <v>-2</v>
      </c>
      <c r="AN1401">
        <v>0</v>
      </c>
      <c r="AO1401">
        <v>0</v>
      </c>
      <c r="AP1401">
        <v>1</v>
      </c>
      <c r="AQ1401">
        <v>1</v>
      </c>
      <c r="AR1401">
        <v>0</v>
      </c>
      <c r="AS1401" t="s">
        <v>3</v>
      </c>
      <c r="AT1401">
        <v>0.02</v>
      </c>
      <c r="AU1401" t="s">
        <v>135</v>
      </c>
      <c r="AV1401">
        <v>0</v>
      </c>
      <c r="AW1401">
        <v>2</v>
      </c>
      <c r="AX1401">
        <v>448999744</v>
      </c>
      <c r="AY1401">
        <v>1</v>
      </c>
      <c r="AZ1401">
        <v>0</v>
      </c>
      <c r="BA1401">
        <v>1447</v>
      </c>
      <c r="BB1401">
        <v>1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5.7194000000000003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1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CV1401">
        <v>0</v>
      </c>
      <c r="CW1401">
        <v>0</v>
      </c>
      <c r="CX1401">
        <f>ROUND(Y1401*Source!I774,7)</f>
        <v>0</v>
      </c>
      <c r="CY1401">
        <f t="shared" ref="CY1401:CY1407" si="643">AA1401</f>
        <v>285.97000000000003</v>
      </c>
      <c r="CZ1401">
        <f t="shared" ref="CZ1401:CZ1407" si="644">AE1401</f>
        <v>285.97000000000003</v>
      </c>
      <c r="DA1401">
        <f t="shared" ref="DA1401:DA1407" si="645">AI1401</f>
        <v>1</v>
      </c>
      <c r="DB1401">
        <f>ROUND((ROUND(AT1401*CZ1401,2)*ROUND(0,7)),6)</f>
        <v>0</v>
      </c>
      <c r="DC1401">
        <f>ROUND((ROUND(AT1401*AG1401,2)*ROUND(0,7)),6)</f>
        <v>0</v>
      </c>
      <c r="DD1401" t="s">
        <v>3</v>
      </c>
      <c r="DE1401" t="s">
        <v>3</v>
      </c>
      <c r="DF1401">
        <f>ROUND(ROUND(AE1401,2)*CX1401,2)</f>
        <v>0</v>
      </c>
      <c r="DG1401">
        <f t="shared" si="628"/>
        <v>0</v>
      </c>
      <c r="DH1401">
        <f t="shared" si="613"/>
        <v>0</v>
      </c>
      <c r="DI1401">
        <f t="shared" si="614"/>
        <v>0</v>
      </c>
      <c r="DJ1401">
        <f t="shared" ref="DJ1401:DJ1407" si="646">DF1401</f>
        <v>0</v>
      </c>
      <c r="DK1401">
        <v>0</v>
      </c>
      <c r="DL1401" t="s">
        <v>3</v>
      </c>
      <c r="DM1401">
        <v>0</v>
      </c>
      <c r="DN1401" t="s">
        <v>3</v>
      </c>
      <c r="DO1401">
        <v>0</v>
      </c>
    </row>
    <row r="1402" spans="1:119" x14ac:dyDescent="0.2">
      <c r="A1402">
        <f>ROW(Source!A774)</f>
        <v>774</v>
      </c>
      <c r="B1402">
        <v>449016111</v>
      </c>
      <c r="C1402">
        <v>448999730</v>
      </c>
      <c r="D1402">
        <v>277869581</v>
      </c>
      <c r="E1402">
        <v>1</v>
      </c>
      <c r="F1402">
        <v>1</v>
      </c>
      <c r="G1402">
        <v>1</v>
      </c>
      <c r="H1402">
        <v>3</v>
      </c>
      <c r="I1402" t="s">
        <v>1689</v>
      </c>
      <c r="J1402" t="s">
        <v>1690</v>
      </c>
      <c r="K1402" t="s">
        <v>1691</v>
      </c>
      <c r="L1402">
        <v>1346</v>
      </c>
      <c r="N1402">
        <v>1009</v>
      </c>
      <c r="O1402" t="s">
        <v>441</v>
      </c>
      <c r="P1402" t="s">
        <v>441</v>
      </c>
      <c r="Q1402">
        <v>1</v>
      </c>
      <c r="W1402">
        <v>0</v>
      </c>
      <c r="X1402">
        <v>-933165410</v>
      </c>
      <c r="Y1402">
        <f>(AT1402*ROUND(0,7))</f>
        <v>0</v>
      </c>
      <c r="AA1402">
        <v>575.55999999999995</v>
      </c>
      <c r="AB1402">
        <v>0</v>
      </c>
      <c r="AC1402">
        <v>0</v>
      </c>
      <c r="AD1402">
        <v>0</v>
      </c>
      <c r="AE1402">
        <v>373.74</v>
      </c>
      <c r="AF1402">
        <v>0</v>
      </c>
      <c r="AG1402">
        <v>0</v>
      </c>
      <c r="AH1402">
        <v>0</v>
      </c>
      <c r="AI1402">
        <v>1.54</v>
      </c>
      <c r="AJ1402">
        <v>1</v>
      </c>
      <c r="AK1402">
        <v>1</v>
      </c>
      <c r="AL1402">
        <v>1</v>
      </c>
      <c r="AM1402">
        <v>2</v>
      </c>
      <c r="AN1402">
        <v>0</v>
      </c>
      <c r="AO1402">
        <v>0</v>
      </c>
      <c r="AP1402">
        <v>1</v>
      </c>
      <c r="AQ1402">
        <v>1</v>
      </c>
      <c r="AR1402">
        <v>0</v>
      </c>
      <c r="AS1402" t="s">
        <v>3</v>
      </c>
      <c r="AT1402">
        <v>1E-3</v>
      </c>
      <c r="AU1402" t="s">
        <v>135</v>
      </c>
      <c r="AV1402">
        <v>0</v>
      </c>
      <c r="AW1402">
        <v>2</v>
      </c>
      <c r="AX1402">
        <v>448999745</v>
      </c>
      <c r="AY1402">
        <v>1</v>
      </c>
      <c r="AZ1402">
        <v>0</v>
      </c>
      <c r="BA1402">
        <v>1448</v>
      </c>
      <c r="BB1402">
        <v>1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0.37374000000000002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1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CV1402">
        <v>0</v>
      </c>
      <c r="CW1402">
        <v>0</v>
      </c>
      <c r="CX1402">
        <f>ROUND(Y1402*Source!I774,7)</f>
        <v>0</v>
      </c>
      <c r="CY1402">
        <f t="shared" si="643"/>
        <v>575.55999999999995</v>
      </c>
      <c r="CZ1402">
        <f t="shared" si="644"/>
        <v>373.74</v>
      </c>
      <c r="DA1402">
        <f t="shared" si="645"/>
        <v>1.54</v>
      </c>
      <c r="DB1402">
        <f>ROUND((ROUND(AT1402*CZ1402,2)*ROUND(0,7)),6)</f>
        <v>0</v>
      </c>
      <c r="DC1402">
        <f>ROUND((ROUND(AT1402*AG1402,2)*ROUND(0,7)),6)</f>
        <v>0</v>
      </c>
      <c r="DD1402" t="s">
        <v>3</v>
      </c>
      <c r="DE1402" t="s">
        <v>3</v>
      </c>
      <c r="DF1402">
        <f>ROUND(ROUND(AE1402*AI1402,2)*CX1402,2)</f>
        <v>0</v>
      </c>
      <c r="DG1402">
        <f t="shared" si="628"/>
        <v>0</v>
      </c>
      <c r="DH1402">
        <f t="shared" si="613"/>
        <v>0</v>
      </c>
      <c r="DI1402">
        <f t="shared" si="614"/>
        <v>0</v>
      </c>
      <c r="DJ1402">
        <f t="shared" si="646"/>
        <v>0</v>
      </c>
      <c r="DK1402">
        <v>0</v>
      </c>
      <c r="DL1402" t="s">
        <v>3</v>
      </c>
      <c r="DM1402">
        <v>0</v>
      </c>
      <c r="DN1402" t="s">
        <v>3</v>
      </c>
      <c r="DO1402">
        <v>0</v>
      </c>
    </row>
    <row r="1403" spans="1:119" x14ac:dyDescent="0.2">
      <c r="A1403">
        <f>ROW(Source!A774)</f>
        <v>774</v>
      </c>
      <c r="B1403">
        <v>449016111</v>
      </c>
      <c r="C1403">
        <v>448999730</v>
      </c>
      <c r="D1403">
        <v>277881811</v>
      </c>
      <c r="E1403">
        <v>1</v>
      </c>
      <c r="F1403">
        <v>1</v>
      </c>
      <c r="G1403">
        <v>1</v>
      </c>
      <c r="H1403">
        <v>3</v>
      </c>
      <c r="I1403" t="s">
        <v>1695</v>
      </c>
      <c r="J1403" t="s">
        <v>1696</v>
      </c>
      <c r="K1403" t="s">
        <v>1697</v>
      </c>
      <c r="L1403">
        <v>1346</v>
      </c>
      <c r="N1403">
        <v>1009</v>
      </c>
      <c r="O1403" t="s">
        <v>441</v>
      </c>
      <c r="P1403" t="s">
        <v>441</v>
      </c>
      <c r="Q1403">
        <v>1</v>
      </c>
      <c r="W1403">
        <v>0</v>
      </c>
      <c r="X1403">
        <v>792997800</v>
      </c>
      <c r="Y1403">
        <f>(AT1403*ROUND(0,7))</f>
        <v>0</v>
      </c>
      <c r="AA1403">
        <v>1499.09</v>
      </c>
      <c r="AB1403">
        <v>0</v>
      </c>
      <c r="AC1403">
        <v>0</v>
      </c>
      <c r="AD1403">
        <v>0</v>
      </c>
      <c r="AE1403">
        <v>931.11</v>
      </c>
      <c r="AF1403">
        <v>0</v>
      </c>
      <c r="AG1403">
        <v>0</v>
      </c>
      <c r="AH1403">
        <v>0</v>
      </c>
      <c r="AI1403">
        <v>1.61</v>
      </c>
      <c r="AJ1403">
        <v>1</v>
      </c>
      <c r="AK1403">
        <v>1</v>
      </c>
      <c r="AL1403">
        <v>1</v>
      </c>
      <c r="AM1403">
        <v>2</v>
      </c>
      <c r="AN1403">
        <v>0</v>
      </c>
      <c r="AO1403">
        <v>0</v>
      </c>
      <c r="AP1403">
        <v>1</v>
      </c>
      <c r="AQ1403">
        <v>1</v>
      </c>
      <c r="AR1403">
        <v>0</v>
      </c>
      <c r="AS1403" t="s">
        <v>3</v>
      </c>
      <c r="AT1403">
        <v>0.16</v>
      </c>
      <c r="AU1403" t="s">
        <v>135</v>
      </c>
      <c r="AV1403">
        <v>0</v>
      </c>
      <c r="AW1403">
        <v>2</v>
      </c>
      <c r="AX1403">
        <v>448999746</v>
      </c>
      <c r="AY1403">
        <v>1</v>
      </c>
      <c r="AZ1403">
        <v>0</v>
      </c>
      <c r="BA1403">
        <v>1449</v>
      </c>
      <c r="BB1403">
        <v>1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148.9776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1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CV1403">
        <v>0</v>
      </c>
      <c r="CW1403">
        <v>0</v>
      </c>
      <c r="CX1403">
        <f>ROUND(Y1403*Source!I774,7)</f>
        <v>0</v>
      </c>
      <c r="CY1403">
        <f t="shared" si="643"/>
        <v>1499.09</v>
      </c>
      <c r="CZ1403">
        <f t="shared" si="644"/>
        <v>931.11</v>
      </c>
      <c r="DA1403">
        <f t="shared" si="645"/>
        <v>1.61</v>
      </c>
      <c r="DB1403">
        <f>ROUND((ROUND(AT1403*CZ1403,2)*ROUND(0,7)),6)</f>
        <v>0</v>
      </c>
      <c r="DC1403">
        <f>ROUND((ROUND(AT1403*AG1403,2)*ROUND(0,7)),6)</f>
        <v>0</v>
      </c>
      <c r="DD1403" t="s">
        <v>3</v>
      </c>
      <c r="DE1403" t="s">
        <v>3</v>
      </c>
      <c r="DF1403">
        <f>ROUND(ROUND(AE1403*AI1403,2)*CX1403,2)</f>
        <v>0</v>
      </c>
      <c r="DG1403">
        <f t="shared" si="628"/>
        <v>0</v>
      </c>
      <c r="DH1403">
        <f t="shared" si="613"/>
        <v>0</v>
      </c>
      <c r="DI1403">
        <f t="shared" si="614"/>
        <v>0</v>
      </c>
      <c r="DJ1403">
        <f t="shared" si="646"/>
        <v>0</v>
      </c>
      <c r="DK1403">
        <v>0</v>
      </c>
      <c r="DL1403" t="s">
        <v>3</v>
      </c>
      <c r="DM1403">
        <v>0</v>
      </c>
      <c r="DN1403" t="s">
        <v>3</v>
      </c>
      <c r="DO1403">
        <v>0</v>
      </c>
    </row>
    <row r="1404" spans="1:119" x14ac:dyDescent="0.2">
      <c r="A1404">
        <f>ROW(Source!A774)</f>
        <v>774</v>
      </c>
      <c r="B1404">
        <v>449016111</v>
      </c>
      <c r="C1404">
        <v>448999730</v>
      </c>
      <c r="D1404">
        <v>277910731</v>
      </c>
      <c r="E1404">
        <v>1</v>
      </c>
      <c r="F1404">
        <v>1</v>
      </c>
      <c r="G1404">
        <v>1</v>
      </c>
      <c r="H1404">
        <v>3</v>
      </c>
      <c r="I1404" t="s">
        <v>1728</v>
      </c>
      <c r="J1404" t="s">
        <v>1729</v>
      </c>
      <c r="K1404" t="s">
        <v>1730</v>
      </c>
      <c r="L1404">
        <v>1425</v>
      </c>
      <c r="N1404">
        <v>1013</v>
      </c>
      <c r="O1404" t="s">
        <v>62</v>
      </c>
      <c r="P1404" t="s">
        <v>62</v>
      </c>
      <c r="Q1404">
        <v>1</v>
      </c>
      <c r="W1404">
        <v>0</v>
      </c>
      <c r="X1404">
        <v>-121959533</v>
      </c>
      <c r="Y1404">
        <f>(AT1404*ROUND(0,7))</f>
        <v>0</v>
      </c>
      <c r="AA1404">
        <v>2576.63</v>
      </c>
      <c r="AB1404">
        <v>0</v>
      </c>
      <c r="AC1404">
        <v>0</v>
      </c>
      <c r="AD1404">
        <v>0</v>
      </c>
      <c r="AE1404">
        <v>2094.8200000000002</v>
      </c>
      <c r="AF1404">
        <v>0</v>
      </c>
      <c r="AG1404">
        <v>0</v>
      </c>
      <c r="AH1404">
        <v>0</v>
      </c>
      <c r="AI1404">
        <v>1.23</v>
      </c>
      <c r="AJ1404">
        <v>1</v>
      </c>
      <c r="AK1404">
        <v>1</v>
      </c>
      <c r="AL1404">
        <v>1</v>
      </c>
      <c r="AM1404">
        <v>2</v>
      </c>
      <c r="AN1404">
        <v>0</v>
      </c>
      <c r="AO1404">
        <v>0</v>
      </c>
      <c r="AP1404">
        <v>1</v>
      </c>
      <c r="AQ1404">
        <v>1</v>
      </c>
      <c r="AR1404">
        <v>0</v>
      </c>
      <c r="AS1404" t="s">
        <v>3</v>
      </c>
      <c r="AT1404">
        <v>0.16</v>
      </c>
      <c r="AU1404" t="s">
        <v>135</v>
      </c>
      <c r="AV1404">
        <v>0</v>
      </c>
      <c r="AW1404">
        <v>2</v>
      </c>
      <c r="AX1404">
        <v>448999747</v>
      </c>
      <c r="AY1404">
        <v>1</v>
      </c>
      <c r="AZ1404">
        <v>0</v>
      </c>
      <c r="BA1404">
        <v>1450</v>
      </c>
      <c r="BB1404">
        <v>1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335.17120000000006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1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CV1404">
        <v>0</v>
      </c>
      <c r="CW1404">
        <v>0</v>
      </c>
      <c r="CX1404">
        <f>ROUND(Y1404*Source!I774,7)</f>
        <v>0</v>
      </c>
      <c r="CY1404">
        <f t="shared" si="643"/>
        <v>2576.63</v>
      </c>
      <c r="CZ1404">
        <f t="shared" si="644"/>
        <v>2094.8200000000002</v>
      </c>
      <c r="DA1404">
        <f t="shared" si="645"/>
        <v>1.23</v>
      </c>
      <c r="DB1404">
        <f>ROUND((ROUND(AT1404*CZ1404,2)*ROUND(0,7)),6)</f>
        <v>0</v>
      </c>
      <c r="DC1404">
        <f>ROUND((ROUND(AT1404*AG1404,2)*ROUND(0,7)),6)</f>
        <v>0</v>
      </c>
      <c r="DD1404" t="s">
        <v>3</v>
      </c>
      <c r="DE1404" t="s">
        <v>3</v>
      </c>
      <c r="DF1404">
        <f>ROUND(ROUND(AE1404*AI1404,2)*CX1404,2)</f>
        <v>0</v>
      </c>
      <c r="DG1404">
        <f t="shared" si="628"/>
        <v>0</v>
      </c>
      <c r="DH1404">
        <f t="shared" si="613"/>
        <v>0</v>
      </c>
      <c r="DI1404">
        <f t="shared" si="614"/>
        <v>0</v>
      </c>
      <c r="DJ1404">
        <f t="shared" si="646"/>
        <v>0</v>
      </c>
      <c r="DK1404">
        <v>0</v>
      </c>
      <c r="DL1404" t="s">
        <v>3</v>
      </c>
      <c r="DM1404">
        <v>0</v>
      </c>
      <c r="DN1404" t="s">
        <v>3</v>
      </c>
      <c r="DO1404">
        <v>0</v>
      </c>
    </row>
    <row r="1405" spans="1:119" x14ac:dyDescent="0.2">
      <c r="A1405">
        <f>ROW(Source!A774)</f>
        <v>774</v>
      </c>
      <c r="B1405">
        <v>449016111</v>
      </c>
      <c r="C1405">
        <v>448999730</v>
      </c>
      <c r="D1405">
        <v>277937841</v>
      </c>
      <c r="E1405">
        <v>1</v>
      </c>
      <c r="F1405">
        <v>1</v>
      </c>
      <c r="G1405">
        <v>1</v>
      </c>
      <c r="H1405">
        <v>3</v>
      </c>
      <c r="I1405" t="s">
        <v>1731</v>
      </c>
      <c r="J1405" t="s">
        <v>1732</v>
      </c>
      <c r="K1405" t="s">
        <v>1733</v>
      </c>
      <c r="L1405">
        <v>1425</v>
      </c>
      <c r="N1405">
        <v>1013</v>
      </c>
      <c r="O1405" t="s">
        <v>62</v>
      </c>
      <c r="P1405" t="s">
        <v>62</v>
      </c>
      <c r="Q1405">
        <v>1</v>
      </c>
      <c r="W1405">
        <v>0</v>
      </c>
      <c r="X1405">
        <v>-950555385</v>
      </c>
      <c r="Y1405">
        <f>(AT1405*ROUND(0,7))</f>
        <v>0</v>
      </c>
      <c r="AA1405">
        <v>223.94</v>
      </c>
      <c r="AB1405">
        <v>0</v>
      </c>
      <c r="AC1405">
        <v>0</v>
      </c>
      <c r="AD1405">
        <v>0</v>
      </c>
      <c r="AE1405">
        <v>235.73</v>
      </c>
      <c r="AF1405">
        <v>0</v>
      </c>
      <c r="AG1405">
        <v>0</v>
      </c>
      <c r="AH1405">
        <v>0</v>
      </c>
      <c r="AI1405">
        <v>0.95</v>
      </c>
      <c r="AJ1405">
        <v>1</v>
      </c>
      <c r="AK1405">
        <v>1</v>
      </c>
      <c r="AL1405">
        <v>1</v>
      </c>
      <c r="AM1405">
        <v>2</v>
      </c>
      <c r="AN1405">
        <v>0</v>
      </c>
      <c r="AO1405">
        <v>0</v>
      </c>
      <c r="AP1405">
        <v>1</v>
      </c>
      <c r="AQ1405">
        <v>1</v>
      </c>
      <c r="AR1405">
        <v>0</v>
      </c>
      <c r="AS1405" t="s">
        <v>3</v>
      </c>
      <c r="AT1405">
        <v>0.16</v>
      </c>
      <c r="AU1405" t="s">
        <v>135</v>
      </c>
      <c r="AV1405">
        <v>0</v>
      </c>
      <c r="AW1405">
        <v>2</v>
      </c>
      <c r="AX1405">
        <v>448999748</v>
      </c>
      <c r="AY1405">
        <v>1</v>
      </c>
      <c r="AZ1405">
        <v>0</v>
      </c>
      <c r="BA1405">
        <v>1451</v>
      </c>
      <c r="BB1405">
        <v>1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37.716799999999999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1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CV1405">
        <v>0</v>
      </c>
      <c r="CW1405">
        <v>0</v>
      </c>
      <c r="CX1405">
        <f>ROUND(Y1405*Source!I774,7)</f>
        <v>0</v>
      </c>
      <c r="CY1405">
        <f t="shared" si="643"/>
        <v>223.94</v>
      </c>
      <c r="CZ1405">
        <f t="shared" si="644"/>
        <v>235.73</v>
      </c>
      <c r="DA1405">
        <f t="shared" si="645"/>
        <v>0.95</v>
      </c>
      <c r="DB1405">
        <f>ROUND((ROUND(AT1405*CZ1405,2)*ROUND(0,7)),6)</f>
        <v>0</v>
      </c>
      <c r="DC1405">
        <f>ROUND((ROUND(AT1405*AG1405,2)*ROUND(0,7)),6)</f>
        <v>0</v>
      </c>
      <c r="DD1405" t="s">
        <v>3</v>
      </c>
      <c r="DE1405" t="s">
        <v>3</v>
      </c>
      <c r="DF1405">
        <f>ROUND(ROUND(AE1405*AI1405,2)*CX1405,2)</f>
        <v>0</v>
      </c>
      <c r="DG1405">
        <f t="shared" si="628"/>
        <v>0</v>
      </c>
      <c r="DH1405">
        <f t="shared" si="613"/>
        <v>0</v>
      </c>
      <c r="DI1405">
        <f t="shared" si="614"/>
        <v>0</v>
      </c>
      <c r="DJ1405">
        <f t="shared" si="646"/>
        <v>0</v>
      </c>
      <c r="DK1405">
        <v>0</v>
      </c>
      <c r="DL1405" t="s">
        <v>3</v>
      </c>
      <c r="DM1405">
        <v>0</v>
      </c>
      <c r="DN1405" t="s">
        <v>3</v>
      </c>
      <c r="DO1405">
        <v>0</v>
      </c>
    </row>
    <row r="1406" spans="1:119" x14ac:dyDescent="0.2">
      <c r="A1406">
        <f>ROW(Source!A774)</f>
        <v>774</v>
      </c>
      <c r="B1406">
        <v>449016111</v>
      </c>
      <c r="C1406">
        <v>448999730</v>
      </c>
      <c r="D1406">
        <v>277566433</v>
      </c>
      <c r="E1406">
        <v>109</v>
      </c>
      <c r="F1406">
        <v>1</v>
      </c>
      <c r="G1406">
        <v>1</v>
      </c>
      <c r="H1406">
        <v>3</v>
      </c>
      <c r="I1406" t="s">
        <v>633</v>
      </c>
      <c r="J1406" t="s">
        <v>3</v>
      </c>
      <c r="K1406" t="s">
        <v>634</v>
      </c>
      <c r="L1406">
        <v>3277935</v>
      </c>
      <c r="N1406">
        <v>1013</v>
      </c>
      <c r="O1406" t="s">
        <v>635</v>
      </c>
      <c r="P1406" t="s">
        <v>635</v>
      </c>
      <c r="Q1406">
        <v>1</v>
      </c>
      <c r="W1406">
        <v>0</v>
      </c>
      <c r="X1406">
        <v>274903907</v>
      </c>
      <c r="Y1406">
        <f>AT1406</f>
        <v>2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1</v>
      </c>
      <c r="AJ1406">
        <v>1</v>
      </c>
      <c r="AK1406">
        <v>1</v>
      </c>
      <c r="AL1406">
        <v>1</v>
      </c>
      <c r="AM1406">
        <v>-2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 t="s">
        <v>3</v>
      </c>
      <c r="AT1406">
        <v>2</v>
      </c>
      <c r="AU1406" t="s">
        <v>3</v>
      </c>
      <c r="AV1406">
        <v>0</v>
      </c>
      <c r="AW1406">
        <v>2</v>
      </c>
      <c r="AX1406">
        <v>448999749</v>
      </c>
      <c r="AY1406">
        <v>1</v>
      </c>
      <c r="AZ1406">
        <v>2048</v>
      </c>
      <c r="BA1406">
        <v>1452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CV1406">
        <v>0</v>
      </c>
      <c r="CW1406">
        <v>0</v>
      </c>
      <c r="CX1406">
        <f>ROUND(Y1406*Source!I774,7)</f>
        <v>2</v>
      </c>
      <c r="CY1406">
        <f t="shared" si="643"/>
        <v>0</v>
      </c>
      <c r="CZ1406">
        <f t="shared" si="644"/>
        <v>0</v>
      </c>
      <c r="DA1406">
        <f t="shared" si="645"/>
        <v>1</v>
      </c>
      <c r="DB1406">
        <f>ROUND(ROUND(AT1406*CZ1406,2),6)</f>
        <v>0</v>
      </c>
      <c r="DC1406">
        <f>ROUND(ROUND(AT1406*AG1406,2),6)</f>
        <v>0</v>
      </c>
      <c r="DD1406" t="s">
        <v>3</v>
      </c>
      <c r="DE1406" t="s">
        <v>3</v>
      </c>
      <c r="DF1406">
        <f t="shared" ref="DF1406:DF1414" si="647">ROUND(ROUND(AE1406,2)*CX1406,2)</f>
        <v>0</v>
      </c>
      <c r="DG1406">
        <f t="shared" si="628"/>
        <v>0</v>
      </c>
      <c r="DH1406">
        <f t="shared" si="613"/>
        <v>0</v>
      </c>
      <c r="DI1406">
        <f t="shared" si="614"/>
        <v>0</v>
      </c>
      <c r="DJ1406">
        <f t="shared" si="646"/>
        <v>0</v>
      </c>
      <c r="DK1406">
        <v>0</v>
      </c>
      <c r="DL1406" t="s">
        <v>3</v>
      </c>
      <c r="DM1406">
        <v>0</v>
      </c>
      <c r="DN1406" t="s">
        <v>3</v>
      </c>
      <c r="DO1406">
        <v>0</v>
      </c>
    </row>
    <row r="1407" spans="1:119" x14ac:dyDescent="0.2">
      <c r="A1407">
        <f>ROW(Source!A774)</f>
        <v>774</v>
      </c>
      <c r="B1407">
        <v>449016111</v>
      </c>
      <c r="C1407">
        <v>448999730</v>
      </c>
      <c r="D1407">
        <v>277566436</v>
      </c>
      <c r="E1407">
        <v>109</v>
      </c>
      <c r="F1407">
        <v>1</v>
      </c>
      <c r="G1407">
        <v>1</v>
      </c>
      <c r="H1407">
        <v>3</v>
      </c>
      <c r="I1407" t="s">
        <v>725</v>
      </c>
      <c r="J1407" t="s">
        <v>3</v>
      </c>
      <c r="K1407" t="s">
        <v>726</v>
      </c>
      <c r="L1407">
        <v>1348</v>
      </c>
      <c r="N1407">
        <v>1009</v>
      </c>
      <c r="O1407" t="s">
        <v>83</v>
      </c>
      <c r="P1407" t="s">
        <v>83</v>
      </c>
      <c r="Q1407">
        <v>1000</v>
      </c>
      <c r="W1407">
        <v>0</v>
      </c>
      <c r="X1407">
        <v>1392189009</v>
      </c>
      <c r="Y1407">
        <f>(AT1407*ROUND(0,7))</f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1</v>
      </c>
      <c r="AJ1407">
        <v>1</v>
      </c>
      <c r="AK1407">
        <v>1</v>
      </c>
      <c r="AL1407">
        <v>1</v>
      </c>
      <c r="AM1407">
        <v>-2</v>
      </c>
      <c r="AN1407">
        <v>0</v>
      </c>
      <c r="AO1407">
        <v>0</v>
      </c>
      <c r="AP1407">
        <v>1</v>
      </c>
      <c r="AQ1407">
        <v>0</v>
      </c>
      <c r="AR1407">
        <v>0</v>
      </c>
      <c r="AS1407" t="s">
        <v>3</v>
      </c>
      <c r="AT1407">
        <v>0.5</v>
      </c>
      <c r="AU1407" t="s">
        <v>135</v>
      </c>
      <c r="AV1407">
        <v>0</v>
      </c>
      <c r="AW1407">
        <v>2</v>
      </c>
      <c r="AX1407">
        <v>448999750</v>
      </c>
      <c r="AY1407">
        <v>1</v>
      </c>
      <c r="AZ1407">
        <v>0</v>
      </c>
      <c r="BA1407">
        <v>1453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CV1407">
        <v>0</v>
      </c>
      <c r="CW1407">
        <v>0</v>
      </c>
      <c r="CX1407">
        <f>ROUND(Y1407*Source!I774,7)</f>
        <v>0</v>
      </c>
      <c r="CY1407">
        <f t="shared" si="643"/>
        <v>0</v>
      </c>
      <c r="CZ1407">
        <f t="shared" si="644"/>
        <v>0</v>
      </c>
      <c r="DA1407">
        <f t="shared" si="645"/>
        <v>1</v>
      </c>
      <c r="DB1407">
        <f>ROUND((ROUND(AT1407*CZ1407,2)*ROUND(0,7)),6)</f>
        <v>0</v>
      </c>
      <c r="DC1407">
        <f>ROUND((ROUND(AT1407*AG1407,2)*ROUND(0,7)),6)</f>
        <v>0</v>
      </c>
      <c r="DD1407" t="s">
        <v>3</v>
      </c>
      <c r="DE1407" t="s">
        <v>3</v>
      </c>
      <c r="DF1407">
        <f t="shared" si="647"/>
        <v>0</v>
      </c>
      <c r="DG1407">
        <f t="shared" si="628"/>
        <v>0</v>
      </c>
      <c r="DH1407">
        <f t="shared" si="613"/>
        <v>0</v>
      </c>
      <c r="DI1407">
        <f t="shared" si="614"/>
        <v>0</v>
      </c>
      <c r="DJ1407">
        <f t="shared" si="646"/>
        <v>0</v>
      </c>
      <c r="DK1407">
        <v>0</v>
      </c>
      <c r="DL1407" t="s">
        <v>3</v>
      </c>
      <c r="DM1407">
        <v>0</v>
      </c>
      <c r="DN1407" t="s">
        <v>3</v>
      </c>
      <c r="DO1407">
        <v>0</v>
      </c>
    </row>
    <row r="1408" spans="1:119" x14ac:dyDescent="0.2">
      <c r="A1408">
        <f>ROW(Source!A777)</f>
        <v>777</v>
      </c>
      <c r="B1408">
        <v>449016111</v>
      </c>
      <c r="C1408">
        <v>448999753</v>
      </c>
      <c r="D1408">
        <v>327091163</v>
      </c>
      <c r="E1408">
        <v>112</v>
      </c>
      <c r="F1408">
        <v>1</v>
      </c>
      <c r="G1408">
        <v>1</v>
      </c>
      <c r="H1408">
        <v>1</v>
      </c>
      <c r="I1408" t="s">
        <v>1359</v>
      </c>
      <c r="J1408" t="s">
        <v>3</v>
      </c>
      <c r="K1408" t="s">
        <v>1455</v>
      </c>
      <c r="L1408">
        <v>1191</v>
      </c>
      <c r="N1408">
        <v>1013</v>
      </c>
      <c r="O1408" t="s">
        <v>1203</v>
      </c>
      <c r="P1408" t="s">
        <v>1203</v>
      </c>
      <c r="Q1408">
        <v>1</v>
      </c>
      <c r="W1408">
        <v>0</v>
      </c>
      <c r="X1408">
        <v>1426738182</v>
      </c>
      <c r="Y1408">
        <f>(AT1408*ROUND(0.3,7))</f>
        <v>0.309</v>
      </c>
      <c r="AA1408">
        <v>0</v>
      </c>
      <c r="AB1408">
        <v>0</v>
      </c>
      <c r="AC1408">
        <v>0</v>
      </c>
      <c r="AD1408">
        <v>485.31</v>
      </c>
      <c r="AE1408">
        <v>0</v>
      </c>
      <c r="AF1408">
        <v>0</v>
      </c>
      <c r="AG1408">
        <v>0</v>
      </c>
      <c r="AH1408">
        <v>485.31</v>
      </c>
      <c r="AI1408">
        <v>1</v>
      </c>
      <c r="AJ1408">
        <v>1</v>
      </c>
      <c r="AK1408">
        <v>1</v>
      </c>
      <c r="AL1408">
        <v>1</v>
      </c>
      <c r="AM1408">
        <v>-2</v>
      </c>
      <c r="AN1408">
        <v>0</v>
      </c>
      <c r="AO1408">
        <v>0</v>
      </c>
      <c r="AP1408">
        <v>1</v>
      </c>
      <c r="AQ1408">
        <v>1</v>
      </c>
      <c r="AR1408">
        <v>0</v>
      </c>
      <c r="AS1408" t="s">
        <v>3</v>
      </c>
      <c r="AT1408">
        <v>1.03</v>
      </c>
      <c r="AU1408" t="s">
        <v>321</v>
      </c>
      <c r="AV1408">
        <v>1</v>
      </c>
      <c r="AW1408">
        <v>2</v>
      </c>
      <c r="AX1408">
        <v>448999757</v>
      </c>
      <c r="AY1408">
        <v>2</v>
      </c>
      <c r="AZ1408">
        <v>131072</v>
      </c>
      <c r="BA1408">
        <v>1454</v>
      </c>
      <c r="BB1408">
        <v>1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499.86930000000001</v>
      </c>
      <c r="BN1408">
        <v>1.03</v>
      </c>
      <c r="BO1408">
        <v>0</v>
      </c>
      <c r="BP1408">
        <v>1</v>
      </c>
      <c r="BQ1408">
        <v>0</v>
      </c>
      <c r="BR1408">
        <v>0</v>
      </c>
      <c r="BS1408">
        <v>0</v>
      </c>
      <c r="BT1408">
        <v>149.96079</v>
      </c>
      <c r="BU1408">
        <v>0.309</v>
      </c>
      <c r="BV1408">
        <v>0</v>
      </c>
      <c r="BW1408">
        <v>1</v>
      </c>
      <c r="CU1408">
        <f>ROUND(AT1408*Source!I777*AH1408*AL1408,2)</f>
        <v>499.87</v>
      </c>
      <c r="CV1408">
        <f>ROUND(Y1408*Source!I777,7)</f>
        <v>0.309</v>
      </c>
      <c r="CW1408">
        <v>0</v>
      </c>
      <c r="CX1408">
        <f>ROUND(Y1408*Source!I777,7)</f>
        <v>0.309</v>
      </c>
      <c r="CY1408">
        <f>AD1408</f>
        <v>485.31</v>
      </c>
      <c r="CZ1408">
        <f>AH1408</f>
        <v>485.31</v>
      </c>
      <c r="DA1408">
        <f>AL1408</f>
        <v>1</v>
      </c>
      <c r="DB1408">
        <f>ROUND((ROUND(AT1408*CZ1408,2)*ROUND(0.3,7)),6)</f>
        <v>149.96100000000001</v>
      </c>
      <c r="DC1408">
        <f>ROUND((ROUND(AT1408*AG1408,2)*ROUND(0.3,7)),6)</f>
        <v>0</v>
      </c>
      <c r="DD1408" t="s">
        <v>3</v>
      </c>
      <c r="DE1408" t="s">
        <v>3</v>
      </c>
      <c r="DF1408">
        <f t="shared" si="647"/>
        <v>0</v>
      </c>
      <c r="DG1408">
        <f t="shared" si="628"/>
        <v>0</v>
      </c>
      <c r="DH1408">
        <f t="shared" si="613"/>
        <v>0</v>
      </c>
      <c r="DI1408">
        <f t="shared" si="614"/>
        <v>149.96</v>
      </c>
      <c r="DJ1408">
        <f>DI1408</f>
        <v>149.96</v>
      </c>
      <c r="DK1408">
        <v>1</v>
      </c>
      <c r="DL1408" t="s">
        <v>3</v>
      </c>
      <c r="DM1408">
        <v>0</v>
      </c>
      <c r="DN1408" t="s">
        <v>3</v>
      </c>
      <c r="DO1408">
        <v>0</v>
      </c>
    </row>
    <row r="1409" spans="1:119" x14ac:dyDescent="0.2">
      <c r="A1409">
        <f>ROW(Source!A777)</f>
        <v>777</v>
      </c>
      <c r="B1409">
        <v>449016111</v>
      </c>
      <c r="C1409">
        <v>448999753</v>
      </c>
      <c r="D1409">
        <v>327091406</v>
      </c>
      <c r="E1409">
        <v>112</v>
      </c>
      <c r="F1409">
        <v>1</v>
      </c>
      <c r="G1409">
        <v>1</v>
      </c>
      <c r="H1409">
        <v>1</v>
      </c>
      <c r="I1409" t="s">
        <v>1204</v>
      </c>
      <c r="J1409" t="s">
        <v>3</v>
      </c>
      <c r="K1409" t="s">
        <v>1205</v>
      </c>
      <c r="L1409">
        <v>1191</v>
      </c>
      <c r="N1409">
        <v>1013</v>
      </c>
      <c r="O1409" t="s">
        <v>1203</v>
      </c>
      <c r="P1409" t="s">
        <v>1203</v>
      </c>
      <c r="Q1409">
        <v>1</v>
      </c>
      <c r="W1409">
        <v>0</v>
      </c>
      <c r="X1409">
        <v>-1417349443</v>
      </c>
      <c r="Y1409">
        <f>(AT1409*ROUND(0.3,7))</f>
        <v>3.0000000000000001E-3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1</v>
      </c>
      <c r="AJ1409">
        <v>1</v>
      </c>
      <c r="AK1409">
        <v>1</v>
      </c>
      <c r="AL1409">
        <v>1</v>
      </c>
      <c r="AM1409">
        <v>-2</v>
      </c>
      <c r="AN1409">
        <v>0</v>
      </c>
      <c r="AO1409">
        <v>0</v>
      </c>
      <c r="AP1409">
        <v>1</v>
      </c>
      <c r="AQ1409">
        <v>1</v>
      </c>
      <c r="AR1409">
        <v>0</v>
      </c>
      <c r="AS1409" t="s">
        <v>3</v>
      </c>
      <c r="AT1409">
        <v>0.01</v>
      </c>
      <c r="AU1409" t="s">
        <v>321</v>
      </c>
      <c r="AV1409">
        <v>2</v>
      </c>
      <c r="AW1409">
        <v>2</v>
      </c>
      <c r="AX1409">
        <v>448999758</v>
      </c>
      <c r="AY1409">
        <v>1</v>
      </c>
      <c r="AZ1409">
        <v>0</v>
      </c>
      <c r="BA1409">
        <v>1455</v>
      </c>
      <c r="BB1409">
        <v>1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CV1409">
        <v>0</v>
      </c>
      <c r="CW1409">
        <v>0</v>
      </c>
      <c r="CX1409">
        <f>ROUND(Y1409*Source!I777,7)</f>
        <v>3.0000000000000001E-3</v>
      </c>
      <c r="CY1409">
        <f>AD1409</f>
        <v>0</v>
      </c>
      <c r="CZ1409">
        <f>AH1409</f>
        <v>0</v>
      </c>
      <c r="DA1409">
        <f>AL1409</f>
        <v>1</v>
      </c>
      <c r="DB1409">
        <f>ROUND((ROUND(AT1409*CZ1409,2)*ROUND(0.3,7)),6)</f>
        <v>0</v>
      </c>
      <c r="DC1409">
        <f>ROUND((ROUND(AT1409*AG1409,2)*ROUND(0.3,7)),6)</f>
        <v>0</v>
      </c>
      <c r="DD1409" t="s">
        <v>3</v>
      </c>
      <c r="DE1409" t="s">
        <v>3</v>
      </c>
      <c r="DF1409">
        <f t="shared" si="647"/>
        <v>0</v>
      </c>
      <c r="DG1409">
        <f t="shared" si="628"/>
        <v>0</v>
      </c>
      <c r="DH1409">
        <f t="shared" ref="DH1409:DH1472" si="648">ROUND(ROUND(AG1409,2)*CX1409,2)</f>
        <v>0</v>
      </c>
      <c r="DI1409">
        <f t="shared" ref="DI1409:DI1472" si="649">ROUND(ROUND(AH1409,2)*CX1409,2)</f>
        <v>0</v>
      </c>
      <c r="DJ1409">
        <f>DI1409</f>
        <v>0</v>
      </c>
      <c r="DK1409">
        <v>0</v>
      </c>
      <c r="DL1409" t="s">
        <v>3</v>
      </c>
      <c r="DM1409">
        <v>0</v>
      </c>
      <c r="DN1409" t="s">
        <v>3</v>
      </c>
      <c r="DO1409">
        <v>0</v>
      </c>
    </row>
    <row r="1410" spans="1:119" x14ac:dyDescent="0.2">
      <c r="A1410">
        <f>ROW(Source!A777)</f>
        <v>777</v>
      </c>
      <c r="B1410">
        <v>449016111</v>
      </c>
      <c r="C1410">
        <v>448999753</v>
      </c>
      <c r="D1410">
        <v>327212380</v>
      </c>
      <c r="E1410">
        <v>1</v>
      </c>
      <c r="F1410">
        <v>1</v>
      </c>
      <c r="G1410">
        <v>1</v>
      </c>
      <c r="H1410">
        <v>2</v>
      </c>
      <c r="I1410" t="s">
        <v>1206</v>
      </c>
      <c r="J1410" t="s">
        <v>1207</v>
      </c>
      <c r="K1410" t="s">
        <v>1208</v>
      </c>
      <c r="L1410">
        <v>1368</v>
      </c>
      <c r="N1410">
        <v>1011</v>
      </c>
      <c r="O1410" t="s">
        <v>1100</v>
      </c>
      <c r="P1410" t="s">
        <v>1100</v>
      </c>
      <c r="Q1410">
        <v>1</v>
      </c>
      <c r="W1410">
        <v>0</v>
      </c>
      <c r="X1410">
        <v>1032761012</v>
      </c>
      <c r="Y1410">
        <f>(AT1410*ROUND(0.3,7))</f>
        <v>3.0000000000000001E-3</v>
      </c>
      <c r="AA1410">
        <v>0</v>
      </c>
      <c r="AB1410">
        <v>641.70000000000005</v>
      </c>
      <c r="AC1410">
        <v>539.69000000000005</v>
      </c>
      <c r="AD1410">
        <v>0</v>
      </c>
      <c r="AE1410">
        <v>0</v>
      </c>
      <c r="AF1410">
        <v>641.70000000000005</v>
      </c>
      <c r="AG1410">
        <v>539.69000000000005</v>
      </c>
      <c r="AH1410">
        <v>0</v>
      </c>
      <c r="AI1410">
        <v>1</v>
      </c>
      <c r="AJ1410">
        <v>1</v>
      </c>
      <c r="AK1410">
        <v>1</v>
      </c>
      <c r="AL1410">
        <v>1</v>
      </c>
      <c r="AM1410">
        <v>-2</v>
      </c>
      <c r="AN1410">
        <v>0</v>
      </c>
      <c r="AO1410">
        <v>0</v>
      </c>
      <c r="AP1410">
        <v>1</v>
      </c>
      <c r="AQ1410">
        <v>1</v>
      </c>
      <c r="AR1410">
        <v>0</v>
      </c>
      <c r="AS1410" t="s">
        <v>3</v>
      </c>
      <c r="AT1410">
        <v>0.01</v>
      </c>
      <c r="AU1410" t="s">
        <v>321</v>
      </c>
      <c r="AV1410">
        <v>1</v>
      </c>
      <c r="AW1410">
        <v>2</v>
      </c>
      <c r="AX1410">
        <v>448999759</v>
      </c>
      <c r="AY1410">
        <v>2</v>
      </c>
      <c r="AZ1410">
        <v>98304</v>
      </c>
      <c r="BA1410">
        <v>1456</v>
      </c>
      <c r="BB1410">
        <v>1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6.4170000000000007</v>
      </c>
      <c r="BL1410">
        <v>5.3969000000000005</v>
      </c>
      <c r="BM1410">
        <v>0</v>
      </c>
      <c r="BN1410">
        <v>0</v>
      </c>
      <c r="BO1410">
        <v>0.01</v>
      </c>
      <c r="BP1410">
        <v>1</v>
      </c>
      <c r="BQ1410">
        <v>0</v>
      </c>
      <c r="BR1410">
        <v>1.9251000000000003</v>
      </c>
      <c r="BS1410">
        <v>1.6190700000000002</v>
      </c>
      <c r="BT1410">
        <v>0</v>
      </c>
      <c r="BU1410">
        <v>0</v>
      </c>
      <c r="BV1410">
        <v>3.0000000000000001E-3</v>
      </c>
      <c r="BW1410">
        <v>1</v>
      </c>
      <c r="CV1410">
        <v>0</v>
      </c>
      <c r="CW1410">
        <f>ROUND(Y1410*Source!I777*DO1410,7)</f>
        <v>3.0000000000000001E-3</v>
      </c>
      <c r="CX1410">
        <f>ROUND(Y1410*Source!I777,7)</f>
        <v>3.0000000000000001E-3</v>
      </c>
      <c r="CY1410">
        <f>AB1410</f>
        <v>641.70000000000005</v>
      </c>
      <c r="CZ1410">
        <f>AF1410</f>
        <v>641.70000000000005</v>
      </c>
      <c r="DA1410">
        <f>AJ1410</f>
        <v>1</v>
      </c>
      <c r="DB1410">
        <f>ROUND((ROUND(AT1410*CZ1410,2)*ROUND(0.3,7)),6)</f>
        <v>1.9259999999999999</v>
      </c>
      <c r="DC1410">
        <f>ROUND((ROUND(AT1410*AG1410,2)*ROUND(0.3,7)),6)</f>
        <v>1.62</v>
      </c>
      <c r="DD1410" t="s">
        <v>3</v>
      </c>
      <c r="DE1410" t="s">
        <v>3</v>
      </c>
      <c r="DF1410">
        <f t="shared" si="647"/>
        <v>0</v>
      </c>
      <c r="DG1410">
        <f t="shared" si="628"/>
        <v>1.93</v>
      </c>
      <c r="DH1410">
        <f t="shared" si="648"/>
        <v>1.62</v>
      </c>
      <c r="DI1410">
        <f t="shared" si="649"/>
        <v>0</v>
      </c>
      <c r="DJ1410">
        <f>DG1410+DH1410</f>
        <v>3.55</v>
      </c>
      <c r="DK1410">
        <v>1</v>
      </c>
      <c r="DL1410" t="s">
        <v>1209</v>
      </c>
      <c r="DM1410">
        <v>4</v>
      </c>
      <c r="DN1410" t="s">
        <v>1203</v>
      </c>
      <c r="DO1410">
        <v>1</v>
      </c>
    </row>
    <row r="1411" spans="1:119" x14ac:dyDescent="0.2">
      <c r="A1411">
        <f>ROW(Source!A778)</f>
        <v>778</v>
      </c>
      <c r="B1411">
        <v>449016111</v>
      </c>
      <c r="C1411">
        <v>448999761</v>
      </c>
      <c r="D1411">
        <v>327091163</v>
      </c>
      <c r="E1411">
        <v>112</v>
      </c>
      <c r="F1411">
        <v>1</v>
      </c>
      <c r="G1411">
        <v>1</v>
      </c>
      <c r="H1411">
        <v>1</v>
      </c>
      <c r="I1411" t="s">
        <v>1359</v>
      </c>
      <c r="J1411" t="s">
        <v>3</v>
      </c>
      <c r="K1411" t="s">
        <v>1455</v>
      </c>
      <c r="L1411">
        <v>1191</v>
      </c>
      <c r="N1411">
        <v>1013</v>
      </c>
      <c r="O1411" t="s">
        <v>1203</v>
      </c>
      <c r="P1411" t="s">
        <v>1203</v>
      </c>
      <c r="Q1411">
        <v>1</v>
      </c>
      <c r="W1411">
        <v>0</v>
      </c>
      <c r="X1411">
        <v>1426738182</v>
      </c>
      <c r="Y1411">
        <f>AT1411</f>
        <v>1.03</v>
      </c>
      <c r="AA1411">
        <v>0</v>
      </c>
      <c r="AB1411">
        <v>0</v>
      </c>
      <c r="AC1411">
        <v>0</v>
      </c>
      <c r="AD1411">
        <v>485.31</v>
      </c>
      <c r="AE1411">
        <v>0</v>
      </c>
      <c r="AF1411">
        <v>0</v>
      </c>
      <c r="AG1411">
        <v>0</v>
      </c>
      <c r="AH1411">
        <v>485.31</v>
      </c>
      <c r="AI1411">
        <v>1</v>
      </c>
      <c r="AJ1411">
        <v>1</v>
      </c>
      <c r="AK1411">
        <v>1</v>
      </c>
      <c r="AL1411">
        <v>1</v>
      </c>
      <c r="AM1411">
        <v>-2</v>
      </c>
      <c r="AN1411">
        <v>0</v>
      </c>
      <c r="AO1411">
        <v>0</v>
      </c>
      <c r="AP1411">
        <v>1</v>
      </c>
      <c r="AQ1411">
        <v>1</v>
      </c>
      <c r="AR1411">
        <v>0</v>
      </c>
      <c r="AS1411" t="s">
        <v>3</v>
      </c>
      <c r="AT1411">
        <v>1.03</v>
      </c>
      <c r="AU1411" t="s">
        <v>3</v>
      </c>
      <c r="AV1411">
        <v>1</v>
      </c>
      <c r="AW1411">
        <v>2</v>
      </c>
      <c r="AX1411">
        <v>448999765</v>
      </c>
      <c r="AY1411">
        <v>2</v>
      </c>
      <c r="AZ1411">
        <v>131072</v>
      </c>
      <c r="BA1411">
        <v>1458</v>
      </c>
      <c r="BB1411">
        <v>1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499.86930000000001</v>
      </c>
      <c r="BN1411">
        <v>1.03</v>
      </c>
      <c r="BO1411">
        <v>0</v>
      </c>
      <c r="BP1411">
        <v>1</v>
      </c>
      <c r="BQ1411">
        <v>0</v>
      </c>
      <c r="BR1411">
        <v>0</v>
      </c>
      <c r="BS1411">
        <v>0</v>
      </c>
      <c r="BT1411">
        <v>499.86930000000001</v>
      </c>
      <c r="BU1411">
        <v>1.03</v>
      </c>
      <c r="BV1411">
        <v>0</v>
      </c>
      <c r="BW1411">
        <v>1</v>
      </c>
      <c r="CU1411">
        <f>ROUND(AT1411*Source!I778*AH1411*AL1411,2)</f>
        <v>499.87</v>
      </c>
      <c r="CV1411">
        <f>ROUND(Y1411*Source!I778,7)</f>
        <v>1.03</v>
      </c>
      <c r="CW1411">
        <v>0</v>
      </c>
      <c r="CX1411">
        <f>ROUND(Y1411*Source!I778,7)</f>
        <v>1.03</v>
      </c>
      <c r="CY1411">
        <f>AD1411</f>
        <v>485.31</v>
      </c>
      <c r="CZ1411">
        <f>AH1411</f>
        <v>485.31</v>
      </c>
      <c r="DA1411">
        <f>AL1411</f>
        <v>1</v>
      </c>
      <c r="DB1411">
        <f>ROUND(ROUND(AT1411*CZ1411,2),6)</f>
        <v>499.87</v>
      </c>
      <c r="DC1411">
        <f>ROUND(ROUND(AT1411*AG1411,2),6)</f>
        <v>0</v>
      </c>
      <c r="DD1411" t="s">
        <v>3</v>
      </c>
      <c r="DE1411" t="s">
        <v>3</v>
      </c>
      <c r="DF1411">
        <f t="shared" si="647"/>
        <v>0</v>
      </c>
      <c r="DG1411">
        <f t="shared" si="628"/>
        <v>0</v>
      </c>
      <c r="DH1411">
        <f t="shared" si="648"/>
        <v>0</v>
      </c>
      <c r="DI1411">
        <f t="shared" si="649"/>
        <v>499.87</v>
      </c>
      <c r="DJ1411">
        <f>DI1411</f>
        <v>499.87</v>
      </c>
      <c r="DK1411">
        <v>1</v>
      </c>
      <c r="DL1411" t="s">
        <v>3</v>
      </c>
      <c r="DM1411">
        <v>0</v>
      </c>
      <c r="DN1411" t="s">
        <v>3</v>
      </c>
      <c r="DO1411">
        <v>0</v>
      </c>
    </row>
    <row r="1412" spans="1:119" x14ac:dyDescent="0.2">
      <c r="A1412">
        <f>ROW(Source!A778)</f>
        <v>778</v>
      </c>
      <c r="B1412">
        <v>449016111</v>
      </c>
      <c r="C1412">
        <v>448999761</v>
      </c>
      <c r="D1412">
        <v>327091406</v>
      </c>
      <c r="E1412">
        <v>112</v>
      </c>
      <c r="F1412">
        <v>1</v>
      </c>
      <c r="G1412">
        <v>1</v>
      </c>
      <c r="H1412">
        <v>1</v>
      </c>
      <c r="I1412" t="s">
        <v>1204</v>
      </c>
      <c r="J1412" t="s">
        <v>3</v>
      </c>
      <c r="K1412" t="s">
        <v>1205</v>
      </c>
      <c r="L1412">
        <v>1191</v>
      </c>
      <c r="N1412">
        <v>1013</v>
      </c>
      <c r="O1412" t="s">
        <v>1203</v>
      </c>
      <c r="P1412" t="s">
        <v>1203</v>
      </c>
      <c r="Q1412">
        <v>1</v>
      </c>
      <c r="W1412">
        <v>0</v>
      </c>
      <c r="X1412">
        <v>-1417349443</v>
      </c>
      <c r="Y1412">
        <f>AT1412</f>
        <v>0.01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1</v>
      </c>
      <c r="AJ1412">
        <v>1</v>
      </c>
      <c r="AK1412">
        <v>1</v>
      </c>
      <c r="AL1412">
        <v>1</v>
      </c>
      <c r="AM1412">
        <v>-2</v>
      </c>
      <c r="AN1412">
        <v>0</v>
      </c>
      <c r="AO1412">
        <v>0</v>
      </c>
      <c r="AP1412">
        <v>1</v>
      </c>
      <c r="AQ1412">
        <v>1</v>
      </c>
      <c r="AR1412">
        <v>0</v>
      </c>
      <c r="AS1412" t="s">
        <v>3</v>
      </c>
      <c r="AT1412">
        <v>0.01</v>
      </c>
      <c r="AU1412" t="s">
        <v>3</v>
      </c>
      <c r="AV1412">
        <v>2</v>
      </c>
      <c r="AW1412">
        <v>2</v>
      </c>
      <c r="AX1412">
        <v>448999766</v>
      </c>
      <c r="AY1412">
        <v>1</v>
      </c>
      <c r="AZ1412">
        <v>0</v>
      </c>
      <c r="BA1412">
        <v>1459</v>
      </c>
      <c r="BB1412">
        <v>1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CV1412">
        <v>0</v>
      </c>
      <c r="CW1412">
        <v>0</v>
      </c>
      <c r="CX1412">
        <f>ROUND(Y1412*Source!I778,7)</f>
        <v>0.01</v>
      </c>
      <c r="CY1412">
        <f>AD1412</f>
        <v>0</v>
      </c>
      <c r="CZ1412">
        <f>AH1412</f>
        <v>0</v>
      </c>
      <c r="DA1412">
        <f>AL1412</f>
        <v>1</v>
      </c>
      <c r="DB1412">
        <f>ROUND(ROUND(AT1412*CZ1412,2),6)</f>
        <v>0</v>
      </c>
      <c r="DC1412">
        <f>ROUND(ROUND(AT1412*AG1412,2),6)</f>
        <v>0</v>
      </c>
      <c r="DD1412" t="s">
        <v>3</v>
      </c>
      <c r="DE1412" t="s">
        <v>3</v>
      </c>
      <c r="DF1412">
        <f t="shared" si="647"/>
        <v>0</v>
      </c>
      <c r="DG1412">
        <f t="shared" si="628"/>
        <v>0</v>
      </c>
      <c r="DH1412">
        <f t="shared" si="648"/>
        <v>0</v>
      </c>
      <c r="DI1412">
        <f t="shared" si="649"/>
        <v>0</v>
      </c>
      <c r="DJ1412">
        <f>DI1412</f>
        <v>0</v>
      </c>
      <c r="DK1412">
        <v>0</v>
      </c>
      <c r="DL1412" t="s">
        <v>3</v>
      </c>
      <c r="DM1412">
        <v>0</v>
      </c>
      <c r="DN1412" t="s">
        <v>3</v>
      </c>
      <c r="DO1412">
        <v>0</v>
      </c>
    </row>
    <row r="1413" spans="1:119" x14ac:dyDescent="0.2">
      <c r="A1413">
        <f>ROW(Source!A778)</f>
        <v>778</v>
      </c>
      <c r="B1413">
        <v>449016111</v>
      </c>
      <c r="C1413">
        <v>448999761</v>
      </c>
      <c r="D1413">
        <v>327212380</v>
      </c>
      <c r="E1413">
        <v>1</v>
      </c>
      <c r="F1413">
        <v>1</v>
      </c>
      <c r="G1413">
        <v>1</v>
      </c>
      <c r="H1413">
        <v>2</v>
      </c>
      <c r="I1413" t="s">
        <v>1206</v>
      </c>
      <c r="J1413" t="s">
        <v>1207</v>
      </c>
      <c r="K1413" t="s">
        <v>1208</v>
      </c>
      <c r="L1413">
        <v>1368</v>
      </c>
      <c r="N1413">
        <v>1011</v>
      </c>
      <c r="O1413" t="s">
        <v>1100</v>
      </c>
      <c r="P1413" t="s">
        <v>1100</v>
      </c>
      <c r="Q1413">
        <v>1</v>
      </c>
      <c r="W1413">
        <v>0</v>
      </c>
      <c r="X1413">
        <v>1032761012</v>
      </c>
      <c r="Y1413">
        <f>AT1413</f>
        <v>0.01</v>
      </c>
      <c r="AA1413">
        <v>0</v>
      </c>
      <c r="AB1413">
        <v>641.70000000000005</v>
      </c>
      <c r="AC1413">
        <v>539.69000000000005</v>
      </c>
      <c r="AD1413">
        <v>0</v>
      </c>
      <c r="AE1413">
        <v>0</v>
      </c>
      <c r="AF1413">
        <v>641.70000000000005</v>
      </c>
      <c r="AG1413">
        <v>539.69000000000005</v>
      </c>
      <c r="AH1413">
        <v>0</v>
      </c>
      <c r="AI1413">
        <v>1</v>
      </c>
      <c r="AJ1413">
        <v>1</v>
      </c>
      <c r="AK1413">
        <v>1</v>
      </c>
      <c r="AL1413">
        <v>1</v>
      </c>
      <c r="AM1413">
        <v>-2</v>
      </c>
      <c r="AN1413">
        <v>0</v>
      </c>
      <c r="AO1413">
        <v>0</v>
      </c>
      <c r="AP1413">
        <v>1</v>
      </c>
      <c r="AQ1413">
        <v>1</v>
      </c>
      <c r="AR1413">
        <v>0</v>
      </c>
      <c r="AS1413" t="s">
        <v>3</v>
      </c>
      <c r="AT1413">
        <v>0.01</v>
      </c>
      <c r="AU1413" t="s">
        <v>3</v>
      </c>
      <c r="AV1413">
        <v>1</v>
      </c>
      <c r="AW1413">
        <v>2</v>
      </c>
      <c r="AX1413">
        <v>448999767</v>
      </c>
      <c r="AY1413">
        <v>2</v>
      </c>
      <c r="AZ1413">
        <v>98304</v>
      </c>
      <c r="BA1413">
        <v>1460</v>
      </c>
      <c r="BB1413">
        <v>1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6.4170000000000007</v>
      </c>
      <c r="BL1413">
        <v>5.3969000000000005</v>
      </c>
      <c r="BM1413">
        <v>0</v>
      </c>
      <c r="BN1413">
        <v>0</v>
      </c>
      <c r="BO1413">
        <v>0.01</v>
      </c>
      <c r="BP1413">
        <v>1</v>
      </c>
      <c r="BQ1413">
        <v>0</v>
      </c>
      <c r="BR1413">
        <v>6.4170000000000007</v>
      </c>
      <c r="BS1413">
        <v>5.3969000000000005</v>
      </c>
      <c r="BT1413">
        <v>0</v>
      </c>
      <c r="BU1413">
        <v>0</v>
      </c>
      <c r="BV1413">
        <v>0.01</v>
      </c>
      <c r="BW1413">
        <v>1</v>
      </c>
      <c r="CV1413">
        <v>0</v>
      </c>
      <c r="CW1413">
        <f>ROUND(Y1413*Source!I778*DO1413,7)</f>
        <v>0.01</v>
      </c>
      <c r="CX1413">
        <f>ROUND(Y1413*Source!I778,7)</f>
        <v>0.01</v>
      </c>
      <c r="CY1413">
        <f>AB1413</f>
        <v>641.70000000000005</v>
      </c>
      <c r="CZ1413">
        <f>AF1413</f>
        <v>641.70000000000005</v>
      </c>
      <c r="DA1413">
        <f>AJ1413</f>
        <v>1</v>
      </c>
      <c r="DB1413">
        <f>ROUND(ROUND(AT1413*CZ1413,2),6)</f>
        <v>6.42</v>
      </c>
      <c r="DC1413">
        <f>ROUND(ROUND(AT1413*AG1413,2),6)</f>
        <v>5.4</v>
      </c>
      <c r="DD1413" t="s">
        <v>3</v>
      </c>
      <c r="DE1413" t="s">
        <v>3</v>
      </c>
      <c r="DF1413">
        <f t="shared" si="647"/>
        <v>0</v>
      </c>
      <c r="DG1413">
        <f t="shared" si="628"/>
        <v>6.42</v>
      </c>
      <c r="DH1413">
        <f t="shared" si="648"/>
        <v>5.4</v>
      </c>
      <c r="DI1413">
        <f t="shared" si="649"/>
        <v>0</v>
      </c>
      <c r="DJ1413">
        <f>DG1413+DH1413</f>
        <v>11.82</v>
      </c>
      <c r="DK1413">
        <v>1</v>
      </c>
      <c r="DL1413" t="s">
        <v>1209</v>
      </c>
      <c r="DM1413">
        <v>4</v>
      </c>
      <c r="DN1413" t="s">
        <v>1203</v>
      </c>
      <c r="DO1413">
        <v>1</v>
      </c>
    </row>
    <row r="1414" spans="1:119" x14ac:dyDescent="0.2">
      <c r="A1414">
        <f>ROW(Source!A779)</f>
        <v>779</v>
      </c>
      <c r="B1414">
        <v>449016111</v>
      </c>
      <c r="C1414">
        <v>448999769</v>
      </c>
      <c r="D1414">
        <v>277560281</v>
      </c>
      <c r="E1414">
        <v>109</v>
      </c>
      <c r="F1414">
        <v>1</v>
      </c>
      <c r="G1414">
        <v>1</v>
      </c>
      <c r="H1414">
        <v>1</v>
      </c>
      <c r="I1414" t="s">
        <v>1299</v>
      </c>
      <c r="J1414" t="s">
        <v>3</v>
      </c>
      <c r="K1414" t="s">
        <v>1300</v>
      </c>
      <c r="L1414">
        <v>1191</v>
      </c>
      <c r="N1414">
        <v>1013</v>
      </c>
      <c r="O1414" t="s">
        <v>1203</v>
      </c>
      <c r="P1414" t="s">
        <v>1203</v>
      </c>
      <c r="Q1414">
        <v>1</v>
      </c>
      <c r="W1414">
        <v>0</v>
      </c>
      <c r="X1414">
        <v>784619160</v>
      </c>
      <c r="Y1414">
        <f>(AT1414*ROUND(0.3,7))</f>
        <v>1.2</v>
      </c>
      <c r="AA1414">
        <v>0</v>
      </c>
      <c r="AB1414">
        <v>0</v>
      </c>
      <c r="AC1414">
        <v>0</v>
      </c>
      <c r="AD1414">
        <v>491.36</v>
      </c>
      <c r="AE1414">
        <v>0</v>
      </c>
      <c r="AF1414">
        <v>0</v>
      </c>
      <c r="AG1414">
        <v>0</v>
      </c>
      <c r="AH1414">
        <v>491.36</v>
      </c>
      <c r="AI1414">
        <v>1</v>
      </c>
      <c r="AJ1414">
        <v>1</v>
      </c>
      <c r="AK1414">
        <v>1</v>
      </c>
      <c r="AL1414">
        <v>1</v>
      </c>
      <c r="AM1414">
        <v>-2</v>
      </c>
      <c r="AN1414">
        <v>0</v>
      </c>
      <c r="AO1414">
        <v>0</v>
      </c>
      <c r="AP1414">
        <v>1</v>
      </c>
      <c r="AQ1414">
        <v>1</v>
      </c>
      <c r="AR1414">
        <v>0</v>
      </c>
      <c r="AS1414" t="s">
        <v>3</v>
      </c>
      <c r="AT1414">
        <v>4</v>
      </c>
      <c r="AU1414" t="s">
        <v>321</v>
      </c>
      <c r="AV1414">
        <v>1</v>
      </c>
      <c r="AW1414">
        <v>2</v>
      </c>
      <c r="AX1414">
        <v>448999773</v>
      </c>
      <c r="AY1414">
        <v>2</v>
      </c>
      <c r="AZ1414">
        <v>131072</v>
      </c>
      <c r="BA1414">
        <v>1462</v>
      </c>
      <c r="BB1414">
        <v>1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1965.44</v>
      </c>
      <c r="BN1414">
        <v>4</v>
      </c>
      <c r="BO1414">
        <v>0</v>
      </c>
      <c r="BP1414">
        <v>1</v>
      </c>
      <c r="BQ1414">
        <v>0</v>
      </c>
      <c r="BR1414">
        <v>0</v>
      </c>
      <c r="BS1414">
        <v>0</v>
      </c>
      <c r="BT1414">
        <v>589.63199999999995</v>
      </c>
      <c r="BU1414">
        <v>1.2</v>
      </c>
      <c r="BV1414">
        <v>0</v>
      </c>
      <c r="BW1414">
        <v>1</v>
      </c>
      <c r="CU1414">
        <f>ROUND(AT1414*Source!I779*AH1414*AL1414,2)</f>
        <v>1965.44</v>
      </c>
      <c r="CV1414">
        <f>ROUND(Y1414*Source!I779,7)</f>
        <v>1.2</v>
      </c>
      <c r="CW1414">
        <v>0</v>
      </c>
      <c r="CX1414">
        <f>ROUND(Y1414*Source!I779,7)</f>
        <v>1.2</v>
      </c>
      <c r="CY1414">
        <f>AD1414</f>
        <v>491.36</v>
      </c>
      <c r="CZ1414">
        <f>AH1414</f>
        <v>491.36</v>
      </c>
      <c r="DA1414">
        <f>AL1414</f>
        <v>1</v>
      </c>
      <c r="DB1414">
        <f>ROUND((ROUND(AT1414*CZ1414,2)*ROUND(0.3,7)),6)</f>
        <v>589.63199999999995</v>
      </c>
      <c r="DC1414">
        <f>ROUND((ROUND(AT1414*AG1414,2)*ROUND(0.3,7)),6)</f>
        <v>0</v>
      </c>
      <c r="DD1414" t="s">
        <v>3</v>
      </c>
      <c r="DE1414" t="s">
        <v>3</v>
      </c>
      <c r="DF1414">
        <f t="shared" si="647"/>
        <v>0</v>
      </c>
      <c r="DG1414">
        <f t="shared" ref="DG1414:DG1421" si="650">ROUND(ROUND(AF1414,2)*CX1414,2)</f>
        <v>0</v>
      </c>
      <c r="DH1414">
        <f t="shared" si="648"/>
        <v>0</v>
      </c>
      <c r="DI1414">
        <f t="shared" si="649"/>
        <v>589.63</v>
      </c>
      <c r="DJ1414">
        <f>DI1414</f>
        <v>589.63</v>
      </c>
      <c r="DK1414">
        <v>1</v>
      </c>
      <c r="DL1414" t="s">
        <v>3</v>
      </c>
      <c r="DM1414">
        <v>0</v>
      </c>
      <c r="DN1414" t="s">
        <v>3</v>
      </c>
      <c r="DO1414">
        <v>0</v>
      </c>
    </row>
    <row r="1415" spans="1:119" x14ac:dyDescent="0.2">
      <c r="A1415">
        <f>ROW(Source!A779)</f>
        <v>779</v>
      </c>
      <c r="B1415">
        <v>449016111</v>
      </c>
      <c r="C1415">
        <v>448999769</v>
      </c>
      <c r="D1415">
        <v>277867841</v>
      </c>
      <c r="E1415">
        <v>1</v>
      </c>
      <c r="F1415">
        <v>1</v>
      </c>
      <c r="G1415">
        <v>1</v>
      </c>
      <c r="H1415">
        <v>3</v>
      </c>
      <c r="I1415" t="s">
        <v>1734</v>
      </c>
      <c r="J1415" t="s">
        <v>1735</v>
      </c>
      <c r="K1415" t="s">
        <v>1736</v>
      </c>
      <c r="L1415">
        <v>1425</v>
      </c>
      <c r="N1415">
        <v>1013</v>
      </c>
      <c r="O1415" t="s">
        <v>62</v>
      </c>
      <c r="P1415" t="s">
        <v>62</v>
      </c>
      <c r="Q1415">
        <v>1</v>
      </c>
      <c r="W1415">
        <v>0</v>
      </c>
      <c r="X1415">
        <v>-21801820</v>
      </c>
      <c r="Y1415">
        <f>(AT1415*ROUND(0,7))</f>
        <v>0</v>
      </c>
      <c r="AA1415">
        <v>220.16</v>
      </c>
      <c r="AB1415">
        <v>0</v>
      </c>
      <c r="AC1415">
        <v>0</v>
      </c>
      <c r="AD1415">
        <v>0</v>
      </c>
      <c r="AE1415">
        <v>170.67</v>
      </c>
      <c r="AF1415">
        <v>0</v>
      </c>
      <c r="AG1415">
        <v>0</v>
      </c>
      <c r="AH1415">
        <v>0</v>
      </c>
      <c r="AI1415">
        <v>1.29</v>
      </c>
      <c r="AJ1415">
        <v>1</v>
      </c>
      <c r="AK1415">
        <v>1</v>
      </c>
      <c r="AL1415">
        <v>1</v>
      </c>
      <c r="AM1415">
        <v>2</v>
      </c>
      <c r="AN1415">
        <v>0</v>
      </c>
      <c r="AO1415">
        <v>0</v>
      </c>
      <c r="AP1415">
        <v>1</v>
      </c>
      <c r="AQ1415">
        <v>1</v>
      </c>
      <c r="AR1415">
        <v>0</v>
      </c>
      <c r="AS1415" t="s">
        <v>3</v>
      </c>
      <c r="AT1415">
        <v>0.02</v>
      </c>
      <c r="AU1415" t="s">
        <v>135</v>
      </c>
      <c r="AV1415">
        <v>0</v>
      </c>
      <c r="AW1415">
        <v>2</v>
      </c>
      <c r="AX1415">
        <v>448999774</v>
      </c>
      <c r="AY1415">
        <v>1</v>
      </c>
      <c r="AZ1415">
        <v>0</v>
      </c>
      <c r="BA1415">
        <v>1463</v>
      </c>
      <c r="BB1415">
        <v>1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3.4133999999999998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1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CV1415">
        <v>0</v>
      </c>
      <c r="CW1415">
        <v>0</v>
      </c>
      <c r="CX1415">
        <f>ROUND(Y1415*Source!I779,7)</f>
        <v>0</v>
      </c>
      <c r="CY1415">
        <f>AA1415</f>
        <v>220.16</v>
      </c>
      <c r="CZ1415">
        <f>AE1415</f>
        <v>170.67</v>
      </c>
      <c r="DA1415">
        <f>AI1415</f>
        <v>1.29</v>
      </c>
      <c r="DB1415">
        <f>ROUND((ROUND(AT1415*CZ1415,2)*ROUND(0,7)),6)</f>
        <v>0</v>
      </c>
      <c r="DC1415">
        <f>ROUND((ROUND(AT1415*AG1415,2)*ROUND(0,7)),6)</f>
        <v>0</v>
      </c>
      <c r="DD1415" t="s">
        <v>3</v>
      </c>
      <c r="DE1415" t="s">
        <v>3</v>
      </c>
      <c r="DF1415">
        <f>ROUND(ROUND(AE1415*AI1415,2)*CX1415,2)</f>
        <v>0</v>
      </c>
      <c r="DG1415">
        <f t="shared" si="650"/>
        <v>0</v>
      </c>
      <c r="DH1415">
        <f t="shared" si="648"/>
        <v>0</v>
      </c>
      <c r="DI1415">
        <f t="shared" si="649"/>
        <v>0</v>
      </c>
      <c r="DJ1415">
        <f>DF1415</f>
        <v>0</v>
      </c>
      <c r="DK1415">
        <v>0</v>
      </c>
      <c r="DL1415" t="s">
        <v>3</v>
      </c>
      <c r="DM1415">
        <v>0</v>
      </c>
      <c r="DN1415" t="s">
        <v>3</v>
      </c>
      <c r="DO1415">
        <v>0</v>
      </c>
    </row>
    <row r="1416" spans="1:119" x14ac:dyDescent="0.2">
      <c r="A1416">
        <f>ROW(Source!A779)</f>
        <v>779</v>
      </c>
      <c r="B1416">
        <v>449016111</v>
      </c>
      <c r="C1416">
        <v>448999769</v>
      </c>
      <c r="D1416">
        <v>277566433</v>
      </c>
      <c r="E1416">
        <v>109</v>
      </c>
      <c r="F1416">
        <v>1</v>
      </c>
      <c r="G1416">
        <v>1</v>
      </c>
      <c r="H1416">
        <v>3</v>
      </c>
      <c r="I1416" t="s">
        <v>633</v>
      </c>
      <c r="J1416" t="s">
        <v>3</v>
      </c>
      <c r="K1416" t="s">
        <v>634</v>
      </c>
      <c r="L1416">
        <v>3277935</v>
      </c>
      <c r="N1416">
        <v>1013</v>
      </c>
      <c r="O1416" t="s">
        <v>635</v>
      </c>
      <c r="P1416" t="s">
        <v>635</v>
      </c>
      <c r="Q1416">
        <v>1</v>
      </c>
      <c r="W1416">
        <v>0</v>
      </c>
      <c r="X1416">
        <v>274903907</v>
      </c>
      <c r="Y1416">
        <f>AT1416</f>
        <v>2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1</v>
      </c>
      <c r="AJ1416">
        <v>1</v>
      </c>
      <c r="AK1416">
        <v>1</v>
      </c>
      <c r="AL1416">
        <v>1</v>
      </c>
      <c r="AM1416">
        <v>-2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 t="s">
        <v>3</v>
      </c>
      <c r="AT1416">
        <v>2</v>
      </c>
      <c r="AU1416" t="s">
        <v>3</v>
      </c>
      <c r="AV1416">
        <v>0</v>
      </c>
      <c r="AW1416">
        <v>2</v>
      </c>
      <c r="AX1416">
        <v>448999775</v>
      </c>
      <c r="AY1416">
        <v>1</v>
      </c>
      <c r="AZ1416">
        <v>2048</v>
      </c>
      <c r="BA1416">
        <v>1464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CV1416">
        <v>0</v>
      </c>
      <c r="CW1416">
        <v>0</v>
      </c>
      <c r="CX1416">
        <f>ROUND(Y1416*Source!I779,7)</f>
        <v>2</v>
      </c>
      <c r="CY1416">
        <f>AA1416</f>
        <v>0</v>
      </c>
      <c r="CZ1416">
        <f>AE1416</f>
        <v>0</v>
      </c>
      <c r="DA1416">
        <f>AI1416</f>
        <v>1</v>
      </c>
      <c r="DB1416">
        <f>ROUND(ROUND(AT1416*CZ1416,2),6)</f>
        <v>0</v>
      </c>
      <c r="DC1416">
        <f>ROUND(ROUND(AT1416*AG1416,2),6)</f>
        <v>0</v>
      </c>
      <c r="DD1416" t="s">
        <v>3</v>
      </c>
      <c r="DE1416" t="s">
        <v>3</v>
      </c>
      <c r="DF1416">
        <f>ROUND(ROUND(AE1416,2)*CX1416,2)</f>
        <v>0</v>
      </c>
      <c r="DG1416">
        <f t="shared" si="650"/>
        <v>0</v>
      </c>
      <c r="DH1416">
        <f t="shared" si="648"/>
        <v>0</v>
      </c>
      <c r="DI1416">
        <f t="shared" si="649"/>
        <v>0</v>
      </c>
      <c r="DJ1416">
        <f>DF1416</f>
        <v>0</v>
      </c>
      <c r="DK1416">
        <v>0</v>
      </c>
      <c r="DL1416" t="s">
        <v>3</v>
      </c>
      <c r="DM1416">
        <v>0</v>
      </c>
      <c r="DN1416" t="s">
        <v>3</v>
      </c>
      <c r="DO1416">
        <v>0</v>
      </c>
    </row>
    <row r="1417" spans="1:119" x14ac:dyDescent="0.2">
      <c r="A1417">
        <f>ROW(Source!A781)</f>
        <v>781</v>
      </c>
      <c r="B1417">
        <v>449016111</v>
      </c>
      <c r="C1417">
        <v>448999777</v>
      </c>
      <c r="D1417">
        <v>277560281</v>
      </c>
      <c r="E1417">
        <v>109</v>
      </c>
      <c r="F1417">
        <v>1</v>
      </c>
      <c r="G1417">
        <v>1</v>
      </c>
      <c r="H1417">
        <v>1</v>
      </c>
      <c r="I1417" t="s">
        <v>1299</v>
      </c>
      <c r="J1417" t="s">
        <v>3</v>
      </c>
      <c r="K1417" t="s">
        <v>1300</v>
      </c>
      <c r="L1417">
        <v>1191</v>
      </c>
      <c r="N1417">
        <v>1013</v>
      </c>
      <c r="O1417" t="s">
        <v>1203</v>
      </c>
      <c r="P1417" t="s">
        <v>1203</v>
      </c>
      <c r="Q1417">
        <v>1</v>
      </c>
      <c r="W1417">
        <v>0</v>
      </c>
      <c r="X1417">
        <v>784619160</v>
      </c>
      <c r="Y1417">
        <f>AT1417</f>
        <v>4</v>
      </c>
      <c r="AA1417">
        <v>0</v>
      </c>
      <c r="AB1417">
        <v>0</v>
      </c>
      <c r="AC1417">
        <v>0</v>
      </c>
      <c r="AD1417">
        <v>491.36</v>
      </c>
      <c r="AE1417">
        <v>0</v>
      </c>
      <c r="AF1417">
        <v>0</v>
      </c>
      <c r="AG1417">
        <v>0</v>
      </c>
      <c r="AH1417">
        <v>491.36</v>
      </c>
      <c r="AI1417">
        <v>1</v>
      </c>
      <c r="AJ1417">
        <v>1</v>
      </c>
      <c r="AK1417">
        <v>1</v>
      </c>
      <c r="AL1417">
        <v>1</v>
      </c>
      <c r="AM1417">
        <v>-2</v>
      </c>
      <c r="AN1417">
        <v>0</v>
      </c>
      <c r="AO1417">
        <v>0</v>
      </c>
      <c r="AP1417">
        <v>1</v>
      </c>
      <c r="AQ1417">
        <v>1</v>
      </c>
      <c r="AR1417">
        <v>0</v>
      </c>
      <c r="AS1417" t="s">
        <v>3</v>
      </c>
      <c r="AT1417">
        <v>4</v>
      </c>
      <c r="AU1417" t="s">
        <v>3</v>
      </c>
      <c r="AV1417">
        <v>1</v>
      </c>
      <c r="AW1417">
        <v>2</v>
      </c>
      <c r="AX1417">
        <v>448999781</v>
      </c>
      <c r="AY1417">
        <v>2</v>
      </c>
      <c r="AZ1417">
        <v>131072</v>
      </c>
      <c r="BA1417">
        <v>1465</v>
      </c>
      <c r="BB1417">
        <v>1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1965.44</v>
      </c>
      <c r="BN1417">
        <v>4</v>
      </c>
      <c r="BO1417">
        <v>0</v>
      </c>
      <c r="BP1417">
        <v>1</v>
      </c>
      <c r="BQ1417">
        <v>0</v>
      </c>
      <c r="BR1417">
        <v>0</v>
      </c>
      <c r="BS1417">
        <v>0</v>
      </c>
      <c r="BT1417">
        <v>1965.44</v>
      </c>
      <c r="BU1417">
        <v>4</v>
      </c>
      <c r="BV1417">
        <v>0</v>
      </c>
      <c r="BW1417">
        <v>1</v>
      </c>
      <c r="CU1417">
        <f>ROUND(AT1417*Source!I781*AH1417*AL1417,2)</f>
        <v>1965.44</v>
      </c>
      <c r="CV1417">
        <f>ROUND(Y1417*Source!I781,7)</f>
        <v>4</v>
      </c>
      <c r="CW1417">
        <v>0</v>
      </c>
      <c r="CX1417">
        <f>ROUND(Y1417*Source!I781,7)</f>
        <v>4</v>
      </c>
      <c r="CY1417">
        <f>AD1417</f>
        <v>491.36</v>
      </c>
      <c r="CZ1417">
        <f>AH1417</f>
        <v>491.36</v>
      </c>
      <c r="DA1417">
        <f>AL1417</f>
        <v>1</v>
      </c>
      <c r="DB1417">
        <f>ROUND(ROUND(AT1417*CZ1417,2),6)</f>
        <v>1965.44</v>
      </c>
      <c r="DC1417">
        <f>ROUND(ROUND(AT1417*AG1417,2),6)</f>
        <v>0</v>
      </c>
      <c r="DD1417" t="s">
        <v>3</v>
      </c>
      <c r="DE1417" t="s">
        <v>3</v>
      </c>
      <c r="DF1417">
        <f>ROUND(ROUND(AE1417,2)*CX1417,2)</f>
        <v>0</v>
      </c>
      <c r="DG1417">
        <f t="shared" si="650"/>
        <v>0</v>
      </c>
      <c r="DH1417">
        <f t="shared" si="648"/>
        <v>0</v>
      </c>
      <c r="DI1417">
        <f t="shared" si="649"/>
        <v>1965.44</v>
      </c>
      <c r="DJ1417">
        <f>DI1417</f>
        <v>1965.44</v>
      </c>
      <c r="DK1417">
        <v>1</v>
      </c>
      <c r="DL1417" t="s">
        <v>3</v>
      </c>
      <c r="DM1417">
        <v>0</v>
      </c>
      <c r="DN1417" t="s">
        <v>3</v>
      </c>
      <c r="DO1417">
        <v>0</v>
      </c>
    </row>
    <row r="1418" spans="1:119" x14ac:dyDescent="0.2">
      <c r="A1418">
        <f>ROW(Source!A781)</f>
        <v>781</v>
      </c>
      <c r="B1418">
        <v>449016111</v>
      </c>
      <c r="C1418">
        <v>448999777</v>
      </c>
      <c r="D1418">
        <v>277867841</v>
      </c>
      <c r="E1418">
        <v>1</v>
      </c>
      <c r="F1418">
        <v>1</v>
      </c>
      <c r="G1418">
        <v>1</v>
      </c>
      <c r="H1418">
        <v>3</v>
      </c>
      <c r="I1418" t="s">
        <v>1734</v>
      </c>
      <c r="J1418" t="s">
        <v>1735</v>
      </c>
      <c r="K1418" t="s">
        <v>1736</v>
      </c>
      <c r="L1418">
        <v>1425</v>
      </c>
      <c r="N1418">
        <v>1013</v>
      </c>
      <c r="O1418" t="s">
        <v>62</v>
      </c>
      <c r="P1418" t="s">
        <v>62</v>
      </c>
      <c r="Q1418">
        <v>1</v>
      </c>
      <c r="W1418">
        <v>0</v>
      </c>
      <c r="X1418">
        <v>-21801820</v>
      </c>
      <c r="Y1418">
        <f>(AT1418*ROUND(0,7))</f>
        <v>0</v>
      </c>
      <c r="AA1418">
        <v>220.16</v>
      </c>
      <c r="AB1418">
        <v>0</v>
      </c>
      <c r="AC1418">
        <v>0</v>
      </c>
      <c r="AD1418">
        <v>0</v>
      </c>
      <c r="AE1418">
        <v>170.67</v>
      </c>
      <c r="AF1418">
        <v>0</v>
      </c>
      <c r="AG1418">
        <v>0</v>
      </c>
      <c r="AH1418">
        <v>0</v>
      </c>
      <c r="AI1418">
        <v>1.29</v>
      </c>
      <c r="AJ1418">
        <v>1</v>
      </c>
      <c r="AK1418">
        <v>1</v>
      </c>
      <c r="AL1418">
        <v>1</v>
      </c>
      <c r="AM1418">
        <v>2</v>
      </c>
      <c r="AN1418">
        <v>0</v>
      </c>
      <c r="AO1418">
        <v>0</v>
      </c>
      <c r="AP1418">
        <v>1</v>
      </c>
      <c r="AQ1418">
        <v>1</v>
      </c>
      <c r="AR1418">
        <v>0</v>
      </c>
      <c r="AS1418" t="s">
        <v>3</v>
      </c>
      <c r="AT1418">
        <v>0.02</v>
      </c>
      <c r="AU1418" t="s">
        <v>135</v>
      </c>
      <c r="AV1418">
        <v>0</v>
      </c>
      <c r="AW1418">
        <v>2</v>
      </c>
      <c r="AX1418">
        <v>448999782</v>
      </c>
      <c r="AY1418">
        <v>1</v>
      </c>
      <c r="AZ1418">
        <v>0</v>
      </c>
      <c r="BA1418">
        <v>1466</v>
      </c>
      <c r="BB1418">
        <v>1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3.4133999999999998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1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CV1418">
        <v>0</v>
      </c>
      <c r="CW1418">
        <v>0</v>
      </c>
      <c r="CX1418">
        <f>ROUND(Y1418*Source!I781,7)</f>
        <v>0</v>
      </c>
      <c r="CY1418">
        <f>AA1418</f>
        <v>220.16</v>
      </c>
      <c r="CZ1418">
        <f>AE1418</f>
        <v>170.67</v>
      </c>
      <c r="DA1418">
        <f>AI1418</f>
        <v>1.29</v>
      </c>
      <c r="DB1418">
        <f>ROUND((ROUND(AT1418*CZ1418,2)*ROUND(0,7)),6)</f>
        <v>0</v>
      </c>
      <c r="DC1418">
        <f>ROUND((ROUND(AT1418*AG1418,2)*ROUND(0,7)),6)</f>
        <v>0</v>
      </c>
      <c r="DD1418" t="s">
        <v>3</v>
      </c>
      <c r="DE1418" t="s">
        <v>3</v>
      </c>
      <c r="DF1418">
        <f>ROUND(ROUND(AE1418*AI1418,2)*CX1418,2)</f>
        <v>0</v>
      </c>
      <c r="DG1418">
        <f t="shared" si="650"/>
        <v>0</v>
      </c>
      <c r="DH1418">
        <f t="shared" si="648"/>
        <v>0</v>
      </c>
      <c r="DI1418">
        <f t="shared" si="649"/>
        <v>0</v>
      </c>
      <c r="DJ1418">
        <f>DF1418</f>
        <v>0</v>
      </c>
      <c r="DK1418">
        <v>0</v>
      </c>
      <c r="DL1418" t="s">
        <v>3</v>
      </c>
      <c r="DM1418">
        <v>0</v>
      </c>
      <c r="DN1418" t="s">
        <v>3</v>
      </c>
      <c r="DO1418">
        <v>0</v>
      </c>
    </row>
    <row r="1419" spans="1:119" x14ac:dyDescent="0.2">
      <c r="A1419">
        <f>ROW(Source!A781)</f>
        <v>781</v>
      </c>
      <c r="B1419">
        <v>449016111</v>
      </c>
      <c r="C1419">
        <v>448999777</v>
      </c>
      <c r="D1419">
        <v>277566433</v>
      </c>
      <c r="E1419">
        <v>109</v>
      </c>
      <c r="F1419">
        <v>1</v>
      </c>
      <c r="G1419">
        <v>1</v>
      </c>
      <c r="H1419">
        <v>3</v>
      </c>
      <c r="I1419" t="s">
        <v>633</v>
      </c>
      <c r="J1419" t="s">
        <v>3</v>
      </c>
      <c r="K1419" t="s">
        <v>634</v>
      </c>
      <c r="L1419">
        <v>3277935</v>
      </c>
      <c r="N1419">
        <v>1013</v>
      </c>
      <c r="O1419" t="s">
        <v>635</v>
      </c>
      <c r="P1419" t="s">
        <v>635</v>
      </c>
      <c r="Q1419">
        <v>1</v>
      </c>
      <c r="W1419">
        <v>0</v>
      </c>
      <c r="X1419">
        <v>274903907</v>
      </c>
      <c r="Y1419">
        <f>AT1419</f>
        <v>2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1</v>
      </c>
      <c r="AJ1419">
        <v>1</v>
      </c>
      <c r="AK1419">
        <v>1</v>
      </c>
      <c r="AL1419">
        <v>1</v>
      </c>
      <c r="AM1419">
        <v>-2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 t="s">
        <v>3</v>
      </c>
      <c r="AT1419">
        <v>2</v>
      </c>
      <c r="AU1419" t="s">
        <v>3</v>
      </c>
      <c r="AV1419">
        <v>0</v>
      </c>
      <c r="AW1419">
        <v>2</v>
      </c>
      <c r="AX1419">
        <v>448999783</v>
      </c>
      <c r="AY1419">
        <v>1</v>
      </c>
      <c r="AZ1419">
        <v>2048</v>
      </c>
      <c r="BA1419">
        <v>1467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CV1419">
        <v>0</v>
      </c>
      <c r="CW1419">
        <v>0</v>
      </c>
      <c r="CX1419">
        <f>ROUND(Y1419*Source!I781,7)</f>
        <v>2</v>
      </c>
      <c r="CY1419">
        <f>AA1419</f>
        <v>0</v>
      </c>
      <c r="CZ1419">
        <f>AE1419</f>
        <v>0</v>
      </c>
      <c r="DA1419">
        <f>AI1419</f>
        <v>1</v>
      </c>
      <c r="DB1419">
        <f>ROUND(ROUND(AT1419*CZ1419,2),6)</f>
        <v>0</v>
      </c>
      <c r="DC1419">
        <f>ROUND(ROUND(AT1419*AG1419,2),6)</f>
        <v>0</v>
      </c>
      <c r="DD1419" t="s">
        <v>3</v>
      </c>
      <c r="DE1419" t="s">
        <v>3</v>
      </c>
      <c r="DF1419">
        <f t="shared" ref="DF1419:DF1426" si="651">ROUND(ROUND(AE1419,2)*CX1419,2)</f>
        <v>0</v>
      </c>
      <c r="DG1419">
        <f t="shared" si="650"/>
        <v>0</v>
      </c>
      <c r="DH1419">
        <f t="shared" si="648"/>
        <v>0</v>
      </c>
      <c r="DI1419">
        <f t="shared" si="649"/>
        <v>0</v>
      </c>
      <c r="DJ1419">
        <f>DF1419</f>
        <v>0</v>
      </c>
      <c r="DK1419">
        <v>0</v>
      </c>
      <c r="DL1419" t="s">
        <v>3</v>
      </c>
      <c r="DM1419">
        <v>0</v>
      </c>
      <c r="DN1419" t="s">
        <v>3</v>
      </c>
      <c r="DO1419">
        <v>0</v>
      </c>
    </row>
    <row r="1420" spans="1:119" x14ac:dyDescent="0.2">
      <c r="A1420">
        <f>ROW(Source!A783)</f>
        <v>783</v>
      </c>
      <c r="B1420">
        <v>449016111</v>
      </c>
      <c r="C1420">
        <v>448999785</v>
      </c>
      <c r="D1420">
        <v>327091202</v>
      </c>
      <c r="E1420">
        <v>112</v>
      </c>
      <c r="F1420">
        <v>1</v>
      </c>
      <c r="G1420">
        <v>1</v>
      </c>
      <c r="H1420">
        <v>1</v>
      </c>
      <c r="I1420" t="s">
        <v>1251</v>
      </c>
      <c r="J1420" t="s">
        <v>3</v>
      </c>
      <c r="K1420" t="s">
        <v>1672</v>
      </c>
      <c r="L1420">
        <v>1191</v>
      </c>
      <c r="N1420">
        <v>1013</v>
      </c>
      <c r="O1420" t="s">
        <v>1203</v>
      </c>
      <c r="P1420" t="s">
        <v>1203</v>
      </c>
      <c r="Q1420">
        <v>1</v>
      </c>
      <c r="W1420">
        <v>0</v>
      </c>
      <c r="X1420">
        <v>1522950421</v>
      </c>
      <c r="Y1420">
        <f t="shared" ref="Y1420:Y1426" si="652">(AT1420*ROUND(0.3,7))</f>
        <v>0.61799999999999999</v>
      </c>
      <c r="AA1420">
        <v>0</v>
      </c>
      <c r="AB1420">
        <v>0</v>
      </c>
      <c r="AC1420">
        <v>0</v>
      </c>
      <c r="AD1420">
        <v>555.79999999999995</v>
      </c>
      <c r="AE1420">
        <v>0</v>
      </c>
      <c r="AF1420">
        <v>0</v>
      </c>
      <c r="AG1420">
        <v>0</v>
      </c>
      <c r="AH1420">
        <v>555.79999999999995</v>
      </c>
      <c r="AI1420">
        <v>1</v>
      </c>
      <c r="AJ1420">
        <v>1</v>
      </c>
      <c r="AK1420">
        <v>1</v>
      </c>
      <c r="AL1420">
        <v>1</v>
      </c>
      <c r="AM1420">
        <v>-2</v>
      </c>
      <c r="AN1420">
        <v>0</v>
      </c>
      <c r="AO1420">
        <v>0</v>
      </c>
      <c r="AP1420">
        <v>1</v>
      </c>
      <c r="AQ1420">
        <v>1</v>
      </c>
      <c r="AR1420">
        <v>0</v>
      </c>
      <c r="AS1420" t="s">
        <v>3</v>
      </c>
      <c r="AT1420">
        <v>2.06</v>
      </c>
      <c r="AU1420" t="s">
        <v>321</v>
      </c>
      <c r="AV1420">
        <v>1</v>
      </c>
      <c r="AW1420">
        <v>2</v>
      </c>
      <c r="AX1420">
        <v>448999796</v>
      </c>
      <c r="AY1420">
        <v>2</v>
      </c>
      <c r="AZ1420">
        <v>131072</v>
      </c>
      <c r="BA1420">
        <v>1468</v>
      </c>
      <c r="BB1420">
        <v>1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1144.9479999999999</v>
      </c>
      <c r="BN1420">
        <v>2.06</v>
      </c>
      <c r="BO1420">
        <v>0</v>
      </c>
      <c r="BP1420">
        <v>1</v>
      </c>
      <c r="BQ1420">
        <v>0</v>
      </c>
      <c r="BR1420">
        <v>0</v>
      </c>
      <c r="BS1420">
        <v>0</v>
      </c>
      <c r="BT1420">
        <v>343.48439999999999</v>
      </c>
      <c r="BU1420">
        <v>0.61799999999999999</v>
      </c>
      <c r="BV1420">
        <v>0</v>
      </c>
      <c r="BW1420">
        <v>1</v>
      </c>
      <c r="CU1420">
        <f>ROUND(AT1420*Source!I783*AH1420*AL1420,2)</f>
        <v>1144.95</v>
      </c>
      <c r="CV1420">
        <f>ROUND(Y1420*Source!I783,7)</f>
        <v>0.61799999999999999</v>
      </c>
      <c r="CW1420">
        <v>0</v>
      </c>
      <c r="CX1420">
        <f>ROUND(Y1420*Source!I783,7)</f>
        <v>0.61799999999999999</v>
      </c>
      <c r="CY1420">
        <f>AD1420</f>
        <v>555.79999999999995</v>
      </c>
      <c r="CZ1420">
        <f>AH1420</f>
        <v>555.79999999999995</v>
      </c>
      <c r="DA1420">
        <f>AL1420</f>
        <v>1</v>
      </c>
      <c r="DB1420">
        <f t="shared" ref="DB1420:DB1426" si="653">ROUND((ROUND(AT1420*CZ1420,2)*ROUND(0.3,7)),6)</f>
        <v>343.48500000000001</v>
      </c>
      <c r="DC1420">
        <f t="shared" ref="DC1420:DC1426" si="654">ROUND((ROUND(AT1420*AG1420,2)*ROUND(0.3,7)),6)</f>
        <v>0</v>
      </c>
      <c r="DD1420" t="s">
        <v>3</v>
      </c>
      <c r="DE1420" t="s">
        <v>3</v>
      </c>
      <c r="DF1420">
        <f t="shared" si="651"/>
        <v>0</v>
      </c>
      <c r="DG1420">
        <f t="shared" si="650"/>
        <v>0</v>
      </c>
      <c r="DH1420">
        <f t="shared" si="648"/>
        <v>0</v>
      </c>
      <c r="DI1420">
        <f t="shared" si="649"/>
        <v>343.48</v>
      </c>
      <c r="DJ1420">
        <f>DI1420</f>
        <v>343.48</v>
      </c>
      <c r="DK1420">
        <v>1</v>
      </c>
      <c r="DL1420" t="s">
        <v>3</v>
      </c>
      <c r="DM1420">
        <v>0</v>
      </c>
      <c r="DN1420" t="s">
        <v>3</v>
      </c>
      <c r="DO1420">
        <v>0</v>
      </c>
    </row>
    <row r="1421" spans="1:119" x14ac:dyDescent="0.2">
      <c r="A1421">
        <f>ROW(Source!A783)</f>
        <v>783</v>
      </c>
      <c r="B1421">
        <v>449016111</v>
      </c>
      <c r="C1421">
        <v>448999785</v>
      </c>
      <c r="D1421">
        <v>327091406</v>
      </c>
      <c r="E1421">
        <v>112</v>
      </c>
      <c r="F1421">
        <v>1</v>
      </c>
      <c r="G1421">
        <v>1</v>
      </c>
      <c r="H1421">
        <v>1</v>
      </c>
      <c r="I1421" t="s">
        <v>1204</v>
      </c>
      <c r="J1421" t="s">
        <v>3</v>
      </c>
      <c r="K1421" t="s">
        <v>1205</v>
      </c>
      <c r="L1421">
        <v>1191</v>
      </c>
      <c r="N1421">
        <v>1013</v>
      </c>
      <c r="O1421" t="s">
        <v>1203</v>
      </c>
      <c r="P1421" t="s">
        <v>1203</v>
      </c>
      <c r="Q1421">
        <v>1</v>
      </c>
      <c r="W1421">
        <v>0</v>
      </c>
      <c r="X1421">
        <v>-1417349443</v>
      </c>
      <c r="Y1421">
        <f t="shared" si="652"/>
        <v>9.2999999999999999E-2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1</v>
      </c>
      <c r="AJ1421">
        <v>1</v>
      </c>
      <c r="AK1421">
        <v>1</v>
      </c>
      <c r="AL1421">
        <v>1</v>
      </c>
      <c r="AM1421">
        <v>-2</v>
      </c>
      <c r="AN1421">
        <v>0</v>
      </c>
      <c r="AO1421">
        <v>0</v>
      </c>
      <c r="AP1421">
        <v>1</v>
      </c>
      <c r="AQ1421">
        <v>1</v>
      </c>
      <c r="AR1421">
        <v>0</v>
      </c>
      <c r="AS1421" t="s">
        <v>3</v>
      </c>
      <c r="AT1421">
        <v>0.31</v>
      </c>
      <c r="AU1421" t="s">
        <v>321</v>
      </c>
      <c r="AV1421">
        <v>2</v>
      </c>
      <c r="AW1421">
        <v>2</v>
      </c>
      <c r="AX1421">
        <v>448999797</v>
      </c>
      <c r="AY1421">
        <v>1</v>
      </c>
      <c r="AZ1421">
        <v>0</v>
      </c>
      <c r="BA1421">
        <v>1469</v>
      </c>
      <c r="BB1421">
        <v>1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CV1421">
        <v>0</v>
      </c>
      <c r="CW1421">
        <v>0</v>
      </c>
      <c r="CX1421">
        <f>ROUND(Y1421*Source!I783,7)</f>
        <v>9.2999999999999999E-2</v>
      </c>
      <c r="CY1421">
        <f>AD1421</f>
        <v>0</v>
      </c>
      <c r="CZ1421">
        <f>AH1421</f>
        <v>0</v>
      </c>
      <c r="DA1421">
        <f>AL1421</f>
        <v>1</v>
      </c>
      <c r="DB1421">
        <f t="shared" si="653"/>
        <v>0</v>
      </c>
      <c r="DC1421">
        <f t="shared" si="654"/>
        <v>0</v>
      </c>
      <c r="DD1421" t="s">
        <v>3</v>
      </c>
      <c r="DE1421" t="s">
        <v>3</v>
      </c>
      <c r="DF1421">
        <f t="shared" si="651"/>
        <v>0</v>
      </c>
      <c r="DG1421">
        <f t="shared" si="650"/>
        <v>0</v>
      </c>
      <c r="DH1421">
        <f t="shared" si="648"/>
        <v>0</v>
      </c>
      <c r="DI1421">
        <f t="shared" si="649"/>
        <v>0</v>
      </c>
      <c r="DJ1421">
        <f>DI1421</f>
        <v>0</v>
      </c>
      <c r="DK1421">
        <v>0</v>
      </c>
      <c r="DL1421" t="s">
        <v>3</v>
      </c>
      <c r="DM1421">
        <v>0</v>
      </c>
      <c r="DN1421" t="s">
        <v>3</v>
      </c>
      <c r="DO1421">
        <v>0</v>
      </c>
    </row>
    <row r="1422" spans="1:119" x14ac:dyDescent="0.2">
      <c r="A1422">
        <f>ROW(Source!A783)</f>
        <v>783</v>
      </c>
      <c r="B1422">
        <v>449016111</v>
      </c>
      <c r="C1422">
        <v>448999785</v>
      </c>
      <c r="D1422">
        <v>327211387</v>
      </c>
      <c r="E1422">
        <v>1</v>
      </c>
      <c r="F1422">
        <v>1</v>
      </c>
      <c r="G1422">
        <v>1</v>
      </c>
      <c r="H1422">
        <v>2</v>
      </c>
      <c r="I1422" t="s">
        <v>1819</v>
      </c>
      <c r="J1422" t="s">
        <v>1820</v>
      </c>
      <c r="K1422" t="s">
        <v>1821</v>
      </c>
      <c r="L1422">
        <v>1368</v>
      </c>
      <c r="N1422">
        <v>1011</v>
      </c>
      <c r="O1422" t="s">
        <v>1100</v>
      </c>
      <c r="P1422" t="s">
        <v>1100</v>
      </c>
      <c r="Q1422">
        <v>1</v>
      </c>
      <c r="W1422">
        <v>0</v>
      </c>
      <c r="X1422">
        <v>607082353</v>
      </c>
      <c r="Y1422">
        <f t="shared" si="652"/>
        <v>5.6999999999999995E-2</v>
      </c>
      <c r="AA1422">
        <v>0</v>
      </c>
      <c r="AB1422">
        <v>14.42</v>
      </c>
      <c r="AC1422">
        <v>0</v>
      </c>
      <c r="AD1422">
        <v>0</v>
      </c>
      <c r="AE1422">
        <v>0</v>
      </c>
      <c r="AF1422">
        <v>10.23</v>
      </c>
      <c r="AG1422">
        <v>0</v>
      </c>
      <c r="AH1422">
        <v>0</v>
      </c>
      <c r="AI1422">
        <v>1</v>
      </c>
      <c r="AJ1422">
        <v>1.41</v>
      </c>
      <c r="AK1422">
        <v>1</v>
      </c>
      <c r="AL1422">
        <v>1</v>
      </c>
      <c r="AM1422">
        <v>2</v>
      </c>
      <c r="AN1422">
        <v>0</v>
      </c>
      <c r="AO1422">
        <v>0</v>
      </c>
      <c r="AP1422">
        <v>1</v>
      </c>
      <c r="AQ1422">
        <v>1</v>
      </c>
      <c r="AR1422">
        <v>0</v>
      </c>
      <c r="AS1422" t="s">
        <v>3</v>
      </c>
      <c r="AT1422">
        <v>0.19</v>
      </c>
      <c r="AU1422" t="s">
        <v>321</v>
      </c>
      <c r="AV1422">
        <v>1</v>
      </c>
      <c r="AW1422">
        <v>2</v>
      </c>
      <c r="AX1422">
        <v>448999798</v>
      </c>
      <c r="AY1422">
        <v>1</v>
      </c>
      <c r="AZ1422">
        <v>0</v>
      </c>
      <c r="BA1422">
        <v>1470</v>
      </c>
      <c r="BB1422">
        <v>1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1.9437000000000002</v>
      </c>
      <c r="BL1422">
        <v>0</v>
      </c>
      <c r="BM1422">
        <v>0</v>
      </c>
      <c r="BN1422">
        <v>0</v>
      </c>
      <c r="BO1422">
        <v>0</v>
      </c>
      <c r="BP1422">
        <v>1</v>
      </c>
      <c r="BQ1422">
        <v>0</v>
      </c>
      <c r="BR1422">
        <v>0.58311000000000002</v>
      </c>
      <c r="BS1422">
        <v>0</v>
      </c>
      <c r="BT1422">
        <v>0</v>
      </c>
      <c r="BU1422">
        <v>0</v>
      </c>
      <c r="BV1422">
        <v>0</v>
      </c>
      <c r="BW1422">
        <v>1</v>
      </c>
      <c r="CV1422">
        <v>0</v>
      </c>
      <c r="CW1422">
        <f>ROUND(Y1422*Source!I783*DO1422,7)</f>
        <v>0</v>
      </c>
      <c r="CX1422">
        <f>ROUND(Y1422*Source!I783,7)</f>
        <v>5.7000000000000002E-2</v>
      </c>
      <c r="CY1422">
        <f>AB1422</f>
        <v>14.42</v>
      </c>
      <c r="CZ1422">
        <f>AF1422</f>
        <v>10.23</v>
      </c>
      <c r="DA1422">
        <f>AJ1422</f>
        <v>1.41</v>
      </c>
      <c r="DB1422">
        <f t="shared" si="653"/>
        <v>0.58199999999999996</v>
      </c>
      <c r="DC1422">
        <f t="shared" si="654"/>
        <v>0</v>
      </c>
      <c r="DD1422" t="s">
        <v>3</v>
      </c>
      <c r="DE1422" t="s">
        <v>3</v>
      </c>
      <c r="DF1422">
        <f t="shared" si="651"/>
        <v>0</v>
      </c>
      <c r="DG1422">
        <f>ROUND(ROUND(AF1422*AJ1422,2)*CX1422,2)</f>
        <v>0.82</v>
      </c>
      <c r="DH1422">
        <f t="shared" si="648"/>
        <v>0</v>
      </c>
      <c r="DI1422">
        <f t="shared" si="649"/>
        <v>0</v>
      </c>
      <c r="DJ1422">
        <f>DG1422+DH1422</f>
        <v>0.82</v>
      </c>
      <c r="DK1422">
        <v>0</v>
      </c>
      <c r="DL1422" t="s">
        <v>3</v>
      </c>
      <c r="DM1422">
        <v>0</v>
      </c>
      <c r="DN1422" t="s">
        <v>3</v>
      </c>
      <c r="DO1422">
        <v>0</v>
      </c>
    </row>
    <row r="1423" spans="1:119" x14ac:dyDescent="0.2">
      <c r="A1423">
        <f>ROW(Source!A783)</f>
        <v>783</v>
      </c>
      <c r="B1423">
        <v>449016111</v>
      </c>
      <c r="C1423">
        <v>448999785</v>
      </c>
      <c r="D1423">
        <v>327211495</v>
      </c>
      <c r="E1423">
        <v>1</v>
      </c>
      <c r="F1423">
        <v>1</v>
      </c>
      <c r="G1423">
        <v>1</v>
      </c>
      <c r="H1423">
        <v>2</v>
      </c>
      <c r="I1423" t="s">
        <v>1220</v>
      </c>
      <c r="J1423" t="s">
        <v>1221</v>
      </c>
      <c r="K1423" t="s">
        <v>1222</v>
      </c>
      <c r="L1423">
        <v>1368</v>
      </c>
      <c r="N1423">
        <v>1011</v>
      </c>
      <c r="O1423" t="s">
        <v>1100</v>
      </c>
      <c r="P1423" t="s">
        <v>1100</v>
      </c>
      <c r="Q1423">
        <v>1</v>
      </c>
      <c r="W1423">
        <v>0</v>
      </c>
      <c r="X1423">
        <v>-613270886</v>
      </c>
      <c r="Y1423">
        <f t="shared" si="652"/>
        <v>1.7999999999999999E-2</v>
      </c>
      <c r="AA1423">
        <v>0</v>
      </c>
      <c r="AB1423">
        <v>1626.29</v>
      </c>
      <c r="AC1423">
        <v>724.95</v>
      </c>
      <c r="AD1423">
        <v>0</v>
      </c>
      <c r="AE1423">
        <v>0</v>
      </c>
      <c r="AF1423">
        <v>1626.29</v>
      </c>
      <c r="AG1423">
        <v>724.95</v>
      </c>
      <c r="AH1423">
        <v>0</v>
      </c>
      <c r="AI1423">
        <v>1</v>
      </c>
      <c r="AJ1423">
        <v>1</v>
      </c>
      <c r="AK1423">
        <v>1</v>
      </c>
      <c r="AL1423">
        <v>1</v>
      </c>
      <c r="AM1423">
        <v>-2</v>
      </c>
      <c r="AN1423">
        <v>0</v>
      </c>
      <c r="AO1423">
        <v>0</v>
      </c>
      <c r="AP1423">
        <v>1</v>
      </c>
      <c r="AQ1423">
        <v>1</v>
      </c>
      <c r="AR1423">
        <v>0</v>
      </c>
      <c r="AS1423" t="s">
        <v>3</v>
      </c>
      <c r="AT1423">
        <v>0.06</v>
      </c>
      <c r="AU1423" t="s">
        <v>321</v>
      </c>
      <c r="AV1423">
        <v>1</v>
      </c>
      <c r="AW1423">
        <v>2</v>
      </c>
      <c r="AX1423">
        <v>448999799</v>
      </c>
      <c r="AY1423">
        <v>2</v>
      </c>
      <c r="AZ1423">
        <v>98304</v>
      </c>
      <c r="BA1423">
        <v>1471</v>
      </c>
      <c r="BB1423">
        <v>1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97.577399999999997</v>
      </c>
      <c r="BL1423">
        <v>43.497</v>
      </c>
      <c r="BM1423">
        <v>0</v>
      </c>
      <c r="BN1423">
        <v>0</v>
      </c>
      <c r="BO1423">
        <v>0.06</v>
      </c>
      <c r="BP1423">
        <v>1</v>
      </c>
      <c r="BQ1423">
        <v>0</v>
      </c>
      <c r="BR1423">
        <v>29.273219999999998</v>
      </c>
      <c r="BS1423">
        <v>13.049099999999999</v>
      </c>
      <c r="BT1423">
        <v>0</v>
      </c>
      <c r="BU1423">
        <v>0</v>
      </c>
      <c r="BV1423">
        <v>1.7999999999999999E-2</v>
      </c>
      <c r="BW1423">
        <v>1</v>
      </c>
      <c r="CV1423">
        <v>0</v>
      </c>
      <c r="CW1423">
        <f>ROUND(Y1423*Source!I783*DO1423,7)</f>
        <v>1.7999999999999999E-2</v>
      </c>
      <c r="CX1423">
        <f>ROUND(Y1423*Source!I783,7)</f>
        <v>1.7999999999999999E-2</v>
      </c>
      <c r="CY1423">
        <f>AB1423</f>
        <v>1626.29</v>
      </c>
      <c r="CZ1423">
        <f>AF1423</f>
        <v>1626.29</v>
      </c>
      <c r="DA1423">
        <f>AJ1423</f>
        <v>1</v>
      </c>
      <c r="DB1423">
        <f t="shared" si="653"/>
        <v>29.274000000000001</v>
      </c>
      <c r="DC1423">
        <f t="shared" si="654"/>
        <v>13.05</v>
      </c>
      <c r="DD1423" t="s">
        <v>3</v>
      </c>
      <c r="DE1423" t="s">
        <v>3</v>
      </c>
      <c r="DF1423">
        <f t="shared" si="651"/>
        <v>0</v>
      </c>
      <c r="DG1423">
        <f t="shared" ref="DG1423:DG1431" si="655">ROUND(ROUND(AF1423,2)*CX1423,2)</f>
        <v>29.27</v>
      </c>
      <c r="DH1423">
        <f t="shared" si="648"/>
        <v>13.05</v>
      </c>
      <c r="DI1423">
        <f t="shared" si="649"/>
        <v>0</v>
      </c>
      <c r="DJ1423">
        <f>DG1423+DH1423</f>
        <v>42.32</v>
      </c>
      <c r="DK1423">
        <v>1</v>
      </c>
      <c r="DL1423" t="s">
        <v>1223</v>
      </c>
      <c r="DM1423">
        <v>6</v>
      </c>
      <c r="DN1423" t="s">
        <v>1203</v>
      </c>
      <c r="DO1423">
        <v>1</v>
      </c>
    </row>
    <row r="1424" spans="1:119" x14ac:dyDescent="0.2">
      <c r="A1424">
        <f>ROW(Source!A783)</f>
        <v>783</v>
      </c>
      <c r="B1424">
        <v>449016111</v>
      </c>
      <c r="C1424">
        <v>448999785</v>
      </c>
      <c r="D1424">
        <v>327212380</v>
      </c>
      <c r="E1424">
        <v>1</v>
      </c>
      <c r="F1424">
        <v>1</v>
      </c>
      <c r="G1424">
        <v>1</v>
      </c>
      <c r="H1424">
        <v>2</v>
      </c>
      <c r="I1424" t="s">
        <v>1206</v>
      </c>
      <c r="J1424" t="s">
        <v>1207</v>
      </c>
      <c r="K1424" t="s">
        <v>1208</v>
      </c>
      <c r="L1424">
        <v>1368</v>
      </c>
      <c r="N1424">
        <v>1011</v>
      </c>
      <c r="O1424" t="s">
        <v>1100</v>
      </c>
      <c r="P1424" t="s">
        <v>1100</v>
      </c>
      <c r="Q1424">
        <v>1</v>
      </c>
      <c r="W1424">
        <v>0</v>
      </c>
      <c r="X1424">
        <v>1032761012</v>
      </c>
      <c r="Y1424">
        <f t="shared" si="652"/>
        <v>1.7999999999999999E-2</v>
      </c>
      <c r="AA1424">
        <v>0</v>
      </c>
      <c r="AB1424">
        <v>641.70000000000005</v>
      </c>
      <c r="AC1424">
        <v>539.69000000000005</v>
      </c>
      <c r="AD1424">
        <v>0</v>
      </c>
      <c r="AE1424">
        <v>0</v>
      </c>
      <c r="AF1424">
        <v>641.70000000000005</v>
      </c>
      <c r="AG1424">
        <v>539.69000000000005</v>
      </c>
      <c r="AH1424">
        <v>0</v>
      </c>
      <c r="AI1424">
        <v>1</v>
      </c>
      <c r="AJ1424">
        <v>1</v>
      </c>
      <c r="AK1424">
        <v>1</v>
      </c>
      <c r="AL1424">
        <v>1</v>
      </c>
      <c r="AM1424">
        <v>-2</v>
      </c>
      <c r="AN1424">
        <v>0</v>
      </c>
      <c r="AO1424">
        <v>0</v>
      </c>
      <c r="AP1424">
        <v>1</v>
      </c>
      <c r="AQ1424">
        <v>1</v>
      </c>
      <c r="AR1424">
        <v>0</v>
      </c>
      <c r="AS1424" t="s">
        <v>3</v>
      </c>
      <c r="AT1424">
        <v>0.06</v>
      </c>
      <c r="AU1424" t="s">
        <v>321</v>
      </c>
      <c r="AV1424">
        <v>1</v>
      </c>
      <c r="AW1424">
        <v>2</v>
      </c>
      <c r="AX1424">
        <v>448999800</v>
      </c>
      <c r="AY1424">
        <v>2</v>
      </c>
      <c r="AZ1424">
        <v>98304</v>
      </c>
      <c r="BA1424">
        <v>1472</v>
      </c>
      <c r="BB1424">
        <v>1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38.502000000000002</v>
      </c>
      <c r="BL1424">
        <v>32.381399999999999</v>
      </c>
      <c r="BM1424">
        <v>0</v>
      </c>
      <c r="BN1424">
        <v>0</v>
      </c>
      <c r="BO1424">
        <v>0.06</v>
      </c>
      <c r="BP1424">
        <v>1</v>
      </c>
      <c r="BQ1424">
        <v>0</v>
      </c>
      <c r="BR1424">
        <v>11.550599999999999</v>
      </c>
      <c r="BS1424">
        <v>9.7144200000000005</v>
      </c>
      <c r="BT1424">
        <v>0</v>
      </c>
      <c r="BU1424">
        <v>0</v>
      </c>
      <c r="BV1424">
        <v>1.7999999999999999E-2</v>
      </c>
      <c r="BW1424">
        <v>1</v>
      </c>
      <c r="CV1424">
        <v>0</v>
      </c>
      <c r="CW1424">
        <f>ROUND(Y1424*Source!I783*DO1424,7)</f>
        <v>1.7999999999999999E-2</v>
      </c>
      <c r="CX1424">
        <f>ROUND(Y1424*Source!I783,7)</f>
        <v>1.7999999999999999E-2</v>
      </c>
      <c r="CY1424">
        <f>AB1424</f>
        <v>641.70000000000005</v>
      </c>
      <c r="CZ1424">
        <f>AF1424</f>
        <v>641.70000000000005</v>
      </c>
      <c r="DA1424">
        <f>AJ1424</f>
        <v>1</v>
      </c>
      <c r="DB1424">
        <f t="shared" si="653"/>
        <v>11.55</v>
      </c>
      <c r="DC1424">
        <f t="shared" si="654"/>
        <v>9.7140000000000004</v>
      </c>
      <c r="DD1424" t="s">
        <v>3</v>
      </c>
      <c r="DE1424" t="s">
        <v>3</v>
      </c>
      <c r="DF1424">
        <f t="shared" si="651"/>
        <v>0</v>
      </c>
      <c r="DG1424">
        <f t="shared" si="655"/>
        <v>11.55</v>
      </c>
      <c r="DH1424">
        <f t="shared" si="648"/>
        <v>9.7100000000000009</v>
      </c>
      <c r="DI1424">
        <f t="shared" si="649"/>
        <v>0</v>
      </c>
      <c r="DJ1424">
        <f>DG1424+DH1424</f>
        <v>21.26</v>
      </c>
      <c r="DK1424">
        <v>1</v>
      </c>
      <c r="DL1424" t="s">
        <v>1209</v>
      </c>
      <c r="DM1424">
        <v>4</v>
      </c>
      <c r="DN1424" t="s">
        <v>1203</v>
      </c>
      <c r="DO1424">
        <v>1</v>
      </c>
    </row>
    <row r="1425" spans="1:119" x14ac:dyDescent="0.2">
      <c r="A1425">
        <f>ROW(Source!A783)</f>
        <v>783</v>
      </c>
      <c r="B1425">
        <v>449016111</v>
      </c>
      <c r="C1425">
        <v>448999785</v>
      </c>
      <c r="D1425">
        <v>327212572</v>
      </c>
      <c r="E1425">
        <v>1</v>
      </c>
      <c r="F1425">
        <v>1</v>
      </c>
      <c r="G1425">
        <v>1</v>
      </c>
      <c r="H1425">
        <v>2</v>
      </c>
      <c r="I1425" t="s">
        <v>1238</v>
      </c>
      <c r="J1425" t="s">
        <v>1239</v>
      </c>
      <c r="K1425" t="s">
        <v>1240</v>
      </c>
      <c r="L1425">
        <v>1368</v>
      </c>
      <c r="N1425">
        <v>1011</v>
      </c>
      <c r="O1425" t="s">
        <v>1100</v>
      </c>
      <c r="P1425" t="s">
        <v>1100</v>
      </c>
      <c r="Q1425">
        <v>1</v>
      </c>
      <c r="W1425">
        <v>0</v>
      </c>
      <c r="X1425">
        <v>646454608</v>
      </c>
      <c r="Y1425">
        <f t="shared" si="652"/>
        <v>0.183</v>
      </c>
      <c r="AA1425">
        <v>0</v>
      </c>
      <c r="AB1425">
        <v>34.61</v>
      </c>
      <c r="AC1425">
        <v>0</v>
      </c>
      <c r="AD1425">
        <v>0</v>
      </c>
      <c r="AE1425">
        <v>0</v>
      </c>
      <c r="AF1425">
        <v>34.61</v>
      </c>
      <c r="AG1425">
        <v>0</v>
      </c>
      <c r="AH1425">
        <v>0</v>
      </c>
      <c r="AI1425">
        <v>1</v>
      </c>
      <c r="AJ1425">
        <v>1</v>
      </c>
      <c r="AK1425">
        <v>1</v>
      </c>
      <c r="AL1425">
        <v>1</v>
      </c>
      <c r="AM1425">
        <v>-2</v>
      </c>
      <c r="AN1425">
        <v>0</v>
      </c>
      <c r="AO1425">
        <v>0</v>
      </c>
      <c r="AP1425">
        <v>1</v>
      </c>
      <c r="AQ1425">
        <v>1</v>
      </c>
      <c r="AR1425">
        <v>0</v>
      </c>
      <c r="AS1425" t="s">
        <v>3</v>
      </c>
      <c r="AT1425">
        <v>0.61</v>
      </c>
      <c r="AU1425" t="s">
        <v>321</v>
      </c>
      <c r="AV1425">
        <v>1</v>
      </c>
      <c r="AW1425">
        <v>2</v>
      </c>
      <c r="AX1425">
        <v>448999801</v>
      </c>
      <c r="AY1425">
        <v>2</v>
      </c>
      <c r="AZ1425">
        <v>32768</v>
      </c>
      <c r="BA1425">
        <v>1473</v>
      </c>
      <c r="BB1425">
        <v>1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21.112099999999998</v>
      </c>
      <c r="BL1425">
        <v>0</v>
      </c>
      <c r="BM1425">
        <v>0</v>
      </c>
      <c r="BN1425">
        <v>0</v>
      </c>
      <c r="BO1425">
        <v>0</v>
      </c>
      <c r="BP1425">
        <v>1</v>
      </c>
      <c r="BQ1425">
        <v>0</v>
      </c>
      <c r="BR1425">
        <v>6.3336299999999994</v>
      </c>
      <c r="BS1425">
        <v>0</v>
      </c>
      <c r="BT1425">
        <v>0</v>
      </c>
      <c r="BU1425">
        <v>0</v>
      </c>
      <c r="BV1425">
        <v>0</v>
      </c>
      <c r="BW1425">
        <v>1</v>
      </c>
      <c r="CV1425">
        <v>0</v>
      </c>
      <c r="CW1425">
        <f>ROUND(Y1425*Source!I783*DO1425,7)</f>
        <v>0</v>
      </c>
      <c r="CX1425">
        <f>ROUND(Y1425*Source!I783,7)</f>
        <v>0.183</v>
      </c>
      <c r="CY1425">
        <f>AB1425</f>
        <v>34.61</v>
      </c>
      <c r="CZ1425">
        <f>AF1425</f>
        <v>34.61</v>
      </c>
      <c r="DA1425">
        <f>AJ1425</f>
        <v>1</v>
      </c>
      <c r="DB1425">
        <f t="shared" si="653"/>
        <v>6.3330000000000002</v>
      </c>
      <c r="DC1425">
        <f t="shared" si="654"/>
        <v>0</v>
      </c>
      <c r="DD1425" t="s">
        <v>3</v>
      </c>
      <c r="DE1425" t="s">
        <v>3</v>
      </c>
      <c r="DF1425">
        <f t="shared" si="651"/>
        <v>0</v>
      </c>
      <c r="DG1425">
        <f t="shared" si="655"/>
        <v>6.33</v>
      </c>
      <c r="DH1425">
        <f t="shared" si="648"/>
        <v>0</v>
      </c>
      <c r="DI1425">
        <f t="shared" si="649"/>
        <v>0</v>
      </c>
      <c r="DJ1425">
        <f>DG1425+DH1425</f>
        <v>6.33</v>
      </c>
      <c r="DK1425">
        <v>1</v>
      </c>
      <c r="DL1425" t="s">
        <v>3</v>
      </c>
      <c r="DM1425">
        <v>0</v>
      </c>
      <c r="DN1425" t="s">
        <v>3</v>
      </c>
      <c r="DO1425">
        <v>0</v>
      </c>
    </row>
    <row r="1426" spans="1:119" x14ac:dyDescent="0.2">
      <c r="A1426">
        <f>ROW(Source!A783)</f>
        <v>783</v>
      </c>
      <c r="B1426">
        <v>449016111</v>
      </c>
      <c r="C1426">
        <v>448999785</v>
      </c>
      <c r="D1426">
        <v>327212584</v>
      </c>
      <c r="E1426">
        <v>1</v>
      </c>
      <c r="F1426">
        <v>1</v>
      </c>
      <c r="G1426">
        <v>1</v>
      </c>
      <c r="H1426">
        <v>2</v>
      </c>
      <c r="I1426" t="s">
        <v>1525</v>
      </c>
      <c r="J1426" t="s">
        <v>1526</v>
      </c>
      <c r="K1426" t="s">
        <v>1527</v>
      </c>
      <c r="L1426">
        <v>1368</v>
      </c>
      <c r="N1426">
        <v>1011</v>
      </c>
      <c r="O1426" t="s">
        <v>1100</v>
      </c>
      <c r="P1426" t="s">
        <v>1100</v>
      </c>
      <c r="Q1426">
        <v>1</v>
      </c>
      <c r="W1426">
        <v>0</v>
      </c>
      <c r="X1426">
        <v>-1382064929</v>
      </c>
      <c r="Y1426">
        <f t="shared" si="652"/>
        <v>5.6999999999999995E-2</v>
      </c>
      <c r="AA1426">
        <v>0</v>
      </c>
      <c r="AB1426">
        <v>399.44</v>
      </c>
      <c r="AC1426">
        <v>539.69000000000005</v>
      </c>
      <c r="AD1426">
        <v>0</v>
      </c>
      <c r="AE1426">
        <v>0</v>
      </c>
      <c r="AF1426">
        <v>399.44</v>
      </c>
      <c r="AG1426">
        <v>539.69000000000005</v>
      </c>
      <c r="AH1426">
        <v>0</v>
      </c>
      <c r="AI1426">
        <v>1</v>
      </c>
      <c r="AJ1426">
        <v>1</v>
      </c>
      <c r="AK1426">
        <v>1</v>
      </c>
      <c r="AL1426">
        <v>1</v>
      </c>
      <c r="AM1426">
        <v>-2</v>
      </c>
      <c r="AN1426">
        <v>0</v>
      </c>
      <c r="AO1426">
        <v>0</v>
      </c>
      <c r="AP1426">
        <v>1</v>
      </c>
      <c r="AQ1426">
        <v>1</v>
      </c>
      <c r="AR1426">
        <v>0</v>
      </c>
      <c r="AS1426" t="s">
        <v>3</v>
      </c>
      <c r="AT1426">
        <v>0.19</v>
      </c>
      <c r="AU1426" t="s">
        <v>321</v>
      </c>
      <c r="AV1426">
        <v>1</v>
      </c>
      <c r="AW1426">
        <v>2</v>
      </c>
      <c r="AX1426">
        <v>448999802</v>
      </c>
      <c r="AY1426">
        <v>2</v>
      </c>
      <c r="AZ1426">
        <v>98304</v>
      </c>
      <c r="BA1426">
        <v>1474</v>
      </c>
      <c r="BB1426">
        <v>1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75.893600000000006</v>
      </c>
      <c r="BL1426">
        <v>102.54110000000001</v>
      </c>
      <c r="BM1426">
        <v>0</v>
      </c>
      <c r="BN1426">
        <v>0</v>
      </c>
      <c r="BO1426">
        <v>0.19</v>
      </c>
      <c r="BP1426">
        <v>1</v>
      </c>
      <c r="BQ1426">
        <v>0</v>
      </c>
      <c r="BR1426">
        <v>22.768079999999998</v>
      </c>
      <c r="BS1426">
        <v>30.762330000000002</v>
      </c>
      <c r="BT1426">
        <v>0</v>
      </c>
      <c r="BU1426">
        <v>0</v>
      </c>
      <c r="BV1426">
        <v>5.6999999999999995E-2</v>
      </c>
      <c r="BW1426">
        <v>1</v>
      </c>
      <c r="CV1426">
        <v>0</v>
      </c>
      <c r="CW1426">
        <f>ROUND(Y1426*Source!I783*DO1426,7)</f>
        <v>5.7000000000000002E-2</v>
      </c>
      <c r="CX1426">
        <f>ROUND(Y1426*Source!I783,7)</f>
        <v>5.7000000000000002E-2</v>
      </c>
      <c r="CY1426">
        <f>AB1426</f>
        <v>399.44</v>
      </c>
      <c r="CZ1426">
        <f>AF1426</f>
        <v>399.44</v>
      </c>
      <c r="DA1426">
        <f>AJ1426</f>
        <v>1</v>
      </c>
      <c r="DB1426">
        <f t="shared" si="653"/>
        <v>22.766999999999999</v>
      </c>
      <c r="DC1426">
        <f t="shared" si="654"/>
        <v>30.762</v>
      </c>
      <c r="DD1426" t="s">
        <v>3</v>
      </c>
      <c r="DE1426" t="s">
        <v>3</v>
      </c>
      <c r="DF1426">
        <f t="shared" si="651"/>
        <v>0</v>
      </c>
      <c r="DG1426">
        <f t="shared" si="655"/>
        <v>22.77</v>
      </c>
      <c r="DH1426">
        <f t="shared" si="648"/>
        <v>30.76</v>
      </c>
      <c r="DI1426">
        <f t="shared" si="649"/>
        <v>0</v>
      </c>
      <c r="DJ1426">
        <f>DG1426+DH1426</f>
        <v>53.53</v>
      </c>
      <c r="DK1426">
        <v>1</v>
      </c>
      <c r="DL1426" t="s">
        <v>1209</v>
      </c>
      <c r="DM1426">
        <v>4</v>
      </c>
      <c r="DN1426" t="s">
        <v>1203</v>
      </c>
      <c r="DO1426">
        <v>1</v>
      </c>
    </row>
    <row r="1427" spans="1:119" x14ac:dyDescent="0.2">
      <c r="A1427">
        <f>ROW(Source!A783)</f>
        <v>783</v>
      </c>
      <c r="B1427">
        <v>449016111</v>
      </c>
      <c r="C1427">
        <v>448999785</v>
      </c>
      <c r="D1427">
        <v>327164209</v>
      </c>
      <c r="E1427">
        <v>1</v>
      </c>
      <c r="F1427">
        <v>1</v>
      </c>
      <c r="G1427">
        <v>1</v>
      </c>
      <c r="H1427">
        <v>3</v>
      </c>
      <c r="I1427" t="s">
        <v>1320</v>
      </c>
      <c r="J1427" t="s">
        <v>1321</v>
      </c>
      <c r="K1427" t="s">
        <v>1322</v>
      </c>
      <c r="L1427">
        <v>1346</v>
      </c>
      <c r="N1427">
        <v>1009</v>
      </c>
      <c r="O1427" t="s">
        <v>441</v>
      </c>
      <c r="P1427" t="s">
        <v>441</v>
      </c>
      <c r="Q1427">
        <v>1</v>
      </c>
      <c r="W1427">
        <v>0</v>
      </c>
      <c r="X1427">
        <v>18064107</v>
      </c>
      <c r="Y1427">
        <f>(AT1427*ROUND(0,7))</f>
        <v>0</v>
      </c>
      <c r="AA1427">
        <v>121.39</v>
      </c>
      <c r="AB1427">
        <v>0</v>
      </c>
      <c r="AC1427">
        <v>0</v>
      </c>
      <c r="AD1427">
        <v>0</v>
      </c>
      <c r="AE1427">
        <v>155.63</v>
      </c>
      <c r="AF1427">
        <v>0</v>
      </c>
      <c r="AG1427">
        <v>0</v>
      </c>
      <c r="AH1427">
        <v>0</v>
      </c>
      <c r="AI1427">
        <v>0.78</v>
      </c>
      <c r="AJ1427">
        <v>1</v>
      </c>
      <c r="AK1427">
        <v>1</v>
      </c>
      <c r="AL1427">
        <v>1</v>
      </c>
      <c r="AM1427">
        <v>2</v>
      </c>
      <c r="AN1427">
        <v>0</v>
      </c>
      <c r="AO1427">
        <v>0</v>
      </c>
      <c r="AP1427">
        <v>1</v>
      </c>
      <c r="AQ1427">
        <v>1</v>
      </c>
      <c r="AR1427">
        <v>0</v>
      </c>
      <c r="AS1427" t="s">
        <v>3</v>
      </c>
      <c r="AT1427">
        <v>0.1</v>
      </c>
      <c r="AU1427" t="s">
        <v>135</v>
      </c>
      <c r="AV1427">
        <v>0</v>
      </c>
      <c r="AW1427">
        <v>2</v>
      </c>
      <c r="AX1427">
        <v>448999803</v>
      </c>
      <c r="AY1427">
        <v>1</v>
      </c>
      <c r="AZ1427">
        <v>0</v>
      </c>
      <c r="BA1427">
        <v>1475</v>
      </c>
      <c r="BB1427">
        <v>1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15.563000000000001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1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CV1427">
        <v>0</v>
      </c>
      <c r="CW1427">
        <v>0</v>
      </c>
      <c r="CX1427">
        <f>ROUND(Y1427*Source!I783,7)</f>
        <v>0</v>
      </c>
      <c r="CY1427">
        <f>AA1427</f>
        <v>121.39</v>
      </c>
      <c r="CZ1427">
        <f>AE1427</f>
        <v>155.63</v>
      </c>
      <c r="DA1427">
        <f>AI1427</f>
        <v>0.78</v>
      </c>
      <c r="DB1427">
        <f>ROUND((ROUND(AT1427*CZ1427,2)*ROUND(0,7)),6)</f>
        <v>0</v>
      </c>
      <c r="DC1427">
        <f>ROUND((ROUND(AT1427*AG1427,2)*ROUND(0,7)),6)</f>
        <v>0</v>
      </c>
      <c r="DD1427" t="s">
        <v>3</v>
      </c>
      <c r="DE1427" t="s">
        <v>3</v>
      </c>
      <c r="DF1427">
        <f>ROUND(ROUND(AE1427*AI1427,2)*CX1427,2)</f>
        <v>0</v>
      </c>
      <c r="DG1427">
        <f t="shared" si="655"/>
        <v>0</v>
      </c>
      <c r="DH1427">
        <f t="shared" si="648"/>
        <v>0</v>
      </c>
      <c r="DI1427">
        <f t="shared" si="649"/>
        <v>0</v>
      </c>
      <c r="DJ1427">
        <f>DF1427</f>
        <v>0</v>
      </c>
      <c r="DK1427">
        <v>0</v>
      </c>
      <c r="DL1427" t="s">
        <v>3</v>
      </c>
      <c r="DM1427">
        <v>0</v>
      </c>
      <c r="DN1427" t="s">
        <v>3</v>
      </c>
      <c r="DO1427">
        <v>0</v>
      </c>
    </row>
    <row r="1428" spans="1:119" x14ac:dyDescent="0.2">
      <c r="A1428">
        <f>ROW(Source!A783)</f>
        <v>783</v>
      </c>
      <c r="B1428">
        <v>449016111</v>
      </c>
      <c r="C1428">
        <v>448999785</v>
      </c>
      <c r="D1428">
        <v>327164851</v>
      </c>
      <c r="E1428">
        <v>1</v>
      </c>
      <c r="F1428">
        <v>1</v>
      </c>
      <c r="G1428">
        <v>1</v>
      </c>
      <c r="H1428">
        <v>3</v>
      </c>
      <c r="I1428" t="s">
        <v>1241</v>
      </c>
      <c r="J1428" t="s">
        <v>1242</v>
      </c>
      <c r="K1428" t="s">
        <v>1243</v>
      </c>
      <c r="L1428">
        <v>1346</v>
      </c>
      <c r="N1428">
        <v>1009</v>
      </c>
      <c r="O1428" t="s">
        <v>441</v>
      </c>
      <c r="P1428" t="s">
        <v>441</v>
      </c>
      <c r="Q1428">
        <v>1</v>
      </c>
      <c r="W1428">
        <v>0</v>
      </c>
      <c r="X1428">
        <v>1271338475</v>
      </c>
      <c r="Y1428">
        <f>(AT1428*ROUND(0,7))</f>
        <v>0</v>
      </c>
      <c r="AA1428">
        <v>188.92</v>
      </c>
      <c r="AB1428">
        <v>0</v>
      </c>
      <c r="AC1428">
        <v>0</v>
      </c>
      <c r="AD1428">
        <v>0</v>
      </c>
      <c r="AE1428">
        <v>174.93</v>
      </c>
      <c r="AF1428">
        <v>0</v>
      </c>
      <c r="AG1428">
        <v>0</v>
      </c>
      <c r="AH1428">
        <v>0</v>
      </c>
      <c r="AI1428">
        <v>1.08</v>
      </c>
      <c r="AJ1428">
        <v>1</v>
      </c>
      <c r="AK1428">
        <v>1</v>
      </c>
      <c r="AL1428">
        <v>1</v>
      </c>
      <c r="AM1428">
        <v>2</v>
      </c>
      <c r="AN1428">
        <v>0</v>
      </c>
      <c r="AO1428">
        <v>0</v>
      </c>
      <c r="AP1428">
        <v>1</v>
      </c>
      <c r="AQ1428">
        <v>1</v>
      </c>
      <c r="AR1428">
        <v>0</v>
      </c>
      <c r="AS1428" t="s">
        <v>3</v>
      </c>
      <c r="AT1428">
        <v>0.1</v>
      </c>
      <c r="AU1428" t="s">
        <v>135</v>
      </c>
      <c r="AV1428">
        <v>0</v>
      </c>
      <c r="AW1428">
        <v>2</v>
      </c>
      <c r="AX1428">
        <v>448999804</v>
      </c>
      <c r="AY1428">
        <v>1</v>
      </c>
      <c r="AZ1428">
        <v>0</v>
      </c>
      <c r="BA1428">
        <v>1476</v>
      </c>
      <c r="BB1428">
        <v>1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17.493000000000002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1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CV1428">
        <v>0</v>
      </c>
      <c r="CW1428">
        <v>0</v>
      </c>
      <c r="CX1428">
        <f>ROUND(Y1428*Source!I783,7)</f>
        <v>0</v>
      </c>
      <c r="CY1428">
        <f>AA1428</f>
        <v>188.92</v>
      </c>
      <c r="CZ1428">
        <f>AE1428</f>
        <v>174.93</v>
      </c>
      <c r="DA1428">
        <f>AI1428</f>
        <v>1.08</v>
      </c>
      <c r="DB1428">
        <f>ROUND((ROUND(AT1428*CZ1428,2)*ROUND(0,7)),6)</f>
        <v>0</v>
      </c>
      <c r="DC1428">
        <f>ROUND((ROUND(AT1428*AG1428,2)*ROUND(0,7)),6)</f>
        <v>0</v>
      </c>
      <c r="DD1428" t="s">
        <v>3</v>
      </c>
      <c r="DE1428" t="s">
        <v>3</v>
      </c>
      <c r="DF1428">
        <f>ROUND(ROUND(AE1428*AI1428,2)*CX1428,2)</f>
        <v>0</v>
      </c>
      <c r="DG1428">
        <f t="shared" si="655"/>
        <v>0</v>
      </c>
      <c r="DH1428">
        <f t="shared" si="648"/>
        <v>0</v>
      </c>
      <c r="DI1428">
        <f t="shared" si="649"/>
        <v>0</v>
      </c>
      <c r="DJ1428">
        <f>DF1428</f>
        <v>0</v>
      </c>
      <c r="DK1428">
        <v>0</v>
      </c>
      <c r="DL1428" t="s">
        <v>3</v>
      </c>
      <c r="DM1428">
        <v>0</v>
      </c>
      <c r="DN1428" t="s">
        <v>3</v>
      </c>
      <c r="DO1428">
        <v>0</v>
      </c>
    </row>
    <row r="1429" spans="1:119" x14ac:dyDescent="0.2">
      <c r="A1429">
        <f>ROW(Source!A783)</f>
        <v>783</v>
      </c>
      <c r="B1429">
        <v>449016111</v>
      </c>
      <c r="C1429">
        <v>448999785</v>
      </c>
      <c r="D1429">
        <v>327181313</v>
      </c>
      <c r="E1429">
        <v>1</v>
      </c>
      <c r="F1429">
        <v>1</v>
      </c>
      <c r="G1429">
        <v>1</v>
      </c>
      <c r="H1429">
        <v>3</v>
      </c>
      <c r="I1429" t="s">
        <v>1755</v>
      </c>
      <c r="J1429" t="s">
        <v>1756</v>
      </c>
      <c r="K1429" t="s">
        <v>1757</v>
      </c>
      <c r="L1429">
        <v>1346</v>
      </c>
      <c r="N1429">
        <v>1009</v>
      </c>
      <c r="O1429" t="s">
        <v>441</v>
      </c>
      <c r="P1429" t="s">
        <v>441</v>
      </c>
      <c r="Q1429">
        <v>1</v>
      </c>
      <c r="W1429">
        <v>0</v>
      </c>
      <c r="X1429">
        <v>466552771</v>
      </c>
      <c r="Y1429">
        <f>(AT1429*ROUND(0,7))</f>
        <v>0</v>
      </c>
      <c r="AA1429">
        <v>115.03</v>
      </c>
      <c r="AB1429">
        <v>0</v>
      </c>
      <c r="AC1429">
        <v>0</v>
      </c>
      <c r="AD1429">
        <v>0</v>
      </c>
      <c r="AE1429">
        <v>79.88</v>
      </c>
      <c r="AF1429">
        <v>0</v>
      </c>
      <c r="AG1429">
        <v>0</v>
      </c>
      <c r="AH1429">
        <v>0</v>
      </c>
      <c r="AI1429">
        <v>1.44</v>
      </c>
      <c r="AJ1429">
        <v>1</v>
      </c>
      <c r="AK1429">
        <v>1</v>
      </c>
      <c r="AL1429">
        <v>1</v>
      </c>
      <c r="AM1429">
        <v>2</v>
      </c>
      <c r="AN1429">
        <v>0</v>
      </c>
      <c r="AO1429">
        <v>0</v>
      </c>
      <c r="AP1429">
        <v>1</v>
      </c>
      <c r="AQ1429">
        <v>1</v>
      </c>
      <c r="AR1429">
        <v>0</v>
      </c>
      <c r="AS1429" t="s">
        <v>3</v>
      </c>
      <c r="AT1429">
        <v>0.02</v>
      </c>
      <c r="AU1429" t="s">
        <v>135</v>
      </c>
      <c r="AV1429">
        <v>0</v>
      </c>
      <c r="AW1429">
        <v>2</v>
      </c>
      <c r="AX1429">
        <v>448999805</v>
      </c>
      <c r="AY1429">
        <v>1</v>
      </c>
      <c r="AZ1429">
        <v>0</v>
      </c>
      <c r="BA1429">
        <v>1477</v>
      </c>
      <c r="BB1429">
        <v>1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1.5975999999999999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1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CV1429">
        <v>0</v>
      </c>
      <c r="CW1429">
        <v>0</v>
      </c>
      <c r="CX1429">
        <f>ROUND(Y1429*Source!I783,7)</f>
        <v>0</v>
      </c>
      <c r="CY1429">
        <f>AA1429</f>
        <v>115.03</v>
      </c>
      <c r="CZ1429">
        <f>AE1429</f>
        <v>79.88</v>
      </c>
      <c r="DA1429">
        <f>AI1429</f>
        <v>1.44</v>
      </c>
      <c r="DB1429">
        <f>ROUND((ROUND(AT1429*CZ1429,2)*ROUND(0,7)),6)</f>
        <v>0</v>
      </c>
      <c r="DC1429">
        <f>ROUND((ROUND(AT1429*AG1429,2)*ROUND(0,7)),6)</f>
        <v>0</v>
      </c>
      <c r="DD1429" t="s">
        <v>3</v>
      </c>
      <c r="DE1429" t="s">
        <v>3</v>
      </c>
      <c r="DF1429">
        <f>ROUND(ROUND(AE1429*AI1429,2)*CX1429,2)</f>
        <v>0</v>
      </c>
      <c r="DG1429">
        <f t="shared" si="655"/>
        <v>0</v>
      </c>
      <c r="DH1429">
        <f t="shared" si="648"/>
        <v>0</v>
      </c>
      <c r="DI1429">
        <f t="shared" si="649"/>
        <v>0</v>
      </c>
      <c r="DJ1429">
        <f>DF1429</f>
        <v>0</v>
      </c>
      <c r="DK1429">
        <v>0</v>
      </c>
      <c r="DL1429" t="s">
        <v>3</v>
      </c>
      <c r="DM1429">
        <v>0</v>
      </c>
      <c r="DN1429" t="s">
        <v>3</v>
      </c>
      <c r="DO1429">
        <v>0</v>
      </c>
    </row>
    <row r="1430" spans="1:119" x14ac:dyDescent="0.2">
      <c r="A1430">
        <f>ROW(Source!A784)</f>
        <v>784</v>
      </c>
      <c r="B1430">
        <v>449016111</v>
      </c>
      <c r="C1430">
        <v>448999807</v>
      </c>
      <c r="D1430">
        <v>327091202</v>
      </c>
      <c r="E1430">
        <v>112</v>
      </c>
      <c r="F1430">
        <v>1</v>
      </c>
      <c r="G1430">
        <v>1</v>
      </c>
      <c r="H1430">
        <v>1</v>
      </c>
      <c r="I1430" t="s">
        <v>1251</v>
      </c>
      <c r="J1430" t="s">
        <v>3</v>
      </c>
      <c r="K1430" t="s">
        <v>1672</v>
      </c>
      <c r="L1430">
        <v>1191</v>
      </c>
      <c r="N1430">
        <v>1013</v>
      </c>
      <c r="O1430" t="s">
        <v>1203</v>
      </c>
      <c r="P1430" t="s">
        <v>1203</v>
      </c>
      <c r="Q1430">
        <v>1</v>
      </c>
      <c r="W1430">
        <v>0</v>
      </c>
      <c r="X1430">
        <v>1522950421</v>
      </c>
      <c r="Y1430">
        <f t="shared" ref="Y1430:Y1436" si="656">AT1430</f>
        <v>2.06</v>
      </c>
      <c r="AA1430">
        <v>0</v>
      </c>
      <c r="AB1430">
        <v>0</v>
      </c>
      <c r="AC1430">
        <v>0</v>
      </c>
      <c r="AD1430">
        <v>555.79999999999995</v>
      </c>
      <c r="AE1430">
        <v>0</v>
      </c>
      <c r="AF1430">
        <v>0</v>
      </c>
      <c r="AG1430">
        <v>0</v>
      </c>
      <c r="AH1430">
        <v>555.79999999999995</v>
      </c>
      <c r="AI1430">
        <v>1</v>
      </c>
      <c r="AJ1430">
        <v>1</v>
      </c>
      <c r="AK1430">
        <v>1</v>
      </c>
      <c r="AL1430">
        <v>1</v>
      </c>
      <c r="AM1430">
        <v>-2</v>
      </c>
      <c r="AN1430">
        <v>0</v>
      </c>
      <c r="AO1430">
        <v>0</v>
      </c>
      <c r="AP1430">
        <v>1</v>
      </c>
      <c r="AQ1430">
        <v>1</v>
      </c>
      <c r="AR1430">
        <v>0</v>
      </c>
      <c r="AS1430" t="s">
        <v>3</v>
      </c>
      <c r="AT1430">
        <v>2.06</v>
      </c>
      <c r="AU1430" t="s">
        <v>3</v>
      </c>
      <c r="AV1430">
        <v>1</v>
      </c>
      <c r="AW1430">
        <v>2</v>
      </c>
      <c r="AX1430">
        <v>448999818</v>
      </c>
      <c r="AY1430">
        <v>2</v>
      </c>
      <c r="AZ1430">
        <v>131072</v>
      </c>
      <c r="BA1430">
        <v>1479</v>
      </c>
      <c r="BB1430">
        <v>1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1144.9479999999999</v>
      </c>
      <c r="BN1430">
        <v>2.06</v>
      </c>
      <c r="BO1430">
        <v>0</v>
      </c>
      <c r="BP1430">
        <v>1</v>
      </c>
      <c r="BQ1430">
        <v>0</v>
      </c>
      <c r="BR1430">
        <v>0</v>
      </c>
      <c r="BS1430">
        <v>0</v>
      </c>
      <c r="BT1430">
        <v>1144.9479999999999</v>
      </c>
      <c r="BU1430">
        <v>2.06</v>
      </c>
      <c r="BV1430">
        <v>0</v>
      </c>
      <c r="BW1430">
        <v>1</v>
      </c>
      <c r="CU1430">
        <f>ROUND(AT1430*Source!I784*AH1430*AL1430,2)</f>
        <v>1144.95</v>
      </c>
      <c r="CV1430">
        <f>ROUND(Y1430*Source!I784,7)</f>
        <v>2.06</v>
      </c>
      <c r="CW1430">
        <v>0</v>
      </c>
      <c r="CX1430">
        <f>ROUND(Y1430*Source!I784,7)</f>
        <v>2.06</v>
      </c>
      <c r="CY1430">
        <f>AD1430</f>
        <v>555.79999999999995</v>
      </c>
      <c r="CZ1430">
        <f>AH1430</f>
        <v>555.79999999999995</v>
      </c>
      <c r="DA1430">
        <f>AL1430</f>
        <v>1</v>
      </c>
      <c r="DB1430">
        <f t="shared" ref="DB1430:DB1436" si="657">ROUND(ROUND(AT1430*CZ1430,2),6)</f>
        <v>1144.95</v>
      </c>
      <c r="DC1430">
        <f t="shared" ref="DC1430:DC1436" si="658">ROUND(ROUND(AT1430*AG1430,2),6)</f>
        <v>0</v>
      </c>
      <c r="DD1430" t="s">
        <v>3</v>
      </c>
      <c r="DE1430" t="s">
        <v>3</v>
      </c>
      <c r="DF1430">
        <f t="shared" ref="DF1430:DF1436" si="659">ROUND(ROUND(AE1430,2)*CX1430,2)</f>
        <v>0</v>
      </c>
      <c r="DG1430">
        <f t="shared" si="655"/>
        <v>0</v>
      </c>
      <c r="DH1430">
        <f t="shared" si="648"/>
        <v>0</v>
      </c>
      <c r="DI1430">
        <f t="shared" si="649"/>
        <v>1144.95</v>
      </c>
      <c r="DJ1430">
        <f>DI1430</f>
        <v>1144.95</v>
      </c>
      <c r="DK1430">
        <v>1</v>
      </c>
      <c r="DL1430" t="s">
        <v>3</v>
      </c>
      <c r="DM1430">
        <v>0</v>
      </c>
      <c r="DN1430" t="s">
        <v>3</v>
      </c>
      <c r="DO1430">
        <v>0</v>
      </c>
    </row>
    <row r="1431" spans="1:119" x14ac:dyDescent="0.2">
      <c r="A1431">
        <f>ROW(Source!A784)</f>
        <v>784</v>
      </c>
      <c r="B1431">
        <v>449016111</v>
      </c>
      <c r="C1431">
        <v>448999807</v>
      </c>
      <c r="D1431">
        <v>327091406</v>
      </c>
      <c r="E1431">
        <v>112</v>
      </c>
      <c r="F1431">
        <v>1</v>
      </c>
      <c r="G1431">
        <v>1</v>
      </c>
      <c r="H1431">
        <v>1</v>
      </c>
      <c r="I1431" t="s">
        <v>1204</v>
      </c>
      <c r="J1431" t="s">
        <v>3</v>
      </c>
      <c r="K1431" t="s">
        <v>1205</v>
      </c>
      <c r="L1431">
        <v>1191</v>
      </c>
      <c r="N1431">
        <v>1013</v>
      </c>
      <c r="O1431" t="s">
        <v>1203</v>
      </c>
      <c r="P1431" t="s">
        <v>1203</v>
      </c>
      <c r="Q1431">
        <v>1</v>
      </c>
      <c r="W1431">
        <v>0</v>
      </c>
      <c r="X1431">
        <v>-1417349443</v>
      </c>
      <c r="Y1431">
        <f t="shared" si="656"/>
        <v>0.31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1</v>
      </c>
      <c r="AJ1431">
        <v>1</v>
      </c>
      <c r="AK1431">
        <v>1</v>
      </c>
      <c r="AL1431">
        <v>1</v>
      </c>
      <c r="AM1431">
        <v>-2</v>
      </c>
      <c r="AN1431">
        <v>0</v>
      </c>
      <c r="AO1431">
        <v>0</v>
      </c>
      <c r="AP1431">
        <v>1</v>
      </c>
      <c r="AQ1431">
        <v>1</v>
      </c>
      <c r="AR1431">
        <v>0</v>
      </c>
      <c r="AS1431" t="s">
        <v>3</v>
      </c>
      <c r="AT1431">
        <v>0.31</v>
      </c>
      <c r="AU1431" t="s">
        <v>3</v>
      </c>
      <c r="AV1431">
        <v>2</v>
      </c>
      <c r="AW1431">
        <v>2</v>
      </c>
      <c r="AX1431">
        <v>448999819</v>
      </c>
      <c r="AY1431">
        <v>1</v>
      </c>
      <c r="AZ1431">
        <v>0</v>
      </c>
      <c r="BA1431">
        <v>1480</v>
      </c>
      <c r="BB1431">
        <v>1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CV1431">
        <v>0</v>
      </c>
      <c r="CW1431">
        <v>0</v>
      </c>
      <c r="CX1431">
        <f>ROUND(Y1431*Source!I784,7)</f>
        <v>0.31</v>
      </c>
      <c r="CY1431">
        <f>AD1431</f>
        <v>0</v>
      </c>
      <c r="CZ1431">
        <f>AH1431</f>
        <v>0</v>
      </c>
      <c r="DA1431">
        <f>AL1431</f>
        <v>1</v>
      </c>
      <c r="DB1431">
        <f t="shared" si="657"/>
        <v>0</v>
      </c>
      <c r="DC1431">
        <f t="shared" si="658"/>
        <v>0</v>
      </c>
      <c r="DD1431" t="s">
        <v>3</v>
      </c>
      <c r="DE1431" t="s">
        <v>3</v>
      </c>
      <c r="DF1431">
        <f t="shared" si="659"/>
        <v>0</v>
      </c>
      <c r="DG1431">
        <f t="shared" si="655"/>
        <v>0</v>
      </c>
      <c r="DH1431">
        <f t="shared" si="648"/>
        <v>0</v>
      </c>
      <c r="DI1431">
        <f t="shared" si="649"/>
        <v>0</v>
      </c>
      <c r="DJ1431">
        <f>DI1431</f>
        <v>0</v>
      </c>
      <c r="DK1431">
        <v>0</v>
      </c>
      <c r="DL1431" t="s">
        <v>3</v>
      </c>
      <c r="DM1431">
        <v>0</v>
      </c>
      <c r="DN1431" t="s">
        <v>3</v>
      </c>
      <c r="DO1431">
        <v>0</v>
      </c>
    </row>
    <row r="1432" spans="1:119" x14ac:dyDescent="0.2">
      <c r="A1432">
        <f>ROW(Source!A784)</f>
        <v>784</v>
      </c>
      <c r="B1432">
        <v>449016111</v>
      </c>
      <c r="C1432">
        <v>448999807</v>
      </c>
      <c r="D1432">
        <v>327211387</v>
      </c>
      <c r="E1432">
        <v>1</v>
      </c>
      <c r="F1432">
        <v>1</v>
      </c>
      <c r="G1432">
        <v>1</v>
      </c>
      <c r="H1432">
        <v>2</v>
      </c>
      <c r="I1432" t="s">
        <v>1819</v>
      </c>
      <c r="J1432" t="s">
        <v>1820</v>
      </c>
      <c r="K1432" t="s">
        <v>1821</v>
      </c>
      <c r="L1432">
        <v>1368</v>
      </c>
      <c r="N1432">
        <v>1011</v>
      </c>
      <c r="O1432" t="s">
        <v>1100</v>
      </c>
      <c r="P1432" t="s">
        <v>1100</v>
      </c>
      <c r="Q1432">
        <v>1</v>
      </c>
      <c r="W1432">
        <v>0</v>
      </c>
      <c r="X1432">
        <v>607082353</v>
      </c>
      <c r="Y1432">
        <f t="shared" si="656"/>
        <v>0.19</v>
      </c>
      <c r="AA1432">
        <v>0</v>
      </c>
      <c r="AB1432">
        <v>14.42</v>
      </c>
      <c r="AC1432">
        <v>0</v>
      </c>
      <c r="AD1432">
        <v>0</v>
      </c>
      <c r="AE1432">
        <v>0</v>
      </c>
      <c r="AF1432">
        <v>10.23</v>
      </c>
      <c r="AG1432">
        <v>0</v>
      </c>
      <c r="AH1432">
        <v>0</v>
      </c>
      <c r="AI1432">
        <v>1</v>
      </c>
      <c r="AJ1432">
        <v>1.41</v>
      </c>
      <c r="AK1432">
        <v>1</v>
      </c>
      <c r="AL1432">
        <v>1</v>
      </c>
      <c r="AM1432">
        <v>2</v>
      </c>
      <c r="AN1432">
        <v>0</v>
      </c>
      <c r="AO1432">
        <v>0</v>
      </c>
      <c r="AP1432">
        <v>1</v>
      </c>
      <c r="AQ1432">
        <v>1</v>
      </c>
      <c r="AR1432">
        <v>0</v>
      </c>
      <c r="AS1432" t="s">
        <v>3</v>
      </c>
      <c r="AT1432">
        <v>0.19</v>
      </c>
      <c r="AU1432" t="s">
        <v>3</v>
      </c>
      <c r="AV1432">
        <v>1</v>
      </c>
      <c r="AW1432">
        <v>2</v>
      </c>
      <c r="AX1432">
        <v>448999820</v>
      </c>
      <c r="AY1432">
        <v>1</v>
      </c>
      <c r="AZ1432">
        <v>0</v>
      </c>
      <c r="BA1432">
        <v>1481</v>
      </c>
      <c r="BB1432">
        <v>1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1.9437000000000002</v>
      </c>
      <c r="BL1432">
        <v>0</v>
      </c>
      <c r="BM1432">
        <v>0</v>
      </c>
      <c r="BN1432">
        <v>0</v>
      </c>
      <c r="BO1432">
        <v>0</v>
      </c>
      <c r="BP1432">
        <v>1</v>
      </c>
      <c r="BQ1432">
        <v>0</v>
      </c>
      <c r="BR1432">
        <v>1.9437000000000002</v>
      </c>
      <c r="BS1432">
        <v>0</v>
      </c>
      <c r="BT1432">
        <v>0</v>
      </c>
      <c r="BU1432">
        <v>0</v>
      </c>
      <c r="BV1432">
        <v>0</v>
      </c>
      <c r="BW1432">
        <v>1</v>
      </c>
      <c r="CV1432">
        <v>0</v>
      </c>
      <c r="CW1432">
        <f>ROUND(Y1432*Source!I784*DO1432,7)</f>
        <v>0</v>
      </c>
      <c r="CX1432">
        <f>ROUND(Y1432*Source!I784,7)</f>
        <v>0.19</v>
      </c>
      <c r="CY1432">
        <f>AB1432</f>
        <v>14.42</v>
      </c>
      <c r="CZ1432">
        <f>AF1432</f>
        <v>10.23</v>
      </c>
      <c r="DA1432">
        <f>AJ1432</f>
        <v>1.41</v>
      </c>
      <c r="DB1432">
        <f t="shared" si="657"/>
        <v>1.94</v>
      </c>
      <c r="DC1432">
        <f t="shared" si="658"/>
        <v>0</v>
      </c>
      <c r="DD1432" t="s">
        <v>3</v>
      </c>
      <c r="DE1432" t="s">
        <v>3</v>
      </c>
      <c r="DF1432">
        <f t="shared" si="659"/>
        <v>0</v>
      </c>
      <c r="DG1432">
        <f>ROUND(ROUND(AF1432*AJ1432,2)*CX1432,2)</f>
        <v>2.74</v>
      </c>
      <c r="DH1432">
        <f t="shared" si="648"/>
        <v>0</v>
      </c>
      <c r="DI1432">
        <f t="shared" si="649"/>
        <v>0</v>
      </c>
      <c r="DJ1432">
        <f>DG1432+DH1432</f>
        <v>2.74</v>
      </c>
      <c r="DK1432">
        <v>0</v>
      </c>
      <c r="DL1432" t="s">
        <v>3</v>
      </c>
      <c r="DM1432">
        <v>0</v>
      </c>
      <c r="DN1432" t="s">
        <v>3</v>
      </c>
      <c r="DO1432">
        <v>0</v>
      </c>
    </row>
    <row r="1433" spans="1:119" x14ac:dyDescent="0.2">
      <c r="A1433">
        <f>ROW(Source!A784)</f>
        <v>784</v>
      </c>
      <c r="B1433">
        <v>449016111</v>
      </c>
      <c r="C1433">
        <v>448999807</v>
      </c>
      <c r="D1433">
        <v>327211495</v>
      </c>
      <c r="E1433">
        <v>1</v>
      </c>
      <c r="F1433">
        <v>1</v>
      </c>
      <c r="G1433">
        <v>1</v>
      </c>
      <c r="H1433">
        <v>2</v>
      </c>
      <c r="I1433" t="s">
        <v>1220</v>
      </c>
      <c r="J1433" t="s">
        <v>1221</v>
      </c>
      <c r="K1433" t="s">
        <v>1222</v>
      </c>
      <c r="L1433">
        <v>1368</v>
      </c>
      <c r="N1433">
        <v>1011</v>
      </c>
      <c r="O1433" t="s">
        <v>1100</v>
      </c>
      <c r="P1433" t="s">
        <v>1100</v>
      </c>
      <c r="Q1433">
        <v>1</v>
      </c>
      <c r="W1433">
        <v>0</v>
      </c>
      <c r="X1433">
        <v>-613270886</v>
      </c>
      <c r="Y1433">
        <f t="shared" si="656"/>
        <v>0.06</v>
      </c>
      <c r="AA1433">
        <v>0</v>
      </c>
      <c r="AB1433">
        <v>1626.29</v>
      </c>
      <c r="AC1433">
        <v>724.95</v>
      </c>
      <c r="AD1433">
        <v>0</v>
      </c>
      <c r="AE1433">
        <v>0</v>
      </c>
      <c r="AF1433">
        <v>1626.29</v>
      </c>
      <c r="AG1433">
        <v>724.95</v>
      </c>
      <c r="AH1433">
        <v>0</v>
      </c>
      <c r="AI1433">
        <v>1</v>
      </c>
      <c r="AJ1433">
        <v>1</v>
      </c>
      <c r="AK1433">
        <v>1</v>
      </c>
      <c r="AL1433">
        <v>1</v>
      </c>
      <c r="AM1433">
        <v>-2</v>
      </c>
      <c r="AN1433">
        <v>0</v>
      </c>
      <c r="AO1433">
        <v>0</v>
      </c>
      <c r="AP1433">
        <v>1</v>
      </c>
      <c r="AQ1433">
        <v>1</v>
      </c>
      <c r="AR1433">
        <v>0</v>
      </c>
      <c r="AS1433" t="s">
        <v>3</v>
      </c>
      <c r="AT1433">
        <v>0.06</v>
      </c>
      <c r="AU1433" t="s">
        <v>3</v>
      </c>
      <c r="AV1433">
        <v>1</v>
      </c>
      <c r="AW1433">
        <v>2</v>
      </c>
      <c r="AX1433">
        <v>448999821</v>
      </c>
      <c r="AY1433">
        <v>2</v>
      </c>
      <c r="AZ1433">
        <v>98304</v>
      </c>
      <c r="BA1433">
        <v>1482</v>
      </c>
      <c r="BB1433">
        <v>1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97.577399999999997</v>
      </c>
      <c r="BL1433">
        <v>43.497</v>
      </c>
      <c r="BM1433">
        <v>0</v>
      </c>
      <c r="BN1433">
        <v>0</v>
      </c>
      <c r="BO1433">
        <v>0.06</v>
      </c>
      <c r="BP1433">
        <v>1</v>
      </c>
      <c r="BQ1433">
        <v>0</v>
      </c>
      <c r="BR1433">
        <v>97.577399999999997</v>
      </c>
      <c r="BS1433">
        <v>43.497</v>
      </c>
      <c r="BT1433">
        <v>0</v>
      </c>
      <c r="BU1433">
        <v>0</v>
      </c>
      <c r="BV1433">
        <v>0.06</v>
      </c>
      <c r="BW1433">
        <v>1</v>
      </c>
      <c r="CV1433">
        <v>0</v>
      </c>
      <c r="CW1433">
        <f>ROUND(Y1433*Source!I784*DO1433,7)</f>
        <v>0.06</v>
      </c>
      <c r="CX1433">
        <f>ROUND(Y1433*Source!I784,7)</f>
        <v>0.06</v>
      </c>
      <c r="CY1433">
        <f>AB1433</f>
        <v>1626.29</v>
      </c>
      <c r="CZ1433">
        <f>AF1433</f>
        <v>1626.29</v>
      </c>
      <c r="DA1433">
        <f>AJ1433</f>
        <v>1</v>
      </c>
      <c r="DB1433">
        <f t="shared" si="657"/>
        <v>97.58</v>
      </c>
      <c r="DC1433">
        <f t="shared" si="658"/>
        <v>43.5</v>
      </c>
      <c r="DD1433" t="s">
        <v>3</v>
      </c>
      <c r="DE1433" t="s">
        <v>3</v>
      </c>
      <c r="DF1433">
        <f t="shared" si="659"/>
        <v>0</v>
      </c>
      <c r="DG1433">
        <f t="shared" ref="DG1433:DG1475" si="660">ROUND(ROUND(AF1433,2)*CX1433,2)</f>
        <v>97.58</v>
      </c>
      <c r="DH1433">
        <f t="shared" si="648"/>
        <v>43.5</v>
      </c>
      <c r="DI1433">
        <f t="shared" si="649"/>
        <v>0</v>
      </c>
      <c r="DJ1433">
        <f>DG1433+DH1433</f>
        <v>141.07999999999998</v>
      </c>
      <c r="DK1433">
        <v>1</v>
      </c>
      <c r="DL1433" t="s">
        <v>1223</v>
      </c>
      <c r="DM1433">
        <v>6</v>
      </c>
      <c r="DN1433" t="s">
        <v>1203</v>
      </c>
      <c r="DO1433">
        <v>1</v>
      </c>
    </row>
    <row r="1434" spans="1:119" x14ac:dyDescent="0.2">
      <c r="A1434">
        <f>ROW(Source!A784)</f>
        <v>784</v>
      </c>
      <c r="B1434">
        <v>449016111</v>
      </c>
      <c r="C1434">
        <v>448999807</v>
      </c>
      <c r="D1434">
        <v>327212380</v>
      </c>
      <c r="E1434">
        <v>1</v>
      </c>
      <c r="F1434">
        <v>1</v>
      </c>
      <c r="G1434">
        <v>1</v>
      </c>
      <c r="H1434">
        <v>2</v>
      </c>
      <c r="I1434" t="s">
        <v>1206</v>
      </c>
      <c r="J1434" t="s">
        <v>1207</v>
      </c>
      <c r="K1434" t="s">
        <v>1208</v>
      </c>
      <c r="L1434">
        <v>1368</v>
      </c>
      <c r="N1434">
        <v>1011</v>
      </c>
      <c r="O1434" t="s">
        <v>1100</v>
      </c>
      <c r="P1434" t="s">
        <v>1100</v>
      </c>
      <c r="Q1434">
        <v>1</v>
      </c>
      <c r="W1434">
        <v>0</v>
      </c>
      <c r="X1434">
        <v>1032761012</v>
      </c>
      <c r="Y1434">
        <f t="shared" si="656"/>
        <v>0.06</v>
      </c>
      <c r="AA1434">
        <v>0</v>
      </c>
      <c r="AB1434">
        <v>641.70000000000005</v>
      </c>
      <c r="AC1434">
        <v>539.69000000000005</v>
      </c>
      <c r="AD1434">
        <v>0</v>
      </c>
      <c r="AE1434">
        <v>0</v>
      </c>
      <c r="AF1434">
        <v>641.70000000000005</v>
      </c>
      <c r="AG1434">
        <v>539.69000000000005</v>
      </c>
      <c r="AH1434">
        <v>0</v>
      </c>
      <c r="AI1434">
        <v>1</v>
      </c>
      <c r="AJ1434">
        <v>1</v>
      </c>
      <c r="AK1434">
        <v>1</v>
      </c>
      <c r="AL1434">
        <v>1</v>
      </c>
      <c r="AM1434">
        <v>-2</v>
      </c>
      <c r="AN1434">
        <v>0</v>
      </c>
      <c r="AO1434">
        <v>0</v>
      </c>
      <c r="AP1434">
        <v>1</v>
      </c>
      <c r="AQ1434">
        <v>1</v>
      </c>
      <c r="AR1434">
        <v>0</v>
      </c>
      <c r="AS1434" t="s">
        <v>3</v>
      </c>
      <c r="AT1434">
        <v>0.06</v>
      </c>
      <c r="AU1434" t="s">
        <v>3</v>
      </c>
      <c r="AV1434">
        <v>1</v>
      </c>
      <c r="AW1434">
        <v>2</v>
      </c>
      <c r="AX1434">
        <v>448999822</v>
      </c>
      <c r="AY1434">
        <v>2</v>
      </c>
      <c r="AZ1434">
        <v>98304</v>
      </c>
      <c r="BA1434">
        <v>1483</v>
      </c>
      <c r="BB1434">
        <v>1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38.502000000000002</v>
      </c>
      <c r="BL1434">
        <v>32.381399999999999</v>
      </c>
      <c r="BM1434">
        <v>0</v>
      </c>
      <c r="BN1434">
        <v>0</v>
      </c>
      <c r="BO1434">
        <v>0.06</v>
      </c>
      <c r="BP1434">
        <v>1</v>
      </c>
      <c r="BQ1434">
        <v>0</v>
      </c>
      <c r="BR1434">
        <v>38.502000000000002</v>
      </c>
      <c r="BS1434">
        <v>32.381399999999999</v>
      </c>
      <c r="BT1434">
        <v>0</v>
      </c>
      <c r="BU1434">
        <v>0</v>
      </c>
      <c r="BV1434">
        <v>0.06</v>
      </c>
      <c r="BW1434">
        <v>1</v>
      </c>
      <c r="CV1434">
        <v>0</v>
      </c>
      <c r="CW1434">
        <f>ROUND(Y1434*Source!I784*DO1434,7)</f>
        <v>0.06</v>
      </c>
      <c r="CX1434">
        <f>ROUND(Y1434*Source!I784,7)</f>
        <v>0.06</v>
      </c>
      <c r="CY1434">
        <f>AB1434</f>
        <v>641.70000000000005</v>
      </c>
      <c r="CZ1434">
        <f>AF1434</f>
        <v>641.70000000000005</v>
      </c>
      <c r="DA1434">
        <f>AJ1434</f>
        <v>1</v>
      </c>
      <c r="DB1434">
        <f t="shared" si="657"/>
        <v>38.5</v>
      </c>
      <c r="DC1434">
        <f t="shared" si="658"/>
        <v>32.380000000000003</v>
      </c>
      <c r="DD1434" t="s">
        <v>3</v>
      </c>
      <c r="DE1434" t="s">
        <v>3</v>
      </c>
      <c r="DF1434">
        <f t="shared" si="659"/>
        <v>0</v>
      </c>
      <c r="DG1434">
        <f t="shared" si="660"/>
        <v>38.5</v>
      </c>
      <c r="DH1434">
        <f t="shared" si="648"/>
        <v>32.380000000000003</v>
      </c>
      <c r="DI1434">
        <f t="shared" si="649"/>
        <v>0</v>
      </c>
      <c r="DJ1434">
        <f>DG1434+DH1434</f>
        <v>70.88</v>
      </c>
      <c r="DK1434">
        <v>1</v>
      </c>
      <c r="DL1434" t="s">
        <v>1209</v>
      </c>
      <c r="DM1434">
        <v>4</v>
      </c>
      <c r="DN1434" t="s">
        <v>1203</v>
      </c>
      <c r="DO1434">
        <v>1</v>
      </c>
    </row>
    <row r="1435" spans="1:119" x14ac:dyDescent="0.2">
      <c r="A1435">
        <f>ROW(Source!A784)</f>
        <v>784</v>
      </c>
      <c r="B1435">
        <v>449016111</v>
      </c>
      <c r="C1435">
        <v>448999807</v>
      </c>
      <c r="D1435">
        <v>327212572</v>
      </c>
      <c r="E1435">
        <v>1</v>
      </c>
      <c r="F1435">
        <v>1</v>
      </c>
      <c r="G1435">
        <v>1</v>
      </c>
      <c r="H1435">
        <v>2</v>
      </c>
      <c r="I1435" t="s">
        <v>1238</v>
      </c>
      <c r="J1435" t="s">
        <v>1239</v>
      </c>
      <c r="K1435" t="s">
        <v>1240</v>
      </c>
      <c r="L1435">
        <v>1368</v>
      </c>
      <c r="N1435">
        <v>1011</v>
      </c>
      <c r="O1435" t="s">
        <v>1100</v>
      </c>
      <c r="P1435" t="s">
        <v>1100</v>
      </c>
      <c r="Q1435">
        <v>1</v>
      </c>
      <c r="W1435">
        <v>0</v>
      </c>
      <c r="X1435">
        <v>646454608</v>
      </c>
      <c r="Y1435">
        <f t="shared" si="656"/>
        <v>0.61</v>
      </c>
      <c r="AA1435">
        <v>0</v>
      </c>
      <c r="AB1435">
        <v>34.61</v>
      </c>
      <c r="AC1435">
        <v>0</v>
      </c>
      <c r="AD1435">
        <v>0</v>
      </c>
      <c r="AE1435">
        <v>0</v>
      </c>
      <c r="AF1435">
        <v>34.61</v>
      </c>
      <c r="AG1435">
        <v>0</v>
      </c>
      <c r="AH1435">
        <v>0</v>
      </c>
      <c r="AI1435">
        <v>1</v>
      </c>
      <c r="AJ1435">
        <v>1</v>
      </c>
      <c r="AK1435">
        <v>1</v>
      </c>
      <c r="AL1435">
        <v>1</v>
      </c>
      <c r="AM1435">
        <v>-2</v>
      </c>
      <c r="AN1435">
        <v>0</v>
      </c>
      <c r="AO1435">
        <v>0</v>
      </c>
      <c r="AP1435">
        <v>1</v>
      </c>
      <c r="AQ1435">
        <v>1</v>
      </c>
      <c r="AR1435">
        <v>0</v>
      </c>
      <c r="AS1435" t="s">
        <v>3</v>
      </c>
      <c r="AT1435">
        <v>0.61</v>
      </c>
      <c r="AU1435" t="s">
        <v>3</v>
      </c>
      <c r="AV1435">
        <v>1</v>
      </c>
      <c r="AW1435">
        <v>2</v>
      </c>
      <c r="AX1435">
        <v>448999823</v>
      </c>
      <c r="AY1435">
        <v>2</v>
      </c>
      <c r="AZ1435">
        <v>32768</v>
      </c>
      <c r="BA1435">
        <v>1484</v>
      </c>
      <c r="BB1435">
        <v>1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21.112099999999998</v>
      </c>
      <c r="BL1435">
        <v>0</v>
      </c>
      <c r="BM1435">
        <v>0</v>
      </c>
      <c r="BN1435">
        <v>0</v>
      </c>
      <c r="BO1435">
        <v>0</v>
      </c>
      <c r="BP1435">
        <v>1</v>
      </c>
      <c r="BQ1435">
        <v>0</v>
      </c>
      <c r="BR1435">
        <v>21.112099999999998</v>
      </c>
      <c r="BS1435">
        <v>0</v>
      </c>
      <c r="BT1435">
        <v>0</v>
      </c>
      <c r="BU1435">
        <v>0</v>
      </c>
      <c r="BV1435">
        <v>0</v>
      </c>
      <c r="BW1435">
        <v>1</v>
      </c>
      <c r="CV1435">
        <v>0</v>
      </c>
      <c r="CW1435">
        <f>ROUND(Y1435*Source!I784*DO1435,7)</f>
        <v>0</v>
      </c>
      <c r="CX1435">
        <f>ROUND(Y1435*Source!I784,7)</f>
        <v>0.61</v>
      </c>
      <c r="CY1435">
        <f>AB1435</f>
        <v>34.61</v>
      </c>
      <c r="CZ1435">
        <f>AF1435</f>
        <v>34.61</v>
      </c>
      <c r="DA1435">
        <f>AJ1435</f>
        <v>1</v>
      </c>
      <c r="DB1435">
        <f t="shared" si="657"/>
        <v>21.11</v>
      </c>
      <c r="DC1435">
        <f t="shared" si="658"/>
        <v>0</v>
      </c>
      <c r="DD1435" t="s">
        <v>3</v>
      </c>
      <c r="DE1435" t="s">
        <v>3</v>
      </c>
      <c r="DF1435">
        <f t="shared" si="659"/>
        <v>0</v>
      </c>
      <c r="DG1435">
        <f t="shared" si="660"/>
        <v>21.11</v>
      </c>
      <c r="DH1435">
        <f t="shared" si="648"/>
        <v>0</v>
      </c>
      <c r="DI1435">
        <f t="shared" si="649"/>
        <v>0</v>
      </c>
      <c r="DJ1435">
        <f>DG1435+DH1435</f>
        <v>21.11</v>
      </c>
      <c r="DK1435">
        <v>1</v>
      </c>
      <c r="DL1435" t="s">
        <v>3</v>
      </c>
      <c r="DM1435">
        <v>0</v>
      </c>
      <c r="DN1435" t="s">
        <v>3</v>
      </c>
      <c r="DO1435">
        <v>0</v>
      </c>
    </row>
    <row r="1436" spans="1:119" x14ac:dyDescent="0.2">
      <c r="A1436">
        <f>ROW(Source!A784)</f>
        <v>784</v>
      </c>
      <c r="B1436">
        <v>449016111</v>
      </c>
      <c r="C1436">
        <v>448999807</v>
      </c>
      <c r="D1436">
        <v>327212584</v>
      </c>
      <c r="E1436">
        <v>1</v>
      </c>
      <c r="F1436">
        <v>1</v>
      </c>
      <c r="G1436">
        <v>1</v>
      </c>
      <c r="H1436">
        <v>2</v>
      </c>
      <c r="I1436" t="s">
        <v>1525</v>
      </c>
      <c r="J1436" t="s">
        <v>1526</v>
      </c>
      <c r="K1436" t="s">
        <v>1527</v>
      </c>
      <c r="L1436">
        <v>1368</v>
      </c>
      <c r="N1436">
        <v>1011</v>
      </c>
      <c r="O1436" t="s">
        <v>1100</v>
      </c>
      <c r="P1436" t="s">
        <v>1100</v>
      </c>
      <c r="Q1436">
        <v>1</v>
      </c>
      <c r="W1436">
        <v>0</v>
      </c>
      <c r="X1436">
        <v>-1382064929</v>
      </c>
      <c r="Y1436">
        <f t="shared" si="656"/>
        <v>0.19</v>
      </c>
      <c r="AA1436">
        <v>0</v>
      </c>
      <c r="AB1436">
        <v>399.44</v>
      </c>
      <c r="AC1436">
        <v>539.69000000000005</v>
      </c>
      <c r="AD1436">
        <v>0</v>
      </c>
      <c r="AE1436">
        <v>0</v>
      </c>
      <c r="AF1436">
        <v>399.44</v>
      </c>
      <c r="AG1436">
        <v>539.69000000000005</v>
      </c>
      <c r="AH1436">
        <v>0</v>
      </c>
      <c r="AI1436">
        <v>1</v>
      </c>
      <c r="AJ1436">
        <v>1</v>
      </c>
      <c r="AK1436">
        <v>1</v>
      </c>
      <c r="AL1436">
        <v>1</v>
      </c>
      <c r="AM1436">
        <v>-2</v>
      </c>
      <c r="AN1436">
        <v>0</v>
      </c>
      <c r="AO1436">
        <v>0</v>
      </c>
      <c r="AP1436">
        <v>1</v>
      </c>
      <c r="AQ1436">
        <v>1</v>
      </c>
      <c r="AR1436">
        <v>0</v>
      </c>
      <c r="AS1436" t="s">
        <v>3</v>
      </c>
      <c r="AT1436">
        <v>0.19</v>
      </c>
      <c r="AU1436" t="s">
        <v>3</v>
      </c>
      <c r="AV1436">
        <v>1</v>
      </c>
      <c r="AW1436">
        <v>2</v>
      </c>
      <c r="AX1436">
        <v>448999824</v>
      </c>
      <c r="AY1436">
        <v>2</v>
      </c>
      <c r="AZ1436">
        <v>98304</v>
      </c>
      <c r="BA1436">
        <v>1485</v>
      </c>
      <c r="BB1436">
        <v>1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75.893600000000006</v>
      </c>
      <c r="BL1436">
        <v>102.54110000000001</v>
      </c>
      <c r="BM1436">
        <v>0</v>
      </c>
      <c r="BN1436">
        <v>0</v>
      </c>
      <c r="BO1436">
        <v>0.19</v>
      </c>
      <c r="BP1436">
        <v>1</v>
      </c>
      <c r="BQ1436">
        <v>0</v>
      </c>
      <c r="BR1436">
        <v>75.893600000000006</v>
      </c>
      <c r="BS1436">
        <v>102.54110000000001</v>
      </c>
      <c r="BT1436">
        <v>0</v>
      </c>
      <c r="BU1436">
        <v>0</v>
      </c>
      <c r="BV1436">
        <v>0.19</v>
      </c>
      <c r="BW1436">
        <v>1</v>
      </c>
      <c r="CV1436">
        <v>0</v>
      </c>
      <c r="CW1436">
        <f>ROUND(Y1436*Source!I784*DO1436,7)</f>
        <v>0.19</v>
      </c>
      <c r="CX1436">
        <f>ROUND(Y1436*Source!I784,7)</f>
        <v>0.19</v>
      </c>
      <c r="CY1436">
        <f>AB1436</f>
        <v>399.44</v>
      </c>
      <c r="CZ1436">
        <f>AF1436</f>
        <v>399.44</v>
      </c>
      <c r="DA1436">
        <f>AJ1436</f>
        <v>1</v>
      </c>
      <c r="DB1436">
        <f t="shared" si="657"/>
        <v>75.89</v>
      </c>
      <c r="DC1436">
        <f t="shared" si="658"/>
        <v>102.54</v>
      </c>
      <c r="DD1436" t="s">
        <v>3</v>
      </c>
      <c r="DE1436" t="s">
        <v>3</v>
      </c>
      <c r="DF1436">
        <f t="shared" si="659"/>
        <v>0</v>
      </c>
      <c r="DG1436">
        <f t="shared" si="660"/>
        <v>75.89</v>
      </c>
      <c r="DH1436">
        <f t="shared" si="648"/>
        <v>102.54</v>
      </c>
      <c r="DI1436">
        <f t="shared" si="649"/>
        <v>0</v>
      </c>
      <c r="DJ1436">
        <f>DG1436+DH1436</f>
        <v>178.43</v>
      </c>
      <c r="DK1436">
        <v>1</v>
      </c>
      <c r="DL1436" t="s">
        <v>1209</v>
      </c>
      <c r="DM1436">
        <v>4</v>
      </c>
      <c r="DN1436" t="s">
        <v>1203</v>
      </c>
      <c r="DO1436">
        <v>1</v>
      </c>
    </row>
    <row r="1437" spans="1:119" x14ac:dyDescent="0.2">
      <c r="A1437">
        <f>ROW(Source!A784)</f>
        <v>784</v>
      </c>
      <c r="B1437">
        <v>449016111</v>
      </c>
      <c r="C1437">
        <v>448999807</v>
      </c>
      <c r="D1437">
        <v>327164209</v>
      </c>
      <c r="E1437">
        <v>1</v>
      </c>
      <c r="F1437">
        <v>1</v>
      </c>
      <c r="G1437">
        <v>1</v>
      </c>
      <c r="H1437">
        <v>3</v>
      </c>
      <c r="I1437" t="s">
        <v>1320</v>
      </c>
      <c r="J1437" t="s">
        <v>1321</v>
      </c>
      <c r="K1437" t="s">
        <v>1322</v>
      </c>
      <c r="L1437">
        <v>1346</v>
      </c>
      <c r="N1437">
        <v>1009</v>
      </c>
      <c r="O1437" t="s">
        <v>441</v>
      </c>
      <c r="P1437" t="s">
        <v>441</v>
      </c>
      <c r="Q1437">
        <v>1</v>
      </c>
      <c r="W1437">
        <v>0</v>
      </c>
      <c r="X1437">
        <v>18064107</v>
      </c>
      <c r="Y1437">
        <f>(AT1437*ROUND(0,7))</f>
        <v>0</v>
      </c>
      <c r="AA1437">
        <v>121.39</v>
      </c>
      <c r="AB1437">
        <v>0</v>
      </c>
      <c r="AC1437">
        <v>0</v>
      </c>
      <c r="AD1437">
        <v>0</v>
      </c>
      <c r="AE1437">
        <v>155.63</v>
      </c>
      <c r="AF1437">
        <v>0</v>
      </c>
      <c r="AG1437">
        <v>0</v>
      </c>
      <c r="AH1437">
        <v>0</v>
      </c>
      <c r="AI1437">
        <v>0.78</v>
      </c>
      <c r="AJ1437">
        <v>1</v>
      </c>
      <c r="AK1437">
        <v>1</v>
      </c>
      <c r="AL1437">
        <v>1</v>
      </c>
      <c r="AM1437">
        <v>2</v>
      </c>
      <c r="AN1437">
        <v>0</v>
      </c>
      <c r="AO1437">
        <v>0</v>
      </c>
      <c r="AP1437">
        <v>1</v>
      </c>
      <c r="AQ1437">
        <v>1</v>
      </c>
      <c r="AR1437">
        <v>0</v>
      </c>
      <c r="AS1437" t="s">
        <v>3</v>
      </c>
      <c r="AT1437">
        <v>0.1</v>
      </c>
      <c r="AU1437" t="s">
        <v>135</v>
      </c>
      <c r="AV1437">
        <v>0</v>
      </c>
      <c r="AW1437">
        <v>2</v>
      </c>
      <c r="AX1437">
        <v>448999825</v>
      </c>
      <c r="AY1437">
        <v>1</v>
      </c>
      <c r="AZ1437">
        <v>0</v>
      </c>
      <c r="BA1437">
        <v>1486</v>
      </c>
      <c r="BB1437">
        <v>1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15.563000000000001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1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CV1437">
        <v>0</v>
      </c>
      <c r="CW1437">
        <v>0</v>
      </c>
      <c r="CX1437">
        <f>ROUND(Y1437*Source!I784,7)</f>
        <v>0</v>
      </c>
      <c r="CY1437">
        <f>AA1437</f>
        <v>121.39</v>
      </c>
      <c r="CZ1437">
        <f>AE1437</f>
        <v>155.63</v>
      </c>
      <c r="DA1437">
        <f>AI1437</f>
        <v>0.78</v>
      </c>
      <c r="DB1437">
        <f>ROUND((ROUND(AT1437*CZ1437,2)*ROUND(0,7)),6)</f>
        <v>0</v>
      </c>
      <c r="DC1437">
        <f>ROUND((ROUND(AT1437*AG1437,2)*ROUND(0,7)),6)</f>
        <v>0</v>
      </c>
      <c r="DD1437" t="s">
        <v>3</v>
      </c>
      <c r="DE1437" t="s">
        <v>3</v>
      </c>
      <c r="DF1437">
        <f>ROUND(ROUND(AE1437*AI1437,2)*CX1437,2)</f>
        <v>0</v>
      </c>
      <c r="DG1437">
        <f t="shared" si="660"/>
        <v>0</v>
      </c>
      <c r="DH1437">
        <f t="shared" si="648"/>
        <v>0</v>
      </c>
      <c r="DI1437">
        <f t="shared" si="649"/>
        <v>0</v>
      </c>
      <c r="DJ1437">
        <f>DF1437</f>
        <v>0</v>
      </c>
      <c r="DK1437">
        <v>0</v>
      </c>
      <c r="DL1437" t="s">
        <v>3</v>
      </c>
      <c r="DM1437">
        <v>0</v>
      </c>
      <c r="DN1437" t="s">
        <v>3</v>
      </c>
      <c r="DO1437">
        <v>0</v>
      </c>
    </row>
    <row r="1438" spans="1:119" x14ac:dyDescent="0.2">
      <c r="A1438">
        <f>ROW(Source!A784)</f>
        <v>784</v>
      </c>
      <c r="B1438">
        <v>449016111</v>
      </c>
      <c r="C1438">
        <v>448999807</v>
      </c>
      <c r="D1438">
        <v>327164851</v>
      </c>
      <c r="E1438">
        <v>1</v>
      </c>
      <c r="F1438">
        <v>1</v>
      </c>
      <c r="G1438">
        <v>1</v>
      </c>
      <c r="H1438">
        <v>3</v>
      </c>
      <c r="I1438" t="s">
        <v>1241</v>
      </c>
      <c r="J1438" t="s">
        <v>1242</v>
      </c>
      <c r="K1438" t="s">
        <v>1243</v>
      </c>
      <c r="L1438">
        <v>1346</v>
      </c>
      <c r="N1438">
        <v>1009</v>
      </c>
      <c r="O1438" t="s">
        <v>441</v>
      </c>
      <c r="P1438" t="s">
        <v>441</v>
      </c>
      <c r="Q1438">
        <v>1</v>
      </c>
      <c r="W1438">
        <v>0</v>
      </c>
      <c r="X1438">
        <v>1271338475</v>
      </c>
      <c r="Y1438">
        <f>(AT1438*ROUND(0,7))</f>
        <v>0</v>
      </c>
      <c r="AA1438">
        <v>188.92</v>
      </c>
      <c r="AB1438">
        <v>0</v>
      </c>
      <c r="AC1438">
        <v>0</v>
      </c>
      <c r="AD1438">
        <v>0</v>
      </c>
      <c r="AE1438">
        <v>174.93</v>
      </c>
      <c r="AF1438">
        <v>0</v>
      </c>
      <c r="AG1438">
        <v>0</v>
      </c>
      <c r="AH1438">
        <v>0</v>
      </c>
      <c r="AI1438">
        <v>1.08</v>
      </c>
      <c r="AJ1438">
        <v>1</v>
      </c>
      <c r="AK1438">
        <v>1</v>
      </c>
      <c r="AL1438">
        <v>1</v>
      </c>
      <c r="AM1438">
        <v>2</v>
      </c>
      <c r="AN1438">
        <v>0</v>
      </c>
      <c r="AO1438">
        <v>0</v>
      </c>
      <c r="AP1438">
        <v>1</v>
      </c>
      <c r="AQ1438">
        <v>1</v>
      </c>
      <c r="AR1438">
        <v>0</v>
      </c>
      <c r="AS1438" t="s">
        <v>3</v>
      </c>
      <c r="AT1438">
        <v>0.1</v>
      </c>
      <c r="AU1438" t="s">
        <v>135</v>
      </c>
      <c r="AV1438">
        <v>0</v>
      </c>
      <c r="AW1438">
        <v>2</v>
      </c>
      <c r="AX1438">
        <v>448999826</v>
      </c>
      <c r="AY1438">
        <v>1</v>
      </c>
      <c r="AZ1438">
        <v>0</v>
      </c>
      <c r="BA1438">
        <v>1487</v>
      </c>
      <c r="BB1438">
        <v>1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17.493000000000002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1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CV1438">
        <v>0</v>
      </c>
      <c r="CW1438">
        <v>0</v>
      </c>
      <c r="CX1438">
        <f>ROUND(Y1438*Source!I784,7)</f>
        <v>0</v>
      </c>
      <c r="CY1438">
        <f>AA1438</f>
        <v>188.92</v>
      </c>
      <c r="CZ1438">
        <f>AE1438</f>
        <v>174.93</v>
      </c>
      <c r="DA1438">
        <f>AI1438</f>
        <v>1.08</v>
      </c>
      <c r="DB1438">
        <f>ROUND((ROUND(AT1438*CZ1438,2)*ROUND(0,7)),6)</f>
        <v>0</v>
      </c>
      <c r="DC1438">
        <f>ROUND((ROUND(AT1438*AG1438,2)*ROUND(0,7)),6)</f>
        <v>0</v>
      </c>
      <c r="DD1438" t="s">
        <v>3</v>
      </c>
      <c r="DE1438" t="s">
        <v>3</v>
      </c>
      <c r="DF1438">
        <f>ROUND(ROUND(AE1438*AI1438,2)*CX1438,2)</f>
        <v>0</v>
      </c>
      <c r="DG1438">
        <f t="shared" si="660"/>
        <v>0</v>
      </c>
      <c r="DH1438">
        <f t="shared" si="648"/>
        <v>0</v>
      </c>
      <c r="DI1438">
        <f t="shared" si="649"/>
        <v>0</v>
      </c>
      <c r="DJ1438">
        <f>DF1438</f>
        <v>0</v>
      </c>
      <c r="DK1438">
        <v>0</v>
      </c>
      <c r="DL1438" t="s">
        <v>3</v>
      </c>
      <c r="DM1438">
        <v>0</v>
      </c>
      <c r="DN1438" t="s">
        <v>3</v>
      </c>
      <c r="DO1438">
        <v>0</v>
      </c>
    </row>
    <row r="1439" spans="1:119" x14ac:dyDescent="0.2">
      <c r="A1439">
        <f>ROW(Source!A784)</f>
        <v>784</v>
      </c>
      <c r="B1439">
        <v>449016111</v>
      </c>
      <c r="C1439">
        <v>448999807</v>
      </c>
      <c r="D1439">
        <v>327181313</v>
      </c>
      <c r="E1439">
        <v>1</v>
      </c>
      <c r="F1439">
        <v>1</v>
      </c>
      <c r="G1439">
        <v>1</v>
      </c>
      <c r="H1439">
        <v>3</v>
      </c>
      <c r="I1439" t="s">
        <v>1755</v>
      </c>
      <c r="J1439" t="s">
        <v>1756</v>
      </c>
      <c r="K1439" t="s">
        <v>1757</v>
      </c>
      <c r="L1439">
        <v>1346</v>
      </c>
      <c r="N1439">
        <v>1009</v>
      </c>
      <c r="O1439" t="s">
        <v>441</v>
      </c>
      <c r="P1439" t="s">
        <v>441</v>
      </c>
      <c r="Q1439">
        <v>1</v>
      </c>
      <c r="W1439">
        <v>0</v>
      </c>
      <c r="X1439">
        <v>466552771</v>
      </c>
      <c r="Y1439">
        <f>(AT1439*ROUND(0,7))</f>
        <v>0</v>
      </c>
      <c r="AA1439">
        <v>115.03</v>
      </c>
      <c r="AB1439">
        <v>0</v>
      </c>
      <c r="AC1439">
        <v>0</v>
      </c>
      <c r="AD1439">
        <v>0</v>
      </c>
      <c r="AE1439">
        <v>79.88</v>
      </c>
      <c r="AF1439">
        <v>0</v>
      </c>
      <c r="AG1439">
        <v>0</v>
      </c>
      <c r="AH1439">
        <v>0</v>
      </c>
      <c r="AI1439">
        <v>1.44</v>
      </c>
      <c r="AJ1439">
        <v>1</v>
      </c>
      <c r="AK1439">
        <v>1</v>
      </c>
      <c r="AL1439">
        <v>1</v>
      </c>
      <c r="AM1439">
        <v>2</v>
      </c>
      <c r="AN1439">
        <v>0</v>
      </c>
      <c r="AO1439">
        <v>0</v>
      </c>
      <c r="AP1439">
        <v>1</v>
      </c>
      <c r="AQ1439">
        <v>1</v>
      </c>
      <c r="AR1439">
        <v>0</v>
      </c>
      <c r="AS1439" t="s">
        <v>3</v>
      </c>
      <c r="AT1439">
        <v>0.02</v>
      </c>
      <c r="AU1439" t="s">
        <v>135</v>
      </c>
      <c r="AV1439">
        <v>0</v>
      </c>
      <c r="AW1439">
        <v>2</v>
      </c>
      <c r="AX1439">
        <v>448999827</v>
      </c>
      <c r="AY1439">
        <v>1</v>
      </c>
      <c r="AZ1439">
        <v>0</v>
      </c>
      <c r="BA1439">
        <v>1488</v>
      </c>
      <c r="BB1439">
        <v>1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1.5975999999999999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1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CV1439">
        <v>0</v>
      </c>
      <c r="CW1439">
        <v>0</v>
      </c>
      <c r="CX1439">
        <f>ROUND(Y1439*Source!I784,7)</f>
        <v>0</v>
      </c>
      <c r="CY1439">
        <f>AA1439</f>
        <v>115.03</v>
      </c>
      <c r="CZ1439">
        <f>AE1439</f>
        <v>79.88</v>
      </c>
      <c r="DA1439">
        <f>AI1439</f>
        <v>1.44</v>
      </c>
      <c r="DB1439">
        <f>ROUND((ROUND(AT1439*CZ1439,2)*ROUND(0,7)),6)</f>
        <v>0</v>
      </c>
      <c r="DC1439">
        <f>ROUND((ROUND(AT1439*AG1439,2)*ROUND(0,7)),6)</f>
        <v>0</v>
      </c>
      <c r="DD1439" t="s">
        <v>3</v>
      </c>
      <c r="DE1439" t="s">
        <v>3</v>
      </c>
      <c r="DF1439">
        <f>ROUND(ROUND(AE1439*AI1439,2)*CX1439,2)</f>
        <v>0</v>
      </c>
      <c r="DG1439">
        <f t="shared" si="660"/>
        <v>0</v>
      </c>
      <c r="DH1439">
        <f t="shared" si="648"/>
        <v>0</v>
      </c>
      <c r="DI1439">
        <f t="shared" si="649"/>
        <v>0</v>
      </c>
      <c r="DJ1439">
        <f>DF1439</f>
        <v>0</v>
      </c>
      <c r="DK1439">
        <v>0</v>
      </c>
      <c r="DL1439" t="s">
        <v>3</v>
      </c>
      <c r="DM1439">
        <v>0</v>
      </c>
      <c r="DN1439" t="s">
        <v>3</v>
      </c>
      <c r="DO1439">
        <v>0</v>
      </c>
    </row>
    <row r="1440" spans="1:119" x14ac:dyDescent="0.2">
      <c r="A1440">
        <f>ROW(Source!A785)</f>
        <v>785</v>
      </c>
      <c r="B1440">
        <v>449016111</v>
      </c>
      <c r="C1440">
        <v>448999829</v>
      </c>
      <c r="D1440">
        <v>277560309</v>
      </c>
      <c r="E1440">
        <v>109</v>
      </c>
      <c r="F1440">
        <v>1</v>
      </c>
      <c r="G1440">
        <v>1</v>
      </c>
      <c r="H1440">
        <v>1</v>
      </c>
      <c r="I1440" t="s">
        <v>1251</v>
      </c>
      <c r="J1440" t="s">
        <v>3</v>
      </c>
      <c r="K1440" t="s">
        <v>1252</v>
      </c>
      <c r="L1440">
        <v>1191</v>
      </c>
      <c r="N1440">
        <v>1013</v>
      </c>
      <c r="O1440" t="s">
        <v>1203</v>
      </c>
      <c r="P1440" t="s">
        <v>1203</v>
      </c>
      <c r="Q1440">
        <v>1</v>
      </c>
      <c r="W1440">
        <v>0</v>
      </c>
      <c r="X1440">
        <v>-1936699058</v>
      </c>
      <c r="Y1440">
        <f>(AT1440*ROUND(0.3,7))</f>
        <v>1.5450000000000002</v>
      </c>
      <c r="AA1440">
        <v>0</v>
      </c>
      <c r="AB1440">
        <v>0</v>
      </c>
      <c r="AC1440">
        <v>0</v>
      </c>
      <c r="AD1440">
        <v>555.79999999999995</v>
      </c>
      <c r="AE1440">
        <v>0</v>
      </c>
      <c r="AF1440">
        <v>0</v>
      </c>
      <c r="AG1440">
        <v>0</v>
      </c>
      <c r="AH1440">
        <v>555.79999999999995</v>
      </c>
      <c r="AI1440">
        <v>1</v>
      </c>
      <c r="AJ1440">
        <v>1</v>
      </c>
      <c r="AK1440">
        <v>1</v>
      </c>
      <c r="AL1440">
        <v>1</v>
      </c>
      <c r="AM1440">
        <v>-2</v>
      </c>
      <c r="AN1440">
        <v>0</v>
      </c>
      <c r="AO1440">
        <v>0</v>
      </c>
      <c r="AP1440">
        <v>1</v>
      </c>
      <c r="AQ1440">
        <v>1</v>
      </c>
      <c r="AR1440">
        <v>0</v>
      </c>
      <c r="AS1440" t="s">
        <v>3</v>
      </c>
      <c r="AT1440">
        <v>5.15</v>
      </c>
      <c r="AU1440" t="s">
        <v>321</v>
      </c>
      <c r="AV1440">
        <v>1</v>
      </c>
      <c r="AW1440">
        <v>2</v>
      </c>
      <c r="AX1440">
        <v>448999841</v>
      </c>
      <c r="AY1440">
        <v>2</v>
      </c>
      <c r="AZ1440">
        <v>131072</v>
      </c>
      <c r="BA1440">
        <v>1490</v>
      </c>
      <c r="BB1440">
        <v>1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2862.37</v>
      </c>
      <c r="BN1440">
        <v>5.15</v>
      </c>
      <c r="BO1440">
        <v>0</v>
      </c>
      <c r="BP1440">
        <v>1</v>
      </c>
      <c r="BQ1440">
        <v>0</v>
      </c>
      <c r="BR1440">
        <v>0</v>
      </c>
      <c r="BS1440">
        <v>0</v>
      </c>
      <c r="BT1440">
        <v>858.71100000000001</v>
      </c>
      <c r="BU1440">
        <v>1.5450000000000002</v>
      </c>
      <c r="BV1440">
        <v>0</v>
      </c>
      <c r="BW1440">
        <v>1</v>
      </c>
      <c r="CU1440">
        <f>ROUND(AT1440*Source!I785*AH1440*AL1440,2)</f>
        <v>2862.37</v>
      </c>
      <c r="CV1440">
        <f>ROUND(Y1440*Source!I785,7)</f>
        <v>1.5449999999999999</v>
      </c>
      <c r="CW1440">
        <v>0</v>
      </c>
      <c r="CX1440">
        <f>ROUND(Y1440*Source!I785,7)</f>
        <v>1.5449999999999999</v>
      </c>
      <c r="CY1440">
        <f>AD1440</f>
        <v>555.79999999999995</v>
      </c>
      <c r="CZ1440">
        <f>AH1440</f>
        <v>555.79999999999995</v>
      </c>
      <c r="DA1440">
        <f>AL1440</f>
        <v>1</v>
      </c>
      <c r="DB1440">
        <f>ROUND((ROUND(AT1440*CZ1440,2)*ROUND(0.3,7)),6)</f>
        <v>858.71100000000001</v>
      </c>
      <c r="DC1440">
        <f>ROUND((ROUND(AT1440*AG1440,2)*ROUND(0.3,7)),6)</f>
        <v>0</v>
      </c>
      <c r="DD1440" t="s">
        <v>3</v>
      </c>
      <c r="DE1440" t="s">
        <v>3</v>
      </c>
      <c r="DF1440">
        <f>ROUND(ROUND(AE1440,2)*CX1440,2)</f>
        <v>0</v>
      </c>
      <c r="DG1440">
        <f t="shared" si="660"/>
        <v>0</v>
      </c>
      <c r="DH1440">
        <f t="shared" si="648"/>
        <v>0</v>
      </c>
      <c r="DI1440">
        <f t="shared" si="649"/>
        <v>858.71</v>
      </c>
      <c r="DJ1440">
        <f>DI1440</f>
        <v>858.71</v>
      </c>
      <c r="DK1440">
        <v>1</v>
      </c>
      <c r="DL1440" t="s">
        <v>3</v>
      </c>
      <c r="DM1440">
        <v>0</v>
      </c>
      <c r="DN1440" t="s">
        <v>3</v>
      </c>
      <c r="DO1440">
        <v>0</v>
      </c>
    </row>
    <row r="1441" spans="1:119" x14ac:dyDescent="0.2">
      <c r="A1441">
        <f>ROW(Source!A785)</f>
        <v>785</v>
      </c>
      <c r="B1441">
        <v>449016111</v>
      </c>
      <c r="C1441">
        <v>448999829</v>
      </c>
      <c r="D1441">
        <v>277560491</v>
      </c>
      <c r="E1441">
        <v>109</v>
      </c>
      <c r="F1441">
        <v>1</v>
      </c>
      <c r="G1441">
        <v>1</v>
      </c>
      <c r="H1441">
        <v>1</v>
      </c>
      <c r="I1441" t="s">
        <v>1204</v>
      </c>
      <c r="J1441" t="s">
        <v>3</v>
      </c>
      <c r="K1441" t="s">
        <v>1205</v>
      </c>
      <c r="L1441">
        <v>1191</v>
      </c>
      <c r="N1441">
        <v>1013</v>
      </c>
      <c r="O1441" t="s">
        <v>1203</v>
      </c>
      <c r="P1441" t="s">
        <v>1203</v>
      </c>
      <c r="Q1441">
        <v>1</v>
      </c>
      <c r="W1441">
        <v>0</v>
      </c>
      <c r="X1441">
        <v>-1417349443</v>
      </c>
      <c r="Y1441">
        <f>(AT1441*ROUND(0.3,7))</f>
        <v>0.46199999999999997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1</v>
      </c>
      <c r="AJ1441">
        <v>1</v>
      </c>
      <c r="AK1441">
        <v>1</v>
      </c>
      <c r="AL1441">
        <v>1</v>
      </c>
      <c r="AM1441">
        <v>-2</v>
      </c>
      <c r="AN1441">
        <v>0</v>
      </c>
      <c r="AO1441">
        <v>0</v>
      </c>
      <c r="AP1441">
        <v>1</v>
      </c>
      <c r="AQ1441">
        <v>1</v>
      </c>
      <c r="AR1441">
        <v>0</v>
      </c>
      <c r="AS1441" t="s">
        <v>3</v>
      </c>
      <c r="AT1441">
        <v>1.54</v>
      </c>
      <c r="AU1441" t="s">
        <v>321</v>
      </c>
      <c r="AV1441">
        <v>2</v>
      </c>
      <c r="AW1441">
        <v>2</v>
      </c>
      <c r="AX1441">
        <v>448999842</v>
      </c>
      <c r="AY1441">
        <v>1</v>
      </c>
      <c r="AZ1441">
        <v>0</v>
      </c>
      <c r="BA1441">
        <v>1491</v>
      </c>
      <c r="BB1441">
        <v>1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CV1441">
        <v>0</v>
      </c>
      <c r="CW1441">
        <v>0</v>
      </c>
      <c r="CX1441">
        <f>ROUND(Y1441*Source!I785,7)</f>
        <v>0.46200000000000002</v>
      </c>
      <c r="CY1441">
        <f>AD1441</f>
        <v>0</v>
      </c>
      <c r="CZ1441">
        <f>AH1441</f>
        <v>0</v>
      </c>
      <c r="DA1441">
        <f>AL1441</f>
        <v>1</v>
      </c>
      <c r="DB1441">
        <f>ROUND((ROUND(AT1441*CZ1441,2)*ROUND(0.3,7)),6)</f>
        <v>0</v>
      </c>
      <c r="DC1441">
        <f>ROUND((ROUND(AT1441*AG1441,2)*ROUND(0.3,7)),6)</f>
        <v>0</v>
      </c>
      <c r="DD1441" t="s">
        <v>3</v>
      </c>
      <c r="DE1441" t="s">
        <v>3</v>
      </c>
      <c r="DF1441">
        <f>ROUND(ROUND(AE1441,2)*CX1441,2)</f>
        <v>0</v>
      </c>
      <c r="DG1441">
        <f t="shared" si="660"/>
        <v>0</v>
      </c>
      <c r="DH1441">
        <f t="shared" si="648"/>
        <v>0</v>
      </c>
      <c r="DI1441">
        <f t="shared" si="649"/>
        <v>0</v>
      </c>
      <c r="DJ1441">
        <f>DI1441</f>
        <v>0</v>
      </c>
      <c r="DK1441">
        <v>0</v>
      </c>
      <c r="DL1441" t="s">
        <v>3</v>
      </c>
      <c r="DM1441">
        <v>0</v>
      </c>
      <c r="DN1441" t="s">
        <v>3</v>
      </c>
      <c r="DO1441">
        <v>0</v>
      </c>
    </row>
    <row r="1442" spans="1:119" x14ac:dyDescent="0.2">
      <c r="A1442">
        <f>ROW(Source!A785)</f>
        <v>785</v>
      </c>
      <c r="B1442">
        <v>449016111</v>
      </c>
      <c r="C1442">
        <v>448999829</v>
      </c>
      <c r="D1442">
        <v>277944622</v>
      </c>
      <c r="E1442">
        <v>1</v>
      </c>
      <c r="F1442">
        <v>1</v>
      </c>
      <c r="G1442">
        <v>1</v>
      </c>
      <c r="H1442">
        <v>2</v>
      </c>
      <c r="I1442" t="s">
        <v>1220</v>
      </c>
      <c r="J1442" t="s">
        <v>1221</v>
      </c>
      <c r="K1442" t="s">
        <v>1222</v>
      </c>
      <c r="L1442">
        <v>1368</v>
      </c>
      <c r="N1442">
        <v>1011</v>
      </c>
      <c r="O1442" t="s">
        <v>1100</v>
      </c>
      <c r="P1442" t="s">
        <v>1100</v>
      </c>
      <c r="Q1442">
        <v>1</v>
      </c>
      <c r="W1442">
        <v>0</v>
      </c>
      <c r="X1442">
        <v>-776243211</v>
      </c>
      <c r="Y1442">
        <f>(AT1442*ROUND(0.3,7))</f>
        <v>0.23099999999999998</v>
      </c>
      <c r="AA1442">
        <v>0</v>
      </c>
      <c r="AB1442">
        <v>1626.29</v>
      </c>
      <c r="AC1442">
        <v>724.95</v>
      </c>
      <c r="AD1442">
        <v>0</v>
      </c>
      <c r="AE1442">
        <v>0</v>
      </c>
      <c r="AF1442">
        <v>1626.29</v>
      </c>
      <c r="AG1442">
        <v>724.95</v>
      </c>
      <c r="AH1442">
        <v>0</v>
      </c>
      <c r="AI1442">
        <v>1</v>
      </c>
      <c r="AJ1442">
        <v>1</v>
      </c>
      <c r="AK1442">
        <v>1</v>
      </c>
      <c r="AL1442">
        <v>1</v>
      </c>
      <c r="AM1442">
        <v>-2</v>
      </c>
      <c r="AN1442">
        <v>0</v>
      </c>
      <c r="AO1442">
        <v>0</v>
      </c>
      <c r="AP1442">
        <v>1</v>
      </c>
      <c r="AQ1442">
        <v>1</v>
      </c>
      <c r="AR1442">
        <v>0</v>
      </c>
      <c r="AS1442" t="s">
        <v>3</v>
      </c>
      <c r="AT1442">
        <v>0.77</v>
      </c>
      <c r="AU1442" t="s">
        <v>321</v>
      </c>
      <c r="AV1442">
        <v>1</v>
      </c>
      <c r="AW1442">
        <v>2</v>
      </c>
      <c r="AX1442">
        <v>448999843</v>
      </c>
      <c r="AY1442">
        <v>2</v>
      </c>
      <c r="AZ1442">
        <v>98304</v>
      </c>
      <c r="BA1442">
        <v>1492</v>
      </c>
      <c r="BB1442">
        <v>1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1252.2433000000001</v>
      </c>
      <c r="BL1442">
        <v>558.2115</v>
      </c>
      <c r="BM1442">
        <v>0</v>
      </c>
      <c r="BN1442">
        <v>0</v>
      </c>
      <c r="BO1442">
        <v>0.77</v>
      </c>
      <c r="BP1442">
        <v>1</v>
      </c>
      <c r="BQ1442">
        <v>0</v>
      </c>
      <c r="BR1442">
        <v>375.67298999999997</v>
      </c>
      <c r="BS1442">
        <v>167.46344999999999</v>
      </c>
      <c r="BT1442">
        <v>0</v>
      </c>
      <c r="BU1442">
        <v>0</v>
      </c>
      <c r="BV1442">
        <v>0.23099999999999998</v>
      </c>
      <c r="BW1442">
        <v>1</v>
      </c>
      <c r="CV1442">
        <v>0</v>
      </c>
      <c r="CW1442">
        <f>ROUND(Y1442*Source!I785*DO1442,7)</f>
        <v>0.23100000000000001</v>
      </c>
      <c r="CX1442">
        <f>ROUND(Y1442*Source!I785,7)</f>
        <v>0.23100000000000001</v>
      </c>
      <c r="CY1442">
        <f>AB1442</f>
        <v>1626.29</v>
      </c>
      <c r="CZ1442">
        <f>AF1442</f>
        <v>1626.29</v>
      </c>
      <c r="DA1442">
        <f>AJ1442</f>
        <v>1</v>
      </c>
      <c r="DB1442">
        <f>ROUND((ROUND(AT1442*CZ1442,2)*ROUND(0.3,7)),6)</f>
        <v>375.67200000000003</v>
      </c>
      <c r="DC1442">
        <f>ROUND((ROUND(AT1442*AG1442,2)*ROUND(0.3,7)),6)</f>
        <v>167.46299999999999</v>
      </c>
      <c r="DD1442" t="s">
        <v>3</v>
      </c>
      <c r="DE1442" t="s">
        <v>3</v>
      </c>
      <c r="DF1442">
        <f>ROUND(ROUND(AE1442,2)*CX1442,2)</f>
        <v>0</v>
      </c>
      <c r="DG1442">
        <f t="shared" si="660"/>
        <v>375.67</v>
      </c>
      <c r="DH1442">
        <f t="shared" si="648"/>
        <v>167.46</v>
      </c>
      <c r="DI1442">
        <f t="shared" si="649"/>
        <v>0</v>
      </c>
      <c r="DJ1442">
        <f>DG1442+DH1442</f>
        <v>543.13</v>
      </c>
      <c r="DK1442">
        <v>1</v>
      </c>
      <c r="DL1442" t="s">
        <v>1223</v>
      </c>
      <c r="DM1442">
        <v>6</v>
      </c>
      <c r="DN1442" t="s">
        <v>1203</v>
      </c>
      <c r="DO1442">
        <v>1</v>
      </c>
    </row>
    <row r="1443" spans="1:119" x14ac:dyDescent="0.2">
      <c r="A1443">
        <f>ROW(Source!A785)</f>
        <v>785</v>
      </c>
      <c r="B1443">
        <v>449016111</v>
      </c>
      <c r="C1443">
        <v>448999829</v>
      </c>
      <c r="D1443">
        <v>277945805</v>
      </c>
      <c r="E1443">
        <v>1</v>
      </c>
      <c r="F1443">
        <v>1</v>
      </c>
      <c r="G1443">
        <v>1</v>
      </c>
      <c r="H1443">
        <v>2</v>
      </c>
      <c r="I1443" t="s">
        <v>1206</v>
      </c>
      <c r="J1443" t="s">
        <v>1207</v>
      </c>
      <c r="K1443" t="s">
        <v>1208</v>
      </c>
      <c r="L1443">
        <v>1368</v>
      </c>
      <c r="N1443">
        <v>1011</v>
      </c>
      <c r="O1443" t="s">
        <v>1100</v>
      </c>
      <c r="P1443" t="s">
        <v>1100</v>
      </c>
      <c r="Q1443">
        <v>1</v>
      </c>
      <c r="W1443">
        <v>0</v>
      </c>
      <c r="X1443">
        <v>721652621</v>
      </c>
      <c r="Y1443">
        <f>(AT1443*ROUND(0.3,7))</f>
        <v>0.23099999999999998</v>
      </c>
      <c r="AA1443">
        <v>0</v>
      </c>
      <c r="AB1443">
        <v>641.70000000000005</v>
      </c>
      <c r="AC1443">
        <v>539.69000000000005</v>
      </c>
      <c r="AD1443">
        <v>0</v>
      </c>
      <c r="AE1443">
        <v>0</v>
      </c>
      <c r="AF1443">
        <v>641.70000000000005</v>
      </c>
      <c r="AG1443">
        <v>539.69000000000005</v>
      </c>
      <c r="AH1443">
        <v>0</v>
      </c>
      <c r="AI1443">
        <v>1</v>
      </c>
      <c r="AJ1443">
        <v>1</v>
      </c>
      <c r="AK1443">
        <v>1</v>
      </c>
      <c r="AL1443">
        <v>1</v>
      </c>
      <c r="AM1443">
        <v>-2</v>
      </c>
      <c r="AN1443">
        <v>0</v>
      </c>
      <c r="AO1443">
        <v>0</v>
      </c>
      <c r="AP1443">
        <v>1</v>
      </c>
      <c r="AQ1443">
        <v>1</v>
      </c>
      <c r="AR1443">
        <v>0</v>
      </c>
      <c r="AS1443" t="s">
        <v>3</v>
      </c>
      <c r="AT1443">
        <v>0.77</v>
      </c>
      <c r="AU1443" t="s">
        <v>321</v>
      </c>
      <c r="AV1443">
        <v>1</v>
      </c>
      <c r="AW1443">
        <v>2</v>
      </c>
      <c r="AX1443">
        <v>448999844</v>
      </c>
      <c r="AY1443">
        <v>2</v>
      </c>
      <c r="AZ1443">
        <v>98304</v>
      </c>
      <c r="BA1443">
        <v>1493</v>
      </c>
      <c r="BB1443">
        <v>1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494.10900000000004</v>
      </c>
      <c r="BL1443">
        <v>415.56130000000007</v>
      </c>
      <c r="BM1443">
        <v>0</v>
      </c>
      <c r="BN1443">
        <v>0</v>
      </c>
      <c r="BO1443">
        <v>0.77</v>
      </c>
      <c r="BP1443">
        <v>1</v>
      </c>
      <c r="BQ1443">
        <v>0</v>
      </c>
      <c r="BR1443">
        <v>148.23269999999999</v>
      </c>
      <c r="BS1443">
        <v>124.66839</v>
      </c>
      <c r="BT1443">
        <v>0</v>
      </c>
      <c r="BU1443">
        <v>0</v>
      </c>
      <c r="BV1443">
        <v>0.23099999999999998</v>
      </c>
      <c r="BW1443">
        <v>1</v>
      </c>
      <c r="CV1443">
        <v>0</v>
      </c>
      <c r="CW1443">
        <f>ROUND(Y1443*Source!I785*DO1443,7)</f>
        <v>0.23100000000000001</v>
      </c>
      <c r="CX1443">
        <f>ROUND(Y1443*Source!I785,7)</f>
        <v>0.23100000000000001</v>
      </c>
      <c r="CY1443">
        <f>AB1443</f>
        <v>641.70000000000005</v>
      </c>
      <c r="CZ1443">
        <f>AF1443</f>
        <v>641.70000000000005</v>
      </c>
      <c r="DA1443">
        <f>AJ1443</f>
        <v>1</v>
      </c>
      <c r="DB1443">
        <f>ROUND((ROUND(AT1443*CZ1443,2)*ROUND(0.3,7)),6)</f>
        <v>148.233</v>
      </c>
      <c r="DC1443">
        <f>ROUND((ROUND(AT1443*AG1443,2)*ROUND(0.3,7)),6)</f>
        <v>124.66800000000001</v>
      </c>
      <c r="DD1443" t="s">
        <v>3</v>
      </c>
      <c r="DE1443" t="s">
        <v>3</v>
      </c>
      <c r="DF1443">
        <f>ROUND(ROUND(AE1443,2)*CX1443,2)</f>
        <v>0</v>
      </c>
      <c r="DG1443">
        <f t="shared" si="660"/>
        <v>148.22999999999999</v>
      </c>
      <c r="DH1443">
        <f t="shared" si="648"/>
        <v>124.67</v>
      </c>
      <c r="DI1443">
        <f t="shared" si="649"/>
        <v>0</v>
      </c>
      <c r="DJ1443">
        <f>DG1443+DH1443</f>
        <v>272.89999999999998</v>
      </c>
      <c r="DK1443">
        <v>1</v>
      </c>
      <c r="DL1443" t="s">
        <v>1209</v>
      </c>
      <c r="DM1443">
        <v>4</v>
      </c>
      <c r="DN1443" t="s">
        <v>1203</v>
      </c>
      <c r="DO1443">
        <v>1</v>
      </c>
    </row>
    <row r="1444" spans="1:119" x14ac:dyDescent="0.2">
      <c r="A1444">
        <f>ROW(Source!A785)</f>
        <v>785</v>
      </c>
      <c r="B1444">
        <v>449016111</v>
      </c>
      <c r="C1444">
        <v>448999829</v>
      </c>
      <c r="D1444">
        <v>277946072</v>
      </c>
      <c r="E1444">
        <v>1</v>
      </c>
      <c r="F1444">
        <v>1</v>
      </c>
      <c r="G1444">
        <v>1</v>
      </c>
      <c r="H1444">
        <v>2</v>
      </c>
      <c r="I1444" t="s">
        <v>1238</v>
      </c>
      <c r="J1444" t="s">
        <v>1239</v>
      </c>
      <c r="K1444" t="s">
        <v>1240</v>
      </c>
      <c r="L1444">
        <v>1368</v>
      </c>
      <c r="N1444">
        <v>1011</v>
      </c>
      <c r="O1444" t="s">
        <v>1100</v>
      </c>
      <c r="P1444" t="s">
        <v>1100</v>
      </c>
      <c r="Q1444">
        <v>1</v>
      </c>
      <c r="W1444">
        <v>0</v>
      </c>
      <c r="X1444">
        <v>-278178338</v>
      </c>
      <c r="Y1444">
        <f>(AT1444*ROUND(0.3,7))</f>
        <v>0.56999999999999995</v>
      </c>
      <c r="AA1444">
        <v>0</v>
      </c>
      <c r="AB1444">
        <v>34.61</v>
      </c>
      <c r="AC1444">
        <v>0</v>
      </c>
      <c r="AD1444">
        <v>0</v>
      </c>
      <c r="AE1444">
        <v>0</v>
      </c>
      <c r="AF1444">
        <v>34.61</v>
      </c>
      <c r="AG1444">
        <v>0</v>
      </c>
      <c r="AH1444">
        <v>0</v>
      </c>
      <c r="AI1444">
        <v>1</v>
      </c>
      <c r="AJ1444">
        <v>1</v>
      </c>
      <c r="AK1444">
        <v>1</v>
      </c>
      <c r="AL1444">
        <v>1</v>
      </c>
      <c r="AM1444">
        <v>-2</v>
      </c>
      <c r="AN1444">
        <v>0</v>
      </c>
      <c r="AO1444">
        <v>0</v>
      </c>
      <c r="AP1444">
        <v>1</v>
      </c>
      <c r="AQ1444">
        <v>1</v>
      </c>
      <c r="AR1444">
        <v>0</v>
      </c>
      <c r="AS1444" t="s">
        <v>3</v>
      </c>
      <c r="AT1444">
        <v>1.9</v>
      </c>
      <c r="AU1444" t="s">
        <v>321</v>
      </c>
      <c r="AV1444">
        <v>1</v>
      </c>
      <c r="AW1444">
        <v>2</v>
      </c>
      <c r="AX1444">
        <v>448999845</v>
      </c>
      <c r="AY1444">
        <v>2</v>
      </c>
      <c r="AZ1444">
        <v>32768</v>
      </c>
      <c r="BA1444">
        <v>1494</v>
      </c>
      <c r="BB1444">
        <v>1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65.759</v>
      </c>
      <c r="BL1444">
        <v>0</v>
      </c>
      <c r="BM1444">
        <v>0</v>
      </c>
      <c r="BN1444">
        <v>0</v>
      </c>
      <c r="BO1444">
        <v>0</v>
      </c>
      <c r="BP1444">
        <v>1</v>
      </c>
      <c r="BQ1444">
        <v>0</v>
      </c>
      <c r="BR1444">
        <v>19.727699999999999</v>
      </c>
      <c r="BS1444">
        <v>0</v>
      </c>
      <c r="BT1444">
        <v>0</v>
      </c>
      <c r="BU1444">
        <v>0</v>
      </c>
      <c r="BV1444">
        <v>0</v>
      </c>
      <c r="BW1444">
        <v>1</v>
      </c>
      <c r="CV1444">
        <v>0</v>
      </c>
      <c r="CW1444">
        <f>ROUND(Y1444*Source!I785*DO1444,7)</f>
        <v>0</v>
      </c>
      <c r="CX1444">
        <f>ROUND(Y1444*Source!I785,7)</f>
        <v>0.56999999999999995</v>
      </c>
      <c r="CY1444">
        <f>AB1444</f>
        <v>34.61</v>
      </c>
      <c r="CZ1444">
        <f>AF1444</f>
        <v>34.61</v>
      </c>
      <c r="DA1444">
        <f>AJ1444</f>
        <v>1</v>
      </c>
      <c r="DB1444">
        <f>ROUND((ROUND(AT1444*CZ1444,2)*ROUND(0.3,7)),6)</f>
        <v>19.728000000000002</v>
      </c>
      <c r="DC1444">
        <f>ROUND((ROUND(AT1444*AG1444,2)*ROUND(0.3,7)),6)</f>
        <v>0</v>
      </c>
      <c r="DD1444" t="s">
        <v>3</v>
      </c>
      <c r="DE1444" t="s">
        <v>3</v>
      </c>
      <c r="DF1444">
        <f>ROUND(ROUND(AE1444,2)*CX1444,2)</f>
        <v>0</v>
      </c>
      <c r="DG1444">
        <f t="shared" si="660"/>
        <v>19.73</v>
      </c>
      <c r="DH1444">
        <f t="shared" si="648"/>
        <v>0</v>
      </c>
      <c r="DI1444">
        <f t="shared" si="649"/>
        <v>0</v>
      </c>
      <c r="DJ1444">
        <f>DG1444+DH1444</f>
        <v>19.73</v>
      </c>
      <c r="DK1444">
        <v>1</v>
      </c>
      <c r="DL1444" t="s">
        <v>3</v>
      </c>
      <c r="DM1444">
        <v>0</v>
      </c>
      <c r="DN1444" t="s">
        <v>3</v>
      </c>
      <c r="DO1444">
        <v>0</v>
      </c>
    </row>
    <row r="1445" spans="1:119" x14ac:dyDescent="0.2">
      <c r="A1445">
        <f>ROW(Source!A785)</f>
        <v>785</v>
      </c>
      <c r="B1445">
        <v>449016111</v>
      </c>
      <c r="C1445">
        <v>448999829</v>
      </c>
      <c r="D1445">
        <v>277866682</v>
      </c>
      <c r="E1445">
        <v>1</v>
      </c>
      <c r="F1445">
        <v>1</v>
      </c>
      <c r="G1445">
        <v>1</v>
      </c>
      <c r="H1445">
        <v>3</v>
      </c>
      <c r="I1445" t="s">
        <v>1320</v>
      </c>
      <c r="J1445" t="s">
        <v>1321</v>
      </c>
      <c r="K1445" t="s">
        <v>1322</v>
      </c>
      <c r="L1445">
        <v>1346</v>
      </c>
      <c r="N1445">
        <v>1009</v>
      </c>
      <c r="O1445" t="s">
        <v>441</v>
      </c>
      <c r="P1445" t="s">
        <v>441</v>
      </c>
      <c r="Q1445">
        <v>1</v>
      </c>
      <c r="W1445">
        <v>0</v>
      </c>
      <c r="X1445">
        <v>1568892381</v>
      </c>
      <c r="Y1445">
        <f>(AT1445*ROUND(0,7))</f>
        <v>0</v>
      </c>
      <c r="AA1445">
        <v>121.39</v>
      </c>
      <c r="AB1445">
        <v>0</v>
      </c>
      <c r="AC1445">
        <v>0</v>
      </c>
      <c r="AD1445">
        <v>0</v>
      </c>
      <c r="AE1445">
        <v>155.63</v>
      </c>
      <c r="AF1445">
        <v>0</v>
      </c>
      <c r="AG1445">
        <v>0</v>
      </c>
      <c r="AH1445">
        <v>0</v>
      </c>
      <c r="AI1445">
        <v>0.78</v>
      </c>
      <c r="AJ1445">
        <v>1</v>
      </c>
      <c r="AK1445">
        <v>1</v>
      </c>
      <c r="AL1445">
        <v>1</v>
      </c>
      <c r="AM1445">
        <v>2</v>
      </c>
      <c r="AN1445">
        <v>0</v>
      </c>
      <c r="AO1445">
        <v>0</v>
      </c>
      <c r="AP1445">
        <v>1</v>
      </c>
      <c r="AQ1445">
        <v>1</v>
      </c>
      <c r="AR1445">
        <v>0</v>
      </c>
      <c r="AS1445" t="s">
        <v>3</v>
      </c>
      <c r="AT1445">
        <v>0.15</v>
      </c>
      <c r="AU1445" t="s">
        <v>135</v>
      </c>
      <c r="AV1445">
        <v>0</v>
      </c>
      <c r="AW1445">
        <v>2</v>
      </c>
      <c r="AX1445">
        <v>448999846</v>
      </c>
      <c r="AY1445">
        <v>1</v>
      </c>
      <c r="AZ1445">
        <v>0</v>
      </c>
      <c r="BA1445">
        <v>1495</v>
      </c>
      <c r="BB1445">
        <v>1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23.3445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1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CV1445">
        <v>0</v>
      </c>
      <c r="CW1445">
        <v>0</v>
      </c>
      <c r="CX1445">
        <f>ROUND(Y1445*Source!I785,7)</f>
        <v>0</v>
      </c>
      <c r="CY1445">
        <f t="shared" ref="CY1445:CY1450" si="661">AA1445</f>
        <v>121.39</v>
      </c>
      <c r="CZ1445">
        <f t="shared" ref="CZ1445:CZ1450" si="662">AE1445</f>
        <v>155.63</v>
      </c>
      <c r="DA1445">
        <f t="shared" ref="DA1445:DA1450" si="663">AI1445</f>
        <v>0.78</v>
      </c>
      <c r="DB1445">
        <f>ROUND((ROUND(AT1445*CZ1445,2)*ROUND(0,7)),6)</f>
        <v>0</v>
      </c>
      <c r="DC1445">
        <f>ROUND((ROUND(AT1445*AG1445,2)*ROUND(0,7)),6)</f>
        <v>0</v>
      </c>
      <c r="DD1445" t="s">
        <v>3</v>
      </c>
      <c r="DE1445" t="s">
        <v>3</v>
      </c>
      <c r="DF1445">
        <f>ROUND(ROUND(AE1445*AI1445,2)*CX1445,2)</f>
        <v>0</v>
      </c>
      <c r="DG1445">
        <f t="shared" si="660"/>
        <v>0</v>
      </c>
      <c r="DH1445">
        <f t="shared" si="648"/>
        <v>0</v>
      </c>
      <c r="DI1445">
        <f t="shared" si="649"/>
        <v>0</v>
      </c>
      <c r="DJ1445">
        <f t="shared" ref="DJ1445:DJ1450" si="664">DF1445</f>
        <v>0</v>
      </c>
      <c r="DK1445">
        <v>0</v>
      </c>
      <c r="DL1445" t="s">
        <v>3</v>
      </c>
      <c r="DM1445">
        <v>0</v>
      </c>
      <c r="DN1445" t="s">
        <v>3</v>
      </c>
      <c r="DO1445">
        <v>0</v>
      </c>
    </row>
    <row r="1446" spans="1:119" x14ac:dyDescent="0.2">
      <c r="A1446">
        <f>ROW(Source!A785)</f>
        <v>785</v>
      </c>
      <c r="B1446">
        <v>449016111</v>
      </c>
      <c r="C1446">
        <v>448999829</v>
      </c>
      <c r="D1446">
        <v>277867733</v>
      </c>
      <c r="E1446">
        <v>1</v>
      </c>
      <c r="F1446">
        <v>1</v>
      </c>
      <c r="G1446">
        <v>1</v>
      </c>
      <c r="H1446">
        <v>3</v>
      </c>
      <c r="I1446" t="s">
        <v>1241</v>
      </c>
      <c r="J1446" t="s">
        <v>1242</v>
      </c>
      <c r="K1446" t="s">
        <v>1243</v>
      </c>
      <c r="L1446">
        <v>1346</v>
      </c>
      <c r="N1446">
        <v>1009</v>
      </c>
      <c r="O1446" t="s">
        <v>441</v>
      </c>
      <c r="P1446" t="s">
        <v>441</v>
      </c>
      <c r="Q1446">
        <v>1</v>
      </c>
      <c r="W1446">
        <v>0</v>
      </c>
      <c r="X1446">
        <v>391631581</v>
      </c>
      <c r="Y1446">
        <f>(AT1446*ROUND(0,7))</f>
        <v>0</v>
      </c>
      <c r="AA1446">
        <v>188.92</v>
      </c>
      <c r="AB1446">
        <v>0</v>
      </c>
      <c r="AC1446">
        <v>0</v>
      </c>
      <c r="AD1446">
        <v>0</v>
      </c>
      <c r="AE1446">
        <v>174.93</v>
      </c>
      <c r="AF1446">
        <v>0</v>
      </c>
      <c r="AG1446">
        <v>0</v>
      </c>
      <c r="AH1446">
        <v>0</v>
      </c>
      <c r="AI1446">
        <v>1.08</v>
      </c>
      <c r="AJ1446">
        <v>1</v>
      </c>
      <c r="AK1446">
        <v>1</v>
      </c>
      <c r="AL1446">
        <v>1</v>
      </c>
      <c r="AM1446">
        <v>2</v>
      </c>
      <c r="AN1446">
        <v>0</v>
      </c>
      <c r="AO1446">
        <v>0</v>
      </c>
      <c r="AP1446">
        <v>1</v>
      </c>
      <c r="AQ1446">
        <v>1</v>
      </c>
      <c r="AR1446">
        <v>0</v>
      </c>
      <c r="AS1446" t="s">
        <v>3</v>
      </c>
      <c r="AT1446">
        <v>0.51</v>
      </c>
      <c r="AU1446" t="s">
        <v>135</v>
      </c>
      <c r="AV1446">
        <v>0</v>
      </c>
      <c r="AW1446">
        <v>2</v>
      </c>
      <c r="AX1446">
        <v>448999847</v>
      </c>
      <c r="AY1446">
        <v>1</v>
      </c>
      <c r="AZ1446">
        <v>0</v>
      </c>
      <c r="BA1446">
        <v>1496</v>
      </c>
      <c r="BB1446">
        <v>1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89.214300000000009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1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CV1446">
        <v>0</v>
      </c>
      <c r="CW1446">
        <v>0</v>
      </c>
      <c r="CX1446">
        <f>ROUND(Y1446*Source!I785,7)</f>
        <v>0</v>
      </c>
      <c r="CY1446">
        <f t="shared" si="661"/>
        <v>188.92</v>
      </c>
      <c r="CZ1446">
        <f t="shared" si="662"/>
        <v>174.93</v>
      </c>
      <c r="DA1446">
        <f t="shared" si="663"/>
        <v>1.08</v>
      </c>
      <c r="DB1446">
        <f>ROUND((ROUND(AT1446*CZ1446,2)*ROUND(0,7)),6)</f>
        <v>0</v>
      </c>
      <c r="DC1446">
        <f>ROUND((ROUND(AT1446*AG1446,2)*ROUND(0,7)),6)</f>
        <v>0</v>
      </c>
      <c r="DD1446" t="s">
        <v>3</v>
      </c>
      <c r="DE1446" t="s">
        <v>3</v>
      </c>
      <c r="DF1446">
        <f>ROUND(ROUND(AE1446*AI1446,2)*CX1446,2)</f>
        <v>0</v>
      </c>
      <c r="DG1446">
        <f t="shared" si="660"/>
        <v>0</v>
      </c>
      <c r="DH1446">
        <f t="shared" si="648"/>
        <v>0</v>
      </c>
      <c r="DI1446">
        <f t="shared" si="649"/>
        <v>0</v>
      </c>
      <c r="DJ1446">
        <f t="shared" si="664"/>
        <v>0</v>
      </c>
      <c r="DK1446">
        <v>0</v>
      </c>
      <c r="DL1446" t="s">
        <v>3</v>
      </c>
      <c r="DM1446">
        <v>0</v>
      </c>
      <c r="DN1446" t="s">
        <v>3</v>
      </c>
      <c r="DO1446">
        <v>0</v>
      </c>
    </row>
    <row r="1447" spans="1:119" x14ac:dyDescent="0.2">
      <c r="A1447">
        <f>ROW(Source!A785)</f>
        <v>785</v>
      </c>
      <c r="B1447">
        <v>449016111</v>
      </c>
      <c r="C1447">
        <v>448999829</v>
      </c>
      <c r="D1447">
        <v>277879488</v>
      </c>
      <c r="E1447">
        <v>1</v>
      </c>
      <c r="F1447">
        <v>1</v>
      </c>
      <c r="G1447">
        <v>1</v>
      </c>
      <c r="H1447">
        <v>3</v>
      </c>
      <c r="I1447" t="s">
        <v>1752</v>
      </c>
      <c r="J1447" t="s">
        <v>1753</v>
      </c>
      <c r="K1447" t="s">
        <v>1754</v>
      </c>
      <c r="L1447">
        <v>1348</v>
      </c>
      <c r="N1447">
        <v>1009</v>
      </c>
      <c r="O1447" t="s">
        <v>83</v>
      </c>
      <c r="P1447" t="s">
        <v>83</v>
      </c>
      <c r="Q1447">
        <v>1000</v>
      </c>
      <c r="W1447">
        <v>0</v>
      </c>
      <c r="X1447">
        <v>-393839491</v>
      </c>
      <c r="Y1447">
        <f>(AT1447*ROUND(0,7))</f>
        <v>0</v>
      </c>
      <c r="AA1447">
        <v>52029.73</v>
      </c>
      <c r="AB1447">
        <v>0</v>
      </c>
      <c r="AC1447">
        <v>0</v>
      </c>
      <c r="AD1447">
        <v>0</v>
      </c>
      <c r="AE1447">
        <v>70310.45</v>
      </c>
      <c r="AF1447">
        <v>0</v>
      </c>
      <c r="AG1447">
        <v>0</v>
      </c>
      <c r="AH1447">
        <v>0</v>
      </c>
      <c r="AI1447">
        <v>0.74</v>
      </c>
      <c r="AJ1447">
        <v>1</v>
      </c>
      <c r="AK1447">
        <v>1</v>
      </c>
      <c r="AL1447">
        <v>1</v>
      </c>
      <c r="AM1447">
        <v>2</v>
      </c>
      <c r="AN1447">
        <v>0</v>
      </c>
      <c r="AO1447">
        <v>0</v>
      </c>
      <c r="AP1447">
        <v>1</v>
      </c>
      <c r="AQ1447">
        <v>1</v>
      </c>
      <c r="AR1447">
        <v>0</v>
      </c>
      <c r="AS1447" t="s">
        <v>3</v>
      </c>
      <c r="AT1447">
        <v>4.0000000000000002E-4</v>
      </c>
      <c r="AU1447" t="s">
        <v>135</v>
      </c>
      <c r="AV1447">
        <v>0</v>
      </c>
      <c r="AW1447">
        <v>2</v>
      </c>
      <c r="AX1447">
        <v>448999848</v>
      </c>
      <c r="AY1447">
        <v>1</v>
      </c>
      <c r="AZ1447">
        <v>0</v>
      </c>
      <c r="BA1447">
        <v>1497</v>
      </c>
      <c r="BB1447">
        <v>1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28.124179999999999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1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CV1447">
        <v>0</v>
      </c>
      <c r="CW1447">
        <v>0</v>
      </c>
      <c r="CX1447">
        <f>ROUND(Y1447*Source!I785,7)</f>
        <v>0</v>
      </c>
      <c r="CY1447">
        <f t="shared" si="661"/>
        <v>52029.73</v>
      </c>
      <c r="CZ1447">
        <f t="shared" si="662"/>
        <v>70310.45</v>
      </c>
      <c r="DA1447">
        <f t="shared" si="663"/>
        <v>0.74</v>
      </c>
      <c r="DB1447">
        <f>ROUND((ROUND(AT1447*CZ1447,2)*ROUND(0,7)),6)</f>
        <v>0</v>
      </c>
      <c r="DC1447">
        <f>ROUND((ROUND(AT1447*AG1447,2)*ROUND(0,7)),6)</f>
        <v>0</v>
      </c>
      <c r="DD1447" t="s">
        <v>3</v>
      </c>
      <c r="DE1447" t="s">
        <v>3</v>
      </c>
      <c r="DF1447">
        <f>ROUND(ROUND(AE1447*AI1447,2)*CX1447,2)</f>
        <v>0</v>
      </c>
      <c r="DG1447">
        <f t="shared" si="660"/>
        <v>0</v>
      </c>
      <c r="DH1447">
        <f t="shared" si="648"/>
        <v>0</v>
      </c>
      <c r="DI1447">
        <f t="shared" si="649"/>
        <v>0</v>
      </c>
      <c r="DJ1447">
        <f t="shared" si="664"/>
        <v>0</v>
      </c>
      <c r="DK1447">
        <v>0</v>
      </c>
      <c r="DL1447" t="s">
        <v>3</v>
      </c>
      <c r="DM1447">
        <v>0</v>
      </c>
      <c r="DN1447" t="s">
        <v>3</v>
      </c>
      <c r="DO1447">
        <v>0</v>
      </c>
    </row>
    <row r="1448" spans="1:119" x14ac:dyDescent="0.2">
      <c r="A1448">
        <f>ROW(Source!A785)</f>
        <v>785</v>
      </c>
      <c r="B1448">
        <v>449016111</v>
      </c>
      <c r="C1448">
        <v>448999829</v>
      </c>
      <c r="D1448">
        <v>277896271</v>
      </c>
      <c r="E1448">
        <v>1</v>
      </c>
      <c r="F1448">
        <v>1</v>
      </c>
      <c r="G1448">
        <v>1</v>
      </c>
      <c r="H1448">
        <v>3</v>
      </c>
      <c r="I1448" t="s">
        <v>1755</v>
      </c>
      <c r="J1448" t="s">
        <v>1756</v>
      </c>
      <c r="K1448" t="s">
        <v>1757</v>
      </c>
      <c r="L1448">
        <v>1346</v>
      </c>
      <c r="N1448">
        <v>1009</v>
      </c>
      <c r="O1448" t="s">
        <v>441</v>
      </c>
      <c r="P1448" t="s">
        <v>441</v>
      </c>
      <c r="Q1448">
        <v>1</v>
      </c>
      <c r="W1448">
        <v>0</v>
      </c>
      <c r="X1448">
        <v>628117784</v>
      </c>
      <c r="Y1448">
        <f>(AT1448*ROUND(0,7))</f>
        <v>0</v>
      </c>
      <c r="AA1448">
        <v>115.03</v>
      </c>
      <c r="AB1448">
        <v>0</v>
      </c>
      <c r="AC1448">
        <v>0</v>
      </c>
      <c r="AD1448">
        <v>0</v>
      </c>
      <c r="AE1448">
        <v>79.88</v>
      </c>
      <c r="AF1448">
        <v>0</v>
      </c>
      <c r="AG1448">
        <v>0</v>
      </c>
      <c r="AH1448">
        <v>0</v>
      </c>
      <c r="AI1448">
        <v>1.44</v>
      </c>
      <c r="AJ1448">
        <v>1</v>
      </c>
      <c r="AK1448">
        <v>1</v>
      </c>
      <c r="AL1448">
        <v>1</v>
      </c>
      <c r="AM1448">
        <v>2</v>
      </c>
      <c r="AN1448">
        <v>0</v>
      </c>
      <c r="AO1448">
        <v>0</v>
      </c>
      <c r="AP1448">
        <v>1</v>
      </c>
      <c r="AQ1448">
        <v>1</v>
      </c>
      <c r="AR1448">
        <v>0</v>
      </c>
      <c r="AS1448" t="s">
        <v>3</v>
      </c>
      <c r="AT1448">
        <v>0.15</v>
      </c>
      <c r="AU1448" t="s">
        <v>135</v>
      </c>
      <c r="AV1448">
        <v>0</v>
      </c>
      <c r="AW1448">
        <v>2</v>
      </c>
      <c r="AX1448">
        <v>448999849</v>
      </c>
      <c r="AY1448">
        <v>1</v>
      </c>
      <c r="AZ1448">
        <v>0</v>
      </c>
      <c r="BA1448">
        <v>1498</v>
      </c>
      <c r="BB1448">
        <v>1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11.981999999999999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1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CV1448">
        <v>0</v>
      </c>
      <c r="CW1448">
        <v>0</v>
      </c>
      <c r="CX1448">
        <f>ROUND(Y1448*Source!I785,7)</f>
        <v>0</v>
      </c>
      <c r="CY1448">
        <f t="shared" si="661"/>
        <v>115.03</v>
      </c>
      <c r="CZ1448">
        <f t="shared" si="662"/>
        <v>79.88</v>
      </c>
      <c r="DA1448">
        <f t="shared" si="663"/>
        <v>1.44</v>
      </c>
      <c r="DB1448">
        <f>ROUND((ROUND(AT1448*CZ1448,2)*ROUND(0,7)),6)</f>
        <v>0</v>
      </c>
      <c r="DC1448">
        <f>ROUND((ROUND(AT1448*AG1448,2)*ROUND(0,7)),6)</f>
        <v>0</v>
      </c>
      <c r="DD1448" t="s">
        <v>3</v>
      </c>
      <c r="DE1448" t="s">
        <v>3</v>
      </c>
      <c r="DF1448">
        <f>ROUND(ROUND(AE1448*AI1448,2)*CX1448,2)</f>
        <v>0</v>
      </c>
      <c r="DG1448">
        <f t="shared" si="660"/>
        <v>0</v>
      </c>
      <c r="DH1448">
        <f t="shared" si="648"/>
        <v>0</v>
      </c>
      <c r="DI1448">
        <f t="shared" si="649"/>
        <v>0</v>
      </c>
      <c r="DJ1448">
        <f t="shared" si="664"/>
        <v>0</v>
      </c>
      <c r="DK1448">
        <v>0</v>
      </c>
      <c r="DL1448" t="s">
        <v>3</v>
      </c>
      <c r="DM1448">
        <v>0</v>
      </c>
      <c r="DN1448" t="s">
        <v>3</v>
      </c>
      <c r="DO1448">
        <v>0</v>
      </c>
    </row>
    <row r="1449" spans="1:119" x14ac:dyDescent="0.2">
      <c r="A1449">
        <f>ROW(Source!A785)</f>
        <v>785</v>
      </c>
      <c r="B1449">
        <v>449016111</v>
      </c>
      <c r="C1449">
        <v>448999829</v>
      </c>
      <c r="D1449">
        <v>277908024</v>
      </c>
      <c r="E1449">
        <v>1</v>
      </c>
      <c r="F1449">
        <v>1</v>
      </c>
      <c r="G1449">
        <v>1</v>
      </c>
      <c r="H1449">
        <v>3</v>
      </c>
      <c r="I1449" t="s">
        <v>1802</v>
      </c>
      <c r="J1449" t="s">
        <v>1803</v>
      </c>
      <c r="K1449" t="s">
        <v>1804</v>
      </c>
      <c r="L1449">
        <v>1455</v>
      </c>
      <c r="N1449">
        <v>1013</v>
      </c>
      <c r="O1449" t="s">
        <v>163</v>
      </c>
      <c r="P1449" t="s">
        <v>163</v>
      </c>
      <c r="Q1449">
        <v>1</v>
      </c>
      <c r="W1449">
        <v>0</v>
      </c>
      <c r="X1449">
        <v>-598792100</v>
      </c>
      <c r="Y1449">
        <f>(AT1449*ROUND(0,7))</f>
        <v>0</v>
      </c>
      <c r="AA1449">
        <v>1303.67</v>
      </c>
      <c r="AB1449">
        <v>0</v>
      </c>
      <c r="AC1449">
        <v>0</v>
      </c>
      <c r="AD1449">
        <v>0</v>
      </c>
      <c r="AE1449">
        <v>944.69</v>
      </c>
      <c r="AF1449">
        <v>0</v>
      </c>
      <c r="AG1449">
        <v>0</v>
      </c>
      <c r="AH1449">
        <v>0</v>
      </c>
      <c r="AI1449">
        <v>1.38</v>
      </c>
      <c r="AJ1449">
        <v>1</v>
      </c>
      <c r="AK1449">
        <v>1</v>
      </c>
      <c r="AL1449">
        <v>1</v>
      </c>
      <c r="AM1449">
        <v>2</v>
      </c>
      <c r="AN1449">
        <v>0</v>
      </c>
      <c r="AO1449">
        <v>0</v>
      </c>
      <c r="AP1449">
        <v>1</v>
      </c>
      <c r="AQ1449">
        <v>1</v>
      </c>
      <c r="AR1449">
        <v>0</v>
      </c>
      <c r="AS1449" t="s">
        <v>3</v>
      </c>
      <c r="AT1449">
        <v>0.1</v>
      </c>
      <c r="AU1449" t="s">
        <v>135</v>
      </c>
      <c r="AV1449">
        <v>0</v>
      </c>
      <c r="AW1449">
        <v>2</v>
      </c>
      <c r="AX1449">
        <v>448999850</v>
      </c>
      <c r="AY1449">
        <v>1</v>
      </c>
      <c r="AZ1449">
        <v>0</v>
      </c>
      <c r="BA1449">
        <v>1499</v>
      </c>
      <c r="BB1449">
        <v>1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94.469000000000008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1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CV1449">
        <v>0</v>
      </c>
      <c r="CW1449">
        <v>0</v>
      </c>
      <c r="CX1449">
        <f>ROUND(Y1449*Source!I785,7)</f>
        <v>0</v>
      </c>
      <c r="CY1449">
        <f t="shared" si="661"/>
        <v>1303.67</v>
      </c>
      <c r="CZ1449">
        <f t="shared" si="662"/>
        <v>944.69</v>
      </c>
      <c r="DA1449">
        <f t="shared" si="663"/>
        <v>1.38</v>
      </c>
      <c r="DB1449">
        <f>ROUND((ROUND(AT1449*CZ1449,2)*ROUND(0,7)),6)</f>
        <v>0</v>
      </c>
      <c r="DC1449">
        <f>ROUND((ROUND(AT1449*AG1449,2)*ROUND(0,7)),6)</f>
        <v>0</v>
      </c>
      <c r="DD1449" t="s">
        <v>3</v>
      </c>
      <c r="DE1449" t="s">
        <v>3</v>
      </c>
      <c r="DF1449">
        <f>ROUND(ROUND(AE1449*AI1449,2)*CX1449,2)</f>
        <v>0</v>
      </c>
      <c r="DG1449">
        <f t="shared" si="660"/>
        <v>0</v>
      </c>
      <c r="DH1449">
        <f t="shared" si="648"/>
        <v>0</v>
      </c>
      <c r="DI1449">
        <f t="shared" si="649"/>
        <v>0</v>
      </c>
      <c r="DJ1449">
        <f t="shared" si="664"/>
        <v>0</v>
      </c>
      <c r="DK1449">
        <v>0</v>
      </c>
      <c r="DL1449" t="s">
        <v>3</v>
      </c>
      <c r="DM1449">
        <v>0</v>
      </c>
      <c r="DN1449" t="s">
        <v>3</v>
      </c>
      <c r="DO1449">
        <v>0</v>
      </c>
    </row>
    <row r="1450" spans="1:119" x14ac:dyDescent="0.2">
      <c r="A1450">
        <f>ROW(Source!A785)</f>
        <v>785</v>
      </c>
      <c r="B1450">
        <v>449016111</v>
      </c>
      <c r="C1450">
        <v>448999829</v>
      </c>
      <c r="D1450">
        <v>277566433</v>
      </c>
      <c r="E1450">
        <v>109</v>
      </c>
      <c r="F1450">
        <v>1</v>
      </c>
      <c r="G1450">
        <v>1</v>
      </c>
      <c r="H1450">
        <v>3</v>
      </c>
      <c r="I1450" t="s">
        <v>633</v>
      </c>
      <c r="J1450" t="s">
        <v>3</v>
      </c>
      <c r="K1450" t="s">
        <v>634</v>
      </c>
      <c r="L1450">
        <v>3277935</v>
      </c>
      <c r="N1450">
        <v>1013</v>
      </c>
      <c r="O1450" t="s">
        <v>635</v>
      </c>
      <c r="P1450" t="s">
        <v>635</v>
      </c>
      <c r="Q1450">
        <v>1</v>
      </c>
      <c r="W1450">
        <v>0</v>
      </c>
      <c r="X1450">
        <v>274903907</v>
      </c>
      <c r="Y1450">
        <f t="shared" ref="Y1450:Y1455" si="665">AT1450</f>
        <v>2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1</v>
      </c>
      <c r="AJ1450">
        <v>1</v>
      </c>
      <c r="AK1450">
        <v>1</v>
      </c>
      <c r="AL1450">
        <v>1</v>
      </c>
      <c r="AM1450">
        <v>-2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 t="s">
        <v>3</v>
      </c>
      <c r="AT1450">
        <v>2</v>
      </c>
      <c r="AU1450" t="s">
        <v>3</v>
      </c>
      <c r="AV1450">
        <v>0</v>
      </c>
      <c r="AW1450">
        <v>2</v>
      </c>
      <c r="AX1450">
        <v>448999851</v>
      </c>
      <c r="AY1450">
        <v>1</v>
      </c>
      <c r="AZ1450">
        <v>2048</v>
      </c>
      <c r="BA1450">
        <v>1500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CV1450">
        <v>0</v>
      </c>
      <c r="CW1450">
        <v>0</v>
      </c>
      <c r="CX1450">
        <f>ROUND(Y1450*Source!I785,7)</f>
        <v>2</v>
      </c>
      <c r="CY1450">
        <f t="shared" si="661"/>
        <v>0</v>
      </c>
      <c r="CZ1450">
        <f t="shared" si="662"/>
        <v>0</v>
      </c>
      <c r="DA1450">
        <f t="shared" si="663"/>
        <v>1</v>
      </c>
      <c r="DB1450">
        <f t="shared" ref="DB1450:DB1455" si="666">ROUND(ROUND(AT1450*CZ1450,2),6)</f>
        <v>0</v>
      </c>
      <c r="DC1450">
        <f t="shared" ref="DC1450:DC1455" si="667">ROUND(ROUND(AT1450*AG1450,2),6)</f>
        <v>0</v>
      </c>
      <c r="DD1450" t="s">
        <v>3</v>
      </c>
      <c r="DE1450" t="s">
        <v>3</v>
      </c>
      <c r="DF1450">
        <f t="shared" ref="DF1450:DF1455" si="668">ROUND(ROUND(AE1450,2)*CX1450,2)</f>
        <v>0</v>
      </c>
      <c r="DG1450">
        <f t="shared" si="660"/>
        <v>0</v>
      </c>
      <c r="DH1450">
        <f t="shared" si="648"/>
        <v>0</v>
      </c>
      <c r="DI1450">
        <f t="shared" si="649"/>
        <v>0</v>
      </c>
      <c r="DJ1450">
        <f t="shared" si="664"/>
        <v>0</v>
      </c>
      <c r="DK1450">
        <v>0</v>
      </c>
      <c r="DL1450" t="s">
        <v>3</v>
      </c>
      <c r="DM1450">
        <v>0</v>
      </c>
      <c r="DN1450" t="s">
        <v>3</v>
      </c>
      <c r="DO1450">
        <v>0</v>
      </c>
    </row>
    <row r="1451" spans="1:119" x14ac:dyDescent="0.2">
      <c r="A1451">
        <f>ROW(Source!A787)</f>
        <v>787</v>
      </c>
      <c r="B1451">
        <v>449016111</v>
      </c>
      <c r="C1451">
        <v>448999853</v>
      </c>
      <c r="D1451">
        <v>277560309</v>
      </c>
      <c r="E1451">
        <v>109</v>
      </c>
      <c r="F1451">
        <v>1</v>
      </c>
      <c r="G1451">
        <v>1</v>
      </c>
      <c r="H1451">
        <v>1</v>
      </c>
      <c r="I1451" t="s">
        <v>1251</v>
      </c>
      <c r="J1451" t="s">
        <v>3</v>
      </c>
      <c r="K1451" t="s">
        <v>1252</v>
      </c>
      <c r="L1451">
        <v>1191</v>
      </c>
      <c r="N1451">
        <v>1013</v>
      </c>
      <c r="O1451" t="s">
        <v>1203</v>
      </c>
      <c r="P1451" t="s">
        <v>1203</v>
      </c>
      <c r="Q1451">
        <v>1</v>
      </c>
      <c r="W1451">
        <v>0</v>
      </c>
      <c r="X1451">
        <v>-1936699058</v>
      </c>
      <c r="Y1451">
        <f t="shared" si="665"/>
        <v>5.15</v>
      </c>
      <c r="AA1451">
        <v>0</v>
      </c>
      <c r="AB1451">
        <v>0</v>
      </c>
      <c r="AC1451">
        <v>0</v>
      </c>
      <c r="AD1451">
        <v>555.79999999999995</v>
      </c>
      <c r="AE1451">
        <v>0</v>
      </c>
      <c r="AF1451">
        <v>0</v>
      </c>
      <c r="AG1451">
        <v>0</v>
      </c>
      <c r="AH1451">
        <v>555.79999999999995</v>
      </c>
      <c r="AI1451">
        <v>1</v>
      </c>
      <c r="AJ1451">
        <v>1</v>
      </c>
      <c r="AK1451">
        <v>1</v>
      </c>
      <c r="AL1451">
        <v>1</v>
      </c>
      <c r="AM1451">
        <v>-2</v>
      </c>
      <c r="AN1451">
        <v>0</v>
      </c>
      <c r="AO1451">
        <v>0</v>
      </c>
      <c r="AP1451">
        <v>1</v>
      </c>
      <c r="AQ1451">
        <v>1</v>
      </c>
      <c r="AR1451">
        <v>0</v>
      </c>
      <c r="AS1451" t="s">
        <v>3</v>
      </c>
      <c r="AT1451">
        <v>5.15</v>
      </c>
      <c r="AU1451" t="s">
        <v>3</v>
      </c>
      <c r="AV1451">
        <v>1</v>
      </c>
      <c r="AW1451">
        <v>2</v>
      </c>
      <c r="AX1451">
        <v>448999865</v>
      </c>
      <c r="AY1451">
        <v>2</v>
      </c>
      <c r="AZ1451">
        <v>131072</v>
      </c>
      <c r="BA1451">
        <v>1501</v>
      </c>
      <c r="BB1451">
        <v>1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2862.37</v>
      </c>
      <c r="BN1451">
        <v>5.15</v>
      </c>
      <c r="BO1451">
        <v>0</v>
      </c>
      <c r="BP1451">
        <v>1</v>
      </c>
      <c r="BQ1451">
        <v>0</v>
      </c>
      <c r="BR1451">
        <v>0</v>
      </c>
      <c r="BS1451">
        <v>0</v>
      </c>
      <c r="BT1451">
        <v>2862.37</v>
      </c>
      <c r="BU1451">
        <v>5.15</v>
      </c>
      <c r="BV1451">
        <v>0</v>
      </c>
      <c r="BW1451">
        <v>1</v>
      </c>
      <c r="CU1451">
        <f>ROUND(AT1451*Source!I787*AH1451*AL1451,2)</f>
        <v>2862.37</v>
      </c>
      <c r="CV1451">
        <f>ROUND(Y1451*Source!I787,7)</f>
        <v>5.15</v>
      </c>
      <c r="CW1451">
        <v>0</v>
      </c>
      <c r="CX1451">
        <f>ROUND(Y1451*Source!I787,7)</f>
        <v>5.15</v>
      </c>
      <c r="CY1451">
        <f>AD1451</f>
        <v>555.79999999999995</v>
      </c>
      <c r="CZ1451">
        <f>AH1451</f>
        <v>555.79999999999995</v>
      </c>
      <c r="DA1451">
        <f>AL1451</f>
        <v>1</v>
      </c>
      <c r="DB1451">
        <f t="shared" si="666"/>
        <v>2862.37</v>
      </c>
      <c r="DC1451">
        <f t="shared" si="667"/>
        <v>0</v>
      </c>
      <c r="DD1451" t="s">
        <v>3</v>
      </c>
      <c r="DE1451" t="s">
        <v>3</v>
      </c>
      <c r="DF1451">
        <f t="shared" si="668"/>
        <v>0</v>
      </c>
      <c r="DG1451">
        <f t="shared" si="660"/>
        <v>0</v>
      </c>
      <c r="DH1451">
        <f t="shared" si="648"/>
        <v>0</v>
      </c>
      <c r="DI1451">
        <f t="shared" si="649"/>
        <v>2862.37</v>
      </c>
      <c r="DJ1451">
        <f>DI1451</f>
        <v>2862.37</v>
      </c>
      <c r="DK1451">
        <v>1</v>
      </c>
      <c r="DL1451" t="s">
        <v>3</v>
      </c>
      <c r="DM1451">
        <v>0</v>
      </c>
      <c r="DN1451" t="s">
        <v>3</v>
      </c>
      <c r="DO1451">
        <v>0</v>
      </c>
    </row>
    <row r="1452" spans="1:119" x14ac:dyDescent="0.2">
      <c r="A1452">
        <f>ROW(Source!A787)</f>
        <v>787</v>
      </c>
      <c r="B1452">
        <v>449016111</v>
      </c>
      <c r="C1452">
        <v>448999853</v>
      </c>
      <c r="D1452">
        <v>277560491</v>
      </c>
      <c r="E1452">
        <v>109</v>
      </c>
      <c r="F1452">
        <v>1</v>
      </c>
      <c r="G1452">
        <v>1</v>
      </c>
      <c r="H1452">
        <v>1</v>
      </c>
      <c r="I1452" t="s">
        <v>1204</v>
      </c>
      <c r="J1452" t="s">
        <v>3</v>
      </c>
      <c r="K1452" t="s">
        <v>1205</v>
      </c>
      <c r="L1452">
        <v>1191</v>
      </c>
      <c r="N1452">
        <v>1013</v>
      </c>
      <c r="O1452" t="s">
        <v>1203</v>
      </c>
      <c r="P1452" t="s">
        <v>1203</v>
      </c>
      <c r="Q1452">
        <v>1</v>
      </c>
      <c r="W1452">
        <v>0</v>
      </c>
      <c r="X1452">
        <v>-1417349443</v>
      </c>
      <c r="Y1452">
        <f t="shared" si="665"/>
        <v>1.54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1</v>
      </c>
      <c r="AJ1452">
        <v>1</v>
      </c>
      <c r="AK1452">
        <v>1</v>
      </c>
      <c r="AL1452">
        <v>1</v>
      </c>
      <c r="AM1452">
        <v>-2</v>
      </c>
      <c r="AN1452">
        <v>0</v>
      </c>
      <c r="AO1452">
        <v>0</v>
      </c>
      <c r="AP1452">
        <v>1</v>
      </c>
      <c r="AQ1452">
        <v>1</v>
      </c>
      <c r="AR1452">
        <v>0</v>
      </c>
      <c r="AS1452" t="s">
        <v>3</v>
      </c>
      <c r="AT1452">
        <v>1.54</v>
      </c>
      <c r="AU1452" t="s">
        <v>3</v>
      </c>
      <c r="AV1452">
        <v>2</v>
      </c>
      <c r="AW1452">
        <v>2</v>
      </c>
      <c r="AX1452">
        <v>448999866</v>
      </c>
      <c r="AY1452">
        <v>1</v>
      </c>
      <c r="AZ1452">
        <v>0</v>
      </c>
      <c r="BA1452">
        <v>1502</v>
      </c>
      <c r="BB1452">
        <v>1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CV1452">
        <v>0</v>
      </c>
      <c r="CW1452">
        <v>0</v>
      </c>
      <c r="CX1452">
        <f>ROUND(Y1452*Source!I787,7)</f>
        <v>1.54</v>
      </c>
      <c r="CY1452">
        <f>AD1452</f>
        <v>0</v>
      </c>
      <c r="CZ1452">
        <f>AH1452</f>
        <v>0</v>
      </c>
      <c r="DA1452">
        <f>AL1452</f>
        <v>1</v>
      </c>
      <c r="DB1452">
        <f t="shared" si="666"/>
        <v>0</v>
      </c>
      <c r="DC1452">
        <f t="shared" si="667"/>
        <v>0</v>
      </c>
      <c r="DD1452" t="s">
        <v>3</v>
      </c>
      <c r="DE1452" t="s">
        <v>3</v>
      </c>
      <c r="DF1452">
        <f t="shared" si="668"/>
        <v>0</v>
      </c>
      <c r="DG1452">
        <f t="shared" si="660"/>
        <v>0</v>
      </c>
      <c r="DH1452">
        <f t="shared" si="648"/>
        <v>0</v>
      </c>
      <c r="DI1452">
        <f t="shared" si="649"/>
        <v>0</v>
      </c>
      <c r="DJ1452">
        <f>DI1452</f>
        <v>0</v>
      </c>
      <c r="DK1452">
        <v>0</v>
      </c>
      <c r="DL1452" t="s">
        <v>3</v>
      </c>
      <c r="DM1452">
        <v>0</v>
      </c>
      <c r="DN1452" t="s">
        <v>3</v>
      </c>
      <c r="DO1452">
        <v>0</v>
      </c>
    </row>
    <row r="1453" spans="1:119" x14ac:dyDescent="0.2">
      <c r="A1453">
        <f>ROW(Source!A787)</f>
        <v>787</v>
      </c>
      <c r="B1453">
        <v>449016111</v>
      </c>
      <c r="C1453">
        <v>448999853</v>
      </c>
      <c r="D1453">
        <v>277944622</v>
      </c>
      <c r="E1453">
        <v>1</v>
      </c>
      <c r="F1453">
        <v>1</v>
      </c>
      <c r="G1453">
        <v>1</v>
      </c>
      <c r="H1453">
        <v>2</v>
      </c>
      <c r="I1453" t="s">
        <v>1220</v>
      </c>
      <c r="J1453" t="s">
        <v>1221</v>
      </c>
      <c r="K1453" t="s">
        <v>1222</v>
      </c>
      <c r="L1453">
        <v>1368</v>
      </c>
      <c r="N1453">
        <v>1011</v>
      </c>
      <c r="O1453" t="s">
        <v>1100</v>
      </c>
      <c r="P1453" t="s">
        <v>1100</v>
      </c>
      <c r="Q1453">
        <v>1</v>
      </c>
      <c r="W1453">
        <v>0</v>
      </c>
      <c r="X1453">
        <v>-776243211</v>
      </c>
      <c r="Y1453">
        <f t="shared" si="665"/>
        <v>0.77</v>
      </c>
      <c r="AA1453">
        <v>0</v>
      </c>
      <c r="AB1453">
        <v>1626.29</v>
      </c>
      <c r="AC1453">
        <v>724.95</v>
      </c>
      <c r="AD1453">
        <v>0</v>
      </c>
      <c r="AE1453">
        <v>0</v>
      </c>
      <c r="AF1453">
        <v>1626.29</v>
      </c>
      <c r="AG1453">
        <v>724.95</v>
      </c>
      <c r="AH1453">
        <v>0</v>
      </c>
      <c r="AI1453">
        <v>1</v>
      </c>
      <c r="AJ1453">
        <v>1</v>
      </c>
      <c r="AK1453">
        <v>1</v>
      </c>
      <c r="AL1453">
        <v>1</v>
      </c>
      <c r="AM1453">
        <v>-2</v>
      </c>
      <c r="AN1453">
        <v>0</v>
      </c>
      <c r="AO1453">
        <v>0</v>
      </c>
      <c r="AP1453">
        <v>1</v>
      </c>
      <c r="AQ1453">
        <v>1</v>
      </c>
      <c r="AR1453">
        <v>0</v>
      </c>
      <c r="AS1453" t="s">
        <v>3</v>
      </c>
      <c r="AT1453">
        <v>0.77</v>
      </c>
      <c r="AU1453" t="s">
        <v>3</v>
      </c>
      <c r="AV1453">
        <v>1</v>
      </c>
      <c r="AW1453">
        <v>2</v>
      </c>
      <c r="AX1453">
        <v>448999867</v>
      </c>
      <c r="AY1453">
        <v>2</v>
      </c>
      <c r="AZ1453">
        <v>98304</v>
      </c>
      <c r="BA1453">
        <v>1503</v>
      </c>
      <c r="BB1453">
        <v>1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1252.2433000000001</v>
      </c>
      <c r="BL1453">
        <v>558.2115</v>
      </c>
      <c r="BM1453">
        <v>0</v>
      </c>
      <c r="BN1453">
        <v>0</v>
      </c>
      <c r="BO1453">
        <v>0.77</v>
      </c>
      <c r="BP1453">
        <v>1</v>
      </c>
      <c r="BQ1453">
        <v>0</v>
      </c>
      <c r="BR1453">
        <v>1252.2433000000001</v>
      </c>
      <c r="BS1453">
        <v>558.2115</v>
      </c>
      <c r="BT1453">
        <v>0</v>
      </c>
      <c r="BU1453">
        <v>0</v>
      </c>
      <c r="BV1453">
        <v>0.77</v>
      </c>
      <c r="BW1453">
        <v>1</v>
      </c>
      <c r="CV1453">
        <v>0</v>
      </c>
      <c r="CW1453">
        <f>ROUND(Y1453*Source!I787*DO1453,7)</f>
        <v>0.77</v>
      </c>
      <c r="CX1453">
        <f>ROUND(Y1453*Source!I787,7)</f>
        <v>0.77</v>
      </c>
      <c r="CY1453">
        <f>AB1453</f>
        <v>1626.29</v>
      </c>
      <c r="CZ1453">
        <f>AF1453</f>
        <v>1626.29</v>
      </c>
      <c r="DA1453">
        <f>AJ1453</f>
        <v>1</v>
      </c>
      <c r="DB1453">
        <f t="shared" si="666"/>
        <v>1252.24</v>
      </c>
      <c r="DC1453">
        <f t="shared" si="667"/>
        <v>558.21</v>
      </c>
      <c r="DD1453" t="s">
        <v>3</v>
      </c>
      <c r="DE1453" t="s">
        <v>3</v>
      </c>
      <c r="DF1453">
        <f t="shared" si="668"/>
        <v>0</v>
      </c>
      <c r="DG1453">
        <f t="shared" si="660"/>
        <v>1252.24</v>
      </c>
      <c r="DH1453">
        <f t="shared" si="648"/>
        <v>558.21</v>
      </c>
      <c r="DI1453">
        <f t="shared" si="649"/>
        <v>0</v>
      </c>
      <c r="DJ1453">
        <f>DG1453+DH1453</f>
        <v>1810.45</v>
      </c>
      <c r="DK1453">
        <v>1</v>
      </c>
      <c r="DL1453" t="s">
        <v>1223</v>
      </c>
      <c r="DM1453">
        <v>6</v>
      </c>
      <c r="DN1453" t="s">
        <v>1203</v>
      </c>
      <c r="DO1453">
        <v>1</v>
      </c>
    </row>
    <row r="1454" spans="1:119" x14ac:dyDescent="0.2">
      <c r="A1454">
        <f>ROW(Source!A787)</f>
        <v>787</v>
      </c>
      <c r="B1454">
        <v>449016111</v>
      </c>
      <c r="C1454">
        <v>448999853</v>
      </c>
      <c r="D1454">
        <v>277945805</v>
      </c>
      <c r="E1454">
        <v>1</v>
      </c>
      <c r="F1454">
        <v>1</v>
      </c>
      <c r="G1454">
        <v>1</v>
      </c>
      <c r="H1454">
        <v>2</v>
      </c>
      <c r="I1454" t="s">
        <v>1206</v>
      </c>
      <c r="J1454" t="s">
        <v>1207</v>
      </c>
      <c r="K1454" t="s">
        <v>1208</v>
      </c>
      <c r="L1454">
        <v>1368</v>
      </c>
      <c r="N1454">
        <v>1011</v>
      </c>
      <c r="O1454" t="s">
        <v>1100</v>
      </c>
      <c r="P1454" t="s">
        <v>1100</v>
      </c>
      <c r="Q1454">
        <v>1</v>
      </c>
      <c r="W1454">
        <v>0</v>
      </c>
      <c r="X1454">
        <v>721652621</v>
      </c>
      <c r="Y1454">
        <f t="shared" si="665"/>
        <v>0.77</v>
      </c>
      <c r="AA1454">
        <v>0</v>
      </c>
      <c r="AB1454">
        <v>641.70000000000005</v>
      </c>
      <c r="AC1454">
        <v>539.69000000000005</v>
      </c>
      <c r="AD1454">
        <v>0</v>
      </c>
      <c r="AE1454">
        <v>0</v>
      </c>
      <c r="AF1454">
        <v>641.70000000000005</v>
      </c>
      <c r="AG1454">
        <v>539.69000000000005</v>
      </c>
      <c r="AH1454">
        <v>0</v>
      </c>
      <c r="AI1454">
        <v>1</v>
      </c>
      <c r="AJ1454">
        <v>1</v>
      </c>
      <c r="AK1454">
        <v>1</v>
      </c>
      <c r="AL1454">
        <v>1</v>
      </c>
      <c r="AM1454">
        <v>-2</v>
      </c>
      <c r="AN1454">
        <v>0</v>
      </c>
      <c r="AO1454">
        <v>0</v>
      </c>
      <c r="AP1454">
        <v>1</v>
      </c>
      <c r="AQ1454">
        <v>1</v>
      </c>
      <c r="AR1454">
        <v>0</v>
      </c>
      <c r="AS1454" t="s">
        <v>3</v>
      </c>
      <c r="AT1454">
        <v>0.77</v>
      </c>
      <c r="AU1454" t="s">
        <v>3</v>
      </c>
      <c r="AV1454">
        <v>1</v>
      </c>
      <c r="AW1454">
        <v>2</v>
      </c>
      <c r="AX1454">
        <v>448999868</v>
      </c>
      <c r="AY1454">
        <v>2</v>
      </c>
      <c r="AZ1454">
        <v>98304</v>
      </c>
      <c r="BA1454">
        <v>1504</v>
      </c>
      <c r="BB1454">
        <v>1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494.10900000000004</v>
      </c>
      <c r="BL1454">
        <v>415.56130000000007</v>
      </c>
      <c r="BM1454">
        <v>0</v>
      </c>
      <c r="BN1454">
        <v>0</v>
      </c>
      <c r="BO1454">
        <v>0.77</v>
      </c>
      <c r="BP1454">
        <v>1</v>
      </c>
      <c r="BQ1454">
        <v>0</v>
      </c>
      <c r="BR1454">
        <v>494.10900000000004</v>
      </c>
      <c r="BS1454">
        <v>415.56130000000007</v>
      </c>
      <c r="BT1454">
        <v>0</v>
      </c>
      <c r="BU1454">
        <v>0</v>
      </c>
      <c r="BV1454">
        <v>0.77</v>
      </c>
      <c r="BW1454">
        <v>1</v>
      </c>
      <c r="CV1454">
        <v>0</v>
      </c>
      <c r="CW1454">
        <f>ROUND(Y1454*Source!I787*DO1454,7)</f>
        <v>0.77</v>
      </c>
      <c r="CX1454">
        <f>ROUND(Y1454*Source!I787,7)</f>
        <v>0.77</v>
      </c>
      <c r="CY1454">
        <f>AB1454</f>
        <v>641.70000000000005</v>
      </c>
      <c r="CZ1454">
        <f>AF1454</f>
        <v>641.70000000000005</v>
      </c>
      <c r="DA1454">
        <f>AJ1454</f>
        <v>1</v>
      </c>
      <c r="DB1454">
        <f t="shared" si="666"/>
        <v>494.11</v>
      </c>
      <c r="DC1454">
        <f t="shared" si="667"/>
        <v>415.56</v>
      </c>
      <c r="DD1454" t="s">
        <v>3</v>
      </c>
      <c r="DE1454" t="s">
        <v>3</v>
      </c>
      <c r="DF1454">
        <f t="shared" si="668"/>
        <v>0</v>
      </c>
      <c r="DG1454">
        <f t="shared" si="660"/>
        <v>494.11</v>
      </c>
      <c r="DH1454">
        <f t="shared" si="648"/>
        <v>415.56</v>
      </c>
      <c r="DI1454">
        <f t="shared" si="649"/>
        <v>0</v>
      </c>
      <c r="DJ1454">
        <f>DG1454+DH1454</f>
        <v>909.67000000000007</v>
      </c>
      <c r="DK1454">
        <v>1</v>
      </c>
      <c r="DL1454" t="s">
        <v>1209</v>
      </c>
      <c r="DM1454">
        <v>4</v>
      </c>
      <c r="DN1454" t="s">
        <v>1203</v>
      </c>
      <c r="DO1454">
        <v>1</v>
      </c>
    </row>
    <row r="1455" spans="1:119" x14ac:dyDescent="0.2">
      <c r="A1455">
        <f>ROW(Source!A787)</f>
        <v>787</v>
      </c>
      <c r="B1455">
        <v>449016111</v>
      </c>
      <c r="C1455">
        <v>448999853</v>
      </c>
      <c r="D1455">
        <v>277946072</v>
      </c>
      <c r="E1455">
        <v>1</v>
      </c>
      <c r="F1455">
        <v>1</v>
      </c>
      <c r="G1455">
        <v>1</v>
      </c>
      <c r="H1455">
        <v>2</v>
      </c>
      <c r="I1455" t="s">
        <v>1238</v>
      </c>
      <c r="J1455" t="s">
        <v>1239</v>
      </c>
      <c r="K1455" t="s">
        <v>1240</v>
      </c>
      <c r="L1455">
        <v>1368</v>
      </c>
      <c r="N1455">
        <v>1011</v>
      </c>
      <c r="O1455" t="s">
        <v>1100</v>
      </c>
      <c r="P1455" t="s">
        <v>1100</v>
      </c>
      <c r="Q1455">
        <v>1</v>
      </c>
      <c r="W1455">
        <v>0</v>
      </c>
      <c r="X1455">
        <v>-278178338</v>
      </c>
      <c r="Y1455">
        <f t="shared" si="665"/>
        <v>1.9</v>
      </c>
      <c r="AA1455">
        <v>0</v>
      </c>
      <c r="AB1455">
        <v>34.61</v>
      </c>
      <c r="AC1455">
        <v>0</v>
      </c>
      <c r="AD1455">
        <v>0</v>
      </c>
      <c r="AE1455">
        <v>0</v>
      </c>
      <c r="AF1455">
        <v>34.61</v>
      </c>
      <c r="AG1455">
        <v>0</v>
      </c>
      <c r="AH1455">
        <v>0</v>
      </c>
      <c r="AI1455">
        <v>1</v>
      </c>
      <c r="AJ1455">
        <v>1</v>
      </c>
      <c r="AK1455">
        <v>1</v>
      </c>
      <c r="AL1455">
        <v>1</v>
      </c>
      <c r="AM1455">
        <v>-2</v>
      </c>
      <c r="AN1455">
        <v>0</v>
      </c>
      <c r="AO1455">
        <v>0</v>
      </c>
      <c r="AP1455">
        <v>1</v>
      </c>
      <c r="AQ1455">
        <v>1</v>
      </c>
      <c r="AR1455">
        <v>0</v>
      </c>
      <c r="AS1455" t="s">
        <v>3</v>
      </c>
      <c r="AT1455">
        <v>1.9</v>
      </c>
      <c r="AU1455" t="s">
        <v>3</v>
      </c>
      <c r="AV1455">
        <v>1</v>
      </c>
      <c r="AW1455">
        <v>2</v>
      </c>
      <c r="AX1455">
        <v>448999869</v>
      </c>
      <c r="AY1455">
        <v>2</v>
      </c>
      <c r="AZ1455">
        <v>32768</v>
      </c>
      <c r="BA1455">
        <v>1505</v>
      </c>
      <c r="BB1455">
        <v>1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65.759</v>
      </c>
      <c r="BL1455">
        <v>0</v>
      </c>
      <c r="BM1455">
        <v>0</v>
      </c>
      <c r="BN1455">
        <v>0</v>
      </c>
      <c r="BO1455">
        <v>0</v>
      </c>
      <c r="BP1455">
        <v>1</v>
      </c>
      <c r="BQ1455">
        <v>0</v>
      </c>
      <c r="BR1455">
        <v>65.759</v>
      </c>
      <c r="BS1455">
        <v>0</v>
      </c>
      <c r="BT1455">
        <v>0</v>
      </c>
      <c r="BU1455">
        <v>0</v>
      </c>
      <c r="BV1455">
        <v>0</v>
      </c>
      <c r="BW1455">
        <v>1</v>
      </c>
      <c r="CV1455">
        <v>0</v>
      </c>
      <c r="CW1455">
        <f>ROUND(Y1455*Source!I787*DO1455,7)</f>
        <v>0</v>
      </c>
      <c r="CX1455">
        <f>ROUND(Y1455*Source!I787,7)</f>
        <v>1.9</v>
      </c>
      <c r="CY1455">
        <f>AB1455</f>
        <v>34.61</v>
      </c>
      <c r="CZ1455">
        <f>AF1455</f>
        <v>34.61</v>
      </c>
      <c r="DA1455">
        <f>AJ1455</f>
        <v>1</v>
      </c>
      <c r="DB1455">
        <f t="shared" si="666"/>
        <v>65.760000000000005</v>
      </c>
      <c r="DC1455">
        <f t="shared" si="667"/>
        <v>0</v>
      </c>
      <c r="DD1455" t="s">
        <v>3</v>
      </c>
      <c r="DE1455" t="s">
        <v>3</v>
      </c>
      <c r="DF1455">
        <f t="shared" si="668"/>
        <v>0</v>
      </c>
      <c r="DG1455">
        <f t="shared" si="660"/>
        <v>65.760000000000005</v>
      </c>
      <c r="DH1455">
        <f t="shared" si="648"/>
        <v>0</v>
      </c>
      <c r="DI1455">
        <f t="shared" si="649"/>
        <v>0</v>
      </c>
      <c r="DJ1455">
        <f>DG1455+DH1455</f>
        <v>65.760000000000005</v>
      </c>
      <c r="DK1455">
        <v>1</v>
      </c>
      <c r="DL1455" t="s">
        <v>3</v>
      </c>
      <c r="DM1455">
        <v>0</v>
      </c>
      <c r="DN1455" t="s">
        <v>3</v>
      </c>
      <c r="DO1455">
        <v>0</v>
      </c>
    </row>
    <row r="1456" spans="1:119" x14ac:dyDescent="0.2">
      <c r="A1456">
        <f>ROW(Source!A787)</f>
        <v>787</v>
      </c>
      <c r="B1456">
        <v>449016111</v>
      </c>
      <c r="C1456">
        <v>448999853</v>
      </c>
      <c r="D1456">
        <v>277866682</v>
      </c>
      <c r="E1456">
        <v>1</v>
      </c>
      <c r="F1456">
        <v>1</v>
      </c>
      <c r="G1456">
        <v>1</v>
      </c>
      <c r="H1456">
        <v>3</v>
      </c>
      <c r="I1456" t="s">
        <v>1320</v>
      </c>
      <c r="J1456" t="s">
        <v>1321</v>
      </c>
      <c r="K1456" t="s">
        <v>1322</v>
      </c>
      <c r="L1456">
        <v>1346</v>
      </c>
      <c r="N1456">
        <v>1009</v>
      </c>
      <c r="O1456" t="s">
        <v>441</v>
      </c>
      <c r="P1456" t="s">
        <v>441</v>
      </c>
      <c r="Q1456">
        <v>1</v>
      </c>
      <c r="W1456">
        <v>0</v>
      </c>
      <c r="X1456">
        <v>1568892381</v>
      </c>
      <c r="Y1456">
        <f>(AT1456*ROUND(0,7))</f>
        <v>0</v>
      </c>
      <c r="AA1456">
        <v>121.39</v>
      </c>
      <c r="AB1456">
        <v>0</v>
      </c>
      <c r="AC1456">
        <v>0</v>
      </c>
      <c r="AD1456">
        <v>0</v>
      </c>
      <c r="AE1456">
        <v>155.63</v>
      </c>
      <c r="AF1456">
        <v>0</v>
      </c>
      <c r="AG1456">
        <v>0</v>
      </c>
      <c r="AH1456">
        <v>0</v>
      </c>
      <c r="AI1456">
        <v>0.78</v>
      </c>
      <c r="AJ1456">
        <v>1</v>
      </c>
      <c r="AK1456">
        <v>1</v>
      </c>
      <c r="AL1456">
        <v>1</v>
      </c>
      <c r="AM1456">
        <v>2</v>
      </c>
      <c r="AN1456">
        <v>0</v>
      </c>
      <c r="AO1456">
        <v>0</v>
      </c>
      <c r="AP1456">
        <v>1</v>
      </c>
      <c r="AQ1456">
        <v>1</v>
      </c>
      <c r="AR1456">
        <v>0</v>
      </c>
      <c r="AS1456" t="s">
        <v>3</v>
      </c>
      <c r="AT1456">
        <v>0.15</v>
      </c>
      <c r="AU1456" t="s">
        <v>135</v>
      </c>
      <c r="AV1456">
        <v>0</v>
      </c>
      <c r="AW1456">
        <v>2</v>
      </c>
      <c r="AX1456">
        <v>448999870</v>
      </c>
      <c r="AY1456">
        <v>1</v>
      </c>
      <c r="AZ1456">
        <v>0</v>
      </c>
      <c r="BA1456">
        <v>1506</v>
      </c>
      <c r="BB1456">
        <v>1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23.3445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1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CV1456">
        <v>0</v>
      </c>
      <c r="CW1456">
        <v>0</v>
      </c>
      <c r="CX1456">
        <f>ROUND(Y1456*Source!I787,7)</f>
        <v>0</v>
      </c>
      <c r="CY1456">
        <f t="shared" ref="CY1456:CY1461" si="669">AA1456</f>
        <v>121.39</v>
      </c>
      <c r="CZ1456">
        <f t="shared" ref="CZ1456:CZ1461" si="670">AE1456</f>
        <v>155.63</v>
      </c>
      <c r="DA1456">
        <f t="shared" ref="DA1456:DA1461" si="671">AI1456</f>
        <v>0.78</v>
      </c>
      <c r="DB1456">
        <f>ROUND((ROUND(AT1456*CZ1456,2)*ROUND(0,7)),6)</f>
        <v>0</v>
      </c>
      <c r="DC1456">
        <f>ROUND((ROUND(AT1456*AG1456,2)*ROUND(0,7)),6)</f>
        <v>0</v>
      </c>
      <c r="DD1456" t="s">
        <v>3</v>
      </c>
      <c r="DE1456" t="s">
        <v>3</v>
      </c>
      <c r="DF1456">
        <f>ROUND(ROUND(AE1456*AI1456,2)*CX1456,2)</f>
        <v>0</v>
      </c>
      <c r="DG1456">
        <f t="shared" si="660"/>
        <v>0</v>
      </c>
      <c r="DH1456">
        <f t="shared" si="648"/>
        <v>0</v>
      </c>
      <c r="DI1456">
        <f t="shared" si="649"/>
        <v>0</v>
      </c>
      <c r="DJ1456">
        <f t="shared" ref="DJ1456:DJ1461" si="672">DF1456</f>
        <v>0</v>
      </c>
      <c r="DK1456">
        <v>0</v>
      </c>
      <c r="DL1456" t="s">
        <v>3</v>
      </c>
      <c r="DM1456">
        <v>0</v>
      </c>
      <c r="DN1456" t="s">
        <v>3</v>
      </c>
      <c r="DO1456">
        <v>0</v>
      </c>
    </row>
    <row r="1457" spans="1:119" x14ac:dyDescent="0.2">
      <c r="A1457">
        <f>ROW(Source!A787)</f>
        <v>787</v>
      </c>
      <c r="B1457">
        <v>449016111</v>
      </c>
      <c r="C1457">
        <v>448999853</v>
      </c>
      <c r="D1457">
        <v>277867733</v>
      </c>
      <c r="E1457">
        <v>1</v>
      </c>
      <c r="F1457">
        <v>1</v>
      </c>
      <c r="G1457">
        <v>1</v>
      </c>
      <c r="H1457">
        <v>3</v>
      </c>
      <c r="I1457" t="s">
        <v>1241</v>
      </c>
      <c r="J1457" t="s">
        <v>1242</v>
      </c>
      <c r="K1457" t="s">
        <v>1243</v>
      </c>
      <c r="L1457">
        <v>1346</v>
      </c>
      <c r="N1457">
        <v>1009</v>
      </c>
      <c r="O1457" t="s">
        <v>441</v>
      </c>
      <c r="P1457" t="s">
        <v>441</v>
      </c>
      <c r="Q1457">
        <v>1</v>
      </c>
      <c r="W1457">
        <v>0</v>
      </c>
      <c r="X1457">
        <v>391631581</v>
      </c>
      <c r="Y1457">
        <f>(AT1457*ROUND(0,7))</f>
        <v>0</v>
      </c>
      <c r="AA1457">
        <v>188.92</v>
      </c>
      <c r="AB1457">
        <v>0</v>
      </c>
      <c r="AC1457">
        <v>0</v>
      </c>
      <c r="AD1457">
        <v>0</v>
      </c>
      <c r="AE1457">
        <v>174.93</v>
      </c>
      <c r="AF1457">
        <v>0</v>
      </c>
      <c r="AG1457">
        <v>0</v>
      </c>
      <c r="AH1457">
        <v>0</v>
      </c>
      <c r="AI1457">
        <v>1.08</v>
      </c>
      <c r="AJ1457">
        <v>1</v>
      </c>
      <c r="AK1457">
        <v>1</v>
      </c>
      <c r="AL1457">
        <v>1</v>
      </c>
      <c r="AM1457">
        <v>2</v>
      </c>
      <c r="AN1457">
        <v>0</v>
      </c>
      <c r="AO1457">
        <v>0</v>
      </c>
      <c r="AP1457">
        <v>1</v>
      </c>
      <c r="AQ1457">
        <v>1</v>
      </c>
      <c r="AR1457">
        <v>0</v>
      </c>
      <c r="AS1457" t="s">
        <v>3</v>
      </c>
      <c r="AT1457">
        <v>0.51</v>
      </c>
      <c r="AU1457" t="s">
        <v>135</v>
      </c>
      <c r="AV1457">
        <v>0</v>
      </c>
      <c r="AW1457">
        <v>2</v>
      </c>
      <c r="AX1457">
        <v>448999871</v>
      </c>
      <c r="AY1457">
        <v>1</v>
      </c>
      <c r="AZ1457">
        <v>0</v>
      </c>
      <c r="BA1457">
        <v>1507</v>
      </c>
      <c r="BB1457">
        <v>1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89.214300000000009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1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CV1457">
        <v>0</v>
      </c>
      <c r="CW1457">
        <v>0</v>
      </c>
      <c r="CX1457">
        <f>ROUND(Y1457*Source!I787,7)</f>
        <v>0</v>
      </c>
      <c r="CY1457">
        <f t="shared" si="669"/>
        <v>188.92</v>
      </c>
      <c r="CZ1457">
        <f t="shared" si="670"/>
        <v>174.93</v>
      </c>
      <c r="DA1457">
        <f t="shared" si="671"/>
        <v>1.08</v>
      </c>
      <c r="DB1457">
        <f>ROUND((ROUND(AT1457*CZ1457,2)*ROUND(0,7)),6)</f>
        <v>0</v>
      </c>
      <c r="DC1457">
        <f>ROUND((ROUND(AT1457*AG1457,2)*ROUND(0,7)),6)</f>
        <v>0</v>
      </c>
      <c r="DD1457" t="s">
        <v>3</v>
      </c>
      <c r="DE1457" t="s">
        <v>3</v>
      </c>
      <c r="DF1457">
        <f>ROUND(ROUND(AE1457*AI1457,2)*CX1457,2)</f>
        <v>0</v>
      </c>
      <c r="DG1457">
        <f t="shared" si="660"/>
        <v>0</v>
      </c>
      <c r="DH1457">
        <f t="shared" si="648"/>
        <v>0</v>
      </c>
      <c r="DI1457">
        <f t="shared" si="649"/>
        <v>0</v>
      </c>
      <c r="DJ1457">
        <f t="shared" si="672"/>
        <v>0</v>
      </c>
      <c r="DK1457">
        <v>0</v>
      </c>
      <c r="DL1457" t="s">
        <v>3</v>
      </c>
      <c r="DM1457">
        <v>0</v>
      </c>
      <c r="DN1457" t="s">
        <v>3</v>
      </c>
      <c r="DO1457">
        <v>0</v>
      </c>
    </row>
    <row r="1458" spans="1:119" x14ac:dyDescent="0.2">
      <c r="A1458">
        <f>ROW(Source!A787)</f>
        <v>787</v>
      </c>
      <c r="B1458">
        <v>449016111</v>
      </c>
      <c r="C1458">
        <v>448999853</v>
      </c>
      <c r="D1458">
        <v>277879488</v>
      </c>
      <c r="E1458">
        <v>1</v>
      </c>
      <c r="F1458">
        <v>1</v>
      </c>
      <c r="G1458">
        <v>1</v>
      </c>
      <c r="H1458">
        <v>3</v>
      </c>
      <c r="I1458" t="s">
        <v>1752</v>
      </c>
      <c r="J1458" t="s">
        <v>1753</v>
      </c>
      <c r="K1458" t="s">
        <v>1754</v>
      </c>
      <c r="L1458">
        <v>1348</v>
      </c>
      <c r="N1458">
        <v>1009</v>
      </c>
      <c r="O1458" t="s">
        <v>83</v>
      </c>
      <c r="P1458" t="s">
        <v>83</v>
      </c>
      <c r="Q1458">
        <v>1000</v>
      </c>
      <c r="W1458">
        <v>0</v>
      </c>
      <c r="X1458">
        <v>-393839491</v>
      </c>
      <c r="Y1458">
        <f>(AT1458*ROUND(0,7))</f>
        <v>0</v>
      </c>
      <c r="AA1458">
        <v>52029.73</v>
      </c>
      <c r="AB1458">
        <v>0</v>
      </c>
      <c r="AC1458">
        <v>0</v>
      </c>
      <c r="AD1458">
        <v>0</v>
      </c>
      <c r="AE1458">
        <v>70310.45</v>
      </c>
      <c r="AF1458">
        <v>0</v>
      </c>
      <c r="AG1458">
        <v>0</v>
      </c>
      <c r="AH1458">
        <v>0</v>
      </c>
      <c r="AI1458">
        <v>0.74</v>
      </c>
      <c r="AJ1458">
        <v>1</v>
      </c>
      <c r="AK1458">
        <v>1</v>
      </c>
      <c r="AL1458">
        <v>1</v>
      </c>
      <c r="AM1458">
        <v>2</v>
      </c>
      <c r="AN1458">
        <v>0</v>
      </c>
      <c r="AO1458">
        <v>0</v>
      </c>
      <c r="AP1458">
        <v>1</v>
      </c>
      <c r="AQ1458">
        <v>1</v>
      </c>
      <c r="AR1458">
        <v>0</v>
      </c>
      <c r="AS1458" t="s">
        <v>3</v>
      </c>
      <c r="AT1458">
        <v>4.0000000000000002E-4</v>
      </c>
      <c r="AU1458" t="s">
        <v>135</v>
      </c>
      <c r="AV1458">
        <v>0</v>
      </c>
      <c r="AW1458">
        <v>2</v>
      </c>
      <c r="AX1458">
        <v>448999872</v>
      </c>
      <c r="AY1458">
        <v>1</v>
      </c>
      <c r="AZ1458">
        <v>0</v>
      </c>
      <c r="BA1458">
        <v>1508</v>
      </c>
      <c r="BB1458">
        <v>1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28.124179999999999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1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CV1458">
        <v>0</v>
      </c>
      <c r="CW1458">
        <v>0</v>
      </c>
      <c r="CX1458">
        <f>ROUND(Y1458*Source!I787,7)</f>
        <v>0</v>
      </c>
      <c r="CY1458">
        <f t="shared" si="669"/>
        <v>52029.73</v>
      </c>
      <c r="CZ1458">
        <f t="shared" si="670"/>
        <v>70310.45</v>
      </c>
      <c r="DA1458">
        <f t="shared" si="671"/>
        <v>0.74</v>
      </c>
      <c r="DB1458">
        <f>ROUND((ROUND(AT1458*CZ1458,2)*ROUND(0,7)),6)</f>
        <v>0</v>
      </c>
      <c r="DC1458">
        <f>ROUND((ROUND(AT1458*AG1458,2)*ROUND(0,7)),6)</f>
        <v>0</v>
      </c>
      <c r="DD1458" t="s">
        <v>3</v>
      </c>
      <c r="DE1458" t="s">
        <v>3</v>
      </c>
      <c r="DF1458">
        <f>ROUND(ROUND(AE1458*AI1458,2)*CX1458,2)</f>
        <v>0</v>
      </c>
      <c r="DG1458">
        <f t="shared" si="660"/>
        <v>0</v>
      </c>
      <c r="DH1458">
        <f t="shared" si="648"/>
        <v>0</v>
      </c>
      <c r="DI1458">
        <f t="shared" si="649"/>
        <v>0</v>
      </c>
      <c r="DJ1458">
        <f t="shared" si="672"/>
        <v>0</v>
      </c>
      <c r="DK1458">
        <v>0</v>
      </c>
      <c r="DL1458" t="s">
        <v>3</v>
      </c>
      <c r="DM1458">
        <v>0</v>
      </c>
      <c r="DN1458" t="s">
        <v>3</v>
      </c>
      <c r="DO1458">
        <v>0</v>
      </c>
    </row>
    <row r="1459" spans="1:119" x14ac:dyDescent="0.2">
      <c r="A1459">
        <f>ROW(Source!A787)</f>
        <v>787</v>
      </c>
      <c r="B1459">
        <v>449016111</v>
      </c>
      <c r="C1459">
        <v>448999853</v>
      </c>
      <c r="D1459">
        <v>277896271</v>
      </c>
      <c r="E1459">
        <v>1</v>
      </c>
      <c r="F1459">
        <v>1</v>
      </c>
      <c r="G1459">
        <v>1</v>
      </c>
      <c r="H1459">
        <v>3</v>
      </c>
      <c r="I1459" t="s">
        <v>1755</v>
      </c>
      <c r="J1459" t="s">
        <v>1756</v>
      </c>
      <c r="K1459" t="s">
        <v>1757</v>
      </c>
      <c r="L1459">
        <v>1346</v>
      </c>
      <c r="N1459">
        <v>1009</v>
      </c>
      <c r="O1459" t="s">
        <v>441</v>
      </c>
      <c r="P1459" t="s">
        <v>441</v>
      </c>
      <c r="Q1459">
        <v>1</v>
      </c>
      <c r="W1459">
        <v>0</v>
      </c>
      <c r="X1459">
        <v>628117784</v>
      </c>
      <c r="Y1459">
        <f>(AT1459*ROUND(0,7))</f>
        <v>0</v>
      </c>
      <c r="AA1459">
        <v>115.03</v>
      </c>
      <c r="AB1459">
        <v>0</v>
      </c>
      <c r="AC1459">
        <v>0</v>
      </c>
      <c r="AD1459">
        <v>0</v>
      </c>
      <c r="AE1459">
        <v>79.88</v>
      </c>
      <c r="AF1459">
        <v>0</v>
      </c>
      <c r="AG1459">
        <v>0</v>
      </c>
      <c r="AH1459">
        <v>0</v>
      </c>
      <c r="AI1459">
        <v>1.44</v>
      </c>
      <c r="AJ1459">
        <v>1</v>
      </c>
      <c r="AK1459">
        <v>1</v>
      </c>
      <c r="AL1459">
        <v>1</v>
      </c>
      <c r="AM1459">
        <v>2</v>
      </c>
      <c r="AN1459">
        <v>0</v>
      </c>
      <c r="AO1459">
        <v>0</v>
      </c>
      <c r="AP1459">
        <v>1</v>
      </c>
      <c r="AQ1459">
        <v>1</v>
      </c>
      <c r="AR1459">
        <v>0</v>
      </c>
      <c r="AS1459" t="s">
        <v>3</v>
      </c>
      <c r="AT1459">
        <v>0.15</v>
      </c>
      <c r="AU1459" t="s">
        <v>135</v>
      </c>
      <c r="AV1459">
        <v>0</v>
      </c>
      <c r="AW1459">
        <v>2</v>
      </c>
      <c r="AX1459">
        <v>448999873</v>
      </c>
      <c r="AY1459">
        <v>1</v>
      </c>
      <c r="AZ1459">
        <v>0</v>
      </c>
      <c r="BA1459">
        <v>1509</v>
      </c>
      <c r="BB1459">
        <v>1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11.981999999999999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1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CV1459">
        <v>0</v>
      </c>
      <c r="CW1459">
        <v>0</v>
      </c>
      <c r="CX1459">
        <f>ROUND(Y1459*Source!I787,7)</f>
        <v>0</v>
      </c>
      <c r="CY1459">
        <f t="shared" si="669"/>
        <v>115.03</v>
      </c>
      <c r="CZ1459">
        <f t="shared" si="670"/>
        <v>79.88</v>
      </c>
      <c r="DA1459">
        <f t="shared" si="671"/>
        <v>1.44</v>
      </c>
      <c r="DB1459">
        <f>ROUND((ROUND(AT1459*CZ1459,2)*ROUND(0,7)),6)</f>
        <v>0</v>
      </c>
      <c r="DC1459">
        <f>ROUND((ROUND(AT1459*AG1459,2)*ROUND(0,7)),6)</f>
        <v>0</v>
      </c>
      <c r="DD1459" t="s">
        <v>3</v>
      </c>
      <c r="DE1459" t="s">
        <v>3</v>
      </c>
      <c r="DF1459">
        <f>ROUND(ROUND(AE1459*AI1459,2)*CX1459,2)</f>
        <v>0</v>
      </c>
      <c r="DG1459">
        <f t="shared" si="660"/>
        <v>0</v>
      </c>
      <c r="DH1459">
        <f t="shared" si="648"/>
        <v>0</v>
      </c>
      <c r="DI1459">
        <f t="shared" si="649"/>
        <v>0</v>
      </c>
      <c r="DJ1459">
        <f t="shared" si="672"/>
        <v>0</v>
      </c>
      <c r="DK1459">
        <v>0</v>
      </c>
      <c r="DL1459" t="s">
        <v>3</v>
      </c>
      <c r="DM1459">
        <v>0</v>
      </c>
      <c r="DN1459" t="s">
        <v>3</v>
      </c>
      <c r="DO1459">
        <v>0</v>
      </c>
    </row>
    <row r="1460" spans="1:119" x14ac:dyDescent="0.2">
      <c r="A1460">
        <f>ROW(Source!A787)</f>
        <v>787</v>
      </c>
      <c r="B1460">
        <v>449016111</v>
      </c>
      <c r="C1460">
        <v>448999853</v>
      </c>
      <c r="D1460">
        <v>277908024</v>
      </c>
      <c r="E1460">
        <v>1</v>
      </c>
      <c r="F1460">
        <v>1</v>
      </c>
      <c r="G1460">
        <v>1</v>
      </c>
      <c r="H1460">
        <v>3</v>
      </c>
      <c r="I1460" t="s">
        <v>1802</v>
      </c>
      <c r="J1460" t="s">
        <v>1803</v>
      </c>
      <c r="K1460" t="s">
        <v>1804</v>
      </c>
      <c r="L1460">
        <v>1455</v>
      </c>
      <c r="N1460">
        <v>1013</v>
      </c>
      <c r="O1460" t="s">
        <v>163</v>
      </c>
      <c r="P1460" t="s">
        <v>163</v>
      </c>
      <c r="Q1460">
        <v>1</v>
      </c>
      <c r="W1460">
        <v>0</v>
      </c>
      <c r="X1460">
        <v>-598792100</v>
      </c>
      <c r="Y1460">
        <f>(AT1460*ROUND(0,7))</f>
        <v>0</v>
      </c>
      <c r="AA1460">
        <v>1303.67</v>
      </c>
      <c r="AB1460">
        <v>0</v>
      </c>
      <c r="AC1460">
        <v>0</v>
      </c>
      <c r="AD1460">
        <v>0</v>
      </c>
      <c r="AE1460">
        <v>944.69</v>
      </c>
      <c r="AF1460">
        <v>0</v>
      </c>
      <c r="AG1460">
        <v>0</v>
      </c>
      <c r="AH1460">
        <v>0</v>
      </c>
      <c r="AI1460">
        <v>1.38</v>
      </c>
      <c r="AJ1460">
        <v>1</v>
      </c>
      <c r="AK1460">
        <v>1</v>
      </c>
      <c r="AL1460">
        <v>1</v>
      </c>
      <c r="AM1460">
        <v>2</v>
      </c>
      <c r="AN1460">
        <v>0</v>
      </c>
      <c r="AO1460">
        <v>0</v>
      </c>
      <c r="AP1460">
        <v>1</v>
      </c>
      <c r="AQ1460">
        <v>1</v>
      </c>
      <c r="AR1460">
        <v>0</v>
      </c>
      <c r="AS1460" t="s">
        <v>3</v>
      </c>
      <c r="AT1460">
        <v>0.1</v>
      </c>
      <c r="AU1460" t="s">
        <v>135</v>
      </c>
      <c r="AV1460">
        <v>0</v>
      </c>
      <c r="AW1460">
        <v>2</v>
      </c>
      <c r="AX1460">
        <v>448999874</v>
      </c>
      <c r="AY1460">
        <v>1</v>
      </c>
      <c r="AZ1460">
        <v>0</v>
      </c>
      <c r="BA1460">
        <v>1510</v>
      </c>
      <c r="BB1460">
        <v>1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94.469000000000008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1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CV1460">
        <v>0</v>
      </c>
      <c r="CW1460">
        <v>0</v>
      </c>
      <c r="CX1460">
        <f>ROUND(Y1460*Source!I787,7)</f>
        <v>0</v>
      </c>
      <c r="CY1460">
        <f t="shared" si="669"/>
        <v>1303.67</v>
      </c>
      <c r="CZ1460">
        <f t="shared" si="670"/>
        <v>944.69</v>
      </c>
      <c r="DA1460">
        <f t="shared" si="671"/>
        <v>1.38</v>
      </c>
      <c r="DB1460">
        <f>ROUND((ROUND(AT1460*CZ1460,2)*ROUND(0,7)),6)</f>
        <v>0</v>
      </c>
      <c r="DC1460">
        <f>ROUND((ROUND(AT1460*AG1460,2)*ROUND(0,7)),6)</f>
        <v>0</v>
      </c>
      <c r="DD1460" t="s">
        <v>3</v>
      </c>
      <c r="DE1460" t="s">
        <v>3</v>
      </c>
      <c r="DF1460">
        <f>ROUND(ROUND(AE1460*AI1460,2)*CX1460,2)</f>
        <v>0</v>
      </c>
      <c r="DG1460">
        <f t="shared" si="660"/>
        <v>0</v>
      </c>
      <c r="DH1460">
        <f t="shared" si="648"/>
        <v>0</v>
      </c>
      <c r="DI1460">
        <f t="shared" si="649"/>
        <v>0</v>
      </c>
      <c r="DJ1460">
        <f t="shared" si="672"/>
        <v>0</v>
      </c>
      <c r="DK1460">
        <v>0</v>
      </c>
      <c r="DL1460" t="s">
        <v>3</v>
      </c>
      <c r="DM1460">
        <v>0</v>
      </c>
      <c r="DN1460" t="s">
        <v>3</v>
      </c>
      <c r="DO1460">
        <v>0</v>
      </c>
    </row>
    <row r="1461" spans="1:119" x14ac:dyDescent="0.2">
      <c r="A1461">
        <f>ROW(Source!A787)</f>
        <v>787</v>
      </c>
      <c r="B1461">
        <v>449016111</v>
      </c>
      <c r="C1461">
        <v>448999853</v>
      </c>
      <c r="D1461">
        <v>277566433</v>
      </c>
      <c r="E1461">
        <v>109</v>
      </c>
      <c r="F1461">
        <v>1</v>
      </c>
      <c r="G1461">
        <v>1</v>
      </c>
      <c r="H1461">
        <v>3</v>
      </c>
      <c r="I1461" t="s">
        <v>633</v>
      </c>
      <c r="J1461" t="s">
        <v>3</v>
      </c>
      <c r="K1461" t="s">
        <v>634</v>
      </c>
      <c r="L1461">
        <v>3277935</v>
      </c>
      <c r="N1461">
        <v>1013</v>
      </c>
      <c r="O1461" t="s">
        <v>635</v>
      </c>
      <c r="P1461" t="s">
        <v>635</v>
      </c>
      <c r="Q1461">
        <v>1</v>
      </c>
      <c r="W1461">
        <v>0</v>
      </c>
      <c r="X1461">
        <v>274903907</v>
      </c>
      <c r="Y1461">
        <f>AT1461</f>
        <v>2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1</v>
      </c>
      <c r="AJ1461">
        <v>1</v>
      </c>
      <c r="AK1461">
        <v>1</v>
      </c>
      <c r="AL1461">
        <v>1</v>
      </c>
      <c r="AM1461">
        <v>-2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 t="s">
        <v>3</v>
      </c>
      <c r="AT1461">
        <v>2</v>
      </c>
      <c r="AU1461" t="s">
        <v>3</v>
      </c>
      <c r="AV1461">
        <v>0</v>
      </c>
      <c r="AW1461">
        <v>2</v>
      </c>
      <c r="AX1461">
        <v>448999875</v>
      </c>
      <c r="AY1461">
        <v>1</v>
      </c>
      <c r="AZ1461">
        <v>2048</v>
      </c>
      <c r="BA1461">
        <v>1511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CV1461">
        <v>0</v>
      </c>
      <c r="CW1461">
        <v>0</v>
      </c>
      <c r="CX1461">
        <f>ROUND(Y1461*Source!I787,7)</f>
        <v>2</v>
      </c>
      <c r="CY1461">
        <f t="shared" si="669"/>
        <v>0</v>
      </c>
      <c r="CZ1461">
        <f t="shared" si="670"/>
        <v>0</v>
      </c>
      <c r="DA1461">
        <f t="shared" si="671"/>
        <v>1</v>
      </c>
      <c r="DB1461">
        <f>ROUND(ROUND(AT1461*CZ1461,2),6)</f>
        <v>0</v>
      </c>
      <c r="DC1461">
        <f>ROUND(ROUND(AT1461*AG1461,2),6)</f>
        <v>0</v>
      </c>
      <c r="DD1461" t="s">
        <v>3</v>
      </c>
      <c r="DE1461" t="s">
        <v>3</v>
      </c>
      <c r="DF1461">
        <f t="shared" ref="DF1461:DF1490" si="673">ROUND(ROUND(AE1461,2)*CX1461,2)</f>
        <v>0</v>
      </c>
      <c r="DG1461">
        <f t="shared" si="660"/>
        <v>0</v>
      </c>
      <c r="DH1461">
        <f t="shared" si="648"/>
        <v>0</v>
      </c>
      <c r="DI1461">
        <f t="shared" si="649"/>
        <v>0</v>
      </c>
      <c r="DJ1461">
        <f t="shared" si="672"/>
        <v>0</v>
      </c>
      <c r="DK1461">
        <v>0</v>
      </c>
      <c r="DL1461" t="s">
        <v>3</v>
      </c>
      <c r="DM1461">
        <v>0</v>
      </c>
      <c r="DN1461" t="s">
        <v>3</v>
      </c>
      <c r="DO1461">
        <v>0</v>
      </c>
    </row>
    <row r="1462" spans="1:119" x14ac:dyDescent="0.2">
      <c r="A1462">
        <f>ROW(Source!A789)</f>
        <v>789</v>
      </c>
      <c r="B1462">
        <v>449016111</v>
      </c>
      <c r="C1462">
        <v>448999877</v>
      </c>
      <c r="D1462">
        <v>327091163</v>
      </c>
      <c r="E1462">
        <v>112</v>
      </c>
      <c r="F1462">
        <v>1</v>
      </c>
      <c r="G1462">
        <v>1</v>
      </c>
      <c r="H1462">
        <v>1</v>
      </c>
      <c r="I1462" t="s">
        <v>1359</v>
      </c>
      <c r="J1462" t="s">
        <v>3</v>
      </c>
      <c r="K1462" t="s">
        <v>1455</v>
      </c>
      <c r="L1462">
        <v>1191</v>
      </c>
      <c r="N1462">
        <v>1013</v>
      </c>
      <c r="O1462" t="s">
        <v>1203</v>
      </c>
      <c r="P1462" t="s">
        <v>1203</v>
      </c>
      <c r="Q1462">
        <v>1</v>
      </c>
      <c r="W1462">
        <v>0</v>
      </c>
      <c r="X1462">
        <v>1426738182</v>
      </c>
      <c r="Y1462">
        <f>(AT1462*ROUND(0.3,7))</f>
        <v>0.309</v>
      </c>
      <c r="AA1462">
        <v>0</v>
      </c>
      <c r="AB1462">
        <v>0</v>
      </c>
      <c r="AC1462">
        <v>0</v>
      </c>
      <c r="AD1462">
        <v>485.31</v>
      </c>
      <c r="AE1462">
        <v>0</v>
      </c>
      <c r="AF1462">
        <v>0</v>
      </c>
      <c r="AG1462">
        <v>0</v>
      </c>
      <c r="AH1462">
        <v>485.31</v>
      </c>
      <c r="AI1462">
        <v>1</v>
      </c>
      <c r="AJ1462">
        <v>1</v>
      </c>
      <c r="AK1462">
        <v>1</v>
      </c>
      <c r="AL1462">
        <v>1</v>
      </c>
      <c r="AM1462">
        <v>-2</v>
      </c>
      <c r="AN1462">
        <v>0</v>
      </c>
      <c r="AO1462">
        <v>0</v>
      </c>
      <c r="AP1462">
        <v>1</v>
      </c>
      <c r="AQ1462">
        <v>1</v>
      </c>
      <c r="AR1462">
        <v>0</v>
      </c>
      <c r="AS1462" t="s">
        <v>3</v>
      </c>
      <c r="AT1462">
        <v>1.03</v>
      </c>
      <c r="AU1462" t="s">
        <v>321</v>
      </c>
      <c r="AV1462">
        <v>1</v>
      </c>
      <c r="AW1462">
        <v>2</v>
      </c>
      <c r="AX1462">
        <v>448999881</v>
      </c>
      <c r="AY1462">
        <v>2</v>
      </c>
      <c r="AZ1462">
        <v>131072</v>
      </c>
      <c r="BA1462">
        <v>1512</v>
      </c>
      <c r="BB1462">
        <v>1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499.86930000000001</v>
      </c>
      <c r="BN1462">
        <v>1.03</v>
      </c>
      <c r="BO1462">
        <v>0</v>
      </c>
      <c r="BP1462">
        <v>1</v>
      </c>
      <c r="BQ1462">
        <v>0</v>
      </c>
      <c r="BR1462">
        <v>0</v>
      </c>
      <c r="BS1462">
        <v>0</v>
      </c>
      <c r="BT1462">
        <v>149.96079</v>
      </c>
      <c r="BU1462">
        <v>0.309</v>
      </c>
      <c r="BV1462">
        <v>0</v>
      </c>
      <c r="BW1462">
        <v>1</v>
      </c>
      <c r="CU1462">
        <f>ROUND(AT1462*Source!I789*AH1462*AL1462,2)</f>
        <v>499.87</v>
      </c>
      <c r="CV1462">
        <f>ROUND(Y1462*Source!I789,7)</f>
        <v>0.309</v>
      </c>
      <c r="CW1462">
        <v>0</v>
      </c>
      <c r="CX1462">
        <f>ROUND(Y1462*Source!I789,7)</f>
        <v>0.309</v>
      </c>
      <c r="CY1462">
        <f>AD1462</f>
        <v>485.31</v>
      </c>
      <c r="CZ1462">
        <f>AH1462</f>
        <v>485.31</v>
      </c>
      <c r="DA1462">
        <f>AL1462</f>
        <v>1</v>
      </c>
      <c r="DB1462">
        <f>ROUND((ROUND(AT1462*CZ1462,2)*ROUND(0.3,7)),6)</f>
        <v>149.96100000000001</v>
      </c>
      <c r="DC1462">
        <f>ROUND((ROUND(AT1462*AG1462,2)*ROUND(0.3,7)),6)</f>
        <v>0</v>
      </c>
      <c r="DD1462" t="s">
        <v>3</v>
      </c>
      <c r="DE1462" t="s">
        <v>3</v>
      </c>
      <c r="DF1462">
        <f t="shared" si="673"/>
        <v>0</v>
      </c>
      <c r="DG1462">
        <f t="shared" si="660"/>
        <v>0</v>
      </c>
      <c r="DH1462">
        <f t="shared" si="648"/>
        <v>0</v>
      </c>
      <c r="DI1462">
        <f t="shared" si="649"/>
        <v>149.96</v>
      </c>
      <c r="DJ1462">
        <f>DI1462</f>
        <v>149.96</v>
      </c>
      <c r="DK1462">
        <v>1</v>
      </c>
      <c r="DL1462" t="s">
        <v>3</v>
      </c>
      <c r="DM1462">
        <v>0</v>
      </c>
      <c r="DN1462" t="s">
        <v>3</v>
      </c>
      <c r="DO1462">
        <v>0</v>
      </c>
    </row>
    <row r="1463" spans="1:119" x14ac:dyDescent="0.2">
      <c r="A1463">
        <f>ROW(Source!A789)</f>
        <v>789</v>
      </c>
      <c r="B1463">
        <v>449016111</v>
      </c>
      <c r="C1463">
        <v>448999877</v>
      </c>
      <c r="D1463">
        <v>327091406</v>
      </c>
      <c r="E1463">
        <v>112</v>
      </c>
      <c r="F1463">
        <v>1</v>
      </c>
      <c r="G1463">
        <v>1</v>
      </c>
      <c r="H1463">
        <v>1</v>
      </c>
      <c r="I1463" t="s">
        <v>1204</v>
      </c>
      <c r="J1463" t="s">
        <v>3</v>
      </c>
      <c r="K1463" t="s">
        <v>1205</v>
      </c>
      <c r="L1463">
        <v>1191</v>
      </c>
      <c r="N1463">
        <v>1013</v>
      </c>
      <c r="O1463" t="s">
        <v>1203</v>
      </c>
      <c r="P1463" t="s">
        <v>1203</v>
      </c>
      <c r="Q1463">
        <v>1</v>
      </c>
      <c r="W1463">
        <v>0</v>
      </c>
      <c r="X1463">
        <v>-1417349443</v>
      </c>
      <c r="Y1463">
        <f>(AT1463*ROUND(0.3,7))</f>
        <v>3.0000000000000001E-3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1</v>
      </c>
      <c r="AJ1463">
        <v>1</v>
      </c>
      <c r="AK1463">
        <v>1</v>
      </c>
      <c r="AL1463">
        <v>1</v>
      </c>
      <c r="AM1463">
        <v>-2</v>
      </c>
      <c r="AN1463">
        <v>0</v>
      </c>
      <c r="AO1463">
        <v>0</v>
      </c>
      <c r="AP1463">
        <v>1</v>
      </c>
      <c r="AQ1463">
        <v>1</v>
      </c>
      <c r="AR1463">
        <v>0</v>
      </c>
      <c r="AS1463" t="s">
        <v>3</v>
      </c>
      <c r="AT1463">
        <v>0.01</v>
      </c>
      <c r="AU1463" t="s">
        <v>321</v>
      </c>
      <c r="AV1463">
        <v>2</v>
      </c>
      <c r="AW1463">
        <v>2</v>
      </c>
      <c r="AX1463">
        <v>448999882</v>
      </c>
      <c r="AY1463">
        <v>1</v>
      </c>
      <c r="AZ1463">
        <v>0</v>
      </c>
      <c r="BA1463">
        <v>1513</v>
      </c>
      <c r="BB1463">
        <v>1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CV1463">
        <v>0</v>
      </c>
      <c r="CW1463">
        <v>0</v>
      </c>
      <c r="CX1463">
        <f>ROUND(Y1463*Source!I789,7)</f>
        <v>3.0000000000000001E-3</v>
      </c>
      <c r="CY1463">
        <f>AD1463</f>
        <v>0</v>
      </c>
      <c r="CZ1463">
        <f>AH1463</f>
        <v>0</v>
      </c>
      <c r="DA1463">
        <f>AL1463</f>
        <v>1</v>
      </c>
      <c r="DB1463">
        <f>ROUND((ROUND(AT1463*CZ1463,2)*ROUND(0.3,7)),6)</f>
        <v>0</v>
      </c>
      <c r="DC1463">
        <f>ROUND((ROUND(AT1463*AG1463,2)*ROUND(0.3,7)),6)</f>
        <v>0</v>
      </c>
      <c r="DD1463" t="s">
        <v>3</v>
      </c>
      <c r="DE1463" t="s">
        <v>3</v>
      </c>
      <c r="DF1463">
        <f t="shared" si="673"/>
        <v>0</v>
      </c>
      <c r="DG1463">
        <f t="shared" si="660"/>
        <v>0</v>
      </c>
      <c r="DH1463">
        <f t="shared" si="648"/>
        <v>0</v>
      </c>
      <c r="DI1463">
        <f t="shared" si="649"/>
        <v>0</v>
      </c>
      <c r="DJ1463">
        <f>DI1463</f>
        <v>0</v>
      </c>
      <c r="DK1463">
        <v>0</v>
      </c>
      <c r="DL1463" t="s">
        <v>3</v>
      </c>
      <c r="DM1463">
        <v>0</v>
      </c>
      <c r="DN1463" t="s">
        <v>3</v>
      </c>
      <c r="DO1463">
        <v>0</v>
      </c>
    </row>
    <row r="1464" spans="1:119" x14ac:dyDescent="0.2">
      <c r="A1464">
        <f>ROW(Source!A789)</f>
        <v>789</v>
      </c>
      <c r="B1464">
        <v>449016111</v>
      </c>
      <c r="C1464">
        <v>448999877</v>
      </c>
      <c r="D1464">
        <v>327212380</v>
      </c>
      <c r="E1464">
        <v>1</v>
      </c>
      <c r="F1464">
        <v>1</v>
      </c>
      <c r="G1464">
        <v>1</v>
      </c>
      <c r="H1464">
        <v>2</v>
      </c>
      <c r="I1464" t="s">
        <v>1206</v>
      </c>
      <c r="J1464" t="s">
        <v>1207</v>
      </c>
      <c r="K1464" t="s">
        <v>1208</v>
      </c>
      <c r="L1464">
        <v>1368</v>
      </c>
      <c r="N1464">
        <v>1011</v>
      </c>
      <c r="O1464" t="s">
        <v>1100</v>
      </c>
      <c r="P1464" t="s">
        <v>1100</v>
      </c>
      <c r="Q1464">
        <v>1</v>
      </c>
      <c r="W1464">
        <v>0</v>
      </c>
      <c r="X1464">
        <v>1032761012</v>
      </c>
      <c r="Y1464">
        <f>(AT1464*ROUND(0.3,7))</f>
        <v>3.0000000000000001E-3</v>
      </c>
      <c r="AA1464">
        <v>0</v>
      </c>
      <c r="AB1464">
        <v>641.70000000000005</v>
      </c>
      <c r="AC1464">
        <v>539.69000000000005</v>
      </c>
      <c r="AD1464">
        <v>0</v>
      </c>
      <c r="AE1464">
        <v>0</v>
      </c>
      <c r="AF1464">
        <v>641.70000000000005</v>
      </c>
      <c r="AG1464">
        <v>539.69000000000005</v>
      </c>
      <c r="AH1464">
        <v>0</v>
      </c>
      <c r="AI1464">
        <v>1</v>
      </c>
      <c r="AJ1464">
        <v>1</v>
      </c>
      <c r="AK1464">
        <v>1</v>
      </c>
      <c r="AL1464">
        <v>1</v>
      </c>
      <c r="AM1464">
        <v>-2</v>
      </c>
      <c r="AN1464">
        <v>0</v>
      </c>
      <c r="AO1464">
        <v>0</v>
      </c>
      <c r="AP1464">
        <v>1</v>
      </c>
      <c r="AQ1464">
        <v>1</v>
      </c>
      <c r="AR1464">
        <v>0</v>
      </c>
      <c r="AS1464" t="s">
        <v>3</v>
      </c>
      <c r="AT1464">
        <v>0.01</v>
      </c>
      <c r="AU1464" t="s">
        <v>321</v>
      </c>
      <c r="AV1464">
        <v>1</v>
      </c>
      <c r="AW1464">
        <v>2</v>
      </c>
      <c r="AX1464">
        <v>448999883</v>
      </c>
      <c r="AY1464">
        <v>2</v>
      </c>
      <c r="AZ1464">
        <v>98304</v>
      </c>
      <c r="BA1464">
        <v>1514</v>
      </c>
      <c r="BB1464">
        <v>1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6.4170000000000007</v>
      </c>
      <c r="BL1464">
        <v>5.3969000000000005</v>
      </c>
      <c r="BM1464">
        <v>0</v>
      </c>
      <c r="BN1464">
        <v>0</v>
      </c>
      <c r="BO1464">
        <v>0.01</v>
      </c>
      <c r="BP1464">
        <v>1</v>
      </c>
      <c r="BQ1464">
        <v>0</v>
      </c>
      <c r="BR1464">
        <v>1.9251000000000003</v>
      </c>
      <c r="BS1464">
        <v>1.6190700000000002</v>
      </c>
      <c r="BT1464">
        <v>0</v>
      </c>
      <c r="BU1464">
        <v>0</v>
      </c>
      <c r="BV1464">
        <v>3.0000000000000001E-3</v>
      </c>
      <c r="BW1464">
        <v>1</v>
      </c>
      <c r="CV1464">
        <v>0</v>
      </c>
      <c r="CW1464">
        <f>ROUND(Y1464*Source!I789*DO1464,7)</f>
        <v>3.0000000000000001E-3</v>
      </c>
      <c r="CX1464">
        <f>ROUND(Y1464*Source!I789,7)</f>
        <v>3.0000000000000001E-3</v>
      </c>
      <c r="CY1464">
        <f>AB1464</f>
        <v>641.70000000000005</v>
      </c>
      <c r="CZ1464">
        <f>AF1464</f>
        <v>641.70000000000005</v>
      </c>
      <c r="DA1464">
        <f>AJ1464</f>
        <v>1</v>
      </c>
      <c r="DB1464">
        <f>ROUND((ROUND(AT1464*CZ1464,2)*ROUND(0.3,7)),6)</f>
        <v>1.9259999999999999</v>
      </c>
      <c r="DC1464">
        <f>ROUND((ROUND(AT1464*AG1464,2)*ROUND(0.3,7)),6)</f>
        <v>1.62</v>
      </c>
      <c r="DD1464" t="s">
        <v>3</v>
      </c>
      <c r="DE1464" t="s">
        <v>3</v>
      </c>
      <c r="DF1464">
        <f t="shared" si="673"/>
        <v>0</v>
      </c>
      <c r="DG1464">
        <f t="shared" si="660"/>
        <v>1.93</v>
      </c>
      <c r="DH1464">
        <f t="shared" si="648"/>
        <v>1.62</v>
      </c>
      <c r="DI1464">
        <f t="shared" si="649"/>
        <v>0</v>
      </c>
      <c r="DJ1464">
        <f>DG1464+DH1464</f>
        <v>3.55</v>
      </c>
      <c r="DK1464">
        <v>1</v>
      </c>
      <c r="DL1464" t="s">
        <v>1209</v>
      </c>
      <c r="DM1464">
        <v>4</v>
      </c>
      <c r="DN1464" t="s">
        <v>1203</v>
      </c>
      <c r="DO1464">
        <v>1</v>
      </c>
    </row>
    <row r="1465" spans="1:119" x14ac:dyDescent="0.2">
      <c r="A1465">
        <f>ROW(Source!A790)</f>
        <v>790</v>
      </c>
      <c r="B1465">
        <v>449016111</v>
      </c>
      <c r="C1465">
        <v>448999885</v>
      </c>
      <c r="D1465">
        <v>327091163</v>
      </c>
      <c r="E1465">
        <v>112</v>
      </c>
      <c r="F1465">
        <v>1</v>
      </c>
      <c r="G1465">
        <v>1</v>
      </c>
      <c r="H1465">
        <v>1</v>
      </c>
      <c r="I1465" t="s">
        <v>1359</v>
      </c>
      <c r="J1465" t="s">
        <v>3</v>
      </c>
      <c r="K1465" t="s">
        <v>1455</v>
      </c>
      <c r="L1465">
        <v>1191</v>
      </c>
      <c r="N1465">
        <v>1013</v>
      </c>
      <c r="O1465" t="s">
        <v>1203</v>
      </c>
      <c r="P1465" t="s">
        <v>1203</v>
      </c>
      <c r="Q1465">
        <v>1</v>
      </c>
      <c r="W1465">
        <v>0</v>
      </c>
      <c r="X1465">
        <v>1426738182</v>
      </c>
      <c r="Y1465">
        <f>AT1465</f>
        <v>1.03</v>
      </c>
      <c r="AA1465">
        <v>0</v>
      </c>
      <c r="AB1465">
        <v>0</v>
      </c>
      <c r="AC1465">
        <v>0</v>
      </c>
      <c r="AD1465">
        <v>485.31</v>
      </c>
      <c r="AE1465">
        <v>0</v>
      </c>
      <c r="AF1465">
        <v>0</v>
      </c>
      <c r="AG1465">
        <v>0</v>
      </c>
      <c r="AH1465">
        <v>485.31</v>
      </c>
      <c r="AI1465">
        <v>1</v>
      </c>
      <c r="AJ1465">
        <v>1</v>
      </c>
      <c r="AK1465">
        <v>1</v>
      </c>
      <c r="AL1465">
        <v>1</v>
      </c>
      <c r="AM1465">
        <v>-2</v>
      </c>
      <c r="AN1465">
        <v>0</v>
      </c>
      <c r="AO1465">
        <v>0</v>
      </c>
      <c r="AP1465">
        <v>1</v>
      </c>
      <c r="AQ1465">
        <v>1</v>
      </c>
      <c r="AR1465">
        <v>0</v>
      </c>
      <c r="AS1465" t="s">
        <v>3</v>
      </c>
      <c r="AT1465">
        <v>1.03</v>
      </c>
      <c r="AU1465" t="s">
        <v>3</v>
      </c>
      <c r="AV1465">
        <v>1</v>
      </c>
      <c r="AW1465">
        <v>2</v>
      </c>
      <c r="AX1465">
        <v>448999889</v>
      </c>
      <c r="AY1465">
        <v>2</v>
      </c>
      <c r="AZ1465">
        <v>131072</v>
      </c>
      <c r="BA1465">
        <v>1516</v>
      </c>
      <c r="BB1465">
        <v>1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499.86930000000001</v>
      </c>
      <c r="BN1465">
        <v>1.03</v>
      </c>
      <c r="BO1465">
        <v>0</v>
      </c>
      <c r="BP1465">
        <v>1</v>
      </c>
      <c r="BQ1465">
        <v>0</v>
      </c>
      <c r="BR1465">
        <v>0</v>
      </c>
      <c r="BS1465">
        <v>0</v>
      </c>
      <c r="BT1465">
        <v>499.86930000000001</v>
      </c>
      <c r="BU1465">
        <v>1.03</v>
      </c>
      <c r="BV1465">
        <v>0</v>
      </c>
      <c r="BW1465">
        <v>1</v>
      </c>
      <c r="CU1465">
        <f>ROUND(AT1465*Source!I790*AH1465*AL1465,2)</f>
        <v>499.87</v>
      </c>
      <c r="CV1465">
        <f>ROUND(Y1465*Source!I790,7)</f>
        <v>1.03</v>
      </c>
      <c r="CW1465">
        <v>0</v>
      </c>
      <c r="CX1465">
        <f>ROUND(Y1465*Source!I790,7)</f>
        <v>1.03</v>
      </c>
      <c r="CY1465">
        <f>AD1465</f>
        <v>485.31</v>
      </c>
      <c r="CZ1465">
        <f>AH1465</f>
        <v>485.31</v>
      </c>
      <c r="DA1465">
        <f>AL1465</f>
        <v>1</v>
      </c>
      <c r="DB1465">
        <f>ROUND(ROUND(AT1465*CZ1465,2),6)</f>
        <v>499.87</v>
      </c>
      <c r="DC1465">
        <f>ROUND(ROUND(AT1465*AG1465,2),6)</f>
        <v>0</v>
      </c>
      <c r="DD1465" t="s">
        <v>3</v>
      </c>
      <c r="DE1465" t="s">
        <v>3</v>
      </c>
      <c r="DF1465">
        <f t="shared" si="673"/>
        <v>0</v>
      </c>
      <c r="DG1465">
        <f t="shared" si="660"/>
        <v>0</v>
      </c>
      <c r="DH1465">
        <f t="shared" si="648"/>
        <v>0</v>
      </c>
      <c r="DI1465">
        <f t="shared" si="649"/>
        <v>499.87</v>
      </c>
      <c r="DJ1465">
        <f>DI1465</f>
        <v>499.87</v>
      </c>
      <c r="DK1465">
        <v>1</v>
      </c>
      <c r="DL1465" t="s">
        <v>3</v>
      </c>
      <c r="DM1465">
        <v>0</v>
      </c>
      <c r="DN1465" t="s">
        <v>3</v>
      </c>
      <c r="DO1465">
        <v>0</v>
      </c>
    </row>
    <row r="1466" spans="1:119" x14ac:dyDescent="0.2">
      <c r="A1466">
        <f>ROW(Source!A790)</f>
        <v>790</v>
      </c>
      <c r="B1466">
        <v>449016111</v>
      </c>
      <c r="C1466">
        <v>448999885</v>
      </c>
      <c r="D1466">
        <v>327091406</v>
      </c>
      <c r="E1466">
        <v>112</v>
      </c>
      <c r="F1466">
        <v>1</v>
      </c>
      <c r="G1466">
        <v>1</v>
      </c>
      <c r="H1466">
        <v>1</v>
      </c>
      <c r="I1466" t="s">
        <v>1204</v>
      </c>
      <c r="J1466" t="s">
        <v>3</v>
      </c>
      <c r="K1466" t="s">
        <v>1205</v>
      </c>
      <c r="L1466">
        <v>1191</v>
      </c>
      <c r="N1466">
        <v>1013</v>
      </c>
      <c r="O1466" t="s">
        <v>1203</v>
      </c>
      <c r="P1466" t="s">
        <v>1203</v>
      </c>
      <c r="Q1466">
        <v>1</v>
      </c>
      <c r="W1466">
        <v>0</v>
      </c>
      <c r="X1466">
        <v>-1417349443</v>
      </c>
      <c r="Y1466">
        <f>AT1466</f>
        <v>0.01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1</v>
      </c>
      <c r="AJ1466">
        <v>1</v>
      </c>
      <c r="AK1466">
        <v>1</v>
      </c>
      <c r="AL1466">
        <v>1</v>
      </c>
      <c r="AM1466">
        <v>-2</v>
      </c>
      <c r="AN1466">
        <v>0</v>
      </c>
      <c r="AO1466">
        <v>0</v>
      </c>
      <c r="AP1466">
        <v>1</v>
      </c>
      <c r="AQ1466">
        <v>1</v>
      </c>
      <c r="AR1466">
        <v>0</v>
      </c>
      <c r="AS1466" t="s">
        <v>3</v>
      </c>
      <c r="AT1466">
        <v>0.01</v>
      </c>
      <c r="AU1466" t="s">
        <v>3</v>
      </c>
      <c r="AV1466">
        <v>2</v>
      </c>
      <c r="AW1466">
        <v>2</v>
      </c>
      <c r="AX1466">
        <v>448999890</v>
      </c>
      <c r="AY1466">
        <v>1</v>
      </c>
      <c r="AZ1466">
        <v>0</v>
      </c>
      <c r="BA1466">
        <v>1517</v>
      </c>
      <c r="BB1466">
        <v>1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CV1466">
        <v>0</v>
      </c>
      <c r="CW1466">
        <v>0</v>
      </c>
      <c r="CX1466">
        <f>ROUND(Y1466*Source!I790,7)</f>
        <v>0.01</v>
      </c>
      <c r="CY1466">
        <f>AD1466</f>
        <v>0</v>
      </c>
      <c r="CZ1466">
        <f>AH1466</f>
        <v>0</v>
      </c>
      <c r="DA1466">
        <f>AL1466</f>
        <v>1</v>
      </c>
      <c r="DB1466">
        <f>ROUND(ROUND(AT1466*CZ1466,2),6)</f>
        <v>0</v>
      </c>
      <c r="DC1466">
        <f>ROUND(ROUND(AT1466*AG1466,2),6)</f>
        <v>0</v>
      </c>
      <c r="DD1466" t="s">
        <v>3</v>
      </c>
      <c r="DE1466" t="s">
        <v>3</v>
      </c>
      <c r="DF1466">
        <f t="shared" si="673"/>
        <v>0</v>
      </c>
      <c r="DG1466">
        <f t="shared" si="660"/>
        <v>0</v>
      </c>
      <c r="DH1466">
        <f t="shared" si="648"/>
        <v>0</v>
      </c>
      <c r="DI1466">
        <f t="shared" si="649"/>
        <v>0</v>
      </c>
      <c r="DJ1466">
        <f>DI1466</f>
        <v>0</v>
      </c>
      <c r="DK1466">
        <v>0</v>
      </c>
      <c r="DL1466" t="s">
        <v>3</v>
      </c>
      <c r="DM1466">
        <v>0</v>
      </c>
      <c r="DN1466" t="s">
        <v>3</v>
      </c>
      <c r="DO1466">
        <v>0</v>
      </c>
    </row>
    <row r="1467" spans="1:119" x14ac:dyDescent="0.2">
      <c r="A1467">
        <f>ROW(Source!A790)</f>
        <v>790</v>
      </c>
      <c r="B1467">
        <v>449016111</v>
      </c>
      <c r="C1467">
        <v>448999885</v>
      </c>
      <c r="D1467">
        <v>327212380</v>
      </c>
      <c r="E1467">
        <v>1</v>
      </c>
      <c r="F1467">
        <v>1</v>
      </c>
      <c r="G1467">
        <v>1</v>
      </c>
      <c r="H1467">
        <v>2</v>
      </c>
      <c r="I1467" t="s">
        <v>1206</v>
      </c>
      <c r="J1467" t="s">
        <v>1207</v>
      </c>
      <c r="K1467" t="s">
        <v>1208</v>
      </c>
      <c r="L1467">
        <v>1368</v>
      </c>
      <c r="N1467">
        <v>1011</v>
      </c>
      <c r="O1467" t="s">
        <v>1100</v>
      </c>
      <c r="P1467" t="s">
        <v>1100</v>
      </c>
      <c r="Q1467">
        <v>1</v>
      </c>
      <c r="W1467">
        <v>0</v>
      </c>
      <c r="X1467">
        <v>1032761012</v>
      </c>
      <c r="Y1467">
        <f>AT1467</f>
        <v>0.01</v>
      </c>
      <c r="AA1467">
        <v>0</v>
      </c>
      <c r="AB1467">
        <v>641.70000000000005</v>
      </c>
      <c r="AC1467">
        <v>539.69000000000005</v>
      </c>
      <c r="AD1467">
        <v>0</v>
      </c>
      <c r="AE1467">
        <v>0</v>
      </c>
      <c r="AF1467">
        <v>641.70000000000005</v>
      </c>
      <c r="AG1467">
        <v>539.69000000000005</v>
      </c>
      <c r="AH1467">
        <v>0</v>
      </c>
      <c r="AI1467">
        <v>1</v>
      </c>
      <c r="AJ1467">
        <v>1</v>
      </c>
      <c r="AK1467">
        <v>1</v>
      </c>
      <c r="AL1467">
        <v>1</v>
      </c>
      <c r="AM1467">
        <v>-2</v>
      </c>
      <c r="AN1467">
        <v>0</v>
      </c>
      <c r="AO1467">
        <v>0</v>
      </c>
      <c r="AP1467">
        <v>1</v>
      </c>
      <c r="AQ1467">
        <v>1</v>
      </c>
      <c r="AR1467">
        <v>0</v>
      </c>
      <c r="AS1467" t="s">
        <v>3</v>
      </c>
      <c r="AT1467">
        <v>0.01</v>
      </c>
      <c r="AU1467" t="s">
        <v>3</v>
      </c>
      <c r="AV1467">
        <v>1</v>
      </c>
      <c r="AW1467">
        <v>2</v>
      </c>
      <c r="AX1467">
        <v>448999891</v>
      </c>
      <c r="AY1467">
        <v>2</v>
      </c>
      <c r="AZ1467">
        <v>98304</v>
      </c>
      <c r="BA1467">
        <v>1518</v>
      </c>
      <c r="BB1467">
        <v>1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6.4170000000000007</v>
      </c>
      <c r="BL1467">
        <v>5.3969000000000005</v>
      </c>
      <c r="BM1467">
        <v>0</v>
      </c>
      <c r="BN1467">
        <v>0</v>
      </c>
      <c r="BO1467">
        <v>0.01</v>
      </c>
      <c r="BP1467">
        <v>1</v>
      </c>
      <c r="BQ1467">
        <v>0</v>
      </c>
      <c r="BR1467">
        <v>6.4170000000000007</v>
      </c>
      <c r="BS1467">
        <v>5.3969000000000005</v>
      </c>
      <c r="BT1467">
        <v>0</v>
      </c>
      <c r="BU1467">
        <v>0</v>
      </c>
      <c r="BV1467">
        <v>0.01</v>
      </c>
      <c r="BW1467">
        <v>1</v>
      </c>
      <c r="CV1467">
        <v>0</v>
      </c>
      <c r="CW1467">
        <f>ROUND(Y1467*Source!I790*DO1467,7)</f>
        <v>0.01</v>
      </c>
      <c r="CX1467">
        <f>ROUND(Y1467*Source!I790,7)</f>
        <v>0.01</v>
      </c>
      <c r="CY1467">
        <f>AB1467</f>
        <v>641.70000000000005</v>
      </c>
      <c r="CZ1467">
        <f>AF1467</f>
        <v>641.70000000000005</v>
      </c>
      <c r="DA1467">
        <f>AJ1467</f>
        <v>1</v>
      </c>
      <c r="DB1467">
        <f>ROUND(ROUND(AT1467*CZ1467,2),6)</f>
        <v>6.42</v>
      </c>
      <c r="DC1467">
        <f>ROUND(ROUND(AT1467*AG1467,2),6)</f>
        <v>5.4</v>
      </c>
      <c r="DD1467" t="s">
        <v>3</v>
      </c>
      <c r="DE1467" t="s">
        <v>3</v>
      </c>
      <c r="DF1467">
        <f t="shared" si="673"/>
        <v>0</v>
      </c>
      <c r="DG1467">
        <f t="shared" si="660"/>
        <v>6.42</v>
      </c>
      <c r="DH1467">
        <f t="shared" si="648"/>
        <v>5.4</v>
      </c>
      <c r="DI1467">
        <f t="shared" si="649"/>
        <v>0</v>
      </c>
      <c r="DJ1467">
        <f>DG1467+DH1467</f>
        <v>11.82</v>
      </c>
      <c r="DK1467">
        <v>1</v>
      </c>
      <c r="DL1467" t="s">
        <v>1209</v>
      </c>
      <c r="DM1467">
        <v>4</v>
      </c>
      <c r="DN1467" t="s">
        <v>1203</v>
      </c>
      <c r="DO1467">
        <v>1</v>
      </c>
    </row>
    <row r="1468" spans="1:119" x14ac:dyDescent="0.2">
      <c r="A1468">
        <f>ROW(Source!A791)</f>
        <v>791</v>
      </c>
      <c r="B1468">
        <v>449016111</v>
      </c>
      <c r="C1468">
        <v>448999893</v>
      </c>
      <c r="D1468">
        <v>327091163</v>
      </c>
      <c r="E1468">
        <v>112</v>
      </c>
      <c r="F1468">
        <v>1</v>
      </c>
      <c r="G1468">
        <v>1</v>
      </c>
      <c r="H1468">
        <v>1</v>
      </c>
      <c r="I1468" t="s">
        <v>1359</v>
      </c>
      <c r="J1468" t="s">
        <v>3</v>
      </c>
      <c r="K1468" t="s">
        <v>1455</v>
      </c>
      <c r="L1468">
        <v>1191</v>
      </c>
      <c r="N1468">
        <v>1013</v>
      </c>
      <c r="O1468" t="s">
        <v>1203</v>
      </c>
      <c r="P1468" t="s">
        <v>1203</v>
      </c>
      <c r="Q1468">
        <v>1</v>
      </c>
      <c r="W1468">
        <v>0</v>
      </c>
      <c r="X1468">
        <v>1426738182</v>
      </c>
      <c r="Y1468">
        <f>(AT1468*ROUND(0.3,7))</f>
        <v>0.309</v>
      </c>
      <c r="AA1468">
        <v>0</v>
      </c>
      <c r="AB1468">
        <v>0</v>
      </c>
      <c r="AC1468">
        <v>0</v>
      </c>
      <c r="AD1468">
        <v>485.31</v>
      </c>
      <c r="AE1468">
        <v>0</v>
      </c>
      <c r="AF1468">
        <v>0</v>
      </c>
      <c r="AG1468">
        <v>0</v>
      </c>
      <c r="AH1468">
        <v>485.31</v>
      </c>
      <c r="AI1468">
        <v>1</v>
      </c>
      <c r="AJ1468">
        <v>1</v>
      </c>
      <c r="AK1468">
        <v>1</v>
      </c>
      <c r="AL1468">
        <v>1</v>
      </c>
      <c r="AM1468">
        <v>-2</v>
      </c>
      <c r="AN1468">
        <v>0</v>
      </c>
      <c r="AO1468">
        <v>0</v>
      </c>
      <c r="AP1468">
        <v>1</v>
      </c>
      <c r="AQ1468">
        <v>1</v>
      </c>
      <c r="AR1468">
        <v>0</v>
      </c>
      <c r="AS1468" t="s">
        <v>3</v>
      </c>
      <c r="AT1468">
        <v>1.03</v>
      </c>
      <c r="AU1468" t="s">
        <v>321</v>
      </c>
      <c r="AV1468">
        <v>1</v>
      </c>
      <c r="AW1468">
        <v>2</v>
      </c>
      <c r="AX1468">
        <v>448999897</v>
      </c>
      <c r="AY1468">
        <v>2</v>
      </c>
      <c r="AZ1468">
        <v>131072</v>
      </c>
      <c r="BA1468">
        <v>1520</v>
      </c>
      <c r="BB1468">
        <v>1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499.86930000000001</v>
      </c>
      <c r="BN1468">
        <v>1.03</v>
      </c>
      <c r="BO1468">
        <v>0</v>
      </c>
      <c r="BP1468">
        <v>1</v>
      </c>
      <c r="BQ1468">
        <v>0</v>
      </c>
      <c r="BR1468">
        <v>0</v>
      </c>
      <c r="BS1468">
        <v>0</v>
      </c>
      <c r="BT1468">
        <v>149.96079</v>
      </c>
      <c r="BU1468">
        <v>0.309</v>
      </c>
      <c r="BV1468">
        <v>0</v>
      </c>
      <c r="BW1468">
        <v>1</v>
      </c>
      <c r="CU1468">
        <f>ROUND(AT1468*Source!I791*AH1468*AL1468,2)</f>
        <v>499.87</v>
      </c>
      <c r="CV1468">
        <f>ROUND(Y1468*Source!I791,7)</f>
        <v>0.309</v>
      </c>
      <c r="CW1468">
        <v>0</v>
      </c>
      <c r="CX1468">
        <f>ROUND(Y1468*Source!I791,7)</f>
        <v>0.309</v>
      </c>
      <c r="CY1468">
        <f>AD1468</f>
        <v>485.31</v>
      </c>
      <c r="CZ1468">
        <f>AH1468</f>
        <v>485.31</v>
      </c>
      <c r="DA1468">
        <f>AL1468</f>
        <v>1</v>
      </c>
      <c r="DB1468">
        <f>ROUND((ROUND(AT1468*CZ1468,2)*ROUND(0.3,7)),6)</f>
        <v>149.96100000000001</v>
      </c>
      <c r="DC1468">
        <f>ROUND((ROUND(AT1468*AG1468,2)*ROUND(0.3,7)),6)</f>
        <v>0</v>
      </c>
      <c r="DD1468" t="s">
        <v>3</v>
      </c>
      <c r="DE1468" t="s">
        <v>3</v>
      </c>
      <c r="DF1468">
        <f t="shared" si="673"/>
        <v>0</v>
      </c>
      <c r="DG1468">
        <f t="shared" si="660"/>
        <v>0</v>
      </c>
      <c r="DH1468">
        <f t="shared" si="648"/>
        <v>0</v>
      </c>
      <c r="DI1468">
        <f t="shared" si="649"/>
        <v>149.96</v>
      </c>
      <c r="DJ1468">
        <f>DI1468</f>
        <v>149.96</v>
      </c>
      <c r="DK1468">
        <v>1</v>
      </c>
      <c r="DL1468" t="s">
        <v>3</v>
      </c>
      <c r="DM1468">
        <v>0</v>
      </c>
      <c r="DN1468" t="s">
        <v>3</v>
      </c>
      <c r="DO1468">
        <v>0</v>
      </c>
    </row>
    <row r="1469" spans="1:119" x14ac:dyDescent="0.2">
      <c r="A1469">
        <f>ROW(Source!A791)</f>
        <v>791</v>
      </c>
      <c r="B1469">
        <v>449016111</v>
      </c>
      <c r="C1469">
        <v>448999893</v>
      </c>
      <c r="D1469">
        <v>327091406</v>
      </c>
      <c r="E1469">
        <v>112</v>
      </c>
      <c r="F1469">
        <v>1</v>
      </c>
      <c r="G1469">
        <v>1</v>
      </c>
      <c r="H1469">
        <v>1</v>
      </c>
      <c r="I1469" t="s">
        <v>1204</v>
      </c>
      <c r="J1469" t="s">
        <v>3</v>
      </c>
      <c r="K1469" t="s">
        <v>1205</v>
      </c>
      <c r="L1469">
        <v>1191</v>
      </c>
      <c r="N1469">
        <v>1013</v>
      </c>
      <c r="O1469" t="s">
        <v>1203</v>
      </c>
      <c r="P1469" t="s">
        <v>1203</v>
      </c>
      <c r="Q1469">
        <v>1</v>
      </c>
      <c r="W1469">
        <v>0</v>
      </c>
      <c r="X1469">
        <v>-1417349443</v>
      </c>
      <c r="Y1469">
        <f>(AT1469*ROUND(0.3,7))</f>
        <v>3.0000000000000001E-3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1</v>
      </c>
      <c r="AJ1469">
        <v>1</v>
      </c>
      <c r="AK1469">
        <v>1</v>
      </c>
      <c r="AL1469">
        <v>1</v>
      </c>
      <c r="AM1469">
        <v>-2</v>
      </c>
      <c r="AN1469">
        <v>0</v>
      </c>
      <c r="AO1469">
        <v>0</v>
      </c>
      <c r="AP1469">
        <v>1</v>
      </c>
      <c r="AQ1469">
        <v>1</v>
      </c>
      <c r="AR1469">
        <v>0</v>
      </c>
      <c r="AS1469" t="s">
        <v>3</v>
      </c>
      <c r="AT1469">
        <v>0.01</v>
      </c>
      <c r="AU1469" t="s">
        <v>321</v>
      </c>
      <c r="AV1469">
        <v>2</v>
      </c>
      <c r="AW1469">
        <v>2</v>
      </c>
      <c r="AX1469">
        <v>448999898</v>
      </c>
      <c r="AY1469">
        <v>1</v>
      </c>
      <c r="AZ1469">
        <v>0</v>
      </c>
      <c r="BA1469">
        <v>1521</v>
      </c>
      <c r="BB1469">
        <v>1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CV1469">
        <v>0</v>
      </c>
      <c r="CW1469">
        <v>0</v>
      </c>
      <c r="CX1469">
        <f>ROUND(Y1469*Source!I791,7)</f>
        <v>3.0000000000000001E-3</v>
      </c>
      <c r="CY1469">
        <f>AD1469</f>
        <v>0</v>
      </c>
      <c r="CZ1469">
        <f>AH1469</f>
        <v>0</v>
      </c>
      <c r="DA1469">
        <f>AL1469</f>
        <v>1</v>
      </c>
      <c r="DB1469">
        <f>ROUND((ROUND(AT1469*CZ1469,2)*ROUND(0.3,7)),6)</f>
        <v>0</v>
      </c>
      <c r="DC1469">
        <f>ROUND((ROUND(AT1469*AG1469,2)*ROUND(0.3,7)),6)</f>
        <v>0</v>
      </c>
      <c r="DD1469" t="s">
        <v>3</v>
      </c>
      <c r="DE1469" t="s">
        <v>3</v>
      </c>
      <c r="DF1469">
        <f t="shared" si="673"/>
        <v>0</v>
      </c>
      <c r="DG1469">
        <f t="shared" si="660"/>
        <v>0</v>
      </c>
      <c r="DH1469">
        <f t="shared" si="648"/>
        <v>0</v>
      </c>
      <c r="DI1469">
        <f t="shared" si="649"/>
        <v>0</v>
      </c>
      <c r="DJ1469">
        <f>DI1469</f>
        <v>0</v>
      </c>
      <c r="DK1469">
        <v>0</v>
      </c>
      <c r="DL1469" t="s">
        <v>3</v>
      </c>
      <c r="DM1469">
        <v>0</v>
      </c>
      <c r="DN1469" t="s">
        <v>3</v>
      </c>
      <c r="DO1469">
        <v>0</v>
      </c>
    </row>
    <row r="1470" spans="1:119" x14ac:dyDescent="0.2">
      <c r="A1470">
        <f>ROW(Source!A791)</f>
        <v>791</v>
      </c>
      <c r="B1470">
        <v>449016111</v>
      </c>
      <c r="C1470">
        <v>448999893</v>
      </c>
      <c r="D1470">
        <v>327212380</v>
      </c>
      <c r="E1470">
        <v>1</v>
      </c>
      <c r="F1470">
        <v>1</v>
      </c>
      <c r="G1470">
        <v>1</v>
      </c>
      <c r="H1470">
        <v>2</v>
      </c>
      <c r="I1470" t="s">
        <v>1206</v>
      </c>
      <c r="J1470" t="s">
        <v>1207</v>
      </c>
      <c r="K1470" t="s">
        <v>1208</v>
      </c>
      <c r="L1470">
        <v>1368</v>
      </c>
      <c r="N1470">
        <v>1011</v>
      </c>
      <c r="O1470" t="s">
        <v>1100</v>
      </c>
      <c r="P1470" t="s">
        <v>1100</v>
      </c>
      <c r="Q1470">
        <v>1</v>
      </c>
      <c r="W1470">
        <v>0</v>
      </c>
      <c r="X1470">
        <v>1032761012</v>
      </c>
      <c r="Y1470">
        <f>(AT1470*ROUND(0.3,7))</f>
        <v>3.0000000000000001E-3</v>
      </c>
      <c r="AA1470">
        <v>0</v>
      </c>
      <c r="AB1470">
        <v>641.70000000000005</v>
      </c>
      <c r="AC1470">
        <v>539.69000000000005</v>
      </c>
      <c r="AD1470">
        <v>0</v>
      </c>
      <c r="AE1470">
        <v>0</v>
      </c>
      <c r="AF1470">
        <v>641.70000000000005</v>
      </c>
      <c r="AG1470">
        <v>539.69000000000005</v>
      </c>
      <c r="AH1470">
        <v>0</v>
      </c>
      <c r="AI1470">
        <v>1</v>
      </c>
      <c r="AJ1470">
        <v>1</v>
      </c>
      <c r="AK1470">
        <v>1</v>
      </c>
      <c r="AL1470">
        <v>1</v>
      </c>
      <c r="AM1470">
        <v>-2</v>
      </c>
      <c r="AN1470">
        <v>0</v>
      </c>
      <c r="AO1470">
        <v>0</v>
      </c>
      <c r="AP1470">
        <v>1</v>
      </c>
      <c r="AQ1470">
        <v>1</v>
      </c>
      <c r="AR1470">
        <v>0</v>
      </c>
      <c r="AS1470" t="s">
        <v>3</v>
      </c>
      <c r="AT1470">
        <v>0.01</v>
      </c>
      <c r="AU1470" t="s">
        <v>321</v>
      </c>
      <c r="AV1470">
        <v>1</v>
      </c>
      <c r="AW1470">
        <v>2</v>
      </c>
      <c r="AX1470">
        <v>448999899</v>
      </c>
      <c r="AY1470">
        <v>2</v>
      </c>
      <c r="AZ1470">
        <v>98304</v>
      </c>
      <c r="BA1470">
        <v>1522</v>
      </c>
      <c r="BB1470">
        <v>1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6.4170000000000007</v>
      </c>
      <c r="BL1470">
        <v>5.3969000000000005</v>
      </c>
      <c r="BM1470">
        <v>0</v>
      </c>
      <c r="BN1470">
        <v>0</v>
      </c>
      <c r="BO1470">
        <v>0.01</v>
      </c>
      <c r="BP1470">
        <v>1</v>
      </c>
      <c r="BQ1470">
        <v>0</v>
      </c>
      <c r="BR1470">
        <v>1.9251000000000003</v>
      </c>
      <c r="BS1470">
        <v>1.6190700000000002</v>
      </c>
      <c r="BT1470">
        <v>0</v>
      </c>
      <c r="BU1470">
        <v>0</v>
      </c>
      <c r="BV1470">
        <v>3.0000000000000001E-3</v>
      </c>
      <c r="BW1470">
        <v>1</v>
      </c>
      <c r="CV1470">
        <v>0</v>
      </c>
      <c r="CW1470">
        <f>ROUND(Y1470*Source!I791*DO1470,7)</f>
        <v>3.0000000000000001E-3</v>
      </c>
      <c r="CX1470">
        <f>ROUND(Y1470*Source!I791,7)</f>
        <v>3.0000000000000001E-3</v>
      </c>
      <c r="CY1470">
        <f>AB1470</f>
        <v>641.70000000000005</v>
      </c>
      <c r="CZ1470">
        <f>AF1470</f>
        <v>641.70000000000005</v>
      </c>
      <c r="DA1470">
        <f>AJ1470</f>
        <v>1</v>
      </c>
      <c r="DB1470">
        <f>ROUND((ROUND(AT1470*CZ1470,2)*ROUND(0.3,7)),6)</f>
        <v>1.9259999999999999</v>
      </c>
      <c r="DC1470">
        <f>ROUND((ROUND(AT1470*AG1470,2)*ROUND(0.3,7)),6)</f>
        <v>1.62</v>
      </c>
      <c r="DD1470" t="s">
        <v>3</v>
      </c>
      <c r="DE1470" t="s">
        <v>3</v>
      </c>
      <c r="DF1470">
        <f t="shared" si="673"/>
        <v>0</v>
      </c>
      <c r="DG1470">
        <f t="shared" si="660"/>
        <v>1.93</v>
      </c>
      <c r="DH1470">
        <f t="shared" si="648"/>
        <v>1.62</v>
      </c>
      <c r="DI1470">
        <f t="shared" si="649"/>
        <v>0</v>
      </c>
      <c r="DJ1470">
        <f>DG1470+DH1470</f>
        <v>3.55</v>
      </c>
      <c r="DK1470">
        <v>1</v>
      </c>
      <c r="DL1470" t="s">
        <v>1209</v>
      </c>
      <c r="DM1470">
        <v>4</v>
      </c>
      <c r="DN1470" t="s">
        <v>1203</v>
      </c>
      <c r="DO1470">
        <v>1</v>
      </c>
    </row>
    <row r="1471" spans="1:119" x14ac:dyDescent="0.2">
      <c r="A1471">
        <f>ROW(Source!A792)</f>
        <v>792</v>
      </c>
      <c r="B1471">
        <v>449016111</v>
      </c>
      <c r="C1471">
        <v>448999901</v>
      </c>
      <c r="D1471">
        <v>327091163</v>
      </c>
      <c r="E1471">
        <v>112</v>
      </c>
      <c r="F1471">
        <v>1</v>
      </c>
      <c r="G1471">
        <v>1</v>
      </c>
      <c r="H1471">
        <v>1</v>
      </c>
      <c r="I1471" t="s">
        <v>1359</v>
      </c>
      <c r="J1471" t="s">
        <v>3</v>
      </c>
      <c r="K1471" t="s">
        <v>1455</v>
      </c>
      <c r="L1471">
        <v>1191</v>
      </c>
      <c r="N1471">
        <v>1013</v>
      </c>
      <c r="O1471" t="s">
        <v>1203</v>
      </c>
      <c r="P1471" t="s">
        <v>1203</v>
      </c>
      <c r="Q1471">
        <v>1</v>
      </c>
      <c r="W1471">
        <v>0</v>
      </c>
      <c r="X1471">
        <v>1426738182</v>
      </c>
      <c r="Y1471">
        <f>AT1471</f>
        <v>1.03</v>
      </c>
      <c r="AA1471">
        <v>0</v>
      </c>
      <c r="AB1471">
        <v>0</v>
      </c>
      <c r="AC1471">
        <v>0</v>
      </c>
      <c r="AD1471">
        <v>485.31</v>
      </c>
      <c r="AE1471">
        <v>0</v>
      </c>
      <c r="AF1471">
        <v>0</v>
      </c>
      <c r="AG1471">
        <v>0</v>
      </c>
      <c r="AH1471">
        <v>485.31</v>
      </c>
      <c r="AI1471">
        <v>1</v>
      </c>
      <c r="AJ1471">
        <v>1</v>
      </c>
      <c r="AK1471">
        <v>1</v>
      </c>
      <c r="AL1471">
        <v>1</v>
      </c>
      <c r="AM1471">
        <v>-2</v>
      </c>
      <c r="AN1471">
        <v>0</v>
      </c>
      <c r="AO1471">
        <v>0</v>
      </c>
      <c r="AP1471">
        <v>1</v>
      </c>
      <c r="AQ1471">
        <v>1</v>
      </c>
      <c r="AR1471">
        <v>0</v>
      </c>
      <c r="AS1471" t="s">
        <v>3</v>
      </c>
      <c r="AT1471">
        <v>1.03</v>
      </c>
      <c r="AU1471" t="s">
        <v>3</v>
      </c>
      <c r="AV1471">
        <v>1</v>
      </c>
      <c r="AW1471">
        <v>2</v>
      </c>
      <c r="AX1471">
        <v>448999905</v>
      </c>
      <c r="AY1471">
        <v>2</v>
      </c>
      <c r="AZ1471">
        <v>131072</v>
      </c>
      <c r="BA1471">
        <v>1524</v>
      </c>
      <c r="BB1471">
        <v>1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499.86930000000001</v>
      </c>
      <c r="BN1471">
        <v>1.03</v>
      </c>
      <c r="BO1471">
        <v>0</v>
      </c>
      <c r="BP1471">
        <v>1</v>
      </c>
      <c r="BQ1471">
        <v>0</v>
      </c>
      <c r="BR1471">
        <v>0</v>
      </c>
      <c r="BS1471">
        <v>0</v>
      </c>
      <c r="BT1471">
        <v>499.86930000000001</v>
      </c>
      <c r="BU1471">
        <v>1.03</v>
      </c>
      <c r="BV1471">
        <v>0</v>
      </c>
      <c r="BW1471">
        <v>1</v>
      </c>
      <c r="CU1471">
        <f>ROUND(AT1471*Source!I792*AH1471*AL1471,2)</f>
        <v>499.87</v>
      </c>
      <c r="CV1471">
        <f>ROUND(Y1471*Source!I792,7)</f>
        <v>1.03</v>
      </c>
      <c r="CW1471">
        <v>0</v>
      </c>
      <c r="CX1471">
        <f>ROUND(Y1471*Source!I792,7)</f>
        <v>1.03</v>
      </c>
      <c r="CY1471">
        <f>AD1471</f>
        <v>485.31</v>
      </c>
      <c r="CZ1471">
        <f>AH1471</f>
        <v>485.31</v>
      </c>
      <c r="DA1471">
        <f>AL1471</f>
        <v>1</v>
      </c>
      <c r="DB1471">
        <f>ROUND(ROUND(AT1471*CZ1471,2),6)</f>
        <v>499.87</v>
      </c>
      <c r="DC1471">
        <f>ROUND(ROUND(AT1471*AG1471,2),6)</f>
        <v>0</v>
      </c>
      <c r="DD1471" t="s">
        <v>3</v>
      </c>
      <c r="DE1471" t="s">
        <v>3</v>
      </c>
      <c r="DF1471">
        <f t="shared" si="673"/>
        <v>0</v>
      </c>
      <c r="DG1471">
        <f t="shared" si="660"/>
        <v>0</v>
      </c>
      <c r="DH1471">
        <f t="shared" si="648"/>
        <v>0</v>
      </c>
      <c r="DI1471">
        <f t="shared" si="649"/>
        <v>499.87</v>
      </c>
      <c r="DJ1471">
        <f>DI1471</f>
        <v>499.87</v>
      </c>
      <c r="DK1471">
        <v>1</v>
      </c>
      <c r="DL1471" t="s">
        <v>3</v>
      </c>
      <c r="DM1471">
        <v>0</v>
      </c>
      <c r="DN1471" t="s">
        <v>3</v>
      </c>
      <c r="DO1471">
        <v>0</v>
      </c>
    </row>
    <row r="1472" spans="1:119" x14ac:dyDescent="0.2">
      <c r="A1472">
        <f>ROW(Source!A792)</f>
        <v>792</v>
      </c>
      <c r="B1472">
        <v>449016111</v>
      </c>
      <c r="C1472">
        <v>448999901</v>
      </c>
      <c r="D1472">
        <v>327091406</v>
      </c>
      <c r="E1472">
        <v>112</v>
      </c>
      <c r="F1472">
        <v>1</v>
      </c>
      <c r="G1472">
        <v>1</v>
      </c>
      <c r="H1472">
        <v>1</v>
      </c>
      <c r="I1472" t="s">
        <v>1204</v>
      </c>
      <c r="J1472" t="s">
        <v>3</v>
      </c>
      <c r="K1472" t="s">
        <v>1205</v>
      </c>
      <c r="L1472">
        <v>1191</v>
      </c>
      <c r="N1472">
        <v>1013</v>
      </c>
      <c r="O1472" t="s">
        <v>1203</v>
      </c>
      <c r="P1472" t="s">
        <v>1203</v>
      </c>
      <c r="Q1472">
        <v>1</v>
      </c>
      <c r="W1472">
        <v>0</v>
      </c>
      <c r="X1472">
        <v>-1417349443</v>
      </c>
      <c r="Y1472">
        <f>AT1472</f>
        <v>0.01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1</v>
      </c>
      <c r="AJ1472">
        <v>1</v>
      </c>
      <c r="AK1472">
        <v>1</v>
      </c>
      <c r="AL1472">
        <v>1</v>
      </c>
      <c r="AM1472">
        <v>-2</v>
      </c>
      <c r="AN1472">
        <v>0</v>
      </c>
      <c r="AO1472">
        <v>0</v>
      </c>
      <c r="AP1472">
        <v>1</v>
      </c>
      <c r="AQ1472">
        <v>1</v>
      </c>
      <c r="AR1472">
        <v>0</v>
      </c>
      <c r="AS1472" t="s">
        <v>3</v>
      </c>
      <c r="AT1472">
        <v>0.01</v>
      </c>
      <c r="AU1472" t="s">
        <v>3</v>
      </c>
      <c r="AV1472">
        <v>2</v>
      </c>
      <c r="AW1472">
        <v>2</v>
      </c>
      <c r="AX1472">
        <v>448999906</v>
      </c>
      <c r="AY1472">
        <v>1</v>
      </c>
      <c r="AZ1472">
        <v>0</v>
      </c>
      <c r="BA1472">
        <v>1525</v>
      </c>
      <c r="BB1472">
        <v>1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CV1472">
        <v>0</v>
      </c>
      <c r="CW1472">
        <v>0</v>
      </c>
      <c r="CX1472">
        <f>ROUND(Y1472*Source!I792,7)</f>
        <v>0.01</v>
      </c>
      <c r="CY1472">
        <f>AD1472</f>
        <v>0</v>
      </c>
      <c r="CZ1472">
        <f>AH1472</f>
        <v>0</v>
      </c>
      <c r="DA1472">
        <f>AL1472</f>
        <v>1</v>
      </c>
      <c r="DB1472">
        <f>ROUND(ROUND(AT1472*CZ1472,2),6)</f>
        <v>0</v>
      </c>
      <c r="DC1472">
        <f>ROUND(ROUND(AT1472*AG1472,2),6)</f>
        <v>0</v>
      </c>
      <c r="DD1472" t="s">
        <v>3</v>
      </c>
      <c r="DE1472" t="s">
        <v>3</v>
      </c>
      <c r="DF1472">
        <f t="shared" si="673"/>
        <v>0</v>
      </c>
      <c r="DG1472">
        <f t="shared" si="660"/>
        <v>0</v>
      </c>
      <c r="DH1472">
        <f t="shared" si="648"/>
        <v>0</v>
      </c>
      <c r="DI1472">
        <f t="shared" si="649"/>
        <v>0</v>
      </c>
      <c r="DJ1472">
        <f>DI1472</f>
        <v>0</v>
      </c>
      <c r="DK1472">
        <v>0</v>
      </c>
      <c r="DL1472" t="s">
        <v>3</v>
      </c>
      <c r="DM1472">
        <v>0</v>
      </c>
      <c r="DN1472" t="s">
        <v>3</v>
      </c>
      <c r="DO1472">
        <v>0</v>
      </c>
    </row>
    <row r="1473" spans="1:119" x14ac:dyDescent="0.2">
      <c r="A1473">
        <f>ROW(Source!A792)</f>
        <v>792</v>
      </c>
      <c r="B1473">
        <v>449016111</v>
      </c>
      <c r="C1473">
        <v>448999901</v>
      </c>
      <c r="D1473">
        <v>327212380</v>
      </c>
      <c r="E1473">
        <v>1</v>
      </c>
      <c r="F1473">
        <v>1</v>
      </c>
      <c r="G1473">
        <v>1</v>
      </c>
      <c r="H1473">
        <v>2</v>
      </c>
      <c r="I1473" t="s">
        <v>1206</v>
      </c>
      <c r="J1473" t="s">
        <v>1207</v>
      </c>
      <c r="K1473" t="s">
        <v>1208</v>
      </c>
      <c r="L1473">
        <v>1368</v>
      </c>
      <c r="N1473">
        <v>1011</v>
      </c>
      <c r="O1473" t="s">
        <v>1100</v>
      </c>
      <c r="P1473" t="s">
        <v>1100</v>
      </c>
      <c r="Q1473">
        <v>1</v>
      </c>
      <c r="W1473">
        <v>0</v>
      </c>
      <c r="X1473">
        <v>1032761012</v>
      </c>
      <c r="Y1473">
        <f>AT1473</f>
        <v>0.01</v>
      </c>
      <c r="AA1473">
        <v>0</v>
      </c>
      <c r="AB1473">
        <v>641.70000000000005</v>
      </c>
      <c r="AC1473">
        <v>539.69000000000005</v>
      </c>
      <c r="AD1473">
        <v>0</v>
      </c>
      <c r="AE1473">
        <v>0</v>
      </c>
      <c r="AF1473">
        <v>641.70000000000005</v>
      </c>
      <c r="AG1473">
        <v>539.69000000000005</v>
      </c>
      <c r="AH1473">
        <v>0</v>
      </c>
      <c r="AI1473">
        <v>1</v>
      </c>
      <c r="AJ1473">
        <v>1</v>
      </c>
      <c r="AK1473">
        <v>1</v>
      </c>
      <c r="AL1473">
        <v>1</v>
      </c>
      <c r="AM1473">
        <v>-2</v>
      </c>
      <c r="AN1473">
        <v>0</v>
      </c>
      <c r="AO1473">
        <v>0</v>
      </c>
      <c r="AP1473">
        <v>1</v>
      </c>
      <c r="AQ1473">
        <v>1</v>
      </c>
      <c r="AR1473">
        <v>0</v>
      </c>
      <c r="AS1473" t="s">
        <v>3</v>
      </c>
      <c r="AT1473">
        <v>0.01</v>
      </c>
      <c r="AU1473" t="s">
        <v>3</v>
      </c>
      <c r="AV1473">
        <v>1</v>
      </c>
      <c r="AW1473">
        <v>2</v>
      </c>
      <c r="AX1473">
        <v>448999907</v>
      </c>
      <c r="AY1473">
        <v>2</v>
      </c>
      <c r="AZ1473">
        <v>98304</v>
      </c>
      <c r="BA1473">
        <v>1526</v>
      </c>
      <c r="BB1473">
        <v>1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6.4170000000000007</v>
      </c>
      <c r="BL1473">
        <v>5.3969000000000005</v>
      </c>
      <c r="BM1473">
        <v>0</v>
      </c>
      <c r="BN1473">
        <v>0</v>
      </c>
      <c r="BO1473">
        <v>0.01</v>
      </c>
      <c r="BP1473">
        <v>1</v>
      </c>
      <c r="BQ1473">
        <v>0</v>
      </c>
      <c r="BR1473">
        <v>6.4170000000000007</v>
      </c>
      <c r="BS1473">
        <v>5.3969000000000005</v>
      </c>
      <c r="BT1473">
        <v>0</v>
      </c>
      <c r="BU1473">
        <v>0</v>
      </c>
      <c r="BV1473">
        <v>0.01</v>
      </c>
      <c r="BW1473">
        <v>1</v>
      </c>
      <c r="CV1473">
        <v>0</v>
      </c>
      <c r="CW1473">
        <f>ROUND(Y1473*Source!I792*DO1473,7)</f>
        <v>0.01</v>
      </c>
      <c r="CX1473">
        <f>ROUND(Y1473*Source!I792,7)</f>
        <v>0.01</v>
      </c>
      <c r="CY1473">
        <f>AB1473</f>
        <v>641.70000000000005</v>
      </c>
      <c r="CZ1473">
        <f>AF1473</f>
        <v>641.70000000000005</v>
      </c>
      <c r="DA1473">
        <f>AJ1473</f>
        <v>1</v>
      </c>
      <c r="DB1473">
        <f>ROUND(ROUND(AT1473*CZ1473,2),6)</f>
        <v>6.42</v>
      </c>
      <c r="DC1473">
        <f>ROUND(ROUND(AT1473*AG1473,2),6)</f>
        <v>5.4</v>
      </c>
      <c r="DD1473" t="s">
        <v>3</v>
      </c>
      <c r="DE1473" t="s">
        <v>3</v>
      </c>
      <c r="DF1473">
        <f t="shared" si="673"/>
        <v>0</v>
      </c>
      <c r="DG1473">
        <f t="shared" si="660"/>
        <v>6.42</v>
      </c>
      <c r="DH1473">
        <f t="shared" ref="DH1473:DH1536" si="674">ROUND(ROUND(AG1473,2)*CX1473,2)</f>
        <v>5.4</v>
      </c>
      <c r="DI1473">
        <f t="shared" ref="DI1473:DI1536" si="675">ROUND(ROUND(AH1473,2)*CX1473,2)</f>
        <v>0</v>
      </c>
      <c r="DJ1473">
        <f>DG1473+DH1473</f>
        <v>11.82</v>
      </c>
      <c r="DK1473">
        <v>1</v>
      </c>
      <c r="DL1473" t="s">
        <v>1209</v>
      </c>
      <c r="DM1473">
        <v>4</v>
      </c>
      <c r="DN1473" t="s">
        <v>1203</v>
      </c>
      <c r="DO1473">
        <v>1</v>
      </c>
    </row>
    <row r="1474" spans="1:119" x14ac:dyDescent="0.2">
      <c r="A1474">
        <f>ROW(Source!A793)</f>
        <v>793</v>
      </c>
      <c r="B1474">
        <v>449016111</v>
      </c>
      <c r="C1474">
        <v>448999909</v>
      </c>
      <c r="D1474">
        <v>277560299</v>
      </c>
      <c r="E1474">
        <v>109</v>
      </c>
      <c r="F1474">
        <v>1</v>
      </c>
      <c r="G1474">
        <v>1</v>
      </c>
      <c r="H1474">
        <v>1</v>
      </c>
      <c r="I1474" t="s">
        <v>1843</v>
      </c>
      <c r="J1474" t="s">
        <v>3</v>
      </c>
      <c r="K1474" t="s">
        <v>1844</v>
      </c>
      <c r="L1474">
        <v>1191</v>
      </c>
      <c r="N1474">
        <v>1013</v>
      </c>
      <c r="O1474" t="s">
        <v>1203</v>
      </c>
      <c r="P1474" t="s">
        <v>1203</v>
      </c>
      <c r="Q1474">
        <v>1</v>
      </c>
      <c r="W1474">
        <v>0</v>
      </c>
      <c r="X1474">
        <v>-2012709214</v>
      </c>
      <c r="Y1474">
        <f>(AT1474*ROUND(0.3,7))</f>
        <v>7.6589999999999998</v>
      </c>
      <c r="AA1474">
        <v>0</v>
      </c>
      <c r="AB1474">
        <v>0</v>
      </c>
      <c r="AC1474">
        <v>0</v>
      </c>
      <c r="AD1474">
        <v>527.6</v>
      </c>
      <c r="AE1474">
        <v>0</v>
      </c>
      <c r="AF1474">
        <v>0</v>
      </c>
      <c r="AG1474">
        <v>0</v>
      </c>
      <c r="AH1474">
        <v>527.6</v>
      </c>
      <c r="AI1474">
        <v>1</v>
      </c>
      <c r="AJ1474">
        <v>1</v>
      </c>
      <c r="AK1474">
        <v>1</v>
      </c>
      <c r="AL1474">
        <v>1</v>
      </c>
      <c r="AM1474">
        <v>-2</v>
      </c>
      <c r="AN1474">
        <v>0</v>
      </c>
      <c r="AO1474">
        <v>0</v>
      </c>
      <c r="AP1474">
        <v>1</v>
      </c>
      <c r="AQ1474">
        <v>1</v>
      </c>
      <c r="AR1474">
        <v>0</v>
      </c>
      <c r="AS1474" t="s">
        <v>3</v>
      </c>
      <c r="AT1474">
        <v>25.53</v>
      </c>
      <c r="AU1474" t="s">
        <v>321</v>
      </c>
      <c r="AV1474">
        <v>1</v>
      </c>
      <c r="AW1474">
        <v>2</v>
      </c>
      <c r="AX1474">
        <v>448999916</v>
      </c>
      <c r="AY1474">
        <v>2</v>
      </c>
      <c r="AZ1474">
        <v>131072</v>
      </c>
      <c r="BA1474">
        <v>1528</v>
      </c>
      <c r="BB1474">
        <v>1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13469.628000000001</v>
      </c>
      <c r="BN1474">
        <v>25.53</v>
      </c>
      <c r="BO1474">
        <v>0</v>
      </c>
      <c r="BP1474">
        <v>1</v>
      </c>
      <c r="BQ1474">
        <v>0</v>
      </c>
      <c r="BR1474">
        <v>0</v>
      </c>
      <c r="BS1474">
        <v>0</v>
      </c>
      <c r="BT1474">
        <v>4040.8884000000003</v>
      </c>
      <c r="BU1474">
        <v>7.6589999999999998</v>
      </c>
      <c r="BV1474">
        <v>0</v>
      </c>
      <c r="BW1474">
        <v>1</v>
      </c>
      <c r="CU1474">
        <f>ROUND(AT1474*Source!I793*AH1474*AL1474,2)</f>
        <v>13469.63</v>
      </c>
      <c r="CV1474">
        <f>ROUND(Y1474*Source!I793,7)</f>
        <v>7.6589999999999998</v>
      </c>
      <c r="CW1474">
        <v>0</v>
      </c>
      <c r="CX1474">
        <f>ROUND(Y1474*Source!I793,7)</f>
        <v>7.6589999999999998</v>
      </c>
      <c r="CY1474">
        <f>AD1474</f>
        <v>527.6</v>
      </c>
      <c r="CZ1474">
        <f>AH1474</f>
        <v>527.6</v>
      </c>
      <c r="DA1474">
        <f>AL1474</f>
        <v>1</v>
      </c>
      <c r="DB1474">
        <f>ROUND((ROUND(AT1474*CZ1474,2)*ROUND(0.3,7)),6)</f>
        <v>4040.8890000000001</v>
      </c>
      <c r="DC1474">
        <f>ROUND((ROUND(AT1474*AG1474,2)*ROUND(0.3,7)),6)</f>
        <v>0</v>
      </c>
      <c r="DD1474" t="s">
        <v>3</v>
      </c>
      <c r="DE1474" t="s">
        <v>3</v>
      </c>
      <c r="DF1474">
        <f t="shared" si="673"/>
        <v>0</v>
      </c>
      <c r="DG1474">
        <f t="shared" si="660"/>
        <v>0</v>
      </c>
      <c r="DH1474">
        <f t="shared" si="674"/>
        <v>0</v>
      </c>
      <c r="DI1474">
        <f t="shared" si="675"/>
        <v>4040.89</v>
      </c>
      <c r="DJ1474">
        <f>DI1474</f>
        <v>4040.89</v>
      </c>
      <c r="DK1474">
        <v>1</v>
      </c>
      <c r="DL1474" t="s">
        <v>3</v>
      </c>
      <c r="DM1474">
        <v>0</v>
      </c>
      <c r="DN1474" t="s">
        <v>3</v>
      </c>
      <c r="DO1474">
        <v>0</v>
      </c>
    </row>
    <row r="1475" spans="1:119" x14ac:dyDescent="0.2">
      <c r="A1475">
        <f>ROW(Source!A793)</f>
        <v>793</v>
      </c>
      <c r="B1475">
        <v>449016111</v>
      </c>
      <c r="C1475">
        <v>448999909</v>
      </c>
      <c r="D1475">
        <v>277560491</v>
      </c>
      <c r="E1475">
        <v>109</v>
      </c>
      <c r="F1475">
        <v>1</v>
      </c>
      <c r="G1475">
        <v>1</v>
      </c>
      <c r="H1475">
        <v>1</v>
      </c>
      <c r="I1475" t="s">
        <v>1204</v>
      </c>
      <c r="J1475" t="s">
        <v>3</v>
      </c>
      <c r="K1475" t="s">
        <v>1205</v>
      </c>
      <c r="L1475">
        <v>1191</v>
      </c>
      <c r="N1475">
        <v>1013</v>
      </c>
      <c r="O1475" t="s">
        <v>1203</v>
      </c>
      <c r="P1475" t="s">
        <v>1203</v>
      </c>
      <c r="Q1475">
        <v>1</v>
      </c>
      <c r="W1475">
        <v>0</v>
      </c>
      <c r="X1475">
        <v>-1417349443</v>
      </c>
      <c r="Y1475">
        <f>(AT1475*ROUND(0.3,7))</f>
        <v>0.378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1</v>
      </c>
      <c r="AJ1475">
        <v>1</v>
      </c>
      <c r="AK1475">
        <v>1</v>
      </c>
      <c r="AL1475">
        <v>1</v>
      </c>
      <c r="AM1475">
        <v>-2</v>
      </c>
      <c r="AN1475">
        <v>0</v>
      </c>
      <c r="AO1475">
        <v>0</v>
      </c>
      <c r="AP1475">
        <v>1</v>
      </c>
      <c r="AQ1475">
        <v>1</v>
      </c>
      <c r="AR1475">
        <v>0</v>
      </c>
      <c r="AS1475" t="s">
        <v>3</v>
      </c>
      <c r="AT1475">
        <v>1.26</v>
      </c>
      <c r="AU1475" t="s">
        <v>321</v>
      </c>
      <c r="AV1475">
        <v>2</v>
      </c>
      <c r="AW1475">
        <v>2</v>
      </c>
      <c r="AX1475">
        <v>448999917</v>
      </c>
      <c r="AY1475">
        <v>1</v>
      </c>
      <c r="AZ1475">
        <v>0</v>
      </c>
      <c r="BA1475">
        <v>1529</v>
      </c>
      <c r="BB1475">
        <v>1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CV1475">
        <v>0</v>
      </c>
      <c r="CW1475">
        <v>0</v>
      </c>
      <c r="CX1475">
        <f>ROUND(Y1475*Source!I793,7)</f>
        <v>0.378</v>
      </c>
      <c r="CY1475">
        <f>AD1475</f>
        <v>0</v>
      </c>
      <c r="CZ1475">
        <f>AH1475</f>
        <v>0</v>
      </c>
      <c r="DA1475">
        <f>AL1475</f>
        <v>1</v>
      </c>
      <c r="DB1475">
        <f>ROUND((ROUND(AT1475*CZ1475,2)*ROUND(0.3,7)),6)</f>
        <v>0</v>
      </c>
      <c r="DC1475">
        <f>ROUND((ROUND(AT1475*AG1475,2)*ROUND(0.3,7)),6)</f>
        <v>0</v>
      </c>
      <c r="DD1475" t="s">
        <v>3</v>
      </c>
      <c r="DE1475" t="s">
        <v>3</v>
      </c>
      <c r="DF1475">
        <f t="shared" si="673"/>
        <v>0</v>
      </c>
      <c r="DG1475">
        <f t="shared" si="660"/>
        <v>0</v>
      </c>
      <c r="DH1475">
        <f t="shared" si="674"/>
        <v>0</v>
      </c>
      <c r="DI1475">
        <f t="shared" si="675"/>
        <v>0</v>
      </c>
      <c r="DJ1475">
        <f>DI1475</f>
        <v>0</v>
      </c>
      <c r="DK1475">
        <v>0</v>
      </c>
      <c r="DL1475" t="s">
        <v>3</v>
      </c>
      <c r="DM1475">
        <v>0</v>
      </c>
      <c r="DN1475" t="s">
        <v>3</v>
      </c>
      <c r="DO1475">
        <v>0</v>
      </c>
    </row>
    <row r="1476" spans="1:119" x14ac:dyDescent="0.2">
      <c r="A1476">
        <f>ROW(Source!A793)</f>
        <v>793</v>
      </c>
      <c r="B1476">
        <v>449016111</v>
      </c>
      <c r="C1476">
        <v>448999909</v>
      </c>
      <c r="D1476">
        <v>277944586</v>
      </c>
      <c r="E1476">
        <v>1</v>
      </c>
      <c r="F1476">
        <v>1</v>
      </c>
      <c r="G1476">
        <v>1</v>
      </c>
      <c r="H1476">
        <v>2</v>
      </c>
      <c r="I1476" t="s">
        <v>1845</v>
      </c>
      <c r="J1476" t="s">
        <v>1846</v>
      </c>
      <c r="K1476" t="s">
        <v>1847</v>
      </c>
      <c r="L1476">
        <v>1368</v>
      </c>
      <c r="N1476">
        <v>1011</v>
      </c>
      <c r="O1476" t="s">
        <v>1100</v>
      </c>
      <c r="P1476" t="s">
        <v>1100</v>
      </c>
      <c r="Q1476">
        <v>1</v>
      </c>
      <c r="W1476">
        <v>0</v>
      </c>
      <c r="X1476">
        <v>198642133</v>
      </c>
      <c r="Y1476">
        <f>(AT1476*ROUND(0.3,7))</f>
        <v>4.4999999999999998E-2</v>
      </c>
      <c r="AA1476">
        <v>0</v>
      </c>
      <c r="AB1476">
        <v>28.78</v>
      </c>
      <c r="AC1476">
        <v>479.27</v>
      </c>
      <c r="AD1476">
        <v>0</v>
      </c>
      <c r="AE1476">
        <v>0</v>
      </c>
      <c r="AF1476">
        <v>21.01</v>
      </c>
      <c r="AG1476">
        <v>479.27</v>
      </c>
      <c r="AH1476">
        <v>0</v>
      </c>
      <c r="AI1476">
        <v>1</v>
      </c>
      <c r="AJ1476">
        <v>1.37</v>
      </c>
      <c r="AK1476">
        <v>1</v>
      </c>
      <c r="AL1476">
        <v>1</v>
      </c>
      <c r="AM1476">
        <v>2</v>
      </c>
      <c r="AN1476">
        <v>0</v>
      </c>
      <c r="AO1476">
        <v>0</v>
      </c>
      <c r="AP1476">
        <v>1</v>
      </c>
      <c r="AQ1476">
        <v>1</v>
      </c>
      <c r="AR1476">
        <v>0</v>
      </c>
      <c r="AS1476" t="s">
        <v>3</v>
      </c>
      <c r="AT1476">
        <v>0.15</v>
      </c>
      <c r="AU1476" t="s">
        <v>321</v>
      </c>
      <c r="AV1476">
        <v>1</v>
      </c>
      <c r="AW1476">
        <v>2</v>
      </c>
      <c r="AX1476">
        <v>448999918</v>
      </c>
      <c r="AY1476">
        <v>2</v>
      </c>
      <c r="AZ1476">
        <v>65536</v>
      </c>
      <c r="BA1476">
        <v>1530</v>
      </c>
      <c r="BB1476">
        <v>1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3.1515</v>
      </c>
      <c r="BL1476">
        <v>71.890499999999989</v>
      </c>
      <c r="BM1476">
        <v>0</v>
      </c>
      <c r="BN1476">
        <v>0</v>
      </c>
      <c r="BO1476">
        <v>0.15</v>
      </c>
      <c r="BP1476">
        <v>1</v>
      </c>
      <c r="BQ1476">
        <v>0</v>
      </c>
      <c r="BR1476">
        <v>0.94545000000000001</v>
      </c>
      <c r="BS1476">
        <v>21.567149999999998</v>
      </c>
      <c r="BT1476">
        <v>0</v>
      </c>
      <c r="BU1476">
        <v>0</v>
      </c>
      <c r="BV1476">
        <v>4.4999999999999998E-2</v>
      </c>
      <c r="BW1476">
        <v>1</v>
      </c>
      <c r="CV1476">
        <v>0</v>
      </c>
      <c r="CW1476">
        <f>ROUND(Y1476*Source!I793*DO1476,7)</f>
        <v>4.4999999999999998E-2</v>
      </c>
      <c r="CX1476">
        <f>ROUND(Y1476*Source!I793,7)</f>
        <v>4.4999999999999998E-2</v>
      </c>
      <c r="CY1476">
        <f>AB1476</f>
        <v>28.78</v>
      </c>
      <c r="CZ1476">
        <f>AF1476</f>
        <v>21.01</v>
      </c>
      <c r="DA1476">
        <f>AJ1476</f>
        <v>1.37</v>
      </c>
      <c r="DB1476">
        <f>ROUND((ROUND(AT1476*CZ1476,2)*ROUND(0.3,7)),6)</f>
        <v>0.94499999999999995</v>
      </c>
      <c r="DC1476">
        <f>ROUND((ROUND(AT1476*AG1476,2)*ROUND(0.3,7)),6)</f>
        <v>21.567</v>
      </c>
      <c r="DD1476" t="s">
        <v>3</v>
      </c>
      <c r="DE1476" t="s">
        <v>3</v>
      </c>
      <c r="DF1476">
        <f t="shared" si="673"/>
        <v>0</v>
      </c>
      <c r="DG1476">
        <f>ROUND(ROUND(AF1476*AJ1476,2)*CX1476,2)</f>
        <v>1.3</v>
      </c>
      <c r="DH1476">
        <f t="shared" si="674"/>
        <v>21.57</v>
      </c>
      <c r="DI1476">
        <f t="shared" si="675"/>
        <v>0</v>
      </c>
      <c r="DJ1476">
        <f>DG1476+DH1476</f>
        <v>22.87</v>
      </c>
      <c r="DK1476">
        <v>0</v>
      </c>
      <c r="DL1476" t="s">
        <v>1424</v>
      </c>
      <c r="DM1476">
        <v>3</v>
      </c>
      <c r="DN1476" t="s">
        <v>1203</v>
      </c>
      <c r="DO1476">
        <v>1</v>
      </c>
    </row>
    <row r="1477" spans="1:119" x14ac:dyDescent="0.2">
      <c r="A1477">
        <f>ROW(Source!A793)</f>
        <v>793</v>
      </c>
      <c r="B1477">
        <v>449016111</v>
      </c>
      <c r="C1477">
        <v>448999909</v>
      </c>
      <c r="D1477">
        <v>277944731</v>
      </c>
      <c r="E1477">
        <v>1</v>
      </c>
      <c r="F1477">
        <v>1</v>
      </c>
      <c r="G1477">
        <v>1</v>
      </c>
      <c r="H1477">
        <v>2</v>
      </c>
      <c r="I1477" t="s">
        <v>1567</v>
      </c>
      <c r="J1477" t="s">
        <v>1568</v>
      </c>
      <c r="K1477" t="s">
        <v>1569</v>
      </c>
      <c r="L1477">
        <v>1368</v>
      </c>
      <c r="N1477">
        <v>1011</v>
      </c>
      <c r="O1477" t="s">
        <v>1100</v>
      </c>
      <c r="P1477" t="s">
        <v>1100</v>
      </c>
      <c r="Q1477">
        <v>1</v>
      </c>
      <c r="W1477">
        <v>0</v>
      </c>
      <c r="X1477">
        <v>-859122406</v>
      </c>
      <c r="Y1477">
        <f>(AT1477*ROUND(0.3,7))</f>
        <v>0.33300000000000002</v>
      </c>
      <c r="AA1477">
        <v>0</v>
      </c>
      <c r="AB1477">
        <v>1065.3800000000001</v>
      </c>
      <c r="AC1477">
        <v>539.69000000000005</v>
      </c>
      <c r="AD1477">
        <v>0</v>
      </c>
      <c r="AE1477">
        <v>0</v>
      </c>
      <c r="AF1477">
        <v>789.17</v>
      </c>
      <c r="AG1477">
        <v>539.69000000000005</v>
      </c>
      <c r="AH1477">
        <v>0</v>
      </c>
      <c r="AI1477">
        <v>1</v>
      </c>
      <c r="AJ1477">
        <v>1.35</v>
      </c>
      <c r="AK1477">
        <v>1</v>
      </c>
      <c r="AL1477">
        <v>1</v>
      </c>
      <c r="AM1477">
        <v>2</v>
      </c>
      <c r="AN1477">
        <v>0</v>
      </c>
      <c r="AO1477">
        <v>0</v>
      </c>
      <c r="AP1477">
        <v>1</v>
      </c>
      <c r="AQ1477">
        <v>1</v>
      </c>
      <c r="AR1477">
        <v>0</v>
      </c>
      <c r="AS1477" t="s">
        <v>3</v>
      </c>
      <c r="AT1477">
        <v>1.1100000000000001</v>
      </c>
      <c r="AU1477" t="s">
        <v>321</v>
      </c>
      <c r="AV1477">
        <v>1</v>
      </c>
      <c r="AW1477">
        <v>2</v>
      </c>
      <c r="AX1477">
        <v>448999919</v>
      </c>
      <c r="AY1477">
        <v>2</v>
      </c>
      <c r="AZ1477">
        <v>65536</v>
      </c>
      <c r="BA1477">
        <v>1531</v>
      </c>
      <c r="BB1477">
        <v>1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875.9787</v>
      </c>
      <c r="BL1477">
        <v>599.05590000000007</v>
      </c>
      <c r="BM1477">
        <v>0</v>
      </c>
      <c r="BN1477">
        <v>0</v>
      </c>
      <c r="BO1477">
        <v>1.1100000000000001</v>
      </c>
      <c r="BP1477">
        <v>1</v>
      </c>
      <c r="BQ1477">
        <v>0</v>
      </c>
      <c r="BR1477">
        <v>262.79361</v>
      </c>
      <c r="BS1477">
        <v>179.71677000000003</v>
      </c>
      <c r="BT1477">
        <v>0</v>
      </c>
      <c r="BU1477">
        <v>0</v>
      </c>
      <c r="BV1477">
        <v>0.33300000000000002</v>
      </c>
      <c r="BW1477">
        <v>1</v>
      </c>
      <c r="CV1477">
        <v>0</v>
      </c>
      <c r="CW1477">
        <f>ROUND(Y1477*Source!I793*DO1477,7)</f>
        <v>0.33300000000000002</v>
      </c>
      <c r="CX1477">
        <f>ROUND(Y1477*Source!I793,7)</f>
        <v>0.33300000000000002</v>
      </c>
      <c r="CY1477">
        <f>AB1477</f>
        <v>1065.3800000000001</v>
      </c>
      <c r="CZ1477">
        <f>AF1477</f>
        <v>789.17</v>
      </c>
      <c r="DA1477">
        <f>AJ1477</f>
        <v>1.35</v>
      </c>
      <c r="DB1477">
        <f>ROUND((ROUND(AT1477*CZ1477,2)*ROUND(0.3,7)),6)</f>
        <v>262.79399999999998</v>
      </c>
      <c r="DC1477">
        <f>ROUND((ROUND(AT1477*AG1477,2)*ROUND(0.3,7)),6)</f>
        <v>179.71799999999999</v>
      </c>
      <c r="DD1477" t="s">
        <v>3</v>
      </c>
      <c r="DE1477" t="s">
        <v>3</v>
      </c>
      <c r="DF1477">
        <f t="shared" si="673"/>
        <v>0</v>
      </c>
      <c r="DG1477">
        <f>ROUND(ROUND(AF1477*AJ1477,2)*CX1477,2)</f>
        <v>354.77</v>
      </c>
      <c r="DH1477">
        <f t="shared" si="674"/>
        <v>179.72</v>
      </c>
      <c r="DI1477">
        <f t="shared" si="675"/>
        <v>0</v>
      </c>
      <c r="DJ1477">
        <f>DG1477+DH1477</f>
        <v>534.49</v>
      </c>
      <c r="DK1477">
        <v>0</v>
      </c>
      <c r="DL1477" t="s">
        <v>1209</v>
      </c>
      <c r="DM1477">
        <v>4</v>
      </c>
      <c r="DN1477" t="s">
        <v>1203</v>
      </c>
      <c r="DO1477">
        <v>1</v>
      </c>
    </row>
    <row r="1478" spans="1:119" x14ac:dyDescent="0.2">
      <c r="A1478">
        <f>ROW(Source!A793)</f>
        <v>793</v>
      </c>
      <c r="B1478">
        <v>449016111</v>
      </c>
      <c r="C1478">
        <v>448999909</v>
      </c>
      <c r="D1478">
        <v>277865475</v>
      </c>
      <c r="E1478">
        <v>1</v>
      </c>
      <c r="F1478">
        <v>1</v>
      </c>
      <c r="G1478">
        <v>1</v>
      </c>
      <c r="H1478">
        <v>3</v>
      </c>
      <c r="I1478" t="s">
        <v>1210</v>
      </c>
      <c r="J1478" t="s">
        <v>1211</v>
      </c>
      <c r="K1478" t="s">
        <v>1212</v>
      </c>
      <c r="L1478">
        <v>1383</v>
      </c>
      <c r="N1478">
        <v>1013</v>
      </c>
      <c r="O1478" t="s">
        <v>1213</v>
      </c>
      <c r="P1478" t="s">
        <v>1213</v>
      </c>
      <c r="Q1478">
        <v>1</v>
      </c>
      <c r="W1478">
        <v>0</v>
      </c>
      <c r="X1478">
        <v>2066892133</v>
      </c>
      <c r="Y1478">
        <f>(AT1478*ROUND(0,7))</f>
        <v>0</v>
      </c>
      <c r="AA1478">
        <v>7.32</v>
      </c>
      <c r="AB1478">
        <v>0</v>
      </c>
      <c r="AC1478">
        <v>0</v>
      </c>
      <c r="AD1478">
        <v>0</v>
      </c>
      <c r="AE1478">
        <v>7.32</v>
      </c>
      <c r="AF1478">
        <v>0</v>
      </c>
      <c r="AG1478">
        <v>0</v>
      </c>
      <c r="AH1478">
        <v>0</v>
      </c>
      <c r="AI1478">
        <v>1</v>
      </c>
      <c r="AJ1478">
        <v>1</v>
      </c>
      <c r="AK1478">
        <v>1</v>
      </c>
      <c r="AL1478">
        <v>1</v>
      </c>
      <c r="AM1478">
        <v>-2</v>
      </c>
      <c r="AN1478">
        <v>0</v>
      </c>
      <c r="AO1478">
        <v>0</v>
      </c>
      <c r="AP1478">
        <v>1</v>
      </c>
      <c r="AQ1478">
        <v>1</v>
      </c>
      <c r="AR1478">
        <v>0</v>
      </c>
      <c r="AS1478" t="s">
        <v>3</v>
      </c>
      <c r="AT1478">
        <v>7.2800000000000004E-2</v>
      </c>
      <c r="AU1478" t="s">
        <v>135</v>
      </c>
      <c r="AV1478">
        <v>0</v>
      </c>
      <c r="AW1478">
        <v>2</v>
      </c>
      <c r="AX1478">
        <v>448999920</v>
      </c>
      <c r="AY1478">
        <v>2</v>
      </c>
      <c r="AZ1478">
        <v>16384</v>
      </c>
      <c r="BA1478">
        <v>1532</v>
      </c>
      <c r="BB1478">
        <v>1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0.53289600000000004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1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CV1478">
        <v>0</v>
      </c>
      <c r="CW1478">
        <v>0</v>
      </c>
      <c r="CX1478">
        <f>ROUND(Y1478*Source!I793,7)</f>
        <v>0</v>
      </c>
      <c r="CY1478">
        <f>AA1478</f>
        <v>7.32</v>
      </c>
      <c r="CZ1478">
        <f>AE1478</f>
        <v>7.32</v>
      </c>
      <c r="DA1478">
        <f>AI1478</f>
        <v>1</v>
      </c>
      <c r="DB1478">
        <f>ROUND((ROUND(AT1478*CZ1478,2)*ROUND(0,7)),6)</f>
        <v>0</v>
      </c>
      <c r="DC1478">
        <f>ROUND((ROUND(AT1478*AG1478,2)*ROUND(0,7)),6)</f>
        <v>0</v>
      </c>
      <c r="DD1478" t="s">
        <v>3</v>
      </c>
      <c r="DE1478" t="s">
        <v>3</v>
      </c>
      <c r="DF1478">
        <f t="shared" si="673"/>
        <v>0</v>
      </c>
      <c r="DG1478">
        <f>ROUND(ROUND(AF1478,2)*CX1478,2)</f>
        <v>0</v>
      </c>
      <c r="DH1478">
        <f t="shared" si="674"/>
        <v>0</v>
      </c>
      <c r="DI1478">
        <f t="shared" si="675"/>
        <v>0</v>
      </c>
      <c r="DJ1478">
        <f>DF1478</f>
        <v>0</v>
      </c>
      <c r="DK1478">
        <v>1</v>
      </c>
      <c r="DL1478" t="s">
        <v>3</v>
      </c>
      <c r="DM1478">
        <v>0</v>
      </c>
      <c r="DN1478" t="s">
        <v>3</v>
      </c>
      <c r="DO1478">
        <v>0</v>
      </c>
    </row>
    <row r="1479" spans="1:119" x14ac:dyDescent="0.2">
      <c r="A1479">
        <f>ROW(Source!A793)</f>
        <v>793</v>
      </c>
      <c r="B1479">
        <v>449016111</v>
      </c>
      <c r="C1479">
        <v>448999909</v>
      </c>
      <c r="D1479">
        <v>277566433</v>
      </c>
      <c r="E1479">
        <v>109</v>
      </c>
      <c r="F1479">
        <v>1</v>
      </c>
      <c r="G1479">
        <v>1</v>
      </c>
      <c r="H1479">
        <v>3</v>
      </c>
      <c r="I1479" t="s">
        <v>633</v>
      </c>
      <c r="J1479" t="s">
        <v>3</v>
      </c>
      <c r="K1479" t="s">
        <v>634</v>
      </c>
      <c r="L1479">
        <v>3277935</v>
      </c>
      <c r="N1479">
        <v>1013</v>
      </c>
      <c r="O1479" t="s">
        <v>635</v>
      </c>
      <c r="P1479" t="s">
        <v>635</v>
      </c>
      <c r="Q1479">
        <v>1</v>
      </c>
      <c r="W1479">
        <v>0</v>
      </c>
      <c r="X1479">
        <v>274903907</v>
      </c>
      <c r="Y1479">
        <f>AT1479</f>
        <v>2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1</v>
      </c>
      <c r="AJ1479">
        <v>1</v>
      </c>
      <c r="AK1479">
        <v>1</v>
      </c>
      <c r="AL1479">
        <v>1</v>
      </c>
      <c r="AM1479">
        <v>-2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 t="s">
        <v>3</v>
      </c>
      <c r="AT1479">
        <v>2</v>
      </c>
      <c r="AU1479" t="s">
        <v>3</v>
      </c>
      <c r="AV1479">
        <v>0</v>
      </c>
      <c r="AW1479">
        <v>2</v>
      </c>
      <c r="AX1479">
        <v>448999921</v>
      </c>
      <c r="AY1479">
        <v>1</v>
      </c>
      <c r="AZ1479">
        <v>2048</v>
      </c>
      <c r="BA1479">
        <v>1533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CV1479">
        <v>0</v>
      </c>
      <c r="CW1479">
        <v>0</v>
      </c>
      <c r="CX1479">
        <f>ROUND(Y1479*Source!I793,7)</f>
        <v>2</v>
      </c>
      <c r="CY1479">
        <f>AA1479</f>
        <v>0</v>
      </c>
      <c r="CZ1479">
        <f>AE1479</f>
        <v>0</v>
      </c>
      <c r="DA1479">
        <f>AI1479</f>
        <v>1</v>
      </c>
      <c r="DB1479">
        <f>ROUND(ROUND(AT1479*CZ1479,2),6)</f>
        <v>0</v>
      </c>
      <c r="DC1479">
        <f>ROUND(ROUND(AT1479*AG1479,2),6)</f>
        <v>0</v>
      </c>
      <c r="DD1479" t="s">
        <v>3</v>
      </c>
      <c r="DE1479" t="s">
        <v>3</v>
      </c>
      <c r="DF1479">
        <f t="shared" si="673"/>
        <v>0</v>
      </c>
      <c r="DG1479">
        <f>ROUND(ROUND(AF1479,2)*CX1479,2)</f>
        <v>0</v>
      </c>
      <c r="DH1479">
        <f t="shared" si="674"/>
        <v>0</v>
      </c>
      <c r="DI1479">
        <f t="shared" si="675"/>
        <v>0</v>
      </c>
      <c r="DJ1479">
        <f>DF1479</f>
        <v>0</v>
      </c>
      <c r="DK1479">
        <v>0</v>
      </c>
      <c r="DL1479" t="s">
        <v>3</v>
      </c>
      <c r="DM1479">
        <v>0</v>
      </c>
      <c r="DN1479" t="s">
        <v>3</v>
      </c>
      <c r="DO1479">
        <v>0</v>
      </c>
    </row>
    <row r="1480" spans="1:119" x14ac:dyDescent="0.2">
      <c r="A1480">
        <f>ROW(Source!A795)</f>
        <v>795</v>
      </c>
      <c r="B1480">
        <v>449016111</v>
      </c>
      <c r="C1480">
        <v>448999923</v>
      </c>
      <c r="D1480">
        <v>277560299</v>
      </c>
      <c r="E1480">
        <v>109</v>
      </c>
      <c r="F1480">
        <v>1</v>
      </c>
      <c r="G1480">
        <v>1</v>
      </c>
      <c r="H1480">
        <v>1</v>
      </c>
      <c r="I1480" t="s">
        <v>1843</v>
      </c>
      <c r="J1480" t="s">
        <v>3</v>
      </c>
      <c r="K1480" t="s">
        <v>1844</v>
      </c>
      <c r="L1480">
        <v>1191</v>
      </c>
      <c r="N1480">
        <v>1013</v>
      </c>
      <c r="O1480" t="s">
        <v>1203</v>
      </c>
      <c r="P1480" t="s">
        <v>1203</v>
      </c>
      <c r="Q1480">
        <v>1</v>
      </c>
      <c r="W1480">
        <v>0</v>
      </c>
      <c r="X1480">
        <v>-2012709214</v>
      </c>
      <c r="Y1480">
        <f>AT1480</f>
        <v>25.53</v>
      </c>
      <c r="AA1480">
        <v>0</v>
      </c>
      <c r="AB1480">
        <v>0</v>
      </c>
      <c r="AC1480">
        <v>0</v>
      </c>
      <c r="AD1480">
        <v>527.6</v>
      </c>
      <c r="AE1480">
        <v>0</v>
      </c>
      <c r="AF1480">
        <v>0</v>
      </c>
      <c r="AG1480">
        <v>0</v>
      </c>
      <c r="AH1480">
        <v>527.6</v>
      </c>
      <c r="AI1480">
        <v>1</v>
      </c>
      <c r="AJ1480">
        <v>1</v>
      </c>
      <c r="AK1480">
        <v>1</v>
      </c>
      <c r="AL1480">
        <v>1</v>
      </c>
      <c r="AM1480">
        <v>-2</v>
      </c>
      <c r="AN1480">
        <v>0</v>
      </c>
      <c r="AO1480">
        <v>0</v>
      </c>
      <c r="AP1480">
        <v>1</v>
      </c>
      <c r="AQ1480">
        <v>1</v>
      </c>
      <c r="AR1480">
        <v>0</v>
      </c>
      <c r="AS1480" t="s">
        <v>3</v>
      </c>
      <c r="AT1480">
        <v>25.53</v>
      </c>
      <c r="AU1480" t="s">
        <v>3</v>
      </c>
      <c r="AV1480">
        <v>1</v>
      </c>
      <c r="AW1480">
        <v>2</v>
      </c>
      <c r="AX1480">
        <v>448999930</v>
      </c>
      <c r="AY1480">
        <v>2</v>
      </c>
      <c r="AZ1480">
        <v>131072</v>
      </c>
      <c r="BA1480">
        <v>1534</v>
      </c>
      <c r="BB1480">
        <v>1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13469.628000000001</v>
      </c>
      <c r="BN1480">
        <v>25.53</v>
      </c>
      <c r="BO1480">
        <v>0</v>
      </c>
      <c r="BP1480">
        <v>1</v>
      </c>
      <c r="BQ1480">
        <v>0</v>
      </c>
      <c r="BR1480">
        <v>0</v>
      </c>
      <c r="BS1480">
        <v>0</v>
      </c>
      <c r="BT1480">
        <v>13469.628000000001</v>
      </c>
      <c r="BU1480">
        <v>25.53</v>
      </c>
      <c r="BV1480">
        <v>0</v>
      </c>
      <c r="BW1480">
        <v>1</v>
      </c>
      <c r="CU1480">
        <f>ROUND(AT1480*Source!I795*AH1480*AL1480,2)</f>
        <v>13469.63</v>
      </c>
      <c r="CV1480">
        <f>ROUND(Y1480*Source!I795,7)</f>
        <v>25.53</v>
      </c>
      <c r="CW1480">
        <v>0</v>
      </c>
      <c r="CX1480">
        <f>ROUND(Y1480*Source!I795,7)</f>
        <v>25.53</v>
      </c>
      <c r="CY1480">
        <f>AD1480</f>
        <v>527.6</v>
      </c>
      <c r="CZ1480">
        <f>AH1480</f>
        <v>527.6</v>
      </c>
      <c r="DA1480">
        <f>AL1480</f>
        <v>1</v>
      </c>
      <c r="DB1480">
        <f>ROUND(ROUND(AT1480*CZ1480,2),6)</f>
        <v>13469.63</v>
      </c>
      <c r="DC1480">
        <f>ROUND(ROUND(AT1480*AG1480,2),6)</f>
        <v>0</v>
      </c>
      <c r="DD1480" t="s">
        <v>3</v>
      </c>
      <c r="DE1480" t="s">
        <v>3</v>
      </c>
      <c r="DF1480">
        <f t="shared" si="673"/>
        <v>0</v>
      </c>
      <c r="DG1480">
        <f>ROUND(ROUND(AF1480,2)*CX1480,2)</f>
        <v>0</v>
      </c>
      <c r="DH1480">
        <f t="shared" si="674"/>
        <v>0</v>
      </c>
      <c r="DI1480">
        <f t="shared" si="675"/>
        <v>13469.63</v>
      </c>
      <c r="DJ1480">
        <f>DI1480</f>
        <v>13469.63</v>
      </c>
      <c r="DK1480">
        <v>1</v>
      </c>
      <c r="DL1480" t="s">
        <v>3</v>
      </c>
      <c r="DM1480">
        <v>0</v>
      </c>
      <c r="DN1480" t="s">
        <v>3</v>
      </c>
      <c r="DO1480">
        <v>0</v>
      </c>
    </row>
    <row r="1481" spans="1:119" x14ac:dyDescent="0.2">
      <c r="A1481">
        <f>ROW(Source!A795)</f>
        <v>795</v>
      </c>
      <c r="B1481">
        <v>449016111</v>
      </c>
      <c r="C1481">
        <v>448999923</v>
      </c>
      <c r="D1481">
        <v>277560491</v>
      </c>
      <c r="E1481">
        <v>109</v>
      </c>
      <c r="F1481">
        <v>1</v>
      </c>
      <c r="G1481">
        <v>1</v>
      </c>
      <c r="H1481">
        <v>1</v>
      </c>
      <c r="I1481" t="s">
        <v>1204</v>
      </c>
      <c r="J1481" t="s">
        <v>3</v>
      </c>
      <c r="K1481" t="s">
        <v>1205</v>
      </c>
      <c r="L1481">
        <v>1191</v>
      </c>
      <c r="N1481">
        <v>1013</v>
      </c>
      <c r="O1481" t="s">
        <v>1203</v>
      </c>
      <c r="P1481" t="s">
        <v>1203</v>
      </c>
      <c r="Q1481">
        <v>1</v>
      </c>
      <c r="W1481">
        <v>0</v>
      </c>
      <c r="X1481">
        <v>-1417349443</v>
      </c>
      <c r="Y1481">
        <f>AT1481</f>
        <v>1.26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1</v>
      </c>
      <c r="AJ1481">
        <v>1</v>
      </c>
      <c r="AK1481">
        <v>1</v>
      </c>
      <c r="AL1481">
        <v>1</v>
      </c>
      <c r="AM1481">
        <v>-2</v>
      </c>
      <c r="AN1481">
        <v>0</v>
      </c>
      <c r="AO1481">
        <v>0</v>
      </c>
      <c r="AP1481">
        <v>1</v>
      </c>
      <c r="AQ1481">
        <v>1</v>
      </c>
      <c r="AR1481">
        <v>0</v>
      </c>
      <c r="AS1481" t="s">
        <v>3</v>
      </c>
      <c r="AT1481">
        <v>1.26</v>
      </c>
      <c r="AU1481" t="s">
        <v>3</v>
      </c>
      <c r="AV1481">
        <v>2</v>
      </c>
      <c r="AW1481">
        <v>2</v>
      </c>
      <c r="AX1481">
        <v>448999931</v>
      </c>
      <c r="AY1481">
        <v>1</v>
      </c>
      <c r="AZ1481">
        <v>0</v>
      </c>
      <c r="BA1481">
        <v>1535</v>
      </c>
      <c r="BB1481">
        <v>1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CV1481">
        <v>0</v>
      </c>
      <c r="CW1481">
        <v>0</v>
      </c>
      <c r="CX1481">
        <f>ROUND(Y1481*Source!I795,7)</f>
        <v>1.26</v>
      </c>
      <c r="CY1481">
        <f>AD1481</f>
        <v>0</v>
      </c>
      <c r="CZ1481">
        <f>AH1481</f>
        <v>0</v>
      </c>
      <c r="DA1481">
        <f>AL1481</f>
        <v>1</v>
      </c>
      <c r="DB1481">
        <f>ROUND(ROUND(AT1481*CZ1481,2),6)</f>
        <v>0</v>
      </c>
      <c r="DC1481">
        <f>ROUND(ROUND(AT1481*AG1481,2),6)</f>
        <v>0</v>
      </c>
      <c r="DD1481" t="s">
        <v>3</v>
      </c>
      <c r="DE1481" t="s">
        <v>3</v>
      </c>
      <c r="DF1481">
        <f t="shared" si="673"/>
        <v>0</v>
      </c>
      <c r="DG1481">
        <f>ROUND(ROUND(AF1481,2)*CX1481,2)</f>
        <v>0</v>
      </c>
      <c r="DH1481">
        <f t="shared" si="674"/>
        <v>0</v>
      </c>
      <c r="DI1481">
        <f t="shared" si="675"/>
        <v>0</v>
      </c>
      <c r="DJ1481">
        <f>DI1481</f>
        <v>0</v>
      </c>
      <c r="DK1481">
        <v>0</v>
      </c>
      <c r="DL1481" t="s">
        <v>3</v>
      </c>
      <c r="DM1481">
        <v>0</v>
      </c>
      <c r="DN1481" t="s">
        <v>3</v>
      </c>
      <c r="DO1481">
        <v>0</v>
      </c>
    </row>
    <row r="1482" spans="1:119" x14ac:dyDescent="0.2">
      <c r="A1482">
        <f>ROW(Source!A795)</f>
        <v>795</v>
      </c>
      <c r="B1482">
        <v>449016111</v>
      </c>
      <c r="C1482">
        <v>448999923</v>
      </c>
      <c r="D1482">
        <v>277944586</v>
      </c>
      <c r="E1482">
        <v>1</v>
      </c>
      <c r="F1482">
        <v>1</v>
      </c>
      <c r="G1482">
        <v>1</v>
      </c>
      <c r="H1482">
        <v>2</v>
      </c>
      <c r="I1482" t="s">
        <v>1845</v>
      </c>
      <c r="J1482" t="s">
        <v>1846</v>
      </c>
      <c r="K1482" t="s">
        <v>1847</v>
      </c>
      <c r="L1482">
        <v>1368</v>
      </c>
      <c r="N1482">
        <v>1011</v>
      </c>
      <c r="O1482" t="s">
        <v>1100</v>
      </c>
      <c r="P1482" t="s">
        <v>1100</v>
      </c>
      <c r="Q1482">
        <v>1</v>
      </c>
      <c r="W1482">
        <v>0</v>
      </c>
      <c r="X1482">
        <v>198642133</v>
      </c>
      <c r="Y1482">
        <f>AT1482</f>
        <v>0.15</v>
      </c>
      <c r="AA1482">
        <v>0</v>
      </c>
      <c r="AB1482">
        <v>28.78</v>
      </c>
      <c r="AC1482">
        <v>479.27</v>
      </c>
      <c r="AD1482">
        <v>0</v>
      </c>
      <c r="AE1482">
        <v>0</v>
      </c>
      <c r="AF1482">
        <v>21.01</v>
      </c>
      <c r="AG1482">
        <v>479.27</v>
      </c>
      <c r="AH1482">
        <v>0</v>
      </c>
      <c r="AI1482">
        <v>1</v>
      </c>
      <c r="AJ1482">
        <v>1.37</v>
      </c>
      <c r="AK1482">
        <v>1</v>
      </c>
      <c r="AL1482">
        <v>1</v>
      </c>
      <c r="AM1482">
        <v>2</v>
      </c>
      <c r="AN1482">
        <v>0</v>
      </c>
      <c r="AO1482">
        <v>0</v>
      </c>
      <c r="AP1482">
        <v>1</v>
      </c>
      <c r="AQ1482">
        <v>1</v>
      </c>
      <c r="AR1482">
        <v>0</v>
      </c>
      <c r="AS1482" t="s">
        <v>3</v>
      </c>
      <c r="AT1482">
        <v>0.15</v>
      </c>
      <c r="AU1482" t="s">
        <v>3</v>
      </c>
      <c r="AV1482">
        <v>1</v>
      </c>
      <c r="AW1482">
        <v>2</v>
      </c>
      <c r="AX1482">
        <v>448999932</v>
      </c>
      <c r="AY1482">
        <v>2</v>
      </c>
      <c r="AZ1482">
        <v>65536</v>
      </c>
      <c r="BA1482">
        <v>1536</v>
      </c>
      <c r="BB1482">
        <v>1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3.1515</v>
      </c>
      <c r="BL1482">
        <v>71.890499999999989</v>
      </c>
      <c r="BM1482">
        <v>0</v>
      </c>
      <c r="BN1482">
        <v>0</v>
      </c>
      <c r="BO1482">
        <v>0.15</v>
      </c>
      <c r="BP1482">
        <v>1</v>
      </c>
      <c r="BQ1482">
        <v>0</v>
      </c>
      <c r="BR1482">
        <v>3.1515</v>
      </c>
      <c r="BS1482">
        <v>71.890499999999989</v>
      </c>
      <c r="BT1482">
        <v>0</v>
      </c>
      <c r="BU1482">
        <v>0</v>
      </c>
      <c r="BV1482">
        <v>0.15</v>
      </c>
      <c r="BW1482">
        <v>1</v>
      </c>
      <c r="CV1482">
        <v>0</v>
      </c>
      <c r="CW1482">
        <f>ROUND(Y1482*Source!I795*DO1482,7)</f>
        <v>0.15</v>
      </c>
      <c r="CX1482">
        <f>ROUND(Y1482*Source!I795,7)</f>
        <v>0.15</v>
      </c>
      <c r="CY1482">
        <f>AB1482</f>
        <v>28.78</v>
      </c>
      <c r="CZ1482">
        <f>AF1482</f>
        <v>21.01</v>
      </c>
      <c r="DA1482">
        <f>AJ1482</f>
        <v>1.37</v>
      </c>
      <c r="DB1482">
        <f>ROUND(ROUND(AT1482*CZ1482,2),6)</f>
        <v>3.15</v>
      </c>
      <c r="DC1482">
        <f>ROUND(ROUND(AT1482*AG1482,2),6)</f>
        <v>71.89</v>
      </c>
      <c r="DD1482" t="s">
        <v>3</v>
      </c>
      <c r="DE1482" t="s">
        <v>3</v>
      </c>
      <c r="DF1482">
        <f t="shared" si="673"/>
        <v>0</v>
      </c>
      <c r="DG1482">
        <f>ROUND(ROUND(AF1482*AJ1482,2)*CX1482,2)</f>
        <v>4.32</v>
      </c>
      <c r="DH1482">
        <f t="shared" si="674"/>
        <v>71.89</v>
      </c>
      <c r="DI1482">
        <f t="shared" si="675"/>
        <v>0</v>
      </c>
      <c r="DJ1482">
        <f>DG1482+DH1482</f>
        <v>76.210000000000008</v>
      </c>
      <c r="DK1482">
        <v>0</v>
      </c>
      <c r="DL1482" t="s">
        <v>1424</v>
      </c>
      <c r="DM1482">
        <v>3</v>
      </c>
      <c r="DN1482" t="s">
        <v>1203</v>
      </c>
      <c r="DO1482">
        <v>1</v>
      </c>
    </row>
    <row r="1483" spans="1:119" x14ac:dyDescent="0.2">
      <c r="A1483">
        <f>ROW(Source!A795)</f>
        <v>795</v>
      </c>
      <c r="B1483">
        <v>449016111</v>
      </c>
      <c r="C1483">
        <v>448999923</v>
      </c>
      <c r="D1483">
        <v>277944731</v>
      </c>
      <c r="E1483">
        <v>1</v>
      </c>
      <c r="F1483">
        <v>1</v>
      </c>
      <c r="G1483">
        <v>1</v>
      </c>
      <c r="H1483">
        <v>2</v>
      </c>
      <c r="I1483" t="s">
        <v>1567</v>
      </c>
      <c r="J1483" t="s">
        <v>1568</v>
      </c>
      <c r="K1483" t="s">
        <v>1569</v>
      </c>
      <c r="L1483">
        <v>1368</v>
      </c>
      <c r="N1483">
        <v>1011</v>
      </c>
      <c r="O1483" t="s">
        <v>1100</v>
      </c>
      <c r="P1483" t="s">
        <v>1100</v>
      </c>
      <c r="Q1483">
        <v>1</v>
      </c>
      <c r="W1483">
        <v>0</v>
      </c>
      <c r="X1483">
        <v>-859122406</v>
      </c>
      <c r="Y1483">
        <f>AT1483</f>
        <v>1.1100000000000001</v>
      </c>
      <c r="AA1483">
        <v>0</v>
      </c>
      <c r="AB1483">
        <v>1065.3800000000001</v>
      </c>
      <c r="AC1483">
        <v>539.69000000000005</v>
      </c>
      <c r="AD1483">
        <v>0</v>
      </c>
      <c r="AE1483">
        <v>0</v>
      </c>
      <c r="AF1483">
        <v>789.17</v>
      </c>
      <c r="AG1483">
        <v>539.69000000000005</v>
      </c>
      <c r="AH1483">
        <v>0</v>
      </c>
      <c r="AI1483">
        <v>1</v>
      </c>
      <c r="AJ1483">
        <v>1.35</v>
      </c>
      <c r="AK1483">
        <v>1</v>
      </c>
      <c r="AL1483">
        <v>1</v>
      </c>
      <c r="AM1483">
        <v>2</v>
      </c>
      <c r="AN1483">
        <v>0</v>
      </c>
      <c r="AO1483">
        <v>0</v>
      </c>
      <c r="AP1483">
        <v>1</v>
      </c>
      <c r="AQ1483">
        <v>1</v>
      </c>
      <c r="AR1483">
        <v>0</v>
      </c>
      <c r="AS1483" t="s">
        <v>3</v>
      </c>
      <c r="AT1483">
        <v>1.1100000000000001</v>
      </c>
      <c r="AU1483" t="s">
        <v>3</v>
      </c>
      <c r="AV1483">
        <v>1</v>
      </c>
      <c r="AW1483">
        <v>2</v>
      </c>
      <c r="AX1483">
        <v>448999933</v>
      </c>
      <c r="AY1483">
        <v>2</v>
      </c>
      <c r="AZ1483">
        <v>65536</v>
      </c>
      <c r="BA1483">
        <v>1537</v>
      </c>
      <c r="BB1483">
        <v>1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875.9787</v>
      </c>
      <c r="BL1483">
        <v>599.05590000000007</v>
      </c>
      <c r="BM1483">
        <v>0</v>
      </c>
      <c r="BN1483">
        <v>0</v>
      </c>
      <c r="BO1483">
        <v>1.1100000000000001</v>
      </c>
      <c r="BP1483">
        <v>1</v>
      </c>
      <c r="BQ1483">
        <v>0</v>
      </c>
      <c r="BR1483">
        <v>875.9787</v>
      </c>
      <c r="BS1483">
        <v>599.05590000000007</v>
      </c>
      <c r="BT1483">
        <v>0</v>
      </c>
      <c r="BU1483">
        <v>0</v>
      </c>
      <c r="BV1483">
        <v>1.1100000000000001</v>
      </c>
      <c r="BW1483">
        <v>1</v>
      </c>
      <c r="CV1483">
        <v>0</v>
      </c>
      <c r="CW1483">
        <f>ROUND(Y1483*Source!I795*DO1483,7)</f>
        <v>1.1100000000000001</v>
      </c>
      <c r="CX1483">
        <f>ROUND(Y1483*Source!I795,7)</f>
        <v>1.1100000000000001</v>
      </c>
      <c r="CY1483">
        <f>AB1483</f>
        <v>1065.3800000000001</v>
      </c>
      <c r="CZ1483">
        <f>AF1483</f>
        <v>789.17</v>
      </c>
      <c r="DA1483">
        <f>AJ1483</f>
        <v>1.35</v>
      </c>
      <c r="DB1483">
        <f>ROUND(ROUND(AT1483*CZ1483,2),6)</f>
        <v>875.98</v>
      </c>
      <c r="DC1483">
        <f>ROUND(ROUND(AT1483*AG1483,2),6)</f>
        <v>599.05999999999995</v>
      </c>
      <c r="DD1483" t="s">
        <v>3</v>
      </c>
      <c r="DE1483" t="s">
        <v>3</v>
      </c>
      <c r="DF1483">
        <f t="shared" si="673"/>
        <v>0</v>
      </c>
      <c r="DG1483">
        <f>ROUND(ROUND(AF1483*AJ1483,2)*CX1483,2)</f>
        <v>1182.57</v>
      </c>
      <c r="DH1483">
        <f t="shared" si="674"/>
        <v>599.05999999999995</v>
      </c>
      <c r="DI1483">
        <f t="shared" si="675"/>
        <v>0</v>
      </c>
      <c r="DJ1483">
        <f>DG1483+DH1483</f>
        <v>1781.6299999999999</v>
      </c>
      <c r="DK1483">
        <v>0</v>
      </c>
      <c r="DL1483" t="s">
        <v>1209</v>
      </c>
      <c r="DM1483">
        <v>4</v>
      </c>
      <c r="DN1483" t="s">
        <v>1203</v>
      </c>
      <c r="DO1483">
        <v>1</v>
      </c>
    </row>
    <row r="1484" spans="1:119" x14ac:dyDescent="0.2">
      <c r="A1484">
        <f>ROW(Source!A795)</f>
        <v>795</v>
      </c>
      <c r="B1484">
        <v>449016111</v>
      </c>
      <c r="C1484">
        <v>448999923</v>
      </c>
      <c r="D1484">
        <v>277865475</v>
      </c>
      <c r="E1484">
        <v>1</v>
      </c>
      <c r="F1484">
        <v>1</v>
      </c>
      <c r="G1484">
        <v>1</v>
      </c>
      <c r="H1484">
        <v>3</v>
      </c>
      <c r="I1484" t="s">
        <v>1210</v>
      </c>
      <c r="J1484" t="s">
        <v>1211</v>
      </c>
      <c r="K1484" t="s">
        <v>1212</v>
      </c>
      <c r="L1484">
        <v>1383</v>
      </c>
      <c r="N1484">
        <v>1013</v>
      </c>
      <c r="O1484" t="s">
        <v>1213</v>
      </c>
      <c r="P1484" t="s">
        <v>1213</v>
      </c>
      <c r="Q1484">
        <v>1</v>
      </c>
      <c r="W1484">
        <v>0</v>
      </c>
      <c r="X1484">
        <v>2066892133</v>
      </c>
      <c r="Y1484">
        <f>(AT1484*ROUND(0,7))</f>
        <v>0</v>
      </c>
      <c r="AA1484">
        <v>7.32</v>
      </c>
      <c r="AB1484">
        <v>0</v>
      </c>
      <c r="AC1484">
        <v>0</v>
      </c>
      <c r="AD1484">
        <v>0</v>
      </c>
      <c r="AE1484">
        <v>7.32</v>
      </c>
      <c r="AF1484">
        <v>0</v>
      </c>
      <c r="AG1484">
        <v>0</v>
      </c>
      <c r="AH1484">
        <v>0</v>
      </c>
      <c r="AI1484">
        <v>1</v>
      </c>
      <c r="AJ1484">
        <v>1</v>
      </c>
      <c r="AK1484">
        <v>1</v>
      </c>
      <c r="AL1484">
        <v>1</v>
      </c>
      <c r="AM1484">
        <v>-2</v>
      </c>
      <c r="AN1484">
        <v>0</v>
      </c>
      <c r="AO1484">
        <v>0</v>
      </c>
      <c r="AP1484">
        <v>1</v>
      </c>
      <c r="AQ1484">
        <v>1</v>
      </c>
      <c r="AR1484">
        <v>0</v>
      </c>
      <c r="AS1484" t="s">
        <v>3</v>
      </c>
      <c r="AT1484">
        <v>7.2800000000000004E-2</v>
      </c>
      <c r="AU1484" t="s">
        <v>135</v>
      </c>
      <c r="AV1484">
        <v>0</v>
      </c>
      <c r="AW1484">
        <v>2</v>
      </c>
      <c r="AX1484">
        <v>448999934</v>
      </c>
      <c r="AY1484">
        <v>2</v>
      </c>
      <c r="AZ1484">
        <v>16384</v>
      </c>
      <c r="BA1484">
        <v>1538</v>
      </c>
      <c r="BB1484">
        <v>1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0.53289600000000004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1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CV1484">
        <v>0</v>
      </c>
      <c r="CW1484">
        <v>0</v>
      </c>
      <c r="CX1484">
        <f>ROUND(Y1484*Source!I795,7)</f>
        <v>0</v>
      </c>
      <c r="CY1484">
        <f>AA1484</f>
        <v>7.32</v>
      </c>
      <c r="CZ1484">
        <f>AE1484</f>
        <v>7.32</v>
      </c>
      <c r="DA1484">
        <f>AI1484</f>
        <v>1</v>
      </c>
      <c r="DB1484">
        <f>ROUND((ROUND(AT1484*CZ1484,2)*ROUND(0,7)),6)</f>
        <v>0</v>
      </c>
      <c r="DC1484">
        <f>ROUND((ROUND(AT1484*AG1484,2)*ROUND(0,7)),6)</f>
        <v>0</v>
      </c>
      <c r="DD1484" t="s">
        <v>3</v>
      </c>
      <c r="DE1484" t="s">
        <v>3</v>
      </c>
      <c r="DF1484">
        <f t="shared" si="673"/>
        <v>0</v>
      </c>
      <c r="DG1484">
        <f t="shared" ref="DG1484:DG1509" si="676">ROUND(ROUND(AF1484,2)*CX1484,2)</f>
        <v>0</v>
      </c>
      <c r="DH1484">
        <f t="shared" si="674"/>
        <v>0</v>
      </c>
      <c r="DI1484">
        <f t="shared" si="675"/>
        <v>0</v>
      </c>
      <c r="DJ1484">
        <f>DF1484</f>
        <v>0</v>
      </c>
      <c r="DK1484">
        <v>1</v>
      </c>
      <c r="DL1484" t="s">
        <v>3</v>
      </c>
      <c r="DM1484">
        <v>0</v>
      </c>
      <c r="DN1484" t="s">
        <v>3</v>
      </c>
      <c r="DO1484">
        <v>0</v>
      </c>
    </row>
    <row r="1485" spans="1:119" x14ac:dyDescent="0.2">
      <c r="A1485">
        <f>ROW(Source!A795)</f>
        <v>795</v>
      </c>
      <c r="B1485">
        <v>449016111</v>
      </c>
      <c r="C1485">
        <v>448999923</v>
      </c>
      <c r="D1485">
        <v>277566433</v>
      </c>
      <c r="E1485">
        <v>109</v>
      </c>
      <c r="F1485">
        <v>1</v>
      </c>
      <c r="G1485">
        <v>1</v>
      </c>
      <c r="H1485">
        <v>3</v>
      </c>
      <c r="I1485" t="s">
        <v>633</v>
      </c>
      <c r="J1485" t="s">
        <v>3</v>
      </c>
      <c r="K1485" t="s">
        <v>634</v>
      </c>
      <c r="L1485">
        <v>3277935</v>
      </c>
      <c r="N1485">
        <v>1013</v>
      </c>
      <c r="O1485" t="s">
        <v>635</v>
      </c>
      <c r="P1485" t="s">
        <v>635</v>
      </c>
      <c r="Q1485">
        <v>1</v>
      </c>
      <c r="W1485">
        <v>0</v>
      </c>
      <c r="X1485">
        <v>274903907</v>
      </c>
      <c r="Y1485">
        <f>AT1485</f>
        <v>2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1</v>
      </c>
      <c r="AJ1485">
        <v>1</v>
      </c>
      <c r="AK1485">
        <v>1</v>
      </c>
      <c r="AL1485">
        <v>1</v>
      </c>
      <c r="AM1485">
        <v>-2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 t="s">
        <v>3</v>
      </c>
      <c r="AT1485">
        <v>2</v>
      </c>
      <c r="AU1485" t="s">
        <v>3</v>
      </c>
      <c r="AV1485">
        <v>0</v>
      </c>
      <c r="AW1485">
        <v>2</v>
      </c>
      <c r="AX1485">
        <v>448999935</v>
      </c>
      <c r="AY1485">
        <v>1</v>
      </c>
      <c r="AZ1485">
        <v>2048</v>
      </c>
      <c r="BA1485">
        <v>1539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CV1485">
        <v>0</v>
      </c>
      <c r="CW1485">
        <v>0</v>
      </c>
      <c r="CX1485">
        <f>ROUND(Y1485*Source!I795,7)</f>
        <v>2</v>
      </c>
      <c r="CY1485">
        <f>AA1485</f>
        <v>0</v>
      </c>
      <c r="CZ1485">
        <f>AE1485</f>
        <v>0</v>
      </c>
      <c r="DA1485">
        <f>AI1485</f>
        <v>1</v>
      </c>
      <c r="DB1485">
        <f>ROUND(ROUND(AT1485*CZ1485,2),6)</f>
        <v>0</v>
      </c>
      <c r="DC1485">
        <f>ROUND(ROUND(AT1485*AG1485,2),6)</f>
        <v>0</v>
      </c>
      <c r="DD1485" t="s">
        <v>3</v>
      </c>
      <c r="DE1485" t="s">
        <v>3</v>
      </c>
      <c r="DF1485">
        <f t="shared" si="673"/>
        <v>0</v>
      </c>
      <c r="DG1485">
        <f t="shared" si="676"/>
        <v>0</v>
      </c>
      <c r="DH1485">
        <f t="shared" si="674"/>
        <v>0</v>
      </c>
      <c r="DI1485">
        <f t="shared" si="675"/>
        <v>0</v>
      </c>
      <c r="DJ1485">
        <f>DF1485</f>
        <v>0</v>
      </c>
      <c r="DK1485">
        <v>0</v>
      </c>
      <c r="DL1485" t="s">
        <v>3</v>
      </c>
      <c r="DM1485">
        <v>0</v>
      </c>
      <c r="DN1485" t="s">
        <v>3</v>
      </c>
      <c r="DO1485">
        <v>0</v>
      </c>
    </row>
    <row r="1486" spans="1:119" x14ac:dyDescent="0.2">
      <c r="A1486">
        <f>ROW(Source!A832)</f>
        <v>832</v>
      </c>
      <c r="B1486">
        <v>449016111</v>
      </c>
      <c r="C1486">
        <v>448999937</v>
      </c>
      <c r="D1486">
        <v>277560309</v>
      </c>
      <c r="E1486">
        <v>109</v>
      </c>
      <c r="F1486">
        <v>1</v>
      </c>
      <c r="G1486">
        <v>1</v>
      </c>
      <c r="H1486">
        <v>1</v>
      </c>
      <c r="I1486" t="s">
        <v>1251</v>
      </c>
      <c r="J1486" t="s">
        <v>3</v>
      </c>
      <c r="K1486" t="s">
        <v>1252</v>
      </c>
      <c r="L1486">
        <v>1191</v>
      </c>
      <c r="N1486">
        <v>1013</v>
      </c>
      <c r="O1486" t="s">
        <v>1203</v>
      </c>
      <c r="P1486" t="s">
        <v>1203</v>
      </c>
      <c r="Q1486">
        <v>1</v>
      </c>
      <c r="W1486">
        <v>0</v>
      </c>
      <c r="X1486">
        <v>-1936699058</v>
      </c>
      <c r="Y1486">
        <f>(AT1486*ROUND(0.3,7))</f>
        <v>0.53400000000000003</v>
      </c>
      <c r="AA1486">
        <v>0</v>
      </c>
      <c r="AB1486">
        <v>0</v>
      </c>
      <c r="AC1486">
        <v>0</v>
      </c>
      <c r="AD1486">
        <v>555.79999999999995</v>
      </c>
      <c r="AE1486">
        <v>0</v>
      </c>
      <c r="AF1486">
        <v>0</v>
      </c>
      <c r="AG1486">
        <v>0</v>
      </c>
      <c r="AH1486">
        <v>555.79999999999995</v>
      </c>
      <c r="AI1486">
        <v>1</v>
      </c>
      <c r="AJ1486">
        <v>1</v>
      </c>
      <c r="AK1486">
        <v>1</v>
      </c>
      <c r="AL1486">
        <v>1</v>
      </c>
      <c r="AM1486">
        <v>-2</v>
      </c>
      <c r="AN1486">
        <v>0</v>
      </c>
      <c r="AO1486">
        <v>0</v>
      </c>
      <c r="AP1486">
        <v>1</v>
      </c>
      <c r="AQ1486">
        <v>1</v>
      </c>
      <c r="AR1486">
        <v>0</v>
      </c>
      <c r="AS1486" t="s">
        <v>3</v>
      </c>
      <c r="AT1486">
        <v>1.78</v>
      </c>
      <c r="AU1486" t="s">
        <v>321</v>
      </c>
      <c r="AV1486">
        <v>1</v>
      </c>
      <c r="AW1486">
        <v>2</v>
      </c>
      <c r="AX1486">
        <v>448999949</v>
      </c>
      <c r="AY1486">
        <v>2</v>
      </c>
      <c r="AZ1486">
        <v>131072</v>
      </c>
      <c r="BA1486">
        <v>1540</v>
      </c>
      <c r="BB1486">
        <v>1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989.32399999999996</v>
      </c>
      <c r="BN1486">
        <v>1.78</v>
      </c>
      <c r="BO1486">
        <v>0</v>
      </c>
      <c r="BP1486">
        <v>1</v>
      </c>
      <c r="BQ1486">
        <v>0</v>
      </c>
      <c r="BR1486">
        <v>0</v>
      </c>
      <c r="BS1486">
        <v>0</v>
      </c>
      <c r="BT1486">
        <v>296.79719999999998</v>
      </c>
      <c r="BU1486">
        <v>0.53400000000000003</v>
      </c>
      <c r="BV1486">
        <v>0</v>
      </c>
      <c r="BW1486">
        <v>1</v>
      </c>
      <c r="CU1486">
        <f>ROUND(AT1486*Source!I832*AH1486*AL1486,2)</f>
        <v>989.32</v>
      </c>
      <c r="CV1486">
        <f>ROUND(Y1486*Source!I832,7)</f>
        <v>0.53400000000000003</v>
      </c>
      <c r="CW1486">
        <v>0</v>
      </c>
      <c r="CX1486">
        <f>ROUND(Y1486*Source!I832,7)</f>
        <v>0.53400000000000003</v>
      </c>
      <c r="CY1486">
        <f>AD1486</f>
        <v>555.79999999999995</v>
      </c>
      <c r="CZ1486">
        <f>AH1486</f>
        <v>555.79999999999995</v>
      </c>
      <c r="DA1486">
        <f>AL1486</f>
        <v>1</v>
      </c>
      <c r="DB1486">
        <f>ROUND((ROUND(AT1486*CZ1486,2)*ROUND(0.3,7)),6)</f>
        <v>296.79599999999999</v>
      </c>
      <c r="DC1486">
        <f>ROUND((ROUND(AT1486*AG1486,2)*ROUND(0.3,7)),6)</f>
        <v>0</v>
      </c>
      <c r="DD1486" t="s">
        <v>3</v>
      </c>
      <c r="DE1486" t="s">
        <v>3</v>
      </c>
      <c r="DF1486">
        <f t="shared" si="673"/>
        <v>0</v>
      </c>
      <c r="DG1486">
        <f t="shared" si="676"/>
        <v>0</v>
      </c>
      <c r="DH1486">
        <f t="shared" si="674"/>
        <v>0</v>
      </c>
      <c r="DI1486">
        <f t="shared" si="675"/>
        <v>296.8</v>
      </c>
      <c r="DJ1486">
        <f>DI1486</f>
        <v>296.8</v>
      </c>
      <c r="DK1486">
        <v>1</v>
      </c>
      <c r="DL1486" t="s">
        <v>3</v>
      </c>
      <c r="DM1486">
        <v>0</v>
      </c>
      <c r="DN1486" t="s">
        <v>3</v>
      </c>
      <c r="DO1486">
        <v>0</v>
      </c>
    </row>
    <row r="1487" spans="1:119" x14ac:dyDescent="0.2">
      <c r="A1487">
        <f>ROW(Source!A832)</f>
        <v>832</v>
      </c>
      <c r="B1487">
        <v>449016111</v>
      </c>
      <c r="C1487">
        <v>448999937</v>
      </c>
      <c r="D1487">
        <v>277560491</v>
      </c>
      <c r="E1487">
        <v>109</v>
      </c>
      <c r="F1487">
        <v>1</v>
      </c>
      <c r="G1487">
        <v>1</v>
      </c>
      <c r="H1487">
        <v>1</v>
      </c>
      <c r="I1487" t="s">
        <v>1204</v>
      </c>
      <c r="J1487" t="s">
        <v>3</v>
      </c>
      <c r="K1487" t="s">
        <v>1205</v>
      </c>
      <c r="L1487">
        <v>1191</v>
      </c>
      <c r="N1487">
        <v>1013</v>
      </c>
      <c r="O1487" t="s">
        <v>1203</v>
      </c>
      <c r="P1487" t="s">
        <v>1203</v>
      </c>
      <c r="Q1487">
        <v>1</v>
      </c>
      <c r="W1487">
        <v>0</v>
      </c>
      <c r="X1487">
        <v>-1417349443</v>
      </c>
      <c r="Y1487">
        <f>(AT1487*ROUND(0.3,7))</f>
        <v>6.0000000000000001E-3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1</v>
      </c>
      <c r="AJ1487">
        <v>1</v>
      </c>
      <c r="AK1487">
        <v>1</v>
      </c>
      <c r="AL1487">
        <v>1</v>
      </c>
      <c r="AM1487">
        <v>-2</v>
      </c>
      <c r="AN1487">
        <v>0</v>
      </c>
      <c r="AO1487">
        <v>0</v>
      </c>
      <c r="AP1487">
        <v>1</v>
      </c>
      <c r="AQ1487">
        <v>1</v>
      </c>
      <c r="AR1487">
        <v>0</v>
      </c>
      <c r="AS1487" t="s">
        <v>3</v>
      </c>
      <c r="AT1487">
        <v>0.02</v>
      </c>
      <c r="AU1487" t="s">
        <v>321</v>
      </c>
      <c r="AV1487">
        <v>2</v>
      </c>
      <c r="AW1487">
        <v>2</v>
      </c>
      <c r="AX1487">
        <v>448999950</v>
      </c>
      <c r="AY1487">
        <v>1</v>
      </c>
      <c r="AZ1487">
        <v>0</v>
      </c>
      <c r="BA1487">
        <v>1541</v>
      </c>
      <c r="BB1487">
        <v>1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CV1487">
        <v>0</v>
      </c>
      <c r="CW1487">
        <v>0</v>
      </c>
      <c r="CX1487">
        <f>ROUND(Y1487*Source!I832,7)</f>
        <v>6.0000000000000001E-3</v>
      </c>
      <c r="CY1487">
        <f>AD1487</f>
        <v>0</v>
      </c>
      <c r="CZ1487">
        <f>AH1487</f>
        <v>0</v>
      </c>
      <c r="DA1487">
        <f>AL1487</f>
        <v>1</v>
      </c>
      <c r="DB1487">
        <f>ROUND((ROUND(AT1487*CZ1487,2)*ROUND(0.3,7)),6)</f>
        <v>0</v>
      </c>
      <c r="DC1487">
        <f>ROUND((ROUND(AT1487*AG1487,2)*ROUND(0.3,7)),6)</f>
        <v>0</v>
      </c>
      <c r="DD1487" t="s">
        <v>3</v>
      </c>
      <c r="DE1487" t="s">
        <v>3</v>
      </c>
      <c r="DF1487">
        <f t="shared" si="673"/>
        <v>0</v>
      </c>
      <c r="DG1487">
        <f t="shared" si="676"/>
        <v>0</v>
      </c>
      <c r="DH1487">
        <f t="shared" si="674"/>
        <v>0</v>
      </c>
      <c r="DI1487">
        <f t="shared" si="675"/>
        <v>0</v>
      </c>
      <c r="DJ1487">
        <f>DI1487</f>
        <v>0</v>
      </c>
      <c r="DK1487">
        <v>0</v>
      </c>
      <c r="DL1487" t="s">
        <v>3</v>
      </c>
      <c r="DM1487">
        <v>0</v>
      </c>
      <c r="DN1487" t="s">
        <v>3</v>
      </c>
      <c r="DO1487">
        <v>0</v>
      </c>
    </row>
    <row r="1488" spans="1:119" x14ac:dyDescent="0.2">
      <c r="A1488">
        <f>ROW(Source!A832)</f>
        <v>832</v>
      </c>
      <c r="B1488">
        <v>449016111</v>
      </c>
      <c r="C1488">
        <v>448999937</v>
      </c>
      <c r="D1488">
        <v>277944622</v>
      </c>
      <c r="E1488">
        <v>1</v>
      </c>
      <c r="F1488">
        <v>1</v>
      </c>
      <c r="G1488">
        <v>1</v>
      </c>
      <c r="H1488">
        <v>2</v>
      </c>
      <c r="I1488" t="s">
        <v>1220</v>
      </c>
      <c r="J1488" t="s">
        <v>1221</v>
      </c>
      <c r="K1488" t="s">
        <v>1222</v>
      </c>
      <c r="L1488">
        <v>1368</v>
      </c>
      <c r="N1488">
        <v>1011</v>
      </c>
      <c r="O1488" t="s">
        <v>1100</v>
      </c>
      <c r="P1488" t="s">
        <v>1100</v>
      </c>
      <c r="Q1488">
        <v>1</v>
      </c>
      <c r="W1488">
        <v>0</v>
      </c>
      <c r="X1488">
        <v>-776243211</v>
      </c>
      <c r="Y1488">
        <f>(AT1488*ROUND(0.3,7))</f>
        <v>2.6999999999999997E-3</v>
      </c>
      <c r="AA1488">
        <v>0</v>
      </c>
      <c r="AB1488">
        <v>1626.29</v>
      </c>
      <c r="AC1488">
        <v>724.95</v>
      </c>
      <c r="AD1488">
        <v>0</v>
      </c>
      <c r="AE1488">
        <v>0</v>
      </c>
      <c r="AF1488">
        <v>1626.29</v>
      </c>
      <c r="AG1488">
        <v>724.95</v>
      </c>
      <c r="AH1488">
        <v>0</v>
      </c>
      <c r="AI1488">
        <v>1</v>
      </c>
      <c r="AJ1488">
        <v>1</v>
      </c>
      <c r="AK1488">
        <v>1</v>
      </c>
      <c r="AL1488">
        <v>1</v>
      </c>
      <c r="AM1488">
        <v>-2</v>
      </c>
      <c r="AN1488">
        <v>0</v>
      </c>
      <c r="AO1488">
        <v>0</v>
      </c>
      <c r="AP1488">
        <v>1</v>
      </c>
      <c r="AQ1488">
        <v>1</v>
      </c>
      <c r="AR1488">
        <v>0</v>
      </c>
      <c r="AS1488" t="s">
        <v>3</v>
      </c>
      <c r="AT1488">
        <v>8.9999999999999993E-3</v>
      </c>
      <c r="AU1488" t="s">
        <v>321</v>
      </c>
      <c r="AV1488">
        <v>1</v>
      </c>
      <c r="AW1488">
        <v>2</v>
      </c>
      <c r="AX1488">
        <v>448999951</v>
      </c>
      <c r="AY1488">
        <v>2</v>
      </c>
      <c r="AZ1488">
        <v>98304</v>
      </c>
      <c r="BA1488">
        <v>1542</v>
      </c>
      <c r="BB1488">
        <v>1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14.636609999999999</v>
      </c>
      <c r="BL1488">
        <v>6.5245499999999996</v>
      </c>
      <c r="BM1488">
        <v>0</v>
      </c>
      <c r="BN1488">
        <v>0</v>
      </c>
      <c r="BO1488">
        <v>8.9999999999999993E-3</v>
      </c>
      <c r="BP1488">
        <v>1</v>
      </c>
      <c r="BQ1488">
        <v>0</v>
      </c>
      <c r="BR1488">
        <v>4.3909829999999994</v>
      </c>
      <c r="BS1488">
        <v>1.957365</v>
      </c>
      <c r="BT1488">
        <v>0</v>
      </c>
      <c r="BU1488">
        <v>0</v>
      </c>
      <c r="BV1488">
        <v>2.6999999999999997E-3</v>
      </c>
      <c r="BW1488">
        <v>1</v>
      </c>
      <c r="CV1488">
        <v>0</v>
      </c>
      <c r="CW1488">
        <f>ROUND(Y1488*Source!I832*DO1488,7)</f>
        <v>2.7000000000000001E-3</v>
      </c>
      <c r="CX1488">
        <f>ROUND(Y1488*Source!I832,7)</f>
        <v>2.7000000000000001E-3</v>
      </c>
      <c r="CY1488">
        <f>AB1488</f>
        <v>1626.29</v>
      </c>
      <c r="CZ1488">
        <f>AF1488</f>
        <v>1626.29</v>
      </c>
      <c r="DA1488">
        <f>AJ1488</f>
        <v>1</v>
      </c>
      <c r="DB1488">
        <f>ROUND((ROUND(AT1488*CZ1488,2)*ROUND(0.3,7)),6)</f>
        <v>4.3920000000000003</v>
      </c>
      <c r="DC1488">
        <f>ROUND((ROUND(AT1488*AG1488,2)*ROUND(0.3,7)),6)</f>
        <v>1.956</v>
      </c>
      <c r="DD1488" t="s">
        <v>3</v>
      </c>
      <c r="DE1488" t="s">
        <v>3</v>
      </c>
      <c r="DF1488">
        <f t="shared" si="673"/>
        <v>0</v>
      </c>
      <c r="DG1488">
        <f t="shared" si="676"/>
        <v>4.3899999999999997</v>
      </c>
      <c r="DH1488">
        <f t="shared" si="674"/>
        <v>1.96</v>
      </c>
      <c r="DI1488">
        <f t="shared" si="675"/>
        <v>0</v>
      </c>
      <c r="DJ1488">
        <f>DG1488+DH1488</f>
        <v>6.35</v>
      </c>
      <c r="DK1488">
        <v>1</v>
      </c>
      <c r="DL1488" t="s">
        <v>1223</v>
      </c>
      <c r="DM1488">
        <v>6</v>
      </c>
      <c r="DN1488" t="s">
        <v>1203</v>
      </c>
      <c r="DO1488">
        <v>1</v>
      </c>
    </row>
    <row r="1489" spans="1:119" x14ac:dyDescent="0.2">
      <c r="A1489">
        <f>ROW(Source!A832)</f>
        <v>832</v>
      </c>
      <c r="B1489">
        <v>449016111</v>
      </c>
      <c r="C1489">
        <v>448999937</v>
      </c>
      <c r="D1489">
        <v>277945805</v>
      </c>
      <c r="E1489">
        <v>1</v>
      </c>
      <c r="F1489">
        <v>1</v>
      </c>
      <c r="G1489">
        <v>1</v>
      </c>
      <c r="H1489">
        <v>2</v>
      </c>
      <c r="I1489" t="s">
        <v>1206</v>
      </c>
      <c r="J1489" t="s">
        <v>1207</v>
      </c>
      <c r="K1489" t="s">
        <v>1208</v>
      </c>
      <c r="L1489">
        <v>1368</v>
      </c>
      <c r="N1489">
        <v>1011</v>
      </c>
      <c r="O1489" t="s">
        <v>1100</v>
      </c>
      <c r="P1489" t="s">
        <v>1100</v>
      </c>
      <c r="Q1489">
        <v>1</v>
      </c>
      <c r="W1489">
        <v>0</v>
      </c>
      <c r="X1489">
        <v>721652621</v>
      </c>
      <c r="Y1489">
        <f>(AT1489*ROUND(0.3,7))</f>
        <v>2.6999999999999997E-3</v>
      </c>
      <c r="AA1489">
        <v>0</v>
      </c>
      <c r="AB1489">
        <v>641.70000000000005</v>
      </c>
      <c r="AC1489">
        <v>539.69000000000005</v>
      </c>
      <c r="AD1489">
        <v>0</v>
      </c>
      <c r="AE1489">
        <v>0</v>
      </c>
      <c r="AF1489">
        <v>641.70000000000005</v>
      </c>
      <c r="AG1489">
        <v>539.69000000000005</v>
      </c>
      <c r="AH1489">
        <v>0</v>
      </c>
      <c r="AI1489">
        <v>1</v>
      </c>
      <c r="AJ1489">
        <v>1</v>
      </c>
      <c r="AK1489">
        <v>1</v>
      </c>
      <c r="AL1489">
        <v>1</v>
      </c>
      <c r="AM1489">
        <v>-2</v>
      </c>
      <c r="AN1489">
        <v>0</v>
      </c>
      <c r="AO1489">
        <v>0</v>
      </c>
      <c r="AP1489">
        <v>1</v>
      </c>
      <c r="AQ1489">
        <v>1</v>
      </c>
      <c r="AR1489">
        <v>0</v>
      </c>
      <c r="AS1489" t="s">
        <v>3</v>
      </c>
      <c r="AT1489">
        <v>8.9999999999999993E-3</v>
      </c>
      <c r="AU1489" t="s">
        <v>321</v>
      </c>
      <c r="AV1489">
        <v>1</v>
      </c>
      <c r="AW1489">
        <v>2</v>
      </c>
      <c r="AX1489">
        <v>448999952</v>
      </c>
      <c r="AY1489">
        <v>2</v>
      </c>
      <c r="AZ1489">
        <v>98304</v>
      </c>
      <c r="BA1489">
        <v>1543</v>
      </c>
      <c r="BB1489">
        <v>1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5.7752999999999997</v>
      </c>
      <c r="BL1489">
        <v>4.8572100000000002</v>
      </c>
      <c r="BM1489">
        <v>0</v>
      </c>
      <c r="BN1489">
        <v>0</v>
      </c>
      <c r="BO1489">
        <v>8.9999999999999993E-3</v>
      </c>
      <c r="BP1489">
        <v>1</v>
      </c>
      <c r="BQ1489">
        <v>0</v>
      </c>
      <c r="BR1489">
        <v>1.7325899999999999</v>
      </c>
      <c r="BS1489">
        <v>1.457163</v>
      </c>
      <c r="BT1489">
        <v>0</v>
      </c>
      <c r="BU1489">
        <v>0</v>
      </c>
      <c r="BV1489">
        <v>2.6999999999999997E-3</v>
      </c>
      <c r="BW1489">
        <v>1</v>
      </c>
      <c r="CV1489">
        <v>0</v>
      </c>
      <c r="CW1489">
        <f>ROUND(Y1489*Source!I832*DO1489,7)</f>
        <v>2.7000000000000001E-3</v>
      </c>
      <c r="CX1489">
        <f>ROUND(Y1489*Source!I832,7)</f>
        <v>2.7000000000000001E-3</v>
      </c>
      <c r="CY1489">
        <f>AB1489</f>
        <v>641.70000000000005</v>
      </c>
      <c r="CZ1489">
        <f>AF1489</f>
        <v>641.70000000000005</v>
      </c>
      <c r="DA1489">
        <f>AJ1489</f>
        <v>1</v>
      </c>
      <c r="DB1489">
        <f>ROUND((ROUND(AT1489*CZ1489,2)*ROUND(0.3,7)),6)</f>
        <v>1.734</v>
      </c>
      <c r="DC1489">
        <f>ROUND((ROUND(AT1489*AG1489,2)*ROUND(0.3,7)),6)</f>
        <v>1.458</v>
      </c>
      <c r="DD1489" t="s">
        <v>3</v>
      </c>
      <c r="DE1489" t="s">
        <v>3</v>
      </c>
      <c r="DF1489">
        <f t="shared" si="673"/>
        <v>0</v>
      </c>
      <c r="DG1489">
        <f t="shared" si="676"/>
        <v>1.73</v>
      </c>
      <c r="DH1489">
        <f t="shared" si="674"/>
        <v>1.46</v>
      </c>
      <c r="DI1489">
        <f t="shared" si="675"/>
        <v>0</v>
      </c>
      <c r="DJ1489">
        <f>DG1489+DH1489</f>
        <v>3.19</v>
      </c>
      <c r="DK1489">
        <v>1</v>
      </c>
      <c r="DL1489" t="s">
        <v>1209</v>
      </c>
      <c r="DM1489">
        <v>4</v>
      </c>
      <c r="DN1489" t="s">
        <v>1203</v>
      </c>
      <c r="DO1489">
        <v>1</v>
      </c>
    </row>
    <row r="1490" spans="1:119" x14ac:dyDescent="0.2">
      <c r="A1490">
        <f>ROW(Source!A832)</f>
        <v>832</v>
      </c>
      <c r="B1490">
        <v>449016111</v>
      </c>
      <c r="C1490">
        <v>448999937</v>
      </c>
      <c r="D1490">
        <v>277865475</v>
      </c>
      <c r="E1490">
        <v>1</v>
      </c>
      <c r="F1490">
        <v>1</v>
      </c>
      <c r="G1490">
        <v>1</v>
      </c>
      <c r="H1490">
        <v>3</v>
      </c>
      <c r="I1490" t="s">
        <v>1210</v>
      </c>
      <c r="J1490" t="s">
        <v>1211</v>
      </c>
      <c r="K1490" t="s">
        <v>1212</v>
      </c>
      <c r="L1490">
        <v>1383</v>
      </c>
      <c r="N1490">
        <v>1013</v>
      </c>
      <c r="O1490" t="s">
        <v>1213</v>
      </c>
      <c r="P1490" t="s">
        <v>1213</v>
      </c>
      <c r="Q1490">
        <v>1</v>
      </c>
      <c r="W1490">
        <v>0</v>
      </c>
      <c r="X1490">
        <v>2066892133</v>
      </c>
      <c r="Y1490">
        <f t="shared" ref="Y1490:Y1496" si="677">(AT1490*ROUND(0,7))</f>
        <v>0</v>
      </c>
      <c r="AA1490">
        <v>7.32</v>
      </c>
      <c r="AB1490">
        <v>0</v>
      </c>
      <c r="AC1490">
        <v>0</v>
      </c>
      <c r="AD1490">
        <v>0</v>
      </c>
      <c r="AE1490">
        <v>7.32</v>
      </c>
      <c r="AF1490">
        <v>0</v>
      </c>
      <c r="AG1490">
        <v>0</v>
      </c>
      <c r="AH1490">
        <v>0</v>
      </c>
      <c r="AI1490">
        <v>1</v>
      </c>
      <c r="AJ1490">
        <v>1</v>
      </c>
      <c r="AK1490">
        <v>1</v>
      </c>
      <c r="AL1490">
        <v>1</v>
      </c>
      <c r="AM1490">
        <v>-2</v>
      </c>
      <c r="AN1490">
        <v>0</v>
      </c>
      <c r="AO1490">
        <v>0</v>
      </c>
      <c r="AP1490">
        <v>1</v>
      </c>
      <c r="AQ1490">
        <v>1</v>
      </c>
      <c r="AR1490">
        <v>0</v>
      </c>
      <c r="AS1490" t="s">
        <v>3</v>
      </c>
      <c r="AT1490">
        <v>2.8799999999999999E-2</v>
      </c>
      <c r="AU1490" t="s">
        <v>135</v>
      </c>
      <c r="AV1490">
        <v>0</v>
      </c>
      <c r="AW1490">
        <v>2</v>
      </c>
      <c r="AX1490">
        <v>448999953</v>
      </c>
      <c r="AY1490">
        <v>2</v>
      </c>
      <c r="AZ1490">
        <v>16384</v>
      </c>
      <c r="BA1490">
        <v>1544</v>
      </c>
      <c r="BB1490">
        <v>1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0.210816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1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CV1490">
        <v>0</v>
      </c>
      <c r="CW1490">
        <v>0</v>
      </c>
      <c r="CX1490">
        <f>ROUND(Y1490*Source!I832,7)</f>
        <v>0</v>
      </c>
      <c r="CY1490">
        <f t="shared" ref="CY1490:CY1496" si="678">AA1490</f>
        <v>7.32</v>
      </c>
      <c r="CZ1490">
        <f t="shared" ref="CZ1490:CZ1496" si="679">AE1490</f>
        <v>7.32</v>
      </c>
      <c r="DA1490">
        <f t="shared" ref="DA1490:DA1496" si="680">AI1490</f>
        <v>1</v>
      </c>
      <c r="DB1490">
        <f t="shared" ref="DB1490:DB1496" si="681">ROUND((ROUND(AT1490*CZ1490,2)*ROUND(0,7)),6)</f>
        <v>0</v>
      </c>
      <c r="DC1490">
        <f t="shared" ref="DC1490:DC1496" si="682">ROUND((ROUND(AT1490*AG1490,2)*ROUND(0,7)),6)</f>
        <v>0</v>
      </c>
      <c r="DD1490" t="s">
        <v>3</v>
      </c>
      <c r="DE1490" t="s">
        <v>3</v>
      </c>
      <c r="DF1490">
        <f t="shared" si="673"/>
        <v>0</v>
      </c>
      <c r="DG1490">
        <f t="shared" si="676"/>
        <v>0</v>
      </c>
      <c r="DH1490">
        <f t="shared" si="674"/>
        <v>0</v>
      </c>
      <c r="DI1490">
        <f t="shared" si="675"/>
        <v>0</v>
      </c>
      <c r="DJ1490">
        <f t="shared" ref="DJ1490:DJ1496" si="683">DF1490</f>
        <v>0</v>
      </c>
      <c r="DK1490">
        <v>1</v>
      </c>
      <c r="DL1490" t="s">
        <v>3</v>
      </c>
      <c r="DM1490">
        <v>0</v>
      </c>
      <c r="DN1490" t="s">
        <v>3</v>
      </c>
      <c r="DO1490">
        <v>0</v>
      </c>
    </row>
    <row r="1491" spans="1:119" x14ac:dyDescent="0.2">
      <c r="A1491">
        <f>ROW(Source!A832)</f>
        <v>832</v>
      </c>
      <c r="B1491">
        <v>449016111</v>
      </c>
      <c r="C1491">
        <v>448999937</v>
      </c>
      <c r="D1491">
        <v>277865757</v>
      </c>
      <c r="E1491">
        <v>1</v>
      </c>
      <c r="F1491">
        <v>1</v>
      </c>
      <c r="G1491">
        <v>1</v>
      </c>
      <c r="H1491">
        <v>3</v>
      </c>
      <c r="I1491" t="s">
        <v>1831</v>
      </c>
      <c r="J1491" t="s">
        <v>1832</v>
      </c>
      <c r="K1491" t="s">
        <v>1833</v>
      </c>
      <c r="L1491">
        <v>1301</v>
      </c>
      <c r="N1491">
        <v>1003</v>
      </c>
      <c r="O1491" t="s">
        <v>211</v>
      </c>
      <c r="P1491" t="s">
        <v>211</v>
      </c>
      <c r="Q1491">
        <v>1</v>
      </c>
      <c r="W1491">
        <v>0</v>
      </c>
      <c r="X1491">
        <v>-1339918502</v>
      </c>
      <c r="Y1491">
        <f t="shared" si="677"/>
        <v>0</v>
      </c>
      <c r="AA1491">
        <v>5.17</v>
      </c>
      <c r="AB1491">
        <v>0</v>
      </c>
      <c r="AC1491">
        <v>0</v>
      </c>
      <c r="AD1491">
        <v>0</v>
      </c>
      <c r="AE1491">
        <v>5.87</v>
      </c>
      <c r="AF1491">
        <v>0</v>
      </c>
      <c r="AG1491">
        <v>0</v>
      </c>
      <c r="AH1491">
        <v>0</v>
      </c>
      <c r="AI1491">
        <v>0.88</v>
      </c>
      <c r="AJ1491">
        <v>1</v>
      </c>
      <c r="AK1491">
        <v>1</v>
      </c>
      <c r="AL1491">
        <v>1</v>
      </c>
      <c r="AM1491">
        <v>2</v>
      </c>
      <c r="AN1491">
        <v>0</v>
      </c>
      <c r="AO1491">
        <v>0</v>
      </c>
      <c r="AP1491">
        <v>1</v>
      </c>
      <c r="AQ1491">
        <v>1</v>
      </c>
      <c r="AR1491">
        <v>0</v>
      </c>
      <c r="AS1491" t="s">
        <v>3</v>
      </c>
      <c r="AT1491">
        <v>1.33</v>
      </c>
      <c r="AU1491" t="s">
        <v>135</v>
      </c>
      <c r="AV1491">
        <v>0</v>
      </c>
      <c r="AW1491">
        <v>2</v>
      </c>
      <c r="AX1491">
        <v>448999954</v>
      </c>
      <c r="AY1491">
        <v>1</v>
      </c>
      <c r="AZ1491">
        <v>0</v>
      </c>
      <c r="BA1491">
        <v>1545</v>
      </c>
      <c r="BB1491">
        <v>1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7.8071000000000002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1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CV1491">
        <v>0</v>
      </c>
      <c r="CW1491">
        <v>0</v>
      </c>
      <c r="CX1491">
        <f>ROUND(Y1491*Source!I832,7)</f>
        <v>0</v>
      </c>
      <c r="CY1491">
        <f t="shared" si="678"/>
        <v>5.17</v>
      </c>
      <c r="CZ1491">
        <f t="shared" si="679"/>
        <v>5.87</v>
      </c>
      <c r="DA1491">
        <f t="shared" si="680"/>
        <v>0.88</v>
      </c>
      <c r="DB1491">
        <f t="shared" si="681"/>
        <v>0</v>
      </c>
      <c r="DC1491">
        <f t="shared" si="682"/>
        <v>0</v>
      </c>
      <c r="DD1491" t="s">
        <v>3</v>
      </c>
      <c r="DE1491" t="s">
        <v>3</v>
      </c>
      <c r="DF1491">
        <f t="shared" ref="DF1491:DF1496" si="684">ROUND(ROUND(AE1491*AI1491,2)*CX1491,2)</f>
        <v>0</v>
      </c>
      <c r="DG1491">
        <f t="shared" si="676"/>
        <v>0</v>
      </c>
      <c r="DH1491">
        <f t="shared" si="674"/>
        <v>0</v>
      </c>
      <c r="DI1491">
        <f t="shared" si="675"/>
        <v>0</v>
      </c>
      <c r="DJ1491">
        <f t="shared" si="683"/>
        <v>0</v>
      </c>
      <c r="DK1491">
        <v>0</v>
      </c>
      <c r="DL1491" t="s">
        <v>3</v>
      </c>
      <c r="DM1491">
        <v>0</v>
      </c>
      <c r="DN1491" t="s">
        <v>3</v>
      </c>
      <c r="DO1491">
        <v>0</v>
      </c>
    </row>
    <row r="1492" spans="1:119" x14ac:dyDescent="0.2">
      <c r="A1492">
        <f>ROW(Source!A832)</f>
        <v>832</v>
      </c>
      <c r="B1492">
        <v>449016111</v>
      </c>
      <c r="C1492">
        <v>448999937</v>
      </c>
      <c r="D1492">
        <v>277867852</v>
      </c>
      <c r="E1492">
        <v>1</v>
      </c>
      <c r="F1492">
        <v>1</v>
      </c>
      <c r="G1492">
        <v>1</v>
      </c>
      <c r="H1492">
        <v>3</v>
      </c>
      <c r="I1492" t="s">
        <v>1834</v>
      </c>
      <c r="J1492" t="s">
        <v>1835</v>
      </c>
      <c r="K1492" t="s">
        <v>1836</v>
      </c>
      <c r="L1492">
        <v>1425</v>
      </c>
      <c r="N1492">
        <v>1013</v>
      </c>
      <c r="O1492" t="s">
        <v>62</v>
      </c>
      <c r="P1492" t="s">
        <v>62</v>
      </c>
      <c r="Q1492">
        <v>1</v>
      </c>
      <c r="W1492">
        <v>0</v>
      </c>
      <c r="X1492">
        <v>1701369721</v>
      </c>
      <c r="Y1492">
        <f t="shared" si="677"/>
        <v>0</v>
      </c>
      <c r="AA1492">
        <v>53.81</v>
      </c>
      <c r="AB1492">
        <v>0</v>
      </c>
      <c r="AC1492">
        <v>0</v>
      </c>
      <c r="AD1492">
        <v>0</v>
      </c>
      <c r="AE1492">
        <v>41.71</v>
      </c>
      <c r="AF1492">
        <v>0</v>
      </c>
      <c r="AG1492">
        <v>0</v>
      </c>
      <c r="AH1492">
        <v>0</v>
      </c>
      <c r="AI1492">
        <v>1.29</v>
      </c>
      <c r="AJ1492">
        <v>1</v>
      </c>
      <c r="AK1492">
        <v>1</v>
      </c>
      <c r="AL1492">
        <v>1</v>
      </c>
      <c r="AM1492">
        <v>2</v>
      </c>
      <c r="AN1492">
        <v>0</v>
      </c>
      <c r="AO1492">
        <v>0</v>
      </c>
      <c r="AP1492">
        <v>1</v>
      </c>
      <c r="AQ1492">
        <v>1</v>
      </c>
      <c r="AR1492">
        <v>0</v>
      </c>
      <c r="AS1492" t="s">
        <v>3</v>
      </c>
      <c r="AT1492">
        <v>0.04</v>
      </c>
      <c r="AU1492" t="s">
        <v>135</v>
      </c>
      <c r="AV1492">
        <v>0</v>
      </c>
      <c r="AW1492">
        <v>2</v>
      </c>
      <c r="AX1492">
        <v>448999955</v>
      </c>
      <c r="AY1492">
        <v>1</v>
      </c>
      <c r="AZ1492">
        <v>0</v>
      </c>
      <c r="BA1492">
        <v>1546</v>
      </c>
      <c r="BB1492">
        <v>1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1.6684000000000001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1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CV1492">
        <v>0</v>
      </c>
      <c r="CW1492">
        <v>0</v>
      </c>
      <c r="CX1492">
        <f>ROUND(Y1492*Source!I832,7)</f>
        <v>0</v>
      </c>
      <c r="CY1492">
        <f t="shared" si="678"/>
        <v>53.81</v>
      </c>
      <c r="CZ1492">
        <f t="shared" si="679"/>
        <v>41.71</v>
      </c>
      <c r="DA1492">
        <f t="shared" si="680"/>
        <v>1.29</v>
      </c>
      <c r="DB1492">
        <f t="shared" si="681"/>
        <v>0</v>
      </c>
      <c r="DC1492">
        <f t="shared" si="682"/>
        <v>0</v>
      </c>
      <c r="DD1492" t="s">
        <v>3</v>
      </c>
      <c r="DE1492" t="s">
        <v>3</v>
      </c>
      <c r="DF1492">
        <f t="shared" si="684"/>
        <v>0</v>
      </c>
      <c r="DG1492">
        <f t="shared" si="676"/>
        <v>0</v>
      </c>
      <c r="DH1492">
        <f t="shared" si="674"/>
        <v>0</v>
      </c>
      <c r="DI1492">
        <f t="shared" si="675"/>
        <v>0</v>
      </c>
      <c r="DJ1492">
        <f t="shared" si="683"/>
        <v>0</v>
      </c>
      <c r="DK1492">
        <v>0</v>
      </c>
      <c r="DL1492" t="s">
        <v>3</v>
      </c>
      <c r="DM1492">
        <v>0</v>
      </c>
      <c r="DN1492" t="s">
        <v>3</v>
      </c>
      <c r="DO1492">
        <v>0</v>
      </c>
    </row>
    <row r="1493" spans="1:119" x14ac:dyDescent="0.2">
      <c r="A1493">
        <f>ROW(Source!A832)</f>
        <v>832</v>
      </c>
      <c r="B1493">
        <v>449016111</v>
      </c>
      <c r="C1493">
        <v>448999937</v>
      </c>
      <c r="D1493">
        <v>277896271</v>
      </c>
      <c r="E1493">
        <v>1</v>
      </c>
      <c r="F1493">
        <v>1</v>
      </c>
      <c r="G1493">
        <v>1</v>
      </c>
      <c r="H1493">
        <v>3</v>
      </c>
      <c r="I1493" t="s">
        <v>1755</v>
      </c>
      <c r="J1493" t="s">
        <v>1756</v>
      </c>
      <c r="K1493" t="s">
        <v>1757</v>
      </c>
      <c r="L1493">
        <v>1346</v>
      </c>
      <c r="N1493">
        <v>1009</v>
      </c>
      <c r="O1493" t="s">
        <v>441</v>
      </c>
      <c r="P1493" t="s">
        <v>441</v>
      </c>
      <c r="Q1493">
        <v>1</v>
      </c>
      <c r="W1493">
        <v>0</v>
      </c>
      <c r="X1493">
        <v>628117784</v>
      </c>
      <c r="Y1493">
        <f t="shared" si="677"/>
        <v>0</v>
      </c>
      <c r="AA1493">
        <v>115.03</v>
      </c>
      <c r="AB1493">
        <v>0</v>
      </c>
      <c r="AC1493">
        <v>0</v>
      </c>
      <c r="AD1493">
        <v>0</v>
      </c>
      <c r="AE1493">
        <v>79.88</v>
      </c>
      <c r="AF1493">
        <v>0</v>
      </c>
      <c r="AG1493">
        <v>0</v>
      </c>
      <c r="AH1493">
        <v>0</v>
      </c>
      <c r="AI1493">
        <v>1.44</v>
      </c>
      <c r="AJ1493">
        <v>1</v>
      </c>
      <c r="AK1493">
        <v>1</v>
      </c>
      <c r="AL1493">
        <v>1</v>
      </c>
      <c r="AM1493">
        <v>2</v>
      </c>
      <c r="AN1493">
        <v>0</v>
      </c>
      <c r="AO1493">
        <v>0</v>
      </c>
      <c r="AP1493">
        <v>1</v>
      </c>
      <c r="AQ1493">
        <v>1</v>
      </c>
      <c r="AR1493">
        <v>0</v>
      </c>
      <c r="AS1493" t="s">
        <v>3</v>
      </c>
      <c r="AT1493">
        <v>0.1</v>
      </c>
      <c r="AU1493" t="s">
        <v>135</v>
      </c>
      <c r="AV1493">
        <v>0</v>
      </c>
      <c r="AW1493">
        <v>2</v>
      </c>
      <c r="AX1493">
        <v>448999956</v>
      </c>
      <c r="AY1493">
        <v>1</v>
      </c>
      <c r="AZ1493">
        <v>0</v>
      </c>
      <c r="BA1493">
        <v>1547</v>
      </c>
      <c r="BB1493">
        <v>1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7.9879999999999995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1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CV1493">
        <v>0</v>
      </c>
      <c r="CW1493">
        <v>0</v>
      </c>
      <c r="CX1493">
        <f>ROUND(Y1493*Source!I832,7)</f>
        <v>0</v>
      </c>
      <c r="CY1493">
        <f t="shared" si="678"/>
        <v>115.03</v>
      </c>
      <c r="CZ1493">
        <f t="shared" si="679"/>
        <v>79.88</v>
      </c>
      <c r="DA1493">
        <f t="shared" si="680"/>
        <v>1.44</v>
      </c>
      <c r="DB1493">
        <f t="shared" si="681"/>
        <v>0</v>
      </c>
      <c r="DC1493">
        <f t="shared" si="682"/>
        <v>0</v>
      </c>
      <c r="DD1493" t="s">
        <v>3</v>
      </c>
      <c r="DE1493" t="s">
        <v>3</v>
      </c>
      <c r="DF1493">
        <f t="shared" si="684"/>
        <v>0</v>
      </c>
      <c r="DG1493">
        <f t="shared" si="676"/>
        <v>0</v>
      </c>
      <c r="DH1493">
        <f t="shared" si="674"/>
        <v>0</v>
      </c>
      <c r="DI1493">
        <f t="shared" si="675"/>
        <v>0</v>
      </c>
      <c r="DJ1493">
        <f t="shared" si="683"/>
        <v>0</v>
      </c>
      <c r="DK1493">
        <v>0</v>
      </c>
      <c r="DL1493" t="s">
        <v>3</v>
      </c>
      <c r="DM1493">
        <v>0</v>
      </c>
      <c r="DN1493" t="s">
        <v>3</v>
      </c>
      <c r="DO1493">
        <v>0</v>
      </c>
    </row>
    <row r="1494" spans="1:119" x14ac:dyDescent="0.2">
      <c r="A1494">
        <f>ROW(Source!A832)</f>
        <v>832</v>
      </c>
      <c r="B1494">
        <v>449016111</v>
      </c>
      <c r="C1494">
        <v>448999937</v>
      </c>
      <c r="D1494">
        <v>277908024</v>
      </c>
      <c r="E1494">
        <v>1</v>
      </c>
      <c r="F1494">
        <v>1</v>
      </c>
      <c r="G1494">
        <v>1</v>
      </c>
      <c r="H1494">
        <v>3</v>
      </c>
      <c r="I1494" t="s">
        <v>1802</v>
      </c>
      <c r="J1494" t="s">
        <v>1803</v>
      </c>
      <c r="K1494" t="s">
        <v>1804</v>
      </c>
      <c r="L1494">
        <v>1455</v>
      </c>
      <c r="N1494">
        <v>1013</v>
      </c>
      <c r="O1494" t="s">
        <v>163</v>
      </c>
      <c r="P1494" t="s">
        <v>163</v>
      </c>
      <c r="Q1494">
        <v>1</v>
      </c>
      <c r="W1494">
        <v>0</v>
      </c>
      <c r="X1494">
        <v>-598792100</v>
      </c>
      <c r="Y1494">
        <f t="shared" si="677"/>
        <v>0</v>
      </c>
      <c r="AA1494">
        <v>1303.67</v>
      </c>
      <c r="AB1494">
        <v>0</v>
      </c>
      <c r="AC1494">
        <v>0</v>
      </c>
      <c r="AD1494">
        <v>0</v>
      </c>
      <c r="AE1494">
        <v>944.69</v>
      </c>
      <c r="AF1494">
        <v>0</v>
      </c>
      <c r="AG1494">
        <v>0</v>
      </c>
      <c r="AH1494">
        <v>0</v>
      </c>
      <c r="AI1494">
        <v>1.38</v>
      </c>
      <c r="AJ1494">
        <v>1</v>
      </c>
      <c r="AK1494">
        <v>1</v>
      </c>
      <c r="AL1494">
        <v>1</v>
      </c>
      <c r="AM1494">
        <v>2</v>
      </c>
      <c r="AN1494">
        <v>0</v>
      </c>
      <c r="AO1494">
        <v>0</v>
      </c>
      <c r="AP1494">
        <v>1</v>
      </c>
      <c r="AQ1494">
        <v>1</v>
      </c>
      <c r="AR1494">
        <v>0</v>
      </c>
      <c r="AS1494" t="s">
        <v>3</v>
      </c>
      <c r="AT1494">
        <v>0.1</v>
      </c>
      <c r="AU1494" t="s">
        <v>135</v>
      </c>
      <c r="AV1494">
        <v>0</v>
      </c>
      <c r="AW1494">
        <v>2</v>
      </c>
      <c r="AX1494">
        <v>448999957</v>
      </c>
      <c r="AY1494">
        <v>1</v>
      </c>
      <c r="AZ1494">
        <v>0</v>
      </c>
      <c r="BA1494">
        <v>1548</v>
      </c>
      <c r="BB1494">
        <v>1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94.469000000000008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1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CV1494">
        <v>0</v>
      </c>
      <c r="CW1494">
        <v>0</v>
      </c>
      <c r="CX1494">
        <f>ROUND(Y1494*Source!I832,7)</f>
        <v>0</v>
      </c>
      <c r="CY1494">
        <f t="shared" si="678"/>
        <v>1303.67</v>
      </c>
      <c r="CZ1494">
        <f t="shared" si="679"/>
        <v>944.69</v>
      </c>
      <c r="DA1494">
        <f t="shared" si="680"/>
        <v>1.38</v>
      </c>
      <c r="DB1494">
        <f t="shared" si="681"/>
        <v>0</v>
      </c>
      <c r="DC1494">
        <f t="shared" si="682"/>
        <v>0</v>
      </c>
      <c r="DD1494" t="s">
        <v>3</v>
      </c>
      <c r="DE1494" t="s">
        <v>3</v>
      </c>
      <c r="DF1494">
        <f t="shared" si="684"/>
        <v>0</v>
      </c>
      <c r="DG1494">
        <f t="shared" si="676"/>
        <v>0</v>
      </c>
      <c r="DH1494">
        <f t="shared" si="674"/>
        <v>0</v>
      </c>
      <c r="DI1494">
        <f t="shared" si="675"/>
        <v>0</v>
      </c>
      <c r="DJ1494">
        <f t="shared" si="683"/>
        <v>0</v>
      </c>
      <c r="DK1494">
        <v>0</v>
      </c>
      <c r="DL1494" t="s">
        <v>3</v>
      </c>
      <c r="DM1494">
        <v>0</v>
      </c>
      <c r="DN1494" t="s">
        <v>3</v>
      </c>
      <c r="DO1494">
        <v>0</v>
      </c>
    </row>
    <row r="1495" spans="1:119" x14ac:dyDescent="0.2">
      <c r="A1495">
        <f>ROW(Source!A832)</f>
        <v>832</v>
      </c>
      <c r="B1495">
        <v>449016111</v>
      </c>
      <c r="C1495">
        <v>448999937</v>
      </c>
      <c r="D1495">
        <v>277913659</v>
      </c>
      <c r="E1495">
        <v>1</v>
      </c>
      <c r="F1495">
        <v>1</v>
      </c>
      <c r="G1495">
        <v>1</v>
      </c>
      <c r="H1495">
        <v>3</v>
      </c>
      <c r="I1495" t="s">
        <v>1848</v>
      </c>
      <c r="J1495" t="s">
        <v>1849</v>
      </c>
      <c r="K1495" t="s">
        <v>1850</v>
      </c>
      <c r="L1495">
        <v>1425</v>
      </c>
      <c r="N1495">
        <v>1013</v>
      </c>
      <c r="O1495" t="s">
        <v>62</v>
      </c>
      <c r="P1495" t="s">
        <v>62</v>
      </c>
      <c r="Q1495">
        <v>1</v>
      </c>
      <c r="W1495">
        <v>0</v>
      </c>
      <c r="X1495">
        <v>621576177</v>
      </c>
      <c r="Y1495">
        <f t="shared" si="677"/>
        <v>0</v>
      </c>
      <c r="AA1495">
        <v>2469.7600000000002</v>
      </c>
      <c r="AB1495">
        <v>0</v>
      </c>
      <c r="AC1495">
        <v>0</v>
      </c>
      <c r="AD1495">
        <v>0</v>
      </c>
      <c r="AE1495">
        <v>1991.74</v>
      </c>
      <c r="AF1495">
        <v>0</v>
      </c>
      <c r="AG1495">
        <v>0</v>
      </c>
      <c r="AH1495">
        <v>0</v>
      </c>
      <c r="AI1495">
        <v>1.24</v>
      </c>
      <c r="AJ1495">
        <v>1</v>
      </c>
      <c r="AK1495">
        <v>1</v>
      </c>
      <c r="AL1495">
        <v>1</v>
      </c>
      <c r="AM1495">
        <v>2</v>
      </c>
      <c r="AN1495">
        <v>0</v>
      </c>
      <c r="AO1495">
        <v>0</v>
      </c>
      <c r="AP1495">
        <v>1</v>
      </c>
      <c r="AQ1495">
        <v>1</v>
      </c>
      <c r="AR1495">
        <v>0</v>
      </c>
      <c r="AS1495" t="s">
        <v>3</v>
      </c>
      <c r="AT1495">
        <v>0.04</v>
      </c>
      <c r="AU1495" t="s">
        <v>135</v>
      </c>
      <c r="AV1495">
        <v>0</v>
      </c>
      <c r="AW1495">
        <v>2</v>
      </c>
      <c r="AX1495">
        <v>448999958</v>
      </c>
      <c r="AY1495">
        <v>1</v>
      </c>
      <c r="AZ1495">
        <v>0</v>
      </c>
      <c r="BA1495">
        <v>1549</v>
      </c>
      <c r="BB1495">
        <v>1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79.669600000000003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1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CV1495">
        <v>0</v>
      </c>
      <c r="CW1495">
        <v>0</v>
      </c>
      <c r="CX1495">
        <f>ROUND(Y1495*Source!I832,7)</f>
        <v>0</v>
      </c>
      <c r="CY1495">
        <f t="shared" si="678"/>
        <v>2469.7600000000002</v>
      </c>
      <c r="CZ1495">
        <f t="shared" si="679"/>
        <v>1991.74</v>
      </c>
      <c r="DA1495">
        <f t="shared" si="680"/>
        <v>1.24</v>
      </c>
      <c r="DB1495">
        <f t="shared" si="681"/>
        <v>0</v>
      </c>
      <c r="DC1495">
        <f t="shared" si="682"/>
        <v>0</v>
      </c>
      <c r="DD1495" t="s">
        <v>3</v>
      </c>
      <c r="DE1495" t="s">
        <v>3</v>
      </c>
      <c r="DF1495">
        <f t="shared" si="684"/>
        <v>0</v>
      </c>
      <c r="DG1495">
        <f t="shared" si="676"/>
        <v>0</v>
      </c>
      <c r="DH1495">
        <f t="shared" si="674"/>
        <v>0</v>
      </c>
      <c r="DI1495">
        <f t="shared" si="675"/>
        <v>0</v>
      </c>
      <c r="DJ1495">
        <f t="shared" si="683"/>
        <v>0</v>
      </c>
      <c r="DK1495">
        <v>0</v>
      </c>
      <c r="DL1495" t="s">
        <v>3</v>
      </c>
      <c r="DM1495">
        <v>0</v>
      </c>
      <c r="DN1495" t="s">
        <v>3</v>
      </c>
      <c r="DO1495">
        <v>0</v>
      </c>
    </row>
    <row r="1496" spans="1:119" x14ac:dyDescent="0.2">
      <c r="A1496">
        <f>ROW(Source!A832)</f>
        <v>832</v>
      </c>
      <c r="B1496">
        <v>449016111</v>
      </c>
      <c r="C1496">
        <v>448999937</v>
      </c>
      <c r="D1496">
        <v>277933476</v>
      </c>
      <c r="E1496">
        <v>1</v>
      </c>
      <c r="F1496">
        <v>1</v>
      </c>
      <c r="G1496">
        <v>1</v>
      </c>
      <c r="H1496">
        <v>3</v>
      </c>
      <c r="I1496" t="s">
        <v>1790</v>
      </c>
      <c r="J1496" t="s">
        <v>1791</v>
      </c>
      <c r="K1496" t="s">
        <v>1792</v>
      </c>
      <c r="L1496">
        <v>1346</v>
      </c>
      <c r="N1496">
        <v>1009</v>
      </c>
      <c r="O1496" t="s">
        <v>441</v>
      </c>
      <c r="P1496" t="s">
        <v>441</v>
      </c>
      <c r="Q1496">
        <v>1</v>
      </c>
      <c r="W1496">
        <v>0</v>
      </c>
      <c r="X1496">
        <v>-621032167</v>
      </c>
      <c r="Y1496">
        <f t="shared" si="677"/>
        <v>0</v>
      </c>
      <c r="AA1496">
        <v>257.3</v>
      </c>
      <c r="AB1496">
        <v>0</v>
      </c>
      <c r="AC1496">
        <v>0</v>
      </c>
      <c r="AD1496">
        <v>0</v>
      </c>
      <c r="AE1496">
        <v>196.41</v>
      </c>
      <c r="AF1496">
        <v>0</v>
      </c>
      <c r="AG1496">
        <v>0</v>
      </c>
      <c r="AH1496">
        <v>0</v>
      </c>
      <c r="AI1496">
        <v>1.31</v>
      </c>
      <c r="AJ1496">
        <v>1</v>
      </c>
      <c r="AK1496">
        <v>1</v>
      </c>
      <c r="AL1496">
        <v>1</v>
      </c>
      <c r="AM1496">
        <v>2</v>
      </c>
      <c r="AN1496">
        <v>0</v>
      </c>
      <c r="AO1496">
        <v>0</v>
      </c>
      <c r="AP1496">
        <v>1</v>
      </c>
      <c r="AQ1496">
        <v>1</v>
      </c>
      <c r="AR1496">
        <v>0</v>
      </c>
      <c r="AS1496" t="s">
        <v>3</v>
      </c>
      <c r="AT1496">
        <v>0.124</v>
      </c>
      <c r="AU1496" t="s">
        <v>135</v>
      </c>
      <c r="AV1496">
        <v>0</v>
      </c>
      <c r="AW1496">
        <v>2</v>
      </c>
      <c r="AX1496">
        <v>448999959</v>
      </c>
      <c r="AY1496">
        <v>1</v>
      </c>
      <c r="AZ1496">
        <v>0</v>
      </c>
      <c r="BA1496">
        <v>1550</v>
      </c>
      <c r="BB1496">
        <v>1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24.354839999999999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1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CV1496">
        <v>0</v>
      </c>
      <c r="CW1496">
        <v>0</v>
      </c>
      <c r="CX1496">
        <f>ROUND(Y1496*Source!I832,7)</f>
        <v>0</v>
      </c>
      <c r="CY1496">
        <f t="shared" si="678"/>
        <v>257.3</v>
      </c>
      <c r="CZ1496">
        <f t="shared" si="679"/>
        <v>196.41</v>
      </c>
      <c r="DA1496">
        <f t="shared" si="680"/>
        <v>1.31</v>
      </c>
      <c r="DB1496">
        <f t="shared" si="681"/>
        <v>0</v>
      </c>
      <c r="DC1496">
        <f t="shared" si="682"/>
        <v>0</v>
      </c>
      <c r="DD1496" t="s">
        <v>3</v>
      </c>
      <c r="DE1496" t="s">
        <v>3</v>
      </c>
      <c r="DF1496">
        <f t="shared" si="684"/>
        <v>0</v>
      </c>
      <c r="DG1496">
        <f t="shared" si="676"/>
        <v>0</v>
      </c>
      <c r="DH1496">
        <f t="shared" si="674"/>
        <v>0</v>
      </c>
      <c r="DI1496">
        <f t="shared" si="675"/>
        <v>0</v>
      </c>
      <c r="DJ1496">
        <f t="shared" si="683"/>
        <v>0</v>
      </c>
      <c r="DK1496">
        <v>0</v>
      </c>
      <c r="DL1496" t="s">
        <v>3</v>
      </c>
      <c r="DM1496">
        <v>0</v>
      </c>
      <c r="DN1496" t="s">
        <v>3</v>
      </c>
      <c r="DO1496">
        <v>0</v>
      </c>
    </row>
    <row r="1497" spans="1:119" x14ac:dyDescent="0.2">
      <c r="A1497">
        <f>ROW(Source!A833)</f>
        <v>833</v>
      </c>
      <c r="B1497">
        <v>449016111</v>
      </c>
      <c r="C1497">
        <v>448999961</v>
      </c>
      <c r="D1497">
        <v>277560309</v>
      </c>
      <c r="E1497">
        <v>109</v>
      </c>
      <c r="F1497">
        <v>1</v>
      </c>
      <c r="G1497">
        <v>1</v>
      </c>
      <c r="H1497">
        <v>1</v>
      </c>
      <c r="I1497" t="s">
        <v>1251</v>
      </c>
      <c r="J1497" t="s">
        <v>3</v>
      </c>
      <c r="K1497" t="s">
        <v>1252</v>
      </c>
      <c r="L1497">
        <v>1191</v>
      </c>
      <c r="N1497">
        <v>1013</v>
      </c>
      <c r="O1497" t="s">
        <v>1203</v>
      </c>
      <c r="P1497" t="s">
        <v>1203</v>
      </c>
      <c r="Q1497">
        <v>1</v>
      </c>
      <c r="W1497">
        <v>0</v>
      </c>
      <c r="X1497">
        <v>-1936699058</v>
      </c>
      <c r="Y1497">
        <f>AT1497</f>
        <v>1.78</v>
      </c>
      <c r="AA1497">
        <v>0</v>
      </c>
      <c r="AB1497">
        <v>0</v>
      </c>
      <c r="AC1497">
        <v>0</v>
      </c>
      <c r="AD1497">
        <v>555.79999999999995</v>
      </c>
      <c r="AE1497">
        <v>0</v>
      </c>
      <c r="AF1497">
        <v>0</v>
      </c>
      <c r="AG1497">
        <v>0</v>
      </c>
      <c r="AH1497">
        <v>555.79999999999995</v>
      </c>
      <c r="AI1497">
        <v>1</v>
      </c>
      <c r="AJ1497">
        <v>1</v>
      </c>
      <c r="AK1497">
        <v>1</v>
      </c>
      <c r="AL1497">
        <v>1</v>
      </c>
      <c r="AM1497">
        <v>-2</v>
      </c>
      <c r="AN1497">
        <v>0</v>
      </c>
      <c r="AO1497">
        <v>0</v>
      </c>
      <c r="AP1497">
        <v>1</v>
      </c>
      <c r="AQ1497">
        <v>1</v>
      </c>
      <c r="AR1497">
        <v>0</v>
      </c>
      <c r="AS1497" t="s">
        <v>3</v>
      </c>
      <c r="AT1497">
        <v>1.78</v>
      </c>
      <c r="AU1497" t="s">
        <v>3</v>
      </c>
      <c r="AV1497">
        <v>1</v>
      </c>
      <c r="AW1497">
        <v>2</v>
      </c>
      <c r="AX1497">
        <v>448999973</v>
      </c>
      <c r="AY1497">
        <v>2</v>
      </c>
      <c r="AZ1497">
        <v>131072</v>
      </c>
      <c r="BA1497">
        <v>1552</v>
      </c>
      <c r="BB1497">
        <v>1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989.32399999999996</v>
      </c>
      <c r="BN1497">
        <v>1.78</v>
      </c>
      <c r="BO1497">
        <v>0</v>
      </c>
      <c r="BP1497">
        <v>1</v>
      </c>
      <c r="BQ1497">
        <v>0</v>
      </c>
      <c r="BR1497">
        <v>0</v>
      </c>
      <c r="BS1497">
        <v>0</v>
      </c>
      <c r="BT1497">
        <v>989.32399999999996</v>
      </c>
      <c r="BU1497">
        <v>1.78</v>
      </c>
      <c r="BV1497">
        <v>0</v>
      </c>
      <c r="BW1497">
        <v>1</v>
      </c>
      <c r="CU1497">
        <f>ROUND(AT1497*Source!I833*AH1497*AL1497,2)</f>
        <v>989.32</v>
      </c>
      <c r="CV1497">
        <f>ROUND(Y1497*Source!I833,7)</f>
        <v>1.78</v>
      </c>
      <c r="CW1497">
        <v>0</v>
      </c>
      <c r="CX1497">
        <f>ROUND(Y1497*Source!I833,7)</f>
        <v>1.78</v>
      </c>
      <c r="CY1497">
        <f>AD1497</f>
        <v>555.79999999999995</v>
      </c>
      <c r="CZ1497">
        <f>AH1497</f>
        <v>555.79999999999995</v>
      </c>
      <c r="DA1497">
        <f>AL1497</f>
        <v>1</v>
      </c>
      <c r="DB1497">
        <f>ROUND(ROUND(AT1497*CZ1497,2),6)</f>
        <v>989.32</v>
      </c>
      <c r="DC1497">
        <f>ROUND(ROUND(AT1497*AG1497,2),6)</f>
        <v>0</v>
      </c>
      <c r="DD1497" t="s">
        <v>3</v>
      </c>
      <c r="DE1497" t="s">
        <v>3</v>
      </c>
      <c r="DF1497">
        <f>ROUND(ROUND(AE1497,2)*CX1497,2)</f>
        <v>0</v>
      </c>
      <c r="DG1497">
        <f t="shared" si="676"/>
        <v>0</v>
      </c>
      <c r="DH1497">
        <f t="shared" si="674"/>
        <v>0</v>
      </c>
      <c r="DI1497">
        <f t="shared" si="675"/>
        <v>989.32</v>
      </c>
      <c r="DJ1497">
        <f>DI1497</f>
        <v>989.32</v>
      </c>
      <c r="DK1497">
        <v>1</v>
      </c>
      <c r="DL1497" t="s">
        <v>3</v>
      </c>
      <c r="DM1497">
        <v>0</v>
      </c>
      <c r="DN1497" t="s">
        <v>3</v>
      </c>
      <c r="DO1497">
        <v>0</v>
      </c>
    </row>
    <row r="1498" spans="1:119" x14ac:dyDescent="0.2">
      <c r="A1498">
        <f>ROW(Source!A833)</f>
        <v>833</v>
      </c>
      <c r="B1498">
        <v>449016111</v>
      </c>
      <c r="C1498">
        <v>448999961</v>
      </c>
      <c r="D1498">
        <v>277560491</v>
      </c>
      <c r="E1498">
        <v>109</v>
      </c>
      <c r="F1498">
        <v>1</v>
      </c>
      <c r="G1498">
        <v>1</v>
      </c>
      <c r="H1498">
        <v>1</v>
      </c>
      <c r="I1498" t="s">
        <v>1204</v>
      </c>
      <c r="J1498" t="s">
        <v>3</v>
      </c>
      <c r="K1498" t="s">
        <v>1205</v>
      </c>
      <c r="L1498">
        <v>1191</v>
      </c>
      <c r="N1498">
        <v>1013</v>
      </c>
      <c r="O1498" t="s">
        <v>1203</v>
      </c>
      <c r="P1498" t="s">
        <v>1203</v>
      </c>
      <c r="Q1498">
        <v>1</v>
      </c>
      <c r="W1498">
        <v>0</v>
      </c>
      <c r="X1498">
        <v>-1417349443</v>
      </c>
      <c r="Y1498">
        <f>AT1498</f>
        <v>0.02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1</v>
      </c>
      <c r="AJ1498">
        <v>1</v>
      </c>
      <c r="AK1498">
        <v>1</v>
      </c>
      <c r="AL1498">
        <v>1</v>
      </c>
      <c r="AM1498">
        <v>-2</v>
      </c>
      <c r="AN1498">
        <v>0</v>
      </c>
      <c r="AO1498">
        <v>0</v>
      </c>
      <c r="AP1498">
        <v>1</v>
      </c>
      <c r="AQ1498">
        <v>1</v>
      </c>
      <c r="AR1498">
        <v>0</v>
      </c>
      <c r="AS1498" t="s">
        <v>3</v>
      </c>
      <c r="AT1498">
        <v>0.02</v>
      </c>
      <c r="AU1498" t="s">
        <v>3</v>
      </c>
      <c r="AV1498">
        <v>2</v>
      </c>
      <c r="AW1498">
        <v>2</v>
      </c>
      <c r="AX1498">
        <v>448999974</v>
      </c>
      <c r="AY1498">
        <v>1</v>
      </c>
      <c r="AZ1498">
        <v>0</v>
      </c>
      <c r="BA1498">
        <v>1553</v>
      </c>
      <c r="BB1498">
        <v>1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CV1498">
        <v>0</v>
      </c>
      <c r="CW1498">
        <v>0</v>
      </c>
      <c r="CX1498">
        <f>ROUND(Y1498*Source!I833,7)</f>
        <v>0.02</v>
      </c>
      <c r="CY1498">
        <f>AD1498</f>
        <v>0</v>
      </c>
      <c r="CZ1498">
        <f>AH1498</f>
        <v>0</v>
      </c>
      <c r="DA1498">
        <f>AL1498</f>
        <v>1</v>
      </c>
      <c r="DB1498">
        <f>ROUND(ROUND(AT1498*CZ1498,2),6)</f>
        <v>0</v>
      </c>
      <c r="DC1498">
        <f>ROUND(ROUND(AT1498*AG1498,2),6)</f>
        <v>0</v>
      </c>
      <c r="DD1498" t="s">
        <v>3</v>
      </c>
      <c r="DE1498" t="s">
        <v>3</v>
      </c>
      <c r="DF1498">
        <f>ROUND(ROUND(AE1498,2)*CX1498,2)</f>
        <v>0</v>
      </c>
      <c r="DG1498">
        <f t="shared" si="676"/>
        <v>0</v>
      </c>
      <c r="DH1498">
        <f t="shared" si="674"/>
        <v>0</v>
      </c>
      <c r="DI1498">
        <f t="shared" si="675"/>
        <v>0</v>
      </c>
      <c r="DJ1498">
        <f>DI1498</f>
        <v>0</v>
      </c>
      <c r="DK1498">
        <v>0</v>
      </c>
      <c r="DL1498" t="s">
        <v>3</v>
      </c>
      <c r="DM1498">
        <v>0</v>
      </c>
      <c r="DN1498" t="s">
        <v>3</v>
      </c>
      <c r="DO1498">
        <v>0</v>
      </c>
    </row>
    <row r="1499" spans="1:119" x14ac:dyDescent="0.2">
      <c r="A1499">
        <f>ROW(Source!A833)</f>
        <v>833</v>
      </c>
      <c r="B1499">
        <v>449016111</v>
      </c>
      <c r="C1499">
        <v>448999961</v>
      </c>
      <c r="D1499">
        <v>277944622</v>
      </c>
      <c r="E1499">
        <v>1</v>
      </c>
      <c r="F1499">
        <v>1</v>
      </c>
      <c r="G1499">
        <v>1</v>
      </c>
      <c r="H1499">
        <v>2</v>
      </c>
      <c r="I1499" t="s">
        <v>1220</v>
      </c>
      <c r="J1499" t="s">
        <v>1221</v>
      </c>
      <c r="K1499" t="s">
        <v>1222</v>
      </c>
      <c r="L1499">
        <v>1368</v>
      </c>
      <c r="N1499">
        <v>1011</v>
      </c>
      <c r="O1499" t="s">
        <v>1100</v>
      </c>
      <c r="P1499" t="s">
        <v>1100</v>
      </c>
      <c r="Q1499">
        <v>1</v>
      </c>
      <c r="W1499">
        <v>0</v>
      </c>
      <c r="X1499">
        <v>-776243211</v>
      </c>
      <c r="Y1499">
        <f>AT1499</f>
        <v>8.9999999999999993E-3</v>
      </c>
      <c r="AA1499">
        <v>0</v>
      </c>
      <c r="AB1499">
        <v>1626.29</v>
      </c>
      <c r="AC1499">
        <v>724.95</v>
      </c>
      <c r="AD1499">
        <v>0</v>
      </c>
      <c r="AE1499">
        <v>0</v>
      </c>
      <c r="AF1499">
        <v>1626.29</v>
      </c>
      <c r="AG1499">
        <v>724.95</v>
      </c>
      <c r="AH1499">
        <v>0</v>
      </c>
      <c r="AI1499">
        <v>1</v>
      </c>
      <c r="AJ1499">
        <v>1</v>
      </c>
      <c r="AK1499">
        <v>1</v>
      </c>
      <c r="AL1499">
        <v>1</v>
      </c>
      <c r="AM1499">
        <v>-2</v>
      </c>
      <c r="AN1499">
        <v>0</v>
      </c>
      <c r="AO1499">
        <v>0</v>
      </c>
      <c r="AP1499">
        <v>1</v>
      </c>
      <c r="AQ1499">
        <v>1</v>
      </c>
      <c r="AR1499">
        <v>0</v>
      </c>
      <c r="AS1499" t="s">
        <v>3</v>
      </c>
      <c r="AT1499">
        <v>8.9999999999999993E-3</v>
      </c>
      <c r="AU1499" t="s">
        <v>3</v>
      </c>
      <c r="AV1499">
        <v>1</v>
      </c>
      <c r="AW1499">
        <v>2</v>
      </c>
      <c r="AX1499">
        <v>448999975</v>
      </c>
      <c r="AY1499">
        <v>2</v>
      </c>
      <c r="AZ1499">
        <v>98304</v>
      </c>
      <c r="BA1499">
        <v>1554</v>
      </c>
      <c r="BB1499">
        <v>1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14.636609999999999</v>
      </c>
      <c r="BL1499">
        <v>6.5245499999999996</v>
      </c>
      <c r="BM1499">
        <v>0</v>
      </c>
      <c r="BN1499">
        <v>0</v>
      </c>
      <c r="BO1499">
        <v>8.9999999999999993E-3</v>
      </c>
      <c r="BP1499">
        <v>1</v>
      </c>
      <c r="BQ1499">
        <v>0</v>
      </c>
      <c r="BR1499">
        <v>14.636609999999999</v>
      </c>
      <c r="BS1499">
        <v>6.5245499999999996</v>
      </c>
      <c r="BT1499">
        <v>0</v>
      </c>
      <c r="BU1499">
        <v>0</v>
      </c>
      <c r="BV1499">
        <v>8.9999999999999993E-3</v>
      </c>
      <c r="BW1499">
        <v>1</v>
      </c>
      <c r="CV1499">
        <v>0</v>
      </c>
      <c r="CW1499">
        <f>ROUND(Y1499*Source!I833*DO1499,7)</f>
        <v>8.9999999999999993E-3</v>
      </c>
      <c r="CX1499">
        <f>ROUND(Y1499*Source!I833,7)</f>
        <v>8.9999999999999993E-3</v>
      </c>
      <c r="CY1499">
        <f>AB1499</f>
        <v>1626.29</v>
      </c>
      <c r="CZ1499">
        <f>AF1499</f>
        <v>1626.29</v>
      </c>
      <c r="DA1499">
        <f>AJ1499</f>
        <v>1</v>
      </c>
      <c r="DB1499">
        <f>ROUND(ROUND(AT1499*CZ1499,2),6)</f>
        <v>14.64</v>
      </c>
      <c r="DC1499">
        <f>ROUND(ROUND(AT1499*AG1499,2),6)</f>
        <v>6.52</v>
      </c>
      <c r="DD1499" t="s">
        <v>3</v>
      </c>
      <c r="DE1499" t="s">
        <v>3</v>
      </c>
      <c r="DF1499">
        <f>ROUND(ROUND(AE1499,2)*CX1499,2)</f>
        <v>0</v>
      </c>
      <c r="DG1499">
        <f t="shared" si="676"/>
        <v>14.64</v>
      </c>
      <c r="DH1499">
        <f t="shared" si="674"/>
        <v>6.52</v>
      </c>
      <c r="DI1499">
        <f t="shared" si="675"/>
        <v>0</v>
      </c>
      <c r="DJ1499">
        <f>DG1499+DH1499</f>
        <v>21.16</v>
      </c>
      <c r="DK1499">
        <v>1</v>
      </c>
      <c r="DL1499" t="s">
        <v>1223</v>
      </c>
      <c r="DM1499">
        <v>6</v>
      </c>
      <c r="DN1499" t="s">
        <v>1203</v>
      </c>
      <c r="DO1499">
        <v>1</v>
      </c>
    </row>
    <row r="1500" spans="1:119" x14ac:dyDescent="0.2">
      <c r="A1500">
        <f>ROW(Source!A833)</f>
        <v>833</v>
      </c>
      <c r="B1500">
        <v>449016111</v>
      </c>
      <c r="C1500">
        <v>448999961</v>
      </c>
      <c r="D1500">
        <v>277945805</v>
      </c>
      <c r="E1500">
        <v>1</v>
      </c>
      <c r="F1500">
        <v>1</v>
      </c>
      <c r="G1500">
        <v>1</v>
      </c>
      <c r="H1500">
        <v>2</v>
      </c>
      <c r="I1500" t="s">
        <v>1206</v>
      </c>
      <c r="J1500" t="s">
        <v>1207</v>
      </c>
      <c r="K1500" t="s">
        <v>1208</v>
      </c>
      <c r="L1500">
        <v>1368</v>
      </c>
      <c r="N1500">
        <v>1011</v>
      </c>
      <c r="O1500" t="s">
        <v>1100</v>
      </c>
      <c r="P1500" t="s">
        <v>1100</v>
      </c>
      <c r="Q1500">
        <v>1</v>
      </c>
      <c r="W1500">
        <v>0</v>
      </c>
      <c r="X1500">
        <v>721652621</v>
      </c>
      <c r="Y1500">
        <f>AT1500</f>
        <v>8.9999999999999993E-3</v>
      </c>
      <c r="AA1500">
        <v>0</v>
      </c>
      <c r="AB1500">
        <v>641.70000000000005</v>
      </c>
      <c r="AC1500">
        <v>539.69000000000005</v>
      </c>
      <c r="AD1500">
        <v>0</v>
      </c>
      <c r="AE1500">
        <v>0</v>
      </c>
      <c r="AF1500">
        <v>641.70000000000005</v>
      </c>
      <c r="AG1500">
        <v>539.69000000000005</v>
      </c>
      <c r="AH1500">
        <v>0</v>
      </c>
      <c r="AI1500">
        <v>1</v>
      </c>
      <c r="AJ1500">
        <v>1</v>
      </c>
      <c r="AK1500">
        <v>1</v>
      </c>
      <c r="AL1500">
        <v>1</v>
      </c>
      <c r="AM1500">
        <v>-2</v>
      </c>
      <c r="AN1500">
        <v>0</v>
      </c>
      <c r="AO1500">
        <v>0</v>
      </c>
      <c r="AP1500">
        <v>1</v>
      </c>
      <c r="AQ1500">
        <v>1</v>
      </c>
      <c r="AR1500">
        <v>0</v>
      </c>
      <c r="AS1500" t="s">
        <v>3</v>
      </c>
      <c r="AT1500">
        <v>8.9999999999999993E-3</v>
      </c>
      <c r="AU1500" t="s">
        <v>3</v>
      </c>
      <c r="AV1500">
        <v>1</v>
      </c>
      <c r="AW1500">
        <v>2</v>
      </c>
      <c r="AX1500">
        <v>448999976</v>
      </c>
      <c r="AY1500">
        <v>2</v>
      </c>
      <c r="AZ1500">
        <v>98304</v>
      </c>
      <c r="BA1500">
        <v>1555</v>
      </c>
      <c r="BB1500">
        <v>1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5.7752999999999997</v>
      </c>
      <c r="BL1500">
        <v>4.8572100000000002</v>
      </c>
      <c r="BM1500">
        <v>0</v>
      </c>
      <c r="BN1500">
        <v>0</v>
      </c>
      <c r="BO1500">
        <v>8.9999999999999993E-3</v>
      </c>
      <c r="BP1500">
        <v>1</v>
      </c>
      <c r="BQ1500">
        <v>0</v>
      </c>
      <c r="BR1500">
        <v>5.7752999999999997</v>
      </c>
      <c r="BS1500">
        <v>4.8572100000000002</v>
      </c>
      <c r="BT1500">
        <v>0</v>
      </c>
      <c r="BU1500">
        <v>0</v>
      </c>
      <c r="BV1500">
        <v>8.9999999999999993E-3</v>
      </c>
      <c r="BW1500">
        <v>1</v>
      </c>
      <c r="CV1500">
        <v>0</v>
      </c>
      <c r="CW1500">
        <f>ROUND(Y1500*Source!I833*DO1500,7)</f>
        <v>8.9999999999999993E-3</v>
      </c>
      <c r="CX1500">
        <f>ROUND(Y1500*Source!I833,7)</f>
        <v>8.9999999999999993E-3</v>
      </c>
      <c r="CY1500">
        <f>AB1500</f>
        <v>641.70000000000005</v>
      </c>
      <c r="CZ1500">
        <f>AF1500</f>
        <v>641.70000000000005</v>
      </c>
      <c r="DA1500">
        <f>AJ1500</f>
        <v>1</v>
      </c>
      <c r="DB1500">
        <f>ROUND(ROUND(AT1500*CZ1500,2),6)</f>
        <v>5.78</v>
      </c>
      <c r="DC1500">
        <f>ROUND(ROUND(AT1500*AG1500,2),6)</f>
        <v>4.8600000000000003</v>
      </c>
      <c r="DD1500" t="s">
        <v>3</v>
      </c>
      <c r="DE1500" t="s">
        <v>3</v>
      </c>
      <c r="DF1500">
        <f>ROUND(ROUND(AE1500,2)*CX1500,2)</f>
        <v>0</v>
      </c>
      <c r="DG1500">
        <f t="shared" si="676"/>
        <v>5.78</v>
      </c>
      <c r="DH1500">
        <f t="shared" si="674"/>
        <v>4.8600000000000003</v>
      </c>
      <c r="DI1500">
        <f t="shared" si="675"/>
        <v>0</v>
      </c>
      <c r="DJ1500">
        <f>DG1500+DH1500</f>
        <v>10.64</v>
      </c>
      <c r="DK1500">
        <v>1</v>
      </c>
      <c r="DL1500" t="s">
        <v>1209</v>
      </c>
      <c r="DM1500">
        <v>4</v>
      </c>
      <c r="DN1500" t="s">
        <v>1203</v>
      </c>
      <c r="DO1500">
        <v>1</v>
      </c>
    </row>
    <row r="1501" spans="1:119" x14ac:dyDescent="0.2">
      <c r="A1501">
        <f>ROW(Source!A833)</f>
        <v>833</v>
      </c>
      <c r="B1501">
        <v>449016111</v>
      </c>
      <c r="C1501">
        <v>448999961</v>
      </c>
      <c r="D1501">
        <v>277865475</v>
      </c>
      <c r="E1501">
        <v>1</v>
      </c>
      <c r="F1501">
        <v>1</v>
      </c>
      <c r="G1501">
        <v>1</v>
      </c>
      <c r="H1501">
        <v>3</v>
      </c>
      <c r="I1501" t="s">
        <v>1210</v>
      </c>
      <c r="J1501" t="s">
        <v>1211</v>
      </c>
      <c r="K1501" t="s">
        <v>1212</v>
      </c>
      <c r="L1501">
        <v>1383</v>
      </c>
      <c r="N1501">
        <v>1013</v>
      </c>
      <c r="O1501" t="s">
        <v>1213</v>
      </c>
      <c r="P1501" t="s">
        <v>1213</v>
      </c>
      <c r="Q1501">
        <v>1</v>
      </c>
      <c r="W1501">
        <v>0</v>
      </c>
      <c r="X1501">
        <v>2066892133</v>
      </c>
      <c r="Y1501">
        <f t="shared" ref="Y1501:Y1507" si="685">(AT1501*ROUND(0,7))</f>
        <v>0</v>
      </c>
      <c r="AA1501">
        <v>7.32</v>
      </c>
      <c r="AB1501">
        <v>0</v>
      </c>
      <c r="AC1501">
        <v>0</v>
      </c>
      <c r="AD1501">
        <v>0</v>
      </c>
      <c r="AE1501">
        <v>7.32</v>
      </c>
      <c r="AF1501">
        <v>0</v>
      </c>
      <c r="AG1501">
        <v>0</v>
      </c>
      <c r="AH1501">
        <v>0</v>
      </c>
      <c r="AI1501">
        <v>1</v>
      </c>
      <c r="AJ1501">
        <v>1</v>
      </c>
      <c r="AK1501">
        <v>1</v>
      </c>
      <c r="AL1501">
        <v>1</v>
      </c>
      <c r="AM1501">
        <v>-2</v>
      </c>
      <c r="AN1501">
        <v>0</v>
      </c>
      <c r="AO1501">
        <v>0</v>
      </c>
      <c r="AP1501">
        <v>1</v>
      </c>
      <c r="AQ1501">
        <v>1</v>
      </c>
      <c r="AR1501">
        <v>0</v>
      </c>
      <c r="AS1501" t="s">
        <v>3</v>
      </c>
      <c r="AT1501">
        <v>2.8799999999999999E-2</v>
      </c>
      <c r="AU1501" t="s">
        <v>135</v>
      </c>
      <c r="AV1501">
        <v>0</v>
      </c>
      <c r="AW1501">
        <v>2</v>
      </c>
      <c r="AX1501">
        <v>448999977</v>
      </c>
      <c r="AY1501">
        <v>2</v>
      </c>
      <c r="AZ1501">
        <v>16384</v>
      </c>
      <c r="BA1501">
        <v>1556</v>
      </c>
      <c r="BB1501">
        <v>1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0.210816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1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CV1501">
        <v>0</v>
      </c>
      <c r="CW1501">
        <v>0</v>
      </c>
      <c r="CX1501">
        <f>ROUND(Y1501*Source!I833,7)</f>
        <v>0</v>
      </c>
      <c r="CY1501">
        <f t="shared" ref="CY1501:CY1507" si="686">AA1501</f>
        <v>7.32</v>
      </c>
      <c r="CZ1501">
        <f t="shared" ref="CZ1501:CZ1507" si="687">AE1501</f>
        <v>7.32</v>
      </c>
      <c r="DA1501">
        <f t="shared" ref="DA1501:DA1507" si="688">AI1501</f>
        <v>1</v>
      </c>
      <c r="DB1501">
        <f t="shared" ref="DB1501:DB1507" si="689">ROUND((ROUND(AT1501*CZ1501,2)*ROUND(0,7)),6)</f>
        <v>0</v>
      </c>
      <c r="DC1501">
        <f t="shared" ref="DC1501:DC1507" si="690">ROUND((ROUND(AT1501*AG1501,2)*ROUND(0,7)),6)</f>
        <v>0</v>
      </c>
      <c r="DD1501" t="s">
        <v>3</v>
      </c>
      <c r="DE1501" t="s">
        <v>3</v>
      </c>
      <c r="DF1501">
        <f>ROUND(ROUND(AE1501,2)*CX1501,2)</f>
        <v>0</v>
      </c>
      <c r="DG1501">
        <f t="shared" si="676"/>
        <v>0</v>
      </c>
      <c r="DH1501">
        <f t="shared" si="674"/>
        <v>0</v>
      </c>
      <c r="DI1501">
        <f t="shared" si="675"/>
        <v>0</v>
      </c>
      <c r="DJ1501">
        <f t="shared" ref="DJ1501:DJ1507" si="691">DF1501</f>
        <v>0</v>
      </c>
      <c r="DK1501">
        <v>1</v>
      </c>
      <c r="DL1501" t="s">
        <v>3</v>
      </c>
      <c r="DM1501">
        <v>0</v>
      </c>
      <c r="DN1501" t="s">
        <v>3</v>
      </c>
      <c r="DO1501">
        <v>0</v>
      </c>
    </row>
    <row r="1502" spans="1:119" x14ac:dyDescent="0.2">
      <c r="A1502">
        <f>ROW(Source!A833)</f>
        <v>833</v>
      </c>
      <c r="B1502">
        <v>449016111</v>
      </c>
      <c r="C1502">
        <v>448999961</v>
      </c>
      <c r="D1502">
        <v>277865757</v>
      </c>
      <c r="E1502">
        <v>1</v>
      </c>
      <c r="F1502">
        <v>1</v>
      </c>
      <c r="G1502">
        <v>1</v>
      </c>
      <c r="H1502">
        <v>3</v>
      </c>
      <c r="I1502" t="s">
        <v>1831</v>
      </c>
      <c r="J1502" t="s">
        <v>1832</v>
      </c>
      <c r="K1502" t="s">
        <v>1833</v>
      </c>
      <c r="L1502">
        <v>1301</v>
      </c>
      <c r="N1502">
        <v>1003</v>
      </c>
      <c r="O1502" t="s">
        <v>211</v>
      </c>
      <c r="P1502" t="s">
        <v>211</v>
      </c>
      <c r="Q1502">
        <v>1</v>
      </c>
      <c r="W1502">
        <v>0</v>
      </c>
      <c r="X1502">
        <v>-1339918502</v>
      </c>
      <c r="Y1502">
        <f t="shared" si="685"/>
        <v>0</v>
      </c>
      <c r="AA1502">
        <v>5.17</v>
      </c>
      <c r="AB1502">
        <v>0</v>
      </c>
      <c r="AC1502">
        <v>0</v>
      </c>
      <c r="AD1502">
        <v>0</v>
      </c>
      <c r="AE1502">
        <v>5.87</v>
      </c>
      <c r="AF1502">
        <v>0</v>
      </c>
      <c r="AG1502">
        <v>0</v>
      </c>
      <c r="AH1502">
        <v>0</v>
      </c>
      <c r="AI1502">
        <v>0.88</v>
      </c>
      <c r="AJ1502">
        <v>1</v>
      </c>
      <c r="AK1502">
        <v>1</v>
      </c>
      <c r="AL1502">
        <v>1</v>
      </c>
      <c r="AM1502">
        <v>2</v>
      </c>
      <c r="AN1502">
        <v>0</v>
      </c>
      <c r="AO1502">
        <v>0</v>
      </c>
      <c r="AP1502">
        <v>1</v>
      </c>
      <c r="AQ1502">
        <v>1</v>
      </c>
      <c r="AR1502">
        <v>0</v>
      </c>
      <c r="AS1502" t="s">
        <v>3</v>
      </c>
      <c r="AT1502">
        <v>1.33</v>
      </c>
      <c r="AU1502" t="s">
        <v>135</v>
      </c>
      <c r="AV1502">
        <v>0</v>
      </c>
      <c r="AW1502">
        <v>2</v>
      </c>
      <c r="AX1502">
        <v>448999978</v>
      </c>
      <c r="AY1502">
        <v>1</v>
      </c>
      <c r="AZ1502">
        <v>0</v>
      </c>
      <c r="BA1502">
        <v>1557</v>
      </c>
      <c r="BB1502">
        <v>1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7.8071000000000002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1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CV1502">
        <v>0</v>
      </c>
      <c r="CW1502">
        <v>0</v>
      </c>
      <c r="CX1502">
        <f>ROUND(Y1502*Source!I833,7)</f>
        <v>0</v>
      </c>
      <c r="CY1502">
        <f t="shared" si="686"/>
        <v>5.17</v>
      </c>
      <c r="CZ1502">
        <f t="shared" si="687"/>
        <v>5.87</v>
      </c>
      <c r="DA1502">
        <f t="shared" si="688"/>
        <v>0.88</v>
      </c>
      <c r="DB1502">
        <f t="shared" si="689"/>
        <v>0</v>
      </c>
      <c r="DC1502">
        <f t="shared" si="690"/>
        <v>0</v>
      </c>
      <c r="DD1502" t="s">
        <v>3</v>
      </c>
      <c r="DE1502" t="s">
        <v>3</v>
      </c>
      <c r="DF1502">
        <f t="shared" ref="DF1502:DF1507" si="692">ROUND(ROUND(AE1502*AI1502,2)*CX1502,2)</f>
        <v>0</v>
      </c>
      <c r="DG1502">
        <f t="shared" si="676"/>
        <v>0</v>
      </c>
      <c r="DH1502">
        <f t="shared" si="674"/>
        <v>0</v>
      </c>
      <c r="DI1502">
        <f t="shared" si="675"/>
        <v>0</v>
      </c>
      <c r="DJ1502">
        <f t="shared" si="691"/>
        <v>0</v>
      </c>
      <c r="DK1502">
        <v>0</v>
      </c>
      <c r="DL1502" t="s">
        <v>3</v>
      </c>
      <c r="DM1502">
        <v>0</v>
      </c>
      <c r="DN1502" t="s">
        <v>3</v>
      </c>
      <c r="DO1502">
        <v>0</v>
      </c>
    </row>
    <row r="1503" spans="1:119" x14ac:dyDescent="0.2">
      <c r="A1503">
        <f>ROW(Source!A833)</f>
        <v>833</v>
      </c>
      <c r="B1503">
        <v>449016111</v>
      </c>
      <c r="C1503">
        <v>448999961</v>
      </c>
      <c r="D1503">
        <v>277867852</v>
      </c>
      <c r="E1503">
        <v>1</v>
      </c>
      <c r="F1503">
        <v>1</v>
      </c>
      <c r="G1503">
        <v>1</v>
      </c>
      <c r="H1503">
        <v>3</v>
      </c>
      <c r="I1503" t="s">
        <v>1834</v>
      </c>
      <c r="J1503" t="s">
        <v>1835</v>
      </c>
      <c r="K1503" t="s">
        <v>1836</v>
      </c>
      <c r="L1503">
        <v>1425</v>
      </c>
      <c r="N1503">
        <v>1013</v>
      </c>
      <c r="O1503" t="s">
        <v>62</v>
      </c>
      <c r="P1503" t="s">
        <v>62</v>
      </c>
      <c r="Q1503">
        <v>1</v>
      </c>
      <c r="W1503">
        <v>0</v>
      </c>
      <c r="X1503">
        <v>1701369721</v>
      </c>
      <c r="Y1503">
        <f t="shared" si="685"/>
        <v>0</v>
      </c>
      <c r="AA1503">
        <v>53.81</v>
      </c>
      <c r="AB1503">
        <v>0</v>
      </c>
      <c r="AC1503">
        <v>0</v>
      </c>
      <c r="AD1503">
        <v>0</v>
      </c>
      <c r="AE1503">
        <v>41.71</v>
      </c>
      <c r="AF1503">
        <v>0</v>
      </c>
      <c r="AG1503">
        <v>0</v>
      </c>
      <c r="AH1503">
        <v>0</v>
      </c>
      <c r="AI1503">
        <v>1.29</v>
      </c>
      <c r="AJ1503">
        <v>1</v>
      </c>
      <c r="AK1503">
        <v>1</v>
      </c>
      <c r="AL1503">
        <v>1</v>
      </c>
      <c r="AM1503">
        <v>2</v>
      </c>
      <c r="AN1503">
        <v>0</v>
      </c>
      <c r="AO1503">
        <v>0</v>
      </c>
      <c r="AP1503">
        <v>1</v>
      </c>
      <c r="AQ1503">
        <v>1</v>
      </c>
      <c r="AR1503">
        <v>0</v>
      </c>
      <c r="AS1503" t="s">
        <v>3</v>
      </c>
      <c r="AT1503">
        <v>0.04</v>
      </c>
      <c r="AU1503" t="s">
        <v>135</v>
      </c>
      <c r="AV1503">
        <v>0</v>
      </c>
      <c r="AW1503">
        <v>2</v>
      </c>
      <c r="AX1503">
        <v>448999979</v>
      </c>
      <c r="AY1503">
        <v>1</v>
      </c>
      <c r="AZ1503">
        <v>0</v>
      </c>
      <c r="BA1503">
        <v>1558</v>
      </c>
      <c r="BB1503">
        <v>1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1.6684000000000001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1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CV1503">
        <v>0</v>
      </c>
      <c r="CW1503">
        <v>0</v>
      </c>
      <c r="CX1503">
        <f>ROUND(Y1503*Source!I833,7)</f>
        <v>0</v>
      </c>
      <c r="CY1503">
        <f t="shared" si="686"/>
        <v>53.81</v>
      </c>
      <c r="CZ1503">
        <f t="shared" si="687"/>
        <v>41.71</v>
      </c>
      <c r="DA1503">
        <f t="shared" si="688"/>
        <v>1.29</v>
      </c>
      <c r="DB1503">
        <f t="shared" si="689"/>
        <v>0</v>
      </c>
      <c r="DC1503">
        <f t="shared" si="690"/>
        <v>0</v>
      </c>
      <c r="DD1503" t="s">
        <v>3</v>
      </c>
      <c r="DE1503" t="s">
        <v>3</v>
      </c>
      <c r="DF1503">
        <f t="shared" si="692"/>
        <v>0</v>
      </c>
      <c r="DG1503">
        <f t="shared" si="676"/>
        <v>0</v>
      </c>
      <c r="DH1503">
        <f t="shared" si="674"/>
        <v>0</v>
      </c>
      <c r="DI1503">
        <f t="shared" si="675"/>
        <v>0</v>
      </c>
      <c r="DJ1503">
        <f t="shared" si="691"/>
        <v>0</v>
      </c>
      <c r="DK1503">
        <v>0</v>
      </c>
      <c r="DL1503" t="s">
        <v>3</v>
      </c>
      <c r="DM1503">
        <v>0</v>
      </c>
      <c r="DN1503" t="s">
        <v>3</v>
      </c>
      <c r="DO1503">
        <v>0</v>
      </c>
    </row>
    <row r="1504" spans="1:119" x14ac:dyDescent="0.2">
      <c r="A1504">
        <f>ROW(Source!A833)</f>
        <v>833</v>
      </c>
      <c r="B1504">
        <v>449016111</v>
      </c>
      <c r="C1504">
        <v>448999961</v>
      </c>
      <c r="D1504">
        <v>277896271</v>
      </c>
      <c r="E1504">
        <v>1</v>
      </c>
      <c r="F1504">
        <v>1</v>
      </c>
      <c r="G1504">
        <v>1</v>
      </c>
      <c r="H1504">
        <v>3</v>
      </c>
      <c r="I1504" t="s">
        <v>1755</v>
      </c>
      <c r="J1504" t="s">
        <v>1756</v>
      </c>
      <c r="K1504" t="s">
        <v>1757</v>
      </c>
      <c r="L1504">
        <v>1346</v>
      </c>
      <c r="N1504">
        <v>1009</v>
      </c>
      <c r="O1504" t="s">
        <v>441</v>
      </c>
      <c r="P1504" t="s">
        <v>441</v>
      </c>
      <c r="Q1504">
        <v>1</v>
      </c>
      <c r="W1504">
        <v>0</v>
      </c>
      <c r="X1504">
        <v>628117784</v>
      </c>
      <c r="Y1504">
        <f t="shared" si="685"/>
        <v>0</v>
      </c>
      <c r="AA1504">
        <v>115.03</v>
      </c>
      <c r="AB1504">
        <v>0</v>
      </c>
      <c r="AC1504">
        <v>0</v>
      </c>
      <c r="AD1504">
        <v>0</v>
      </c>
      <c r="AE1504">
        <v>79.88</v>
      </c>
      <c r="AF1504">
        <v>0</v>
      </c>
      <c r="AG1504">
        <v>0</v>
      </c>
      <c r="AH1504">
        <v>0</v>
      </c>
      <c r="AI1504">
        <v>1.44</v>
      </c>
      <c r="AJ1504">
        <v>1</v>
      </c>
      <c r="AK1504">
        <v>1</v>
      </c>
      <c r="AL1504">
        <v>1</v>
      </c>
      <c r="AM1504">
        <v>2</v>
      </c>
      <c r="AN1504">
        <v>0</v>
      </c>
      <c r="AO1504">
        <v>0</v>
      </c>
      <c r="AP1504">
        <v>1</v>
      </c>
      <c r="AQ1504">
        <v>1</v>
      </c>
      <c r="AR1504">
        <v>0</v>
      </c>
      <c r="AS1504" t="s">
        <v>3</v>
      </c>
      <c r="AT1504">
        <v>0.1</v>
      </c>
      <c r="AU1504" t="s">
        <v>135</v>
      </c>
      <c r="AV1504">
        <v>0</v>
      </c>
      <c r="AW1504">
        <v>2</v>
      </c>
      <c r="AX1504">
        <v>448999980</v>
      </c>
      <c r="AY1504">
        <v>1</v>
      </c>
      <c r="AZ1504">
        <v>0</v>
      </c>
      <c r="BA1504">
        <v>1559</v>
      </c>
      <c r="BB1504">
        <v>1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7.9879999999999995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1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CV1504">
        <v>0</v>
      </c>
      <c r="CW1504">
        <v>0</v>
      </c>
      <c r="CX1504">
        <f>ROUND(Y1504*Source!I833,7)</f>
        <v>0</v>
      </c>
      <c r="CY1504">
        <f t="shared" si="686"/>
        <v>115.03</v>
      </c>
      <c r="CZ1504">
        <f t="shared" si="687"/>
        <v>79.88</v>
      </c>
      <c r="DA1504">
        <f t="shared" si="688"/>
        <v>1.44</v>
      </c>
      <c r="DB1504">
        <f t="shared" si="689"/>
        <v>0</v>
      </c>
      <c r="DC1504">
        <f t="shared" si="690"/>
        <v>0</v>
      </c>
      <c r="DD1504" t="s">
        <v>3</v>
      </c>
      <c r="DE1504" t="s">
        <v>3</v>
      </c>
      <c r="DF1504">
        <f t="shared" si="692"/>
        <v>0</v>
      </c>
      <c r="DG1504">
        <f t="shared" si="676"/>
        <v>0</v>
      </c>
      <c r="DH1504">
        <f t="shared" si="674"/>
        <v>0</v>
      </c>
      <c r="DI1504">
        <f t="shared" si="675"/>
        <v>0</v>
      </c>
      <c r="DJ1504">
        <f t="shared" si="691"/>
        <v>0</v>
      </c>
      <c r="DK1504">
        <v>0</v>
      </c>
      <c r="DL1504" t="s">
        <v>3</v>
      </c>
      <c r="DM1504">
        <v>0</v>
      </c>
      <c r="DN1504" t="s">
        <v>3</v>
      </c>
      <c r="DO1504">
        <v>0</v>
      </c>
    </row>
    <row r="1505" spans="1:119" x14ac:dyDescent="0.2">
      <c r="A1505">
        <f>ROW(Source!A833)</f>
        <v>833</v>
      </c>
      <c r="B1505">
        <v>449016111</v>
      </c>
      <c r="C1505">
        <v>448999961</v>
      </c>
      <c r="D1505">
        <v>277908024</v>
      </c>
      <c r="E1505">
        <v>1</v>
      </c>
      <c r="F1505">
        <v>1</v>
      </c>
      <c r="G1505">
        <v>1</v>
      </c>
      <c r="H1505">
        <v>3</v>
      </c>
      <c r="I1505" t="s">
        <v>1802</v>
      </c>
      <c r="J1505" t="s">
        <v>1803</v>
      </c>
      <c r="K1505" t="s">
        <v>1804</v>
      </c>
      <c r="L1505">
        <v>1455</v>
      </c>
      <c r="N1505">
        <v>1013</v>
      </c>
      <c r="O1505" t="s">
        <v>163</v>
      </c>
      <c r="P1505" t="s">
        <v>163</v>
      </c>
      <c r="Q1505">
        <v>1</v>
      </c>
      <c r="W1505">
        <v>0</v>
      </c>
      <c r="X1505">
        <v>-598792100</v>
      </c>
      <c r="Y1505">
        <f t="shared" si="685"/>
        <v>0</v>
      </c>
      <c r="AA1505">
        <v>1303.67</v>
      </c>
      <c r="AB1505">
        <v>0</v>
      </c>
      <c r="AC1505">
        <v>0</v>
      </c>
      <c r="AD1505">
        <v>0</v>
      </c>
      <c r="AE1505">
        <v>944.69</v>
      </c>
      <c r="AF1505">
        <v>0</v>
      </c>
      <c r="AG1505">
        <v>0</v>
      </c>
      <c r="AH1505">
        <v>0</v>
      </c>
      <c r="AI1505">
        <v>1.38</v>
      </c>
      <c r="AJ1505">
        <v>1</v>
      </c>
      <c r="AK1505">
        <v>1</v>
      </c>
      <c r="AL1505">
        <v>1</v>
      </c>
      <c r="AM1505">
        <v>2</v>
      </c>
      <c r="AN1505">
        <v>0</v>
      </c>
      <c r="AO1505">
        <v>0</v>
      </c>
      <c r="AP1505">
        <v>1</v>
      </c>
      <c r="AQ1505">
        <v>1</v>
      </c>
      <c r="AR1505">
        <v>0</v>
      </c>
      <c r="AS1505" t="s">
        <v>3</v>
      </c>
      <c r="AT1505">
        <v>0.1</v>
      </c>
      <c r="AU1505" t="s">
        <v>135</v>
      </c>
      <c r="AV1505">
        <v>0</v>
      </c>
      <c r="AW1505">
        <v>2</v>
      </c>
      <c r="AX1505">
        <v>448999981</v>
      </c>
      <c r="AY1505">
        <v>1</v>
      </c>
      <c r="AZ1505">
        <v>0</v>
      </c>
      <c r="BA1505">
        <v>1560</v>
      </c>
      <c r="BB1505">
        <v>1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94.469000000000008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1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CV1505">
        <v>0</v>
      </c>
      <c r="CW1505">
        <v>0</v>
      </c>
      <c r="CX1505">
        <f>ROUND(Y1505*Source!I833,7)</f>
        <v>0</v>
      </c>
      <c r="CY1505">
        <f t="shared" si="686"/>
        <v>1303.67</v>
      </c>
      <c r="CZ1505">
        <f t="shared" si="687"/>
        <v>944.69</v>
      </c>
      <c r="DA1505">
        <f t="shared" si="688"/>
        <v>1.38</v>
      </c>
      <c r="DB1505">
        <f t="shared" si="689"/>
        <v>0</v>
      </c>
      <c r="DC1505">
        <f t="shared" si="690"/>
        <v>0</v>
      </c>
      <c r="DD1505" t="s">
        <v>3</v>
      </c>
      <c r="DE1505" t="s">
        <v>3</v>
      </c>
      <c r="DF1505">
        <f t="shared" si="692"/>
        <v>0</v>
      </c>
      <c r="DG1505">
        <f t="shared" si="676"/>
        <v>0</v>
      </c>
      <c r="DH1505">
        <f t="shared" si="674"/>
        <v>0</v>
      </c>
      <c r="DI1505">
        <f t="shared" si="675"/>
        <v>0</v>
      </c>
      <c r="DJ1505">
        <f t="shared" si="691"/>
        <v>0</v>
      </c>
      <c r="DK1505">
        <v>0</v>
      </c>
      <c r="DL1505" t="s">
        <v>3</v>
      </c>
      <c r="DM1505">
        <v>0</v>
      </c>
      <c r="DN1505" t="s">
        <v>3</v>
      </c>
      <c r="DO1505">
        <v>0</v>
      </c>
    </row>
    <row r="1506" spans="1:119" x14ac:dyDescent="0.2">
      <c r="A1506">
        <f>ROW(Source!A833)</f>
        <v>833</v>
      </c>
      <c r="B1506">
        <v>449016111</v>
      </c>
      <c r="C1506">
        <v>448999961</v>
      </c>
      <c r="D1506">
        <v>277913659</v>
      </c>
      <c r="E1506">
        <v>1</v>
      </c>
      <c r="F1506">
        <v>1</v>
      </c>
      <c r="G1506">
        <v>1</v>
      </c>
      <c r="H1506">
        <v>3</v>
      </c>
      <c r="I1506" t="s">
        <v>1848</v>
      </c>
      <c r="J1506" t="s">
        <v>1849</v>
      </c>
      <c r="K1506" t="s">
        <v>1850</v>
      </c>
      <c r="L1506">
        <v>1425</v>
      </c>
      <c r="N1506">
        <v>1013</v>
      </c>
      <c r="O1506" t="s">
        <v>62</v>
      </c>
      <c r="P1506" t="s">
        <v>62</v>
      </c>
      <c r="Q1506">
        <v>1</v>
      </c>
      <c r="W1506">
        <v>0</v>
      </c>
      <c r="X1506">
        <v>621576177</v>
      </c>
      <c r="Y1506">
        <f t="shared" si="685"/>
        <v>0</v>
      </c>
      <c r="AA1506">
        <v>2469.7600000000002</v>
      </c>
      <c r="AB1506">
        <v>0</v>
      </c>
      <c r="AC1506">
        <v>0</v>
      </c>
      <c r="AD1506">
        <v>0</v>
      </c>
      <c r="AE1506">
        <v>1991.74</v>
      </c>
      <c r="AF1506">
        <v>0</v>
      </c>
      <c r="AG1506">
        <v>0</v>
      </c>
      <c r="AH1506">
        <v>0</v>
      </c>
      <c r="AI1506">
        <v>1.24</v>
      </c>
      <c r="AJ1506">
        <v>1</v>
      </c>
      <c r="AK1506">
        <v>1</v>
      </c>
      <c r="AL1506">
        <v>1</v>
      </c>
      <c r="AM1506">
        <v>2</v>
      </c>
      <c r="AN1506">
        <v>0</v>
      </c>
      <c r="AO1506">
        <v>0</v>
      </c>
      <c r="AP1506">
        <v>1</v>
      </c>
      <c r="AQ1506">
        <v>1</v>
      </c>
      <c r="AR1506">
        <v>0</v>
      </c>
      <c r="AS1506" t="s">
        <v>3</v>
      </c>
      <c r="AT1506">
        <v>0.04</v>
      </c>
      <c r="AU1506" t="s">
        <v>135</v>
      </c>
      <c r="AV1506">
        <v>0</v>
      </c>
      <c r="AW1506">
        <v>2</v>
      </c>
      <c r="AX1506">
        <v>448999982</v>
      </c>
      <c r="AY1506">
        <v>1</v>
      </c>
      <c r="AZ1506">
        <v>0</v>
      </c>
      <c r="BA1506">
        <v>1561</v>
      </c>
      <c r="BB1506">
        <v>1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79.669600000000003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1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CV1506">
        <v>0</v>
      </c>
      <c r="CW1506">
        <v>0</v>
      </c>
      <c r="CX1506">
        <f>ROUND(Y1506*Source!I833,7)</f>
        <v>0</v>
      </c>
      <c r="CY1506">
        <f t="shared" si="686"/>
        <v>2469.7600000000002</v>
      </c>
      <c r="CZ1506">
        <f t="shared" si="687"/>
        <v>1991.74</v>
      </c>
      <c r="DA1506">
        <f t="shared" si="688"/>
        <v>1.24</v>
      </c>
      <c r="DB1506">
        <f t="shared" si="689"/>
        <v>0</v>
      </c>
      <c r="DC1506">
        <f t="shared" si="690"/>
        <v>0</v>
      </c>
      <c r="DD1506" t="s">
        <v>3</v>
      </c>
      <c r="DE1506" t="s">
        <v>3</v>
      </c>
      <c r="DF1506">
        <f t="shared" si="692"/>
        <v>0</v>
      </c>
      <c r="DG1506">
        <f t="shared" si="676"/>
        <v>0</v>
      </c>
      <c r="DH1506">
        <f t="shared" si="674"/>
        <v>0</v>
      </c>
      <c r="DI1506">
        <f t="shared" si="675"/>
        <v>0</v>
      </c>
      <c r="DJ1506">
        <f t="shared" si="691"/>
        <v>0</v>
      </c>
      <c r="DK1506">
        <v>0</v>
      </c>
      <c r="DL1506" t="s">
        <v>3</v>
      </c>
      <c r="DM1506">
        <v>0</v>
      </c>
      <c r="DN1506" t="s">
        <v>3</v>
      </c>
      <c r="DO1506">
        <v>0</v>
      </c>
    </row>
    <row r="1507" spans="1:119" x14ac:dyDescent="0.2">
      <c r="A1507">
        <f>ROW(Source!A833)</f>
        <v>833</v>
      </c>
      <c r="B1507">
        <v>449016111</v>
      </c>
      <c r="C1507">
        <v>448999961</v>
      </c>
      <c r="D1507">
        <v>277933476</v>
      </c>
      <c r="E1507">
        <v>1</v>
      </c>
      <c r="F1507">
        <v>1</v>
      </c>
      <c r="G1507">
        <v>1</v>
      </c>
      <c r="H1507">
        <v>3</v>
      </c>
      <c r="I1507" t="s">
        <v>1790</v>
      </c>
      <c r="J1507" t="s">
        <v>1791</v>
      </c>
      <c r="K1507" t="s">
        <v>1792</v>
      </c>
      <c r="L1507">
        <v>1346</v>
      </c>
      <c r="N1507">
        <v>1009</v>
      </c>
      <c r="O1507" t="s">
        <v>441</v>
      </c>
      <c r="P1507" t="s">
        <v>441</v>
      </c>
      <c r="Q1507">
        <v>1</v>
      </c>
      <c r="W1507">
        <v>0</v>
      </c>
      <c r="X1507">
        <v>-621032167</v>
      </c>
      <c r="Y1507">
        <f t="shared" si="685"/>
        <v>0</v>
      </c>
      <c r="AA1507">
        <v>257.3</v>
      </c>
      <c r="AB1507">
        <v>0</v>
      </c>
      <c r="AC1507">
        <v>0</v>
      </c>
      <c r="AD1507">
        <v>0</v>
      </c>
      <c r="AE1507">
        <v>196.41</v>
      </c>
      <c r="AF1507">
        <v>0</v>
      </c>
      <c r="AG1507">
        <v>0</v>
      </c>
      <c r="AH1507">
        <v>0</v>
      </c>
      <c r="AI1507">
        <v>1.31</v>
      </c>
      <c r="AJ1507">
        <v>1</v>
      </c>
      <c r="AK1507">
        <v>1</v>
      </c>
      <c r="AL1507">
        <v>1</v>
      </c>
      <c r="AM1507">
        <v>2</v>
      </c>
      <c r="AN1507">
        <v>0</v>
      </c>
      <c r="AO1507">
        <v>0</v>
      </c>
      <c r="AP1507">
        <v>1</v>
      </c>
      <c r="AQ1507">
        <v>1</v>
      </c>
      <c r="AR1507">
        <v>0</v>
      </c>
      <c r="AS1507" t="s">
        <v>3</v>
      </c>
      <c r="AT1507">
        <v>0.124</v>
      </c>
      <c r="AU1507" t="s">
        <v>135</v>
      </c>
      <c r="AV1507">
        <v>0</v>
      </c>
      <c r="AW1507">
        <v>2</v>
      </c>
      <c r="AX1507">
        <v>448999983</v>
      </c>
      <c r="AY1507">
        <v>1</v>
      </c>
      <c r="AZ1507">
        <v>0</v>
      </c>
      <c r="BA1507">
        <v>1562</v>
      </c>
      <c r="BB1507">
        <v>1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24.354839999999999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1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CV1507">
        <v>0</v>
      </c>
      <c r="CW1507">
        <v>0</v>
      </c>
      <c r="CX1507">
        <f>ROUND(Y1507*Source!I833,7)</f>
        <v>0</v>
      </c>
      <c r="CY1507">
        <f t="shared" si="686"/>
        <v>257.3</v>
      </c>
      <c r="CZ1507">
        <f t="shared" si="687"/>
        <v>196.41</v>
      </c>
      <c r="DA1507">
        <f t="shared" si="688"/>
        <v>1.31</v>
      </c>
      <c r="DB1507">
        <f t="shared" si="689"/>
        <v>0</v>
      </c>
      <c r="DC1507">
        <f t="shared" si="690"/>
        <v>0</v>
      </c>
      <c r="DD1507" t="s">
        <v>3</v>
      </c>
      <c r="DE1507" t="s">
        <v>3</v>
      </c>
      <c r="DF1507">
        <f t="shared" si="692"/>
        <v>0</v>
      </c>
      <c r="DG1507">
        <f t="shared" si="676"/>
        <v>0</v>
      </c>
      <c r="DH1507">
        <f t="shared" si="674"/>
        <v>0</v>
      </c>
      <c r="DI1507">
        <f t="shared" si="675"/>
        <v>0</v>
      </c>
      <c r="DJ1507">
        <f t="shared" si="691"/>
        <v>0</v>
      </c>
      <c r="DK1507">
        <v>0</v>
      </c>
      <c r="DL1507" t="s">
        <v>3</v>
      </c>
      <c r="DM1507">
        <v>0</v>
      </c>
      <c r="DN1507" t="s">
        <v>3</v>
      </c>
      <c r="DO1507">
        <v>0</v>
      </c>
    </row>
    <row r="1508" spans="1:119" x14ac:dyDescent="0.2">
      <c r="A1508">
        <f>ROW(Source!A834)</f>
        <v>834</v>
      </c>
      <c r="B1508">
        <v>449016111</v>
      </c>
      <c r="C1508">
        <v>448999985</v>
      </c>
      <c r="D1508">
        <v>327091110</v>
      </c>
      <c r="E1508">
        <v>112</v>
      </c>
      <c r="F1508">
        <v>1</v>
      </c>
      <c r="G1508">
        <v>1</v>
      </c>
      <c r="H1508">
        <v>1</v>
      </c>
      <c r="I1508" t="s">
        <v>1387</v>
      </c>
      <c r="J1508" t="s">
        <v>3</v>
      </c>
      <c r="K1508" t="s">
        <v>1851</v>
      </c>
      <c r="L1508">
        <v>1191</v>
      </c>
      <c r="N1508">
        <v>1013</v>
      </c>
      <c r="O1508" t="s">
        <v>1203</v>
      </c>
      <c r="P1508" t="s">
        <v>1203</v>
      </c>
      <c r="Q1508">
        <v>1</v>
      </c>
      <c r="W1508">
        <v>0</v>
      </c>
      <c r="X1508">
        <v>370475345</v>
      </c>
      <c r="Y1508">
        <f>AT1508</f>
        <v>6.32</v>
      </c>
      <c r="AA1508">
        <v>0</v>
      </c>
      <c r="AB1508">
        <v>0</v>
      </c>
      <c r="AC1508">
        <v>0</v>
      </c>
      <c r="AD1508">
        <v>439</v>
      </c>
      <c r="AE1508">
        <v>0</v>
      </c>
      <c r="AF1508">
        <v>0</v>
      </c>
      <c r="AG1508">
        <v>0</v>
      </c>
      <c r="AH1508">
        <v>439</v>
      </c>
      <c r="AI1508">
        <v>1</v>
      </c>
      <c r="AJ1508">
        <v>1</v>
      </c>
      <c r="AK1508">
        <v>1</v>
      </c>
      <c r="AL1508">
        <v>1</v>
      </c>
      <c r="AM1508">
        <v>-2</v>
      </c>
      <c r="AN1508">
        <v>0</v>
      </c>
      <c r="AO1508">
        <v>0</v>
      </c>
      <c r="AP1508">
        <v>1</v>
      </c>
      <c r="AQ1508">
        <v>1</v>
      </c>
      <c r="AR1508">
        <v>0</v>
      </c>
      <c r="AS1508" t="s">
        <v>3</v>
      </c>
      <c r="AT1508">
        <v>6.32</v>
      </c>
      <c r="AU1508" t="s">
        <v>3</v>
      </c>
      <c r="AV1508">
        <v>1</v>
      </c>
      <c r="AW1508">
        <v>2</v>
      </c>
      <c r="AX1508">
        <v>448999989</v>
      </c>
      <c r="AY1508">
        <v>2</v>
      </c>
      <c r="AZ1508">
        <v>131072</v>
      </c>
      <c r="BA1508">
        <v>1564</v>
      </c>
      <c r="BB1508">
        <v>1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2774.48</v>
      </c>
      <c r="BN1508">
        <v>6.32</v>
      </c>
      <c r="BO1508">
        <v>0</v>
      </c>
      <c r="BP1508">
        <v>1</v>
      </c>
      <c r="BQ1508">
        <v>0</v>
      </c>
      <c r="BR1508">
        <v>0</v>
      </c>
      <c r="BS1508">
        <v>0</v>
      </c>
      <c r="BT1508">
        <v>2774.48</v>
      </c>
      <c r="BU1508">
        <v>6.32</v>
      </c>
      <c r="BV1508">
        <v>0</v>
      </c>
      <c r="BW1508">
        <v>1</v>
      </c>
      <c r="CU1508">
        <f>ROUND(AT1508*Source!I834*AH1508*AL1508,2)</f>
        <v>27.74</v>
      </c>
      <c r="CV1508">
        <f>ROUND(Y1508*Source!I834,7)</f>
        <v>6.3200000000000006E-2</v>
      </c>
      <c r="CW1508">
        <v>0</v>
      </c>
      <c r="CX1508">
        <f>ROUND(Y1508*Source!I834,7)</f>
        <v>6.3200000000000006E-2</v>
      </c>
      <c r="CY1508">
        <f>AD1508</f>
        <v>439</v>
      </c>
      <c r="CZ1508">
        <f>AH1508</f>
        <v>439</v>
      </c>
      <c r="DA1508">
        <f>AL1508</f>
        <v>1</v>
      </c>
      <c r="DB1508">
        <f>ROUND(ROUND(AT1508*CZ1508,2),6)</f>
        <v>2774.48</v>
      </c>
      <c r="DC1508">
        <f>ROUND(ROUND(AT1508*AG1508,2),6)</f>
        <v>0</v>
      </c>
      <c r="DD1508" t="s">
        <v>3</v>
      </c>
      <c r="DE1508" t="s">
        <v>3</v>
      </c>
      <c r="DF1508">
        <f t="shared" ref="DF1508:DF1514" si="693">ROUND(ROUND(AE1508,2)*CX1508,2)</f>
        <v>0</v>
      </c>
      <c r="DG1508">
        <f t="shared" si="676"/>
        <v>0</v>
      </c>
      <c r="DH1508">
        <f t="shared" si="674"/>
        <v>0</v>
      </c>
      <c r="DI1508">
        <f t="shared" si="675"/>
        <v>27.74</v>
      </c>
      <c r="DJ1508">
        <f>DI1508</f>
        <v>27.74</v>
      </c>
      <c r="DK1508">
        <v>1</v>
      </c>
      <c r="DL1508" t="s">
        <v>3</v>
      </c>
      <c r="DM1508">
        <v>0</v>
      </c>
      <c r="DN1508" t="s">
        <v>3</v>
      </c>
      <c r="DO1508">
        <v>0</v>
      </c>
    </row>
    <row r="1509" spans="1:119" x14ac:dyDescent="0.2">
      <c r="A1509">
        <f>ROW(Source!A834)</f>
        <v>834</v>
      </c>
      <c r="B1509">
        <v>449016111</v>
      </c>
      <c r="C1509">
        <v>448999985</v>
      </c>
      <c r="D1509">
        <v>327091406</v>
      </c>
      <c r="E1509">
        <v>112</v>
      </c>
      <c r="F1509">
        <v>1</v>
      </c>
      <c r="G1509">
        <v>1</v>
      </c>
      <c r="H1509">
        <v>1</v>
      </c>
      <c r="I1509" t="s">
        <v>1204</v>
      </c>
      <c r="J1509" t="s">
        <v>3</v>
      </c>
      <c r="K1509" t="s">
        <v>1205</v>
      </c>
      <c r="L1509">
        <v>1191</v>
      </c>
      <c r="N1509">
        <v>1013</v>
      </c>
      <c r="O1509" t="s">
        <v>1203</v>
      </c>
      <c r="P1509" t="s">
        <v>1203</v>
      </c>
      <c r="Q1509">
        <v>1</v>
      </c>
      <c r="W1509">
        <v>0</v>
      </c>
      <c r="X1509">
        <v>-1417349443</v>
      </c>
      <c r="Y1509">
        <f>AT1509</f>
        <v>0.03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1</v>
      </c>
      <c r="AJ1509">
        <v>1</v>
      </c>
      <c r="AK1509">
        <v>1</v>
      </c>
      <c r="AL1509">
        <v>1</v>
      </c>
      <c r="AM1509">
        <v>-2</v>
      </c>
      <c r="AN1509">
        <v>0</v>
      </c>
      <c r="AO1509">
        <v>0</v>
      </c>
      <c r="AP1509">
        <v>1</v>
      </c>
      <c r="AQ1509">
        <v>1</v>
      </c>
      <c r="AR1509">
        <v>0</v>
      </c>
      <c r="AS1509" t="s">
        <v>3</v>
      </c>
      <c r="AT1509">
        <v>0.03</v>
      </c>
      <c r="AU1509" t="s">
        <v>3</v>
      </c>
      <c r="AV1509">
        <v>2</v>
      </c>
      <c r="AW1509">
        <v>2</v>
      </c>
      <c r="AX1509">
        <v>448999990</v>
      </c>
      <c r="AY1509">
        <v>1</v>
      </c>
      <c r="AZ1509">
        <v>0</v>
      </c>
      <c r="BA1509">
        <v>1565</v>
      </c>
      <c r="BB1509">
        <v>1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CV1509">
        <v>0</v>
      </c>
      <c r="CW1509">
        <v>0</v>
      </c>
      <c r="CX1509">
        <f>ROUND(Y1509*Source!I834,7)</f>
        <v>2.9999999999999997E-4</v>
      </c>
      <c r="CY1509">
        <f>AD1509</f>
        <v>0</v>
      </c>
      <c r="CZ1509">
        <f>AH1509</f>
        <v>0</v>
      </c>
      <c r="DA1509">
        <f>AL1509</f>
        <v>1</v>
      </c>
      <c r="DB1509">
        <f>ROUND(ROUND(AT1509*CZ1509,2),6)</f>
        <v>0</v>
      </c>
      <c r="DC1509">
        <f>ROUND(ROUND(AT1509*AG1509,2),6)</f>
        <v>0</v>
      </c>
      <c r="DD1509" t="s">
        <v>3</v>
      </c>
      <c r="DE1509" t="s">
        <v>3</v>
      </c>
      <c r="DF1509">
        <f t="shared" si="693"/>
        <v>0</v>
      </c>
      <c r="DG1509">
        <f t="shared" si="676"/>
        <v>0</v>
      </c>
      <c r="DH1509">
        <f t="shared" si="674"/>
        <v>0</v>
      </c>
      <c r="DI1509">
        <f t="shared" si="675"/>
        <v>0</v>
      </c>
      <c r="DJ1509">
        <f>DI1509</f>
        <v>0</v>
      </c>
      <c r="DK1509">
        <v>0</v>
      </c>
      <c r="DL1509" t="s">
        <v>3</v>
      </c>
      <c r="DM1509">
        <v>0</v>
      </c>
      <c r="DN1509" t="s">
        <v>3</v>
      </c>
      <c r="DO1509">
        <v>0</v>
      </c>
    </row>
    <row r="1510" spans="1:119" x14ac:dyDescent="0.2">
      <c r="A1510">
        <f>ROW(Source!A834)</f>
        <v>834</v>
      </c>
      <c r="B1510">
        <v>449016111</v>
      </c>
      <c r="C1510">
        <v>448999985</v>
      </c>
      <c r="D1510">
        <v>327211681</v>
      </c>
      <c r="E1510">
        <v>1</v>
      </c>
      <c r="F1510">
        <v>1</v>
      </c>
      <c r="G1510">
        <v>1</v>
      </c>
      <c r="H1510">
        <v>2</v>
      </c>
      <c r="I1510" t="s">
        <v>1421</v>
      </c>
      <c r="J1510" t="s">
        <v>1422</v>
      </c>
      <c r="K1510" t="s">
        <v>1423</v>
      </c>
      <c r="L1510">
        <v>1368</v>
      </c>
      <c r="N1510">
        <v>1011</v>
      </c>
      <c r="O1510" t="s">
        <v>1100</v>
      </c>
      <c r="P1510" t="s">
        <v>1100</v>
      </c>
      <c r="Q1510">
        <v>1</v>
      </c>
      <c r="W1510">
        <v>0</v>
      </c>
      <c r="X1510">
        <v>-989791600</v>
      </c>
      <c r="Y1510">
        <f>AT1510</f>
        <v>0.03</v>
      </c>
      <c r="AA1510">
        <v>0</v>
      </c>
      <c r="AB1510">
        <v>57.85</v>
      </c>
      <c r="AC1510">
        <v>479.27</v>
      </c>
      <c r="AD1510">
        <v>0</v>
      </c>
      <c r="AE1510">
        <v>0</v>
      </c>
      <c r="AF1510">
        <v>37.32</v>
      </c>
      <c r="AG1510">
        <v>479.27</v>
      </c>
      <c r="AH1510">
        <v>0</v>
      </c>
      <c r="AI1510">
        <v>1</v>
      </c>
      <c r="AJ1510">
        <v>1.55</v>
      </c>
      <c r="AK1510">
        <v>1</v>
      </c>
      <c r="AL1510">
        <v>1</v>
      </c>
      <c r="AM1510">
        <v>2</v>
      </c>
      <c r="AN1510">
        <v>0</v>
      </c>
      <c r="AO1510">
        <v>0</v>
      </c>
      <c r="AP1510">
        <v>1</v>
      </c>
      <c r="AQ1510">
        <v>1</v>
      </c>
      <c r="AR1510">
        <v>0</v>
      </c>
      <c r="AS1510" t="s">
        <v>3</v>
      </c>
      <c r="AT1510">
        <v>0.03</v>
      </c>
      <c r="AU1510" t="s">
        <v>3</v>
      </c>
      <c r="AV1510">
        <v>1</v>
      </c>
      <c r="AW1510">
        <v>2</v>
      </c>
      <c r="AX1510">
        <v>448999991</v>
      </c>
      <c r="AY1510">
        <v>2</v>
      </c>
      <c r="AZ1510">
        <v>65536</v>
      </c>
      <c r="BA1510">
        <v>1566</v>
      </c>
      <c r="BB1510">
        <v>1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1.1195999999999999</v>
      </c>
      <c r="BL1510">
        <v>14.378099999999998</v>
      </c>
      <c r="BM1510">
        <v>0</v>
      </c>
      <c r="BN1510">
        <v>0</v>
      </c>
      <c r="BO1510">
        <v>0.03</v>
      </c>
      <c r="BP1510">
        <v>1</v>
      </c>
      <c r="BQ1510">
        <v>0</v>
      </c>
      <c r="BR1510">
        <v>1.1195999999999999</v>
      </c>
      <c r="BS1510">
        <v>14.378099999999998</v>
      </c>
      <c r="BT1510">
        <v>0</v>
      </c>
      <c r="BU1510">
        <v>0</v>
      </c>
      <c r="BV1510">
        <v>0.03</v>
      </c>
      <c r="BW1510">
        <v>1</v>
      </c>
      <c r="CV1510">
        <v>0</v>
      </c>
      <c r="CW1510">
        <f>ROUND(Y1510*Source!I834*DO1510,7)</f>
        <v>2.9999999999999997E-4</v>
      </c>
      <c r="CX1510">
        <f>ROUND(Y1510*Source!I834,7)</f>
        <v>2.9999999999999997E-4</v>
      </c>
      <c r="CY1510">
        <f>AB1510</f>
        <v>57.85</v>
      </c>
      <c r="CZ1510">
        <f>AF1510</f>
        <v>37.32</v>
      </c>
      <c r="DA1510">
        <f>AJ1510</f>
        <v>1.55</v>
      </c>
      <c r="DB1510">
        <f>ROUND(ROUND(AT1510*CZ1510,2),6)</f>
        <v>1.1200000000000001</v>
      </c>
      <c r="DC1510">
        <f>ROUND(ROUND(AT1510*AG1510,2),6)</f>
        <v>14.38</v>
      </c>
      <c r="DD1510" t="s">
        <v>3</v>
      </c>
      <c r="DE1510" t="s">
        <v>3</v>
      </c>
      <c r="DF1510">
        <f t="shared" si="693"/>
        <v>0</v>
      </c>
      <c r="DG1510">
        <f>ROUND(ROUND(AF1510*AJ1510,2)*CX1510,2)</f>
        <v>0.02</v>
      </c>
      <c r="DH1510">
        <f t="shared" si="674"/>
        <v>0.14000000000000001</v>
      </c>
      <c r="DI1510">
        <f t="shared" si="675"/>
        <v>0</v>
      </c>
      <c r="DJ1510">
        <f>DG1510+DH1510</f>
        <v>0.16</v>
      </c>
      <c r="DK1510">
        <v>0</v>
      </c>
      <c r="DL1510" t="s">
        <v>1424</v>
      </c>
      <c r="DM1510">
        <v>3</v>
      </c>
      <c r="DN1510" t="s">
        <v>1203</v>
      </c>
      <c r="DO1510">
        <v>1</v>
      </c>
    </row>
    <row r="1511" spans="1:119" x14ac:dyDescent="0.2">
      <c r="A1511">
        <f>ROW(Source!A835)</f>
        <v>835</v>
      </c>
      <c r="B1511">
        <v>449016111</v>
      </c>
      <c r="C1511">
        <v>448999992</v>
      </c>
      <c r="D1511">
        <v>277560309</v>
      </c>
      <c r="E1511">
        <v>109</v>
      </c>
      <c r="F1511">
        <v>1</v>
      </c>
      <c r="G1511">
        <v>1</v>
      </c>
      <c r="H1511">
        <v>1</v>
      </c>
      <c r="I1511" t="s">
        <v>1251</v>
      </c>
      <c r="J1511" t="s">
        <v>3</v>
      </c>
      <c r="K1511" t="s">
        <v>1252</v>
      </c>
      <c r="L1511">
        <v>1191</v>
      </c>
      <c r="N1511">
        <v>1013</v>
      </c>
      <c r="O1511" t="s">
        <v>1203</v>
      </c>
      <c r="P1511" t="s">
        <v>1203</v>
      </c>
      <c r="Q1511">
        <v>1</v>
      </c>
      <c r="W1511">
        <v>0</v>
      </c>
      <c r="X1511">
        <v>-1936699058</v>
      </c>
      <c r="Y1511">
        <f>(AT1511*ROUND(0.3,7))</f>
        <v>21.12</v>
      </c>
      <c r="AA1511">
        <v>0</v>
      </c>
      <c r="AB1511">
        <v>0</v>
      </c>
      <c r="AC1511">
        <v>0</v>
      </c>
      <c r="AD1511">
        <v>555.79999999999995</v>
      </c>
      <c r="AE1511">
        <v>0</v>
      </c>
      <c r="AF1511">
        <v>0</v>
      </c>
      <c r="AG1511">
        <v>0</v>
      </c>
      <c r="AH1511">
        <v>555.79999999999995</v>
      </c>
      <c r="AI1511">
        <v>1</v>
      </c>
      <c r="AJ1511">
        <v>1</v>
      </c>
      <c r="AK1511">
        <v>1</v>
      </c>
      <c r="AL1511">
        <v>1</v>
      </c>
      <c r="AM1511">
        <v>-2</v>
      </c>
      <c r="AN1511">
        <v>0</v>
      </c>
      <c r="AO1511">
        <v>0</v>
      </c>
      <c r="AP1511">
        <v>1</v>
      </c>
      <c r="AQ1511">
        <v>1</v>
      </c>
      <c r="AR1511">
        <v>0</v>
      </c>
      <c r="AS1511" t="s">
        <v>3</v>
      </c>
      <c r="AT1511">
        <v>70.400000000000006</v>
      </c>
      <c r="AU1511" t="s">
        <v>321</v>
      </c>
      <c r="AV1511">
        <v>1</v>
      </c>
      <c r="AW1511">
        <v>2</v>
      </c>
      <c r="AX1511">
        <v>449000000</v>
      </c>
      <c r="AY1511">
        <v>2</v>
      </c>
      <c r="AZ1511">
        <v>131072</v>
      </c>
      <c r="BA1511">
        <v>1567</v>
      </c>
      <c r="BB1511">
        <v>1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39128.32</v>
      </c>
      <c r="BN1511">
        <v>70.400000000000006</v>
      </c>
      <c r="BO1511">
        <v>0</v>
      </c>
      <c r="BP1511">
        <v>1</v>
      </c>
      <c r="BQ1511">
        <v>0</v>
      </c>
      <c r="BR1511">
        <v>0</v>
      </c>
      <c r="BS1511">
        <v>0</v>
      </c>
      <c r="BT1511">
        <v>11738.495999999999</v>
      </c>
      <c r="BU1511">
        <v>21.12</v>
      </c>
      <c r="BV1511">
        <v>0</v>
      </c>
      <c r="BW1511">
        <v>1</v>
      </c>
      <c r="CU1511">
        <f>ROUND(AT1511*Source!I835*AH1511*AL1511,2)</f>
        <v>391.28</v>
      </c>
      <c r="CV1511">
        <f>ROUND(Y1511*Source!I835,7)</f>
        <v>0.2112</v>
      </c>
      <c r="CW1511">
        <v>0</v>
      </c>
      <c r="CX1511">
        <f>ROUND(Y1511*Source!I835,7)</f>
        <v>0.2112</v>
      </c>
      <c r="CY1511">
        <f>AD1511</f>
        <v>555.79999999999995</v>
      </c>
      <c r="CZ1511">
        <f>AH1511</f>
        <v>555.79999999999995</v>
      </c>
      <c r="DA1511">
        <f>AL1511</f>
        <v>1</v>
      </c>
      <c r="DB1511">
        <f>ROUND((ROUND(AT1511*CZ1511,2)*ROUND(0.3,7)),6)</f>
        <v>11738.495999999999</v>
      </c>
      <c r="DC1511">
        <f>ROUND((ROUND(AT1511*AG1511,2)*ROUND(0.3,7)),6)</f>
        <v>0</v>
      </c>
      <c r="DD1511" t="s">
        <v>3</v>
      </c>
      <c r="DE1511" t="s">
        <v>3</v>
      </c>
      <c r="DF1511">
        <f t="shared" si="693"/>
        <v>0</v>
      </c>
      <c r="DG1511">
        <f t="shared" ref="DG1511:DG1542" si="694">ROUND(ROUND(AF1511,2)*CX1511,2)</f>
        <v>0</v>
      </c>
      <c r="DH1511">
        <f t="shared" si="674"/>
        <v>0</v>
      </c>
      <c r="DI1511">
        <f t="shared" si="675"/>
        <v>117.38</v>
      </c>
      <c r="DJ1511">
        <f>DI1511</f>
        <v>117.38</v>
      </c>
      <c r="DK1511">
        <v>1</v>
      </c>
      <c r="DL1511" t="s">
        <v>3</v>
      </c>
      <c r="DM1511">
        <v>0</v>
      </c>
      <c r="DN1511" t="s">
        <v>3</v>
      </c>
      <c r="DO1511">
        <v>0</v>
      </c>
    </row>
    <row r="1512" spans="1:119" x14ac:dyDescent="0.2">
      <c r="A1512">
        <f>ROW(Source!A835)</f>
        <v>835</v>
      </c>
      <c r="B1512">
        <v>449016111</v>
      </c>
      <c r="C1512">
        <v>448999992</v>
      </c>
      <c r="D1512">
        <v>277560491</v>
      </c>
      <c r="E1512">
        <v>109</v>
      </c>
      <c r="F1512">
        <v>1</v>
      </c>
      <c r="G1512">
        <v>1</v>
      </c>
      <c r="H1512">
        <v>1</v>
      </c>
      <c r="I1512" t="s">
        <v>1204</v>
      </c>
      <c r="J1512" t="s">
        <v>3</v>
      </c>
      <c r="K1512" t="s">
        <v>1205</v>
      </c>
      <c r="L1512">
        <v>1191</v>
      </c>
      <c r="N1512">
        <v>1013</v>
      </c>
      <c r="O1512" t="s">
        <v>1203</v>
      </c>
      <c r="P1512" t="s">
        <v>1203</v>
      </c>
      <c r="Q1512">
        <v>1</v>
      </c>
      <c r="W1512">
        <v>0</v>
      </c>
      <c r="X1512">
        <v>-1417349443</v>
      </c>
      <c r="Y1512">
        <f>(AT1512*ROUND(0.3,7))</f>
        <v>0.12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1</v>
      </c>
      <c r="AJ1512">
        <v>1</v>
      </c>
      <c r="AK1512">
        <v>1</v>
      </c>
      <c r="AL1512">
        <v>1</v>
      </c>
      <c r="AM1512">
        <v>-2</v>
      </c>
      <c r="AN1512">
        <v>0</v>
      </c>
      <c r="AO1512">
        <v>0</v>
      </c>
      <c r="AP1512">
        <v>1</v>
      </c>
      <c r="AQ1512">
        <v>1</v>
      </c>
      <c r="AR1512">
        <v>0</v>
      </c>
      <c r="AS1512" t="s">
        <v>3</v>
      </c>
      <c r="AT1512">
        <v>0.4</v>
      </c>
      <c r="AU1512" t="s">
        <v>321</v>
      </c>
      <c r="AV1512">
        <v>2</v>
      </c>
      <c r="AW1512">
        <v>2</v>
      </c>
      <c r="AX1512">
        <v>449000001</v>
      </c>
      <c r="AY1512">
        <v>1</v>
      </c>
      <c r="AZ1512">
        <v>0</v>
      </c>
      <c r="BA1512">
        <v>1568</v>
      </c>
      <c r="BB1512">
        <v>1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CV1512">
        <v>0</v>
      </c>
      <c r="CW1512">
        <v>0</v>
      </c>
      <c r="CX1512">
        <f>ROUND(Y1512*Source!I835,7)</f>
        <v>1.1999999999999999E-3</v>
      </c>
      <c r="CY1512">
        <f>AD1512</f>
        <v>0</v>
      </c>
      <c r="CZ1512">
        <f>AH1512</f>
        <v>0</v>
      </c>
      <c r="DA1512">
        <f>AL1512</f>
        <v>1</v>
      </c>
      <c r="DB1512">
        <f>ROUND((ROUND(AT1512*CZ1512,2)*ROUND(0.3,7)),6)</f>
        <v>0</v>
      </c>
      <c r="DC1512">
        <f>ROUND((ROUND(AT1512*AG1512,2)*ROUND(0.3,7)),6)</f>
        <v>0</v>
      </c>
      <c r="DD1512" t="s">
        <v>3</v>
      </c>
      <c r="DE1512" t="s">
        <v>3</v>
      </c>
      <c r="DF1512">
        <f t="shared" si="693"/>
        <v>0</v>
      </c>
      <c r="DG1512">
        <f t="shared" si="694"/>
        <v>0</v>
      </c>
      <c r="DH1512">
        <f t="shared" si="674"/>
        <v>0</v>
      </c>
      <c r="DI1512">
        <f t="shared" si="675"/>
        <v>0</v>
      </c>
      <c r="DJ1512">
        <f>DI1512</f>
        <v>0</v>
      </c>
      <c r="DK1512">
        <v>0</v>
      </c>
      <c r="DL1512" t="s">
        <v>3</v>
      </c>
      <c r="DM1512">
        <v>0</v>
      </c>
      <c r="DN1512" t="s">
        <v>3</v>
      </c>
      <c r="DO1512">
        <v>0</v>
      </c>
    </row>
    <row r="1513" spans="1:119" x14ac:dyDescent="0.2">
      <c r="A1513">
        <f>ROW(Source!A835)</f>
        <v>835</v>
      </c>
      <c r="B1513">
        <v>449016111</v>
      </c>
      <c r="C1513">
        <v>448999992</v>
      </c>
      <c r="D1513">
        <v>277944622</v>
      </c>
      <c r="E1513">
        <v>1</v>
      </c>
      <c r="F1513">
        <v>1</v>
      </c>
      <c r="G1513">
        <v>1</v>
      </c>
      <c r="H1513">
        <v>2</v>
      </c>
      <c r="I1513" t="s">
        <v>1220</v>
      </c>
      <c r="J1513" t="s">
        <v>1221</v>
      </c>
      <c r="K1513" t="s">
        <v>1222</v>
      </c>
      <c r="L1513">
        <v>1368</v>
      </c>
      <c r="N1513">
        <v>1011</v>
      </c>
      <c r="O1513" t="s">
        <v>1100</v>
      </c>
      <c r="P1513" t="s">
        <v>1100</v>
      </c>
      <c r="Q1513">
        <v>1</v>
      </c>
      <c r="W1513">
        <v>0</v>
      </c>
      <c r="X1513">
        <v>-776243211</v>
      </c>
      <c r="Y1513">
        <f>(AT1513*ROUND(0.3,7))</f>
        <v>0.06</v>
      </c>
      <c r="AA1513">
        <v>0</v>
      </c>
      <c r="AB1513">
        <v>1626.29</v>
      </c>
      <c r="AC1513">
        <v>724.95</v>
      </c>
      <c r="AD1513">
        <v>0</v>
      </c>
      <c r="AE1513">
        <v>0</v>
      </c>
      <c r="AF1513">
        <v>1626.29</v>
      </c>
      <c r="AG1513">
        <v>724.95</v>
      </c>
      <c r="AH1513">
        <v>0</v>
      </c>
      <c r="AI1513">
        <v>1</v>
      </c>
      <c r="AJ1513">
        <v>1</v>
      </c>
      <c r="AK1513">
        <v>1</v>
      </c>
      <c r="AL1513">
        <v>1</v>
      </c>
      <c r="AM1513">
        <v>-2</v>
      </c>
      <c r="AN1513">
        <v>0</v>
      </c>
      <c r="AO1513">
        <v>0</v>
      </c>
      <c r="AP1513">
        <v>1</v>
      </c>
      <c r="AQ1513">
        <v>1</v>
      </c>
      <c r="AR1513">
        <v>0</v>
      </c>
      <c r="AS1513" t="s">
        <v>3</v>
      </c>
      <c r="AT1513">
        <v>0.2</v>
      </c>
      <c r="AU1513" t="s">
        <v>321</v>
      </c>
      <c r="AV1513">
        <v>1</v>
      </c>
      <c r="AW1513">
        <v>2</v>
      </c>
      <c r="AX1513">
        <v>449000002</v>
      </c>
      <c r="AY1513">
        <v>2</v>
      </c>
      <c r="AZ1513">
        <v>98304</v>
      </c>
      <c r="BA1513">
        <v>1569</v>
      </c>
      <c r="BB1513">
        <v>1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325.25800000000004</v>
      </c>
      <c r="BL1513">
        <v>144.99</v>
      </c>
      <c r="BM1513">
        <v>0</v>
      </c>
      <c r="BN1513">
        <v>0</v>
      </c>
      <c r="BO1513">
        <v>0.2</v>
      </c>
      <c r="BP1513">
        <v>1</v>
      </c>
      <c r="BQ1513">
        <v>0</v>
      </c>
      <c r="BR1513">
        <v>97.577399999999997</v>
      </c>
      <c r="BS1513">
        <v>43.497</v>
      </c>
      <c r="BT1513">
        <v>0</v>
      </c>
      <c r="BU1513">
        <v>0</v>
      </c>
      <c r="BV1513">
        <v>0.06</v>
      </c>
      <c r="BW1513">
        <v>1</v>
      </c>
      <c r="CV1513">
        <v>0</v>
      </c>
      <c r="CW1513">
        <f>ROUND(Y1513*Source!I835*DO1513,7)</f>
        <v>5.9999999999999995E-4</v>
      </c>
      <c r="CX1513">
        <f>ROUND(Y1513*Source!I835,7)</f>
        <v>5.9999999999999995E-4</v>
      </c>
      <c r="CY1513">
        <f>AB1513</f>
        <v>1626.29</v>
      </c>
      <c r="CZ1513">
        <f>AF1513</f>
        <v>1626.29</v>
      </c>
      <c r="DA1513">
        <f>AJ1513</f>
        <v>1</v>
      </c>
      <c r="DB1513">
        <f>ROUND((ROUND(AT1513*CZ1513,2)*ROUND(0.3,7)),6)</f>
        <v>97.578000000000003</v>
      </c>
      <c r="DC1513">
        <f>ROUND((ROUND(AT1513*AG1513,2)*ROUND(0.3,7)),6)</f>
        <v>43.497</v>
      </c>
      <c r="DD1513" t="s">
        <v>3</v>
      </c>
      <c r="DE1513" t="s">
        <v>3</v>
      </c>
      <c r="DF1513">
        <f t="shared" si="693"/>
        <v>0</v>
      </c>
      <c r="DG1513">
        <f t="shared" si="694"/>
        <v>0.98</v>
      </c>
      <c r="DH1513">
        <f t="shared" si="674"/>
        <v>0.43</v>
      </c>
      <c r="DI1513">
        <f t="shared" si="675"/>
        <v>0</v>
      </c>
      <c r="DJ1513">
        <f>DG1513+DH1513</f>
        <v>1.41</v>
      </c>
      <c r="DK1513">
        <v>1</v>
      </c>
      <c r="DL1513" t="s">
        <v>1223</v>
      </c>
      <c r="DM1513">
        <v>6</v>
      </c>
      <c r="DN1513" t="s">
        <v>1203</v>
      </c>
      <c r="DO1513">
        <v>1</v>
      </c>
    </row>
    <row r="1514" spans="1:119" x14ac:dyDescent="0.2">
      <c r="A1514">
        <f>ROW(Source!A835)</f>
        <v>835</v>
      </c>
      <c r="B1514">
        <v>449016111</v>
      </c>
      <c r="C1514">
        <v>448999992</v>
      </c>
      <c r="D1514">
        <v>277945805</v>
      </c>
      <c r="E1514">
        <v>1</v>
      </c>
      <c r="F1514">
        <v>1</v>
      </c>
      <c r="G1514">
        <v>1</v>
      </c>
      <c r="H1514">
        <v>2</v>
      </c>
      <c r="I1514" t="s">
        <v>1206</v>
      </c>
      <c r="J1514" t="s">
        <v>1207</v>
      </c>
      <c r="K1514" t="s">
        <v>1208</v>
      </c>
      <c r="L1514">
        <v>1368</v>
      </c>
      <c r="N1514">
        <v>1011</v>
      </c>
      <c r="O1514" t="s">
        <v>1100</v>
      </c>
      <c r="P1514" t="s">
        <v>1100</v>
      </c>
      <c r="Q1514">
        <v>1</v>
      </c>
      <c r="W1514">
        <v>0</v>
      </c>
      <c r="X1514">
        <v>721652621</v>
      </c>
      <c r="Y1514">
        <f>(AT1514*ROUND(0.3,7))</f>
        <v>0.06</v>
      </c>
      <c r="AA1514">
        <v>0</v>
      </c>
      <c r="AB1514">
        <v>641.70000000000005</v>
      </c>
      <c r="AC1514">
        <v>539.69000000000005</v>
      </c>
      <c r="AD1514">
        <v>0</v>
      </c>
      <c r="AE1514">
        <v>0</v>
      </c>
      <c r="AF1514">
        <v>641.70000000000005</v>
      </c>
      <c r="AG1514">
        <v>539.69000000000005</v>
      </c>
      <c r="AH1514">
        <v>0</v>
      </c>
      <c r="AI1514">
        <v>1</v>
      </c>
      <c r="AJ1514">
        <v>1</v>
      </c>
      <c r="AK1514">
        <v>1</v>
      </c>
      <c r="AL1514">
        <v>1</v>
      </c>
      <c r="AM1514">
        <v>-2</v>
      </c>
      <c r="AN1514">
        <v>0</v>
      </c>
      <c r="AO1514">
        <v>0</v>
      </c>
      <c r="AP1514">
        <v>1</v>
      </c>
      <c r="AQ1514">
        <v>1</v>
      </c>
      <c r="AR1514">
        <v>0</v>
      </c>
      <c r="AS1514" t="s">
        <v>3</v>
      </c>
      <c r="AT1514">
        <v>0.2</v>
      </c>
      <c r="AU1514" t="s">
        <v>321</v>
      </c>
      <c r="AV1514">
        <v>1</v>
      </c>
      <c r="AW1514">
        <v>2</v>
      </c>
      <c r="AX1514">
        <v>449000003</v>
      </c>
      <c r="AY1514">
        <v>2</v>
      </c>
      <c r="AZ1514">
        <v>98304</v>
      </c>
      <c r="BA1514">
        <v>1570</v>
      </c>
      <c r="BB1514">
        <v>1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128.34</v>
      </c>
      <c r="BL1514">
        <v>107.93800000000002</v>
      </c>
      <c r="BM1514">
        <v>0</v>
      </c>
      <c r="BN1514">
        <v>0</v>
      </c>
      <c r="BO1514">
        <v>0.2</v>
      </c>
      <c r="BP1514">
        <v>1</v>
      </c>
      <c r="BQ1514">
        <v>0</v>
      </c>
      <c r="BR1514">
        <v>38.502000000000002</v>
      </c>
      <c r="BS1514">
        <v>32.381399999999999</v>
      </c>
      <c r="BT1514">
        <v>0</v>
      </c>
      <c r="BU1514">
        <v>0</v>
      </c>
      <c r="BV1514">
        <v>0.06</v>
      </c>
      <c r="BW1514">
        <v>1</v>
      </c>
      <c r="CV1514">
        <v>0</v>
      </c>
      <c r="CW1514">
        <f>ROUND(Y1514*Source!I835*DO1514,7)</f>
        <v>5.9999999999999995E-4</v>
      </c>
      <c r="CX1514">
        <f>ROUND(Y1514*Source!I835,7)</f>
        <v>5.9999999999999995E-4</v>
      </c>
      <c r="CY1514">
        <f>AB1514</f>
        <v>641.70000000000005</v>
      </c>
      <c r="CZ1514">
        <f>AF1514</f>
        <v>641.70000000000005</v>
      </c>
      <c r="DA1514">
        <f>AJ1514</f>
        <v>1</v>
      </c>
      <c r="DB1514">
        <f>ROUND((ROUND(AT1514*CZ1514,2)*ROUND(0.3,7)),6)</f>
        <v>38.502000000000002</v>
      </c>
      <c r="DC1514">
        <f>ROUND((ROUND(AT1514*AG1514,2)*ROUND(0.3,7)),6)</f>
        <v>32.381999999999998</v>
      </c>
      <c r="DD1514" t="s">
        <v>3</v>
      </c>
      <c r="DE1514" t="s">
        <v>3</v>
      </c>
      <c r="DF1514">
        <f t="shared" si="693"/>
        <v>0</v>
      </c>
      <c r="DG1514">
        <f t="shared" si="694"/>
        <v>0.39</v>
      </c>
      <c r="DH1514">
        <f t="shared" si="674"/>
        <v>0.32</v>
      </c>
      <c r="DI1514">
        <f t="shared" si="675"/>
        <v>0</v>
      </c>
      <c r="DJ1514">
        <f>DG1514+DH1514</f>
        <v>0.71</v>
      </c>
      <c r="DK1514">
        <v>1</v>
      </c>
      <c r="DL1514" t="s">
        <v>1209</v>
      </c>
      <c r="DM1514">
        <v>4</v>
      </c>
      <c r="DN1514" t="s">
        <v>1203</v>
      </c>
      <c r="DO1514">
        <v>1</v>
      </c>
    </row>
    <row r="1515" spans="1:119" x14ac:dyDescent="0.2">
      <c r="A1515">
        <f>ROW(Source!A835)</f>
        <v>835</v>
      </c>
      <c r="B1515">
        <v>449016111</v>
      </c>
      <c r="C1515">
        <v>448999992</v>
      </c>
      <c r="D1515">
        <v>277870628</v>
      </c>
      <c r="E1515">
        <v>1</v>
      </c>
      <c r="F1515">
        <v>1</v>
      </c>
      <c r="G1515">
        <v>1</v>
      </c>
      <c r="H1515">
        <v>3</v>
      </c>
      <c r="I1515" t="s">
        <v>1646</v>
      </c>
      <c r="J1515" t="s">
        <v>1647</v>
      </c>
      <c r="K1515" t="s">
        <v>1648</v>
      </c>
      <c r="L1515">
        <v>1348</v>
      </c>
      <c r="N1515">
        <v>1009</v>
      </c>
      <c r="O1515" t="s">
        <v>83</v>
      </c>
      <c r="P1515" t="s">
        <v>83</v>
      </c>
      <c r="Q1515">
        <v>1000</v>
      </c>
      <c r="W1515">
        <v>0</v>
      </c>
      <c r="X1515">
        <v>1261362011</v>
      </c>
      <c r="Y1515">
        <f>(AT1515*ROUND(0,7))</f>
        <v>0</v>
      </c>
      <c r="AA1515">
        <v>5683.13</v>
      </c>
      <c r="AB1515">
        <v>0</v>
      </c>
      <c r="AC1515">
        <v>0</v>
      </c>
      <c r="AD1515">
        <v>0</v>
      </c>
      <c r="AE1515">
        <v>4338.2700000000004</v>
      </c>
      <c r="AF1515">
        <v>0</v>
      </c>
      <c r="AG1515">
        <v>0</v>
      </c>
      <c r="AH1515">
        <v>0</v>
      </c>
      <c r="AI1515">
        <v>1.31</v>
      </c>
      <c r="AJ1515">
        <v>1</v>
      </c>
      <c r="AK1515">
        <v>1</v>
      </c>
      <c r="AL1515">
        <v>1</v>
      </c>
      <c r="AM1515">
        <v>2</v>
      </c>
      <c r="AN1515">
        <v>0</v>
      </c>
      <c r="AO1515">
        <v>0</v>
      </c>
      <c r="AP1515">
        <v>1</v>
      </c>
      <c r="AQ1515">
        <v>1</v>
      </c>
      <c r="AR1515">
        <v>0</v>
      </c>
      <c r="AS1515" t="s">
        <v>3</v>
      </c>
      <c r="AT1515">
        <v>3.15E-3</v>
      </c>
      <c r="AU1515" t="s">
        <v>135</v>
      </c>
      <c r="AV1515">
        <v>0</v>
      </c>
      <c r="AW1515">
        <v>2</v>
      </c>
      <c r="AX1515">
        <v>449000004</v>
      </c>
      <c r="AY1515">
        <v>1</v>
      </c>
      <c r="AZ1515">
        <v>0</v>
      </c>
      <c r="BA1515">
        <v>1571</v>
      </c>
      <c r="BB1515">
        <v>1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13.665550500000002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1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CV1515">
        <v>0</v>
      </c>
      <c r="CW1515">
        <v>0</v>
      </c>
      <c r="CX1515">
        <f>ROUND(Y1515*Source!I835,7)</f>
        <v>0</v>
      </c>
      <c r="CY1515">
        <f>AA1515</f>
        <v>5683.13</v>
      </c>
      <c r="CZ1515">
        <f>AE1515</f>
        <v>4338.2700000000004</v>
      </c>
      <c r="DA1515">
        <f>AI1515</f>
        <v>1.31</v>
      </c>
      <c r="DB1515">
        <f>ROUND((ROUND(AT1515*CZ1515,2)*ROUND(0,7)),6)</f>
        <v>0</v>
      </c>
      <c r="DC1515">
        <f>ROUND((ROUND(AT1515*AG1515,2)*ROUND(0,7)),6)</f>
        <v>0</v>
      </c>
      <c r="DD1515" t="s">
        <v>3</v>
      </c>
      <c r="DE1515" t="s">
        <v>3</v>
      </c>
      <c r="DF1515">
        <f>ROUND(ROUND(AE1515*AI1515,2)*CX1515,2)</f>
        <v>0</v>
      </c>
      <c r="DG1515">
        <f t="shared" si="694"/>
        <v>0</v>
      </c>
      <c r="DH1515">
        <f t="shared" si="674"/>
        <v>0</v>
      </c>
      <c r="DI1515">
        <f t="shared" si="675"/>
        <v>0</v>
      </c>
      <c r="DJ1515">
        <f>DF1515</f>
        <v>0</v>
      </c>
      <c r="DK1515">
        <v>0</v>
      </c>
      <c r="DL1515" t="s">
        <v>3</v>
      </c>
      <c r="DM1515">
        <v>0</v>
      </c>
      <c r="DN1515" t="s">
        <v>3</v>
      </c>
      <c r="DO1515">
        <v>0</v>
      </c>
    </row>
    <row r="1516" spans="1:119" x14ac:dyDescent="0.2">
      <c r="A1516">
        <f>ROW(Source!A835)</f>
        <v>835</v>
      </c>
      <c r="B1516">
        <v>449016111</v>
      </c>
      <c r="C1516">
        <v>448999992</v>
      </c>
      <c r="D1516">
        <v>277933476</v>
      </c>
      <c r="E1516">
        <v>1</v>
      </c>
      <c r="F1516">
        <v>1</v>
      </c>
      <c r="G1516">
        <v>1</v>
      </c>
      <c r="H1516">
        <v>3</v>
      </c>
      <c r="I1516" t="s">
        <v>1790</v>
      </c>
      <c r="J1516" t="s">
        <v>1791</v>
      </c>
      <c r="K1516" t="s">
        <v>1792</v>
      </c>
      <c r="L1516">
        <v>1346</v>
      </c>
      <c r="N1516">
        <v>1009</v>
      </c>
      <c r="O1516" t="s">
        <v>441</v>
      </c>
      <c r="P1516" t="s">
        <v>441</v>
      </c>
      <c r="Q1516">
        <v>1</v>
      </c>
      <c r="W1516">
        <v>0</v>
      </c>
      <c r="X1516">
        <v>-621032167</v>
      </c>
      <c r="Y1516">
        <f>(AT1516*ROUND(0,7))</f>
        <v>0</v>
      </c>
      <c r="AA1516">
        <v>257.3</v>
      </c>
      <c r="AB1516">
        <v>0</v>
      </c>
      <c r="AC1516">
        <v>0</v>
      </c>
      <c r="AD1516">
        <v>0</v>
      </c>
      <c r="AE1516">
        <v>196.41</v>
      </c>
      <c r="AF1516">
        <v>0</v>
      </c>
      <c r="AG1516">
        <v>0</v>
      </c>
      <c r="AH1516">
        <v>0</v>
      </c>
      <c r="AI1516">
        <v>1.31</v>
      </c>
      <c r="AJ1516">
        <v>1</v>
      </c>
      <c r="AK1516">
        <v>1</v>
      </c>
      <c r="AL1516">
        <v>1</v>
      </c>
      <c r="AM1516">
        <v>2</v>
      </c>
      <c r="AN1516">
        <v>0</v>
      </c>
      <c r="AO1516">
        <v>0</v>
      </c>
      <c r="AP1516">
        <v>1</v>
      </c>
      <c r="AQ1516">
        <v>1</v>
      </c>
      <c r="AR1516">
        <v>0</v>
      </c>
      <c r="AS1516" t="s">
        <v>3</v>
      </c>
      <c r="AT1516">
        <v>2.8</v>
      </c>
      <c r="AU1516" t="s">
        <v>135</v>
      </c>
      <c r="AV1516">
        <v>0</v>
      </c>
      <c r="AW1516">
        <v>2</v>
      </c>
      <c r="AX1516">
        <v>449000005</v>
      </c>
      <c r="AY1516">
        <v>1</v>
      </c>
      <c r="AZ1516">
        <v>0</v>
      </c>
      <c r="BA1516">
        <v>1572</v>
      </c>
      <c r="BB1516">
        <v>1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549.94799999999998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1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CV1516">
        <v>0</v>
      </c>
      <c r="CW1516">
        <v>0</v>
      </c>
      <c r="CX1516">
        <f>ROUND(Y1516*Source!I835,7)</f>
        <v>0</v>
      </c>
      <c r="CY1516">
        <f>AA1516</f>
        <v>257.3</v>
      </c>
      <c r="CZ1516">
        <f>AE1516</f>
        <v>196.41</v>
      </c>
      <c r="DA1516">
        <f>AI1516</f>
        <v>1.31</v>
      </c>
      <c r="DB1516">
        <f>ROUND((ROUND(AT1516*CZ1516,2)*ROUND(0,7)),6)</f>
        <v>0</v>
      </c>
      <c r="DC1516">
        <f>ROUND((ROUND(AT1516*AG1516,2)*ROUND(0,7)),6)</f>
        <v>0</v>
      </c>
      <c r="DD1516" t="s">
        <v>3</v>
      </c>
      <c r="DE1516" t="s">
        <v>3</v>
      </c>
      <c r="DF1516">
        <f>ROUND(ROUND(AE1516*AI1516,2)*CX1516,2)</f>
        <v>0</v>
      </c>
      <c r="DG1516">
        <f t="shared" si="694"/>
        <v>0</v>
      </c>
      <c r="DH1516">
        <f t="shared" si="674"/>
        <v>0</v>
      </c>
      <c r="DI1516">
        <f t="shared" si="675"/>
        <v>0</v>
      </c>
      <c r="DJ1516">
        <f>DF1516</f>
        <v>0</v>
      </c>
      <c r="DK1516">
        <v>0</v>
      </c>
      <c r="DL1516" t="s">
        <v>3</v>
      </c>
      <c r="DM1516">
        <v>0</v>
      </c>
      <c r="DN1516" t="s">
        <v>3</v>
      </c>
      <c r="DO1516">
        <v>0</v>
      </c>
    </row>
    <row r="1517" spans="1:119" x14ac:dyDescent="0.2">
      <c r="A1517">
        <f>ROW(Source!A835)</f>
        <v>835</v>
      </c>
      <c r="B1517">
        <v>449016111</v>
      </c>
      <c r="C1517">
        <v>448999992</v>
      </c>
      <c r="D1517">
        <v>277566433</v>
      </c>
      <c r="E1517">
        <v>109</v>
      </c>
      <c r="F1517">
        <v>1</v>
      </c>
      <c r="G1517">
        <v>1</v>
      </c>
      <c r="H1517">
        <v>3</v>
      </c>
      <c r="I1517" t="s">
        <v>633</v>
      </c>
      <c r="J1517" t="s">
        <v>3</v>
      </c>
      <c r="K1517" t="s">
        <v>634</v>
      </c>
      <c r="L1517">
        <v>3277935</v>
      </c>
      <c r="N1517">
        <v>1013</v>
      </c>
      <c r="O1517" t="s">
        <v>635</v>
      </c>
      <c r="P1517" t="s">
        <v>635</v>
      </c>
      <c r="Q1517">
        <v>1</v>
      </c>
      <c r="W1517">
        <v>0</v>
      </c>
      <c r="X1517">
        <v>274903907</v>
      </c>
      <c r="Y1517">
        <f>AT1517</f>
        <v>2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1</v>
      </c>
      <c r="AJ1517">
        <v>1</v>
      </c>
      <c r="AK1517">
        <v>1</v>
      </c>
      <c r="AL1517">
        <v>1</v>
      </c>
      <c r="AM1517">
        <v>-2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 t="s">
        <v>3</v>
      </c>
      <c r="AT1517">
        <v>2</v>
      </c>
      <c r="AU1517" t="s">
        <v>3</v>
      </c>
      <c r="AV1517">
        <v>0</v>
      </c>
      <c r="AW1517">
        <v>2</v>
      </c>
      <c r="AX1517">
        <v>449000006</v>
      </c>
      <c r="AY1517">
        <v>1</v>
      </c>
      <c r="AZ1517">
        <v>2048</v>
      </c>
      <c r="BA1517">
        <v>1573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CV1517">
        <v>0</v>
      </c>
      <c r="CW1517">
        <v>0</v>
      </c>
      <c r="CX1517">
        <f>ROUND(Y1517*Source!I835,7)</f>
        <v>0.02</v>
      </c>
      <c r="CY1517">
        <f>AA1517</f>
        <v>0</v>
      </c>
      <c r="CZ1517">
        <f>AE1517</f>
        <v>0</v>
      </c>
      <c r="DA1517">
        <f>AI1517</f>
        <v>1</v>
      </c>
      <c r="DB1517">
        <f>ROUND(ROUND(AT1517*CZ1517,2),6)</f>
        <v>0</v>
      </c>
      <c r="DC1517">
        <f>ROUND(ROUND(AT1517*AG1517,2),6)</f>
        <v>0</v>
      </c>
      <c r="DD1517" t="s">
        <v>3</v>
      </c>
      <c r="DE1517" t="s">
        <v>3</v>
      </c>
      <c r="DF1517">
        <f>ROUND(ROUND(AE1517,2)*CX1517,2)</f>
        <v>0</v>
      </c>
      <c r="DG1517">
        <f t="shared" si="694"/>
        <v>0</v>
      </c>
      <c r="DH1517">
        <f t="shared" si="674"/>
        <v>0</v>
      </c>
      <c r="DI1517">
        <f t="shared" si="675"/>
        <v>0</v>
      </c>
      <c r="DJ1517">
        <f>DF1517</f>
        <v>0</v>
      </c>
      <c r="DK1517">
        <v>0</v>
      </c>
      <c r="DL1517" t="s">
        <v>3</v>
      </c>
      <c r="DM1517">
        <v>0</v>
      </c>
      <c r="DN1517" t="s">
        <v>3</v>
      </c>
      <c r="DO1517">
        <v>0</v>
      </c>
    </row>
    <row r="1518" spans="1:119" x14ac:dyDescent="0.2">
      <c r="A1518">
        <f>ROW(Source!A837)</f>
        <v>837</v>
      </c>
      <c r="B1518">
        <v>449016111</v>
      </c>
      <c r="C1518">
        <v>449000008</v>
      </c>
      <c r="D1518">
        <v>327091202</v>
      </c>
      <c r="E1518">
        <v>112</v>
      </c>
      <c r="F1518">
        <v>1</v>
      </c>
      <c r="G1518">
        <v>1</v>
      </c>
      <c r="H1518">
        <v>1</v>
      </c>
      <c r="I1518" t="s">
        <v>1251</v>
      </c>
      <c r="J1518" t="s">
        <v>3</v>
      </c>
      <c r="K1518" t="s">
        <v>1672</v>
      </c>
      <c r="L1518">
        <v>1191</v>
      </c>
      <c r="N1518">
        <v>1013</v>
      </c>
      <c r="O1518" t="s">
        <v>1203</v>
      </c>
      <c r="P1518" t="s">
        <v>1203</v>
      </c>
      <c r="Q1518">
        <v>1</v>
      </c>
      <c r="W1518">
        <v>0</v>
      </c>
      <c r="X1518">
        <v>1522950421</v>
      </c>
      <c r="Y1518">
        <f>AT1518</f>
        <v>127.2</v>
      </c>
      <c r="AA1518">
        <v>0</v>
      </c>
      <c r="AB1518">
        <v>0</v>
      </c>
      <c r="AC1518">
        <v>0</v>
      </c>
      <c r="AD1518">
        <v>555.79999999999995</v>
      </c>
      <c r="AE1518">
        <v>0</v>
      </c>
      <c r="AF1518">
        <v>0</v>
      </c>
      <c r="AG1518">
        <v>0</v>
      </c>
      <c r="AH1518">
        <v>555.79999999999995</v>
      </c>
      <c r="AI1518">
        <v>1</v>
      </c>
      <c r="AJ1518">
        <v>1</v>
      </c>
      <c r="AK1518">
        <v>1</v>
      </c>
      <c r="AL1518">
        <v>1</v>
      </c>
      <c r="AM1518">
        <v>-2</v>
      </c>
      <c r="AN1518">
        <v>0</v>
      </c>
      <c r="AO1518">
        <v>0</v>
      </c>
      <c r="AP1518">
        <v>1</v>
      </c>
      <c r="AQ1518">
        <v>1</v>
      </c>
      <c r="AR1518">
        <v>0</v>
      </c>
      <c r="AS1518" t="s">
        <v>3</v>
      </c>
      <c r="AT1518">
        <v>127.2</v>
      </c>
      <c r="AU1518" t="s">
        <v>3</v>
      </c>
      <c r="AV1518">
        <v>1</v>
      </c>
      <c r="AW1518">
        <v>2</v>
      </c>
      <c r="AX1518">
        <v>449000015</v>
      </c>
      <c r="AY1518">
        <v>2</v>
      </c>
      <c r="AZ1518">
        <v>131072</v>
      </c>
      <c r="BA1518">
        <v>1574</v>
      </c>
      <c r="BB1518">
        <v>1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70697.759999999995</v>
      </c>
      <c r="BN1518">
        <v>127.2</v>
      </c>
      <c r="BO1518">
        <v>0</v>
      </c>
      <c r="BP1518">
        <v>1</v>
      </c>
      <c r="BQ1518">
        <v>0</v>
      </c>
      <c r="BR1518">
        <v>0</v>
      </c>
      <c r="BS1518">
        <v>0</v>
      </c>
      <c r="BT1518">
        <v>70697.759999999995</v>
      </c>
      <c r="BU1518">
        <v>127.2</v>
      </c>
      <c r="BV1518">
        <v>0</v>
      </c>
      <c r="BW1518">
        <v>1</v>
      </c>
      <c r="CU1518">
        <f>ROUND(AT1518*Source!I837*AH1518*AL1518,2)</f>
        <v>706.98</v>
      </c>
      <c r="CV1518">
        <f>ROUND(Y1518*Source!I837,7)</f>
        <v>1.272</v>
      </c>
      <c r="CW1518">
        <v>0</v>
      </c>
      <c r="CX1518">
        <f>ROUND(Y1518*Source!I837,7)</f>
        <v>1.272</v>
      </c>
      <c r="CY1518">
        <f>AD1518</f>
        <v>555.79999999999995</v>
      </c>
      <c r="CZ1518">
        <f>AH1518</f>
        <v>555.79999999999995</v>
      </c>
      <c r="DA1518">
        <f>AL1518</f>
        <v>1</v>
      </c>
      <c r="DB1518">
        <f>ROUND(ROUND(AT1518*CZ1518,2),6)</f>
        <v>70697.759999999995</v>
      </c>
      <c r="DC1518">
        <f>ROUND(ROUND(AT1518*AG1518,2),6)</f>
        <v>0</v>
      </c>
      <c r="DD1518" t="s">
        <v>3</v>
      </c>
      <c r="DE1518" t="s">
        <v>3</v>
      </c>
      <c r="DF1518">
        <f>ROUND(ROUND(AE1518,2)*CX1518,2)</f>
        <v>0</v>
      </c>
      <c r="DG1518">
        <f t="shared" si="694"/>
        <v>0</v>
      </c>
      <c r="DH1518">
        <f t="shared" si="674"/>
        <v>0</v>
      </c>
      <c r="DI1518">
        <f t="shared" si="675"/>
        <v>706.98</v>
      </c>
      <c r="DJ1518">
        <f>DI1518</f>
        <v>706.98</v>
      </c>
      <c r="DK1518">
        <v>1</v>
      </c>
      <c r="DL1518" t="s">
        <v>3</v>
      </c>
      <c r="DM1518">
        <v>0</v>
      </c>
      <c r="DN1518" t="s">
        <v>3</v>
      </c>
      <c r="DO1518">
        <v>0</v>
      </c>
    </row>
    <row r="1519" spans="1:119" x14ac:dyDescent="0.2">
      <c r="A1519">
        <f>ROW(Source!A837)</f>
        <v>837</v>
      </c>
      <c r="B1519">
        <v>449016111</v>
      </c>
      <c r="C1519">
        <v>449000008</v>
      </c>
      <c r="D1519">
        <v>327091406</v>
      </c>
      <c r="E1519">
        <v>112</v>
      </c>
      <c r="F1519">
        <v>1</v>
      </c>
      <c r="G1519">
        <v>1</v>
      </c>
      <c r="H1519">
        <v>1</v>
      </c>
      <c r="I1519" t="s">
        <v>1204</v>
      </c>
      <c r="J1519" t="s">
        <v>3</v>
      </c>
      <c r="K1519" t="s">
        <v>1205</v>
      </c>
      <c r="L1519">
        <v>1191</v>
      </c>
      <c r="N1519">
        <v>1013</v>
      </c>
      <c r="O1519" t="s">
        <v>1203</v>
      </c>
      <c r="P1519" t="s">
        <v>1203</v>
      </c>
      <c r="Q1519">
        <v>1</v>
      </c>
      <c r="W1519">
        <v>0</v>
      </c>
      <c r="X1519">
        <v>-1417349443</v>
      </c>
      <c r="Y1519">
        <f>AT1519</f>
        <v>0.4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1</v>
      </c>
      <c r="AJ1519">
        <v>1</v>
      </c>
      <c r="AK1519">
        <v>1</v>
      </c>
      <c r="AL1519">
        <v>1</v>
      </c>
      <c r="AM1519">
        <v>-2</v>
      </c>
      <c r="AN1519">
        <v>0</v>
      </c>
      <c r="AO1519">
        <v>0</v>
      </c>
      <c r="AP1519">
        <v>1</v>
      </c>
      <c r="AQ1519">
        <v>1</v>
      </c>
      <c r="AR1519">
        <v>0</v>
      </c>
      <c r="AS1519" t="s">
        <v>3</v>
      </c>
      <c r="AT1519">
        <v>0.4</v>
      </c>
      <c r="AU1519" t="s">
        <v>3</v>
      </c>
      <c r="AV1519">
        <v>2</v>
      </c>
      <c r="AW1519">
        <v>2</v>
      </c>
      <c r="AX1519">
        <v>449000016</v>
      </c>
      <c r="AY1519">
        <v>1</v>
      </c>
      <c r="AZ1519">
        <v>0</v>
      </c>
      <c r="BA1519">
        <v>1575</v>
      </c>
      <c r="BB1519">
        <v>1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CV1519">
        <v>0</v>
      </c>
      <c r="CW1519">
        <v>0</v>
      </c>
      <c r="CX1519">
        <f>ROUND(Y1519*Source!I837,7)</f>
        <v>4.0000000000000001E-3</v>
      </c>
      <c r="CY1519">
        <f>AD1519</f>
        <v>0</v>
      </c>
      <c r="CZ1519">
        <f>AH1519</f>
        <v>0</v>
      </c>
      <c r="DA1519">
        <f>AL1519</f>
        <v>1</v>
      </c>
      <c r="DB1519">
        <f>ROUND(ROUND(AT1519*CZ1519,2),6)</f>
        <v>0</v>
      </c>
      <c r="DC1519">
        <f>ROUND(ROUND(AT1519*AG1519,2),6)</f>
        <v>0</v>
      </c>
      <c r="DD1519" t="s">
        <v>3</v>
      </c>
      <c r="DE1519" t="s">
        <v>3</v>
      </c>
      <c r="DF1519">
        <f>ROUND(ROUND(AE1519,2)*CX1519,2)</f>
        <v>0</v>
      </c>
      <c r="DG1519">
        <f t="shared" si="694"/>
        <v>0</v>
      </c>
      <c r="DH1519">
        <f t="shared" si="674"/>
        <v>0</v>
      </c>
      <c r="DI1519">
        <f t="shared" si="675"/>
        <v>0</v>
      </c>
      <c r="DJ1519">
        <f>DI1519</f>
        <v>0</v>
      </c>
      <c r="DK1519">
        <v>0</v>
      </c>
      <c r="DL1519" t="s">
        <v>3</v>
      </c>
      <c r="DM1519">
        <v>0</v>
      </c>
      <c r="DN1519" t="s">
        <v>3</v>
      </c>
      <c r="DO1519">
        <v>0</v>
      </c>
    </row>
    <row r="1520" spans="1:119" x14ac:dyDescent="0.2">
      <c r="A1520">
        <f>ROW(Source!A837)</f>
        <v>837</v>
      </c>
      <c r="B1520">
        <v>449016111</v>
      </c>
      <c r="C1520">
        <v>449000008</v>
      </c>
      <c r="D1520">
        <v>327211495</v>
      </c>
      <c r="E1520">
        <v>1</v>
      </c>
      <c r="F1520">
        <v>1</v>
      </c>
      <c r="G1520">
        <v>1</v>
      </c>
      <c r="H1520">
        <v>2</v>
      </c>
      <c r="I1520" t="s">
        <v>1220</v>
      </c>
      <c r="J1520" t="s">
        <v>1221</v>
      </c>
      <c r="K1520" t="s">
        <v>1222</v>
      </c>
      <c r="L1520">
        <v>1368</v>
      </c>
      <c r="N1520">
        <v>1011</v>
      </c>
      <c r="O1520" t="s">
        <v>1100</v>
      </c>
      <c r="P1520" t="s">
        <v>1100</v>
      </c>
      <c r="Q1520">
        <v>1</v>
      </c>
      <c r="W1520">
        <v>0</v>
      </c>
      <c r="X1520">
        <v>-613270886</v>
      </c>
      <c r="Y1520">
        <f>AT1520</f>
        <v>0.2</v>
      </c>
      <c r="AA1520">
        <v>0</v>
      </c>
      <c r="AB1520">
        <v>1626.29</v>
      </c>
      <c r="AC1520">
        <v>724.95</v>
      </c>
      <c r="AD1520">
        <v>0</v>
      </c>
      <c r="AE1520">
        <v>0</v>
      </c>
      <c r="AF1520">
        <v>1626.29</v>
      </c>
      <c r="AG1520">
        <v>724.95</v>
      </c>
      <c r="AH1520">
        <v>0</v>
      </c>
      <c r="AI1520">
        <v>1</v>
      </c>
      <c r="AJ1520">
        <v>1</v>
      </c>
      <c r="AK1520">
        <v>1</v>
      </c>
      <c r="AL1520">
        <v>1</v>
      </c>
      <c r="AM1520">
        <v>-2</v>
      </c>
      <c r="AN1520">
        <v>0</v>
      </c>
      <c r="AO1520">
        <v>0</v>
      </c>
      <c r="AP1520">
        <v>1</v>
      </c>
      <c r="AQ1520">
        <v>1</v>
      </c>
      <c r="AR1520">
        <v>0</v>
      </c>
      <c r="AS1520" t="s">
        <v>3</v>
      </c>
      <c r="AT1520">
        <v>0.2</v>
      </c>
      <c r="AU1520" t="s">
        <v>3</v>
      </c>
      <c r="AV1520">
        <v>1</v>
      </c>
      <c r="AW1520">
        <v>2</v>
      </c>
      <c r="AX1520">
        <v>449000017</v>
      </c>
      <c r="AY1520">
        <v>2</v>
      </c>
      <c r="AZ1520">
        <v>98304</v>
      </c>
      <c r="BA1520">
        <v>1576</v>
      </c>
      <c r="BB1520">
        <v>1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325.25800000000004</v>
      </c>
      <c r="BL1520">
        <v>144.99</v>
      </c>
      <c r="BM1520">
        <v>0</v>
      </c>
      <c r="BN1520">
        <v>0</v>
      </c>
      <c r="BO1520">
        <v>0.2</v>
      </c>
      <c r="BP1520">
        <v>1</v>
      </c>
      <c r="BQ1520">
        <v>0</v>
      </c>
      <c r="BR1520">
        <v>325.25800000000004</v>
      </c>
      <c r="BS1520">
        <v>144.99</v>
      </c>
      <c r="BT1520">
        <v>0</v>
      </c>
      <c r="BU1520">
        <v>0</v>
      </c>
      <c r="BV1520">
        <v>0.2</v>
      </c>
      <c r="BW1520">
        <v>1</v>
      </c>
      <c r="CV1520">
        <v>0</v>
      </c>
      <c r="CW1520">
        <f>ROUND(Y1520*Source!I837*DO1520,7)</f>
        <v>2E-3</v>
      </c>
      <c r="CX1520">
        <f>ROUND(Y1520*Source!I837,7)</f>
        <v>2E-3</v>
      </c>
      <c r="CY1520">
        <f>AB1520</f>
        <v>1626.29</v>
      </c>
      <c r="CZ1520">
        <f>AF1520</f>
        <v>1626.29</v>
      </c>
      <c r="DA1520">
        <f>AJ1520</f>
        <v>1</v>
      </c>
      <c r="DB1520">
        <f>ROUND(ROUND(AT1520*CZ1520,2),6)</f>
        <v>325.26</v>
      </c>
      <c r="DC1520">
        <f>ROUND(ROUND(AT1520*AG1520,2),6)</f>
        <v>144.99</v>
      </c>
      <c r="DD1520" t="s">
        <v>3</v>
      </c>
      <c r="DE1520" t="s">
        <v>3</v>
      </c>
      <c r="DF1520">
        <f>ROUND(ROUND(AE1520,2)*CX1520,2)</f>
        <v>0</v>
      </c>
      <c r="DG1520">
        <f t="shared" si="694"/>
        <v>3.25</v>
      </c>
      <c r="DH1520">
        <f t="shared" si="674"/>
        <v>1.45</v>
      </c>
      <c r="DI1520">
        <f t="shared" si="675"/>
        <v>0</v>
      </c>
      <c r="DJ1520">
        <f>DG1520+DH1520</f>
        <v>4.7</v>
      </c>
      <c r="DK1520">
        <v>1</v>
      </c>
      <c r="DL1520" t="s">
        <v>1223</v>
      </c>
      <c r="DM1520">
        <v>6</v>
      </c>
      <c r="DN1520" t="s">
        <v>1203</v>
      </c>
      <c r="DO1520">
        <v>1</v>
      </c>
    </row>
    <row r="1521" spans="1:119" x14ac:dyDescent="0.2">
      <c r="A1521">
        <f>ROW(Source!A837)</f>
        <v>837</v>
      </c>
      <c r="B1521">
        <v>449016111</v>
      </c>
      <c r="C1521">
        <v>449000008</v>
      </c>
      <c r="D1521">
        <v>327212380</v>
      </c>
      <c r="E1521">
        <v>1</v>
      </c>
      <c r="F1521">
        <v>1</v>
      </c>
      <c r="G1521">
        <v>1</v>
      </c>
      <c r="H1521">
        <v>2</v>
      </c>
      <c r="I1521" t="s">
        <v>1206</v>
      </c>
      <c r="J1521" t="s">
        <v>1207</v>
      </c>
      <c r="K1521" t="s">
        <v>1208</v>
      </c>
      <c r="L1521">
        <v>1368</v>
      </c>
      <c r="N1521">
        <v>1011</v>
      </c>
      <c r="O1521" t="s">
        <v>1100</v>
      </c>
      <c r="P1521" t="s">
        <v>1100</v>
      </c>
      <c r="Q1521">
        <v>1</v>
      </c>
      <c r="W1521">
        <v>0</v>
      </c>
      <c r="X1521">
        <v>1032761012</v>
      </c>
      <c r="Y1521">
        <f>AT1521</f>
        <v>0.2</v>
      </c>
      <c r="AA1521">
        <v>0</v>
      </c>
      <c r="AB1521">
        <v>641.70000000000005</v>
      </c>
      <c r="AC1521">
        <v>539.69000000000005</v>
      </c>
      <c r="AD1521">
        <v>0</v>
      </c>
      <c r="AE1521">
        <v>0</v>
      </c>
      <c r="AF1521">
        <v>641.70000000000005</v>
      </c>
      <c r="AG1521">
        <v>539.69000000000005</v>
      </c>
      <c r="AH1521">
        <v>0</v>
      </c>
      <c r="AI1521">
        <v>1</v>
      </c>
      <c r="AJ1521">
        <v>1</v>
      </c>
      <c r="AK1521">
        <v>1</v>
      </c>
      <c r="AL1521">
        <v>1</v>
      </c>
      <c r="AM1521">
        <v>-2</v>
      </c>
      <c r="AN1521">
        <v>0</v>
      </c>
      <c r="AO1521">
        <v>0</v>
      </c>
      <c r="AP1521">
        <v>1</v>
      </c>
      <c r="AQ1521">
        <v>1</v>
      </c>
      <c r="AR1521">
        <v>0</v>
      </c>
      <c r="AS1521" t="s">
        <v>3</v>
      </c>
      <c r="AT1521">
        <v>0.2</v>
      </c>
      <c r="AU1521" t="s">
        <v>3</v>
      </c>
      <c r="AV1521">
        <v>1</v>
      </c>
      <c r="AW1521">
        <v>2</v>
      </c>
      <c r="AX1521">
        <v>449000018</v>
      </c>
      <c r="AY1521">
        <v>2</v>
      </c>
      <c r="AZ1521">
        <v>98304</v>
      </c>
      <c r="BA1521">
        <v>1577</v>
      </c>
      <c r="BB1521">
        <v>1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128.34</v>
      </c>
      <c r="BL1521">
        <v>107.93800000000002</v>
      </c>
      <c r="BM1521">
        <v>0</v>
      </c>
      <c r="BN1521">
        <v>0</v>
      </c>
      <c r="BO1521">
        <v>0.2</v>
      </c>
      <c r="BP1521">
        <v>1</v>
      </c>
      <c r="BQ1521">
        <v>0</v>
      </c>
      <c r="BR1521">
        <v>128.34</v>
      </c>
      <c r="BS1521">
        <v>107.93800000000002</v>
      </c>
      <c r="BT1521">
        <v>0</v>
      </c>
      <c r="BU1521">
        <v>0</v>
      </c>
      <c r="BV1521">
        <v>0.2</v>
      </c>
      <c r="BW1521">
        <v>1</v>
      </c>
      <c r="CV1521">
        <v>0</v>
      </c>
      <c r="CW1521">
        <f>ROUND(Y1521*Source!I837*DO1521,7)</f>
        <v>2E-3</v>
      </c>
      <c r="CX1521">
        <f>ROUND(Y1521*Source!I837,7)</f>
        <v>2E-3</v>
      </c>
      <c r="CY1521">
        <f>AB1521</f>
        <v>641.70000000000005</v>
      </c>
      <c r="CZ1521">
        <f>AF1521</f>
        <v>641.70000000000005</v>
      </c>
      <c r="DA1521">
        <f>AJ1521</f>
        <v>1</v>
      </c>
      <c r="DB1521">
        <f>ROUND(ROUND(AT1521*CZ1521,2),6)</f>
        <v>128.34</v>
      </c>
      <c r="DC1521">
        <f>ROUND(ROUND(AT1521*AG1521,2),6)</f>
        <v>107.94</v>
      </c>
      <c r="DD1521" t="s">
        <v>3</v>
      </c>
      <c r="DE1521" t="s">
        <v>3</v>
      </c>
      <c r="DF1521">
        <f>ROUND(ROUND(AE1521,2)*CX1521,2)</f>
        <v>0</v>
      </c>
      <c r="DG1521">
        <f t="shared" si="694"/>
        <v>1.28</v>
      </c>
      <c r="DH1521">
        <f t="shared" si="674"/>
        <v>1.08</v>
      </c>
      <c r="DI1521">
        <f t="shared" si="675"/>
        <v>0</v>
      </c>
      <c r="DJ1521">
        <f>DG1521+DH1521</f>
        <v>2.3600000000000003</v>
      </c>
      <c r="DK1521">
        <v>1</v>
      </c>
      <c r="DL1521" t="s">
        <v>1209</v>
      </c>
      <c r="DM1521">
        <v>4</v>
      </c>
      <c r="DN1521" t="s">
        <v>1203</v>
      </c>
      <c r="DO1521">
        <v>1</v>
      </c>
    </row>
    <row r="1522" spans="1:119" x14ac:dyDescent="0.2">
      <c r="A1522">
        <f>ROW(Source!A837)</f>
        <v>837</v>
      </c>
      <c r="B1522">
        <v>449016111</v>
      </c>
      <c r="C1522">
        <v>449000008</v>
      </c>
      <c r="D1522">
        <v>327164851</v>
      </c>
      <c r="E1522">
        <v>1</v>
      </c>
      <c r="F1522">
        <v>1</v>
      </c>
      <c r="G1522">
        <v>1</v>
      </c>
      <c r="H1522">
        <v>3</v>
      </c>
      <c r="I1522" t="s">
        <v>1241</v>
      </c>
      <c r="J1522" t="s">
        <v>1242</v>
      </c>
      <c r="K1522" t="s">
        <v>1243</v>
      </c>
      <c r="L1522">
        <v>1346</v>
      </c>
      <c r="N1522">
        <v>1009</v>
      </c>
      <c r="O1522" t="s">
        <v>441</v>
      </c>
      <c r="P1522" t="s">
        <v>441</v>
      </c>
      <c r="Q1522">
        <v>1</v>
      </c>
      <c r="W1522">
        <v>0</v>
      </c>
      <c r="X1522">
        <v>1271338475</v>
      </c>
      <c r="Y1522">
        <f>(AT1522*ROUND(0,7))</f>
        <v>0</v>
      </c>
      <c r="AA1522">
        <v>188.92</v>
      </c>
      <c r="AB1522">
        <v>0</v>
      </c>
      <c r="AC1522">
        <v>0</v>
      </c>
      <c r="AD1522">
        <v>0</v>
      </c>
      <c r="AE1522">
        <v>174.93</v>
      </c>
      <c r="AF1522">
        <v>0</v>
      </c>
      <c r="AG1522">
        <v>0</v>
      </c>
      <c r="AH1522">
        <v>0</v>
      </c>
      <c r="AI1522">
        <v>1.08</v>
      </c>
      <c r="AJ1522">
        <v>1</v>
      </c>
      <c r="AK1522">
        <v>1</v>
      </c>
      <c r="AL1522">
        <v>1</v>
      </c>
      <c r="AM1522">
        <v>2</v>
      </c>
      <c r="AN1522">
        <v>0</v>
      </c>
      <c r="AO1522">
        <v>0</v>
      </c>
      <c r="AP1522">
        <v>1</v>
      </c>
      <c r="AQ1522">
        <v>1</v>
      </c>
      <c r="AR1522">
        <v>0</v>
      </c>
      <c r="AS1522" t="s">
        <v>3</v>
      </c>
      <c r="AT1522">
        <v>1.87</v>
      </c>
      <c r="AU1522" t="s">
        <v>135</v>
      </c>
      <c r="AV1522">
        <v>0</v>
      </c>
      <c r="AW1522">
        <v>2</v>
      </c>
      <c r="AX1522">
        <v>449000019</v>
      </c>
      <c r="AY1522">
        <v>1</v>
      </c>
      <c r="AZ1522">
        <v>0</v>
      </c>
      <c r="BA1522">
        <v>1578</v>
      </c>
      <c r="BB1522">
        <v>1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327.1191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1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CV1522">
        <v>0</v>
      </c>
      <c r="CW1522">
        <v>0</v>
      </c>
      <c r="CX1522">
        <f>ROUND(Y1522*Source!I837,7)</f>
        <v>0</v>
      </c>
      <c r="CY1522">
        <f>AA1522</f>
        <v>188.92</v>
      </c>
      <c r="CZ1522">
        <f>AE1522</f>
        <v>174.93</v>
      </c>
      <c r="DA1522">
        <f>AI1522</f>
        <v>1.08</v>
      </c>
      <c r="DB1522">
        <f>ROUND((ROUND(AT1522*CZ1522,2)*ROUND(0,7)),6)</f>
        <v>0</v>
      </c>
      <c r="DC1522">
        <f>ROUND((ROUND(AT1522*AG1522,2)*ROUND(0,7)),6)</f>
        <v>0</v>
      </c>
      <c r="DD1522" t="s">
        <v>3</v>
      </c>
      <c r="DE1522" t="s">
        <v>3</v>
      </c>
      <c r="DF1522">
        <f>ROUND(ROUND(AE1522*AI1522,2)*CX1522,2)</f>
        <v>0</v>
      </c>
      <c r="DG1522">
        <f t="shared" si="694"/>
        <v>0</v>
      </c>
      <c r="DH1522">
        <f t="shared" si="674"/>
        <v>0</v>
      </c>
      <c r="DI1522">
        <f t="shared" si="675"/>
        <v>0</v>
      </c>
      <c r="DJ1522">
        <f>DF1522</f>
        <v>0</v>
      </c>
      <c r="DK1522">
        <v>0</v>
      </c>
      <c r="DL1522" t="s">
        <v>3</v>
      </c>
      <c r="DM1522">
        <v>0</v>
      </c>
      <c r="DN1522" t="s">
        <v>3</v>
      </c>
      <c r="DO1522">
        <v>0</v>
      </c>
    </row>
    <row r="1523" spans="1:119" x14ac:dyDescent="0.2">
      <c r="A1523">
        <f>ROW(Source!A837)</f>
        <v>837</v>
      </c>
      <c r="B1523">
        <v>449016111</v>
      </c>
      <c r="C1523">
        <v>449000008</v>
      </c>
      <c r="D1523">
        <v>327171766</v>
      </c>
      <c r="E1523">
        <v>1</v>
      </c>
      <c r="F1523">
        <v>1</v>
      </c>
      <c r="G1523">
        <v>1</v>
      </c>
      <c r="H1523">
        <v>3</v>
      </c>
      <c r="I1523" t="s">
        <v>1752</v>
      </c>
      <c r="J1523" t="s">
        <v>1753</v>
      </c>
      <c r="K1523" t="s">
        <v>1754</v>
      </c>
      <c r="L1523">
        <v>1348</v>
      </c>
      <c r="N1523">
        <v>1009</v>
      </c>
      <c r="O1523" t="s">
        <v>83</v>
      </c>
      <c r="P1523" t="s">
        <v>83</v>
      </c>
      <c r="Q1523">
        <v>1000</v>
      </c>
      <c r="W1523">
        <v>0</v>
      </c>
      <c r="X1523">
        <v>-1211909456</v>
      </c>
      <c r="Y1523">
        <f>(AT1523*ROUND(0,7))</f>
        <v>0</v>
      </c>
      <c r="AA1523">
        <v>52029.73</v>
      </c>
      <c r="AB1523">
        <v>0</v>
      </c>
      <c r="AC1523">
        <v>0</v>
      </c>
      <c r="AD1523">
        <v>0</v>
      </c>
      <c r="AE1523">
        <v>70310.45</v>
      </c>
      <c r="AF1523">
        <v>0</v>
      </c>
      <c r="AG1523">
        <v>0</v>
      </c>
      <c r="AH1523">
        <v>0</v>
      </c>
      <c r="AI1523">
        <v>0.74</v>
      </c>
      <c r="AJ1523">
        <v>1</v>
      </c>
      <c r="AK1523">
        <v>1</v>
      </c>
      <c r="AL1523">
        <v>1</v>
      </c>
      <c r="AM1523">
        <v>2</v>
      </c>
      <c r="AN1523">
        <v>0</v>
      </c>
      <c r="AO1523">
        <v>0</v>
      </c>
      <c r="AP1523">
        <v>1</v>
      </c>
      <c r="AQ1523">
        <v>1</v>
      </c>
      <c r="AR1523">
        <v>0</v>
      </c>
      <c r="AS1523" t="s">
        <v>3</v>
      </c>
      <c r="AT1523">
        <v>6.6E-3</v>
      </c>
      <c r="AU1523" t="s">
        <v>135</v>
      </c>
      <c r="AV1523">
        <v>0</v>
      </c>
      <c r="AW1523">
        <v>2</v>
      </c>
      <c r="AX1523">
        <v>449000020</v>
      </c>
      <c r="AY1523">
        <v>1</v>
      </c>
      <c r="AZ1523">
        <v>0</v>
      </c>
      <c r="BA1523">
        <v>1579</v>
      </c>
      <c r="BB1523">
        <v>1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464.04897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1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CV1523">
        <v>0</v>
      </c>
      <c r="CW1523">
        <v>0</v>
      </c>
      <c r="CX1523">
        <f>ROUND(Y1523*Source!I837,7)</f>
        <v>0</v>
      </c>
      <c r="CY1523">
        <f>AA1523</f>
        <v>52029.73</v>
      </c>
      <c r="CZ1523">
        <f>AE1523</f>
        <v>70310.45</v>
      </c>
      <c r="DA1523">
        <f>AI1523</f>
        <v>0.74</v>
      </c>
      <c r="DB1523">
        <f>ROUND((ROUND(AT1523*CZ1523,2)*ROUND(0,7)),6)</f>
        <v>0</v>
      </c>
      <c r="DC1523">
        <f>ROUND((ROUND(AT1523*AG1523,2)*ROUND(0,7)),6)</f>
        <v>0</v>
      </c>
      <c r="DD1523" t="s">
        <v>3</v>
      </c>
      <c r="DE1523" t="s">
        <v>3</v>
      </c>
      <c r="DF1523">
        <f>ROUND(ROUND(AE1523*AI1523,2)*CX1523,2)</f>
        <v>0</v>
      </c>
      <c r="DG1523">
        <f t="shared" si="694"/>
        <v>0</v>
      </c>
      <c r="DH1523">
        <f t="shared" si="674"/>
        <v>0</v>
      </c>
      <c r="DI1523">
        <f t="shared" si="675"/>
        <v>0</v>
      </c>
      <c r="DJ1523">
        <f>DF1523</f>
        <v>0</v>
      </c>
      <c r="DK1523">
        <v>0</v>
      </c>
      <c r="DL1523" t="s">
        <v>3</v>
      </c>
      <c r="DM1523">
        <v>0</v>
      </c>
      <c r="DN1523" t="s">
        <v>3</v>
      </c>
      <c r="DO1523">
        <v>0</v>
      </c>
    </row>
    <row r="1524" spans="1:119" x14ac:dyDescent="0.2">
      <c r="A1524">
        <f>ROW(Source!A838)</f>
        <v>838</v>
      </c>
      <c r="B1524">
        <v>449016111</v>
      </c>
      <c r="C1524">
        <v>449000022</v>
      </c>
      <c r="D1524">
        <v>277560309</v>
      </c>
      <c r="E1524">
        <v>109</v>
      </c>
      <c r="F1524">
        <v>1</v>
      </c>
      <c r="G1524">
        <v>1</v>
      </c>
      <c r="H1524">
        <v>1</v>
      </c>
      <c r="I1524" t="s">
        <v>1251</v>
      </c>
      <c r="J1524" t="s">
        <v>3</v>
      </c>
      <c r="K1524" t="s">
        <v>1252</v>
      </c>
      <c r="L1524">
        <v>1191</v>
      </c>
      <c r="N1524">
        <v>1013</v>
      </c>
      <c r="O1524" t="s">
        <v>1203</v>
      </c>
      <c r="P1524" t="s">
        <v>1203</v>
      </c>
      <c r="Q1524">
        <v>1</v>
      </c>
      <c r="W1524">
        <v>0</v>
      </c>
      <c r="X1524">
        <v>-1936699058</v>
      </c>
      <c r="Y1524">
        <f>AT1524</f>
        <v>70.400000000000006</v>
      </c>
      <c r="AA1524">
        <v>0</v>
      </c>
      <c r="AB1524">
        <v>0</v>
      </c>
      <c r="AC1524">
        <v>0</v>
      </c>
      <c r="AD1524">
        <v>555.79999999999995</v>
      </c>
      <c r="AE1524">
        <v>0</v>
      </c>
      <c r="AF1524">
        <v>0</v>
      </c>
      <c r="AG1524">
        <v>0</v>
      </c>
      <c r="AH1524">
        <v>555.79999999999995</v>
      </c>
      <c r="AI1524">
        <v>1</v>
      </c>
      <c r="AJ1524">
        <v>1</v>
      </c>
      <c r="AK1524">
        <v>1</v>
      </c>
      <c r="AL1524">
        <v>1</v>
      </c>
      <c r="AM1524">
        <v>-2</v>
      </c>
      <c r="AN1524">
        <v>0</v>
      </c>
      <c r="AO1524">
        <v>0</v>
      </c>
      <c r="AP1524">
        <v>1</v>
      </c>
      <c r="AQ1524">
        <v>1</v>
      </c>
      <c r="AR1524">
        <v>0</v>
      </c>
      <c r="AS1524" t="s">
        <v>3</v>
      </c>
      <c r="AT1524">
        <v>70.400000000000006</v>
      </c>
      <c r="AU1524" t="s">
        <v>3</v>
      </c>
      <c r="AV1524">
        <v>1</v>
      </c>
      <c r="AW1524">
        <v>2</v>
      </c>
      <c r="AX1524">
        <v>449000030</v>
      </c>
      <c r="AY1524">
        <v>2</v>
      </c>
      <c r="AZ1524">
        <v>131072</v>
      </c>
      <c r="BA1524">
        <v>1581</v>
      </c>
      <c r="BB1524">
        <v>1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39128.32</v>
      </c>
      <c r="BN1524">
        <v>70.400000000000006</v>
      </c>
      <c r="BO1524">
        <v>0</v>
      </c>
      <c r="BP1524">
        <v>1</v>
      </c>
      <c r="BQ1524">
        <v>0</v>
      </c>
      <c r="BR1524">
        <v>0</v>
      </c>
      <c r="BS1524">
        <v>0</v>
      </c>
      <c r="BT1524">
        <v>39128.32</v>
      </c>
      <c r="BU1524">
        <v>70.400000000000006</v>
      </c>
      <c r="BV1524">
        <v>0</v>
      </c>
      <c r="BW1524">
        <v>1</v>
      </c>
      <c r="CU1524">
        <f>ROUND(AT1524*Source!I838*AH1524*AL1524,2)</f>
        <v>391.28</v>
      </c>
      <c r="CV1524">
        <f>ROUND(Y1524*Source!I838,7)</f>
        <v>0.70399999999999996</v>
      </c>
      <c r="CW1524">
        <v>0</v>
      </c>
      <c r="CX1524">
        <f>ROUND(Y1524*Source!I838,7)</f>
        <v>0.70399999999999996</v>
      </c>
      <c r="CY1524">
        <f>AD1524</f>
        <v>555.79999999999995</v>
      </c>
      <c r="CZ1524">
        <f>AH1524</f>
        <v>555.79999999999995</v>
      </c>
      <c r="DA1524">
        <f>AL1524</f>
        <v>1</v>
      </c>
      <c r="DB1524">
        <f>ROUND(ROUND(AT1524*CZ1524,2),6)</f>
        <v>39128.32</v>
      </c>
      <c r="DC1524">
        <f>ROUND(ROUND(AT1524*AG1524,2),6)</f>
        <v>0</v>
      </c>
      <c r="DD1524" t="s">
        <v>3</v>
      </c>
      <c r="DE1524" t="s">
        <v>3</v>
      </c>
      <c r="DF1524">
        <f>ROUND(ROUND(AE1524,2)*CX1524,2)</f>
        <v>0</v>
      </c>
      <c r="DG1524">
        <f t="shared" si="694"/>
        <v>0</v>
      </c>
      <c r="DH1524">
        <f t="shared" si="674"/>
        <v>0</v>
      </c>
      <c r="DI1524">
        <f t="shared" si="675"/>
        <v>391.28</v>
      </c>
      <c r="DJ1524">
        <f>DI1524</f>
        <v>391.28</v>
      </c>
      <c r="DK1524">
        <v>1</v>
      </c>
      <c r="DL1524" t="s">
        <v>3</v>
      </c>
      <c r="DM1524">
        <v>0</v>
      </c>
      <c r="DN1524" t="s">
        <v>3</v>
      </c>
      <c r="DO1524">
        <v>0</v>
      </c>
    </row>
    <row r="1525" spans="1:119" x14ac:dyDescent="0.2">
      <c r="A1525">
        <f>ROW(Source!A838)</f>
        <v>838</v>
      </c>
      <c r="B1525">
        <v>449016111</v>
      </c>
      <c r="C1525">
        <v>449000022</v>
      </c>
      <c r="D1525">
        <v>277560491</v>
      </c>
      <c r="E1525">
        <v>109</v>
      </c>
      <c r="F1525">
        <v>1</v>
      </c>
      <c r="G1525">
        <v>1</v>
      </c>
      <c r="H1525">
        <v>1</v>
      </c>
      <c r="I1525" t="s">
        <v>1204</v>
      </c>
      <c r="J1525" t="s">
        <v>3</v>
      </c>
      <c r="K1525" t="s">
        <v>1205</v>
      </c>
      <c r="L1525">
        <v>1191</v>
      </c>
      <c r="N1525">
        <v>1013</v>
      </c>
      <c r="O1525" t="s">
        <v>1203</v>
      </c>
      <c r="P1525" t="s">
        <v>1203</v>
      </c>
      <c r="Q1525">
        <v>1</v>
      </c>
      <c r="W1525">
        <v>0</v>
      </c>
      <c r="X1525">
        <v>-1417349443</v>
      </c>
      <c r="Y1525">
        <f>AT1525</f>
        <v>0.4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1</v>
      </c>
      <c r="AJ1525">
        <v>1</v>
      </c>
      <c r="AK1525">
        <v>1</v>
      </c>
      <c r="AL1525">
        <v>1</v>
      </c>
      <c r="AM1525">
        <v>-2</v>
      </c>
      <c r="AN1525">
        <v>0</v>
      </c>
      <c r="AO1525">
        <v>0</v>
      </c>
      <c r="AP1525">
        <v>1</v>
      </c>
      <c r="AQ1525">
        <v>1</v>
      </c>
      <c r="AR1525">
        <v>0</v>
      </c>
      <c r="AS1525" t="s">
        <v>3</v>
      </c>
      <c r="AT1525">
        <v>0.4</v>
      </c>
      <c r="AU1525" t="s">
        <v>3</v>
      </c>
      <c r="AV1525">
        <v>2</v>
      </c>
      <c r="AW1525">
        <v>2</v>
      </c>
      <c r="AX1525">
        <v>449000031</v>
      </c>
      <c r="AY1525">
        <v>1</v>
      </c>
      <c r="AZ1525">
        <v>0</v>
      </c>
      <c r="BA1525">
        <v>1582</v>
      </c>
      <c r="BB1525">
        <v>1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CV1525">
        <v>0</v>
      </c>
      <c r="CW1525">
        <v>0</v>
      </c>
      <c r="CX1525">
        <f>ROUND(Y1525*Source!I838,7)</f>
        <v>4.0000000000000001E-3</v>
      </c>
      <c r="CY1525">
        <f>AD1525</f>
        <v>0</v>
      </c>
      <c r="CZ1525">
        <f>AH1525</f>
        <v>0</v>
      </c>
      <c r="DA1525">
        <f>AL1525</f>
        <v>1</v>
      </c>
      <c r="DB1525">
        <f>ROUND(ROUND(AT1525*CZ1525,2),6)</f>
        <v>0</v>
      </c>
      <c r="DC1525">
        <f>ROUND(ROUND(AT1525*AG1525,2),6)</f>
        <v>0</v>
      </c>
      <c r="DD1525" t="s">
        <v>3</v>
      </c>
      <c r="DE1525" t="s">
        <v>3</v>
      </c>
      <c r="DF1525">
        <f>ROUND(ROUND(AE1525,2)*CX1525,2)</f>
        <v>0</v>
      </c>
      <c r="DG1525">
        <f t="shared" si="694"/>
        <v>0</v>
      </c>
      <c r="DH1525">
        <f t="shared" si="674"/>
        <v>0</v>
      </c>
      <c r="DI1525">
        <f t="shared" si="675"/>
        <v>0</v>
      </c>
      <c r="DJ1525">
        <f>DI1525</f>
        <v>0</v>
      </c>
      <c r="DK1525">
        <v>0</v>
      </c>
      <c r="DL1525" t="s">
        <v>3</v>
      </c>
      <c r="DM1525">
        <v>0</v>
      </c>
      <c r="DN1525" t="s">
        <v>3</v>
      </c>
      <c r="DO1525">
        <v>0</v>
      </c>
    </row>
    <row r="1526" spans="1:119" x14ac:dyDescent="0.2">
      <c r="A1526">
        <f>ROW(Source!A838)</f>
        <v>838</v>
      </c>
      <c r="B1526">
        <v>449016111</v>
      </c>
      <c r="C1526">
        <v>449000022</v>
      </c>
      <c r="D1526">
        <v>277944622</v>
      </c>
      <c r="E1526">
        <v>1</v>
      </c>
      <c r="F1526">
        <v>1</v>
      </c>
      <c r="G1526">
        <v>1</v>
      </c>
      <c r="H1526">
        <v>2</v>
      </c>
      <c r="I1526" t="s">
        <v>1220</v>
      </c>
      <c r="J1526" t="s">
        <v>1221</v>
      </c>
      <c r="K1526" t="s">
        <v>1222</v>
      </c>
      <c r="L1526">
        <v>1368</v>
      </c>
      <c r="N1526">
        <v>1011</v>
      </c>
      <c r="O1526" t="s">
        <v>1100</v>
      </c>
      <c r="P1526" t="s">
        <v>1100</v>
      </c>
      <c r="Q1526">
        <v>1</v>
      </c>
      <c r="W1526">
        <v>0</v>
      </c>
      <c r="X1526">
        <v>-776243211</v>
      </c>
      <c r="Y1526">
        <f>AT1526</f>
        <v>0.2</v>
      </c>
      <c r="AA1526">
        <v>0</v>
      </c>
      <c r="AB1526">
        <v>1626.29</v>
      </c>
      <c r="AC1526">
        <v>724.95</v>
      </c>
      <c r="AD1526">
        <v>0</v>
      </c>
      <c r="AE1526">
        <v>0</v>
      </c>
      <c r="AF1526">
        <v>1626.29</v>
      </c>
      <c r="AG1526">
        <v>724.95</v>
      </c>
      <c r="AH1526">
        <v>0</v>
      </c>
      <c r="AI1526">
        <v>1</v>
      </c>
      <c r="AJ1526">
        <v>1</v>
      </c>
      <c r="AK1526">
        <v>1</v>
      </c>
      <c r="AL1526">
        <v>1</v>
      </c>
      <c r="AM1526">
        <v>-2</v>
      </c>
      <c r="AN1526">
        <v>0</v>
      </c>
      <c r="AO1526">
        <v>0</v>
      </c>
      <c r="AP1526">
        <v>1</v>
      </c>
      <c r="AQ1526">
        <v>1</v>
      </c>
      <c r="AR1526">
        <v>0</v>
      </c>
      <c r="AS1526" t="s">
        <v>3</v>
      </c>
      <c r="AT1526">
        <v>0.2</v>
      </c>
      <c r="AU1526" t="s">
        <v>3</v>
      </c>
      <c r="AV1526">
        <v>1</v>
      </c>
      <c r="AW1526">
        <v>2</v>
      </c>
      <c r="AX1526">
        <v>449000032</v>
      </c>
      <c r="AY1526">
        <v>2</v>
      </c>
      <c r="AZ1526">
        <v>98304</v>
      </c>
      <c r="BA1526">
        <v>1583</v>
      </c>
      <c r="BB1526">
        <v>1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325.25800000000004</v>
      </c>
      <c r="BL1526">
        <v>144.99</v>
      </c>
      <c r="BM1526">
        <v>0</v>
      </c>
      <c r="BN1526">
        <v>0</v>
      </c>
      <c r="BO1526">
        <v>0.2</v>
      </c>
      <c r="BP1526">
        <v>1</v>
      </c>
      <c r="BQ1526">
        <v>0</v>
      </c>
      <c r="BR1526">
        <v>325.25800000000004</v>
      </c>
      <c r="BS1526">
        <v>144.99</v>
      </c>
      <c r="BT1526">
        <v>0</v>
      </c>
      <c r="BU1526">
        <v>0</v>
      </c>
      <c r="BV1526">
        <v>0.2</v>
      </c>
      <c r="BW1526">
        <v>1</v>
      </c>
      <c r="CV1526">
        <v>0</v>
      </c>
      <c r="CW1526">
        <f>ROUND(Y1526*Source!I838*DO1526,7)</f>
        <v>2E-3</v>
      </c>
      <c r="CX1526">
        <f>ROUND(Y1526*Source!I838,7)</f>
        <v>2E-3</v>
      </c>
      <c r="CY1526">
        <f>AB1526</f>
        <v>1626.29</v>
      </c>
      <c r="CZ1526">
        <f>AF1526</f>
        <v>1626.29</v>
      </c>
      <c r="DA1526">
        <f>AJ1526</f>
        <v>1</v>
      </c>
      <c r="DB1526">
        <f>ROUND(ROUND(AT1526*CZ1526,2),6)</f>
        <v>325.26</v>
      </c>
      <c r="DC1526">
        <f>ROUND(ROUND(AT1526*AG1526,2),6)</f>
        <v>144.99</v>
      </c>
      <c r="DD1526" t="s">
        <v>3</v>
      </c>
      <c r="DE1526" t="s">
        <v>3</v>
      </c>
      <c r="DF1526">
        <f>ROUND(ROUND(AE1526,2)*CX1526,2)</f>
        <v>0</v>
      </c>
      <c r="DG1526">
        <f t="shared" si="694"/>
        <v>3.25</v>
      </c>
      <c r="DH1526">
        <f t="shared" si="674"/>
        <v>1.45</v>
      </c>
      <c r="DI1526">
        <f t="shared" si="675"/>
        <v>0</v>
      </c>
      <c r="DJ1526">
        <f>DG1526+DH1526</f>
        <v>4.7</v>
      </c>
      <c r="DK1526">
        <v>1</v>
      </c>
      <c r="DL1526" t="s">
        <v>1223</v>
      </c>
      <c r="DM1526">
        <v>6</v>
      </c>
      <c r="DN1526" t="s">
        <v>1203</v>
      </c>
      <c r="DO1526">
        <v>1</v>
      </c>
    </row>
    <row r="1527" spans="1:119" x14ac:dyDescent="0.2">
      <c r="A1527">
        <f>ROW(Source!A838)</f>
        <v>838</v>
      </c>
      <c r="B1527">
        <v>449016111</v>
      </c>
      <c r="C1527">
        <v>449000022</v>
      </c>
      <c r="D1527">
        <v>277945805</v>
      </c>
      <c r="E1527">
        <v>1</v>
      </c>
      <c r="F1527">
        <v>1</v>
      </c>
      <c r="G1527">
        <v>1</v>
      </c>
      <c r="H1527">
        <v>2</v>
      </c>
      <c r="I1527" t="s">
        <v>1206</v>
      </c>
      <c r="J1527" t="s">
        <v>1207</v>
      </c>
      <c r="K1527" t="s">
        <v>1208</v>
      </c>
      <c r="L1527">
        <v>1368</v>
      </c>
      <c r="N1527">
        <v>1011</v>
      </c>
      <c r="O1527" t="s">
        <v>1100</v>
      </c>
      <c r="P1527" t="s">
        <v>1100</v>
      </c>
      <c r="Q1527">
        <v>1</v>
      </c>
      <c r="W1527">
        <v>0</v>
      </c>
      <c r="X1527">
        <v>721652621</v>
      </c>
      <c r="Y1527">
        <f>AT1527</f>
        <v>0.2</v>
      </c>
      <c r="AA1527">
        <v>0</v>
      </c>
      <c r="AB1527">
        <v>641.70000000000005</v>
      </c>
      <c r="AC1527">
        <v>539.69000000000005</v>
      </c>
      <c r="AD1527">
        <v>0</v>
      </c>
      <c r="AE1527">
        <v>0</v>
      </c>
      <c r="AF1527">
        <v>641.70000000000005</v>
      </c>
      <c r="AG1527">
        <v>539.69000000000005</v>
      </c>
      <c r="AH1527">
        <v>0</v>
      </c>
      <c r="AI1527">
        <v>1</v>
      </c>
      <c r="AJ1527">
        <v>1</v>
      </c>
      <c r="AK1527">
        <v>1</v>
      </c>
      <c r="AL1527">
        <v>1</v>
      </c>
      <c r="AM1527">
        <v>-2</v>
      </c>
      <c r="AN1527">
        <v>0</v>
      </c>
      <c r="AO1527">
        <v>0</v>
      </c>
      <c r="AP1527">
        <v>1</v>
      </c>
      <c r="AQ1527">
        <v>1</v>
      </c>
      <c r="AR1527">
        <v>0</v>
      </c>
      <c r="AS1527" t="s">
        <v>3</v>
      </c>
      <c r="AT1527">
        <v>0.2</v>
      </c>
      <c r="AU1527" t="s">
        <v>3</v>
      </c>
      <c r="AV1527">
        <v>1</v>
      </c>
      <c r="AW1527">
        <v>2</v>
      </c>
      <c r="AX1527">
        <v>449000033</v>
      </c>
      <c r="AY1527">
        <v>2</v>
      </c>
      <c r="AZ1527">
        <v>98304</v>
      </c>
      <c r="BA1527">
        <v>1584</v>
      </c>
      <c r="BB1527">
        <v>1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128.34</v>
      </c>
      <c r="BL1527">
        <v>107.93800000000002</v>
      </c>
      <c r="BM1527">
        <v>0</v>
      </c>
      <c r="BN1527">
        <v>0</v>
      </c>
      <c r="BO1527">
        <v>0.2</v>
      </c>
      <c r="BP1527">
        <v>1</v>
      </c>
      <c r="BQ1527">
        <v>0</v>
      </c>
      <c r="BR1527">
        <v>128.34</v>
      </c>
      <c r="BS1527">
        <v>107.93800000000002</v>
      </c>
      <c r="BT1527">
        <v>0</v>
      </c>
      <c r="BU1527">
        <v>0</v>
      </c>
      <c r="BV1527">
        <v>0.2</v>
      </c>
      <c r="BW1527">
        <v>1</v>
      </c>
      <c r="CV1527">
        <v>0</v>
      </c>
      <c r="CW1527">
        <f>ROUND(Y1527*Source!I838*DO1527,7)</f>
        <v>2E-3</v>
      </c>
      <c r="CX1527">
        <f>ROUND(Y1527*Source!I838,7)</f>
        <v>2E-3</v>
      </c>
      <c r="CY1527">
        <f>AB1527</f>
        <v>641.70000000000005</v>
      </c>
      <c r="CZ1527">
        <f>AF1527</f>
        <v>641.70000000000005</v>
      </c>
      <c r="DA1527">
        <f>AJ1527</f>
        <v>1</v>
      </c>
      <c r="DB1527">
        <f>ROUND(ROUND(AT1527*CZ1527,2),6)</f>
        <v>128.34</v>
      </c>
      <c r="DC1527">
        <f>ROUND(ROUND(AT1527*AG1527,2),6)</f>
        <v>107.94</v>
      </c>
      <c r="DD1527" t="s">
        <v>3</v>
      </c>
      <c r="DE1527" t="s">
        <v>3</v>
      </c>
      <c r="DF1527">
        <f>ROUND(ROUND(AE1527,2)*CX1527,2)</f>
        <v>0</v>
      </c>
      <c r="DG1527">
        <f t="shared" si="694"/>
        <v>1.28</v>
      </c>
      <c r="DH1527">
        <f t="shared" si="674"/>
        <v>1.08</v>
      </c>
      <c r="DI1527">
        <f t="shared" si="675"/>
        <v>0</v>
      </c>
      <c r="DJ1527">
        <f>DG1527+DH1527</f>
        <v>2.3600000000000003</v>
      </c>
      <c r="DK1527">
        <v>1</v>
      </c>
      <c r="DL1527" t="s">
        <v>1209</v>
      </c>
      <c r="DM1527">
        <v>4</v>
      </c>
      <c r="DN1527" t="s">
        <v>1203</v>
      </c>
      <c r="DO1527">
        <v>1</v>
      </c>
    </row>
    <row r="1528" spans="1:119" x14ac:dyDescent="0.2">
      <c r="A1528">
        <f>ROW(Source!A838)</f>
        <v>838</v>
      </c>
      <c r="B1528">
        <v>449016111</v>
      </c>
      <c r="C1528">
        <v>449000022</v>
      </c>
      <c r="D1528">
        <v>277870628</v>
      </c>
      <c r="E1528">
        <v>1</v>
      </c>
      <c r="F1528">
        <v>1</v>
      </c>
      <c r="G1528">
        <v>1</v>
      </c>
      <c r="H1528">
        <v>3</v>
      </c>
      <c r="I1528" t="s">
        <v>1646</v>
      </c>
      <c r="J1528" t="s">
        <v>1647</v>
      </c>
      <c r="K1528" t="s">
        <v>1648</v>
      </c>
      <c r="L1528">
        <v>1348</v>
      </c>
      <c r="N1528">
        <v>1009</v>
      </c>
      <c r="O1528" t="s">
        <v>83</v>
      </c>
      <c r="P1528" t="s">
        <v>83</v>
      </c>
      <c r="Q1528">
        <v>1000</v>
      </c>
      <c r="W1528">
        <v>0</v>
      </c>
      <c r="X1528">
        <v>1261362011</v>
      </c>
      <c r="Y1528">
        <f>(AT1528*ROUND(0,7))</f>
        <v>0</v>
      </c>
      <c r="AA1528">
        <v>5683.13</v>
      </c>
      <c r="AB1528">
        <v>0</v>
      </c>
      <c r="AC1528">
        <v>0</v>
      </c>
      <c r="AD1528">
        <v>0</v>
      </c>
      <c r="AE1528">
        <v>4338.2700000000004</v>
      </c>
      <c r="AF1528">
        <v>0</v>
      </c>
      <c r="AG1528">
        <v>0</v>
      </c>
      <c r="AH1528">
        <v>0</v>
      </c>
      <c r="AI1528">
        <v>1.31</v>
      </c>
      <c r="AJ1528">
        <v>1</v>
      </c>
      <c r="AK1528">
        <v>1</v>
      </c>
      <c r="AL1528">
        <v>1</v>
      </c>
      <c r="AM1528">
        <v>2</v>
      </c>
      <c r="AN1528">
        <v>0</v>
      </c>
      <c r="AO1528">
        <v>0</v>
      </c>
      <c r="AP1528">
        <v>1</v>
      </c>
      <c r="AQ1528">
        <v>1</v>
      </c>
      <c r="AR1528">
        <v>0</v>
      </c>
      <c r="AS1528" t="s">
        <v>3</v>
      </c>
      <c r="AT1528">
        <v>3.15E-3</v>
      </c>
      <c r="AU1528" t="s">
        <v>135</v>
      </c>
      <c r="AV1528">
        <v>0</v>
      </c>
      <c r="AW1528">
        <v>2</v>
      </c>
      <c r="AX1528">
        <v>449000034</v>
      </c>
      <c r="AY1528">
        <v>1</v>
      </c>
      <c r="AZ1528">
        <v>0</v>
      </c>
      <c r="BA1528">
        <v>1585</v>
      </c>
      <c r="BB1528">
        <v>1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13.665550500000002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1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CV1528">
        <v>0</v>
      </c>
      <c r="CW1528">
        <v>0</v>
      </c>
      <c r="CX1528">
        <f>ROUND(Y1528*Source!I838,7)</f>
        <v>0</v>
      </c>
      <c r="CY1528">
        <f>AA1528</f>
        <v>5683.13</v>
      </c>
      <c r="CZ1528">
        <f>AE1528</f>
        <v>4338.2700000000004</v>
      </c>
      <c r="DA1528">
        <f>AI1528</f>
        <v>1.31</v>
      </c>
      <c r="DB1528">
        <f>ROUND((ROUND(AT1528*CZ1528,2)*ROUND(0,7)),6)</f>
        <v>0</v>
      </c>
      <c r="DC1528">
        <f>ROUND((ROUND(AT1528*AG1528,2)*ROUND(0,7)),6)</f>
        <v>0</v>
      </c>
      <c r="DD1528" t="s">
        <v>3</v>
      </c>
      <c r="DE1528" t="s">
        <v>3</v>
      </c>
      <c r="DF1528">
        <f>ROUND(ROUND(AE1528*AI1528,2)*CX1528,2)</f>
        <v>0</v>
      </c>
      <c r="DG1528">
        <f t="shared" si="694"/>
        <v>0</v>
      </c>
      <c r="DH1528">
        <f t="shared" si="674"/>
        <v>0</v>
      </c>
      <c r="DI1528">
        <f t="shared" si="675"/>
        <v>0</v>
      </c>
      <c r="DJ1528">
        <f>DF1528</f>
        <v>0</v>
      </c>
      <c r="DK1528">
        <v>0</v>
      </c>
      <c r="DL1528" t="s">
        <v>3</v>
      </c>
      <c r="DM1528">
        <v>0</v>
      </c>
      <c r="DN1528" t="s">
        <v>3</v>
      </c>
      <c r="DO1528">
        <v>0</v>
      </c>
    </row>
    <row r="1529" spans="1:119" x14ac:dyDescent="0.2">
      <c r="A1529">
        <f>ROW(Source!A838)</f>
        <v>838</v>
      </c>
      <c r="B1529">
        <v>449016111</v>
      </c>
      <c r="C1529">
        <v>449000022</v>
      </c>
      <c r="D1529">
        <v>277933476</v>
      </c>
      <c r="E1529">
        <v>1</v>
      </c>
      <c r="F1529">
        <v>1</v>
      </c>
      <c r="G1529">
        <v>1</v>
      </c>
      <c r="H1529">
        <v>3</v>
      </c>
      <c r="I1529" t="s">
        <v>1790</v>
      </c>
      <c r="J1529" t="s">
        <v>1791</v>
      </c>
      <c r="K1529" t="s">
        <v>1792</v>
      </c>
      <c r="L1529">
        <v>1346</v>
      </c>
      <c r="N1529">
        <v>1009</v>
      </c>
      <c r="O1529" t="s">
        <v>441</v>
      </c>
      <c r="P1529" t="s">
        <v>441</v>
      </c>
      <c r="Q1529">
        <v>1</v>
      </c>
      <c r="W1529">
        <v>0</v>
      </c>
      <c r="X1529">
        <v>-621032167</v>
      </c>
      <c r="Y1529">
        <f>(AT1529*ROUND(0,7))</f>
        <v>0</v>
      </c>
      <c r="AA1529">
        <v>257.3</v>
      </c>
      <c r="AB1529">
        <v>0</v>
      </c>
      <c r="AC1529">
        <v>0</v>
      </c>
      <c r="AD1529">
        <v>0</v>
      </c>
      <c r="AE1529">
        <v>196.41</v>
      </c>
      <c r="AF1529">
        <v>0</v>
      </c>
      <c r="AG1529">
        <v>0</v>
      </c>
      <c r="AH1529">
        <v>0</v>
      </c>
      <c r="AI1529">
        <v>1.31</v>
      </c>
      <c r="AJ1529">
        <v>1</v>
      </c>
      <c r="AK1529">
        <v>1</v>
      </c>
      <c r="AL1529">
        <v>1</v>
      </c>
      <c r="AM1529">
        <v>2</v>
      </c>
      <c r="AN1529">
        <v>0</v>
      </c>
      <c r="AO1529">
        <v>0</v>
      </c>
      <c r="AP1529">
        <v>1</v>
      </c>
      <c r="AQ1529">
        <v>1</v>
      </c>
      <c r="AR1529">
        <v>0</v>
      </c>
      <c r="AS1529" t="s">
        <v>3</v>
      </c>
      <c r="AT1529">
        <v>2.8</v>
      </c>
      <c r="AU1529" t="s">
        <v>135</v>
      </c>
      <c r="AV1529">
        <v>0</v>
      </c>
      <c r="AW1529">
        <v>2</v>
      </c>
      <c r="AX1529">
        <v>449000035</v>
      </c>
      <c r="AY1529">
        <v>1</v>
      </c>
      <c r="AZ1529">
        <v>0</v>
      </c>
      <c r="BA1529">
        <v>1586</v>
      </c>
      <c r="BB1529">
        <v>1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549.94799999999998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1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CV1529">
        <v>0</v>
      </c>
      <c r="CW1529">
        <v>0</v>
      </c>
      <c r="CX1529">
        <f>ROUND(Y1529*Source!I838,7)</f>
        <v>0</v>
      </c>
      <c r="CY1529">
        <f>AA1529</f>
        <v>257.3</v>
      </c>
      <c r="CZ1529">
        <f>AE1529</f>
        <v>196.41</v>
      </c>
      <c r="DA1529">
        <f>AI1529</f>
        <v>1.31</v>
      </c>
      <c r="DB1529">
        <f>ROUND((ROUND(AT1529*CZ1529,2)*ROUND(0,7)),6)</f>
        <v>0</v>
      </c>
      <c r="DC1529">
        <f>ROUND((ROUND(AT1529*AG1529,2)*ROUND(0,7)),6)</f>
        <v>0</v>
      </c>
      <c r="DD1529" t="s">
        <v>3</v>
      </c>
      <c r="DE1529" t="s">
        <v>3</v>
      </c>
      <c r="DF1529">
        <f>ROUND(ROUND(AE1529*AI1529,2)*CX1529,2)</f>
        <v>0</v>
      </c>
      <c r="DG1529">
        <f t="shared" si="694"/>
        <v>0</v>
      </c>
      <c r="DH1529">
        <f t="shared" si="674"/>
        <v>0</v>
      </c>
      <c r="DI1529">
        <f t="shared" si="675"/>
        <v>0</v>
      </c>
      <c r="DJ1529">
        <f>DF1529</f>
        <v>0</v>
      </c>
      <c r="DK1529">
        <v>0</v>
      </c>
      <c r="DL1529" t="s">
        <v>3</v>
      </c>
      <c r="DM1529">
        <v>0</v>
      </c>
      <c r="DN1529" t="s">
        <v>3</v>
      </c>
      <c r="DO1529">
        <v>0</v>
      </c>
    </row>
    <row r="1530" spans="1:119" x14ac:dyDescent="0.2">
      <c r="A1530">
        <f>ROW(Source!A838)</f>
        <v>838</v>
      </c>
      <c r="B1530">
        <v>449016111</v>
      </c>
      <c r="C1530">
        <v>449000022</v>
      </c>
      <c r="D1530">
        <v>277566433</v>
      </c>
      <c r="E1530">
        <v>109</v>
      </c>
      <c r="F1530">
        <v>1</v>
      </c>
      <c r="G1530">
        <v>1</v>
      </c>
      <c r="H1530">
        <v>3</v>
      </c>
      <c r="I1530" t="s">
        <v>633</v>
      </c>
      <c r="J1530" t="s">
        <v>3</v>
      </c>
      <c r="K1530" t="s">
        <v>634</v>
      </c>
      <c r="L1530">
        <v>3277935</v>
      </c>
      <c r="N1530">
        <v>1013</v>
      </c>
      <c r="O1530" t="s">
        <v>635</v>
      </c>
      <c r="P1530" t="s">
        <v>635</v>
      </c>
      <c r="Q1530">
        <v>1</v>
      </c>
      <c r="W1530">
        <v>0</v>
      </c>
      <c r="X1530">
        <v>274903907</v>
      </c>
      <c r="Y1530">
        <f t="shared" ref="Y1530:Y1544" si="695">AT1530</f>
        <v>2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1</v>
      </c>
      <c r="AJ1530">
        <v>1</v>
      </c>
      <c r="AK1530">
        <v>1</v>
      </c>
      <c r="AL1530">
        <v>1</v>
      </c>
      <c r="AM1530">
        <v>-2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 t="s">
        <v>3</v>
      </c>
      <c r="AT1530">
        <v>2</v>
      </c>
      <c r="AU1530" t="s">
        <v>3</v>
      </c>
      <c r="AV1530">
        <v>0</v>
      </c>
      <c r="AW1530">
        <v>2</v>
      </c>
      <c r="AX1530">
        <v>449000036</v>
      </c>
      <c r="AY1530">
        <v>1</v>
      </c>
      <c r="AZ1530">
        <v>2048</v>
      </c>
      <c r="BA1530">
        <v>1587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CV1530">
        <v>0</v>
      </c>
      <c r="CW1530">
        <v>0</v>
      </c>
      <c r="CX1530">
        <f>ROUND(Y1530*Source!I838,7)</f>
        <v>0.02</v>
      </c>
      <c r="CY1530">
        <f>AA1530</f>
        <v>0</v>
      </c>
      <c r="CZ1530">
        <f>AE1530</f>
        <v>0</v>
      </c>
      <c r="DA1530">
        <f>AI1530</f>
        <v>1</v>
      </c>
      <c r="DB1530">
        <f t="shared" ref="DB1530:DB1544" si="696">ROUND(ROUND(AT1530*CZ1530,2),6)</f>
        <v>0</v>
      </c>
      <c r="DC1530">
        <f t="shared" ref="DC1530:DC1544" si="697">ROUND(ROUND(AT1530*AG1530,2),6)</f>
        <v>0</v>
      </c>
      <c r="DD1530" t="s">
        <v>3</v>
      </c>
      <c r="DE1530" t="s">
        <v>3</v>
      </c>
      <c r="DF1530">
        <f>ROUND(ROUND(AE1530,2)*CX1530,2)</f>
        <v>0</v>
      </c>
      <c r="DG1530">
        <f t="shared" si="694"/>
        <v>0</v>
      </c>
      <c r="DH1530">
        <f t="shared" si="674"/>
        <v>0</v>
      </c>
      <c r="DI1530">
        <f t="shared" si="675"/>
        <v>0</v>
      </c>
      <c r="DJ1530">
        <f>DF1530</f>
        <v>0</v>
      </c>
      <c r="DK1530">
        <v>0</v>
      </c>
      <c r="DL1530" t="s">
        <v>3</v>
      </c>
      <c r="DM1530">
        <v>0</v>
      </c>
      <c r="DN1530" t="s">
        <v>3</v>
      </c>
      <c r="DO1530">
        <v>0</v>
      </c>
    </row>
    <row r="1531" spans="1:119" x14ac:dyDescent="0.2">
      <c r="A1531">
        <f>ROW(Source!A840)</f>
        <v>840</v>
      </c>
      <c r="B1531">
        <v>449016111</v>
      </c>
      <c r="C1531">
        <v>449000038</v>
      </c>
      <c r="D1531">
        <v>277560343</v>
      </c>
      <c r="E1531">
        <v>109</v>
      </c>
      <c r="F1531">
        <v>1</v>
      </c>
      <c r="G1531">
        <v>1</v>
      </c>
      <c r="H1531">
        <v>1</v>
      </c>
      <c r="I1531" t="s">
        <v>1433</v>
      </c>
      <c r="J1531" t="s">
        <v>3</v>
      </c>
      <c r="K1531" t="s">
        <v>1434</v>
      </c>
      <c r="L1531">
        <v>1191</v>
      </c>
      <c r="N1531">
        <v>1013</v>
      </c>
      <c r="O1531" t="s">
        <v>1203</v>
      </c>
      <c r="P1531" t="s">
        <v>1203</v>
      </c>
      <c r="Q1531">
        <v>1</v>
      </c>
      <c r="W1531">
        <v>0</v>
      </c>
      <c r="X1531">
        <v>71966457</v>
      </c>
      <c r="Y1531">
        <f t="shared" si="695"/>
        <v>5.0999999999999996</v>
      </c>
      <c r="AA1531">
        <v>0</v>
      </c>
      <c r="AB1531">
        <v>0</v>
      </c>
      <c r="AC1531">
        <v>0</v>
      </c>
      <c r="AD1531">
        <v>620.24</v>
      </c>
      <c r="AE1531">
        <v>0</v>
      </c>
      <c r="AF1531">
        <v>0</v>
      </c>
      <c r="AG1531">
        <v>0</v>
      </c>
      <c r="AH1531">
        <v>620.24</v>
      </c>
      <c r="AI1531">
        <v>1</v>
      </c>
      <c r="AJ1531">
        <v>1</v>
      </c>
      <c r="AK1531">
        <v>1</v>
      </c>
      <c r="AL1531">
        <v>1</v>
      </c>
      <c r="AM1531">
        <v>-2</v>
      </c>
      <c r="AN1531">
        <v>0</v>
      </c>
      <c r="AO1531">
        <v>0</v>
      </c>
      <c r="AP1531">
        <v>1</v>
      </c>
      <c r="AQ1531">
        <v>1</v>
      </c>
      <c r="AR1531">
        <v>0</v>
      </c>
      <c r="AS1531" t="s">
        <v>3</v>
      </c>
      <c r="AT1531">
        <v>5.0999999999999996</v>
      </c>
      <c r="AU1531" t="s">
        <v>3</v>
      </c>
      <c r="AV1531">
        <v>1</v>
      </c>
      <c r="AW1531">
        <v>2</v>
      </c>
      <c r="AX1531">
        <v>449000053</v>
      </c>
      <c r="AY1531">
        <v>2</v>
      </c>
      <c r="AZ1531">
        <v>131072</v>
      </c>
      <c r="BA1531">
        <v>1588</v>
      </c>
      <c r="BB1531">
        <v>1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3163.2239999999997</v>
      </c>
      <c r="BN1531">
        <v>5.0999999999999996</v>
      </c>
      <c r="BO1531">
        <v>0</v>
      </c>
      <c r="BP1531">
        <v>1</v>
      </c>
      <c r="BQ1531">
        <v>0</v>
      </c>
      <c r="BR1531">
        <v>0</v>
      </c>
      <c r="BS1531">
        <v>0</v>
      </c>
      <c r="BT1531">
        <v>3163.2239999999997</v>
      </c>
      <c r="BU1531">
        <v>5.0999999999999996</v>
      </c>
      <c r="BV1531">
        <v>0</v>
      </c>
      <c r="BW1531">
        <v>1</v>
      </c>
      <c r="CU1531">
        <f>ROUND(AT1531*Source!I840*AH1531*AL1531,2)</f>
        <v>0</v>
      </c>
      <c r="CV1531">
        <f>ROUND(Y1531*Source!I840,7)</f>
        <v>0</v>
      </c>
      <c r="CW1531">
        <v>0</v>
      </c>
      <c r="CX1531">
        <f>ROUND(Y1531*Source!I840,7)</f>
        <v>0</v>
      </c>
      <c r="CY1531">
        <f>AD1531</f>
        <v>620.24</v>
      </c>
      <c r="CZ1531">
        <f>AH1531</f>
        <v>620.24</v>
      </c>
      <c r="DA1531">
        <f>AL1531</f>
        <v>1</v>
      </c>
      <c r="DB1531">
        <f t="shared" si="696"/>
        <v>3163.22</v>
      </c>
      <c r="DC1531">
        <f t="shared" si="697"/>
        <v>0</v>
      </c>
      <c r="DD1531" t="s">
        <v>3</v>
      </c>
      <c r="DE1531" t="s">
        <v>3</v>
      </c>
      <c r="DF1531">
        <f>ROUND(ROUND(AE1531,2)*CX1531,2)</f>
        <v>0</v>
      </c>
      <c r="DG1531">
        <f t="shared" si="694"/>
        <v>0</v>
      </c>
      <c r="DH1531">
        <f t="shared" si="674"/>
        <v>0</v>
      </c>
      <c r="DI1531">
        <f t="shared" si="675"/>
        <v>0</v>
      </c>
      <c r="DJ1531">
        <f>DI1531</f>
        <v>0</v>
      </c>
      <c r="DK1531">
        <v>1</v>
      </c>
      <c r="DL1531" t="s">
        <v>3</v>
      </c>
      <c r="DM1531">
        <v>0</v>
      </c>
      <c r="DN1531" t="s">
        <v>3</v>
      </c>
      <c r="DO1531">
        <v>0</v>
      </c>
    </row>
    <row r="1532" spans="1:119" x14ac:dyDescent="0.2">
      <c r="A1532">
        <f>ROW(Source!A840)</f>
        <v>840</v>
      </c>
      <c r="B1532">
        <v>449016111</v>
      </c>
      <c r="C1532">
        <v>449000038</v>
      </c>
      <c r="D1532">
        <v>277560491</v>
      </c>
      <c r="E1532">
        <v>109</v>
      </c>
      <c r="F1532">
        <v>1</v>
      </c>
      <c r="G1532">
        <v>1</v>
      </c>
      <c r="H1532">
        <v>1</v>
      </c>
      <c r="I1532" t="s">
        <v>1204</v>
      </c>
      <c r="J1532" t="s">
        <v>3</v>
      </c>
      <c r="K1532" t="s">
        <v>1205</v>
      </c>
      <c r="L1532">
        <v>1191</v>
      </c>
      <c r="N1532">
        <v>1013</v>
      </c>
      <c r="O1532" t="s">
        <v>1203</v>
      </c>
      <c r="P1532" t="s">
        <v>1203</v>
      </c>
      <c r="Q1532">
        <v>1</v>
      </c>
      <c r="W1532">
        <v>0</v>
      </c>
      <c r="X1532">
        <v>-1417349443</v>
      </c>
      <c r="Y1532">
        <f t="shared" si="695"/>
        <v>0.2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1</v>
      </c>
      <c r="AJ1532">
        <v>1</v>
      </c>
      <c r="AK1532">
        <v>1</v>
      </c>
      <c r="AL1532">
        <v>1</v>
      </c>
      <c r="AM1532">
        <v>-2</v>
      </c>
      <c r="AN1532">
        <v>0</v>
      </c>
      <c r="AO1532">
        <v>0</v>
      </c>
      <c r="AP1532">
        <v>1</v>
      </c>
      <c r="AQ1532">
        <v>1</v>
      </c>
      <c r="AR1532">
        <v>0</v>
      </c>
      <c r="AS1532" t="s">
        <v>3</v>
      </c>
      <c r="AT1532">
        <v>0.2</v>
      </c>
      <c r="AU1532" t="s">
        <v>3</v>
      </c>
      <c r="AV1532">
        <v>2</v>
      </c>
      <c r="AW1532">
        <v>2</v>
      </c>
      <c r="AX1532">
        <v>449000054</v>
      </c>
      <c r="AY1532">
        <v>1</v>
      </c>
      <c r="AZ1532">
        <v>0</v>
      </c>
      <c r="BA1532">
        <v>1589</v>
      </c>
      <c r="BB1532">
        <v>1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CV1532">
        <v>0</v>
      </c>
      <c r="CW1532">
        <v>0</v>
      </c>
      <c r="CX1532">
        <f>ROUND(Y1532*Source!I840,7)</f>
        <v>0</v>
      </c>
      <c r="CY1532">
        <f>AD1532</f>
        <v>0</v>
      </c>
      <c r="CZ1532">
        <f>AH1532</f>
        <v>0</v>
      </c>
      <c r="DA1532">
        <f>AL1532</f>
        <v>1</v>
      </c>
      <c r="DB1532">
        <f t="shared" si="696"/>
        <v>0</v>
      </c>
      <c r="DC1532">
        <f t="shared" si="697"/>
        <v>0</v>
      </c>
      <c r="DD1532" t="s">
        <v>3</v>
      </c>
      <c r="DE1532" t="s">
        <v>3</v>
      </c>
      <c r="DF1532">
        <f>ROUND(ROUND(AE1532,2)*CX1532,2)</f>
        <v>0</v>
      </c>
      <c r="DG1532">
        <f t="shared" si="694"/>
        <v>0</v>
      </c>
      <c r="DH1532">
        <f t="shared" si="674"/>
        <v>0</v>
      </c>
      <c r="DI1532">
        <f t="shared" si="675"/>
        <v>0</v>
      </c>
      <c r="DJ1532">
        <f>DI1532</f>
        <v>0</v>
      </c>
      <c r="DK1532">
        <v>0</v>
      </c>
      <c r="DL1532" t="s">
        <v>3</v>
      </c>
      <c r="DM1532">
        <v>0</v>
      </c>
      <c r="DN1532" t="s">
        <v>3</v>
      </c>
      <c r="DO1532">
        <v>0</v>
      </c>
    </row>
    <row r="1533" spans="1:119" x14ac:dyDescent="0.2">
      <c r="A1533">
        <f>ROW(Source!A840)</f>
        <v>840</v>
      </c>
      <c r="B1533">
        <v>449016111</v>
      </c>
      <c r="C1533">
        <v>449000038</v>
      </c>
      <c r="D1533">
        <v>277944840</v>
      </c>
      <c r="E1533">
        <v>1</v>
      </c>
      <c r="F1533">
        <v>1</v>
      </c>
      <c r="G1533">
        <v>1</v>
      </c>
      <c r="H1533">
        <v>2</v>
      </c>
      <c r="I1533" t="s">
        <v>1364</v>
      </c>
      <c r="J1533" t="s">
        <v>1365</v>
      </c>
      <c r="K1533" t="s">
        <v>1366</v>
      </c>
      <c r="L1533">
        <v>1368</v>
      </c>
      <c r="N1533">
        <v>1011</v>
      </c>
      <c r="O1533" t="s">
        <v>1100</v>
      </c>
      <c r="P1533" t="s">
        <v>1100</v>
      </c>
      <c r="Q1533">
        <v>1</v>
      </c>
      <c r="W1533">
        <v>0</v>
      </c>
      <c r="X1533">
        <v>622831100</v>
      </c>
      <c r="Y1533">
        <f t="shared" si="695"/>
        <v>0.2</v>
      </c>
      <c r="AA1533">
        <v>0</v>
      </c>
      <c r="AB1533">
        <v>1587.88</v>
      </c>
      <c r="AC1533">
        <v>620.24</v>
      </c>
      <c r="AD1533">
        <v>0</v>
      </c>
      <c r="AE1533">
        <v>0</v>
      </c>
      <c r="AF1533">
        <v>1587.88</v>
      </c>
      <c r="AG1533">
        <v>620.24</v>
      </c>
      <c r="AH1533">
        <v>0</v>
      </c>
      <c r="AI1533">
        <v>1</v>
      </c>
      <c r="AJ1533">
        <v>1</v>
      </c>
      <c r="AK1533">
        <v>1</v>
      </c>
      <c r="AL1533">
        <v>1</v>
      </c>
      <c r="AM1533">
        <v>-2</v>
      </c>
      <c r="AN1533">
        <v>0</v>
      </c>
      <c r="AO1533">
        <v>0</v>
      </c>
      <c r="AP1533">
        <v>1</v>
      </c>
      <c r="AQ1533">
        <v>1</v>
      </c>
      <c r="AR1533">
        <v>0</v>
      </c>
      <c r="AS1533" t="s">
        <v>3</v>
      </c>
      <c r="AT1533">
        <v>0.2</v>
      </c>
      <c r="AU1533" t="s">
        <v>3</v>
      </c>
      <c r="AV1533">
        <v>1</v>
      </c>
      <c r="AW1533">
        <v>2</v>
      </c>
      <c r="AX1533">
        <v>449000055</v>
      </c>
      <c r="AY1533">
        <v>2</v>
      </c>
      <c r="AZ1533">
        <v>98304</v>
      </c>
      <c r="BA1533">
        <v>1590</v>
      </c>
      <c r="BB1533">
        <v>1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317.57600000000002</v>
      </c>
      <c r="BL1533">
        <v>124.048</v>
      </c>
      <c r="BM1533">
        <v>0</v>
      </c>
      <c r="BN1533">
        <v>0</v>
      </c>
      <c r="BO1533">
        <v>0.2</v>
      </c>
      <c r="BP1533">
        <v>1</v>
      </c>
      <c r="BQ1533">
        <v>0</v>
      </c>
      <c r="BR1533">
        <v>317.57600000000002</v>
      </c>
      <c r="BS1533">
        <v>124.048</v>
      </c>
      <c r="BT1533">
        <v>0</v>
      </c>
      <c r="BU1533">
        <v>0</v>
      </c>
      <c r="BV1533">
        <v>0.2</v>
      </c>
      <c r="BW1533">
        <v>1</v>
      </c>
      <c r="CV1533">
        <v>0</v>
      </c>
      <c r="CW1533">
        <f>ROUND(Y1533*Source!I840*DO1533,7)</f>
        <v>0</v>
      </c>
      <c r="CX1533">
        <f>ROUND(Y1533*Source!I840,7)</f>
        <v>0</v>
      </c>
      <c r="CY1533">
        <f>AB1533</f>
        <v>1587.88</v>
      </c>
      <c r="CZ1533">
        <f>AF1533</f>
        <v>1587.88</v>
      </c>
      <c r="DA1533">
        <f>AJ1533</f>
        <v>1</v>
      </c>
      <c r="DB1533">
        <f t="shared" si="696"/>
        <v>317.58</v>
      </c>
      <c r="DC1533">
        <f t="shared" si="697"/>
        <v>124.05</v>
      </c>
      <c r="DD1533" t="s">
        <v>3</v>
      </c>
      <c r="DE1533" t="s">
        <v>3</v>
      </c>
      <c r="DF1533">
        <f>ROUND(ROUND(AE1533,2)*CX1533,2)</f>
        <v>0</v>
      </c>
      <c r="DG1533">
        <f t="shared" si="694"/>
        <v>0</v>
      </c>
      <c r="DH1533">
        <f t="shared" si="674"/>
        <v>0</v>
      </c>
      <c r="DI1533">
        <f t="shared" si="675"/>
        <v>0</v>
      </c>
      <c r="DJ1533">
        <f>DG1533+DH1533</f>
        <v>0</v>
      </c>
      <c r="DK1533">
        <v>1</v>
      </c>
      <c r="DL1533" t="s">
        <v>1219</v>
      </c>
      <c r="DM1533">
        <v>5</v>
      </c>
      <c r="DN1533" t="s">
        <v>1203</v>
      </c>
      <c r="DO1533">
        <v>1</v>
      </c>
    </row>
    <row r="1534" spans="1:119" x14ac:dyDescent="0.2">
      <c r="A1534">
        <f>ROW(Source!A840)</f>
        <v>840</v>
      </c>
      <c r="B1534">
        <v>449016111</v>
      </c>
      <c r="C1534">
        <v>449000038</v>
      </c>
      <c r="D1534">
        <v>277862554</v>
      </c>
      <c r="E1534">
        <v>1</v>
      </c>
      <c r="F1534">
        <v>1</v>
      </c>
      <c r="G1534">
        <v>1</v>
      </c>
      <c r="H1534">
        <v>3</v>
      </c>
      <c r="I1534" t="s">
        <v>1852</v>
      </c>
      <c r="J1534" t="s">
        <v>1853</v>
      </c>
      <c r="K1534" t="s">
        <v>1854</v>
      </c>
      <c r="L1534">
        <v>1346</v>
      </c>
      <c r="N1534">
        <v>1009</v>
      </c>
      <c r="O1534" t="s">
        <v>441</v>
      </c>
      <c r="P1534" t="s">
        <v>441</v>
      </c>
      <c r="Q1534">
        <v>1</v>
      </c>
      <c r="W1534">
        <v>0</v>
      </c>
      <c r="X1534">
        <v>-1086795065</v>
      </c>
      <c r="Y1534">
        <f t="shared" si="695"/>
        <v>4.0000000000000001E-3</v>
      </c>
      <c r="AA1534">
        <v>853.44</v>
      </c>
      <c r="AB1534">
        <v>0</v>
      </c>
      <c r="AC1534">
        <v>0</v>
      </c>
      <c r="AD1534">
        <v>0</v>
      </c>
      <c r="AE1534">
        <v>596.80999999999995</v>
      </c>
      <c r="AF1534">
        <v>0</v>
      </c>
      <c r="AG1534">
        <v>0</v>
      </c>
      <c r="AH1534">
        <v>0</v>
      </c>
      <c r="AI1534">
        <v>1.43</v>
      </c>
      <c r="AJ1534">
        <v>1</v>
      </c>
      <c r="AK1534">
        <v>1</v>
      </c>
      <c r="AL1534">
        <v>1</v>
      </c>
      <c r="AM1534">
        <v>2</v>
      </c>
      <c r="AN1534">
        <v>0</v>
      </c>
      <c r="AO1534">
        <v>0</v>
      </c>
      <c r="AP1534">
        <v>1</v>
      </c>
      <c r="AQ1534">
        <v>1</v>
      </c>
      <c r="AR1534">
        <v>0</v>
      </c>
      <c r="AS1534" t="s">
        <v>3</v>
      </c>
      <c r="AT1534">
        <v>4.0000000000000001E-3</v>
      </c>
      <c r="AU1534" t="s">
        <v>3</v>
      </c>
      <c r="AV1534">
        <v>0</v>
      </c>
      <c r="AW1534">
        <v>2</v>
      </c>
      <c r="AX1534">
        <v>449000056</v>
      </c>
      <c r="AY1534">
        <v>1</v>
      </c>
      <c r="AZ1534">
        <v>0</v>
      </c>
      <c r="BA1534">
        <v>1591</v>
      </c>
      <c r="BB1534">
        <v>1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2.3872399999999998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1</v>
      </c>
      <c r="BQ1534">
        <v>2.3872399999999998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1</v>
      </c>
      <c r="CV1534">
        <v>0</v>
      </c>
      <c r="CW1534">
        <v>0</v>
      </c>
      <c r="CX1534">
        <f>ROUND(Y1534*Source!I840,7)</f>
        <v>0</v>
      </c>
      <c r="CY1534">
        <f t="shared" ref="CY1534:CY1544" si="698">AA1534</f>
        <v>853.44</v>
      </c>
      <c r="CZ1534">
        <f t="shared" ref="CZ1534:CZ1544" si="699">AE1534</f>
        <v>596.80999999999995</v>
      </c>
      <c r="DA1534">
        <f t="shared" ref="DA1534:DA1544" si="700">AI1534</f>
        <v>1.43</v>
      </c>
      <c r="DB1534">
        <f t="shared" si="696"/>
        <v>2.39</v>
      </c>
      <c r="DC1534">
        <f t="shared" si="697"/>
        <v>0</v>
      </c>
      <c r="DD1534" t="s">
        <v>3</v>
      </c>
      <c r="DE1534" t="s">
        <v>3</v>
      </c>
      <c r="DF1534">
        <f t="shared" ref="DF1534:DF1542" si="701">ROUND(ROUND(AE1534*AI1534,2)*CX1534,2)</f>
        <v>0</v>
      </c>
      <c r="DG1534">
        <f t="shared" si="694"/>
        <v>0</v>
      </c>
      <c r="DH1534">
        <f t="shared" si="674"/>
        <v>0</v>
      </c>
      <c r="DI1534">
        <f t="shared" si="675"/>
        <v>0</v>
      </c>
      <c r="DJ1534">
        <f t="shared" ref="DJ1534:DJ1544" si="702">DF1534</f>
        <v>0</v>
      </c>
      <c r="DK1534">
        <v>0</v>
      </c>
      <c r="DL1534" t="s">
        <v>3</v>
      </c>
      <c r="DM1534">
        <v>0</v>
      </c>
      <c r="DN1534" t="s">
        <v>3</v>
      </c>
      <c r="DO1534">
        <v>0</v>
      </c>
    </row>
    <row r="1535" spans="1:119" x14ac:dyDescent="0.2">
      <c r="A1535">
        <f>ROW(Source!A840)</f>
        <v>840</v>
      </c>
      <c r="B1535">
        <v>449016111</v>
      </c>
      <c r="C1535">
        <v>449000038</v>
      </c>
      <c r="D1535">
        <v>277862733</v>
      </c>
      <c r="E1535">
        <v>1</v>
      </c>
      <c r="F1535">
        <v>1</v>
      </c>
      <c r="G1535">
        <v>1</v>
      </c>
      <c r="H1535">
        <v>3</v>
      </c>
      <c r="I1535" t="s">
        <v>1713</v>
      </c>
      <c r="J1535" t="s">
        <v>1714</v>
      </c>
      <c r="K1535" t="s">
        <v>1715</v>
      </c>
      <c r="L1535">
        <v>1346</v>
      </c>
      <c r="N1535">
        <v>1009</v>
      </c>
      <c r="O1535" t="s">
        <v>441</v>
      </c>
      <c r="P1535" t="s">
        <v>441</v>
      </c>
      <c r="Q1535">
        <v>1</v>
      </c>
      <c r="W1535">
        <v>0</v>
      </c>
      <c r="X1535">
        <v>1008260642</v>
      </c>
      <c r="Y1535">
        <f t="shared" si="695"/>
        <v>5.0000000000000001E-3</v>
      </c>
      <c r="AA1535">
        <v>406.33</v>
      </c>
      <c r="AB1535">
        <v>0</v>
      </c>
      <c r="AC1535">
        <v>0</v>
      </c>
      <c r="AD1535">
        <v>0</v>
      </c>
      <c r="AE1535">
        <v>284.14999999999998</v>
      </c>
      <c r="AF1535">
        <v>0</v>
      </c>
      <c r="AG1535">
        <v>0</v>
      </c>
      <c r="AH1535">
        <v>0</v>
      </c>
      <c r="AI1535">
        <v>1.43</v>
      </c>
      <c r="AJ1535">
        <v>1</v>
      </c>
      <c r="AK1535">
        <v>1</v>
      </c>
      <c r="AL1535">
        <v>1</v>
      </c>
      <c r="AM1535">
        <v>2</v>
      </c>
      <c r="AN1535">
        <v>0</v>
      </c>
      <c r="AO1535">
        <v>0</v>
      </c>
      <c r="AP1535">
        <v>1</v>
      </c>
      <c r="AQ1535">
        <v>1</v>
      </c>
      <c r="AR1535">
        <v>0</v>
      </c>
      <c r="AS1535" t="s">
        <v>3</v>
      </c>
      <c r="AT1535">
        <v>5.0000000000000001E-3</v>
      </c>
      <c r="AU1535" t="s">
        <v>3</v>
      </c>
      <c r="AV1535">
        <v>0</v>
      </c>
      <c r="AW1535">
        <v>2</v>
      </c>
      <c r="AX1535">
        <v>449000057</v>
      </c>
      <c r="AY1535">
        <v>1</v>
      </c>
      <c r="AZ1535">
        <v>0</v>
      </c>
      <c r="BA1535">
        <v>1592</v>
      </c>
      <c r="BB1535">
        <v>1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1.42075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1</v>
      </c>
      <c r="BQ1535">
        <v>1.42075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1</v>
      </c>
      <c r="CV1535">
        <v>0</v>
      </c>
      <c r="CW1535">
        <v>0</v>
      </c>
      <c r="CX1535">
        <f>ROUND(Y1535*Source!I840,7)</f>
        <v>0</v>
      </c>
      <c r="CY1535">
        <f t="shared" si="698"/>
        <v>406.33</v>
      </c>
      <c r="CZ1535">
        <f t="shared" si="699"/>
        <v>284.14999999999998</v>
      </c>
      <c r="DA1535">
        <f t="shared" si="700"/>
        <v>1.43</v>
      </c>
      <c r="DB1535">
        <f t="shared" si="696"/>
        <v>1.42</v>
      </c>
      <c r="DC1535">
        <f t="shared" si="697"/>
        <v>0</v>
      </c>
      <c r="DD1535" t="s">
        <v>3</v>
      </c>
      <c r="DE1535" t="s">
        <v>3</v>
      </c>
      <c r="DF1535">
        <f t="shared" si="701"/>
        <v>0</v>
      </c>
      <c r="DG1535">
        <f t="shared" si="694"/>
        <v>0</v>
      </c>
      <c r="DH1535">
        <f t="shared" si="674"/>
        <v>0</v>
      </c>
      <c r="DI1535">
        <f t="shared" si="675"/>
        <v>0</v>
      </c>
      <c r="DJ1535">
        <f t="shared" si="702"/>
        <v>0</v>
      </c>
      <c r="DK1535">
        <v>0</v>
      </c>
      <c r="DL1535" t="s">
        <v>3</v>
      </c>
      <c r="DM1535">
        <v>0</v>
      </c>
      <c r="DN1535" t="s">
        <v>3</v>
      </c>
      <c r="DO1535">
        <v>0</v>
      </c>
    </row>
    <row r="1536" spans="1:119" x14ac:dyDescent="0.2">
      <c r="A1536">
        <f>ROW(Source!A840)</f>
        <v>840</v>
      </c>
      <c r="B1536">
        <v>449016111</v>
      </c>
      <c r="C1536">
        <v>449000038</v>
      </c>
      <c r="D1536">
        <v>277865759</v>
      </c>
      <c r="E1536">
        <v>1</v>
      </c>
      <c r="F1536">
        <v>1</v>
      </c>
      <c r="G1536">
        <v>1</v>
      </c>
      <c r="H1536">
        <v>3</v>
      </c>
      <c r="I1536" t="s">
        <v>1683</v>
      </c>
      <c r="J1536" t="s">
        <v>1684</v>
      </c>
      <c r="K1536" t="s">
        <v>1685</v>
      </c>
      <c r="L1536">
        <v>1301</v>
      </c>
      <c r="N1536">
        <v>1003</v>
      </c>
      <c r="O1536" t="s">
        <v>211</v>
      </c>
      <c r="P1536" t="s">
        <v>211</v>
      </c>
      <c r="Q1536">
        <v>1</v>
      </c>
      <c r="W1536">
        <v>0</v>
      </c>
      <c r="X1536">
        <v>82205366</v>
      </c>
      <c r="Y1536">
        <f t="shared" si="695"/>
        <v>4.21</v>
      </c>
      <c r="AA1536">
        <v>3.47</v>
      </c>
      <c r="AB1536">
        <v>0</v>
      </c>
      <c r="AC1536">
        <v>0</v>
      </c>
      <c r="AD1536">
        <v>0</v>
      </c>
      <c r="AE1536">
        <v>2.27</v>
      </c>
      <c r="AF1536">
        <v>0</v>
      </c>
      <c r="AG1536">
        <v>0</v>
      </c>
      <c r="AH1536">
        <v>0</v>
      </c>
      <c r="AI1536">
        <v>1.53</v>
      </c>
      <c r="AJ1536">
        <v>1</v>
      </c>
      <c r="AK1536">
        <v>1</v>
      </c>
      <c r="AL1536">
        <v>1</v>
      </c>
      <c r="AM1536">
        <v>2</v>
      </c>
      <c r="AN1536">
        <v>0</v>
      </c>
      <c r="AO1536">
        <v>0</v>
      </c>
      <c r="AP1536">
        <v>1</v>
      </c>
      <c r="AQ1536">
        <v>1</v>
      </c>
      <c r="AR1536">
        <v>0</v>
      </c>
      <c r="AS1536" t="s">
        <v>3</v>
      </c>
      <c r="AT1536">
        <v>4.21</v>
      </c>
      <c r="AU1536" t="s">
        <v>3</v>
      </c>
      <c r="AV1536">
        <v>0</v>
      </c>
      <c r="AW1536">
        <v>2</v>
      </c>
      <c r="AX1536">
        <v>449000058</v>
      </c>
      <c r="AY1536">
        <v>1</v>
      </c>
      <c r="AZ1536">
        <v>0</v>
      </c>
      <c r="BA1536">
        <v>1593</v>
      </c>
      <c r="BB1536">
        <v>1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9.5566999999999993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1</v>
      </c>
      <c r="BQ1536">
        <v>9.5566999999999993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1</v>
      </c>
      <c r="CV1536">
        <v>0</v>
      </c>
      <c r="CW1536">
        <v>0</v>
      </c>
      <c r="CX1536">
        <f>ROUND(Y1536*Source!I840,7)</f>
        <v>0</v>
      </c>
      <c r="CY1536">
        <f t="shared" si="698"/>
        <v>3.47</v>
      </c>
      <c r="CZ1536">
        <f t="shared" si="699"/>
        <v>2.27</v>
      </c>
      <c r="DA1536">
        <f t="shared" si="700"/>
        <v>1.53</v>
      </c>
      <c r="DB1536">
        <f t="shared" si="696"/>
        <v>9.56</v>
      </c>
      <c r="DC1536">
        <f t="shared" si="697"/>
        <v>0</v>
      </c>
      <c r="DD1536" t="s">
        <v>3</v>
      </c>
      <c r="DE1536" t="s">
        <v>3</v>
      </c>
      <c r="DF1536">
        <f t="shared" si="701"/>
        <v>0</v>
      </c>
      <c r="DG1536">
        <f t="shared" si="694"/>
        <v>0</v>
      </c>
      <c r="DH1536">
        <f t="shared" si="674"/>
        <v>0</v>
      </c>
      <c r="DI1536">
        <f t="shared" si="675"/>
        <v>0</v>
      </c>
      <c r="DJ1536">
        <f t="shared" si="702"/>
        <v>0</v>
      </c>
      <c r="DK1536">
        <v>0</v>
      </c>
      <c r="DL1536" t="s">
        <v>3</v>
      </c>
      <c r="DM1536">
        <v>0</v>
      </c>
      <c r="DN1536" t="s">
        <v>3</v>
      </c>
      <c r="DO1536">
        <v>0</v>
      </c>
    </row>
    <row r="1537" spans="1:119" x14ac:dyDescent="0.2">
      <c r="A1537">
        <f>ROW(Source!A840)</f>
        <v>840</v>
      </c>
      <c r="B1537">
        <v>449016111</v>
      </c>
      <c r="C1537">
        <v>449000038</v>
      </c>
      <c r="D1537">
        <v>277867733</v>
      </c>
      <c r="E1537">
        <v>1</v>
      </c>
      <c r="F1537">
        <v>1</v>
      </c>
      <c r="G1537">
        <v>1</v>
      </c>
      <c r="H1537">
        <v>3</v>
      </c>
      <c r="I1537" t="s">
        <v>1241</v>
      </c>
      <c r="J1537" t="s">
        <v>1242</v>
      </c>
      <c r="K1537" t="s">
        <v>1243</v>
      </c>
      <c r="L1537">
        <v>1346</v>
      </c>
      <c r="N1537">
        <v>1009</v>
      </c>
      <c r="O1537" t="s">
        <v>441</v>
      </c>
      <c r="P1537" t="s">
        <v>441</v>
      </c>
      <c r="Q1537">
        <v>1</v>
      </c>
      <c r="W1537">
        <v>0</v>
      </c>
      <c r="X1537">
        <v>391631581</v>
      </c>
      <c r="Y1537">
        <f t="shared" si="695"/>
        <v>0.1</v>
      </c>
      <c r="AA1537">
        <v>188.92</v>
      </c>
      <c r="AB1537">
        <v>0</v>
      </c>
      <c r="AC1537">
        <v>0</v>
      </c>
      <c r="AD1537">
        <v>0</v>
      </c>
      <c r="AE1537">
        <v>174.93</v>
      </c>
      <c r="AF1537">
        <v>0</v>
      </c>
      <c r="AG1537">
        <v>0</v>
      </c>
      <c r="AH1537">
        <v>0</v>
      </c>
      <c r="AI1537">
        <v>1.08</v>
      </c>
      <c r="AJ1537">
        <v>1</v>
      </c>
      <c r="AK1537">
        <v>1</v>
      </c>
      <c r="AL1537">
        <v>1</v>
      </c>
      <c r="AM1537">
        <v>2</v>
      </c>
      <c r="AN1537">
        <v>0</v>
      </c>
      <c r="AO1537">
        <v>0</v>
      </c>
      <c r="AP1537">
        <v>1</v>
      </c>
      <c r="AQ1537">
        <v>1</v>
      </c>
      <c r="AR1537">
        <v>0</v>
      </c>
      <c r="AS1537" t="s">
        <v>3</v>
      </c>
      <c r="AT1537">
        <v>0.1</v>
      </c>
      <c r="AU1537" t="s">
        <v>3</v>
      </c>
      <c r="AV1537">
        <v>0</v>
      </c>
      <c r="AW1537">
        <v>2</v>
      </c>
      <c r="AX1537">
        <v>449000059</v>
      </c>
      <c r="AY1537">
        <v>1</v>
      </c>
      <c r="AZ1537">
        <v>0</v>
      </c>
      <c r="BA1537">
        <v>1594</v>
      </c>
      <c r="BB1537">
        <v>1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17.493000000000002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1</v>
      </c>
      <c r="BQ1537">
        <v>17.493000000000002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1</v>
      </c>
      <c r="CV1537">
        <v>0</v>
      </c>
      <c r="CW1537">
        <v>0</v>
      </c>
      <c r="CX1537">
        <f>ROUND(Y1537*Source!I840,7)</f>
        <v>0</v>
      </c>
      <c r="CY1537">
        <f t="shared" si="698"/>
        <v>188.92</v>
      </c>
      <c r="CZ1537">
        <f t="shared" si="699"/>
        <v>174.93</v>
      </c>
      <c r="DA1537">
        <f t="shared" si="700"/>
        <v>1.08</v>
      </c>
      <c r="DB1537">
        <f t="shared" si="696"/>
        <v>17.489999999999998</v>
      </c>
      <c r="DC1537">
        <f t="shared" si="697"/>
        <v>0</v>
      </c>
      <c r="DD1537" t="s">
        <v>3</v>
      </c>
      <c r="DE1537" t="s">
        <v>3</v>
      </c>
      <c r="DF1537">
        <f t="shared" si="701"/>
        <v>0</v>
      </c>
      <c r="DG1537">
        <f t="shared" si="694"/>
        <v>0</v>
      </c>
      <c r="DH1537">
        <f t="shared" ref="DH1537:DH1600" si="703">ROUND(ROUND(AG1537,2)*CX1537,2)</f>
        <v>0</v>
      </c>
      <c r="DI1537">
        <f t="shared" ref="DI1537:DI1600" si="704">ROUND(ROUND(AH1537,2)*CX1537,2)</f>
        <v>0</v>
      </c>
      <c r="DJ1537">
        <f t="shared" si="702"/>
        <v>0</v>
      </c>
      <c r="DK1537">
        <v>0</v>
      </c>
      <c r="DL1537" t="s">
        <v>3</v>
      </c>
      <c r="DM1537">
        <v>0</v>
      </c>
      <c r="DN1537" t="s">
        <v>3</v>
      </c>
      <c r="DO1537">
        <v>0</v>
      </c>
    </row>
    <row r="1538" spans="1:119" x14ac:dyDescent="0.2">
      <c r="A1538">
        <f>ROW(Source!A840)</f>
        <v>840</v>
      </c>
      <c r="B1538">
        <v>449016111</v>
      </c>
      <c r="C1538">
        <v>449000038</v>
      </c>
      <c r="D1538">
        <v>277867849</v>
      </c>
      <c r="E1538">
        <v>1</v>
      </c>
      <c r="F1538">
        <v>1</v>
      </c>
      <c r="G1538">
        <v>1</v>
      </c>
      <c r="H1538">
        <v>3</v>
      </c>
      <c r="I1538" t="s">
        <v>1740</v>
      </c>
      <c r="J1538" t="s">
        <v>1741</v>
      </c>
      <c r="K1538" t="s">
        <v>1742</v>
      </c>
      <c r="L1538">
        <v>1425</v>
      </c>
      <c r="N1538">
        <v>1013</v>
      </c>
      <c r="O1538" t="s">
        <v>62</v>
      </c>
      <c r="P1538" t="s">
        <v>62</v>
      </c>
      <c r="Q1538">
        <v>1</v>
      </c>
      <c r="W1538">
        <v>0</v>
      </c>
      <c r="X1538">
        <v>172067607</v>
      </c>
      <c r="Y1538">
        <f t="shared" si="695"/>
        <v>0.05</v>
      </c>
      <c r="AA1538">
        <v>1261.74</v>
      </c>
      <c r="AB1538">
        <v>0</v>
      </c>
      <c r="AC1538">
        <v>0</v>
      </c>
      <c r="AD1538">
        <v>0</v>
      </c>
      <c r="AE1538">
        <v>978.09</v>
      </c>
      <c r="AF1538">
        <v>0</v>
      </c>
      <c r="AG1538">
        <v>0</v>
      </c>
      <c r="AH1538">
        <v>0</v>
      </c>
      <c r="AI1538">
        <v>1.29</v>
      </c>
      <c r="AJ1538">
        <v>1</v>
      </c>
      <c r="AK1538">
        <v>1</v>
      </c>
      <c r="AL1538">
        <v>1</v>
      </c>
      <c r="AM1538">
        <v>2</v>
      </c>
      <c r="AN1538">
        <v>0</v>
      </c>
      <c r="AO1538">
        <v>0</v>
      </c>
      <c r="AP1538">
        <v>1</v>
      </c>
      <c r="AQ1538">
        <v>1</v>
      </c>
      <c r="AR1538">
        <v>0</v>
      </c>
      <c r="AS1538" t="s">
        <v>3</v>
      </c>
      <c r="AT1538">
        <v>0.05</v>
      </c>
      <c r="AU1538" t="s">
        <v>3</v>
      </c>
      <c r="AV1538">
        <v>0</v>
      </c>
      <c r="AW1538">
        <v>2</v>
      </c>
      <c r="AX1538">
        <v>449000060</v>
      </c>
      <c r="AY1538">
        <v>1</v>
      </c>
      <c r="AZ1538">
        <v>0</v>
      </c>
      <c r="BA1538">
        <v>1595</v>
      </c>
      <c r="BB1538">
        <v>1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48.904500000000006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1</v>
      </c>
      <c r="BQ1538">
        <v>48.904500000000006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1</v>
      </c>
      <c r="CV1538">
        <v>0</v>
      </c>
      <c r="CW1538">
        <v>0</v>
      </c>
      <c r="CX1538">
        <f>ROUND(Y1538*Source!I840,7)</f>
        <v>0</v>
      </c>
      <c r="CY1538">
        <f t="shared" si="698"/>
        <v>1261.74</v>
      </c>
      <c r="CZ1538">
        <f t="shared" si="699"/>
        <v>978.09</v>
      </c>
      <c r="DA1538">
        <f t="shared" si="700"/>
        <v>1.29</v>
      </c>
      <c r="DB1538">
        <f t="shared" si="696"/>
        <v>48.9</v>
      </c>
      <c r="DC1538">
        <f t="shared" si="697"/>
        <v>0</v>
      </c>
      <c r="DD1538" t="s">
        <v>3</v>
      </c>
      <c r="DE1538" t="s">
        <v>3</v>
      </c>
      <c r="DF1538">
        <f t="shared" si="701"/>
        <v>0</v>
      </c>
      <c r="DG1538">
        <f t="shared" si="694"/>
        <v>0</v>
      </c>
      <c r="DH1538">
        <f t="shared" si="703"/>
        <v>0</v>
      </c>
      <c r="DI1538">
        <f t="shared" si="704"/>
        <v>0</v>
      </c>
      <c r="DJ1538">
        <f t="shared" si="702"/>
        <v>0</v>
      </c>
      <c r="DK1538">
        <v>0</v>
      </c>
      <c r="DL1538" t="s">
        <v>3</v>
      </c>
      <c r="DM1538">
        <v>0</v>
      </c>
      <c r="DN1538" t="s">
        <v>3</v>
      </c>
      <c r="DO1538">
        <v>0</v>
      </c>
    </row>
    <row r="1539" spans="1:119" x14ac:dyDescent="0.2">
      <c r="A1539">
        <f>ROW(Source!A840)</f>
        <v>840</v>
      </c>
      <c r="B1539">
        <v>449016111</v>
      </c>
      <c r="C1539">
        <v>449000038</v>
      </c>
      <c r="D1539">
        <v>277869581</v>
      </c>
      <c r="E1539">
        <v>1</v>
      </c>
      <c r="F1539">
        <v>1</v>
      </c>
      <c r="G1539">
        <v>1</v>
      </c>
      <c r="H1539">
        <v>3</v>
      </c>
      <c r="I1539" t="s">
        <v>1689</v>
      </c>
      <c r="J1539" t="s">
        <v>1690</v>
      </c>
      <c r="K1539" t="s">
        <v>1691</v>
      </c>
      <c r="L1539">
        <v>1346</v>
      </c>
      <c r="N1539">
        <v>1009</v>
      </c>
      <c r="O1539" t="s">
        <v>441</v>
      </c>
      <c r="P1539" t="s">
        <v>441</v>
      </c>
      <c r="Q1539">
        <v>1</v>
      </c>
      <c r="W1539">
        <v>0</v>
      </c>
      <c r="X1539">
        <v>-933165410</v>
      </c>
      <c r="Y1539">
        <f t="shared" si="695"/>
        <v>1E-3</v>
      </c>
      <c r="AA1539">
        <v>575.55999999999995</v>
      </c>
      <c r="AB1539">
        <v>0</v>
      </c>
      <c r="AC1539">
        <v>0</v>
      </c>
      <c r="AD1539">
        <v>0</v>
      </c>
      <c r="AE1539">
        <v>373.74</v>
      </c>
      <c r="AF1539">
        <v>0</v>
      </c>
      <c r="AG1539">
        <v>0</v>
      </c>
      <c r="AH1539">
        <v>0</v>
      </c>
      <c r="AI1539">
        <v>1.54</v>
      </c>
      <c r="AJ1539">
        <v>1</v>
      </c>
      <c r="AK1539">
        <v>1</v>
      </c>
      <c r="AL1539">
        <v>1</v>
      </c>
      <c r="AM1539">
        <v>2</v>
      </c>
      <c r="AN1539">
        <v>0</v>
      </c>
      <c r="AO1539">
        <v>0</v>
      </c>
      <c r="AP1539">
        <v>1</v>
      </c>
      <c r="AQ1539">
        <v>1</v>
      </c>
      <c r="AR1539">
        <v>0</v>
      </c>
      <c r="AS1539" t="s">
        <v>3</v>
      </c>
      <c r="AT1539">
        <v>1E-3</v>
      </c>
      <c r="AU1539" t="s">
        <v>3</v>
      </c>
      <c r="AV1539">
        <v>0</v>
      </c>
      <c r="AW1539">
        <v>2</v>
      </c>
      <c r="AX1539">
        <v>449000061</v>
      </c>
      <c r="AY1539">
        <v>1</v>
      </c>
      <c r="AZ1539">
        <v>0</v>
      </c>
      <c r="BA1539">
        <v>1596</v>
      </c>
      <c r="BB1539">
        <v>1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0.37374000000000002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1</v>
      </c>
      <c r="BQ1539">
        <v>0.37374000000000002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1</v>
      </c>
      <c r="CV1539">
        <v>0</v>
      </c>
      <c r="CW1539">
        <v>0</v>
      </c>
      <c r="CX1539">
        <f>ROUND(Y1539*Source!I840,7)</f>
        <v>0</v>
      </c>
      <c r="CY1539">
        <f t="shared" si="698"/>
        <v>575.55999999999995</v>
      </c>
      <c r="CZ1539">
        <f t="shared" si="699"/>
        <v>373.74</v>
      </c>
      <c r="DA1539">
        <f t="shared" si="700"/>
        <v>1.54</v>
      </c>
      <c r="DB1539">
        <f t="shared" si="696"/>
        <v>0.37</v>
      </c>
      <c r="DC1539">
        <f t="shared" si="697"/>
        <v>0</v>
      </c>
      <c r="DD1539" t="s">
        <v>3</v>
      </c>
      <c r="DE1539" t="s">
        <v>3</v>
      </c>
      <c r="DF1539">
        <f t="shared" si="701"/>
        <v>0</v>
      </c>
      <c r="DG1539">
        <f t="shared" si="694"/>
        <v>0</v>
      </c>
      <c r="DH1539">
        <f t="shared" si="703"/>
        <v>0</v>
      </c>
      <c r="DI1539">
        <f t="shared" si="704"/>
        <v>0</v>
      </c>
      <c r="DJ1539">
        <f t="shared" si="702"/>
        <v>0</v>
      </c>
      <c r="DK1539">
        <v>0</v>
      </c>
      <c r="DL1539" t="s">
        <v>3</v>
      </c>
      <c r="DM1539">
        <v>0</v>
      </c>
      <c r="DN1539" t="s">
        <v>3</v>
      </c>
      <c r="DO1539">
        <v>0</v>
      </c>
    </row>
    <row r="1540" spans="1:119" x14ac:dyDescent="0.2">
      <c r="A1540">
        <f>ROW(Source!A840)</f>
        <v>840</v>
      </c>
      <c r="B1540">
        <v>449016111</v>
      </c>
      <c r="C1540">
        <v>449000038</v>
      </c>
      <c r="D1540">
        <v>277881812</v>
      </c>
      <c r="E1540">
        <v>1</v>
      </c>
      <c r="F1540">
        <v>1</v>
      </c>
      <c r="G1540">
        <v>1</v>
      </c>
      <c r="H1540">
        <v>3</v>
      </c>
      <c r="I1540" t="s">
        <v>1661</v>
      </c>
      <c r="J1540" t="s">
        <v>1662</v>
      </c>
      <c r="K1540" t="s">
        <v>1663</v>
      </c>
      <c r="L1540">
        <v>1346</v>
      </c>
      <c r="N1540">
        <v>1009</v>
      </c>
      <c r="O1540" t="s">
        <v>441</v>
      </c>
      <c r="P1540" t="s">
        <v>441</v>
      </c>
      <c r="Q1540">
        <v>1</v>
      </c>
      <c r="W1540">
        <v>0</v>
      </c>
      <c r="X1540">
        <v>-272951775</v>
      </c>
      <c r="Y1540">
        <f t="shared" si="695"/>
        <v>0.01</v>
      </c>
      <c r="AA1540">
        <v>1448.29</v>
      </c>
      <c r="AB1540">
        <v>0</v>
      </c>
      <c r="AC1540">
        <v>0</v>
      </c>
      <c r="AD1540">
        <v>0</v>
      </c>
      <c r="AE1540">
        <v>899.56</v>
      </c>
      <c r="AF1540">
        <v>0</v>
      </c>
      <c r="AG1540">
        <v>0</v>
      </c>
      <c r="AH1540">
        <v>0</v>
      </c>
      <c r="AI1540">
        <v>1.61</v>
      </c>
      <c r="AJ1540">
        <v>1</v>
      </c>
      <c r="AK1540">
        <v>1</v>
      </c>
      <c r="AL1540">
        <v>1</v>
      </c>
      <c r="AM1540">
        <v>2</v>
      </c>
      <c r="AN1540">
        <v>0</v>
      </c>
      <c r="AO1540">
        <v>0</v>
      </c>
      <c r="AP1540">
        <v>1</v>
      </c>
      <c r="AQ1540">
        <v>1</v>
      </c>
      <c r="AR1540">
        <v>0</v>
      </c>
      <c r="AS1540" t="s">
        <v>3</v>
      </c>
      <c r="AT1540">
        <v>0.01</v>
      </c>
      <c r="AU1540" t="s">
        <v>3</v>
      </c>
      <c r="AV1540">
        <v>0</v>
      </c>
      <c r="AW1540">
        <v>2</v>
      </c>
      <c r="AX1540">
        <v>449000062</v>
      </c>
      <c r="AY1540">
        <v>1</v>
      </c>
      <c r="AZ1540">
        <v>0</v>
      </c>
      <c r="BA1540">
        <v>1597</v>
      </c>
      <c r="BB1540">
        <v>1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8.9955999999999996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1</v>
      </c>
      <c r="BQ1540">
        <v>8.9955999999999996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1</v>
      </c>
      <c r="CV1540">
        <v>0</v>
      </c>
      <c r="CW1540">
        <v>0</v>
      </c>
      <c r="CX1540">
        <f>ROUND(Y1540*Source!I840,7)</f>
        <v>0</v>
      </c>
      <c r="CY1540">
        <f t="shared" si="698"/>
        <v>1448.29</v>
      </c>
      <c r="CZ1540">
        <f t="shared" si="699"/>
        <v>899.56</v>
      </c>
      <c r="DA1540">
        <f t="shared" si="700"/>
        <v>1.61</v>
      </c>
      <c r="DB1540">
        <f t="shared" si="696"/>
        <v>9</v>
      </c>
      <c r="DC1540">
        <f t="shared" si="697"/>
        <v>0</v>
      </c>
      <c r="DD1540" t="s">
        <v>3</v>
      </c>
      <c r="DE1540" t="s">
        <v>3</v>
      </c>
      <c r="DF1540">
        <f t="shared" si="701"/>
        <v>0</v>
      </c>
      <c r="DG1540">
        <f t="shared" si="694"/>
        <v>0</v>
      </c>
      <c r="DH1540">
        <f t="shared" si="703"/>
        <v>0</v>
      </c>
      <c r="DI1540">
        <f t="shared" si="704"/>
        <v>0</v>
      </c>
      <c r="DJ1540">
        <f t="shared" si="702"/>
        <v>0</v>
      </c>
      <c r="DK1540">
        <v>0</v>
      </c>
      <c r="DL1540" t="s">
        <v>3</v>
      </c>
      <c r="DM1540">
        <v>0</v>
      </c>
      <c r="DN1540" t="s">
        <v>3</v>
      </c>
      <c r="DO1540">
        <v>0</v>
      </c>
    </row>
    <row r="1541" spans="1:119" x14ac:dyDescent="0.2">
      <c r="A1541">
        <f>ROW(Source!A840)</f>
        <v>840</v>
      </c>
      <c r="B1541">
        <v>449016111</v>
      </c>
      <c r="C1541">
        <v>449000038</v>
      </c>
      <c r="D1541">
        <v>277896103</v>
      </c>
      <c r="E1541">
        <v>1</v>
      </c>
      <c r="F1541">
        <v>1</v>
      </c>
      <c r="G1541">
        <v>1</v>
      </c>
      <c r="H1541">
        <v>3</v>
      </c>
      <c r="I1541" t="s">
        <v>1746</v>
      </c>
      <c r="J1541" t="s">
        <v>1747</v>
      </c>
      <c r="K1541" t="s">
        <v>1748</v>
      </c>
      <c r="L1541">
        <v>1348</v>
      </c>
      <c r="N1541">
        <v>1009</v>
      </c>
      <c r="O1541" t="s">
        <v>83</v>
      </c>
      <c r="P1541" t="s">
        <v>83</v>
      </c>
      <c r="Q1541">
        <v>1000</v>
      </c>
      <c r="W1541">
        <v>0</v>
      </c>
      <c r="X1541">
        <v>799243604</v>
      </c>
      <c r="Y1541">
        <f t="shared" si="695"/>
        <v>1.0000000000000001E-5</v>
      </c>
      <c r="AA1541">
        <v>84412.86</v>
      </c>
      <c r="AB1541">
        <v>0</v>
      </c>
      <c r="AC1541">
        <v>0</v>
      </c>
      <c r="AD1541">
        <v>0</v>
      </c>
      <c r="AE1541">
        <v>47961.85</v>
      </c>
      <c r="AF1541">
        <v>0</v>
      </c>
      <c r="AG1541">
        <v>0</v>
      </c>
      <c r="AH1541">
        <v>0</v>
      </c>
      <c r="AI1541">
        <v>1.76</v>
      </c>
      <c r="AJ1541">
        <v>1</v>
      </c>
      <c r="AK1541">
        <v>1</v>
      </c>
      <c r="AL1541">
        <v>1</v>
      </c>
      <c r="AM1541">
        <v>2</v>
      </c>
      <c r="AN1541">
        <v>0</v>
      </c>
      <c r="AO1541">
        <v>0</v>
      </c>
      <c r="AP1541">
        <v>1</v>
      </c>
      <c r="AQ1541">
        <v>1</v>
      </c>
      <c r="AR1541">
        <v>0</v>
      </c>
      <c r="AS1541" t="s">
        <v>3</v>
      </c>
      <c r="AT1541">
        <v>1.0000000000000001E-5</v>
      </c>
      <c r="AU1541" t="s">
        <v>3</v>
      </c>
      <c r="AV1541">
        <v>0</v>
      </c>
      <c r="AW1541">
        <v>2</v>
      </c>
      <c r="AX1541">
        <v>449000063</v>
      </c>
      <c r="AY1541">
        <v>1</v>
      </c>
      <c r="AZ1541">
        <v>0</v>
      </c>
      <c r="BA1541">
        <v>1598</v>
      </c>
      <c r="BB1541">
        <v>1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0.4796185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1</v>
      </c>
      <c r="BQ1541">
        <v>0.4796185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1</v>
      </c>
      <c r="CV1541">
        <v>0</v>
      </c>
      <c r="CW1541">
        <v>0</v>
      </c>
      <c r="CX1541">
        <f>ROUND(Y1541*Source!I840,7)</f>
        <v>0</v>
      </c>
      <c r="CY1541">
        <f t="shared" si="698"/>
        <v>84412.86</v>
      </c>
      <c r="CZ1541">
        <f t="shared" si="699"/>
        <v>47961.85</v>
      </c>
      <c r="DA1541">
        <f t="shared" si="700"/>
        <v>1.76</v>
      </c>
      <c r="DB1541">
        <f t="shared" si="696"/>
        <v>0.48</v>
      </c>
      <c r="DC1541">
        <f t="shared" si="697"/>
        <v>0</v>
      </c>
      <c r="DD1541" t="s">
        <v>3</v>
      </c>
      <c r="DE1541" t="s">
        <v>3</v>
      </c>
      <c r="DF1541">
        <f t="shared" si="701"/>
        <v>0</v>
      </c>
      <c r="DG1541">
        <f t="shared" si="694"/>
        <v>0</v>
      </c>
      <c r="DH1541">
        <f t="shared" si="703"/>
        <v>0</v>
      </c>
      <c r="DI1541">
        <f t="shared" si="704"/>
        <v>0</v>
      </c>
      <c r="DJ1541">
        <f t="shared" si="702"/>
        <v>0</v>
      </c>
      <c r="DK1541">
        <v>0</v>
      </c>
      <c r="DL1541" t="s">
        <v>3</v>
      </c>
      <c r="DM1541">
        <v>0</v>
      </c>
      <c r="DN1541" t="s">
        <v>3</v>
      </c>
      <c r="DO1541">
        <v>0</v>
      </c>
    </row>
    <row r="1542" spans="1:119" x14ac:dyDescent="0.2">
      <c r="A1542">
        <f>ROW(Source!A840)</f>
        <v>840</v>
      </c>
      <c r="B1542">
        <v>449016111</v>
      </c>
      <c r="C1542">
        <v>449000038</v>
      </c>
      <c r="D1542">
        <v>277934913</v>
      </c>
      <c r="E1542">
        <v>1</v>
      </c>
      <c r="F1542">
        <v>1</v>
      </c>
      <c r="G1542">
        <v>1</v>
      </c>
      <c r="H1542">
        <v>3</v>
      </c>
      <c r="I1542" t="s">
        <v>1855</v>
      </c>
      <c r="J1542" t="s">
        <v>1856</v>
      </c>
      <c r="K1542" t="s">
        <v>1857</v>
      </c>
      <c r="L1542">
        <v>1346</v>
      </c>
      <c r="N1542">
        <v>1009</v>
      </c>
      <c r="O1542" t="s">
        <v>441</v>
      </c>
      <c r="P1542" t="s">
        <v>441</v>
      </c>
      <c r="Q1542">
        <v>1</v>
      </c>
      <c r="W1542">
        <v>0</v>
      </c>
      <c r="X1542">
        <v>1521702447</v>
      </c>
      <c r="Y1542">
        <f t="shared" si="695"/>
        <v>0.05</v>
      </c>
      <c r="AA1542">
        <v>640.84</v>
      </c>
      <c r="AB1542">
        <v>0</v>
      </c>
      <c r="AC1542">
        <v>0</v>
      </c>
      <c r="AD1542">
        <v>0</v>
      </c>
      <c r="AE1542">
        <v>489.19</v>
      </c>
      <c r="AF1542">
        <v>0</v>
      </c>
      <c r="AG1542">
        <v>0</v>
      </c>
      <c r="AH1542">
        <v>0</v>
      </c>
      <c r="AI1542">
        <v>1.31</v>
      </c>
      <c r="AJ1542">
        <v>1</v>
      </c>
      <c r="AK1542">
        <v>1</v>
      </c>
      <c r="AL1542">
        <v>1</v>
      </c>
      <c r="AM1542">
        <v>2</v>
      </c>
      <c r="AN1542">
        <v>0</v>
      </c>
      <c r="AO1542">
        <v>0</v>
      </c>
      <c r="AP1542">
        <v>1</v>
      </c>
      <c r="AQ1542">
        <v>1</v>
      </c>
      <c r="AR1542">
        <v>0</v>
      </c>
      <c r="AS1542" t="s">
        <v>3</v>
      </c>
      <c r="AT1542">
        <v>0.05</v>
      </c>
      <c r="AU1542" t="s">
        <v>3</v>
      </c>
      <c r="AV1542">
        <v>0</v>
      </c>
      <c r="AW1542">
        <v>2</v>
      </c>
      <c r="AX1542">
        <v>449000064</v>
      </c>
      <c r="AY1542">
        <v>1</v>
      </c>
      <c r="AZ1542">
        <v>0</v>
      </c>
      <c r="BA1542">
        <v>1599</v>
      </c>
      <c r="BB1542">
        <v>1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24.459500000000002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1</v>
      </c>
      <c r="BQ1542">
        <v>24.459500000000002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1</v>
      </c>
      <c r="CV1542">
        <v>0</v>
      </c>
      <c r="CW1542">
        <v>0</v>
      </c>
      <c r="CX1542">
        <f>ROUND(Y1542*Source!I840,7)</f>
        <v>0</v>
      </c>
      <c r="CY1542">
        <f t="shared" si="698"/>
        <v>640.84</v>
      </c>
      <c r="CZ1542">
        <f t="shared" si="699"/>
        <v>489.19</v>
      </c>
      <c r="DA1542">
        <f t="shared" si="700"/>
        <v>1.31</v>
      </c>
      <c r="DB1542">
        <f t="shared" si="696"/>
        <v>24.46</v>
      </c>
      <c r="DC1542">
        <f t="shared" si="697"/>
        <v>0</v>
      </c>
      <c r="DD1542" t="s">
        <v>3</v>
      </c>
      <c r="DE1542" t="s">
        <v>3</v>
      </c>
      <c r="DF1542">
        <f t="shared" si="701"/>
        <v>0</v>
      </c>
      <c r="DG1542">
        <f t="shared" si="694"/>
        <v>0</v>
      </c>
      <c r="DH1542">
        <f t="shared" si="703"/>
        <v>0</v>
      </c>
      <c r="DI1542">
        <f t="shared" si="704"/>
        <v>0</v>
      </c>
      <c r="DJ1542">
        <f t="shared" si="702"/>
        <v>0</v>
      </c>
      <c r="DK1542">
        <v>0</v>
      </c>
      <c r="DL1542" t="s">
        <v>3</v>
      </c>
      <c r="DM1542">
        <v>0</v>
      </c>
      <c r="DN1542" t="s">
        <v>3</v>
      </c>
      <c r="DO1542">
        <v>0</v>
      </c>
    </row>
    <row r="1543" spans="1:119" x14ac:dyDescent="0.2">
      <c r="A1543">
        <f>ROW(Source!A840)</f>
        <v>840</v>
      </c>
      <c r="B1543">
        <v>449016111</v>
      </c>
      <c r="C1543">
        <v>449000038</v>
      </c>
      <c r="D1543">
        <v>277566433</v>
      </c>
      <c r="E1543">
        <v>109</v>
      </c>
      <c r="F1543">
        <v>1</v>
      </c>
      <c r="G1543">
        <v>1</v>
      </c>
      <c r="H1543">
        <v>3</v>
      </c>
      <c r="I1543" t="s">
        <v>633</v>
      </c>
      <c r="J1543" t="s">
        <v>3</v>
      </c>
      <c r="K1543" t="s">
        <v>634</v>
      </c>
      <c r="L1543">
        <v>3277935</v>
      </c>
      <c r="N1543">
        <v>1013</v>
      </c>
      <c r="O1543" t="s">
        <v>635</v>
      </c>
      <c r="P1543" t="s">
        <v>635</v>
      </c>
      <c r="Q1543">
        <v>1</v>
      </c>
      <c r="W1543">
        <v>0</v>
      </c>
      <c r="X1543">
        <v>274903907</v>
      </c>
      <c r="Y1543">
        <f t="shared" si="695"/>
        <v>2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1</v>
      </c>
      <c r="AJ1543">
        <v>1</v>
      </c>
      <c r="AK1543">
        <v>1</v>
      </c>
      <c r="AL1543">
        <v>1</v>
      </c>
      <c r="AM1543">
        <v>-2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 t="s">
        <v>3</v>
      </c>
      <c r="AT1543">
        <v>2</v>
      </c>
      <c r="AU1543" t="s">
        <v>3</v>
      </c>
      <c r="AV1543">
        <v>0</v>
      </c>
      <c r="AW1543">
        <v>2</v>
      </c>
      <c r="AX1543">
        <v>449000065</v>
      </c>
      <c r="AY1543">
        <v>1</v>
      </c>
      <c r="AZ1543">
        <v>0</v>
      </c>
      <c r="BA1543">
        <v>1600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CV1543">
        <v>0</v>
      </c>
      <c r="CW1543">
        <v>0</v>
      </c>
      <c r="CX1543">
        <f>ROUND(Y1543*Source!I840,7)</f>
        <v>0</v>
      </c>
      <c r="CY1543">
        <f t="shared" si="698"/>
        <v>0</v>
      </c>
      <c r="CZ1543">
        <f t="shared" si="699"/>
        <v>0</v>
      </c>
      <c r="DA1543">
        <f t="shared" si="700"/>
        <v>1</v>
      </c>
      <c r="DB1543">
        <f t="shared" si="696"/>
        <v>0</v>
      </c>
      <c r="DC1543">
        <f t="shared" si="697"/>
        <v>0</v>
      </c>
      <c r="DD1543" t="s">
        <v>3</v>
      </c>
      <c r="DE1543" t="s">
        <v>3</v>
      </c>
      <c r="DF1543">
        <f>ROUND(ROUND(AE1543,2)*CX1543,2)</f>
        <v>0</v>
      </c>
      <c r="DG1543">
        <f t="shared" ref="DG1543:DG1574" si="705">ROUND(ROUND(AF1543,2)*CX1543,2)</f>
        <v>0</v>
      </c>
      <c r="DH1543">
        <f t="shared" si="703"/>
        <v>0</v>
      </c>
      <c r="DI1543">
        <f t="shared" si="704"/>
        <v>0</v>
      </c>
      <c r="DJ1543">
        <f t="shared" si="702"/>
        <v>0</v>
      </c>
      <c r="DK1543">
        <v>0</v>
      </c>
      <c r="DL1543" t="s">
        <v>3</v>
      </c>
      <c r="DM1543">
        <v>0</v>
      </c>
      <c r="DN1543" t="s">
        <v>3</v>
      </c>
      <c r="DO1543">
        <v>0</v>
      </c>
    </row>
    <row r="1544" spans="1:119" x14ac:dyDescent="0.2">
      <c r="A1544">
        <f>ROW(Source!A840)</f>
        <v>840</v>
      </c>
      <c r="B1544">
        <v>449016111</v>
      </c>
      <c r="C1544">
        <v>449000038</v>
      </c>
      <c r="D1544">
        <v>277566436</v>
      </c>
      <c r="E1544">
        <v>109</v>
      </c>
      <c r="F1544">
        <v>1</v>
      </c>
      <c r="G1544">
        <v>1</v>
      </c>
      <c r="H1544">
        <v>3</v>
      </c>
      <c r="I1544" t="s">
        <v>725</v>
      </c>
      <c r="J1544" t="s">
        <v>3</v>
      </c>
      <c r="K1544" t="s">
        <v>726</v>
      </c>
      <c r="L1544">
        <v>1348</v>
      </c>
      <c r="N1544">
        <v>1009</v>
      </c>
      <c r="O1544" t="s">
        <v>83</v>
      </c>
      <c r="P1544" t="s">
        <v>83</v>
      </c>
      <c r="Q1544">
        <v>1000</v>
      </c>
      <c r="W1544">
        <v>0</v>
      </c>
      <c r="X1544">
        <v>1392189009</v>
      </c>
      <c r="Y1544">
        <f t="shared" si="695"/>
        <v>7.0000000000000001E-3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1</v>
      </c>
      <c r="AJ1544">
        <v>1</v>
      </c>
      <c r="AK1544">
        <v>1</v>
      </c>
      <c r="AL1544">
        <v>1</v>
      </c>
      <c r="AM1544">
        <v>-2</v>
      </c>
      <c r="AN1544">
        <v>0</v>
      </c>
      <c r="AO1544">
        <v>0</v>
      </c>
      <c r="AP1544">
        <v>1</v>
      </c>
      <c r="AQ1544">
        <v>0</v>
      </c>
      <c r="AR1544">
        <v>0</v>
      </c>
      <c r="AS1544" t="s">
        <v>3</v>
      </c>
      <c r="AT1544">
        <v>7.0000000000000001E-3</v>
      </c>
      <c r="AU1544" t="s">
        <v>3</v>
      </c>
      <c r="AV1544">
        <v>0</v>
      </c>
      <c r="AW1544">
        <v>2</v>
      </c>
      <c r="AX1544">
        <v>449000066</v>
      </c>
      <c r="AY1544">
        <v>1</v>
      </c>
      <c r="AZ1544">
        <v>0</v>
      </c>
      <c r="BA1544">
        <v>1601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CV1544">
        <v>0</v>
      </c>
      <c r="CW1544">
        <v>0</v>
      </c>
      <c r="CX1544">
        <f>ROUND(Y1544*Source!I840,7)</f>
        <v>0</v>
      </c>
      <c r="CY1544">
        <f t="shared" si="698"/>
        <v>0</v>
      </c>
      <c r="CZ1544">
        <f t="shared" si="699"/>
        <v>0</v>
      </c>
      <c r="DA1544">
        <f t="shared" si="700"/>
        <v>1</v>
      </c>
      <c r="DB1544">
        <f t="shared" si="696"/>
        <v>0</v>
      </c>
      <c r="DC1544">
        <f t="shared" si="697"/>
        <v>0</v>
      </c>
      <c r="DD1544" t="s">
        <v>3</v>
      </c>
      <c r="DE1544" t="s">
        <v>3</v>
      </c>
      <c r="DF1544">
        <f>ROUND(ROUND(AE1544,2)*CX1544,2)</f>
        <v>0</v>
      </c>
      <c r="DG1544">
        <f t="shared" si="705"/>
        <v>0</v>
      </c>
      <c r="DH1544">
        <f t="shared" si="703"/>
        <v>0</v>
      </c>
      <c r="DI1544">
        <f t="shared" si="704"/>
        <v>0</v>
      </c>
      <c r="DJ1544">
        <f t="shared" si="702"/>
        <v>0</v>
      </c>
      <c r="DK1544">
        <v>0</v>
      </c>
      <c r="DL1544" t="s">
        <v>3</v>
      </c>
      <c r="DM1544">
        <v>0</v>
      </c>
      <c r="DN1544" t="s">
        <v>3</v>
      </c>
      <c r="DO1544">
        <v>0</v>
      </c>
    </row>
    <row r="1545" spans="1:119" x14ac:dyDescent="0.2">
      <c r="A1545">
        <f>ROW(Source!A843)</f>
        <v>843</v>
      </c>
      <c r="B1545">
        <v>449016111</v>
      </c>
      <c r="C1545">
        <v>449000069</v>
      </c>
      <c r="D1545">
        <v>327091202</v>
      </c>
      <c r="E1545">
        <v>112</v>
      </c>
      <c r="F1545">
        <v>1</v>
      </c>
      <c r="G1545">
        <v>1</v>
      </c>
      <c r="H1545">
        <v>1</v>
      </c>
      <c r="I1545" t="s">
        <v>1251</v>
      </c>
      <c r="J1545" t="s">
        <v>3</v>
      </c>
      <c r="K1545" t="s">
        <v>1672</v>
      </c>
      <c r="L1545">
        <v>1191</v>
      </c>
      <c r="N1545">
        <v>1013</v>
      </c>
      <c r="O1545" t="s">
        <v>1203</v>
      </c>
      <c r="P1545" t="s">
        <v>1203</v>
      </c>
      <c r="Q1545">
        <v>1</v>
      </c>
      <c r="W1545">
        <v>0</v>
      </c>
      <c r="X1545">
        <v>1522950421</v>
      </c>
      <c r="Y1545">
        <f>(AT1545*ROUND(0.3,7))</f>
        <v>0.309</v>
      </c>
      <c r="AA1545">
        <v>0</v>
      </c>
      <c r="AB1545">
        <v>0</v>
      </c>
      <c r="AC1545">
        <v>0</v>
      </c>
      <c r="AD1545">
        <v>555.79999999999995</v>
      </c>
      <c r="AE1545">
        <v>0</v>
      </c>
      <c r="AF1545">
        <v>0</v>
      </c>
      <c r="AG1545">
        <v>0</v>
      </c>
      <c r="AH1545">
        <v>555.79999999999995</v>
      </c>
      <c r="AI1545">
        <v>1</v>
      </c>
      <c r="AJ1545">
        <v>1</v>
      </c>
      <c r="AK1545">
        <v>1</v>
      </c>
      <c r="AL1545">
        <v>1</v>
      </c>
      <c r="AM1545">
        <v>-2</v>
      </c>
      <c r="AN1545">
        <v>0</v>
      </c>
      <c r="AO1545">
        <v>0</v>
      </c>
      <c r="AP1545">
        <v>1</v>
      </c>
      <c r="AQ1545">
        <v>1</v>
      </c>
      <c r="AR1545">
        <v>0</v>
      </c>
      <c r="AS1545" t="s">
        <v>3</v>
      </c>
      <c r="AT1545">
        <v>1.03</v>
      </c>
      <c r="AU1545" t="s">
        <v>321</v>
      </c>
      <c r="AV1545">
        <v>1</v>
      </c>
      <c r="AW1545">
        <v>2</v>
      </c>
      <c r="AX1545">
        <v>449000072</v>
      </c>
      <c r="AY1545">
        <v>2</v>
      </c>
      <c r="AZ1545">
        <v>131072</v>
      </c>
      <c r="BA1545">
        <v>1602</v>
      </c>
      <c r="BB1545">
        <v>1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572.47399999999993</v>
      </c>
      <c r="BN1545">
        <v>1.03</v>
      </c>
      <c r="BO1545">
        <v>0</v>
      </c>
      <c r="BP1545">
        <v>1</v>
      </c>
      <c r="BQ1545">
        <v>0</v>
      </c>
      <c r="BR1545">
        <v>0</v>
      </c>
      <c r="BS1545">
        <v>0</v>
      </c>
      <c r="BT1545">
        <v>171.7422</v>
      </c>
      <c r="BU1545">
        <v>0.309</v>
      </c>
      <c r="BV1545">
        <v>0</v>
      </c>
      <c r="BW1545">
        <v>1</v>
      </c>
      <c r="CU1545">
        <f>ROUND(AT1545*Source!I843*AH1545*AL1545,2)</f>
        <v>572.47</v>
      </c>
      <c r="CV1545">
        <f>ROUND(Y1545*Source!I843,7)</f>
        <v>0.309</v>
      </c>
      <c r="CW1545">
        <v>0</v>
      </c>
      <c r="CX1545">
        <f>ROUND(Y1545*Source!I843,7)</f>
        <v>0.309</v>
      </c>
      <c r="CY1545">
        <f>AD1545</f>
        <v>555.79999999999995</v>
      </c>
      <c r="CZ1545">
        <f>AH1545</f>
        <v>555.79999999999995</v>
      </c>
      <c r="DA1545">
        <f>AL1545</f>
        <v>1</v>
      </c>
      <c r="DB1545">
        <f>ROUND((ROUND(AT1545*CZ1545,2)*ROUND(0.3,7)),6)</f>
        <v>171.74100000000001</v>
      </c>
      <c r="DC1545">
        <f>ROUND((ROUND(AT1545*AG1545,2)*ROUND(0.3,7)),6)</f>
        <v>0</v>
      </c>
      <c r="DD1545" t="s">
        <v>3</v>
      </c>
      <c r="DE1545" t="s">
        <v>3</v>
      </c>
      <c r="DF1545">
        <f>ROUND(ROUND(AE1545,2)*CX1545,2)</f>
        <v>0</v>
      </c>
      <c r="DG1545">
        <f t="shared" si="705"/>
        <v>0</v>
      </c>
      <c r="DH1545">
        <f t="shared" si="703"/>
        <v>0</v>
      </c>
      <c r="DI1545">
        <f t="shared" si="704"/>
        <v>171.74</v>
      </c>
      <c r="DJ1545">
        <f>DI1545</f>
        <v>171.74</v>
      </c>
      <c r="DK1545">
        <v>1</v>
      </c>
      <c r="DL1545" t="s">
        <v>3</v>
      </c>
      <c r="DM1545">
        <v>0</v>
      </c>
      <c r="DN1545" t="s">
        <v>3</v>
      </c>
      <c r="DO1545">
        <v>0</v>
      </c>
    </row>
    <row r="1546" spans="1:119" x14ac:dyDescent="0.2">
      <c r="A1546">
        <f>ROW(Source!A843)</f>
        <v>843</v>
      </c>
      <c r="B1546">
        <v>449016111</v>
      </c>
      <c r="C1546">
        <v>449000069</v>
      </c>
      <c r="D1546">
        <v>327164851</v>
      </c>
      <c r="E1546">
        <v>1</v>
      </c>
      <c r="F1546">
        <v>1</v>
      </c>
      <c r="G1546">
        <v>1</v>
      </c>
      <c r="H1546">
        <v>3</v>
      </c>
      <c r="I1546" t="s">
        <v>1241</v>
      </c>
      <c r="J1546" t="s">
        <v>1242</v>
      </c>
      <c r="K1546" t="s">
        <v>1243</v>
      </c>
      <c r="L1546">
        <v>1346</v>
      </c>
      <c r="N1546">
        <v>1009</v>
      </c>
      <c r="O1546" t="s">
        <v>441</v>
      </c>
      <c r="P1546" t="s">
        <v>441</v>
      </c>
      <c r="Q1546">
        <v>1</v>
      </c>
      <c r="W1546">
        <v>0</v>
      </c>
      <c r="X1546">
        <v>1271338475</v>
      </c>
      <c r="Y1546">
        <f>(AT1546*ROUND(0,7))</f>
        <v>0</v>
      </c>
      <c r="AA1546">
        <v>188.92</v>
      </c>
      <c r="AB1546">
        <v>0</v>
      </c>
      <c r="AC1546">
        <v>0</v>
      </c>
      <c r="AD1546">
        <v>0</v>
      </c>
      <c r="AE1546">
        <v>174.93</v>
      </c>
      <c r="AF1546">
        <v>0</v>
      </c>
      <c r="AG1546">
        <v>0</v>
      </c>
      <c r="AH1546">
        <v>0</v>
      </c>
      <c r="AI1546">
        <v>1.08</v>
      </c>
      <c r="AJ1546">
        <v>1</v>
      </c>
      <c r="AK1546">
        <v>1</v>
      </c>
      <c r="AL1546">
        <v>1</v>
      </c>
      <c r="AM1546">
        <v>2</v>
      </c>
      <c r="AN1546">
        <v>0</v>
      </c>
      <c r="AO1546">
        <v>0</v>
      </c>
      <c r="AP1546">
        <v>1</v>
      </c>
      <c r="AQ1546">
        <v>1</v>
      </c>
      <c r="AR1546">
        <v>0</v>
      </c>
      <c r="AS1546" t="s">
        <v>3</v>
      </c>
      <c r="AT1546">
        <v>0.02</v>
      </c>
      <c r="AU1546" t="s">
        <v>135</v>
      </c>
      <c r="AV1546">
        <v>0</v>
      </c>
      <c r="AW1546">
        <v>2</v>
      </c>
      <c r="AX1546">
        <v>449000073</v>
      </c>
      <c r="AY1546">
        <v>1</v>
      </c>
      <c r="AZ1546">
        <v>0</v>
      </c>
      <c r="BA1546">
        <v>1603</v>
      </c>
      <c r="BB1546">
        <v>1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3.4986000000000002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1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CV1546">
        <v>0</v>
      </c>
      <c r="CW1546">
        <v>0</v>
      </c>
      <c r="CX1546">
        <f>ROUND(Y1546*Source!I843,7)</f>
        <v>0</v>
      </c>
      <c r="CY1546">
        <f>AA1546</f>
        <v>188.92</v>
      </c>
      <c r="CZ1546">
        <f>AE1546</f>
        <v>174.93</v>
      </c>
      <c r="DA1546">
        <f>AI1546</f>
        <v>1.08</v>
      </c>
      <c r="DB1546">
        <f>ROUND((ROUND(AT1546*CZ1546,2)*ROUND(0,7)),6)</f>
        <v>0</v>
      </c>
      <c r="DC1546">
        <f>ROUND((ROUND(AT1546*AG1546,2)*ROUND(0,7)),6)</f>
        <v>0</v>
      </c>
      <c r="DD1546" t="s">
        <v>3</v>
      </c>
      <c r="DE1546" t="s">
        <v>3</v>
      </c>
      <c r="DF1546">
        <f>ROUND(ROUND(AE1546*AI1546,2)*CX1546,2)</f>
        <v>0</v>
      </c>
      <c r="DG1546">
        <f t="shared" si="705"/>
        <v>0</v>
      </c>
      <c r="DH1546">
        <f t="shared" si="703"/>
        <v>0</v>
      </c>
      <c r="DI1546">
        <f t="shared" si="704"/>
        <v>0</v>
      </c>
      <c r="DJ1546">
        <f>DF1546</f>
        <v>0</v>
      </c>
      <c r="DK1546">
        <v>0</v>
      </c>
      <c r="DL1546" t="s">
        <v>3</v>
      </c>
      <c r="DM1546">
        <v>0</v>
      </c>
      <c r="DN1546" t="s">
        <v>3</v>
      </c>
      <c r="DO1546">
        <v>0</v>
      </c>
    </row>
    <row r="1547" spans="1:119" x14ac:dyDescent="0.2">
      <c r="A1547">
        <f>ROW(Source!A844)</f>
        <v>844</v>
      </c>
      <c r="B1547">
        <v>449016111</v>
      </c>
      <c r="C1547">
        <v>449000075</v>
      </c>
      <c r="D1547">
        <v>327091202</v>
      </c>
      <c r="E1547">
        <v>112</v>
      </c>
      <c r="F1547">
        <v>1</v>
      </c>
      <c r="G1547">
        <v>1</v>
      </c>
      <c r="H1547">
        <v>1</v>
      </c>
      <c r="I1547" t="s">
        <v>1251</v>
      </c>
      <c r="J1547" t="s">
        <v>3</v>
      </c>
      <c r="K1547" t="s">
        <v>1672</v>
      </c>
      <c r="L1547">
        <v>1191</v>
      </c>
      <c r="N1547">
        <v>1013</v>
      </c>
      <c r="O1547" t="s">
        <v>1203</v>
      </c>
      <c r="P1547" t="s">
        <v>1203</v>
      </c>
      <c r="Q1547">
        <v>1</v>
      </c>
      <c r="W1547">
        <v>0</v>
      </c>
      <c r="X1547">
        <v>1522950421</v>
      </c>
      <c r="Y1547">
        <f>AT1547</f>
        <v>1.03</v>
      </c>
      <c r="AA1547">
        <v>0</v>
      </c>
      <c r="AB1547">
        <v>0</v>
      </c>
      <c r="AC1547">
        <v>0</v>
      </c>
      <c r="AD1547">
        <v>555.79999999999995</v>
      </c>
      <c r="AE1547">
        <v>0</v>
      </c>
      <c r="AF1547">
        <v>0</v>
      </c>
      <c r="AG1547">
        <v>0</v>
      </c>
      <c r="AH1547">
        <v>555.79999999999995</v>
      </c>
      <c r="AI1547">
        <v>1</v>
      </c>
      <c r="AJ1547">
        <v>1</v>
      </c>
      <c r="AK1547">
        <v>1</v>
      </c>
      <c r="AL1547">
        <v>1</v>
      </c>
      <c r="AM1547">
        <v>-2</v>
      </c>
      <c r="AN1547">
        <v>0</v>
      </c>
      <c r="AO1547">
        <v>0</v>
      </c>
      <c r="AP1547">
        <v>1</v>
      </c>
      <c r="AQ1547">
        <v>1</v>
      </c>
      <c r="AR1547">
        <v>0</v>
      </c>
      <c r="AS1547" t="s">
        <v>3</v>
      </c>
      <c r="AT1547">
        <v>1.03</v>
      </c>
      <c r="AU1547" t="s">
        <v>3</v>
      </c>
      <c r="AV1547">
        <v>1</v>
      </c>
      <c r="AW1547">
        <v>2</v>
      </c>
      <c r="AX1547">
        <v>449000078</v>
      </c>
      <c r="AY1547">
        <v>2</v>
      </c>
      <c r="AZ1547">
        <v>131072</v>
      </c>
      <c r="BA1547">
        <v>1605</v>
      </c>
      <c r="BB1547">
        <v>1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572.47399999999993</v>
      </c>
      <c r="BN1547">
        <v>1.03</v>
      </c>
      <c r="BO1547">
        <v>0</v>
      </c>
      <c r="BP1547">
        <v>1</v>
      </c>
      <c r="BQ1547">
        <v>0</v>
      </c>
      <c r="BR1547">
        <v>0</v>
      </c>
      <c r="BS1547">
        <v>0</v>
      </c>
      <c r="BT1547">
        <v>572.47399999999993</v>
      </c>
      <c r="BU1547">
        <v>1.03</v>
      </c>
      <c r="BV1547">
        <v>0</v>
      </c>
      <c r="BW1547">
        <v>1</v>
      </c>
      <c r="CU1547">
        <f>ROUND(AT1547*Source!I844*AH1547*AL1547,2)</f>
        <v>572.47</v>
      </c>
      <c r="CV1547">
        <f>ROUND(Y1547*Source!I844,7)</f>
        <v>1.03</v>
      </c>
      <c r="CW1547">
        <v>0</v>
      </c>
      <c r="CX1547">
        <f>ROUND(Y1547*Source!I844,7)</f>
        <v>1.03</v>
      </c>
      <c r="CY1547">
        <f>AD1547</f>
        <v>555.79999999999995</v>
      </c>
      <c r="CZ1547">
        <f>AH1547</f>
        <v>555.79999999999995</v>
      </c>
      <c r="DA1547">
        <f>AL1547</f>
        <v>1</v>
      </c>
      <c r="DB1547">
        <f>ROUND(ROUND(AT1547*CZ1547,2),6)</f>
        <v>572.47</v>
      </c>
      <c r="DC1547">
        <f>ROUND(ROUND(AT1547*AG1547,2),6)</f>
        <v>0</v>
      </c>
      <c r="DD1547" t="s">
        <v>3</v>
      </c>
      <c r="DE1547" t="s">
        <v>3</v>
      </c>
      <c r="DF1547">
        <f>ROUND(ROUND(AE1547,2)*CX1547,2)</f>
        <v>0</v>
      </c>
      <c r="DG1547">
        <f t="shared" si="705"/>
        <v>0</v>
      </c>
      <c r="DH1547">
        <f t="shared" si="703"/>
        <v>0</v>
      </c>
      <c r="DI1547">
        <f t="shared" si="704"/>
        <v>572.47</v>
      </c>
      <c r="DJ1547">
        <f>DI1547</f>
        <v>572.47</v>
      </c>
      <c r="DK1547">
        <v>1</v>
      </c>
      <c r="DL1547" t="s">
        <v>3</v>
      </c>
      <c r="DM1547">
        <v>0</v>
      </c>
      <c r="DN1547" t="s">
        <v>3</v>
      </c>
      <c r="DO1547">
        <v>0</v>
      </c>
    </row>
    <row r="1548" spans="1:119" x14ac:dyDescent="0.2">
      <c r="A1548">
        <f>ROW(Source!A844)</f>
        <v>844</v>
      </c>
      <c r="B1548">
        <v>449016111</v>
      </c>
      <c r="C1548">
        <v>449000075</v>
      </c>
      <c r="D1548">
        <v>327164851</v>
      </c>
      <c r="E1548">
        <v>1</v>
      </c>
      <c r="F1548">
        <v>1</v>
      </c>
      <c r="G1548">
        <v>1</v>
      </c>
      <c r="H1548">
        <v>3</v>
      </c>
      <c r="I1548" t="s">
        <v>1241</v>
      </c>
      <c r="J1548" t="s">
        <v>1242</v>
      </c>
      <c r="K1548" t="s">
        <v>1243</v>
      </c>
      <c r="L1548">
        <v>1346</v>
      </c>
      <c r="N1548">
        <v>1009</v>
      </c>
      <c r="O1548" t="s">
        <v>441</v>
      </c>
      <c r="P1548" t="s">
        <v>441</v>
      </c>
      <c r="Q1548">
        <v>1</v>
      </c>
      <c r="W1548">
        <v>0</v>
      </c>
      <c r="X1548">
        <v>1271338475</v>
      </c>
      <c r="Y1548">
        <f>(AT1548*ROUND(0,7))</f>
        <v>0</v>
      </c>
      <c r="AA1548">
        <v>188.92</v>
      </c>
      <c r="AB1548">
        <v>0</v>
      </c>
      <c r="AC1548">
        <v>0</v>
      </c>
      <c r="AD1548">
        <v>0</v>
      </c>
      <c r="AE1548">
        <v>174.93</v>
      </c>
      <c r="AF1548">
        <v>0</v>
      </c>
      <c r="AG1548">
        <v>0</v>
      </c>
      <c r="AH1548">
        <v>0</v>
      </c>
      <c r="AI1548">
        <v>1.08</v>
      </c>
      <c r="AJ1548">
        <v>1</v>
      </c>
      <c r="AK1548">
        <v>1</v>
      </c>
      <c r="AL1548">
        <v>1</v>
      </c>
      <c r="AM1548">
        <v>2</v>
      </c>
      <c r="AN1548">
        <v>0</v>
      </c>
      <c r="AO1548">
        <v>0</v>
      </c>
      <c r="AP1548">
        <v>1</v>
      </c>
      <c r="AQ1548">
        <v>1</v>
      </c>
      <c r="AR1548">
        <v>0</v>
      </c>
      <c r="AS1548" t="s">
        <v>3</v>
      </c>
      <c r="AT1548">
        <v>0.02</v>
      </c>
      <c r="AU1548" t="s">
        <v>135</v>
      </c>
      <c r="AV1548">
        <v>0</v>
      </c>
      <c r="AW1548">
        <v>2</v>
      </c>
      <c r="AX1548">
        <v>449000079</v>
      </c>
      <c r="AY1548">
        <v>1</v>
      </c>
      <c r="AZ1548">
        <v>0</v>
      </c>
      <c r="BA1548">
        <v>1606</v>
      </c>
      <c r="BB1548">
        <v>1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3.4986000000000002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1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CV1548">
        <v>0</v>
      </c>
      <c r="CW1548">
        <v>0</v>
      </c>
      <c r="CX1548">
        <f>ROUND(Y1548*Source!I844,7)</f>
        <v>0</v>
      </c>
      <c r="CY1548">
        <f>AA1548</f>
        <v>188.92</v>
      </c>
      <c r="CZ1548">
        <f>AE1548</f>
        <v>174.93</v>
      </c>
      <c r="DA1548">
        <f>AI1548</f>
        <v>1.08</v>
      </c>
      <c r="DB1548">
        <f>ROUND((ROUND(AT1548*CZ1548,2)*ROUND(0,7)),6)</f>
        <v>0</v>
      </c>
      <c r="DC1548">
        <f>ROUND((ROUND(AT1548*AG1548,2)*ROUND(0,7)),6)</f>
        <v>0</v>
      </c>
      <c r="DD1548" t="s">
        <v>3</v>
      </c>
      <c r="DE1548" t="s">
        <v>3</v>
      </c>
      <c r="DF1548">
        <f>ROUND(ROUND(AE1548*AI1548,2)*CX1548,2)</f>
        <v>0</v>
      </c>
      <c r="DG1548">
        <f t="shared" si="705"/>
        <v>0</v>
      </c>
      <c r="DH1548">
        <f t="shared" si="703"/>
        <v>0</v>
      </c>
      <c r="DI1548">
        <f t="shared" si="704"/>
        <v>0</v>
      </c>
      <c r="DJ1548">
        <f>DF1548</f>
        <v>0</v>
      </c>
      <c r="DK1548">
        <v>0</v>
      </c>
      <c r="DL1548" t="s">
        <v>3</v>
      </c>
      <c r="DM1548">
        <v>0</v>
      </c>
      <c r="DN1548" t="s">
        <v>3</v>
      </c>
      <c r="DO1548">
        <v>0</v>
      </c>
    </row>
    <row r="1549" spans="1:119" x14ac:dyDescent="0.2">
      <c r="A1549">
        <f>ROW(Source!A845)</f>
        <v>845</v>
      </c>
      <c r="B1549">
        <v>449016111</v>
      </c>
      <c r="C1549">
        <v>449000081</v>
      </c>
      <c r="D1549">
        <v>327091202</v>
      </c>
      <c r="E1549">
        <v>112</v>
      </c>
      <c r="F1549">
        <v>1</v>
      </c>
      <c r="G1549">
        <v>1</v>
      </c>
      <c r="H1549">
        <v>1</v>
      </c>
      <c r="I1549" t="s">
        <v>1251</v>
      </c>
      <c r="J1549" t="s">
        <v>3</v>
      </c>
      <c r="K1549" t="s">
        <v>1672</v>
      </c>
      <c r="L1549">
        <v>1191</v>
      </c>
      <c r="N1549">
        <v>1013</v>
      </c>
      <c r="O1549" t="s">
        <v>1203</v>
      </c>
      <c r="P1549" t="s">
        <v>1203</v>
      </c>
      <c r="Q1549">
        <v>1</v>
      </c>
      <c r="W1549">
        <v>0</v>
      </c>
      <c r="X1549">
        <v>1522950421</v>
      </c>
      <c r="Y1549">
        <f>(AT1549*ROUND(0.3,7))</f>
        <v>0.309</v>
      </c>
      <c r="AA1549">
        <v>0</v>
      </c>
      <c r="AB1549">
        <v>0</v>
      </c>
      <c r="AC1549">
        <v>0</v>
      </c>
      <c r="AD1549">
        <v>555.79999999999995</v>
      </c>
      <c r="AE1549">
        <v>0</v>
      </c>
      <c r="AF1549">
        <v>0</v>
      </c>
      <c r="AG1549">
        <v>0</v>
      </c>
      <c r="AH1549">
        <v>555.79999999999995</v>
      </c>
      <c r="AI1549">
        <v>1</v>
      </c>
      <c r="AJ1549">
        <v>1</v>
      </c>
      <c r="AK1549">
        <v>1</v>
      </c>
      <c r="AL1549">
        <v>1</v>
      </c>
      <c r="AM1549">
        <v>-2</v>
      </c>
      <c r="AN1549">
        <v>0</v>
      </c>
      <c r="AO1549">
        <v>0</v>
      </c>
      <c r="AP1549">
        <v>1</v>
      </c>
      <c r="AQ1549">
        <v>1</v>
      </c>
      <c r="AR1549">
        <v>0</v>
      </c>
      <c r="AS1549" t="s">
        <v>3</v>
      </c>
      <c r="AT1549">
        <v>1.03</v>
      </c>
      <c r="AU1549" t="s">
        <v>321</v>
      </c>
      <c r="AV1549">
        <v>1</v>
      </c>
      <c r="AW1549">
        <v>2</v>
      </c>
      <c r="AX1549">
        <v>449000084</v>
      </c>
      <c r="AY1549">
        <v>2</v>
      </c>
      <c r="AZ1549">
        <v>131072</v>
      </c>
      <c r="BA1549">
        <v>1608</v>
      </c>
      <c r="BB1549">
        <v>1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572.47399999999993</v>
      </c>
      <c r="BN1549">
        <v>1.03</v>
      </c>
      <c r="BO1549">
        <v>0</v>
      </c>
      <c r="BP1549">
        <v>1</v>
      </c>
      <c r="BQ1549">
        <v>0</v>
      </c>
      <c r="BR1549">
        <v>0</v>
      </c>
      <c r="BS1549">
        <v>0</v>
      </c>
      <c r="BT1549">
        <v>171.7422</v>
      </c>
      <c r="BU1549">
        <v>0.309</v>
      </c>
      <c r="BV1549">
        <v>0</v>
      </c>
      <c r="BW1549">
        <v>1</v>
      </c>
      <c r="CU1549">
        <f>ROUND(AT1549*Source!I845*AH1549*AL1549,2)</f>
        <v>572.47</v>
      </c>
      <c r="CV1549">
        <f>ROUND(Y1549*Source!I845,7)</f>
        <v>0.309</v>
      </c>
      <c r="CW1549">
        <v>0</v>
      </c>
      <c r="CX1549">
        <f>ROUND(Y1549*Source!I845,7)</f>
        <v>0.309</v>
      </c>
      <c r="CY1549">
        <f>AD1549</f>
        <v>555.79999999999995</v>
      </c>
      <c r="CZ1549">
        <f>AH1549</f>
        <v>555.79999999999995</v>
      </c>
      <c r="DA1549">
        <f>AL1549</f>
        <v>1</v>
      </c>
      <c r="DB1549">
        <f>ROUND((ROUND(AT1549*CZ1549,2)*ROUND(0.3,7)),6)</f>
        <v>171.74100000000001</v>
      </c>
      <c r="DC1549">
        <f>ROUND((ROUND(AT1549*AG1549,2)*ROUND(0.3,7)),6)</f>
        <v>0</v>
      </c>
      <c r="DD1549" t="s">
        <v>3</v>
      </c>
      <c r="DE1549" t="s">
        <v>3</v>
      </c>
      <c r="DF1549">
        <f>ROUND(ROUND(AE1549,2)*CX1549,2)</f>
        <v>0</v>
      </c>
      <c r="DG1549">
        <f t="shared" si="705"/>
        <v>0</v>
      </c>
      <c r="DH1549">
        <f t="shared" si="703"/>
        <v>0</v>
      </c>
      <c r="DI1549">
        <f t="shared" si="704"/>
        <v>171.74</v>
      </c>
      <c r="DJ1549">
        <f>DI1549</f>
        <v>171.74</v>
      </c>
      <c r="DK1549">
        <v>1</v>
      </c>
      <c r="DL1549" t="s">
        <v>3</v>
      </c>
      <c r="DM1549">
        <v>0</v>
      </c>
      <c r="DN1549" t="s">
        <v>3</v>
      </c>
      <c r="DO1549">
        <v>0</v>
      </c>
    </row>
    <row r="1550" spans="1:119" x14ac:dyDescent="0.2">
      <c r="A1550">
        <f>ROW(Source!A845)</f>
        <v>845</v>
      </c>
      <c r="B1550">
        <v>449016111</v>
      </c>
      <c r="C1550">
        <v>449000081</v>
      </c>
      <c r="D1550">
        <v>327164851</v>
      </c>
      <c r="E1550">
        <v>1</v>
      </c>
      <c r="F1550">
        <v>1</v>
      </c>
      <c r="G1550">
        <v>1</v>
      </c>
      <c r="H1550">
        <v>3</v>
      </c>
      <c r="I1550" t="s">
        <v>1241</v>
      </c>
      <c r="J1550" t="s">
        <v>1242</v>
      </c>
      <c r="K1550" t="s">
        <v>1243</v>
      </c>
      <c r="L1550">
        <v>1346</v>
      </c>
      <c r="N1550">
        <v>1009</v>
      </c>
      <c r="O1550" t="s">
        <v>441</v>
      </c>
      <c r="P1550" t="s">
        <v>441</v>
      </c>
      <c r="Q1550">
        <v>1</v>
      </c>
      <c r="W1550">
        <v>0</v>
      </c>
      <c r="X1550">
        <v>1271338475</v>
      </c>
      <c r="Y1550">
        <f>(AT1550*ROUND(0,7))</f>
        <v>0</v>
      </c>
      <c r="AA1550">
        <v>188.92</v>
      </c>
      <c r="AB1550">
        <v>0</v>
      </c>
      <c r="AC1550">
        <v>0</v>
      </c>
      <c r="AD1550">
        <v>0</v>
      </c>
      <c r="AE1550">
        <v>174.93</v>
      </c>
      <c r="AF1550">
        <v>0</v>
      </c>
      <c r="AG1550">
        <v>0</v>
      </c>
      <c r="AH1550">
        <v>0</v>
      </c>
      <c r="AI1550">
        <v>1.08</v>
      </c>
      <c r="AJ1550">
        <v>1</v>
      </c>
      <c r="AK1550">
        <v>1</v>
      </c>
      <c r="AL1550">
        <v>1</v>
      </c>
      <c r="AM1550">
        <v>2</v>
      </c>
      <c r="AN1550">
        <v>0</v>
      </c>
      <c r="AO1550">
        <v>0</v>
      </c>
      <c r="AP1550">
        <v>1</v>
      </c>
      <c r="AQ1550">
        <v>1</v>
      </c>
      <c r="AR1550">
        <v>0</v>
      </c>
      <c r="AS1550" t="s">
        <v>3</v>
      </c>
      <c r="AT1550">
        <v>0.02</v>
      </c>
      <c r="AU1550" t="s">
        <v>135</v>
      </c>
      <c r="AV1550">
        <v>0</v>
      </c>
      <c r="AW1550">
        <v>2</v>
      </c>
      <c r="AX1550">
        <v>449000085</v>
      </c>
      <c r="AY1550">
        <v>1</v>
      </c>
      <c r="AZ1550">
        <v>0</v>
      </c>
      <c r="BA1550">
        <v>1609</v>
      </c>
      <c r="BB1550">
        <v>1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3.4986000000000002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1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CV1550">
        <v>0</v>
      </c>
      <c r="CW1550">
        <v>0</v>
      </c>
      <c r="CX1550">
        <f>ROUND(Y1550*Source!I845,7)</f>
        <v>0</v>
      </c>
      <c r="CY1550">
        <f>AA1550</f>
        <v>188.92</v>
      </c>
      <c r="CZ1550">
        <f>AE1550</f>
        <v>174.93</v>
      </c>
      <c r="DA1550">
        <f>AI1550</f>
        <v>1.08</v>
      </c>
      <c r="DB1550">
        <f>ROUND((ROUND(AT1550*CZ1550,2)*ROUND(0,7)),6)</f>
        <v>0</v>
      </c>
      <c r="DC1550">
        <f>ROUND((ROUND(AT1550*AG1550,2)*ROUND(0,7)),6)</f>
        <v>0</v>
      </c>
      <c r="DD1550" t="s">
        <v>3</v>
      </c>
      <c r="DE1550" t="s">
        <v>3</v>
      </c>
      <c r="DF1550">
        <f>ROUND(ROUND(AE1550*AI1550,2)*CX1550,2)</f>
        <v>0</v>
      </c>
      <c r="DG1550">
        <f t="shared" si="705"/>
        <v>0</v>
      </c>
      <c r="DH1550">
        <f t="shared" si="703"/>
        <v>0</v>
      </c>
      <c r="DI1550">
        <f t="shared" si="704"/>
        <v>0</v>
      </c>
      <c r="DJ1550">
        <f>DF1550</f>
        <v>0</v>
      </c>
      <c r="DK1550">
        <v>0</v>
      </c>
      <c r="DL1550" t="s">
        <v>3</v>
      </c>
      <c r="DM1550">
        <v>0</v>
      </c>
      <c r="DN1550" t="s">
        <v>3</v>
      </c>
      <c r="DO1550">
        <v>0</v>
      </c>
    </row>
    <row r="1551" spans="1:119" x14ac:dyDescent="0.2">
      <c r="A1551">
        <f>ROW(Source!A846)</f>
        <v>846</v>
      </c>
      <c r="B1551">
        <v>449016111</v>
      </c>
      <c r="C1551">
        <v>449000087</v>
      </c>
      <c r="D1551">
        <v>327091202</v>
      </c>
      <c r="E1551">
        <v>112</v>
      </c>
      <c r="F1551">
        <v>1</v>
      </c>
      <c r="G1551">
        <v>1</v>
      </c>
      <c r="H1551">
        <v>1</v>
      </c>
      <c r="I1551" t="s">
        <v>1251</v>
      </c>
      <c r="J1551" t="s">
        <v>3</v>
      </c>
      <c r="K1551" t="s">
        <v>1672</v>
      </c>
      <c r="L1551">
        <v>1191</v>
      </c>
      <c r="N1551">
        <v>1013</v>
      </c>
      <c r="O1551" t="s">
        <v>1203</v>
      </c>
      <c r="P1551" t="s">
        <v>1203</v>
      </c>
      <c r="Q1551">
        <v>1</v>
      </c>
      <c r="W1551">
        <v>0</v>
      </c>
      <c r="X1551">
        <v>1522950421</v>
      </c>
      <c r="Y1551">
        <f>AT1551</f>
        <v>1.03</v>
      </c>
      <c r="AA1551">
        <v>0</v>
      </c>
      <c r="AB1551">
        <v>0</v>
      </c>
      <c r="AC1551">
        <v>0</v>
      </c>
      <c r="AD1551">
        <v>555.79999999999995</v>
      </c>
      <c r="AE1551">
        <v>0</v>
      </c>
      <c r="AF1551">
        <v>0</v>
      </c>
      <c r="AG1551">
        <v>0</v>
      </c>
      <c r="AH1551">
        <v>555.79999999999995</v>
      </c>
      <c r="AI1551">
        <v>1</v>
      </c>
      <c r="AJ1551">
        <v>1</v>
      </c>
      <c r="AK1551">
        <v>1</v>
      </c>
      <c r="AL1551">
        <v>1</v>
      </c>
      <c r="AM1551">
        <v>-2</v>
      </c>
      <c r="AN1551">
        <v>0</v>
      </c>
      <c r="AO1551">
        <v>0</v>
      </c>
      <c r="AP1551">
        <v>1</v>
      </c>
      <c r="AQ1551">
        <v>1</v>
      </c>
      <c r="AR1551">
        <v>0</v>
      </c>
      <c r="AS1551" t="s">
        <v>3</v>
      </c>
      <c r="AT1551">
        <v>1.03</v>
      </c>
      <c r="AU1551" t="s">
        <v>3</v>
      </c>
      <c r="AV1551">
        <v>1</v>
      </c>
      <c r="AW1551">
        <v>2</v>
      </c>
      <c r="AX1551">
        <v>449000090</v>
      </c>
      <c r="AY1551">
        <v>2</v>
      </c>
      <c r="AZ1551">
        <v>131072</v>
      </c>
      <c r="BA1551">
        <v>1611</v>
      </c>
      <c r="BB1551">
        <v>1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572.47399999999993</v>
      </c>
      <c r="BN1551">
        <v>1.03</v>
      </c>
      <c r="BO1551">
        <v>0</v>
      </c>
      <c r="BP1551">
        <v>1</v>
      </c>
      <c r="BQ1551">
        <v>0</v>
      </c>
      <c r="BR1551">
        <v>0</v>
      </c>
      <c r="BS1551">
        <v>0</v>
      </c>
      <c r="BT1551">
        <v>572.47399999999993</v>
      </c>
      <c r="BU1551">
        <v>1.03</v>
      </c>
      <c r="BV1551">
        <v>0</v>
      </c>
      <c r="BW1551">
        <v>1</v>
      </c>
      <c r="CU1551">
        <f>ROUND(AT1551*Source!I846*AH1551*AL1551,2)</f>
        <v>572.47</v>
      </c>
      <c r="CV1551">
        <f>ROUND(Y1551*Source!I846,7)</f>
        <v>1.03</v>
      </c>
      <c r="CW1551">
        <v>0</v>
      </c>
      <c r="CX1551">
        <f>ROUND(Y1551*Source!I846,7)</f>
        <v>1.03</v>
      </c>
      <c r="CY1551">
        <f>AD1551</f>
        <v>555.79999999999995</v>
      </c>
      <c r="CZ1551">
        <f>AH1551</f>
        <v>555.79999999999995</v>
      </c>
      <c r="DA1551">
        <f>AL1551</f>
        <v>1</v>
      </c>
      <c r="DB1551">
        <f>ROUND(ROUND(AT1551*CZ1551,2),6)</f>
        <v>572.47</v>
      </c>
      <c r="DC1551">
        <f>ROUND(ROUND(AT1551*AG1551,2),6)</f>
        <v>0</v>
      </c>
      <c r="DD1551" t="s">
        <v>3</v>
      </c>
      <c r="DE1551" t="s">
        <v>3</v>
      </c>
      <c r="DF1551">
        <f>ROUND(ROUND(AE1551,2)*CX1551,2)</f>
        <v>0</v>
      </c>
      <c r="DG1551">
        <f t="shared" si="705"/>
        <v>0</v>
      </c>
      <c r="DH1551">
        <f t="shared" si="703"/>
        <v>0</v>
      </c>
      <c r="DI1551">
        <f t="shared" si="704"/>
        <v>572.47</v>
      </c>
      <c r="DJ1551">
        <f>DI1551</f>
        <v>572.47</v>
      </c>
      <c r="DK1551">
        <v>1</v>
      </c>
      <c r="DL1551" t="s">
        <v>3</v>
      </c>
      <c r="DM1551">
        <v>0</v>
      </c>
      <c r="DN1551" t="s">
        <v>3</v>
      </c>
      <c r="DO1551">
        <v>0</v>
      </c>
    </row>
    <row r="1552" spans="1:119" x14ac:dyDescent="0.2">
      <c r="A1552">
        <f>ROW(Source!A846)</f>
        <v>846</v>
      </c>
      <c r="B1552">
        <v>449016111</v>
      </c>
      <c r="C1552">
        <v>449000087</v>
      </c>
      <c r="D1552">
        <v>327164851</v>
      </c>
      <c r="E1552">
        <v>1</v>
      </c>
      <c r="F1552">
        <v>1</v>
      </c>
      <c r="G1552">
        <v>1</v>
      </c>
      <c r="H1552">
        <v>3</v>
      </c>
      <c r="I1552" t="s">
        <v>1241</v>
      </c>
      <c r="J1552" t="s">
        <v>1242</v>
      </c>
      <c r="K1552" t="s">
        <v>1243</v>
      </c>
      <c r="L1552">
        <v>1346</v>
      </c>
      <c r="N1552">
        <v>1009</v>
      </c>
      <c r="O1552" t="s">
        <v>441</v>
      </c>
      <c r="P1552" t="s">
        <v>441</v>
      </c>
      <c r="Q1552">
        <v>1</v>
      </c>
      <c r="W1552">
        <v>0</v>
      </c>
      <c r="X1552">
        <v>1271338475</v>
      </c>
      <c r="Y1552">
        <f>(AT1552*ROUND(0,7))</f>
        <v>0</v>
      </c>
      <c r="AA1552">
        <v>188.92</v>
      </c>
      <c r="AB1552">
        <v>0</v>
      </c>
      <c r="AC1552">
        <v>0</v>
      </c>
      <c r="AD1552">
        <v>0</v>
      </c>
      <c r="AE1552">
        <v>174.93</v>
      </c>
      <c r="AF1552">
        <v>0</v>
      </c>
      <c r="AG1552">
        <v>0</v>
      </c>
      <c r="AH1552">
        <v>0</v>
      </c>
      <c r="AI1552">
        <v>1.08</v>
      </c>
      <c r="AJ1552">
        <v>1</v>
      </c>
      <c r="AK1552">
        <v>1</v>
      </c>
      <c r="AL1552">
        <v>1</v>
      </c>
      <c r="AM1552">
        <v>2</v>
      </c>
      <c r="AN1552">
        <v>0</v>
      </c>
      <c r="AO1552">
        <v>0</v>
      </c>
      <c r="AP1552">
        <v>1</v>
      </c>
      <c r="AQ1552">
        <v>1</v>
      </c>
      <c r="AR1552">
        <v>0</v>
      </c>
      <c r="AS1552" t="s">
        <v>3</v>
      </c>
      <c r="AT1552">
        <v>0.02</v>
      </c>
      <c r="AU1552" t="s">
        <v>135</v>
      </c>
      <c r="AV1552">
        <v>0</v>
      </c>
      <c r="AW1552">
        <v>2</v>
      </c>
      <c r="AX1552">
        <v>449000091</v>
      </c>
      <c r="AY1552">
        <v>1</v>
      </c>
      <c r="AZ1552">
        <v>0</v>
      </c>
      <c r="BA1552">
        <v>1612</v>
      </c>
      <c r="BB1552">
        <v>1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3.4986000000000002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1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CV1552">
        <v>0</v>
      </c>
      <c r="CW1552">
        <v>0</v>
      </c>
      <c r="CX1552">
        <f>ROUND(Y1552*Source!I846,7)</f>
        <v>0</v>
      </c>
      <c r="CY1552">
        <f>AA1552</f>
        <v>188.92</v>
      </c>
      <c r="CZ1552">
        <f>AE1552</f>
        <v>174.93</v>
      </c>
      <c r="DA1552">
        <f>AI1552</f>
        <v>1.08</v>
      </c>
      <c r="DB1552">
        <f>ROUND((ROUND(AT1552*CZ1552,2)*ROUND(0,7)),6)</f>
        <v>0</v>
      </c>
      <c r="DC1552">
        <f>ROUND((ROUND(AT1552*AG1552,2)*ROUND(0,7)),6)</f>
        <v>0</v>
      </c>
      <c r="DD1552" t="s">
        <v>3</v>
      </c>
      <c r="DE1552" t="s">
        <v>3</v>
      </c>
      <c r="DF1552">
        <f>ROUND(ROUND(AE1552*AI1552,2)*CX1552,2)</f>
        <v>0</v>
      </c>
      <c r="DG1552">
        <f t="shared" si="705"/>
        <v>0</v>
      </c>
      <c r="DH1552">
        <f t="shared" si="703"/>
        <v>0</v>
      </c>
      <c r="DI1552">
        <f t="shared" si="704"/>
        <v>0</v>
      </c>
      <c r="DJ1552">
        <f>DF1552</f>
        <v>0</v>
      </c>
      <c r="DK1552">
        <v>0</v>
      </c>
      <c r="DL1552" t="s">
        <v>3</v>
      </c>
      <c r="DM1552">
        <v>0</v>
      </c>
      <c r="DN1552" t="s">
        <v>3</v>
      </c>
      <c r="DO1552">
        <v>0</v>
      </c>
    </row>
    <row r="1553" spans="1:119" x14ac:dyDescent="0.2">
      <c r="A1553">
        <f>ROW(Source!A847)</f>
        <v>847</v>
      </c>
      <c r="B1553">
        <v>449016111</v>
      </c>
      <c r="C1553">
        <v>449000093</v>
      </c>
      <c r="D1553">
        <v>277560305</v>
      </c>
      <c r="E1553">
        <v>109</v>
      </c>
      <c r="F1553">
        <v>1</v>
      </c>
      <c r="G1553">
        <v>1</v>
      </c>
      <c r="H1553">
        <v>1</v>
      </c>
      <c r="I1553" t="s">
        <v>1493</v>
      </c>
      <c r="J1553" t="s">
        <v>3</v>
      </c>
      <c r="K1553" t="s">
        <v>1592</v>
      </c>
      <c r="L1553">
        <v>1191</v>
      </c>
      <c r="N1553">
        <v>1013</v>
      </c>
      <c r="O1553" t="s">
        <v>1203</v>
      </c>
      <c r="P1553" t="s">
        <v>1203</v>
      </c>
      <c r="Q1553">
        <v>1</v>
      </c>
      <c r="W1553">
        <v>0</v>
      </c>
      <c r="X1553">
        <v>-1111239348</v>
      </c>
      <c r="Y1553">
        <f>(AT1553*ROUND(0.3,7))</f>
        <v>0.3</v>
      </c>
      <c r="AA1553">
        <v>0</v>
      </c>
      <c r="AB1553">
        <v>0</v>
      </c>
      <c r="AC1553">
        <v>0</v>
      </c>
      <c r="AD1553">
        <v>539.69000000000005</v>
      </c>
      <c r="AE1553">
        <v>0</v>
      </c>
      <c r="AF1553">
        <v>0</v>
      </c>
      <c r="AG1553">
        <v>0</v>
      </c>
      <c r="AH1553">
        <v>539.69000000000005</v>
      </c>
      <c r="AI1553">
        <v>1</v>
      </c>
      <c r="AJ1553">
        <v>1</v>
      </c>
      <c r="AK1553">
        <v>1</v>
      </c>
      <c r="AL1553">
        <v>1</v>
      </c>
      <c r="AM1553">
        <v>-2</v>
      </c>
      <c r="AN1553">
        <v>0</v>
      </c>
      <c r="AO1553">
        <v>0</v>
      </c>
      <c r="AP1553">
        <v>1</v>
      </c>
      <c r="AQ1553">
        <v>1</v>
      </c>
      <c r="AR1553">
        <v>0</v>
      </c>
      <c r="AS1553" t="s">
        <v>3</v>
      </c>
      <c r="AT1553">
        <v>1</v>
      </c>
      <c r="AU1553" t="s">
        <v>321</v>
      </c>
      <c r="AV1553">
        <v>1</v>
      </c>
      <c r="AW1553">
        <v>2</v>
      </c>
      <c r="AX1553">
        <v>449000097</v>
      </c>
      <c r="AY1553">
        <v>2</v>
      </c>
      <c r="AZ1553">
        <v>131072</v>
      </c>
      <c r="BA1553">
        <v>1614</v>
      </c>
      <c r="BB1553">
        <v>1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539.69000000000005</v>
      </c>
      <c r="BN1553">
        <v>1</v>
      </c>
      <c r="BO1553">
        <v>0</v>
      </c>
      <c r="BP1553">
        <v>1</v>
      </c>
      <c r="BQ1553">
        <v>0</v>
      </c>
      <c r="BR1553">
        <v>0</v>
      </c>
      <c r="BS1553">
        <v>0</v>
      </c>
      <c r="BT1553">
        <v>161.90700000000001</v>
      </c>
      <c r="BU1553">
        <v>0.3</v>
      </c>
      <c r="BV1553">
        <v>0</v>
      </c>
      <c r="BW1553">
        <v>1</v>
      </c>
      <c r="CU1553">
        <f>ROUND(AT1553*Source!I847*AH1553*AL1553,2)</f>
        <v>539.69000000000005</v>
      </c>
      <c r="CV1553">
        <f>ROUND(Y1553*Source!I847,7)</f>
        <v>0.3</v>
      </c>
      <c r="CW1553">
        <v>0</v>
      </c>
      <c r="CX1553">
        <f>ROUND(Y1553*Source!I847,7)</f>
        <v>0.3</v>
      </c>
      <c r="CY1553">
        <f>AD1553</f>
        <v>539.69000000000005</v>
      </c>
      <c r="CZ1553">
        <f>AH1553</f>
        <v>539.69000000000005</v>
      </c>
      <c r="DA1553">
        <f>AL1553</f>
        <v>1</v>
      </c>
      <c r="DB1553">
        <f>ROUND((ROUND(AT1553*CZ1553,2)*ROUND(0.3,7)),6)</f>
        <v>161.90700000000001</v>
      </c>
      <c r="DC1553">
        <f>ROUND((ROUND(AT1553*AG1553,2)*ROUND(0.3,7)),6)</f>
        <v>0</v>
      </c>
      <c r="DD1553" t="s">
        <v>3</v>
      </c>
      <c r="DE1553" t="s">
        <v>3</v>
      </c>
      <c r="DF1553">
        <f t="shared" ref="DF1553:DF1559" si="706">ROUND(ROUND(AE1553,2)*CX1553,2)</f>
        <v>0</v>
      </c>
      <c r="DG1553">
        <f t="shared" si="705"/>
        <v>0</v>
      </c>
      <c r="DH1553">
        <f t="shared" si="703"/>
        <v>0</v>
      </c>
      <c r="DI1553">
        <f t="shared" si="704"/>
        <v>161.91</v>
      </c>
      <c r="DJ1553">
        <f>DI1553</f>
        <v>161.91</v>
      </c>
      <c r="DK1553">
        <v>1</v>
      </c>
      <c r="DL1553" t="s">
        <v>3</v>
      </c>
      <c r="DM1553">
        <v>0</v>
      </c>
      <c r="DN1553" t="s">
        <v>3</v>
      </c>
      <c r="DO1553">
        <v>0</v>
      </c>
    </row>
    <row r="1554" spans="1:119" x14ac:dyDescent="0.2">
      <c r="A1554">
        <f>ROW(Source!A847)</f>
        <v>847</v>
      </c>
      <c r="B1554">
        <v>449016111</v>
      </c>
      <c r="C1554">
        <v>449000093</v>
      </c>
      <c r="D1554">
        <v>277566433</v>
      </c>
      <c r="E1554">
        <v>109</v>
      </c>
      <c r="F1554">
        <v>1</v>
      </c>
      <c r="G1554">
        <v>1</v>
      </c>
      <c r="H1554">
        <v>3</v>
      </c>
      <c r="I1554" t="s">
        <v>633</v>
      </c>
      <c r="J1554" t="s">
        <v>3</v>
      </c>
      <c r="K1554" t="s">
        <v>634</v>
      </c>
      <c r="L1554">
        <v>3277935</v>
      </c>
      <c r="N1554">
        <v>1013</v>
      </c>
      <c r="O1554" t="s">
        <v>635</v>
      </c>
      <c r="P1554" t="s">
        <v>635</v>
      </c>
      <c r="Q1554">
        <v>1</v>
      </c>
      <c r="W1554">
        <v>0</v>
      </c>
      <c r="X1554">
        <v>274903907</v>
      </c>
      <c r="Y1554">
        <f>AT1554</f>
        <v>2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1</v>
      </c>
      <c r="AJ1554">
        <v>1</v>
      </c>
      <c r="AK1554">
        <v>1</v>
      </c>
      <c r="AL1554">
        <v>1</v>
      </c>
      <c r="AM1554">
        <v>-2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 t="s">
        <v>3</v>
      </c>
      <c r="AT1554">
        <v>2</v>
      </c>
      <c r="AU1554" t="s">
        <v>3</v>
      </c>
      <c r="AV1554">
        <v>0</v>
      </c>
      <c r="AW1554">
        <v>2</v>
      </c>
      <c r="AX1554">
        <v>449000098</v>
      </c>
      <c r="AY1554">
        <v>1</v>
      </c>
      <c r="AZ1554">
        <v>2048</v>
      </c>
      <c r="BA1554">
        <v>1615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CV1554">
        <v>0</v>
      </c>
      <c r="CW1554">
        <v>0</v>
      </c>
      <c r="CX1554">
        <f>ROUND(Y1554*Source!I847,7)</f>
        <v>2</v>
      </c>
      <c r="CY1554">
        <f>AA1554</f>
        <v>0</v>
      </c>
      <c r="CZ1554">
        <f>AE1554</f>
        <v>0</v>
      </c>
      <c r="DA1554">
        <f>AI1554</f>
        <v>1</v>
      </c>
      <c r="DB1554">
        <f>ROUND(ROUND(AT1554*CZ1554,2),6)</f>
        <v>0</v>
      </c>
      <c r="DC1554">
        <f>ROUND(ROUND(AT1554*AG1554,2),6)</f>
        <v>0</v>
      </c>
      <c r="DD1554" t="s">
        <v>3</v>
      </c>
      <c r="DE1554" t="s">
        <v>3</v>
      </c>
      <c r="DF1554">
        <f t="shared" si="706"/>
        <v>0</v>
      </c>
      <c r="DG1554">
        <f t="shared" si="705"/>
        <v>0</v>
      </c>
      <c r="DH1554">
        <f t="shared" si="703"/>
        <v>0</v>
      </c>
      <c r="DI1554">
        <f t="shared" si="704"/>
        <v>0</v>
      </c>
      <c r="DJ1554">
        <f>DF1554</f>
        <v>0</v>
      </c>
      <c r="DK1554">
        <v>0</v>
      </c>
      <c r="DL1554" t="s">
        <v>3</v>
      </c>
      <c r="DM1554">
        <v>0</v>
      </c>
      <c r="DN1554" t="s">
        <v>3</v>
      </c>
      <c r="DO1554">
        <v>0</v>
      </c>
    </row>
    <row r="1555" spans="1:119" x14ac:dyDescent="0.2">
      <c r="A1555">
        <f>ROW(Source!A847)</f>
        <v>847</v>
      </c>
      <c r="B1555">
        <v>449016111</v>
      </c>
      <c r="C1555">
        <v>449000093</v>
      </c>
      <c r="D1555">
        <v>277566436</v>
      </c>
      <c r="E1555">
        <v>109</v>
      </c>
      <c r="F1555">
        <v>1</v>
      </c>
      <c r="G1555">
        <v>1</v>
      </c>
      <c r="H1555">
        <v>3</v>
      </c>
      <c r="I1555" t="s">
        <v>725</v>
      </c>
      <c r="J1555" t="s">
        <v>3</v>
      </c>
      <c r="K1555" t="s">
        <v>726</v>
      </c>
      <c r="L1555">
        <v>1348</v>
      </c>
      <c r="N1555">
        <v>1009</v>
      </c>
      <c r="O1555" t="s">
        <v>83</v>
      </c>
      <c r="P1555" t="s">
        <v>83</v>
      </c>
      <c r="Q1555">
        <v>1000</v>
      </c>
      <c r="W1555">
        <v>0</v>
      </c>
      <c r="X1555">
        <v>1392189009</v>
      </c>
      <c r="Y1555">
        <f>(AT1555*ROUND(0,7))</f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1</v>
      </c>
      <c r="AJ1555">
        <v>1</v>
      </c>
      <c r="AK1555">
        <v>1</v>
      </c>
      <c r="AL1555">
        <v>1</v>
      </c>
      <c r="AM1555">
        <v>-2</v>
      </c>
      <c r="AN1555">
        <v>0</v>
      </c>
      <c r="AO1555">
        <v>0</v>
      </c>
      <c r="AP1555">
        <v>1</v>
      </c>
      <c r="AQ1555">
        <v>0</v>
      </c>
      <c r="AR1555">
        <v>0</v>
      </c>
      <c r="AS1555" t="s">
        <v>3</v>
      </c>
      <c r="AT1555">
        <v>5.9999999999999995E-4</v>
      </c>
      <c r="AU1555" t="s">
        <v>135</v>
      </c>
      <c r="AV1555">
        <v>0</v>
      </c>
      <c r="AW1555">
        <v>2</v>
      </c>
      <c r="AX1555">
        <v>449000099</v>
      </c>
      <c r="AY1555">
        <v>1</v>
      </c>
      <c r="AZ1555">
        <v>0</v>
      </c>
      <c r="BA1555">
        <v>1616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CV1555">
        <v>0</v>
      </c>
      <c r="CW1555">
        <v>0</v>
      </c>
      <c r="CX1555">
        <f>ROUND(Y1555*Source!I847,7)</f>
        <v>0</v>
      </c>
      <c r="CY1555">
        <f>AA1555</f>
        <v>0</v>
      </c>
      <c r="CZ1555">
        <f>AE1555</f>
        <v>0</v>
      </c>
      <c r="DA1555">
        <f>AI1555</f>
        <v>1</v>
      </c>
      <c r="DB1555">
        <f>ROUND((ROUND(AT1555*CZ1555,2)*ROUND(0,7)),6)</f>
        <v>0</v>
      </c>
      <c r="DC1555">
        <f>ROUND((ROUND(AT1555*AG1555,2)*ROUND(0,7)),6)</f>
        <v>0</v>
      </c>
      <c r="DD1555" t="s">
        <v>3</v>
      </c>
      <c r="DE1555" t="s">
        <v>3</v>
      </c>
      <c r="DF1555">
        <f t="shared" si="706"/>
        <v>0</v>
      </c>
      <c r="DG1555">
        <f t="shared" si="705"/>
        <v>0</v>
      </c>
      <c r="DH1555">
        <f t="shared" si="703"/>
        <v>0</v>
      </c>
      <c r="DI1555">
        <f t="shared" si="704"/>
        <v>0</v>
      </c>
      <c r="DJ1555">
        <f>DF1555</f>
        <v>0</v>
      </c>
      <c r="DK1555">
        <v>0</v>
      </c>
      <c r="DL1555" t="s">
        <v>3</v>
      </c>
      <c r="DM1555">
        <v>0</v>
      </c>
      <c r="DN1555" t="s">
        <v>3</v>
      </c>
      <c r="DO1555">
        <v>0</v>
      </c>
    </row>
    <row r="1556" spans="1:119" x14ac:dyDescent="0.2">
      <c r="A1556">
        <f>ROW(Source!A850)</f>
        <v>850</v>
      </c>
      <c r="B1556">
        <v>449016111</v>
      </c>
      <c r="C1556">
        <v>449000102</v>
      </c>
      <c r="D1556">
        <v>277560305</v>
      </c>
      <c r="E1556">
        <v>109</v>
      </c>
      <c r="F1556">
        <v>1</v>
      </c>
      <c r="G1556">
        <v>1</v>
      </c>
      <c r="H1556">
        <v>1</v>
      </c>
      <c r="I1556" t="s">
        <v>1493</v>
      </c>
      <c r="J1556" t="s">
        <v>3</v>
      </c>
      <c r="K1556" t="s">
        <v>1592</v>
      </c>
      <c r="L1556">
        <v>1191</v>
      </c>
      <c r="N1556">
        <v>1013</v>
      </c>
      <c r="O1556" t="s">
        <v>1203</v>
      </c>
      <c r="P1556" t="s">
        <v>1203</v>
      </c>
      <c r="Q1556">
        <v>1</v>
      </c>
      <c r="W1556">
        <v>0</v>
      </c>
      <c r="X1556">
        <v>-1111239348</v>
      </c>
      <c r="Y1556">
        <f>AT1556</f>
        <v>1</v>
      </c>
      <c r="AA1556">
        <v>0</v>
      </c>
      <c r="AB1556">
        <v>0</v>
      </c>
      <c r="AC1556">
        <v>0</v>
      </c>
      <c r="AD1556">
        <v>539.69000000000005</v>
      </c>
      <c r="AE1556">
        <v>0</v>
      </c>
      <c r="AF1556">
        <v>0</v>
      </c>
      <c r="AG1556">
        <v>0</v>
      </c>
      <c r="AH1556">
        <v>539.69000000000005</v>
      </c>
      <c r="AI1556">
        <v>1</v>
      </c>
      <c r="AJ1556">
        <v>1</v>
      </c>
      <c r="AK1556">
        <v>1</v>
      </c>
      <c r="AL1556">
        <v>1</v>
      </c>
      <c r="AM1556">
        <v>-2</v>
      </c>
      <c r="AN1556">
        <v>0</v>
      </c>
      <c r="AO1556">
        <v>0</v>
      </c>
      <c r="AP1556">
        <v>1</v>
      </c>
      <c r="AQ1556">
        <v>1</v>
      </c>
      <c r="AR1556">
        <v>0</v>
      </c>
      <c r="AS1556" t="s">
        <v>3</v>
      </c>
      <c r="AT1556">
        <v>1</v>
      </c>
      <c r="AU1556" t="s">
        <v>3</v>
      </c>
      <c r="AV1556">
        <v>1</v>
      </c>
      <c r="AW1556">
        <v>2</v>
      </c>
      <c r="AX1556">
        <v>449000106</v>
      </c>
      <c r="AY1556">
        <v>2</v>
      </c>
      <c r="AZ1556">
        <v>131072</v>
      </c>
      <c r="BA1556">
        <v>1617</v>
      </c>
      <c r="BB1556">
        <v>1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539.69000000000005</v>
      </c>
      <c r="BN1556">
        <v>1</v>
      </c>
      <c r="BO1556">
        <v>0</v>
      </c>
      <c r="BP1556">
        <v>1</v>
      </c>
      <c r="BQ1556">
        <v>0</v>
      </c>
      <c r="BR1556">
        <v>0</v>
      </c>
      <c r="BS1556">
        <v>0</v>
      </c>
      <c r="BT1556">
        <v>539.69000000000005</v>
      </c>
      <c r="BU1556">
        <v>1</v>
      </c>
      <c r="BV1556">
        <v>0</v>
      </c>
      <c r="BW1556">
        <v>1</v>
      </c>
      <c r="CU1556">
        <f>ROUND(AT1556*Source!I850*AH1556*AL1556,2)</f>
        <v>539.69000000000005</v>
      </c>
      <c r="CV1556">
        <f>ROUND(Y1556*Source!I850,7)</f>
        <v>1</v>
      </c>
      <c r="CW1556">
        <v>0</v>
      </c>
      <c r="CX1556">
        <f>ROUND(Y1556*Source!I850,7)</f>
        <v>1</v>
      </c>
      <c r="CY1556">
        <f>AD1556</f>
        <v>539.69000000000005</v>
      </c>
      <c r="CZ1556">
        <f>AH1556</f>
        <v>539.69000000000005</v>
      </c>
      <c r="DA1556">
        <f>AL1556</f>
        <v>1</v>
      </c>
      <c r="DB1556">
        <f>ROUND(ROUND(AT1556*CZ1556,2),6)</f>
        <v>539.69000000000005</v>
      </c>
      <c r="DC1556">
        <f>ROUND(ROUND(AT1556*AG1556,2),6)</f>
        <v>0</v>
      </c>
      <c r="DD1556" t="s">
        <v>3</v>
      </c>
      <c r="DE1556" t="s">
        <v>3</v>
      </c>
      <c r="DF1556">
        <f t="shared" si="706"/>
        <v>0</v>
      </c>
      <c r="DG1556">
        <f t="shared" si="705"/>
        <v>0</v>
      </c>
      <c r="DH1556">
        <f t="shared" si="703"/>
        <v>0</v>
      </c>
      <c r="DI1556">
        <f t="shared" si="704"/>
        <v>539.69000000000005</v>
      </c>
      <c r="DJ1556">
        <f>DI1556</f>
        <v>539.69000000000005</v>
      </c>
      <c r="DK1556">
        <v>1</v>
      </c>
      <c r="DL1556" t="s">
        <v>3</v>
      </c>
      <c r="DM1556">
        <v>0</v>
      </c>
      <c r="DN1556" t="s">
        <v>3</v>
      </c>
      <c r="DO1556">
        <v>0</v>
      </c>
    </row>
    <row r="1557" spans="1:119" x14ac:dyDescent="0.2">
      <c r="A1557">
        <f>ROW(Source!A850)</f>
        <v>850</v>
      </c>
      <c r="B1557">
        <v>449016111</v>
      </c>
      <c r="C1557">
        <v>449000102</v>
      </c>
      <c r="D1557">
        <v>277566433</v>
      </c>
      <c r="E1557">
        <v>109</v>
      </c>
      <c r="F1557">
        <v>1</v>
      </c>
      <c r="G1557">
        <v>1</v>
      </c>
      <c r="H1557">
        <v>3</v>
      </c>
      <c r="I1557" t="s">
        <v>633</v>
      </c>
      <c r="J1557" t="s">
        <v>3</v>
      </c>
      <c r="K1557" t="s">
        <v>634</v>
      </c>
      <c r="L1557">
        <v>3277935</v>
      </c>
      <c r="N1557">
        <v>1013</v>
      </c>
      <c r="O1557" t="s">
        <v>635</v>
      </c>
      <c r="P1557" t="s">
        <v>635</v>
      </c>
      <c r="Q1557">
        <v>1</v>
      </c>
      <c r="W1557">
        <v>0</v>
      </c>
      <c r="X1557">
        <v>274903907</v>
      </c>
      <c r="Y1557">
        <f>AT1557</f>
        <v>2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1</v>
      </c>
      <c r="AJ1557">
        <v>1</v>
      </c>
      <c r="AK1557">
        <v>1</v>
      </c>
      <c r="AL1557">
        <v>1</v>
      </c>
      <c r="AM1557">
        <v>-2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 t="s">
        <v>3</v>
      </c>
      <c r="AT1557">
        <v>2</v>
      </c>
      <c r="AU1557" t="s">
        <v>3</v>
      </c>
      <c r="AV1557">
        <v>0</v>
      </c>
      <c r="AW1557">
        <v>2</v>
      </c>
      <c r="AX1557">
        <v>449000107</v>
      </c>
      <c r="AY1557">
        <v>1</v>
      </c>
      <c r="AZ1557">
        <v>2048</v>
      </c>
      <c r="BA1557">
        <v>1618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CV1557">
        <v>0</v>
      </c>
      <c r="CW1557">
        <v>0</v>
      </c>
      <c r="CX1557">
        <f>ROUND(Y1557*Source!I850,7)</f>
        <v>2</v>
      </c>
      <c r="CY1557">
        <f>AA1557</f>
        <v>0</v>
      </c>
      <c r="CZ1557">
        <f>AE1557</f>
        <v>0</v>
      </c>
      <c r="DA1557">
        <f>AI1557</f>
        <v>1</v>
      </c>
      <c r="DB1557">
        <f>ROUND(ROUND(AT1557*CZ1557,2),6)</f>
        <v>0</v>
      </c>
      <c r="DC1557">
        <f>ROUND(ROUND(AT1557*AG1557,2),6)</f>
        <v>0</v>
      </c>
      <c r="DD1557" t="s">
        <v>3</v>
      </c>
      <c r="DE1557" t="s">
        <v>3</v>
      </c>
      <c r="DF1557">
        <f t="shared" si="706"/>
        <v>0</v>
      </c>
      <c r="DG1557">
        <f t="shared" si="705"/>
        <v>0</v>
      </c>
      <c r="DH1557">
        <f t="shared" si="703"/>
        <v>0</v>
      </c>
      <c r="DI1557">
        <f t="shared" si="704"/>
        <v>0</v>
      </c>
      <c r="DJ1557">
        <f>DF1557</f>
        <v>0</v>
      </c>
      <c r="DK1557">
        <v>0</v>
      </c>
      <c r="DL1557" t="s">
        <v>3</v>
      </c>
      <c r="DM1557">
        <v>0</v>
      </c>
      <c r="DN1557" t="s">
        <v>3</v>
      </c>
      <c r="DO1557">
        <v>0</v>
      </c>
    </row>
    <row r="1558" spans="1:119" x14ac:dyDescent="0.2">
      <c r="A1558">
        <f>ROW(Source!A850)</f>
        <v>850</v>
      </c>
      <c r="B1558">
        <v>449016111</v>
      </c>
      <c r="C1558">
        <v>449000102</v>
      </c>
      <c r="D1558">
        <v>277566436</v>
      </c>
      <c r="E1558">
        <v>109</v>
      </c>
      <c r="F1558">
        <v>1</v>
      </c>
      <c r="G1558">
        <v>1</v>
      </c>
      <c r="H1558">
        <v>3</v>
      </c>
      <c r="I1558" t="s">
        <v>725</v>
      </c>
      <c r="J1558" t="s">
        <v>3</v>
      </c>
      <c r="K1558" t="s">
        <v>726</v>
      </c>
      <c r="L1558">
        <v>1348</v>
      </c>
      <c r="N1558">
        <v>1009</v>
      </c>
      <c r="O1558" t="s">
        <v>83</v>
      </c>
      <c r="P1558" t="s">
        <v>83</v>
      </c>
      <c r="Q1558">
        <v>1000</v>
      </c>
      <c r="W1558">
        <v>0</v>
      </c>
      <c r="X1558">
        <v>1392189009</v>
      </c>
      <c r="Y1558">
        <f>AT1558</f>
        <v>1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1</v>
      </c>
      <c r="AJ1558">
        <v>1</v>
      </c>
      <c r="AK1558">
        <v>1</v>
      </c>
      <c r="AL1558">
        <v>1</v>
      </c>
      <c r="AM1558">
        <v>-2</v>
      </c>
      <c r="AN1558">
        <v>0</v>
      </c>
      <c r="AO1558">
        <v>0</v>
      </c>
      <c r="AP1558">
        <v>1</v>
      </c>
      <c r="AQ1558">
        <v>0</v>
      </c>
      <c r="AR1558">
        <v>0</v>
      </c>
      <c r="AS1558" t="s">
        <v>3</v>
      </c>
      <c r="AT1558">
        <v>1</v>
      </c>
      <c r="AU1558" t="s">
        <v>3</v>
      </c>
      <c r="AV1558">
        <v>0</v>
      </c>
      <c r="AW1558">
        <v>2</v>
      </c>
      <c r="AX1558">
        <v>449000108</v>
      </c>
      <c r="AY1558">
        <v>1</v>
      </c>
      <c r="AZ1558">
        <v>6144</v>
      </c>
      <c r="BA1558">
        <v>1619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CV1558">
        <v>0</v>
      </c>
      <c r="CW1558">
        <v>0</v>
      </c>
      <c r="CX1558">
        <f>ROUND(Y1558*Source!I850,7)</f>
        <v>1</v>
      </c>
      <c r="CY1558">
        <f>AA1558</f>
        <v>0</v>
      </c>
      <c r="CZ1558">
        <f>AE1558</f>
        <v>0</v>
      </c>
      <c r="DA1558">
        <f>AI1558</f>
        <v>1</v>
      </c>
      <c r="DB1558">
        <f>ROUND(ROUND(AT1558*CZ1558,2),6)</f>
        <v>0</v>
      </c>
      <c r="DC1558">
        <f>ROUND(ROUND(AT1558*AG1558,2),6)</f>
        <v>0</v>
      </c>
      <c r="DD1558" t="s">
        <v>3</v>
      </c>
      <c r="DE1558" t="s">
        <v>3</v>
      </c>
      <c r="DF1558">
        <f t="shared" si="706"/>
        <v>0</v>
      </c>
      <c r="DG1558">
        <f t="shared" si="705"/>
        <v>0</v>
      </c>
      <c r="DH1558">
        <f t="shared" si="703"/>
        <v>0</v>
      </c>
      <c r="DI1558">
        <f t="shared" si="704"/>
        <v>0</v>
      </c>
      <c r="DJ1558">
        <f>DF1558</f>
        <v>0</v>
      </c>
      <c r="DK1558">
        <v>0</v>
      </c>
      <c r="DL1558" t="s">
        <v>3</v>
      </c>
      <c r="DM1558">
        <v>0</v>
      </c>
      <c r="DN1558" t="s">
        <v>3</v>
      </c>
      <c r="DO1558">
        <v>0</v>
      </c>
    </row>
    <row r="1559" spans="1:119" x14ac:dyDescent="0.2">
      <c r="A1559">
        <f>ROW(Source!A853)</f>
        <v>853</v>
      </c>
      <c r="B1559">
        <v>449016111</v>
      </c>
      <c r="C1559">
        <v>449000111</v>
      </c>
      <c r="D1559">
        <v>277560305</v>
      </c>
      <c r="E1559">
        <v>109</v>
      </c>
      <c r="F1559">
        <v>1</v>
      </c>
      <c r="G1559">
        <v>1</v>
      </c>
      <c r="H1559">
        <v>1</v>
      </c>
      <c r="I1559" t="s">
        <v>1493</v>
      </c>
      <c r="J1559" t="s">
        <v>3</v>
      </c>
      <c r="K1559" t="s">
        <v>1592</v>
      </c>
      <c r="L1559">
        <v>1191</v>
      </c>
      <c r="N1559">
        <v>1013</v>
      </c>
      <c r="O1559" t="s">
        <v>1203</v>
      </c>
      <c r="P1559" t="s">
        <v>1203</v>
      </c>
      <c r="Q1559">
        <v>1</v>
      </c>
      <c r="W1559">
        <v>0</v>
      </c>
      <c r="X1559">
        <v>-1111239348</v>
      </c>
      <c r="Y1559">
        <f>(AT1559*ROUND(0.3,7))</f>
        <v>0.504</v>
      </c>
      <c r="AA1559">
        <v>0</v>
      </c>
      <c r="AB1559">
        <v>0</v>
      </c>
      <c r="AC1559">
        <v>0</v>
      </c>
      <c r="AD1559">
        <v>539.69000000000005</v>
      </c>
      <c r="AE1559">
        <v>0</v>
      </c>
      <c r="AF1559">
        <v>0</v>
      </c>
      <c r="AG1559">
        <v>0</v>
      </c>
      <c r="AH1559">
        <v>539.69000000000005</v>
      </c>
      <c r="AI1559">
        <v>1</v>
      </c>
      <c r="AJ1559">
        <v>1</v>
      </c>
      <c r="AK1559">
        <v>1</v>
      </c>
      <c r="AL1559">
        <v>1</v>
      </c>
      <c r="AM1559">
        <v>-2</v>
      </c>
      <c r="AN1559">
        <v>0</v>
      </c>
      <c r="AO1559">
        <v>0</v>
      </c>
      <c r="AP1559">
        <v>1</v>
      </c>
      <c r="AQ1559">
        <v>1</v>
      </c>
      <c r="AR1559">
        <v>0</v>
      </c>
      <c r="AS1559" t="s">
        <v>3</v>
      </c>
      <c r="AT1559">
        <v>1.68</v>
      </c>
      <c r="AU1559" t="s">
        <v>321</v>
      </c>
      <c r="AV1559">
        <v>1</v>
      </c>
      <c r="AW1559">
        <v>2</v>
      </c>
      <c r="AX1559">
        <v>449000119</v>
      </c>
      <c r="AY1559">
        <v>2</v>
      </c>
      <c r="AZ1559">
        <v>131072</v>
      </c>
      <c r="BA1559">
        <v>1620</v>
      </c>
      <c r="BB1559">
        <v>1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906.67920000000004</v>
      </c>
      <c r="BN1559">
        <v>1.68</v>
      </c>
      <c r="BO1559">
        <v>0</v>
      </c>
      <c r="BP1559">
        <v>1</v>
      </c>
      <c r="BQ1559">
        <v>0</v>
      </c>
      <c r="BR1559">
        <v>0</v>
      </c>
      <c r="BS1559">
        <v>0</v>
      </c>
      <c r="BT1559">
        <v>272.00376000000006</v>
      </c>
      <c r="BU1559">
        <v>0.504</v>
      </c>
      <c r="BV1559">
        <v>0</v>
      </c>
      <c r="BW1559">
        <v>1</v>
      </c>
      <c r="CU1559">
        <f>ROUND(AT1559*Source!I853*AH1559*AL1559,2)</f>
        <v>906.68</v>
      </c>
      <c r="CV1559">
        <f>ROUND(Y1559*Source!I853,7)</f>
        <v>0.504</v>
      </c>
      <c r="CW1559">
        <v>0</v>
      </c>
      <c r="CX1559">
        <f>ROUND(Y1559*Source!I853,7)</f>
        <v>0.504</v>
      </c>
      <c r="CY1559">
        <f>AD1559</f>
        <v>539.69000000000005</v>
      </c>
      <c r="CZ1559">
        <f>AH1559</f>
        <v>539.69000000000005</v>
      </c>
      <c r="DA1559">
        <f>AL1559</f>
        <v>1</v>
      </c>
      <c r="DB1559">
        <f>ROUND((ROUND(AT1559*CZ1559,2)*ROUND(0.3,7)),6)</f>
        <v>272.00400000000002</v>
      </c>
      <c r="DC1559">
        <f>ROUND((ROUND(AT1559*AG1559,2)*ROUND(0.3,7)),6)</f>
        <v>0</v>
      </c>
      <c r="DD1559" t="s">
        <v>3</v>
      </c>
      <c r="DE1559" t="s">
        <v>3</v>
      </c>
      <c r="DF1559">
        <f t="shared" si="706"/>
        <v>0</v>
      </c>
      <c r="DG1559">
        <f t="shared" si="705"/>
        <v>0</v>
      </c>
      <c r="DH1559">
        <f t="shared" si="703"/>
        <v>0</v>
      </c>
      <c r="DI1559">
        <f t="shared" si="704"/>
        <v>272</v>
      </c>
      <c r="DJ1559">
        <f>DI1559</f>
        <v>272</v>
      </c>
      <c r="DK1559">
        <v>1</v>
      </c>
      <c r="DL1559" t="s">
        <v>3</v>
      </c>
      <c r="DM1559">
        <v>0</v>
      </c>
      <c r="DN1559" t="s">
        <v>3</v>
      </c>
      <c r="DO1559">
        <v>0</v>
      </c>
    </row>
    <row r="1560" spans="1:119" x14ac:dyDescent="0.2">
      <c r="A1560">
        <f>ROW(Source!A853)</f>
        <v>853</v>
      </c>
      <c r="B1560">
        <v>449016111</v>
      </c>
      <c r="C1560">
        <v>449000111</v>
      </c>
      <c r="D1560">
        <v>277862733</v>
      </c>
      <c r="E1560">
        <v>1</v>
      </c>
      <c r="F1560">
        <v>1</v>
      </c>
      <c r="G1560">
        <v>1</v>
      </c>
      <c r="H1560">
        <v>3</v>
      </c>
      <c r="I1560" t="s">
        <v>1713</v>
      </c>
      <c r="J1560" t="s">
        <v>1714</v>
      </c>
      <c r="K1560" t="s">
        <v>1715</v>
      </c>
      <c r="L1560">
        <v>1346</v>
      </c>
      <c r="N1560">
        <v>1009</v>
      </c>
      <c r="O1560" t="s">
        <v>441</v>
      </c>
      <c r="P1560" t="s">
        <v>441</v>
      </c>
      <c r="Q1560">
        <v>1</v>
      </c>
      <c r="W1560">
        <v>0</v>
      </c>
      <c r="X1560">
        <v>1008260642</v>
      </c>
      <c r="Y1560">
        <f>(AT1560*ROUND(0,7))</f>
        <v>0</v>
      </c>
      <c r="AA1560">
        <v>406.33</v>
      </c>
      <c r="AB1560">
        <v>0</v>
      </c>
      <c r="AC1560">
        <v>0</v>
      </c>
      <c r="AD1560">
        <v>0</v>
      </c>
      <c r="AE1560">
        <v>284.14999999999998</v>
      </c>
      <c r="AF1560">
        <v>0</v>
      </c>
      <c r="AG1560">
        <v>0</v>
      </c>
      <c r="AH1560">
        <v>0</v>
      </c>
      <c r="AI1560">
        <v>1.43</v>
      </c>
      <c r="AJ1560">
        <v>1</v>
      </c>
      <c r="AK1560">
        <v>1</v>
      </c>
      <c r="AL1560">
        <v>1</v>
      </c>
      <c r="AM1560">
        <v>2</v>
      </c>
      <c r="AN1560">
        <v>0</v>
      </c>
      <c r="AO1560">
        <v>0</v>
      </c>
      <c r="AP1560">
        <v>1</v>
      </c>
      <c r="AQ1560">
        <v>1</v>
      </c>
      <c r="AR1560">
        <v>0</v>
      </c>
      <c r="AS1560" t="s">
        <v>3</v>
      </c>
      <c r="AT1560">
        <v>5.0000000000000001E-4</v>
      </c>
      <c r="AU1560" t="s">
        <v>135</v>
      </c>
      <c r="AV1560">
        <v>0</v>
      </c>
      <c r="AW1560">
        <v>2</v>
      </c>
      <c r="AX1560">
        <v>449000120</v>
      </c>
      <c r="AY1560">
        <v>1</v>
      </c>
      <c r="AZ1560">
        <v>0</v>
      </c>
      <c r="BA1560">
        <v>1621</v>
      </c>
      <c r="BB1560">
        <v>1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0.14207499999999998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1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CV1560">
        <v>0</v>
      </c>
      <c r="CW1560">
        <v>0</v>
      </c>
      <c r="CX1560">
        <f>ROUND(Y1560*Source!I853,7)</f>
        <v>0</v>
      </c>
      <c r="CY1560">
        <f t="shared" ref="CY1560:CY1565" si="707">AA1560</f>
        <v>406.33</v>
      </c>
      <c r="CZ1560">
        <f t="shared" ref="CZ1560:CZ1565" si="708">AE1560</f>
        <v>284.14999999999998</v>
      </c>
      <c r="DA1560">
        <f t="shared" ref="DA1560:DA1565" si="709">AI1560</f>
        <v>1.43</v>
      </c>
      <c r="DB1560">
        <f>ROUND((ROUND(AT1560*CZ1560,2)*ROUND(0,7)),6)</f>
        <v>0</v>
      </c>
      <c r="DC1560">
        <f>ROUND((ROUND(AT1560*AG1560,2)*ROUND(0,7)),6)</f>
        <v>0</v>
      </c>
      <c r="DD1560" t="s">
        <v>3</v>
      </c>
      <c r="DE1560" t="s">
        <v>3</v>
      </c>
      <c r="DF1560">
        <f>ROUND(ROUND(AE1560*AI1560,2)*CX1560,2)</f>
        <v>0</v>
      </c>
      <c r="DG1560">
        <f t="shared" si="705"/>
        <v>0</v>
      </c>
      <c r="DH1560">
        <f t="shared" si="703"/>
        <v>0</v>
      </c>
      <c r="DI1560">
        <f t="shared" si="704"/>
        <v>0</v>
      </c>
      <c r="DJ1560">
        <f t="shared" ref="DJ1560:DJ1565" si="710">DF1560</f>
        <v>0</v>
      </c>
      <c r="DK1560">
        <v>0</v>
      </c>
      <c r="DL1560" t="s">
        <v>3</v>
      </c>
      <c r="DM1560">
        <v>0</v>
      </c>
      <c r="DN1560" t="s">
        <v>3</v>
      </c>
      <c r="DO1560">
        <v>0</v>
      </c>
    </row>
    <row r="1561" spans="1:119" x14ac:dyDescent="0.2">
      <c r="A1561">
        <f>ROW(Source!A853)</f>
        <v>853</v>
      </c>
      <c r="B1561">
        <v>449016111</v>
      </c>
      <c r="C1561">
        <v>449000111</v>
      </c>
      <c r="D1561">
        <v>277865475</v>
      </c>
      <c r="E1561">
        <v>1</v>
      </c>
      <c r="F1561">
        <v>1</v>
      </c>
      <c r="G1561">
        <v>1</v>
      </c>
      <c r="H1561">
        <v>3</v>
      </c>
      <c r="I1561" t="s">
        <v>1210</v>
      </c>
      <c r="J1561" t="s">
        <v>1211</v>
      </c>
      <c r="K1561" t="s">
        <v>1212</v>
      </c>
      <c r="L1561">
        <v>1383</v>
      </c>
      <c r="N1561">
        <v>1013</v>
      </c>
      <c r="O1561" t="s">
        <v>1213</v>
      </c>
      <c r="P1561" t="s">
        <v>1213</v>
      </c>
      <c r="Q1561">
        <v>1</v>
      </c>
      <c r="W1561">
        <v>0</v>
      </c>
      <c r="X1561">
        <v>2066892133</v>
      </c>
      <c r="Y1561">
        <f>(AT1561*ROUND(0,7))</f>
        <v>0</v>
      </c>
      <c r="AA1561">
        <v>7.32</v>
      </c>
      <c r="AB1561">
        <v>0</v>
      </c>
      <c r="AC1561">
        <v>0</v>
      </c>
      <c r="AD1561">
        <v>0</v>
      </c>
      <c r="AE1561">
        <v>7.32</v>
      </c>
      <c r="AF1561">
        <v>0</v>
      </c>
      <c r="AG1561">
        <v>0</v>
      </c>
      <c r="AH1561">
        <v>0</v>
      </c>
      <c r="AI1561">
        <v>1</v>
      </c>
      <c r="AJ1561">
        <v>1</v>
      </c>
      <c r="AK1561">
        <v>1</v>
      </c>
      <c r="AL1561">
        <v>1</v>
      </c>
      <c r="AM1561">
        <v>-2</v>
      </c>
      <c r="AN1561">
        <v>0</v>
      </c>
      <c r="AO1561">
        <v>0</v>
      </c>
      <c r="AP1561">
        <v>1</v>
      </c>
      <c r="AQ1561">
        <v>1</v>
      </c>
      <c r="AR1561">
        <v>0</v>
      </c>
      <c r="AS1561" t="s">
        <v>3</v>
      </c>
      <c r="AT1561">
        <v>8.3199999999999996E-2</v>
      </c>
      <c r="AU1561" t="s">
        <v>135</v>
      </c>
      <c r="AV1561">
        <v>0</v>
      </c>
      <c r="AW1561">
        <v>2</v>
      </c>
      <c r="AX1561">
        <v>449000121</v>
      </c>
      <c r="AY1561">
        <v>2</v>
      </c>
      <c r="AZ1561">
        <v>16384</v>
      </c>
      <c r="BA1561">
        <v>1622</v>
      </c>
      <c r="BB1561">
        <v>1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0.60902400000000001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1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CV1561">
        <v>0</v>
      </c>
      <c r="CW1561">
        <v>0</v>
      </c>
      <c r="CX1561">
        <f>ROUND(Y1561*Source!I853,7)</f>
        <v>0</v>
      </c>
      <c r="CY1561">
        <f t="shared" si="707"/>
        <v>7.32</v>
      </c>
      <c r="CZ1561">
        <f t="shared" si="708"/>
        <v>7.32</v>
      </c>
      <c r="DA1561">
        <f t="shared" si="709"/>
        <v>1</v>
      </c>
      <c r="DB1561">
        <f>ROUND((ROUND(AT1561*CZ1561,2)*ROUND(0,7)),6)</f>
        <v>0</v>
      </c>
      <c r="DC1561">
        <f>ROUND((ROUND(AT1561*AG1561,2)*ROUND(0,7)),6)</f>
        <v>0</v>
      </c>
      <c r="DD1561" t="s">
        <v>3</v>
      </c>
      <c r="DE1561" t="s">
        <v>3</v>
      </c>
      <c r="DF1561">
        <f>ROUND(ROUND(AE1561,2)*CX1561,2)</f>
        <v>0</v>
      </c>
      <c r="DG1561">
        <f t="shared" si="705"/>
        <v>0</v>
      </c>
      <c r="DH1561">
        <f t="shared" si="703"/>
        <v>0</v>
      </c>
      <c r="DI1561">
        <f t="shared" si="704"/>
        <v>0</v>
      </c>
      <c r="DJ1561">
        <f t="shared" si="710"/>
        <v>0</v>
      </c>
      <c r="DK1561">
        <v>1</v>
      </c>
      <c r="DL1561" t="s">
        <v>3</v>
      </c>
      <c r="DM1561">
        <v>0</v>
      </c>
      <c r="DN1561" t="s">
        <v>3</v>
      </c>
      <c r="DO1561">
        <v>0</v>
      </c>
    </row>
    <row r="1562" spans="1:119" x14ac:dyDescent="0.2">
      <c r="A1562">
        <f>ROW(Source!A853)</f>
        <v>853</v>
      </c>
      <c r="B1562">
        <v>449016111</v>
      </c>
      <c r="C1562">
        <v>449000111</v>
      </c>
      <c r="D1562">
        <v>277867849</v>
      </c>
      <c r="E1562">
        <v>1</v>
      </c>
      <c r="F1562">
        <v>1</v>
      </c>
      <c r="G1562">
        <v>1</v>
      </c>
      <c r="H1562">
        <v>3</v>
      </c>
      <c r="I1562" t="s">
        <v>1740</v>
      </c>
      <c r="J1562" t="s">
        <v>1741</v>
      </c>
      <c r="K1562" t="s">
        <v>1742</v>
      </c>
      <c r="L1562">
        <v>1425</v>
      </c>
      <c r="N1562">
        <v>1013</v>
      </c>
      <c r="O1562" t="s">
        <v>62</v>
      </c>
      <c r="P1562" t="s">
        <v>62</v>
      </c>
      <c r="Q1562">
        <v>1</v>
      </c>
      <c r="W1562">
        <v>0</v>
      </c>
      <c r="X1562">
        <v>172067607</v>
      </c>
      <c r="Y1562">
        <f>(AT1562*ROUND(0,7))</f>
        <v>0</v>
      </c>
      <c r="AA1562">
        <v>1261.74</v>
      </c>
      <c r="AB1562">
        <v>0</v>
      </c>
      <c r="AC1562">
        <v>0</v>
      </c>
      <c r="AD1562">
        <v>0</v>
      </c>
      <c r="AE1562">
        <v>978.09</v>
      </c>
      <c r="AF1562">
        <v>0</v>
      </c>
      <c r="AG1562">
        <v>0</v>
      </c>
      <c r="AH1562">
        <v>0</v>
      </c>
      <c r="AI1562">
        <v>1.29</v>
      </c>
      <c r="AJ1562">
        <v>1</v>
      </c>
      <c r="AK1562">
        <v>1</v>
      </c>
      <c r="AL1562">
        <v>1</v>
      </c>
      <c r="AM1562">
        <v>2</v>
      </c>
      <c r="AN1562">
        <v>0</v>
      </c>
      <c r="AO1562">
        <v>0</v>
      </c>
      <c r="AP1562">
        <v>1</v>
      </c>
      <c r="AQ1562">
        <v>1</v>
      </c>
      <c r="AR1562">
        <v>0</v>
      </c>
      <c r="AS1562" t="s">
        <v>3</v>
      </c>
      <c r="AT1562">
        <v>2.5000000000000001E-2</v>
      </c>
      <c r="AU1562" t="s">
        <v>135</v>
      </c>
      <c r="AV1562">
        <v>0</v>
      </c>
      <c r="AW1562">
        <v>2</v>
      </c>
      <c r="AX1562">
        <v>449000122</v>
      </c>
      <c r="AY1562">
        <v>1</v>
      </c>
      <c r="AZ1562">
        <v>0</v>
      </c>
      <c r="BA1562">
        <v>1623</v>
      </c>
      <c r="BB1562">
        <v>1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24.452250000000003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1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CV1562">
        <v>0</v>
      </c>
      <c r="CW1562">
        <v>0</v>
      </c>
      <c r="CX1562">
        <f>ROUND(Y1562*Source!I853,7)</f>
        <v>0</v>
      </c>
      <c r="CY1562">
        <f t="shared" si="707"/>
        <v>1261.74</v>
      </c>
      <c r="CZ1562">
        <f t="shared" si="708"/>
        <v>978.09</v>
      </c>
      <c r="DA1562">
        <f t="shared" si="709"/>
        <v>1.29</v>
      </c>
      <c r="DB1562">
        <f>ROUND((ROUND(AT1562*CZ1562,2)*ROUND(0,7)),6)</f>
        <v>0</v>
      </c>
      <c r="DC1562">
        <f>ROUND((ROUND(AT1562*AG1562,2)*ROUND(0,7)),6)</f>
        <v>0</v>
      </c>
      <c r="DD1562" t="s">
        <v>3</v>
      </c>
      <c r="DE1562" t="s">
        <v>3</v>
      </c>
      <c r="DF1562">
        <f>ROUND(ROUND(AE1562*AI1562,2)*CX1562,2)</f>
        <v>0</v>
      </c>
      <c r="DG1562">
        <f t="shared" si="705"/>
        <v>0</v>
      </c>
      <c r="DH1562">
        <f t="shared" si="703"/>
        <v>0</v>
      </c>
      <c r="DI1562">
        <f t="shared" si="704"/>
        <v>0</v>
      </c>
      <c r="DJ1562">
        <f t="shared" si="710"/>
        <v>0</v>
      </c>
      <c r="DK1562">
        <v>0</v>
      </c>
      <c r="DL1562" t="s">
        <v>3</v>
      </c>
      <c r="DM1562">
        <v>0</v>
      </c>
      <c r="DN1562" t="s">
        <v>3</v>
      </c>
      <c r="DO1562">
        <v>0</v>
      </c>
    </row>
    <row r="1563" spans="1:119" x14ac:dyDescent="0.2">
      <c r="A1563">
        <f>ROW(Source!A853)</f>
        <v>853</v>
      </c>
      <c r="B1563">
        <v>449016111</v>
      </c>
      <c r="C1563">
        <v>449000111</v>
      </c>
      <c r="D1563">
        <v>277870628</v>
      </c>
      <c r="E1563">
        <v>1</v>
      </c>
      <c r="F1563">
        <v>1</v>
      </c>
      <c r="G1563">
        <v>1</v>
      </c>
      <c r="H1563">
        <v>3</v>
      </c>
      <c r="I1563" t="s">
        <v>1646</v>
      </c>
      <c r="J1563" t="s">
        <v>1647</v>
      </c>
      <c r="K1563" t="s">
        <v>1648</v>
      </c>
      <c r="L1563">
        <v>1348</v>
      </c>
      <c r="N1563">
        <v>1009</v>
      </c>
      <c r="O1563" t="s">
        <v>83</v>
      </c>
      <c r="P1563" t="s">
        <v>83</v>
      </c>
      <c r="Q1563">
        <v>1000</v>
      </c>
      <c r="W1563">
        <v>0</v>
      </c>
      <c r="X1563">
        <v>1261362011</v>
      </c>
      <c r="Y1563">
        <f>(AT1563*ROUND(0,7))</f>
        <v>0</v>
      </c>
      <c r="AA1563">
        <v>5683.13</v>
      </c>
      <c r="AB1563">
        <v>0</v>
      </c>
      <c r="AC1563">
        <v>0</v>
      </c>
      <c r="AD1563">
        <v>0</v>
      </c>
      <c r="AE1563">
        <v>4338.2700000000004</v>
      </c>
      <c r="AF1563">
        <v>0</v>
      </c>
      <c r="AG1563">
        <v>0</v>
      </c>
      <c r="AH1563">
        <v>0</v>
      </c>
      <c r="AI1563">
        <v>1.31</v>
      </c>
      <c r="AJ1563">
        <v>1</v>
      </c>
      <c r="AK1563">
        <v>1</v>
      </c>
      <c r="AL1563">
        <v>1</v>
      </c>
      <c r="AM1563">
        <v>2</v>
      </c>
      <c r="AN1563">
        <v>0</v>
      </c>
      <c r="AO1563">
        <v>0</v>
      </c>
      <c r="AP1563">
        <v>1</v>
      </c>
      <c r="AQ1563">
        <v>1</v>
      </c>
      <c r="AR1563">
        <v>0</v>
      </c>
      <c r="AS1563" t="s">
        <v>3</v>
      </c>
      <c r="AT1563">
        <v>1.0000000000000001E-5</v>
      </c>
      <c r="AU1563" t="s">
        <v>135</v>
      </c>
      <c r="AV1563">
        <v>0</v>
      </c>
      <c r="AW1563">
        <v>2</v>
      </c>
      <c r="AX1563">
        <v>449000123</v>
      </c>
      <c r="AY1563">
        <v>1</v>
      </c>
      <c r="AZ1563">
        <v>0</v>
      </c>
      <c r="BA1563">
        <v>1624</v>
      </c>
      <c r="BB1563">
        <v>1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4.338270000000001E-2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1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CV1563">
        <v>0</v>
      </c>
      <c r="CW1563">
        <v>0</v>
      </c>
      <c r="CX1563">
        <f>ROUND(Y1563*Source!I853,7)</f>
        <v>0</v>
      </c>
      <c r="CY1563">
        <f t="shared" si="707"/>
        <v>5683.13</v>
      </c>
      <c r="CZ1563">
        <f t="shared" si="708"/>
        <v>4338.2700000000004</v>
      </c>
      <c r="DA1563">
        <f t="shared" si="709"/>
        <v>1.31</v>
      </c>
      <c r="DB1563">
        <f>ROUND((ROUND(AT1563*CZ1563,2)*ROUND(0,7)),6)</f>
        <v>0</v>
      </c>
      <c r="DC1563">
        <f>ROUND((ROUND(AT1563*AG1563,2)*ROUND(0,7)),6)</f>
        <v>0</v>
      </c>
      <c r="DD1563" t="s">
        <v>3</v>
      </c>
      <c r="DE1563" t="s">
        <v>3</v>
      </c>
      <c r="DF1563">
        <f>ROUND(ROUND(AE1563*AI1563,2)*CX1563,2)</f>
        <v>0</v>
      </c>
      <c r="DG1563">
        <f t="shared" si="705"/>
        <v>0</v>
      </c>
      <c r="DH1563">
        <f t="shared" si="703"/>
        <v>0</v>
      </c>
      <c r="DI1563">
        <f t="shared" si="704"/>
        <v>0</v>
      </c>
      <c r="DJ1563">
        <f t="shared" si="710"/>
        <v>0</v>
      </c>
      <c r="DK1563">
        <v>0</v>
      </c>
      <c r="DL1563" t="s">
        <v>3</v>
      </c>
      <c r="DM1563">
        <v>0</v>
      </c>
      <c r="DN1563" t="s">
        <v>3</v>
      </c>
      <c r="DO1563">
        <v>0</v>
      </c>
    </row>
    <row r="1564" spans="1:119" x14ac:dyDescent="0.2">
      <c r="A1564">
        <f>ROW(Source!A853)</f>
        <v>853</v>
      </c>
      <c r="B1564">
        <v>449016111</v>
      </c>
      <c r="C1564">
        <v>449000111</v>
      </c>
      <c r="D1564">
        <v>277881812</v>
      </c>
      <c r="E1564">
        <v>1</v>
      </c>
      <c r="F1564">
        <v>1</v>
      </c>
      <c r="G1564">
        <v>1</v>
      </c>
      <c r="H1564">
        <v>3</v>
      </c>
      <c r="I1564" t="s">
        <v>1661</v>
      </c>
      <c r="J1564" t="s">
        <v>1662</v>
      </c>
      <c r="K1564" t="s">
        <v>1663</v>
      </c>
      <c r="L1564">
        <v>1346</v>
      </c>
      <c r="N1564">
        <v>1009</v>
      </c>
      <c r="O1564" t="s">
        <v>441</v>
      </c>
      <c r="P1564" t="s">
        <v>441</v>
      </c>
      <c r="Q1564">
        <v>1</v>
      </c>
      <c r="W1564">
        <v>0</v>
      </c>
      <c r="X1564">
        <v>-272951775</v>
      </c>
      <c r="Y1564">
        <f>(AT1564*ROUND(0,7))</f>
        <v>0</v>
      </c>
      <c r="AA1564">
        <v>1448.29</v>
      </c>
      <c r="AB1564">
        <v>0</v>
      </c>
      <c r="AC1564">
        <v>0</v>
      </c>
      <c r="AD1564">
        <v>0</v>
      </c>
      <c r="AE1564">
        <v>899.56</v>
      </c>
      <c r="AF1564">
        <v>0</v>
      </c>
      <c r="AG1564">
        <v>0</v>
      </c>
      <c r="AH1564">
        <v>0</v>
      </c>
      <c r="AI1564">
        <v>1.61</v>
      </c>
      <c r="AJ1564">
        <v>1</v>
      </c>
      <c r="AK1564">
        <v>1</v>
      </c>
      <c r="AL1564">
        <v>1</v>
      </c>
      <c r="AM1564">
        <v>2</v>
      </c>
      <c r="AN1564">
        <v>0</v>
      </c>
      <c r="AO1564">
        <v>0</v>
      </c>
      <c r="AP1564">
        <v>1</v>
      </c>
      <c r="AQ1564">
        <v>1</v>
      </c>
      <c r="AR1564">
        <v>0</v>
      </c>
      <c r="AS1564" t="s">
        <v>3</v>
      </c>
      <c r="AT1564">
        <v>0.01</v>
      </c>
      <c r="AU1564" t="s">
        <v>135</v>
      </c>
      <c r="AV1564">
        <v>0</v>
      </c>
      <c r="AW1564">
        <v>2</v>
      </c>
      <c r="AX1564">
        <v>449000124</v>
      </c>
      <c r="AY1564">
        <v>1</v>
      </c>
      <c r="AZ1564">
        <v>0</v>
      </c>
      <c r="BA1564">
        <v>1625</v>
      </c>
      <c r="BB1564">
        <v>1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8.9955999999999996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1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CV1564">
        <v>0</v>
      </c>
      <c r="CW1564">
        <v>0</v>
      </c>
      <c r="CX1564">
        <f>ROUND(Y1564*Source!I853,7)</f>
        <v>0</v>
      </c>
      <c r="CY1564">
        <f t="shared" si="707"/>
        <v>1448.29</v>
      </c>
      <c r="CZ1564">
        <f t="shared" si="708"/>
        <v>899.56</v>
      </c>
      <c r="DA1564">
        <f t="shared" si="709"/>
        <v>1.61</v>
      </c>
      <c r="DB1564">
        <f>ROUND((ROUND(AT1564*CZ1564,2)*ROUND(0,7)),6)</f>
        <v>0</v>
      </c>
      <c r="DC1564">
        <f>ROUND((ROUND(AT1564*AG1564,2)*ROUND(0,7)),6)</f>
        <v>0</v>
      </c>
      <c r="DD1564" t="s">
        <v>3</v>
      </c>
      <c r="DE1564" t="s">
        <v>3</v>
      </c>
      <c r="DF1564">
        <f>ROUND(ROUND(AE1564*AI1564,2)*CX1564,2)</f>
        <v>0</v>
      </c>
      <c r="DG1564">
        <f t="shared" si="705"/>
        <v>0</v>
      </c>
      <c r="DH1564">
        <f t="shared" si="703"/>
        <v>0</v>
      </c>
      <c r="DI1564">
        <f t="shared" si="704"/>
        <v>0</v>
      </c>
      <c r="DJ1564">
        <f t="shared" si="710"/>
        <v>0</v>
      </c>
      <c r="DK1564">
        <v>0</v>
      </c>
      <c r="DL1564" t="s">
        <v>3</v>
      </c>
      <c r="DM1564">
        <v>0</v>
      </c>
      <c r="DN1564" t="s">
        <v>3</v>
      </c>
      <c r="DO1564">
        <v>0</v>
      </c>
    </row>
    <row r="1565" spans="1:119" x14ac:dyDescent="0.2">
      <c r="A1565">
        <f>ROW(Source!A853)</f>
        <v>853</v>
      </c>
      <c r="B1565">
        <v>449016111</v>
      </c>
      <c r="C1565">
        <v>449000111</v>
      </c>
      <c r="D1565">
        <v>277566433</v>
      </c>
      <c r="E1565">
        <v>109</v>
      </c>
      <c r="F1565">
        <v>1</v>
      </c>
      <c r="G1565">
        <v>1</v>
      </c>
      <c r="H1565">
        <v>3</v>
      </c>
      <c r="I1565" t="s">
        <v>633</v>
      </c>
      <c r="J1565" t="s">
        <v>3</v>
      </c>
      <c r="K1565" t="s">
        <v>634</v>
      </c>
      <c r="L1565">
        <v>3277935</v>
      </c>
      <c r="N1565">
        <v>1013</v>
      </c>
      <c r="O1565" t="s">
        <v>635</v>
      </c>
      <c r="P1565" t="s">
        <v>635</v>
      </c>
      <c r="Q1565">
        <v>1</v>
      </c>
      <c r="W1565">
        <v>0</v>
      </c>
      <c r="X1565">
        <v>274903907</v>
      </c>
      <c r="Y1565">
        <f>AT1565</f>
        <v>2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1</v>
      </c>
      <c r="AJ1565">
        <v>1</v>
      </c>
      <c r="AK1565">
        <v>1</v>
      </c>
      <c r="AL1565">
        <v>1</v>
      </c>
      <c r="AM1565">
        <v>-2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 t="s">
        <v>3</v>
      </c>
      <c r="AT1565">
        <v>2</v>
      </c>
      <c r="AU1565" t="s">
        <v>3</v>
      </c>
      <c r="AV1565">
        <v>0</v>
      </c>
      <c r="AW1565">
        <v>2</v>
      </c>
      <c r="AX1565">
        <v>449000125</v>
      </c>
      <c r="AY1565">
        <v>1</v>
      </c>
      <c r="AZ1565">
        <v>2048</v>
      </c>
      <c r="BA1565">
        <v>1626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CV1565">
        <v>0</v>
      </c>
      <c r="CW1565">
        <v>0</v>
      </c>
      <c r="CX1565">
        <f>ROUND(Y1565*Source!I853,7)</f>
        <v>2</v>
      </c>
      <c r="CY1565">
        <f t="shared" si="707"/>
        <v>0</v>
      </c>
      <c r="CZ1565">
        <f t="shared" si="708"/>
        <v>0</v>
      </c>
      <c r="DA1565">
        <f t="shared" si="709"/>
        <v>1</v>
      </c>
      <c r="DB1565">
        <f>ROUND(ROUND(AT1565*CZ1565,2),6)</f>
        <v>0</v>
      </c>
      <c r="DC1565">
        <f>ROUND(ROUND(AT1565*AG1565,2),6)</f>
        <v>0</v>
      </c>
      <c r="DD1565" t="s">
        <v>3</v>
      </c>
      <c r="DE1565" t="s">
        <v>3</v>
      </c>
      <c r="DF1565">
        <f>ROUND(ROUND(AE1565,2)*CX1565,2)</f>
        <v>0</v>
      </c>
      <c r="DG1565">
        <f t="shared" si="705"/>
        <v>0</v>
      </c>
      <c r="DH1565">
        <f t="shared" si="703"/>
        <v>0</v>
      </c>
      <c r="DI1565">
        <f t="shared" si="704"/>
        <v>0</v>
      </c>
      <c r="DJ1565">
        <f t="shared" si="710"/>
        <v>0</v>
      </c>
      <c r="DK1565">
        <v>0</v>
      </c>
      <c r="DL1565" t="s">
        <v>3</v>
      </c>
      <c r="DM1565">
        <v>0</v>
      </c>
      <c r="DN1565" t="s">
        <v>3</v>
      </c>
      <c r="DO1565">
        <v>0</v>
      </c>
    </row>
    <row r="1566" spans="1:119" x14ac:dyDescent="0.2">
      <c r="A1566">
        <f>ROW(Source!A855)</f>
        <v>855</v>
      </c>
      <c r="B1566">
        <v>449016111</v>
      </c>
      <c r="C1566">
        <v>449000127</v>
      </c>
      <c r="D1566">
        <v>277560305</v>
      </c>
      <c r="E1566">
        <v>109</v>
      </c>
      <c r="F1566">
        <v>1</v>
      </c>
      <c r="G1566">
        <v>1</v>
      </c>
      <c r="H1566">
        <v>1</v>
      </c>
      <c r="I1566" t="s">
        <v>1493</v>
      </c>
      <c r="J1566" t="s">
        <v>3</v>
      </c>
      <c r="K1566" t="s">
        <v>1592</v>
      </c>
      <c r="L1566">
        <v>1191</v>
      </c>
      <c r="N1566">
        <v>1013</v>
      </c>
      <c r="O1566" t="s">
        <v>1203</v>
      </c>
      <c r="P1566" t="s">
        <v>1203</v>
      </c>
      <c r="Q1566">
        <v>1</v>
      </c>
      <c r="W1566">
        <v>0</v>
      </c>
      <c r="X1566">
        <v>-1111239348</v>
      </c>
      <c r="Y1566">
        <f>AT1566</f>
        <v>1.68</v>
      </c>
      <c r="AA1566">
        <v>0</v>
      </c>
      <c r="AB1566">
        <v>0</v>
      </c>
      <c r="AC1566">
        <v>0</v>
      </c>
      <c r="AD1566">
        <v>539.69000000000005</v>
      </c>
      <c r="AE1566">
        <v>0</v>
      </c>
      <c r="AF1566">
        <v>0</v>
      </c>
      <c r="AG1566">
        <v>0</v>
      </c>
      <c r="AH1566">
        <v>539.69000000000005</v>
      </c>
      <c r="AI1566">
        <v>1</v>
      </c>
      <c r="AJ1566">
        <v>1</v>
      </c>
      <c r="AK1566">
        <v>1</v>
      </c>
      <c r="AL1566">
        <v>1</v>
      </c>
      <c r="AM1566">
        <v>-2</v>
      </c>
      <c r="AN1566">
        <v>0</v>
      </c>
      <c r="AO1566">
        <v>0</v>
      </c>
      <c r="AP1566">
        <v>1</v>
      </c>
      <c r="AQ1566">
        <v>1</v>
      </c>
      <c r="AR1566">
        <v>0</v>
      </c>
      <c r="AS1566" t="s">
        <v>3</v>
      </c>
      <c r="AT1566">
        <v>1.68</v>
      </c>
      <c r="AU1566" t="s">
        <v>3</v>
      </c>
      <c r="AV1566">
        <v>1</v>
      </c>
      <c r="AW1566">
        <v>2</v>
      </c>
      <c r="AX1566">
        <v>449000135</v>
      </c>
      <c r="AY1566">
        <v>2</v>
      </c>
      <c r="AZ1566">
        <v>131072</v>
      </c>
      <c r="BA1566">
        <v>1627</v>
      </c>
      <c r="BB1566">
        <v>1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906.67920000000004</v>
      </c>
      <c r="BN1566">
        <v>1.68</v>
      </c>
      <c r="BO1566">
        <v>0</v>
      </c>
      <c r="BP1566">
        <v>1</v>
      </c>
      <c r="BQ1566">
        <v>0</v>
      </c>
      <c r="BR1566">
        <v>0</v>
      </c>
      <c r="BS1566">
        <v>0</v>
      </c>
      <c r="BT1566">
        <v>906.67920000000004</v>
      </c>
      <c r="BU1566">
        <v>1.68</v>
      </c>
      <c r="BV1566">
        <v>0</v>
      </c>
      <c r="BW1566">
        <v>1</v>
      </c>
      <c r="CU1566">
        <f>ROUND(AT1566*Source!I855*AH1566*AL1566,2)</f>
        <v>906.68</v>
      </c>
      <c r="CV1566">
        <f>ROUND(Y1566*Source!I855,7)</f>
        <v>1.68</v>
      </c>
      <c r="CW1566">
        <v>0</v>
      </c>
      <c r="CX1566">
        <f>ROUND(Y1566*Source!I855,7)</f>
        <v>1.68</v>
      </c>
      <c r="CY1566">
        <f>AD1566</f>
        <v>539.69000000000005</v>
      </c>
      <c r="CZ1566">
        <f>AH1566</f>
        <v>539.69000000000005</v>
      </c>
      <c r="DA1566">
        <f>AL1566</f>
        <v>1</v>
      </c>
      <c r="DB1566">
        <f>ROUND(ROUND(AT1566*CZ1566,2),6)</f>
        <v>906.68</v>
      </c>
      <c r="DC1566">
        <f>ROUND(ROUND(AT1566*AG1566,2),6)</f>
        <v>0</v>
      </c>
      <c r="DD1566" t="s">
        <v>3</v>
      </c>
      <c r="DE1566" t="s">
        <v>3</v>
      </c>
      <c r="DF1566">
        <f>ROUND(ROUND(AE1566,2)*CX1566,2)</f>
        <v>0</v>
      </c>
      <c r="DG1566">
        <f t="shared" si="705"/>
        <v>0</v>
      </c>
      <c r="DH1566">
        <f t="shared" si="703"/>
        <v>0</v>
      </c>
      <c r="DI1566">
        <f t="shared" si="704"/>
        <v>906.68</v>
      </c>
      <c r="DJ1566">
        <f>DI1566</f>
        <v>906.68</v>
      </c>
      <c r="DK1566">
        <v>1</v>
      </c>
      <c r="DL1566" t="s">
        <v>3</v>
      </c>
      <c r="DM1566">
        <v>0</v>
      </c>
      <c r="DN1566" t="s">
        <v>3</v>
      </c>
      <c r="DO1566">
        <v>0</v>
      </c>
    </row>
    <row r="1567" spans="1:119" x14ac:dyDescent="0.2">
      <c r="A1567">
        <f>ROW(Source!A855)</f>
        <v>855</v>
      </c>
      <c r="B1567">
        <v>449016111</v>
      </c>
      <c r="C1567">
        <v>449000127</v>
      </c>
      <c r="D1567">
        <v>277862733</v>
      </c>
      <c r="E1567">
        <v>1</v>
      </c>
      <c r="F1567">
        <v>1</v>
      </c>
      <c r="G1567">
        <v>1</v>
      </c>
      <c r="H1567">
        <v>3</v>
      </c>
      <c r="I1567" t="s">
        <v>1713</v>
      </c>
      <c r="J1567" t="s">
        <v>1714</v>
      </c>
      <c r="K1567" t="s">
        <v>1715</v>
      </c>
      <c r="L1567">
        <v>1346</v>
      </c>
      <c r="N1567">
        <v>1009</v>
      </c>
      <c r="O1567" t="s">
        <v>441</v>
      </c>
      <c r="P1567" t="s">
        <v>441</v>
      </c>
      <c r="Q1567">
        <v>1</v>
      </c>
      <c r="W1567">
        <v>0</v>
      </c>
      <c r="X1567">
        <v>1008260642</v>
      </c>
      <c r="Y1567">
        <f>(AT1567*ROUND(0,7))</f>
        <v>0</v>
      </c>
      <c r="AA1567">
        <v>406.33</v>
      </c>
      <c r="AB1567">
        <v>0</v>
      </c>
      <c r="AC1567">
        <v>0</v>
      </c>
      <c r="AD1567">
        <v>0</v>
      </c>
      <c r="AE1567">
        <v>284.14999999999998</v>
      </c>
      <c r="AF1567">
        <v>0</v>
      </c>
      <c r="AG1567">
        <v>0</v>
      </c>
      <c r="AH1567">
        <v>0</v>
      </c>
      <c r="AI1567">
        <v>1.43</v>
      </c>
      <c r="AJ1567">
        <v>1</v>
      </c>
      <c r="AK1567">
        <v>1</v>
      </c>
      <c r="AL1567">
        <v>1</v>
      </c>
      <c r="AM1567">
        <v>2</v>
      </c>
      <c r="AN1567">
        <v>0</v>
      </c>
      <c r="AO1567">
        <v>0</v>
      </c>
      <c r="AP1567">
        <v>1</v>
      </c>
      <c r="AQ1567">
        <v>1</v>
      </c>
      <c r="AR1567">
        <v>0</v>
      </c>
      <c r="AS1567" t="s">
        <v>3</v>
      </c>
      <c r="AT1567">
        <v>5.0000000000000001E-4</v>
      </c>
      <c r="AU1567" t="s">
        <v>135</v>
      </c>
      <c r="AV1567">
        <v>0</v>
      </c>
      <c r="AW1567">
        <v>2</v>
      </c>
      <c r="AX1567">
        <v>449000136</v>
      </c>
      <c r="AY1567">
        <v>1</v>
      </c>
      <c r="AZ1567">
        <v>0</v>
      </c>
      <c r="BA1567">
        <v>1628</v>
      </c>
      <c r="BB1567">
        <v>1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0.14207499999999998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1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CV1567">
        <v>0</v>
      </c>
      <c r="CW1567">
        <v>0</v>
      </c>
      <c r="CX1567">
        <f>ROUND(Y1567*Source!I855,7)</f>
        <v>0</v>
      </c>
      <c r="CY1567">
        <f t="shared" ref="CY1567:CY1572" si="711">AA1567</f>
        <v>406.33</v>
      </c>
      <c r="CZ1567">
        <f t="shared" ref="CZ1567:CZ1572" si="712">AE1567</f>
        <v>284.14999999999998</v>
      </c>
      <c r="DA1567">
        <f t="shared" ref="DA1567:DA1572" si="713">AI1567</f>
        <v>1.43</v>
      </c>
      <c r="DB1567">
        <f>ROUND((ROUND(AT1567*CZ1567,2)*ROUND(0,7)),6)</f>
        <v>0</v>
      </c>
      <c r="DC1567">
        <f>ROUND((ROUND(AT1567*AG1567,2)*ROUND(0,7)),6)</f>
        <v>0</v>
      </c>
      <c r="DD1567" t="s">
        <v>3</v>
      </c>
      <c r="DE1567" t="s">
        <v>3</v>
      </c>
      <c r="DF1567">
        <f>ROUND(ROUND(AE1567*AI1567,2)*CX1567,2)</f>
        <v>0</v>
      </c>
      <c r="DG1567">
        <f t="shared" si="705"/>
        <v>0</v>
      </c>
      <c r="DH1567">
        <f t="shared" si="703"/>
        <v>0</v>
      </c>
      <c r="DI1567">
        <f t="shared" si="704"/>
        <v>0</v>
      </c>
      <c r="DJ1567">
        <f t="shared" ref="DJ1567:DJ1572" si="714">DF1567</f>
        <v>0</v>
      </c>
      <c r="DK1567">
        <v>0</v>
      </c>
      <c r="DL1567" t="s">
        <v>3</v>
      </c>
      <c r="DM1567">
        <v>0</v>
      </c>
      <c r="DN1567" t="s">
        <v>3</v>
      </c>
      <c r="DO1567">
        <v>0</v>
      </c>
    </row>
    <row r="1568" spans="1:119" x14ac:dyDescent="0.2">
      <c r="A1568">
        <f>ROW(Source!A855)</f>
        <v>855</v>
      </c>
      <c r="B1568">
        <v>449016111</v>
      </c>
      <c r="C1568">
        <v>449000127</v>
      </c>
      <c r="D1568">
        <v>277865475</v>
      </c>
      <c r="E1568">
        <v>1</v>
      </c>
      <c r="F1568">
        <v>1</v>
      </c>
      <c r="G1568">
        <v>1</v>
      </c>
      <c r="H1568">
        <v>3</v>
      </c>
      <c r="I1568" t="s">
        <v>1210</v>
      </c>
      <c r="J1568" t="s">
        <v>1211</v>
      </c>
      <c r="K1568" t="s">
        <v>1212</v>
      </c>
      <c r="L1568">
        <v>1383</v>
      </c>
      <c r="N1568">
        <v>1013</v>
      </c>
      <c r="O1568" t="s">
        <v>1213</v>
      </c>
      <c r="P1568" t="s">
        <v>1213</v>
      </c>
      <c r="Q1568">
        <v>1</v>
      </c>
      <c r="W1568">
        <v>0</v>
      </c>
      <c r="X1568">
        <v>2066892133</v>
      </c>
      <c r="Y1568">
        <f>(AT1568*ROUND(0,7))</f>
        <v>0</v>
      </c>
      <c r="AA1568">
        <v>7.32</v>
      </c>
      <c r="AB1568">
        <v>0</v>
      </c>
      <c r="AC1568">
        <v>0</v>
      </c>
      <c r="AD1568">
        <v>0</v>
      </c>
      <c r="AE1568">
        <v>7.32</v>
      </c>
      <c r="AF1568">
        <v>0</v>
      </c>
      <c r="AG1568">
        <v>0</v>
      </c>
      <c r="AH1568">
        <v>0</v>
      </c>
      <c r="AI1568">
        <v>1</v>
      </c>
      <c r="AJ1568">
        <v>1</v>
      </c>
      <c r="AK1568">
        <v>1</v>
      </c>
      <c r="AL1568">
        <v>1</v>
      </c>
      <c r="AM1568">
        <v>-2</v>
      </c>
      <c r="AN1568">
        <v>0</v>
      </c>
      <c r="AO1568">
        <v>0</v>
      </c>
      <c r="AP1568">
        <v>1</v>
      </c>
      <c r="AQ1568">
        <v>1</v>
      </c>
      <c r="AR1568">
        <v>0</v>
      </c>
      <c r="AS1568" t="s">
        <v>3</v>
      </c>
      <c r="AT1568">
        <v>8.3199999999999996E-2</v>
      </c>
      <c r="AU1568" t="s">
        <v>135</v>
      </c>
      <c r="AV1568">
        <v>0</v>
      </c>
      <c r="AW1568">
        <v>2</v>
      </c>
      <c r="AX1568">
        <v>449000137</v>
      </c>
      <c r="AY1568">
        <v>2</v>
      </c>
      <c r="AZ1568">
        <v>16384</v>
      </c>
      <c r="BA1568">
        <v>1629</v>
      </c>
      <c r="BB1568">
        <v>1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0.60902400000000001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1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CV1568">
        <v>0</v>
      </c>
      <c r="CW1568">
        <v>0</v>
      </c>
      <c r="CX1568">
        <f>ROUND(Y1568*Source!I855,7)</f>
        <v>0</v>
      </c>
      <c r="CY1568">
        <f t="shared" si="711"/>
        <v>7.32</v>
      </c>
      <c r="CZ1568">
        <f t="shared" si="712"/>
        <v>7.32</v>
      </c>
      <c r="DA1568">
        <f t="shared" si="713"/>
        <v>1</v>
      </c>
      <c r="DB1568">
        <f>ROUND((ROUND(AT1568*CZ1568,2)*ROUND(0,7)),6)</f>
        <v>0</v>
      </c>
      <c r="DC1568">
        <f>ROUND((ROUND(AT1568*AG1568,2)*ROUND(0,7)),6)</f>
        <v>0</v>
      </c>
      <c r="DD1568" t="s">
        <v>3</v>
      </c>
      <c r="DE1568" t="s">
        <v>3</v>
      </c>
      <c r="DF1568">
        <f>ROUND(ROUND(AE1568,2)*CX1568,2)</f>
        <v>0</v>
      </c>
      <c r="DG1568">
        <f t="shared" si="705"/>
        <v>0</v>
      </c>
      <c r="DH1568">
        <f t="shared" si="703"/>
        <v>0</v>
      </c>
      <c r="DI1568">
        <f t="shared" si="704"/>
        <v>0</v>
      </c>
      <c r="DJ1568">
        <f t="shared" si="714"/>
        <v>0</v>
      </c>
      <c r="DK1568">
        <v>1</v>
      </c>
      <c r="DL1568" t="s">
        <v>3</v>
      </c>
      <c r="DM1568">
        <v>0</v>
      </c>
      <c r="DN1568" t="s">
        <v>3</v>
      </c>
      <c r="DO1568">
        <v>0</v>
      </c>
    </row>
    <row r="1569" spans="1:119" x14ac:dyDescent="0.2">
      <c r="A1569">
        <f>ROW(Source!A855)</f>
        <v>855</v>
      </c>
      <c r="B1569">
        <v>449016111</v>
      </c>
      <c r="C1569">
        <v>449000127</v>
      </c>
      <c r="D1569">
        <v>277867849</v>
      </c>
      <c r="E1569">
        <v>1</v>
      </c>
      <c r="F1569">
        <v>1</v>
      </c>
      <c r="G1569">
        <v>1</v>
      </c>
      <c r="H1569">
        <v>3</v>
      </c>
      <c r="I1569" t="s">
        <v>1740</v>
      </c>
      <c r="J1569" t="s">
        <v>1741</v>
      </c>
      <c r="K1569" t="s">
        <v>1742</v>
      </c>
      <c r="L1569">
        <v>1425</v>
      </c>
      <c r="N1569">
        <v>1013</v>
      </c>
      <c r="O1569" t="s">
        <v>62</v>
      </c>
      <c r="P1569" t="s">
        <v>62</v>
      </c>
      <c r="Q1569">
        <v>1</v>
      </c>
      <c r="W1569">
        <v>0</v>
      </c>
      <c r="X1569">
        <v>172067607</v>
      </c>
      <c r="Y1569">
        <f>(AT1569*ROUND(0,7))</f>
        <v>0</v>
      </c>
      <c r="AA1569">
        <v>1261.74</v>
      </c>
      <c r="AB1569">
        <v>0</v>
      </c>
      <c r="AC1569">
        <v>0</v>
      </c>
      <c r="AD1569">
        <v>0</v>
      </c>
      <c r="AE1569">
        <v>978.09</v>
      </c>
      <c r="AF1569">
        <v>0</v>
      </c>
      <c r="AG1569">
        <v>0</v>
      </c>
      <c r="AH1569">
        <v>0</v>
      </c>
      <c r="AI1569">
        <v>1.29</v>
      </c>
      <c r="AJ1569">
        <v>1</v>
      </c>
      <c r="AK1569">
        <v>1</v>
      </c>
      <c r="AL1569">
        <v>1</v>
      </c>
      <c r="AM1569">
        <v>2</v>
      </c>
      <c r="AN1569">
        <v>0</v>
      </c>
      <c r="AO1569">
        <v>0</v>
      </c>
      <c r="AP1569">
        <v>1</v>
      </c>
      <c r="AQ1569">
        <v>1</v>
      </c>
      <c r="AR1569">
        <v>0</v>
      </c>
      <c r="AS1569" t="s">
        <v>3</v>
      </c>
      <c r="AT1569">
        <v>2.5000000000000001E-2</v>
      </c>
      <c r="AU1569" t="s">
        <v>135</v>
      </c>
      <c r="AV1569">
        <v>0</v>
      </c>
      <c r="AW1569">
        <v>2</v>
      </c>
      <c r="AX1569">
        <v>449000138</v>
      </c>
      <c r="AY1569">
        <v>1</v>
      </c>
      <c r="AZ1569">
        <v>0</v>
      </c>
      <c r="BA1569">
        <v>1630</v>
      </c>
      <c r="BB1569">
        <v>1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24.452250000000003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1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CV1569">
        <v>0</v>
      </c>
      <c r="CW1569">
        <v>0</v>
      </c>
      <c r="CX1569">
        <f>ROUND(Y1569*Source!I855,7)</f>
        <v>0</v>
      </c>
      <c r="CY1569">
        <f t="shared" si="711"/>
        <v>1261.74</v>
      </c>
      <c r="CZ1569">
        <f t="shared" si="712"/>
        <v>978.09</v>
      </c>
      <c r="DA1569">
        <f t="shared" si="713"/>
        <v>1.29</v>
      </c>
      <c r="DB1569">
        <f>ROUND((ROUND(AT1569*CZ1569,2)*ROUND(0,7)),6)</f>
        <v>0</v>
      </c>
      <c r="DC1569">
        <f>ROUND((ROUND(AT1569*AG1569,2)*ROUND(0,7)),6)</f>
        <v>0</v>
      </c>
      <c r="DD1569" t="s">
        <v>3</v>
      </c>
      <c r="DE1569" t="s">
        <v>3</v>
      </c>
      <c r="DF1569">
        <f>ROUND(ROUND(AE1569*AI1569,2)*CX1569,2)</f>
        <v>0</v>
      </c>
      <c r="DG1569">
        <f t="shared" si="705"/>
        <v>0</v>
      </c>
      <c r="DH1569">
        <f t="shared" si="703"/>
        <v>0</v>
      </c>
      <c r="DI1569">
        <f t="shared" si="704"/>
        <v>0</v>
      </c>
      <c r="DJ1569">
        <f t="shared" si="714"/>
        <v>0</v>
      </c>
      <c r="DK1569">
        <v>0</v>
      </c>
      <c r="DL1569" t="s">
        <v>3</v>
      </c>
      <c r="DM1569">
        <v>0</v>
      </c>
      <c r="DN1569" t="s">
        <v>3</v>
      </c>
      <c r="DO1569">
        <v>0</v>
      </c>
    </row>
    <row r="1570" spans="1:119" x14ac:dyDescent="0.2">
      <c r="A1570">
        <f>ROW(Source!A855)</f>
        <v>855</v>
      </c>
      <c r="B1570">
        <v>449016111</v>
      </c>
      <c r="C1570">
        <v>449000127</v>
      </c>
      <c r="D1570">
        <v>277870628</v>
      </c>
      <c r="E1570">
        <v>1</v>
      </c>
      <c r="F1570">
        <v>1</v>
      </c>
      <c r="G1570">
        <v>1</v>
      </c>
      <c r="H1570">
        <v>3</v>
      </c>
      <c r="I1570" t="s">
        <v>1646</v>
      </c>
      <c r="J1570" t="s">
        <v>1647</v>
      </c>
      <c r="K1570" t="s">
        <v>1648</v>
      </c>
      <c r="L1570">
        <v>1348</v>
      </c>
      <c r="N1570">
        <v>1009</v>
      </c>
      <c r="O1570" t="s">
        <v>83</v>
      </c>
      <c r="P1570" t="s">
        <v>83</v>
      </c>
      <c r="Q1570">
        <v>1000</v>
      </c>
      <c r="W1570">
        <v>0</v>
      </c>
      <c r="X1570">
        <v>1261362011</v>
      </c>
      <c r="Y1570">
        <f>(AT1570*ROUND(0,7))</f>
        <v>0</v>
      </c>
      <c r="AA1570">
        <v>5683.13</v>
      </c>
      <c r="AB1570">
        <v>0</v>
      </c>
      <c r="AC1570">
        <v>0</v>
      </c>
      <c r="AD1570">
        <v>0</v>
      </c>
      <c r="AE1570">
        <v>4338.2700000000004</v>
      </c>
      <c r="AF1570">
        <v>0</v>
      </c>
      <c r="AG1570">
        <v>0</v>
      </c>
      <c r="AH1570">
        <v>0</v>
      </c>
      <c r="AI1570">
        <v>1.31</v>
      </c>
      <c r="AJ1570">
        <v>1</v>
      </c>
      <c r="AK1570">
        <v>1</v>
      </c>
      <c r="AL1570">
        <v>1</v>
      </c>
      <c r="AM1570">
        <v>2</v>
      </c>
      <c r="AN1570">
        <v>0</v>
      </c>
      <c r="AO1570">
        <v>0</v>
      </c>
      <c r="AP1570">
        <v>1</v>
      </c>
      <c r="AQ1570">
        <v>1</v>
      </c>
      <c r="AR1570">
        <v>0</v>
      </c>
      <c r="AS1570" t="s">
        <v>3</v>
      </c>
      <c r="AT1570">
        <v>1.0000000000000001E-5</v>
      </c>
      <c r="AU1570" t="s">
        <v>135</v>
      </c>
      <c r="AV1570">
        <v>0</v>
      </c>
      <c r="AW1570">
        <v>2</v>
      </c>
      <c r="AX1570">
        <v>449000139</v>
      </c>
      <c r="AY1570">
        <v>1</v>
      </c>
      <c r="AZ1570">
        <v>0</v>
      </c>
      <c r="BA1570">
        <v>1631</v>
      </c>
      <c r="BB1570">
        <v>1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4.338270000000001E-2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1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CV1570">
        <v>0</v>
      </c>
      <c r="CW1570">
        <v>0</v>
      </c>
      <c r="CX1570">
        <f>ROUND(Y1570*Source!I855,7)</f>
        <v>0</v>
      </c>
      <c r="CY1570">
        <f t="shared" si="711"/>
        <v>5683.13</v>
      </c>
      <c r="CZ1570">
        <f t="shared" si="712"/>
        <v>4338.2700000000004</v>
      </c>
      <c r="DA1570">
        <f t="shared" si="713"/>
        <v>1.31</v>
      </c>
      <c r="DB1570">
        <f>ROUND((ROUND(AT1570*CZ1570,2)*ROUND(0,7)),6)</f>
        <v>0</v>
      </c>
      <c r="DC1570">
        <f>ROUND((ROUND(AT1570*AG1570,2)*ROUND(0,7)),6)</f>
        <v>0</v>
      </c>
      <c r="DD1570" t="s">
        <v>3</v>
      </c>
      <c r="DE1570" t="s">
        <v>3</v>
      </c>
      <c r="DF1570">
        <f>ROUND(ROUND(AE1570*AI1570,2)*CX1570,2)</f>
        <v>0</v>
      </c>
      <c r="DG1570">
        <f t="shared" si="705"/>
        <v>0</v>
      </c>
      <c r="DH1570">
        <f t="shared" si="703"/>
        <v>0</v>
      </c>
      <c r="DI1570">
        <f t="shared" si="704"/>
        <v>0</v>
      </c>
      <c r="DJ1570">
        <f t="shared" si="714"/>
        <v>0</v>
      </c>
      <c r="DK1570">
        <v>0</v>
      </c>
      <c r="DL1570" t="s">
        <v>3</v>
      </c>
      <c r="DM1570">
        <v>0</v>
      </c>
      <c r="DN1570" t="s">
        <v>3</v>
      </c>
      <c r="DO1570">
        <v>0</v>
      </c>
    </row>
    <row r="1571" spans="1:119" x14ac:dyDescent="0.2">
      <c r="A1571">
        <f>ROW(Source!A855)</f>
        <v>855</v>
      </c>
      <c r="B1571">
        <v>449016111</v>
      </c>
      <c r="C1571">
        <v>449000127</v>
      </c>
      <c r="D1571">
        <v>277881812</v>
      </c>
      <c r="E1571">
        <v>1</v>
      </c>
      <c r="F1571">
        <v>1</v>
      </c>
      <c r="G1571">
        <v>1</v>
      </c>
      <c r="H1571">
        <v>3</v>
      </c>
      <c r="I1571" t="s">
        <v>1661</v>
      </c>
      <c r="J1571" t="s">
        <v>1662</v>
      </c>
      <c r="K1571" t="s">
        <v>1663</v>
      </c>
      <c r="L1571">
        <v>1346</v>
      </c>
      <c r="N1571">
        <v>1009</v>
      </c>
      <c r="O1571" t="s">
        <v>441</v>
      </c>
      <c r="P1571" t="s">
        <v>441</v>
      </c>
      <c r="Q1571">
        <v>1</v>
      </c>
      <c r="W1571">
        <v>0</v>
      </c>
      <c r="X1571">
        <v>-272951775</v>
      </c>
      <c r="Y1571">
        <f>(AT1571*ROUND(0,7))</f>
        <v>0</v>
      </c>
      <c r="AA1571">
        <v>1448.29</v>
      </c>
      <c r="AB1571">
        <v>0</v>
      </c>
      <c r="AC1571">
        <v>0</v>
      </c>
      <c r="AD1571">
        <v>0</v>
      </c>
      <c r="AE1571">
        <v>899.56</v>
      </c>
      <c r="AF1571">
        <v>0</v>
      </c>
      <c r="AG1571">
        <v>0</v>
      </c>
      <c r="AH1571">
        <v>0</v>
      </c>
      <c r="AI1571">
        <v>1.61</v>
      </c>
      <c r="AJ1571">
        <v>1</v>
      </c>
      <c r="AK1571">
        <v>1</v>
      </c>
      <c r="AL1571">
        <v>1</v>
      </c>
      <c r="AM1571">
        <v>2</v>
      </c>
      <c r="AN1571">
        <v>0</v>
      </c>
      <c r="AO1571">
        <v>0</v>
      </c>
      <c r="AP1571">
        <v>1</v>
      </c>
      <c r="AQ1571">
        <v>1</v>
      </c>
      <c r="AR1571">
        <v>0</v>
      </c>
      <c r="AS1571" t="s">
        <v>3</v>
      </c>
      <c r="AT1571">
        <v>0.01</v>
      </c>
      <c r="AU1571" t="s">
        <v>135</v>
      </c>
      <c r="AV1571">
        <v>0</v>
      </c>
      <c r="AW1571">
        <v>2</v>
      </c>
      <c r="AX1571">
        <v>449000140</v>
      </c>
      <c r="AY1571">
        <v>1</v>
      </c>
      <c r="AZ1571">
        <v>0</v>
      </c>
      <c r="BA1571">
        <v>1632</v>
      </c>
      <c r="BB1571">
        <v>1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8.9955999999999996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1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CV1571">
        <v>0</v>
      </c>
      <c r="CW1571">
        <v>0</v>
      </c>
      <c r="CX1571">
        <f>ROUND(Y1571*Source!I855,7)</f>
        <v>0</v>
      </c>
      <c r="CY1571">
        <f t="shared" si="711"/>
        <v>1448.29</v>
      </c>
      <c r="CZ1571">
        <f t="shared" si="712"/>
        <v>899.56</v>
      </c>
      <c r="DA1571">
        <f t="shared" si="713"/>
        <v>1.61</v>
      </c>
      <c r="DB1571">
        <f>ROUND((ROUND(AT1571*CZ1571,2)*ROUND(0,7)),6)</f>
        <v>0</v>
      </c>
      <c r="DC1571">
        <f>ROUND((ROUND(AT1571*AG1571,2)*ROUND(0,7)),6)</f>
        <v>0</v>
      </c>
      <c r="DD1571" t="s">
        <v>3</v>
      </c>
      <c r="DE1571" t="s">
        <v>3</v>
      </c>
      <c r="DF1571">
        <f>ROUND(ROUND(AE1571*AI1571,2)*CX1571,2)</f>
        <v>0</v>
      </c>
      <c r="DG1571">
        <f t="shared" si="705"/>
        <v>0</v>
      </c>
      <c r="DH1571">
        <f t="shared" si="703"/>
        <v>0</v>
      </c>
      <c r="DI1571">
        <f t="shared" si="704"/>
        <v>0</v>
      </c>
      <c r="DJ1571">
        <f t="shared" si="714"/>
        <v>0</v>
      </c>
      <c r="DK1571">
        <v>0</v>
      </c>
      <c r="DL1571" t="s">
        <v>3</v>
      </c>
      <c r="DM1571">
        <v>0</v>
      </c>
      <c r="DN1571" t="s">
        <v>3</v>
      </c>
      <c r="DO1571">
        <v>0</v>
      </c>
    </row>
    <row r="1572" spans="1:119" x14ac:dyDescent="0.2">
      <c r="A1572">
        <f>ROW(Source!A855)</f>
        <v>855</v>
      </c>
      <c r="B1572">
        <v>449016111</v>
      </c>
      <c r="C1572">
        <v>449000127</v>
      </c>
      <c r="D1572">
        <v>277566433</v>
      </c>
      <c r="E1572">
        <v>109</v>
      </c>
      <c r="F1572">
        <v>1</v>
      </c>
      <c r="G1572">
        <v>1</v>
      </c>
      <c r="H1572">
        <v>3</v>
      </c>
      <c r="I1572" t="s">
        <v>633</v>
      </c>
      <c r="J1572" t="s">
        <v>3</v>
      </c>
      <c r="K1572" t="s">
        <v>634</v>
      </c>
      <c r="L1572">
        <v>3277935</v>
      </c>
      <c r="N1572">
        <v>1013</v>
      </c>
      <c r="O1572" t="s">
        <v>635</v>
      </c>
      <c r="P1572" t="s">
        <v>635</v>
      </c>
      <c r="Q1572">
        <v>1</v>
      </c>
      <c r="W1572">
        <v>0</v>
      </c>
      <c r="X1572">
        <v>274903907</v>
      </c>
      <c r="Y1572">
        <f>AT1572</f>
        <v>2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1</v>
      </c>
      <c r="AJ1572">
        <v>1</v>
      </c>
      <c r="AK1572">
        <v>1</v>
      </c>
      <c r="AL1572">
        <v>1</v>
      </c>
      <c r="AM1572">
        <v>-2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 t="s">
        <v>3</v>
      </c>
      <c r="AT1572">
        <v>2</v>
      </c>
      <c r="AU1572" t="s">
        <v>3</v>
      </c>
      <c r="AV1572">
        <v>0</v>
      </c>
      <c r="AW1572">
        <v>2</v>
      </c>
      <c r="AX1572">
        <v>449000141</v>
      </c>
      <c r="AY1572">
        <v>1</v>
      </c>
      <c r="AZ1572">
        <v>2048</v>
      </c>
      <c r="BA1572">
        <v>1633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CV1572">
        <v>0</v>
      </c>
      <c r="CW1572">
        <v>0</v>
      </c>
      <c r="CX1572">
        <f>ROUND(Y1572*Source!I855,7)</f>
        <v>2</v>
      </c>
      <c r="CY1572">
        <f t="shared" si="711"/>
        <v>0</v>
      </c>
      <c r="CZ1572">
        <f t="shared" si="712"/>
        <v>0</v>
      </c>
      <c r="DA1572">
        <f t="shared" si="713"/>
        <v>1</v>
      </c>
      <c r="DB1572">
        <f>ROUND(ROUND(AT1572*CZ1572,2),6)</f>
        <v>0</v>
      </c>
      <c r="DC1572">
        <f>ROUND(ROUND(AT1572*AG1572,2),6)</f>
        <v>0</v>
      </c>
      <c r="DD1572" t="s">
        <v>3</v>
      </c>
      <c r="DE1572" t="s">
        <v>3</v>
      </c>
      <c r="DF1572">
        <f t="shared" ref="DF1572:DF1577" si="715">ROUND(ROUND(AE1572,2)*CX1572,2)</f>
        <v>0</v>
      </c>
      <c r="DG1572">
        <f t="shared" si="705"/>
        <v>0</v>
      </c>
      <c r="DH1572">
        <f t="shared" si="703"/>
        <v>0</v>
      </c>
      <c r="DI1572">
        <f t="shared" si="704"/>
        <v>0</v>
      </c>
      <c r="DJ1572">
        <f t="shared" si="714"/>
        <v>0</v>
      </c>
      <c r="DK1572">
        <v>0</v>
      </c>
      <c r="DL1572" t="s">
        <v>3</v>
      </c>
      <c r="DM1572">
        <v>0</v>
      </c>
      <c r="DN1572" t="s">
        <v>3</v>
      </c>
      <c r="DO1572">
        <v>0</v>
      </c>
    </row>
    <row r="1573" spans="1:119" x14ac:dyDescent="0.2">
      <c r="A1573">
        <f>ROW(Source!A922)</f>
        <v>922</v>
      </c>
      <c r="B1573">
        <v>449016111</v>
      </c>
      <c r="C1573">
        <v>449000143</v>
      </c>
      <c r="D1573">
        <v>277560299</v>
      </c>
      <c r="E1573">
        <v>109</v>
      </c>
      <c r="F1573">
        <v>1</v>
      </c>
      <c r="G1573">
        <v>1</v>
      </c>
      <c r="H1573">
        <v>1</v>
      </c>
      <c r="I1573" t="s">
        <v>1843</v>
      </c>
      <c r="J1573" t="s">
        <v>3</v>
      </c>
      <c r="K1573" t="s">
        <v>1844</v>
      </c>
      <c r="L1573">
        <v>1191</v>
      </c>
      <c r="N1573">
        <v>1013</v>
      </c>
      <c r="O1573" t="s">
        <v>1203</v>
      </c>
      <c r="P1573" t="s">
        <v>1203</v>
      </c>
      <c r="Q1573">
        <v>1</v>
      </c>
      <c r="W1573">
        <v>0</v>
      </c>
      <c r="X1573">
        <v>-2012709214</v>
      </c>
      <c r="Y1573">
        <f>(AT1573*ROUND(0.3,7))</f>
        <v>16.2</v>
      </c>
      <c r="AA1573">
        <v>0</v>
      </c>
      <c r="AB1573">
        <v>0</v>
      </c>
      <c r="AC1573">
        <v>0</v>
      </c>
      <c r="AD1573">
        <v>527.6</v>
      </c>
      <c r="AE1573">
        <v>0</v>
      </c>
      <c r="AF1573">
        <v>0</v>
      </c>
      <c r="AG1573">
        <v>0</v>
      </c>
      <c r="AH1573">
        <v>527.6</v>
      </c>
      <c r="AI1573">
        <v>1</v>
      </c>
      <c r="AJ1573">
        <v>1</v>
      </c>
      <c r="AK1573">
        <v>1</v>
      </c>
      <c r="AL1573">
        <v>1</v>
      </c>
      <c r="AM1573">
        <v>-2</v>
      </c>
      <c r="AN1573">
        <v>0</v>
      </c>
      <c r="AO1573">
        <v>0</v>
      </c>
      <c r="AP1573">
        <v>1</v>
      </c>
      <c r="AQ1573">
        <v>1</v>
      </c>
      <c r="AR1573">
        <v>0</v>
      </c>
      <c r="AS1573" t="s">
        <v>3</v>
      </c>
      <c r="AT1573">
        <v>54</v>
      </c>
      <c r="AU1573" t="s">
        <v>321</v>
      </c>
      <c r="AV1573">
        <v>1</v>
      </c>
      <c r="AW1573">
        <v>2</v>
      </c>
      <c r="AX1573">
        <v>449000151</v>
      </c>
      <c r="AY1573">
        <v>2</v>
      </c>
      <c r="AZ1573">
        <v>131072</v>
      </c>
      <c r="BA1573">
        <v>1634</v>
      </c>
      <c r="BB1573">
        <v>1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28490.400000000001</v>
      </c>
      <c r="BN1573">
        <v>54</v>
      </c>
      <c r="BO1573">
        <v>0</v>
      </c>
      <c r="BP1573">
        <v>1</v>
      </c>
      <c r="BQ1573">
        <v>0</v>
      </c>
      <c r="BR1573">
        <v>0</v>
      </c>
      <c r="BS1573">
        <v>0</v>
      </c>
      <c r="BT1573">
        <v>8547.1200000000008</v>
      </c>
      <c r="BU1573">
        <v>16.2</v>
      </c>
      <c r="BV1573">
        <v>0</v>
      </c>
      <c r="BW1573">
        <v>1</v>
      </c>
      <c r="CU1573">
        <f>ROUND(AT1573*Source!I922*AH1573*AL1573,2)</f>
        <v>28490.400000000001</v>
      </c>
      <c r="CV1573">
        <f>ROUND(Y1573*Source!I922,7)</f>
        <v>16.2</v>
      </c>
      <c r="CW1573">
        <v>0</v>
      </c>
      <c r="CX1573">
        <f>ROUND(Y1573*Source!I922,7)</f>
        <v>16.2</v>
      </c>
      <c r="CY1573">
        <f>AD1573</f>
        <v>527.6</v>
      </c>
      <c r="CZ1573">
        <f>AH1573</f>
        <v>527.6</v>
      </c>
      <c r="DA1573">
        <f>AL1573</f>
        <v>1</v>
      </c>
      <c r="DB1573">
        <f>ROUND((ROUND(AT1573*CZ1573,2)*ROUND(0.3,7)),6)</f>
        <v>8547.1200000000008</v>
      </c>
      <c r="DC1573">
        <f>ROUND((ROUND(AT1573*AG1573,2)*ROUND(0.3,7)),6)</f>
        <v>0</v>
      </c>
      <c r="DD1573" t="s">
        <v>3</v>
      </c>
      <c r="DE1573" t="s">
        <v>3</v>
      </c>
      <c r="DF1573">
        <f t="shared" si="715"/>
        <v>0</v>
      </c>
      <c r="DG1573">
        <f t="shared" si="705"/>
        <v>0</v>
      </c>
      <c r="DH1573">
        <f t="shared" si="703"/>
        <v>0</v>
      </c>
      <c r="DI1573">
        <f t="shared" si="704"/>
        <v>8547.1200000000008</v>
      </c>
      <c r="DJ1573">
        <f>DI1573</f>
        <v>8547.1200000000008</v>
      </c>
      <c r="DK1573">
        <v>1</v>
      </c>
      <c r="DL1573" t="s">
        <v>3</v>
      </c>
      <c r="DM1573">
        <v>0</v>
      </c>
      <c r="DN1573" t="s">
        <v>3</v>
      </c>
      <c r="DO1573">
        <v>0</v>
      </c>
    </row>
    <row r="1574" spans="1:119" x14ac:dyDescent="0.2">
      <c r="A1574">
        <f>ROW(Source!A922)</f>
        <v>922</v>
      </c>
      <c r="B1574">
        <v>449016111</v>
      </c>
      <c r="C1574">
        <v>449000143</v>
      </c>
      <c r="D1574">
        <v>277560491</v>
      </c>
      <c r="E1574">
        <v>109</v>
      </c>
      <c r="F1574">
        <v>1</v>
      </c>
      <c r="G1574">
        <v>1</v>
      </c>
      <c r="H1574">
        <v>1</v>
      </c>
      <c r="I1574" t="s">
        <v>1204</v>
      </c>
      <c r="J1574" t="s">
        <v>3</v>
      </c>
      <c r="K1574" t="s">
        <v>1205</v>
      </c>
      <c r="L1574">
        <v>1191</v>
      </c>
      <c r="N1574">
        <v>1013</v>
      </c>
      <c r="O1574" t="s">
        <v>1203</v>
      </c>
      <c r="P1574" t="s">
        <v>1203</v>
      </c>
      <c r="Q1574">
        <v>1</v>
      </c>
      <c r="W1574">
        <v>0</v>
      </c>
      <c r="X1574">
        <v>-1417349443</v>
      </c>
      <c r="Y1574">
        <f>(AT1574*ROUND(0.3,7))</f>
        <v>0.75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1</v>
      </c>
      <c r="AJ1574">
        <v>1</v>
      </c>
      <c r="AK1574">
        <v>1</v>
      </c>
      <c r="AL1574">
        <v>1</v>
      </c>
      <c r="AM1574">
        <v>-2</v>
      </c>
      <c r="AN1574">
        <v>0</v>
      </c>
      <c r="AO1574">
        <v>0</v>
      </c>
      <c r="AP1574">
        <v>1</v>
      </c>
      <c r="AQ1574">
        <v>1</v>
      </c>
      <c r="AR1574">
        <v>0</v>
      </c>
      <c r="AS1574" t="s">
        <v>3</v>
      </c>
      <c r="AT1574">
        <v>2.5</v>
      </c>
      <c r="AU1574" t="s">
        <v>321</v>
      </c>
      <c r="AV1574">
        <v>2</v>
      </c>
      <c r="AW1574">
        <v>2</v>
      </c>
      <c r="AX1574">
        <v>449000152</v>
      </c>
      <c r="AY1574">
        <v>1</v>
      </c>
      <c r="AZ1574">
        <v>0</v>
      </c>
      <c r="BA1574">
        <v>1635</v>
      </c>
      <c r="BB1574">
        <v>1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CV1574">
        <v>0</v>
      </c>
      <c r="CW1574">
        <v>0</v>
      </c>
      <c r="CX1574">
        <f>ROUND(Y1574*Source!I922,7)</f>
        <v>0.75</v>
      </c>
      <c r="CY1574">
        <f>AD1574</f>
        <v>0</v>
      </c>
      <c r="CZ1574">
        <f>AH1574</f>
        <v>0</v>
      </c>
      <c r="DA1574">
        <f>AL1574</f>
        <v>1</v>
      </c>
      <c r="DB1574">
        <f>ROUND((ROUND(AT1574*CZ1574,2)*ROUND(0.3,7)),6)</f>
        <v>0</v>
      </c>
      <c r="DC1574">
        <f>ROUND((ROUND(AT1574*AG1574,2)*ROUND(0.3,7)),6)</f>
        <v>0</v>
      </c>
      <c r="DD1574" t="s">
        <v>3</v>
      </c>
      <c r="DE1574" t="s">
        <v>3</v>
      </c>
      <c r="DF1574">
        <f t="shared" si="715"/>
        <v>0</v>
      </c>
      <c r="DG1574">
        <f t="shared" si="705"/>
        <v>0</v>
      </c>
      <c r="DH1574">
        <f t="shared" si="703"/>
        <v>0</v>
      </c>
      <c r="DI1574">
        <f t="shared" si="704"/>
        <v>0</v>
      </c>
      <c r="DJ1574">
        <f>DI1574</f>
        <v>0</v>
      </c>
      <c r="DK1574">
        <v>0</v>
      </c>
      <c r="DL1574" t="s">
        <v>3</v>
      </c>
      <c r="DM1574">
        <v>0</v>
      </c>
      <c r="DN1574" t="s">
        <v>3</v>
      </c>
      <c r="DO1574">
        <v>0</v>
      </c>
    </row>
    <row r="1575" spans="1:119" x14ac:dyDescent="0.2">
      <c r="A1575">
        <f>ROW(Source!A922)</f>
        <v>922</v>
      </c>
      <c r="B1575">
        <v>449016111</v>
      </c>
      <c r="C1575">
        <v>449000143</v>
      </c>
      <c r="D1575">
        <v>277944622</v>
      </c>
      <c r="E1575">
        <v>1</v>
      </c>
      <c r="F1575">
        <v>1</v>
      </c>
      <c r="G1575">
        <v>1</v>
      </c>
      <c r="H1575">
        <v>2</v>
      </c>
      <c r="I1575" t="s">
        <v>1220</v>
      </c>
      <c r="J1575" t="s">
        <v>1221</v>
      </c>
      <c r="K1575" t="s">
        <v>1222</v>
      </c>
      <c r="L1575">
        <v>1368</v>
      </c>
      <c r="N1575">
        <v>1011</v>
      </c>
      <c r="O1575" t="s">
        <v>1100</v>
      </c>
      <c r="P1575" t="s">
        <v>1100</v>
      </c>
      <c r="Q1575">
        <v>1</v>
      </c>
      <c r="W1575">
        <v>0</v>
      </c>
      <c r="X1575">
        <v>-776243211</v>
      </c>
      <c r="Y1575">
        <f>(AT1575*ROUND(0.3,7))</f>
        <v>0.375</v>
      </c>
      <c r="AA1575">
        <v>0</v>
      </c>
      <c r="AB1575">
        <v>1626.29</v>
      </c>
      <c r="AC1575">
        <v>724.95</v>
      </c>
      <c r="AD1575">
        <v>0</v>
      </c>
      <c r="AE1575">
        <v>0</v>
      </c>
      <c r="AF1575">
        <v>1626.29</v>
      </c>
      <c r="AG1575">
        <v>724.95</v>
      </c>
      <c r="AH1575">
        <v>0</v>
      </c>
      <c r="AI1575">
        <v>1</v>
      </c>
      <c r="AJ1575">
        <v>1</v>
      </c>
      <c r="AK1575">
        <v>1</v>
      </c>
      <c r="AL1575">
        <v>1</v>
      </c>
      <c r="AM1575">
        <v>-2</v>
      </c>
      <c r="AN1575">
        <v>0</v>
      </c>
      <c r="AO1575">
        <v>0</v>
      </c>
      <c r="AP1575">
        <v>1</v>
      </c>
      <c r="AQ1575">
        <v>1</v>
      </c>
      <c r="AR1575">
        <v>0</v>
      </c>
      <c r="AS1575" t="s">
        <v>3</v>
      </c>
      <c r="AT1575">
        <v>1.25</v>
      </c>
      <c r="AU1575" t="s">
        <v>321</v>
      </c>
      <c r="AV1575">
        <v>1</v>
      </c>
      <c r="AW1575">
        <v>2</v>
      </c>
      <c r="AX1575">
        <v>449000153</v>
      </c>
      <c r="AY1575">
        <v>2</v>
      </c>
      <c r="AZ1575">
        <v>98304</v>
      </c>
      <c r="BA1575">
        <v>1636</v>
      </c>
      <c r="BB1575">
        <v>1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2032.8625</v>
      </c>
      <c r="BL1575">
        <v>906.1875</v>
      </c>
      <c r="BM1575">
        <v>0</v>
      </c>
      <c r="BN1575">
        <v>0</v>
      </c>
      <c r="BO1575">
        <v>1.25</v>
      </c>
      <c r="BP1575">
        <v>1</v>
      </c>
      <c r="BQ1575">
        <v>0</v>
      </c>
      <c r="BR1575">
        <v>609.85874999999999</v>
      </c>
      <c r="BS1575">
        <v>271.85625000000005</v>
      </c>
      <c r="BT1575">
        <v>0</v>
      </c>
      <c r="BU1575">
        <v>0</v>
      </c>
      <c r="BV1575">
        <v>0.375</v>
      </c>
      <c r="BW1575">
        <v>1</v>
      </c>
      <c r="CV1575">
        <v>0</v>
      </c>
      <c r="CW1575">
        <f>ROUND(Y1575*Source!I922*DO1575,7)</f>
        <v>0.375</v>
      </c>
      <c r="CX1575">
        <f>ROUND(Y1575*Source!I922,7)</f>
        <v>0.375</v>
      </c>
      <c r="CY1575">
        <f>AB1575</f>
        <v>1626.29</v>
      </c>
      <c r="CZ1575">
        <f>AF1575</f>
        <v>1626.29</v>
      </c>
      <c r="DA1575">
        <f>AJ1575</f>
        <v>1</v>
      </c>
      <c r="DB1575">
        <f>ROUND((ROUND(AT1575*CZ1575,2)*ROUND(0.3,7)),6)</f>
        <v>609.85799999999995</v>
      </c>
      <c r="DC1575">
        <f>ROUND((ROUND(AT1575*AG1575,2)*ROUND(0.3,7)),6)</f>
        <v>271.85700000000003</v>
      </c>
      <c r="DD1575" t="s">
        <v>3</v>
      </c>
      <c r="DE1575" t="s">
        <v>3</v>
      </c>
      <c r="DF1575">
        <f t="shared" si="715"/>
        <v>0</v>
      </c>
      <c r="DG1575">
        <f t="shared" ref="DG1575:DG1596" si="716">ROUND(ROUND(AF1575,2)*CX1575,2)</f>
        <v>609.86</v>
      </c>
      <c r="DH1575">
        <f t="shared" si="703"/>
        <v>271.86</v>
      </c>
      <c r="DI1575">
        <f t="shared" si="704"/>
        <v>0</v>
      </c>
      <c r="DJ1575">
        <f>DG1575+DH1575</f>
        <v>881.72</v>
      </c>
      <c r="DK1575">
        <v>1</v>
      </c>
      <c r="DL1575" t="s">
        <v>1223</v>
      </c>
      <c r="DM1575">
        <v>6</v>
      </c>
      <c r="DN1575" t="s">
        <v>1203</v>
      </c>
      <c r="DO1575">
        <v>1</v>
      </c>
    </row>
    <row r="1576" spans="1:119" x14ac:dyDescent="0.2">
      <c r="A1576">
        <f>ROW(Source!A922)</f>
        <v>922</v>
      </c>
      <c r="B1576">
        <v>449016111</v>
      </c>
      <c r="C1576">
        <v>449000143</v>
      </c>
      <c r="D1576">
        <v>277945805</v>
      </c>
      <c r="E1576">
        <v>1</v>
      </c>
      <c r="F1576">
        <v>1</v>
      </c>
      <c r="G1576">
        <v>1</v>
      </c>
      <c r="H1576">
        <v>2</v>
      </c>
      <c r="I1576" t="s">
        <v>1206</v>
      </c>
      <c r="J1576" t="s">
        <v>1207</v>
      </c>
      <c r="K1576" t="s">
        <v>1208</v>
      </c>
      <c r="L1576">
        <v>1368</v>
      </c>
      <c r="N1576">
        <v>1011</v>
      </c>
      <c r="O1576" t="s">
        <v>1100</v>
      </c>
      <c r="P1576" t="s">
        <v>1100</v>
      </c>
      <c r="Q1576">
        <v>1</v>
      </c>
      <c r="W1576">
        <v>0</v>
      </c>
      <c r="X1576">
        <v>721652621</v>
      </c>
      <c r="Y1576">
        <f>(AT1576*ROUND(0.3,7))</f>
        <v>0.375</v>
      </c>
      <c r="AA1576">
        <v>0</v>
      </c>
      <c r="AB1576">
        <v>641.70000000000005</v>
      </c>
      <c r="AC1576">
        <v>539.69000000000005</v>
      </c>
      <c r="AD1576">
        <v>0</v>
      </c>
      <c r="AE1576">
        <v>0</v>
      </c>
      <c r="AF1576">
        <v>641.70000000000005</v>
      </c>
      <c r="AG1576">
        <v>539.69000000000005</v>
      </c>
      <c r="AH1576">
        <v>0</v>
      </c>
      <c r="AI1576">
        <v>1</v>
      </c>
      <c r="AJ1576">
        <v>1</v>
      </c>
      <c r="AK1576">
        <v>1</v>
      </c>
      <c r="AL1576">
        <v>1</v>
      </c>
      <c r="AM1576">
        <v>-2</v>
      </c>
      <c r="AN1576">
        <v>0</v>
      </c>
      <c r="AO1576">
        <v>0</v>
      </c>
      <c r="AP1576">
        <v>1</v>
      </c>
      <c r="AQ1576">
        <v>1</v>
      </c>
      <c r="AR1576">
        <v>0</v>
      </c>
      <c r="AS1576" t="s">
        <v>3</v>
      </c>
      <c r="AT1576">
        <v>1.25</v>
      </c>
      <c r="AU1576" t="s">
        <v>321</v>
      </c>
      <c r="AV1576">
        <v>1</v>
      </c>
      <c r="AW1576">
        <v>2</v>
      </c>
      <c r="AX1576">
        <v>449000154</v>
      </c>
      <c r="AY1576">
        <v>2</v>
      </c>
      <c r="AZ1576">
        <v>98304</v>
      </c>
      <c r="BA1576">
        <v>1637</v>
      </c>
      <c r="BB1576">
        <v>1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802.125</v>
      </c>
      <c r="BL1576">
        <v>674.61250000000007</v>
      </c>
      <c r="BM1576">
        <v>0</v>
      </c>
      <c r="BN1576">
        <v>0</v>
      </c>
      <c r="BO1576">
        <v>1.25</v>
      </c>
      <c r="BP1576">
        <v>1</v>
      </c>
      <c r="BQ1576">
        <v>0</v>
      </c>
      <c r="BR1576">
        <v>240.63750000000002</v>
      </c>
      <c r="BS1576">
        <v>202.38375000000002</v>
      </c>
      <c r="BT1576">
        <v>0</v>
      </c>
      <c r="BU1576">
        <v>0</v>
      </c>
      <c r="BV1576">
        <v>0.375</v>
      </c>
      <c r="BW1576">
        <v>1</v>
      </c>
      <c r="CV1576">
        <v>0</v>
      </c>
      <c r="CW1576">
        <f>ROUND(Y1576*Source!I922*DO1576,7)</f>
        <v>0.375</v>
      </c>
      <c r="CX1576">
        <f>ROUND(Y1576*Source!I922,7)</f>
        <v>0.375</v>
      </c>
      <c r="CY1576">
        <f>AB1576</f>
        <v>641.70000000000005</v>
      </c>
      <c r="CZ1576">
        <f>AF1576</f>
        <v>641.70000000000005</v>
      </c>
      <c r="DA1576">
        <f>AJ1576</f>
        <v>1</v>
      </c>
      <c r="DB1576">
        <f>ROUND((ROUND(AT1576*CZ1576,2)*ROUND(0.3,7)),6)</f>
        <v>240.63900000000001</v>
      </c>
      <c r="DC1576">
        <f>ROUND((ROUND(AT1576*AG1576,2)*ROUND(0.3,7)),6)</f>
        <v>202.38300000000001</v>
      </c>
      <c r="DD1576" t="s">
        <v>3</v>
      </c>
      <c r="DE1576" t="s">
        <v>3</v>
      </c>
      <c r="DF1576">
        <f t="shared" si="715"/>
        <v>0</v>
      </c>
      <c r="DG1576">
        <f t="shared" si="716"/>
        <v>240.64</v>
      </c>
      <c r="DH1576">
        <f t="shared" si="703"/>
        <v>202.38</v>
      </c>
      <c r="DI1576">
        <f t="shared" si="704"/>
        <v>0</v>
      </c>
      <c r="DJ1576">
        <f>DG1576+DH1576</f>
        <v>443.02</v>
      </c>
      <c r="DK1576">
        <v>1</v>
      </c>
      <c r="DL1576" t="s">
        <v>1209</v>
      </c>
      <c r="DM1576">
        <v>4</v>
      </c>
      <c r="DN1576" t="s">
        <v>1203</v>
      </c>
      <c r="DO1576">
        <v>1</v>
      </c>
    </row>
    <row r="1577" spans="1:119" x14ac:dyDescent="0.2">
      <c r="A1577">
        <f>ROW(Source!A922)</f>
        <v>922</v>
      </c>
      <c r="B1577">
        <v>449016111</v>
      </c>
      <c r="C1577">
        <v>449000143</v>
      </c>
      <c r="D1577">
        <v>277946072</v>
      </c>
      <c r="E1577">
        <v>1</v>
      </c>
      <c r="F1577">
        <v>1</v>
      </c>
      <c r="G1577">
        <v>1</v>
      </c>
      <c r="H1577">
        <v>2</v>
      </c>
      <c r="I1577" t="s">
        <v>1238</v>
      </c>
      <c r="J1577" t="s">
        <v>1239</v>
      </c>
      <c r="K1577" t="s">
        <v>1240</v>
      </c>
      <c r="L1577">
        <v>1368</v>
      </c>
      <c r="N1577">
        <v>1011</v>
      </c>
      <c r="O1577" t="s">
        <v>1100</v>
      </c>
      <c r="P1577" t="s">
        <v>1100</v>
      </c>
      <c r="Q1577">
        <v>1</v>
      </c>
      <c r="W1577">
        <v>0</v>
      </c>
      <c r="X1577">
        <v>-278178338</v>
      </c>
      <c r="Y1577">
        <f>(AT1577*ROUND(0.3,7))</f>
        <v>3.1440000000000001</v>
      </c>
      <c r="AA1577">
        <v>0</v>
      </c>
      <c r="AB1577">
        <v>34.61</v>
      </c>
      <c r="AC1577">
        <v>0</v>
      </c>
      <c r="AD1577">
        <v>0</v>
      </c>
      <c r="AE1577">
        <v>0</v>
      </c>
      <c r="AF1577">
        <v>34.61</v>
      </c>
      <c r="AG1577">
        <v>0</v>
      </c>
      <c r="AH1577">
        <v>0</v>
      </c>
      <c r="AI1577">
        <v>1</v>
      </c>
      <c r="AJ1577">
        <v>1</v>
      </c>
      <c r="AK1577">
        <v>1</v>
      </c>
      <c r="AL1577">
        <v>1</v>
      </c>
      <c r="AM1577">
        <v>-2</v>
      </c>
      <c r="AN1577">
        <v>0</v>
      </c>
      <c r="AO1577">
        <v>0</v>
      </c>
      <c r="AP1577">
        <v>1</v>
      </c>
      <c r="AQ1577">
        <v>1</v>
      </c>
      <c r="AR1577">
        <v>0</v>
      </c>
      <c r="AS1577" t="s">
        <v>3</v>
      </c>
      <c r="AT1577">
        <v>10.48</v>
      </c>
      <c r="AU1577" t="s">
        <v>321</v>
      </c>
      <c r="AV1577">
        <v>1</v>
      </c>
      <c r="AW1577">
        <v>2</v>
      </c>
      <c r="AX1577">
        <v>449000155</v>
      </c>
      <c r="AY1577">
        <v>2</v>
      </c>
      <c r="AZ1577">
        <v>32768</v>
      </c>
      <c r="BA1577">
        <v>1638</v>
      </c>
      <c r="BB1577">
        <v>1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362.71280000000002</v>
      </c>
      <c r="BL1577">
        <v>0</v>
      </c>
      <c r="BM1577">
        <v>0</v>
      </c>
      <c r="BN1577">
        <v>0</v>
      </c>
      <c r="BO1577">
        <v>0</v>
      </c>
      <c r="BP1577">
        <v>1</v>
      </c>
      <c r="BQ1577">
        <v>0</v>
      </c>
      <c r="BR1577">
        <v>108.81384</v>
      </c>
      <c r="BS1577">
        <v>0</v>
      </c>
      <c r="BT1577">
        <v>0</v>
      </c>
      <c r="BU1577">
        <v>0</v>
      </c>
      <c r="BV1577">
        <v>0</v>
      </c>
      <c r="BW1577">
        <v>1</v>
      </c>
      <c r="CV1577">
        <v>0</v>
      </c>
      <c r="CW1577">
        <f>ROUND(Y1577*Source!I922*DO1577,7)</f>
        <v>0</v>
      </c>
      <c r="CX1577">
        <f>ROUND(Y1577*Source!I922,7)</f>
        <v>3.1440000000000001</v>
      </c>
      <c r="CY1577">
        <f>AB1577</f>
        <v>34.61</v>
      </c>
      <c r="CZ1577">
        <f>AF1577</f>
        <v>34.61</v>
      </c>
      <c r="DA1577">
        <f>AJ1577</f>
        <v>1</v>
      </c>
      <c r="DB1577">
        <f>ROUND((ROUND(AT1577*CZ1577,2)*ROUND(0.3,7)),6)</f>
        <v>108.813</v>
      </c>
      <c r="DC1577">
        <f>ROUND((ROUND(AT1577*AG1577,2)*ROUND(0.3,7)),6)</f>
        <v>0</v>
      </c>
      <c r="DD1577" t="s">
        <v>3</v>
      </c>
      <c r="DE1577" t="s">
        <v>3</v>
      </c>
      <c r="DF1577">
        <f t="shared" si="715"/>
        <v>0</v>
      </c>
      <c r="DG1577">
        <f t="shared" si="716"/>
        <v>108.81</v>
      </c>
      <c r="DH1577">
        <f t="shared" si="703"/>
        <v>0</v>
      </c>
      <c r="DI1577">
        <f t="shared" si="704"/>
        <v>0</v>
      </c>
      <c r="DJ1577">
        <f>DG1577+DH1577</f>
        <v>108.81</v>
      </c>
      <c r="DK1577">
        <v>1</v>
      </c>
      <c r="DL1577" t="s">
        <v>3</v>
      </c>
      <c r="DM1577">
        <v>0</v>
      </c>
      <c r="DN1577" t="s">
        <v>3</v>
      </c>
      <c r="DO1577">
        <v>0</v>
      </c>
    </row>
    <row r="1578" spans="1:119" x14ac:dyDescent="0.2">
      <c r="A1578">
        <f>ROW(Source!A922)</f>
        <v>922</v>
      </c>
      <c r="B1578">
        <v>449016111</v>
      </c>
      <c r="C1578">
        <v>449000143</v>
      </c>
      <c r="D1578">
        <v>277866682</v>
      </c>
      <c r="E1578">
        <v>1</v>
      </c>
      <c r="F1578">
        <v>1</v>
      </c>
      <c r="G1578">
        <v>1</v>
      </c>
      <c r="H1578">
        <v>3</v>
      </c>
      <c r="I1578" t="s">
        <v>1320</v>
      </c>
      <c r="J1578" t="s">
        <v>1321</v>
      </c>
      <c r="K1578" t="s">
        <v>1322</v>
      </c>
      <c r="L1578">
        <v>1346</v>
      </c>
      <c r="N1578">
        <v>1009</v>
      </c>
      <c r="O1578" t="s">
        <v>441</v>
      </c>
      <c r="P1578" t="s">
        <v>441</v>
      </c>
      <c r="Q1578">
        <v>1</v>
      </c>
      <c r="W1578">
        <v>0</v>
      </c>
      <c r="X1578">
        <v>1568892381</v>
      </c>
      <c r="Y1578">
        <f>(AT1578*ROUND(0,7))</f>
        <v>0</v>
      </c>
      <c r="AA1578">
        <v>121.39</v>
      </c>
      <c r="AB1578">
        <v>0</v>
      </c>
      <c r="AC1578">
        <v>0</v>
      </c>
      <c r="AD1578">
        <v>0</v>
      </c>
      <c r="AE1578">
        <v>155.63</v>
      </c>
      <c r="AF1578">
        <v>0</v>
      </c>
      <c r="AG1578">
        <v>0</v>
      </c>
      <c r="AH1578">
        <v>0</v>
      </c>
      <c r="AI1578">
        <v>0.78</v>
      </c>
      <c r="AJ1578">
        <v>1</v>
      </c>
      <c r="AK1578">
        <v>1</v>
      </c>
      <c r="AL1578">
        <v>1</v>
      </c>
      <c r="AM1578">
        <v>2</v>
      </c>
      <c r="AN1578">
        <v>0</v>
      </c>
      <c r="AO1578">
        <v>0</v>
      </c>
      <c r="AP1578">
        <v>1</v>
      </c>
      <c r="AQ1578">
        <v>1</v>
      </c>
      <c r="AR1578">
        <v>0</v>
      </c>
      <c r="AS1578" t="s">
        <v>3</v>
      </c>
      <c r="AT1578">
        <v>3.36</v>
      </c>
      <c r="AU1578" t="s">
        <v>135</v>
      </c>
      <c r="AV1578">
        <v>0</v>
      </c>
      <c r="AW1578">
        <v>2</v>
      </c>
      <c r="AX1578">
        <v>449000156</v>
      </c>
      <c r="AY1578">
        <v>1</v>
      </c>
      <c r="AZ1578">
        <v>0</v>
      </c>
      <c r="BA1578">
        <v>1639</v>
      </c>
      <c r="BB1578">
        <v>1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522.91679999999997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1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CV1578">
        <v>0</v>
      </c>
      <c r="CW1578">
        <v>0</v>
      </c>
      <c r="CX1578">
        <f>ROUND(Y1578*Source!I922,7)</f>
        <v>0</v>
      </c>
      <c r="CY1578">
        <f>AA1578</f>
        <v>121.39</v>
      </c>
      <c r="CZ1578">
        <f>AE1578</f>
        <v>155.63</v>
      </c>
      <c r="DA1578">
        <f>AI1578</f>
        <v>0.78</v>
      </c>
      <c r="DB1578">
        <f>ROUND((ROUND(AT1578*CZ1578,2)*ROUND(0,7)),6)</f>
        <v>0</v>
      </c>
      <c r="DC1578">
        <f>ROUND((ROUND(AT1578*AG1578,2)*ROUND(0,7)),6)</f>
        <v>0</v>
      </c>
      <c r="DD1578" t="s">
        <v>3</v>
      </c>
      <c r="DE1578" t="s">
        <v>3</v>
      </c>
      <c r="DF1578">
        <f>ROUND(ROUND(AE1578*AI1578,2)*CX1578,2)</f>
        <v>0</v>
      </c>
      <c r="DG1578">
        <f t="shared" si="716"/>
        <v>0</v>
      </c>
      <c r="DH1578">
        <f t="shared" si="703"/>
        <v>0</v>
      </c>
      <c r="DI1578">
        <f t="shared" si="704"/>
        <v>0</v>
      </c>
      <c r="DJ1578">
        <f>DF1578</f>
        <v>0</v>
      </c>
      <c r="DK1578">
        <v>0</v>
      </c>
      <c r="DL1578" t="s">
        <v>3</v>
      </c>
      <c r="DM1578">
        <v>0</v>
      </c>
      <c r="DN1578" t="s">
        <v>3</v>
      </c>
      <c r="DO1578">
        <v>0</v>
      </c>
    </row>
    <row r="1579" spans="1:119" x14ac:dyDescent="0.2">
      <c r="A1579">
        <f>ROW(Source!A922)</f>
        <v>922</v>
      </c>
      <c r="B1579">
        <v>449016111</v>
      </c>
      <c r="C1579">
        <v>449000143</v>
      </c>
      <c r="D1579">
        <v>277867733</v>
      </c>
      <c r="E1579">
        <v>1</v>
      </c>
      <c r="F1579">
        <v>1</v>
      </c>
      <c r="G1579">
        <v>1</v>
      </c>
      <c r="H1579">
        <v>3</v>
      </c>
      <c r="I1579" t="s">
        <v>1241</v>
      </c>
      <c r="J1579" t="s">
        <v>1242</v>
      </c>
      <c r="K1579" t="s">
        <v>1243</v>
      </c>
      <c r="L1579">
        <v>1346</v>
      </c>
      <c r="N1579">
        <v>1009</v>
      </c>
      <c r="O1579" t="s">
        <v>441</v>
      </c>
      <c r="P1579" t="s">
        <v>441</v>
      </c>
      <c r="Q1579">
        <v>1</v>
      </c>
      <c r="W1579">
        <v>0</v>
      </c>
      <c r="X1579">
        <v>391631581</v>
      </c>
      <c r="Y1579">
        <f>(AT1579*ROUND(0,7))</f>
        <v>0</v>
      </c>
      <c r="AA1579">
        <v>188.92</v>
      </c>
      <c r="AB1579">
        <v>0</v>
      </c>
      <c r="AC1579">
        <v>0</v>
      </c>
      <c r="AD1579">
        <v>0</v>
      </c>
      <c r="AE1579">
        <v>174.93</v>
      </c>
      <c r="AF1579">
        <v>0</v>
      </c>
      <c r="AG1579">
        <v>0</v>
      </c>
      <c r="AH1579">
        <v>0</v>
      </c>
      <c r="AI1579">
        <v>1.08</v>
      </c>
      <c r="AJ1579">
        <v>1</v>
      </c>
      <c r="AK1579">
        <v>1</v>
      </c>
      <c r="AL1579">
        <v>1</v>
      </c>
      <c r="AM1579">
        <v>2</v>
      </c>
      <c r="AN1579">
        <v>0</v>
      </c>
      <c r="AO1579">
        <v>0</v>
      </c>
      <c r="AP1579">
        <v>1</v>
      </c>
      <c r="AQ1579">
        <v>1</v>
      </c>
      <c r="AR1579">
        <v>0</v>
      </c>
      <c r="AS1579" t="s">
        <v>3</v>
      </c>
      <c r="AT1579">
        <v>2.54</v>
      </c>
      <c r="AU1579" t="s">
        <v>135</v>
      </c>
      <c r="AV1579">
        <v>0</v>
      </c>
      <c r="AW1579">
        <v>2</v>
      </c>
      <c r="AX1579">
        <v>449000157</v>
      </c>
      <c r="AY1579">
        <v>1</v>
      </c>
      <c r="AZ1579">
        <v>0</v>
      </c>
      <c r="BA1579">
        <v>1640</v>
      </c>
      <c r="BB1579">
        <v>1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444.32220000000001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1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CV1579">
        <v>0</v>
      </c>
      <c r="CW1579">
        <v>0</v>
      </c>
      <c r="CX1579">
        <f>ROUND(Y1579*Source!I922,7)</f>
        <v>0</v>
      </c>
      <c r="CY1579">
        <f>AA1579</f>
        <v>188.92</v>
      </c>
      <c r="CZ1579">
        <f>AE1579</f>
        <v>174.93</v>
      </c>
      <c r="DA1579">
        <f>AI1579</f>
        <v>1.08</v>
      </c>
      <c r="DB1579">
        <f>ROUND((ROUND(AT1579*CZ1579,2)*ROUND(0,7)),6)</f>
        <v>0</v>
      </c>
      <c r="DC1579">
        <f>ROUND((ROUND(AT1579*AG1579,2)*ROUND(0,7)),6)</f>
        <v>0</v>
      </c>
      <c r="DD1579" t="s">
        <v>3</v>
      </c>
      <c r="DE1579" t="s">
        <v>3</v>
      </c>
      <c r="DF1579">
        <f>ROUND(ROUND(AE1579*AI1579,2)*CX1579,2)</f>
        <v>0</v>
      </c>
      <c r="DG1579">
        <f t="shared" si="716"/>
        <v>0</v>
      </c>
      <c r="DH1579">
        <f t="shared" si="703"/>
        <v>0</v>
      </c>
      <c r="DI1579">
        <f t="shared" si="704"/>
        <v>0</v>
      </c>
      <c r="DJ1579">
        <f>DF1579</f>
        <v>0</v>
      </c>
      <c r="DK1579">
        <v>0</v>
      </c>
      <c r="DL1579" t="s">
        <v>3</v>
      </c>
      <c r="DM1579">
        <v>0</v>
      </c>
      <c r="DN1579" t="s">
        <v>3</v>
      </c>
      <c r="DO1579">
        <v>0</v>
      </c>
    </row>
    <row r="1580" spans="1:119" x14ac:dyDescent="0.2">
      <c r="A1580">
        <f>ROW(Source!A923)</f>
        <v>923</v>
      </c>
      <c r="B1580">
        <v>449016111</v>
      </c>
      <c r="C1580">
        <v>449000159</v>
      </c>
      <c r="D1580">
        <v>277560299</v>
      </c>
      <c r="E1580">
        <v>109</v>
      </c>
      <c r="F1580">
        <v>1</v>
      </c>
      <c r="G1580">
        <v>1</v>
      </c>
      <c r="H1580">
        <v>1</v>
      </c>
      <c r="I1580" t="s">
        <v>1843</v>
      </c>
      <c r="J1580" t="s">
        <v>3</v>
      </c>
      <c r="K1580" t="s">
        <v>1844</v>
      </c>
      <c r="L1580">
        <v>1191</v>
      </c>
      <c r="N1580">
        <v>1013</v>
      </c>
      <c r="O1580" t="s">
        <v>1203</v>
      </c>
      <c r="P1580" t="s">
        <v>1203</v>
      </c>
      <c r="Q1580">
        <v>1</v>
      </c>
      <c r="W1580">
        <v>0</v>
      </c>
      <c r="X1580">
        <v>-2012709214</v>
      </c>
      <c r="Y1580">
        <f>(AT1580*ROUND(0.6,7))</f>
        <v>32.4</v>
      </c>
      <c r="AA1580">
        <v>0</v>
      </c>
      <c r="AB1580">
        <v>0</v>
      </c>
      <c r="AC1580">
        <v>0</v>
      </c>
      <c r="AD1580">
        <v>527.6</v>
      </c>
      <c r="AE1580">
        <v>0</v>
      </c>
      <c r="AF1580">
        <v>0</v>
      </c>
      <c r="AG1580">
        <v>0</v>
      </c>
      <c r="AH1580">
        <v>527.6</v>
      </c>
      <c r="AI1580">
        <v>1</v>
      </c>
      <c r="AJ1580">
        <v>1</v>
      </c>
      <c r="AK1580">
        <v>1</v>
      </c>
      <c r="AL1580">
        <v>1</v>
      </c>
      <c r="AM1580">
        <v>-2</v>
      </c>
      <c r="AN1580">
        <v>0</v>
      </c>
      <c r="AO1580">
        <v>0</v>
      </c>
      <c r="AP1580">
        <v>1</v>
      </c>
      <c r="AQ1580">
        <v>1</v>
      </c>
      <c r="AR1580">
        <v>0</v>
      </c>
      <c r="AS1580" t="s">
        <v>3</v>
      </c>
      <c r="AT1580">
        <v>54</v>
      </c>
      <c r="AU1580" t="s">
        <v>772</v>
      </c>
      <c r="AV1580">
        <v>1</v>
      </c>
      <c r="AW1580">
        <v>2</v>
      </c>
      <c r="AX1580">
        <v>449000167</v>
      </c>
      <c r="AY1580">
        <v>2</v>
      </c>
      <c r="AZ1580">
        <v>131072</v>
      </c>
      <c r="BA1580">
        <v>1642</v>
      </c>
      <c r="BB1580">
        <v>1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28490.400000000001</v>
      </c>
      <c r="BN1580">
        <v>54</v>
      </c>
      <c r="BO1580">
        <v>0</v>
      </c>
      <c r="BP1580">
        <v>1</v>
      </c>
      <c r="BQ1580">
        <v>0</v>
      </c>
      <c r="BR1580">
        <v>0</v>
      </c>
      <c r="BS1580">
        <v>0</v>
      </c>
      <c r="BT1580">
        <v>17094.240000000002</v>
      </c>
      <c r="BU1580">
        <v>32.4</v>
      </c>
      <c r="BV1580">
        <v>0</v>
      </c>
      <c r="BW1580">
        <v>1</v>
      </c>
      <c r="CU1580">
        <f>ROUND(AT1580*Source!I923*AH1580*AL1580,2)</f>
        <v>28490.400000000001</v>
      </c>
      <c r="CV1580">
        <f>ROUND(Y1580*Source!I923,7)</f>
        <v>32.4</v>
      </c>
      <c r="CW1580">
        <v>0</v>
      </c>
      <c r="CX1580">
        <f>ROUND(Y1580*Source!I923,7)</f>
        <v>32.4</v>
      </c>
      <c r="CY1580">
        <f>AD1580</f>
        <v>527.6</v>
      </c>
      <c r="CZ1580">
        <f>AH1580</f>
        <v>527.6</v>
      </c>
      <c r="DA1580">
        <f>AL1580</f>
        <v>1</v>
      </c>
      <c r="DB1580">
        <f>ROUND((ROUND(AT1580*CZ1580,2)*ROUND(0.6,7)),6)</f>
        <v>17094.240000000002</v>
      </c>
      <c r="DC1580">
        <f>ROUND((ROUND(AT1580*AG1580,2)*ROUND(0.6,7)),6)</f>
        <v>0</v>
      </c>
      <c r="DD1580" t="s">
        <v>3</v>
      </c>
      <c r="DE1580" t="s">
        <v>3</v>
      </c>
      <c r="DF1580">
        <f>ROUND(ROUND(AE1580,2)*CX1580,2)</f>
        <v>0</v>
      </c>
      <c r="DG1580">
        <f t="shared" si="716"/>
        <v>0</v>
      </c>
      <c r="DH1580">
        <f t="shared" si="703"/>
        <v>0</v>
      </c>
      <c r="DI1580">
        <f t="shared" si="704"/>
        <v>17094.240000000002</v>
      </c>
      <c r="DJ1580">
        <f>DI1580</f>
        <v>17094.240000000002</v>
      </c>
      <c r="DK1580">
        <v>1</v>
      </c>
      <c r="DL1580" t="s">
        <v>3</v>
      </c>
      <c r="DM1580">
        <v>0</v>
      </c>
      <c r="DN1580" t="s">
        <v>3</v>
      </c>
      <c r="DO1580">
        <v>0</v>
      </c>
    </row>
    <row r="1581" spans="1:119" x14ac:dyDescent="0.2">
      <c r="A1581">
        <f>ROW(Source!A923)</f>
        <v>923</v>
      </c>
      <c r="B1581">
        <v>449016111</v>
      </c>
      <c r="C1581">
        <v>449000159</v>
      </c>
      <c r="D1581">
        <v>277560491</v>
      </c>
      <c r="E1581">
        <v>109</v>
      </c>
      <c r="F1581">
        <v>1</v>
      </c>
      <c r="G1581">
        <v>1</v>
      </c>
      <c r="H1581">
        <v>1</v>
      </c>
      <c r="I1581" t="s">
        <v>1204</v>
      </c>
      <c r="J1581" t="s">
        <v>3</v>
      </c>
      <c r="K1581" t="s">
        <v>1205</v>
      </c>
      <c r="L1581">
        <v>1191</v>
      </c>
      <c r="N1581">
        <v>1013</v>
      </c>
      <c r="O1581" t="s">
        <v>1203</v>
      </c>
      <c r="P1581" t="s">
        <v>1203</v>
      </c>
      <c r="Q1581">
        <v>1</v>
      </c>
      <c r="W1581">
        <v>0</v>
      </c>
      <c r="X1581">
        <v>-1417349443</v>
      </c>
      <c r="Y1581">
        <f>(AT1581*ROUND(0.6,7))</f>
        <v>1.5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1</v>
      </c>
      <c r="AJ1581">
        <v>1</v>
      </c>
      <c r="AK1581">
        <v>1</v>
      </c>
      <c r="AL1581">
        <v>1</v>
      </c>
      <c r="AM1581">
        <v>-2</v>
      </c>
      <c r="AN1581">
        <v>0</v>
      </c>
      <c r="AO1581">
        <v>0</v>
      </c>
      <c r="AP1581">
        <v>1</v>
      </c>
      <c r="AQ1581">
        <v>1</v>
      </c>
      <c r="AR1581">
        <v>0</v>
      </c>
      <c r="AS1581" t="s">
        <v>3</v>
      </c>
      <c r="AT1581">
        <v>2.5</v>
      </c>
      <c r="AU1581" t="s">
        <v>772</v>
      </c>
      <c r="AV1581">
        <v>2</v>
      </c>
      <c r="AW1581">
        <v>2</v>
      </c>
      <c r="AX1581">
        <v>449000168</v>
      </c>
      <c r="AY1581">
        <v>1</v>
      </c>
      <c r="AZ1581">
        <v>0</v>
      </c>
      <c r="BA1581">
        <v>1643</v>
      </c>
      <c r="BB1581">
        <v>1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CV1581">
        <v>0</v>
      </c>
      <c r="CW1581">
        <v>0</v>
      </c>
      <c r="CX1581">
        <f>ROUND(Y1581*Source!I923,7)</f>
        <v>1.5</v>
      </c>
      <c r="CY1581">
        <f>AD1581</f>
        <v>0</v>
      </c>
      <c r="CZ1581">
        <f>AH1581</f>
        <v>0</v>
      </c>
      <c r="DA1581">
        <f>AL1581</f>
        <v>1</v>
      </c>
      <c r="DB1581">
        <f>ROUND((ROUND(AT1581*CZ1581,2)*ROUND(0.6,7)),6)</f>
        <v>0</v>
      </c>
      <c r="DC1581">
        <f>ROUND((ROUND(AT1581*AG1581,2)*ROUND(0.6,7)),6)</f>
        <v>0</v>
      </c>
      <c r="DD1581" t="s">
        <v>3</v>
      </c>
      <c r="DE1581" t="s">
        <v>3</v>
      </c>
      <c r="DF1581">
        <f>ROUND(ROUND(AE1581,2)*CX1581,2)</f>
        <v>0</v>
      </c>
      <c r="DG1581">
        <f t="shared" si="716"/>
        <v>0</v>
      </c>
      <c r="DH1581">
        <f t="shared" si="703"/>
        <v>0</v>
      </c>
      <c r="DI1581">
        <f t="shared" si="704"/>
        <v>0</v>
      </c>
      <c r="DJ1581">
        <f>DI1581</f>
        <v>0</v>
      </c>
      <c r="DK1581">
        <v>0</v>
      </c>
      <c r="DL1581" t="s">
        <v>3</v>
      </c>
      <c r="DM1581">
        <v>0</v>
      </c>
      <c r="DN1581" t="s">
        <v>3</v>
      </c>
      <c r="DO1581">
        <v>0</v>
      </c>
    </row>
    <row r="1582" spans="1:119" x14ac:dyDescent="0.2">
      <c r="A1582">
        <f>ROW(Source!A923)</f>
        <v>923</v>
      </c>
      <c r="B1582">
        <v>449016111</v>
      </c>
      <c r="C1582">
        <v>449000159</v>
      </c>
      <c r="D1582">
        <v>277944622</v>
      </c>
      <c r="E1582">
        <v>1</v>
      </c>
      <c r="F1582">
        <v>1</v>
      </c>
      <c r="G1582">
        <v>1</v>
      </c>
      <c r="H1582">
        <v>2</v>
      </c>
      <c r="I1582" t="s">
        <v>1220</v>
      </c>
      <c r="J1582" t="s">
        <v>1221</v>
      </c>
      <c r="K1582" t="s">
        <v>1222</v>
      </c>
      <c r="L1582">
        <v>1368</v>
      </c>
      <c r="N1582">
        <v>1011</v>
      </c>
      <c r="O1582" t="s">
        <v>1100</v>
      </c>
      <c r="P1582" t="s">
        <v>1100</v>
      </c>
      <c r="Q1582">
        <v>1</v>
      </c>
      <c r="W1582">
        <v>0</v>
      </c>
      <c r="X1582">
        <v>-776243211</v>
      </c>
      <c r="Y1582">
        <f>(AT1582*ROUND(0.6,7))</f>
        <v>0.75</v>
      </c>
      <c r="AA1582">
        <v>0</v>
      </c>
      <c r="AB1582">
        <v>1626.29</v>
      </c>
      <c r="AC1582">
        <v>724.95</v>
      </c>
      <c r="AD1582">
        <v>0</v>
      </c>
      <c r="AE1582">
        <v>0</v>
      </c>
      <c r="AF1582">
        <v>1626.29</v>
      </c>
      <c r="AG1582">
        <v>724.95</v>
      </c>
      <c r="AH1582">
        <v>0</v>
      </c>
      <c r="AI1582">
        <v>1</v>
      </c>
      <c r="AJ1582">
        <v>1</v>
      </c>
      <c r="AK1582">
        <v>1</v>
      </c>
      <c r="AL1582">
        <v>1</v>
      </c>
      <c r="AM1582">
        <v>-2</v>
      </c>
      <c r="AN1582">
        <v>0</v>
      </c>
      <c r="AO1582">
        <v>0</v>
      </c>
      <c r="AP1582">
        <v>1</v>
      </c>
      <c r="AQ1582">
        <v>1</v>
      </c>
      <c r="AR1582">
        <v>0</v>
      </c>
      <c r="AS1582" t="s">
        <v>3</v>
      </c>
      <c r="AT1582">
        <v>1.25</v>
      </c>
      <c r="AU1582" t="s">
        <v>772</v>
      </c>
      <c r="AV1582">
        <v>1</v>
      </c>
      <c r="AW1582">
        <v>2</v>
      </c>
      <c r="AX1582">
        <v>449000169</v>
      </c>
      <c r="AY1582">
        <v>2</v>
      </c>
      <c r="AZ1582">
        <v>98304</v>
      </c>
      <c r="BA1582">
        <v>1644</v>
      </c>
      <c r="BB1582">
        <v>1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2032.8625</v>
      </c>
      <c r="BL1582">
        <v>906.1875</v>
      </c>
      <c r="BM1582">
        <v>0</v>
      </c>
      <c r="BN1582">
        <v>0</v>
      </c>
      <c r="BO1582">
        <v>1.25</v>
      </c>
      <c r="BP1582">
        <v>1</v>
      </c>
      <c r="BQ1582">
        <v>0</v>
      </c>
      <c r="BR1582">
        <v>1219.7175</v>
      </c>
      <c r="BS1582">
        <v>543.71250000000009</v>
      </c>
      <c r="BT1582">
        <v>0</v>
      </c>
      <c r="BU1582">
        <v>0</v>
      </c>
      <c r="BV1582">
        <v>0.75</v>
      </c>
      <c r="BW1582">
        <v>1</v>
      </c>
      <c r="CV1582">
        <v>0</v>
      </c>
      <c r="CW1582">
        <f>ROUND(Y1582*Source!I923*DO1582,7)</f>
        <v>0.75</v>
      </c>
      <c r="CX1582">
        <f>ROUND(Y1582*Source!I923,7)</f>
        <v>0.75</v>
      </c>
      <c r="CY1582">
        <f>AB1582</f>
        <v>1626.29</v>
      </c>
      <c r="CZ1582">
        <f>AF1582</f>
        <v>1626.29</v>
      </c>
      <c r="DA1582">
        <f>AJ1582</f>
        <v>1</v>
      </c>
      <c r="DB1582">
        <f>ROUND((ROUND(AT1582*CZ1582,2)*ROUND(0.6,7)),6)</f>
        <v>1219.7159999999999</v>
      </c>
      <c r="DC1582">
        <f>ROUND((ROUND(AT1582*AG1582,2)*ROUND(0.6,7)),6)</f>
        <v>543.71400000000006</v>
      </c>
      <c r="DD1582" t="s">
        <v>3</v>
      </c>
      <c r="DE1582" t="s">
        <v>3</v>
      </c>
      <c r="DF1582">
        <f>ROUND(ROUND(AE1582,2)*CX1582,2)</f>
        <v>0</v>
      </c>
      <c r="DG1582">
        <f t="shared" si="716"/>
        <v>1219.72</v>
      </c>
      <c r="DH1582">
        <f t="shared" si="703"/>
        <v>543.71</v>
      </c>
      <c r="DI1582">
        <f t="shared" si="704"/>
        <v>0</v>
      </c>
      <c r="DJ1582">
        <f>DG1582+DH1582</f>
        <v>1763.43</v>
      </c>
      <c r="DK1582">
        <v>1</v>
      </c>
      <c r="DL1582" t="s">
        <v>1223</v>
      </c>
      <c r="DM1582">
        <v>6</v>
      </c>
      <c r="DN1582" t="s">
        <v>1203</v>
      </c>
      <c r="DO1582">
        <v>1</v>
      </c>
    </row>
    <row r="1583" spans="1:119" x14ac:dyDescent="0.2">
      <c r="A1583">
        <f>ROW(Source!A923)</f>
        <v>923</v>
      </c>
      <c r="B1583">
        <v>449016111</v>
      </c>
      <c r="C1583">
        <v>449000159</v>
      </c>
      <c r="D1583">
        <v>277945805</v>
      </c>
      <c r="E1583">
        <v>1</v>
      </c>
      <c r="F1583">
        <v>1</v>
      </c>
      <c r="G1583">
        <v>1</v>
      </c>
      <c r="H1583">
        <v>2</v>
      </c>
      <c r="I1583" t="s">
        <v>1206</v>
      </c>
      <c r="J1583" t="s">
        <v>1207</v>
      </c>
      <c r="K1583" t="s">
        <v>1208</v>
      </c>
      <c r="L1583">
        <v>1368</v>
      </c>
      <c r="N1583">
        <v>1011</v>
      </c>
      <c r="O1583" t="s">
        <v>1100</v>
      </c>
      <c r="P1583" t="s">
        <v>1100</v>
      </c>
      <c r="Q1583">
        <v>1</v>
      </c>
      <c r="W1583">
        <v>0</v>
      </c>
      <c r="X1583">
        <v>721652621</v>
      </c>
      <c r="Y1583">
        <f>(AT1583*ROUND(0.6,7))</f>
        <v>0.75</v>
      </c>
      <c r="AA1583">
        <v>0</v>
      </c>
      <c r="AB1583">
        <v>641.70000000000005</v>
      </c>
      <c r="AC1583">
        <v>539.69000000000005</v>
      </c>
      <c r="AD1583">
        <v>0</v>
      </c>
      <c r="AE1583">
        <v>0</v>
      </c>
      <c r="AF1583">
        <v>641.70000000000005</v>
      </c>
      <c r="AG1583">
        <v>539.69000000000005</v>
      </c>
      <c r="AH1583">
        <v>0</v>
      </c>
      <c r="AI1583">
        <v>1</v>
      </c>
      <c r="AJ1583">
        <v>1</v>
      </c>
      <c r="AK1583">
        <v>1</v>
      </c>
      <c r="AL1583">
        <v>1</v>
      </c>
      <c r="AM1583">
        <v>-2</v>
      </c>
      <c r="AN1583">
        <v>0</v>
      </c>
      <c r="AO1583">
        <v>0</v>
      </c>
      <c r="AP1583">
        <v>1</v>
      </c>
      <c r="AQ1583">
        <v>1</v>
      </c>
      <c r="AR1583">
        <v>0</v>
      </c>
      <c r="AS1583" t="s">
        <v>3</v>
      </c>
      <c r="AT1583">
        <v>1.25</v>
      </c>
      <c r="AU1583" t="s">
        <v>772</v>
      </c>
      <c r="AV1583">
        <v>1</v>
      </c>
      <c r="AW1583">
        <v>2</v>
      </c>
      <c r="AX1583">
        <v>449000170</v>
      </c>
      <c r="AY1583">
        <v>2</v>
      </c>
      <c r="AZ1583">
        <v>98304</v>
      </c>
      <c r="BA1583">
        <v>1645</v>
      </c>
      <c r="BB1583">
        <v>1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802.125</v>
      </c>
      <c r="BL1583">
        <v>674.61250000000007</v>
      </c>
      <c r="BM1583">
        <v>0</v>
      </c>
      <c r="BN1583">
        <v>0</v>
      </c>
      <c r="BO1583">
        <v>1.25</v>
      </c>
      <c r="BP1583">
        <v>1</v>
      </c>
      <c r="BQ1583">
        <v>0</v>
      </c>
      <c r="BR1583">
        <v>481.27500000000003</v>
      </c>
      <c r="BS1583">
        <v>404.76750000000004</v>
      </c>
      <c r="BT1583">
        <v>0</v>
      </c>
      <c r="BU1583">
        <v>0</v>
      </c>
      <c r="BV1583">
        <v>0.75</v>
      </c>
      <c r="BW1583">
        <v>1</v>
      </c>
      <c r="CV1583">
        <v>0</v>
      </c>
      <c r="CW1583">
        <f>ROUND(Y1583*Source!I923*DO1583,7)</f>
        <v>0.75</v>
      </c>
      <c r="CX1583">
        <f>ROUND(Y1583*Source!I923,7)</f>
        <v>0.75</v>
      </c>
      <c r="CY1583">
        <f>AB1583</f>
        <v>641.70000000000005</v>
      </c>
      <c r="CZ1583">
        <f>AF1583</f>
        <v>641.70000000000005</v>
      </c>
      <c r="DA1583">
        <f>AJ1583</f>
        <v>1</v>
      </c>
      <c r="DB1583">
        <f>ROUND((ROUND(AT1583*CZ1583,2)*ROUND(0.6,7)),6)</f>
        <v>481.27800000000002</v>
      </c>
      <c r="DC1583">
        <f>ROUND((ROUND(AT1583*AG1583,2)*ROUND(0.6,7)),6)</f>
        <v>404.76600000000002</v>
      </c>
      <c r="DD1583" t="s">
        <v>3</v>
      </c>
      <c r="DE1583" t="s">
        <v>3</v>
      </c>
      <c r="DF1583">
        <f>ROUND(ROUND(AE1583,2)*CX1583,2)</f>
        <v>0</v>
      </c>
      <c r="DG1583">
        <f t="shared" si="716"/>
        <v>481.28</v>
      </c>
      <c r="DH1583">
        <f t="shared" si="703"/>
        <v>404.77</v>
      </c>
      <c r="DI1583">
        <f t="shared" si="704"/>
        <v>0</v>
      </c>
      <c r="DJ1583">
        <f>DG1583+DH1583</f>
        <v>886.05</v>
      </c>
      <c r="DK1583">
        <v>1</v>
      </c>
      <c r="DL1583" t="s">
        <v>1209</v>
      </c>
      <c r="DM1583">
        <v>4</v>
      </c>
      <c r="DN1583" t="s">
        <v>1203</v>
      </c>
      <c r="DO1583">
        <v>1</v>
      </c>
    </row>
    <row r="1584" spans="1:119" x14ac:dyDescent="0.2">
      <c r="A1584">
        <f>ROW(Source!A923)</f>
        <v>923</v>
      </c>
      <c r="B1584">
        <v>449016111</v>
      </c>
      <c r="C1584">
        <v>449000159</v>
      </c>
      <c r="D1584">
        <v>277946072</v>
      </c>
      <c r="E1584">
        <v>1</v>
      </c>
      <c r="F1584">
        <v>1</v>
      </c>
      <c r="G1584">
        <v>1</v>
      </c>
      <c r="H1584">
        <v>2</v>
      </c>
      <c r="I1584" t="s">
        <v>1238</v>
      </c>
      <c r="J1584" t="s">
        <v>1239</v>
      </c>
      <c r="K1584" t="s">
        <v>1240</v>
      </c>
      <c r="L1584">
        <v>1368</v>
      </c>
      <c r="N1584">
        <v>1011</v>
      </c>
      <c r="O1584" t="s">
        <v>1100</v>
      </c>
      <c r="P1584" t="s">
        <v>1100</v>
      </c>
      <c r="Q1584">
        <v>1</v>
      </c>
      <c r="W1584">
        <v>0</v>
      </c>
      <c r="X1584">
        <v>-278178338</v>
      </c>
      <c r="Y1584">
        <f>(AT1584*ROUND(0.6,7))</f>
        <v>6.2880000000000003</v>
      </c>
      <c r="AA1584">
        <v>0</v>
      </c>
      <c r="AB1584">
        <v>34.61</v>
      </c>
      <c r="AC1584">
        <v>0</v>
      </c>
      <c r="AD1584">
        <v>0</v>
      </c>
      <c r="AE1584">
        <v>0</v>
      </c>
      <c r="AF1584">
        <v>34.61</v>
      </c>
      <c r="AG1584">
        <v>0</v>
      </c>
      <c r="AH1584">
        <v>0</v>
      </c>
      <c r="AI1584">
        <v>1</v>
      </c>
      <c r="AJ1584">
        <v>1</v>
      </c>
      <c r="AK1584">
        <v>1</v>
      </c>
      <c r="AL1584">
        <v>1</v>
      </c>
      <c r="AM1584">
        <v>-2</v>
      </c>
      <c r="AN1584">
        <v>0</v>
      </c>
      <c r="AO1584">
        <v>0</v>
      </c>
      <c r="AP1584">
        <v>1</v>
      </c>
      <c r="AQ1584">
        <v>1</v>
      </c>
      <c r="AR1584">
        <v>0</v>
      </c>
      <c r="AS1584" t="s">
        <v>3</v>
      </c>
      <c r="AT1584">
        <v>10.48</v>
      </c>
      <c r="AU1584" t="s">
        <v>772</v>
      </c>
      <c r="AV1584">
        <v>1</v>
      </c>
      <c r="AW1584">
        <v>2</v>
      </c>
      <c r="AX1584">
        <v>449000171</v>
      </c>
      <c r="AY1584">
        <v>2</v>
      </c>
      <c r="AZ1584">
        <v>32768</v>
      </c>
      <c r="BA1584">
        <v>1646</v>
      </c>
      <c r="BB1584">
        <v>1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362.71280000000002</v>
      </c>
      <c r="BL1584">
        <v>0</v>
      </c>
      <c r="BM1584">
        <v>0</v>
      </c>
      <c r="BN1584">
        <v>0</v>
      </c>
      <c r="BO1584">
        <v>0</v>
      </c>
      <c r="BP1584">
        <v>1</v>
      </c>
      <c r="BQ1584">
        <v>0</v>
      </c>
      <c r="BR1584">
        <v>217.62768</v>
      </c>
      <c r="BS1584">
        <v>0</v>
      </c>
      <c r="BT1584">
        <v>0</v>
      </c>
      <c r="BU1584">
        <v>0</v>
      </c>
      <c r="BV1584">
        <v>0</v>
      </c>
      <c r="BW1584">
        <v>1</v>
      </c>
      <c r="CV1584">
        <v>0</v>
      </c>
      <c r="CW1584">
        <f>ROUND(Y1584*Source!I923*DO1584,7)</f>
        <v>0</v>
      </c>
      <c r="CX1584">
        <f>ROUND(Y1584*Source!I923,7)</f>
        <v>6.2880000000000003</v>
      </c>
      <c r="CY1584">
        <f>AB1584</f>
        <v>34.61</v>
      </c>
      <c r="CZ1584">
        <f>AF1584</f>
        <v>34.61</v>
      </c>
      <c r="DA1584">
        <f>AJ1584</f>
        <v>1</v>
      </c>
      <c r="DB1584">
        <f>ROUND((ROUND(AT1584*CZ1584,2)*ROUND(0.6,7)),6)</f>
        <v>217.626</v>
      </c>
      <c r="DC1584">
        <f>ROUND((ROUND(AT1584*AG1584,2)*ROUND(0.6,7)),6)</f>
        <v>0</v>
      </c>
      <c r="DD1584" t="s">
        <v>3</v>
      </c>
      <c r="DE1584" t="s">
        <v>3</v>
      </c>
      <c r="DF1584">
        <f>ROUND(ROUND(AE1584,2)*CX1584,2)</f>
        <v>0</v>
      </c>
      <c r="DG1584">
        <f t="shared" si="716"/>
        <v>217.63</v>
      </c>
      <c r="DH1584">
        <f t="shared" si="703"/>
        <v>0</v>
      </c>
      <c r="DI1584">
        <f t="shared" si="704"/>
        <v>0</v>
      </c>
      <c r="DJ1584">
        <f>DG1584+DH1584</f>
        <v>217.63</v>
      </c>
      <c r="DK1584">
        <v>1</v>
      </c>
      <c r="DL1584" t="s">
        <v>3</v>
      </c>
      <c r="DM1584">
        <v>0</v>
      </c>
      <c r="DN1584" t="s">
        <v>3</v>
      </c>
      <c r="DO1584">
        <v>0</v>
      </c>
    </row>
    <row r="1585" spans="1:119" x14ac:dyDescent="0.2">
      <c r="A1585">
        <f>ROW(Source!A923)</f>
        <v>923</v>
      </c>
      <c r="B1585">
        <v>449016111</v>
      </c>
      <c r="C1585">
        <v>449000159</v>
      </c>
      <c r="D1585">
        <v>277866682</v>
      </c>
      <c r="E1585">
        <v>1</v>
      </c>
      <c r="F1585">
        <v>1</v>
      </c>
      <c r="G1585">
        <v>1</v>
      </c>
      <c r="H1585">
        <v>3</v>
      </c>
      <c r="I1585" t="s">
        <v>1320</v>
      </c>
      <c r="J1585" t="s">
        <v>1321</v>
      </c>
      <c r="K1585" t="s">
        <v>1322</v>
      </c>
      <c r="L1585">
        <v>1346</v>
      </c>
      <c r="N1585">
        <v>1009</v>
      </c>
      <c r="O1585" t="s">
        <v>441</v>
      </c>
      <c r="P1585" t="s">
        <v>441</v>
      </c>
      <c r="Q1585">
        <v>1</v>
      </c>
      <c r="W1585">
        <v>0</v>
      </c>
      <c r="X1585">
        <v>1568892381</v>
      </c>
      <c r="Y1585">
        <f>(AT1585*ROUND(0,7))</f>
        <v>0</v>
      </c>
      <c r="AA1585">
        <v>121.39</v>
      </c>
      <c r="AB1585">
        <v>0</v>
      </c>
      <c r="AC1585">
        <v>0</v>
      </c>
      <c r="AD1585">
        <v>0</v>
      </c>
      <c r="AE1585">
        <v>155.63</v>
      </c>
      <c r="AF1585">
        <v>0</v>
      </c>
      <c r="AG1585">
        <v>0</v>
      </c>
      <c r="AH1585">
        <v>0</v>
      </c>
      <c r="AI1585">
        <v>0.78</v>
      </c>
      <c r="AJ1585">
        <v>1</v>
      </c>
      <c r="AK1585">
        <v>1</v>
      </c>
      <c r="AL1585">
        <v>1</v>
      </c>
      <c r="AM1585">
        <v>2</v>
      </c>
      <c r="AN1585">
        <v>0</v>
      </c>
      <c r="AO1585">
        <v>0</v>
      </c>
      <c r="AP1585">
        <v>1</v>
      </c>
      <c r="AQ1585">
        <v>1</v>
      </c>
      <c r="AR1585">
        <v>0</v>
      </c>
      <c r="AS1585" t="s">
        <v>3</v>
      </c>
      <c r="AT1585">
        <v>3.36</v>
      </c>
      <c r="AU1585" t="s">
        <v>135</v>
      </c>
      <c r="AV1585">
        <v>0</v>
      </c>
      <c r="AW1585">
        <v>2</v>
      </c>
      <c r="AX1585">
        <v>449000172</v>
      </c>
      <c r="AY1585">
        <v>1</v>
      </c>
      <c r="AZ1585">
        <v>0</v>
      </c>
      <c r="BA1585">
        <v>1647</v>
      </c>
      <c r="BB1585">
        <v>1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522.91679999999997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1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CV1585">
        <v>0</v>
      </c>
      <c r="CW1585">
        <v>0</v>
      </c>
      <c r="CX1585">
        <f>ROUND(Y1585*Source!I923,7)</f>
        <v>0</v>
      </c>
      <c r="CY1585">
        <f>AA1585</f>
        <v>121.39</v>
      </c>
      <c r="CZ1585">
        <f>AE1585</f>
        <v>155.63</v>
      </c>
      <c r="DA1585">
        <f>AI1585</f>
        <v>0.78</v>
      </c>
      <c r="DB1585">
        <f>ROUND((ROUND(AT1585*CZ1585,2)*ROUND(0,7)),6)</f>
        <v>0</v>
      </c>
      <c r="DC1585">
        <f>ROUND((ROUND(AT1585*AG1585,2)*ROUND(0,7)),6)</f>
        <v>0</v>
      </c>
      <c r="DD1585" t="s">
        <v>3</v>
      </c>
      <c r="DE1585" t="s">
        <v>3</v>
      </c>
      <c r="DF1585">
        <f>ROUND(ROUND(AE1585*AI1585,2)*CX1585,2)</f>
        <v>0</v>
      </c>
      <c r="DG1585">
        <f t="shared" si="716"/>
        <v>0</v>
      </c>
      <c r="DH1585">
        <f t="shared" si="703"/>
        <v>0</v>
      </c>
      <c r="DI1585">
        <f t="shared" si="704"/>
        <v>0</v>
      </c>
      <c r="DJ1585">
        <f>DF1585</f>
        <v>0</v>
      </c>
      <c r="DK1585">
        <v>0</v>
      </c>
      <c r="DL1585" t="s">
        <v>3</v>
      </c>
      <c r="DM1585">
        <v>0</v>
      </c>
      <c r="DN1585" t="s">
        <v>3</v>
      </c>
      <c r="DO1585">
        <v>0</v>
      </c>
    </row>
    <row r="1586" spans="1:119" x14ac:dyDescent="0.2">
      <c r="A1586">
        <f>ROW(Source!A923)</f>
        <v>923</v>
      </c>
      <c r="B1586">
        <v>449016111</v>
      </c>
      <c r="C1586">
        <v>449000159</v>
      </c>
      <c r="D1586">
        <v>277867733</v>
      </c>
      <c r="E1586">
        <v>1</v>
      </c>
      <c r="F1586">
        <v>1</v>
      </c>
      <c r="G1586">
        <v>1</v>
      </c>
      <c r="H1586">
        <v>3</v>
      </c>
      <c r="I1586" t="s">
        <v>1241</v>
      </c>
      <c r="J1586" t="s">
        <v>1242</v>
      </c>
      <c r="K1586" t="s">
        <v>1243</v>
      </c>
      <c r="L1586">
        <v>1346</v>
      </c>
      <c r="N1586">
        <v>1009</v>
      </c>
      <c r="O1586" t="s">
        <v>441</v>
      </c>
      <c r="P1586" t="s">
        <v>441</v>
      </c>
      <c r="Q1586">
        <v>1</v>
      </c>
      <c r="W1586">
        <v>0</v>
      </c>
      <c r="X1586">
        <v>391631581</v>
      </c>
      <c r="Y1586">
        <f>(AT1586*ROUND(0,7))</f>
        <v>0</v>
      </c>
      <c r="AA1586">
        <v>188.92</v>
      </c>
      <c r="AB1586">
        <v>0</v>
      </c>
      <c r="AC1586">
        <v>0</v>
      </c>
      <c r="AD1586">
        <v>0</v>
      </c>
      <c r="AE1586">
        <v>174.93</v>
      </c>
      <c r="AF1586">
        <v>0</v>
      </c>
      <c r="AG1586">
        <v>0</v>
      </c>
      <c r="AH1586">
        <v>0</v>
      </c>
      <c r="AI1586">
        <v>1.08</v>
      </c>
      <c r="AJ1586">
        <v>1</v>
      </c>
      <c r="AK1586">
        <v>1</v>
      </c>
      <c r="AL1586">
        <v>1</v>
      </c>
      <c r="AM1586">
        <v>2</v>
      </c>
      <c r="AN1586">
        <v>0</v>
      </c>
      <c r="AO1586">
        <v>0</v>
      </c>
      <c r="AP1586">
        <v>1</v>
      </c>
      <c r="AQ1586">
        <v>1</v>
      </c>
      <c r="AR1586">
        <v>0</v>
      </c>
      <c r="AS1586" t="s">
        <v>3</v>
      </c>
      <c r="AT1586">
        <v>2.54</v>
      </c>
      <c r="AU1586" t="s">
        <v>135</v>
      </c>
      <c r="AV1586">
        <v>0</v>
      </c>
      <c r="AW1586">
        <v>2</v>
      </c>
      <c r="AX1586">
        <v>449000173</v>
      </c>
      <c r="AY1586">
        <v>1</v>
      </c>
      <c r="AZ1586">
        <v>0</v>
      </c>
      <c r="BA1586">
        <v>1648</v>
      </c>
      <c r="BB1586">
        <v>1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444.32220000000001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1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CV1586">
        <v>0</v>
      </c>
      <c r="CW1586">
        <v>0</v>
      </c>
      <c r="CX1586">
        <f>ROUND(Y1586*Source!I923,7)</f>
        <v>0</v>
      </c>
      <c r="CY1586">
        <f>AA1586</f>
        <v>188.92</v>
      </c>
      <c r="CZ1586">
        <f>AE1586</f>
        <v>174.93</v>
      </c>
      <c r="DA1586">
        <f>AI1586</f>
        <v>1.08</v>
      </c>
      <c r="DB1586">
        <f>ROUND((ROUND(AT1586*CZ1586,2)*ROUND(0,7)),6)</f>
        <v>0</v>
      </c>
      <c r="DC1586">
        <f>ROUND((ROUND(AT1586*AG1586,2)*ROUND(0,7)),6)</f>
        <v>0</v>
      </c>
      <c r="DD1586" t="s">
        <v>3</v>
      </c>
      <c r="DE1586" t="s">
        <v>3</v>
      </c>
      <c r="DF1586">
        <f>ROUND(ROUND(AE1586*AI1586,2)*CX1586,2)</f>
        <v>0</v>
      </c>
      <c r="DG1586">
        <f t="shared" si="716"/>
        <v>0</v>
      </c>
      <c r="DH1586">
        <f t="shared" si="703"/>
        <v>0</v>
      </c>
      <c r="DI1586">
        <f t="shared" si="704"/>
        <v>0</v>
      </c>
      <c r="DJ1586">
        <f>DF1586</f>
        <v>0</v>
      </c>
      <c r="DK1586">
        <v>0</v>
      </c>
      <c r="DL1586" t="s">
        <v>3</v>
      </c>
      <c r="DM1586">
        <v>0</v>
      </c>
      <c r="DN1586" t="s">
        <v>3</v>
      </c>
      <c r="DO1586">
        <v>0</v>
      </c>
    </row>
    <row r="1587" spans="1:119" x14ac:dyDescent="0.2">
      <c r="A1587">
        <f>ROW(Source!A924)</f>
        <v>924</v>
      </c>
      <c r="B1587">
        <v>449016111</v>
      </c>
      <c r="C1587">
        <v>449000175</v>
      </c>
      <c r="D1587">
        <v>277560299</v>
      </c>
      <c r="E1587">
        <v>109</v>
      </c>
      <c r="F1587">
        <v>1</v>
      </c>
      <c r="G1587">
        <v>1</v>
      </c>
      <c r="H1587">
        <v>1</v>
      </c>
      <c r="I1587" t="s">
        <v>1843</v>
      </c>
      <c r="J1587" t="s">
        <v>3</v>
      </c>
      <c r="K1587" t="s">
        <v>1844</v>
      </c>
      <c r="L1587">
        <v>1191</v>
      </c>
      <c r="N1587">
        <v>1013</v>
      </c>
      <c r="O1587" t="s">
        <v>1203</v>
      </c>
      <c r="P1587" t="s">
        <v>1203</v>
      </c>
      <c r="Q1587">
        <v>1</v>
      </c>
      <c r="W1587">
        <v>0</v>
      </c>
      <c r="X1587">
        <v>-2012709214</v>
      </c>
      <c r="Y1587">
        <f>AT1587</f>
        <v>54</v>
      </c>
      <c r="AA1587">
        <v>0</v>
      </c>
      <c r="AB1587">
        <v>0</v>
      </c>
      <c r="AC1587">
        <v>0</v>
      </c>
      <c r="AD1587">
        <v>527.6</v>
      </c>
      <c r="AE1587">
        <v>0</v>
      </c>
      <c r="AF1587">
        <v>0</v>
      </c>
      <c r="AG1587">
        <v>0</v>
      </c>
      <c r="AH1587">
        <v>527.6</v>
      </c>
      <c r="AI1587">
        <v>1</v>
      </c>
      <c r="AJ1587">
        <v>1</v>
      </c>
      <c r="AK1587">
        <v>1</v>
      </c>
      <c r="AL1587">
        <v>1</v>
      </c>
      <c r="AM1587">
        <v>-2</v>
      </c>
      <c r="AN1587">
        <v>0</v>
      </c>
      <c r="AO1587">
        <v>0</v>
      </c>
      <c r="AP1587">
        <v>1</v>
      </c>
      <c r="AQ1587">
        <v>1</v>
      </c>
      <c r="AR1587">
        <v>0</v>
      </c>
      <c r="AS1587" t="s">
        <v>3</v>
      </c>
      <c r="AT1587">
        <v>54</v>
      </c>
      <c r="AU1587" t="s">
        <v>3</v>
      </c>
      <c r="AV1587">
        <v>1</v>
      </c>
      <c r="AW1587">
        <v>2</v>
      </c>
      <c r="AX1587">
        <v>449000183</v>
      </c>
      <c r="AY1587">
        <v>2</v>
      </c>
      <c r="AZ1587">
        <v>131072</v>
      </c>
      <c r="BA1587">
        <v>1650</v>
      </c>
      <c r="BB1587">
        <v>1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28490.400000000001</v>
      </c>
      <c r="BN1587">
        <v>54</v>
      </c>
      <c r="BO1587">
        <v>0</v>
      </c>
      <c r="BP1587">
        <v>1</v>
      </c>
      <c r="BQ1587">
        <v>0</v>
      </c>
      <c r="BR1587">
        <v>0</v>
      </c>
      <c r="BS1587">
        <v>0</v>
      </c>
      <c r="BT1587">
        <v>28490.400000000001</v>
      </c>
      <c r="BU1587">
        <v>54</v>
      </c>
      <c r="BV1587">
        <v>0</v>
      </c>
      <c r="BW1587">
        <v>1</v>
      </c>
      <c r="CU1587">
        <f>ROUND(AT1587*Source!I924*AH1587*AL1587,2)</f>
        <v>28490.400000000001</v>
      </c>
      <c r="CV1587">
        <f>ROUND(Y1587*Source!I924,7)</f>
        <v>54</v>
      </c>
      <c r="CW1587">
        <v>0</v>
      </c>
      <c r="CX1587">
        <f>ROUND(Y1587*Source!I924,7)</f>
        <v>54</v>
      </c>
      <c r="CY1587">
        <f>AD1587</f>
        <v>527.6</v>
      </c>
      <c r="CZ1587">
        <f>AH1587</f>
        <v>527.6</v>
      </c>
      <c r="DA1587">
        <f>AL1587</f>
        <v>1</v>
      </c>
      <c r="DB1587">
        <f>ROUND(ROUND(AT1587*CZ1587,2),6)</f>
        <v>28490.400000000001</v>
      </c>
      <c r="DC1587">
        <f>ROUND(ROUND(AT1587*AG1587,2),6)</f>
        <v>0</v>
      </c>
      <c r="DD1587" t="s">
        <v>3</v>
      </c>
      <c r="DE1587" t="s">
        <v>3</v>
      </c>
      <c r="DF1587">
        <f>ROUND(ROUND(AE1587,2)*CX1587,2)</f>
        <v>0</v>
      </c>
      <c r="DG1587">
        <f t="shared" si="716"/>
        <v>0</v>
      </c>
      <c r="DH1587">
        <f t="shared" si="703"/>
        <v>0</v>
      </c>
      <c r="DI1587">
        <f t="shared" si="704"/>
        <v>28490.400000000001</v>
      </c>
      <c r="DJ1587">
        <f>DI1587</f>
        <v>28490.400000000001</v>
      </c>
      <c r="DK1587">
        <v>1</v>
      </c>
      <c r="DL1587" t="s">
        <v>3</v>
      </c>
      <c r="DM1587">
        <v>0</v>
      </c>
      <c r="DN1587" t="s">
        <v>3</v>
      </c>
      <c r="DO1587">
        <v>0</v>
      </c>
    </row>
    <row r="1588" spans="1:119" x14ac:dyDescent="0.2">
      <c r="A1588">
        <f>ROW(Source!A924)</f>
        <v>924</v>
      </c>
      <c r="B1588">
        <v>449016111</v>
      </c>
      <c r="C1588">
        <v>449000175</v>
      </c>
      <c r="D1588">
        <v>277560491</v>
      </c>
      <c r="E1588">
        <v>109</v>
      </c>
      <c r="F1588">
        <v>1</v>
      </c>
      <c r="G1588">
        <v>1</v>
      </c>
      <c r="H1588">
        <v>1</v>
      </c>
      <c r="I1588" t="s">
        <v>1204</v>
      </c>
      <c r="J1588" t="s">
        <v>3</v>
      </c>
      <c r="K1588" t="s">
        <v>1205</v>
      </c>
      <c r="L1588">
        <v>1191</v>
      </c>
      <c r="N1588">
        <v>1013</v>
      </c>
      <c r="O1588" t="s">
        <v>1203</v>
      </c>
      <c r="P1588" t="s">
        <v>1203</v>
      </c>
      <c r="Q1588">
        <v>1</v>
      </c>
      <c r="W1588">
        <v>0</v>
      </c>
      <c r="X1588">
        <v>-1417349443</v>
      </c>
      <c r="Y1588">
        <f>AT1588</f>
        <v>2.5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1</v>
      </c>
      <c r="AJ1588">
        <v>1</v>
      </c>
      <c r="AK1588">
        <v>1</v>
      </c>
      <c r="AL1588">
        <v>1</v>
      </c>
      <c r="AM1588">
        <v>-2</v>
      </c>
      <c r="AN1588">
        <v>0</v>
      </c>
      <c r="AO1588">
        <v>0</v>
      </c>
      <c r="AP1588">
        <v>1</v>
      </c>
      <c r="AQ1588">
        <v>1</v>
      </c>
      <c r="AR1588">
        <v>0</v>
      </c>
      <c r="AS1588" t="s">
        <v>3</v>
      </c>
      <c r="AT1588">
        <v>2.5</v>
      </c>
      <c r="AU1588" t="s">
        <v>3</v>
      </c>
      <c r="AV1588">
        <v>2</v>
      </c>
      <c r="AW1588">
        <v>2</v>
      </c>
      <c r="AX1588">
        <v>449000184</v>
      </c>
      <c r="AY1588">
        <v>1</v>
      </c>
      <c r="AZ1588">
        <v>0</v>
      </c>
      <c r="BA1588">
        <v>1651</v>
      </c>
      <c r="BB1588">
        <v>1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CV1588">
        <v>0</v>
      </c>
      <c r="CW1588">
        <v>0</v>
      </c>
      <c r="CX1588">
        <f>ROUND(Y1588*Source!I924,7)</f>
        <v>2.5</v>
      </c>
      <c r="CY1588">
        <f>AD1588</f>
        <v>0</v>
      </c>
      <c r="CZ1588">
        <f>AH1588</f>
        <v>0</v>
      </c>
      <c r="DA1588">
        <f>AL1588</f>
        <v>1</v>
      </c>
      <c r="DB1588">
        <f>ROUND(ROUND(AT1588*CZ1588,2),6)</f>
        <v>0</v>
      </c>
      <c r="DC1588">
        <f>ROUND(ROUND(AT1588*AG1588,2),6)</f>
        <v>0</v>
      </c>
      <c r="DD1588" t="s">
        <v>3</v>
      </c>
      <c r="DE1588" t="s">
        <v>3</v>
      </c>
      <c r="DF1588">
        <f>ROUND(ROUND(AE1588,2)*CX1588,2)</f>
        <v>0</v>
      </c>
      <c r="DG1588">
        <f t="shared" si="716"/>
        <v>0</v>
      </c>
      <c r="DH1588">
        <f t="shared" si="703"/>
        <v>0</v>
      </c>
      <c r="DI1588">
        <f t="shared" si="704"/>
        <v>0</v>
      </c>
      <c r="DJ1588">
        <f>DI1588</f>
        <v>0</v>
      </c>
      <c r="DK1588">
        <v>0</v>
      </c>
      <c r="DL1588" t="s">
        <v>3</v>
      </c>
      <c r="DM1588">
        <v>0</v>
      </c>
      <c r="DN1588" t="s">
        <v>3</v>
      </c>
      <c r="DO1588">
        <v>0</v>
      </c>
    </row>
    <row r="1589" spans="1:119" x14ac:dyDescent="0.2">
      <c r="A1589">
        <f>ROW(Source!A924)</f>
        <v>924</v>
      </c>
      <c r="B1589">
        <v>449016111</v>
      </c>
      <c r="C1589">
        <v>449000175</v>
      </c>
      <c r="D1589">
        <v>277944622</v>
      </c>
      <c r="E1589">
        <v>1</v>
      </c>
      <c r="F1589">
        <v>1</v>
      </c>
      <c r="G1589">
        <v>1</v>
      </c>
      <c r="H1589">
        <v>2</v>
      </c>
      <c r="I1589" t="s">
        <v>1220</v>
      </c>
      <c r="J1589" t="s">
        <v>1221</v>
      </c>
      <c r="K1589" t="s">
        <v>1222</v>
      </c>
      <c r="L1589">
        <v>1368</v>
      </c>
      <c r="N1589">
        <v>1011</v>
      </c>
      <c r="O1589" t="s">
        <v>1100</v>
      </c>
      <c r="P1589" t="s">
        <v>1100</v>
      </c>
      <c r="Q1589">
        <v>1</v>
      </c>
      <c r="W1589">
        <v>0</v>
      </c>
      <c r="X1589">
        <v>-776243211</v>
      </c>
      <c r="Y1589">
        <f>AT1589</f>
        <v>1.25</v>
      </c>
      <c r="AA1589">
        <v>0</v>
      </c>
      <c r="AB1589">
        <v>1626.29</v>
      </c>
      <c r="AC1589">
        <v>724.95</v>
      </c>
      <c r="AD1589">
        <v>0</v>
      </c>
      <c r="AE1589">
        <v>0</v>
      </c>
      <c r="AF1589">
        <v>1626.29</v>
      </c>
      <c r="AG1589">
        <v>724.95</v>
      </c>
      <c r="AH1589">
        <v>0</v>
      </c>
      <c r="AI1589">
        <v>1</v>
      </c>
      <c r="AJ1589">
        <v>1</v>
      </c>
      <c r="AK1589">
        <v>1</v>
      </c>
      <c r="AL1589">
        <v>1</v>
      </c>
      <c r="AM1589">
        <v>-2</v>
      </c>
      <c r="AN1589">
        <v>0</v>
      </c>
      <c r="AO1589">
        <v>0</v>
      </c>
      <c r="AP1589">
        <v>1</v>
      </c>
      <c r="AQ1589">
        <v>1</v>
      </c>
      <c r="AR1589">
        <v>0</v>
      </c>
      <c r="AS1589" t="s">
        <v>3</v>
      </c>
      <c r="AT1589">
        <v>1.25</v>
      </c>
      <c r="AU1589" t="s">
        <v>3</v>
      </c>
      <c r="AV1589">
        <v>1</v>
      </c>
      <c r="AW1589">
        <v>2</v>
      </c>
      <c r="AX1589">
        <v>449000185</v>
      </c>
      <c r="AY1589">
        <v>2</v>
      </c>
      <c r="AZ1589">
        <v>98304</v>
      </c>
      <c r="BA1589">
        <v>1652</v>
      </c>
      <c r="BB1589">
        <v>1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2032.8625</v>
      </c>
      <c r="BL1589">
        <v>906.1875</v>
      </c>
      <c r="BM1589">
        <v>0</v>
      </c>
      <c r="BN1589">
        <v>0</v>
      </c>
      <c r="BO1589">
        <v>1.25</v>
      </c>
      <c r="BP1589">
        <v>1</v>
      </c>
      <c r="BQ1589">
        <v>0</v>
      </c>
      <c r="BR1589">
        <v>2032.8625</v>
      </c>
      <c r="BS1589">
        <v>906.1875</v>
      </c>
      <c r="BT1589">
        <v>0</v>
      </c>
      <c r="BU1589">
        <v>0</v>
      </c>
      <c r="BV1589">
        <v>1.25</v>
      </c>
      <c r="BW1589">
        <v>1</v>
      </c>
      <c r="CV1589">
        <v>0</v>
      </c>
      <c r="CW1589">
        <f>ROUND(Y1589*Source!I924*DO1589,7)</f>
        <v>1.25</v>
      </c>
      <c r="CX1589">
        <f>ROUND(Y1589*Source!I924,7)</f>
        <v>1.25</v>
      </c>
      <c r="CY1589">
        <f>AB1589</f>
        <v>1626.29</v>
      </c>
      <c r="CZ1589">
        <f>AF1589</f>
        <v>1626.29</v>
      </c>
      <c r="DA1589">
        <f>AJ1589</f>
        <v>1</v>
      </c>
      <c r="DB1589">
        <f>ROUND(ROUND(AT1589*CZ1589,2),6)</f>
        <v>2032.86</v>
      </c>
      <c r="DC1589">
        <f>ROUND(ROUND(AT1589*AG1589,2),6)</f>
        <v>906.19</v>
      </c>
      <c r="DD1589" t="s">
        <v>3</v>
      </c>
      <c r="DE1589" t="s">
        <v>3</v>
      </c>
      <c r="DF1589">
        <f>ROUND(ROUND(AE1589,2)*CX1589,2)</f>
        <v>0</v>
      </c>
      <c r="DG1589">
        <f t="shared" si="716"/>
        <v>2032.86</v>
      </c>
      <c r="DH1589">
        <f t="shared" si="703"/>
        <v>906.19</v>
      </c>
      <c r="DI1589">
        <f t="shared" si="704"/>
        <v>0</v>
      </c>
      <c r="DJ1589">
        <f>DG1589+DH1589</f>
        <v>2939.05</v>
      </c>
      <c r="DK1589">
        <v>1</v>
      </c>
      <c r="DL1589" t="s">
        <v>1223</v>
      </c>
      <c r="DM1589">
        <v>6</v>
      </c>
      <c r="DN1589" t="s">
        <v>1203</v>
      </c>
      <c r="DO1589">
        <v>1</v>
      </c>
    </row>
    <row r="1590" spans="1:119" x14ac:dyDescent="0.2">
      <c r="A1590">
        <f>ROW(Source!A924)</f>
        <v>924</v>
      </c>
      <c r="B1590">
        <v>449016111</v>
      </c>
      <c r="C1590">
        <v>449000175</v>
      </c>
      <c r="D1590">
        <v>277945805</v>
      </c>
      <c r="E1590">
        <v>1</v>
      </c>
      <c r="F1590">
        <v>1</v>
      </c>
      <c r="G1590">
        <v>1</v>
      </c>
      <c r="H1590">
        <v>2</v>
      </c>
      <c r="I1590" t="s">
        <v>1206</v>
      </c>
      <c r="J1590" t="s">
        <v>1207</v>
      </c>
      <c r="K1590" t="s">
        <v>1208</v>
      </c>
      <c r="L1590">
        <v>1368</v>
      </c>
      <c r="N1590">
        <v>1011</v>
      </c>
      <c r="O1590" t="s">
        <v>1100</v>
      </c>
      <c r="P1590" t="s">
        <v>1100</v>
      </c>
      <c r="Q1590">
        <v>1</v>
      </c>
      <c r="W1590">
        <v>0</v>
      </c>
      <c r="X1590">
        <v>721652621</v>
      </c>
      <c r="Y1590">
        <f>AT1590</f>
        <v>1.25</v>
      </c>
      <c r="AA1590">
        <v>0</v>
      </c>
      <c r="AB1590">
        <v>641.70000000000005</v>
      </c>
      <c r="AC1590">
        <v>539.69000000000005</v>
      </c>
      <c r="AD1590">
        <v>0</v>
      </c>
      <c r="AE1590">
        <v>0</v>
      </c>
      <c r="AF1590">
        <v>641.70000000000005</v>
      </c>
      <c r="AG1590">
        <v>539.69000000000005</v>
      </c>
      <c r="AH1590">
        <v>0</v>
      </c>
      <c r="AI1590">
        <v>1</v>
      </c>
      <c r="AJ1590">
        <v>1</v>
      </c>
      <c r="AK1590">
        <v>1</v>
      </c>
      <c r="AL1590">
        <v>1</v>
      </c>
      <c r="AM1590">
        <v>-2</v>
      </c>
      <c r="AN1590">
        <v>0</v>
      </c>
      <c r="AO1590">
        <v>0</v>
      </c>
      <c r="AP1590">
        <v>1</v>
      </c>
      <c r="AQ1590">
        <v>1</v>
      </c>
      <c r="AR1590">
        <v>0</v>
      </c>
      <c r="AS1590" t="s">
        <v>3</v>
      </c>
      <c r="AT1590">
        <v>1.25</v>
      </c>
      <c r="AU1590" t="s">
        <v>3</v>
      </c>
      <c r="AV1590">
        <v>1</v>
      </c>
      <c r="AW1590">
        <v>2</v>
      </c>
      <c r="AX1590">
        <v>449000186</v>
      </c>
      <c r="AY1590">
        <v>2</v>
      </c>
      <c r="AZ1590">
        <v>98304</v>
      </c>
      <c r="BA1590">
        <v>1653</v>
      </c>
      <c r="BB1590">
        <v>1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802.125</v>
      </c>
      <c r="BL1590">
        <v>674.61250000000007</v>
      </c>
      <c r="BM1590">
        <v>0</v>
      </c>
      <c r="BN1590">
        <v>0</v>
      </c>
      <c r="BO1590">
        <v>1.25</v>
      </c>
      <c r="BP1590">
        <v>1</v>
      </c>
      <c r="BQ1590">
        <v>0</v>
      </c>
      <c r="BR1590">
        <v>802.125</v>
      </c>
      <c r="BS1590">
        <v>674.61250000000007</v>
      </c>
      <c r="BT1590">
        <v>0</v>
      </c>
      <c r="BU1590">
        <v>0</v>
      </c>
      <c r="BV1590">
        <v>1.25</v>
      </c>
      <c r="BW1590">
        <v>1</v>
      </c>
      <c r="CV1590">
        <v>0</v>
      </c>
      <c r="CW1590">
        <f>ROUND(Y1590*Source!I924*DO1590,7)</f>
        <v>1.25</v>
      </c>
      <c r="CX1590">
        <f>ROUND(Y1590*Source!I924,7)</f>
        <v>1.25</v>
      </c>
      <c r="CY1590">
        <f>AB1590</f>
        <v>641.70000000000005</v>
      </c>
      <c r="CZ1590">
        <f>AF1590</f>
        <v>641.70000000000005</v>
      </c>
      <c r="DA1590">
        <f>AJ1590</f>
        <v>1</v>
      </c>
      <c r="DB1590">
        <f>ROUND(ROUND(AT1590*CZ1590,2),6)</f>
        <v>802.13</v>
      </c>
      <c r="DC1590">
        <f>ROUND(ROUND(AT1590*AG1590,2),6)</f>
        <v>674.61</v>
      </c>
      <c r="DD1590" t="s">
        <v>3</v>
      </c>
      <c r="DE1590" t="s">
        <v>3</v>
      </c>
      <c r="DF1590">
        <f>ROUND(ROUND(AE1590,2)*CX1590,2)</f>
        <v>0</v>
      </c>
      <c r="DG1590">
        <f t="shared" si="716"/>
        <v>802.13</v>
      </c>
      <c r="DH1590">
        <f t="shared" si="703"/>
        <v>674.61</v>
      </c>
      <c r="DI1590">
        <f t="shared" si="704"/>
        <v>0</v>
      </c>
      <c r="DJ1590">
        <f>DG1590+DH1590</f>
        <v>1476.74</v>
      </c>
      <c r="DK1590">
        <v>1</v>
      </c>
      <c r="DL1590" t="s">
        <v>1209</v>
      </c>
      <c r="DM1590">
        <v>4</v>
      </c>
      <c r="DN1590" t="s">
        <v>1203</v>
      </c>
      <c r="DO1590">
        <v>1</v>
      </c>
    </row>
    <row r="1591" spans="1:119" x14ac:dyDescent="0.2">
      <c r="A1591">
        <f>ROW(Source!A924)</f>
        <v>924</v>
      </c>
      <c r="B1591">
        <v>449016111</v>
      </c>
      <c r="C1591">
        <v>449000175</v>
      </c>
      <c r="D1591">
        <v>277946072</v>
      </c>
      <c r="E1591">
        <v>1</v>
      </c>
      <c r="F1591">
        <v>1</v>
      </c>
      <c r="G1591">
        <v>1</v>
      </c>
      <c r="H1591">
        <v>2</v>
      </c>
      <c r="I1591" t="s">
        <v>1238</v>
      </c>
      <c r="J1591" t="s">
        <v>1239</v>
      </c>
      <c r="K1591" t="s">
        <v>1240</v>
      </c>
      <c r="L1591">
        <v>1368</v>
      </c>
      <c r="N1591">
        <v>1011</v>
      </c>
      <c r="O1591" t="s">
        <v>1100</v>
      </c>
      <c r="P1591" t="s">
        <v>1100</v>
      </c>
      <c r="Q1591">
        <v>1</v>
      </c>
      <c r="W1591">
        <v>0</v>
      </c>
      <c r="X1591">
        <v>-278178338</v>
      </c>
      <c r="Y1591">
        <f>AT1591</f>
        <v>10.48</v>
      </c>
      <c r="AA1591">
        <v>0</v>
      </c>
      <c r="AB1591">
        <v>34.61</v>
      </c>
      <c r="AC1591">
        <v>0</v>
      </c>
      <c r="AD1591">
        <v>0</v>
      </c>
      <c r="AE1591">
        <v>0</v>
      </c>
      <c r="AF1591">
        <v>34.61</v>
      </c>
      <c r="AG1591">
        <v>0</v>
      </c>
      <c r="AH1591">
        <v>0</v>
      </c>
      <c r="AI1591">
        <v>1</v>
      </c>
      <c r="AJ1591">
        <v>1</v>
      </c>
      <c r="AK1591">
        <v>1</v>
      </c>
      <c r="AL1591">
        <v>1</v>
      </c>
      <c r="AM1591">
        <v>-2</v>
      </c>
      <c r="AN1591">
        <v>0</v>
      </c>
      <c r="AO1591">
        <v>0</v>
      </c>
      <c r="AP1591">
        <v>1</v>
      </c>
      <c r="AQ1591">
        <v>1</v>
      </c>
      <c r="AR1591">
        <v>0</v>
      </c>
      <c r="AS1591" t="s">
        <v>3</v>
      </c>
      <c r="AT1591">
        <v>10.48</v>
      </c>
      <c r="AU1591" t="s">
        <v>3</v>
      </c>
      <c r="AV1591">
        <v>1</v>
      </c>
      <c r="AW1591">
        <v>2</v>
      </c>
      <c r="AX1591">
        <v>449000187</v>
      </c>
      <c r="AY1591">
        <v>2</v>
      </c>
      <c r="AZ1591">
        <v>32768</v>
      </c>
      <c r="BA1591">
        <v>1654</v>
      </c>
      <c r="BB1591">
        <v>1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362.71280000000002</v>
      </c>
      <c r="BL1591">
        <v>0</v>
      </c>
      <c r="BM1591">
        <v>0</v>
      </c>
      <c r="BN1591">
        <v>0</v>
      </c>
      <c r="BO1591">
        <v>0</v>
      </c>
      <c r="BP1591">
        <v>1</v>
      </c>
      <c r="BQ1591">
        <v>0</v>
      </c>
      <c r="BR1591">
        <v>362.71280000000002</v>
      </c>
      <c r="BS1591">
        <v>0</v>
      </c>
      <c r="BT1591">
        <v>0</v>
      </c>
      <c r="BU1591">
        <v>0</v>
      </c>
      <c r="BV1591">
        <v>0</v>
      </c>
      <c r="BW1591">
        <v>1</v>
      </c>
      <c r="CV1591">
        <v>0</v>
      </c>
      <c r="CW1591">
        <f>ROUND(Y1591*Source!I924*DO1591,7)</f>
        <v>0</v>
      </c>
      <c r="CX1591">
        <f>ROUND(Y1591*Source!I924,7)</f>
        <v>10.48</v>
      </c>
      <c r="CY1591">
        <f>AB1591</f>
        <v>34.61</v>
      </c>
      <c r="CZ1591">
        <f>AF1591</f>
        <v>34.61</v>
      </c>
      <c r="DA1591">
        <f>AJ1591</f>
        <v>1</v>
      </c>
      <c r="DB1591">
        <f>ROUND(ROUND(AT1591*CZ1591,2),6)</f>
        <v>362.71</v>
      </c>
      <c r="DC1591">
        <f>ROUND(ROUND(AT1591*AG1591,2),6)</f>
        <v>0</v>
      </c>
      <c r="DD1591" t="s">
        <v>3</v>
      </c>
      <c r="DE1591" t="s">
        <v>3</v>
      </c>
      <c r="DF1591">
        <f>ROUND(ROUND(AE1591,2)*CX1591,2)</f>
        <v>0</v>
      </c>
      <c r="DG1591">
        <f t="shared" si="716"/>
        <v>362.71</v>
      </c>
      <c r="DH1591">
        <f t="shared" si="703"/>
        <v>0</v>
      </c>
      <c r="DI1591">
        <f t="shared" si="704"/>
        <v>0</v>
      </c>
      <c r="DJ1591">
        <f>DG1591+DH1591</f>
        <v>362.71</v>
      </c>
      <c r="DK1591">
        <v>1</v>
      </c>
      <c r="DL1591" t="s">
        <v>3</v>
      </c>
      <c r="DM1591">
        <v>0</v>
      </c>
      <c r="DN1591" t="s">
        <v>3</v>
      </c>
      <c r="DO1591">
        <v>0</v>
      </c>
    </row>
    <row r="1592" spans="1:119" x14ac:dyDescent="0.2">
      <c r="A1592">
        <f>ROW(Source!A924)</f>
        <v>924</v>
      </c>
      <c r="B1592">
        <v>449016111</v>
      </c>
      <c r="C1592">
        <v>449000175</v>
      </c>
      <c r="D1592">
        <v>277866682</v>
      </c>
      <c r="E1592">
        <v>1</v>
      </c>
      <c r="F1592">
        <v>1</v>
      </c>
      <c r="G1592">
        <v>1</v>
      </c>
      <c r="H1592">
        <v>3</v>
      </c>
      <c r="I1592" t="s">
        <v>1320</v>
      </c>
      <c r="J1592" t="s">
        <v>1321</v>
      </c>
      <c r="K1592" t="s">
        <v>1322</v>
      </c>
      <c r="L1592">
        <v>1346</v>
      </c>
      <c r="N1592">
        <v>1009</v>
      </c>
      <c r="O1592" t="s">
        <v>441</v>
      </c>
      <c r="P1592" t="s">
        <v>441</v>
      </c>
      <c r="Q1592">
        <v>1</v>
      </c>
      <c r="W1592">
        <v>0</v>
      </c>
      <c r="X1592">
        <v>1568892381</v>
      </c>
      <c r="Y1592">
        <f>(AT1592*ROUND(0,7))</f>
        <v>0</v>
      </c>
      <c r="AA1592">
        <v>121.39</v>
      </c>
      <c r="AB1592">
        <v>0</v>
      </c>
      <c r="AC1592">
        <v>0</v>
      </c>
      <c r="AD1592">
        <v>0</v>
      </c>
      <c r="AE1592">
        <v>155.63</v>
      </c>
      <c r="AF1592">
        <v>0</v>
      </c>
      <c r="AG1592">
        <v>0</v>
      </c>
      <c r="AH1592">
        <v>0</v>
      </c>
      <c r="AI1592">
        <v>0.78</v>
      </c>
      <c r="AJ1592">
        <v>1</v>
      </c>
      <c r="AK1592">
        <v>1</v>
      </c>
      <c r="AL1592">
        <v>1</v>
      </c>
      <c r="AM1592">
        <v>2</v>
      </c>
      <c r="AN1592">
        <v>0</v>
      </c>
      <c r="AO1592">
        <v>0</v>
      </c>
      <c r="AP1592">
        <v>1</v>
      </c>
      <c r="AQ1592">
        <v>1</v>
      </c>
      <c r="AR1592">
        <v>0</v>
      </c>
      <c r="AS1592" t="s">
        <v>3</v>
      </c>
      <c r="AT1592">
        <v>3.36</v>
      </c>
      <c r="AU1592" t="s">
        <v>135</v>
      </c>
      <c r="AV1592">
        <v>0</v>
      </c>
      <c r="AW1592">
        <v>2</v>
      </c>
      <c r="AX1592">
        <v>449000188</v>
      </c>
      <c r="AY1592">
        <v>1</v>
      </c>
      <c r="AZ1592">
        <v>0</v>
      </c>
      <c r="BA1592">
        <v>1655</v>
      </c>
      <c r="BB1592">
        <v>1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522.91679999999997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1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CV1592">
        <v>0</v>
      </c>
      <c r="CW1592">
        <v>0</v>
      </c>
      <c r="CX1592">
        <f>ROUND(Y1592*Source!I924,7)</f>
        <v>0</v>
      </c>
      <c r="CY1592">
        <f>AA1592</f>
        <v>121.39</v>
      </c>
      <c r="CZ1592">
        <f>AE1592</f>
        <v>155.63</v>
      </c>
      <c r="DA1592">
        <f>AI1592</f>
        <v>0.78</v>
      </c>
      <c r="DB1592">
        <f>ROUND((ROUND(AT1592*CZ1592,2)*ROUND(0,7)),6)</f>
        <v>0</v>
      </c>
      <c r="DC1592">
        <f>ROUND((ROUND(AT1592*AG1592,2)*ROUND(0,7)),6)</f>
        <v>0</v>
      </c>
      <c r="DD1592" t="s">
        <v>3</v>
      </c>
      <c r="DE1592" t="s">
        <v>3</v>
      </c>
      <c r="DF1592">
        <f>ROUND(ROUND(AE1592*AI1592,2)*CX1592,2)</f>
        <v>0</v>
      </c>
      <c r="DG1592">
        <f t="shared" si="716"/>
        <v>0</v>
      </c>
      <c r="DH1592">
        <f t="shared" si="703"/>
        <v>0</v>
      </c>
      <c r="DI1592">
        <f t="shared" si="704"/>
        <v>0</v>
      </c>
      <c r="DJ1592">
        <f>DF1592</f>
        <v>0</v>
      </c>
      <c r="DK1592">
        <v>0</v>
      </c>
      <c r="DL1592" t="s">
        <v>3</v>
      </c>
      <c r="DM1592">
        <v>0</v>
      </c>
      <c r="DN1592" t="s">
        <v>3</v>
      </c>
      <c r="DO1592">
        <v>0</v>
      </c>
    </row>
    <row r="1593" spans="1:119" x14ac:dyDescent="0.2">
      <c r="A1593">
        <f>ROW(Source!A924)</f>
        <v>924</v>
      </c>
      <c r="B1593">
        <v>449016111</v>
      </c>
      <c r="C1593">
        <v>449000175</v>
      </c>
      <c r="D1593">
        <v>277867733</v>
      </c>
      <c r="E1593">
        <v>1</v>
      </c>
      <c r="F1593">
        <v>1</v>
      </c>
      <c r="G1593">
        <v>1</v>
      </c>
      <c r="H1593">
        <v>3</v>
      </c>
      <c r="I1593" t="s">
        <v>1241</v>
      </c>
      <c r="J1593" t="s">
        <v>1242</v>
      </c>
      <c r="K1593" t="s">
        <v>1243</v>
      </c>
      <c r="L1593">
        <v>1346</v>
      </c>
      <c r="N1593">
        <v>1009</v>
      </c>
      <c r="O1593" t="s">
        <v>441</v>
      </c>
      <c r="P1593" t="s">
        <v>441</v>
      </c>
      <c r="Q1593">
        <v>1</v>
      </c>
      <c r="W1593">
        <v>0</v>
      </c>
      <c r="X1593">
        <v>391631581</v>
      </c>
      <c r="Y1593">
        <f>(AT1593*ROUND(0,7))</f>
        <v>0</v>
      </c>
      <c r="AA1593">
        <v>188.92</v>
      </c>
      <c r="AB1593">
        <v>0</v>
      </c>
      <c r="AC1593">
        <v>0</v>
      </c>
      <c r="AD1593">
        <v>0</v>
      </c>
      <c r="AE1593">
        <v>174.93</v>
      </c>
      <c r="AF1593">
        <v>0</v>
      </c>
      <c r="AG1593">
        <v>0</v>
      </c>
      <c r="AH1593">
        <v>0</v>
      </c>
      <c r="AI1593">
        <v>1.08</v>
      </c>
      <c r="AJ1593">
        <v>1</v>
      </c>
      <c r="AK1593">
        <v>1</v>
      </c>
      <c r="AL1593">
        <v>1</v>
      </c>
      <c r="AM1593">
        <v>2</v>
      </c>
      <c r="AN1593">
        <v>0</v>
      </c>
      <c r="AO1593">
        <v>0</v>
      </c>
      <c r="AP1593">
        <v>1</v>
      </c>
      <c r="AQ1593">
        <v>1</v>
      </c>
      <c r="AR1593">
        <v>0</v>
      </c>
      <c r="AS1593" t="s">
        <v>3</v>
      </c>
      <c r="AT1593">
        <v>2.54</v>
      </c>
      <c r="AU1593" t="s">
        <v>135</v>
      </c>
      <c r="AV1593">
        <v>0</v>
      </c>
      <c r="AW1593">
        <v>2</v>
      </c>
      <c r="AX1593">
        <v>449000189</v>
      </c>
      <c r="AY1593">
        <v>1</v>
      </c>
      <c r="AZ1593">
        <v>0</v>
      </c>
      <c r="BA1593">
        <v>1656</v>
      </c>
      <c r="BB1593">
        <v>1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444.32220000000001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1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CV1593">
        <v>0</v>
      </c>
      <c r="CW1593">
        <v>0</v>
      </c>
      <c r="CX1593">
        <f>ROUND(Y1593*Source!I924,7)</f>
        <v>0</v>
      </c>
      <c r="CY1593">
        <f>AA1593</f>
        <v>188.92</v>
      </c>
      <c r="CZ1593">
        <f>AE1593</f>
        <v>174.93</v>
      </c>
      <c r="DA1593">
        <f>AI1593</f>
        <v>1.08</v>
      </c>
      <c r="DB1593">
        <f>ROUND((ROUND(AT1593*CZ1593,2)*ROUND(0,7)),6)</f>
        <v>0</v>
      </c>
      <c r="DC1593">
        <f>ROUND((ROUND(AT1593*AG1593,2)*ROUND(0,7)),6)</f>
        <v>0</v>
      </c>
      <c r="DD1593" t="s">
        <v>3</v>
      </c>
      <c r="DE1593" t="s">
        <v>3</v>
      </c>
      <c r="DF1593">
        <f>ROUND(ROUND(AE1593*AI1593,2)*CX1593,2)</f>
        <v>0</v>
      </c>
      <c r="DG1593">
        <f t="shared" si="716"/>
        <v>0</v>
      </c>
      <c r="DH1593">
        <f t="shared" si="703"/>
        <v>0</v>
      </c>
      <c r="DI1593">
        <f t="shared" si="704"/>
        <v>0</v>
      </c>
      <c r="DJ1593">
        <f>DF1593</f>
        <v>0</v>
      </c>
      <c r="DK1593">
        <v>0</v>
      </c>
      <c r="DL1593" t="s">
        <v>3</v>
      </c>
      <c r="DM1593">
        <v>0</v>
      </c>
      <c r="DN1593" t="s">
        <v>3</v>
      </c>
      <c r="DO1593">
        <v>0</v>
      </c>
    </row>
    <row r="1594" spans="1:119" x14ac:dyDescent="0.2">
      <c r="A1594">
        <f>ROW(Source!A925)</f>
        <v>925</v>
      </c>
      <c r="B1594">
        <v>449016111</v>
      </c>
      <c r="C1594">
        <v>449000191</v>
      </c>
      <c r="D1594">
        <v>277560299</v>
      </c>
      <c r="E1594">
        <v>109</v>
      </c>
      <c r="F1594">
        <v>1</v>
      </c>
      <c r="G1594">
        <v>1</v>
      </c>
      <c r="H1594">
        <v>1</v>
      </c>
      <c r="I1594" t="s">
        <v>1843</v>
      </c>
      <c r="J1594" t="s">
        <v>3</v>
      </c>
      <c r="K1594" t="s">
        <v>1844</v>
      </c>
      <c r="L1594">
        <v>1191</v>
      </c>
      <c r="N1594">
        <v>1013</v>
      </c>
      <c r="O1594" t="s">
        <v>1203</v>
      </c>
      <c r="P1594" t="s">
        <v>1203</v>
      </c>
      <c r="Q1594">
        <v>1</v>
      </c>
      <c r="W1594">
        <v>0</v>
      </c>
      <c r="X1594">
        <v>-2012709214</v>
      </c>
      <c r="Y1594">
        <f t="shared" ref="Y1594:Y1599" si="717">(AT1594*ROUND(0.3,7))</f>
        <v>1.758</v>
      </c>
      <c r="AA1594">
        <v>0</v>
      </c>
      <c r="AB1594">
        <v>0</v>
      </c>
      <c r="AC1594">
        <v>0</v>
      </c>
      <c r="AD1594">
        <v>527.6</v>
      </c>
      <c r="AE1594">
        <v>0</v>
      </c>
      <c r="AF1594">
        <v>0</v>
      </c>
      <c r="AG1594">
        <v>0</v>
      </c>
      <c r="AH1594">
        <v>527.6</v>
      </c>
      <c r="AI1594">
        <v>1</v>
      </c>
      <c r="AJ1594">
        <v>1</v>
      </c>
      <c r="AK1594">
        <v>1</v>
      </c>
      <c r="AL1594">
        <v>1</v>
      </c>
      <c r="AM1594">
        <v>-2</v>
      </c>
      <c r="AN1594">
        <v>0</v>
      </c>
      <c r="AO1594">
        <v>0</v>
      </c>
      <c r="AP1594">
        <v>1</v>
      </c>
      <c r="AQ1594">
        <v>1</v>
      </c>
      <c r="AR1594">
        <v>0</v>
      </c>
      <c r="AS1594" t="s">
        <v>3</v>
      </c>
      <c r="AT1594">
        <v>5.86</v>
      </c>
      <c r="AU1594" t="s">
        <v>321</v>
      </c>
      <c r="AV1594">
        <v>1</v>
      </c>
      <c r="AW1594">
        <v>2</v>
      </c>
      <c r="AX1594">
        <v>449000202</v>
      </c>
      <c r="AY1594">
        <v>2</v>
      </c>
      <c r="AZ1594">
        <v>131072</v>
      </c>
      <c r="BA1594">
        <v>1658</v>
      </c>
      <c r="BB1594">
        <v>1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3091.7360000000003</v>
      </c>
      <c r="BN1594">
        <v>5.86</v>
      </c>
      <c r="BO1594">
        <v>0</v>
      </c>
      <c r="BP1594">
        <v>1</v>
      </c>
      <c r="BQ1594">
        <v>0</v>
      </c>
      <c r="BR1594">
        <v>0</v>
      </c>
      <c r="BS1594">
        <v>0</v>
      </c>
      <c r="BT1594">
        <v>927.52080000000001</v>
      </c>
      <c r="BU1594">
        <v>1.758</v>
      </c>
      <c r="BV1594">
        <v>0</v>
      </c>
      <c r="BW1594">
        <v>1</v>
      </c>
      <c r="CU1594">
        <f>ROUND(AT1594*Source!I925*AH1594*AL1594,2)</f>
        <v>30.92</v>
      </c>
      <c r="CV1594">
        <f>ROUND(Y1594*Source!I925,7)</f>
        <v>1.7579999999999998E-2</v>
      </c>
      <c r="CW1594">
        <v>0</v>
      </c>
      <c r="CX1594">
        <f>ROUND(Y1594*Source!I925,7)</f>
        <v>1.7579999999999998E-2</v>
      </c>
      <c r="CY1594">
        <f>AD1594</f>
        <v>527.6</v>
      </c>
      <c r="CZ1594">
        <f>AH1594</f>
        <v>527.6</v>
      </c>
      <c r="DA1594">
        <f>AL1594</f>
        <v>1</v>
      </c>
      <c r="DB1594">
        <f t="shared" ref="DB1594:DB1599" si="718">ROUND((ROUND(AT1594*CZ1594,2)*ROUND(0.3,7)),6)</f>
        <v>927.52200000000005</v>
      </c>
      <c r="DC1594">
        <f t="shared" ref="DC1594:DC1599" si="719">ROUND((ROUND(AT1594*AG1594,2)*ROUND(0.3,7)),6)</f>
        <v>0</v>
      </c>
      <c r="DD1594" t="s">
        <v>3</v>
      </c>
      <c r="DE1594" t="s">
        <v>3</v>
      </c>
      <c r="DF1594">
        <f t="shared" ref="DF1594:DF1599" si="720">ROUND(ROUND(AE1594,2)*CX1594,2)</f>
        <v>0</v>
      </c>
      <c r="DG1594">
        <f t="shared" si="716"/>
        <v>0</v>
      </c>
      <c r="DH1594">
        <f t="shared" si="703"/>
        <v>0</v>
      </c>
      <c r="DI1594">
        <f t="shared" si="704"/>
        <v>9.2799999999999994</v>
      </c>
      <c r="DJ1594">
        <f>DI1594</f>
        <v>9.2799999999999994</v>
      </c>
      <c r="DK1594">
        <v>1</v>
      </c>
      <c r="DL1594" t="s">
        <v>3</v>
      </c>
      <c r="DM1594">
        <v>0</v>
      </c>
      <c r="DN1594" t="s">
        <v>3</v>
      </c>
      <c r="DO1594">
        <v>0</v>
      </c>
    </row>
    <row r="1595" spans="1:119" x14ac:dyDescent="0.2">
      <c r="A1595">
        <f>ROW(Source!A925)</f>
        <v>925</v>
      </c>
      <c r="B1595">
        <v>449016111</v>
      </c>
      <c r="C1595">
        <v>449000191</v>
      </c>
      <c r="D1595">
        <v>277560491</v>
      </c>
      <c r="E1595">
        <v>109</v>
      </c>
      <c r="F1595">
        <v>1</v>
      </c>
      <c r="G1595">
        <v>1</v>
      </c>
      <c r="H1595">
        <v>1</v>
      </c>
      <c r="I1595" t="s">
        <v>1204</v>
      </c>
      <c r="J1595" t="s">
        <v>3</v>
      </c>
      <c r="K1595" t="s">
        <v>1205</v>
      </c>
      <c r="L1595">
        <v>1191</v>
      </c>
      <c r="N1595">
        <v>1013</v>
      </c>
      <c r="O1595" t="s">
        <v>1203</v>
      </c>
      <c r="P1595" t="s">
        <v>1203</v>
      </c>
      <c r="Q1595">
        <v>1</v>
      </c>
      <c r="W1595">
        <v>0</v>
      </c>
      <c r="X1595">
        <v>-1417349443</v>
      </c>
      <c r="Y1595">
        <f t="shared" si="717"/>
        <v>0.12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1</v>
      </c>
      <c r="AJ1595">
        <v>1</v>
      </c>
      <c r="AK1595">
        <v>1</v>
      </c>
      <c r="AL1595">
        <v>1</v>
      </c>
      <c r="AM1595">
        <v>-2</v>
      </c>
      <c r="AN1595">
        <v>0</v>
      </c>
      <c r="AO1595">
        <v>0</v>
      </c>
      <c r="AP1595">
        <v>1</v>
      </c>
      <c r="AQ1595">
        <v>1</v>
      </c>
      <c r="AR1595">
        <v>0</v>
      </c>
      <c r="AS1595" t="s">
        <v>3</v>
      </c>
      <c r="AT1595">
        <v>0.4</v>
      </c>
      <c r="AU1595" t="s">
        <v>321</v>
      </c>
      <c r="AV1595">
        <v>2</v>
      </c>
      <c r="AW1595">
        <v>2</v>
      </c>
      <c r="AX1595">
        <v>449000203</v>
      </c>
      <c r="AY1595">
        <v>1</v>
      </c>
      <c r="AZ1595">
        <v>0</v>
      </c>
      <c r="BA1595">
        <v>1659</v>
      </c>
      <c r="BB1595">
        <v>1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CV1595">
        <v>0</v>
      </c>
      <c r="CW1595">
        <v>0</v>
      </c>
      <c r="CX1595">
        <f>ROUND(Y1595*Source!I925,7)</f>
        <v>1.1999999999999999E-3</v>
      </c>
      <c r="CY1595">
        <f>AD1595</f>
        <v>0</v>
      </c>
      <c r="CZ1595">
        <f>AH1595</f>
        <v>0</v>
      </c>
      <c r="DA1595">
        <f>AL1595</f>
        <v>1</v>
      </c>
      <c r="DB1595">
        <f t="shared" si="718"/>
        <v>0</v>
      </c>
      <c r="DC1595">
        <f t="shared" si="719"/>
        <v>0</v>
      </c>
      <c r="DD1595" t="s">
        <v>3</v>
      </c>
      <c r="DE1595" t="s">
        <v>3</v>
      </c>
      <c r="DF1595">
        <f t="shared" si="720"/>
        <v>0</v>
      </c>
      <c r="DG1595">
        <f t="shared" si="716"/>
        <v>0</v>
      </c>
      <c r="DH1595">
        <f t="shared" si="703"/>
        <v>0</v>
      </c>
      <c r="DI1595">
        <f t="shared" si="704"/>
        <v>0</v>
      </c>
      <c r="DJ1595">
        <f>DI1595</f>
        <v>0</v>
      </c>
      <c r="DK1595">
        <v>0</v>
      </c>
      <c r="DL1595" t="s">
        <v>3</v>
      </c>
      <c r="DM1595">
        <v>0</v>
      </c>
      <c r="DN1595" t="s">
        <v>3</v>
      </c>
      <c r="DO1595">
        <v>0</v>
      </c>
    </row>
    <row r="1596" spans="1:119" x14ac:dyDescent="0.2">
      <c r="A1596">
        <f>ROW(Source!A925)</f>
        <v>925</v>
      </c>
      <c r="B1596">
        <v>449016111</v>
      </c>
      <c r="C1596">
        <v>449000191</v>
      </c>
      <c r="D1596">
        <v>277944622</v>
      </c>
      <c r="E1596">
        <v>1</v>
      </c>
      <c r="F1596">
        <v>1</v>
      </c>
      <c r="G1596">
        <v>1</v>
      </c>
      <c r="H1596">
        <v>2</v>
      </c>
      <c r="I1596" t="s">
        <v>1220</v>
      </c>
      <c r="J1596" t="s">
        <v>1221</v>
      </c>
      <c r="K1596" t="s">
        <v>1222</v>
      </c>
      <c r="L1596">
        <v>1368</v>
      </c>
      <c r="N1596">
        <v>1011</v>
      </c>
      <c r="O1596" t="s">
        <v>1100</v>
      </c>
      <c r="P1596" t="s">
        <v>1100</v>
      </c>
      <c r="Q1596">
        <v>1</v>
      </c>
      <c r="W1596">
        <v>0</v>
      </c>
      <c r="X1596">
        <v>-776243211</v>
      </c>
      <c r="Y1596">
        <f t="shared" si="717"/>
        <v>0.06</v>
      </c>
      <c r="AA1596">
        <v>0</v>
      </c>
      <c r="AB1596">
        <v>1626.29</v>
      </c>
      <c r="AC1596">
        <v>724.95</v>
      </c>
      <c r="AD1596">
        <v>0</v>
      </c>
      <c r="AE1596">
        <v>0</v>
      </c>
      <c r="AF1596">
        <v>1626.29</v>
      </c>
      <c r="AG1596">
        <v>724.95</v>
      </c>
      <c r="AH1596">
        <v>0</v>
      </c>
      <c r="AI1596">
        <v>1</v>
      </c>
      <c r="AJ1596">
        <v>1</v>
      </c>
      <c r="AK1596">
        <v>1</v>
      </c>
      <c r="AL1596">
        <v>1</v>
      </c>
      <c r="AM1596">
        <v>-2</v>
      </c>
      <c r="AN1596">
        <v>0</v>
      </c>
      <c r="AO1596">
        <v>0</v>
      </c>
      <c r="AP1596">
        <v>1</v>
      </c>
      <c r="AQ1596">
        <v>1</v>
      </c>
      <c r="AR1596">
        <v>0</v>
      </c>
      <c r="AS1596" t="s">
        <v>3</v>
      </c>
      <c r="AT1596">
        <v>0.2</v>
      </c>
      <c r="AU1596" t="s">
        <v>321</v>
      </c>
      <c r="AV1596">
        <v>1</v>
      </c>
      <c r="AW1596">
        <v>2</v>
      </c>
      <c r="AX1596">
        <v>449000204</v>
      </c>
      <c r="AY1596">
        <v>2</v>
      </c>
      <c r="AZ1596">
        <v>98304</v>
      </c>
      <c r="BA1596">
        <v>1660</v>
      </c>
      <c r="BB1596">
        <v>1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325.25800000000004</v>
      </c>
      <c r="BL1596">
        <v>144.99</v>
      </c>
      <c r="BM1596">
        <v>0</v>
      </c>
      <c r="BN1596">
        <v>0</v>
      </c>
      <c r="BO1596">
        <v>0.2</v>
      </c>
      <c r="BP1596">
        <v>1</v>
      </c>
      <c r="BQ1596">
        <v>0</v>
      </c>
      <c r="BR1596">
        <v>97.577399999999997</v>
      </c>
      <c r="BS1596">
        <v>43.497</v>
      </c>
      <c r="BT1596">
        <v>0</v>
      </c>
      <c r="BU1596">
        <v>0</v>
      </c>
      <c r="BV1596">
        <v>0.06</v>
      </c>
      <c r="BW1596">
        <v>1</v>
      </c>
      <c r="CV1596">
        <v>0</v>
      </c>
      <c r="CW1596">
        <f>ROUND(Y1596*Source!I925*DO1596,7)</f>
        <v>5.9999999999999995E-4</v>
      </c>
      <c r="CX1596">
        <f>ROUND(Y1596*Source!I925,7)</f>
        <v>5.9999999999999995E-4</v>
      </c>
      <c r="CY1596">
        <f>AB1596</f>
        <v>1626.29</v>
      </c>
      <c r="CZ1596">
        <f>AF1596</f>
        <v>1626.29</v>
      </c>
      <c r="DA1596">
        <f>AJ1596</f>
        <v>1</v>
      </c>
      <c r="DB1596">
        <f t="shared" si="718"/>
        <v>97.578000000000003</v>
      </c>
      <c r="DC1596">
        <f t="shared" si="719"/>
        <v>43.497</v>
      </c>
      <c r="DD1596" t="s">
        <v>3</v>
      </c>
      <c r="DE1596" t="s">
        <v>3</v>
      </c>
      <c r="DF1596">
        <f t="shared" si="720"/>
        <v>0</v>
      </c>
      <c r="DG1596">
        <f t="shared" si="716"/>
        <v>0.98</v>
      </c>
      <c r="DH1596">
        <f t="shared" si="703"/>
        <v>0.43</v>
      </c>
      <c r="DI1596">
        <f t="shared" si="704"/>
        <v>0</v>
      </c>
      <c r="DJ1596">
        <f>DG1596+DH1596</f>
        <v>1.41</v>
      </c>
      <c r="DK1596">
        <v>1</v>
      </c>
      <c r="DL1596" t="s">
        <v>1223</v>
      </c>
      <c r="DM1596">
        <v>6</v>
      </c>
      <c r="DN1596" t="s">
        <v>1203</v>
      </c>
      <c r="DO1596">
        <v>1</v>
      </c>
    </row>
    <row r="1597" spans="1:119" x14ac:dyDescent="0.2">
      <c r="A1597">
        <f>ROW(Source!A925)</f>
        <v>925</v>
      </c>
      <c r="B1597">
        <v>449016111</v>
      </c>
      <c r="C1597">
        <v>449000191</v>
      </c>
      <c r="D1597">
        <v>277944765</v>
      </c>
      <c r="E1597">
        <v>1</v>
      </c>
      <c r="F1597">
        <v>1</v>
      </c>
      <c r="G1597">
        <v>1</v>
      </c>
      <c r="H1597">
        <v>2</v>
      </c>
      <c r="I1597" t="s">
        <v>1858</v>
      </c>
      <c r="J1597" t="s">
        <v>1859</v>
      </c>
      <c r="K1597" t="s">
        <v>1860</v>
      </c>
      <c r="L1597">
        <v>1368</v>
      </c>
      <c r="N1597">
        <v>1011</v>
      </c>
      <c r="O1597" t="s">
        <v>1100</v>
      </c>
      <c r="P1597" t="s">
        <v>1100</v>
      </c>
      <c r="Q1597">
        <v>1</v>
      </c>
      <c r="W1597">
        <v>0</v>
      </c>
      <c r="X1597">
        <v>-2097933609</v>
      </c>
      <c r="Y1597">
        <f t="shared" si="717"/>
        <v>0.41100000000000003</v>
      </c>
      <c r="AA1597">
        <v>0</v>
      </c>
      <c r="AB1597">
        <v>2.77</v>
      </c>
      <c r="AC1597">
        <v>0</v>
      </c>
      <c r="AD1597">
        <v>0</v>
      </c>
      <c r="AE1597">
        <v>0</v>
      </c>
      <c r="AF1597">
        <v>1.75</v>
      </c>
      <c r="AG1597">
        <v>0</v>
      </c>
      <c r="AH1597">
        <v>0</v>
      </c>
      <c r="AI1597">
        <v>1</v>
      </c>
      <c r="AJ1597">
        <v>1.58</v>
      </c>
      <c r="AK1597">
        <v>1</v>
      </c>
      <c r="AL1597">
        <v>1</v>
      </c>
      <c r="AM1597">
        <v>2</v>
      </c>
      <c r="AN1597">
        <v>0</v>
      </c>
      <c r="AO1597">
        <v>0</v>
      </c>
      <c r="AP1597">
        <v>1</v>
      </c>
      <c r="AQ1597">
        <v>1</v>
      </c>
      <c r="AR1597">
        <v>0</v>
      </c>
      <c r="AS1597" t="s">
        <v>3</v>
      </c>
      <c r="AT1597">
        <v>1.37</v>
      </c>
      <c r="AU1597" t="s">
        <v>321</v>
      </c>
      <c r="AV1597">
        <v>1</v>
      </c>
      <c r="AW1597">
        <v>2</v>
      </c>
      <c r="AX1597">
        <v>449000205</v>
      </c>
      <c r="AY1597">
        <v>1</v>
      </c>
      <c r="AZ1597">
        <v>0</v>
      </c>
      <c r="BA1597">
        <v>1661</v>
      </c>
      <c r="BB1597">
        <v>1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2.3975</v>
      </c>
      <c r="BL1597">
        <v>0</v>
      </c>
      <c r="BM1597">
        <v>0</v>
      </c>
      <c r="BN1597">
        <v>0</v>
      </c>
      <c r="BO1597">
        <v>0</v>
      </c>
      <c r="BP1597">
        <v>1</v>
      </c>
      <c r="BQ1597">
        <v>0</v>
      </c>
      <c r="BR1597">
        <v>0.71925000000000006</v>
      </c>
      <c r="BS1597">
        <v>0</v>
      </c>
      <c r="BT1597">
        <v>0</v>
      </c>
      <c r="BU1597">
        <v>0</v>
      </c>
      <c r="BV1597">
        <v>0</v>
      </c>
      <c r="BW1597">
        <v>1</v>
      </c>
      <c r="CV1597">
        <v>0</v>
      </c>
      <c r="CW1597">
        <f>ROUND(Y1597*Source!I925*DO1597,7)</f>
        <v>0</v>
      </c>
      <c r="CX1597">
        <f>ROUND(Y1597*Source!I925,7)</f>
        <v>4.1099999999999999E-3</v>
      </c>
      <c r="CY1597">
        <f>AB1597</f>
        <v>2.77</v>
      </c>
      <c r="CZ1597">
        <f>AF1597</f>
        <v>1.75</v>
      </c>
      <c r="DA1597">
        <f>AJ1597</f>
        <v>1.58</v>
      </c>
      <c r="DB1597">
        <f t="shared" si="718"/>
        <v>0.72</v>
      </c>
      <c r="DC1597">
        <f t="shared" si="719"/>
        <v>0</v>
      </c>
      <c r="DD1597" t="s">
        <v>3</v>
      </c>
      <c r="DE1597" t="s">
        <v>3</v>
      </c>
      <c r="DF1597">
        <f t="shared" si="720"/>
        <v>0</v>
      </c>
      <c r="DG1597">
        <f>ROUND(ROUND(AF1597*AJ1597,2)*CX1597,2)</f>
        <v>0.01</v>
      </c>
      <c r="DH1597">
        <f t="shared" si="703"/>
        <v>0</v>
      </c>
      <c r="DI1597">
        <f t="shared" si="704"/>
        <v>0</v>
      </c>
      <c r="DJ1597">
        <f>DG1597+DH1597</f>
        <v>0.01</v>
      </c>
      <c r="DK1597">
        <v>0</v>
      </c>
      <c r="DL1597" t="s">
        <v>3</v>
      </c>
      <c r="DM1597">
        <v>0</v>
      </c>
      <c r="DN1597" t="s">
        <v>3</v>
      </c>
      <c r="DO1597">
        <v>0</v>
      </c>
    </row>
    <row r="1598" spans="1:119" x14ac:dyDescent="0.2">
      <c r="A1598">
        <f>ROW(Source!A925)</f>
        <v>925</v>
      </c>
      <c r="B1598">
        <v>449016111</v>
      </c>
      <c r="C1598">
        <v>449000191</v>
      </c>
      <c r="D1598">
        <v>277944815</v>
      </c>
      <c r="E1598">
        <v>1</v>
      </c>
      <c r="F1598">
        <v>1</v>
      </c>
      <c r="G1598">
        <v>1</v>
      </c>
      <c r="H1598">
        <v>2</v>
      </c>
      <c r="I1598" t="s">
        <v>1481</v>
      </c>
      <c r="J1598" t="s">
        <v>1482</v>
      </c>
      <c r="K1598" t="s">
        <v>1483</v>
      </c>
      <c r="L1598">
        <v>1368</v>
      </c>
      <c r="N1598">
        <v>1011</v>
      </c>
      <c r="O1598" t="s">
        <v>1100</v>
      </c>
      <c r="P1598" t="s">
        <v>1100</v>
      </c>
      <c r="Q1598">
        <v>1</v>
      </c>
      <c r="W1598">
        <v>0</v>
      </c>
      <c r="X1598">
        <v>569581950</v>
      </c>
      <c r="Y1598">
        <f t="shared" si="717"/>
        <v>0.41100000000000003</v>
      </c>
      <c r="AA1598">
        <v>0</v>
      </c>
      <c r="AB1598">
        <v>13.08</v>
      </c>
      <c r="AC1598">
        <v>0</v>
      </c>
      <c r="AD1598">
        <v>0</v>
      </c>
      <c r="AE1598">
        <v>0</v>
      </c>
      <c r="AF1598">
        <v>8.84</v>
      </c>
      <c r="AG1598">
        <v>0</v>
      </c>
      <c r="AH1598">
        <v>0</v>
      </c>
      <c r="AI1598">
        <v>1</v>
      </c>
      <c r="AJ1598">
        <v>1.48</v>
      </c>
      <c r="AK1598">
        <v>1</v>
      </c>
      <c r="AL1598">
        <v>1</v>
      </c>
      <c r="AM1598">
        <v>2</v>
      </c>
      <c r="AN1598">
        <v>0</v>
      </c>
      <c r="AO1598">
        <v>0</v>
      </c>
      <c r="AP1598">
        <v>1</v>
      </c>
      <c r="AQ1598">
        <v>1</v>
      </c>
      <c r="AR1598">
        <v>0</v>
      </c>
      <c r="AS1598" t="s">
        <v>3</v>
      </c>
      <c r="AT1598">
        <v>1.37</v>
      </c>
      <c r="AU1598" t="s">
        <v>321</v>
      </c>
      <c r="AV1598">
        <v>1</v>
      </c>
      <c r="AW1598">
        <v>2</v>
      </c>
      <c r="AX1598">
        <v>449000206</v>
      </c>
      <c r="AY1598">
        <v>1</v>
      </c>
      <c r="AZ1598">
        <v>0</v>
      </c>
      <c r="BA1598">
        <v>1662</v>
      </c>
      <c r="BB1598">
        <v>1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12.110800000000001</v>
      </c>
      <c r="BL1598">
        <v>0</v>
      </c>
      <c r="BM1598">
        <v>0</v>
      </c>
      <c r="BN1598">
        <v>0</v>
      </c>
      <c r="BO1598">
        <v>0</v>
      </c>
      <c r="BP1598">
        <v>1</v>
      </c>
      <c r="BQ1598">
        <v>0</v>
      </c>
      <c r="BR1598">
        <v>3.6332400000000002</v>
      </c>
      <c r="BS1598">
        <v>0</v>
      </c>
      <c r="BT1598">
        <v>0</v>
      </c>
      <c r="BU1598">
        <v>0</v>
      </c>
      <c r="BV1598">
        <v>0</v>
      </c>
      <c r="BW1598">
        <v>1</v>
      </c>
      <c r="CV1598">
        <v>0</v>
      </c>
      <c r="CW1598">
        <f>ROUND(Y1598*Source!I925*DO1598,7)</f>
        <v>0</v>
      </c>
      <c r="CX1598">
        <f>ROUND(Y1598*Source!I925,7)</f>
        <v>4.1099999999999999E-3</v>
      </c>
      <c r="CY1598">
        <f>AB1598</f>
        <v>13.08</v>
      </c>
      <c r="CZ1598">
        <f>AF1598</f>
        <v>8.84</v>
      </c>
      <c r="DA1598">
        <f>AJ1598</f>
        <v>1.48</v>
      </c>
      <c r="DB1598">
        <f t="shared" si="718"/>
        <v>3.633</v>
      </c>
      <c r="DC1598">
        <f t="shared" si="719"/>
        <v>0</v>
      </c>
      <c r="DD1598" t="s">
        <v>3</v>
      </c>
      <c r="DE1598" t="s">
        <v>3</v>
      </c>
      <c r="DF1598">
        <f t="shared" si="720"/>
        <v>0</v>
      </c>
      <c r="DG1598">
        <f>ROUND(ROUND(AF1598*AJ1598,2)*CX1598,2)</f>
        <v>0.05</v>
      </c>
      <c r="DH1598">
        <f t="shared" si="703"/>
        <v>0</v>
      </c>
      <c r="DI1598">
        <f t="shared" si="704"/>
        <v>0</v>
      </c>
      <c r="DJ1598">
        <f>DG1598+DH1598</f>
        <v>0.05</v>
      </c>
      <c r="DK1598">
        <v>0</v>
      </c>
      <c r="DL1598" t="s">
        <v>3</v>
      </c>
      <c r="DM1598">
        <v>0</v>
      </c>
      <c r="DN1598" t="s">
        <v>3</v>
      </c>
      <c r="DO1598">
        <v>0</v>
      </c>
    </row>
    <row r="1599" spans="1:119" x14ac:dyDescent="0.2">
      <c r="A1599">
        <f>ROW(Source!A925)</f>
        <v>925</v>
      </c>
      <c r="B1599">
        <v>449016111</v>
      </c>
      <c r="C1599">
        <v>449000191</v>
      </c>
      <c r="D1599">
        <v>277945805</v>
      </c>
      <c r="E1599">
        <v>1</v>
      </c>
      <c r="F1599">
        <v>1</v>
      </c>
      <c r="G1599">
        <v>1</v>
      </c>
      <c r="H1599">
        <v>2</v>
      </c>
      <c r="I1599" t="s">
        <v>1206</v>
      </c>
      <c r="J1599" t="s">
        <v>1207</v>
      </c>
      <c r="K1599" t="s">
        <v>1208</v>
      </c>
      <c r="L1599">
        <v>1368</v>
      </c>
      <c r="N1599">
        <v>1011</v>
      </c>
      <c r="O1599" t="s">
        <v>1100</v>
      </c>
      <c r="P1599" t="s">
        <v>1100</v>
      </c>
      <c r="Q1599">
        <v>1</v>
      </c>
      <c r="W1599">
        <v>0</v>
      </c>
      <c r="X1599">
        <v>721652621</v>
      </c>
      <c r="Y1599">
        <f t="shared" si="717"/>
        <v>0.06</v>
      </c>
      <c r="AA1599">
        <v>0</v>
      </c>
      <c r="AB1599">
        <v>641.70000000000005</v>
      </c>
      <c r="AC1599">
        <v>539.69000000000005</v>
      </c>
      <c r="AD1599">
        <v>0</v>
      </c>
      <c r="AE1599">
        <v>0</v>
      </c>
      <c r="AF1599">
        <v>641.70000000000005</v>
      </c>
      <c r="AG1599">
        <v>539.69000000000005</v>
      </c>
      <c r="AH1599">
        <v>0</v>
      </c>
      <c r="AI1599">
        <v>1</v>
      </c>
      <c r="AJ1599">
        <v>1</v>
      </c>
      <c r="AK1599">
        <v>1</v>
      </c>
      <c r="AL1599">
        <v>1</v>
      </c>
      <c r="AM1599">
        <v>-2</v>
      </c>
      <c r="AN1599">
        <v>0</v>
      </c>
      <c r="AO1599">
        <v>0</v>
      </c>
      <c r="AP1599">
        <v>1</v>
      </c>
      <c r="AQ1599">
        <v>1</v>
      </c>
      <c r="AR1599">
        <v>0</v>
      </c>
      <c r="AS1599" t="s">
        <v>3</v>
      </c>
      <c r="AT1599">
        <v>0.2</v>
      </c>
      <c r="AU1599" t="s">
        <v>321</v>
      </c>
      <c r="AV1599">
        <v>1</v>
      </c>
      <c r="AW1599">
        <v>2</v>
      </c>
      <c r="AX1599">
        <v>449000207</v>
      </c>
      <c r="AY1599">
        <v>2</v>
      </c>
      <c r="AZ1599">
        <v>98304</v>
      </c>
      <c r="BA1599">
        <v>1663</v>
      </c>
      <c r="BB1599">
        <v>1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128.34</v>
      </c>
      <c r="BL1599">
        <v>107.93800000000002</v>
      </c>
      <c r="BM1599">
        <v>0</v>
      </c>
      <c r="BN1599">
        <v>0</v>
      </c>
      <c r="BO1599">
        <v>0.2</v>
      </c>
      <c r="BP1599">
        <v>1</v>
      </c>
      <c r="BQ1599">
        <v>0</v>
      </c>
      <c r="BR1599">
        <v>38.502000000000002</v>
      </c>
      <c r="BS1599">
        <v>32.381399999999999</v>
      </c>
      <c r="BT1599">
        <v>0</v>
      </c>
      <c r="BU1599">
        <v>0</v>
      </c>
      <c r="BV1599">
        <v>0.06</v>
      </c>
      <c r="BW1599">
        <v>1</v>
      </c>
      <c r="CV1599">
        <v>0</v>
      </c>
      <c r="CW1599">
        <f>ROUND(Y1599*Source!I925*DO1599,7)</f>
        <v>5.9999999999999995E-4</v>
      </c>
      <c r="CX1599">
        <f>ROUND(Y1599*Source!I925,7)</f>
        <v>5.9999999999999995E-4</v>
      </c>
      <c r="CY1599">
        <f>AB1599</f>
        <v>641.70000000000005</v>
      </c>
      <c r="CZ1599">
        <f>AF1599</f>
        <v>641.70000000000005</v>
      </c>
      <c r="DA1599">
        <f>AJ1599</f>
        <v>1</v>
      </c>
      <c r="DB1599">
        <f t="shared" si="718"/>
        <v>38.502000000000002</v>
      </c>
      <c r="DC1599">
        <f t="shared" si="719"/>
        <v>32.381999999999998</v>
      </c>
      <c r="DD1599" t="s">
        <v>3</v>
      </c>
      <c r="DE1599" t="s">
        <v>3</v>
      </c>
      <c r="DF1599">
        <f t="shared" si="720"/>
        <v>0</v>
      </c>
      <c r="DG1599">
        <f t="shared" ref="DG1599:DG1606" si="721">ROUND(ROUND(AF1599,2)*CX1599,2)</f>
        <v>0.39</v>
      </c>
      <c r="DH1599">
        <f t="shared" si="703"/>
        <v>0.32</v>
      </c>
      <c r="DI1599">
        <f t="shared" si="704"/>
        <v>0</v>
      </c>
      <c r="DJ1599">
        <f>DG1599+DH1599</f>
        <v>0.71</v>
      </c>
      <c r="DK1599">
        <v>1</v>
      </c>
      <c r="DL1599" t="s">
        <v>1209</v>
      </c>
      <c r="DM1599">
        <v>4</v>
      </c>
      <c r="DN1599" t="s">
        <v>1203</v>
      </c>
      <c r="DO1599">
        <v>1</v>
      </c>
    </row>
    <row r="1600" spans="1:119" x14ac:dyDescent="0.2">
      <c r="A1600">
        <f>ROW(Source!A925)</f>
        <v>925</v>
      </c>
      <c r="B1600">
        <v>449016111</v>
      </c>
      <c r="C1600">
        <v>449000191</v>
      </c>
      <c r="D1600">
        <v>277865783</v>
      </c>
      <c r="E1600">
        <v>1</v>
      </c>
      <c r="F1600">
        <v>1</v>
      </c>
      <c r="G1600">
        <v>1</v>
      </c>
      <c r="H1600">
        <v>3</v>
      </c>
      <c r="I1600" t="s">
        <v>1799</v>
      </c>
      <c r="J1600" t="s">
        <v>1800</v>
      </c>
      <c r="K1600" t="s">
        <v>1801</v>
      </c>
      <c r="L1600">
        <v>1302</v>
      </c>
      <c r="N1600">
        <v>1003</v>
      </c>
      <c r="O1600" t="s">
        <v>588</v>
      </c>
      <c r="P1600" t="s">
        <v>588</v>
      </c>
      <c r="Q1600">
        <v>10</v>
      </c>
      <c r="W1600">
        <v>0</v>
      </c>
      <c r="X1600">
        <v>153135899</v>
      </c>
      <c r="Y1600">
        <f>(AT1600*ROUND(0,7))</f>
        <v>0</v>
      </c>
      <c r="AA1600">
        <v>57.7</v>
      </c>
      <c r="AB1600">
        <v>0</v>
      </c>
      <c r="AC1600">
        <v>0</v>
      </c>
      <c r="AD1600">
        <v>0</v>
      </c>
      <c r="AE1600">
        <v>37.71</v>
      </c>
      <c r="AF1600">
        <v>0</v>
      </c>
      <c r="AG1600">
        <v>0</v>
      </c>
      <c r="AH1600">
        <v>0</v>
      </c>
      <c r="AI1600">
        <v>1.53</v>
      </c>
      <c r="AJ1600">
        <v>1</v>
      </c>
      <c r="AK1600">
        <v>1</v>
      </c>
      <c r="AL1600">
        <v>1</v>
      </c>
      <c r="AM1600">
        <v>2</v>
      </c>
      <c r="AN1600">
        <v>0</v>
      </c>
      <c r="AO1600">
        <v>0</v>
      </c>
      <c r="AP1600">
        <v>1</v>
      </c>
      <c r="AQ1600">
        <v>1</v>
      </c>
      <c r="AR1600">
        <v>0</v>
      </c>
      <c r="AS1600" t="s">
        <v>3</v>
      </c>
      <c r="AT1600">
        <v>0.96</v>
      </c>
      <c r="AU1600" t="s">
        <v>135</v>
      </c>
      <c r="AV1600">
        <v>0</v>
      </c>
      <c r="AW1600">
        <v>2</v>
      </c>
      <c r="AX1600">
        <v>449000208</v>
      </c>
      <c r="AY1600">
        <v>1</v>
      </c>
      <c r="AZ1600">
        <v>0</v>
      </c>
      <c r="BA1600">
        <v>1664</v>
      </c>
      <c r="BB1600">
        <v>1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36.201599999999999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1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CV1600">
        <v>0</v>
      </c>
      <c r="CW1600">
        <v>0</v>
      </c>
      <c r="CX1600">
        <f>ROUND(Y1600*Source!I925,7)</f>
        <v>0</v>
      </c>
      <c r="CY1600">
        <f>AA1600</f>
        <v>57.7</v>
      </c>
      <c r="CZ1600">
        <f>AE1600</f>
        <v>37.71</v>
      </c>
      <c r="DA1600">
        <f>AI1600</f>
        <v>1.53</v>
      </c>
      <c r="DB1600">
        <f>ROUND((ROUND(AT1600*CZ1600,2)*ROUND(0,7)),6)</f>
        <v>0</v>
      </c>
      <c r="DC1600">
        <f>ROUND((ROUND(AT1600*AG1600,2)*ROUND(0,7)),6)</f>
        <v>0</v>
      </c>
      <c r="DD1600" t="s">
        <v>3</v>
      </c>
      <c r="DE1600" t="s">
        <v>3</v>
      </c>
      <c r="DF1600">
        <f>ROUND(ROUND(AE1600*AI1600,2)*CX1600,2)</f>
        <v>0</v>
      </c>
      <c r="DG1600">
        <f t="shared" si="721"/>
        <v>0</v>
      </c>
      <c r="DH1600">
        <f t="shared" si="703"/>
        <v>0</v>
      </c>
      <c r="DI1600">
        <f t="shared" si="704"/>
        <v>0</v>
      </c>
      <c r="DJ1600">
        <f>DF1600</f>
        <v>0</v>
      </c>
      <c r="DK1600">
        <v>0</v>
      </c>
      <c r="DL1600" t="s">
        <v>3</v>
      </c>
      <c r="DM1600">
        <v>0</v>
      </c>
      <c r="DN1600" t="s">
        <v>3</v>
      </c>
      <c r="DO1600">
        <v>0</v>
      </c>
    </row>
    <row r="1601" spans="1:119" x14ac:dyDescent="0.2">
      <c r="A1601">
        <f>ROW(Source!A925)</f>
        <v>925</v>
      </c>
      <c r="B1601">
        <v>449016111</v>
      </c>
      <c r="C1601">
        <v>449000191</v>
      </c>
      <c r="D1601">
        <v>277881811</v>
      </c>
      <c r="E1601">
        <v>1</v>
      </c>
      <c r="F1601">
        <v>1</v>
      </c>
      <c r="G1601">
        <v>1</v>
      </c>
      <c r="H1601">
        <v>3</v>
      </c>
      <c r="I1601" t="s">
        <v>1695</v>
      </c>
      <c r="J1601" t="s">
        <v>1696</v>
      </c>
      <c r="K1601" t="s">
        <v>1697</v>
      </c>
      <c r="L1601">
        <v>1346</v>
      </c>
      <c r="N1601">
        <v>1009</v>
      </c>
      <c r="O1601" t="s">
        <v>441</v>
      </c>
      <c r="P1601" t="s">
        <v>441</v>
      </c>
      <c r="Q1601">
        <v>1</v>
      </c>
      <c r="W1601">
        <v>0</v>
      </c>
      <c r="X1601">
        <v>792997800</v>
      </c>
      <c r="Y1601">
        <f>(AT1601*ROUND(0,7))</f>
        <v>0</v>
      </c>
      <c r="AA1601">
        <v>1499.09</v>
      </c>
      <c r="AB1601">
        <v>0</v>
      </c>
      <c r="AC1601">
        <v>0</v>
      </c>
      <c r="AD1601">
        <v>0</v>
      </c>
      <c r="AE1601">
        <v>931.11</v>
      </c>
      <c r="AF1601">
        <v>0</v>
      </c>
      <c r="AG1601">
        <v>0</v>
      </c>
      <c r="AH1601">
        <v>0</v>
      </c>
      <c r="AI1601">
        <v>1.61</v>
      </c>
      <c r="AJ1601">
        <v>1</v>
      </c>
      <c r="AK1601">
        <v>1</v>
      </c>
      <c r="AL1601">
        <v>1</v>
      </c>
      <c r="AM1601">
        <v>2</v>
      </c>
      <c r="AN1601">
        <v>0</v>
      </c>
      <c r="AO1601">
        <v>0</v>
      </c>
      <c r="AP1601">
        <v>1</v>
      </c>
      <c r="AQ1601">
        <v>1</v>
      </c>
      <c r="AR1601">
        <v>0</v>
      </c>
      <c r="AS1601" t="s">
        <v>3</v>
      </c>
      <c r="AT1601">
        <v>0.5</v>
      </c>
      <c r="AU1601" t="s">
        <v>135</v>
      </c>
      <c r="AV1601">
        <v>0</v>
      </c>
      <c r="AW1601">
        <v>2</v>
      </c>
      <c r="AX1601">
        <v>449000209</v>
      </c>
      <c r="AY1601">
        <v>1</v>
      </c>
      <c r="AZ1601">
        <v>0</v>
      </c>
      <c r="BA1601">
        <v>1665</v>
      </c>
      <c r="BB1601">
        <v>1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465.55500000000001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1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CV1601">
        <v>0</v>
      </c>
      <c r="CW1601">
        <v>0</v>
      </c>
      <c r="CX1601">
        <f>ROUND(Y1601*Source!I925,7)</f>
        <v>0</v>
      </c>
      <c r="CY1601">
        <f>AA1601</f>
        <v>1499.09</v>
      </c>
      <c r="CZ1601">
        <f>AE1601</f>
        <v>931.11</v>
      </c>
      <c r="DA1601">
        <f>AI1601</f>
        <v>1.61</v>
      </c>
      <c r="DB1601">
        <f>ROUND((ROUND(AT1601*CZ1601,2)*ROUND(0,7)),6)</f>
        <v>0</v>
      </c>
      <c r="DC1601">
        <f>ROUND((ROUND(AT1601*AG1601,2)*ROUND(0,7)),6)</f>
        <v>0</v>
      </c>
      <c r="DD1601" t="s">
        <v>3</v>
      </c>
      <c r="DE1601" t="s">
        <v>3</v>
      </c>
      <c r="DF1601">
        <f>ROUND(ROUND(AE1601*AI1601,2)*CX1601,2)</f>
        <v>0</v>
      </c>
      <c r="DG1601">
        <f t="shared" si="721"/>
        <v>0</v>
      </c>
      <c r="DH1601">
        <f t="shared" ref="DH1601:DH1664" si="722">ROUND(ROUND(AG1601,2)*CX1601,2)</f>
        <v>0</v>
      </c>
      <c r="DI1601">
        <f t="shared" ref="DI1601:DI1664" si="723">ROUND(ROUND(AH1601,2)*CX1601,2)</f>
        <v>0</v>
      </c>
      <c r="DJ1601">
        <f>DF1601</f>
        <v>0</v>
      </c>
      <c r="DK1601">
        <v>0</v>
      </c>
      <c r="DL1601" t="s">
        <v>3</v>
      </c>
      <c r="DM1601">
        <v>0</v>
      </c>
      <c r="DN1601" t="s">
        <v>3</v>
      </c>
      <c r="DO1601">
        <v>0</v>
      </c>
    </row>
    <row r="1602" spans="1:119" x14ac:dyDescent="0.2">
      <c r="A1602">
        <f>ROW(Source!A925)</f>
        <v>925</v>
      </c>
      <c r="B1602">
        <v>449016111</v>
      </c>
      <c r="C1602">
        <v>449000191</v>
      </c>
      <c r="D1602">
        <v>277896313</v>
      </c>
      <c r="E1602">
        <v>1</v>
      </c>
      <c r="F1602">
        <v>1</v>
      </c>
      <c r="G1602">
        <v>1</v>
      </c>
      <c r="H1602">
        <v>3</v>
      </c>
      <c r="I1602" t="s">
        <v>1583</v>
      </c>
      <c r="J1602" t="s">
        <v>1584</v>
      </c>
      <c r="K1602" t="s">
        <v>1585</v>
      </c>
      <c r="L1602">
        <v>1348</v>
      </c>
      <c r="N1602">
        <v>1009</v>
      </c>
      <c r="O1602" t="s">
        <v>83</v>
      </c>
      <c r="P1602" t="s">
        <v>83</v>
      </c>
      <c r="Q1602">
        <v>1000</v>
      </c>
      <c r="W1602">
        <v>0</v>
      </c>
      <c r="X1602">
        <v>-1568086514</v>
      </c>
      <c r="Y1602">
        <f>(AT1602*ROUND(0,7))</f>
        <v>0</v>
      </c>
      <c r="AA1602">
        <v>106680.6</v>
      </c>
      <c r="AB1602">
        <v>0</v>
      </c>
      <c r="AC1602">
        <v>0</v>
      </c>
      <c r="AD1602">
        <v>0</v>
      </c>
      <c r="AE1602">
        <v>82698.14</v>
      </c>
      <c r="AF1602">
        <v>0</v>
      </c>
      <c r="AG1602">
        <v>0</v>
      </c>
      <c r="AH1602">
        <v>0</v>
      </c>
      <c r="AI1602">
        <v>1.29</v>
      </c>
      <c r="AJ1602">
        <v>1</v>
      </c>
      <c r="AK1602">
        <v>1</v>
      </c>
      <c r="AL1602">
        <v>1</v>
      </c>
      <c r="AM1602">
        <v>2</v>
      </c>
      <c r="AN1602">
        <v>0</v>
      </c>
      <c r="AO1602">
        <v>0</v>
      </c>
      <c r="AP1602">
        <v>1</v>
      </c>
      <c r="AQ1602">
        <v>1</v>
      </c>
      <c r="AR1602">
        <v>0</v>
      </c>
      <c r="AS1602" t="s">
        <v>3</v>
      </c>
      <c r="AT1602">
        <v>6.0000000000000002E-5</v>
      </c>
      <c r="AU1602" t="s">
        <v>135</v>
      </c>
      <c r="AV1602">
        <v>0</v>
      </c>
      <c r="AW1602">
        <v>2</v>
      </c>
      <c r="AX1602">
        <v>449000210</v>
      </c>
      <c r="AY1602">
        <v>1</v>
      </c>
      <c r="AZ1602">
        <v>0</v>
      </c>
      <c r="BA1602">
        <v>1666</v>
      </c>
      <c r="BB1602">
        <v>1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4.9618884000000003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1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CV1602">
        <v>0</v>
      </c>
      <c r="CW1602">
        <v>0</v>
      </c>
      <c r="CX1602">
        <f>ROUND(Y1602*Source!I925,7)</f>
        <v>0</v>
      </c>
      <c r="CY1602">
        <f>AA1602</f>
        <v>106680.6</v>
      </c>
      <c r="CZ1602">
        <f>AE1602</f>
        <v>82698.14</v>
      </c>
      <c r="DA1602">
        <f>AI1602</f>
        <v>1.29</v>
      </c>
      <c r="DB1602">
        <f>ROUND((ROUND(AT1602*CZ1602,2)*ROUND(0,7)),6)</f>
        <v>0</v>
      </c>
      <c r="DC1602">
        <f>ROUND((ROUND(AT1602*AG1602,2)*ROUND(0,7)),6)</f>
        <v>0</v>
      </c>
      <c r="DD1602" t="s">
        <v>3</v>
      </c>
      <c r="DE1602" t="s">
        <v>3</v>
      </c>
      <c r="DF1602">
        <f>ROUND(ROUND(AE1602*AI1602,2)*CX1602,2)</f>
        <v>0</v>
      </c>
      <c r="DG1602">
        <f t="shared" si="721"/>
        <v>0</v>
      </c>
      <c r="DH1602">
        <f t="shared" si="722"/>
        <v>0</v>
      </c>
      <c r="DI1602">
        <f t="shared" si="723"/>
        <v>0</v>
      </c>
      <c r="DJ1602">
        <f>DF1602</f>
        <v>0</v>
      </c>
      <c r="DK1602">
        <v>0</v>
      </c>
      <c r="DL1602" t="s">
        <v>3</v>
      </c>
      <c r="DM1602">
        <v>0</v>
      </c>
      <c r="DN1602" t="s">
        <v>3</v>
      </c>
      <c r="DO1602">
        <v>0</v>
      </c>
    </row>
    <row r="1603" spans="1:119" x14ac:dyDescent="0.2">
      <c r="A1603">
        <f>ROW(Source!A925)</f>
        <v>925</v>
      </c>
      <c r="B1603">
        <v>449016111</v>
      </c>
      <c r="C1603">
        <v>449000191</v>
      </c>
      <c r="D1603">
        <v>277566433</v>
      </c>
      <c r="E1603">
        <v>109</v>
      </c>
      <c r="F1603">
        <v>1</v>
      </c>
      <c r="G1603">
        <v>1</v>
      </c>
      <c r="H1603">
        <v>3</v>
      </c>
      <c r="I1603" t="s">
        <v>633</v>
      </c>
      <c r="J1603" t="s">
        <v>3</v>
      </c>
      <c r="K1603" t="s">
        <v>634</v>
      </c>
      <c r="L1603">
        <v>3277935</v>
      </c>
      <c r="N1603">
        <v>1013</v>
      </c>
      <c r="O1603" t="s">
        <v>635</v>
      </c>
      <c r="P1603" t="s">
        <v>635</v>
      </c>
      <c r="Q1603">
        <v>1</v>
      </c>
      <c r="W1603">
        <v>0</v>
      </c>
      <c r="X1603">
        <v>274903907</v>
      </c>
      <c r="Y1603">
        <f t="shared" ref="Y1603:Y1613" si="724">AT1603</f>
        <v>2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1</v>
      </c>
      <c r="AJ1603">
        <v>1</v>
      </c>
      <c r="AK1603">
        <v>1</v>
      </c>
      <c r="AL1603">
        <v>1</v>
      </c>
      <c r="AM1603">
        <v>-2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 t="s">
        <v>3</v>
      </c>
      <c r="AT1603">
        <v>2</v>
      </c>
      <c r="AU1603" t="s">
        <v>3</v>
      </c>
      <c r="AV1603">
        <v>0</v>
      </c>
      <c r="AW1603">
        <v>2</v>
      </c>
      <c r="AX1603">
        <v>449000211</v>
      </c>
      <c r="AY1603">
        <v>1</v>
      </c>
      <c r="AZ1603">
        <v>2048</v>
      </c>
      <c r="BA1603">
        <v>1667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CV1603">
        <v>0</v>
      </c>
      <c r="CW1603">
        <v>0</v>
      </c>
      <c r="CX1603">
        <f>ROUND(Y1603*Source!I925,7)</f>
        <v>0.02</v>
      </c>
      <c r="CY1603">
        <f>AA1603</f>
        <v>0</v>
      </c>
      <c r="CZ1603">
        <f>AE1603</f>
        <v>0</v>
      </c>
      <c r="DA1603">
        <f>AI1603</f>
        <v>1</v>
      </c>
      <c r="DB1603">
        <f t="shared" ref="DB1603:DB1613" si="725">ROUND(ROUND(AT1603*CZ1603,2),6)</f>
        <v>0</v>
      </c>
      <c r="DC1603">
        <f t="shared" ref="DC1603:DC1613" si="726">ROUND(ROUND(AT1603*AG1603,2),6)</f>
        <v>0</v>
      </c>
      <c r="DD1603" t="s">
        <v>3</v>
      </c>
      <c r="DE1603" t="s">
        <v>3</v>
      </c>
      <c r="DF1603">
        <f t="shared" ref="DF1603:DF1609" si="727">ROUND(ROUND(AE1603,2)*CX1603,2)</f>
        <v>0</v>
      </c>
      <c r="DG1603">
        <f t="shared" si="721"/>
        <v>0</v>
      </c>
      <c r="DH1603">
        <f t="shared" si="722"/>
        <v>0</v>
      </c>
      <c r="DI1603">
        <f t="shared" si="723"/>
        <v>0</v>
      </c>
      <c r="DJ1603">
        <f>DF1603</f>
        <v>0</v>
      </c>
      <c r="DK1603">
        <v>0</v>
      </c>
      <c r="DL1603" t="s">
        <v>3</v>
      </c>
      <c r="DM1603">
        <v>0</v>
      </c>
      <c r="DN1603" t="s">
        <v>3</v>
      </c>
      <c r="DO1603">
        <v>0</v>
      </c>
    </row>
    <row r="1604" spans="1:119" x14ac:dyDescent="0.2">
      <c r="A1604">
        <f>ROW(Source!A927)</f>
        <v>927</v>
      </c>
      <c r="B1604">
        <v>449016111</v>
      </c>
      <c r="C1604">
        <v>449000213</v>
      </c>
      <c r="D1604">
        <v>277560299</v>
      </c>
      <c r="E1604">
        <v>109</v>
      </c>
      <c r="F1604">
        <v>1</v>
      </c>
      <c r="G1604">
        <v>1</v>
      </c>
      <c r="H1604">
        <v>1</v>
      </c>
      <c r="I1604" t="s">
        <v>1843</v>
      </c>
      <c r="J1604" t="s">
        <v>3</v>
      </c>
      <c r="K1604" t="s">
        <v>1844</v>
      </c>
      <c r="L1604">
        <v>1191</v>
      </c>
      <c r="N1604">
        <v>1013</v>
      </c>
      <c r="O1604" t="s">
        <v>1203</v>
      </c>
      <c r="P1604" t="s">
        <v>1203</v>
      </c>
      <c r="Q1604">
        <v>1</v>
      </c>
      <c r="W1604">
        <v>0</v>
      </c>
      <c r="X1604">
        <v>-2012709214</v>
      </c>
      <c r="Y1604">
        <f t="shared" si="724"/>
        <v>5.86</v>
      </c>
      <c r="AA1604">
        <v>0</v>
      </c>
      <c r="AB1604">
        <v>0</v>
      </c>
      <c r="AC1604">
        <v>0</v>
      </c>
      <c r="AD1604">
        <v>527.6</v>
      </c>
      <c r="AE1604">
        <v>0</v>
      </c>
      <c r="AF1604">
        <v>0</v>
      </c>
      <c r="AG1604">
        <v>0</v>
      </c>
      <c r="AH1604">
        <v>527.6</v>
      </c>
      <c r="AI1604">
        <v>1</v>
      </c>
      <c r="AJ1604">
        <v>1</v>
      </c>
      <c r="AK1604">
        <v>1</v>
      </c>
      <c r="AL1604">
        <v>1</v>
      </c>
      <c r="AM1604">
        <v>-2</v>
      </c>
      <c r="AN1604">
        <v>0</v>
      </c>
      <c r="AO1604">
        <v>0</v>
      </c>
      <c r="AP1604">
        <v>1</v>
      </c>
      <c r="AQ1604">
        <v>1</v>
      </c>
      <c r="AR1604">
        <v>0</v>
      </c>
      <c r="AS1604" t="s">
        <v>3</v>
      </c>
      <c r="AT1604">
        <v>5.86</v>
      </c>
      <c r="AU1604" t="s">
        <v>3</v>
      </c>
      <c r="AV1604">
        <v>1</v>
      </c>
      <c r="AW1604">
        <v>2</v>
      </c>
      <c r="AX1604">
        <v>449000224</v>
      </c>
      <c r="AY1604">
        <v>2</v>
      </c>
      <c r="AZ1604">
        <v>131072</v>
      </c>
      <c r="BA1604">
        <v>1668</v>
      </c>
      <c r="BB1604">
        <v>1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3091.7360000000003</v>
      </c>
      <c r="BN1604">
        <v>5.86</v>
      </c>
      <c r="BO1604">
        <v>0</v>
      </c>
      <c r="BP1604">
        <v>1</v>
      </c>
      <c r="BQ1604">
        <v>0</v>
      </c>
      <c r="BR1604">
        <v>0</v>
      </c>
      <c r="BS1604">
        <v>0</v>
      </c>
      <c r="BT1604">
        <v>3091.7360000000003</v>
      </c>
      <c r="BU1604">
        <v>5.86</v>
      </c>
      <c r="BV1604">
        <v>0</v>
      </c>
      <c r="BW1604">
        <v>1</v>
      </c>
      <c r="CU1604">
        <f>ROUND(AT1604*Source!I927*AH1604*AL1604,2)</f>
        <v>30.92</v>
      </c>
      <c r="CV1604">
        <f>ROUND(Y1604*Source!I927,7)</f>
        <v>5.8599999999999999E-2</v>
      </c>
      <c r="CW1604">
        <v>0</v>
      </c>
      <c r="CX1604">
        <f>ROUND(Y1604*Source!I927,7)</f>
        <v>5.8599999999999999E-2</v>
      </c>
      <c r="CY1604">
        <f>AD1604</f>
        <v>527.6</v>
      </c>
      <c r="CZ1604">
        <f>AH1604</f>
        <v>527.6</v>
      </c>
      <c r="DA1604">
        <f>AL1604</f>
        <v>1</v>
      </c>
      <c r="DB1604">
        <f t="shared" si="725"/>
        <v>3091.74</v>
      </c>
      <c r="DC1604">
        <f t="shared" si="726"/>
        <v>0</v>
      </c>
      <c r="DD1604" t="s">
        <v>3</v>
      </c>
      <c r="DE1604" t="s">
        <v>3</v>
      </c>
      <c r="DF1604">
        <f t="shared" si="727"/>
        <v>0</v>
      </c>
      <c r="DG1604">
        <f t="shared" si="721"/>
        <v>0</v>
      </c>
      <c r="DH1604">
        <f t="shared" si="722"/>
        <v>0</v>
      </c>
      <c r="DI1604">
        <f t="shared" si="723"/>
        <v>30.92</v>
      </c>
      <c r="DJ1604">
        <f>DI1604</f>
        <v>30.92</v>
      </c>
      <c r="DK1604">
        <v>1</v>
      </c>
      <c r="DL1604" t="s">
        <v>3</v>
      </c>
      <c r="DM1604">
        <v>0</v>
      </c>
      <c r="DN1604" t="s">
        <v>3</v>
      </c>
      <c r="DO1604">
        <v>0</v>
      </c>
    </row>
    <row r="1605" spans="1:119" x14ac:dyDescent="0.2">
      <c r="A1605">
        <f>ROW(Source!A927)</f>
        <v>927</v>
      </c>
      <c r="B1605">
        <v>449016111</v>
      </c>
      <c r="C1605">
        <v>449000213</v>
      </c>
      <c r="D1605">
        <v>277560491</v>
      </c>
      <c r="E1605">
        <v>109</v>
      </c>
      <c r="F1605">
        <v>1</v>
      </c>
      <c r="G1605">
        <v>1</v>
      </c>
      <c r="H1605">
        <v>1</v>
      </c>
      <c r="I1605" t="s">
        <v>1204</v>
      </c>
      <c r="J1605" t="s">
        <v>3</v>
      </c>
      <c r="K1605" t="s">
        <v>1205</v>
      </c>
      <c r="L1605">
        <v>1191</v>
      </c>
      <c r="N1605">
        <v>1013</v>
      </c>
      <c r="O1605" t="s">
        <v>1203</v>
      </c>
      <c r="P1605" t="s">
        <v>1203</v>
      </c>
      <c r="Q1605">
        <v>1</v>
      </c>
      <c r="W1605">
        <v>0</v>
      </c>
      <c r="X1605">
        <v>-1417349443</v>
      </c>
      <c r="Y1605">
        <f t="shared" si="724"/>
        <v>0.4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1</v>
      </c>
      <c r="AJ1605">
        <v>1</v>
      </c>
      <c r="AK1605">
        <v>1</v>
      </c>
      <c r="AL1605">
        <v>1</v>
      </c>
      <c r="AM1605">
        <v>-2</v>
      </c>
      <c r="AN1605">
        <v>0</v>
      </c>
      <c r="AO1605">
        <v>0</v>
      </c>
      <c r="AP1605">
        <v>1</v>
      </c>
      <c r="AQ1605">
        <v>1</v>
      </c>
      <c r="AR1605">
        <v>0</v>
      </c>
      <c r="AS1605" t="s">
        <v>3</v>
      </c>
      <c r="AT1605">
        <v>0.4</v>
      </c>
      <c r="AU1605" t="s">
        <v>3</v>
      </c>
      <c r="AV1605">
        <v>2</v>
      </c>
      <c r="AW1605">
        <v>2</v>
      </c>
      <c r="AX1605">
        <v>449000225</v>
      </c>
      <c r="AY1605">
        <v>1</v>
      </c>
      <c r="AZ1605">
        <v>0</v>
      </c>
      <c r="BA1605">
        <v>1669</v>
      </c>
      <c r="BB1605">
        <v>1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CV1605">
        <v>0</v>
      </c>
      <c r="CW1605">
        <v>0</v>
      </c>
      <c r="CX1605">
        <f>ROUND(Y1605*Source!I927,7)</f>
        <v>4.0000000000000001E-3</v>
      </c>
      <c r="CY1605">
        <f>AD1605</f>
        <v>0</v>
      </c>
      <c r="CZ1605">
        <f>AH1605</f>
        <v>0</v>
      </c>
      <c r="DA1605">
        <f>AL1605</f>
        <v>1</v>
      </c>
      <c r="DB1605">
        <f t="shared" si="725"/>
        <v>0</v>
      </c>
      <c r="DC1605">
        <f t="shared" si="726"/>
        <v>0</v>
      </c>
      <c r="DD1605" t="s">
        <v>3</v>
      </c>
      <c r="DE1605" t="s">
        <v>3</v>
      </c>
      <c r="DF1605">
        <f t="shared" si="727"/>
        <v>0</v>
      </c>
      <c r="DG1605">
        <f t="shared" si="721"/>
        <v>0</v>
      </c>
      <c r="DH1605">
        <f t="shared" si="722"/>
        <v>0</v>
      </c>
      <c r="DI1605">
        <f t="shared" si="723"/>
        <v>0</v>
      </c>
      <c r="DJ1605">
        <f>DI1605</f>
        <v>0</v>
      </c>
      <c r="DK1605">
        <v>0</v>
      </c>
      <c r="DL1605" t="s">
        <v>3</v>
      </c>
      <c r="DM1605">
        <v>0</v>
      </c>
      <c r="DN1605" t="s">
        <v>3</v>
      </c>
      <c r="DO1605">
        <v>0</v>
      </c>
    </row>
    <row r="1606" spans="1:119" x14ac:dyDescent="0.2">
      <c r="A1606">
        <f>ROW(Source!A927)</f>
        <v>927</v>
      </c>
      <c r="B1606">
        <v>449016111</v>
      </c>
      <c r="C1606">
        <v>449000213</v>
      </c>
      <c r="D1606">
        <v>277944622</v>
      </c>
      <c r="E1606">
        <v>1</v>
      </c>
      <c r="F1606">
        <v>1</v>
      </c>
      <c r="G1606">
        <v>1</v>
      </c>
      <c r="H1606">
        <v>2</v>
      </c>
      <c r="I1606" t="s">
        <v>1220</v>
      </c>
      <c r="J1606" t="s">
        <v>1221</v>
      </c>
      <c r="K1606" t="s">
        <v>1222</v>
      </c>
      <c r="L1606">
        <v>1368</v>
      </c>
      <c r="N1606">
        <v>1011</v>
      </c>
      <c r="O1606" t="s">
        <v>1100</v>
      </c>
      <c r="P1606" t="s">
        <v>1100</v>
      </c>
      <c r="Q1606">
        <v>1</v>
      </c>
      <c r="W1606">
        <v>0</v>
      </c>
      <c r="X1606">
        <v>-776243211</v>
      </c>
      <c r="Y1606">
        <f t="shared" si="724"/>
        <v>0.2</v>
      </c>
      <c r="AA1606">
        <v>0</v>
      </c>
      <c r="AB1606">
        <v>1626.29</v>
      </c>
      <c r="AC1606">
        <v>724.95</v>
      </c>
      <c r="AD1606">
        <v>0</v>
      </c>
      <c r="AE1606">
        <v>0</v>
      </c>
      <c r="AF1606">
        <v>1626.29</v>
      </c>
      <c r="AG1606">
        <v>724.95</v>
      </c>
      <c r="AH1606">
        <v>0</v>
      </c>
      <c r="AI1606">
        <v>1</v>
      </c>
      <c r="AJ1606">
        <v>1</v>
      </c>
      <c r="AK1606">
        <v>1</v>
      </c>
      <c r="AL1606">
        <v>1</v>
      </c>
      <c r="AM1606">
        <v>-2</v>
      </c>
      <c r="AN1606">
        <v>0</v>
      </c>
      <c r="AO1606">
        <v>0</v>
      </c>
      <c r="AP1606">
        <v>1</v>
      </c>
      <c r="AQ1606">
        <v>1</v>
      </c>
      <c r="AR1606">
        <v>0</v>
      </c>
      <c r="AS1606" t="s">
        <v>3</v>
      </c>
      <c r="AT1606">
        <v>0.2</v>
      </c>
      <c r="AU1606" t="s">
        <v>3</v>
      </c>
      <c r="AV1606">
        <v>1</v>
      </c>
      <c r="AW1606">
        <v>2</v>
      </c>
      <c r="AX1606">
        <v>449000226</v>
      </c>
      <c r="AY1606">
        <v>2</v>
      </c>
      <c r="AZ1606">
        <v>98304</v>
      </c>
      <c r="BA1606">
        <v>1670</v>
      </c>
      <c r="BB1606">
        <v>1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325.25800000000004</v>
      </c>
      <c r="BL1606">
        <v>144.99</v>
      </c>
      <c r="BM1606">
        <v>0</v>
      </c>
      <c r="BN1606">
        <v>0</v>
      </c>
      <c r="BO1606">
        <v>0.2</v>
      </c>
      <c r="BP1606">
        <v>1</v>
      </c>
      <c r="BQ1606">
        <v>0</v>
      </c>
      <c r="BR1606">
        <v>325.25800000000004</v>
      </c>
      <c r="BS1606">
        <v>144.99</v>
      </c>
      <c r="BT1606">
        <v>0</v>
      </c>
      <c r="BU1606">
        <v>0</v>
      </c>
      <c r="BV1606">
        <v>0.2</v>
      </c>
      <c r="BW1606">
        <v>1</v>
      </c>
      <c r="CV1606">
        <v>0</v>
      </c>
      <c r="CW1606">
        <f>ROUND(Y1606*Source!I927*DO1606,7)</f>
        <v>2E-3</v>
      </c>
      <c r="CX1606">
        <f>ROUND(Y1606*Source!I927,7)</f>
        <v>2E-3</v>
      </c>
      <c r="CY1606">
        <f>AB1606</f>
        <v>1626.29</v>
      </c>
      <c r="CZ1606">
        <f>AF1606</f>
        <v>1626.29</v>
      </c>
      <c r="DA1606">
        <f>AJ1606</f>
        <v>1</v>
      </c>
      <c r="DB1606">
        <f t="shared" si="725"/>
        <v>325.26</v>
      </c>
      <c r="DC1606">
        <f t="shared" si="726"/>
        <v>144.99</v>
      </c>
      <c r="DD1606" t="s">
        <v>3</v>
      </c>
      <c r="DE1606" t="s">
        <v>3</v>
      </c>
      <c r="DF1606">
        <f t="shared" si="727"/>
        <v>0</v>
      </c>
      <c r="DG1606">
        <f t="shared" si="721"/>
        <v>3.25</v>
      </c>
      <c r="DH1606">
        <f t="shared" si="722"/>
        <v>1.45</v>
      </c>
      <c r="DI1606">
        <f t="shared" si="723"/>
        <v>0</v>
      </c>
      <c r="DJ1606">
        <f>DG1606+DH1606</f>
        <v>4.7</v>
      </c>
      <c r="DK1606">
        <v>1</v>
      </c>
      <c r="DL1606" t="s">
        <v>1223</v>
      </c>
      <c r="DM1606">
        <v>6</v>
      </c>
      <c r="DN1606" t="s">
        <v>1203</v>
      </c>
      <c r="DO1606">
        <v>1</v>
      </c>
    </row>
    <row r="1607" spans="1:119" x14ac:dyDescent="0.2">
      <c r="A1607">
        <f>ROW(Source!A927)</f>
        <v>927</v>
      </c>
      <c r="B1607">
        <v>449016111</v>
      </c>
      <c r="C1607">
        <v>449000213</v>
      </c>
      <c r="D1607">
        <v>277944765</v>
      </c>
      <c r="E1607">
        <v>1</v>
      </c>
      <c r="F1607">
        <v>1</v>
      </c>
      <c r="G1607">
        <v>1</v>
      </c>
      <c r="H1607">
        <v>2</v>
      </c>
      <c r="I1607" t="s">
        <v>1858</v>
      </c>
      <c r="J1607" t="s">
        <v>1859</v>
      </c>
      <c r="K1607" t="s">
        <v>1860</v>
      </c>
      <c r="L1607">
        <v>1368</v>
      </c>
      <c r="N1607">
        <v>1011</v>
      </c>
      <c r="O1607" t="s">
        <v>1100</v>
      </c>
      <c r="P1607" t="s">
        <v>1100</v>
      </c>
      <c r="Q1607">
        <v>1</v>
      </c>
      <c r="W1607">
        <v>0</v>
      </c>
      <c r="X1607">
        <v>-2097933609</v>
      </c>
      <c r="Y1607">
        <f t="shared" si="724"/>
        <v>1.37</v>
      </c>
      <c r="AA1607">
        <v>0</v>
      </c>
      <c r="AB1607">
        <v>2.77</v>
      </c>
      <c r="AC1607">
        <v>0</v>
      </c>
      <c r="AD1607">
        <v>0</v>
      </c>
      <c r="AE1607">
        <v>0</v>
      </c>
      <c r="AF1607">
        <v>1.75</v>
      </c>
      <c r="AG1607">
        <v>0</v>
      </c>
      <c r="AH1607">
        <v>0</v>
      </c>
      <c r="AI1607">
        <v>1</v>
      </c>
      <c r="AJ1607">
        <v>1.58</v>
      </c>
      <c r="AK1607">
        <v>1</v>
      </c>
      <c r="AL1607">
        <v>1</v>
      </c>
      <c r="AM1607">
        <v>2</v>
      </c>
      <c r="AN1607">
        <v>0</v>
      </c>
      <c r="AO1607">
        <v>0</v>
      </c>
      <c r="AP1607">
        <v>1</v>
      </c>
      <c r="AQ1607">
        <v>1</v>
      </c>
      <c r="AR1607">
        <v>0</v>
      </c>
      <c r="AS1607" t="s">
        <v>3</v>
      </c>
      <c r="AT1607">
        <v>1.37</v>
      </c>
      <c r="AU1607" t="s">
        <v>3</v>
      </c>
      <c r="AV1607">
        <v>1</v>
      </c>
      <c r="AW1607">
        <v>2</v>
      </c>
      <c r="AX1607">
        <v>449000227</v>
      </c>
      <c r="AY1607">
        <v>1</v>
      </c>
      <c r="AZ1607">
        <v>0</v>
      </c>
      <c r="BA1607">
        <v>1671</v>
      </c>
      <c r="BB1607">
        <v>1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2.3975</v>
      </c>
      <c r="BL1607">
        <v>0</v>
      </c>
      <c r="BM1607">
        <v>0</v>
      </c>
      <c r="BN1607">
        <v>0</v>
      </c>
      <c r="BO1607">
        <v>0</v>
      </c>
      <c r="BP1607">
        <v>1</v>
      </c>
      <c r="BQ1607">
        <v>0</v>
      </c>
      <c r="BR1607">
        <v>2.3975</v>
      </c>
      <c r="BS1607">
        <v>0</v>
      </c>
      <c r="BT1607">
        <v>0</v>
      </c>
      <c r="BU1607">
        <v>0</v>
      </c>
      <c r="BV1607">
        <v>0</v>
      </c>
      <c r="BW1607">
        <v>1</v>
      </c>
      <c r="CV1607">
        <v>0</v>
      </c>
      <c r="CW1607">
        <f>ROUND(Y1607*Source!I927*DO1607,7)</f>
        <v>0</v>
      </c>
      <c r="CX1607">
        <f>ROUND(Y1607*Source!I927,7)</f>
        <v>1.37E-2</v>
      </c>
      <c r="CY1607">
        <f>AB1607</f>
        <v>2.77</v>
      </c>
      <c r="CZ1607">
        <f>AF1607</f>
        <v>1.75</v>
      </c>
      <c r="DA1607">
        <f>AJ1607</f>
        <v>1.58</v>
      </c>
      <c r="DB1607">
        <f t="shared" si="725"/>
        <v>2.4</v>
      </c>
      <c r="DC1607">
        <f t="shared" si="726"/>
        <v>0</v>
      </c>
      <c r="DD1607" t="s">
        <v>3</v>
      </c>
      <c r="DE1607" t="s">
        <v>3</v>
      </c>
      <c r="DF1607">
        <f t="shared" si="727"/>
        <v>0</v>
      </c>
      <c r="DG1607">
        <f>ROUND(ROUND(AF1607*AJ1607,2)*CX1607,2)</f>
        <v>0.04</v>
      </c>
      <c r="DH1607">
        <f t="shared" si="722"/>
        <v>0</v>
      </c>
      <c r="DI1607">
        <f t="shared" si="723"/>
        <v>0</v>
      </c>
      <c r="DJ1607">
        <f>DG1607+DH1607</f>
        <v>0.04</v>
      </c>
      <c r="DK1607">
        <v>0</v>
      </c>
      <c r="DL1607" t="s">
        <v>3</v>
      </c>
      <c r="DM1607">
        <v>0</v>
      </c>
      <c r="DN1607" t="s">
        <v>3</v>
      </c>
      <c r="DO1607">
        <v>0</v>
      </c>
    </row>
    <row r="1608" spans="1:119" x14ac:dyDescent="0.2">
      <c r="A1608">
        <f>ROW(Source!A927)</f>
        <v>927</v>
      </c>
      <c r="B1608">
        <v>449016111</v>
      </c>
      <c r="C1608">
        <v>449000213</v>
      </c>
      <c r="D1608">
        <v>277944815</v>
      </c>
      <c r="E1608">
        <v>1</v>
      </c>
      <c r="F1608">
        <v>1</v>
      </c>
      <c r="G1608">
        <v>1</v>
      </c>
      <c r="H1608">
        <v>2</v>
      </c>
      <c r="I1608" t="s">
        <v>1481</v>
      </c>
      <c r="J1608" t="s">
        <v>1482</v>
      </c>
      <c r="K1608" t="s">
        <v>1483</v>
      </c>
      <c r="L1608">
        <v>1368</v>
      </c>
      <c r="N1608">
        <v>1011</v>
      </c>
      <c r="O1608" t="s">
        <v>1100</v>
      </c>
      <c r="P1608" t="s">
        <v>1100</v>
      </c>
      <c r="Q1608">
        <v>1</v>
      </c>
      <c r="W1608">
        <v>0</v>
      </c>
      <c r="X1608">
        <v>569581950</v>
      </c>
      <c r="Y1608">
        <f t="shared" si="724"/>
        <v>1.37</v>
      </c>
      <c r="AA1608">
        <v>0</v>
      </c>
      <c r="AB1608">
        <v>13.08</v>
      </c>
      <c r="AC1608">
        <v>0</v>
      </c>
      <c r="AD1608">
        <v>0</v>
      </c>
      <c r="AE1608">
        <v>0</v>
      </c>
      <c r="AF1608">
        <v>8.84</v>
      </c>
      <c r="AG1608">
        <v>0</v>
      </c>
      <c r="AH1608">
        <v>0</v>
      </c>
      <c r="AI1608">
        <v>1</v>
      </c>
      <c r="AJ1608">
        <v>1.48</v>
      </c>
      <c r="AK1608">
        <v>1</v>
      </c>
      <c r="AL1608">
        <v>1</v>
      </c>
      <c r="AM1608">
        <v>2</v>
      </c>
      <c r="AN1608">
        <v>0</v>
      </c>
      <c r="AO1608">
        <v>0</v>
      </c>
      <c r="AP1608">
        <v>1</v>
      </c>
      <c r="AQ1608">
        <v>1</v>
      </c>
      <c r="AR1608">
        <v>0</v>
      </c>
      <c r="AS1608" t="s">
        <v>3</v>
      </c>
      <c r="AT1608">
        <v>1.37</v>
      </c>
      <c r="AU1608" t="s">
        <v>3</v>
      </c>
      <c r="AV1608">
        <v>1</v>
      </c>
      <c r="AW1608">
        <v>2</v>
      </c>
      <c r="AX1608">
        <v>449000228</v>
      </c>
      <c r="AY1608">
        <v>1</v>
      </c>
      <c r="AZ1608">
        <v>0</v>
      </c>
      <c r="BA1608">
        <v>1672</v>
      </c>
      <c r="BB1608">
        <v>1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12.110800000000001</v>
      </c>
      <c r="BL1608">
        <v>0</v>
      </c>
      <c r="BM1608">
        <v>0</v>
      </c>
      <c r="BN1608">
        <v>0</v>
      </c>
      <c r="BO1608">
        <v>0</v>
      </c>
      <c r="BP1608">
        <v>1</v>
      </c>
      <c r="BQ1608">
        <v>0</v>
      </c>
      <c r="BR1608">
        <v>12.110800000000001</v>
      </c>
      <c r="BS1608">
        <v>0</v>
      </c>
      <c r="BT1608">
        <v>0</v>
      </c>
      <c r="BU1608">
        <v>0</v>
      </c>
      <c r="BV1608">
        <v>0</v>
      </c>
      <c r="BW1608">
        <v>1</v>
      </c>
      <c r="CV1608">
        <v>0</v>
      </c>
      <c r="CW1608">
        <f>ROUND(Y1608*Source!I927*DO1608,7)</f>
        <v>0</v>
      </c>
      <c r="CX1608">
        <f>ROUND(Y1608*Source!I927,7)</f>
        <v>1.37E-2</v>
      </c>
      <c r="CY1608">
        <f>AB1608</f>
        <v>13.08</v>
      </c>
      <c r="CZ1608">
        <f>AF1608</f>
        <v>8.84</v>
      </c>
      <c r="DA1608">
        <f>AJ1608</f>
        <v>1.48</v>
      </c>
      <c r="DB1608">
        <f t="shared" si="725"/>
        <v>12.11</v>
      </c>
      <c r="DC1608">
        <f t="shared" si="726"/>
        <v>0</v>
      </c>
      <c r="DD1608" t="s">
        <v>3</v>
      </c>
      <c r="DE1608" t="s">
        <v>3</v>
      </c>
      <c r="DF1608">
        <f t="shared" si="727"/>
        <v>0</v>
      </c>
      <c r="DG1608">
        <f>ROUND(ROUND(AF1608*AJ1608,2)*CX1608,2)</f>
        <v>0.18</v>
      </c>
      <c r="DH1608">
        <f t="shared" si="722"/>
        <v>0</v>
      </c>
      <c r="DI1608">
        <f t="shared" si="723"/>
        <v>0</v>
      </c>
      <c r="DJ1608">
        <f>DG1608+DH1608</f>
        <v>0.18</v>
      </c>
      <c r="DK1608">
        <v>0</v>
      </c>
      <c r="DL1608" t="s">
        <v>3</v>
      </c>
      <c r="DM1608">
        <v>0</v>
      </c>
      <c r="DN1608" t="s">
        <v>3</v>
      </c>
      <c r="DO1608">
        <v>0</v>
      </c>
    </row>
    <row r="1609" spans="1:119" x14ac:dyDescent="0.2">
      <c r="A1609">
        <f>ROW(Source!A927)</f>
        <v>927</v>
      </c>
      <c r="B1609">
        <v>449016111</v>
      </c>
      <c r="C1609">
        <v>449000213</v>
      </c>
      <c r="D1609">
        <v>277945805</v>
      </c>
      <c r="E1609">
        <v>1</v>
      </c>
      <c r="F1609">
        <v>1</v>
      </c>
      <c r="G1609">
        <v>1</v>
      </c>
      <c r="H1609">
        <v>2</v>
      </c>
      <c r="I1609" t="s">
        <v>1206</v>
      </c>
      <c r="J1609" t="s">
        <v>1207</v>
      </c>
      <c r="K1609" t="s">
        <v>1208</v>
      </c>
      <c r="L1609">
        <v>1368</v>
      </c>
      <c r="N1609">
        <v>1011</v>
      </c>
      <c r="O1609" t="s">
        <v>1100</v>
      </c>
      <c r="P1609" t="s">
        <v>1100</v>
      </c>
      <c r="Q1609">
        <v>1</v>
      </c>
      <c r="W1609">
        <v>0</v>
      </c>
      <c r="X1609">
        <v>721652621</v>
      </c>
      <c r="Y1609">
        <f t="shared" si="724"/>
        <v>0.2</v>
      </c>
      <c r="AA1609">
        <v>0</v>
      </c>
      <c r="AB1609">
        <v>641.70000000000005</v>
      </c>
      <c r="AC1609">
        <v>539.69000000000005</v>
      </c>
      <c r="AD1609">
        <v>0</v>
      </c>
      <c r="AE1609">
        <v>0</v>
      </c>
      <c r="AF1609">
        <v>641.70000000000005</v>
      </c>
      <c r="AG1609">
        <v>539.69000000000005</v>
      </c>
      <c r="AH1609">
        <v>0</v>
      </c>
      <c r="AI1609">
        <v>1</v>
      </c>
      <c r="AJ1609">
        <v>1</v>
      </c>
      <c r="AK1609">
        <v>1</v>
      </c>
      <c r="AL1609">
        <v>1</v>
      </c>
      <c r="AM1609">
        <v>-2</v>
      </c>
      <c r="AN1609">
        <v>0</v>
      </c>
      <c r="AO1609">
        <v>0</v>
      </c>
      <c r="AP1609">
        <v>1</v>
      </c>
      <c r="AQ1609">
        <v>1</v>
      </c>
      <c r="AR1609">
        <v>0</v>
      </c>
      <c r="AS1609" t="s">
        <v>3</v>
      </c>
      <c r="AT1609">
        <v>0.2</v>
      </c>
      <c r="AU1609" t="s">
        <v>3</v>
      </c>
      <c r="AV1609">
        <v>1</v>
      </c>
      <c r="AW1609">
        <v>2</v>
      </c>
      <c r="AX1609">
        <v>449000229</v>
      </c>
      <c r="AY1609">
        <v>2</v>
      </c>
      <c r="AZ1609">
        <v>98304</v>
      </c>
      <c r="BA1609">
        <v>1673</v>
      </c>
      <c r="BB1609">
        <v>1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128.34</v>
      </c>
      <c r="BL1609">
        <v>107.93800000000002</v>
      </c>
      <c r="BM1609">
        <v>0</v>
      </c>
      <c r="BN1609">
        <v>0</v>
      </c>
      <c r="BO1609">
        <v>0.2</v>
      </c>
      <c r="BP1609">
        <v>1</v>
      </c>
      <c r="BQ1609">
        <v>0</v>
      </c>
      <c r="BR1609">
        <v>128.34</v>
      </c>
      <c r="BS1609">
        <v>107.93800000000002</v>
      </c>
      <c r="BT1609">
        <v>0</v>
      </c>
      <c r="BU1609">
        <v>0</v>
      </c>
      <c r="BV1609">
        <v>0.2</v>
      </c>
      <c r="BW1609">
        <v>1</v>
      </c>
      <c r="CV1609">
        <v>0</v>
      </c>
      <c r="CW1609">
        <f>ROUND(Y1609*Source!I927*DO1609,7)</f>
        <v>2E-3</v>
      </c>
      <c r="CX1609">
        <f>ROUND(Y1609*Source!I927,7)</f>
        <v>2E-3</v>
      </c>
      <c r="CY1609">
        <f>AB1609</f>
        <v>641.70000000000005</v>
      </c>
      <c r="CZ1609">
        <f>AF1609</f>
        <v>641.70000000000005</v>
      </c>
      <c r="DA1609">
        <f>AJ1609</f>
        <v>1</v>
      </c>
      <c r="DB1609">
        <f t="shared" si="725"/>
        <v>128.34</v>
      </c>
      <c r="DC1609">
        <f t="shared" si="726"/>
        <v>107.94</v>
      </c>
      <c r="DD1609" t="s">
        <v>3</v>
      </c>
      <c r="DE1609" t="s">
        <v>3</v>
      </c>
      <c r="DF1609">
        <f t="shared" si="727"/>
        <v>0</v>
      </c>
      <c r="DG1609">
        <f t="shared" ref="DG1609:DG1616" si="728">ROUND(ROUND(AF1609,2)*CX1609,2)</f>
        <v>1.28</v>
      </c>
      <c r="DH1609">
        <f t="shared" si="722"/>
        <v>1.08</v>
      </c>
      <c r="DI1609">
        <f t="shared" si="723"/>
        <v>0</v>
      </c>
      <c r="DJ1609">
        <f>DG1609+DH1609</f>
        <v>2.3600000000000003</v>
      </c>
      <c r="DK1609">
        <v>1</v>
      </c>
      <c r="DL1609" t="s">
        <v>1209</v>
      </c>
      <c r="DM1609">
        <v>4</v>
      </c>
      <c r="DN1609" t="s">
        <v>1203</v>
      </c>
      <c r="DO1609">
        <v>1</v>
      </c>
    </row>
    <row r="1610" spans="1:119" x14ac:dyDescent="0.2">
      <c r="A1610">
        <f>ROW(Source!A927)</f>
        <v>927</v>
      </c>
      <c r="B1610">
        <v>449016111</v>
      </c>
      <c r="C1610">
        <v>449000213</v>
      </c>
      <c r="D1610">
        <v>277865783</v>
      </c>
      <c r="E1610">
        <v>1</v>
      </c>
      <c r="F1610">
        <v>1</v>
      </c>
      <c r="G1610">
        <v>1</v>
      </c>
      <c r="H1610">
        <v>3</v>
      </c>
      <c r="I1610" t="s">
        <v>1799</v>
      </c>
      <c r="J1610" t="s">
        <v>1800</v>
      </c>
      <c r="K1610" t="s">
        <v>1801</v>
      </c>
      <c r="L1610">
        <v>1302</v>
      </c>
      <c r="N1610">
        <v>1003</v>
      </c>
      <c r="O1610" t="s">
        <v>588</v>
      </c>
      <c r="P1610" t="s">
        <v>588</v>
      </c>
      <c r="Q1610">
        <v>10</v>
      </c>
      <c r="W1610">
        <v>0</v>
      </c>
      <c r="X1610">
        <v>153135899</v>
      </c>
      <c r="Y1610">
        <f t="shared" si="724"/>
        <v>0.96</v>
      </c>
      <c r="AA1610">
        <v>57.7</v>
      </c>
      <c r="AB1610">
        <v>0</v>
      </c>
      <c r="AC1610">
        <v>0</v>
      </c>
      <c r="AD1610">
        <v>0</v>
      </c>
      <c r="AE1610">
        <v>37.71</v>
      </c>
      <c r="AF1610">
        <v>0</v>
      </c>
      <c r="AG1610">
        <v>0</v>
      </c>
      <c r="AH1610">
        <v>0</v>
      </c>
      <c r="AI1610">
        <v>1.53</v>
      </c>
      <c r="AJ1610">
        <v>1</v>
      </c>
      <c r="AK1610">
        <v>1</v>
      </c>
      <c r="AL1610">
        <v>1</v>
      </c>
      <c r="AM1610">
        <v>2</v>
      </c>
      <c r="AN1610">
        <v>0</v>
      </c>
      <c r="AO1610">
        <v>0</v>
      </c>
      <c r="AP1610">
        <v>1</v>
      </c>
      <c r="AQ1610">
        <v>1</v>
      </c>
      <c r="AR1610">
        <v>0</v>
      </c>
      <c r="AS1610" t="s">
        <v>3</v>
      </c>
      <c r="AT1610">
        <v>0.96</v>
      </c>
      <c r="AU1610" t="s">
        <v>3</v>
      </c>
      <c r="AV1610">
        <v>0</v>
      </c>
      <c r="AW1610">
        <v>2</v>
      </c>
      <c r="AX1610">
        <v>449000230</v>
      </c>
      <c r="AY1610">
        <v>1</v>
      </c>
      <c r="AZ1610">
        <v>0</v>
      </c>
      <c r="BA1610">
        <v>1674</v>
      </c>
      <c r="BB1610">
        <v>1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36.201599999999999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1</v>
      </c>
      <c r="BQ1610">
        <v>36.201599999999999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1</v>
      </c>
      <c r="CV1610">
        <v>0</v>
      </c>
      <c r="CW1610">
        <v>0</v>
      </c>
      <c r="CX1610">
        <f>ROUND(Y1610*Source!I927,7)</f>
        <v>9.5999999999999992E-3</v>
      </c>
      <c r="CY1610">
        <f>AA1610</f>
        <v>57.7</v>
      </c>
      <c r="CZ1610">
        <f>AE1610</f>
        <v>37.71</v>
      </c>
      <c r="DA1610">
        <f>AI1610</f>
        <v>1.53</v>
      </c>
      <c r="DB1610">
        <f t="shared" si="725"/>
        <v>36.200000000000003</v>
      </c>
      <c r="DC1610">
        <f t="shared" si="726"/>
        <v>0</v>
      </c>
      <c r="DD1610" t="s">
        <v>3</v>
      </c>
      <c r="DE1610" t="s">
        <v>3</v>
      </c>
      <c r="DF1610">
        <f>ROUND(ROUND(AE1610*AI1610,2)*CX1610,2)</f>
        <v>0.55000000000000004</v>
      </c>
      <c r="DG1610">
        <f t="shared" si="728"/>
        <v>0</v>
      </c>
      <c r="DH1610">
        <f t="shared" si="722"/>
        <v>0</v>
      </c>
      <c r="DI1610">
        <f t="shared" si="723"/>
        <v>0</v>
      </c>
      <c r="DJ1610">
        <f>DF1610</f>
        <v>0.55000000000000004</v>
      </c>
      <c r="DK1610">
        <v>0</v>
      </c>
      <c r="DL1610" t="s">
        <v>3</v>
      </c>
      <c r="DM1610">
        <v>0</v>
      </c>
      <c r="DN1610" t="s">
        <v>3</v>
      </c>
      <c r="DO1610">
        <v>0</v>
      </c>
    </row>
    <row r="1611" spans="1:119" x14ac:dyDescent="0.2">
      <c r="A1611">
        <f>ROW(Source!A927)</f>
        <v>927</v>
      </c>
      <c r="B1611">
        <v>449016111</v>
      </c>
      <c r="C1611">
        <v>449000213</v>
      </c>
      <c r="D1611">
        <v>277881811</v>
      </c>
      <c r="E1611">
        <v>1</v>
      </c>
      <c r="F1611">
        <v>1</v>
      </c>
      <c r="G1611">
        <v>1</v>
      </c>
      <c r="H1611">
        <v>3</v>
      </c>
      <c r="I1611" t="s">
        <v>1695</v>
      </c>
      <c r="J1611" t="s">
        <v>1696</v>
      </c>
      <c r="K1611" t="s">
        <v>1697</v>
      </c>
      <c r="L1611">
        <v>1346</v>
      </c>
      <c r="N1611">
        <v>1009</v>
      </c>
      <c r="O1611" t="s">
        <v>441</v>
      </c>
      <c r="P1611" t="s">
        <v>441</v>
      </c>
      <c r="Q1611">
        <v>1</v>
      </c>
      <c r="W1611">
        <v>0</v>
      </c>
      <c r="X1611">
        <v>792997800</v>
      </c>
      <c r="Y1611">
        <f t="shared" si="724"/>
        <v>0.5</v>
      </c>
      <c r="AA1611">
        <v>1499.09</v>
      </c>
      <c r="AB1611">
        <v>0</v>
      </c>
      <c r="AC1611">
        <v>0</v>
      </c>
      <c r="AD1611">
        <v>0</v>
      </c>
      <c r="AE1611">
        <v>931.11</v>
      </c>
      <c r="AF1611">
        <v>0</v>
      </c>
      <c r="AG1611">
        <v>0</v>
      </c>
      <c r="AH1611">
        <v>0</v>
      </c>
      <c r="AI1611">
        <v>1.61</v>
      </c>
      <c r="AJ1611">
        <v>1</v>
      </c>
      <c r="AK1611">
        <v>1</v>
      </c>
      <c r="AL1611">
        <v>1</v>
      </c>
      <c r="AM1611">
        <v>2</v>
      </c>
      <c r="AN1611">
        <v>0</v>
      </c>
      <c r="AO1611">
        <v>0</v>
      </c>
      <c r="AP1611">
        <v>1</v>
      </c>
      <c r="AQ1611">
        <v>1</v>
      </c>
      <c r="AR1611">
        <v>0</v>
      </c>
      <c r="AS1611" t="s">
        <v>3</v>
      </c>
      <c r="AT1611">
        <v>0.5</v>
      </c>
      <c r="AU1611" t="s">
        <v>3</v>
      </c>
      <c r="AV1611">
        <v>0</v>
      </c>
      <c r="AW1611">
        <v>2</v>
      </c>
      <c r="AX1611">
        <v>449000231</v>
      </c>
      <c r="AY1611">
        <v>1</v>
      </c>
      <c r="AZ1611">
        <v>0</v>
      </c>
      <c r="BA1611">
        <v>1675</v>
      </c>
      <c r="BB1611">
        <v>1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465.55500000000001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1</v>
      </c>
      <c r="BQ1611">
        <v>465.55500000000001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1</v>
      </c>
      <c r="CV1611">
        <v>0</v>
      </c>
      <c r="CW1611">
        <v>0</v>
      </c>
      <c r="CX1611">
        <f>ROUND(Y1611*Source!I927,7)</f>
        <v>5.0000000000000001E-3</v>
      </c>
      <c r="CY1611">
        <f>AA1611</f>
        <v>1499.09</v>
      </c>
      <c r="CZ1611">
        <f>AE1611</f>
        <v>931.11</v>
      </c>
      <c r="DA1611">
        <f>AI1611</f>
        <v>1.61</v>
      </c>
      <c r="DB1611">
        <f t="shared" si="725"/>
        <v>465.56</v>
      </c>
      <c r="DC1611">
        <f t="shared" si="726"/>
        <v>0</v>
      </c>
      <c r="DD1611" t="s">
        <v>3</v>
      </c>
      <c r="DE1611" t="s">
        <v>3</v>
      </c>
      <c r="DF1611">
        <f>ROUND(ROUND(AE1611*AI1611,2)*CX1611,2)</f>
        <v>7.5</v>
      </c>
      <c r="DG1611">
        <f t="shared" si="728"/>
        <v>0</v>
      </c>
      <c r="DH1611">
        <f t="shared" si="722"/>
        <v>0</v>
      </c>
      <c r="DI1611">
        <f t="shared" si="723"/>
        <v>0</v>
      </c>
      <c r="DJ1611">
        <f>DF1611</f>
        <v>7.5</v>
      </c>
      <c r="DK1611">
        <v>0</v>
      </c>
      <c r="DL1611" t="s">
        <v>3</v>
      </c>
      <c r="DM1611">
        <v>0</v>
      </c>
      <c r="DN1611" t="s">
        <v>3</v>
      </c>
      <c r="DO1611">
        <v>0</v>
      </c>
    </row>
    <row r="1612" spans="1:119" x14ac:dyDescent="0.2">
      <c r="A1612">
        <f>ROW(Source!A927)</f>
        <v>927</v>
      </c>
      <c r="B1612">
        <v>449016111</v>
      </c>
      <c r="C1612">
        <v>449000213</v>
      </c>
      <c r="D1612">
        <v>277896313</v>
      </c>
      <c r="E1612">
        <v>1</v>
      </c>
      <c r="F1612">
        <v>1</v>
      </c>
      <c r="G1612">
        <v>1</v>
      </c>
      <c r="H1612">
        <v>3</v>
      </c>
      <c r="I1612" t="s">
        <v>1583</v>
      </c>
      <c r="J1612" t="s">
        <v>1584</v>
      </c>
      <c r="K1612" t="s">
        <v>1585</v>
      </c>
      <c r="L1612">
        <v>1348</v>
      </c>
      <c r="N1612">
        <v>1009</v>
      </c>
      <c r="O1612" t="s">
        <v>83</v>
      </c>
      <c r="P1612" t="s">
        <v>83</v>
      </c>
      <c r="Q1612">
        <v>1000</v>
      </c>
      <c r="W1612">
        <v>0</v>
      </c>
      <c r="X1612">
        <v>-1568086514</v>
      </c>
      <c r="Y1612">
        <f t="shared" si="724"/>
        <v>6.0000000000000002E-5</v>
      </c>
      <c r="AA1612">
        <v>106680.6</v>
      </c>
      <c r="AB1612">
        <v>0</v>
      </c>
      <c r="AC1612">
        <v>0</v>
      </c>
      <c r="AD1612">
        <v>0</v>
      </c>
      <c r="AE1612">
        <v>82698.14</v>
      </c>
      <c r="AF1612">
        <v>0</v>
      </c>
      <c r="AG1612">
        <v>0</v>
      </c>
      <c r="AH1612">
        <v>0</v>
      </c>
      <c r="AI1612">
        <v>1.29</v>
      </c>
      <c r="AJ1612">
        <v>1</v>
      </c>
      <c r="AK1612">
        <v>1</v>
      </c>
      <c r="AL1612">
        <v>1</v>
      </c>
      <c r="AM1612">
        <v>2</v>
      </c>
      <c r="AN1612">
        <v>0</v>
      </c>
      <c r="AO1612">
        <v>0</v>
      </c>
      <c r="AP1612">
        <v>1</v>
      </c>
      <c r="AQ1612">
        <v>1</v>
      </c>
      <c r="AR1612">
        <v>0</v>
      </c>
      <c r="AS1612" t="s">
        <v>3</v>
      </c>
      <c r="AT1612">
        <v>6.0000000000000002E-5</v>
      </c>
      <c r="AU1612" t="s">
        <v>3</v>
      </c>
      <c r="AV1612">
        <v>0</v>
      </c>
      <c r="AW1612">
        <v>2</v>
      </c>
      <c r="AX1612">
        <v>449000232</v>
      </c>
      <c r="AY1612">
        <v>1</v>
      </c>
      <c r="AZ1612">
        <v>0</v>
      </c>
      <c r="BA1612">
        <v>1676</v>
      </c>
      <c r="BB1612">
        <v>1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4.9618884000000003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1</v>
      </c>
      <c r="BQ1612">
        <v>4.9618884000000003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1</v>
      </c>
      <c r="CV1612">
        <v>0</v>
      </c>
      <c r="CW1612">
        <v>0</v>
      </c>
      <c r="CX1612">
        <f>ROUND(Y1612*Source!I927,7)</f>
        <v>5.9999999999999997E-7</v>
      </c>
      <c r="CY1612">
        <f>AA1612</f>
        <v>106680.6</v>
      </c>
      <c r="CZ1612">
        <f>AE1612</f>
        <v>82698.14</v>
      </c>
      <c r="DA1612">
        <f>AI1612</f>
        <v>1.29</v>
      </c>
      <c r="DB1612">
        <f t="shared" si="725"/>
        <v>4.96</v>
      </c>
      <c r="DC1612">
        <f t="shared" si="726"/>
        <v>0</v>
      </c>
      <c r="DD1612" t="s">
        <v>3</v>
      </c>
      <c r="DE1612" t="s">
        <v>3</v>
      </c>
      <c r="DF1612">
        <f>ROUND(ROUND(AE1612*AI1612,2)*CX1612,2)</f>
        <v>0.06</v>
      </c>
      <c r="DG1612">
        <f t="shared" si="728"/>
        <v>0</v>
      </c>
      <c r="DH1612">
        <f t="shared" si="722"/>
        <v>0</v>
      </c>
      <c r="DI1612">
        <f t="shared" si="723"/>
        <v>0</v>
      </c>
      <c r="DJ1612">
        <f>DF1612</f>
        <v>0.06</v>
      </c>
      <c r="DK1612">
        <v>0</v>
      </c>
      <c r="DL1612" t="s">
        <v>3</v>
      </c>
      <c r="DM1612">
        <v>0</v>
      </c>
      <c r="DN1612" t="s">
        <v>3</v>
      </c>
      <c r="DO1612">
        <v>0</v>
      </c>
    </row>
    <row r="1613" spans="1:119" x14ac:dyDescent="0.2">
      <c r="A1613">
        <f>ROW(Source!A927)</f>
        <v>927</v>
      </c>
      <c r="B1613">
        <v>449016111</v>
      </c>
      <c r="C1613">
        <v>449000213</v>
      </c>
      <c r="D1613">
        <v>277566433</v>
      </c>
      <c r="E1613">
        <v>109</v>
      </c>
      <c r="F1613">
        <v>1</v>
      </c>
      <c r="G1613">
        <v>1</v>
      </c>
      <c r="H1613">
        <v>3</v>
      </c>
      <c r="I1613" t="s">
        <v>633</v>
      </c>
      <c r="J1613" t="s">
        <v>3</v>
      </c>
      <c r="K1613" t="s">
        <v>634</v>
      </c>
      <c r="L1613">
        <v>3277935</v>
      </c>
      <c r="N1613">
        <v>1013</v>
      </c>
      <c r="O1613" t="s">
        <v>635</v>
      </c>
      <c r="P1613" t="s">
        <v>635</v>
      </c>
      <c r="Q1613">
        <v>1</v>
      </c>
      <c r="W1613">
        <v>0</v>
      </c>
      <c r="X1613">
        <v>274903907</v>
      </c>
      <c r="Y1613">
        <f t="shared" si="724"/>
        <v>2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1</v>
      </c>
      <c r="AJ1613">
        <v>1</v>
      </c>
      <c r="AK1613">
        <v>1</v>
      </c>
      <c r="AL1613">
        <v>1</v>
      </c>
      <c r="AM1613">
        <v>-2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 t="s">
        <v>3</v>
      </c>
      <c r="AT1613">
        <v>2</v>
      </c>
      <c r="AU1613" t="s">
        <v>3</v>
      </c>
      <c r="AV1613">
        <v>0</v>
      </c>
      <c r="AW1613">
        <v>2</v>
      </c>
      <c r="AX1613">
        <v>449000233</v>
      </c>
      <c r="AY1613">
        <v>1</v>
      </c>
      <c r="AZ1613">
        <v>0</v>
      </c>
      <c r="BA1613">
        <v>1677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CV1613">
        <v>0</v>
      </c>
      <c r="CW1613">
        <v>0</v>
      </c>
      <c r="CX1613">
        <f>ROUND(Y1613*Source!I927,7)</f>
        <v>0.02</v>
      </c>
      <c r="CY1613">
        <f>AA1613</f>
        <v>0</v>
      </c>
      <c r="CZ1613">
        <f>AE1613</f>
        <v>0</v>
      </c>
      <c r="DA1613">
        <f>AI1613</f>
        <v>1</v>
      </c>
      <c r="DB1613">
        <f t="shared" si="725"/>
        <v>0</v>
      </c>
      <c r="DC1613">
        <f t="shared" si="726"/>
        <v>0</v>
      </c>
      <c r="DD1613" t="s">
        <v>3</v>
      </c>
      <c r="DE1613" t="s">
        <v>3</v>
      </c>
      <c r="DF1613">
        <f t="shared" ref="DF1613:DF1619" si="729">ROUND(ROUND(AE1613,2)*CX1613,2)</f>
        <v>0</v>
      </c>
      <c r="DG1613">
        <f t="shared" si="728"/>
        <v>0</v>
      </c>
      <c r="DH1613">
        <f t="shared" si="722"/>
        <v>0</v>
      </c>
      <c r="DI1613">
        <f t="shared" si="723"/>
        <v>0</v>
      </c>
      <c r="DJ1613">
        <f>DF1613</f>
        <v>0</v>
      </c>
      <c r="DK1613">
        <v>0</v>
      </c>
      <c r="DL1613" t="s">
        <v>3</v>
      </c>
      <c r="DM1613">
        <v>0</v>
      </c>
      <c r="DN1613" t="s">
        <v>3</v>
      </c>
      <c r="DO1613">
        <v>0</v>
      </c>
    </row>
    <row r="1614" spans="1:119" x14ac:dyDescent="0.2">
      <c r="A1614">
        <f>ROW(Source!A929)</f>
        <v>929</v>
      </c>
      <c r="B1614">
        <v>449016111</v>
      </c>
      <c r="C1614">
        <v>449000235</v>
      </c>
      <c r="D1614">
        <v>277560299</v>
      </c>
      <c r="E1614">
        <v>109</v>
      </c>
      <c r="F1614">
        <v>1</v>
      </c>
      <c r="G1614">
        <v>1</v>
      </c>
      <c r="H1614">
        <v>1</v>
      </c>
      <c r="I1614" t="s">
        <v>1843</v>
      </c>
      <c r="J1614" t="s">
        <v>3</v>
      </c>
      <c r="K1614" t="s">
        <v>1844</v>
      </c>
      <c r="L1614">
        <v>1191</v>
      </c>
      <c r="N1614">
        <v>1013</v>
      </c>
      <c r="O1614" t="s">
        <v>1203</v>
      </c>
      <c r="P1614" t="s">
        <v>1203</v>
      </c>
      <c r="Q1614">
        <v>1</v>
      </c>
      <c r="W1614">
        <v>0</v>
      </c>
      <c r="X1614">
        <v>-2012709214</v>
      </c>
      <c r="Y1614">
        <f t="shared" ref="Y1614:Y1619" si="730">(AT1614*ROUND(0.3,7))</f>
        <v>2.976</v>
      </c>
      <c r="AA1614">
        <v>0</v>
      </c>
      <c r="AB1614">
        <v>0</v>
      </c>
      <c r="AC1614">
        <v>0</v>
      </c>
      <c r="AD1614">
        <v>527.6</v>
      </c>
      <c r="AE1614">
        <v>0</v>
      </c>
      <c r="AF1614">
        <v>0</v>
      </c>
      <c r="AG1614">
        <v>0</v>
      </c>
      <c r="AH1614">
        <v>527.6</v>
      </c>
      <c r="AI1614">
        <v>1</v>
      </c>
      <c r="AJ1614">
        <v>1</v>
      </c>
      <c r="AK1614">
        <v>1</v>
      </c>
      <c r="AL1614">
        <v>1</v>
      </c>
      <c r="AM1614">
        <v>-2</v>
      </c>
      <c r="AN1614">
        <v>0</v>
      </c>
      <c r="AO1614">
        <v>0</v>
      </c>
      <c r="AP1614">
        <v>1</v>
      </c>
      <c r="AQ1614">
        <v>1</v>
      </c>
      <c r="AR1614">
        <v>0</v>
      </c>
      <c r="AS1614" t="s">
        <v>3</v>
      </c>
      <c r="AT1614">
        <v>9.92</v>
      </c>
      <c r="AU1614" t="s">
        <v>321</v>
      </c>
      <c r="AV1614">
        <v>1</v>
      </c>
      <c r="AW1614">
        <v>2</v>
      </c>
      <c r="AX1614">
        <v>449000246</v>
      </c>
      <c r="AY1614">
        <v>2</v>
      </c>
      <c r="AZ1614">
        <v>131072</v>
      </c>
      <c r="BA1614">
        <v>1678</v>
      </c>
      <c r="BB1614">
        <v>1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5233.7920000000004</v>
      </c>
      <c r="BN1614">
        <v>9.92</v>
      </c>
      <c r="BO1614">
        <v>0</v>
      </c>
      <c r="BP1614">
        <v>1</v>
      </c>
      <c r="BQ1614">
        <v>0</v>
      </c>
      <c r="BR1614">
        <v>0</v>
      </c>
      <c r="BS1614">
        <v>0</v>
      </c>
      <c r="BT1614">
        <v>1570.1376</v>
      </c>
      <c r="BU1614">
        <v>2.976</v>
      </c>
      <c r="BV1614">
        <v>0</v>
      </c>
      <c r="BW1614">
        <v>1</v>
      </c>
      <c r="CU1614">
        <f>ROUND(AT1614*Source!I929*AH1614*AL1614,2)</f>
        <v>52.34</v>
      </c>
      <c r="CV1614">
        <f>ROUND(Y1614*Source!I929,7)</f>
        <v>2.9760000000000002E-2</v>
      </c>
      <c r="CW1614">
        <v>0</v>
      </c>
      <c r="CX1614">
        <f>ROUND(Y1614*Source!I929,7)</f>
        <v>2.9760000000000002E-2</v>
      </c>
      <c r="CY1614">
        <f>AD1614</f>
        <v>527.6</v>
      </c>
      <c r="CZ1614">
        <f>AH1614</f>
        <v>527.6</v>
      </c>
      <c r="DA1614">
        <f>AL1614</f>
        <v>1</v>
      </c>
      <c r="DB1614">
        <f t="shared" ref="DB1614:DB1619" si="731">ROUND((ROUND(AT1614*CZ1614,2)*ROUND(0.3,7)),6)</f>
        <v>1570.1369999999999</v>
      </c>
      <c r="DC1614">
        <f t="shared" ref="DC1614:DC1619" si="732">ROUND((ROUND(AT1614*AG1614,2)*ROUND(0.3,7)),6)</f>
        <v>0</v>
      </c>
      <c r="DD1614" t="s">
        <v>3</v>
      </c>
      <c r="DE1614" t="s">
        <v>3</v>
      </c>
      <c r="DF1614">
        <f t="shared" si="729"/>
        <v>0</v>
      </c>
      <c r="DG1614">
        <f t="shared" si="728"/>
        <v>0</v>
      </c>
      <c r="DH1614">
        <f t="shared" si="722"/>
        <v>0</v>
      </c>
      <c r="DI1614">
        <f t="shared" si="723"/>
        <v>15.7</v>
      </c>
      <c r="DJ1614">
        <f>DI1614</f>
        <v>15.7</v>
      </c>
      <c r="DK1614">
        <v>1</v>
      </c>
      <c r="DL1614" t="s">
        <v>3</v>
      </c>
      <c r="DM1614">
        <v>0</v>
      </c>
      <c r="DN1614" t="s">
        <v>3</v>
      </c>
      <c r="DO1614">
        <v>0</v>
      </c>
    </row>
    <row r="1615" spans="1:119" x14ac:dyDescent="0.2">
      <c r="A1615">
        <f>ROW(Source!A929)</f>
        <v>929</v>
      </c>
      <c r="B1615">
        <v>449016111</v>
      </c>
      <c r="C1615">
        <v>449000235</v>
      </c>
      <c r="D1615">
        <v>277560491</v>
      </c>
      <c r="E1615">
        <v>109</v>
      </c>
      <c r="F1615">
        <v>1</v>
      </c>
      <c r="G1615">
        <v>1</v>
      </c>
      <c r="H1615">
        <v>1</v>
      </c>
      <c r="I1615" t="s">
        <v>1204</v>
      </c>
      <c r="J1615" t="s">
        <v>3</v>
      </c>
      <c r="K1615" t="s">
        <v>1205</v>
      </c>
      <c r="L1615">
        <v>1191</v>
      </c>
      <c r="N1615">
        <v>1013</v>
      </c>
      <c r="O1615" t="s">
        <v>1203</v>
      </c>
      <c r="P1615" t="s">
        <v>1203</v>
      </c>
      <c r="Q1615">
        <v>1</v>
      </c>
      <c r="W1615">
        <v>0</v>
      </c>
      <c r="X1615">
        <v>-1417349443</v>
      </c>
      <c r="Y1615">
        <f t="shared" si="730"/>
        <v>0.12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1</v>
      </c>
      <c r="AJ1615">
        <v>1</v>
      </c>
      <c r="AK1615">
        <v>1</v>
      </c>
      <c r="AL1615">
        <v>1</v>
      </c>
      <c r="AM1615">
        <v>-2</v>
      </c>
      <c r="AN1615">
        <v>0</v>
      </c>
      <c r="AO1615">
        <v>0</v>
      </c>
      <c r="AP1615">
        <v>1</v>
      </c>
      <c r="AQ1615">
        <v>1</v>
      </c>
      <c r="AR1615">
        <v>0</v>
      </c>
      <c r="AS1615" t="s">
        <v>3</v>
      </c>
      <c r="AT1615">
        <v>0.4</v>
      </c>
      <c r="AU1615" t="s">
        <v>321</v>
      </c>
      <c r="AV1615">
        <v>2</v>
      </c>
      <c r="AW1615">
        <v>2</v>
      </c>
      <c r="AX1615">
        <v>449000247</v>
      </c>
      <c r="AY1615">
        <v>1</v>
      </c>
      <c r="AZ1615">
        <v>0</v>
      </c>
      <c r="BA1615">
        <v>1679</v>
      </c>
      <c r="BB1615">
        <v>1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CV1615">
        <v>0</v>
      </c>
      <c r="CW1615">
        <v>0</v>
      </c>
      <c r="CX1615">
        <f>ROUND(Y1615*Source!I929,7)</f>
        <v>1.1999999999999999E-3</v>
      </c>
      <c r="CY1615">
        <f>AD1615</f>
        <v>0</v>
      </c>
      <c r="CZ1615">
        <f>AH1615</f>
        <v>0</v>
      </c>
      <c r="DA1615">
        <f>AL1615</f>
        <v>1</v>
      </c>
      <c r="DB1615">
        <f t="shared" si="731"/>
        <v>0</v>
      </c>
      <c r="DC1615">
        <f t="shared" si="732"/>
        <v>0</v>
      </c>
      <c r="DD1615" t="s">
        <v>3</v>
      </c>
      <c r="DE1615" t="s">
        <v>3</v>
      </c>
      <c r="DF1615">
        <f t="shared" si="729"/>
        <v>0</v>
      </c>
      <c r="DG1615">
        <f t="shared" si="728"/>
        <v>0</v>
      </c>
      <c r="DH1615">
        <f t="shared" si="722"/>
        <v>0</v>
      </c>
      <c r="DI1615">
        <f t="shared" si="723"/>
        <v>0</v>
      </c>
      <c r="DJ1615">
        <f>DI1615</f>
        <v>0</v>
      </c>
      <c r="DK1615">
        <v>0</v>
      </c>
      <c r="DL1615" t="s">
        <v>3</v>
      </c>
      <c r="DM1615">
        <v>0</v>
      </c>
      <c r="DN1615" t="s">
        <v>3</v>
      </c>
      <c r="DO1615">
        <v>0</v>
      </c>
    </row>
    <row r="1616" spans="1:119" x14ac:dyDescent="0.2">
      <c r="A1616">
        <f>ROW(Source!A929)</f>
        <v>929</v>
      </c>
      <c r="B1616">
        <v>449016111</v>
      </c>
      <c r="C1616">
        <v>449000235</v>
      </c>
      <c r="D1616">
        <v>277944622</v>
      </c>
      <c r="E1616">
        <v>1</v>
      </c>
      <c r="F1616">
        <v>1</v>
      </c>
      <c r="G1616">
        <v>1</v>
      </c>
      <c r="H1616">
        <v>2</v>
      </c>
      <c r="I1616" t="s">
        <v>1220</v>
      </c>
      <c r="J1616" t="s">
        <v>1221</v>
      </c>
      <c r="K1616" t="s">
        <v>1222</v>
      </c>
      <c r="L1616">
        <v>1368</v>
      </c>
      <c r="N1616">
        <v>1011</v>
      </c>
      <c r="O1616" t="s">
        <v>1100</v>
      </c>
      <c r="P1616" t="s">
        <v>1100</v>
      </c>
      <c r="Q1616">
        <v>1</v>
      </c>
      <c r="W1616">
        <v>0</v>
      </c>
      <c r="X1616">
        <v>-776243211</v>
      </c>
      <c r="Y1616">
        <f t="shared" si="730"/>
        <v>0.06</v>
      </c>
      <c r="AA1616">
        <v>0</v>
      </c>
      <c r="AB1616">
        <v>1626.29</v>
      </c>
      <c r="AC1616">
        <v>724.95</v>
      </c>
      <c r="AD1616">
        <v>0</v>
      </c>
      <c r="AE1616">
        <v>0</v>
      </c>
      <c r="AF1616">
        <v>1626.29</v>
      </c>
      <c r="AG1616">
        <v>724.95</v>
      </c>
      <c r="AH1616">
        <v>0</v>
      </c>
      <c r="AI1616">
        <v>1</v>
      </c>
      <c r="AJ1616">
        <v>1</v>
      </c>
      <c r="AK1616">
        <v>1</v>
      </c>
      <c r="AL1616">
        <v>1</v>
      </c>
      <c r="AM1616">
        <v>-2</v>
      </c>
      <c r="AN1616">
        <v>0</v>
      </c>
      <c r="AO1616">
        <v>0</v>
      </c>
      <c r="AP1616">
        <v>1</v>
      </c>
      <c r="AQ1616">
        <v>1</v>
      </c>
      <c r="AR1616">
        <v>0</v>
      </c>
      <c r="AS1616" t="s">
        <v>3</v>
      </c>
      <c r="AT1616">
        <v>0.2</v>
      </c>
      <c r="AU1616" t="s">
        <v>321</v>
      </c>
      <c r="AV1616">
        <v>1</v>
      </c>
      <c r="AW1616">
        <v>2</v>
      </c>
      <c r="AX1616">
        <v>449000248</v>
      </c>
      <c r="AY1616">
        <v>2</v>
      </c>
      <c r="AZ1616">
        <v>98304</v>
      </c>
      <c r="BA1616">
        <v>1680</v>
      </c>
      <c r="BB1616">
        <v>1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325.25800000000004</v>
      </c>
      <c r="BL1616">
        <v>144.99</v>
      </c>
      <c r="BM1616">
        <v>0</v>
      </c>
      <c r="BN1616">
        <v>0</v>
      </c>
      <c r="BO1616">
        <v>0.2</v>
      </c>
      <c r="BP1616">
        <v>1</v>
      </c>
      <c r="BQ1616">
        <v>0</v>
      </c>
      <c r="BR1616">
        <v>97.577399999999997</v>
      </c>
      <c r="BS1616">
        <v>43.497</v>
      </c>
      <c r="BT1616">
        <v>0</v>
      </c>
      <c r="BU1616">
        <v>0</v>
      </c>
      <c r="BV1616">
        <v>0.06</v>
      </c>
      <c r="BW1616">
        <v>1</v>
      </c>
      <c r="CV1616">
        <v>0</v>
      </c>
      <c r="CW1616">
        <f>ROUND(Y1616*Source!I929*DO1616,7)</f>
        <v>5.9999999999999995E-4</v>
      </c>
      <c r="CX1616">
        <f>ROUND(Y1616*Source!I929,7)</f>
        <v>5.9999999999999995E-4</v>
      </c>
      <c r="CY1616">
        <f>AB1616</f>
        <v>1626.29</v>
      </c>
      <c r="CZ1616">
        <f>AF1616</f>
        <v>1626.29</v>
      </c>
      <c r="DA1616">
        <f>AJ1616</f>
        <v>1</v>
      </c>
      <c r="DB1616">
        <f t="shared" si="731"/>
        <v>97.578000000000003</v>
      </c>
      <c r="DC1616">
        <f t="shared" si="732"/>
        <v>43.497</v>
      </c>
      <c r="DD1616" t="s">
        <v>3</v>
      </c>
      <c r="DE1616" t="s">
        <v>3</v>
      </c>
      <c r="DF1616">
        <f t="shared" si="729"/>
        <v>0</v>
      </c>
      <c r="DG1616">
        <f t="shared" si="728"/>
        <v>0.98</v>
      </c>
      <c r="DH1616">
        <f t="shared" si="722"/>
        <v>0.43</v>
      </c>
      <c r="DI1616">
        <f t="shared" si="723"/>
        <v>0</v>
      </c>
      <c r="DJ1616">
        <f>DG1616+DH1616</f>
        <v>1.41</v>
      </c>
      <c r="DK1616">
        <v>1</v>
      </c>
      <c r="DL1616" t="s">
        <v>1223</v>
      </c>
      <c r="DM1616">
        <v>6</v>
      </c>
      <c r="DN1616" t="s">
        <v>1203</v>
      </c>
      <c r="DO1616">
        <v>1</v>
      </c>
    </row>
    <row r="1617" spans="1:119" x14ac:dyDescent="0.2">
      <c r="A1617">
        <f>ROW(Source!A929)</f>
        <v>929</v>
      </c>
      <c r="B1617">
        <v>449016111</v>
      </c>
      <c r="C1617">
        <v>449000235</v>
      </c>
      <c r="D1617">
        <v>277944765</v>
      </c>
      <c r="E1617">
        <v>1</v>
      </c>
      <c r="F1617">
        <v>1</v>
      </c>
      <c r="G1617">
        <v>1</v>
      </c>
      <c r="H1617">
        <v>2</v>
      </c>
      <c r="I1617" t="s">
        <v>1858</v>
      </c>
      <c r="J1617" t="s">
        <v>1859</v>
      </c>
      <c r="K1617" t="s">
        <v>1860</v>
      </c>
      <c r="L1617">
        <v>1368</v>
      </c>
      <c r="N1617">
        <v>1011</v>
      </c>
      <c r="O1617" t="s">
        <v>1100</v>
      </c>
      <c r="P1617" t="s">
        <v>1100</v>
      </c>
      <c r="Q1617">
        <v>1</v>
      </c>
      <c r="W1617">
        <v>0</v>
      </c>
      <c r="X1617">
        <v>-2097933609</v>
      </c>
      <c r="Y1617">
        <f t="shared" si="730"/>
        <v>0.72</v>
      </c>
      <c r="AA1617">
        <v>0</v>
      </c>
      <c r="AB1617">
        <v>2.77</v>
      </c>
      <c r="AC1617">
        <v>0</v>
      </c>
      <c r="AD1617">
        <v>0</v>
      </c>
      <c r="AE1617">
        <v>0</v>
      </c>
      <c r="AF1617">
        <v>1.75</v>
      </c>
      <c r="AG1617">
        <v>0</v>
      </c>
      <c r="AH1617">
        <v>0</v>
      </c>
      <c r="AI1617">
        <v>1</v>
      </c>
      <c r="AJ1617">
        <v>1.58</v>
      </c>
      <c r="AK1617">
        <v>1</v>
      </c>
      <c r="AL1617">
        <v>1</v>
      </c>
      <c r="AM1617">
        <v>2</v>
      </c>
      <c r="AN1617">
        <v>0</v>
      </c>
      <c r="AO1617">
        <v>0</v>
      </c>
      <c r="AP1617">
        <v>1</v>
      </c>
      <c r="AQ1617">
        <v>1</v>
      </c>
      <c r="AR1617">
        <v>0</v>
      </c>
      <c r="AS1617" t="s">
        <v>3</v>
      </c>
      <c r="AT1617">
        <v>2.4</v>
      </c>
      <c r="AU1617" t="s">
        <v>321</v>
      </c>
      <c r="AV1617">
        <v>1</v>
      </c>
      <c r="AW1617">
        <v>2</v>
      </c>
      <c r="AX1617">
        <v>449000249</v>
      </c>
      <c r="AY1617">
        <v>1</v>
      </c>
      <c r="AZ1617">
        <v>0</v>
      </c>
      <c r="BA1617">
        <v>1681</v>
      </c>
      <c r="BB1617">
        <v>1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4.2</v>
      </c>
      <c r="BL1617">
        <v>0</v>
      </c>
      <c r="BM1617">
        <v>0</v>
      </c>
      <c r="BN1617">
        <v>0</v>
      </c>
      <c r="BO1617">
        <v>0</v>
      </c>
      <c r="BP1617">
        <v>1</v>
      </c>
      <c r="BQ1617">
        <v>0</v>
      </c>
      <c r="BR1617">
        <v>1.26</v>
      </c>
      <c r="BS1617">
        <v>0</v>
      </c>
      <c r="BT1617">
        <v>0</v>
      </c>
      <c r="BU1617">
        <v>0</v>
      </c>
      <c r="BV1617">
        <v>0</v>
      </c>
      <c r="BW1617">
        <v>1</v>
      </c>
      <c r="CV1617">
        <v>0</v>
      </c>
      <c r="CW1617">
        <f>ROUND(Y1617*Source!I929*DO1617,7)</f>
        <v>0</v>
      </c>
      <c r="CX1617">
        <f>ROUND(Y1617*Source!I929,7)</f>
        <v>7.1999999999999998E-3</v>
      </c>
      <c r="CY1617">
        <f>AB1617</f>
        <v>2.77</v>
      </c>
      <c r="CZ1617">
        <f>AF1617</f>
        <v>1.75</v>
      </c>
      <c r="DA1617">
        <f>AJ1617</f>
        <v>1.58</v>
      </c>
      <c r="DB1617">
        <f t="shared" si="731"/>
        <v>1.26</v>
      </c>
      <c r="DC1617">
        <f t="shared" si="732"/>
        <v>0</v>
      </c>
      <c r="DD1617" t="s">
        <v>3</v>
      </c>
      <c r="DE1617" t="s">
        <v>3</v>
      </c>
      <c r="DF1617">
        <f t="shared" si="729"/>
        <v>0</v>
      </c>
      <c r="DG1617">
        <f>ROUND(ROUND(AF1617*AJ1617,2)*CX1617,2)</f>
        <v>0.02</v>
      </c>
      <c r="DH1617">
        <f t="shared" si="722"/>
        <v>0</v>
      </c>
      <c r="DI1617">
        <f t="shared" si="723"/>
        <v>0</v>
      </c>
      <c r="DJ1617">
        <f>DG1617+DH1617</f>
        <v>0.02</v>
      </c>
      <c r="DK1617">
        <v>0</v>
      </c>
      <c r="DL1617" t="s">
        <v>3</v>
      </c>
      <c r="DM1617">
        <v>0</v>
      </c>
      <c r="DN1617" t="s">
        <v>3</v>
      </c>
      <c r="DO1617">
        <v>0</v>
      </c>
    </row>
    <row r="1618" spans="1:119" x14ac:dyDescent="0.2">
      <c r="A1618">
        <f>ROW(Source!A929)</f>
        <v>929</v>
      </c>
      <c r="B1618">
        <v>449016111</v>
      </c>
      <c r="C1618">
        <v>449000235</v>
      </c>
      <c r="D1618">
        <v>277944815</v>
      </c>
      <c r="E1618">
        <v>1</v>
      </c>
      <c r="F1618">
        <v>1</v>
      </c>
      <c r="G1618">
        <v>1</v>
      </c>
      <c r="H1618">
        <v>2</v>
      </c>
      <c r="I1618" t="s">
        <v>1481</v>
      </c>
      <c r="J1618" t="s">
        <v>1482</v>
      </c>
      <c r="K1618" t="s">
        <v>1483</v>
      </c>
      <c r="L1618">
        <v>1368</v>
      </c>
      <c r="N1618">
        <v>1011</v>
      </c>
      <c r="O1618" t="s">
        <v>1100</v>
      </c>
      <c r="P1618" t="s">
        <v>1100</v>
      </c>
      <c r="Q1618">
        <v>1</v>
      </c>
      <c r="W1618">
        <v>0</v>
      </c>
      <c r="X1618">
        <v>569581950</v>
      </c>
      <c r="Y1618">
        <f t="shared" si="730"/>
        <v>0.72</v>
      </c>
      <c r="AA1618">
        <v>0</v>
      </c>
      <c r="AB1618">
        <v>13.08</v>
      </c>
      <c r="AC1618">
        <v>0</v>
      </c>
      <c r="AD1618">
        <v>0</v>
      </c>
      <c r="AE1618">
        <v>0</v>
      </c>
      <c r="AF1618">
        <v>8.84</v>
      </c>
      <c r="AG1618">
        <v>0</v>
      </c>
      <c r="AH1618">
        <v>0</v>
      </c>
      <c r="AI1618">
        <v>1</v>
      </c>
      <c r="AJ1618">
        <v>1.48</v>
      </c>
      <c r="AK1618">
        <v>1</v>
      </c>
      <c r="AL1618">
        <v>1</v>
      </c>
      <c r="AM1618">
        <v>2</v>
      </c>
      <c r="AN1618">
        <v>0</v>
      </c>
      <c r="AO1618">
        <v>0</v>
      </c>
      <c r="AP1618">
        <v>1</v>
      </c>
      <c r="AQ1618">
        <v>1</v>
      </c>
      <c r="AR1618">
        <v>0</v>
      </c>
      <c r="AS1618" t="s">
        <v>3</v>
      </c>
      <c r="AT1618">
        <v>2.4</v>
      </c>
      <c r="AU1618" t="s">
        <v>321</v>
      </c>
      <c r="AV1618">
        <v>1</v>
      </c>
      <c r="AW1618">
        <v>2</v>
      </c>
      <c r="AX1618">
        <v>449000250</v>
      </c>
      <c r="AY1618">
        <v>1</v>
      </c>
      <c r="AZ1618">
        <v>0</v>
      </c>
      <c r="BA1618">
        <v>1682</v>
      </c>
      <c r="BB1618">
        <v>1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21.215999999999998</v>
      </c>
      <c r="BL1618">
        <v>0</v>
      </c>
      <c r="BM1618">
        <v>0</v>
      </c>
      <c r="BN1618">
        <v>0</v>
      </c>
      <c r="BO1618">
        <v>0</v>
      </c>
      <c r="BP1618">
        <v>1</v>
      </c>
      <c r="BQ1618">
        <v>0</v>
      </c>
      <c r="BR1618">
        <v>6.3647999999999998</v>
      </c>
      <c r="BS1618">
        <v>0</v>
      </c>
      <c r="BT1618">
        <v>0</v>
      </c>
      <c r="BU1618">
        <v>0</v>
      </c>
      <c r="BV1618">
        <v>0</v>
      </c>
      <c r="BW1618">
        <v>1</v>
      </c>
      <c r="CV1618">
        <v>0</v>
      </c>
      <c r="CW1618">
        <f>ROUND(Y1618*Source!I929*DO1618,7)</f>
        <v>0</v>
      </c>
      <c r="CX1618">
        <f>ROUND(Y1618*Source!I929,7)</f>
        <v>7.1999999999999998E-3</v>
      </c>
      <c r="CY1618">
        <f>AB1618</f>
        <v>13.08</v>
      </c>
      <c r="CZ1618">
        <f>AF1618</f>
        <v>8.84</v>
      </c>
      <c r="DA1618">
        <f>AJ1618</f>
        <v>1.48</v>
      </c>
      <c r="DB1618">
        <f t="shared" si="731"/>
        <v>6.3659999999999997</v>
      </c>
      <c r="DC1618">
        <f t="shared" si="732"/>
        <v>0</v>
      </c>
      <c r="DD1618" t="s">
        <v>3</v>
      </c>
      <c r="DE1618" t="s">
        <v>3</v>
      </c>
      <c r="DF1618">
        <f t="shared" si="729"/>
        <v>0</v>
      </c>
      <c r="DG1618">
        <f>ROUND(ROUND(AF1618*AJ1618,2)*CX1618,2)</f>
        <v>0.09</v>
      </c>
      <c r="DH1618">
        <f t="shared" si="722"/>
        <v>0</v>
      </c>
      <c r="DI1618">
        <f t="shared" si="723"/>
        <v>0</v>
      </c>
      <c r="DJ1618">
        <f>DG1618+DH1618</f>
        <v>0.09</v>
      </c>
      <c r="DK1618">
        <v>0</v>
      </c>
      <c r="DL1618" t="s">
        <v>3</v>
      </c>
      <c r="DM1618">
        <v>0</v>
      </c>
      <c r="DN1618" t="s">
        <v>3</v>
      </c>
      <c r="DO1618">
        <v>0</v>
      </c>
    </row>
    <row r="1619" spans="1:119" x14ac:dyDescent="0.2">
      <c r="A1619">
        <f>ROW(Source!A929)</f>
        <v>929</v>
      </c>
      <c r="B1619">
        <v>449016111</v>
      </c>
      <c r="C1619">
        <v>449000235</v>
      </c>
      <c r="D1619">
        <v>277945805</v>
      </c>
      <c r="E1619">
        <v>1</v>
      </c>
      <c r="F1619">
        <v>1</v>
      </c>
      <c r="G1619">
        <v>1</v>
      </c>
      <c r="H1619">
        <v>2</v>
      </c>
      <c r="I1619" t="s">
        <v>1206</v>
      </c>
      <c r="J1619" t="s">
        <v>1207</v>
      </c>
      <c r="K1619" t="s">
        <v>1208</v>
      </c>
      <c r="L1619">
        <v>1368</v>
      </c>
      <c r="N1619">
        <v>1011</v>
      </c>
      <c r="O1619" t="s">
        <v>1100</v>
      </c>
      <c r="P1619" t="s">
        <v>1100</v>
      </c>
      <c r="Q1619">
        <v>1</v>
      </c>
      <c r="W1619">
        <v>0</v>
      </c>
      <c r="X1619">
        <v>721652621</v>
      </c>
      <c r="Y1619">
        <f t="shared" si="730"/>
        <v>0.06</v>
      </c>
      <c r="AA1619">
        <v>0</v>
      </c>
      <c r="AB1619">
        <v>641.70000000000005</v>
      </c>
      <c r="AC1619">
        <v>539.69000000000005</v>
      </c>
      <c r="AD1619">
        <v>0</v>
      </c>
      <c r="AE1619">
        <v>0</v>
      </c>
      <c r="AF1619">
        <v>641.70000000000005</v>
      </c>
      <c r="AG1619">
        <v>539.69000000000005</v>
      </c>
      <c r="AH1619">
        <v>0</v>
      </c>
      <c r="AI1619">
        <v>1</v>
      </c>
      <c r="AJ1619">
        <v>1</v>
      </c>
      <c r="AK1619">
        <v>1</v>
      </c>
      <c r="AL1619">
        <v>1</v>
      </c>
      <c r="AM1619">
        <v>-2</v>
      </c>
      <c r="AN1619">
        <v>0</v>
      </c>
      <c r="AO1619">
        <v>0</v>
      </c>
      <c r="AP1619">
        <v>1</v>
      </c>
      <c r="AQ1619">
        <v>1</v>
      </c>
      <c r="AR1619">
        <v>0</v>
      </c>
      <c r="AS1619" t="s">
        <v>3</v>
      </c>
      <c r="AT1619">
        <v>0.2</v>
      </c>
      <c r="AU1619" t="s">
        <v>321</v>
      </c>
      <c r="AV1619">
        <v>1</v>
      </c>
      <c r="AW1619">
        <v>2</v>
      </c>
      <c r="AX1619">
        <v>449000251</v>
      </c>
      <c r="AY1619">
        <v>2</v>
      </c>
      <c r="AZ1619">
        <v>98304</v>
      </c>
      <c r="BA1619">
        <v>1683</v>
      </c>
      <c r="BB1619">
        <v>1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128.34</v>
      </c>
      <c r="BL1619">
        <v>107.93800000000002</v>
      </c>
      <c r="BM1619">
        <v>0</v>
      </c>
      <c r="BN1619">
        <v>0</v>
      </c>
      <c r="BO1619">
        <v>0.2</v>
      </c>
      <c r="BP1619">
        <v>1</v>
      </c>
      <c r="BQ1619">
        <v>0</v>
      </c>
      <c r="BR1619">
        <v>38.502000000000002</v>
      </c>
      <c r="BS1619">
        <v>32.381399999999999</v>
      </c>
      <c r="BT1619">
        <v>0</v>
      </c>
      <c r="BU1619">
        <v>0</v>
      </c>
      <c r="BV1619">
        <v>0.06</v>
      </c>
      <c r="BW1619">
        <v>1</v>
      </c>
      <c r="CV1619">
        <v>0</v>
      </c>
      <c r="CW1619">
        <f>ROUND(Y1619*Source!I929*DO1619,7)</f>
        <v>5.9999999999999995E-4</v>
      </c>
      <c r="CX1619">
        <f>ROUND(Y1619*Source!I929,7)</f>
        <v>5.9999999999999995E-4</v>
      </c>
      <c r="CY1619">
        <f>AB1619</f>
        <v>641.70000000000005</v>
      </c>
      <c r="CZ1619">
        <f>AF1619</f>
        <v>641.70000000000005</v>
      </c>
      <c r="DA1619">
        <f>AJ1619</f>
        <v>1</v>
      </c>
      <c r="DB1619">
        <f t="shared" si="731"/>
        <v>38.502000000000002</v>
      </c>
      <c r="DC1619">
        <f t="shared" si="732"/>
        <v>32.381999999999998</v>
      </c>
      <c r="DD1619" t="s">
        <v>3</v>
      </c>
      <c r="DE1619" t="s">
        <v>3</v>
      </c>
      <c r="DF1619">
        <f t="shared" si="729"/>
        <v>0</v>
      </c>
      <c r="DG1619">
        <f t="shared" ref="DG1619:DG1626" si="733">ROUND(ROUND(AF1619,2)*CX1619,2)</f>
        <v>0.39</v>
      </c>
      <c r="DH1619">
        <f t="shared" si="722"/>
        <v>0.32</v>
      </c>
      <c r="DI1619">
        <f t="shared" si="723"/>
        <v>0</v>
      </c>
      <c r="DJ1619">
        <f>DG1619+DH1619</f>
        <v>0.71</v>
      </c>
      <c r="DK1619">
        <v>1</v>
      </c>
      <c r="DL1619" t="s">
        <v>1209</v>
      </c>
      <c r="DM1619">
        <v>4</v>
      </c>
      <c r="DN1619" t="s">
        <v>1203</v>
      </c>
      <c r="DO1619">
        <v>1</v>
      </c>
    </row>
    <row r="1620" spans="1:119" x14ac:dyDescent="0.2">
      <c r="A1620">
        <f>ROW(Source!A929)</f>
        <v>929</v>
      </c>
      <c r="B1620">
        <v>449016111</v>
      </c>
      <c r="C1620">
        <v>449000235</v>
      </c>
      <c r="D1620">
        <v>277865783</v>
      </c>
      <c r="E1620">
        <v>1</v>
      </c>
      <c r="F1620">
        <v>1</v>
      </c>
      <c r="G1620">
        <v>1</v>
      </c>
      <c r="H1620">
        <v>3</v>
      </c>
      <c r="I1620" t="s">
        <v>1799</v>
      </c>
      <c r="J1620" t="s">
        <v>1800</v>
      </c>
      <c r="K1620" t="s">
        <v>1801</v>
      </c>
      <c r="L1620">
        <v>1302</v>
      </c>
      <c r="N1620">
        <v>1003</v>
      </c>
      <c r="O1620" t="s">
        <v>588</v>
      </c>
      <c r="P1620" t="s">
        <v>588</v>
      </c>
      <c r="Q1620">
        <v>10</v>
      </c>
      <c r="W1620">
        <v>0</v>
      </c>
      <c r="X1620">
        <v>153135899</v>
      </c>
      <c r="Y1620">
        <f>(AT1620*ROUND(0,7))</f>
        <v>0</v>
      </c>
      <c r="AA1620">
        <v>57.7</v>
      </c>
      <c r="AB1620">
        <v>0</v>
      </c>
      <c r="AC1620">
        <v>0</v>
      </c>
      <c r="AD1620">
        <v>0</v>
      </c>
      <c r="AE1620">
        <v>37.71</v>
      </c>
      <c r="AF1620">
        <v>0</v>
      </c>
      <c r="AG1620">
        <v>0</v>
      </c>
      <c r="AH1620">
        <v>0</v>
      </c>
      <c r="AI1620">
        <v>1.53</v>
      </c>
      <c r="AJ1620">
        <v>1</v>
      </c>
      <c r="AK1620">
        <v>1</v>
      </c>
      <c r="AL1620">
        <v>1</v>
      </c>
      <c r="AM1620">
        <v>2</v>
      </c>
      <c r="AN1620">
        <v>0</v>
      </c>
      <c r="AO1620">
        <v>0</v>
      </c>
      <c r="AP1620">
        <v>1</v>
      </c>
      <c r="AQ1620">
        <v>1</v>
      </c>
      <c r="AR1620">
        <v>0</v>
      </c>
      <c r="AS1620" t="s">
        <v>3</v>
      </c>
      <c r="AT1620">
        <v>9.6000000000000002E-2</v>
      </c>
      <c r="AU1620" t="s">
        <v>135</v>
      </c>
      <c r="AV1620">
        <v>0</v>
      </c>
      <c r="AW1620">
        <v>2</v>
      </c>
      <c r="AX1620">
        <v>449000252</v>
      </c>
      <c r="AY1620">
        <v>1</v>
      </c>
      <c r="AZ1620">
        <v>0</v>
      </c>
      <c r="BA1620">
        <v>1684</v>
      </c>
      <c r="BB1620">
        <v>1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3.6201600000000003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1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CV1620">
        <v>0</v>
      </c>
      <c r="CW1620">
        <v>0</v>
      </c>
      <c r="CX1620">
        <f>ROUND(Y1620*Source!I929,7)</f>
        <v>0</v>
      </c>
      <c r="CY1620">
        <f>AA1620</f>
        <v>57.7</v>
      </c>
      <c r="CZ1620">
        <f>AE1620</f>
        <v>37.71</v>
      </c>
      <c r="DA1620">
        <f>AI1620</f>
        <v>1.53</v>
      </c>
      <c r="DB1620">
        <f>ROUND((ROUND(AT1620*CZ1620,2)*ROUND(0,7)),6)</f>
        <v>0</v>
      </c>
      <c r="DC1620">
        <f>ROUND((ROUND(AT1620*AG1620,2)*ROUND(0,7)),6)</f>
        <v>0</v>
      </c>
      <c r="DD1620" t="s">
        <v>3</v>
      </c>
      <c r="DE1620" t="s">
        <v>3</v>
      </c>
      <c r="DF1620">
        <f>ROUND(ROUND(AE1620*AI1620,2)*CX1620,2)</f>
        <v>0</v>
      </c>
      <c r="DG1620">
        <f t="shared" si="733"/>
        <v>0</v>
      </c>
      <c r="DH1620">
        <f t="shared" si="722"/>
        <v>0</v>
      </c>
      <c r="DI1620">
        <f t="shared" si="723"/>
        <v>0</v>
      </c>
      <c r="DJ1620">
        <f>DF1620</f>
        <v>0</v>
      </c>
      <c r="DK1620">
        <v>0</v>
      </c>
      <c r="DL1620" t="s">
        <v>3</v>
      </c>
      <c r="DM1620">
        <v>0</v>
      </c>
      <c r="DN1620" t="s">
        <v>3</v>
      </c>
      <c r="DO1620">
        <v>0</v>
      </c>
    </row>
    <row r="1621" spans="1:119" x14ac:dyDescent="0.2">
      <c r="A1621">
        <f>ROW(Source!A929)</f>
        <v>929</v>
      </c>
      <c r="B1621">
        <v>449016111</v>
      </c>
      <c r="C1621">
        <v>449000235</v>
      </c>
      <c r="D1621">
        <v>277881811</v>
      </c>
      <c r="E1621">
        <v>1</v>
      </c>
      <c r="F1621">
        <v>1</v>
      </c>
      <c r="G1621">
        <v>1</v>
      </c>
      <c r="H1621">
        <v>3</v>
      </c>
      <c r="I1621" t="s">
        <v>1695</v>
      </c>
      <c r="J1621" t="s">
        <v>1696</v>
      </c>
      <c r="K1621" t="s">
        <v>1697</v>
      </c>
      <c r="L1621">
        <v>1346</v>
      </c>
      <c r="N1621">
        <v>1009</v>
      </c>
      <c r="O1621" t="s">
        <v>441</v>
      </c>
      <c r="P1621" t="s">
        <v>441</v>
      </c>
      <c r="Q1621">
        <v>1</v>
      </c>
      <c r="W1621">
        <v>0</v>
      </c>
      <c r="X1621">
        <v>792997800</v>
      </c>
      <c r="Y1621">
        <f>(AT1621*ROUND(0,7))</f>
        <v>0</v>
      </c>
      <c r="AA1621">
        <v>1499.09</v>
      </c>
      <c r="AB1621">
        <v>0</v>
      </c>
      <c r="AC1621">
        <v>0</v>
      </c>
      <c r="AD1621">
        <v>0</v>
      </c>
      <c r="AE1621">
        <v>931.11</v>
      </c>
      <c r="AF1621">
        <v>0</v>
      </c>
      <c r="AG1621">
        <v>0</v>
      </c>
      <c r="AH1621">
        <v>0</v>
      </c>
      <c r="AI1621">
        <v>1.61</v>
      </c>
      <c r="AJ1621">
        <v>1</v>
      </c>
      <c r="AK1621">
        <v>1</v>
      </c>
      <c r="AL1621">
        <v>1</v>
      </c>
      <c r="AM1621">
        <v>2</v>
      </c>
      <c r="AN1621">
        <v>0</v>
      </c>
      <c r="AO1621">
        <v>0</v>
      </c>
      <c r="AP1621">
        <v>1</v>
      </c>
      <c r="AQ1621">
        <v>1</v>
      </c>
      <c r="AR1621">
        <v>0</v>
      </c>
      <c r="AS1621" t="s">
        <v>3</v>
      </c>
      <c r="AT1621">
        <v>0.5</v>
      </c>
      <c r="AU1621" t="s">
        <v>135</v>
      </c>
      <c r="AV1621">
        <v>0</v>
      </c>
      <c r="AW1621">
        <v>2</v>
      </c>
      <c r="AX1621">
        <v>449000253</v>
      </c>
      <c r="AY1621">
        <v>1</v>
      </c>
      <c r="AZ1621">
        <v>0</v>
      </c>
      <c r="BA1621">
        <v>1685</v>
      </c>
      <c r="BB1621">
        <v>1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465.55500000000001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1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CV1621">
        <v>0</v>
      </c>
      <c r="CW1621">
        <v>0</v>
      </c>
      <c r="CX1621">
        <f>ROUND(Y1621*Source!I929,7)</f>
        <v>0</v>
      </c>
      <c r="CY1621">
        <f>AA1621</f>
        <v>1499.09</v>
      </c>
      <c r="CZ1621">
        <f>AE1621</f>
        <v>931.11</v>
      </c>
      <c r="DA1621">
        <f>AI1621</f>
        <v>1.61</v>
      </c>
      <c r="DB1621">
        <f>ROUND((ROUND(AT1621*CZ1621,2)*ROUND(0,7)),6)</f>
        <v>0</v>
      </c>
      <c r="DC1621">
        <f>ROUND((ROUND(AT1621*AG1621,2)*ROUND(0,7)),6)</f>
        <v>0</v>
      </c>
      <c r="DD1621" t="s">
        <v>3</v>
      </c>
      <c r="DE1621" t="s">
        <v>3</v>
      </c>
      <c r="DF1621">
        <f>ROUND(ROUND(AE1621*AI1621,2)*CX1621,2)</f>
        <v>0</v>
      </c>
      <c r="DG1621">
        <f t="shared" si="733"/>
        <v>0</v>
      </c>
      <c r="DH1621">
        <f t="shared" si="722"/>
        <v>0</v>
      </c>
      <c r="DI1621">
        <f t="shared" si="723"/>
        <v>0</v>
      </c>
      <c r="DJ1621">
        <f>DF1621</f>
        <v>0</v>
      </c>
      <c r="DK1621">
        <v>0</v>
      </c>
      <c r="DL1621" t="s">
        <v>3</v>
      </c>
      <c r="DM1621">
        <v>0</v>
      </c>
      <c r="DN1621" t="s">
        <v>3</v>
      </c>
      <c r="DO1621">
        <v>0</v>
      </c>
    </row>
    <row r="1622" spans="1:119" x14ac:dyDescent="0.2">
      <c r="A1622">
        <f>ROW(Source!A929)</f>
        <v>929</v>
      </c>
      <c r="B1622">
        <v>449016111</v>
      </c>
      <c r="C1622">
        <v>449000235</v>
      </c>
      <c r="D1622">
        <v>277896313</v>
      </c>
      <c r="E1622">
        <v>1</v>
      </c>
      <c r="F1622">
        <v>1</v>
      </c>
      <c r="G1622">
        <v>1</v>
      </c>
      <c r="H1622">
        <v>3</v>
      </c>
      <c r="I1622" t="s">
        <v>1583</v>
      </c>
      <c r="J1622" t="s">
        <v>1584</v>
      </c>
      <c r="K1622" t="s">
        <v>1585</v>
      </c>
      <c r="L1622">
        <v>1348</v>
      </c>
      <c r="N1622">
        <v>1009</v>
      </c>
      <c r="O1622" t="s">
        <v>83</v>
      </c>
      <c r="P1622" t="s">
        <v>83</v>
      </c>
      <c r="Q1622">
        <v>1000</v>
      </c>
      <c r="W1622">
        <v>0</v>
      </c>
      <c r="X1622">
        <v>-1568086514</v>
      </c>
      <c r="Y1622">
        <f>(AT1622*ROUND(0,7))</f>
        <v>0</v>
      </c>
      <c r="AA1622">
        <v>106680.6</v>
      </c>
      <c r="AB1622">
        <v>0</v>
      </c>
      <c r="AC1622">
        <v>0</v>
      </c>
      <c r="AD1622">
        <v>0</v>
      </c>
      <c r="AE1622">
        <v>82698.14</v>
      </c>
      <c r="AF1622">
        <v>0</v>
      </c>
      <c r="AG1622">
        <v>0</v>
      </c>
      <c r="AH1622">
        <v>0</v>
      </c>
      <c r="AI1622">
        <v>1.29</v>
      </c>
      <c r="AJ1622">
        <v>1</v>
      </c>
      <c r="AK1622">
        <v>1</v>
      </c>
      <c r="AL1622">
        <v>1</v>
      </c>
      <c r="AM1622">
        <v>2</v>
      </c>
      <c r="AN1622">
        <v>0</v>
      </c>
      <c r="AO1622">
        <v>0</v>
      </c>
      <c r="AP1622">
        <v>1</v>
      </c>
      <c r="AQ1622">
        <v>1</v>
      </c>
      <c r="AR1622">
        <v>0</v>
      </c>
      <c r="AS1622" t="s">
        <v>3</v>
      </c>
      <c r="AT1622">
        <v>6.0000000000000002E-5</v>
      </c>
      <c r="AU1622" t="s">
        <v>135</v>
      </c>
      <c r="AV1622">
        <v>0</v>
      </c>
      <c r="AW1622">
        <v>2</v>
      </c>
      <c r="AX1622">
        <v>449000254</v>
      </c>
      <c r="AY1622">
        <v>1</v>
      </c>
      <c r="AZ1622">
        <v>0</v>
      </c>
      <c r="BA1622">
        <v>1686</v>
      </c>
      <c r="BB1622">
        <v>1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4.9618884000000003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1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CV1622">
        <v>0</v>
      </c>
      <c r="CW1622">
        <v>0</v>
      </c>
      <c r="CX1622">
        <f>ROUND(Y1622*Source!I929,7)</f>
        <v>0</v>
      </c>
      <c r="CY1622">
        <f>AA1622</f>
        <v>106680.6</v>
      </c>
      <c r="CZ1622">
        <f>AE1622</f>
        <v>82698.14</v>
      </c>
      <c r="DA1622">
        <f>AI1622</f>
        <v>1.29</v>
      </c>
      <c r="DB1622">
        <f>ROUND((ROUND(AT1622*CZ1622,2)*ROUND(0,7)),6)</f>
        <v>0</v>
      </c>
      <c r="DC1622">
        <f>ROUND((ROUND(AT1622*AG1622,2)*ROUND(0,7)),6)</f>
        <v>0</v>
      </c>
      <c r="DD1622" t="s">
        <v>3</v>
      </c>
      <c r="DE1622" t="s">
        <v>3</v>
      </c>
      <c r="DF1622">
        <f>ROUND(ROUND(AE1622*AI1622,2)*CX1622,2)</f>
        <v>0</v>
      </c>
      <c r="DG1622">
        <f t="shared" si="733"/>
        <v>0</v>
      </c>
      <c r="DH1622">
        <f t="shared" si="722"/>
        <v>0</v>
      </c>
      <c r="DI1622">
        <f t="shared" si="723"/>
        <v>0</v>
      </c>
      <c r="DJ1622">
        <f>DF1622</f>
        <v>0</v>
      </c>
      <c r="DK1622">
        <v>0</v>
      </c>
      <c r="DL1622" t="s">
        <v>3</v>
      </c>
      <c r="DM1622">
        <v>0</v>
      </c>
      <c r="DN1622" t="s">
        <v>3</v>
      </c>
      <c r="DO1622">
        <v>0</v>
      </c>
    </row>
    <row r="1623" spans="1:119" x14ac:dyDescent="0.2">
      <c r="A1623">
        <f>ROW(Source!A929)</f>
        <v>929</v>
      </c>
      <c r="B1623">
        <v>449016111</v>
      </c>
      <c r="C1623">
        <v>449000235</v>
      </c>
      <c r="D1623">
        <v>277566433</v>
      </c>
      <c r="E1623">
        <v>109</v>
      </c>
      <c r="F1623">
        <v>1</v>
      </c>
      <c r="G1623">
        <v>1</v>
      </c>
      <c r="H1623">
        <v>3</v>
      </c>
      <c r="I1623" t="s">
        <v>633</v>
      </c>
      <c r="J1623" t="s">
        <v>3</v>
      </c>
      <c r="K1623" t="s">
        <v>634</v>
      </c>
      <c r="L1623">
        <v>3277935</v>
      </c>
      <c r="N1623">
        <v>1013</v>
      </c>
      <c r="O1623" t="s">
        <v>635</v>
      </c>
      <c r="P1623" t="s">
        <v>635</v>
      </c>
      <c r="Q1623">
        <v>1</v>
      </c>
      <c r="W1623">
        <v>0</v>
      </c>
      <c r="X1623">
        <v>274903907</v>
      </c>
      <c r="Y1623">
        <f t="shared" ref="Y1623:Y1629" si="734">AT1623</f>
        <v>2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1</v>
      </c>
      <c r="AJ1623">
        <v>1</v>
      </c>
      <c r="AK1623">
        <v>1</v>
      </c>
      <c r="AL1623">
        <v>1</v>
      </c>
      <c r="AM1623">
        <v>-2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 t="s">
        <v>3</v>
      </c>
      <c r="AT1623">
        <v>2</v>
      </c>
      <c r="AU1623" t="s">
        <v>3</v>
      </c>
      <c r="AV1623">
        <v>0</v>
      </c>
      <c r="AW1623">
        <v>2</v>
      </c>
      <c r="AX1623">
        <v>449000255</v>
      </c>
      <c r="AY1623">
        <v>1</v>
      </c>
      <c r="AZ1623">
        <v>2048</v>
      </c>
      <c r="BA1623">
        <v>1687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CV1623">
        <v>0</v>
      </c>
      <c r="CW1623">
        <v>0</v>
      </c>
      <c r="CX1623">
        <f>ROUND(Y1623*Source!I929,7)</f>
        <v>0.02</v>
      </c>
      <c r="CY1623">
        <f>AA1623</f>
        <v>0</v>
      </c>
      <c r="CZ1623">
        <f>AE1623</f>
        <v>0</v>
      </c>
      <c r="DA1623">
        <f>AI1623</f>
        <v>1</v>
      </c>
      <c r="DB1623">
        <f t="shared" ref="DB1623:DB1629" si="735">ROUND(ROUND(AT1623*CZ1623,2),6)</f>
        <v>0</v>
      </c>
      <c r="DC1623">
        <f t="shared" ref="DC1623:DC1629" si="736">ROUND(ROUND(AT1623*AG1623,2),6)</f>
        <v>0</v>
      </c>
      <c r="DD1623" t="s">
        <v>3</v>
      </c>
      <c r="DE1623" t="s">
        <v>3</v>
      </c>
      <c r="DF1623">
        <f t="shared" ref="DF1623:DF1629" si="737">ROUND(ROUND(AE1623,2)*CX1623,2)</f>
        <v>0</v>
      </c>
      <c r="DG1623">
        <f t="shared" si="733"/>
        <v>0</v>
      </c>
      <c r="DH1623">
        <f t="shared" si="722"/>
        <v>0</v>
      </c>
      <c r="DI1623">
        <f t="shared" si="723"/>
        <v>0</v>
      </c>
      <c r="DJ1623">
        <f>DF1623</f>
        <v>0</v>
      </c>
      <c r="DK1623">
        <v>0</v>
      </c>
      <c r="DL1623" t="s">
        <v>3</v>
      </c>
      <c r="DM1623">
        <v>0</v>
      </c>
      <c r="DN1623" t="s">
        <v>3</v>
      </c>
      <c r="DO1623">
        <v>0</v>
      </c>
    </row>
    <row r="1624" spans="1:119" x14ac:dyDescent="0.2">
      <c r="A1624">
        <f>ROW(Source!A931)</f>
        <v>931</v>
      </c>
      <c r="B1624">
        <v>449016111</v>
      </c>
      <c r="C1624">
        <v>449000257</v>
      </c>
      <c r="D1624">
        <v>277560299</v>
      </c>
      <c r="E1624">
        <v>109</v>
      </c>
      <c r="F1624">
        <v>1</v>
      </c>
      <c r="G1624">
        <v>1</v>
      </c>
      <c r="H1624">
        <v>1</v>
      </c>
      <c r="I1624" t="s">
        <v>1843</v>
      </c>
      <c r="J1624" t="s">
        <v>3</v>
      </c>
      <c r="K1624" t="s">
        <v>1844</v>
      </c>
      <c r="L1624">
        <v>1191</v>
      </c>
      <c r="N1624">
        <v>1013</v>
      </c>
      <c r="O1624" t="s">
        <v>1203</v>
      </c>
      <c r="P1624" t="s">
        <v>1203</v>
      </c>
      <c r="Q1624">
        <v>1</v>
      </c>
      <c r="W1624">
        <v>0</v>
      </c>
      <c r="X1624">
        <v>-2012709214</v>
      </c>
      <c r="Y1624">
        <f t="shared" si="734"/>
        <v>9.92</v>
      </c>
      <c r="AA1624">
        <v>0</v>
      </c>
      <c r="AB1624">
        <v>0</v>
      </c>
      <c r="AC1624">
        <v>0</v>
      </c>
      <c r="AD1624">
        <v>527.6</v>
      </c>
      <c r="AE1624">
        <v>0</v>
      </c>
      <c r="AF1624">
        <v>0</v>
      </c>
      <c r="AG1624">
        <v>0</v>
      </c>
      <c r="AH1624">
        <v>527.6</v>
      </c>
      <c r="AI1624">
        <v>1</v>
      </c>
      <c r="AJ1624">
        <v>1</v>
      </c>
      <c r="AK1624">
        <v>1</v>
      </c>
      <c r="AL1624">
        <v>1</v>
      </c>
      <c r="AM1624">
        <v>-2</v>
      </c>
      <c r="AN1624">
        <v>0</v>
      </c>
      <c r="AO1624">
        <v>0</v>
      </c>
      <c r="AP1624">
        <v>1</v>
      </c>
      <c r="AQ1624">
        <v>1</v>
      </c>
      <c r="AR1624">
        <v>0</v>
      </c>
      <c r="AS1624" t="s">
        <v>3</v>
      </c>
      <c r="AT1624">
        <v>9.92</v>
      </c>
      <c r="AU1624" t="s">
        <v>3</v>
      </c>
      <c r="AV1624">
        <v>1</v>
      </c>
      <c r="AW1624">
        <v>2</v>
      </c>
      <c r="AX1624">
        <v>449000268</v>
      </c>
      <c r="AY1624">
        <v>2</v>
      </c>
      <c r="AZ1624">
        <v>131072</v>
      </c>
      <c r="BA1624">
        <v>1688</v>
      </c>
      <c r="BB1624">
        <v>1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5233.7920000000004</v>
      </c>
      <c r="BN1624">
        <v>9.92</v>
      </c>
      <c r="BO1624">
        <v>0</v>
      </c>
      <c r="BP1624">
        <v>1</v>
      </c>
      <c r="BQ1624">
        <v>0</v>
      </c>
      <c r="BR1624">
        <v>0</v>
      </c>
      <c r="BS1624">
        <v>0</v>
      </c>
      <c r="BT1624">
        <v>5233.7920000000004</v>
      </c>
      <c r="BU1624">
        <v>9.92</v>
      </c>
      <c r="BV1624">
        <v>0</v>
      </c>
      <c r="BW1624">
        <v>1</v>
      </c>
      <c r="CU1624">
        <f>ROUND(AT1624*Source!I931*AH1624*AL1624,2)</f>
        <v>52.34</v>
      </c>
      <c r="CV1624">
        <f>ROUND(Y1624*Source!I931,7)</f>
        <v>9.9199999999999997E-2</v>
      </c>
      <c r="CW1624">
        <v>0</v>
      </c>
      <c r="CX1624">
        <f>ROUND(Y1624*Source!I931,7)</f>
        <v>9.9199999999999997E-2</v>
      </c>
      <c r="CY1624">
        <f>AD1624</f>
        <v>527.6</v>
      </c>
      <c r="CZ1624">
        <f>AH1624</f>
        <v>527.6</v>
      </c>
      <c r="DA1624">
        <f>AL1624</f>
        <v>1</v>
      </c>
      <c r="DB1624">
        <f t="shared" si="735"/>
        <v>5233.79</v>
      </c>
      <c r="DC1624">
        <f t="shared" si="736"/>
        <v>0</v>
      </c>
      <c r="DD1624" t="s">
        <v>3</v>
      </c>
      <c r="DE1624" t="s">
        <v>3</v>
      </c>
      <c r="DF1624">
        <f t="shared" si="737"/>
        <v>0</v>
      </c>
      <c r="DG1624">
        <f t="shared" si="733"/>
        <v>0</v>
      </c>
      <c r="DH1624">
        <f t="shared" si="722"/>
        <v>0</v>
      </c>
      <c r="DI1624">
        <f t="shared" si="723"/>
        <v>52.34</v>
      </c>
      <c r="DJ1624">
        <f>DI1624</f>
        <v>52.34</v>
      </c>
      <c r="DK1624">
        <v>1</v>
      </c>
      <c r="DL1624" t="s">
        <v>3</v>
      </c>
      <c r="DM1624">
        <v>0</v>
      </c>
      <c r="DN1624" t="s">
        <v>3</v>
      </c>
      <c r="DO1624">
        <v>0</v>
      </c>
    </row>
    <row r="1625" spans="1:119" x14ac:dyDescent="0.2">
      <c r="A1625">
        <f>ROW(Source!A931)</f>
        <v>931</v>
      </c>
      <c r="B1625">
        <v>449016111</v>
      </c>
      <c r="C1625">
        <v>449000257</v>
      </c>
      <c r="D1625">
        <v>277560491</v>
      </c>
      <c r="E1625">
        <v>109</v>
      </c>
      <c r="F1625">
        <v>1</v>
      </c>
      <c r="G1625">
        <v>1</v>
      </c>
      <c r="H1625">
        <v>1</v>
      </c>
      <c r="I1625" t="s">
        <v>1204</v>
      </c>
      <c r="J1625" t="s">
        <v>3</v>
      </c>
      <c r="K1625" t="s">
        <v>1205</v>
      </c>
      <c r="L1625">
        <v>1191</v>
      </c>
      <c r="N1625">
        <v>1013</v>
      </c>
      <c r="O1625" t="s">
        <v>1203</v>
      </c>
      <c r="P1625" t="s">
        <v>1203</v>
      </c>
      <c r="Q1625">
        <v>1</v>
      </c>
      <c r="W1625">
        <v>0</v>
      </c>
      <c r="X1625">
        <v>-1417349443</v>
      </c>
      <c r="Y1625">
        <f t="shared" si="734"/>
        <v>0.4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1</v>
      </c>
      <c r="AJ1625">
        <v>1</v>
      </c>
      <c r="AK1625">
        <v>1</v>
      </c>
      <c r="AL1625">
        <v>1</v>
      </c>
      <c r="AM1625">
        <v>-2</v>
      </c>
      <c r="AN1625">
        <v>0</v>
      </c>
      <c r="AO1625">
        <v>0</v>
      </c>
      <c r="AP1625">
        <v>1</v>
      </c>
      <c r="AQ1625">
        <v>1</v>
      </c>
      <c r="AR1625">
        <v>0</v>
      </c>
      <c r="AS1625" t="s">
        <v>3</v>
      </c>
      <c r="AT1625">
        <v>0.4</v>
      </c>
      <c r="AU1625" t="s">
        <v>3</v>
      </c>
      <c r="AV1625">
        <v>2</v>
      </c>
      <c r="AW1625">
        <v>2</v>
      </c>
      <c r="AX1625">
        <v>449000269</v>
      </c>
      <c r="AY1625">
        <v>1</v>
      </c>
      <c r="AZ1625">
        <v>0</v>
      </c>
      <c r="BA1625">
        <v>1689</v>
      </c>
      <c r="BB1625">
        <v>1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CV1625">
        <v>0</v>
      </c>
      <c r="CW1625">
        <v>0</v>
      </c>
      <c r="CX1625">
        <f>ROUND(Y1625*Source!I931,7)</f>
        <v>4.0000000000000001E-3</v>
      </c>
      <c r="CY1625">
        <f>AD1625</f>
        <v>0</v>
      </c>
      <c r="CZ1625">
        <f>AH1625</f>
        <v>0</v>
      </c>
      <c r="DA1625">
        <f>AL1625</f>
        <v>1</v>
      </c>
      <c r="DB1625">
        <f t="shared" si="735"/>
        <v>0</v>
      </c>
      <c r="DC1625">
        <f t="shared" si="736"/>
        <v>0</v>
      </c>
      <c r="DD1625" t="s">
        <v>3</v>
      </c>
      <c r="DE1625" t="s">
        <v>3</v>
      </c>
      <c r="DF1625">
        <f t="shared" si="737"/>
        <v>0</v>
      </c>
      <c r="DG1625">
        <f t="shared" si="733"/>
        <v>0</v>
      </c>
      <c r="DH1625">
        <f t="shared" si="722"/>
        <v>0</v>
      </c>
      <c r="DI1625">
        <f t="shared" si="723"/>
        <v>0</v>
      </c>
      <c r="DJ1625">
        <f>DI1625</f>
        <v>0</v>
      </c>
      <c r="DK1625">
        <v>0</v>
      </c>
      <c r="DL1625" t="s">
        <v>3</v>
      </c>
      <c r="DM1625">
        <v>0</v>
      </c>
      <c r="DN1625" t="s">
        <v>3</v>
      </c>
      <c r="DO1625">
        <v>0</v>
      </c>
    </row>
    <row r="1626" spans="1:119" x14ac:dyDescent="0.2">
      <c r="A1626">
        <f>ROW(Source!A931)</f>
        <v>931</v>
      </c>
      <c r="B1626">
        <v>449016111</v>
      </c>
      <c r="C1626">
        <v>449000257</v>
      </c>
      <c r="D1626">
        <v>277944622</v>
      </c>
      <c r="E1626">
        <v>1</v>
      </c>
      <c r="F1626">
        <v>1</v>
      </c>
      <c r="G1626">
        <v>1</v>
      </c>
      <c r="H1626">
        <v>2</v>
      </c>
      <c r="I1626" t="s">
        <v>1220</v>
      </c>
      <c r="J1626" t="s">
        <v>1221</v>
      </c>
      <c r="K1626" t="s">
        <v>1222</v>
      </c>
      <c r="L1626">
        <v>1368</v>
      </c>
      <c r="N1626">
        <v>1011</v>
      </c>
      <c r="O1626" t="s">
        <v>1100</v>
      </c>
      <c r="P1626" t="s">
        <v>1100</v>
      </c>
      <c r="Q1626">
        <v>1</v>
      </c>
      <c r="W1626">
        <v>0</v>
      </c>
      <c r="X1626">
        <v>-776243211</v>
      </c>
      <c r="Y1626">
        <f t="shared" si="734"/>
        <v>0.2</v>
      </c>
      <c r="AA1626">
        <v>0</v>
      </c>
      <c r="AB1626">
        <v>1626.29</v>
      </c>
      <c r="AC1626">
        <v>724.95</v>
      </c>
      <c r="AD1626">
        <v>0</v>
      </c>
      <c r="AE1626">
        <v>0</v>
      </c>
      <c r="AF1626">
        <v>1626.29</v>
      </c>
      <c r="AG1626">
        <v>724.95</v>
      </c>
      <c r="AH1626">
        <v>0</v>
      </c>
      <c r="AI1626">
        <v>1</v>
      </c>
      <c r="AJ1626">
        <v>1</v>
      </c>
      <c r="AK1626">
        <v>1</v>
      </c>
      <c r="AL1626">
        <v>1</v>
      </c>
      <c r="AM1626">
        <v>-2</v>
      </c>
      <c r="AN1626">
        <v>0</v>
      </c>
      <c r="AO1626">
        <v>0</v>
      </c>
      <c r="AP1626">
        <v>1</v>
      </c>
      <c r="AQ1626">
        <v>1</v>
      </c>
      <c r="AR1626">
        <v>0</v>
      </c>
      <c r="AS1626" t="s">
        <v>3</v>
      </c>
      <c r="AT1626">
        <v>0.2</v>
      </c>
      <c r="AU1626" t="s">
        <v>3</v>
      </c>
      <c r="AV1626">
        <v>1</v>
      </c>
      <c r="AW1626">
        <v>2</v>
      </c>
      <c r="AX1626">
        <v>449000270</v>
      </c>
      <c r="AY1626">
        <v>2</v>
      </c>
      <c r="AZ1626">
        <v>98304</v>
      </c>
      <c r="BA1626">
        <v>1690</v>
      </c>
      <c r="BB1626">
        <v>1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325.25800000000004</v>
      </c>
      <c r="BL1626">
        <v>144.99</v>
      </c>
      <c r="BM1626">
        <v>0</v>
      </c>
      <c r="BN1626">
        <v>0</v>
      </c>
      <c r="BO1626">
        <v>0.2</v>
      </c>
      <c r="BP1626">
        <v>1</v>
      </c>
      <c r="BQ1626">
        <v>0</v>
      </c>
      <c r="BR1626">
        <v>325.25800000000004</v>
      </c>
      <c r="BS1626">
        <v>144.99</v>
      </c>
      <c r="BT1626">
        <v>0</v>
      </c>
      <c r="BU1626">
        <v>0</v>
      </c>
      <c r="BV1626">
        <v>0.2</v>
      </c>
      <c r="BW1626">
        <v>1</v>
      </c>
      <c r="CV1626">
        <v>0</v>
      </c>
      <c r="CW1626">
        <f>ROUND(Y1626*Source!I931*DO1626,7)</f>
        <v>2E-3</v>
      </c>
      <c r="CX1626">
        <f>ROUND(Y1626*Source!I931,7)</f>
        <v>2E-3</v>
      </c>
      <c r="CY1626">
        <f>AB1626</f>
        <v>1626.29</v>
      </c>
      <c r="CZ1626">
        <f>AF1626</f>
        <v>1626.29</v>
      </c>
      <c r="DA1626">
        <f>AJ1626</f>
        <v>1</v>
      </c>
      <c r="DB1626">
        <f t="shared" si="735"/>
        <v>325.26</v>
      </c>
      <c r="DC1626">
        <f t="shared" si="736"/>
        <v>144.99</v>
      </c>
      <c r="DD1626" t="s">
        <v>3</v>
      </c>
      <c r="DE1626" t="s">
        <v>3</v>
      </c>
      <c r="DF1626">
        <f t="shared" si="737"/>
        <v>0</v>
      </c>
      <c r="DG1626">
        <f t="shared" si="733"/>
        <v>3.25</v>
      </c>
      <c r="DH1626">
        <f t="shared" si="722"/>
        <v>1.45</v>
      </c>
      <c r="DI1626">
        <f t="shared" si="723"/>
        <v>0</v>
      </c>
      <c r="DJ1626">
        <f>DG1626+DH1626</f>
        <v>4.7</v>
      </c>
      <c r="DK1626">
        <v>1</v>
      </c>
      <c r="DL1626" t="s">
        <v>1223</v>
      </c>
      <c r="DM1626">
        <v>6</v>
      </c>
      <c r="DN1626" t="s">
        <v>1203</v>
      </c>
      <c r="DO1626">
        <v>1</v>
      </c>
    </row>
    <row r="1627" spans="1:119" x14ac:dyDescent="0.2">
      <c r="A1627">
        <f>ROW(Source!A931)</f>
        <v>931</v>
      </c>
      <c r="B1627">
        <v>449016111</v>
      </c>
      <c r="C1627">
        <v>449000257</v>
      </c>
      <c r="D1627">
        <v>277944765</v>
      </c>
      <c r="E1627">
        <v>1</v>
      </c>
      <c r="F1627">
        <v>1</v>
      </c>
      <c r="G1627">
        <v>1</v>
      </c>
      <c r="H1627">
        <v>2</v>
      </c>
      <c r="I1627" t="s">
        <v>1858</v>
      </c>
      <c r="J1627" t="s">
        <v>1859</v>
      </c>
      <c r="K1627" t="s">
        <v>1860</v>
      </c>
      <c r="L1627">
        <v>1368</v>
      </c>
      <c r="N1627">
        <v>1011</v>
      </c>
      <c r="O1627" t="s">
        <v>1100</v>
      </c>
      <c r="P1627" t="s">
        <v>1100</v>
      </c>
      <c r="Q1627">
        <v>1</v>
      </c>
      <c r="W1627">
        <v>0</v>
      </c>
      <c r="X1627">
        <v>-2097933609</v>
      </c>
      <c r="Y1627">
        <f t="shared" si="734"/>
        <v>2.4</v>
      </c>
      <c r="AA1627">
        <v>0</v>
      </c>
      <c r="AB1627">
        <v>2.77</v>
      </c>
      <c r="AC1627">
        <v>0</v>
      </c>
      <c r="AD1627">
        <v>0</v>
      </c>
      <c r="AE1627">
        <v>0</v>
      </c>
      <c r="AF1627">
        <v>1.75</v>
      </c>
      <c r="AG1627">
        <v>0</v>
      </c>
      <c r="AH1627">
        <v>0</v>
      </c>
      <c r="AI1627">
        <v>1</v>
      </c>
      <c r="AJ1627">
        <v>1.58</v>
      </c>
      <c r="AK1627">
        <v>1</v>
      </c>
      <c r="AL1627">
        <v>1</v>
      </c>
      <c r="AM1627">
        <v>2</v>
      </c>
      <c r="AN1627">
        <v>0</v>
      </c>
      <c r="AO1627">
        <v>0</v>
      </c>
      <c r="AP1627">
        <v>1</v>
      </c>
      <c r="AQ1627">
        <v>1</v>
      </c>
      <c r="AR1627">
        <v>0</v>
      </c>
      <c r="AS1627" t="s">
        <v>3</v>
      </c>
      <c r="AT1627">
        <v>2.4</v>
      </c>
      <c r="AU1627" t="s">
        <v>3</v>
      </c>
      <c r="AV1627">
        <v>1</v>
      </c>
      <c r="AW1627">
        <v>2</v>
      </c>
      <c r="AX1627">
        <v>449000271</v>
      </c>
      <c r="AY1627">
        <v>1</v>
      </c>
      <c r="AZ1627">
        <v>0</v>
      </c>
      <c r="BA1627">
        <v>1691</v>
      </c>
      <c r="BB1627">
        <v>1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4.2</v>
      </c>
      <c r="BL1627">
        <v>0</v>
      </c>
      <c r="BM1627">
        <v>0</v>
      </c>
      <c r="BN1627">
        <v>0</v>
      </c>
      <c r="BO1627">
        <v>0</v>
      </c>
      <c r="BP1627">
        <v>1</v>
      </c>
      <c r="BQ1627">
        <v>0</v>
      </c>
      <c r="BR1627">
        <v>4.2</v>
      </c>
      <c r="BS1627">
        <v>0</v>
      </c>
      <c r="BT1627">
        <v>0</v>
      </c>
      <c r="BU1627">
        <v>0</v>
      </c>
      <c r="BV1627">
        <v>0</v>
      </c>
      <c r="BW1627">
        <v>1</v>
      </c>
      <c r="CV1627">
        <v>0</v>
      </c>
      <c r="CW1627">
        <f>ROUND(Y1627*Source!I931*DO1627,7)</f>
        <v>0</v>
      </c>
      <c r="CX1627">
        <f>ROUND(Y1627*Source!I931,7)</f>
        <v>2.4E-2</v>
      </c>
      <c r="CY1627">
        <f>AB1627</f>
        <v>2.77</v>
      </c>
      <c r="CZ1627">
        <f>AF1627</f>
        <v>1.75</v>
      </c>
      <c r="DA1627">
        <f>AJ1627</f>
        <v>1.58</v>
      </c>
      <c r="DB1627">
        <f t="shared" si="735"/>
        <v>4.2</v>
      </c>
      <c r="DC1627">
        <f t="shared" si="736"/>
        <v>0</v>
      </c>
      <c r="DD1627" t="s">
        <v>3</v>
      </c>
      <c r="DE1627" t="s">
        <v>3</v>
      </c>
      <c r="DF1627">
        <f t="shared" si="737"/>
        <v>0</v>
      </c>
      <c r="DG1627">
        <f>ROUND(ROUND(AF1627*AJ1627,2)*CX1627,2)</f>
        <v>7.0000000000000007E-2</v>
      </c>
      <c r="DH1627">
        <f t="shared" si="722"/>
        <v>0</v>
      </c>
      <c r="DI1627">
        <f t="shared" si="723"/>
        <v>0</v>
      </c>
      <c r="DJ1627">
        <f>DG1627+DH1627</f>
        <v>7.0000000000000007E-2</v>
      </c>
      <c r="DK1627">
        <v>0</v>
      </c>
      <c r="DL1627" t="s">
        <v>3</v>
      </c>
      <c r="DM1627">
        <v>0</v>
      </c>
      <c r="DN1627" t="s">
        <v>3</v>
      </c>
      <c r="DO1627">
        <v>0</v>
      </c>
    </row>
    <row r="1628" spans="1:119" x14ac:dyDescent="0.2">
      <c r="A1628">
        <f>ROW(Source!A931)</f>
        <v>931</v>
      </c>
      <c r="B1628">
        <v>449016111</v>
      </c>
      <c r="C1628">
        <v>449000257</v>
      </c>
      <c r="D1628">
        <v>277944815</v>
      </c>
      <c r="E1628">
        <v>1</v>
      </c>
      <c r="F1628">
        <v>1</v>
      </c>
      <c r="G1628">
        <v>1</v>
      </c>
      <c r="H1628">
        <v>2</v>
      </c>
      <c r="I1628" t="s">
        <v>1481</v>
      </c>
      <c r="J1628" t="s">
        <v>1482</v>
      </c>
      <c r="K1628" t="s">
        <v>1483</v>
      </c>
      <c r="L1628">
        <v>1368</v>
      </c>
      <c r="N1628">
        <v>1011</v>
      </c>
      <c r="O1628" t="s">
        <v>1100</v>
      </c>
      <c r="P1628" t="s">
        <v>1100</v>
      </c>
      <c r="Q1628">
        <v>1</v>
      </c>
      <c r="W1628">
        <v>0</v>
      </c>
      <c r="X1628">
        <v>569581950</v>
      </c>
      <c r="Y1628">
        <f t="shared" si="734"/>
        <v>2.4</v>
      </c>
      <c r="AA1628">
        <v>0</v>
      </c>
      <c r="AB1628">
        <v>13.08</v>
      </c>
      <c r="AC1628">
        <v>0</v>
      </c>
      <c r="AD1628">
        <v>0</v>
      </c>
      <c r="AE1628">
        <v>0</v>
      </c>
      <c r="AF1628">
        <v>8.84</v>
      </c>
      <c r="AG1628">
        <v>0</v>
      </c>
      <c r="AH1628">
        <v>0</v>
      </c>
      <c r="AI1628">
        <v>1</v>
      </c>
      <c r="AJ1628">
        <v>1.48</v>
      </c>
      <c r="AK1628">
        <v>1</v>
      </c>
      <c r="AL1628">
        <v>1</v>
      </c>
      <c r="AM1628">
        <v>2</v>
      </c>
      <c r="AN1628">
        <v>0</v>
      </c>
      <c r="AO1628">
        <v>0</v>
      </c>
      <c r="AP1628">
        <v>1</v>
      </c>
      <c r="AQ1628">
        <v>1</v>
      </c>
      <c r="AR1628">
        <v>0</v>
      </c>
      <c r="AS1628" t="s">
        <v>3</v>
      </c>
      <c r="AT1628">
        <v>2.4</v>
      </c>
      <c r="AU1628" t="s">
        <v>3</v>
      </c>
      <c r="AV1628">
        <v>1</v>
      </c>
      <c r="AW1628">
        <v>2</v>
      </c>
      <c r="AX1628">
        <v>449000272</v>
      </c>
      <c r="AY1628">
        <v>1</v>
      </c>
      <c r="AZ1628">
        <v>0</v>
      </c>
      <c r="BA1628">
        <v>1692</v>
      </c>
      <c r="BB1628">
        <v>1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21.215999999999998</v>
      </c>
      <c r="BL1628">
        <v>0</v>
      </c>
      <c r="BM1628">
        <v>0</v>
      </c>
      <c r="BN1628">
        <v>0</v>
      </c>
      <c r="BO1628">
        <v>0</v>
      </c>
      <c r="BP1628">
        <v>1</v>
      </c>
      <c r="BQ1628">
        <v>0</v>
      </c>
      <c r="BR1628">
        <v>21.215999999999998</v>
      </c>
      <c r="BS1628">
        <v>0</v>
      </c>
      <c r="BT1628">
        <v>0</v>
      </c>
      <c r="BU1628">
        <v>0</v>
      </c>
      <c r="BV1628">
        <v>0</v>
      </c>
      <c r="BW1628">
        <v>1</v>
      </c>
      <c r="CV1628">
        <v>0</v>
      </c>
      <c r="CW1628">
        <f>ROUND(Y1628*Source!I931*DO1628,7)</f>
        <v>0</v>
      </c>
      <c r="CX1628">
        <f>ROUND(Y1628*Source!I931,7)</f>
        <v>2.4E-2</v>
      </c>
      <c r="CY1628">
        <f>AB1628</f>
        <v>13.08</v>
      </c>
      <c r="CZ1628">
        <f>AF1628</f>
        <v>8.84</v>
      </c>
      <c r="DA1628">
        <f>AJ1628</f>
        <v>1.48</v>
      </c>
      <c r="DB1628">
        <f t="shared" si="735"/>
        <v>21.22</v>
      </c>
      <c r="DC1628">
        <f t="shared" si="736"/>
        <v>0</v>
      </c>
      <c r="DD1628" t="s">
        <v>3</v>
      </c>
      <c r="DE1628" t="s">
        <v>3</v>
      </c>
      <c r="DF1628">
        <f t="shared" si="737"/>
        <v>0</v>
      </c>
      <c r="DG1628">
        <f>ROUND(ROUND(AF1628*AJ1628,2)*CX1628,2)</f>
        <v>0.31</v>
      </c>
      <c r="DH1628">
        <f t="shared" si="722"/>
        <v>0</v>
      </c>
      <c r="DI1628">
        <f t="shared" si="723"/>
        <v>0</v>
      </c>
      <c r="DJ1628">
        <f>DG1628+DH1628</f>
        <v>0.31</v>
      </c>
      <c r="DK1628">
        <v>0</v>
      </c>
      <c r="DL1628" t="s">
        <v>3</v>
      </c>
      <c r="DM1628">
        <v>0</v>
      </c>
      <c r="DN1628" t="s">
        <v>3</v>
      </c>
      <c r="DO1628">
        <v>0</v>
      </c>
    </row>
    <row r="1629" spans="1:119" x14ac:dyDescent="0.2">
      <c r="A1629">
        <f>ROW(Source!A931)</f>
        <v>931</v>
      </c>
      <c r="B1629">
        <v>449016111</v>
      </c>
      <c r="C1629">
        <v>449000257</v>
      </c>
      <c r="D1629">
        <v>277945805</v>
      </c>
      <c r="E1629">
        <v>1</v>
      </c>
      <c r="F1629">
        <v>1</v>
      </c>
      <c r="G1629">
        <v>1</v>
      </c>
      <c r="H1629">
        <v>2</v>
      </c>
      <c r="I1629" t="s">
        <v>1206</v>
      </c>
      <c r="J1629" t="s">
        <v>1207</v>
      </c>
      <c r="K1629" t="s">
        <v>1208</v>
      </c>
      <c r="L1629">
        <v>1368</v>
      </c>
      <c r="N1629">
        <v>1011</v>
      </c>
      <c r="O1629" t="s">
        <v>1100</v>
      </c>
      <c r="P1629" t="s">
        <v>1100</v>
      </c>
      <c r="Q1629">
        <v>1</v>
      </c>
      <c r="W1629">
        <v>0</v>
      </c>
      <c r="X1629">
        <v>721652621</v>
      </c>
      <c r="Y1629">
        <f t="shared" si="734"/>
        <v>0.2</v>
      </c>
      <c r="AA1629">
        <v>0</v>
      </c>
      <c r="AB1629">
        <v>641.70000000000005</v>
      </c>
      <c r="AC1629">
        <v>539.69000000000005</v>
      </c>
      <c r="AD1629">
        <v>0</v>
      </c>
      <c r="AE1629">
        <v>0</v>
      </c>
      <c r="AF1629">
        <v>641.70000000000005</v>
      </c>
      <c r="AG1629">
        <v>539.69000000000005</v>
      </c>
      <c r="AH1629">
        <v>0</v>
      </c>
      <c r="AI1629">
        <v>1</v>
      </c>
      <c r="AJ1629">
        <v>1</v>
      </c>
      <c r="AK1629">
        <v>1</v>
      </c>
      <c r="AL1629">
        <v>1</v>
      </c>
      <c r="AM1629">
        <v>-2</v>
      </c>
      <c r="AN1629">
        <v>0</v>
      </c>
      <c r="AO1629">
        <v>0</v>
      </c>
      <c r="AP1629">
        <v>1</v>
      </c>
      <c r="AQ1629">
        <v>1</v>
      </c>
      <c r="AR1629">
        <v>0</v>
      </c>
      <c r="AS1629" t="s">
        <v>3</v>
      </c>
      <c r="AT1629">
        <v>0.2</v>
      </c>
      <c r="AU1629" t="s">
        <v>3</v>
      </c>
      <c r="AV1629">
        <v>1</v>
      </c>
      <c r="AW1629">
        <v>2</v>
      </c>
      <c r="AX1629">
        <v>449000273</v>
      </c>
      <c r="AY1629">
        <v>2</v>
      </c>
      <c r="AZ1629">
        <v>98304</v>
      </c>
      <c r="BA1629">
        <v>1693</v>
      </c>
      <c r="BB1629">
        <v>1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128.34</v>
      </c>
      <c r="BL1629">
        <v>107.93800000000002</v>
      </c>
      <c r="BM1629">
        <v>0</v>
      </c>
      <c r="BN1629">
        <v>0</v>
      </c>
      <c r="BO1629">
        <v>0.2</v>
      </c>
      <c r="BP1629">
        <v>1</v>
      </c>
      <c r="BQ1629">
        <v>0</v>
      </c>
      <c r="BR1629">
        <v>128.34</v>
      </c>
      <c r="BS1629">
        <v>107.93800000000002</v>
      </c>
      <c r="BT1629">
        <v>0</v>
      </c>
      <c r="BU1629">
        <v>0</v>
      </c>
      <c r="BV1629">
        <v>0.2</v>
      </c>
      <c r="BW1629">
        <v>1</v>
      </c>
      <c r="CV1629">
        <v>0</v>
      </c>
      <c r="CW1629">
        <f>ROUND(Y1629*Source!I931*DO1629,7)</f>
        <v>2E-3</v>
      </c>
      <c r="CX1629">
        <f>ROUND(Y1629*Source!I931,7)</f>
        <v>2E-3</v>
      </c>
      <c r="CY1629">
        <f>AB1629</f>
        <v>641.70000000000005</v>
      </c>
      <c r="CZ1629">
        <f>AF1629</f>
        <v>641.70000000000005</v>
      </c>
      <c r="DA1629">
        <f>AJ1629</f>
        <v>1</v>
      </c>
      <c r="DB1629">
        <f t="shared" si="735"/>
        <v>128.34</v>
      </c>
      <c r="DC1629">
        <f t="shared" si="736"/>
        <v>107.94</v>
      </c>
      <c r="DD1629" t="s">
        <v>3</v>
      </c>
      <c r="DE1629" t="s">
        <v>3</v>
      </c>
      <c r="DF1629">
        <f t="shared" si="737"/>
        <v>0</v>
      </c>
      <c r="DG1629">
        <f t="shared" ref="DG1629:DG1636" si="738">ROUND(ROUND(AF1629,2)*CX1629,2)</f>
        <v>1.28</v>
      </c>
      <c r="DH1629">
        <f t="shared" si="722"/>
        <v>1.08</v>
      </c>
      <c r="DI1629">
        <f t="shared" si="723"/>
        <v>0</v>
      </c>
      <c r="DJ1629">
        <f>DG1629+DH1629</f>
        <v>2.3600000000000003</v>
      </c>
      <c r="DK1629">
        <v>1</v>
      </c>
      <c r="DL1629" t="s">
        <v>1209</v>
      </c>
      <c r="DM1629">
        <v>4</v>
      </c>
      <c r="DN1629" t="s">
        <v>1203</v>
      </c>
      <c r="DO1629">
        <v>1</v>
      </c>
    </row>
    <row r="1630" spans="1:119" x14ac:dyDescent="0.2">
      <c r="A1630">
        <f>ROW(Source!A931)</f>
        <v>931</v>
      </c>
      <c r="B1630">
        <v>449016111</v>
      </c>
      <c r="C1630">
        <v>449000257</v>
      </c>
      <c r="D1630">
        <v>277865783</v>
      </c>
      <c r="E1630">
        <v>1</v>
      </c>
      <c r="F1630">
        <v>1</v>
      </c>
      <c r="G1630">
        <v>1</v>
      </c>
      <c r="H1630">
        <v>3</v>
      </c>
      <c r="I1630" t="s">
        <v>1799</v>
      </c>
      <c r="J1630" t="s">
        <v>1800</v>
      </c>
      <c r="K1630" t="s">
        <v>1801</v>
      </c>
      <c r="L1630">
        <v>1302</v>
      </c>
      <c r="N1630">
        <v>1003</v>
      </c>
      <c r="O1630" t="s">
        <v>588</v>
      </c>
      <c r="P1630" t="s">
        <v>588</v>
      </c>
      <c r="Q1630">
        <v>10</v>
      </c>
      <c r="W1630">
        <v>0</v>
      </c>
      <c r="X1630">
        <v>153135899</v>
      </c>
      <c r="Y1630">
        <f>(AT1630*ROUND(0,7))</f>
        <v>0</v>
      </c>
      <c r="AA1630">
        <v>57.7</v>
      </c>
      <c r="AB1630">
        <v>0</v>
      </c>
      <c r="AC1630">
        <v>0</v>
      </c>
      <c r="AD1630">
        <v>0</v>
      </c>
      <c r="AE1630">
        <v>37.71</v>
      </c>
      <c r="AF1630">
        <v>0</v>
      </c>
      <c r="AG1630">
        <v>0</v>
      </c>
      <c r="AH1630">
        <v>0</v>
      </c>
      <c r="AI1630">
        <v>1.53</v>
      </c>
      <c r="AJ1630">
        <v>1</v>
      </c>
      <c r="AK1630">
        <v>1</v>
      </c>
      <c r="AL1630">
        <v>1</v>
      </c>
      <c r="AM1630">
        <v>2</v>
      </c>
      <c r="AN1630">
        <v>0</v>
      </c>
      <c r="AO1630">
        <v>0</v>
      </c>
      <c r="AP1630">
        <v>1</v>
      </c>
      <c r="AQ1630">
        <v>1</v>
      </c>
      <c r="AR1630">
        <v>0</v>
      </c>
      <c r="AS1630" t="s">
        <v>3</v>
      </c>
      <c r="AT1630">
        <v>9.6000000000000002E-2</v>
      </c>
      <c r="AU1630" t="s">
        <v>135</v>
      </c>
      <c r="AV1630">
        <v>0</v>
      </c>
      <c r="AW1630">
        <v>2</v>
      </c>
      <c r="AX1630">
        <v>449000274</v>
      </c>
      <c r="AY1630">
        <v>1</v>
      </c>
      <c r="AZ1630">
        <v>0</v>
      </c>
      <c r="BA1630">
        <v>1694</v>
      </c>
      <c r="BB1630">
        <v>1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3.6201600000000003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1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CV1630">
        <v>0</v>
      </c>
      <c r="CW1630">
        <v>0</v>
      </c>
      <c r="CX1630">
        <f>ROUND(Y1630*Source!I931,7)</f>
        <v>0</v>
      </c>
      <c r="CY1630">
        <f>AA1630</f>
        <v>57.7</v>
      </c>
      <c r="CZ1630">
        <f>AE1630</f>
        <v>37.71</v>
      </c>
      <c r="DA1630">
        <f>AI1630</f>
        <v>1.53</v>
      </c>
      <c r="DB1630">
        <f>ROUND((ROUND(AT1630*CZ1630,2)*ROUND(0,7)),6)</f>
        <v>0</v>
      </c>
      <c r="DC1630">
        <f>ROUND((ROUND(AT1630*AG1630,2)*ROUND(0,7)),6)</f>
        <v>0</v>
      </c>
      <c r="DD1630" t="s">
        <v>3</v>
      </c>
      <c r="DE1630" t="s">
        <v>3</v>
      </c>
      <c r="DF1630">
        <f>ROUND(ROUND(AE1630*AI1630,2)*CX1630,2)</f>
        <v>0</v>
      </c>
      <c r="DG1630">
        <f t="shared" si="738"/>
        <v>0</v>
      </c>
      <c r="DH1630">
        <f t="shared" si="722"/>
        <v>0</v>
      </c>
      <c r="DI1630">
        <f t="shared" si="723"/>
        <v>0</v>
      </c>
      <c r="DJ1630">
        <f>DF1630</f>
        <v>0</v>
      </c>
      <c r="DK1630">
        <v>0</v>
      </c>
      <c r="DL1630" t="s">
        <v>3</v>
      </c>
      <c r="DM1630">
        <v>0</v>
      </c>
      <c r="DN1630" t="s">
        <v>3</v>
      </c>
      <c r="DO1630">
        <v>0</v>
      </c>
    </row>
    <row r="1631" spans="1:119" x14ac:dyDescent="0.2">
      <c r="A1631">
        <f>ROW(Source!A931)</f>
        <v>931</v>
      </c>
      <c r="B1631">
        <v>449016111</v>
      </c>
      <c r="C1631">
        <v>449000257</v>
      </c>
      <c r="D1631">
        <v>277881811</v>
      </c>
      <c r="E1631">
        <v>1</v>
      </c>
      <c r="F1631">
        <v>1</v>
      </c>
      <c r="G1631">
        <v>1</v>
      </c>
      <c r="H1631">
        <v>3</v>
      </c>
      <c r="I1631" t="s">
        <v>1695</v>
      </c>
      <c r="J1631" t="s">
        <v>1696</v>
      </c>
      <c r="K1631" t="s">
        <v>1697</v>
      </c>
      <c r="L1631">
        <v>1346</v>
      </c>
      <c r="N1631">
        <v>1009</v>
      </c>
      <c r="O1631" t="s">
        <v>441</v>
      </c>
      <c r="P1631" t="s">
        <v>441</v>
      </c>
      <c r="Q1631">
        <v>1</v>
      </c>
      <c r="W1631">
        <v>0</v>
      </c>
      <c r="X1631">
        <v>792997800</v>
      </c>
      <c r="Y1631">
        <f>(AT1631*ROUND(0,7))</f>
        <v>0</v>
      </c>
      <c r="AA1631">
        <v>1499.09</v>
      </c>
      <c r="AB1631">
        <v>0</v>
      </c>
      <c r="AC1631">
        <v>0</v>
      </c>
      <c r="AD1631">
        <v>0</v>
      </c>
      <c r="AE1631">
        <v>931.11</v>
      </c>
      <c r="AF1631">
        <v>0</v>
      </c>
      <c r="AG1631">
        <v>0</v>
      </c>
      <c r="AH1631">
        <v>0</v>
      </c>
      <c r="AI1631">
        <v>1.61</v>
      </c>
      <c r="AJ1631">
        <v>1</v>
      </c>
      <c r="AK1631">
        <v>1</v>
      </c>
      <c r="AL1631">
        <v>1</v>
      </c>
      <c r="AM1631">
        <v>2</v>
      </c>
      <c r="AN1631">
        <v>0</v>
      </c>
      <c r="AO1631">
        <v>0</v>
      </c>
      <c r="AP1631">
        <v>1</v>
      </c>
      <c r="AQ1631">
        <v>1</v>
      </c>
      <c r="AR1631">
        <v>0</v>
      </c>
      <c r="AS1631" t="s">
        <v>3</v>
      </c>
      <c r="AT1631">
        <v>0.5</v>
      </c>
      <c r="AU1631" t="s">
        <v>135</v>
      </c>
      <c r="AV1631">
        <v>0</v>
      </c>
      <c r="AW1631">
        <v>2</v>
      </c>
      <c r="AX1631">
        <v>449000275</v>
      </c>
      <c r="AY1631">
        <v>1</v>
      </c>
      <c r="AZ1631">
        <v>0</v>
      </c>
      <c r="BA1631">
        <v>1695</v>
      </c>
      <c r="BB1631">
        <v>1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465.55500000000001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1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CV1631">
        <v>0</v>
      </c>
      <c r="CW1631">
        <v>0</v>
      </c>
      <c r="CX1631">
        <f>ROUND(Y1631*Source!I931,7)</f>
        <v>0</v>
      </c>
      <c r="CY1631">
        <f>AA1631</f>
        <v>1499.09</v>
      </c>
      <c r="CZ1631">
        <f>AE1631</f>
        <v>931.11</v>
      </c>
      <c r="DA1631">
        <f>AI1631</f>
        <v>1.61</v>
      </c>
      <c r="DB1631">
        <f>ROUND((ROUND(AT1631*CZ1631,2)*ROUND(0,7)),6)</f>
        <v>0</v>
      </c>
      <c r="DC1631">
        <f>ROUND((ROUND(AT1631*AG1631,2)*ROUND(0,7)),6)</f>
        <v>0</v>
      </c>
      <c r="DD1631" t="s">
        <v>3</v>
      </c>
      <c r="DE1631" t="s">
        <v>3</v>
      </c>
      <c r="DF1631">
        <f>ROUND(ROUND(AE1631*AI1631,2)*CX1631,2)</f>
        <v>0</v>
      </c>
      <c r="DG1631">
        <f t="shared" si="738"/>
        <v>0</v>
      </c>
      <c r="DH1631">
        <f t="shared" si="722"/>
        <v>0</v>
      </c>
      <c r="DI1631">
        <f t="shared" si="723"/>
        <v>0</v>
      </c>
      <c r="DJ1631">
        <f>DF1631</f>
        <v>0</v>
      </c>
      <c r="DK1631">
        <v>0</v>
      </c>
      <c r="DL1631" t="s">
        <v>3</v>
      </c>
      <c r="DM1631">
        <v>0</v>
      </c>
      <c r="DN1631" t="s">
        <v>3</v>
      </c>
      <c r="DO1631">
        <v>0</v>
      </c>
    </row>
    <row r="1632" spans="1:119" x14ac:dyDescent="0.2">
      <c r="A1632">
        <f>ROW(Source!A931)</f>
        <v>931</v>
      </c>
      <c r="B1632">
        <v>449016111</v>
      </c>
      <c r="C1632">
        <v>449000257</v>
      </c>
      <c r="D1632">
        <v>277896313</v>
      </c>
      <c r="E1632">
        <v>1</v>
      </c>
      <c r="F1632">
        <v>1</v>
      </c>
      <c r="G1632">
        <v>1</v>
      </c>
      <c r="H1632">
        <v>3</v>
      </c>
      <c r="I1632" t="s">
        <v>1583</v>
      </c>
      <c r="J1632" t="s">
        <v>1584</v>
      </c>
      <c r="K1632" t="s">
        <v>1585</v>
      </c>
      <c r="L1632">
        <v>1348</v>
      </c>
      <c r="N1632">
        <v>1009</v>
      </c>
      <c r="O1632" t="s">
        <v>83</v>
      </c>
      <c r="P1632" t="s">
        <v>83</v>
      </c>
      <c r="Q1632">
        <v>1000</v>
      </c>
      <c r="W1632">
        <v>0</v>
      </c>
      <c r="X1632">
        <v>-1568086514</v>
      </c>
      <c r="Y1632">
        <f>(AT1632*ROUND(0,7))</f>
        <v>0</v>
      </c>
      <c r="AA1632">
        <v>106680.6</v>
      </c>
      <c r="AB1632">
        <v>0</v>
      </c>
      <c r="AC1632">
        <v>0</v>
      </c>
      <c r="AD1632">
        <v>0</v>
      </c>
      <c r="AE1632">
        <v>82698.14</v>
      </c>
      <c r="AF1632">
        <v>0</v>
      </c>
      <c r="AG1632">
        <v>0</v>
      </c>
      <c r="AH1632">
        <v>0</v>
      </c>
      <c r="AI1632">
        <v>1.29</v>
      </c>
      <c r="AJ1632">
        <v>1</v>
      </c>
      <c r="AK1632">
        <v>1</v>
      </c>
      <c r="AL1632">
        <v>1</v>
      </c>
      <c r="AM1632">
        <v>2</v>
      </c>
      <c r="AN1632">
        <v>0</v>
      </c>
      <c r="AO1632">
        <v>0</v>
      </c>
      <c r="AP1632">
        <v>1</v>
      </c>
      <c r="AQ1632">
        <v>1</v>
      </c>
      <c r="AR1632">
        <v>0</v>
      </c>
      <c r="AS1632" t="s">
        <v>3</v>
      </c>
      <c r="AT1632">
        <v>6.0000000000000002E-5</v>
      </c>
      <c r="AU1632" t="s">
        <v>135</v>
      </c>
      <c r="AV1632">
        <v>0</v>
      </c>
      <c r="AW1632">
        <v>2</v>
      </c>
      <c r="AX1632">
        <v>449000276</v>
      </c>
      <c r="AY1632">
        <v>1</v>
      </c>
      <c r="AZ1632">
        <v>0</v>
      </c>
      <c r="BA1632">
        <v>1696</v>
      </c>
      <c r="BB1632">
        <v>1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4.9618884000000003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1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CV1632">
        <v>0</v>
      </c>
      <c r="CW1632">
        <v>0</v>
      </c>
      <c r="CX1632">
        <f>ROUND(Y1632*Source!I931,7)</f>
        <v>0</v>
      </c>
      <c r="CY1632">
        <f>AA1632</f>
        <v>106680.6</v>
      </c>
      <c r="CZ1632">
        <f>AE1632</f>
        <v>82698.14</v>
      </c>
      <c r="DA1632">
        <f>AI1632</f>
        <v>1.29</v>
      </c>
      <c r="DB1632">
        <f>ROUND((ROUND(AT1632*CZ1632,2)*ROUND(0,7)),6)</f>
        <v>0</v>
      </c>
      <c r="DC1632">
        <f>ROUND((ROUND(AT1632*AG1632,2)*ROUND(0,7)),6)</f>
        <v>0</v>
      </c>
      <c r="DD1632" t="s">
        <v>3</v>
      </c>
      <c r="DE1632" t="s">
        <v>3</v>
      </c>
      <c r="DF1632">
        <f>ROUND(ROUND(AE1632*AI1632,2)*CX1632,2)</f>
        <v>0</v>
      </c>
      <c r="DG1632">
        <f t="shared" si="738"/>
        <v>0</v>
      </c>
      <c r="DH1632">
        <f t="shared" si="722"/>
        <v>0</v>
      </c>
      <c r="DI1632">
        <f t="shared" si="723"/>
        <v>0</v>
      </c>
      <c r="DJ1632">
        <f>DF1632</f>
        <v>0</v>
      </c>
      <c r="DK1632">
        <v>0</v>
      </c>
      <c r="DL1632" t="s">
        <v>3</v>
      </c>
      <c r="DM1632">
        <v>0</v>
      </c>
      <c r="DN1632" t="s">
        <v>3</v>
      </c>
      <c r="DO1632">
        <v>0</v>
      </c>
    </row>
    <row r="1633" spans="1:119" x14ac:dyDescent="0.2">
      <c r="A1633">
        <f>ROW(Source!A931)</f>
        <v>931</v>
      </c>
      <c r="B1633">
        <v>449016111</v>
      </c>
      <c r="C1633">
        <v>449000257</v>
      </c>
      <c r="D1633">
        <v>277566433</v>
      </c>
      <c r="E1633">
        <v>109</v>
      </c>
      <c r="F1633">
        <v>1</v>
      </c>
      <c r="G1633">
        <v>1</v>
      </c>
      <c r="H1633">
        <v>3</v>
      </c>
      <c r="I1633" t="s">
        <v>633</v>
      </c>
      <c r="J1633" t="s">
        <v>3</v>
      </c>
      <c r="K1633" t="s">
        <v>634</v>
      </c>
      <c r="L1633">
        <v>3277935</v>
      </c>
      <c r="N1633">
        <v>1013</v>
      </c>
      <c r="O1633" t="s">
        <v>635</v>
      </c>
      <c r="P1633" t="s">
        <v>635</v>
      </c>
      <c r="Q1633">
        <v>1</v>
      </c>
      <c r="W1633">
        <v>0</v>
      </c>
      <c r="X1633">
        <v>274903907</v>
      </c>
      <c r="Y1633">
        <f>AT1633</f>
        <v>2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1</v>
      </c>
      <c r="AJ1633">
        <v>1</v>
      </c>
      <c r="AK1633">
        <v>1</v>
      </c>
      <c r="AL1633">
        <v>1</v>
      </c>
      <c r="AM1633">
        <v>-2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 t="s">
        <v>3</v>
      </c>
      <c r="AT1633">
        <v>2</v>
      </c>
      <c r="AU1633" t="s">
        <v>3</v>
      </c>
      <c r="AV1633">
        <v>0</v>
      </c>
      <c r="AW1633">
        <v>2</v>
      </c>
      <c r="AX1633">
        <v>449000277</v>
      </c>
      <c r="AY1633">
        <v>1</v>
      </c>
      <c r="AZ1633">
        <v>2048</v>
      </c>
      <c r="BA1633">
        <v>1697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CV1633">
        <v>0</v>
      </c>
      <c r="CW1633">
        <v>0</v>
      </c>
      <c r="CX1633">
        <f>ROUND(Y1633*Source!I931,7)</f>
        <v>0.02</v>
      </c>
      <c r="CY1633">
        <f>AA1633</f>
        <v>0</v>
      </c>
      <c r="CZ1633">
        <f>AE1633</f>
        <v>0</v>
      </c>
      <c r="DA1633">
        <f>AI1633</f>
        <v>1</v>
      </c>
      <c r="DB1633">
        <f>ROUND(ROUND(AT1633*CZ1633,2),6)</f>
        <v>0</v>
      </c>
      <c r="DC1633">
        <f>ROUND(ROUND(AT1633*AG1633,2),6)</f>
        <v>0</v>
      </c>
      <c r="DD1633" t="s">
        <v>3</v>
      </c>
      <c r="DE1633" t="s">
        <v>3</v>
      </c>
      <c r="DF1633">
        <f t="shared" ref="DF1633:DF1640" si="739">ROUND(ROUND(AE1633,2)*CX1633,2)</f>
        <v>0</v>
      </c>
      <c r="DG1633">
        <f t="shared" si="738"/>
        <v>0</v>
      </c>
      <c r="DH1633">
        <f t="shared" si="722"/>
        <v>0</v>
      </c>
      <c r="DI1633">
        <f t="shared" si="723"/>
        <v>0</v>
      </c>
      <c r="DJ1633">
        <f>DF1633</f>
        <v>0</v>
      </c>
      <c r="DK1633">
        <v>0</v>
      </c>
      <c r="DL1633" t="s">
        <v>3</v>
      </c>
      <c r="DM1633">
        <v>0</v>
      </c>
      <c r="DN1633" t="s">
        <v>3</v>
      </c>
      <c r="DO1633">
        <v>0</v>
      </c>
    </row>
    <row r="1634" spans="1:119" x14ac:dyDescent="0.2">
      <c r="A1634">
        <f>ROW(Source!A933)</f>
        <v>933</v>
      </c>
      <c r="B1634">
        <v>449016111</v>
      </c>
      <c r="C1634">
        <v>449000279</v>
      </c>
      <c r="D1634">
        <v>277560307</v>
      </c>
      <c r="E1634">
        <v>109</v>
      </c>
      <c r="F1634">
        <v>1</v>
      </c>
      <c r="G1634">
        <v>1</v>
      </c>
      <c r="H1634">
        <v>1</v>
      </c>
      <c r="I1634" t="s">
        <v>1233</v>
      </c>
      <c r="J1634" t="s">
        <v>3</v>
      </c>
      <c r="K1634" t="s">
        <v>1234</v>
      </c>
      <c r="L1634">
        <v>1191</v>
      </c>
      <c r="N1634">
        <v>1013</v>
      </c>
      <c r="O1634" t="s">
        <v>1203</v>
      </c>
      <c r="P1634" t="s">
        <v>1203</v>
      </c>
      <c r="Q1634">
        <v>1</v>
      </c>
      <c r="W1634">
        <v>0</v>
      </c>
      <c r="X1634">
        <v>-946583284</v>
      </c>
      <c r="Y1634">
        <f t="shared" ref="Y1634:Y1640" si="740">(AT1634*ROUND(0.7,7))</f>
        <v>179.2</v>
      </c>
      <c r="AA1634">
        <v>0</v>
      </c>
      <c r="AB1634">
        <v>0</v>
      </c>
      <c r="AC1634">
        <v>0</v>
      </c>
      <c r="AD1634">
        <v>547.74</v>
      </c>
      <c r="AE1634">
        <v>0</v>
      </c>
      <c r="AF1634">
        <v>0</v>
      </c>
      <c r="AG1634">
        <v>0</v>
      </c>
      <c r="AH1634">
        <v>547.74</v>
      </c>
      <c r="AI1634">
        <v>1</v>
      </c>
      <c r="AJ1634">
        <v>1</v>
      </c>
      <c r="AK1634">
        <v>1</v>
      </c>
      <c r="AL1634">
        <v>1</v>
      </c>
      <c r="AM1634">
        <v>-2</v>
      </c>
      <c r="AN1634">
        <v>0</v>
      </c>
      <c r="AO1634">
        <v>0</v>
      </c>
      <c r="AP1634">
        <v>1</v>
      </c>
      <c r="AQ1634">
        <v>1</v>
      </c>
      <c r="AR1634">
        <v>0</v>
      </c>
      <c r="AS1634" t="s">
        <v>3</v>
      </c>
      <c r="AT1634">
        <v>256</v>
      </c>
      <c r="AU1634" t="s">
        <v>99</v>
      </c>
      <c r="AV1634">
        <v>1</v>
      </c>
      <c r="AW1634">
        <v>2</v>
      </c>
      <c r="AX1634">
        <v>449000296</v>
      </c>
      <c r="AY1634">
        <v>2</v>
      </c>
      <c r="AZ1634">
        <v>131072</v>
      </c>
      <c r="BA1634">
        <v>1698</v>
      </c>
      <c r="BB1634">
        <v>1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140221.44</v>
      </c>
      <c r="BN1634">
        <v>256</v>
      </c>
      <c r="BO1634">
        <v>0</v>
      </c>
      <c r="BP1634">
        <v>1</v>
      </c>
      <c r="BQ1634">
        <v>0</v>
      </c>
      <c r="BR1634">
        <v>0</v>
      </c>
      <c r="BS1634">
        <v>0</v>
      </c>
      <c r="BT1634">
        <v>98155.008000000002</v>
      </c>
      <c r="BU1634">
        <v>179.2</v>
      </c>
      <c r="BV1634">
        <v>0</v>
      </c>
      <c r="BW1634">
        <v>1</v>
      </c>
      <c r="CU1634">
        <f>ROUND(AT1634*Source!I933*AH1634*AL1634,2)</f>
        <v>1402.21</v>
      </c>
      <c r="CV1634">
        <f>ROUND(Y1634*Source!I933,7)</f>
        <v>1.792</v>
      </c>
      <c r="CW1634">
        <v>0</v>
      </c>
      <c r="CX1634">
        <f>ROUND(Y1634*Source!I933,7)</f>
        <v>1.792</v>
      </c>
      <c r="CY1634">
        <f>AD1634</f>
        <v>547.74</v>
      </c>
      <c r="CZ1634">
        <f>AH1634</f>
        <v>547.74</v>
      </c>
      <c r="DA1634">
        <f>AL1634</f>
        <v>1</v>
      </c>
      <c r="DB1634">
        <f t="shared" ref="DB1634:DB1640" si="741">ROUND((ROUND(AT1634*CZ1634,2)*ROUND(0.7,7)),6)</f>
        <v>98155.008000000002</v>
      </c>
      <c r="DC1634">
        <f t="shared" ref="DC1634:DC1640" si="742">ROUND((ROUND(AT1634*AG1634,2)*ROUND(0.7,7)),6)</f>
        <v>0</v>
      </c>
      <c r="DD1634" t="s">
        <v>3</v>
      </c>
      <c r="DE1634" t="s">
        <v>3</v>
      </c>
      <c r="DF1634">
        <f t="shared" si="739"/>
        <v>0</v>
      </c>
      <c r="DG1634">
        <f t="shared" si="738"/>
        <v>0</v>
      </c>
      <c r="DH1634">
        <f t="shared" si="722"/>
        <v>0</v>
      </c>
      <c r="DI1634">
        <f t="shared" si="723"/>
        <v>981.55</v>
      </c>
      <c r="DJ1634">
        <f>DI1634</f>
        <v>981.55</v>
      </c>
      <c r="DK1634">
        <v>1</v>
      </c>
      <c r="DL1634" t="s">
        <v>3</v>
      </c>
      <c r="DM1634">
        <v>0</v>
      </c>
      <c r="DN1634" t="s">
        <v>3</v>
      </c>
      <c r="DO1634">
        <v>0</v>
      </c>
    </row>
    <row r="1635" spans="1:119" x14ac:dyDescent="0.2">
      <c r="A1635">
        <f>ROW(Source!A933)</f>
        <v>933</v>
      </c>
      <c r="B1635">
        <v>449016111</v>
      </c>
      <c r="C1635">
        <v>449000279</v>
      </c>
      <c r="D1635">
        <v>277560491</v>
      </c>
      <c r="E1635">
        <v>109</v>
      </c>
      <c r="F1635">
        <v>1</v>
      </c>
      <c r="G1635">
        <v>1</v>
      </c>
      <c r="H1635">
        <v>1</v>
      </c>
      <c r="I1635" t="s">
        <v>1204</v>
      </c>
      <c r="J1635" t="s">
        <v>3</v>
      </c>
      <c r="K1635" t="s">
        <v>1205</v>
      </c>
      <c r="L1635">
        <v>1191</v>
      </c>
      <c r="N1635">
        <v>1013</v>
      </c>
      <c r="O1635" t="s">
        <v>1203</v>
      </c>
      <c r="P1635" t="s">
        <v>1203</v>
      </c>
      <c r="Q1635">
        <v>1</v>
      </c>
      <c r="W1635">
        <v>0</v>
      </c>
      <c r="X1635">
        <v>-1417349443</v>
      </c>
      <c r="Y1635">
        <f t="shared" si="740"/>
        <v>40.207999999999998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1</v>
      </c>
      <c r="AJ1635">
        <v>1</v>
      </c>
      <c r="AK1635">
        <v>1</v>
      </c>
      <c r="AL1635">
        <v>1</v>
      </c>
      <c r="AM1635">
        <v>-2</v>
      </c>
      <c r="AN1635">
        <v>0</v>
      </c>
      <c r="AO1635">
        <v>0</v>
      </c>
      <c r="AP1635">
        <v>1</v>
      </c>
      <c r="AQ1635">
        <v>1</v>
      </c>
      <c r="AR1635">
        <v>0</v>
      </c>
      <c r="AS1635" t="s">
        <v>3</v>
      </c>
      <c r="AT1635">
        <v>57.44</v>
      </c>
      <c r="AU1635" t="s">
        <v>99</v>
      </c>
      <c r="AV1635">
        <v>2</v>
      </c>
      <c r="AW1635">
        <v>2</v>
      </c>
      <c r="AX1635">
        <v>449000297</v>
      </c>
      <c r="AY1635">
        <v>1</v>
      </c>
      <c r="AZ1635">
        <v>0</v>
      </c>
      <c r="BA1635">
        <v>1699</v>
      </c>
      <c r="BB1635">
        <v>1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CV1635">
        <v>0</v>
      </c>
      <c r="CW1635">
        <v>0</v>
      </c>
      <c r="CX1635">
        <f>ROUND(Y1635*Source!I933,7)</f>
        <v>0.40207999999999999</v>
      </c>
      <c r="CY1635">
        <f>AD1635</f>
        <v>0</v>
      </c>
      <c r="CZ1635">
        <f>AH1635</f>
        <v>0</v>
      </c>
      <c r="DA1635">
        <f>AL1635</f>
        <v>1</v>
      </c>
      <c r="DB1635">
        <f t="shared" si="741"/>
        <v>0</v>
      </c>
      <c r="DC1635">
        <f t="shared" si="742"/>
        <v>0</v>
      </c>
      <c r="DD1635" t="s">
        <v>3</v>
      </c>
      <c r="DE1635" t="s">
        <v>3</v>
      </c>
      <c r="DF1635">
        <f t="shared" si="739"/>
        <v>0</v>
      </c>
      <c r="DG1635">
        <f t="shared" si="738"/>
        <v>0</v>
      </c>
      <c r="DH1635">
        <f t="shared" si="722"/>
        <v>0</v>
      </c>
      <c r="DI1635">
        <f t="shared" si="723"/>
        <v>0</v>
      </c>
      <c r="DJ1635">
        <f>DI1635</f>
        <v>0</v>
      </c>
      <c r="DK1635">
        <v>0</v>
      </c>
      <c r="DL1635" t="s">
        <v>3</v>
      </c>
      <c r="DM1635">
        <v>0</v>
      </c>
      <c r="DN1635" t="s">
        <v>3</v>
      </c>
      <c r="DO1635">
        <v>0</v>
      </c>
    </row>
    <row r="1636" spans="1:119" x14ac:dyDescent="0.2">
      <c r="A1636">
        <f>ROW(Source!A933)</f>
        <v>933</v>
      </c>
      <c r="B1636">
        <v>449016111</v>
      </c>
      <c r="C1636">
        <v>449000279</v>
      </c>
      <c r="D1636">
        <v>277944622</v>
      </c>
      <c r="E1636">
        <v>1</v>
      </c>
      <c r="F1636">
        <v>1</v>
      </c>
      <c r="G1636">
        <v>1</v>
      </c>
      <c r="H1636">
        <v>2</v>
      </c>
      <c r="I1636" t="s">
        <v>1220</v>
      </c>
      <c r="J1636" t="s">
        <v>1221</v>
      </c>
      <c r="K1636" t="s">
        <v>1222</v>
      </c>
      <c r="L1636">
        <v>1368</v>
      </c>
      <c r="N1636">
        <v>1011</v>
      </c>
      <c r="O1636" t="s">
        <v>1100</v>
      </c>
      <c r="P1636" t="s">
        <v>1100</v>
      </c>
      <c r="Q1636">
        <v>1</v>
      </c>
      <c r="W1636">
        <v>0</v>
      </c>
      <c r="X1636">
        <v>-776243211</v>
      </c>
      <c r="Y1636">
        <f t="shared" si="740"/>
        <v>2.2889999999999997</v>
      </c>
      <c r="AA1636">
        <v>0</v>
      </c>
      <c r="AB1636">
        <v>1626.29</v>
      </c>
      <c r="AC1636">
        <v>724.95</v>
      </c>
      <c r="AD1636">
        <v>0</v>
      </c>
      <c r="AE1636">
        <v>0</v>
      </c>
      <c r="AF1636">
        <v>1626.29</v>
      </c>
      <c r="AG1636">
        <v>724.95</v>
      </c>
      <c r="AH1636">
        <v>0</v>
      </c>
      <c r="AI1636">
        <v>1</v>
      </c>
      <c r="AJ1636">
        <v>1</v>
      </c>
      <c r="AK1636">
        <v>1</v>
      </c>
      <c r="AL1636">
        <v>1</v>
      </c>
      <c r="AM1636">
        <v>-2</v>
      </c>
      <c r="AN1636">
        <v>0</v>
      </c>
      <c r="AO1636">
        <v>0</v>
      </c>
      <c r="AP1636">
        <v>1</v>
      </c>
      <c r="AQ1636">
        <v>1</v>
      </c>
      <c r="AR1636">
        <v>0</v>
      </c>
      <c r="AS1636" t="s">
        <v>3</v>
      </c>
      <c r="AT1636">
        <v>3.27</v>
      </c>
      <c r="AU1636" t="s">
        <v>99</v>
      </c>
      <c r="AV1636">
        <v>1</v>
      </c>
      <c r="AW1636">
        <v>2</v>
      </c>
      <c r="AX1636">
        <v>449000298</v>
      </c>
      <c r="AY1636">
        <v>2</v>
      </c>
      <c r="AZ1636">
        <v>98304</v>
      </c>
      <c r="BA1636">
        <v>1700</v>
      </c>
      <c r="BB1636">
        <v>1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5317.9682999999995</v>
      </c>
      <c r="BL1636">
        <v>2370.5865000000003</v>
      </c>
      <c r="BM1636">
        <v>0</v>
      </c>
      <c r="BN1636">
        <v>0</v>
      </c>
      <c r="BO1636">
        <v>3.27</v>
      </c>
      <c r="BP1636">
        <v>1</v>
      </c>
      <c r="BQ1636">
        <v>0</v>
      </c>
      <c r="BR1636">
        <v>3722.5778099999993</v>
      </c>
      <c r="BS1636">
        <v>1659.4105499999998</v>
      </c>
      <c r="BT1636">
        <v>0</v>
      </c>
      <c r="BU1636">
        <v>0</v>
      </c>
      <c r="BV1636">
        <v>2.2889999999999997</v>
      </c>
      <c r="BW1636">
        <v>1</v>
      </c>
      <c r="CV1636">
        <v>0</v>
      </c>
      <c r="CW1636">
        <f>ROUND(Y1636*Source!I933*DO1636,7)</f>
        <v>2.2890000000000001E-2</v>
      </c>
      <c r="CX1636">
        <f>ROUND(Y1636*Source!I933,7)</f>
        <v>2.2890000000000001E-2</v>
      </c>
      <c r="CY1636">
        <f>AB1636</f>
        <v>1626.29</v>
      </c>
      <c r="CZ1636">
        <f>AF1636</f>
        <v>1626.29</v>
      </c>
      <c r="DA1636">
        <f>AJ1636</f>
        <v>1</v>
      </c>
      <c r="DB1636">
        <f t="shared" si="741"/>
        <v>3722.5790000000002</v>
      </c>
      <c r="DC1636">
        <f t="shared" si="742"/>
        <v>1659.413</v>
      </c>
      <c r="DD1636" t="s">
        <v>3</v>
      </c>
      <c r="DE1636" t="s">
        <v>3</v>
      </c>
      <c r="DF1636">
        <f t="shared" si="739"/>
        <v>0</v>
      </c>
      <c r="DG1636">
        <f t="shared" si="738"/>
        <v>37.229999999999997</v>
      </c>
      <c r="DH1636">
        <f t="shared" si="722"/>
        <v>16.59</v>
      </c>
      <c r="DI1636">
        <f t="shared" si="723"/>
        <v>0</v>
      </c>
      <c r="DJ1636">
        <f>DG1636+DH1636</f>
        <v>53.819999999999993</v>
      </c>
      <c r="DK1636">
        <v>1</v>
      </c>
      <c r="DL1636" t="s">
        <v>1223</v>
      </c>
      <c r="DM1636">
        <v>6</v>
      </c>
      <c r="DN1636" t="s">
        <v>1203</v>
      </c>
      <c r="DO1636">
        <v>1</v>
      </c>
    </row>
    <row r="1637" spans="1:119" x14ac:dyDescent="0.2">
      <c r="A1637">
        <f>ROW(Source!A933)</f>
        <v>933</v>
      </c>
      <c r="B1637">
        <v>449016111</v>
      </c>
      <c r="C1637">
        <v>449000279</v>
      </c>
      <c r="D1637">
        <v>277944635</v>
      </c>
      <c r="E1637">
        <v>1</v>
      </c>
      <c r="F1637">
        <v>1</v>
      </c>
      <c r="G1637">
        <v>1</v>
      </c>
      <c r="H1637">
        <v>2</v>
      </c>
      <c r="I1637" t="s">
        <v>1469</v>
      </c>
      <c r="J1637" t="s">
        <v>1470</v>
      </c>
      <c r="K1637" t="s">
        <v>1471</v>
      </c>
      <c r="L1637">
        <v>1368</v>
      </c>
      <c r="N1637">
        <v>1011</v>
      </c>
      <c r="O1637" t="s">
        <v>1100</v>
      </c>
      <c r="P1637" t="s">
        <v>1100</v>
      </c>
      <c r="Q1637">
        <v>1</v>
      </c>
      <c r="W1637">
        <v>0</v>
      </c>
      <c r="X1637">
        <v>470840850</v>
      </c>
      <c r="Y1637">
        <f t="shared" si="740"/>
        <v>34.495999999999995</v>
      </c>
      <c r="AA1637">
        <v>0</v>
      </c>
      <c r="AB1637">
        <v>2367.59</v>
      </c>
      <c r="AC1637">
        <v>724.95</v>
      </c>
      <c r="AD1637">
        <v>0</v>
      </c>
      <c r="AE1637">
        <v>0</v>
      </c>
      <c r="AF1637">
        <v>1703.3</v>
      </c>
      <c r="AG1637">
        <v>724.95</v>
      </c>
      <c r="AH1637">
        <v>0</v>
      </c>
      <c r="AI1637">
        <v>1</v>
      </c>
      <c r="AJ1637">
        <v>1.39</v>
      </c>
      <c r="AK1637">
        <v>1</v>
      </c>
      <c r="AL1637">
        <v>1</v>
      </c>
      <c r="AM1637">
        <v>2</v>
      </c>
      <c r="AN1637">
        <v>0</v>
      </c>
      <c r="AO1637">
        <v>0</v>
      </c>
      <c r="AP1637">
        <v>1</v>
      </c>
      <c r="AQ1637">
        <v>1</v>
      </c>
      <c r="AR1637">
        <v>0</v>
      </c>
      <c r="AS1637" t="s">
        <v>3</v>
      </c>
      <c r="AT1637">
        <v>49.28</v>
      </c>
      <c r="AU1637" t="s">
        <v>99</v>
      </c>
      <c r="AV1637">
        <v>1</v>
      </c>
      <c r="AW1637">
        <v>2</v>
      </c>
      <c r="AX1637">
        <v>449000299</v>
      </c>
      <c r="AY1637">
        <v>2</v>
      </c>
      <c r="AZ1637">
        <v>65536</v>
      </c>
      <c r="BA1637">
        <v>1701</v>
      </c>
      <c r="BB1637">
        <v>1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83938.623999999996</v>
      </c>
      <c r="BL1637">
        <v>35725.536</v>
      </c>
      <c r="BM1637">
        <v>0</v>
      </c>
      <c r="BN1637">
        <v>0</v>
      </c>
      <c r="BO1637">
        <v>49.28</v>
      </c>
      <c r="BP1637">
        <v>1</v>
      </c>
      <c r="BQ1637">
        <v>0</v>
      </c>
      <c r="BR1637">
        <v>58757.036799999987</v>
      </c>
      <c r="BS1637">
        <v>25007.875199999999</v>
      </c>
      <c r="BT1637">
        <v>0</v>
      </c>
      <c r="BU1637">
        <v>0</v>
      </c>
      <c r="BV1637">
        <v>34.495999999999995</v>
      </c>
      <c r="BW1637">
        <v>1</v>
      </c>
      <c r="CV1637">
        <v>0</v>
      </c>
      <c r="CW1637">
        <f>ROUND(Y1637*Source!I933*DO1637,7)</f>
        <v>0.34495999999999999</v>
      </c>
      <c r="CX1637">
        <f>ROUND(Y1637*Source!I933,7)</f>
        <v>0.34495999999999999</v>
      </c>
      <c r="CY1637">
        <f>AB1637</f>
        <v>2367.59</v>
      </c>
      <c r="CZ1637">
        <f>AF1637</f>
        <v>1703.3</v>
      </c>
      <c r="DA1637">
        <f>AJ1637</f>
        <v>1.39</v>
      </c>
      <c r="DB1637">
        <f t="shared" si="741"/>
        <v>58757.034</v>
      </c>
      <c r="DC1637">
        <f t="shared" si="742"/>
        <v>25007.878000000001</v>
      </c>
      <c r="DD1637" t="s">
        <v>3</v>
      </c>
      <c r="DE1637" t="s">
        <v>3</v>
      </c>
      <c r="DF1637">
        <f t="shared" si="739"/>
        <v>0</v>
      </c>
      <c r="DG1637">
        <f>ROUND(ROUND(AF1637*AJ1637,2)*CX1637,2)</f>
        <v>816.72</v>
      </c>
      <c r="DH1637">
        <f t="shared" si="722"/>
        <v>250.08</v>
      </c>
      <c r="DI1637">
        <f t="shared" si="723"/>
        <v>0</v>
      </c>
      <c r="DJ1637">
        <f>DG1637+DH1637</f>
        <v>1066.8</v>
      </c>
      <c r="DK1637">
        <v>0</v>
      </c>
      <c r="DL1637" t="s">
        <v>1223</v>
      </c>
      <c r="DM1637">
        <v>6</v>
      </c>
      <c r="DN1637" t="s">
        <v>1203</v>
      </c>
      <c r="DO1637">
        <v>1</v>
      </c>
    </row>
    <row r="1638" spans="1:119" x14ac:dyDescent="0.2">
      <c r="A1638">
        <f>ROW(Source!A933)</f>
        <v>933</v>
      </c>
      <c r="B1638">
        <v>449016111</v>
      </c>
      <c r="C1638">
        <v>449000279</v>
      </c>
      <c r="D1638">
        <v>277945134</v>
      </c>
      <c r="E1638">
        <v>1</v>
      </c>
      <c r="F1638">
        <v>1</v>
      </c>
      <c r="G1638">
        <v>1</v>
      </c>
      <c r="H1638">
        <v>2</v>
      </c>
      <c r="I1638" t="s">
        <v>1861</v>
      </c>
      <c r="J1638" t="s">
        <v>1862</v>
      </c>
      <c r="K1638" t="s">
        <v>1863</v>
      </c>
      <c r="L1638">
        <v>1368</v>
      </c>
      <c r="N1638">
        <v>1011</v>
      </c>
      <c r="O1638" t="s">
        <v>1100</v>
      </c>
      <c r="P1638" t="s">
        <v>1100</v>
      </c>
      <c r="Q1638">
        <v>1</v>
      </c>
      <c r="W1638">
        <v>0</v>
      </c>
      <c r="X1638">
        <v>-1151002491</v>
      </c>
      <c r="Y1638">
        <f t="shared" si="740"/>
        <v>34.495999999999995</v>
      </c>
      <c r="AA1638">
        <v>0</v>
      </c>
      <c r="AB1638">
        <v>138.11000000000001</v>
      </c>
      <c r="AC1638">
        <v>0</v>
      </c>
      <c r="AD1638">
        <v>0</v>
      </c>
      <c r="AE1638">
        <v>0</v>
      </c>
      <c r="AF1638">
        <v>95.25</v>
      </c>
      <c r="AG1638">
        <v>0</v>
      </c>
      <c r="AH1638">
        <v>0</v>
      </c>
      <c r="AI1638">
        <v>1</v>
      </c>
      <c r="AJ1638">
        <v>1.45</v>
      </c>
      <c r="AK1638">
        <v>1</v>
      </c>
      <c r="AL1638">
        <v>1</v>
      </c>
      <c r="AM1638">
        <v>2</v>
      </c>
      <c r="AN1638">
        <v>0</v>
      </c>
      <c r="AO1638">
        <v>0</v>
      </c>
      <c r="AP1638">
        <v>1</v>
      </c>
      <c r="AQ1638">
        <v>1</v>
      </c>
      <c r="AR1638">
        <v>0</v>
      </c>
      <c r="AS1638" t="s">
        <v>3</v>
      </c>
      <c r="AT1638">
        <v>49.28</v>
      </c>
      <c r="AU1638" t="s">
        <v>99</v>
      </c>
      <c r="AV1638">
        <v>1</v>
      </c>
      <c r="AW1638">
        <v>2</v>
      </c>
      <c r="AX1638">
        <v>449000300</v>
      </c>
      <c r="AY1638">
        <v>1</v>
      </c>
      <c r="AZ1638">
        <v>0</v>
      </c>
      <c r="BA1638">
        <v>1702</v>
      </c>
      <c r="BB1638">
        <v>1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4693.92</v>
      </c>
      <c r="BL1638">
        <v>0</v>
      </c>
      <c r="BM1638">
        <v>0</v>
      </c>
      <c r="BN1638">
        <v>0</v>
      </c>
      <c r="BO1638">
        <v>0</v>
      </c>
      <c r="BP1638">
        <v>1</v>
      </c>
      <c r="BQ1638">
        <v>0</v>
      </c>
      <c r="BR1638">
        <v>3285.7439999999997</v>
      </c>
      <c r="BS1638">
        <v>0</v>
      </c>
      <c r="BT1638">
        <v>0</v>
      </c>
      <c r="BU1638">
        <v>0</v>
      </c>
      <c r="BV1638">
        <v>0</v>
      </c>
      <c r="BW1638">
        <v>1</v>
      </c>
      <c r="CV1638">
        <v>0</v>
      </c>
      <c r="CW1638">
        <f>ROUND(Y1638*Source!I933*DO1638,7)</f>
        <v>0</v>
      </c>
      <c r="CX1638">
        <f>ROUND(Y1638*Source!I933,7)</f>
        <v>0.34495999999999999</v>
      </c>
      <c r="CY1638">
        <f>AB1638</f>
        <v>138.11000000000001</v>
      </c>
      <c r="CZ1638">
        <f>AF1638</f>
        <v>95.25</v>
      </c>
      <c r="DA1638">
        <f>AJ1638</f>
        <v>1.45</v>
      </c>
      <c r="DB1638">
        <f t="shared" si="741"/>
        <v>3285.7440000000001</v>
      </c>
      <c r="DC1638">
        <f t="shared" si="742"/>
        <v>0</v>
      </c>
      <c r="DD1638" t="s">
        <v>3</v>
      </c>
      <c r="DE1638" t="s">
        <v>3</v>
      </c>
      <c r="DF1638">
        <f t="shared" si="739"/>
        <v>0</v>
      </c>
      <c r="DG1638">
        <f>ROUND(ROUND(AF1638*AJ1638,2)*CX1638,2)</f>
        <v>47.64</v>
      </c>
      <c r="DH1638">
        <f t="shared" si="722"/>
        <v>0</v>
      </c>
      <c r="DI1638">
        <f t="shared" si="723"/>
        <v>0</v>
      </c>
      <c r="DJ1638">
        <f>DG1638+DH1638</f>
        <v>47.64</v>
      </c>
      <c r="DK1638">
        <v>0</v>
      </c>
      <c r="DL1638" t="s">
        <v>3</v>
      </c>
      <c r="DM1638">
        <v>0</v>
      </c>
      <c r="DN1638" t="s">
        <v>3</v>
      </c>
      <c r="DO1638">
        <v>0</v>
      </c>
    </row>
    <row r="1639" spans="1:119" x14ac:dyDescent="0.2">
      <c r="A1639">
        <f>ROW(Source!A933)</f>
        <v>933</v>
      </c>
      <c r="B1639">
        <v>449016111</v>
      </c>
      <c r="C1639">
        <v>449000279</v>
      </c>
      <c r="D1639">
        <v>277945805</v>
      </c>
      <c r="E1639">
        <v>1</v>
      </c>
      <c r="F1639">
        <v>1</v>
      </c>
      <c r="G1639">
        <v>1</v>
      </c>
      <c r="H1639">
        <v>2</v>
      </c>
      <c r="I1639" t="s">
        <v>1206</v>
      </c>
      <c r="J1639" t="s">
        <v>1207</v>
      </c>
      <c r="K1639" t="s">
        <v>1208</v>
      </c>
      <c r="L1639">
        <v>1368</v>
      </c>
      <c r="N1639">
        <v>1011</v>
      </c>
      <c r="O1639" t="s">
        <v>1100</v>
      </c>
      <c r="P1639" t="s">
        <v>1100</v>
      </c>
      <c r="Q1639">
        <v>1</v>
      </c>
      <c r="W1639">
        <v>0</v>
      </c>
      <c r="X1639">
        <v>721652621</v>
      </c>
      <c r="Y1639">
        <f t="shared" si="740"/>
        <v>3.4229999999999996</v>
      </c>
      <c r="AA1639">
        <v>0</v>
      </c>
      <c r="AB1639">
        <v>641.70000000000005</v>
      </c>
      <c r="AC1639">
        <v>539.69000000000005</v>
      </c>
      <c r="AD1639">
        <v>0</v>
      </c>
      <c r="AE1639">
        <v>0</v>
      </c>
      <c r="AF1639">
        <v>641.70000000000005</v>
      </c>
      <c r="AG1639">
        <v>539.69000000000005</v>
      </c>
      <c r="AH1639">
        <v>0</v>
      </c>
      <c r="AI1639">
        <v>1</v>
      </c>
      <c r="AJ1639">
        <v>1</v>
      </c>
      <c r="AK1639">
        <v>1</v>
      </c>
      <c r="AL1639">
        <v>1</v>
      </c>
      <c r="AM1639">
        <v>-2</v>
      </c>
      <c r="AN1639">
        <v>0</v>
      </c>
      <c r="AO1639">
        <v>0</v>
      </c>
      <c r="AP1639">
        <v>1</v>
      </c>
      <c r="AQ1639">
        <v>1</v>
      </c>
      <c r="AR1639">
        <v>0</v>
      </c>
      <c r="AS1639" t="s">
        <v>3</v>
      </c>
      <c r="AT1639">
        <v>4.8899999999999997</v>
      </c>
      <c r="AU1639" t="s">
        <v>99</v>
      </c>
      <c r="AV1639">
        <v>1</v>
      </c>
      <c r="AW1639">
        <v>2</v>
      </c>
      <c r="AX1639">
        <v>449000301</v>
      </c>
      <c r="AY1639">
        <v>2</v>
      </c>
      <c r="AZ1639">
        <v>98304</v>
      </c>
      <c r="BA1639">
        <v>1703</v>
      </c>
      <c r="BB1639">
        <v>1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3137.913</v>
      </c>
      <c r="BL1639">
        <v>2639.0841</v>
      </c>
      <c r="BM1639">
        <v>0</v>
      </c>
      <c r="BN1639">
        <v>0</v>
      </c>
      <c r="BO1639">
        <v>4.8899999999999997</v>
      </c>
      <c r="BP1639">
        <v>1</v>
      </c>
      <c r="BQ1639">
        <v>0</v>
      </c>
      <c r="BR1639">
        <v>2196.5391</v>
      </c>
      <c r="BS1639">
        <v>1847.35887</v>
      </c>
      <c r="BT1639">
        <v>0</v>
      </c>
      <c r="BU1639">
        <v>0</v>
      </c>
      <c r="BV1639">
        <v>3.4229999999999996</v>
      </c>
      <c r="BW1639">
        <v>1</v>
      </c>
      <c r="CV1639">
        <v>0</v>
      </c>
      <c r="CW1639">
        <f>ROUND(Y1639*Source!I933*DO1639,7)</f>
        <v>3.4229999999999997E-2</v>
      </c>
      <c r="CX1639">
        <f>ROUND(Y1639*Source!I933,7)</f>
        <v>3.4229999999999997E-2</v>
      </c>
      <c r="CY1639">
        <f>AB1639</f>
        <v>641.70000000000005</v>
      </c>
      <c r="CZ1639">
        <f>AF1639</f>
        <v>641.70000000000005</v>
      </c>
      <c r="DA1639">
        <f>AJ1639</f>
        <v>1</v>
      </c>
      <c r="DB1639">
        <f t="shared" si="741"/>
        <v>2196.5369999999998</v>
      </c>
      <c r="DC1639">
        <f t="shared" si="742"/>
        <v>1847.356</v>
      </c>
      <c r="DD1639" t="s">
        <v>3</v>
      </c>
      <c r="DE1639" t="s">
        <v>3</v>
      </c>
      <c r="DF1639">
        <f t="shared" si="739"/>
        <v>0</v>
      </c>
      <c r="DG1639">
        <f t="shared" ref="DG1639:DG1652" si="743">ROUND(ROUND(AF1639,2)*CX1639,2)</f>
        <v>21.97</v>
      </c>
      <c r="DH1639">
        <f t="shared" si="722"/>
        <v>18.47</v>
      </c>
      <c r="DI1639">
        <f t="shared" si="723"/>
        <v>0</v>
      </c>
      <c r="DJ1639">
        <f>DG1639+DH1639</f>
        <v>40.44</v>
      </c>
      <c r="DK1639">
        <v>1</v>
      </c>
      <c r="DL1639" t="s">
        <v>1209</v>
      </c>
      <c r="DM1639">
        <v>4</v>
      </c>
      <c r="DN1639" t="s">
        <v>1203</v>
      </c>
      <c r="DO1639">
        <v>1</v>
      </c>
    </row>
    <row r="1640" spans="1:119" x14ac:dyDescent="0.2">
      <c r="A1640">
        <f>ROW(Source!A933)</f>
        <v>933</v>
      </c>
      <c r="B1640">
        <v>449016111</v>
      </c>
      <c r="C1640">
        <v>449000279</v>
      </c>
      <c r="D1640">
        <v>277946072</v>
      </c>
      <c r="E1640">
        <v>1</v>
      </c>
      <c r="F1640">
        <v>1</v>
      </c>
      <c r="G1640">
        <v>1</v>
      </c>
      <c r="H1640">
        <v>2</v>
      </c>
      <c r="I1640" t="s">
        <v>1238</v>
      </c>
      <c r="J1640" t="s">
        <v>1239</v>
      </c>
      <c r="K1640" t="s">
        <v>1240</v>
      </c>
      <c r="L1640">
        <v>1368</v>
      </c>
      <c r="N1640">
        <v>1011</v>
      </c>
      <c r="O1640" t="s">
        <v>1100</v>
      </c>
      <c r="P1640" t="s">
        <v>1100</v>
      </c>
      <c r="Q1640">
        <v>1</v>
      </c>
      <c r="W1640">
        <v>0</v>
      </c>
      <c r="X1640">
        <v>-278178338</v>
      </c>
      <c r="Y1640">
        <f t="shared" si="740"/>
        <v>1.3299999999999998</v>
      </c>
      <c r="AA1640">
        <v>0</v>
      </c>
      <c r="AB1640">
        <v>34.61</v>
      </c>
      <c r="AC1640">
        <v>0</v>
      </c>
      <c r="AD1640">
        <v>0</v>
      </c>
      <c r="AE1640">
        <v>0</v>
      </c>
      <c r="AF1640">
        <v>34.61</v>
      </c>
      <c r="AG1640">
        <v>0</v>
      </c>
      <c r="AH1640">
        <v>0</v>
      </c>
      <c r="AI1640">
        <v>1</v>
      </c>
      <c r="AJ1640">
        <v>1</v>
      </c>
      <c r="AK1640">
        <v>1</v>
      </c>
      <c r="AL1640">
        <v>1</v>
      </c>
      <c r="AM1640">
        <v>-2</v>
      </c>
      <c r="AN1640">
        <v>0</v>
      </c>
      <c r="AO1640">
        <v>0</v>
      </c>
      <c r="AP1640">
        <v>1</v>
      </c>
      <c r="AQ1640">
        <v>1</v>
      </c>
      <c r="AR1640">
        <v>0</v>
      </c>
      <c r="AS1640" t="s">
        <v>3</v>
      </c>
      <c r="AT1640">
        <v>1.9</v>
      </c>
      <c r="AU1640" t="s">
        <v>99</v>
      </c>
      <c r="AV1640">
        <v>1</v>
      </c>
      <c r="AW1640">
        <v>2</v>
      </c>
      <c r="AX1640">
        <v>449000302</v>
      </c>
      <c r="AY1640">
        <v>2</v>
      </c>
      <c r="AZ1640">
        <v>32768</v>
      </c>
      <c r="BA1640">
        <v>1704</v>
      </c>
      <c r="BB1640">
        <v>1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65.759</v>
      </c>
      <c r="BL1640">
        <v>0</v>
      </c>
      <c r="BM1640">
        <v>0</v>
      </c>
      <c r="BN1640">
        <v>0</v>
      </c>
      <c r="BO1640">
        <v>0</v>
      </c>
      <c r="BP1640">
        <v>1</v>
      </c>
      <c r="BQ1640">
        <v>0</v>
      </c>
      <c r="BR1640">
        <v>46.031299999999995</v>
      </c>
      <c r="BS1640">
        <v>0</v>
      </c>
      <c r="BT1640">
        <v>0</v>
      </c>
      <c r="BU1640">
        <v>0</v>
      </c>
      <c r="BV1640">
        <v>0</v>
      </c>
      <c r="BW1640">
        <v>1</v>
      </c>
      <c r="CV1640">
        <v>0</v>
      </c>
      <c r="CW1640">
        <f>ROUND(Y1640*Source!I933*DO1640,7)</f>
        <v>0</v>
      </c>
      <c r="CX1640">
        <f>ROUND(Y1640*Source!I933,7)</f>
        <v>1.3299999999999999E-2</v>
      </c>
      <c r="CY1640">
        <f>AB1640</f>
        <v>34.61</v>
      </c>
      <c r="CZ1640">
        <f>AF1640</f>
        <v>34.61</v>
      </c>
      <c r="DA1640">
        <f>AJ1640</f>
        <v>1</v>
      </c>
      <c r="DB1640">
        <f t="shared" si="741"/>
        <v>46.031999999999996</v>
      </c>
      <c r="DC1640">
        <f t="shared" si="742"/>
        <v>0</v>
      </c>
      <c r="DD1640" t="s">
        <v>3</v>
      </c>
      <c r="DE1640" t="s">
        <v>3</v>
      </c>
      <c r="DF1640">
        <f t="shared" si="739"/>
        <v>0</v>
      </c>
      <c r="DG1640">
        <f t="shared" si="743"/>
        <v>0.46</v>
      </c>
      <c r="DH1640">
        <f t="shared" si="722"/>
        <v>0</v>
      </c>
      <c r="DI1640">
        <f t="shared" si="723"/>
        <v>0</v>
      </c>
      <c r="DJ1640">
        <f>DG1640+DH1640</f>
        <v>0.46</v>
      </c>
      <c r="DK1640">
        <v>1</v>
      </c>
      <c r="DL1640" t="s">
        <v>3</v>
      </c>
      <c r="DM1640">
        <v>0</v>
      </c>
      <c r="DN1640" t="s">
        <v>3</v>
      </c>
      <c r="DO1640">
        <v>0</v>
      </c>
    </row>
    <row r="1641" spans="1:119" x14ac:dyDescent="0.2">
      <c r="A1641">
        <f>ROW(Source!A933)</f>
        <v>933</v>
      </c>
      <c r="B1641">
        <v>449016111</v>
      </c>
      <c r="C1641">
        <v>449000279</v>
      </c>
      <c r="D1641">
        <v>277862417</v>
      </c>
      <c r="E1641">
        <v>1</v>
      </c>
      <c r="F1641">
        <v>1</v>
      </c>
      <c r="G1641">
        <v>1</v>
      </c>
      <c r="H1641">
        <v>3</v>
      </c>
      <c r="I1641" t="s">
        <v>1864</v>
      </c>
      <c r="J1641" t="s">
        <v>1865</v>
      </c>
      <c r="K1641" t="s">
        <v>1866</v>
      </c>
      <c r="L1641">
        <v>1348</v>
      </c>
      <c r="N1641">
        <v>1009</v>
      </c>
      <c r="O1641" t="s">
        <v>83</v>
      </c>
      <c r="P1641" t="s">
        <v>83</v>
      </c>
      <c r="Q1641">
        <v>1000</v>
      </c>
      <c r="W1641">
        <v>0</v>
      </c>
      <c r="X1641">
        <v>-174574242</v>
      </c>
      <c r="Y1641">
        <f>(AT1641*ROUND(0,7))</f>
        <v>0</v>
      </c>
      <c r="AA1641">
        <v>28494.48</v>
      </c>
      <c r="AB1641">
        <v>0</v>
      </c>
      <c r="AC1641">
        <v>0</v>
      </c>
      <c r="AD1641">
        <v>0</v>
      </c>
      <c r="AE1641">
        <v>23356.13</v>
      </c>
      <c r="AF1641">
        <v>0</v>
      </c>
      <c r="AG1641">
        <v>0</v>
      </c>
      <c r="AH1641">
        <v>0</v>
      </c>
      <c r="AI1641">
        <v>1.22</v>
      </c>
      <c r="AJ1641">
        <v>1</v>
      </c>
      <c r="AK1641">
        <v>1</v>
      </c>
      <c r="AL1641">
        <v>1</v>
      </c>
      <c r="AM1641">
        <v>2</v>
      </c>
      <c r="AN1641">
        <v>0</v>
      </c>
      <c r="AO1641">
        <v>0</v>
      </c>
      <c r="AP1641">
        <v>1</v>
      </c>
      <c r="AQ1641">
        <v>1</v>
      </c>
      <c r="AR1641">
        <v>0</v>
      </c>
      <c r="AS1641" t="s">
        <v>3</v>
      </c>
      <c r="AT1641">
        <v>2.4</v>
      </c>
      <c r="AU1641" t="s">
        <v>135</v>
      </c>
      <c r="AV1641">
        <v>0</v>
      </c>
      <c r="AW1641">
        <v>2</v>
      </c>
      <c r="AX1641">
        <v>449000303</v>
      </c>
      <c r="AY1641">
        <v>1</v>
      </c>
      <c r="AZ1641">
        <v>0</v>
      </c>
      <c r="BA1641">
        <v>1705</v>
      </c>
      <c r="BB1641">
        <v>1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56054.712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1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CV1641">
        <v>0</v>
      </c>
      <c r="CW1641">
        <v>0</v>
      </c>
      <c r="CX1641">
        <f>ROUND(Y1641*Source!I933,7)</f>
        <v>0</v>
      </c>
      <c r="CY1641">
        <f t="shared" ref="CY1641:CY1649" si="744">AA1641</f>
        <v>28494.48</v>
      </c>
      <c r="CZ1641">
        <f t="shared" ref="CZ1641:CZ1649" si="745">AE1641</f>
        <v>23356.13</v>
      </c>
      <c r="DA1641">
        <f t="shared" ref="DA1641:DA1649" si="746">AI1641</f>
        <v>1.22</v>
      </c>
      <c r="DB1641">
        <f>ROUND((ROUND(AT1641*CZ1641,2)*ROUND(0,7)),6)</f>
        <v>0</v>
      </c>
      <c r="DC1641">
        <f>ROUND((ROUND(AT1641*AG1641,2)*ROUND(0,7)),6)</f>
        <v>0</v>
      </c>
      <c r="DD1641" t="s">
        <v>3</v>
      </c>
      <c r="DE1641" t="s">
        <v>3</v>
      </c>
      <c r="DF1641">
        <f>ROUND(ROUND(AE1641*AI1641,2)*CX1641,2)</f>
        <v>0</v>
      </c>
      <c r="DG1641">
        <f t="shared" si="743"/>
        <v>0</v>
      </c>
      <c r="DH1641">
        <f t="shared" si="722"/>
        <v>0</v>
      </c>
      <c r="DI1641">
        <f t="shared" si="723"/>
        <v>0</v>
      </c>
      <c r="DJ1641">
        <f t="shared" ref="DJ1641:DJ1649" si="747">DF1641</f>
        <v>0</v>
      </c>
      <c r="DK1641">
        <v>0</v>
      </c>
      <c r="DL1641" t="s">
        <v>3</v>
      </c>
      <c r="DM1641">
        <v>0</v>
      </c>
      <c r="DN1641" t="s">
        <v>3</v>
      </c>
      <c r="DO1641">
        <v>0</v>
      </c>
    </row>
    <row r="1642" spans="1:119" x14ac:dyDescent="0.2">
      <c r="A1642">
        <f>ROW(Source!A933)</f>
        <v>933</v>
      </c>
      <c r="B1642">
        <v>449016111</v>
      </c>
      <c r="C1642">
        <v>449000279</v>
      </c>
      <c r="D1642">
        <v>277862557</v>
      </c>
      <c r="E1642">
        <v>1</v>
      </c>
      <c r="F1642">
        <v>1</v>
      </c>
      <c r="G1642">
        <v>1</v>
      </c>
      <c r="H1642">
        <v>3</v>
      </c>
      <c r="I1642" t="s">
        <v>1867</v>
      </c>
      <c r="J1642" t="s">
        <v>1868</v>
      </c>
      <c r="K1642" t="s">
        <v>1869</v>
      </c>
      <c r="L1642">
        <v>1348</v>
      </c>
      <c r="N1642">
        <v>1009</v>
      </c>
      <c r="O1642" t="s">
        <v>83</v>
      </c>
      <c r="P1642" t="s">
        <v>83</v>
      </c>
      <c r="Q1642">
        <v>1000</v>
      </c>
      <c r="W1642">
        <v>0</v>
      </c>
      <c r="X1642">
        <v>-256938282</v>
      </c>
      <c r="Y1642">
        <f>(AT1642*ROUND(0,7))</f>
        <v>0</v>
      </c>
      <c r="AA1642">
        <v>58807.01</v>
      </c>
      <c r="AB1642">
        <v>0</v>
      </c>
      <c r="AC1642">
        <v>0</v>
      </c>
      <c r="AD1642">
        <v>0</v>
      </c>
      <c r="AE1642">
        <v>58807.01</v>
      </c>
      <c r="AF1642">
        <v>0</v>
      </c>
      <c r="AG1642">
        <v>0</v>
      </c>
      <c r="AH1642">
        <v>0</v>
      </c>
      <c r="AI1642">
        <v>1</v>
      </c>
      <c r="AJ1642">
        <v>1</v>
      </c>
      <c r="AK1642">
        <v>1</v>
      </c>
      <c r="AL1642">
        <v>1</v>
      </c>
      <c r="AM1642">
        <v>-2</v>
      </c>
      <c r="AN1642">
        <v>0</v>
      </c>
      <c r="AO1642">
        <v>0</v>
      </c>
      <c r="AP1642">
        <v>1</v>
      </c>
      <c r="AQ1642">
        <v>1</v>
      </c>
      <c r="AR1642">
        <v>0</v>
      </c>
      <c r="AS1642" t="s">
        <v>3</v>
      </c>
      <c r="AT1642">
        <v>0.12</v>
      </c>
      <c r="AU1642" t="s">
        <v>135</v>
      </c>
      <c r="AV1642">
        <v>0</v>
      </c>
      <c r="AW1642">
        <v>2</v>
      </c>
      <c r="AX1642">
        <v>449000304</v>
      </c>
      <c r="AY1642">
        <v>2</v>
      </c>
      <c r="AZ1642">
        <v>16384</v>
      </c>
      <c r="BA1642">
        <v>1706</v>
      </c>
      <c r="BB1642">
        <v>1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7056.8411999999998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1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CV1642">
        <v>0</v>
      </c>
      <c r="CW1642">
        <v>0</v>
      </c>
      <c r="CX1642">
        <f>ROUND(Y1642*Source!I933,7)</f>
        <v>0</v>
      </c>
      <c r="CY1642">
        <f t="shared" si="744"/>
        <v>58807.01</v>
      </c>
      <c r="CZ1642">
        <f t="shared" si="745"/>
        <v>58807.01</v>
      </c>
      <c r="DA1642">
        <f t="shared" si="746"/>
        <v>1</v>
      </c>
      <c r="DB1642">
        <f>ROUND((ROUND(AT1642*CZ1642,2)*ROUND(0,7)),6)</f>
        <v>0</v>
      </c>
      <c r="DC1642">
        <f>ROUND((ROUND(AT1642*AG1642,2)*ROUND(0,7)),6)</f>
        <v>0</v>
      </c>
      <c r="DD1642" t="s">
        <v>3</v>
      </c>
      <c r="DE1642" t="s">
        <v>3</v>
      </c>
      <c r="DF1642">
        <f>ROUND(ROUND(AE1642,2)*CX1642,2)</f>
        <v>0</v>
      </c>
      <c r="DG1642">
        <f t="shared" si="743"/>
        <v>0</v>
      </c>
      <c r="DH1642">
        <f t="shared" si="722"/>
        <v>0</v>
      </c>
      <c r="DI1642">
        <f t="shared" si="723"/>
        <v>0</v>
      </c>
      <c r="DJ1642">
        <f t="shared" si="747"/>
        <v>0</v>
      </c>
      <c r="DK1642">
        <v>1</v>
      </c>
      <c r="DL1642" t="s">
        <v>3</v>
      </c>
      <c r="DM1642">
        <v>0</v>
      </c>
      <c r="DN1642" t="s">
        <v>3</v>
      </c>
      <c r="DO1642">
        <v>0</v>
      </c>
    </row>
    <row r="1643" spans="1:119" x14ac:dyDescent="0.2">
      <c r="A1643">
        <f>ROW(Source!A933)</f>
        <v>933</v>
      </c>
      <c r="B1643">
        <v>449016111</v>
      </c>
      <c r="C1643">
        <v>449000279</v>
      </c>
      <c r="D1643">
        <v>277866588</v>
      </c>
      <c r="E1643">
        <v>1</v>
      </c>
      <c r="F1643">
        <v>1</v>
      </c>
      <c r="G1643">
        <v>1</v>
      </c>
      <c r="H1643">
        <v>3</v>
      </c>
      <c r="I1643" t="s">
        <v>1870</v>
      </c>
      <c r="J1643" t="s">
        <v>1871</v>
      </c>
      <c r="K1643" t="s">
        <v>1872</v>
      </c>
      <c r="L1643">
        <v>1346</v>
      </c>
      <c r="N1643">
        <v>1009</v>
      </c>
      <c r="O1643" t="s">
        <v>441</v>
      </c>
      <c r="P1643" t="s">
        <v>441</v>
      </c>
      <c r="Q1643">
        <v>1</v>
      </c>
      <c r="W1643">
        <v>0</v>
      </c>
      <c r="X1643">
        <v>1443291053</v>
      </c>
      <c r="Y1643">
        <f>(AT1643*ROUND(0,7))</f>
        <v>0</v>
      </c>
      <c r="AA1643">
        <v>145.87</v>
      </c>
      <c r="AB1643">
        <v>0</v>
      </c>
      <c r="AC1643">
        <v>0</v>
      </c>
      <c r="AD1643">
        <v>0</v>
      </c>
      <c r="AE1643">
        <v>187.01</v>
      </c>
      <c r="AF1643">
        <v>0</v>
      </c>
      <c r="AG1643">
        <v>0</v>
      </c>
      <c r="AH1643">
        <v>0</v>
      </c>
      <c r="AI1643">
        <v>0.78</v>
      </c>
      <c r="AJ1643">
        <v>1</v>
      </c>
      <c r="AK1643">
        <v>1</v>
      </c>
      <c r="AL1643">
        <v>1</v>
      </c>
      <c r="AM1643">
        <v>2</v>
      </c>
      <c r="AN1643">
        <v>0</v>
      </c>
      <c r="AO1643">
        <v>0</v>
      </c>
      <c r="AP1643">
        <v>1</v>
      </c>
      <c r="AQ1643">
        <v>1</v>
      </c>
      <c r="AR1643">
        <v>0</v>
      </c>
      <c r="AS1643" t="s">
        <v>3</v>
      </c>
      <c r="AT1643">
        <v>1</v>
      </c>
      <c r="AU1643" t="s">
        <v>135</v>
      </c>
      <c r="AV1643">
        <v>0</v>
      </c>
      <c r="AW1643">
        <v>2</v>
      </c>
      <c r="AX1643">
        <v>449000305</v>
      </c>
      <c r="AY1643">
        <v>1</v>
      </c>
      <c r="AZ1643">
        <v>0</v>
      </c>
      <c r="BA1643">
        <v>1707</v>
      </c>
      <c r="BB1643">
        <v>1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187.01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1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CV1643">
        <v>0</v>
      </c>
      <c r="CW1643">
        <v>0</v>
      </c>
      <c r="CX1643">
        <f>ROUND(Y1643*Source!I933,7)</f>
        <v>0</v>
      </c>
      <c r="CY1643">
        <f t="shared" si="744"/>
        <v>145.87</v>
      </c>
      <c r="CZ1643">
        <f t="shared" si="745"/>
        <v>187.01</v>
      </c>
      <c r="DA1643">
        <f t="shared" si="746"/>
        <v>0.78</v>
      </c>
      <c r="DB1643">
        <f>ROUND((ROUND(AT1643*CZ1643,2)*ROUND(0,7)),6)</f>
        <v>0</v>
      </c>
      <c r="DC1643">
        <f>ROUND((ROUND(AT1643*AG1643,2)*ROUND(0,7)),6)</f>
        <v>0</v>
      </c>
      <c r="DD1643" t="s">
        <v>3</v>
      </c>
      <c r="DE1643" t="s">
        <v>3</v>
      </c>
      <c r="DF1643">
        <f>ROUND(ROUND(AE1643*AI1643,2)*CX1643,2)</f>
        <v>0</v>
      </c>
      <c r="DG1643">
        <f t="shared" si="743"/>
        <v>0</v>
      </c>
      <c r="DH1643">
        <f t="shared" si="722"/>
        <v>0</v>
      </c>
      <c r="DI1643">
        <f t="shared" si="723"/>
        <v>0</v>
      </c>
      <c r="DJ1643">
        <f t="shared" si="747"/>
        <v>0</v>
      </c>
      <c r="DK1643">
        <v>0</v>
      </c>
      <c r="DL1643" t="s">
        <v>3</v>
      </c>
      <c r="DM1643">
        <v>0</v>
      </c>
      <c r="DN1643" t="s">
        <v>3</v>
      </c>
      <c r="DO1643">
        <v>0</v>
      </c>
    </row>
    <row r="1644" spans="1:119" x14ac:dyDescent="0.2">
      <c r="A1644">
        <f>ROW(Source!A933)</f>
        <v>933</v>
      </c>
      <c r="B1644">
        <v>449016111</v>
      </c>
      <c r="C1644">
        <v>449000279</v>
      </c>
      <c r="D1644">
        <v>277867826</v>
      </c>
      <c r="E1644">
        <v>1</v>
      </c>
      <c r="F1644">
        <v>1</v>
      </c>
      <c r="G1644">
        <v>1</v>
      </c>
      <c r="H1644">
        <v>3</v>
      </c>
      <c r="I1644" t="s">
        <v>1323</v>
      </c>
      <c r="J1644" t="s">
        <v>1324</v>
      </c>
      <c r="K1644" t="s">
        <v>1325</v>
      </c>
      <c r="L1644">
        <v>1348</v>
      </c>
      <c r="N1644">
        <v>1009</v>
      </c>
      <c r="O1644" t="s">
        <v>83</v>
      </c>
      <c r="P1644" t="s">
        <v>83</v>
      </c>
      <c r="Q1644">
        <v>1000</v>
      </c>
      <c r="W1644">
        <v>0</v>
      </c>
      <c r="X1644">
        <v>-700507852</v>
      </c>
      <c r="Y1644">
        <f>(AT1644*ROUND(0,7))</f>
        <v>0</v>
      </c>
      <c r="AA1644">
        <v>83923.41</v>
      </c>
      <c r="AB1644">
        <v>0</v>
      </c>
      <c r="AC1644">
        <v>0</v>
      </c>
      <c r="AD1644">
        <v>0</v>
      </c>
      <c r="AE1644">
        <v>83923.41</v>
      </c>
      <c r="AF1644">
        <v>0</v>
      </c>
      <c r="AG1644">
        <v>0</v>
      </c>
      <c r="AH1644">
        <v>0</v>
      </c>
      <c r="AI1644">
        <v>1</v>
      </c>
      <c r="AJ1644">
        <v>1</v>
      </c>
      <c r="AK1644">
        <v>1</v>
      </c>
      <c r="AL1644">
        <v>1</v>
      </c>
      <c r="AM1644">
        <v>-2</v>
      </c>
      <c r="AN1644">
        <v>0</v>
      </c>
      <c r="AO1644">
        <v>0</v>
      </c>
      <c r="AP1644">
        <v>1</v>
      </c>
      <c r="AQ1644">
        <v>1</v>
      </c>
      <c r="AR1644">
        <v>0</v>
      </c>
      <c r="AS1644" t="s">
        <v>3</v>
      </c>
      <c r="AT1644">
        <v>0.04</v>
      </c>
      <c r="AU1644" t="s">
        <v>135</v>
      </c>
      <c r="AV1644">
        <v>0</v>
      </c>
      <c r="AW1644">
        <v>2</v>
      </c>
      <c r="AX1644">
        <v>449000306</v>
      </c>
      <c r="AY1644">
        <v>2</v>
      </c>
      <c r="AZ1644">
        <v>16384</v>
      </c>
      <c r="BA1644">
        <v>1708</v>
      </c>
      <c r="BB1644">
        <v>1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3356.9364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1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CV1644">
        <v>0</v>
      </c>
      <c r="CW1644">
        <v>0</v>
      </c>
      <c r="CX1644">
        <f>ROUND(Y1644*Source!I933,7)</f>
        <v>0</v>
      </c>
      <c r="CY1644">
        <f t="shared" si="744"/>
        <v>83923.41</v>
      </c>
      <c r="CZ1644">
        <f t="shared" si="745"/>
        <v>83923.41</v>
      </c>
      <c r="DA1644">
        <f t="shared" si="746"/>
        <v>1</v>
      </c>
      <c r="DB1644">
        <f>ROUND((ROUND(AT1644*CZ1644,2)*ROUND(0,7)),6)</f>
        <v>0</v>
      </c>
      <c r="DC1644">
        <f>ROUND((ROUND(AT1644*AG1644,2)*ROUND(0,7)),6)</f>
        <v>0</v>
      </c>
      <c r="DD1644" t="s">
        <v>3</v>
      </c>
      <c r="DE1644" t="s">
        <v>3</v>
      </c>
      <c r="DF1644">
        <f>ROUND(ROUND(AE1644,2)*CX1644,2)</f>
        <v>0</v>
      </c>
      <c r="DG1644">
        <f t="shared" si="743"/>
        <v>0</v>
      </c>
      <c r="DH1644">
        <f t="shared" si="722"/>
        <v>0</v>
      </c>
      <c r="DI1644">
        <f t="shared" si="723"/>
        <v>0</v>
      </c>
      <c r="DJ1644">
        <f t="shared" si="747"/>
        <v>0</v>
      </c>
      <c r="DK1644">
        <v>1</v>
      </c>
      <c r="DL1644" t="s">
        <v>3</v>
      </c>
      <c r="DM1644">
        <v>0</v>
      </c>
      <c r="DN1644" t="s">
        <v>3</v>
      </c>
      <c r="DO1644">
        <v>0</v>
      </c>
    </row>
    <row r="1645" spans="1:119" x14ac:dyDescent="0.2">
      <c r="A1645">
        <f>ROW(Source!A933)</f>
        <v>933</v>
      </c>
      <c r="B1645">
        <v>449016111</v>
      </c>
      <c r="C1645">
        <v>449000279</v>
      </c>
      <c r="D1645">
        <v>277561774</v>
      </c>
      <c r="E1645">
        <v>109</v>
      </c>
      <c r="F1645">
        <v>1</v>
      </c>
      <c r="G1645">
        <v>1</v>
      </c>
      <c r="H1645">
        <v>3</v>
      </c>
      <c r="I1645" t="s">
        <v>528</v>
      </c>
      <c r="J1645" t="s">
        <v>3</v>
      </c>
      <c r="K1645" t="s">
        <v>962</v>
      </c>
      <c r="L1645">
        <v>1339</v>
      </c>
      <c r="N1645">
        <v>1007</v>
      </c>
      <c r="O1645" t="s">
        <v>49</v>
      </c>
      <c r="P1645" t="s">
        <v>49</v>
      </c>
      <c r="Q1645">
        <v>1</v>
      </c>
      <c r="W1645">
        <v>0</v>
      </c>
      <c r="X1645">
        <v>1440854821</v>
      </c>
      <c r="Y1645">
        <f>AT1645</f>
        <v>7.6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1</v>
      </c>
      <c r="AJ1645">
        <v>1</v>
      </c>
      <c r="AK1645">
        <v>1</v>
      </c>
      <c r="AL1645">
        <v>1</v>
      </c>
      <c r="AM1645">
        <v>-2</v>
      </c>
      <c r="AN1645">
        <v>0</v>
      </c>
      <c r="AO1645">
        <v>0</v>
      </c>
      <c r="AP1645">
        <v>1</v>
      </c>
      <c r="AQ1645">
        <v>0</v>
      </c>
      <c r="AR1645">
        <v>0</v>
      </c>
      <c r="AS1645" t="s">
        <v>3</v>
      </c>
      <c r="AT1645">
        <v>7.6</v>
      </c>
      <c r="AU1645" t="s">
        <v>3</v>
      </c>
      <c r="AV1645">
        <v>0</v>
      </c>
      <c r="AW1645">
        <v>2</v>
      </c>
      <c r="AX1645">
        <v>449000307</v>
      </c>
      <c r="AY1645">
        <v>1</v>
      </c>
      <c r="AZ1645">
        <v>2048</v>
      </c>
      <c r="BA1645">
        <v>1709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CV1645">
        <v>0</v>
      </c>
      <c r="CW1645">
        <v>0</v>
      </c>
      <c r="CX1645">
        <f>ROUND(Y1645*Source!I933,7)</f>
        <v>7.5999999999999998E-2</v>
      </c>
      <c r="CY1645">
        <f t="shared" si="744"/>
        <v>0</v>
      </c>
      <c r="CZ1645">
        <f t="shared" si="745"/>
        <v>0</v>
      </c>
      <c r="DA1645">
        <f t="shared" si="746"/>
        <v>1</v>
      </c>
      <c r="DB1645">
        <f>ROUND(ROUND(AT1645*CZ1645,2),6)</f>
        <v>0</v>
      </c>
      <c r="DC1645">
        <f>ROUND(ROUND(AT1645*AG1645,2),6)</f>
        <v>0</v>
      </c>
      <c r="DD1645" t="s">
        <v>3</v>
      </c>
      <c r="DE1645" t="s">
        <v>3</v>
      </c>
      <c r="DF1645">
        <f>ROUND(ROUND(AE1645,2)*CX1645,2)</f>
        <v>0</v>
      </c>
      <c r="DG1645">
        <f t="shared" si="743"/>
        <v>0</v>
      </c>
      <c r="DH1645">
        <f t="shared" si="722"/>
        <v>0</v>
      </c>
      <c r="DI1645">
        <f t="shared" si="723"/>
        <v>0</v>
      </c>
      <c r="DJ1645">
        <f t="shared" si="747"/>
        <v>0</v>
      </c>
      <c r="DK1645">
        <v>0</v>
      </c>
      <c r="DL1645" t="s">
        <v>3</v>
      </c>
      <c r="DM1645">
        <v>0</v>
      </c>
      <c r="DN1645" t="s">
        <v>3</v>
      </c>
      <c r="DO1645">
        <v>0</v>
      </c>
    </row>
    <row r="1646" spans="1:119" x14ac:dyDescent="0.2">
      <c r="A1646">
        <f>ROW(Source!A933)</f>
        <v>933</v>
      </c>
      <c r="B1646">
        <v>449016111</v>
      </c>
      <c r="C1646">
        <v>449000279</v>
      </c>
      <c r="D1646">
        <v>277561862</v>
      </c>
      <c r="E1646">
        <v>109</v>
      </c>
      <c r="F1646">
        <v>1</v>
      </c>
      <c r="G1646">
        <v>1</v>
      </c>
      <c r="H1646">
        <v>3</v>
      </c>
      <c r="I1646" t="s">
        <v>963</v>
      </c>
      <c r="J1646" t="s">
        <v>3</v>
      </c>
      <c r="K1646" t="s">
        <v>312</v>
      </c>
      <c r="L1646">
        <v>1339</v>
      </c>
      <c r="N1646">
        <v>1007</v>
      </c>
      <c r="O1646" t="s">
        <v>49</v>
      </c>
      <c r="P1646" t="s">
        <v>49</v>
      </c>
      <c r="Q1646">
        <v>1</v>
      </c>
      <c r="W1646">
        <v>0</v>
      </c>
      <c r="X1646">
        <v>-1267085761</v>
      </c>
      <c r="Y1646">
        <f>AT1646</f>
        <v>100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1</v>
      </c>
      <c r="AJ1646">
        <v>1</v>
      </c>
      <c r="AK1646">
        <v>1</v>
      </c>
      <c r="AL1646">
        <v>1</v>
      </c>
      <c r="AM1646">
        <v>-2</v>
      </c>
      <c r="AN1646">
        <v>0</v>
      </c>
      <c r="AO1646">
        <v>0</v>
      </c>
      <c r="AP1646">
        <v>1</v>
      </c>
      <c r="AQ1646">
        <v>0</v>
      </c>
      <c r="AR1646">
        <v>0</v>
      </c>
      <c r="AS1646" t="s">
        <v>3</v>
      </c>
      <c r="AT1646">
        <v>100</v>
      </c>
      <c r="AU1646" t="s">
        <v>3</v>
      </c>
      <c r="AV1646">
        <v>0</v>
      </c>
      <c r="AW1646">
        <v>2</v>
      </c>
      <c r="AX1646">
        <v>449000308</v>
      </c>
      <c r="AY1646">
        <v>1</v>
      </c>
      <c r="AZ1646">
        <v>2048</v>
      </c>
      <c r="BA1646">
        <v>1710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CV1646">
        <v>0</v>
      </c>
      <c r="CW1646">
        <v>0</v>
      </c>
      <c r="CX1646">
        <f>ROUND(Y1646*Source!I933,7)</f>
        <v>1</v>
      </c>
      <c r="CY1646">
        <f t="shared" si="744"/>
        <v>0</v>
      </c>
      <c r="CZ1646">
        <f t="shared" si="745"/>
        <v>0</v>
      </c>
      <c r="DA1646">
        <f t="shared" si="746"/>
        <v>1</v>
      </c>
      <c r="DB1646">
        <f>ROUND(ROUND(AT1646*CZ1646,2),6)</f>
        <v>0</v>
      </c>
      <c r="DC1646">
        <f>ROUND(ROUND(AT1646*AG1646,2),6)</f>
        <v>0</v>
      </c>
      <c r="DD1646" t="s">
        <v>3</v>
      </c>
      <c r="DE1646" t="s">
        <v>3</v>
      </c>
      <c r="DF1646">
        <f>ROUND(ROUND(AE1646,2)*CX1646,2)</f>
        <v>0</v>
      </c>
      <c r="DG1646">
        <f t="shared" si="743"/>
        <v>0</v>
      </c>
      <c r="DH1646">
        <f t="shared" si="722"/>
        <v>0</v>
      </c>
      <c r="DI1646">
        <f t="shared" si="723"/>
        <v>0</v>
      </c>
      <c r="DJ1646">
        <f t="shared" si="747"/>
        <v>0</v>
      </c>
      <c r="DK1646">
        <v>0</v>
      </c>
      <c r="DL1646" t="s">
        <v>3</v>
      </c>
      <c r="DM1646">
        <v>0</v>
      </c>
      <c r="DN1646" t="s">
        <v>3</v>
      </c>
      <c r="DO1646">
        <v>0</v>
      </c>
    </row>
    <row r="1647" spans="1:119" x14ac:dyDescent="0.2">
      <c r="A1647">
        <f>ROW(Source!A933)</f>
        <v>933</v>
      </c>
      <c r="B1647">
        <v>449016111</v>
      </c>
      <c r="C1647">
        <v>449000279</v>
      </c>
      <c r="D1647">
        <v>277875717</v>
      </c>
      <c r="E1647">
        <v>1</v>
      </c>
      <c r="F1647">
        <v>1</v>
      </c>
      <c r="G1647">
        <v>1</v>
      </c>
      <c r="H1647">
        <v>3</v>
      </c>
      <c r="I1647" t="s">
        <v>1230</v>
      </c>
      <c r="J1647" t="s">
        <v>1231</v>
      </c>
      <c r="K1647" t="s">
        <v>1232</v>
      </c>
      <c r="L1647">
        <v>1348</v>
      </c>
      <c r="N1647">
        <v>1009</v>
      </c>
      <c r="O1647" t="s">
        <v>83</v>
      </c>
      <c r="P1647" t="s">
        <v>83</v>
      </c>
      <c r="Q1647">
        <v>1000</v>
      </c>
      <c r="W1647">
        <v>0</v>
      </c>
      <c r="X1647">
        <v>-1797286302</v>
      </c>
      <c r="Y1647">
        <f>(AT1647*ROUND(0,7))</f>
        <v>0</v>
      </c>
      <c r="AA1647">
        <v>135809.66</v>
      </c>
      <c r="AB1647">
        <v>0</v>
      </c>
      <c r="AC1647">
        <v>0</v>
      </c>
      <c r="AD1647">
        <v>0</v>
      </c>
      <c r="AE1647">
        <v>105278.81</v>
      </c>
      <c r="AF1647">
        <v>0</v>
      </c>
      <c r="AG1647">
        <v>0</v>
      </c>
      <c r="AH1647">
        <v>0</v>
      </c>
      <c r="AI1647">
        <v>1.29</v>
      </c>
      <c r="AJ1647">
        <v>1</v>
      </c>
      <c r="AK1647">
        <v>1</v>
      </c>
      <c r="AL1647">
        <v>1</v>
      </c>
      <c r="AM1647">
        <v>2</v>
      </c>
      <c r="AN1647">
        <v>0</v>
      </c>
      <c r="AO1647">
        <v>0</v>
      </c>
      <c r="AP1647">
        <v>1</v>
      </c>
      <c r="AQ1647">
        <v>1</v>
      </c>
      <c r="AR1647">
        <v>0</v>
      </c>
      <c r="AS1647" t="s">
        <v>3</v>
      </c>
      <c r="AT1647">
        <v>0.24</v>
      </c>
      <c r="AU1647" t="s">
        <v>135</v>
      </c>
      <c r="AV1647">
        <v>0</v>
      </c>
      <c r="AW1647">
        <v>2</v>
      </c>
      <c r="AX1647">
        <v>449000309</v>
      </c>
      <c r="AY1647">
        <v>1</v>
      </c>
      <c r="AZ1647">
        <v>0</v>
      </c>
      <c r="BA1647">
        <v>1711</v>
      </c>
      <c r="BB1647">
        <v>1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25266.914399999998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1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CV1647">
        <v>0</v>
      </c>
      <c r="CW1647">
        <v>0</v>
      </c>
      <c r="CX1647">
        <f>ROUND(Y1647*Source!I933,7)</f>
        <v>0</v>
      </c>
      <c r="CY1647">
        <f t="shared" si="744"/>
        <v>135809.66</v>
      </c>
      <c r="CZ1647">
        <f t="shared" si="745"/>
        <v>105278.81</v>
      </c>
      <c r="DA1647">
        <f t="shared" si="746"/>
        <v>1.29</v>
      </c>
      <c r="DB1647">
        <f>ROUND((ROUND(AT1647*CZ1647,2)*ROUND(0,7)),6)</f>
        <v>0</v>
      </c>
      <c r="DC1647">
        <f>ROUND((ROUND(AT1647*AG1647,2)*ROUND(0,7)),6)</f>
        <v>0</v>
      </c>
      <c r="DD1647" t="s">
        <v>3</v>
      </c>
      <c r="DE1647" t="s">
        <v>3</v>
      </c>
      <c r="DF1647">
        <f>ROUND(ROUND(AE1647*AI1647,2)*CX1647,2)</f>
        <v>0</v>
      </c>
      <c r="DG1647">
        <f t="shared" si="743"/>
        <v>0</v>
      </c>
      <c r="DH1647">
        <f t="shared" si="722"/>
        <v>0</v>
      </c>
      <c r="DI1647">
        <f t="shared" si="723"/>
        <v>0</v>
      </c>
      <c r="DJ1647">
        <f t="shared" si="747"/>
        <v>0</v>
      </c>
      <c r="DK1647">
        <v>0</v>
      </c>
      <c r="DL1647" t="s">
        <v>3</v>
      </c>
      <c r="DM1647">
        <v>0</v>
      </c>
      <c r="DN1647" t="s">
        <v>3</v>
      </c>
      <c r="DO1647">
        <v>0</v>
      </c>
    </row>
    <row r="1648" spans="1:119" x14ac:dyDescent="0.2">
      <c r="A1648">
        <f>ROW(Source!A933)</f>
        <v>933</v>
      </c>
      <c r="B1648">
        <v>449016111</v>
      </c>
      <c r="C1648">
        <v>449000279</v>
      </c>
      <c r="D1648">
        <v>277882498</v>
      </c>
      <c r="E1648">
        <v>1</v>
      </c>
      <c r="F1648">
        <v>1</v>
      </c>
      <c r="G1648">
        <v>1</v>
      </c>
      <c r="H1648">
        <v>3</v>
      </c>
      <c r="I1648" t="s">
        <v>1873</v>
      </c>
      <c r="J1648" t="s">
        <v>1874</v>
      </c>
      <c r="K1648" t="s">
        <v>1875</v>
      </c>
      <c r="L1648">
        <v>1339</v>
      </c>
      <c r="N1648">
        <v>1007</v>
      </c>
      <c r="O1648" t="s">
        <v>49</v>
      </c>
      <c r="P1648" t="s">
        <v>49</v>
      </c>
      <c r="Q1648">
        <v>1</v>
      </c>
      <c r="W1648">
        <v>0</v>
      </c>
      <c r="X1648">
        <v>-1864042438</v>
      </c>
      <c r="Y1648">
        <f>(AT1648*ROUND(0,7))</f>
        <v>0</v>
      </c>
      <c r="AA1648">
        <v>9165.43</v>
      </c>
      <c r="AB1648">
        <v>0</v>
      </c>
      <c r="AC1648">
        <v>0</v>
      </c>
      <c r="AD1648">
        <v>0</v>
      </c>
      <c r="AE1648">
        <v>5764.42</v>
      </c>
      <c r="AF1648">
        <v>0</v>
      </c>
      <c r="AG1648">
        <v>0</v>
      </c>
      <c r="AH1648">
        <v>0</v>
      </c>
      <c r="AI1648">
        <v>1.59</v>
      </c>
      <c r="AJ1648">
        <v>1</v>
      </c>
      <c r="AK1648">
        <v>1</v>
      </c>
      <c r="AL1648">
        <v>1</v>
      </c>
      <c r="AM1648">
        <v>2</v>
      </c>
      <c r="AN1648">
        <v>0</v>
      </c>
      <c r="AO1648">
        <v>0</v>
      </c>
      <c r="AP1648">
        <v>1</v>
      </c>
      <c r="AQ1648">
        <v>1</v>
      </c>
      <c r="AR1648">
        <v>0</v>
      </c>
      <c r="AS1648" t="s">
        <v>3</v>
      </c>
      <c r="AT1648">
        <v>0.19</v>
      </c>
      <c r="AU1648" t="s">
        <v>135</v>
      </c>
      <c r="AV1648">
        <v>0</v>
      </c>
      <c r="AW1648">
        <v>2</v>
      </c>
      <c r="AX1648">
        <v>449000310</v>
      </c>
      <c r="AY1648">
        <v>1</v>
      </c>
      <c r="AZ1648">
        <v>0</v>
      </c>
      <c r="BA1648">
        <v>1712</v>
      </c>
      <c r="BB1648">
        <v>1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1095.2398000000001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1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CV1648">
        <v>0</v>
      </c>
      <c r="CW1648">
        <v>0</v>
      </c>
      <c r="CX1648">
        <f>ROUND(Y1648*Source!I933,7)</f>
        <v>0</v>
      </c>
      <c r="CY1648">
        <f t="shared" si="744"/>
        <v>9165.43</v>
      </c>
      <c r="CZ1648">
        <f t="shared" si="745"/>
        <v>5764.42</v>
      </c>
      <c r="DA1648">
        <f t="shared" si="746"/>
        <v>1.59</v>
      </c>
      <c r="DB1648">
        <f>ROUND((ROUND(AT1648*CZ1648,2)*ROUND(0,7)),6)</f>
        <v>0</v>
      </c>
      <c r="DC1648">
        <f>ROUND((ROUND(AT1648*AG1648,2)*ROUND(0,7)),6)</f>
        <v>0</v>
      </c>
      <c r="DD1648" t="s">
        <v>3</v>
      </c>
      <c r="DE1648" t="s">
        <v>3</v>
      </c>
      <c r="DF1648">
        <f>ROUND(ROUND(AE1648*AI1648,2)*CX1648,2)</f>
        <v>0</v>
      </c>
      <c r="DG1648">
        <f t="shared" si="743"/>
        <v>0</v>
      </c>
      <c r="DH1648">
        <f t="shared" si="722"/>
        <v>0</v>
      </c>
      <c r="DI1648">
        <f t="shared" si="723"/>
        <v>0</v>
      </c>
      <c r="DJ1648">
        <f t="shared" si="747"/>
        <v>0</v>
      </c>
      <c r="DK1648">
        <v>0</v>
      </c>
      <c r="DL1648" t="s">
        <v>3</v>
      </c>
      <c r="DM1648">
        <v>0</v>
      </c>
      <c r="DN1648" t="s">
        <v>3</v>
      </c>
      <c r="DO1648">
        <v>0</v>
      </c>
    </row>
    <row r="1649" spans="1:119" x14ac:dyDescent="0.2">
      <c r="A1649">
        <f>ROW(Source!A933)</f>
        <v>933</v>
      </c>
      <c r="B1649">
        <v>449016111</v>
      </c>
      <c r="C1649">
        <v>449000279</v>
      </c>
      <c r="D1649">
        <v>277896366</v>
      </c>
      <c r="E1649">
        <v>1</v>
      </c>
      <c r="F1649">
        <v>1</v>
      </c>
      <c r="G1649">
        <v>1</v>
      </c>
      <c r="H1649">
        <v>3</v>
      </c>
      <c r="I1649" t="s">
        <v>1876</v>
      </c>
      <c r="J1649" t="s">
        <v>1877</v>
      </c>
      <c r="K1649" t="s">
        <v>1878</v>
      </c>
      <c r="L1649">
        <v>1348</v>
      </c>
      <c r="N1649">
        <v>1009</v>
      </c>
      <c r="O1649" t="s">
        <v>83</v>
      </c>
      <c r="P1649" t="s">
        <v>83</v>
      </c>
      <c r="Q1649">
        <v>1000</v>
      </c>
      <c r="W1649">
        <v>0</v>
      </c>
      <c r="X1649">
        <v>-618930348</v>
      </c>
      <c r="Y1649">
        <f>(AT1649*ROUND(0,7))</f>
        <v>0</v>
      </c>
      <c r="AA1649">
        <v>394226.16</v>
      </c>
      <c r="AB1649">
        <v>0</v>
      </c>
      <c r="AC1649">
        <v>0</v>
      </c>
      <c r="AD1649">
        <v>0</v>
      </c>
      <c r="AE1649">
        <v>215424.13</v>
      </c>
      <c r="AF1649">
        <v>0</v>
      </c>
      <c r="AG1649">
        <v>0</v>
      </c>
      <c r="AH1649">
        <v>0</v>
      </c>
      <c r="AI1649">
        <v>1.83</v>
      </c>
      <c r="AJ1649">
        <v>1</v>
      </c>
      <c r="AK1649">
        <v>1</v>
      </c>
      <c r="AL1649">
        <v>1</v>
      </c>
      <c r="AM1649">
        <v>2</v>
      </c>
      <c r="AN1649">
        <v>0</v>
      </c>
      <c r="AO1649">
        <v>0</v>
      </c>
      <c r="AP1649">
        <v>1</v>
      </c>
      <c r="AQ1649">
        <v>1</v>
      </c>
      <c r="AR1649">
        <v>0</v>
      </c>
      <c r="AS1649" t="s">
        <v>3</v>
      </c>
      <c r="AT1649">
        <v>1.1999999999999999E-3</v>
      </c>
      <c r="AU1649" t="s">
        <v>135</v>
      </c>
      <c r="AV1649">
        <v>0</v>
      </c>
      <c r="AW1649">
        <v>2</v>
      </c>
      <c r="AX1649">
        <v>449000311</v>
      </c>
      <c r="AY1649">
        <v>1</v>
      </c>
      <c r="AZ1649">
        <v>0</v>
      </c>
      <c r="BA1649">
        <v>1713</v>
      </c>
      <c r="BB1649">
        <v>1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258.50895599999996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1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CV1649">
        <v>0</v>
      </c>
      <c r="CW1649">
        <v>0</v>
      </c>
      <c r="CX1649">
        <f>ROUND(Y1649*Source!I933,7)</f>
        <v>0</v>
      </c>
      <c r="CY1649">
        <f t="shared" si="744"/>
        <v>394226.16</v>
      </c>
      <c r="CZ1649">
        <f t="shared" si="745"/>
        <v>215424.13</v>
      </c>
      <c r="DA1649">
        <f t="shared" si="746"/>
        <v>1.83</v>
      </c>
      <c r="DB1649">
        <f>ROUND((ROUND(AT1649*CZ1649,2)*ROUND(0,7)),6)</f>
        <v>0</v>
      </c>
      <c r="DC1649">
        <f>ROUND((ROUND(AT1649*AG1649,2)*ROUND(0,7)),6)</f>
        <v>0</v>
      </c>
      <c r="DD1649" t="s">
        <v>3</v>
      </c>
      <c r="DE1649" t="s">
        <v>3</v>
      </c>
      <c r="DF1649">
        <f>ROUND(ROUND(AE1649*AI1649,2)*CX1649,2)</f>
        <v>0</v>
      </c>
      <c r="DG1649">
        <f t="shared" si="743"/>
        <v>0</v>
      </c>
      <c r="DH1649">
        <f t="shared" si="722"/>
        <v>0</v>
      </c>
      <c r="DI1649">
        <f t="shared" si="723"/>
        <v>0</v>
      </c>
      <c r="DJ1649">
        <f t="shared" si="747"/>
        <v>0</v>
      </c>
      <c r="DK1649">
        <v>0</v>
      </c>
      <c r="DL1649" t="s">
        <v>3</v>
      </c>
      <c r="DM1649">
        <v>0</v>
      </c>
      <c r="DN1649" t="s">
        <v>3</v>
      </c>
      <c r="DO1649">
        <v>0</v>
      </c>
    </row>
    <row r="1650" spans="1:119" x14ac:dyDescent="0.2">
      <c r="A1650">
        <f>ROW(Source!A936)</f>
        <v>936</v>
      </c>
      <c r="B1650">
        <v>449016111</v>
      </c>
      <c r="C1650">
        <v>449000314</v>
      </c>
      <c r="D1650">
        <v>277560307</v>
      </c>
      <c r="E1650">
        <v>109</v>
      </c>
      <c r="F1650">
        <v>1</v>
      </c>
      <c r="G1650">
        <v>1</v>
      </c>
      <c r="H1650">
        <v>1</v>
      </c>
      <c r="I1650" t="s">
        <v>1233</v>
      </c>
      <c r="J1650" t="s">
        <v>3</v>
      </c>
      <c r="K1650" t="s">
        <v>1234</v>
      </c>
      <c r="L1650">
        <v>1191</v>
      </c>
      <c r="N1650">
        <v>1013</v>
      </c>
      <c r="O1650" t="s">
        <v>1203</v>
      </c>
      <c r="P1650" t="s">
        <v>1203</v>
      </c>
      <c r="Q1650">
        <v>1</v>
      </c>
      <c r="W1650">
        <v>0</v>
      </c>
      <c r="X1650">
        <v>-946583284</v>
      </c>
      <c r="Y1650">
        <f t="shared" ref="Y1650:Y1656" si="748">AT1650</f>
        <v>256</v>
      </c>
      <c r="AA1650">
        <v>0</v>
      </c>
      <c r="AB1650">
        <v>0</v>
      </c>
      <c r="AC1650">
        <v>0</v>
      </c>
      <c r="AD1650">
        <v>547.74</v>
      </c>
      <c r="AE1650">
        <v>0</v>
      </c>
      <c r="AF1650">
        <v>0</v>
      </c>
      <c r="AG1650">
        <v>0</v>
      </c>
      <c r="AH1650">
        <v>547.74</v>
      </c>
      <c r="AI1650">
        <v>1</v>
      </c>
      <c r="AJ1650">
        <v>1</v>
      </c>
      <c r="AK1650">
        <v>1</v>
      </c>
      <c r="AL1650">
        <v>1</v>
      </c>
      <c r="AM1650">
        <v>-2</v>
      </c>
      <c r="AN1650">
        <v>0</v>
      </c>
      <c r="AO1650">
        <v>0</v>
      </c>
      <c r="AP1650">
        <v>1</v>
      </c>
      <c r="AQ1650">
        <v>1</v>
      </c>
      <c r="AR1650">
        <v>0</v>
      </c>
      <c r="AS1650" t="s">
        <v>3</v>
      </c>
      <c r="AT1650">
        <v>256</v>
      </c>
      <c r="AU1650" t="s">
        <v>3</v>
      </c>
      <c r="AV1650">
        <v>1</v>
      </c>
      <c r="AW1650">
        <v>2</v>
      </c>
      <c r="AX1650">
        <v>449000331</v>
      </c>
      <c r="AY1650">
        <v>2</v>
      </c>
      <c r="AZ1650">
        <v>131072</v>
      </c>
      <c r="BA1650">
        <v>1714</v>
      </c>
      <c r="BB1650">
        <v>1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140221.44</v>
      </c>
      <c r="BN1650">
        <v>256</v>
      </c>
      <c r="BO1650">
        <v>0</v>
      </c>
      <c r="BP1650">
        <v>1</v>
      </c>
      <c r="BQ1650">
        <v>0</v>
      </c>
      <c r="BR1650">
        <v>0</v>
      </c>
      <c r="BS1650">
        <v>0</v>
      </c>
      <c r="BT1650">
        <v>140221.44</v>
      </c>
      <c r="BU1650">
        <v>256</v>
      </c>
      <c r="BV1650">
        <v>0</v>
      </c>
      <c r="BW1650">
        <v>1</v>
      </c>
      <c r="CU1650">
        <f>ROUND(AT1650*Source!I936*AH1650*AL1650,2)</f>
        <v>1402.21</v>
      </c>
      <c r="CV1650">
        <f>ROUND(Y1650*Source!I936,7)</f>
        <v>2.56</v>
      </c>
      <c r="CW1650">
        <v>0</v>
      </c>
      <c r="CX1650">
        <f>ROUND(Y1650*Source!I936,7)</f>
        <v>2.56</v>
      </c>
      <c r="CY1650">
        <f>AD1650</f>
        <v>547.74</v>
      </c>
      <c r="CZ1650">
        <f>AH1650</f>
        <v>547.74</v>
      </c>
      <c r="DA1650">
        <f>AL1650</f>
        <v>1</v>
      </c>
      <c r="DB1650">
        <f t="shared" ref="DB1650:DB1656" si="749">ROUND(ROUND(AT1650*CZ1650,2),6)</f>
        <v>140221.44</v>
      </c>
      <c r="DC1650">
        <f t="shared" ref="DC1650:DC1656" si="750">ROUND(ROUND(AT1650*AG1650,2),6)</f>
        <v>0</v>
      </c>
      <c r="DD1650" t="s">
        <v>3</v>
      </c>
      <c r="DE1650" t="s">
        <v>3</v>
      </c>
      <c r="DF1650">
        <f t="shared" ref="DF1650:DF1656" si="751">ROUND(ROUND(AE1650,2)*CX1650,2)</f>
        <v>0</v>
      </c>
      <c r="DG1650">
        <f t="shared" si="743"/>
        <v>0</v>
      </c>
      <c r="DH1650">
        <f t="shared" si="722"/>
        <v>0</v>
      </c>
      <c r="DI1650">
        <f t="shared" si="723"/>
        <v>1402.21</v>
      </c>
      <c r="DJ1650">
        <f>DI1650</f>
        <v>1402.21</v>
      </c>
      <c r="DK1650">
        <v>1</v>
      </c>
      <c r="DL1650" t="s">
        <v>3</v>
      </c>
      <c r="DM1650">
        <v>0</v>
      </c>
      <c r="DN1650" t="s">
        <v>3</v>
      </c>
      <c r="DO1650">
        <v>0</v>
      </c>
    </row>
    <row r="1651" spans="1:119" x14ac:dyDescent="0.2">
      <c r="A1651">
        <f>ROW(Source!A936)</f>
        <v>936</v>
      </c>
      <c r="B1651">
        <v>449016111</v>
      </c>
      <c r="C1651">
        <v>449000314</v>
      </c>
      <c r="D1651">
        <v>277560491</v>
      </c>
      <c r="E1651">
        <v>109</v>
      </c>
      <c r="F1651">
        <v>1</v>
      </c>
      <c r="G1651">
        <v>1</v>
      </c>
      <c r="H1651">
        <v>1</v>
      </c>
      <c r="I1651" t="s">
        <v>1204</v>
      </c>
      <c r="J1651" t="s">
        <v>3</v>
      </c>
      <c r="K1651" t="s">
        <v>1205</v>
      </c>
      <c r="L1651">
        <v>1191</v>
      </c>
      <c r="N1651">
        <v>1013</v>
      </c>
      <c r="O1651" t="s">
        <v>1203</v>
      </c>
      <c r="P1651" t="s">
        <v>1203</v>
      </c>
      <c r="Q1651">
        <v>1</v>
      </c>
      <c r="W1651">
        <v>0</v>
      </c>
      <c r="X1651">
        <v>-1417349443</v>
      </c>
      <c r="Y1651">
        <f t="shared" si="748"/>
        <v>57.44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1</v>
      </c>
      <c r="AJ1651">
        <v>1</v>
      </c>
      <c r="AK1651">
        <v>1</v>
      </c>
      <c r="AL1651">
        <v>1</v>
      </c>
      <c r="AM1651">
        <v>-2</v>
      </c>
      <c r="AN1651">
        <v>0</v>
      </c>
      <c r="AO1651">
        <v>0</v>
      </c>
      <c r="AP1651">
        <v>1</v>
      </c>
      <c r="AQ1651">
        <v>1</v>
      </c>
      <c r="AR1651">
        <v>0</v>
      </c>
      <c r="AS1651" t="s">
        <v>3</v>
      </c>
      <c r="AT1651">
        <v>57.44</v>
      </c>
      <c r="AU1651" t="s">
        <v>3</v>
      </c>
      <c r="AV1651">
        <v>2</v>
      </c>
      <c r="AW1651">
        <v>2</v>
      </c>
      <c r="AX1651">
        <v>449000332</v>
      </c>
      <c r="AY1651">
        <v>1</v>
      </c>
      <c r="AZ1651">
        <v>0</v>
      </c>
      <c r="BA1651">
        <v>1715</v>
      </c>
      <c r="BB1651">
        <v>1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CV1651">
        <v>0</v>
      </c>
      <c r="CW1651">
        <v>0</v>
      </c>
      <c r="CX1651">
        <f>ROUND(Y1651*Source!I936,7)</f>
        <v>0.57440000000000002</v>
      </c>
      <c r="CY1651">
        <f>AD1651</f>
        <v>0</v>
      </c>
      <c r="CZ1651">
        <f>AH1651</f>
        <v>0</v>
      </c>
      <c r="DA1651">
        <f>AL1651</f>
        <v>1</v>
      </c>
      <c r="DB1651">
        <f t="shared" si="749"/>
        <v>0</v>
      </c>
      <c r="DC1651">
        <f t="shared" si="750"/>
        <v>0</v>
      </c>
      <c r="DD1651" t="s">
        <v>3</v>
      </c>
      <c r="DE1651" t="s">
        <v>3</v>
      </c>
      <c r="DF1651">
        <f t="shared" si="751"/>
        <v>0</v>
      </c>
      <c r="DG1651">
        <f t="shared" si="743"/>
        <v>0</v>
      </c>
      <c r="DH1651">
        <f t="shared" si="722"/>
        <v>0</v>
      </c>
      <c r="DI1651">
        <f t="shared" si="723"/>
        <v>0</v>
      </c>
      <c r="DJ1651">
        <f>DI1651</f>
        <v>0</v>
      </c>
      <c r="DK1651">
        <v>0</v>
      </c>
      <c r="DL1651" t="s">
        <v>3</v>
      </c>
      <c r="DM1651">
        <v>0</v>
      </c>
      <c r="DN1651" t="s">
        <v>3</v>
      </c>
      <c r="DO1651">
        <v>0</v>
      </c>
    </row>
    <row r="1652" spans="1:119" x14ac:dyDescent="0.2">
      <c r="A1652">
        <f>ROW(Source!A936)</f>
        <v>936</v>
      </c>
      <c r="B1652">
        <v>449016111</v>
      </c>
      <c r="C1652">
        <v>449000314</v>
      </c>
      <c r="D1652">
        <v>277944622</v>
      </c>
      <c r="E1652">
        <v>1</v>
      </c>
      <c r="F1652">
        <v>1</v>
      </c>
      <c r="G1652">
        <v>1</v>
      </c>
      <c r="H1652">
        <v>2</v>
      </c>
      <c r="I1652" t="s">
        <v>1220</v>
      </c>
      <c r="J1652" t="s">
        <v>1221</v>
      </c>
      <c r="K1652" t="s">
        <v>1222</v>
      </c>
      <c r="L1652">
        <v>1368</v>
      </c>
      <c r="N1652">
        <v>1011</v>
      </c>
      <c r="O1652" t="s">
        <v>1100</v>
      </c>
      <c r="P1652" t="s">
        <v>1100</v>
      </c>
      <c r="Q1652">
        <v>1</v>
      </c>
      <c r="W1652">
        <v>0</v>
      </c>
      <c r="X1652">
        <v>-776243211</v>
      </c>
      <c r="Y1652">
        <f t="shared" si="748"/>
        <v>3.27</v>
      </c>
      <c r="AA1652">
        <v>0</v>
      </c>
      <c r="AB1652">
        <v>1626.29</v>
      </c>
      <c r="AC1652">
        <v>724.95</v>
      </c>
      <c r="AD1652">
        <v>0</v>
      </c>
      <c r="AE1652">
        <v>0</v>
      </c>
      <c r="AF1652">
        <v>1626.29</v>
      </c>
      <c r="AG1652">
        <v>724.95</v>
      </c>
      <c r="AH1652">
        <v>0</v>
      </c>
      <c r="AI1652">
        <v>1</v>
      </c>
      <c r="AJ1652">
        <v>1</v>
      </c>
      <c r="AK1652">
        <v>1</v>
      </c>
      <c r="AL1652">
        <v>1</v>
      </c>
      <c r="AM1652">
        <v>-2</v>
      </c>
      <c r="AN1652">
        <v>0</v>
      </c>
      <c r="AO1652">
        <v>0</v>
      </c>
      <c r="AP1652">
        <v>1</v>
      </c>
      <c r="AQ1652">
        <v>1</v>
      </c>
      <c r="AR1652">
        <v>0</v>
      </c>
      <c r="AS1652" t="s">
        <v>3</v>
      </c>
      <c r="AT1652">
        <v>3.27</v>
      </c>
      <c r="AU1652" t="s">
        <v>3</v>
      </c>
      <c r="AV1652">
        <v>1</v>
      </c>
      <c r="AW1652">
        <v>2</v>
      </c>
      <c r="AX1652">
        <v>449000333</v>
      </c>
      <c r="AY1652">
        <v>2</v>
      </c>
      <c r="AZ1652">
        <v>98304</v>
      </c>
      <c r="BA1652">
        <v>1716</v>
      </c>
      <c r="BB1652">
        <v>1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5317.9682999999995</v>
      </c>
      <c r="BL1652">
        <v>2370.5865000000003</v>
      </c>
      <c r="BM1652">
        <v>0</v>
      </c>
      <c r="BN1652">
        <v>0</v>
      </c>
      <c r="BO1652">
        <v>3.27</v>
      </c>
      <c r="BP1652">
        <v>1</v>
      </c>
      <c r="BQ1652">
        <v>0</v>
      </c>
      <c r="BR1652">
        <v>5317.9682999999995</v>
      </c>
      <c r="BS1652">
        <v>2370.5865000000003</v>
      </c>
      <c r="BT1652">
        <v>0</v>
      </c>
      <c r="BU1652">
        <v>0</v>
      </c>
      <c r="BV1652">
        <v>3.27</v>
      </c>
      <c r="BW1652">
        <v>1</v>
      </c>
      <c r="CV1652">
        <v>0</v>
      </c>
      <c r="CW1652">
        <f>ROUND(Y1652*Source!I936*DO1652,7)</f>
        <v>3.27E-2</v>
      </c>
      <c r="CX1652">
        <f>ROUND(Y1652*Source!I936,7)</f>
        <v>3.27E-2</v>
      </c>
      <c r="CY1652">
        <f>AB1652</f>
        <v>1626.29</v>
      </c>
      <c r="CZ1652">
        <f>AF1652</f>
        <v>1626.29</v>
      </c>
      <c r="DA1652">
        <f>AJ1652</f>
        <v>1</v>
      </c>
      <c r="DB1652">
        <f t="shared" si="749"/>
        <v>5317.97</v>
      </c>
      <c r="DC1652">
        <f t="shared" si="750"/>
        <v>2370.59</v>
      </c>
      <c r="DD1652" t="s">
        <v>3</v>
      </c>
      <c r="DE1652" t="s">
        <v>3</v>
      </c>
      <c r="DF1652">
        <f t="shared" si="751"/>
        <v>0</v>
      </c>
      <c r="DG1652">
        <f t="shared" si="743"/>
        <v>53.18</v>
      </c>
      <c r="DH1652">
        <f t="shared" si="722"/>
        <v>23.71</v>
      </c>
      <c r="DI1652">
        <f t="shared" si="723"/>
        <v>0</v>
      </c>
      <c r="DJ1652">
        <f>DG1652+DH1652</f>
        <v>76.89</v>
      </c>
      <c r="DK1652">
        <v>1</v>
      </c>
      <c r="DL1652" t="s">
        <v>1223</v>
      </c>
      <c r="DM1652">
        <v>6</v>
      </c>
      <c r="DN1652" t="s">
        <v>1203</v>
      </c>
      <c r="DO1652">
        <v>1</v>
      </c>
    </row>
    <row r="1653" spans="1:119" x14ac:dyDescent="0.2">
      <c r="A1653">
        <f>ROW(Source!A936)</f>
        <v>936</v>
      </c>
      <c r="B1653">
        <v>449016111</v>
      </c>
      <c r="C1653">
        <v>449000314</v>
      </c>
      <c r="D1653">
        <v>277944635</v>
      </c>
      <c r="E1653">
        <v>1</v>
      </c>
      <c r="F1653">
        <v>1</v>
      </c>
      <c r="G1653">
        <v>1</v>
      </c>
      <c r="H1653">
        <v>2</v>
      </c>
      <c r="I1653" t="s">
        <v>1469</v>
      </c>
      <c r="J1653" t="s">
        <v>1470</v>
      </c>
      <c r="K1653" t="s">
        <v>1471</v>
      </c>
      <c r="L1653">
        <v>1368</v>
      </c>
      <c r="N1653">
        <v>1011</v>
      </c>
      <c r="O1653" t="s">
        <v>1100</v>
      </c>
      <c r="P1653" t="s">
        <v>1100</v>
      </c>
      <c r="Q1653">
        <v>1</v>
      </c>
      <c r="W1653">
        <v>0</v>
      </c>
      <c r="X1653">
        <v>470840850</v>
      </c>
      <c r="Y1653">
        <f t="shared" si="748"/>
        <v>49.28</v>
      </c>
      <c r="AA1653">
        <v>0</v>
      </c>
      <c r="AB1653">
        <v>2367.59</v>
      </c>
      <c r="AC1653">
        <v>724.95</v>
      </c>
      <c r="AD1653">
        <v>0</v>
      </c>
      <c r="AE1653">
        <v>0</v>
      </c>
      <c r="AF1653">
        <v>1703.3</v>
      </c>
      <c r="AG1653">
        <v>724.95</v>
      </c>
      <c r="AH1653">
        <v>0</v>
      </c>
      <c r="AI1653">
        <v>1</v>
      </c>
      <c r="AJ1653">
        <v>1.39</v>
      </c>
      <c r="AK1653">
        <v>1</v>
      </c>
      <c r="AL1653">
        <v>1</v>
      </c>
      <c r="AM1653">
        <v>2</v>
      </c>
      <c r="AN1653">
        <v>0</v>
      </c>
      <c r="AO1653">
        <v>0</v>
      </c>
      <c r="AP1653">
        <v>1</v>
      </c>
      <c r="AQ1653">
        <v>1</v>
      </c>
      <c r="AR1653">
        <v>0</v>
      </c>
      <c r="AS1653" t="s">
        <v>3</v>
      </c>
      <c r="AT1653">
        <v>49.28</v>
      </c>
      <c r="AU1653" t="s">
        <v>3</v>
      </c>
      <c r="AV1653">
        <v>1</v>
      </c>
      <c r="AW1653">
        <v>2</v>
      </c>
      <c r="AX1653">
        <v>449000334</v>
      </c>
      <c r="AY1653">
        <v>2</v>
      </c>
      <c r="AZ1653">
        <v>65536</v>
      </c>
      <c r="BA1653">
        <v>1717</v>
      </c>
      <c r="BB1653">
        <v>1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83938.623999999996</v>
      </c>
      <c r="BL1653">
        <v>35725.536</v>
      </c>
      <c r="BM1653">
        <v>0</v>
      </c>
      <c r="BN1653">
        <v>0</v>
      </c>
      <c r="BO1653">
        <v>49.28</v>
      </c>
      <c r="BP1653">
        <v>1</v>
      </c>
      <c r="BQ1653">
        <v>0</v>
      </c>
      <c r="BR1653">
        <v>83938.623999999996</v>
      </c>
      <c r="BS1653">
        <v>35725.536</v>
      </c>
      <c r="BT1653">
        <v>0</v>
      </c>
      <c r="BU1653">
        <v>0</v>
      </c>
      <c r="BV1653">
        <v>49.28</v>
      </c>
      <c r="BW1653">
        <v>1</v>
      </c>
      <c r="CV1653">
        <v>0</v>
      </c>
      <c r="CW1653">
        <f>ROUND(Y1653*Source!I936*DO1653,7)</f>
        <v>0.49280000000000002</v>
      </c>
      <c r="CX1653">
        <f>ROUND(Y1653*Source!I936,7)</f>
        <v>0.49280000000000002</v>
      </c>
      <c r="CY1653">
        <f>AB1653</f>
        <v>2367.59</v>
      </c>
      <c r="CZ1653">
        <f>AF1653</f>
        <v>1703.3</v>
      </c>
      <c r="DA1653">
        <f>AJ1653</f>
        <v>1.39</v>
      </c>
      <c r="DB1653">
        <f t="shared" si="749"/>
        <v>83938.62</v>
      </c>
      <c r="DC1653">
        <f t="shared" si="750"/>
        <v>35725.54</v>
      </c>
      <c r="DD1653" t="s">
        <v>3</v>
      </c>
      <c r="DE1653" t="s">
        <v>3</v>
      </c>
      <c r="DF1653">
        <f t="shared" si="751"/>
        <v>0</v>
      </c>
      <c r="DG1653">
        <f>ROUND(ROUND(AF1653*AJ1653,2)*CX1653,2)</f>
        <v>1166.75</v>
      </c>
      <c r="DH1653">
        <f t="shared" si="722"/>
        <v>357.26</v>
      </c>
      <c r="DI1653">
        <f t="shared" si="723"/>
        <v>0</v>
      </c>
      <c r="DJ1653">
        <f>DG1653+DH1653</f>
        <v>1524.01</v>
      </c>
      <c r="DK1653">
        <v>0</v>
      </c>
      <c r="DL1653" t="s">
        <v>1223</v>
      </c>
      <c r="DM1653">
        <v>6</v>
      </c>
      <c r="DN1653" t="s">
        <v>1203</v>
      </c>
      <c r="DO1653">
        <v>1</v>
      </c>
    </row>
    <row r="1654" spans="1:119" x14ac:dyDescent="0.2">
      <c r="A1654">
        <f>ROW(Source!A936)</f>
        <v>936</v>
      </c>
      <c r="B1654">
        <v>449016111</v>
      </c>
      <c r="C1654">
        <v>449000314</v>
      </c>
      <c r="D1654">
        <v>277945134</v>
      </c>
      <c r="E1654">
        <v>1</v>
      </c>
      <c r="F1654">
        <v>1</v>
      </c>
      <c r="G1654">
        <v>1</v>
      </c>
      <c r="H1654">
        <v>2</v>
      </c>
      <c r="I1654" t="s">
        <v>1861</v>
      </c>
      <c r="J1654" t="s">
        <v>1862</v>
      </c>
      <c r="K1654" t="s">
        <v>1863</v>
      </c>
      <c r="L1654">
        <v>1368</v>
      </c>
      <c r="N1654">
        <v>1011</v>
      </c>
      <c r="O1654" t="s">
        <v>1100</v>
      </c>
      <c r="P1654" t="s">
        <v>1100</v>
      </c>
      <c r="Q1654">
        <v>1</v>
      </c>
      <c r="W1654">
        <v>0</v>
      </c>
      <c r="X1654">
        <v>-1151002491</v>
      </c>
      <c r="Y1654">
        <f t="shared" si="748"/>
        <v>49.28</v>
      </c>
      <c r="AA1654">
        <v>0</v>
      </c>
      <c r="AB1654">
        <v>138.11000000000001</v>
      </c>
      <c r="AC1654">
        <v>0</v>
      </c>
      <c r="AD1654">
        <v>0</v>
      </c>
      <c r="AE1654">
        <v>0</v>
      </c>
      <c r="AF1654">
        <v>95.25</v>
      </c>
      <c r="AG1654">
        <v>0</v>
      </c>
      <c r="AH1654">
        <v>0</v>
      </c>
      <c r="AI1654">
        <v>1</v>
      </c>
      <c r="AJ1654">
        <v>1.45</v>
      </c>
      <c r="AK1654">
        <v>1</v>
      </c>
      <c r="AL1654">
        <v>1</v>
      </c>
      <c r="AM1654">
        <v>2</v>
      </c>
      <c r="AN1654">
        <v>0</v>
      </c>
      <c r="AO1654">
        <v>0</v>
      </c>
      <c r="AP1654">
        <v>1</v>
      </c>
      <c r="AQ1654">
        <v>1</v>
      </c>
      <c r="AR1654">
        <v>0</v>
      </c>
      <c r="AS1654" t="s">
        <v>3</v>
      </c>
      <c r="AT1654">
        <v>49.28</v>
      </c>
      <c r="AU1654" t="s">
        <v>3</v>
      </c>
      <c r="AV1654">
        <v>1</v>
      </c>
      <c r="AW1654">
        <v>2</v>
      </c>
      <c r="AX1654">
        <v>449000335</v>
      </c>
      <c r="AY1654">
        <v>1</v>
      </c>
      <c r="AZ1654">
        <v>0</v>
      </c>
      <c r="BA1654">
        <v>1718</v>
      </c>
      <c r="BB1654">
        <v>1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4693.92</v>
      </c>
      <c r="BL1654">
        <v>0</v>
      </c>
      <c r="BM1654">
        <v>0</v>
      </c>
      <c r="BN1654">
        <v>0</v>
      </c>
      <c r="BO1654">
        <v>0</v>
      </c>
      <c r="BP1654">
        <v>1</v>
      </c>
      <c r="BQ1654">
        <v>0</v>
      </c>
      <c r="BR1654">
        <v>4693.92</v>
      </c>
      <c r="BS1654">
        <v>0</v>
      </c>
      <c r="BT1654">
        <v>0</v>
      </c>
      <c r="BU1654">
        <v>0</v>
      </c>
      <c r="BV1654">
        <v>0</v>
      </c>
      <c r="BW1654">
        <v>1</v>
      </c>
      <c r="CV1654">
        <v>0</v>
      </c>
      <c r="CW1654">
        <f>ROUND(Y1654*Source!I936*DO1654,7)</f>
        <v>0</v>
      </c>
      <c r="CX1654">
        <f>ROUND(Y1654*Source!I936,7)</f>
        <v>0.49280000000000002</v>
      </c>
      <c r="CY1654">
        <f>AB1654</f>
        <v>138.11000000000001</v>
      </c>
      <c r="CZ1654">
        <f>AF1654</f>
        <v>95.25</v>
      </c>
      <c r="DA1654">
        <f>AJ1654</f>
        <v>1.45</v>
      </c>
      <c r="DB1654">
        <f t="shared" si="749"/>
        <v>4693.92</v>
      </c>
      <c r="DC1654">
        <f t="shared" si="750"/>
        <v>0</v>
      </c>
      <c r="DD1654" t="s">
        <v>3</v>
      </c>
      <c r="DE1654" t="s">
        <v>3</v>
      </c>
      <c r="DF1654">
        <f t="shared" si="751"/>
        <v>0</v>
      </c>
      <c r="DG1654">
        <f>ROUND(ROUND(AF1654*AJ1654,2)*CX1654,2)</f>
        <v>68.06</v>
      </c>
      <c r="DH1654">
        <f t="shared" si="722"/>
        <v>0</v>
      </c>
      <c r="DI1654">
        <f t="shared" si="723"/>
        <v>0</v>
      </c>
      <c r="DJ1654">
        <f>DG1654+DH1654</f>
        <v>68.06</v>
      </c>
      <c r="DK1654">
        <v>0</v>
      </c>
      <c r="DL1654" t="s">
        <v>3</v>
      </c>
      <c r="DM1654">
        <v>0</v>
      </c>
      <c r="DN1654" t="s">
        <v>3</v>
      </c>
      <c r="DO1654">
        <v>0</v>
      </c>
    </row>
    <row r="1655" spans="1:119" x14ac:dyDescent="0.2">
      <c r="A1655">
        <f>ROW(Source!A936)</f>
        <v>936</v>
      </c>
      <c r="B1655">
        <v>449016111</v>
      </c>
      <c r="C1655">
        <v>449000314</v>
      </c>
      <c r="D1655">
        <v>277945805</v>
      </c>
      <c r="E1655">
        <v>1</v>
      </c>
      <c r="F1655">
        <v>1</v>
      </c>
      <c r="G1655">
        <v>1</v>
      </c>
      <c r="H1655">
        <v>2</v>
      </c>
      <c r="I1655" t="s">
        <v>1206</v>
      </c>
      <c r="J1655" t="s">
        <v>1207</v>
      </c>
      <c r="K1655" t="s">
        <v>1208</v>
      </c>
      <c r="L1655">
        <v>1368</v>
      </c>
      <c r="N1655">
        <v>1011</v>
      </c>
      <c r="O1655" t="s">
        <v>1100</v>
      </c>
      <c r="P1655" t="s">
        <v>1100</v>
      </c>
      <c r="Q1655">
        <v>1</v>
      </c>
      <c r="W1655">
        <v>0</v>
      </c>
      <c r="X1655">
        <v>721652621</v>
      </c>
      <c r="Y1655">
        <f t="shared" si="748"/>
        <v>4.8899999999999997</v>
      </c>
      <c r="AA1655">
        <v>0</v>
      </c>
      <c r="AB1655">
        <v>641.70000000000005</v>
      </c>
      <c r="AC1655">
        <v>539.69000000000005</v>
      </c>
      <c r="AD1655">
        <v>0</v>
      </c>
      <c r="AE1655">
        <v>0</v>
      </c>
      <c r="AF1655">
        <v>641.70000000000005</v>
      </c>
      <c r="AG1655">
        <v>539.69000000000005</v>
      </c>
      <c r="AH1655">
        <v>0</v>
      </c>
      <c r="AI1655">
        <v>1</v>
      </c>
      <c r="AJ1655">
        <v>1</v>
      </c>
      <c r="AK1655">
        <v>1</v>
      </c>
      <c r="AL1655">
        <v>1</v>
      </c>
      <c r="AM1655">
        <v>-2</v>
      </c>
      <c r="AN1655">
        <v>0</v>
      </c>
      <c r="AO1655">
        <v>0</v>
      </c>
      <c r="AP1655">
        <v>1</v>
      </c>
      <c r="AQ1655">
        <v>1</v>
      </c>
      <c r="AR1655">
        <v>0</v>
      </c>
      <c r="AS1655" t="s">
        <v>3</v>
      </c>
      <c r="AT1655">
        <v>4.8899999999999997</v>
      </c>
      <c r="AU1655" t="s">
        <v>3</v>
      </c>
      <c r="AV1655">
        <v>1</v>
      </c>
      <c r="AW1655">
        <v>2</v>
      </c>
      <c r="AX1655">
        <v>449000336</v>
      </c>
      <c r="AY1655">
        <v>2</v>
      </c>
      <c r="AZ1655">
        <v>98304</v>
      </c>
      <c r="BA1655">
        <v>1719</v>
      </c>
      <c r="BB1655">
        <v>1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3137.913</v>
      </c>
      <c r="BL1655">
        <v>2639.0841</v>
      </c>
      <c r="BM1655">
        <v>0</v>
      </c>
      <c r="BN1655">
        <v>0</v>
      </c>
      <c r="BO1655">
        <v>4.8899999999999997</v>
      </c>
      <c r="BP1655">
        <v>1</v>
      </c>
      <c r="BQ1655">
        <v>0</v>
      </c>
      <c r="BR1655">
        <v>3137.913</v>
      </c>
      <c r="BS1655">
        <v>2639.0841</v>
      </c>
      <c r="BT1655">
        <v>0</v>
      </c>
      <c r="BU1655">
        <v>0</v>
      </c>
      <c r="BV1655">
        <v>4.8899999999999997</v>
      </c>
      <c r="BW1655">
        <v>1</v>
      </c>
      <c r="CV1655">
        <v>0</v>
      </c>
      <c r="CW1655">
        <f>ROUND(Y1655*Source!I936*DO1655,7)</f>
        <v>4.8899999999999999E-2</v>
      </c>
      <c r="CX1655">
        <f>ROUND(Y1655*Source!I936,7)</f>
        <v>4.8899999999999999E-2</v>
      </c>
      <c r="CY1655">
        <f>AB1655</f>
        <v>641.70000000000005</v>
      </c>
      <c r="CZ1655">
        <f>AF1655</f>
        <v>641.70000000000005</v>
      </c>
      <c r="DA1655">
        <f>AJ1655</f>
        <v>1</v>
      </c>
      <c r="DB1655">
        <f t="shared" si="749"/>
        <v>3137.91</v>
      </c>
      <c r="DC1655">
        <f t="shared" si="750"/>
        <v>2639.08</v>
      </c>
      <c r="DD1655" t="s">
        <v>3</v>
      </c>
      <c r="DE1655" t="s">
        <v>3</v>
      </c>
      <c r="DF1655">
        <f t="shared" si="751"/>
        <v>0</v>
      </c>
      <c r="DG1655">
        <f t="shared" ref="DG1655:DG1672" si="752">ROUND(ROUND(AF1655,2)*CX1655,2)</f>
        <v>31.38</v>
      </c>
      <c r="DH1655">
        <f t="shared" si="722"/>
        <v>26.39</v>
      </c>
      <c r="DI1655">
        <f t="shared" si="723"/>
        <v>0</v>
      </c>
      <c r="DJ1655">
        <f>DG1655+DH1655</f>
        <v>57.769999999999996</v>
      </c>
      <c r="DK1655">
        <v>1</v>
      </c>
      <c r="DL1655" t="s">
        <v>1209</v>
      </c>
      <c r="DM1655">
        <v>4</v>
      </c>
      <c r="DN1655" t="s">
        <v>1203</v>
      </c>
      <c r="DO1655">
        <v>1</v>
      </c>
    </row>
    <row r="1656" spans="1:119" x14ac:dyDescent="0.2">
      <c r="A1656">
        <f>ROW(Source!A936)</f>
        <v>936</v>
      </c>
      <c r="B1656">
        <v>449016111</v>
      </c>
      <c r="C1656">
        <v>449000314</v>
      </c>
      <c r="D1656">
        <v>277946072</v>
      </c>
      <c r="E1656">
        <v>1</v>
      </c>
      <c r="F1656">
        <v>1</v>
      </c>
      <c r="G1656">
        <v>1</v>
      </c>
      <c r="H1656">
        <v>2</v>
      </c>
      <c r="I1656" t="s">
        <v>1238</v>
      </c>
      <c r="J1656" t="s">
        <v>1239</v>
      </c>
      <c r="K1656" t="s">
        <v>1240</v>
      </c>
      <c r="L1656">
        <v>1368</v>
      </c>
      <c r="N1656">
        <v>1011</v>
      </c>
      <c r="O1656" t="s">
        <v>1100</v>
      </c>
      <c r="P1656" t="s">
        <v>1100</v>
      </c>
      <c r="Q1656">
        <v>1</v>
      </c>
      <c r="W1656">
        <v>0</v>
      </c>
      <c r="X1656">
        <v>-278178338</v>
      </c>
      <c r="Y1656">
        <f t="shared" si="748"/>
        <v>1.9</v>
      </c>
      <c r="AA1656">
        <v>0</v>
      </c>
      <c r="AB1656">
        <v>34.61</v>
      </c>
      <c r="AC1656">
        <v>0</v>
      </c>
      <c r="AD1656">
        <v>0</v>
      </c>
      <c r="AE1656">
        <v>0</v>
      </c>
      <c r="AF1656">
        <v>34.61</v>
      </c>
      <c r="AG1656">
        <v>0</v>
      </c>
      <c r="AH1656">
        <v>0</v>
      </c>
      <c r="AI1656">
        <v>1</v>
      </c>
      <c r="AJ1656">
        <v>1</v>
      </c>
      <c r="AK1656">
        <v>1</v>
      </c>
      <c r="AL1656">
        <v>1</v>
      </c>
      <c r="AM1656">
        <v>-2</v>
      </c>
      <c r="AN1656">
        <v>0</v>
      </c>
      <c r="AO1656">
        <v>0</v>
      </c>
      <c r="AP1656">
        <v>1</v>
      </c>
      <c r="AQ1656">
        <v>1</v>
      </c>
      <c r="AR1656">
        <v>0</v>
      </c>
      <c r="AS1656" t="s">
        <v>3</v>
      </c>
      <c r="AT1656">
        <v>1.9</v>
      </c>
      <c r="AU1656" t="s">
        <v>3</v>
      </c>
      <c r="AV1656">
        <v>1</v>
      </c>
      <c r="AW1656">
        <v>2</v>
      </c>
      <c r="AX1656">
        <v>449000337</v>
      </c>
      <c r="AY1656">
        <v>2</v>
      </c>
      <c r="AZ1656">
        <v>32768</v>
      </c>
      <c r="BA1656">
        <v>1720</v>
      </c>
      <c r="BB1656">
        <v>1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65.759</v>
      </c>
      <c r="BL1656">
        <v>0</v>
      </c>
      <c r="BM1656">
        <v>0</v>
      </c>
      <c r="BN1656">
        <v>0</v>
      </c>
      <c r="BO1656">
        <v>0</v>
      </c>
      <c r="BP1656">
        <v>1</v>
      </c>
      <c r="BQ1656">
        <v>0</v>
      </c>
      <c r="BR1656">
        <v>65.759</v>
      </c>
      <c r="BS1656">
        <v>0</v>
      </c>
      <c r="BT1656">
        <v>0</v>
      </c>
      <c r="BU1656">
        <v>0</v>
      </c>
      <c r="BV1656">
        <v>0</v>
      </c>
      <c r="BW1656">
        <v>1</v>
      </c>
      <c r="CV1656">
        <v>0</v>
      </c>
      <c r="CW1656">
        <f>ROUND(Y1656*Source!I936*DO1656,7)</f>
        <v>0</v>
      </c>
      <c r="CX1656">
        <f>ROUND(Y1656*Source!I936,7)</f>
        <v>1.9E-2</v>
      </c>
      <c r="CY1656">
        <f>AB1656</f>
        <v>34.61</v>
      </c>
      <c r="CZ1656">
        <f>AF1656</f>
        <v>34.61</v>
      </c>
      <c r="DA1656">
        <f>AJ1656</f>
        <v>1</v>
      </c>
      <c r="DB1656">
        <f t="shared" si="749"/>
        <v>65.760000000000005</v>
      </c>
      <c r="DC1656">
        <f t="shared" si="750"/>
        <v>0</v>
      </c>
      <c r="DD1656" t="s">
        <v>3</v>
      </c>
      <c r="DE1656" t="s">
        <v>3</v>
      </c>
      <c r="DF1656">
        <f t="shared" si="751"/>
        <v>0</v>
      </c>
      <c r="DG1656">
        <f t="shared" si="752"/>
        <v>0.66</v>
      </c>
      <c r="DH1656">
        <f t="shared" si="722"/>
        <v>0</v>
      </c>
      <c r="DI1656">
        <f t="shared" si="723"/>
        <v>0</v>
      </c>
      <c r="DJ1656">
        <f>DG1656+DH1656</f>
        <v>0.66</v>
      </c>
      <c r="DK1656">
        <v>1</v>
      </c>
      <c r="DL1656" t="s">
        <v>3</v>
      </c>
      <c r="DM1656">
        <v>0</v>
      </c>
      <c r="DN1656" t="s">
        <v>3</v>
      </c>
      <c r="DO1656">
        <v>0</v>
      </c>
    </row>
    <row r="1657" spans="1:119" x14ac:dyDescent="0.2">
      <c r="A1657">
        <f>ROW(Source!A936)</f>
        <v>936</v>
      </c>
      <c r="B1657">
        <v>449016111</v>
      </c>
      <c r="C1657">
        <v>449000314</v>
      </c>
      <c r="D1657">
        <v>277862417</v>
      </c>
      <c r="E1657">
        <v>1</v>
      </c>
      <c r="F1657">
        <v>1</v>
      </c>
      <c r="G1657">
        <v>1</v>
      </c>
      <c r="H1657">
        <v>3</v>
      </c>
      <c r="I1657" t="s">
        <v>1864</v>
      </c>
      <c r="J1657" t="s">
        <v>1865</v>
      </c>
      <c r="K1657" t="s">
        <v>1866</v>
      </c>
      <c r="L1657">
        <v>1348</v>
      </c>
      <c r="N1657">
        <v>1009</v>
      </c>
      <c r="O1657" t="s">
        <v>83</v>
      </c>
      <c r="P1657" t="s">
        <v>83</v>
      </c>
      <c r="Q1657">
        <v>1000</v>
      </c>
      <c r="W1657">
        <v>0</v>
      </c>
      <c r="X1657">
        <v>-174574242</v>
      </c>
      <c r="Y1657">
        <f t="shared" ref="Y1657:Y1665" si="753">(AT1657*ROUND(0,7))</f>
        <v>0</v>
      </c>
      <c r="AA1657">
        <v>28494.48</v>
      </c>
      <c r="AB1657">
        <v>0</v>
      </c>
      <c r="AC1657">
        <v>0</v>
      </c>
      <c r="AD1657">
        <v>0</v>
      </c>
      <c r="AE1657">
        <v>23356.13</v>
      </c>
      <c r="AF1657">
        <v>0</v>
      </c>
      <c r="AG1657">
        <v>0</v>
      </c>
      <c r="AH1657">
        <v>0</v>
      </c>
      <c r="AI1657">
        <v>1.22</v>
      </c>
      <c r="AJ1657">
        <v>1</v>
      </c>
      <c r="AK1657">
        <v>1</v>
      </c>
      <c r="AL1657">
        <v>1</v>
      </c>
      <c r="AM1657">
        <v>2</v>
      </c>
      <c r="AN1657">
        <v>0</v>
      </c>
      <c r="AO1657">
        <v>0</v>
      </c>
      <c r="AP1657">
        <v>1</v>
      </c>
      <c r="AQ1657">
        <v>1</v>
      </c>
      <c r="AR1657">
        <v>0</v>
      </c>
      <c r="AS1657" t="s">
        <v>3</v>
      </c>
      <c r="AT1657">
        <v>2.4</v>
      </c>
      <c r="AU1657" t="s">
        <v>135</v>
      </c>
      <c r="AV1657">
        <v>0</v>
      </c>
      <c r="AW1657">
        <v>2</v>
      </c>
      <c r="AX1657">
        <v>449000338</v>
      </c>
      <c r="AY1657">
        <v>1</v>
      </c>
      <c r="AZ1657">
        <v>0</v>
      </c>
      <c r="BA1657">
        <v>1721</v>
      </c>
      <c r="BB1657">
        <v>1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56054.712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1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CV1657">
        <v>0</v>
      </c>
      <c r="CW1657">
        <v>0</v>
      </c>
      <c r="CX1657">
        <f>ROUND(Y1657*Source!I936,7)</f>
        <v>0</v>
      </c>
      <c r="CY1657">
        <f t="shared" ref="CY1657:CY1665" si="754">AA1657</f>
        <v>28494.48</v>
      </c>
      <c r="CZ1657">
        <f t="shared" ref="CZ1657:CZ1665" si="755">AE1657</f>
        <v>23356.13</v>
      </c>
      <c r="DA1657">
        <f t="shared" ref="DA1657:DA1665" si="756">AI1657</f>
        <v>1.22</v>
      </c>
      <c r="DB1657">
        <f t="shared" ref="DB1657:DB1665" si="757">ROUND((ROUND(AT1657*CZ1657,2)*ROUND(0,7)),6)</f>
        <v>0</v>
      </c>
      <c r="DC1657">
        <f t="shared" ref="DC1657:DC1665" si="758">ROUND((ROUND(AT1657*AG1657,2)*ROUND(0,7)),6)</f>
        <v>0</v>
      </c>
      <c r="DD1657" t="s">
        <v>3</v>
      </c>
      <c r="DE1657" t="s">
        <v>3</v>
      </c>
      <c r="DF1657">
        <f>ROUND(ROUND(AE1657*AI1657,2)*CX1657,2)</f>
        <v>0</v>
      </c>
      <c r="DG1657">
        <f t="shared" si="752"/>
        <v>0</v>
      </c>
      <c r="DH1657">
        <f t="shared" si="722"/>
        <v>0</v>
      </c>
      <c r="DI1657">
        <f t="shared" si="723"/>
        <v>0</v>
      </c>
      <c r="DJ1657">
        <f t="shared" ref="DJ1657:DJ1665" si="759">DF1657</f>
        <v>0</v>
      </c>
      <c r="DK1657">
        <v>0</v>
      </c>
      <c r="DL1657" t="s">
        <v>3</v>
      </c>
      <c r="DM1657">
        <v>0</v>
      </c>
      <c r="DN1657" t="s">
        <v>3</v>
      </c>
      <c r="DO1657">
        <v>0</v>
      </c>
    </row>
    <row r="1658" spans="1:119" x14ac:dyDescent="0.2">
      <c r="A1658">
        <f>ROW(Source!A936)</f>
        <v>936</v>
      </c>
      <c r="B1658">
        <v>449016111</v>
      </c>
      <c r="C1658">
        <v>449000314</v>
      </c>
      <c r="D1658">
        <v>277862557</v>
      </c>
      <c r="E1658">
        <v>1</v>
      </c>
      <c r="F1658">
        <v>1</v>
      </c>
      <c r="G1658">
        <v>1</v>
      </c>
      <c r="H1658">
        <v>3</v>
      </c>
      <c r="I1658" t="s">
        <v>1867</v>
      </c>
      <c r="J1658" t="s">
        <v>1868</v>
      </c>
      <c r="K1658" t="s">
        <v>1869</v>
      </c>
      <c r="L1658">
        <v>1348</v>
      </c>
      <c r="N1658">
        <v>1009</v>
      </c>
      <c r="O1658" t="s">
        <v>83</v>
      </c>
      <c r="P1658" t="s">
        <v>83</v>
      </c>
      <c r="Q1658">
        <v>1000</v>
      </c>
      <c r="W1658">
        <v>0</v>
      </c>
      <c r="X1658">
        <v>-256938282</v>
      </c>
      <c r="Y1658">
        <f t="shared" si="753"/>
        <v>0</v>
      </c>
      <c r="AA1658">
        <v>58807.01</v>
      </c>
      <c r="AB1658">
        <v>0</v>
      </c>
      <c r="AC1658">
        <v>0</v>
      </c>
      <c r="AD1658">
        <v>0</v>
      </c>
      <c r="AE1658">
        <v>58807.01</v>
      </c>
      <c r="AF1658">
        <v>0</v>
      </c>
      <c r="AG1658">
        <v>0</v>
      </c>
      <c r="AH1658">
        <v>0</v>
      </c>
      <c r="AI1658">
        <v>1</v>
      </c>
      <c r="AJ1658">
        <v>1</v>
      </c>
      <c r="AK1658">
        <v>1</v>
      </c>
      <c r="AL1658">
        <v>1</v>
      </c>
      <c r="AM1658">
        <v>-2</v>
      </c>
      <c r="AN1658">
        <v>0</v>
      </c>
      <c r="AO1658">
        <v>0</v>
      </c>
      <c r="AP1658">
        <v>1</v>
      </c>
      <c r="AQ1658">
        <v>1</v>
      </c>
      <c r="AR1658">
        <v>0</v>
      </c>
      <c r="AS1658" t="s">
        <v>3</v>
      </c>
      <c r="AT1658">
        <v>0.12</v>
      </c>
      <c r="AU1658" t="s">
        <v>135</v>
      </c>
      <c r="AV1658">
        <v>0</v>
      </c>
      <c r="AW1658">
        <v>2</v>
      </c>
      <c r="AX1658">
        <v>449000339</v>
      </c>
      <c r="AY1658">
        <v>2</v>
      </c>
      <c r="AZ1658">
        <v>16384</v>
      </c>
      <c r="BA1658">
        <v>1722</v>
      </c>
      <c r="BB1658">
        <v>1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7056.8411999999998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1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CV1658">
        <v>0</v>
      </c>
      <c r="CW1658">
        <v>0</v>
      </c>
      <c r="CX1658">
        <f>ROUND(Y1658*Source!I936,7)</f>
        <v>0</v>
      </c>
      <c r="CY1658">
        <f t="shared" si="754"/>
        <v>58807.01</v>
      </c>
      <c r="CZ1658">
        <f t="shared" si="755"/>
        <v>58807.01</v>
      </c>
      <c r="DA1658">
        <f t="shared" si="756"/>
        <v>1</v>
      </c>
      <c r="DB1658">
        <f t="shared" si="757"/>
        <v>0</v>
      </c>
      <c r="DC1658">
        <f t="shared" si="758"/>
        <v>0</v>
      </c>
      <c r="DD1658" t="s">
        <v>3</v>
      </c>
      <c r="DE1658" t="s">
        <v>3</v>
      </c>
      <c r="DF1658">
        <f>ROUND(ROUND(AE1658,2)*CX1658,2)</f>
        <v>0</v>
      </c>
      <c r="DG1658">
        <f t="shared" si="752"/>
        <v>0</v>
      </c>
      <c r="DH1658">
        <f t="shared" si="722"/>
        <v>0</v>
      </c>
      <c r="DI1658">
        <f t="shared" si="723"/>
        <v>0</v>
      </c>
      <c r="DJ1658">
        <f t="shared" si="759"/>
        <v>0</v>
      </c>
      <c r="DK1658">
        <v>1</v>
      </c>
      <c r="DL1658" t="s">
        <v>3</v>
      </c>
      <c r="DM1658">
        <v>0</v>
      </c>
      <c r="DN1658" t="s">
        <v>3</v>
      </c>
      <c r="DO1658">
        <v>0</v>
      </c>
    </row>
    <row r="1659" spans="1:119" x14ac:dyDescent="0.2">
      <c r="A1659">
        <f>ROW(Source!A936)</f>
        <v>936</v>
      </c>
      <c r="B1659">
        <v>449016111</v>
      </c>
      <c r="C1659">
        <v>449000314</v>
      </c>
      <c r="D1659">
        <v>277866588</v>
      </c>
      <c r="E1659">
        <v>1</v>
      </c>
      <c r="F1659">
        <v>1</v>
      </c>
      <c r="G1659">
        <v>1</v>
      </c>
      <c r="H1659">
        <v>3</v>
      </c>
      <c r="I1659" t="s">
        <v>1870</v>
      </c>
      <c r="J1659" t="s">
        <v>1871</v>
      </c>
      <c r="K1659" t="s">
        <v>1872</v>
      </c>
      <c r="L1659">
        <v>1346</v>
      </c>
      <c r="N1659">
        <v>1009</v>
      </c>
      <c r="O1659" t="s">
        <v>441</v>
      </c>
      <c r="P1659" t="s">
        <v>441</v>
      </c>
      <c r="Q1659">
        <v>1</v>
      </c>
      <c r="W1659">
        <v>0</v>
      </c>
      <c r="X1659">
        <v>1443291053</v>
      </c>
      <c r="Y1659">
        <f t="shared" si="753"/>
        <v>0</v>
      </c>
      <c r="AA1659">
        <v>145.87</v>
      </c>
      <c r="AB1659">
        <v>0</v>
      </c>
      <c r="AC1659">
        <v>0</v>
      </c>
      <c r="AD1659">
        <v>0</v>
      </c>
      <c r="AE1659">
        <v>187.01</v>
      </c>
      <c r="AF1659">
        <v>0</v>
      </c>
      <c r="AG1659">
        <v>0</v>
      </c>
      <c r="AH1659">
        <v>0</v>
      </c>
      <c r="AI1659">
        <v>0.78</v>
      </c>
      <c r="AJ1659">
        <v>1</v>
      </c>
      <c r="AK1659">
        <v>1</v>
      </c>
      <c r="AL1659">
        <v>1</v>
      </c>
      <c r="AM1659">
        <v>2</v>
      </c>
      <c r="AN1659">
        <v>0</v>
      </c>
      <c r="AO1659">
        <v>0</v>
      </c>
      <c r="AP1659">
        <v>1</v>
      </c>
      <c r="AQ1659">
        <v>1</v>
      </c>
      <c r="AR1659">
        <v>0</v>
      </c>
      <c r="AS1659" t="s">
        <v>3</v>
      </c>
      <c r="AT1659">
        <v>1</v>
      </c>
      <c r="AU1659" t="s">
        <v>135</v>
      </c>
      <c r="AV1659">
        <v>0</v>
      </c>
      <c r="AW1659">
        <v>2</v>
      </c>
      <c r="AX1659">
        <v>449000340</v>
      </c>
      <c r="AY1659">
        <v>1</v>
      </c>
      <c r="AZ1659">
        <v>0</v>
      </c>
      <c r="BA1659">
        <v>1723</v>
      </c>
      <c r="BB1659">
        <v>1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187.01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1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CV1659">
        <v>0</v>
      </c>
      <c r="CW1659">
        <v>0</v>
      </c>
      <c r="CX1659">
        <f>ROUND(Y1659*Source!I936,7)</f>
        <v>0</v>
      </c>
      <c r="CY1659">
        <f t="shared" si="754"/>
        <v>145.87</v>
      </c>
      <c r="CZ1659">
        <f t="shared" si="755"/>
        <v>187.01</v>
      </c>
      <c r="DA1659">
        <f t="shared" si="756"/>
        <v>0.78</v>
      </c>
      <c r="DB1659">
        <f t="shared" si="757"/>
        <v>0</v>
      </c>
      <c r="DC1659">
        <f t="shared" si="758"/>
        <v>0</v>
      </c>
      <c r="DD1659" t="s">
        <v>3</v>
      </c>
      <c r="DE1659" t="s">
        <v>3</v>
      </c>
      <c r="DF1659">
        <f>ROUND(ROUND(AE1659*AI1659,2)*CX1659,2)</f>
        <v>0</v>
      </c>
      <c r="DG1659">
        <f t="shared" si="752"/>
        <v>0</v>
      </c>
      <c r="DH1659">
        <f t="shared" si="722"/>
        <v>0</v>
      </c>
      <c r="DI1659">
        <f t="shared" si="723"/>
        <v>0</v>
      </c>
      <c r="DJ1659">
        <f t="shared" si="759"/>
        <v>0</v>
      </c>
      <c r="DK1659">
        <v>0</v>
      </c>
      <c r="DL1659" t="s">
        <v>3</v>
      </c>
      <c r="DM1659">
        <v>0</v>
      </c>
      <c r="DN1659" t="s">
        <v>3</v>
      </c>
      <c r="DO1659">
        <v>0</v>
      </c>
    </row>
    <row r="1660" spans="1:119" x14ac:dyDescent="0.2">
      <c r="A1660">
        <f>ROW(Source!A936)</f>
        <v>936</v>
      </c>
      <c r="B1660">
        <v>449016111</v>
      </c>
      <c r="C1660">
        <v>449000314</v>
      </c>
      <c r="D1660">
        <v>277867826</v>
      </c>
      <c r="E1660">
        <v>1</v>
      </c>
      <c r="F1660">
        <v>1</v>
      </c>
      <c r="G1660">
        <v>1</v>
      </c>
      <c r="H1660">
        <v>3</v>
      </c>
      <c r="I1660" t="s">
        <v>1323</v>
      </c>
      <c r="J1660" t="s">
        <v>1324</v>
      </c>
      <c r="K1660" t="s">
        <v>1325</v>
      </c>
      <c r="L1660">
        <v>1348</v>
      </c>
      <c r="N1660">
        <v>1009</v>
      </c>
      <c r="O1660" t="s">
        <v>83</v>
      </c>
      <c r="P1660" t="s">
        <v>83</v>
      </c>
      <c r="Q1660">
        <v>1000</v>
      </c>
      <c r="W1660">
        <v>0</v>
      </c>
      <c r="X1660">
        <v>-700507852</v>
      </c>
      <c r="Y1660">
        <f t="shared" si="753"/>
        <v>0</v>
      </c>
      <c r="AA1660">
        <v>83923.41</v>
      </c>
      <c r="AB1660">
        <v>0</v>
      </c>
      <c r="AC1660">
        <v>0</v>
      </c>
      <c r="AD1660">
        <v>0</v>
      </c>
      <c r="AE1660">
        <v>83923.41</v>
      </c>
      <c r="AF1660">
        <v>0</v>
      </c>
      <c r="AG1660">
        <v>0</v>
      </c>
      <c r="AH1660">
        <v>0</v>
      </c>
      <c r="AI1660">
        <v>1</v>
      </c>
      <c r="AJ1660">
        <v>1</v>
      </c>
      <c r="AK1660">
        <v>1</v>
      </c>
      <c r="AL1660">
        <v>1</v>
      </c>
      <c r="AM1660">
        <v>-2</v>
      </c>
      <c r="AN1660">
        <v>0</v>
      </c>
      <c r="AO1660">
        <v>0</v>
      </c>
      <c r="AP1660">
        <v>1</v>
      </c>
      <c r="AQ1660">
        <v>1</v>
      </c>
      <c r="AR1660">
        <v>0</v>
      </c>
      <c r="AS1660" t="s">
        <v>3</v>
      </c>
      <c r="AT1660">
        <v>0.04</v>
      </c>
      <c r="AU1660" t="s">
        <v>135</v>
      </c>
      <c r="AV1660">
        <v>0</v>
      </c>
      <c r="AW1660">
        <v>2</v>
      </c>
      <c r="AX1660">
        <v>449000341</v>
      </c>
      <c r="AY1660">
        <v>2</v>
      </c>
      <c r="AZ1660">
        <v>16384</v>
      </c>
      <c r="BA1660">
        <v>1724</v>
      </c>
      <c r="BB1660">
        <v>1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3356.9364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1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CV1660">
        <v>0</v>
      </c>
      <c r="CW1660">
        <v>0</v>
      </c>
      <c r="CX1660">
        <f>ROUND(Y1660*Source!I936,7)</f>
        <v>0</v>
      </c>
      <c r="CY1660">
        <f t="shared" si="754"/>
        <v>83923.41</v>
      </c>
      <c r="CZ1660">
        <f t="shared" si="755"/>
        <v>83923.41</v>
      </c>
      <c r="DA1660">
        <f t="shared" si="756"/>
        <v>1</v>
      </c>
      <c r="DB1660">
        <f t="shared" si="757"/>
        <v>0</v>
      </c>
      <c r="DC1660">
        <f t="shared" si="758"/>
        <v>0</v>
      </c>
      <c r="DD1660" t="s">
        <v>3</v>
      </c>
      <c r="DE1660" t="s">
        <v>3</v>
      </c>
      <c r="DF1660">
        <f>ROUND(ROUND(AE1660,2)*CX1660,2)</f>
        <v>0</v>
      </c>
      <c r="DG1660">
        <f t="shared" si="752"/>
        <v>0</v>
      </c>
      <c r="DH1660">
        <f t="shared" si="722"/>
        <v>0</v>
      </c>
      <c r="DI1660">
        <f t="shared" si="723"/>
        <v>0</v>
      </c>
      <c r="DJ1660">
        <f t="shared" si="759"/>
        <v>0</v>
      </c>
      <c r="DK1660">
        <v>1</v>
      </c>
      <c r="DL1660" t="s">
        <v>3</v>
      </c>
      <c r="DM1660">
        <v>0</v>
      </c>
      <c r="DN1660" t="s">
        <v>3</v>
      </c>
      <c r="DO1660">
        <v>0</v>
      </c>
    </row>
    <row r="1661" spans="1:119" x14ac:dyDescent="0.2">
      <c r="A1661">
        <f>ROW(Source!A936)</f>
        <v>936</v>
      </c>
      <c r="B1661">
        <v>449016111</v>
      </c>
      <c r="C1661">
        <v>449000314</v>
      </c>
      <c r="D1661">
        <v>277561774</v>
      </c>
      <c r="E1661">
        <v>109</v>
      </c>
      <c r="F1661">
        <v>1</v>
      </c>
      <c r="G1661">
        <v>1</v>
      </c>
      <c r="H1661">
        <v>3</v>
      </c>
      <c r="I1661" t="s">
        <v>528</v>
      </c>
      <c r="J1661" t="s">
        <v>3</v>
      </c>
      <c r="K1661" t="s">
        <v>962</v>
      </c>
      <c r="L1661">
        <v>1339</v>
      </c>
      <c r="N1661">
        <v>1007</v>
      </c>
      <c r="O1661" t="s">
        <v>49</v>
      </c>
      <c r="P1661" t="s">
        <v>49</v>
      </c>
      <c r="Q1661">
        <v>1</v>
      </c>
      <c r="W1661">
        <v>0</v>
      </c>
      <c r="X1661">
        <v>1440854821</v>
      </c>
      <c r="Y1661">
        <f t="shared" si="753"/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1</v>
      </c>
      <c r="AJ1661">
        <v>1</v>
      </c>
      <c r="AK1661">
        <v>1</v>
      </c>
      <c r="AL1661">
        <v>1</v>
      </c>
      <c r="AM1661">
        <v>-2</v>
      </c>
      <c r="AN1661">
        <v>0</v>
      </c>
      <c r="AO1661">
        <v>0</v>
      </c>
      <c r="AP1661">
        <v>1</v>
      </c>
      <c r="AQ1661">
        <v>0</v>
      </c>
      <c r="AR1661">
        <v>0</v>
      </c>
      <c r="AS1661" t="s">
        <v>3</v>
      </c>
      <c r="AT1661">
        <v>7.6</v>
      </c>
      <c r="AU1661" t="s">
        <v>135</v>
      </c>
      <c r="AV1661">
        <v>0</v>
      </c>
      <c r="AW1661">
        <v>2</v>
      </c>
      <c r="AX1661">
        <v>449000342</v>
      </c>
      <c r="AY1661">
        <v>1</v>
      </c>
      <c r="AZ1661">
        <v>0</v>
      </c>
      <c r="BA1661">
        <v>1725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CV1661">
        <v>0</v>
      </c>
      <c r="CW1661">
        <v>0</v>
      </c>
      <c r="CX1661">
        <f>ROUND(Y1661*Source!I936,7)</f>
        <v>0</v>
      </c>
      <c r="CY1661">
        <f t="shared" si="754"/>
        <v>0</v>
      </c>
      <c r="CZ1661">
        <f t="shared" si="755"/>
        <v>0</v>
      </c>
      <c r="DA1661">
        <f t="shared" si="756"/>
        <v>1</v>
      </c>
      <c r="DB1661">
        <f t="shared" si="757"/>
        <v>0</v>
      </c>
      <c r="DC1661">
        <f t="shared" si="758"/>
        <v>0</v>
      </c>
      <c r="DD1661" t="s">
        <v>3</v>
      </c>
      <c r="DE1661" t="s">
        <v>3</v>
      </c>
      <c r="DF1661">
        <f>ROUND(ROUND(AE1661,2)*CX1661,2)</f>
        <v>0</v>
      </c>
      <c r="DG1661">
        <f t="shared" si="752"/>
        <v>0</v>
      </c>
      <c r="DH1661">
        <f t="shared" si="722"/>
        <v>0</v>
      </c>
      <c r="DI1661">
        <f t="shared" si="723"/>
        <v>0</v>
      </c>
      <c r="DJ1661">
        <f t="shared" si="759"/>
        <v>0</v>
      </c>
      <c r="DK1661">
        <v>0</v>
      </c>
      <c r="DL1661" t="s">
        <v>3</v>
      </c>
      <c r="DM1661">
        <v>0</v>
      </c>
      <c r="DN1661" t="s">
        <v>3</v>
      </c>
      <c r="DO1661">
        <v>0</v>
      </c>
    </row>
    <row r="1662" spans="1:119" x14ac:dyDescent="0.2">
      <c r="A1662">
        <f>ROW(Source!A936)</f>
        <v>936</v>
      </c>
      <c r="B1662">
        <v>449016111</v>
      </c>
      <c r="C1662">
        <v>449000314</v>
      </c>
      <c r="D1662">
        <v>277561862</v>
      </c>
      <c r="E1662">
        <v>109</v>
      </c>
      <c r="F1662">
        <v>1</v>
      </c>
      <c r="G1662">
        <v>1</v>
      </c>
      <c r="H1662">
        <v>3</v>
      </c>
      <c r="I1662" t="s">
        <v>963</v>
      </c>
      <c r="J1662" t="s">
        <v>3</v>
      </c>
      <c r="K1662" t="s">
        <v>312</v>
      </c>
      <c r="L1662">
        <v>1339</v>
      </c>
      <c r="N1662">
        <v>1007</v>
      </c>
      <c r="O1662" t="s">
        <v>49</v>
      </c>
      <c r="P1662" t="s">
        <v>49</v>
      </c>
      <c r="Q1662">
        <v>1</v>
      </c>
      <c r="W1662">
        <v>0</v>
      </c>
      <c r="X1662">
        <v>-1267085761</v>
      </c>
      <c r="Y1662">
        <f t="shared" si="753"/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1</v>
      </c>
      <c r="AJ1662">
        <v>1</v>
      </c>
      <c r="AK1662">
        <v>1</v>
      </c>
      <c r="AL1662">
        <v>1</v>
      </c>
      <c r="AM1662">
        <v>-2</v>
      </c>
      <c r="AN1662">
        <v>0</v>
      </c>
      <c r="AO1662">
        <v>0</v>
      </c>
      <c r="AP1662">
        <v>1</v>
      </c>
      <c r="AQ1662">
        <v>0</v>
      </c>
      <c r="AR1662">
        <v>0</v>
      </c>
      <c r="AS1662" t="s">
        <v>3</v>
      </c>
      <c r="AT1662">
        <v>100</v>
      </c>
      <c r="AU1662" t="s">
        <v>135</v>
      </c>
      <c r="AV1662">
        <v>0</v>
      </c>
      <c r="AW1662">
        <v>2</v>
      </c>
      <c r="AX1662">
        <v>449000343</v>
      </c>
      <c r="AY1662">
        <v>1</v>
      </c>
      <c r="AZ1662">
        <v>0</v>
      </c>
      <c r="BA1662">
        <v>1726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CV1662">
        <v>0</v>
      </c>
      <c r="CW1662">
        <v>0</v>
      </c>
      <c r="CX1662">
        <f>ROUND(Y1662*Source!I936,7)</f>
        <v>0</v>
      </c>
      <c r="CY1662">
        <f t="shared" si="754"/>
        <v>0</v>
      </c>
      <c r="CZ1662">
        <f t="shared" si="755"/>
        <v>0</v>
      </c>
      <c r="DA1662">
        <f t="shared" si="756"/>
        <v>1</v>
      </c>
      <c r="DB1662">
        <f t="shared" si="757"/>
        <v>0</v>
      </c>
      <c r="DC1662">
        <f t="shared" si="758"/>
        <v>0</v>
      </c>
      <c r="DD1662" t="s">
        <v>3</v>
      </c>
      <c r="DE1662" t="s">
        <v>3</v>
      </c>
      <c r="DF1662">
        <f>ROUND(ROUND(AE1662,2)*CX1662,2)</f>
        <v>0</v>
      </c>
      <c r="DG1662">
        <f t="shared" si="752"/>
        <v>0</v>
      </c>
      <c r="DH1662">
        <f t="shared" si="722"/>
        <v>0</v>
      </c>
      <c r="DI1662">
        <f t="shared" si="723"/>
        <v>0</v>
      </c>
      <c r="DJ1662">
        <f t="shared" si="759"/>
        <v>0</v>
      </c>
      <c r="DK1662">
        <v>0</v>
      </c>
      <c r="DL1662" t="s">
        <v>3</v>
      </c>
      <c r="DM1662">
        <v>0</v>
      </c>
      <c r="DN1662" t="s">
        <v>3</v>
      </c>
      <c r="DO1662">
        <v>0</v>
      </c>
    </row>
    <row r="1663" spans="1:119" x14ac:dyDescent="0.2">
      <c r="A1663">
        <f>ROW(Source!A936)</f>
        <v>936</v>
      </c>
      <c r="B1663">
        <v>449016111</v>
      </c>
      <c r="C1663">
        <v>449000314</v>
      </c>
      <c r="D1663">
        <v>277875717</v>
      </c>
      <c r="E1663">
        <v>1</v>
      </c>
      <c r="F1663">
        <v>1</v>
      </c>
      <c r="G1663">
        <v>1</v>
      </c>
      <c r="H1663">
        <v>3</v>
      </c>
      <c r="I1663" t="s">
        <v>1230</v>
      </c>
      <c r="J1663" t="s">
        <v>1231</v>
      </c>
      <c r="K1663" t="s">
        <v>1232</v>
      </c>
      <c r="L1663">
        <v>1348</v>
      </c>
      <c r="N1663">
        <v>1009</v>
      </c>
      <c r="O1663" t="s">
        <v>83</v>
      </c>
      <c r="P1663" t="s">
        <v>83</v>
      </c>
      <c r="Q1663">
        <v>1000</v>
      </c>
      <c r="W1663">
        <v>0</v>
      </c>
      <c r="X1663">
        <v>-1797286302</v>
      </c>
      <c r="Y1663">
        <f t="shared" si="753"/>
        <v>0</v>
      </c>
      <c r="AA1663">
        <v>135809.66</v>
      </c>
      <c r="AB1663">
        <v>0</v>
      </c>
      <c r="AC1663">
        <v>0</v>
      </c>
      <c r="AD1663">
        <v>0</v>
      </c>
      <c r="AE1663">
        <v>105278.81</v>
      </c>
      <c r="AF1663">
        <v>0</v>
      </c>
      <c r="AG1663">
        <v>0</v>
      </c>
      <c r="AH1663">
        <v>0</v>
      </c>
      <c r="AI1663">
        <v>1.29</v>
      </c>
      <c r="AJ1663">
        <v>1</v>
      </c>
      <c r="AK1663">
        <v>1</v>
      </c>
      <c r="AL1663">
        <v>1</v>
      </c>
      <c r="AM1663">
        <v>2</v>
      </c>
      <c r="AN1663">
        <v>0</v>
      </c>
      <c r="AO1663">
        <v>0</v>
      </c>
      <c r="AP1663">
        <v>1</v>
      </c>
      <c r="AQ1663">
        <v>1</v>
      </c>
      <c r="AR1663">
        <v>0</v>
      </c>
      <c r="AS1663" t="s">
        <v>3</v>
      </c>
      <c r="AT1663">
        <v>0.24</v>
      </c>
      <c r="AU1663" t="s">
        <v>135</v>
      </c>
      <c r="AV1663">
        <v>0</v>
      </c>
      <c r="AW1663">
        <v>2</v>
      </c>
      <c r="AX1663">
        <v>449000344</v>
      </c>
      <c r="AY1663">
        <v>1</v>
      </c>
      <c r="AZ1663">
        <v>0</v>
      </c>
      <c r="BA1663">
        <v>1727</v>
      </c>
      <c r="BB1663">
        <v>1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25266.914399999998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1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CV1663">
        <v>0</v>
      </c>
      <c r="CW1663">
        <v>0</v>
      </c>
      <c r="CX1663">
        <f>ROUND(Y1663*Source!I936,7)</f>
        <v>0</v>
      </c>
      <c r="CY1663">
        <f t="shared" si="754"/>
        <v>135809.66</v>
      </c>
      <c r="CZ1663">
        <f t="shared" si="755"/>
        <v>105278.81</v>
      </c>
      <c r="DA1663">
        <f t="shared" si="756"/>
        <v>1.29</v>
      </c>
      <c r="DB1663">
        <f t="shared" si="757"/>
        <v>0</v>
      </c>
      <c r="DC1663">
        <f t="shared" si="758"/>
        <v>0</v>
      </c>
      <c r="DD1663" t="s">
        <v>3</v>
      </c>
      <c r="DE1663" t="s">
        <v>3</v>
      </c>
      <c r="DF1663">
        <f>ROUND(ROUND(AE1663*AI1663,2)*CX1663,2)</f>
        <v>0</v>
      </c>
      <c r="DG1663">
        <f t="shared" si="752"/>
        <v>0</v>
      </c>
      <c r="DH1663">
        <f t="shared" si="722"/>
        <v>0</v>
      </c>
      <c r="DI1663">
        <f t="shared" si="723"/>
        <v>0</v>
      </c>
      <c r="DJ1663">
        <f t="shared" si="759"/>
        <v>0</v>
      </c>
      <c r="DK1663">
        <v>0</v>
      </c>
      <c r="DL1663" t="s">
        <v>3</v>
      </c>
      <c r="DM1663">
        <v>0</v>
      </c>
      <c r="DN1663" t="s">
        <v>3</v>
      </c>
      <c r="DO1663">
        <v>0</v>
      </c>
    </row>
    <row r="1664" spans="1:119" x14ac:dyDescent="0.2">
      <c r="A1664">
        <f>ROW(Source!A936)</f>
        <v>936</v>
      </c>
      <c r="B1664">
        <v>449016111</v>
      </c>
      <c r="C1664">
        <v>449000314</v>
      </c>
      <c r="D1664">
        <v>277882498</v>
      </c>
      <c r="E1664">
        <v>1</v>
      </c>
      <c r="F1664">
        <v>1</v>
      </c>
      <c r="G1664">
        <v>1</v>
      </c>
      <c r="H1664">
        <v>3</v>
      </c>
      <c r="I1664" t="s">
        <v>1873</v>
      </c>
      <c r="J1664" t="s">
        <v>1874</v>
      </c>
      <c r="K1664" t="s">
        <v>1875</v>
      </c>
      <c r="L1664">
        <v>1339</v>
      </c>
      <c r="N1664">
        <v>1007</v>
      </c>
      <c r="O1664" t="s">
        <v>49</v>
      </c>
      <c r="P1664" t="s">
        <v>49</v>
      </c>
      <c r="Q1664">
        <v>1</v>
      </c>
      <c r="W1664">
        <v>0</v>
      </c>
      <c r="X1664">
        <v>-1864042438</v>
      </c>
      <c r="Y1664">
        <f t="shared" si="753"/>
        <v>0</v>
      </c>
      <c r="AA1664">
        <v>9165.43</v>
      </c>
      <c r="AB1664">
        <v>0</v>
      </c>
      <c r="AC1664">
        <v>0</v>
      </c>
      <c r="AD1664">
        <v>0</v>
      </c>
      <c r="AE1664">
        <v>5764.42</v>
      </c>
      <c r="AF1664">
        <v>0</v>
      </c>
      <c r="AG1664">
        <v>0</v>
      </c>
      <c r="AH1664">
        <v>0</v>
      </c>
      <c r="AI1664">
        <v>1.59</v>
      </c>
      <c r="AJ1664">
        <v>1</v>
      </c>
      <c r="AK1664">
        <v>1</v>
      </c>
      <c r="AL1664">
        <v>1</v>
      </c>
      <c r="AM1664">
        <v>2</v>
      </c>
      <c r="AN1664">
        <v>0</v>
      </c>
      <c r="AO1664">
        <v>0</v>
      </c>
      <c r="AP1664">
        <v>1</v>
      </c>
      <c r="AQ1664">
        <v>1</v>
      </c>
      <c r="AR1664">
        <v>0</v>
      </c>
      <c r="AS1664" t="s">
        <v>3</v>
      </c>
      <c r="AT1664">
        <v>0.19</v>
      </c>
      <c r="AU1664" t="s">
        <v>135</v>
      </c>
      <c r="AV1664">
        <v>0</v>
      </c>
      <c r="AW1664">
        <v>2</v>
      </c>
      <c r="AX1664">
        <v>449000345</v>
      </c>
      <c r="AY1664">
        <v>1</v>
      </c>
      <c r="AZ1664">
        <v>0</v>
      </c>
      <c r="BA1664">
        <v>1728</v>
      </c>
      <c r="BB1664">
        <v>1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1095.2398000000001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1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CV1664">
        <v>0</v>
      </c>
      <c r="CW1664">
        <v>0</v>
      </c>
      <c r="CX1664">
        <f>ROUND(Y1664*Source!I936,7)</f>
        <v>0</v>
      </c>
      <c r="CY1664">
        <f t="shared" si="754"/>
        <v>9165.43</v>
      </c>
      <c r="CZ1664">
        <f t="shared" si="755"/>
        <v>5764.42</v>
      </c>
      <c r="DA1664">
        <f t="shared" si="756"/>
        <v>1.59</v>
      </c>
      <c r="DB1664">
        <f t="shared" si="757"/>
        <v>0</v>
      </c>
      <c r="DC1664">
        <f t="shared" si="758"/>
        <v>0</v>
      </c>
      <c r="DD1664" t="s">
        <v>3</v>
      </c>
      <c r="DE1664" t="s">
        <v>3</v>
      </c>
      <c r="DF1664">
        <f>ROUND(ROUND(AE1664*AI1664,2)*CX1664,2)</f>
        <v>0</v>
      </c>
      <c r="DG1664">
        <f t="shared" si="752"/>
        <v>0</v>
      </c>
      <c r="DH1664">
        <f t="shared" si="722"/>
        <v>0</v>
      </c>
      <c r="DI1664">
        <f t="shared" si="723"/>
        <v>0</v>
      </c>
      <c r="DJ1664">
        <f t="shared" si="759"/>
        <v>0</v>
      </c>
      <c r="DK1664">
        <v>0</v>
      </c>
      <c r="DL1664" t="s">
        <v>3</v>
      </c>
      <c r="DM1664">
        <v>0</v>
      </c>
      <c r="DN1664" t="s">
        <v>3</v>
      </c>
      <c r="DO1664">
        <v>0</v>
      </c>
    </row>
    <row r="1665" spans="1:119" x14ac:dyDescent="0.2">
      <c r="A1665">
        <f>ROW(Source!A936)</f>
        <v>936</v>
      </c>
      <c r="B1665">
        <v>449016111</v>
      </c>
      <c r="C1665">
        <v>449000314</v>
      </c>
      <c r="D1665">
        <v>277896366</v>
      </c>
      <c r="E1665">
        <v>1</v>
      </c>
      <c r="F1665">
        <v>1</v>
      </c>
      <c r="G1665">
        <v>1</v>
      </c>
      <c r="H1665">
        <v>3</v>
      </c>
      <c r="I1665" t="s">
        <v>1876</v>
      </c>
      <c r="J1665" t="s">
        <v>1877</v>
      </c>
      <c r="K1665" t="s">
        <v>1878</v>
      </c>
      <c r="L1665">
        <v>1348</v>
      </c>
      <c r="N1665">
        <v>1009</v>
      </c>
      <c r="O1665" t="s">
        <v>83</v>
      </c>
      <c r="P1665" t="s">
        <v>83</v>
      </c>
      <c r="Q1665">
        <v>1000</v>
      </c>
      <c r="W1665">
        <v>0</v>
      </c>
      <c r="X1665">
        <v>-618930348</v>
      </c>
      <c r="Y1665">
        <f t="shared" si="753"/>
        <v>0</v>
      </c>
      <c r="AA1665">
        <v>394226.16</v>
      </c>
      <c r="AB1665">
        <v>0</v>
      </c>
      <c r="AC1665">
        <v>0</v>
      </c>
      <c r="AD1665">
        <v>0</v>
      </c>
      <c r="AE1665">
        <v>215424.13</v>
      </c>
      <c r="AF1665">
        <v>0</v>
      </c>
      <c r="AG1665">
        <v>0</v>
      </c>
      <c r="AH1665">
        <v>0</v>
      </c>
      <c r="AI1665">
        <v>1.83</v>
      </c>
      <c r="AJ1665">
        <v>1</v>
      </c>
      <c r="AK1665">
        <v>1</v>
      </c>
      <c r="AL1665">
        <v>1</v>
      </c>
      <c r="AM1665">
        <v>2</v>
      </c>
      <c r="AN1665">
        <v>0</v>
      </c>
      <c r="AO1665">
        <v>0</v>
      </c>
      <c r="AP1665">
        <v>1</v>
      </c>
      <c r="AQ1665">
        <v>1</v>
      </c>
      <c r="AR1665">
        <v>0</v>
      </c>
      <c r="AS1665" t="s">
        <v>3</v>
      </c>
      <c r="AT1665">
        <v>1.1999999999999999E-3</v>
      </c>
      <c r="AU1665" t="s">
        <v>135</v>
      </c>
      <c r="AV1665">
        <v>0</v>
      </c>
      <c r="AW1665">
        <v>2</v>
      </c>
      <c r="AX1665">
        <v>449000346</v>
      </c>
      <c r="AY1665">
        <v>1</v>
      </c>
      <c r="AZ1665">
        <v>0</v>
      </c>
      <c r="BA1665">
        <v>1729</v>
      </c>
      <c r="BB1665">
        <v>1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258.50895599999996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1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CV1665">
        <v>0</v>
      </c>
      <c r="CW1665">
        <v>0</v>
      </c>
      <c r="CX1665">
        <f>ROUND(Y1665*Source!I936,7)</f>
        <v>0</v>
      </c>
      <c r="CY1665">
        <f t="shared" si="754"/>
        <v>394226.16</v>
      </c>
      <c r="CZ1665">
        <f t="shared" si="755"/>
        <v>215424.13</v>
      </c>
      <c r="DA1665">
        <f t="shared" si="756"/>
        <v>1.83</v>
      </c>
      <c r="DB1665">
        <f t="shared" si="757"/>
        <v>0</v>
      </c>
      <c r="DC1665">
        <f t="shared" si="758"/>
        <v>0</v>
      </c>
      <c r="DD1665" t="s">
        <v>3</v>
      </c>
      <c r="DE1665" t="s">
        <v>3</v>
      </c>
      <c r="DF1665">
        <f>ROUND(ROUND(AE1665*AI1665,2)*CX1665,2)</f>
        <v>0</v>
      </c>
      <c r="DG1665">
        <f t="shared" si="752"/>
        <v>0</v>
      </c>
      <c r="DH1665">
        <f t="shared" ref="DH1665:DH1728" si="760">ROUND(ROUND(AG1665,2)*CX1665,2)</f>
        <v>0</v>
      </c>
      <c r="DI1665">
        <f t="shared" ref="DI1665:DI1728" si="761">ROUND(ROUND(AH1665,2)*CX1665,2)</f>
        <v>0</v>
      </c>
      <c r="DJ1665">
        <f t="shared" si="759"/>
        <v>0</v>
      </c>
      <c r="DK1665">
        <v>0</v>
      </c>
      <c r="DL1665" t="s">
        <v>3</v>
      </c>
      <c r="DM1665">
        <v>0</v>
      </c>
      <c r="DN1665" t="s">
        <v>3</v>
      </c>
      <c r="DO1665">
        <v>0</v>
      </c>
    </row>
    <row r="1666" spans="1:119" x14ac:dyDescent="0.2">
      <c r="A1666">
        <f>ROW(Source!A939)</f>
        <v>939</v>
      </c>
      <c r="B1666">
        <v>449016111</v>
      </c>
      <c r="C1666">
        <v>449000349</v>
      </c>
      <c r="D1666">
        <v>277560299</v>
      </c>
      <c r="E1666">
        <v>109</v>
      </c>
      <c r="F1666">
        <v>1</v>
      </c>
      <c r="G1666">
        <v>1</v>
      </c>
      <c r="H1666">
        <v>1</v>
      </c>
      <c r="I1666" t="s">
        <v>1843</v>
      </c>
      <c r="J1666" t="s">
        <v>3</v>
      </c>
      <c r="K1666" t="s">
        <v>1844</v>
      </c>
      <c r="L1666">
        <v>1191</v>
      </c>
      <c r="N1666">
        <v>1013</v>
      </c>
      <c r="O1666" t="s">
        <v>1203</v>
      </c>
      <c r="P1666" t="s">
        <v>1203</v>
      </c>
      <c r="Q1666">
        <v>1</v>
      </c>
      <c r="W1666">
        <v>0</v>
      </c>
      <c r="X1666">
        <v>-2012709214</v>
      </c>
      <c r="Y1666">
        <f>AT1666</f>
        <v>91.89</v>
      </c>
      <c r="AA1666">
        <v>0</v>
      </c>
      <c r="AB1666">
        <v>0</v>
      </c>
      <c r="AC1666">
        <v>0</v>
      </c>
      <c r="AD1666">
        <v>527.6</v>
      </c>
      <c r="AE1666">
        <v>0</v>
      </c>
      <c r="AF1666">
        <v>0</v>
      </c>
      <c r="AG1666">
        <v>0</v>
      </c>
      <c r="AH1666">
        <v>527.6</v>
      </c>
      <c r="AI1666">
        <v>1</v>
      </c>
      <c r="AJ1666">
        <v>1</v>
      </c>
      <c r="AK1666">
        <v>1</v>
      </c>
      <c r="AL1666">
        <v>1</v>
      </c>
      <c r="AM1666">
        <v>-2</v>
      </c>
      <c r="AN1666">
        <v>0</v>
      </c>
      <c r="AO1666">
        <v>0</v>
      </c>
      <c r="AP1666">
        <v>1</v>
      </c>
      <c r="AQ1666">
        <v>1</v>
      </c>
      <c r="AR1666">
        <v>0</v>
      </c>
      <c r="AS1666" t="s">
        <v>3</v>
      </c>
      <c r="AT1666">
        <v>91.89</v>
      </c>
      <c r="AU1666" t="s">
        <v>3</v>
      </c>
      <c r="AV1666">
        <v>1</v>
      </c>
      <c r="AW1666">
        <v>2</v>
      </c>
      <c r="AX1666">
        <v>449000355</v>
      </c>
      <c r="AY1666">
        <v>2</v>
      </c>
      <c r="AZ1666">
        <v>131072</v>
      </c>
      <c r="BA1666">
        <v>1730</v>
      </c>
      <c r="BB1666">
        <v>1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48481.164000000004</v>
      </c>
      <c r="BN1666">
        <v>91.89</v>
      </c>
      <c r="BO1666">
        <v>0</v>
      </c>
      <c r="BP1666">
        <v>1</v>
      </c>
      <c r="BQ1666">
        <v>0</v>
      </c>
      <c r="BR1666">
        <v>0</v>
      </c>
      <c r="BS1666">
        <v>0</v>
      </c>
      <c r="BT1666">
        <v>48481.164000000004</v>
      </c>
      <c r="BU1666">
        <v>91.89</v>
      </c>
      <c r="BV1666">
        <v>0</v>
      </c>
      <c r="BW1666">
        <v>1</v>
      </c>
      <c r="CU1666">
        <f>ROUND(AT1666*Source!I939*AH1666*AL1666,2)</f>
        <v>484.81</v>
      </c>
      <c r="CV1666">
        <f>ROUND(Y1666*Source!I939,7)</f>
        <v>0.91890000000000005</v>
      </c>
      <c r="CW1666">
        <v>0</v>
      </c>
      <c r="CX1666">
        <f>ROUND(Y1666*Source!I939,7)</f>
        <v>0.91890000000000005</v>
      </c>
      <c r="CY1666">
        <f>AD1666</f>
        <v>527.6</v>
      </c>
      <c r="CZ1666">
        <f>AH1666</f>
        <v>527.6</v>
      </c>
      <c r="DA1666">
        <f>AL1666</f>
        <v>1</v>
      </c>
      <c r="DB1666">
        <f>ROUND(ROUND(AT1666*CZ1666,2),6)</f>
        <v>48481.16</v>
      </c>
      <c r="DC1666">
        <f>ROUND(ROUND(AT1666*AG1666,2),6)</f>
        <v>0</v>
      </c>
      <c r="DD1666" t="s">
        <v>3</v>
      </c>
      <c r="DE1666" t="s">
        <v>3</v>
      </c>
      <c r="DF1666">
        <f>ROUND(ROUND(AE1666,2)*CX1666,2)</f>
        <v>0</v>
      </c>
      <c r="DG1666">
        <f t="shared" si="752"/>
        <v>0</v>
      </c>
      <c r="DH1666">
        <f t="shared" si="760"/>
        <v>0</v>
      </c>
      <c r="DI1666">
        <f t="shared" si="761"/>
        <v>484.81</v>
      </c>
      <c r="DJ1666">
        <f>DI1666</f>
        <v>484.81</v>
      </c>
      <c r="DK1666">
        <v>1</v>
      </c>
      <c r="DL1666" t="s">
        <v>3</v>
      </c>
      <c r="DM1666">
        <v>0</v>
      </c>
      <c r="DN1666" t="s">
        <v>3</v>
      </c>
      <c r="DO1666">
        <v>0</v>
      </c>
    </row>
    <row r="1667" spans="1:119" x14ac:dyDescent="0.2">
      <c r="A1667">
        <f>ROW(Source!A939)</f>
        <v>939</v>
      </c>
      <c r="B1667">
        <v>449016111</v>
      </c>
      <c r="C1667">
        <v>449000349</v>
      </c>
      <c r="D1667">
        <v>277560491</v>
      </c>
      <c r="E1667">
        <v>109</v>
      </c>
      <c r="F1667">
        <v>1</v>
      </c>
      <c r="G1667">
        <v>1</v>
      </c>
      <c r="H1667">
        <v>1</v>
      </c>
      <c r="I1667" t="s">
        <v>1204</v>
      </c>
      <c r="J1667" t="s">
        <v>3</v>
      </c>
      <c r="K1667" t="s">
        <v>1205</v>
      </c>
      <c r="L1667">
        <v>1191</v>
      </c>
      <c r="N1667">
        <v>1013</v>
      </c>
      <c r="O1667" t="s">
        <v>1203</v>
      </c>
      <c r="P1667" t="s">
        <v>1203</v>
      </c>
      <c r="Q1667">
        <v>1</v>
      </c>
      <c r="W1667">
        <v>0</v>
      </c>
      <c r="X1667">
        <v>-1417349443</v>
      </c>
      <c r="Y1667">
        <f>AT1667</f>
        <v>0.89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1</v>
      </c>
      <c r="AJ1667">
        <v>1</v>
      </c>
      <c r="AK1667">
        <v>1</v>
      </c>
      <c r="AL1667">
        <v>1</v>
      </c>
      <c r="AM1667">
        <v>-2</v>
      </c>
      <c r="AN1667">
        <v>0</v>
      </c>
      <c r="AO1667">
        <v>0</v>
      </c>
      <c r="AP1667">
        <v>1</v>
      </c>
      <c r="AQ1667">
        <v>1</v>
      </c>
      <c r="AR1667">
        <v>0</v>
      </c>
      <c r="AS1667" t="s">
        <v>3</v>
      </c>
      <c r="AT1667">
        <v>0.89</v>
      </c>
      <c r="AU1667" t="s">
        <v>3</v>
      </c>
      <c r="AV1667">
        <v>2</v>
      </c>
      <c r="AW1667">
        <v>2</v>
      </c>
      <c r="AX1667">
        <v>449000356</v>
      </c>
      <c r="AY1667">
        <v>1</v>
      </c>
      <c r="AZ1667">
        <v>0</v>
      </c>
      <c r="BA1667">
        <v>1731</v>
      </c>
      <c r="BB1667">
        <v>1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CV1667">
        <v>0</v>
      </c>
      <c r="CW1667">
        <v>0</v>
      </c>
      <c r="CX1667">
        <f>ROUND(Y1667*Source!I939,7)</f>
        <v>8.8999999999999999E-3</v>
      </c>
      <c r="CY1667">
        <f>AD1667</f>
        <v>0</v>
      </c>
      <c r="CZ1667">
        <f>AH1667</f>
        <v>0</v>
      </c>
      <c r="DA1667">
        <f>AL1667</f>
        <v>1</v>
      </c>
      <c r="DB1667">
        <f>ROUND(ROUND(AT1667*CZ1667,2),6)</f>
        <v>0</v>
      </c>
      <c r="DC1667">
        <f>ROUND(ROUND(AT1667*AG1667,2),6)</f>
        <v>0</v>
      </c>
      <c r="DD1667" t="s">
        <v>3</v>
      </c>
      <c r="DE1667" t="s">
        <v>3</v>
      </c>
      <c r="DF1667">
        <f>ROUND(ROUND(AE1667,2)*CX1667,2)</f>
        <v>0</v>
      </c>
      <c r="DG1667">
        <f t="shared" si="752"/>
        <v>0</v>
      </c>
      <c r="DH1667">
        <f t="shared" si="760"/>
        <v>0</v>
      </c>
      <c r="DI1667">
        <f t="shared" si="761"/>
        <v>0</v>
      </c>
      <c r="DJ1667">
        <f>DI1667</f>
        <v>0</v>
      </c>
      <c r="DK1667">
        <v>0</v>
      </c>
      <c r="DL1667" t="s">
        <v>3</v>
      </c>
      <c r="DM1667">
        <v>0</v>
      </c>
      <c r="DN1667" t="s">
        <v>3</v>
      </c>
      <c r="DO1667">
        <v>0</v>
      </c>
    </row>
    <row r="1668" spans="1:119" x14ac:dyDescent="0.2">
      <c r="A1668">
        <f>ROW(Source!A939)</f>
        <v>939</v>
      </c>
      <c r="B1668">
        <v>449016111</v>
      </c>
      <c r="C1668">
        <v>449000349</v>
      </c>
      <c r="D1668">
        <v>277944622</v>
      </c>
      <c r="E1668">
        <v>1</v>
      </c>
      <c r="F1668">
        <v>1</v>
      </c>
      <c r="G1668">
        <v>1</v>
      </c>
      <c r="H1668">
        <v>2</v>
      </c>
      <c r="I1668" t="s">
        <v>1220</v>
      </c>
      <c r="J1668" t="s">
        <v>1221</v>
      </c>
      <c r="K1668" t="s">
        <v>1222</v>
      </c>
      <c r="L1668">
        <v>1368</v>
      </c>
      <c r="N1668">
        <v>1011</v>
      </c>
      <c r="O1668" t="s">
        <v>1100</v>
      </c>
      <c r="P1668" t="s">
        <v>1100</v>
      </c>
      <c r="Q1668">
        <v>1</v>
      </c>
      <c r="W1668">
        <v>0</v>
      </c>
      <c r="X1668">
        <v>-776243211</v>
      </c>
      <c r="Y1668">
        <f>AT1668</f>
        <v>0.89</v>
      </c>
      <c r="AA1668">
        <v>0</v>
      </c>
      <c r="AB1668">
        <v>1626.29</v>
      </c>
      <c r="AC1668">
        <v>724.95</v>
      </c>
      <c r="AD1668">
        <v>0</v>
      </c>
      <c r="AE1668">
        <v>0</v>
      </c>
      <c r="AF1668">
        <v>1626.29</v>
      </c>
      <c r="AG1668">
        <v>724.95</v>
      </c>
      <c r="AH1668">
        <v>0</v>
      </c>
      <c r="AI1668">
        <v>1</v>
      </c>
      <c r="AJ1668">
        <v>1</v>
      </c>
      <c r="AK1668">
        <v>1</v>
      </c>
      <c r="AL1668">
        <v>1</v>
      </c>
      <c r="AM1668">
        <v>-2</v>
      </c>
      <c r="AN1668">
        <v>0</v>
      </c>
      <c r="AO1668">
        <v>0</v>
      </c>
      <c r="AP1668">
        <v>1</v>
      </c>
      <c r="AQ1668">
        <v>1</v>
      </c>
      <c r="AR1668">
        <v>0</v>
      </c>
      <c r="AS1668" t="s">
        <v>3</v>
      </c>
      <c r="AT1668">
        <v>0.89</v>
      </c>
      <c r="AU1668" t="s">
        <v>3</v>
      </c>
      <c r="AV1668">
        <v>1</v>
      </c>
      <c r="AW1668">
        <v>2</v>
      </c>
      <c r="AX1668">
        <v>449000357</v>
      </c>
      <c r="AY1668">
        <v>2</v>
      </c>
      <c r="AZ1668">
        <v>98304</v>
      </c>
      <c r="BA1668">
        <v>1732</v>
      </c>
      <c r="BB1668">
        <v>1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1447.3980999999999</v>
      </c>
      <c r="BL1668">
        <v>645.20550000000003</v>
      </c>
      <c r="BM1668">
        <v>0</v>
      </c>
      <c r="BN1668">
        <v>0</v>
      </c>
      <c r="BO1668">
        <v>0.89</v>
      </c>
      <c r="BP1668">
        <v>1</v>
      </c>
      <c r="BQ1668">
        <v>0</v>
      </c>
      <c r="BR1668">
        <v>1447.3980999999999</v>
      </c>
      <c r="BS1668">
        <v>645.20550000000003</v>
      </c>
      <c r="BT1668">
        <v>0</v>
      </c>
      <c r="BU1668">
        <v>0</v>
      </c>
      <c r="BV1668">
        <v>0.89</v>
      </c>
      <c r="BW1668">
        <v>1</v>
      </c>
      <c r="CV1668">
        <v>0</v>
      </c>
      <c r="CW1668">
        <f>ROUND(Y1668*Source!I939*DO1668,7)</f>
        <v>8.8999999999999999E-3</v>
      </c>
      <c r="CX1668">
        <f>ROUND(Y1668*Source!I939,7)</f>
        <v>8.8999999999999999E-3</v>
      </c>
      <c r="CY1668">
        <f>AB1668</f>
        <v>1626.29</v>
      </c>
      <c r="CZ1668">
        <f>AF1668</f>
        <v>1626.29</v>
      </c>
      <c r="DA1668">
        <f>AJ1668</f>
        <v>1</v>
      </c>
      <c r="DB1668">
        <f>ROUND(ROUND(AT1668*CZ1668,2),6)</f>
        <v>1447.4</v>
      </c>
      <c r="DC1668">
        <f>ROUND(ROUND(AT1668*AG1668,2),6)</f>
        <v>645.21</v>
      </c>
      <c r="DD1668" t="s">
        <v>3</v>
      </c>
      <c r="DE1668" t="s">
        <v>3</v>
      </c>
      <c r="DF1668">
        <f>ROUND(ROUND(AE1668,2)*CX1668,2)</f>
        <v>0</v>
      </c>
      <c r="DG1668">
        <f t="shared" si="752"/>
        <v>14.47</v>
      </c>
      <c r="DH1668">
        <f t="shared" si="760"/>
        <v>6.45</v>
      </c>
      <c r="DI1668">
        <f t="shared" si="761"/>
        <v>0</v>
      </c>
      <c r="DJ1668">
        <f>DG1668+DH1668</f>
        <v>20.92</v>
      </c>
      <c r="DK1668">
        <v>1</v>
      </c>
      <c r="DL1668" t="s">
        <v>1223</v>
      </c>
      <c r="DM1668">
        <v>6</v>
      </c>
      <c r="DN1668" t="s">
        <v>1203</v>
      </c>
      <c r="DO1668">
        <v>1</v>
      </c>
    </row>
    <row r="1669" spans="1:119" x14ac:dyDescent="0.2">
      <c r="A1669">
        <f>ROW(Source!A939)</f>
        <v>939</v>
      </c>
      <c r="B1669">
        <v>449016111</v>
      </c>
      <c r="C1669">
        <v>449000349</v>
      </c>
      <c r="D1669">
        <v>277871202</v>
      </c>
      <c r="E1669">
        <v>1</v>
      </c>
      <c r="F1669">
        <v>1</v>
      </c>
      <c r="G1669">
        <v>1</v>
      </c>
      <c r="H1669">
        <v>3</v>
      </c>
      <c r="I1669" t="s">
        <v>1264</v>
      </c>
      <c r="J1669" t="s">
        <v>1265</v>
      </c>
      <c r="K1669" t="s">
        <v>1266</v>
      </c>
      <c r="L1669">
        <v>1339</v>
      </c>
      <c r="N1669">
        <v>1007</v>
      </c>
      <c r="O1669" t="s">
        <v>49</v>
      </c>
      <c r="P1669" t="s">
        <v>49</v>
      </c>
      <c r="Q1669">
        <v>1</v>
      </c>
      <c r="W1669">
        <v>0</v>
      </c>
      <c r="X1669">
        <v>310789115</v>
      </c>
      <c r="Y1669">
        <f>(AT1669*ROUND(0,7))</f>
        <v>0</v>
      </c>
      <c r="AA1669">
        <v>4567.71</v>
      </c>
      <c r="AB1669">
        <v>0</v>
      </c>
      <c r="AC1669">
        <v>0</v>
      </c>
      <c r="AD1669">
        <v>0</v>
      </c>
      <c r="AE1669">
        <v>3486.8</v>
      </c>
      <c r="AF1669">
        <v>0</v>
      </c>
      <c r="AG1669">
        <v>0</v>
      </c>
      <c r="AH1669">
        <v>0</v>
      </c>
      <c r="AI1669">
        <v>1.31</v>
      </c>
      <c r="AJ1669">
        <v>1</v>
      </c>
      <c r="AK1669">
        <v>1</v>
      </c>
      <c r="AL1669">
        <v>1</v>
      </c>
      <c r="AM1669">
        <v>2</v>
      </c>
      <c r="AN1669">
        <v>0</v>
      </c>
      <c r="AO1669">
        <v>0</v>
      </c>
      <c r="AP1669">
        <v>1</v>
      </c>
      <c r="AQ1669">
        <v>1</v>
      </c>
      <c r="AR1669">
        <v>0</v>
      </c>
      <c r="AS1669" t="s">
        <v>3</v>
      </c>
      <c r="AT1669">
        <v>0.14000000000000001</v>
      </c>
      <c r="AU1669" t="s">
        <v>135</v>
      </c>
      <c r="AV1669">
        <v>0</v>
      </c>
      <c r="AW1669">
        <v>2</v>
      </c>
      <c r="AX1669">
        <v>449000358</v>
      </c>
      <c r="AY1669">
        <v>1</v>
      </c>
      <c r="AZ1669">
        <v>0</v>
      </c>
      <c r="BA1669">
        <v>1733</v>
      </c>
      <c r="BB1669">
        <v>1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488.15200000000004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1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CV1669">
        <v>0</v>
      </c>
      <c r="CW1669">
        <v>0</v>
      </c>
      <c r="CX1669">
        <f>ROUND(Y1669*Source!I939,7)</f>
        <v>0</v>
      </c>
      <c r="CY1669">
        <f>AA1669</f>
        <v>4567.71</v>
      </c>
      <c r="CZ1669">
        <f>AE1669</f>
        <v>3486.8</v>
      </c>
      <c r="DA1669">
        <f>AI1669</f>
        <v>1.31</v>
      </c>
      <c r="DB1669">
        <f>ROUND((ROUND(AT1669*CZ1669,2)*ROUND(0,7)),6)</f>
        <v>0</v>
      </c>
      <c r="DC1669">
        <f>ROUND((ROUND(AT1669*AG1669,2)*ROUND(0,7)),6)</f>
        <v>0</v>
      </c>
      <c r="DD1669" t="s">
        <v>3</v>
      </c>
      <c r="DE1669" t="s">
        <v>3</v>
      </c>
      <c r="DF1669">
        <f>ROUND(ROUND(AE1669*AI1669,2)*CX1669,2)</f>
        <v>0</v>
      </c>
      <c r="DG1669">
        <f t="shared" si="752"/>
        <v>0</v>
      </c>
      <c r="DH1669">
        <f t="shared" si="760"/>
        <v>0</v>
      </c>
      <c r="DI1669">
        <f t="shared" si="761"/>
        <v>0</v>
      </c>
      <c r="DJ1669">
        <f>DF1669</f>
        <v>0</v>
      </c>
      <c r="DK1669">
        <v>0</v>
      </c>
      <c r="DL1669" t="s">
        <v>3</v>
      </c>
      <c r="DM1669">
        <v>0</v>
      </c>
      <c r="DN1669" t="s">
        <v>3</v>
      </c>
      <c r="DO1669">
        <v>0</v>
      </c>
    </row>
    <row r="1670" spans="1:119" x14ac:dyDescent="0.2">
      <c r="A1670">
        <f>ROW(Source!A939)</f>
        <v>939</v>
      </c>
      <c r="B1670">
        <v>449016111</v>
      </c>
      <c r="C1670">
        <v>449000349</v>
      </c>
      <c r="D1670">
        <v>277561899</v>
      </c>
      <c r="E1670">
        <v>109</v>
      </c>
      <c r="F1670">
        <v>1</v>
      </c>
      <c r="G1670">
        <v>1</v>
      </c>
      <c r="H1670">
        <v>3</v>
      </c>
      <c r="I1670" t="s">
        <v>968</v>
      </c>
      <c r="J1670" t="s">
        <v>3</v>
      </c>
      <c r="K1670" t="s">
        <v>312</v>
      </c>
      <c r="L1670">
        <v>1371</v>
      </c>
      <c r="N1670">
        <v>1013</v>
      </c>
      <c r="O1670" t="s">
        <v>32</v>
      </c>
      <c r="P1670" t="s">
        <v>32</v>
      </c>
      <c r="Q1670">
        <v>1</v>
      </c>
      <c r="W1670">
        <v>0</v>
      </c>
      <c r="X1670">
        <v>-1615783299</v>
      </c>
      <c r="Y1670">
        <f>(AT1670*ROUND(0,7))</f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1</v>
      </c>
      <c r="AJ1670">
        <v>1</v>
      </c>
      <c r="AK1670">
        <v>1</v>
      </c>
      <c r="AL1670">
        <v>1</v>
      </c>
      <c r="AM1670">
        <v>-2</v>
      </c>
      <c r="AN1670">
        <v>0</v>
      </c>
      <c r="AO1670">
        <v>0</v>
      </c>
      <c r="AP1670">
        <v>1</v>
      </c>
      <c r="AQ1670">
        <v>0</v>
      </c>
      <c r="AR1670">
        <v>0</v>
      </c>
      <c r="AS1670" t="s">
        <v>3</v>
      </c>
      <c r="AT1670">
        <v>100</v>
      </c>
      <c r="AU1670" t="s">
        <v>135</v>
      </c>
      <c r="AV1670">
        <v>0</v>
      </c>
      <c r="AW1670">
        <v>2</v>
      </c>
      <c r="AX1670">
        <v>449000359</v>
      </c>
      <c r="AY1670">
        <v>1</v>
      </c>
      <c r="AZ1670">
        <v>0</v>
      </c>
      <c r="BA1670">
        <v>1734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CV1670">
        <v>0</v>
      </c>
      <c r="CW1670">
        <v>0</v>
      </c>
      <c r="CX1670">
        <f>ROUND(Y1670*Source!I939,7)</f>
        <v>0</v>
      </c>
      <c r="CY1670">
        <f>AA1670</f>
        <v>0</v>
      </c>
      <c r="CZ1670">
        <f>AE1670</f>
        <v>0</v>
      </c>
      <c r="DA1670">
        <f>AI1670</f>
        <v>1</v>
      </c>
      <c r="DB1670">
        <f>ROUND((ROUND(AT1670*CZ1670,2)*ROUND(0,7)),6)</f>
        <v>0</v>
      </c>
      <c r="DC1670">
        <f>ROUND((ROUND(AT1670*AG1670,2)*ROUND(0,7)),6)</f>
        <v>0</v>
      </c>
      <c r="DD1670" t="s">
        <v>3</v>
      </c>
      <c r="DE1670" t="s">
        <v>3</v>
      </c>
      <c r="DF1670">
        <f>ROUND(ROUND(AE1670,2)*CX1670,2)</f>
        <v>0</v>
      </c>
      <c r="DG1670">
        <f t="shared" si="752"/>
        <v>0</v>
      </c>
      <c r="DH1670">
        <f t="shared" si="760"/>
        <v>0</v>
      </c>
      <c r="DI1670">
        <f t="shared" si="761"/>
        <v>0</v>
      </c>
      <c r="DJ1670">
        <f>DF1670</f>
        <v>0</v>
      </c>
      <c r="DK1670">
        <v>0</v>
      </c>
      <c r="DL1670" t="s">
        <v>3</v>
      </c>
      <c r="DM1670">
        <v>0</v>
      </c>
      <c r="DN1670" t="s">
        <v>3</v>
      </c>
      <c r="DO1670">
        <v>0</v>
      </c>
    </row>
    <row r="1671" spans="1:119" x14ac:dyDescent="0.2">
      <c r="A1671">
        <f>ROW(Source!A941)</f>
        <v>941</v>
      </c>
      <c r="B1671">
        <v>449016111</v>
      </c>
      <c r="C1671">
        <v>449000361</v>
      </c>
      <c r="D1671">
        <v>277560301</v>
      </c>
      <c r="E1671">
        <v>109</v>
      </c>
      <c r="F1671">
        <v>1</v>
      </c>
      <c r="G1671">
        <v>1</v>
      </c>
      <c r="H1671">
        <v>1</v>
      </c>
      <c r="I1671" t="s">
        <v>1259</v>
      </c>
      <c r="J1671" t="s">
        <v>3</v>
      </c>
      <c r="K1671" t="s">
        <v>1270</v>
      </c>
      <c r="L1671">
        <v>1191</v>
      </c>
      <c r="N1671">
        <v>1013</v>
      </c>
      <c r="O1671" t="s">
        <v>1203</v>
      </c>
      <c r="P1671" t="s">
        <v>1203</v>
      </c>
      <c r="Q1671">
        <v>1</v>
      </c>
      <c r="W1671">
        <v>0</v>
      </c>
      <c r="X1671">
        <v>1608048003</v>
      </c>
      <c r="Y1671">
        <f>(AT1671*ROUND(0.3,7))</f>
        <v>4.8869999999999996</v>
      </c>
      <c r="AA1671">
        <v>0</v>
      </c>
      <c r="AB1671">
        <v>0</v>
      </c>
      <c r="AC1671">
        <v>0</v>
      </c>
      <c r="AD1671">
        <v>533.64</v>
      </c>
      <c r="AE1671">
        <v>0</v>
      </c>
      <c r="AF1671">
        <v>0</v>
      </c>
      <c r="AG1671">
        <v>0</v>
      </c>
      <c r="AH1671">
        <v>533.64</v>
      </c>
      <c r="AI1671">
        <v>1</v>
      </c>
      <c r="AJ1671">
        <v>1</v>
      </c>
      <c r="AK1671">
        <v>1</v>
      </c>
      <c r="AL1671">
        <v>1</v>
      </c>
      <c r="AM1671">
        <v>-2</v>
      </c>
      <c r="AN1671">
        <v>0</v>
      </c>
      <c r="AO1671">
        <v>0</v>
      </c>
      <c r="AP1671">
        <v>1</v>
      </c>
      <c r="AQ1671">
        <v>1</v>
      </c>
      <c r="AR1671">
        <v>0</v>
      </c>
      <c r="AS1671" t="s">
        <v>3</v>
      </c>
      <c r="AT1671">
        <v>16.29</v>
      </c>
      <c r="AU1671" t="s">
        <v>321</v>
      </c>
      <c r="AV1671">
        <v>1</v>
      </c>
      <c r="AW1671">
        <v>2</v>
      </c>
      <c r="AX1671">
        <v>449000368</v>
      </c>
      <c r="AY1671">
        <v>2</v>
      </c>
      <c r="AZ1671">
        <v>131072</v>
      </c>
      <c r="BA1671">
        <v>1735</v>
      </c>
      <c r="BB1671">
        <v>1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8692.9956000000002</v>
      </c>
      <c r="BN1671">
        <v>16.29</v>
      </c>
      <c r="BO1671">
        <v>0</v>
      </c>
      <c r="BP1671">
        <v>1</v>
      </c>
      <c r="BQ1671">
        <v>0</v>
      </c>
      <c r="BR1671">
        <v>0</v>
      </c>
      <c r="BS1671">
        <v>0</v>
      </c>
      <c r="BT1671">
        <v>2607.8986799999998</v>
      </c>
      <c r="BU1671">
        <v>4.8869999999999996</v>
      </c>
      <c r="BV1671">
        <v>0</v>
      </c>
      <c r="BW1671">
        <v>1</v>
      </c>
      <c r="CU1671">
        <f>ROUND(AT1671*Source!I941*AH1671*AL1671,2)</f>
        <v>86.93</v>
      </c>
      <c r="CV1671">
        <f>ROUND(Y1671*Source!I941,7)</f>
        <v>4.8869999999999997E-2</v>
      </c>
      <c r="CW1671">
        <v>0</v>
      </c>
      <c r="CX1671">
        <f>ROUND(Y1671*Source!I941,7)</f>
        <v>4.8869999999999997E-2</v>
      </c>
      <c r="CY1671">
        <f>AD1671</f>
        <v>533.64</v>
      </c>
      <c r="CZ1671">
        <f>AH1671</f>
        <v>533.64</v>
      </c>
      <c r="DA1671">
        <f>AL1671</f>
        <v>1</v>
      </c>
      <c r="DB1671">
        <f>ROUND((ROUND(AT1671*CZ1671,2)*ROUND(0.3,7)),6)</f>
        <v>2607.9</v>
      </c>
      <c r="DC1671">
        <f>ROUND((ROUND(AT1671*AG1671,2)*ROUND(0.3,7)),6)</f>
        <v>0</v>
      </c>
      <c r="DD1671" t="s">
        <v>3</v>
      </c>
      <c r="DE1671" t="s">
        <v>3</v>
      </c>
      <c r="DF1671">
        <f>ROUND(ROUND(AE1671,2)*CX1671,2)</f>
        <v>0</v>
      </c>
      <c r="DG1671">
        <f t="shared" si="752"/>
        <v>0</v>
      </c>
      <c r="DH1671">
        <f t="shared" si="760"/>
        <v>0</v>
      </c>
      <c r="DI1671">
        <f t="shared" si="761"/>
        <v>26.08</v>
      </c>
      <c r="DJ1671">
        <f>DI1671</f>
        <v>26.08</v>
      </c>
      <c r="DK1671">
        <v>1</v>
      </c>
      <c r="DL1671" t="s">
        <v>3</v>
      </c>
      <c r="DM1671">
        <v>0</v>
      </c>
      <c r="DN1671" t="s">
        <v>3</v>
      </c>
      <c r="DO1671">
        <v>0</v>
      </c>
    </row>
    <row r="1672" spans="1:119" x14ac:dyDescent="0.2">
      <c r="A1672">
        <f>ROW(Source!A941)</f>
        <v>941</v>
      </c>
      <c r="B1672">
        <v>449016111</v>
      </c>
      <c r="C1672">
        <v>449000361</v>
      </c>
      <c r="D1672">
        <v>277560491</v>
      </c>
      <c r="E1672">
        <v>109</v>
      </c>
      <c r="F1672">
        <v>1</v>
      </c>
      <c r="G1672">
        <v>1</v>
      </c>
      <c r="H1672">
        <v>1</v>
      </c>
      <c r="I1672" t="s">
        <v>1204</v>
      </c>
      <c r="J1672" t="s">
        <v>3</v>
      </c>
      <c r="K1672" t="s">
        <v>1205</v>
      </c>
      <c r="L1672">
        <v>1191</v>
      </c>
      <c r="N1672">
        <v>1013</v>
      </c>
      <c r="O1672" t="s">
        <v>1203</v>
      </c>
      <c r="P1672" t="s">
        <v>1203</v>
      </c>
      <c r="Q1672">
        <v>1</v>
      </c>
      <c r="W1672">
        <v>0</v>
      </c>
      <c r="X1672">
        <v>-1417349443</v>
      </c>
      <c r="Y1672">
        <f>(AT1672*ROUND(0.3,7))</f>
        <v>3.0000000000000001E-3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1</v>
      </c>
      <c r="AJ1672">
        <v>1</v>
      </c>
      <c r="AK1672">
        <v>1</v>
      </c>
      <c r="AL1672">
        <v>1</v>
      </c>
      <c r="AM1672">
        <v>-2</v>
      </c>
      <c r="AN1672">
        <v>0</v>
      </c>
      <c r="AO1672">
        <v>0</v>
      </c>
      <c r="AP1672">
        <v>1</v>
      </c>
      <c r="AQ1672">
        <v>1</v>
      </c>
      <c r="AR1672">
        <v>0</v>
      </c>
      <c r="AS1672" t="s">
        <v>3</v>
      </c>
      <c r="AT1672">
        <v>0.01</v>
      </c>
      <c r="AU1672" t="s">
        <v>321</v>
      </c>
      <c r="AV1672">
        <v>2</v>
      </c>
      <c r="AW1672">
        <v>2</v>
      </c>
      <c r="AX1672">
        <v>449000369</v>
      </c>
      <c r="AY1672">
        <v>1</v>
      </c>
      <c r="AZ1672">
        <v>0</v>
      </c>
      <c r="BA1672">
        <v>1736</v>
      </c>
      <c r="BB1672">
        <v>1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CV1672">
        <v>0</v>
      </c>
      <c r="CW1672">
        <v>0</v>
      </c>
      <c r="CX1672">
        <f>ROUND(Y1672*Source!I941,7)</f>
        <v>3.0000000000000001E-5</v>
      </c>
      <c r="CY1672">
        <f>AD1672</f>
        <v>0</v>
      </c>
      <c r="CZ1672">
        <f>AH1672</f>
        <v>0</v>
      </c>
      <c r="DA1672">
        <f>AL1672</f>
        <v>1</v>
      </c>
      <c r="DB1672">
        <f>ROUND((ROUND(AT1672*CZ1672,2)*ROUND(0.3,7)),6)</f>
        <v>0</v>
      </c>
      <c r="DC1672">
        <f>ROUND((ROUND(AT1672*AG1672,2)*ROUND(0.3,7)),6)</f>
        <v>0</v>
      </c>
      <c r="DD1672" t="s">
        <v>3</v>
      </c>
      <c r="DE1672" t="s">
        <v>3</v>
      </c>
      <c r="DF1672">
        <f>ROUND(ROUND(AE1672,2)*CX1672,2)</f>
        <v>0</v>
      </c>
      <c r="DG1672">
        <f t="shared" si="752"/>
        <v>0</v>
      </c>
      <c r="DH1672">
        <f t="shared" si="760"/>
        <v>0</v>
      </c>
      <c r="DI1672">
        <f t="shared" si="761"/>
        <v>0</v>
      </c>
      <c r="DJ1672">
        <f>DI1672</f>
        <v>0</v>
      </c>
      <c r="DK1672">
        <v>0</v>
      </c>
      <c r="DL1672" t="s">
        <v>3</v>
      </c>
      <c r="DM1672">
        <v>0</v>
      </c>
      <c r="DN1672" t="s">
        <v>3</v>
      </c>
      <c r="DO1672">
        <v>0</v>
      </c>
    </row>
    <row r="1673" spans="1:119" x14ac:dyDescent="0.2">
      <c r="A1673">
        <f>ROW(Source!A941)</f>
        <v>941</v>
      </c>
      <c r="B1673">
        <v>449016111</v>
      </c>
      <c r="C1673">
        <v>449000361</v>
      </c>
      <c r="D1673">
        <v>277944885</v>
      </c>
      <c r="E1673">
        <v>1</v>
      </c>
      <c r="F1673">
        <v>1</v>
      </c>
      <c r="G1673">
        <v>1</v>
      </c>
      <c r="H1673">
        <v>2</v>
      </c>
      <c r="I1673" t="s">
        <v>1421</v>
      </c>
      <c r="J1673" t="s">
        <v>1422</v>
      </c>
      <c r="K1673" t="s">
        <v>1423</v>
      </c>
      <c r="L1673">
        <v>1368</v>
      </c>
      <c r="N1673">
        <v>1011</v>
      </c>
      <c r="O1673" t="s">
        <v>1100</v>
      </c>
      <c r="P1673" t="s">
        <v>1100</v>
      </c>
      <c r="Q1673">
        <v>1</v>
      </c>
      <c r="W1673">
        <v>0</v>
      </c>
      <c r="X1673">
        <v>-808863745</v>
      </c>
      <c r="Y1673">
        <f>(AT1673*ROUND(0.3,7))</f>
        <v>3.0000000000000001E-3</v>
      </c>
      <c r="AA1673">
        <v>0</v>
      </c>
      <c r="AB1673">
        <v>57.85</v>
      </c>
      <c r="AC1673">
        <v>479.27</v>
      </c>
      <c r="AD1673">
        <v>0</v>
      </c>
      <c r="AE1673">
        <v>0</v>
      </c>
      <c r="AF1673">
        <v>37.32</v>
      </c>
      <c r="AG1673">
        <v>479.27</v>
      </c>
      <c r="AH1673">
        <v>0</v>
      </c>
      <c r="AI1673">
        <v>1</v>
      </c>
      <c r="AJ1673">
        <v>1.55</v>
      </c>
      <c r="AK1673">
        <v>1</v>
      </c>
      <c r="AL1673">
        <v>1</v>
      </c>
      <c r="AM1673">
        <v>2</v>
      </c>
      <c r="AN1673">
        <v>0</v>
      </c>
      <c r="AO1673">
        <v>0</v>
      </c>
      <c r="AP1673">
        <v>1</v>
      </c>
      <c r="AQ1673">
        <v>1</v>
      </c>
      <c r="AR1673">
        <v>0</v>
      </c>
      <c r="AS1673" t="s">
        <v>3</v>
      </c>
      <c r="AT1673">
        <v>0.01</v>
      </c>
      <c r="AU1673" t="s">
        <v>321</v>
      </c>
      <c r="AV1673">
        <v>1</v>
      </c>
      <c r="AW1673">
        <v>2</v>
      </c>
      <c r="AX1673">
        <v>449000370</v>
      </c>
      <c r="AY1673">
        <v>2</v>
      </c>
      <c r="AZ1673">
        <v>65536</v>
      </c>
      <c r="BA1673">
        <v>1737</v>
      </c>
      <c r="BB1673">
        <v>1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0.37320000000000003</v>
      </c>
      <c r="BL1673">
        <v>4.7927</v>
      </c>
      <c r="BM1673">
        <v>0</v>
      </c>
      <c r="BN1673">
        <v>0</v>
      </c>
      <c r="BO1673">
        <v>0.01</v>
      </c>
      <c r="BP1673">
        <v>1</v>
      </c>
      <c r="BQ1673">
        <v>0</v>
      </c>
      <c r="BR1673">
        <v>0.11196</v>
      </c>
      <c r="BS1673">
        <v>1.43781</v>
      </c>
      <c r="BT1673">
        <v>0</v>
      </c>
      <c r="BU1673">
        <v>0</v>
      </c>
      <c r="BV1673">
        <v>3.0000000000000001E-3</v>
      </c>
      <c r="BW1673">
        <v>1</v>
      </c>
      <c r="CV1673">
        <v>0</v>
      </c>
      <c r="CW1673">
        <f>ROUND(Y1673*Source!I941*DO1673,7)</f>
        <v>3.0000000000000001E-5</v>
      </c>
      <c r="CX1673">
        <f>ROUND(Y1673*Source!I941,7)</f>
        <v>3.0000000000000001E-5</v>
      </c>
      <c r="CY1673">
        <f>AB1673</f>
        <v>57.85</v>
      </c>
      <c r="CZ1673">
        <f>AF1673</f>
        <v>37.32</v>
      </c>
      <c r="DA1673">
        <f>AJ1673</f>
        <v>1.55</v>
      </c>
      <c r="DB1673">
        <f>ROUND((ROUND(AT1673*CZ1673,2)*ROUND(0.3,7)),6)</f>
        <v>0.111</v>
      </c>
      <c r="DC1673">
        <f>ROUND((ROUND(AT1673*AG1673,2)*ROUND(0.3,7)),6)</f>
        <v>1.4370000000000001</v>
      </c>
      <c r="DD1673" t="s">
        <v>3</v>
      </c>
      <c r="DE1673" t="s">
        <v>3</v>
      </c>
      <c r="DF1673">
        <f>ROUND(ROUND(AE1673,2)*CX1673,2)</f>
        <v>0</v>
      </c>
      <c r="DG1673">
        <f>ROUND(ROUND(AF1673*AJ1673,2)*CX1673,2)</f>
        <v>0</v>
      </c>
      <c r="DH1673">
        <f t="shared" si="760"/>
        <v>0.01</v>
      </c>
      <c r="DI1673">
        <f t="shared" si="761"/>
        <v>0</v>
      </c>
      <c r="DJ1673">
        <f>DG1673+DH1673</f>
        <v>0.01</v>
      </c>
      <c r="DK1673">
        <v>0</v>
      </c>
      <c r="DL1673" t="s">
        <v>1424</v>
      </c>
      <c r="DM1673">
        <v>3</v>
      </c>
      <c r="DN1673" t="s">
        <v>1203</v>
      </c>
      <c r="DO1673">
        <v>1</v>
      </c>
    </row>
    <row r="1674" spans="1:119" x14ac:dyDescent="0.2">
      <c r="A1674">
        <f>ROW(Source!A941)</f>
        <v>941</v>
      </c>
      <c r="B1674">
        <v>449016111</v>
      </c>
      <c r="C1674">
        <v>449000361</v>
      </c>
      <c r="D1674">
        <v>277865475</v>
      </c>
      <c r="E1674">
        <v>1</v>
      </c>
      <c r="F1674">
        <v>1</v>
      </c>
      <c r="G1674">
        <v>1</v>
      </c>
      <c r="H1674">
        <v>3</v>
      </c>
      <c r="I1674" t="s">
        <v>1210</v>
      </c>
      <c r="J1674" t="s">
        <v>1211</v>
      </c>
      <c r="K1674" t="s">
        <v>1212</v>
      </c>
      <c r="L1674">
        <v>1383</v>
      </c>
      <c r="N1674">
        <v>1013</v>
      </c>
      <c r="O1674" t="s">
        <v>1213</v>
      </c>
      <c r="P1674" t="s">
        <v>1213</v>
      </c>
      <c r="Q1674">
        <v>1</v>
      </c>
      <c r="W1674">
        <v>0</v>
      </c>
      <c r="X1674">
        <v>2066892133</v>
      </c>
      <c r="Y1674">
        <f>(AT1674*ROUND(0,7))</f>
        <v>0</v>
      </c>
      <c r="AA1674">
        <v>7.32</v>
      </c>
      <c r="AB1674">
        <v>0</v>
      </c>
      <c r="AC1674">
        <v>0</v>
      </c>
      <c r="AD1674">
        <v>0</v>
      </c>
      <c r="AE1674">
        <v>7.32</v>
      </c>
      <c r="AF1674">
        <v>0</v>
      </c>
      <c r="AG1674">
        <v>0</v>
      </c>
      <c r="AH1674">
        <v>0</v>
      </c>
      <c r="AI1674">
        <v>1</v>
      </c>
      <c r="AJ1674">
        <v>1</v>
      </c>
      <c r="AK1674">
        <v>1</v>
      </c>
      <c r="AL1674">
        <v>1</v>
      </c>
      <c r="AM1674">
        <v>-2</v>
      </c>
      <c r="AN1674">
        <v>0</v>
      </c>
      <c r="AO1674">
        <v>0</v>
      </c>
      <c r="AP1674">
        <v>1</v>
      </c>
      <c r="AQ1674">
        <v>1</v>
      </c>
      <c r="AR1674">
        <v>0</v>
      </c>
      <c r="AS1674" t="s">
        <v>3</v>
      </c>
      <c r="AT1674">
        <v>6.5663999999999998</v>
      </c>
      <c r="AU1674" t="s">
        <v>135</v>
      </c>
      <c r="AV1674">
        <v>0</v>
      </c>
      <c r="AW1674">
        <v>2</v>
      </c>
      <c r="AX1674">
        <v>449000371</v>
      </c>
      <c r="AY1674">
        <v>2</v>
      </c>
      <c r="AZ1674">
        <v>16384</v>
      </c>
      <c r="BA1674">
        <v>1738</v>
      </c>
      <c r="BB1674">
        <v>1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48.066048000000002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1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CV1674">
        <v>0</v>
      </c>
      <c r="CW1674">
        <v>0</v>
      </c>
      <c r="CX1674">
        <f>ROUND(Y1674*Source!I941,7)</f>
        <v>0</v>
      </c>
      <c r="CY1674">
        <f>AA1674</f>
        <v>7.32</v>
      </c>
      <c r="CZ1674">
        <f>AE1674</f>
        <v>7.32</v>
      </c>
      <c r="DA1674">
        <f>AI1674</f>
        <v>1</v>
      </c>
      <c r="DB1674">
        <f>ROUND((ROUND(AT1674*CZ1674,2)*ROUND(0,7)),6)</f>
        <v>0</v>
      </c>
      <c r="DC1674">
        <f>ROUND((ROUND(AT1674*AG1674,2)*ROUND(0,7)),6)</f>
        <v>0</v>
      </c>
      <c r="DD1674" t="s">
        <v>3</v>
      </c>
      <c r="DE1674" t="s">
        <v>3</v>
      </c>
      <c r="DF1674">
        <f>ROUND(ROUND(AE1674,2)*CX1674,2)</f>
        <v>0</v>
      </c>
      <c r="DG1674">
        <f>ROUND(ROUND(AF1674,2)*CX1674,2)</f>
        <v>0</v>
      </c>
      <c r="DH1674">
        <f t="shared" si="760"/>
        <v>0</v>
      </c>
      <c r="DI1674">
        <f t="shared" si="761"/>
        <v>0</v>
      </c>
      <c r="DJ1674">
        <f>DF1674</f>
        <v>0</v>
      </c>
      <c r="DK1674">
        <v>1</v>
      </c>
      <c r="DL1674" t="s">
        <v>3</v>
      </c>
      <c r="DM1674">
        <v>0</v>
      </c>
      <c r="DN1674" t="s">
        <v>3</v>
      </c>
      <c r="DO1674">
        <v>0</v>
      </c>
    </row>
    <row r="1675" spans="1:119" x14ac:dyDescent="0.2">
      <c r="A1675">
        <f>ROW(Source!A941)</f>
        <v>941</v>
      </c>
      <c r="B1675">
        <v>449016111</v>
      </c>
      <c r="C1675">
        <v>449000361</v>
      </c>
      <c r="D1675">
        <v>277867856</v>
      </c>
      <c r="E1675">
        <v>1</v>
      </c>
      <c r="F1675">
        <v>1</v>
      </c>
      <c r="G1675">
        <v>1</v>
      </c>
      <c r="H1675">
        <v>3</v>
      </c>
      <c r="I1675" t="s">
        <v>1879</v>
      </c>
      <c r="J1675" t="s">
        <v>1880</v>
      </c>
      <c r="K1675" t="s">
        <v>1881</v>
      </c>
      <c r="L1675">
        <v>1407</v>
      </c>
      <c r="N1675">
        <v>1013</v>
      </c>
      <c r="O1675" t="s">
        <v>1250</v>
      </c>
      <c r="P1675" t="s">
        <v>1250</v>
      </c>
      <c r="Q1675">
        <v>1</v>
      </c>
      <c r="W1675">
        <v>0</v>
      </c>
      <c r="X1675">
        <v>1517570650</v>
      </c>
      <c r="Y1675">
        <f>(AT1675*ROUND(0,7))</f>
        <v>0</v>
      </c>
      <c r="AA1675">
        <v>336.81</v>
      </c>
      <c r="AB1675">
        <v>0</v>
      </c>
      <c r="AC1675">
        <v>0</v>
      </c>
      <c r="AD1675">
        <v>0</v>
      </c>
      <c r="AE1675">
        <v>261.08999999999997</v>
      </c>
      <c r="AF1675">
        <v>0</v>
      </c>
      <c r="AG1675">
        <v>0</v>
      </c>
      <c r="AH1675">
        <v>0</v>
      </c>
      <c r="AI1675">
        <v>1.29</v>
      </c>
      <c r="AJ1675">
        <v>1</v>
      </c>
      <c r="AK1675">
        <v>1</v>
      </c>
      <c r="AL1675">
        <v>1</v>
      </c>
      <c r="AM1675">
        <v>2</v>
      </c>
      <c r="AN1675">
        <v>0</v>
      </c>
      <c r="AO1675">
        <v>0</v>
      </c>
      <c r="AP1675">
        <v>1</v>
      </c>
      <c r="AQ1675">
        <v>1</v>
      </c>
      <c r="AR1675">
        <v>0</v>
      </c>
      <c r="AS1675" t="s">
        <v>3</v>
      </c>
      <c r="AT1675">
        <v>0.2</v>
      </c>
      <c r="AU1675" t="s">
        <v>135</v>
      </c>
      <c r="AV1675">
        <v>0</v>
      </c>
      <c r="AW1675">
        <v>2</v>
      </c>
      <c r="AX1675">
        <v>449000372</v>
      </c>
      <c r="AY1675">
        <v>1</v>
      </c>
      <c r="AZ1675">
        <v>0</v>
      </c>
      <c r="BA1675">
        <v>1739</v>
      </c>
      <c r="BB1675">
        <v>1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52.217999999999996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1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CV1675">
        <v>0</v>
      </c>
      <c r="CW1675">
        <v>0</v>
      </c>
      <c r="CX1675">
        <f>ROUND(Y1675*Source!I941,7)</f>
        <v>0</v>
      </c>
      <c r="CY1675">
        <f>AA1675</f>
        <v>336.81</v>
      </c>
      <c r="CZ1675">
        <f>AE1675</f>
        <v>261.08999999999997</v>
      </c>
      <c r="DA1675">
        <f>AI1675</f>
        <v>1.29</v>
      </c>
      <c r="DB1675">
        <f>ROUND((ROUND(AT1675*CZ1675,2)*ROUND(0,7)),6)</f>
        <v>0</v>
      </c>
      <c r="DC1675">
        <f>ROUND((ROUND(AT1675*AG1675,2)*ROUND(0,7)),6)</f>
        <v>0</v>
      </c>
      <c r="DD1675" t="s">
        <v>3</v>
      </c>
      <c r="DE1675" t="s">
        <v>3</v>
      </c>
      <c r="DF1675">
        <f>ROUND(ROUND(AE1675*AI1675,2)*CX1675,2)</f>
        <v>0</v>
      </c>
      <c r="DG1675">
        <f>ROUND(ROUND(AF1675,2)*CX1675,2)</f>
        <v>0</v>
      </c>
      <c r="DH1675">
        <f t="shared" si="760"/>
        <v>0</v>
      </c>
      <c r="DI1675">
        <f t="shared" si="761"/>
        <v>0</v>
      </c>
      <c r="DJ1675">
        <f>DF1675</f>
        <v>0</v>
      </c>
      <c r="DK1675">
        <v>0</v>
      </c>
      <c r="DL1675" t="s">
        <v>3</v>
      </c>
      <c r="DM1675">
        <v>0</v>
      </c>
      <c r="DN1675" t="s">
        <v>3</v>
      </c>
      <c r="DO1675">
        <v>0</v>
      </c>
    </row>
    <row r="1676" spans="1:119" x14ac:dyDescent="0.2">
      <c r="A1676">
        <f>ROW(Source!A941)</f>
        <v>941</v>
      </c>
      <c r="B1676">
        <v>449016111</v>
      </c>
      <c r="C1676">
        <v>449000361</v>
      </c>
      <c r="D1676">
        <v>277868351</v>
      </c>
      <c r="E1676">
        <v>1</v>
      </c>
      <c r="F1676">
        <v>1</v>
      </c>
      <c r="G1676">
        <v>1</v>
      </c>
      <c r="H1676">
        <v>3</v>
      </c>
      <c r="I1676" t="s">
        <v>1813</v>
      </c>
      <c r="J1676" t="s">
        <v>1814</v>
      </c>
      <c r="K1676" t="s">
        <v>1815</v>
      </c>
      <c r="L1676">
        <v>1348</v>
      </c>
      <c r="N1676">
        <v>1009</v>
      </c>
      <c r="O1676" t="s">
        <v>83</v>
      </c>
      <c r="P1676" t="s">
        <v>83</v>
      </c>
      <c r="Q1676">
        <v>1000</v>
      </c>
      <c r="W1676">
        <v>0</v>
      </c>
      <c r="X1676">
        <v>-554657879</v>
      </c>
      <c r="Y1676">
        <f>(AT1676*ROUND(0,7))</f>
        <v>0</v>
      </c>
      <c r="AA1676">
        <v>127956.34</v>
      </c>
      <c r="AB1676">
        <v>0</v>
      </c>
      <c r="AC1676">
        <v>0</v>
      </c>
      <c r="AD1676">
        <v>0</v>
      </c>
      <c r="AE1676">
        <v>99190.96</v>
      </c>
      <c r="AF1676">
        <v>0</v>
      </c>
      <c r="AG1676">
        <v>0</v>
      </c>
      <c r="AH1676">
        <v>0</v>
      </c>
      <c r="AI1676">
        <v>1.29</v>
      </c>
      <c r="AJ1676">
        <v>1</v>
      </c>
      <c r="AK1676">
        <v>1</v>
      </c>
      <c r="AL1676">
        <v>1</v>
      </c>
      <c r="AM1676">
        <v>2</v>
      </c>
      <c r="AN1676">
        <v>0</v>
      </c>
      <c r="AO1676">
        <v>0</v>
      </c>
      <c r="AP1676">
        <v>1</v>
      </c>
      <c r="AQ1676">
        <v>1</v>
      </c>
      <c r="AR1676">
        <v>0</v>
      </c>
      <c r="AS1676" t="s">
        <v>3</v>
      </c>
      <c r="AT1676">
        <v>1E-3</v>
      </c>
      <c r="AU1676" t="s">
        <v>135</v>
      </c>
      <c r="AV1676">
        <v>0</v>
      </c>
      <c r="AW1676">
        <v>2</v>
      </c>
      <c r="AX1676">
        <v>449000373</v>
      </c>
      <c r="AY1676">
        <v>1</v>
      </c>
      <c r="AZ1676">
        <v>0</v>
      </c>
      <c r="BA1676">
        <v>1740</v>
      </c>
      <c r="BB1676">
        <v>1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99.190960000000004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1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CV1676">
        <v>0</v>
      </c>
      <c r="CW1676">
        <v>0</v>
      </c>
      <c r="CX1676">
        <f>ROUND(Y1676*Source!I941,7)</f>
        <v>0</v>
      </c>
      <c r="CY1676">
        <f>AA1676</f>
        <v>127956.34</v>
      </c>
      <c r="CZ1676">
        <f>AE1676</f>
        <v>99190.96</v>
      </c>
      <c r="DA1676">
        <f>AI1676</f>
        <v>1.29</v>
      </c>
      <c r="DB1676">
        <f>ROUND((ROUND(AT1676*CZ1676,2)*ROUND(0,7)),6)</f>
        <v>0</v>
      </c>
      <c r="DC1676">
        <f>ROUND((ROUND(AT1676*AG1676,2)*ROUND(0,7)),6)</f>
        <v>0</v>
      </c>
      <c r="DD1676" t="s">
        <v>3</v>
      </c>
      <c r="DE1676" t="s">
        <v>3</v>
      </c>
      <c r="DF1676">
        <f>ROUND(ROUND(AE1676*AI1676,2)*CX1676,2)</f>
        <v>0</v>
      </c>
      <c r="DG1676">
        <f>ROUND(ROUND(AF1676,2)*CX1676,2)</f>
        <v>0</v>
      </c>
      <c r="DH1676">
        <f t="shared" si="760"/>
        <v>0</v>
      </c>
      <c r="DI1676">
        <f t="shared" si="761"/>
        <v>0</v>
      </c>
      <c r="DJ1676">
        <f>DF1676</f>
        <v>0</v>
      </c>
      <c r="DK1676">
        <v>0</v>
      </c>
      <c r="DL1676" t="s">
        <v>3</v>
      </c>
      <c r="DM1676">
        <v>0</v>
      </c>
      <c r="DN1676" t="s">
        <v>3</v>
      </c>
      <c r="DO1676">
        <v>0</v>
      </c>
    </row>
    <row r="1677" spans="1:119" x14ac:dyDescent="0.2">
      <c r="A1677">
        <f>ROW(Source!A942)</f>
        <v>942</v>
      </c>
      <c r="B1677">
        <v>449016111</v>
      </c>
      <c r="C1677">
        <v>449000375</v>
      </c>
      <c r="D1677">
        <v>277560301</v>
      </c>
      <c r="E1677">
        <v>109</v>
      </c>
      <c r="F1677">
        <v>1</v>
      </c>
      <c r="G1677">
        <v>1</v>
      </c>
      <c r="H1677">
        <v>1</v>
      </c>
      <c r="I1677" t="s">
        <v>1259</v>
      </c>
      <c r="J1677" t="s">
        <v>3</v>
      </c>
      <c r="K1677" t="s">
        <v>1270</v>
      </c>
      <c r="L1677">
        <v>1191</v>
      </c>
      <c r="N1677">
        <v>1013</v>
      </c>
      <c r="O1677" t="s">
        <v>1203</v>
      </c>
      <c r="P1677" t="s">
        <v>1203</v>
      </c>
      <c r="Q1677">
        <v>1</v>
      </c>
      <c r="W1677">
        <v>0</v>
      </c>
      <c r="X1677">
        <v>1608048003</v>
      </c>
      <c r="Y1677">
        <f>AT1677</f>
        <v>16.29</v>
      </c>
      <c r="AA1677">
        <v>0</v>
      </c>
      <c r="AB1677">
        <v>0</v>
      </c>
      <c r="AC1677">
        <v>0</v>
      </c>
      <c r="AD1677">
        <v>533.64</v>
      </c>
      <c r="AE1677">
        <v>0</v>
      </c>
      <c r="AF1677">
        <v>0</v>
      </c>
      <c r="AG1677">
        <v>0</v>
      </c>
      <c r="AH1677">
        <v>533.64</v>
      </c>
      <c r="AI1677">
        <v>1</v>
      </c>
      <c r="AJ1677">
        <v>1</v>
      </c>
      <c r="AK1677">
        <v>1</v>
      </c>
      <c r="AL1677">
        <v>1</v>
      </c>
      <c r="AM1677">
        <v>-2</v>
      </c>
      <c r="AN1677">
        <v>0</v>
      </c>
      <c r="AO1677">
        <v>0</v>
      </c>
      <c r="AP1677">
        <v>1</v>
      </c>
      <c r="AQ1677">
        <v>1</v>
      </c>
      <c r="AR1677">
        <v>0</v>
      </c>
      <c r="AS1677" t="s">
        <v>3</v>
      </c>
      <c r="AT1677">
        <v>16.29</v>
      </c>
      <c r="AU1677" t="s">
        <v>3</v>
      </c>
      <c r="AV1677">
        <v>1</v>
      </c>
      <c r="AW1677">
        <v>2</v>
      </c>
      <c r="AX1677">
        <v>449000382</v>
      </c>
      <c r="AY1677">
        <v>2</v>
      </c>
      <c r="AZ1677">
        <v>131072</v>
      </c>
      <c r="BA1677">
        <v>1742</v>
      </c>
      <c r="BB1677">
        <v>1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8692.9956000000002</v>
      </c>
      <c r="BN1677">
        <v>16.29</v>
      </c>
      <c r="BO1677">
        <v>0</v>
      </c>
      <c r="BP1677">
        <v>1</v>
      </c>
      <c r="BQ1677">
        <v>0</v>
      </c>
      <c r="BR1677">
        <v>0</v>
      </c>
      <c r="BS1677">
        <v>0</v>
      </c>
      <c r="BT1677">
        <v>8692.9956000000002</v>
      </c>
      <c r="BU1677">
        <v>16.29</v>
      </c>
      <c r="BV1677">
        <v>0</v>
      </c>
      <c r="BW1677">
        <v>1</v>
      </c>
      <c r="CU1677">
        <f>ROUND(AT1677*Source!I942*AH1677*AL1677,2)</f>
        <v>86.93</v>
      </c>
      <c r="CV1677">
        <f>ROUND(Y1677*Source!I942,7)</f>
        <v>0.16289999999999999</v>
      </c>
      <c r="CW1677">
        <v>0</v>
      </c>
      <c r="CX1677">
        <f>ROUND(Y1677*Source!I942,7)</f>
        <v>0.16289999999999999</v>
      </c>
      <c r="CY1677">
        <f>AD1677</f>
        <v>533.64</v>
      </c>
      <c r="CZ1677">
        <f>AH1677</f>
        <v>533.64</v>
      </c>
      <c r="DA1677">
        <f>AL1677</f>
        <v>1</v>
      </c>
      <c r="DB1677">
        <f>ROUND(ROUND(AT1677*CZ1677,2),6)</f>
        <v>8693</v>
      </c>
      <c r="DC1677">
        <f>ROUND(ROUND(AT1677*AG1677,2),6)</f>
        <v>0</v>
      </c>
      <c r="DD1677" t="s">
        <v>3</v>
      </c>
      <c r="DE1677" t="s">
        <v>3</v>
      </c>
      <c r="DF1677">
        <f>ROUND(ROUND(AE1677,2)*CX1677,2)</f>
        <v>0</v>
      </c>
      <c r="DG1677">
        <f>ROUND(ROUND(AF1677,2)*CX1677,2)</f>
        <v>0</v>
      </c>
      <c r="DH1677">
        <f t="shared" si="760"/>
        <v>0</v>
      </c>
      <c r="DI1677">
        <f t="shared" si="761"/>
        <v>86.93</v>
      </c>
      <c r="DJ1677">
        <f>DI1677</f>
        <v>86.93</v>
      </c>
      <c r="DK1677">
        <v>1</v>
      </c>
      <c r="DL1677" t="s">
        <v>3</v>
      </c>
      <c r="DM1677">
        <v>0</v>
      </c>
      <c r="DN1677" t="s">
        <v>3</v>
      </c>
      <c r="DO1677">
        <v>0</v>
      </c>
    </row>
    <row r="1678" spans="1:119" x14ac:dyDescent="0.2">
      <c r="A1678">
        <f>ROW(Source!A942)</f>
        <v>942</v>
      </c>
      <c r="B1678">
        <v>449016111</v>
      </c>
      <c r="C1678">
        <v>449000375</v>
      </c>
      <c r="D1678">
        <v>277560491</v>
      </c>
      <c r="E1678">
        <v>109</v>
      </c>
      <c r="F1678">
        <v>1</v>
      </c>
      <c r="G1678">
        <v>1</v>
      </c>
      <c r="H1678">
        <v>1</v>
      </c>
      <c r="I1678" t="s">
        <v>1204</v>
      </c>
      <c r="J1678" t="s">
        <v>3</v>
      </c>
      <c r="K1678" t="s">
        <v>1205</v>
      </c>
      <c r="L1678">
        <v>1191</v>
      </c>
      <c r="N1678">
        <v>1013</v>
      </c>
      <c r="O1678" t="s">
        <v>1203</v>
      </c>
      <c r="P1678" t="s">
        <v>1203</v>
      </c>
      <c r="Q1678">
        <v>1</v>
      </c>
      <c r="W1678">
        <v>0</v>
      </c>
      <c r="X1678">
        <v>-1417349443</v>
      </c>
      <c r="Y1678">
        <f>AT1678</f>
        <v>0.01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1</v>
      </c>
      <c r="AJ1678">
        <v>1</v>
      </c>
      <c r="AK1678">
        <v>1</v>
      </c>
      <c r="AL1678">
        <v>1</v>
      </c>
      <c r="AM1678">
        <v>-2</v>
      </c>
      <c r="AN1678">
        <v>0</v>
      </c>
      <c r="AO1678">
        <v>0</v>
      </c>
      <c r="AP1678">
        <v>1</v>
      </c>
      <c r="AQ1678">
        <v>1</v>
      </c>
      <c r="AR1678">
        <v>0</v>
      </c>
      <c r="AS1678" t="s">
        <v>3</v>
      </c>
      <c r="AT1678">
        <v>0.01</v>
      </c>
      <c r="AU1678" t="s">
        <v>3</v>
      </c>
      <c r="AV1678">
        <v>2</v>
      </c>
      <c r="AW1678">
        <v>2</v>
      </c>
      <c r="AX1678">
        <v>449000383</v>
      </c>
      <c r="AY1678">
        <v>1</v>
      </c>
      <c r="AZ1678">
        <v>0</v>
      </c>
      <c r="BA1678">
        <v>1743</v>
      </c>
      <c r="BB1678">
        <v>1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CV1678">
        <v>0</v>
      </c>
      <c r="CW1678">
        <v>0</v>
      </c>
      <c r="CX1678">
        <f>ROUND(Y1678*Source!I942,7)</f>
        <v>1E-4</v>
      </c>
      <c r="CY1678">
        <f>AD1678</f>
        <v>0</v>
      </c>
      <c r="CZ1678">
        <f>AH1678</f>
        <v>0</v>
      </c>
      <c r="DA1678">
        <f>AL1678</f>
        <v>1</v>
      </c>
      <c r="DB1678">
        <f>ROUND(ROUND(AT1678*CZ1678,2),6)</f>
        <v>0</v>
      </c>
      <c r="DC1678">
        <f>ROUND(ROUND(AT1678*AG1678,2),6)</f>
        <v>0</v>
      </c>
      <c r="DD1678" t="s">
        <v>3</v>
      </c>
      <c r="DE1678" t="s">
        <v>3</v>
      </c>
      <c r="DF1678">
        <f>ROUND(ROUND(AE1678,2)*CX1678,2)</f>
        <v>0</v>
      </c>
      <c r="DG1678">
        <f>ROUND(ROUND(AF1678,2)*CX1678,2)</f>
        <v>0</v>
      </c>
      <c r="DH1678">
        <f t="shared" si="760"/>
        <v>0</v>
      </c>
      <c r="DI1678">
        <f t="shared" si="761"/>
        <v>0</v>
      </c>
      <c r="DJ1678">
        <f>DI1678</f>
        <v>0</v>
      </c>
      <c r="DK1678">
        <v>0</v>
      </c>
      <c r="DL1678" t="s">
        <v>3</v>
      </c>
      <c r="DM1678">
        <v>0</v>
      </c>
      <c r="DN1678" t="s">
        <v>3</v>
      </c>
      <c r="DO1678">
        <v>0</v>
      </c>
    </row>
    <row r="1679" spans="1:119" x14ac:dyDescent="0.2">
      <c r="A1679">
        <f>ROW(Source!A942)</f>
        <v>942</v>
      </c>
      <c r="B1679">
        <v>449016111</v>
      </c>
      <c r="C1679">
        <v>449000375</v>
      </c>
      <c r="D1679">
        <v>277944885</v>
      </c>
      <c r="E1679">
        <v>1</v>
      </c>
      <c r="F1679">
        <v>1</v>
      </c>
      <c r="G1679">
        <v>1</v>
      </c>
      <c r="H1679">
        <v>2</v>
      </c>
      <c r="I1679" t="s">
        <v>1421</v>
      </c>
      <c r="J1679" t="s">
        <v>1422</v>
      </c>
      <c r="K1679" t="s">
        <v>1423</v>
      </c>
      <c r="L1679">
        <v>1368</v>
      </c>
      <c r="N1679">
        <v>1011</v>
      </c>
      <c r="O1679" t="s">
        <v>1100</v>
      </c>
      <c r="P1679" t="s">
        <v>1100</v>
      </c>
      <c r="Q1679">
        <v>1</v>
      </c>
      <c r="W1679">
        <v>0</v>
      </c>
      <c r="X1679">
        <v>-808863745</v>
      </c>
      <c r="Y1679">
        <f>AT1679</f>
        <v>0.01</v>
      </c>
      <c r="AA1679">
        <v>0</v>
      </c>
      <c r="AB1679">
        <v>57.85</v>
      </c>
      <c r="AC1679">
        <v>479.27</v>
      </c>
      <c r="AD1679">
        <v>0</v>
      </c>
      <c r="AE1679">
        <v>0</v>
      </c>
      <c r="AF1679">
        <v>37.32</v>
      </c>
      <c r="AG1679">
        <v>479.27</v>
      </c>
      <c r="AH1679">
        <v>0</v>
      </c>
      <c r="AI1679">
        <v>1</v>
      </c>
      <c r="AJ1679">
        <v>1.55</v>
      </c>
      <c r="AK1679">
        <v>1</v>
      </c>
      <c r="AL1679">
        <v>1</v>
      </c>
      <c r="AM1679">
        <v>2</v>
      </c>
      <c r="AN1679">
        <v>0</v>
      </c>
      <c r="AO1679">
        <v>0</v>
      </c>
      <c r="AP1679">
        <v>1</v>
      </c>
      <c r="AQ1679">
        <v>1</v>
      </c>
      <c r="AR1679">
        <v>0</v>
      </c>
      <c r="AS1679" t="s">
        <v>3</v>
      </c>
      <c r="AT1679">
        <v>0.01</v>
      </c>
      <c r="AU1679" t="s">
        <v>3</v>
      </c>
      <c r="AV1679">
        <v>1</v>
      </c>
      <c r="AW1679">
        <v>2</v>
      </c>
      <c r="AX1679">
        <v>449000384</v>
      </c>
      <c r="AY1679">
        <v>2</v>
      </c>
      <c r="AZ1679">
        <v>65536</v>
      </c>
      <c r="BA1679">
        <v>1744</v>
      </c>
      <c r="BB1679">
        <v>1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0.37320000000000003</v>
      </c>
      <c r="BL1679">
        <v>4.7927</v>
      </c>
      <c r="BM1679">
        <v>0</v>
      </c>
      <c r="BN1679">
        <v>0</v>
      </c>
      <c r="BO1679">
        <v>0.01</v>
      </c>
      <c r="BP1679">
        <v>1</v>
      </c>
      <c r="BQ1679">
        <v>0</v>
      </c>
      <c r="BR1679">
        <v>0.37320000000000003</v>
      </c>
      <c r="BS1679">
        <v>4.7927</v>
      </c>
      <c r="BT1679">
        <v>0</v>
      </c>
      <c r="BU1679">
        <v>0</v>
      </c>
      <c r="BV1679">
        <v>0.01</v>
      </c>
      <c r="BW1679">
        <v>1</v>
      </c>
      <c r="CV1679">
        <v>0</v>
      </c>
      <c r="CW1679">
        <f>ROUND(Y1679*Source!I942*DO1679,7)</f>
        <v>1E-4</v>
      </c>
      <c r="CX1679">
        <f>ROUND(Y1679*Source!I942,7)</f>
        <v>1E-4</v>
      </c>
      <c r="CY1679">
        <f>AB1679</f>
        <v>57.85</v>
      </c>
      <c r="CZ1679">
        <f>AF1679</f>
        <v>37.32</v>
      </c>
      <c r="DA1679">
        <f>AJ1679</f>
        <v>1.55</v>
      </c>
      <c r="DB1679">
        <f>ROUND(ROUND(AT1679*CZ1679,2),6)</f>
        <v>0.37</v>
      </c>
      <c r="DC1679">
        <f>ROUND(ROUND(AT1679*AG1679,2),6)</f>
        <v>4.79</v>
      </c>
      <c r="DD1679" t="s">
        <v>3</v>
      </c>
      <c r="DE1679" t="s">
        <v>3</v>
      </c>
      <c r="DF1679">
        <f>ROUND(ROUND(AE1679,2)*CX1679,2)</f>
        <v>0</v>
      </c>
      <c r="DG1679">
        <f>ROUND(ROUND(AF1679*AJ1679,2)*CX1679,2)</f>
        <v>0.01</v>
      </c>
      <c r="DH1679">
        <f t="shared" si="760"/>
        <v>0.05</v>
      </c>
      <c r="DI1679">
        <f t="shared" si="761"/>
        <v>0</v>
      </c>
      <c r="DJ1679">
        <f>DG1679+DH1679</f>
        <v>6.0000000000000005E-2</v>
      </c>
      <c r="DK1679">
        <v>0</v>
      </c>
      <c r="DL1679" t="s">
        <v>1424</v>
      </c>
      <c r="DM1679">
        <v>3</v>
      </c>
      <c r="DN1679" t="s">
        <v>1203</v>
      </c>
      <c r="DO1679">
        <v>1</v>
      </c>
    </row>
    <row r="1680" spans="1:119" x14ac:dyDescent="0.2">
      <c r="A1680">
        <f>ROW(Source!A942)</f>
        <v>942</v>
      </c>
      <c r="B1680">
        <v>449016111</v>
      </c>
      <c r="C1680">
        <v>449000375</v>
      </c>
      <c r="D1680">
        <v>277865475</v>
      </c>
      <c r="E1680">
        <v>1</v>
      </c>
      <c r="F1680">
        <v>1</v>
      </c>
      <c r="G1680">
        <v>1</v>
      </c>
      <c r="H1680">
        <v>3</v>
      </c>
      <c r="I1680" t="s">
        <v>1210</v>
      </c>
      <c r="J1680" t="s">
        <v>1211</v>
      </c>
      <c r="K1680" t="s">
        <v>1212</v>
      </c>
      <c r="L1680">
        <v>1383</v>
      </c>
      <c r="N1680">
        <v>1013</v>
      </c>
      <c r="O1680" t="s">
        <v>1213</v>
      </c>
      <c r="P1680" t="s">
        <v>1213</v>
      </c>
      <c r="Q1680">
        <v>1</v>
      </c>
      <c r="W1680">
        <v>0</v>
      </c>
      <c r="X1680">
        <v>2066892133</v>
      </c>
      <c r="Y1680">
        <f>(AT1680*ROUND(0,7))</f>
        <v>0</v>
      </c>
      <c r="AA1680">
        <v>7.32</v>
      </c>
      <c r="AB1680">
        <v>0</v>
      </c>
      <c r="AC1680">
        <v>0</v>
      </c>
      <c r="AD1680">
        <v>0</v>
      </c>
      <c r="AE1680">
        <v>7.32</v>
      </c>
      <c r="AF1680">
        <v>0</v>
      </c>
      <c r="AG1680">
        <v>0</v>
      </c>
      <c r="AH1680">
        <v>0</v>
      </c>
      <c r="AI1680">
        <v>1</v>
      </c>
      <c r="AJ1680">
        <v>1</v>
      </c>
      <c r="AK1680">
        <v>1</v>
      </c>
      <c r="AL1680">
        <v>1</v>
      </c>
      <c r="AM1680">
        <v>-2</v>
      </c>
      <c r="AN1680">
        <v>0</v>
      </c>
      <c r="AO1680">
        <v>0</v>
      </c>
      <c r="AP1680">
        <v>1</v>
      </c>
      <c r="AQ1680">
        <v>1</v>
      </c>
      <c r="AR1680">
        <v>0</v>
      </c>
      <c r="AS1680" t="s">
        <v>3</v>
      </c>
      <c r="AT1680">
        <v>6.5663999999999998</v>
      </c>
      <c r="AU1680" t="s">
        <v>135</v>
      </c>
      <c r="AV1680">
        <v>0</v>
      </c>
      <c r="AW1680">
        <v>2</v>
      </c>
      <c r="AX1680">
        <v>449000385</v>
      </c>
      <c r="AY1680">
        <v>2</v>
      </c>
      <c r="AZ1680">
        <v>16384</v>
      </c>
      <c r="BA1680">
        <v>1745</v>
      </c>
      <c r="BB1680">
        <v>1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48.066048000000002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1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CV1680">
        <v>0</v>
      </c>
      <c r="CW1680">
        <v>0</v>
      </c>
      <c r="CX1680">
        <f>ROUND(Y1680*Source!I942,7)</f>
        <v>0</v>
      </c>
      <c r="CY1680">
        <f>AA1680</f>
        <v>7.32</v>
      </c>
      <c r="CZ1680">
        <f>AE1680</f>
        <v>7.32</v>
      </c>
      <c r="DA1680">
        <f>AI1680</f>
        <v>1</v>
      </c>
      <c r="DB1680">
        <f>ROUND((ROUND(AT1680*CZ1680,2)*ROUND(0,7)),6)</f>
        <v>0</v>
      </c>
      <c r="DC1680">
        <f>ROUND((ROUND(AT1680*AG1680,2)*ROUND(0,7)),6)</f>
        <v>0</v>
      </c>
      <c r="DD1680" t="s">
        <v>3</v>
      </c>
      <c r="DE1680" t="s">
        <v>3</v>
      </c>
      <c r="DF1680">
        <f>ROUND(ROUND(AE1680,2)*CX1680,2)</f>
        <v>0</v>
      </c>
      <c r="DG1680">
        <f t="shared" ref="DG1680:DG1711" si="762">ROUND(ROUND(AF1680,2)*CX1680,2)</f>
        <v>0</v>
      </c>
      <c r="DH1680">
        <f t="shared" si="760"/>
        <v>0</v>
      </c>
      <c r="DI1680">
        <f t="shared" si="761"/>
        <v>0</v>
      </c>
      <c r="DJ1680">
        <f>DF1680</f>
        <v>0</v>
      </c>
      <c r="DK1680">
        <v>1</v>
      </c>
      <c r="DL1680" t="s">
        <v>3</v>
      </c>
      <c r="DM1680">
        <v>0</v>
      </c>
      <c r="DN1680" t="s">
        <v>3</v>
      </c>
      <c r="DO1680">
        <v>0</v>
      </c>
    </row>
    <row r="1681" spans="1:119" x14ac:dyDescent="0.2">
      <c r="A1681">
        <f>ROW(Source!A942)</f>
        <v>942</v>
      </c>
      <c r="B1681">
        <v>449016111</v>
      </c>
      <c r="C1681">
        <v>449000375</v>
      </c>
      <c r="D1681">
        <v>277867856</v>
      </c>
      <c r="E1681">
        <v>1</v>
      </c>
      <c r="F1681">
        <v>1</v>
      </c>
      <c r="G1681">
        <v>1</v>
      </c>
      <c r="H1681">
        <v>3</v>
      </c>
      <c r="I1681" t="s">
        <v>1879</v>
      </c>
      <c r="J1681" t="s">
        <v>1880</v>
      </c>
      <c r="K1681" t="s">
        <v>1881</v>
      </c>
      <c r="L1681">
        <v>1407</v>
      </c>
      <c r="N1681">
        <v>1013</v>
      </c>
      <c r="O1681" t="s">
        <v>1250</v>
      </c>
      <c r="P1681" t="s">
        <v>1250</v>
      </c>
      <c r="Q1681">
        <v>1</v>
      </c>
      <c r="W1681">
        <v>0</v>
      </c>
      <c r="X1681">
        <v>1517570650</v>
      </c>
      <c r="Y1681">
        <f>(AT1681*ROUND(0,7))</f>
        <v>0</v>
      </c>
      <c r="AA1681">
        <v>336.81</v>
      </c>
      <c r="AB1681">
        <v>0</v>
      </c>
      <c r="AC1681">
        <v>0</v>
      </c>
      <c r="AD1681">
        <v>0</v>
      </c>
      <c r="AE1681">
        <v>261.08999999999997</v>
      </c>
      <c r="AF1681">
        <v>0</v>
      </c>
      <c r="AG1681">
        <v>0</v>
      </c>
      <c r="AH1681">
        <v>0</v>
      </c>
      <c r="AI1681">
        <v>1.29</v>
      </c>
      <c r="AJ1681">
        <v>1</v>
      </c>
      <c r="AK1681">
        <v>1</v>
      </c>
      <c r="AL1681">
        <v>1</v>
      </c>
      <c r="AM1681">
        <v>2</v>
      </c>
      <c r="AN1681">
        <v>0</v>
      </c>
      <c r="AO1681">
        <v>0</v>
      </c>
      <c r="AP1681">
        <v>1</v>
      </c>
      <c r="AQ1681">
        <v>1</v>
      </c>
      <c r="AR1681">
        <v>0</v>
      </c>
      <c r="AS1681" t="s">
        <v>3</v>
      </c>
      <c r="AT1681">
        <v>0.2</v>
      </c>
      <c r="AU1681" t="s">
        <v>135</v>
      </c>
      <c r="AV1681">
        <v>0</v>
      </c>
      <c r="AW1681">
        <v>2</v>
      </c>
      <c r="AX1681">
        <v>449000386</v>
      </c>
      <c r="AY1681">
        <v>1</v>
      </c>
      <c r="AZ1681">
        <v>0</v>
      </c>
      <c r="BA1681">
        <v>1746</v>
      </c>
      <c r="BB1681">
        <v>1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52.217999999999996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1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CV1681">
        <v>0</v>
      </c>
      <c r="CW1681">
        <v>0</v>
      </c>
      <c r="CX1681">
        <f>ROUND(Y1681*Source!I942,7)</f>
        <v>0</v>
      </c>
      <c r="CY1681">
        <f>AA1681</f>
        <v>336.81</v>
      </c>
      <c r="CZ1681">
        <f>AE1681</f>
        <v>261.08999999999997</v>
      </c>
      <c r="DA1681">
        <f>AI1681</f>
        <v>1.29</v>
      </c>
      <c r="DB1681">
        <f>ROUND((ROUND(AT1681*CZ1681,2)*ROUND(0,7)),6)</f>
        <v>0</v>
      </c>
      <c r="DC1681">
        <f>ROUND((ROUND(AT1681*AG1681,2)*ROUND(0,7)),6)</f>
        <v>0</v>
      </c>
      <c r="DD1681" t="s">
        <v>3</v>
      </c>
      <c r="DE1681" t="s">
        <v>3</v>
      </c>
      <c r="DF1681">
        <f>ROUND(ROUND(AE1681*AI1681,2)*CX1681,2)</f>
        <v>0</v>
      </c>
      <c r="DG1681">
        <f t="shared" si="762"/>
        <v>0</v>
      </c>
      <c r="DH1681">
        <f t="shared" si="760"/>
        <v>0</v>
      </c>
      <c r="DI1681">
        <f t="shared" si="761"/>
        <v>0</v>
      </c>
      <c r="DJ1681">
        <f>DF1681</f>
        <v>0</v>
      </c>
      <c r="DK1681">
        <v>0</v>
      </c>
      <c r="DL1681" t="s">
        <v>3</v>
      </c>
      <c r="DM1681">
        <v>0</v>
      </c>
      <c r="DN1681" t="s">
        <v>3</v>
      </c>
      <c r="DO1681">
        <v>0</v>
      </c>
    </row>
    <row r="1682" spans="1:119" x14ac:dyDescent="0.2">
      <c r="A1682">
        <f>ROW(Source!A942)</f>
        <v>942</v>
      </c>
      <c r="B1682">
        <v>449016111</v>
      </c>
      <c r="C1682">
        <v>449000375</v>
      </c>
      <c r="D1682">
        <v>277868351</v>
      </c>
      <c r="E1682">
        <v>1</v>
      </c>
      <c r="F1682">
        <v>1</v>
      </c>
      <c r="G1682">
        <v>1</v>
      </c>
      <c r="H1682">
        <v>3</v>
      </c>
      <c r="I1682" t="s">
        <v>1813</v>
      </c>
      <c r="J1682" t="s">
        <v>1814</v>
      </c>
      <c r="K1682" t="s">
        <v>1815</v>
      </c>
      <c r="L1682">
        <v>1348</v>
      </c>
      <c r="N1682">
        <v>1009</v>
      </c>
      <c r="O1682" t="s">
        <v>83</v>
      </c>
      <c r="P1682" t="s">
        <v>83</v>
      </c>
      <c r="Q1682">
        <v>1000</v>
      </c>
      <c r="W1682">
        <v>0</v>
      </c>
      <c r="X1682">
        <v>-554657879</v>
      </c>
      <c r="Y1682">
        <f>(AT1682*ROUND(0,7))</f>
        <v>0</v>
      </c>
      <c r="AA1682">
        <v>127956.34</v>
      </c>
      <c r="AB1682">
        <v>0</v>
      </c>
      <c r="AC1682">
        <v>0</v>
      </c>
      <c r="AD1682">
        <v>0</v>
      </c>
      <c r="AE1682">
        <v>99190.96</v>
      </c>
      <c r="AF1682">
        <v>0</v>
      </c>
      <c r="AG1682">
        <v>0</v>
      </c>
      <c r="AH1682">
        <v>0</v>
      </c>
      <c r="AI1682">
        <v>1.29</v>
      </c>
      <c r="AJ1682">
        <v>1</v>
      </c>
      <c r="AK1682">
        <v>1</v>
      </c>
      <c r="AL1682">
        <v>1</v>
      </c>
      <c r="AM1682">
        <v>2</v>
      </c>
      <c r="AN1682">
        <v>0</v>
      </c>
      <c r="AO1682">
        <v>0</v>
      </c>
      <c r="AP1682">
        <v>1</v>
      </c>
      <c r="AQ1682">
        <v>1</v>
      </c>
      <c r="AR1682">
        <v>0</v>
      </c>
      <c r="AS1682" t="s">
        <v>3</v>
      </c>
      <c r="AT1682">
        <v>1E-3</v>
      </c>
      <c r="AU1682" t="s">
        <v>135</v>
      </c>
      <c r="AV1682">
        <v>0</v>
      </c>
      <c r="AW1682">
        <v>2</v>
      </c>
      <c r="AX1682">
        <v>449000387</v>
      </c>
      <c r="AY1682">
        <v>1</v>
      </c>
      <c r="AZ1682">
        <v>0</v>
      </c>
      <c r="BA1682">
        <v>1747</v>
      </c>
      <c r="BB1682">
        <v>1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99.190960000000004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1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CV1682">
        <v>0</v>
      </c>
      <c r="CW1682">
        <v>0</v>
      </c>
      <c r="CX1682">
        <f>ROUND(Y1682*Source!I942,7)</f>
        <v>0</v>
      </c>
      <c r="CY1682">
        <f>AA1682</f>
        <v>127956.34</v>
      </c>
      <c r="CZ1682">
        <f>AE1682</f>
        <v>99190.96</v>
      </c>
      <c r="DA1682">
        <f>AI1682</f>
        <v>1.29</v>
      </c>
      <c r="DB1682">
        <f>ROUND((ROUND(AT1682*CZ1682,2)*ROUND(0,7)),6)</f>
        <v>0</v>
      </c>
      <c r="DC1682">
        <f>ROUND((ROUND(AT1682*AG1682,2)*ROUND(0,7)),6)</f>
        <v>0</v>
      </c>
      <c r="DD1682" t="s">
        <v>3</v>
      </c>
      <c r="DE1682" t="s">
        <v>3</v>
      </c>
      <c r="DF1682">
        <f>ROUND(ROUND(AE1682*AI1682,2)*CX1682,2)</f>
        <v>0</v>
      </c>
      <c r="DG1682">
        <f t="shared" si="762"/>
        <v>0</v>
      </c>
      <c r="DH1682">
        <f t="shared" si="760"/>
        <v>0</v>
      </c>
      <c r="DI1682">
        <f t="shared" si="761"/>
        <v>0</v>
      </c>
      <c r="DJ1682">
        <f>DF1682</f>
        <v>0</v>
      </c>
      <c r="DK1682">
        <v>0</v>
      </c>
      <c r="DL1682" t="s">
        <v>3</v>
      </c>
      <c r="DM1682">
        <v>0</v>
      </c>
      <c r="DN1682" t="s">
        <v>3</v>
      </c>
      <c r="DO1682">
        <v>0</v>
      </c>
    </row>
    <row r="1683" spans="1:119" x14ac:dyDescent="0.2">
      <c r="A1683">
        <f>ROW(Source!A943)</f>
        <v>943</v>
      </c>
      <c r="B1683">
        <v>449016111</v>
      </c>
      <c r="C1683">
        <v>449000389</v>
      </c>
      <c r="D1683">
        <v>277560299</v>
      </c>
      <c r="E1683">
        <v>109</v>
      </c>
      <c r="F1683">
        <v>1</v>
      </c>
      <c r="G1683">
        <v>1</v>
      </c>
      <c r="H1683">
        <v>1</v>
      </c>
      <c r="I1683" t="s">
        <v>1843</v>
      </c>
      <c r="J1683" t="s">
        <v>3</v>
      </c>
      <c r="K1683" t="s">
        <v>1844</v>
      </c>
      <c r="L1683">
        <v>1191</v>
      </c>
      <c r="N1683">
        <v>1013</v>
      </c>
      <c r="O1683" t="s">
        <v>1203</v>
      </c>
      <c r="P1683" t="s">
        <v>1203</v>
      </c>
      <c r="Q1683">
        <v>1</v>
      </c>
      <c r="W1683">
        <v>0</v>
      </c>
      <c r="X1683">
        <v>-2012709214</v>
      </c>
      <c r="Y1683">
        <f>(AT1683*ROUND(0.3,7))</f>
        <v>8.3279999999999994</v>
      </c>
      <c r="AA1683">
        <v>0</v>
      </c>
      <c r="AB1683">
        <v>0</v>
      </c>
      <c r="AC1683">
        <v>0</v>
      </c>
      <c r="AD1683">
        <v>527.6</v>
      </c>
      <c r="AE1683">
        <v>0</v>
      </c>
      <c r="AF1683">
        <v>0</v>
      </c>
      <c r="AG1683">
        <v>0</v>
      </c>
      <c r="AH1683">
        <v>527.6</v>
      </c>
      <c r="AI1683">
        <v>1</v>
      </c>
      <c r="AJ1683">
        <v>1</v>
      </c>
      <c r="AK1683">
        <v>1</v>
      </c>
      <c r="AL1683">
        <v>1</v>
      </c>
      <c r="AM1683">
        <v>-2</v>
      </c>
      <c r="AN1683">
        <v>0</v>
      </c>
      <c r="AO1683">
        <v>0</v>
      </c>
      <c r="AP1683">
        <v>1</v>
      </c>
      <c r="AQ1683">
        <v>1</v>
      </c>
      <c r="AR1683">
        <v>0</v>
      </c>
      <c r="AS1683" t="s">
        <v>3</v>
      </c>
      <c r="AT1683">
        <v>27.76</v>
      </c>
      <c r="AU1683" t="s">
        <v>321</v>
      </c>
      <c r="AV1683">
        <v>1</v>
      </c>
      <c r="AW1683">
        <v>2</v>
      </c>
      <c r="AX1683">
        <v>449000402</v>
      </c>
      <c r="AY1683">
        <v>2</v>
      </c>
      <c r="AZ1683">
        <v>131072</v>
      </c>
      <c r="BA1683">
        <v>1749</v>
      </c>
      <c r="BB1683">
        <v>1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14646.176000000001</v>
      </c>
      <c r="BN1683">
        <v>27.76</v>
      </c>
      <c r="BO1683">
        <v>0</v>
      </c>
      <c r="BP1683">
        <v>1</v>
      </c>
      <c r="BQ1683">
        <v>0</v>
      </c>
      <c r="BR1683">
        <v>0</v>
      </c>
      <c r="BS1683">
        <v>0</v>
      </c>
      <c r="BT1683">
        <v>4393.8527999999997</v>
      </c>
      <c r="BU1683">
        <v>8.3279999999999994</v>
      </c>
      <c r="BV1683">
        <v>0</v>
      </c>
      <c r="BW1683">
        <v>1</v>
      </c>
      <c r="CU1683">
        <f>ROUND(AT1683*Source!I943*AH1683*AL1683,2)</f>
        <v>146.46</v>
      </c>
      <c r="CV1683">
        <f>ROUND(Y1683*Source!I943,7)</f>
        <v>8.3280000000000007E-2</v>
      </c>
      <c r="CW1683">
        <v>0</v>
      </c>
      <c r="CX1683">
        <f>ROUND(Y1683*Source!I943,7)</f>
        <v>8.3280000000000007E-2</v>
      </c>
      <c r="CY1683">
        <f>AD1683</f>
        <v>527.6</v>
      </c>
      <c r="CZ1683">
        <f>AH1683</f>
        <v>527.6</v>
      </c>
      <c r="DA1683">
        <f>AL1683</f>
        <v>1</v>
      </c>
      <c r="DB1683">
        <f>ROUND((ROUND(AT1683*CZ1683,2)*ROUND(0.3,7)),6)</f>
        <v>4393.8540000000003</v>
      </c>
      <c r="DC1683">
        <f>ROUND((ROUND(AT1683*AG1683,2)*ROUND(0.3,7)),6)</f>
        <v>0</v>
      </c>
      <c r="DD1683" t="s">
        <v>3</v>
      </c>
      <c r="DE1683" t="s">
        <v>3</v>
      </c>
      <c r="DF1683">
        <f t="shared" ref="DF1683:DF1688" si="763">ROUND(ROUND(AE1683,2)*CX1683,2)</f>
        <v>0</v>
      </c>
      <c r="DG1683">
        <f t="shared" si="762"/>
        <v>0</v>
      </c>
      <c r="DH1683">
        <f t="shared" si="760"/>
        <v>0</v>
      </c>
      <c r="DI1683">
        <f t="shared" si="761"/>
        <v>43.94</v>
      </c>
      <c r="DJ1683">
        <f>DI1683</f>
        <v>43.94</v>
      </c>
      <c r="DK1683">
        <v>1</v>
      </c>
      <c r="DL1683" t="s">
        <v>3</v>
      </c>
      <c r="DM1683">
        <v>0</v>
      </c>
      <c r="DN1683" t="s">
        <v>3</v>
      </c>
      <c r="DO1683">
        <v>0</v>
      </c>
    </row>
    <row r="1684" spans="1:119" x14ac:dyDescent="0.2">
      <c r="A1684">
        <f>ROW(Source!A943)</f>
        <v>943</v>
      </c>
      <c r="B1684">
        <v>449016111</v>
      </c>
      <c r="C1684">
        <v>449000389</v>
      </c>
      <c r="D1684">
        <v>277560491</v>
      </c>
      <c r="E1684">
        <v>109</v>
      </c>
      <c r="F1684">
        <v>1</v>
      </c>
      <c r="G1684">
        <v>1</v>
      </c>
      <c r="H1684">
        <v>1</v>
      </c>
      <c r="I1684" t="s">
        <v>1204</v>
      </c>
      <c r="J1684" t="s">
        <v>3</v>
      </c>
      <c r="K1684" t="s">
        <v>1205</v>
      </c>
      <c r="L1684">
        <v>1191</v>
      </c>
      <c r="N1684">
        <v>1013</v>
      </c>
      <c r="O1684" t="s">
        <v>1203</v>
      </c>
      <c r="P1684" t="s">
        <v>1203</v>
      </c>
      <c r="Q1684">
        <v>1</v>
      </c>
      <c r="W1684">
        <v>0</v>
      </c>
      <c r="X1684">
        <v>-1417349443</v>
      </c>
      <c r="Y1684">
        <f>(AT1684*ROUND(0.3,7))</f>
        <v>0.108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1</v>
      </c>
      <c r="AJ1684">
        <v>1</v>
      </c>
      <c r="AK1684">
        <v>1</v>
      </c>
      <c r="AL1684">
        <v>1</v>
      </c>
      <c r="AM1684">
        <v>-2</v>
      </c>
      <c r="AN1684">
        <v>0</v>
      </c>
      <c r="AO1684">
        <v>0</v>
      </c>
      <c r="AP1684">
        <v>1</v>
      </c>
      <c r="AQ1684">
        <v>1</v>
      </c>
      <c r="AR1684">
        <v>0</v>
      </c>
      <c r="AS1684" t="s">
        <v>3</v>
      </c>
      <c r="AT1684">
        <v>0.36</v>
      </c>
      <c r="AU1684" t="s">
        <v>321</v>
      </c>
      <c r="AV1684">
        <v>2</v>
      </c>
      <c r="AW1684">
        <v>2</v>
      </c>
      <c r="AX1684">
        <v>449000403</v>
      </c>
      <c r="AY1684">
        <v>1</v>
      </c>
      <c r="AZ1684">
        <v>0</v>
      </c>
      <c r="BA1684">
        <v>1750</v>
      </c>
      <c r="BB1684">
        <v>1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CV1684">
        <v>0</v>
      </c>
      <c r="CW1684">
        <v>0</v>
      </c>
      <c r="CX1684">
        <f>ROUND(Y1684*Source!I943,7)</f>
        <v>1.08E-3</v>
      </c>
      <c r="CY1684">
        <f>AD1684</f>
        <v>0</v>
      </c>
      <c r="CZ1684">
        <f>AH1684</f>
        <v>0</v>
      </c>
      <c r="DA1684">
        <f>AL1684</f>
        <v>1</v>
      </c>
      <c r="DB1684">
        <f>ROUND((ROUND(AT1684*CZ1684,2)*ROUND(0.3,7)),6)</f>
        <v>0</v>
      </c>
      <c r="DC1684">
        <f>ROUND((ROUND(AT1684*AG1684,2)*ROUND(0.3,7)),6)</f>
        <v>0</v>
      </c>
      <c r="DD1684" t="s">
        <v>3</v>
      </c>
      <c r="DE1684" t="s">
        <v>3</v>
      </c>
      <c r="DF1684">
        <f t="shared" si="763"/>
        <v>0</v>
      </c>
      <c r="DG1684">
        <f t="shared" si="762"/>
        <v>0</v>
      </c>
      <c r="DH1684">
        <f t="shared" si="760"/>
        <v>0</v>
      </c>
      <c r="DI1684">
        <f t="shared" si="761"/>
        <v>0</v>
      </c>
      <c r="DJ1684">
        <f>DI1684</f>
        <v>0</v>
      </c>
      <c r="DK1684">
        <v>0</v>
      </c>
      <c r="DL1684" t="s">
        <v>3</v>
      </c>
      <c r="DM1684">
        <v>0</v>
      </c>
      <c r="DN1684" t="s">
        <v>3</v>
      </c>
      <c r="DO1684">
        <v>0</v>
      </c>
    </row>
    <row r="1685" spans="1:119" x14ac:dyDescent="0.2">
      <c r="A1685">
        <f>ROW(Source!A943)</f>
        <v>943</v>
      </c>
      <c r="B1685">
        <v>449016111</v>
      </c>
      <c r="C1685">
        <v>449000389</v>
      </c>
      <c r="D1685">
        <v>277944622</v>
      </c>
      <c r="E1685">
        <v>1</v>
      </c>
      <c r="F1685">
        <v>1</v>
      </c>
      <c r="G1685">
        <v>1</v>
      </c>
      <c r="H1685">
        <v>2</v>
      </c>
      <c r="I1685" t="s">
        <v>1220</v>
      </c>
      <c r="J1685" t="s">
        <v>1221</v>
      </c>
      <c r="K1685" t="s">
        <v>1222</v>
      </c>
      <c r="L1685">
        <v>1368</v>
      </c>
      <c r="N1685">
        <v>1011</v>
      </c>
      <c r="O1685" t="s">
        <v>1100</v>
      </c>
      <c r="P1685" t="s">
        <v>1100</v>
      </c>
      <c r="Q1685">
        <v>1</v>
      </c>
      <c r="W1685">
        <v>0</v>
      </c>
      <c r="X1685">
        <v>-776243211</v>
      </c>
      <c r="Y1685">
        <f>(AT1685*ROUND(0.3,7))</f>
        <v>5.3999999999999999E-2</v>
      </c>
      <c r="AA1685">
        <v>0</v>
      </c>
      <c r="AB1685">
        <v>1626.29</v>
      </c>
      <c r="AC1685">
        <v>724.95</v>
      </c>
      <c r="AD1685">
        <v>0</v>
      </c>
      <c r="AE1685">
        <v>0</v>
      </c>
      <c r="AF1685">
        <v>1626.29</v>
      </c>
      <c r="AG1685">
        <v>724.95</v>
      </c>
      <c r="AH1685">
        <v>0</v>
      </c>
      <c r="AI1685">
        <v>1</v>
      </c>
      <c r="AJ1685">
        <v>1</v>
      </c>
      <c r="AK1685">
        <v>1</v>
      </c>
      <c r="AL1685">
        <v>1</v>
      </c>
      <c r="AM1685">
        <v>-2</v>
      </c>
      <c r="AN1685">
        <v>0</v>
      </c>
      <c r="AO1685">
        <v>0</v>
      </c>
      <c r="AP1685">
        <v>1</v>
      </c>
      <c r="AQ1685">
        <v>1</v>
      </c>
      <c r="AR1685">
        <v>0</v>
      </c>
      <c r="AS1685" t="s">
        <v>3</v>
      </c>
      <c r="AT1685">
        <v>0.18</v>
      </c>
      <c r="AU1685" t="s">
        <v>321</v>
      </c>
      <c r="AV1685">
        <v>1</v>
      </c>
      <c r="AW1685">
        <v>2</v>
      </c>
      <c r="AX1685">
        <v>449000404</v>
      </c>
      <c r="AY1685">
        <v>2</v>
      </c>
      <c r="AZ1685">
        <v>98304</v>
      </c>
      <c r="BA1685">
        <v>1751</v>
      </c>
      <c r="BB1685">
        <v>1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292.73219999999998</v>
      </c>
      <c r="BL1685">
        <v>130.49100000000001</v>
      </c>
      <c r="BM1685">
        <v>0</v>
      </c>
      <c r="BN1685">
        <v>0</v>
      </c>
      <c r="BO1685">
        <v>0.18</v>
      </c>
      <c r="BP1685">
        <v>1</v>
      </c>
      <c r="BQ1685">
        <v>0</v>
      </c>
      <c r="BR1685">
        <v>87.819659999999999</v>
      </c>
      <c r="BS1685">
        <v>39.147300000000001</v>
      </c>
      <c r="BT1685">
        <v>0</v>
      </c>
      <c r="BU1685">
        <v>0</v>
      </c>
      <c r="BV1685">
        <v>5.3999999999999999E-2</v>
      </c>
      <c r="BW1685">
        <v>1</v>
      </c>
      <c r="CV1685">
        <v>0</v>
      </c>
      <c r="CW1685">
        <f>ROUND(Y1685*Source!I943*DO1685,7)</f>
        <v>5.4000000000000001E-4</v>
      </c>
      <c r="CX1685">
        <f>ROUND(Y1685*Source!I943,7)</f>
        <v>5.4000000000000001E-4</v>
      </c>
      <c r="CY1685">
        <f>AB1685</f>
        <v>1626.29</v>
      </c>
      <c r="CZ1685">
        <f>AF1685</f>
        <v>1626.29</v>
      </c>
      <c r="DA1685">
        <f>AJ1685</f>
        <v>1</v>
      </c>
      <c r="DB1685">
        <f>ROUND((ROUND(AT1685*CZ1685,2)*ROUND(0.3,7)),6)</f>
        <v>87.819000000000003</v>
      </c>
      <c r="DC1685">
        <f>ROUND((ROUND(AT1685*AG1685,2)*ROUND(0.3,7)),6)</f>
        <v>39.146999999999998</v>
      </c>
      <c r="DD1685" t="s">
        <v>3</v>
      </c>
      <c r="DE1685" t="s">
        <v>3</v>
      </c>
      <c r="DF1685">
        <f t="shared" si="763"/>
        <v>0</v>
      </c>
      <c r="DG1685">
        <f t="shared" si="762"/>
        <v>0.88</v>
      </c>
      <c r="DH1685">
        <f t="shared" si="760"/>
        <v>0.39</v>
      </c>
      <c r="DI1685">
        <f t="shared" si="761"/>
        <v>0</v>
      </c>
      <c r="DJ1685">
        <f>DG1685+DH1685</f>
        <v>1.27</v>
      </c>
      <c r="DK1685">
        <v>1</v>
      </c>
      <c r="DL1685" t="s">
        <v>1223</v>
      </c>
      <c r="DM1685">
        <v>6</v>
      </c>
      <c r="DN1685" t="s">
        <v>1203</v>
      </c>
      <c r="DO1685">
        <v>1</v>
      </c>
    </row>
    <row r="1686" spans="1:119" x14ac:dyDescent="0.2">
      <c r="A1686">
        <f>ROW(Source!A943)</f>
        <v>943</v>
      </c>
      <c r="B1686">
        <v>449016111</v>
      </c>
      <c r="C1686">
        <v>449000389</v>
      </c>
      <c r="D1686">
        <v>277945805</v>
      </c>
      <c r="E1686">
        <v>1</v>
      </c>
      <c r="F1686">
        <v>1</v>
      </c>
      <c r="G1686">
        <v>1</v>
      </c>
      <c r="H1686">
        <v>2</v>
      </c>
      <c r="I1686" t="s">
        <v>1206</v>
      </c>
      <c r="J1686" t="s">
        <v>1207</v>
      </c>
      <c r="K1686" t="s">
        <v>1208</v>
      </c>
      <c r="L1686">
        <v>1368</v>
      </c>
      <c r="N1686">
        <v>1011</v>
      </c>
      <c r="O1686" t="s">
        <v>1100</v>
      </c>
      <c r="P1686" t="s">
        <v>1100</v>
      </c>
      <c r="Q1686">
        <v>1</v>
      </c>
      <c r="W1686">
        <v>0</v>
      </c>
      <c r="X1686">
        <v>721652621</v>
      </c>
      <c r="Y1686">
        <f>(AT1686*ROUND(0.3,7))</f>
        <v>5.3999999999999999E-2</v>
      </c>
      <c r="AA1686">
        <v>0</v>
      </c>
      <c r="AB1686">
        <v>641.70000000000005</v>
      </c>
      <c r="AC1686">
        <v>539.69000000000005</v>
      </c>
      <c r="AD1686">
        <v>0</v>
      </c>
      <c r="AE1686">
        <v>0</v>
      </c>
      <c r="AF1686">
        <v>641.70000000000005</v>
      </c>
      <c r="AG1686">
        <v>539.69000000000005</v>
      </c>
      <c r="AH1686">
        <v>0</v>
      </c>
      <c r="AI1686">
        <v>1</v>
      </c>
      <c r="AJ1686">
        <v>1</v>
      </c>
      <c r="AK1686">
        <v>1</v>
      </c>
      <c r="AL1686">
        <v>1</v>
      </c>
      <c r="AM1686">
        <v>-2</v>
      </c>
      <c r="AN1686">
        <v>0</v>
      </c>
      <c r="AO1686">
        <v>0</v>
      </c>
      <c r="AP1686">
        <v>1</v>
      </c>
      <c r="AQ1686">
        <v>1</v>
      </c>
      <c r="AR1686">
        <v>0</v>
      </c>
      <c r="AS1686" t="s">
        <v>3</v>
      </c>
      <c r="AT1686">
        <v>0.18</v>
      </c>
      <c r="AU1686" t="s">
        <v>321</v>
      </c>
      <c r="AV1686">
        <v>1</v>
      </c>
      <c r="AW1686">
        <v>2</v>
      </c>
      <c r="AX1686">
        <v>449000405</v>
      </c>
      <c r="AY1686">
        <v>2</v>
      </c>
      <c r="AZ1686">
        <v>98304</v>
      </c>
      <c r="BA1686">
        <v>1752</v>
      </c>
      <c r="BB1686">
        <v>1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115.506</v>
      </c>
      <c r="BL1686">
        <v>97.144200000000012</v>
      </c>
      <c r="BM1686">
        <v>0</v>
      </c>
      <c r="BN1686">
        <v>0</v>
      </c>
      <c r="BO1686">
        <v>0.18</v>
      </c>
      <c r="BP1686">
        <v>1</v>
      </c>
      <c r="BQ1686">
        <v>0</v>
      </c>
      <c r="BR1686">
        <v>34.651800000000001</v>
      </c>
      <c r="BS1686">
        <v>29.143260000000001</v>
      </c>
      <c r="BT1686">
        <v>0</v>
      </c>
      <c r="BU1686">
        <v>0</v>
      </c>
      <c r="BV1686">
        <v>5.3999999999999999E-2</v>
      </c>
      <c r="BW1686">
        <v>1</v>
      </c>
      <c r="CV1686">
        <v>0</v>
      </c>
      <c r="CW1686">
        <f>ROUND(Y1686*Source!I943*DO1686,7)</f>
        <v>5.4000000000000001E-4</v>
      </c>
      <c r="CX1686">
        <f>ROUND(Y1686*Source!I943,7)</f>
        <v>5.4000000000000001E-4</v>
      </c>
      <c r="CY1686">
        <f>AB1686</f>
        <v>641.70000000000005</v>
      </c>
      <c r="CZ1686">
        <f>AF1686</f>
        <v>641.70000000000005</v>
      </c>
      <c r="DA1686">
        <f>AJ1686</f>
        <v>1</v>
      </c>
      <c r="DB1686">
        <f>ROUND((ROUND(AT1686*CZ1686,2)*ROUND(0.3,7)),6)</f>
        <v>34.652999999999999</v>
      </c>
      <c r="DC1686">
        <f>ROUND((ROUND(AT1686*AG1686,2)*ROUND(0.3,7)),6)</f>
        <v>29.141999999999999</v>
      </c>
      <c r="DD1686" t="s">
        <v>3</v>
      </c>
      <c r="DE1686" t="s">
        <v>3</v>
      </c>
      <c r="DF1686">
        <f t="shared" si="763"/>
        <v>0</v>
      </c>
      <c r="DG1686">
        <f t="shared" si="762"/>
        <v>0.35</v>
      </c>
      <c r="DH1686">
        <f t="shared" si="760"/>
        <v>0.28999999999999998</v>
      </c>
      <c r="DI1686">
        <f t="shared" si="761"/>
        <v>0</v>
      </c>
      <c r="DJ1686">
        <f>DG1686+DH1686</f>
        <v>0.6399999999999999</v>
      </c>
      <c r="DK1686">
        <v>1</v>
      </c>
      <c r="DL1686" t="s">
        <v>1209</v>
      </c>
      <c r="DM1686">
        <v>4</v>
      </c>
      <c r="DN1686" t="s">
        <v>1203</v>
      </c>
      <c r="DO1686">
        <v>1</v>
      </c>
    </row>
    <row r="1687" spans="1:119" x14ac:dyDescent="0.2">
      <c r="A1687">
        <f>ROW(Source!A943)</f>
        <v>943</v>
      </c>
      <c r="B1687">
        <v>449016111</v>
      </c>
      <c r="C1687">
        <v>449000389</v>
      </c>
      <c r="D1687">
        <v>277946072</v>
      </c>
      <c r="E1687">
        <v>1</v>
      </c>
      <c r="F1687">
        <v>1</v>
      </c>
      <c r="G1687">
        <v>1</v>
      </c>
      <c r="H1687">
        <v>2</v>
      </c>
      <c r="I1687" t="s">
        <v>1238</v>
      </c>
      <c r="J1687" t="s">
        <v>1239</v>
      </c>
      <c r="K1687" t="s">
        <v>1240</v>
      </c>
      <c r="L1687">
        <v>1368</v>
      </c>
      <c r="N1687">
        <v>1011</v>
      </c>
      <c r="O1687" t="s">
        <v>1100</v>
      </c>
      <c r="P1687" t="s">
        <v>1100</v>
      </c>
      <c r="Q1687">
        <v>1</v>
      </c>
      <c r="W1687">
        <v>0</v>
      </c>
      <c r="X1687">
        <v>-278178338</v>
      </c>
      <c r="Y1687">
        <f>(AT1687*ROUND(0.3,7))</f>
        <v>4.2960000000000003</v>
      </c>
      <c r="AA1687">
        <v>0</v>
      </c>
      <c r="AB1687">
        <v>34.61</v>
      </c>
      <c r="AC1687">
        <v>0</v>
      </c>
      <c r="AD1687">
        <v>0</v>
      </c>
      <c r="AE1687">
        <v>0</v>
      </c>
      <c r="AF1687">
        <v>34.61</v>
      </c>
      <c r="AG1687">
        <v>0</v>
      </c>
      <c r="AH1687">
        <v>0</v>
      </c>
      <c r="AI1687">
        <v>1</v>
      </c>
      <c r="AJ1687">
        <v>1</v>
      </c>
      <c r="AK1687">
        <v>1</v>
      </c>
      <c r="AL1687">
        <v>1</v>
      </c>
      <c r="AM1687">
        <v>-2</v>
      </c>
      <c r="AN1687">
        <v>0</v>
      </c>
      <c r="AO1687">
        <v>0</v>
      </c>
      <c r="AP1687">
        <v>1</v>
      </c>
      <c r="AQ1687">
        <v>1</v>
      </c>
      <c r="AR1687">
        <v>0</v>
      </c>
      <c r="AS1687" t="s">
        <v>3</v>
      </c>
      <c r="AT1687">
        <v>14.32</v>
      </c>
      <c r="AU1687" t="s">
        <v>321</v>
      </c>
      <c r="AV1687">
        <v>1</v>
      </c>
      <c r="AW1687">
        <v>2</v>
      </c>
      <c r="AX1687">
        <v>449000406</v>
      </c>
      <c r="AY1687">
        <v>2</v>
      </c>
      <c r="AZ1687">
        <v>32768</v>
      </c>
      <c r="BA1687">
        <v>1753</v>
      </c>
      <c r="BB1687">
        <v>1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495.61520000000002</v>
      </c>
      <c r="BL1687">
        <v>0</v>
      </c>
      <c r="BM1687">
        <v>0</v>
      </c>
      <c r="BN1687">
        <v>0</v>
      </c>
      <c r="BO1687">
        <v>0</v>
      </c>
      <c r="BP1687">
        <v>1</v>
      </c>
      <c r="BQ1687">
        <v>0</v>
      </c>
      <c r="BR1687">
        <v>148.68456</v>
      </c>
      <c r="BS1687">
        <v>0</v>
      </c>
      <c r="BT1687">
        <v>0</v>
      </c>
      <c r="BU1687">
        <v>0</v>
      </c>
      <c r="BV1687">
        <v>0</v>
      </c>
      <c r="BW1687">
        <v>1</v>
      </c>
      <c r="CV1687">
        <v>0</v>
      </c>
      <c r="CW1687">
        <f>ROUND(Y1687*Source!I943*DO1687,7)</f>
        <v>0</v>
      </c>
      <c r="CX1687">
        <f>ROUND(Y1687*Source!I943,7)</f>
        <v>4.2959999999999998E-2</v>
      </c>
      <c r="CY1687">
        <f>AB1687</f>
        <v>34.61</v>
      </c>
      <c r="CZ1687">
        <f>AF1687</f>
        <v>34.61</v>
      </c>
      <c r="DA1687">
        <f>AJ1687</f>
        <v>1</v>
      </c>
      <c r="DB1687">
        <f>ROUND((ROUND(AT1687*CZ1687,2)*ROUND(0.3,7)),6)</f>
        <v>148.68600000000001</v>
      </c>
      <c r="DC1687">
        <f>ROUND((ROUND(AT1687*AG1687,2)*ROUND(0.3,7)),6)</f>
        <v>0</v>
      </c>
      <c r="DD1687" t="s">
        <v>3</v>
      </c>
      <c r="DE1687" t="s">
        <v>3</v>
      </c>
      <c r="DF1687">
        <f t="shared" si="763"/>
        <v>0</v>
      </c>
      <c r="DG1687">
        <f t="shared" si="762"/>
        <v>1.49</v>
      </c>
      <c r="DH1687">
        <f t="shared" si="760"/>
        <v>0</v>
      </c>
      <c r="DI1687">
        <f t="shared" si="761"/>
        <v>0</v>
      </c>
      <c r="DJ1687">
        <f>DG1687+DH1687</f>
        <v>1.49</v>
      </c>
      <c r="DK1687">
        <v>1</v>
      </c>
      <c r="DL1687" t="s">
        <v>3</v>
      </c>
      <c r="DM1687">
        <v>0</v>
      </c>
      <c r="DN1687" t="s">
        <v>3</v>
      </c>
      <c r="DO1687">
        <v>0</v>
      </c>
    </row>
    <row r="1688" spans="1:119" x14ac:dyDescent="0.2">
      <c r="A1688">
        <f>ROW(Source!A943)</f>
        <v>943</v>
      </c>
      <c r="B1688">
        <v>449016111</v>
      </c>
      <c r="C1688">
        <v>449000389</v>
      </c>
      <c r="D1688">
        <v>277865475</v>
      </c>
      <c r="E1688">
        <v>1</v>
      </c>
      <c r="F1688">
        <v>1</v>
      </c>
      <c r="G1688">
        <v>1</v>
      </c>
      <c r="H1688">
        <v>3</v>
      </c>
      <c r="I1688" t="s">
        <v>1210</v>
      </c>
      <c r="J1688" t="s">
        <v>1211</v>
      </c>
      <c r="K1688" t="s">
        <v>1212</v>
      </c>
      <c r="L1688">
        <v>1383</v>
      </c>
      <c r="N1688">
        <v>1013</v>
      </c>
      <c r="O1688" t="s">
        <v>1213</v>
      </c>
      <c r="P1688" t="s">
        <v>1213</v>
      </c>
      <c r="Q1688">
        <v>1</v>
      </c>
      <c r="W1688">
        <v>0</v>
      </c>
      <c r="X1688">
        <v>2066892133</v>
      </c>
      <c r="Y1688">
        <f t="shared" ref="Y1688:Y1694" si="764">(AT1688*ROUND(0,7))</f>
        <v>0</v>
      </c>
      <c r="AA1688">
        <v>7.32</v>
      </c>
      <c r="AB1688">
        <v>0</v>
      </c>
      <c r="AC1688">
        <v>0</v>
      </c>
      <c r="AD1688">
        <v>0</v>
      </c>
      <c r="AE1688">
        <v>7.32</v>
      </c>
      <c r="AF1688">
        <v>0</v>
      </c>
      <c r="AG1688">
        <v>0</v>
      </c>
      <c r="AH1688">
        <v>0</v>
      </c>
      <c r="AI1688">
        <v>1</v>
      </c>
      <c r="AJ1688">
        <v>1</v>
      </c>
      <c r="AK1688">
        <v>1</v>
      </c>
      <c r="AL1688">
        <v>1</v>
      </c>
      <c r="AM1688">
        <v>-2</v>
      </c>
      <c r="AN1688">
        <v>0</v>
      </c>
      <c r="AO1688">
        <v>0</v>
      </c>
      <c r="AP1688">
        <v>1</v>
      </c>
      <c r="AQ1688">
        <v>1</v>
      </c>
      <c r="AR1688">
        <v>0</v>
      </c>
      <c r="AS1688" t="s">
        <v>3</v>
      </c>
      <c r="AT1688">
        <v>0.56799999999999995</v>
      </c>
      <c r="AU1688" t="s">
        <v>135</v>
      </c>
      <c r="AV1688">
        <v>0</v>
      </c>
      <c r="AW1688">
        <v>2</v>
      </c>
      <c r="AX1688">
        <v>449000407</v>
      </c>
      <c r="AY1688">
        <v>2</v>
      </c>
      <c r="AZ1688">
        <v>16384</v>
      </c>
      <c r="BA1688">
        <v>1754</v>
      </c>
      <c r="BB1688">
        <v>1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4.1577599999999997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1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CV1688">
        <v>0</v>
      </c>
      <c r="CW1688">
        <v>0</v>
      </c>
      <c r="CX1688">
        <f>ROUND(Y1688*Source!I943,7)</f>
        <v>0</v>
      </c>
      <c r="CY1688">
        <f t="shared" ref="CY1688:CY1694" si="765">AA1688</f>
        <v>7.32</v>
      </c>
      <c r="CZ1688">
        <f t="shared" ref="CZ1688:CZ1694" si="766">AE1688</f>
        <v>7.32</v>
      </c>
      <c r="DA1688">
        <f t="shared" ref="DA1688:DA1694" si="767">AI1688</f>
        <v>1</v>
      </c>
      <c r="DB1688">
        <f t="shared" ref="DB1688:DB1694" si="768">ROUND((ROUND(AT1688*CZ1688,2)*ROUND(0,7)),6)</f>
        <v>0</v>
      </c>
      <c r="DC1688">
        <f t="shared" ref="DC1688:DC1694" si="769">ROUND((ROUND(AT1688*AG1688,2)*ROUND(0,7)),6)</f>
        <v>0</v>
      </c>
      <c r="DD1688" t="s">
        <v>3</v>
      </c>
      <c r="DE1688" t="s">
        <v>3</v>
      </c>
      <c r="DF1688">
        <f t="shared" si="763"/>
        <v>0</v>
      </c>
      <c r="DG1688">
        <f t="shared" si="762"/>
        <v>0</v>
      </c>
      <c r="DH1688">
        <f t="shared" si="760"/>
        <v>0</v>
      </c>
      <c r="DI1688">
        <f t="shared" si="761"/>
        <v>0</v>
      </c>
      <c r="DJ1688">
        <f t="shared" ref="DJ1688:DJ1694" si="770">DF1688</f>
        <v>0</v>
      </c>
      <c r="DK1688">
        <v>1</v>
      </c>
      <c r="DL1688" t="s">
        <v>3</v>
      </c>
      <c r="DM1688">
        <v>0</v>
      </c>
      <c r="DN1688" t="s">
        <v>3</v>
      </c>
      <c r="DO1688">
        <v>0</v>
      </c>
    </row>
    <row r="1689" spans="1:119" x14ac:dyDescent="0.2">
      <c r="A1689">
        <f>ROW(Source!A943)</f>
        <v>943</v>
      </c>
      <c r="B1689">
        <v>449016111</v>
      </c>
      <c r="C1689">
        <v>449000389</v>
      </c>
      <c r="D1689">
        <v>277866682</v>
      </c>
      <c r="E1689">
        <v>1</v>
      </c>
      <c r="F1689">
        <v>1</v>
      </c>
      <c r="G1689">
        <v>1</v>
      </c>
      <c r="H1689">
        <v>3</v>
      </c>
      <c r="I1689" t="s">
        <v>1320</v>
      </c>
      <c r="J1689" t="s">
        <v>1321</v>
      </c>
      <c r="K1689" t="s">
        <v>1322</v>
      </c>
      <c r="L1689">
        <v>1346</v>
      </c>
      <c r="N1689">
        <v>1009</v>
      </c>
      <c r="O1689" t="s">
        <v>441</v>
      </c>
      <c r="P1689" t="s">
        <v>441</v>
      </c>
      <c r="Q1689">
        <v>1</v>
      </c>
      <c r="W1689">
        <v>0</v>
      </c>
      <c r="X1689">
        <v>1568892381</v>
      </c>
      <c r="Y1689">
        <f t="shared" si="764"/>
        <v>0</v>
      </c>
      <c r="AA1689">
        <v>121.39</v>
      </c>
      <c r="AB1689">
        <v>0</v>
      </c>
      <c r="AC1689">
        <v>0</v>
      </c>
      <c r="AD1689">
        <v>0</v>
      </c>
      <c r="AE1689">
        <v>155.63</v>
      </c>
      <c r="AF1689">
        <v>0</v>
      </c>
      <c r="AG1689">
        <v>0</v>
      </c>
      <c r="AH1689">
        <v>0</v>
      </c>
      <c r="AI1689">
        <v>0.78</v>
      </c>
      <c r="AJ1689">
        <v>1</v>
      </c>
      <c r="AK1689">
        <v>1</v>
      </c>
      <c r="AL1689">
        <v>1</v>
      </c>
      <c r="AM1689">
        <v>2</v>
      </c>
      <c r="AN1689">
        <v>0</v>
      </c>
      <c r="AO1689">
        <v>0</v>
      </c>
      <c r="AP1689">
        <v>1</v>
      </c>
      <c r="AQ1689">
        <v>1</v>
      </c>
      <c r="AR1689">
        <v>0</v>
      </c>
      <c r="AS1689" t="s">
        <v>3</v>
      </c>
      <c r="AT1689">
        <v>1.05</v>
      </c>
      <c r="AU1689" t="s">
        <v>135</v>
      </c>
      <c r="AV1689">
        <v>0</v>
      </c>
      <c r="AW1689">
        <v>2</v>
      </c>
      <c r="AX1689">
        <v>449000408</v>
      </c>
      <c r="AY1689">
        <v>1</v>
      </c>
      <c r="AZ1689">
        <v>0</v>
      </c>
      <c r="BA1689">
        <v>1755</v>
      </c>
      <c r="BB1689">
        <v>1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163.41149999999999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1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CV1689">
        <v>0</v>
      </c>
      <c r="CW1689">
        <v>0</v>
      </c>
      <c r="CX1689">
        <f>ROUND(Y1689*Source!I943,7)</f>
        <v>0</v>
      </c>
      <c r="CY1689">
        <f t="shared" si="765"/>
        <v>121.39</v>
      </c>
      <c r="CZ1689">
        <f t="shared" si="766"/>
        <v>155.63</v>
      </c>
      <c r="DA1689">
        <f t="shared" si="767"/>
        <v>0.78</v>
      </c>
      <c r="DB1689">
        <f t="shared" si="768"/>
        <v>0</v>
      </c>
      <c r="DC1689">
        <f t="shared" si="769"/>
        <v>0</v>
      </c>
      <c r="DD1689" t="s">
        <v>3</v>
      </c>
      <c r="DE1689" t="s">
        <v>3</v>
      </c>
      <c r="DF1689">
        <f t="shared" ref="DF1689:DF1694" si="771">ROUND(ROUND(AE1689*AI1689,2)*CX1689,2)</f>
        <v>0</v>
      </c>
      <c r="DG1689">
        <f t="shared" si="762"/>
        <v>0</v>
      </c>
      <c r="DH1689">
        <f t="shared" si="760"/>
        <v>0</v>
      </c>
      <c r="DI1689">
        <f t="shared" si="761"/>
        <v>0</v>
      </c>
      <c r="DJ1689">
        <f t="shared" si="770"/>
        <v>0</v>
      </c>
      <c r="DK1689">
        <v>0</v>
      </c>
      <c r="DL1689" t="s">
        <v>3</v>
      </c>
      <c r="DM1689">
        <v>0</v>
      </c>
      <c r="DN1689" t="s">
        <v>3</v>
      </c>
      <c r="DO1689">
        <v>0</v>
      </c>
    </row>
    <row r="1690" spans="1:119" x14ac:dyDescent="0.2">
      <c r="A1690">
        <f>ROW(Source!A943)</f>
        <v>943</v>
      </c>
      <c r="B1690">
        <v>449016111</v>
      </c>
      <c r="C1690">
        <v>449000389</v>
      </c>
      <c r="D1690">
        <v>277867740</v>
      </c>
      <c r="E1690">
        <v>1</v>
      </c>
      <c r="F1690">
        <v>1</v>
      </c>
      <c r="G1690">
        <v>1</v>
      </c>
      <c r="H1690">
        <v>3</v>
      </c>
      <c r="I1690" t="s">
        <v>1686</v>
      </c>
      <c r="J1690" t="s">
        <v>1687</v>
      </c>
      <c r="K1690" t="s">
        <v>1688</v>
      </c>
      <c r="L1690">
        <v>1348</v>
      </c>
      <c r="N1690">
        <v>1009</v>
      </c>
      <c r="O1690" t="s">
        <v>83</v>
      </c>
      <c r="P1690" t="s">
        <v>83</v>
      </c>
      <c r="Q1690">
        <v>1000</v>
      </c>
      <c r="W1690">
        <v>0</v>
      </c>
      <c r="X1690">
        <v>-308721405</v>
      </c>
      <c r="Y1690">
        <f t="shared" si="764"/>
        <v>0</v>
      </c>
      <c r="AA1690">
        <v>164353.74</v>
      </c>
      <c r="AB1690">
        <v>0</v>
      </c>
      <c r="AC1690">
        <v>0</v>
      </c>
      <c r="AD1690">
        <v>0</v>
      </c>
      <c r="AE1690">
        <v>127406</v>
      </c>
      <c r="AF1690">
        <v>0</v>
      </c>
      <c r="AG1690">
        <v>0</v>
      </c>
      <c r="AH1690">
        <v>0</v>
      </c>
      <c r="AI1690">
        <v>1.29</v>
      </c>
      <c r="AJ1690">
        <v>1</v>
      </c>
      <c r="AK1690">
        <v>1</v>
      </c>
      <c r="AL1690">
        <v>1</v>
      </c>
      <c r="AM1690">
        <v>2</v>
      </c>
      <c r="AN1690">
        <v>0</v>
      </c>
      <c r="AO1690">
        <v>0</v>
      </c>
      <c r="AP1690">
        <v>1</v>
      </c>
      <c r="AQ1690">
        <v>1</v>
      </c>
      <c r="AR1690">
        <v>0</v>
      </c>
      <c r="AS1690" t="s">
        <v>3</v>
      </c>
      <c r="AT1690">
        <v>2.1800000000000001E-3</v>
      </c>
      <c r="AU1690" t="s">
        <v>135</v>
      </c>
      <c r="AV1690">
        <v>0</v>
      </c>
      <c r="AW1690">
        <v>2</v>
      </c>
      <c r="AX1690">
        <v>449000409</v>
      </c>
      <c r="AY1690">
        <v>1</v>
      </c>
      <c r="AZ1690">
        <v>0</v>
      </c>
      <c r="BA1690">
        <v>1756</v>
      </c>
      <c r="BB1690">
        <v>1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277.74508000000003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1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CV1690">
        <v>0</v>
      </c>
      <c r="CW1690">
        <v>0</v>
      </c>
      <c r="CX1690">
        <f>ROUND(Y1690*Source!I943,7)</f>
        <v>0</v>
      </c>
      <c r="CY1690">
        <f t="shared" si="765"/>
        <v>164353.74</v>
      </c>
      <c r="CZ1690">
        <f t="shared" si="766"/>
        <v>127406</v>
      </c>
      <c r="DA1690">
        <f t="shared" si="767"/>
        <v>1.29</v>
      </c>
      <c r="DB1690">
        <f t="shared" si="768"/>
        <v>0</v>
      </c>
      <c r="DC1690">
        <f t="shared" si="769"/>
        <v>0</v>
      </c>
      <c r="DD1690" t="s">
        <v>3</v>
      </c>
      <c r="DE1690" t="s">
        <v>3</v>
      </c>
      <c r="DF1690">
        <f t="shared" si="771"/>
        <v>0</v>
      </c>
      <c r="DG1690">
        <f t="shared" si="762"/>
        <v>0</v>
      </c>
      <c r="DH1690">
        <f t="shared" si="760"/>
        <v>0</v>
      </c>
      <c r="DI1690">
        <f t="shared" si="761"/>
        <v>0</v>
      </c>
      <c r="DJ1690">
        <f t="shared" si="770"/>
        <v>0</v>
      </c>
      <c r="DK1690">
        <v>0</v>
      </c>
      <c r="DL1690" t="s">
        <v>3</v>
      </c>
      <c r="DM1690">
        <v>0</v>
      </c>
      <c r="DN1690" t="s">
        <v>3</v>
      </c>
      <c r="DO1690">
        <v>0</v>
      </c>
    </row>
    <row r="1691" spans="1:119" x14ac:dyDescent="0.2">
      <c r="A1691">
        <f>ROW(Source!A943)</f>
        <v>943</v>
      </c>
      <c r="B1691">
        <v>449016111</v>
      </c>
      <c r="C1691">
        <v>449000389</v>
      </c>
      <c r="D1691">
        <v>277879488</v>
      </c>
      <c r="E1691">
        <v>1</v>
      </c>
      <c r="F1691">
        <v>1</v>
      </c>
      <c r="G1691">
        <v>1</v>
      </c>
      <c r="H1691">
        <v>3</v>
      </c>
      <c r="I1691" t="s">
        <v>1752</v>
      </c>
      <c r="J1691" t="s">
        <v>1753</v>
      </c>
      <c r="K1691" t="s">
        <v>1754</v>
      </c>
      <c r="L1691">
        <v>1348</v>
      </c>
      <c r="N1691">
        <v>1009</v>
      </c>
      <c r="O1691" t="s">
        <v>83</v>
      </c>
      <c r="P1691" t="s">
        <v>83</v>
      </c>
      <c r="Q1691">
        <v>1000</v>
      </c>
      <c r="W1691">
        <v>0</v>
      </c>
      <c r="X1691">
        <v>-393839491</v>
      </c>
      <c r="Y1691">
        <f t="shared" si="764"/>
        <v>0</v>
      </c>
      <c r="AA1691">
        <v>52029.73</v>
      </c>
      <c r="AB1691">
        <v>0</v>
      </c>
      <c r="AC1691">
        <v>0</v>
      </c>
      <c r="AD1691">
        <v>0</v>
      </c>
      <c r="AE1691">
        <v>70310.45</v>
      </c>
      <c r="AF1691">
        <v>0</v>
      </c>
      <c r="AG1691">
        <v>0</v>
      </c>
      <c r="AH1691">
        <v>0</v>
      </c>
      <c r="AI1691">
        <v>0.74</v>
      </c>
      <c r="AJ1691">
        <v>1</v>
      </c>
      <c r="AK1691">
        <v>1</v>
      </c>
      <c r="AL1691">
        <v>1</v>
      </c>
      <c r="AM1691">
        <v>2</v>
      </c>
      <c r="AN1691">
        <v>0</v>
      </c>
      <c r="AO1691">
        <v>0</v>
      </c>
      <c r="AP1691">
        <v>1</v>
      </c>
      <c r="AQ1691">
        <v>1</v>
      </c>
      <c r="AR1691">
        <v>0</v>
      </c>
      <c r="AS1691" t="s">
        <v>3</v>
      </c>
      <c r="AT1691">
        <v>5.1499999999999997E-2</v>
      </c>
      <c r="AU1691" t="s">
        <v>135</v>
      </c>
      <c r="AV1691">
        <v>0</v>
      </c>
      <c r="AW1691">
        <v>2</v>
      </c>
      <c r="AX1691">
        <v>449000410</v>
      </c>
      <c r="AY1691">
        <v>1</v>
      </c>
      <c r="AZ1691">
        <v>0</v>
      </c>
      <c r="BA1691">
        <v>1757</v>
      </c>
      <c r="BB1691">
        <v>1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3620.9881749999995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1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CV1691">
        <v>0</v>
      </c>
      <c r="CW1691">
        <v>0</v>
      </c>
      <c r="CX1691">
        <f>ROUND(Y1691*Source!I943,7)</f>
        <v>0</v>
      </c>
      <c r="CY1691">
        <f t="shared" si="765"/>
        <v>52029.73</v>
      </c>
      <c r="CZ1691">
        <f t="shared" si="766"/>
        <v>70310.45</v>
      </c>
      <c r="DA1691">
        <f t="shared" si="767"/>
        <v>0.74</v>
      </c>
      <c r="DB1691">
        <f t="shared" si="768"/>
        <v>0</v>
      </c>
      <c r="DC1691">
        <f t="shared" si="769"/>
        <v>0</v>
      </c>
      <c r="DD1691" t="s">
        <v>3</v>
      </c>
      <c r="DE1691" t="s">
        <v>3</v>
      </c>
      <c r="DF1691">
        <f t="shared" si="771"/>
        <v>0</v>
      </c>
      <c r="DG1691">
        <f t="shared" si="762"/>
        <v>0</v>
      </c>
      <c r="DH1691">
        <f t="shared" si="760"/>
        <v>0</v>
      </c>
      <c r="DI1691">
        <f t="shared" si="761"/>
        <v>0</v>
      </c>
      <c r="DJ1691">
        <f t="shared" si="770"/>
        <v>0</v>
      </c>
      <c r="DK1691">
        <v>0</v>
      </c>
      <c r="DL1691" t="s">
        <v>3</v>
      </c>
      <c r="DM1691">
        <v>0</v>
      </c>
      <c r="DN1691" t="s">
        <v>3</v>
      </c>
      <c r="DO1691">
        <v>0</v>
      </c>
    </row>
    <row r="1692" spans="1:119" x14ac:dyDescent="0.2">
      <c r="A1692">
        <f>ROW(Source!A943)</f>
        <v>943</v>
      </c>
      <c r="B1692">
        <v>449016111</v>
      </c>
      <c r="C1692">
        <v>449000389</v>
      </c>
      <c r="D1692">
        <v>277902122</v>
      </c>
      <c r="E1692">
        <v>1</v>
      </c>
      <c r="F1692">
        <v>1</v>
      </c>
      <c r="G1692">
        <v>1</v>
      </c>
      <c r="H1692">
        <v>3</v>
      </c>
      <c r="I1692" t="s">
        <v>1882</v>
      </c>
      <c r="J1692" t="s">
        <v>1883</v>
      </c>
      <c r="K1692" t="s">
        <v>1884</v>
      </c>
      <c r="L1692">
        <v>1301</v>
      </c>
      <c r="N1692">
        <v>1003</v>
      </c>
      <c r="O1692" t="s">
        <v>211</v>
      </c>
      <c r="P1692" t="s">
        <v>211</v>
      </c>
      <c r="Q1692">
        <v>1</v>
      </c>
      <c r="W1692">
        <v>0</v>
      </c>
      <c r="X1692">
        <v>-862626069</v>
      </c>
      <c r="Y1692">
        <f t="shared" si="764"/>
        <v>0</v>
      </c>
      <c r="AA1692">
        <v>217.61</v>
      </c>
      <c r="AB1692">
        <v>0</v>
      </c>
      <c r="AC1692">
        <v>0</v>
      </c>
      <c r="AD1692">
        <v>0</v>
      </c>
      <c r="AE1692">
        <v>272.01</v>
      </c>
      <c r="AF1692">
        <v>0</v>
      </c>
      <c r="AG1692">
        <v>0</v>
      </c>
      <c r="AH1692">
        <v>0</v>
      </c>
      <c r="AI1692">
        <v>0.8</v>
      </c>
      <c r="AJ1692">
        <v>1</v>
      </c>
      <c r="AK1692">
        <v>1</v>
      </c>
      <c r="AL1692">
        <v>1</v>
      </c>
      <c r="AM1692">
        <v>2</v>
      </c>
      <c r="AN1692">
        <v>0</v>
      </c>
      <c r="AO1692">
        <v>0</v>
      </c>
      <c r="AP1692">
        <v>1</v>
      </c>
      <c r="AQ1692">
        <v>1</v>
      </c>
      <c r="AR1692">
        <v>0</v>
      </c>
      <c r="AS1692" t="s">
        <v>3</v>
      </c>
      <c r="AT1692">
        <v>2.5</v>
      </c>
      <c r="AU1692" t="s">
        <v>135</v>
      </c>
      <c r="AV1692">
        <v>0</v>
      </c>
      <c r="AW1692">
        <v>2</v>
      </c>
      <c r="AX1692">
        <v>449000411</v>
      </c>
      <c r="AY1692">
        <v>1</v>
      </c>
      <c r="AZ1692">
        <v>0</v>
      </c>
      <c r="BA1692">
        <v>1758</v>
      </c>
      <c r="BB1692">
        <v>1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680.02499999999998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1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CV1692">
        <v>0</v>
      </c>
      <c r="CW1692">
        <v>0</v>
      </c>
      <c r="CX1692">
        <f>ROUND(Y1692*Source!I943,7)</f>
        <v>0</v>
      </c>
      <c r="CY1692">
        <f t="shared" si="765"/>
        <v>217.61</v>
      </c>
      <c r="CZ1692">
        <f t="shared" si="766"/>
        <v>272.01</v>
      </c>
      <c r="DA1692">
        <f t="shared" si="767"/>
        <v>0.8</v>
      </c>
      <c r="DB1692">
        <f t="shared" si="768"/>
        <v>0</v>
      </c>
      <c r="DC1692">
        <f t="shared" si="769"/>
        <v>0</v>
      </c>
      <c r="DD1692" t="s">
        <v>3</v>
      </c>
      <c r="DE1692" t="s">
        <v>3</v>
      </c>
      <c r="DF1692">
        <f t="shared" si="771"/>
        <v>0</v>
      </c>
      <c r="DG1692">
        <f t="shared" si="762"/>
        <v>0</v>
      </c>
      <c r="DH1692">
        <f t="shared" si="760"/>
        <v>0</v>
      </c>
      <c r="DI1692">
        <f t="shared" si="761"/>
        <v>0</v>
      </c>
      <c r="DJ1692">
        <f t="shared" si="770"/>
        <v>0</v>
      </c>
      <c r="DK1692">
        <v>0</v>
      </c>
      <c r="DL1692" t="s">
        <v>3</v>
      </c>
      <c r="DM1692">
        <v>0</v>
      </c>
      <c r="DN1692" t="s">
        <v>3</v>
      </c>
      <c r="DO1692">
        <v>0</v>
      </c>
    </row>
    <row r="1693" spans="1:119" x14ac:dyDescent="0.2">
      <c r="A1693">
        <f>ROW(Source!A943)</f>
        <v>943</v>
      </c>
      <c r="B1693">
        <v>449016111</v>
      </c>
      <c r="C1693">
        <v>449000389</v>
      </c>
      <c r="D1693">
        <v>277908024</v>
      </c>
      <c r="E1693">
        <v>1</v>
      </c>
      <c r="F1693">
        <v>1</v>
      </c>
      <c r="G1693">
        <v>1</v>
      </c>
      <c r="H1693">
        <v>3</v>
      </c>
      <c r="I1693" t="s">
        <v>1802</v>
      </c>
      <c r="J1693" t="s">
        <v>1803</v>
      </c>
      <c r="K1693" t="s">
        <v>1804</v>
      </c>
      <c r="L1693">
        <v>1455</v>
      </c>
      <c r="N1693">
        <v>1013</v>
      </c>
      <c r="O1693" t="s">
        <v>163</v>
      </c>
      <c r="P1693" t="s">
        <v>163</v>
      </c>
      <c r="Q1693">
        <v>1</v>
      </c>
      <c r="W1693">
        <v>0</v>
      </c>
      <c r="X1693">
        <v>-598792100</v>
      </c>
      <c r="Y1693">
        <f t="shared" si="764"/>
        <v>0</v>
      </c>
      <c r="AA1693">
        <v>1303.67</v>
      </c>
      <c r="AB1693">
        <v>0</v>
      </c>
      <c r="AC1693">
        <v>0</v>
      </c>
      <c r="AD1693">
        <v>0</v>
      </c>
      <c r="AE1693">
        <v>944.69</v>
      </c>
      <c r="AF1693">
        <v>0</v>
      </c>
      <c r="AG1693">
        <v>0</v>
      </c>
      <c r="AH1693">
        <v>0</v>
      </c>
      <c r="AI1693">
        <v>1.38</v>
      </c>
      <c r="AJ1693">
        <v>1</v>
      </c>
      <c r="AK1693">
        <v>1</v>
      </c>
      <c r="AL1693">
        <v>1</v>
      </c>
      <c r="AM1693">
        <v>2</v>
      </c>
      <c r="AN1693">
        <v>0</v>
      </c>
      <c r="AO1693">
        <v>0</v>
      </c>
      <c r="AP1693">
        <v>1</v>
      </c>
      <c r="AQ1693">
        <v>1</v>
      </c>
      <c r="AR1693">
        <v>0</v>
      </c>
      <c r="AS1693" t="s">
        <v>3</v>
      </c>
      <c r="AT1693">
        <v>0.5</v>
      </c>
      <c r="AU1693" t="s">
        <v>135</v>
      </c>
      <c r="AV1693">
        <v>0</v>
      </c>
      <c r="AW1693">
        <v>2</v>
      </c>
      <c r="AX1693">
        <v>449000412</v>
      </c>
      <c r="AY1693">
        <v>1</v>
      </c>
      <c r="AZ1693">
        <v>0</v>
      </c>
      <c r="BA1693">
        <v>1759</v>
      </c>
      <c r="BB1693">
        <v>1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472.34500000000003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1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CV1693">
        <v>0</v>
      </c>
      <c r="CW1693">
        <v>0</v>
      </c>
      <c r="CX1693">
        <f>ROUND(Y1693*Source!I943,7)</f>
        <v>0</v>
      </c>
      <c r="CY1693">
        <f t="shared" si="765"/>
        <v>1303.67</v>
      </c>
      <c r="CZ1693">
        <f t="shared" si="766"/>
        <v>944.69</v>
      </c>
      <c r="DA1693">
        <f t="shared" si="767"/>
        <v>1.38</v>
      </c>
      <c r="DB1693">
        <f t="shared" si="768"/>
        <v>0</v>
      </c>
      <c r="DC1693">
        <f t="shared" si="769"/>
        <v>0</v>
      </c>
      <c r="DD1693" t="s">
        <v>3</v>
      </c>
      <c r="DE1693" t="s">
        <v>3</v>
      </c>
      <c r="DF1693">
        <f t="shared" si="771"/>
        <v>0</v>
      </c>
      <c r="DG1693">
        <f t="shared" si="762"/>
        <v>0</v>
      </c>
      <c r="DH1693">
        <f t="shared" si="760"/>
        <v>0</v>
      </c>
      <c r="DI1693">
        <f t="shared" si="761"/>
        <v>0</v>
      </c>
      <c r="DJ1693">
        <f t="shared" si="770"/>
        <v>0</v>
      </c>
      <c r="DK1693">
        <v>0</v>
      </c>
      <c r="DL1693" t="s">
        <v>3</v>
      </c>
      <c r="DM1693">
        <v>0</v>
      </c>
      <c r="DN1693" t="s">
        <v>3</v>
      </c>
      <c r="DO1693">
        <v>0</v>
      </c>
    </row>
    <row r="1694" spans="1:119" x14ac:dyDescent="0.2">
      <c r="A1694">
        <f>ROW(Source!A943)</f>
        <v>943</v>
      </c>
      <c r="B1694">
        <v>449016111</v>
      </c>
      <c r="C1694">
        <v>449000389</v>
      </c>
      <c r="D1694">
        <v>277908235</v>
      </c>
      <c r="E1694">
        <v>1</v>
      </c>
      <c r="F1694">
        <v>1</v>
      </c>
      <c r="G1694">
        <v>1</v>
      </c>
      <c r="H1694">
        <v>3</v>
      </c>
      <c r="I1694" t="s">
        <v>1885</v>
      </c>
      <c r="J1694" t="s">
        <v>1886</v>
      </c>
      <c r="K1694" t="s">
        <v>1887</v>
      </c>
      <c r="L1694">
        <v>1407</v>
      </c>
      <c r="N1694">
        <v>1013</v>
      </c>
      <c r="O1694" t="s">
        <v>1250</v>
      </c>
      <c r="P1694" t="s">
        <v>1250</v>
      </c>
      <c r="Q1694">
        <v>1</v>
      </c>
      <c r="W1694">
        <v>0</v>
      </c>
      <c r="X1694">
        <v>-996570950</v>
      </c>
      <c r="Y1694">
        <f t="shared" si="764"/>
        <v>0</v>
      </c>
      <c r="AA1694">
        <v>5049.34</v>
      </c>
      <c r="AB1694">
        <v>0</v>
      </c>
      <c r="AC1694">
        <v>0</v>
      </c>
      <c r="AD1694">
        <v>0</v>
      </c>
      <c r="AE1694">
        <v>3658.94</v>
      </c>
      <c r="AF1694">
        <v>0</v>
      </c>
      <c r="AG1694">
        <v>0</v>
      </c>
      <c r="AH1694">
        <v>0</v>
      </c>
      <c r="AI1694">
        <v>1.38</v>
      </c>
      <c r="AJ1694">
        <v>1</v>
      </c>
      <c r="AK1694">
        <v>1</v>
      </c>
      <c r="AL1694">
        <v>1</v>
      </c>
      <c r="AM1694">
        <v>2</v>
      </c>
      <c r="AN1694">
        <v>0</v>
      </c>
      <c r="AO1694">
        <v>0</v>
      </c>
      <c r="AP1694">
        <v>1</v>
      </c>
      <c r="AQ1694">
        <v>1</v>
      </c>
      <c r="AR1694">
        <v>0</v>
      </c>
      <c r="AS1694" t="s">
        <v>3</v>
      </c>
      <c r="AT1694">
        <v>0.01</v>
      </c>
      <c r="AU1694" t="s">
        <v>135</v>
      </c>
      <c r="AV1694">
        <v>0</v>
      </c>
      <c r="AW1694">
        <v>2</v>
      </c>
      <c r="AX1694">
        <v>449000413</v>
      </c>
      <c r="AY1694">
        <v>1</v>
      </c>
      <c r="AZ1694">
        <v>0</v>
      </c>
      <c r="BA1694">
        <v>1760</v>
      </c>
      <c r="BB1694">
        <v>1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36.589400000000005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1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CV1694">
        <v>0</v>
      </c>
      <c r="CW1694">
        <v>0</v>
      </c>
      <c r="CX1694">
        <f>ROUND(Y1694*Source!I943,7)</f>
        <v>0</v>
      </c>
      <c r="CY1694">
        <f t="shared" si="765"/>
        <v>5049.34</v>
      </c>
      <c r="CZ1694">
        <f t="shared" si="766"/>
        <v>3658.94</v>
      </c>
      <c r="DA1694">
        <f t="shared" si="767"/>
        <v>1.38</v>
      </c>
      <c r="DB1694">
        <f t="shared" si="768"/>
        <v>0</v>
      </c>
      <c r="DC1694">
        <f t="shared" si="769"/>
        <v>0</v>
      </c>
      <c r="DD1694" t="s">
        <v>3</v>
      </c>
      <c r="DE1694" t="s">
        <v>3</v>
      </c>
      <c r="DF1694">
        <f t="shared" si="771"/>
        <v>0</v>
      </c>
      <c r="DG1694">
        <f t="shared" si="762"/>
        <v>0</v>
      </c>
      <c r="DH1694">
        <f t="shared" si="760"/>
        <v>0</v>
      </c>
      <c r="DI1694">
        <f t="shared" si="761"/>
        <v>0</v>
      </c>
      <c r="DJ1694">
        <f t="shared" si="770"/>
        <v>0</v>
      </c>
      <c r="DK1694">
        <v>0</v>
      </c>
      <c r="DL1694" t="s">
        <v>3</v>
      </c>
      <c r="DM1694">
        <v>0</v>
      </c>
      <c r="DN1694" t="s">
        <v>3</v>
      </c>
      <c r="DO1694">
        <v>0</v>
      </c>
    </row>
    <row r="1695" spans="1:119" x14ac:dyDescent="0.2">
      <c r="A1695">
        <f>ROW(Source!A944)</f>
        <v>944</v>
      </c>
      <c r="B1695">
        <v>449016111</v>
      </c>
      <c r="C1695">
        <v>449000415</v>
      </c>
      <c r="D1695">
        <v>277560299</v>
      </c>
      <c r="E1695">
        <v>109</v>
      </c>
      <c r="F1695">
        <v>1</v>
      </c>
      <c r="G1695">
        <v>1</v>
      </c>
      <c r="H1695">
        <v>1</v>
      </c>
      <c r="I1695" t="s">
        <v>1843</v>
      </c>
      <c r="J1695" t="s">
        <v>3</v>
      </c>
      <c r="K1695" t="s">
        <v>1844</v>
      </c>
      <c r="L1695">
        <v>1191</v>
      </c>
      <c r="N1695">
        <v>1013</v>
      </c>
      <c r="O1695" t="s">
        <v>1203</v>
      </c>
      <c r="P1695" t="s">
        <v>1203</v>
      </c>
      <c r="Q1695">
        <v>1</v>
      </c>
      <c r="W1695">
        <v>0</v>
      </c>
      <c r="X1695">
        <v>-2012709214</v>
      </c>
      <c r="Y1695">
        <f>AT1695</f>
        <v>27.76</v>
      </c>
      <c r="AA1695">
        <v>0</v>
      </c>
      <c r="AB1695">
        <v>0</v>
      </c>
      <c r="AC1695">
        <v>0</v>
      </c>
      <c r="AD1695">
        <v>527.6</v>
      </c>
      <c r="AE1695">
        <v>0</v>
      </c>
      <c r="AF1695">
        <v>0</v>
      </c>
      <c r="AG1695">
        <v>0</v>
      </c>
      <c r="AH1695">
        <v>527.6</v>
      </c>
      <c r="AI1695">
        <v>1</v>
      </c>
      <c r="AJ1695">
        <v>1</v>
      </c>
      <c r="AK1695">
        <v>1</v>
      </c>
      <c r="AL1695">
        <v>1</v>
      </c>
      <c r="AM1695">
        <v>-2</v>
      </c>
      <c r="AN1695">
        <v>0</v>
      </c>
      <c r="AO1695">
        <v>0</v>
      </c>
      <c r="AP1695">
        <v>1</v>
      </c>
      <c r="AQ1695">
        <v>1</v>
      </c>
      <c r="AR1695">
        <v>0</v>
      </c>
      <c r="AS1695" t="s">
        <v>3</v>
      </c>
      <c r="AT1695">
        <v>27.76</v>
      </c>
      <c r="AU1695" t="s">
        <v>3</v>
      </c>
      <c r="AV1695">
        <v>1</v>
      </c>
      <c r="AW1695">
        <v>2</v>
      </c>
      <c r="AX1695">
        <v>449000428</v>
      </c>
      <c r="AY1695">
        <v>2</v>
      </c>
      <c r="AZ1695">
        <v>131072</v>
      </c>
      <c r="BA1695">
        <v>1762</v>
      </c>
      <c r="BB1695">
        <v>1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14646.176000000001</v>
      </c>
      <c r="BN1695">
        <v>27.76</v>
      </c>
      <c r="BO1695">
        <v>0</v>
      </c>
      <c r="BP1695">
        <v>1</v>
      </c>
      <c r="BQ1695">
        <v>0</v>
      </c>
      <c r="BR1695">
        <v>0</v>
      </c>
      <c r="BS1695">
        <v>0</v>
      </c>
      <c r="BT1695">
        <v>14646.176000000001</v>
      </c>
      <c r="BU1695">
        <v>27.76</v>
      </c>
      <c r="BV1695">
        <v>0</v>
      </c>
      <c r="BW1695">
        <v>1</v>
      </c>
      <c r="CU1695">
        <f>ROUND(AT1695*Source!I944*AH1695*AL1695,2)</f>
        <v>146.46</v>
      </c>
      <c r="CV1695">
        <f>ROUND(Y1695*Source!I944,7)</f>
        <v>0.27760000000000001</v>
      </c>
      <c r="CW1695">
        <v>0</v>
      </c>
      <c r="CX1695">
        <f>ROUND(Y1695*Source!I944,7)</f>
        <v>0.27760000000000001</v>
      </c>
      <c r="CY1695">
        <f>AD1695</f>
        <v>527.6</v>
      </c>
      <c r="CZ1695">
        <f>AH1695</f>
        <v>527.6</v>
      </c>
      <c r="DA1695">
        <f>AL1695</f>
        <v>1</v>
      </c>
      <c r="DB1695">
        <f>ROUND(ROUND(AT1695*CZ1695,2),6)</f>
        <v>14646.18</v>
      </c>
      <c r="DC1695">
        <f>ROUND(ROUND(AT1695*AG1695,2),6)</f>
        <v>0</v>
      </c>
      <c r="DD1695" t="s">
        <v>3</v>
      </c>
      <c r="DE1695" t="s">
        <v>3</v>
      </c>
      <c r="DF1695">
        <f t="shared" ref="DF1695:DF1700" si="772">ROUND(ROUND(AE1695,2)*CX1695,2)</f>
        <v>0</v>
      </c>
      <c r="DG1695">
        <f t="shared" si="762"/>
        <v>0</v>
      </c>
      <c r="DH1695">
        <f t="shared" si="760"/>
        <v>0</v>
      </c>
      <c r="DI1695">
        <f t="shared" si="761"/>
        <v>146.46</v>
      </c>
      <c r="DJ1695">
        <f>DI1695</f>
        <v>146.46</v>
      </c>
      <c r="DK1695">
        <v>1</v>
      </c>
      <c r="DL1695" t="s">
        <v>3</v>
      </c>
      <c r="DM1695">
        <v>0</v>
      </c>
      <c r="DN1695" t="s">
        <v>3</v>
      </c>
      <c r="DO1695">
        <v>0</v>
      </c>
    </row>
    <row r="1696" spans="1:119" x14ac:dyDescent="0.2">
      <c r="A1696">
        <f>ROW(Source!A944)</f>
        <v>944</v>
      </c>
      <c r="B1696">
        <v>449016111</v>
      </c>
      <c r="C1696">
        <v>449000415</v>
      </c>
      <c r="D1696">
        <v>277560491</v>
      </c>
      <c r="E1696">
        <v>109</v>
      </c>
      <c r="F1696">
        <v>1</v>
      </c>
      <c r="G1696">
        <v>1</v>
      </c>
      <c r="H1696">
        <v>1</v>
      </c>
      <c r="I1696" t="s">
        <v>1204</v>
      </c>
      <c r="J1696" t="s">
        <v>3</v>
      </c>
      <c r="K1696" t="s">
        <v>1205</v>
      </c>
      <c r="L1696">
        <v>1191</v>
      </c>
      <c r="N1696">
        <v>1013</v>
      </c>
      <c r="O1696" t="s">
        <v>1203</v>
      </c>
      <c r="P1696" t="s">
        <v>1203</v>
      </c>
      <c r="Q1696">
        <v>1</v>
      </c>
      <c r="W1696">
        <v>0</v>
      </c>
      <c r="X1696">
        <v>-1417349443</v>
      </c>
      <c r="Y1696">
        <f>AT1696</f>
        <v>0.36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1</v>
      </c>
      <c r="AJ1696">
        <v>1</v>
      </c>
      <c r="AK1696">
        <v>1</v>
      </c>
      <c r="AL1696">
        <v>1</v>
      </c>
      <c r="AM1696">
        <v>-2</v>
      </c>
      <c r="AN1696">
        <v>0</v>
      </c>
      <c r="AO1696">
        <v>0</v>
      </c>
      <c r="AP1696">
        <v>1</v>
      </c>
      <c r="AQ1696">
        <v>1</v>
      </c>
      <c r="AR1696">
        <v>0</v>
      </c>
      <c r="AS1696" t="s">
        <v>3</v>
      </c>
      <c r="AT1696">
        <v>0.36</v>
      </c>
      <c r="AU1696" t="s">
        <v>3</v>
      </c>
      <c r="AV1696">
        <v>2</v>
      </c>
      <c r="AW1696">
        <v>2</v>
      </c>
      <c r="AX1696">
        <v>449000429</v>
      </c>
      <c r="AY1696">
        <v>1</v>
      </c>
      <c r="AZ1696">
        <v>0</v>
      </c>
      <c r="BA1696">
        <v>1763</v>
      </c>
      <c r="BB1696">
        <v>1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CV1696">
        <v>0</v>
      </c>
      <c r="CW1696">
        <v>0</v>
      </c>
      <c r="CX1696">
        <f>ROUND(Y1696*Source!I944,7)</f>
        <v>3.5999999999999999E-3</v>
      </c>
      <c r="CY1696">
        <f>AD1696</f>
        <v>0</v>
      </c>
      <c r="CZ1696">
        <f>AH1696</f>
        <v>0</v>
      </c>
      <c r="DA1696">
        <f>AL1696</f>
        <v>1</v>
      </c>
      <c r="DB1696">
        <f>ROUND(ROUND(AT1696*CZ1696,2),6)</f>
        <v>0</v>
      </c>
      <c r="DC1696">
        <f>ROUND(ROUND(AT1696*AG1696,2),6)</f>
        <v>0</v>
      </c>
      <c r="DD1696" t="s">
        <v>3</v>
      </c>
      <c r="DE1696" t="s">
        <v>3</v>
      </c>
      <c r="DF1696">
        <f t="shared" si="772"/>
        <v>0</v>
      </c>
      <c r="DG1696">
        <f t="shared" si="762"/>
        <v>0</v>
      </c>
      <c r="DH1696">
        <f t="shared" si="760"/>
        <v>0</v>
      </c>
      <c r="DI1696">
        <f t="shared" si="761"/>
        <v>0</v>
      </c>
      <c r="DJ1696">
        <f>DI1696</f>
        <v>0</v>
      </c>
      <c r="DK1696">
        <v>0</v>
      </c>
      <c r="DL1696" t="s">
        <v>3</v>
      </c>
      <c r="DM1696">
        <v>0</v>
      </c>
      <c r="DN1696" t="s">
        <v>3</v>
      </c>
      <c r="DO1696">
        <v>0</v>
      </c>
    </row>
    <row r="1697" spans="1:119" x14ac:dyDescent="0.2">
      <c r="A1697">
        <f>ROW(Source!A944)</f>
        <v>944</v>
      </c>
      <c r="B1697">
        <v>449016111</v>
      </c>
      <c r="C1697">
        <v>449000415</v>
      </c>
      <c r="D1697">
        <v>277944622</v>
      </c>
      <c r="E1697">
        <v>1</v>
      </c>
      <c r="F1697">
        <v>1</v>
      </c>
      <c r="G1697">
        <v>1</v>
      </c>
      <c r="H1697">
        <v>2</v>
      </c>
      <c r="I1697" t="s">
        <v>1220</v>
      </c>
      <c r="J1697" t="s">
        <v>1221</v>
      </c>
      <c r="K1697" t="s">
        <v>1222</v>
      </c>
      <c r="L1697">
        <v>1368</v>
      </c>
      <c r="N1697">
        <v>1011</v>
      </c>
      <c r="O1697" t="s">
        <v>1100</v>
      </c>
      <c r="P1697" t="s">
        <v>1100</v>
      </c>
      <c r="Q1697">
        <v>1</v>
      </c>
      <c r="W1697">
        <v>0</v>
      </c>
      <c r="X1697">
        <v>-776243211</v>
      </c>
      <c r="Y1697">
        <f>AT1697</f>
        <v>0.18</v>
      </c>
      <c r="AA1697">
        <v>0</v>
      </c>
      <c r="AB1697">
        <v>1626.29</v>
      </c>
      <c r="AC1697">
        <v>724.95</v>
      </c>
      <c r="AD1697">
        <v>0</v>
      </c>
      <c r="AE1697">
        <v>0</v>
      </c>
      <c r="AF1697">
        <v>1626.29</v>
      </c>
      <c r="AG1697">
        <v>724.95</v>
      </c>
      <c r="AH1697">
        <v>0</v>
      </c>
      <c r="AI1697">
        <v>1</v>
      </c>
      <c r="AJ1697">
        <v>1</v>
      </c>
      <c r="AK1697">
        <v>1</v>
      </c>
      <c r="AL1697">
        <v>1</v>
      </c>
      <c r="AM1697">
        <v>-2</v>
      </c>
      <c r="AN1697">
        <v>0</v>
      </c>
      <c r="AO1697">
        <v>0</v>
      </c>
      <c r="AP1697">
        <v>1</v>
      </c>
      <c r="AQ1697">
        <v>1</v>
      </c>
      <c r="AR1697">
        <v>0</v>
      </c>
      <c r="AS1697" t="s">
        <v>3</v>
      </c>
      <c r="AT1697">
        <v>0.18</v>
      </c>
      <c r="AU1697" t="s">
        <v>3</v>
      </c>
      <c r="AV1697">
        <v>1</v>
      </c>
      <c r="AW1697">
        <v>2</v>
      </c>
      <c r="AX1697">
        <v>449000430</v>
      </c>
      <c r="AY1697">
        <v>2</v>
      </c>
      <c r="AZ1697">
        <v>98304</v>
      </c>
      <c r="BA1697">
        <v>1764</v>
      </c>
      <c r="BB1697">
        <v>1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292.73219999999998</v>
      </c>
      <c r="BL1697">
        <v>130.49100000000001</v>
      </c>
      <c r="BM1697">
        <v>0</v>
      </c>
      <c r="BN1697">
        <v>0</v>
      </c>
      <c r="BO1697">
        <v>0.18</v>
      </c>
      <c r="BP1697">
        <v>1</v>
      </c>
      <c r="BQ1697">
        <v>0</v>
      </c>
      <c r="BR1697">
        <v>292.73219999999998</v>
      </c>
      <c r="BS1697">
        <v>130.49100000000001</v>
      </c>
      <c r="BT1697">
        <v>0</v>
      </c>
      <c r="BU1697">
        <v>0</v>
      </c>
      <c r="BV1697">
        <v>0.18</v>
      </c>
      <c r="BW1697">
        <v>1</v>
      </c>
      <c r="CV1697">
        <v>0</v>
      </c>
      <c r="CW1697">
        <f>ROUND(Y1697*Source!I944*DO1697,7)</f>
        <v>1.8E-3</v>
      </c>
      <c r="CX1697">
        <f>ROUND(Y1697*Source!I944,7)</f>
        <v>1.8E-3</v>
      </c>
      <c r="CY1697">
        <f>AB1697</f>
        <v>1626.29</v>
      </c>
      <c r="CZ1697">
        <f>AF1697</f>
        <v>1626.29</v>
      </c>
      <c r="DA1697">
        <f>AJ1697</f>
        <v>1</v>
      </c>
      <c r="DB1697">
        <f>ROUND(ROUND(AT1697*CZ1697,2),6)</f>
        <v>292.73</v>
      </c>
      <c r="DC1697">
        <f>ROUND(ROUND(AT1697*AG1697,2),6)</f>
        <v>130.49</v>
      </c>
      <c r="DD1697" t="s">
        <v>3</v>
      </c>
      <c r="DE1697" t="s">
        <v>3</v>
      </c>
      <c r="DF1697">
        <f t="shared" si="772"/>
        <v>0</v>
      </c>
      <c r="DG1697">
        <f t="shared" si="762"/>
        <v>2.93</v>
      </c>
      <c r="DH1697">
        <f t="shared" si="760"/>
        <v>1.3</v>
      </c>
      <c r="DI1697">
        <f t="shared" si="761"/>
        <v>0</v>
      </c>
      <c r="DJ1697">
        <f>DG1697+DH1697</f>
        <v>4.2300000000000004</v>
      </c>
      <c r="DK1697">
        <v>1</v>
      </c>
      <c r="DL1697" t="s">
        <v>1223</v>
      </c>
      <c r="DM1697">
        <v>6</v>
      </c>
      <c r="DN1697" t="s">
        <v>1203</v>
      </c>
      <c r="DO1697">
        <v>1</v>
      </c>
    </row>
    <row r="1698" spans="1:119" x14ac:dyDescent="0.2">
      <c r="A1698">
        <f>ROW(Source!A944)</f>
        <v>944</v>
      </c>
      <c r="B1698">
        <v>449016111</v>
      </c>
      <c r="C1698">
        <v>449000415</v>
      </c>
      <c r="D1698">
        <v>277945805</v>
      </c>
      <c r="E1698">
        <v>1</v>
      </c>
      <c r="F1698">
        <v>1</v>
      </c>
      <c r="G1698">
        <v>1</v>
      </c>
      <c r="H1698">
        <v>2</v>
      </c>
      <c r="I1698" t="s">
        <v>1206</v>
      </c>
      <c r="J1698" t="s">
        <v>1207</v>
      </c>
      <c r="K1698" t="s">
        <v>1208</v>
      </c>
      <c r="L1698">
        <v>1368</v>
      </c>
      <c r="N1698">
        <v>1011</v>
      </c>
      <c r="O1698" t="s">
        <v>1100</v>
      </c>
      <c r="P1698" t="s">
        <v>1100</v>
      </c>
      <c r="Q1698">
        <v>1</v>
      </c>
      <c r="W1698">
        <v>0</v>
      </c>
      <c r="X1698">
        <v>721652621</v>
      </c>
      <c r="Y1698">
        <f>AT1698</f>
        <v>0.18</v>
      </c>
      <c r="AA1698">
        <v>0</v>
      </c>
      <c r="AB1698">
        <v>641.70000000000005</v>
      </c>
      <c r="AC1698">
        <v>539.69000000000005</v>
      </c>
      <c r="AD1698">
        <v>0</v>
      </c>
      <c r="AE1698">
        <v>0</v>
      </c>
      <c r="AF1698">
        <v>641.70000000000005</v>
      </c>
      <c r="AG1698">
        <v>539.69000000000005</v>
      </c>
      <c r="AH1698">
        <v>0</v>
      </c>
      <c r="AI1698">
        <v>1</v>
      </c>
      <c r="AJ1698">
        <v>1</v>
      </c>
      <c r="AK1698">
        <v>1</v>
      </c>
      <c r="AL1698">
        <v>1</v>
      </c>
      <c r="AM1698">
        <v>-2</v>
      </c>
      <c r="AN1698">
        <v>0</v>
      </c>
      <c r="AO1698">
        <v>0</v>
      </c>
      <c r="AP1698">
        <v>1</v>
      </c>
      <c r="AQ1698">
        <v>1</v>
      </c>
      <c r="AR1698">
        <v>0</v>
      </c>
      <c r="AS1698" t="s">
        <v>3</v>
      </c>
      <c r="AT1698">
        <v>0.18</v>
      </c>
      <c r="AU1698" t="s">
        <v>3</v>
      </c>
      <c r="AV1698">
        <v>1</v>
      </c>
      <c r="AW1698">
        <v>2</v>
      </c>
      <c r="AX1698">
        <v>449000431</v>
      </c>
      <c r="AY1698">
        <v>2</v>
      </c>
      <c r="AZ1698">
        <v>98304</v>
      </c>
      <c r="BA1698">
        <v>1765</v>
      </c>
      <c r="BB1698">
        <v>1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115.506</v>
      </c>
      <c r="BL1698">
        <v>97.144200000000012</v>
      </c>
      <c r="BM1698">
        <v>0</v>
      </c>
      <c r="BN1698">
        <v>0</v>
      </c>
      <c r="BO1698">
        <v>0.18</v>
      </c>
      <c r="BP1698">
        <v>1</v>
      </c>
      <c r="BQ1698">
        <v>0</v>
      </c>
      <c r="BR1698">
        <v>115.506</v>
      </c>
      <c r="BS1698">
        <v>97.144200000000012</v>
      </c>
      <c r="BT1698">
        <v>0</v>
      </c>
      <c r="BU1698">
        <v>0</v>
      </c>
      <c r="BV1698">
        <v>0.18</v>
      </c>
      <c r="BW1698">
        <v>1</v>
      </c>
      <c r="CV1698">
        <v>0</v>
      </c>
      <c r="CW1698">
        <f>ROUND(Y1698*Source!I944*DO1698,7)</f>
        <v>1.8E-3</v>
      </c>
      <c r="CX1698">
        <f>ROUND(Y1698*Source!I944,7)</f>
        <v>1.8E-3</v>
      </c>
      <c r="CY1698">
        <f>AB1698</f>
        <v>641.70000000000005</v>
      </c>
      <c r="CZ1698">
        <f>AF1698</f>
        <v>641.70000000000005</v>
      </c>
      <c r="DA1698">
        <f>AJ1698</f>
        <v>1</v>
      </c>
      <c r="DB1698">
        <f>ROUND(ROUND(AT1698*CZ1698,2),6)</f>
        <v>115.51</v>
      </c>
      <c r="DC1698">
        <f>ROUND(ROUND(AT1698*AG1698,2),6)</f>
        <v>97.14</v>
      </c>
      <c r="DD1698" t="s">
        <v>3</v>
      </c>
      <c r="DE1698" t="s">
        <v>3</v>
      </c>
      <c r="DF1698">
        <f t="shared" si="772"/>
        <v>0</v>
      </c>
      <c r="DG1698">
        <f t="shared" si="762"/>
        <v>1.1599999999999999</v>
      </c>
      <c r="DH1698">
        <f t="shared" si="760"/>
        <v>0.97</v>
      </c>
      <c r="DI1698">
        <f t="shared" si="761"/>
        <v>0</v>
      </c>
      <c r="DJ1698">
        <f>DG1698+DH1698</f>
        <v>2.13</v>
      </c>
      <c r="DK1698">
        <v>1</v>
      </c>
      <c r="DL1698" t="s">
        <v>1209</v>
      </c>
      <c r="DM1698">
        <v>4</v>
      </c>
      <c r="DN1698" t="s">
        <v>1203</v>
      </c>
      <c r="DO1698">
        <v>1</v>
      </c>
    </row>
    <row r="1699" spans="1:119" x14ac:dyDescent="0.2">
      <c r="A1699">
        <f>ROW(Source!A944)</f>
        <v>944</v>
      </c>
      <c r="B1699">
        <v>449016111</v>
      </c>
      <c r="C1699">
        <v>449000415</v>
      </c>
      <c r="D1699">
        <v>277946072</v>
      </c>
      <c r="E1699">
        <v>1</v>
      </c>
      <c r="F1699">
        <v>1</v>
      </c>
      <c r="G1699">
        <v>1</v>
      </c>
      <c r="H1699">
        <v>2</v>
      </c>
      <c r="I1699" t="s">
        <v>1238</v>
      </c>
      <c r="J1699" t="s">
        <v>1239</v>
      </c>
      <c r="K1699" t="s">
        <v>1240</v>
      </c>
      <c r="L1699">
        <v>1368</v>
      </c>
      <c r="N1699">
        <v>1011</v>
      </c>
      <c r="O1699" t="s">
        <v>1100</v>
      </c>
      <c r="P1699" t="s">
        <v>1100</v>
      </c>
      <c r="Q1699">
        <v>1</v>
      </c>
      <c r="W1699">
        <v>0</v>
      </c>
      <c r="X1699">
        <v>-278178338</v>
      </c>
      <c r="Y1699">
        <f>AT1699</f>
        <v>14.32</v>
      </c>
      <c r="AA1699">
        <v>0</v>
      </c>
      <c r="AB1699">
        <v>34.61</v>
      </c>
      <c r="AC1699">
        <v>0</v>
      </c>
      <c r="AD1699">
        <v>0</v>
      </c>
      <c r="AE1699">
        <v>0</v>
      </c>
      <c r="AF1699">
        <v>34.61</v>
      </c>
      <c r="AG1699">
        <v>0</v>
      </c>
      <c r="AH1699">
        <v>0</v>
      </c>
      <c r="AI1699">
        <v>1</v>
      </c>
      <c r="AJ1699">
        <v>1</v>
      </c>
      <c r="AK1699">
        <v>1</v>
      </c>
      <c r="AL1699">
        <v>1</v>
      </c>
      <c r="AM1699">
        <v>-2</v>
      </c>
      <c r="AN1699">
        <v>0</v>
      </c>
      <c r="AO1699">
        <v>0</v>
      </c>
      <c r="AP1699">
        <v>1</v>
      </c>
      <c r="AQ1699">
        <v>1</v>
      </c>
      <c r="AR1699">
        <v>0</v>
      </c>
      <c r="AS1699" t="s">
        <v>3</v>
      </c>
      <c r="AT1699">
        <v>14.32</v>
      </c>
      <c r="AU1699" t="s">
        <v>3</v>
      </c>
      <c r="AV1699">
        <v>1</v>
      </c>
      <c r="AW1699">
        <v>2</v>
      </c>
      <c r="AX1699">
        <v>449000432</v>
      </c>
      <c r="AY1699">
        <v>2</v>
      </c>
      <c r="AZ1699">
        <v>32768</v>
      </c>
      <c r="BA1699">
        <v>1766</v>
      </c>
      <c r="BB1699">
        <v>1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495.61520000000002</v>
      </c>
      <c r="BL1699">
        <v>0</v>
      </c>
      <c r="BM1699">
        <v>0</v>
      </c>
      <c r="BN1699">
        <v>0</v>
      </c>
      <c r="BO1699">
        <v>0</v>
      </c>
      <c r="BP1699">
        <v>1</v>
      </c>
      <c r="BQ1699">
        <v>0</v>
      </c>
      <c r="BR1699">
        <v>495.61520000000002</v>
      </c>
      <c r="BS1699">
        <v>0</v>
      </c>
      <c r="BT1699">
        <v>0</v>
      </c>
      <c r="BU1699">
        <v>0</v>
      </c>
      <c r="BV1699">
        <v>0</v>
      </c>
      <c r="BW1699">
        <v>1</v>
      </c>
      <c r="CV1699">
        <v>0</v>
      </c>
      <c r="CW1699">
        <f>ROUND(Y1699*Source!I944*DO1699,7)</f>
        <v>0</v>
      </c>
      <c r="CX1699">
        <f>ROUND(Y1699*Source!I944,7)</f>
        <v>0.14319999999999999</v>
      </c>
      <c r="CY1699">
        <f>AB1699</f>
        <v>34.61</v>
      </c>
      <c r="CZ1699">
        <f>AF1699</f>
        <v>34.61</v>
      </c>
      <c r="DA1699">
        <f>AJ1699</f>
        <v>1</v>
      </c>
      <c r="DB1699">
        <f>ROUND(ROUND(AT1699*CZ1699,2),6)</f>
        <v>495.62</v>
      </c>
      <c r="DC1699">
        <f>ROUND(ROUND(AT1699*AG1699,2),6)</f>
        <v>0</v>
      </c>
      <c r="DD1699" t="s">
        <v>3</v>
      </c>
      <c r="DE1699" t="s">
        <v>3</v>
      </c>
      <c r="DF1699">
        <f t="shared" si="772"/>
        <v>0</v>
      </c>
      <c r="DG1699">
        <f t="shared" si="762"/>
        <v>4.96</v>
      </c>
      <c r="DH1699">
        <f t="shared" si="760"/>
        <v>0</v>
      </c>
      <c r="DI1699">
        <f t="shared" si="761"/>
        <v>0</v>
      </c>
      <c r="DJ1699">
        <f>DG1699+DH1699</f>
        <v>4.96</v>
      </c>
      <c r="DK1699">
        <v>1</v>
      </c>
      <c r="DL1699" t="s">
        <v>3</v>
      </c>
      <c r="DM1699">
        <v>0</v>
      </c>
      <c r="DN1699" t="s">
        <v>3</v>
      </c>
      <c r="DO1699">
        <v>0</v>
      </c>
    </row>
    <row r="1700" spans="1:119" x14ac:dyDescent="0.2">
      <c r="A1700">
        <f>ROW(Source!A944)</f>
        <v>944</v>
      </c>
      <c r="B1700">
        <v>449016111</v>
      </c>
      <c r="C1700">
        <v>449000415</v>
      </c>
      <c r="D1700">
        <v>277865475</v>
      </c>
      <c r="E1700">
        <v>1</v>
      </c>
      <c r="F1700">
        <v>1</v>
      </c>
      <c r="G1700">
        <v>1</v>
      </c>
      <c r="H1700">
        <v>3</v>
      </c>
      <c r="I1700" t="s">
        <v>1210</v>
      </c>
      <c r="J1700" t="s">
        <v>1211</v>
      </c>
      <c r="K1700" t="s">
        <v>1212</v>
      </c>
      <c r="L1700">
        <v>1383</v>
      </c>
      <c r="N1700">
        <v>1013</v>
      </c>
      <c r="O1700" t="s">
        <v>1213</v>
      </c>
      <c r="P1700" t="s">
        <v>1213</v>
      </c>
      <c r="Q1700">
        <v>1</v>
      </c>
      <c r="W1700">
        <v>0</v>
      </c>
      <c r="X1700">
        <v>2066892133</v>
      </c>
      <c r="Y1700">
        <f t="shared" ref="Y1700:Y1706" si="773">(AT1700*ROUND(0,7))</f>
        <v>0</v>
      </c>
      <c r="AA1700">
        <v>7.32</v>
      </c>
      <c r="AB1700">
        <v>0</v>
      </c>
      <c r="AC1700">
        <v>0</v>
      </c>
      <c r="AD1700">
        <v>0</v>
      </c>
      <c r="AE1700">
        <v>7.32</v>
      </c>
      <c r="AF1700">
        <v>0</v>
      </c>
      <c r="AG1700">
        <v>0</v>
      </c>
      <c r="AH1700">
        <v>0</v>
      </c>
      <c r="AI1700">
        <v>1</v>
      </c>
      <c r="AJ1700">
        <v>1</v>
      </c>
      <c r="AK1700">
        <v>1</v>
      </c>
      <c r="AL1700">
        <v>1</v>
      </c>
      <c r="AM1700">
        <v>-2</v>
      </c>
      <c r="AN1700">
        <v>0</v>
      </c>
      <c r="AO1700">
        <v>0</v>
      </c>
      <c r="AP1700">
        <v>1</v>
      </c>
      <c r="AQ1700">
        <v>1</v>
      </c>
      <c r="AR1700">
        <v>0</v>
      </c>
      <c r="AS1700" t="s">
        <v>3</v>
      </c>
      <c r="AT1700">
        <v>0.56799999999999995</v>
      </c>
      <c r="AU1700" t="s">
        <v>135</v>
      </c>
      <c r="AV1700">
        <v>0</v>
      </c>
      <c r="AW1700">
        <v>2</v>
      </c>
      <c r="AX1700">
        <v>449000433</v>
      </c>
      <c r="AY1700">
        <v>2</v>
      </c>
      <c r="AZ1700">
        <v>16384</v>
      </c>
      <c r="BA1700">
        <v>1767</v>
      </c>
      <c r="BB1700">
        <v>1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4.1577599999999997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1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CV1700">
        <v>0</v>
      </c>
      <c r="CW1700">
        <v>0</v>
      </c>
      <c r="CX1700">
        <f>ROUND(Y1700*Source!I944,7)</f>
        <v>0</v>
      </c>
      <c r="CY1700">
        <f t="shared" ref="CY1700:CY1706" si="774">AA1700</f>
        <v>7.32</v>
      </c>
      <c r="CZ1700">
        <f t="shared" ref="CZ1700:CZ1706" si="775">AE1700</f>
        <v>7.32</v>
      </c>
      <c r="DA1700">
        <f t="shared" ref="DA1700:DA1706" si="776">AI1700</f>
        <v>1</v>
      </c>
      <c r="DB1700">
        <f t="shared" ref="DB1700:DB1706" si="777">ROUND((ROUND(AT1700*CZ1700,2)*ROUND(0,7)),6)</f>
        <v>0</v>
      </c>
      <c r="DC1700">
        <f t="shared" ref="DC1700:DC1706" si="778">ROUND((ROUND(AT1700*AG1700,2)*ROUND(0,7)),6)</f>
        <v>0</v>
      </c>
      <c r="DD1700" t="s">
        <v>3</v>
      </c>
      <c r="DE1700" t="s">
        <v>3</v>
      </c>
      <c r="DF1700">
        <f t="shared" si="772"/>
        <v>0</v>
      </c>
      <c r="DG1700">
        <f t="shared" si="762"/>
        <v>0</v>
      </c>
      <c r="DH1700">
        <f t="shared" si="760"/>
        <v>0</v>
      </c>
      <c r="DI1700">
        <f t="shared" si="761"/>
        <v>0</v>
      </c>
      <c r="DJ1700">
        <f t="shared" ref="DJ1700:DJ1706" si="779">DF1700</f>
        <v>0</v>
      </c>
      <c r="DK1700">
        <v>1</v>
      </c>
      <c r="DL1700" t="s">
        <v>3</v>
      </c>
      <c r="DM1700">
        <v>0</v>
      </c>
      <c r="DN1700" t="s">
        <v>3</v>
      </c>
      <c r="DO1700">
        <v>0</v>
      </c>
    </row>
    <row r="1701" spans="1:119" x14ac:dyDescent="0.2">
      <c r="A1701">
        <f>ROW(Source!A944)</f>
        <v>944</v>
      </c>
      <c r="B1701">
        <v>449016111</v>
      </c>
      <c r="C1701">
        <v>449000415</v>
      </c>
      <c r="D1701">
        <v>277866682</v>
      </c>
      <c r="E1701">
        <v>1</v>
      </c>
      <c r="F1701">
        <v>1</v>
      </c>
      <c r="G1701">
        <v>1</v>
      </c>
      <c r="H1701">
        <v>3</v>
      </c>
      <c r="I1701" t="s">
        <v>1320</v>
      </c>
      <c r="J1701" t="s">
        <v>1321</v>
      </c>
      <c r="K1701" t="s">
        <v>1322</v>
      </c>
      <c r="L1701">
        <v>1346</v>
      </c>
      <c r="N1701">
        <v>1009</v>
      </c>
      <c r="O1701" t="s">
        <v>441</v>
      </c>
      <c r="P1701" t="s">
        <v>441</v>
      </c>
      <c r="Q1701">
        <v>1</v>
      </c>
      <c r="W1701">
        <v>0</v>
      </c>
      <c r="X1701">
        <v>1568892381</v>
      </c>
      <c r="Y1701">
        <f t="shared" si="773"/>
        <v>0</v>
      </c>
      <c r="AA1701">
        <v>121.39</v>
      </c>
      <c r="AB1701">
        <v>0</v>
      </c>
      <c r="AC1701">
        <v>0</v>
      </c>
      <c r="AD1701">
        <v>0</v>
      </c>
      <c r="AE1701">
        <v>155.63</v>
      </c>
      <c r="AF1701">
        <v>0</v>
      </c>
      <c r="AG1701">
        <v>0</v>
      </c>
      <c r="AH1701">
        <v>0</v>
      </c>
      <c r="AI1701">
        <v>0.78</v>
      </c>
      <c r="AJ1701">
        <v>1</v>
      </c>
      <c r="AK1701">
        <v>1</v>
      </c>
      <c r="AL1701">
        <v>1</v>
      </c>
      <c r="AM1701">
        <v>2</v>
      </c>
      <c r="AN1701">
        <v>0</v>
      </c>
      <c r="AO1701">
        <v>0</v>
      </c>
      <c r="AP1701">
        <v>1</v>
      </c>
      <c r="AQ1701">
        <v>1</v>
      </c>
      <c r="AR1701">
        <v>0</v>
      </c>
      <c r="AS1701" t="s">
        <v>3</v>
      </c>
      <c r="AT1701">
        <v>1.05</v>
      </c>
      <c r="AU1701" t="s">
        <v>135</v>
      </c>
      <c r="AV1701">
        <v>0</v>
      </c>
      <c r="AW1701">
        <v>2</v>
      </c>
      <c r="AX1701">
        <v>449000434</v>
      </c>
      <c r="AY1701">
        <v>1</v>
      </c>
      <c r="AZ1701">
        <v>0</v>
      </c>
      <c r="BA1701">
        <v>1768</v>
      </c>
      <c r="BB1701">
        <v>1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163.41149999999999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1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CV1701">
        <v>0</v>
      </c>
      <c r="CW1701">
        <v>0</v>
      </c>
      <c r="CX1701">
        <f>ROUND(Y1701*Source!I944,7)</f>
        <v>0</v>
      </c>
      <c r="CY1701">
        <f t="shared" si="774"/>
        <v>121.39</v>
      </c>
      <c r="CZ1701">
        <f t="shared" si="775"/>
        <v>155.63</v>
      </c>
      <c r="DA1701">
        <f t="shared" si="776"/>
        <v>0.78</v>
      </c>
      <c r="DB1701">
        <f t="shared" si="777"/>
        <v>0</v>
      </c>
      <c r="DC1701">
        <f t="shared" si="778"/>
        <v>0</v>
      </c>
      <c r="DD1701" t="s">
        <v>3</v>
      </c>
      <c r="DE1701" t="s">
        <v>3</v>
      </c>
      <c r="DF1701">
        <f t="shared" ref="DF1701:DF1706" si="780">ROUND(ROUND(AE1701*AI1701,2)*CX1701,2)</f>
        <v>0</v>
      </c>
      <c r="DG1701">
        <f t="shared" si="762"/>
        <v>0</v>
      </c>
      <c r="DH1701">
        <f t="shared" si="760"/>
        <v>0</v>
      </c>
      <c r="DI1701">
        <f t="shared" si="761"/>
        <v>0</v>
      </c>
      <c r="DJ1701">
        <f t="shared" si="779"/>
        <v>0</v>
      </c>
      <c r="DK1701">
        <v>0</v>
      </c>
      <c r="DL1701" t="s">
        <v>3</v>
      </c>
      <c r="DM1701">
        <v>0</v>
      </c>
      <c r="DN1701" t="s">
        <v>3</v>
      </c>
      <c r="DO1701">
        <v>0</v>
      </c>
    </row>
    <row r="1702" spans="1:119" x14ac:dyDescent="0.2">
      <c r="A1702">
        <f>ROW(Source!A944)</f>
        <v>944</v>
      </c>
      <c r="B1702">
        <v>449016111</v>
      </c>
      <c r="C1702">
        <v>449000415</v>
      </c>
      <c r="D1702">
        <v>277867740</v>
      </c>
      <c r="E1702">
        <v>1</v>
      </c>
      <c r="F1702">
        <v>1</v>
      </c>
      <c r="G1702">
        <v>1</v>
      </c>
      <c r="H1702">
        <v>3</v>
      </c>
      <c r="I1702" t="s">
        <v>1686</v>
      </c>
      <c r="J1702" t="s">
        <v>1687</v>
      </c>
      <c r="K1702" t="s">
        <v>1688</v>
      </c>
      <c r="L1702">
        <v>1348</v>
      </c>
      <c r="N1702">
        <v>1009</v>
      </c>
      <c r="O1702" t="s">
        <v>83</v>
      </c>
      <c r="P1702" t="s">
        <v>83</v>
      </c>
      <c r="Q1702">
        <v>1000</v>
      </c>
      <c r="W1702">
        <v>0</v>
      </c>
      <c r="X1702">
        <v>-308721405</v>
      </c>
      <c r="Y1702">
        <f t="shared" si="773"/>
        <v>0</v>
      </c>
      <c r="AA1702">
        <v>164353.74</v>
      </c>
      <c r="AB1702">
        <v>0</v>
      </c>
      <c r="AC1702">
        <v>0</v>
      </c>
      <c r="AD1702">
        <v>0</v>
      </c>
      <c r="AE1702">
        <v>127406</v>
      </c>
      <c r="AF1702">
        <v>0</v>
      </c>
      <c r="AG1702">
        <v>0</v>
      </c>
      <c r="AH1702">
        <v>0</v>
      </c>
      <c r="AI1702">
        <v>1.29</v>
      </c>
      <c r="AJ1702">
        <v>1</v>
      </c>
      <c r="AK1702">
        <v>1</v>
      </c>
      <c r="AL1702">
        <v>1</v>
      </c>
      <c r="AM1702">
        <v>2</v>
      </c>
      <c r="AN1702">
        <v>0</v>
      </c>
      <c r="AO1702">
        <v>0</v>
      </c>
      <c r="AP1702">
        <v>1</v>
      </c>
      <c r="AQ1702">
        <v>1</v>
      </c>
      <c r="AR1702">
        <v>0</v>
      </c>
      <c r="AS1702" t="s">
        <v>3</v>
      </c>
      <c r="AT1702">
        <v>2.1800000000000001E-3</v>
      </c>
      <c r="AU1702" t="s">
        <v>135</v>
      </c>
      <c r="AV1702">
        <v>0</v>
      </c>
      <c r="AW1702">
        <v>2</v>
      </c>
      <c r="AX1702">
        <v>449000435</v>
      </c>
      <c r="AY1702">
        <v>1</v>
      </c>
      <c r="AZ1702">
        <v>0</v>
      </c>
      <c r="BA1702">
        <v>1769</v>
      </c>
      <c r="BB1702">
        <v>1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277.74508000000003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1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CV1702">
        <v>0</v>
      </c>
      <c r="CW1702">
        <v>0</v>
      </c>
      <c r="CX1702">
        <f>ROUND(Y1702*Source!I944,7)</f>
        <v>0</v>
      </c>
      <c r="CY1702">
        <f t="shared" si="774"/>
        <v>164353.74</v>
      </c>
      <c r="CZ1702">
        <f t="shared" si="775"/>
        <v>127406</v>
      </c>
      <c r="DA1702">
        <f t="shared" si="776"/>
        <v>1.29</v>
      </c>
      <c r="DB1702">
        <f t="shared" si="777"/>
        <v>0</v>
      </c>
      <c r="DC1702">
        <f t="shared" si="778"/>
        <v>0</v>
      </c>
      <c r="DD1702" t="s">
        <v>3</v>
      </c>
      <c r="DE1702" t="s">
        <v>3</v>
      </c>
      <c r="DF1702">
        <f t="shared" si="780"/>
        <v>0</v>
      </c>
      <c r="DG1702">
        <f t="shared" si="762"/>
        <v>0</v>
      </c>
      <c r="DH1702">
        <f t="shared" si="760"/>
        <v>0</v>
      </c>
      <c r="DI1702">
        <f t="shared" si="761"/>
        <v>0</v>
      </c>
      <c r="DJ1702">
        <f t="shared" si="779"/>
        <v>0</v>
      </c>
      <c r="DK1702">
        <v>0</v>
      </c>
      <c r="DL1702" t="s">
        <v>3</v>
      </c>
      <c r="DM1702">
        <v>0</v>
      </c>
      <c r="DN1702" t="s">
        <v>3</v>
      </c>
      <c r="DO1702">
        <v>0</v>
      </c>
    </row>
    <row r="1703" spans="1:119" x14ac:dyDescent="0.2">
      <c r="A1703">
        <f>ROW(Source!A944)</f>
        <v>944</v>
      </c>
      <c r="B1703">
        <v>449016111</v>
      </c>
      <c r="C1703">
        <v>449000415</v>
      </c>
      <c r="D1703">
        <v>277879488</v>
      </c>
      <c r="E1703">
        <v>1</v>
      </c>
      <c r="F1703">
        <v>1</v>
      </c>
      <c r="G1703">
        <v>1</v>
      </c>
      <c r="H1703">
        <v>3</v>
      </c>
      <c r="I1703" t="s">
        <v>1752</v>
      </c>
      <c r="J1703" t="s">
        <v>1753</v>
      </c>
      <c r="K1703" t="s">
        <v>1754</v>
      </c>
      <c r="L1703">
        <v>1348</v>
      </c>
      <c r="N1703">
        <v>1009</v>
      </c>
      <c r="O1703" t="s">
        <v>83</v>
      </c>
      <c r="P1703" t="s">
        <v>83</v>
      </c>
      <c r="Q1703">
        <v>1000</v>
      </c>
      <c r="W1703">
        <v>0</v>
      </c>
      <c r="X1703">
        <v>-393839491</v>
      </c>
      <c r="Y1703">
        <f t="shared" si="773"/>
        <v>0</v>
      </c>
      <c r="AA1703">
        <v>52029.73</v>
      </c>
      <c r="AB1703">
        <v>0</v>
      </c>
      <c r="AC1703">
        <v>0</v>
      </c>
      <c r="AD1703">
        <v>0</v>
      </c>
      <c r="AE1703">
        <v>70310.45</v>
      </c>
      <c r="AF1703">
        <v>0</v>
      </c>
      <c r="AG1703">
        <v>0</v>
      </c>
      <c r="AH1703">
        <v>0</v>
      </c>
      <c r="AI1703">
        <v>0.74</v>
      </c>
      <c r="AJ1703">
        <v>1</v>
      </c>
      <c r="AK1703">
        <v>1</v>
      </c>
      <c r="AL1703">
        <v>1</v>
      </c>
      <c r="AM1703">
        <v>2</v>
      </c>
      <c r="AN1703">
        <v>0</v>
      </c>
      <c r="AO1703">
        <v>0</v>
      </c>
      <c r="AP1703">
        <v>1</v>
      </c>
      <c r="AQ1703">
        <v>1</v>
      </c>
      <c r="AR1703">
        <v>0</v>
      </c>
      <c r="AS1703" t="s">
        <v>3</v>
      </c>
      <c r="AT1703">
        <v>5.1499999999999997E-2</v>
      </c>
      <c r="AU1703" t="s">
        <v>135</v>
      </c>
      <c r="AV1703">
        <v>0</v>
      </c>
      <c r="AW1703">
        <v>2</v>
      </c>
      <c r="AX1703">
        <v>449000436</v>
      </c>
      <c r="AY1703">
        <v>1</v>
      </c>
      <c r="AZ1703">
        <v>0</v>
      </c>
      <c r="BA1703">
        <v>1770</v>
      </c>
      <c r="BB1703">
        <v>1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3620.9881749999995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1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CV1703">
        <v>0</v>
      </c>
      <c r="CW1703">
        <v>0</v>
      </c>
      <c r="CX1703">
        <f>ROUND(Y1703*Source!I944,7)</f>
        <v>0</v>
      </c>
      <c r="CY1703">
        <f t="shared" si="774"/>
        <v>52029.73</v>
      </c>
      <c r="CZ1703">
        <f t="shared" si="775"/>
        <v>70310.45</v>
      </c>
      <c r="DA1703">
        <f t="shared" si="776"/>
        <v>0.74</v>
      </c>
      <c r="DB1703">
        <f t="shared" si="777"/>
        <v>0</v>
      </c>
      <c r="DC1703">
        <f t="shared" si="778"/>
        <v>0</v>
      </c>
      <c r="DD1703" t="s">
        <v>3</v>
      </c>
      <c r="DE1703" t="s">
        <v>3</v>
      </c>
      <c r="DF1703">
        <f t="shared" si="780"/>
        <v>0</v>
      </c>
      <c r="DG1703">
        <f t="shared" si="762"/>
        <v>0</v>
      </c>
      <c r="DH1703">
        <f t="shared" si="760"/>
        <v>0</v>
      </c>
      <c r="DI1703">
        <f t="shared" si="761"/>
        <v>0</v>
      </c>
      <c r="DJ1703">
        <f t="shared" si="779"/>
        <v>0</v>
      </c>
      <c r="DK1703">
        <v>0</v>
      </c>
      <c r="DL1703" t="s">
        <v>3</v>
      </c>
      <c r="DM1703">
        <v>0</v>
      </c>
      <c r="DN1703" t="s">
        <v>3</v>
      </c>
      <c r="DO1703">
        <v>0</v>
      </c>
    </row>
    <row r="1704" spans="1:119" x14ac:dyDescent="0.2">
      <c r="A1704">
        <f>ROW(Source!A944)</f>
        <v>944</v>
      </c>
      <c r="B1704">
        <v>449016111</v>
      </c>
      <c r="C1704">
        <v>449000415</v>
      </c>
      <c r="D1704">
        <v>277902122</v>
      </c>
      <c r="E1704">
        <v>1</v>
      </c>
      <c r="F1704">
        <v>1</v>
      </c>
      <c r="G1704">
        <v>1</v>
      </c>
      <c r="H1704">
        <v>3</v>
      </c>
      <c r="I1704" t="s">
        <v>1882</v>
      </c>
      <c r="J1704" t="s">
        <v>1883</v>
      </c>
      <c r="K1704" t="s">
        <v>1884</v>
      </c>
      <c r="L1704">
        <v>1301</v>
      </c>
      <c r="N1704">
        <v>1003</v>
      </c>
      <c r="O1704" t="s">
        <v>211</v>
      </c>
      <c r="P1704" t="s">
        <v>211</v>
      </c>
      <c r="Q1704">
        <v>1</v>
      </c>
      <c r="W1704">
        <v>0</v>
      </c>
      <c r="X1704">
        <v>-862626069</v>
      </c>
      <c r="Y1704">
        <f t="shared" si="773"/>
        <v>0</v>
      </c>
      <c r="AA1704">
        <v>217.61</v>
      </c>
      <c r="AB1704">
        <v>0</v>
      </c>
      <c r="AC1704">
        <v>0</v>
      </c>
      <c r="AD1704">
        <v>0</v>
      </c>
      <c r="AE1704">
        <v>272.01</v>
      </c>
      <c r="AF1704">
        <v>0</v>
      </c>
      <c r="AG1704">
        <v>0</v>
      </c>
      <c r="AH1704">
        <v>0</v>
      </c>
      <c r="AI1704">
        <v>0.8</v>
      </c>
      <c r="AJ1704">
        <v>1</v>
      </c>
      <c r="AK1704">
        <v>1</v>
      </c>
      <c r="AL1704">
        <v>1</v>
      </c>
      <c r="AM1704">
        <v>2</v>
      </c>
      <c r="AN1704">
        <v>0</v>
      </c>
      <c r="AO1704">
        <v>0</v>
      </c>
      <c r="AP1704">
        <v>1</v>
      </c>
      <c r="AQ1704">
        <v>1</v>
      </c>
      <c r="AR1704">
        <v>0</v>
      </c>
      <c r="AS1704" t="s">
        <v>3</v>
      </c>
      <c r="AT1704">
        <v>2.5</v>
      </c>
      <c r="AU1704" t="s">
        <v>135</v>
      </c>
      <c r="AV1704">
        <v>0</v>
      </c>
      <c r="AW1704">
        <v>2</v>
      </c>
      <c r="AX1704">
        <v>449000437</v>
      </c>
      <c r="AY1704">
        <v>1</v>
      </c>
      <c r="AZ1704">
        <v>0</v>
      </c>
      <c r="BA1704">
        <v>1771</v>
      </c>
      <c r="BB1704">
        <v>1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680.02499999999998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1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CV1704">
        <v>0</v>
      </c>
      <c r="CW1704">
        <v>0</v>
      </c>
      <c r="CX1704">
        <f>ROUND(Y1704*Source!I944,7)</f>
        <v>0</v>
      </c>
      <c r="CY1704">
        <f t="shared" si="774"/>
        <v>217.61</v>
      </c>
      <c r="CZ1704">
        <f t="shared" si="775"/>
        <v>272.01</v>
      </c>
      <c r="DA1704">
        <f t="shared" si="776"/>
        <v>0.8</v>
      </c>
      <c r="DB1704">
        <f t="shared" si="777"/>
        <v>0</v>
      </c>
      <c r="DC1704">
        <f t="shared" si="778"/>
        <v>0</v>
      </c>
      <c r="DD1704" t="s">
        <v>3</v>
      </c>
      <c r="DE1704" t="s">
        <v>3</v>
      </c>
      <c r="DF1704">
        <f t="shared" si="780"/>
        <v>0</v>
      </c>
      <c r="DG1704">
        <f t="shared" si="762"/>
        <v>0</v>
      </c>
      <c r="DH1704">
        <f t="shared" si="760"/>
        <v>0</v>
      </c>
      <c r="DI1704">
        <f t="shared" si="761"/>
        <v>0</v>
      </c>
      <c r="DJ1704">
        <f t="shared" si="779"/>
        <v>0</v>
      </c>
      <c r="DK1704">
        <v>0</v>
      </c>
      <c r="DL1704" t="s">
        <v>3</v>
      </c>
      <c r="DM1704">
        <v>0</v>
      </c>
      <c r="DN1704" t="s">
        <v>3</v>
      </c>
      <c r="DO1704">
        <v>0</v>
      </c>
    </row>
    <row r="1705" spans="1:119" x14ac:dyDescent="0.2">
      <c r="A1705">
        <f>ROW(Source!A944)</f>
        <v>944</v>
      </c>
      <c r="B1705">
        <v>449016111</v>
      </c>
      <c r="C1705">
        <v>449000415</v>
      </c>
      <c r="D1705">
        <v>277908024</v>
      </c>
      <c r="E1705">
        <v>1</v>
      </c>
      <c r="F1705">
        <v>1</v>
      </c>
      <c r="G1705">
        <v>1</v>
      </c>
      <c r="H1705">
        <v>3</v>
      </c>
      <c r="I1705" t="s">
        <v>1802</v>
      </c>
      <c r="J1705" t="s">
        <v>1803</v>
      </c>
      <c r="K1705" t="s">
        <v>1804</v>
      </c>
      <c r="L1705">
        <v>1455</v>
      </c>
      <c r="N1705">
        <v>1013</v>
      </c>
      <c r="O1705" t="s">
        <v>163</v>
      </c>
      <c r="P1705" t="s">
        <v>163</v>
      </c>
      <c r="Q1705">
        <v>1</v>
      </c>
      <c r="W1705">
        <v>0</v>
      </c>
      <c r="X1705">
        <v>-598792100</v>
      </c>
      <c r="Y1705">
        <f t="shared" si="773"/>
        <v>0</v>
      </c>
      <c r="AA1705">
        <v>1303.67</v>
      </c>
      <c r="AB1705">
        <v>0</v>
      </c>
      <c r="AC1705">
        <v>0</v>
      </c>
      <c r="AD1705">
        <v>0</v>
      </c>
      <c r="AE1705">
        <v>944.69</v>
      </c>
      <c r="AF1705">
        <v>0</v>
      </c>
      <c r="AG1705">
        <v>0</v>
      </c>
      <c r="AH1705">
        <v>0</v>
      </c>
      <c r="AI1705">
        <v>1.38</v>
      </c>
      <c r="AJ1705">
        <v>1</v>
      </c>
      <c r="AK1705">
        <v>1</v>
      </c>
      <c r="AL1705">
        <v>1</v>
      </c>
      <c r="AM1705">
        <v>2</v>
      </c>
      <c r="AN1705">
        <v>0</v>
      </c>
      <c r="AO1705">
        <v>0</v>
      </c>
      <c r="AP1705">
        <v>1</v>
      </c>
      <c r="AQ1705">
        <v>1</v>
      </c>
      <c r="AR1705">
        <v>0</v>
      </c>
      <c r="AS1705" t="s">
        <v>3</v>
      </c>
      <c r="AT1705">
        <v>0.5</v>
      </c>
      <c r="AU1705" t="s">
        <v>135</v>
      </c>
      <c r="AV1705">
        <v>0</v>
      </c>
      <c r="AW1705">
        <v>2</v>
      </c>
      <c r="AX1705">
        <v>449000438</v>
      </c>
      <c r="AY1705">
        <v>1</v>
      </c>
      <c r="AZ1705">
        <v>0</v>
      </c>
      <c r="BA1705">
        <v>1772</v>
      </c>
      <c r="BB1705">
        <v>1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472.34500000000003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1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CV1705">
        <v>0</v>
      </c>
      <c r="CW1705">
        <v>0</v>
      </c>
      <c r="CX1705">
        <f>ROUND(Y1705*Source!I944,7)</f>
        <v>0</v>
      </c>
      <c r="CY1705">
        <f t="shared" si="774"/>
        <v>1303.67</v>
      </c>
      <c r="CZ1705">
        <f t="shared" si="775"/>
        <v>944.69</v>
      </c>
      <c r="DA1705">
        <f t="shared" si="776"/>
        <v>1.38</v>
      </c>
      <c r="DB1705">
        <f t="shared" si="777"/>
        <v>0</v>
      </c>
      <c r="DC1705">
        <f t="shared" si="778"/>
        <v>0</v>
      </c>
      <c r="DD1705" t="s">
        <v>3</v>
      </c>
      <c r="DE1705" t="s">
        <v>3</v>
      </c>
      <c r="DF1705">
        <f t="shared" si="780"/>
        <v>0</v>
      </c>
      <c r="DG1705">
        <f t="shared" si="762"/>
        <v>0</v>
      </c>
      <c r="DH1705">
        <f t="shared" si="760"/>
        <v>0</v>
      </c>
      <c r="DI1705">
        <f t="shared" si="761"/>
        <v>0</v>
      </c>
      <c r="DJ1705">
        <f t="shared" si="779"/>
        <v>0</v>
      </c>
      <c r="DK1705">
        <v>0</v>
      </c>
      <c r="DL1705" t="s">
        <v>3</v>
      </c>
      <c r="DM1705">
        <v>0</v>
      </c>
      <c r="DN1705" t="s">
        <v>3</v>
      </c>
      <c r="DO1705">
        <v>0</v>
      </c>
    </row>
    <row r="1706" spans="1:119" x14ac:dyDescent="0.2">
      <c r="A1706">
        <f>ROW(Source!A944)</f>
        <v>944</v>
      </c>
      <c r="B1706">
        <v>449016111</v>
      </c>
      <c r="C1706">
        <v>449000415</v>
      </c>
      <c r="D1706">
        <v>277908235</v>
      </c>
      <c r="E1706">
        <v>1</v>
      </c>
      <c r="F1706">
        <v>1</v>
      </c>
      <c r="G1706">
        <v>1</v>
      </c>
      <c r="H1706">
        <v>3</v>
      </c>
      <c r="I1706" t="s">
        <v>1885</v>
      </c>
      <c r="J1706" t="s">
        <v>1886</v>
      </c>
      <c r="K1706" t="s">
        <v>1887</v>
      </c>
      <c r="L1706">
        <v>1407</v>
      </c>
      <c r="N1706">
        <v>1013</v>
      </c>
      <c r="O1706" t="s">
        <v>1250</v>
      </c>
      <c r="P1706" t="s">
        <v>1250</v>
      </c>
      <c r="Q1706">
        <v>1</v>
      </c>
      <c r="W1706">
        <v>0</v>
      </c>
      <c r="X1706">
        <v>-996570950</v>
      </c>
      <c r="Y1706">
        <f t="shared" si="773"/>
        <v>0</v>
      </c>
      <c r="AA1706">
        <v>5049.34</v>
      </c>
      <c r="AB1706">
        <v>0</v>
      </c>
      <c r="AC1706">
        <v>0</v>
      </c>
      <c r="AD1706">
        <v>0</v>
      </c>
      <c r="AE1706">
        <v>3658.94</v>
      </c>
      <c r="AF1706">
        <v>0</v>
      </c>
      <c r="AG1706">
        <v>0</v>
      </c>
      <c r="AH1706">
        <v>0</v>
      </c>
      <c r="AI1706">
        <v>1.38</v>
      </c>
      <c r="AJ1706">
        <v>1</v>
      </c>
      <c r="AK1706">
        <v>1</v>
      </c>
      <c r="AL1706">
        <v>1</v>
      </c>
      <c r="AM1706">
        <v>2</v>
      </c>
      <c r="AN1706">
        <v>0</v>
      </c>
      <c r="AO1706">
        <v>0</v>
      </c>
      <c r="AP1706">
        <v>1</v>
      </c>
      <c r="AQ1706">
        <v>1</v>
      </c>
      <c r="AR1706">
        <v>0</v>
      </c>
      <c r="AS1706" t="s">
        <v>3</v>
      </c>
      <c r="AT1706">
        <v>0.01</v>
      </c>
      <c r="AU1706" t="s">
        <v>135</v>
      </c>
      <c r="AV1706">
        <v>0</v>
      </c>
      <c r="AW1706">
        <v>2</v>
      </c>
      <c r="AX1706">
        <v>449000439</v>
      </c>
      <c r="AY1706">
        <v>1</v>
      </c>
      <c r="AZ1706">
        <v>0</v>
      </c>
      <c r="BA1706">
        <v>1773</v>
      </c>
      <c r="BB1706">
        <v>1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36.589400000000005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1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CV1706">
        <v>0</v>
      </c>
      <c r="CW1706">
        <v>0</v>
      </c>
      <c r="CX1706">
        <f>ROUND(Y1706*Source!I944,7)</f>
        <v>0</v>
      </c>
      <c r="CY1706">
        <f t="shared" si="774"/>
        <v>5049.34</v>
      </c>
      <c r="CZ1706">
        <f t="shared" si="775"/>
        <v>3658.94</v>
      </c>
      <c r="DA1706">
        <f t="shared" si="776"/>
        <v>1.38</v>
      </c>
      <c r="DB1706">
        <f t="shared" si="777"/>
        <v>0</v>
      </c>
      <c r="DC1706">
        <f t="shared" si="778"/>
        <v>0</v>
      </c>
      <c r="DD1706" t="s">
        <v>3</v>
      </c>
      <c r="DE1706" t="s">
        <v>3</v>
      </c>
      <c r="DF1706">
        <f t="shared" si="780"/>
        <v>0</v>
      </c>
      <c r="DG1706">
        <f t="shared" si="762"/>
        <v>0</v>
      </c>
      <c r="DH1706">
        <f t="shared" si="760"/>
        <v>0</v>
      </c>
      <c r="DI1706">
        <f t="shared" si="761"/>
        <v>0</v>
      </c>
      <c r="DJ1706">
        <f t="shared" si="779"/>
        <v>0</v>
      </c>
      <c r="DK1706">
        <v>0</v>
      </c>
      <c r="DL1706" t="s">
        <v>3</v>
      </c>
      <c r="DM1706">
        <v>0</v>
      </c>
      <c r="DN1706" t="s">
        <v>3</v>
      </c>
      <c r="DO1706">
        <v>0</v>
      </c>
    </row>
    <row r="1707" spans="1:119" x14ac:dyDescent="0.2">
      <c r="A1707">
        <f>ROW(Source!A945)</f>
        <v>945</v>
      </c>
      <c r="B1707">
        <v>449016111</v>
      </c>
      <c r="C1707">
        <v>449000441</v>
      </c>
      <c r="D1707">
        <v>327091137</v>
      </c>
      <c r="E1707">
        <v>112</v>
      </c>
      <c r="F1707">
        <v>1</v>
      </c>
      <c r="G1707">
        <v>1</v>
      </c>
      <c r="H1707">
        <v>1</v>
      </c>
      <c r="I1707" t="s">
        <v>1613</v>
      </c>
      <c r="J1707" t="s">
        <v>3</v>
      </c>
      <c r="K1707" t="s">
        <v>1888</v>
      </c>
      <c r="L1707">
        <v>1191</v>
      </c>
      <c r="N1707">
        <v>1013</v>
      </c>
      <c r="O1707" t="s">
        <v>1203</v>
      </c>
      <c r="P1707" t="s">
        <v>1203</v>
      </c>
      <c r="Q1707">
        <v>1</v>
      </c>
      <c r="W1707">
        <v>0</v>
      </c>
      <c r="X1707">
        <v>-1991603921</v>
      </c>
      <c r="Y1707">
        <f>AT1707</f>
        <v>3.98</v>
      </c>
      <c r="AA1707">
        <v>0</v>
      </c>
      <c r="AB1707">
        <v>0</v>
      </c>
      <c r="AC1707">
        <v>0</v>
      </c>
      <c r="AD1707">
        <v>459.14</v>
      </c>
      <c r="AE1707">
        <v>0</v>
      </c>
      <c r="AF1707">
        <v>0</v>
      </c>
      <c r="AG1707">
        <v>0</v>
      </c>
      <c r="AH1707">
        <v>459.14</v>
      </c>
      <c r="AI1707">
        <v>1</v>
      </c>
      <c r="AJ1707">
        <v>1</v>
      </c>
      <c r="AK1707">
        <v>1</v>
      </c>
      <c r="AL1707">
        <v>1</v>
      </c>
      <c r="AM1707">
        <v>-2</v>
      </c>
      <c r="AN1707">
        <v>0</v>
      </c>
      <c r="AO1707">
        <v>0</v>
      </c>
      <c r="AP1707">
        <v>1</v>
      </c>
      <c r="AQ1707">
        <v>1</v>
      </c>
      <c r="AR1707">
        <v>0</v>
      </c>
      <c r="AS1707" t="s">
        <v>3</v>
      </c>
      <c r="AT1707">
        <v>3.98</v>
      </c>
      <c r="AU1707" t="s">
        <v>3</v>
      </c>
      <c r="AV1707">
        <v>1</v>
      </c>
      <c r="AW1707">
        <v>2</v>
      </c>
      <c r="AX1707">
        <v>449000443</v>
      </c>
      <c r="AY1707">
        <v>2</v>
      </c>
      <c r="AZ1707">
        <v>131072</v>
      </c>
      <c r="BA1707">
        <v>1775</v>
      </c>
      <c r="BB1707">
        <v>1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1827.3771999999999</v>
      </c>
      <c r="BN1707">
        <v>3.98</v>
      </c>
      <c r="BO1707">
        <v>0</v>
      </c>
      <c r="BP1707">
        <v>1</v>
      </c>
      <c r="BQ1707">
        <v>0</v>
      </c>
      <c r="BR1707">
        <v>0</v>
      </c>
      <c r="BS1707">
        <v>0</v>
      </c>
      <c r="BT1707">
        <v>1827.3771999999999</v>
      </c>
      <c r="BU1707">
        <v>3.98</v>
      </c>
      <c r="BV1707">
        <v>0</v>
      </c>
      <c r="BW1707">
        <v>1</v>
      </c>
      <c r="CU1707">
        <f>ROUND(AT1707*Source!I945*AH1707*AL1707,2)</f>
        <v>18.27</v>
      </c>
      <c r="CV1707">
        <f>ROUND(Y1707*Source!I945,7)</f>
        <v>3.9800000000000002E-2</v>
      </c>
      <c r="CW1707">
        <v>0</v>
      </c>
      <c r="CX1707">
        <f>ROUND(Y1707*Source!I945,7)</f>
        <v>3.9800000000000002E-2</v>
      </c>
      <c r="CY1707">
        <f>AD1707</f>
        <v>459.14</v>
      </c>
      <c r="CZ1707">
        <f>AH1707</f>
        <v>459.14</v>
      </c>
      <c r="DA1707">
        <f>AL1707</f>
        <v>1</v>
      </c>
      <c r="DB1707">
        <f>ROUND(ROUND(AT1707*CZ1707,2),6)</f>
        <v>1827.38</v>
      </c>
      <c r="DC1707">
        <f>ROUND(ROUND(AT1707*AG1707,2),6)</f>
        <v>0</v>
      </c>
      <c r="DD1707" t="s">
        <v>3</v>
      </c>
      <c r="DE1707" t="s">
        <v>3</v>
      </c>
      <c r="DF1707">
        <f>ROUND(ROUND(AE1707,2)*CX1707,2)</f>
        <v>0</v>
      </c>
      <c r="DG1707">
        <f t="shared" si="762"/>
        <v>0</v>
      </c>
      <c r="DH1707">
        <f t="shared" si="760"/>
        <v>0</v>
      </c>
      <c r="DI1707">
        <f t="shared" si="761"/>
        <v>18.27</v>
      </c>
      <c r="DJ1707">
        <f>DI1707</f>
        <v>18.27</v>
      </c>
      <c r="DK1707">
        <v>1</v>
      </c>
      <c r="DL1707" t="s">
        <v>3</v>
      </c>
      <c r="DM1707">
        <v>0</v>
      </c>
      <c r="DN1707" t="s">
        <v>3</v>
      </c>
      <c r="DO1707">
        <v>0</v>
      </c>
    </row>
    <row r="1708" spans="1:119" x14ac:dyDescent="0.2">
      <c r="A1708">
        <f>ROW(Source!A946)</f>
        <v>946</v>
      </c>
      <c r="B1708">
        <v>449016111</v>
      </c>
      <c r="C1708">
        <v>449000444</v>
      </c>
      <c r="D1708">
        <v>277560291</v>
      </c>
      <c r="E1708">
        <v>109</v>
      </c>
      <c r="F1708">
        <v>1</v>
      </c>
      <c r="G1708">
        <v>1</v>
      </c>
      <c r="H1708">
        <v>1</v>
      </c>
      <c r="I1708" t="s">
        <v>1379</v>
      </c>
      <c r="J1708" t="s">
        <v>3</v>
      </c>
      <c r="K1708" t="s">
        <v>1380</v>
      </c>
      <c r="L1708">
        <v>1191</v>
      </c>
      <c r="N1708">
        <v>1013</v>
      </c>
      <c r="O1708" t="s">
        <v>1203</v>
      </c>
      <c r="P1708" t="s">
        <v>1203</v>
      </c>
      <c r="Q1708">
        <v>1</v>
      </c>
      <c r="W1708">
        <v>0</v>
      </c>
      <c r="X1708">
        <v>-1810713292</v>
      </c>
      <c r="Y1708">
        <f>(AT1708*ROUND(0.3,7))</f>
        <v>4.5599999999999996</v>
      </c>
      <c r="AA1708">
        <v>0</v>
      </c>
      <c r="AB1708">
        <v>0</v>
      </c>
      <c r="AC1708">
        <v>0</v>
      </c>
      <c r="AD1708">
        <v>515.52</v>
      </c>
      <c r="AE1708">
        <v>0</v>
      </c>
      <c r="AF1708">
        <v>0</v>
      </c>
      <c r="AG1708">
        <v>0</v>
      </c>
      <c r="AH1708">
        <v>515.52</v>
      </c>
      <c r="AI1708">
        <v>1</v>
      </c>
      <c r="AJ1708">
        <v>1</v>
      </c>
      <c r="AK1708">
        <v>1</v>
      </c>
      <c r="AL1708">
        <v>1</v>
      </c>
      <c r="AM1708">
        <v>-2</v>
      </c>
      <c r="AN1708">
        <v>0</v>
      </c>
      <c r="AO1708">
        <v>0</v>
      </c>
      <c r="AP1708">
        <v>1</v>
      </c>
      <c r="AQ1708">
        <v>1</v>
      </c>
      <c r="AR1708">
        <v>0</v>
      </c>
      <c r="AS1708" t="s">
        <v>3</v>
      </c>
      <c r="AT1708">
        <v>15.2</v>
      </c>
      <c r="AU1708" t="s">
        <v>321</v>
      </c>
      <c r="AV1708">
        <v>1</v>
      </c>
      <c r="AW1708">
        <v>2</v>
      </c>
      <c r="AX1708">
        <v>449000448</v>
      </c>
      <c r="AY1708">
        <v>2</v>
      </c>
      <c r="AZ1708">
        <v>131072</v>
      </c>
      <c r="BA1708">
        <v>1776</v>
      </c>
      <c r="BB1708">
        <v>1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7835.9039999999995</v>
      </c>
      <c r="BN1708">
        <v>15.2</v>
      </c>
      <c r="BO1708">
        <v>0</v>
      </c>
      <c r="BP1708">
        <v>1</v>
      </c>
      <c r="BQ1708">
        <v>0</v>
      </c>
      <c r="BR1708">
        <v>0</v>
      </c>
      <c r="BS1708">
        <v>0</v>
      </c>
      <c r="BT1708">
        <v>2350.7711999999997</v>
      </c>
      <c r="BU1708">
        <v>4.5599999999999996</v>
      </c>
      <c r="BV1708">
        <v>0</v>
      </c>
      <c r="BW1708">
        <v>1</v>
      </c>
      <c r="CU1708">
        <f>ROUND(AT1708*Source!I946*AH1708*AL1708,2)</f>
        <v>78.36</v>
      </c>
      <c r="CV1708">
        <f>ROUND(Y1708*Source!I946,7)</f>
        <v>4.5600000000000002E-2</v>
      </c>
      <c r="CW1708">
        <v>0</v>
      </c>
      <c r="CX1708">
        <f>ROUND(Y1708*Source!I946,7)</f>
        <v>4.5600000000000002E-2</v>
      </c>
      <c r="CY1708">
        <f>AD1708</f>
        <v>515.52</v>
      </c>
      <c r="CZ1708">
        <f>AH1708</f>
        <v>515.52</v>
      </c>
      <c r="DA1708">
        <f>AL1708</f>
        <v>1</v>
      </c>
      <c r="DB1708">
        <f>ROUND((ROUND(AT1708*CZ1708,2)*ROUND(0.3,7)),6)</f>
        <v>2350.77</v>
      </c>
      <c r="DC1708">
        <f>ROUND((ROUND(AT1708*AG1708,2)*ROUND(0.3,7)),6)</f>
        <v>0</v>
      </c>
      <c r="DD1708" t="s">
        <v>3</v>
      </c>
      <c r="DE1708" t="s">
        <v>3</v>
      </c>
      <c r="DF1708">
        <f>ROUND(ROUND(AE1708,2)*CX1708,2)</f>
        <v>0</v>
      </c>
      <c r="DG1708">
        <f t="shared" si="762"/>
        <v>0</v>
      </c>
      <c r="DH1708">
        <f t="shared" si="760"/>
        <v>0</v>
      </c>
      <c r="DI1708">
        <f t="shared" si="761"/>
        <v>23.51</v>
      </c>
      <c r="DJ1708">
        <f>DI1708</f>
        <v>23.51</v>
      </c>
      <c r="DK1708">
        <v>1</v>
      </c>
      <c r="DL1708" t="s">
        <v>3</v>
      </c>
      <c r="DM1708">
        <v>0</v>
      </c>
      <c r="DN1708" t="s">
        <v>3</v>
      </c>
      <c r="DO1708">
        <v>0</v>
      </c>
    </row>
    <row r="1709" spans="1:119" x14ac:dyDescent="0.2">
      <c r="A1709">
        <f>ROW(Source!A946)</f>
        <v>946</v>
      </c>
      <c r="B1709">
        <v>449016111</v>
      </c>
      <c r="C1709">
        <v>449000444</v>
      </c>
      <c r="D1709">
        <v>277865475</v>
      </c>
      <c r="E1709">
        <v>1</v>
      </c>
      <c r="F1709">
        <v>1</v>
      </c>
      <c r="G1709">
        <v>1</v>
      </c>
      <c r="H1709">
        <v>3</v>
      </c>
      <c r="I1709" t="s">
        <v>1210</v>
      </c>
      <c r="J1709" t="s">
        <v>1211</v>
      </c>
      <c r="K1709" t="s">
        <v>1212</v>
      </c>
      <c r="L1709">
        <v>1383</v>
      </c>
      <c r="N1709">
        <v>1013</v>
      </c>
      <c r="O1709" t="s">
        <v>1213</v>
      </c>
      <c r="P1709" t="s">
        <v>1213</v>
      </c>
      <c r="Q1709">
        <v>1</v>
      </c>
      <c r="W1709">
        <v>0</v>
      </c>
      <c r="X1709">
        <v>2066892133</v>
      </c>
      <c r="Y1709">
        <f>(AT1709*ROUND(0,7))</f>
        <v>0</v>
      </c>
      <c r="AA1709">
        <v>7.32</v>
      </c>
      <c r="AB1709">
        <v>0</v>
      </c>
      <c r="AC1709">
        <v>0</v>
      </c>
      <c r="AD1709">
        <v>0</v>
      </c>
      <c r="AE1709">
        <v>7.32</v>
      </c>
      <c r="AF1709">
        <v>0</v>
      </c>
      <c r="AG1709">
        <v>0</v>
      </c>
      <c r="AH1709">
        <v>0</v>
      </c>
      <c r="AI1709">
        <v>1</v>
      </c>
      <c r="AJ1709">
        <v>1</v>
      </c>
      <c r="AK1709">
        <v>1</v>
      </c>
      <c r="AL1709">
        <v>1</v>
      </c>
      <c r="AM1709">
        <v>-2</v>
      </c>
      <c r="AN1709">
        <v>0</v>
      </c>
      <c r="AO1709">
        <v>0</v>
      </c>
      <c r="AP1709">
        <v>1</v>
      </c>
      <c r="AQ1709">
        <v>1</v>
      </c>
      <c r="AR1709">
        <v>0</v>
      </c>
      <c r="AS1709" t="s">
        <v>3</v>
      </c>
      <c r="AT1709">
        <v>5.3376000000000001</v>
      </c>
      <c r="AU1709" t="s">
        <v>135</v>
      </c>
      <c r="AV1709">
        <v>0</v>
      </c>
      <c r="AW1709">
        <v>2</v>
      </c>
      <c r="AX1709">
        <v>449000449</v>
      </c>
      <c r="AY1709">
        <v>2</v>
      </c>
      <c r="AZ1709">
        <v>16384</v>
      </c>
      <c r="BA1709">
        <v>1777</v>
      </c>
      <c r="BB1709">
        <v>1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39.071232000000002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1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CV1709">
        <v>0</v>
      </c>
      <c r="CW1709">
        <v>0</v>
      </c>
      <c r="CX1709">
        <f>ROUND(Y1709*Source!I946,7)</f>
        <v>0</v>
      </c>
      <c r="CY1709">
        <f>AA1709</f>
        <v>7.32</v>
      </c>
      <c r="CZ1709">
        <f>AE1709</f>
        <v>7.32</v>
      </c>
      <c r="DA1709">
        <f>AI1709</f>
        <v>1</v>
      </c>
      <c r="DB1709">
        <f>ROUND((ROUND(AT1709*CZ1709,2)*ROUND(0,7)),6)</f>
        <v>0</v>
      </c>
      <c r="DC1709">
        <f>ROUND((ROUND(AT1709*AG1709,2)*ROUND(0,7)),6)</f>
        <v>0</v>
      </c>
      <c r="DD1709" t="s">
        <v>3</v>
      </c>
      <c r="DE1709" t="s">
        <v>3</v>
      </c>
      <c r="DF1709">
        <f>ROUND(ROUND(AE1709,2)*CX1709,2)</f>
        <v>0</v>
      </c>
      <c r="DG1709">
        <f t="shared" si="762"/>
        <v>0</v>
      </c>
      <c r="DH1709">
        <f t="shared" si="760"/>
        <v>0</v>
      </c>
      <c r="DI1709">
        <f t="shared" si="761"/>
        <v>0</v>
      </c>
      <c r="DJ1709">
        <f>DF1709</f>
        <v>0</v>
      </c>
      <c r="DK1709">
        <v>1</v>
      </c>
      <c r="DL1709" t="s">
        <v>3</v>
      </c>
      <c r="DM1709">
        <v>0</v>
      </c>
      <c r="DN1709" t="s">
        <v>3</v>
      </c>
      <c r="DO1709">
        <v>0</v>
      </c>
    </row>
    <row r="1710" spans="1:119" x14ac:dyDescent="0.2">
      <c r="A1710">
        <f>ROW(Source!A946)</f>
        <v>946</v>
      </c>
      <c r="B1710">
        <v>449016111</v>
      </c>
      <c r="C1710">
        <v>449000444</v>
      </c>
      <c r="D1710">
        <v>277867915</v>
      </c>
      <c r="E1710">
        <v>1</v>
      </c>
      <c r="F1710">
        <v>1</v>
      </c>
      <c r="G1710">
        <v>1</v>
      </c>
      <c r="H1710">
        <v>3</v>
      </c>
      <c r="I1710" t="s">
        <v>1889</v>
      </c>
      <c r="J1710" t="s">
        <v>1890</v>
      </c>
      <c r="K1710" t="s">
        <v>1891</v>
      </c>
      <c r="L1710">
        <v>1425</v>
      </c>
      <c r="N1710">
        <v>1013</v>
      </c>
      <c r="O1710" t="s">
        <v>62</v>
      </c>
      <c r="P1710" t="s">
        <v>62</v>
      </c>
      <c r="Q1710">
        <v>1</v>
      </c>
      <c r="W1710">
        <v>0</v>
      </c>
      <c r="X1710">
        <v>1124361639</v>
      </c>
      <c r="Y1710">
        <f>(AT1710*ROUND(0,7))</f>
        <v>0</v>
      </c>
      <c r="AA1710">
        <v>64.900000000000006</v>
      </c>
      <c r="AB1710">
        <v>0</v>
      </c>
      <c r="AC1710">
        <v>0</v>
      </c>
      <c r="AD1710">
        <v>0</v>
      </c>
      <c r="AE1710">
        <v>52.34</v>
      </c>
      <c r="AF1710">
        <v>0</v>
      </c>
      <c r="AG1710">
        <v>0</v>
      </c>
      <c r="AH1710">
        <v>0</v>
      </c>
      <c r="AI1710">
        <v>1.24</v>
      </c>
      <c r="AJ1710">
        <v>1</v>
      </c>
      <c r="AK1710">
        <v>1</v>
      </c>
      <c r="AL1710">
        <v>1</v>
      </c>
      <c r="AM1710">
        <v>2</v>
      </c>
      <c r="AN1710">
        <v>0</v>
      </c>
      <c r="AO1710">
        <v>0</v>
      </c>
      <c r="AP1710">
        <v>1</v>
      </c>
      <c r="AQ1710">
        <v>1</v>
      </c>
      <c r="AR1710">
        <v>0</v>
      </c>
      <c r="AS1710" t="s">
        <v>3</v>
      </c>
      <c r="AT1710">
        <v>1.75</v>
      </c>
      <c r="AU1710" t="s">
        <v>135</v>
      </c>
      <c r="AV1710">
        <v>0</v>
      </c>
      <c r="AW1710">
        <v>2</v>
      </c>
      <c r="AX1710">
        <v>449000450</v>
      </c>
      <c r="AY1710">
        <v>1</v>
      </c>
      <c r="AZ1710">
        <v>0</v>
      </c>
      <c r="BA1710">
        <v>1778</v>
      </c>
      <c r="BB1710">
        <v>1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91.594999999999999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1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CV1710">
        <v>0</v>
      </c>
      <c r="CW1710">
        <v>0</v>
      </c>
      <c r="CX1710">
        <f>ROUND(Y1710*Source!I946,7)</f>
        <v>0</v>
      </c>
      <c r="CY1710">
        <f>AA1710</f>
        <v>64.900000000000006</v>
      </c>
      <c r="CZ1710">
        <f>AE1710</f>
        <v>52.34</v>
      </c>
      <c r="DA1710">
        <f>AI1710</f>
        <v>1.24</v>
      </c>
      <c r="DB1710">
        <f>ROUND((ROUND(AT1710*CZ1710,2)*ROUND(0,7)),6)</f>
        <v>0</v>
      </c>
      <c r="DC1710">
        <f>ROUND((ROUND(AT1710*AG1710,2)*ROUND(0,7)),6)</f>
        <v>0</v>
      </c>
      <c r="DD1710" t="s">
        <v>3</v>
      </c>
      <c r="DE1710" t="s">
        <v>3</v>
      </c>
      <c r="DF1710">
        <f>ROUND(ROUND(AE1710*AI1710,2)*CX1710,2)</f>
        <v>0</v>
      </c>
      <c r="DG1710">
        <f t="shared" si="762"/>
        <v>0</v>
      </c>
      <c r="DH1710">
        <f t="shared" si="760"/>
        <v>0</v>
      </c>
      <c r="DI1710">
        <f t="shared" si="761"/>
        <v>0</v>
      </c>
      <c r="DJ1710">
        <f>DF1710</f>
        <v>0</v>
      </c>
      <c r="DK1710">
        <v>0</v>
      </c>
      <c r="DL1710" t="s">
        <v>3</v>
      </c>
      <c r="DM1710">
        <v>0</v>
      </c>
      <c r="DN1710" t="s">
        <v>3</v>
      </c>
      <c r="DO1710">
        <v>0</v>
      </c>
    </row>
    <row r="1711" spans="1:119" x14ac:dyDescent="0.2">
      <c r="A1711">
        <f>ROW(Source!A947)</f>
        <v>947</v>
      </c>
      <c r="B1711">
        <v>449016111</v>
      </c>
      <c r="C1711">
        <v>449000452</v>
      </c>
      <c r="D1711">
        <v>277560291</v>
      </c>
      <c r="E1711">
        <v>109</v>
      </c>
      <c r="F1711">
        <v>1</v>
      </c>
      <c r="G1711">
        <v>1</v>
      </c>
      <c r="H1711">
        <v>1</v>
      </c>
      <c r="I1711" t="s">
        <v>1379</v>
      </c>
      <c r="J1711" t="s">
        <v>3</v>
      </c>
      <c r="K1711" t="s">
        <v>1380</v>
      </c>
      <c r="L1711">
        <v>1191</v>
      </c>
      <c r="N1711">
        <v>1013</v>
      </c>
      <c r="O1711" t="s">
        <v>1203</v>
      </c>
      <c r="P1711" t="s">
        <v>1203</v>
      </c>
      <c r="Q1711">
        <v>1</v>
      </c>
      <c r="W1711">
        <v>0</v>
      </c>
      <c r="X1711">
        <v>-1810713292</v>
      </c>
      <c r="Y1711">
        <f>AT1711</f>
        <v>15.2</v>
      </c>
      <c r="AA1711">
        <v>0</v>
      </c>
      <c r="AB1711">
        <v>0</v>
      </c>
      <c r="AC1711">
        <v>0</v>
      </c>
      <c r="AD1711">
        <v>515.52</v>
      </c>
      <c r="AE1711">
        <v>0</v>
      </c>
      <c r="AF1711">
        <v>0</v>
      </c>
      <c r="AG1711">
        <v>0</v>
      </c>
      <c r="AH1711">
        <v>515.52</v>
      </c>
      <c r="AI1711">
        <v>1</v>
      </c>
      <c r="AJ1711">
        <v>1</v>
      </c>
      <c r="AK1711">
        <v>1</v>
      </c>
      <c r="AL1711">
        <v>1</v>
      </c>
      <c r="AM1711">
        <v>-2</v>
      </c>
      <c r="AN1711">
        <v>0</v>
      </c>
      <c r="AO1711">
        <v>0</v>
      </c>
      <c r="AP1711">
        <v>1</v>
      </c>
      <c r="AQ1711">
        <v>1</v>
      </c>
      <c r="AR1711">
        <v>0</v>
      </c>
      <c r="AS1711" t="s">
        <v>3</v>
      </c>
      <c r="AT1711">
        <v>15.2</v>
      </c>
      <c r="AU1711" t="s">
        <v>3</v>
      </c>
      <c r="AV1711">
        <v>1</v>
      </c>
      <c r="AW1711">
        <v>2</v>
      </c>
      <c r="AX1711">
        <v>449000456</v>
      </c>
      <c r="AY1711">
        <v>2</v>
      </c>
      <c r="AZ1711">
        <v>131072</v>
      </c>
      <c r="BA1711">
        <v>1780</v>
      </c>
      <c r="BB1711">
        <v>1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7835.9039999999995</v>
      </c>
      <c r="BN1711">
        <v>15.2</v>
      </c>
      <c r="BO1711">
        <v>0</v>
      </c>
      <c r="BP1711">
        <v>1</v>
      </c>
      <c r="BQ1711">
        <v>0</v>
      </c>
      <c r="BR1711">
        <v>0</v>
      </c>
      <c r="BS1711">
        <v>0</v>
      </c>
      <c r="BT1711">
        <v>7835.9039999999995</v>
      </c>
      <c r="BU1711">
        <v>15.2</v>
      </c>
      <c r="BV1711">
        <v>0</v>
      </c>
      <c r="BW1711">
        <v>1</v>
      </c>
      <c r="CU1711">
        <f>ROUND(AT1711*Source!I947*AH1711*AL1711,2)</f>
        <v>78.36</v>
      </c>
      <c r="CV1711">
        <f>ROUND(Y1711*Source!I947,7)</f>
        <v>0.152</v>
      </c>
      <c r="CW1711">
        <v>0</v>
      </c>
      <c r="CX1711">
        <f>ROUND(Y1711*Source!I947,7)</f>
        <v>0.152</v>
      </c>
      <c r="CY1711">
        <f>AD1711</f>
        <v>515.52</v>
      </c>
      <c r="CZ1711">
        <f>AH1711</f>
        <v>515.52</v>
      </c>
      <c r="DA1711">
        <f>AL1711</f>
        <v>1</v>
      </c>
      <c r="DB1711">
        <f>ROUND(ROUND(AT1711*CZ1711,2),6)</f>
        <v>7835.9</v>
      </c>
      <c r="DC1711">
        <f>ROUND(ROUND(AT1711*AG1711,2),6)</f>
        <v>0</v>
      </c>
      <c r="DD1711" t="s">
        <v>3</v>
      </c>
      <c r="DE1711" t="s">
        <v>3</v>
      </c>
      <c r="DF1711">
        <f>ROUND(ROUND(AE1711,2)*CX1711,2)</f>
        <v>0</v>
      </c>
      <c r="DG1711">
        <f t="shared" si="762"/>
        <v>0</v>
      </c>
      <c r="DH1711">
        <f t="shared" si="760"/>
        <v>0</v>
      </c>
      <c r="DI1711">
        <f t="shared" si="761"/>
        <v>78.36</v>
      </c>
      <c r="DJ1711">
        <f>DI1711</f>
        <v>78.36</v>
      </c>
      <c r="DK1711">
        <v>1</v>
      </c>
      <c r="DL1711" t="s">
        <v>3</v>
      </c>
      <c r="DM1711">
        <v>0</v>
      </c>
      <c r="DN1711" t="s">
        <v>3</v>
      </c>
      <c r="DO1711">
        <v>0</v>
      </c>
    </row>
    <row r="1712" spans="1:119" x14ac:dyDescent="0.2">
      <c r="A1712">
        <f>ROW(Source!A947)</f>
        <v>947</v>
      </c>
      <c r="B1712">
        <v>449016111</v>
      </c>
      <c r="C1712">
        <v>449000452</v>
      </c>
      <c r="D1712">
        <v>277865475</v>
      </c>
      <c r="E1712">
        <v>1</v>
      </c>
      <c r="F1712">
        <v>1</v>
      </c>
      <c r="G1712">
        <v>1</v>
      </c>
      <c r="H1712">
        <v>3</v>
      </c>
      <c r="I1712" t="s">
        <v>1210</v>
      </c>
      <c r="J1712" t="s">
        <v>1211</v>
      </c>
      <c r="K1712" t="s">
        <v>1212</v>
      </c>
      <c r="L1712">
        <v>1383</v>
      </c>
      <c r="N1712">
        <v>1013</v>
      </c>
      <c r="O1712" t="s">
        <v>1213</v>
      </c>
      <c r="P1712" t="s">
        <v>1213</v>
      </c>
      <c r="Q1712">
        <v>1</v>
      </c>
      <c r="W1712">
        <v>0</v>
      </c>
      <c r="X1712">
        <v>2066892133</v>
      </c>
      <c r="Y1712">
        <f>(AT1712*ROUND(0,7))</f>
        <v>0</v>
      </c>
      <c r="AA1712">
        <v>7.32</v>
      </c>
      <c r="AB1712">
        <v>0</v>
      </c>
      <c r="AC1712">
        <v>0</v>
      </c>
      <c r="AD1712">
        <v>0</v>
      </c>
      <c r="AE1712">
        <v>7.32</v>
      </c>
      <c r="AF1712">
        <v>0</v>
      </c>
      <c r="AG1712">
        <v>0</v>
      </c>
      <c r="AH1712">
        <v>0</v>
      </c>
      <c r="AI1712">
        <v>1</v>
      </c>
      <c r="AJ1712">
        <v>1</v>
      </c>
      <c r="AK1712">
        <v>1</v>
      </c>
      <c r="AL1712">
        <v>1</v>
      </c>
      <c r="AM1712">
        <v>-2</v>
      </c>
      <c r="AN1712">
        <v>0</v>
      </c>
      <c r="AO1712">
        <v>0</v>
      </c>
      <c r="AP1712">
        <v>1</v>
      </c>
      <c r="AQ1712">
        <v>1</v>
      </c>
      <c r="AR1712">
        <v>0</v>
      </c>
      <c r="AS1712" t="s">
        <v>3</v>
      </c>
      <c r="AT1712">
        <v>5.3376000000000001</v>
      </c>
      <c r="AU1712" t="s">
        <v>135</v>
      </c>
      <c r="AV1712">
        <v>0</v>
      </c>
      <c r="AW1712">
        <v>2</v>
      </c>
      <c r="AX1712">
        <v>449000457</v>
      </c>
      <c r="AY1712">
        <v>2</v>
      </c>
      <c r="AZ1712">
        <v>16384</v>
      </c>
      <c r="BA1712">
        <v>1781</v>
      </c>
      <c r="BB1712">
        <v>1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39.071232000000002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1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CV1712">
        <v>0</v>
      </c>
      <c r="CW1712">
        <v>0</v>
      </c>
      <c r="CX1712">
        <f>ROUND(Y1712*Source!I947,7)</f>
        <v>0</v>
      </c>
      <c r="CY1712">
        <f>AA1712</f>
        <v>7.32</v>
      </c>
      <c r="CZ1712">
        <f>AE1712</f>
        <v>7.32</v>
      </c>
      <c r="DA1712">
        <f>AI1712</f>
        <v>1</v>
      </c>
      <c r="DB1712">
        <f>ROUND((ROUND(AT1712*CZ1712,2)*ROUND(0,7)),6)</f>
        <v>0</v>
      </c>
      <c r="DC1712">
        <f>ROUND((ROUND(AT1712*AG1712,2)*ROUND(0,7)),6)</f>
        <v>0</v>
      </c>
      <c r="DD1712" t="s">
        <v>3</v>
      </c>
      <c r="DE1712" t="s">
        <v>3</v>
      </c>
      <c r="DF1712">
        <f>ROUND(ROUND(AE1712,2)*CX1712,2)</f>
        <v>0</v>
      </c>
      <c r="DG1712">
        <f t="shared" ref="DG1712:DG1743" si="781">ROUND(ROUND(AF1712,2)*CX1712,2)</f>
        <v>0</v>
      </c>
      <c r="DH1712">
        <f t="shared" si="760"/>
        <v>0</v>
      </c>
      <c r="DI1712">
        <f t="shared" si="761"/>
        <v>0</v>
      </c>
      <c r="DJ1712">
        <f>DF1712</f>
        <v>0</v>
      </c>
      <c r="DK1712">
        <v>1</v>
      </c>
      <c r="DL1712" t="s">
        <v>3</v>
      </c>
      <c r="DM1712">
        <v>0</v>
      </c>
      <c r="DN1712" t="s">
        <v>3</v>
      </c>
      <c r="DO1712">
        <v>0</v>
      </c>
    </row>
    <row r="1713" spans="1:119" x14ac:dyDescent="0.2">
      <c r="A1713">
        <f>ROW(Source!A947)</f>
        <v>947</v>
      </c>
      <c r="B1713">
        <v>449016111</v>
      </c>
      <c r="C1713">
        <v>449000452</v>
      </c>
      <c r="D1713">
        <v>277867915</v>
      </c>
      <c r="E1713">
        <v>1</v>
      </c>
      <c r="F1713">
        <v>1</v>
      </c>
      <c r="G1713">
        <v>1</v>
      </c>
      <c r="H1713">
        <v>3</v>
      </c>
      <c r="I1713" t="s">
        <v>1889</v>
      </c>
      <c r="J1713" t="s">
        <v>1890</v>
      </c>
      <c r="K1713" t="s">
        <v>1891</v>
      </c>
      <c r="L1713">
        <v>1425</v>
      </c>
      <c r="N1713">
        <v>1013</v>
      </c>
      <c r="O1713" t="s">
        <v>62</v>
      </c>
      <c r="P1713" t="s">
        <v>62</v>
      </c>
      <c r="Q1713">
        <v>1</v>
      </c>
      <c r="W1713">
        <v>0</v>
      </c>
      <c r="X1713">
        <v>1124361639</v>
      </c>
      <c r="Y1713">
        <f>(AT1713*ROUND(0,7))</f>
        <v>0</v>
      </c>
      <c r="AA1713">
        <v>64.900000000000006</v>
      </c>
      <c r="AB1713">
        <v>0</v>
      </c>
      <c r="AC1713">
        <v>0</v>
      </c>
      <c r="AD1713">
        <v>0</v>
      </c>
      <c r="AE1713">
        <v>52.34</v>
      </c>
      <c r="AF1713">
        <v>0</v>
      </c>
      <c r="AG1713">
        <v>0</v>
      </c>
      <c r="AH1713">
        <v>0</v>
      </c>
      <c r="AI1713">
        <v>1.24</v>
      </c>
      <c r="AJ1713">
        <v>1</v>
      </c>
      <c r="AK1713">
        <v>1</v>
      </c>
      <c r="AL1713">
        <v>1</v>
      </c>
      <c r="AM1713">
        <v>2</v>
      </c>
      <c r="AN1713">
        <v>0</v>
      </c>
      <c r="AO1713">
        <v>0</v>
      </c>
      <c r="AP1713">
        <v>1</v>
      </c>
      <c r="AQ1713">
        <v>1</v>
      </c>
      <c r="AR1713">
        <v>0</v>
      </c>
      <c r="AS1713" t="s">
        <v>3</v>
      </c>
      <c r="AT1713">
        <v>1.75</v>
      </c>
      <c r="AU1713" t="s">
        <v>135</v>
      </c>
      <c r="AV1713">
        <v>0</v>
      </c>
      <c r="AW1713">
        <v>2</v>
      </c>
      <c r="AX1713">
        <v>449000458</v>
      </c>
      <c r="AY1713">
        <v>1</v>
      </c>
      <c r="AZ1713">
        <v>0</v>
      </c>
      <c r="BA1713">
        <v>1782</v>
      </c>
      <c r="BB1713">
        <v>1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91.594999999999999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1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CV1713">
        <v>0</v>
      </c>
      <c r="CW1713">
        <v>0</v>
      </c>
      <c r="CX1713">
        <f>ROUND(Y1713*Source!I947,7)</f>
        <v>0</v>
      </c>
      <c r="CY1713">
        <f>AA1713</f>
        <v>64.900000000000006</v>
      </c>
      <c r="CZ1713">
        <f>AE1713</f>
        <v>52.34</v>
      </c>
      <c r="DA1713">
        <f>AI1713</f>
        <v>1.24</v>
      </c>
      <c r="DB1713">
        <f>ROUND((ROUND(AT1713*CZ1713,2)*ROUND(0,7)),6)</f>
        <v>0</v>
      </c>
      <c r="DC1713">
        <f>ROUND((ROUND(AT1713*AG1713,2)*ROUND(0,7)),6)</f>
        <v>0</v>
      </c>
      <c r="DD1713" t="s">
        <v>3</v>
      </c>
      <c r="DE1713" t="s">
        <v>3</v>
      </c>
      <c r="DF1713">
        <f>ROUND(ROUND(AE1713*AI1713,2)*CX1713,2)</f>
        <v>0</v>
      </c>
      <c r="DG1713">
        <f t="shared" si="781"/>
        <v>0</v>
      </c>
      <c r="DH1713">
        <f t="shared" si="760"/>
        <v>0</v>
      </c>
      <c r="DI1713">
        <f t="shared" si="761"/>
        <v>0</v>
      </c>
      <c r="DJ1713">
        <f>DF1713</f>
        <v>0</v>
      </c>
      <c r="DK1713">
        <v>0</v>
      </c>
      <c r="DL1713" t="s">
        <v>3</v>
      </c>
      <c r="DM1713">
        <v>0</v>
      </c>
      <c r="DN1713" t="s">
        <v>3</v>
      </c>
      <c r="DO1713">
        <v>0</v>
      </c>
    </row>
    <row r="1714" spans="1:119" x14ac:dyDescent="0.2">
      <c r="A1714">
        <f>ROW(Source!A948)</f>
        <v>948</v>
      </c>
      <c r="B1714">
        <v>449016111</v>
      </c>
      <c r="C1714">
        <v>449000460</v>
      </c>
      <c r="D1714">
        <v>277560299</v>
      </c>
      <c r="E1714">
        <v>109</v>
      </c>
      <c r="F1714">
        <v>1</v>
      </c>
      <c r="G1714">
        <v>1</v>
      </c>
      <c r="H1714">
        <v>1</v>
      </c>
      <c r="I1714" t="s">
        <v>1843</v>
      </c>
      <c r="J1714" t="s">
        <v>3</v>
      </c>
      <c r="K1714" t="s">
        <v>1844</v>
      </c>
      <c r="L1714">
        <v>1191</v>
      </c>
      <c r="N1714">
        <v>1013</v>
      </c>
      <c r="O1714" t="s">
        <v>1203</v>
      </c>
      <c r="P1714" t="s">
        <v>1203</v>
      </c>
      <c r="Q1714">
        <v>1</v>
      </c>
      <c r="W1714">
        <v>0</v>
      </c>
      <c r="X1714">
        <v>-2012709214</v>
      </c>
      <c r="Y1714">
        <f>AT1714</f>
        <v>5.39</v>
      </c>
      <c r="AA1714">
        <v>0</v>
      </c>
      <c r="AB1714">
        <v>0</v>
      </c>
      <c r="AC1714">
        <v>0</v>
      </c>
      <c r="AD1714">
        <v>527.6</v>
      </c>
      <c r="AE1714">
        <v>0</v>
      </c>
      <c r="AF1714">
        <v>0</v>
      </c>
      <c r="AG1714">
        <v>0</v>
      </c>
      <c r="AH1714">
        <v>527.6</v>
      </c>
      <c r="AI1714">
        <v>1</v>
      </c>
      <c r="AJ1714">
        <v>1</v>
      </c>
      <c r="AK1714">
        <v>1</v>
      </c>
      <c r="AL1714">
        <v>1</v>
      </c>
      <c r="AM1714">
        <v>-2</v>
      </c>
      <c r="AN1714">
        <v>0</v>
      </c>
      <c r="AO1714">
        <v>0</v>
      </c>
      <c r="AP1714">
        <v>1</v>
      </c>
      <c r="AQ1714">
        <v>1</v>
      </c>
      <c r="AR1714">
        <v>0</v>
      </c>
      <c r="AS1714" t="s">
        <v>3</v>
      </c>
      <c r="AT1714">
        <v>5.39</v>
      </c>
      <c r="AU1714" t="s">
        <v>3</v>
      </c>
      <c r="AV1714">
        <v>1</v>
      </c>
      <c r="AW1714">
        <v>2</v>
      </c>
      <c r="AX1714">
        <v>449000470</v>
      </c>
      <c r="AY1714">
        <v>2</v>
      </c>
      <c r="AZ1714">
        <v>131072</v>
      </c>
      <c r="BA1714">
        <v>1784</v>
      </c>
      <c r="BB1714">
        <v>1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2843.7640000000001</v>
      </c>
      <c r="BN1714">
        <v>5.39</v>
      </c>
      <c r="BO1714">
        <v>0</v>
      </c>
      <c r="BP1714">
        <v>1</v>
      </c>
      <c r="BQ1714">
        <v>0</v>
      </c>
      <c r="BR1714">
        <v>0</v>
      </c>
      <c r="BS1714">
        <v>0</v>
      </c>
      <c r="BT1714">
        <v>2843.7640000000001</v>
      </c>
      <c r="BU1714">
        <v>5.39</v>
      </c>
      <c r="BV1714">
        <v>0</v>
      </c>
      <c r="BW1714">
        <v>1</v>
      </c>
      <c r="CU1714">
        <f>ROUND(AT1714*Source!I948*AH1714*AL1714,2)</f>
        <v>28.44</v>
      </c>
      <c r="CV1714">
        <f>ROUND(Y1714*Source!I948,7)</f>
        <v>5.3900000000000003E-2</v>
      </c>
      <c r="CW1714">
        <v>0</v>
      </c>
      <c r="CX1714">
        <f>ROUND(Y1714*Source!I948,7)</f>
        <v>5.3900000000000003E-2</v>
      </c>
      <c r="CY1714">
        <f>AD1714</f>
        <v>527.6</v>
      </c>
      <c r="CZ1714">
        <f>AH1714</f>
        <v>527.6</v>
      </c>
      <c r="DA1714">
        <f>AL1714</f>
        <v>1</v>
      </c>
      <c r="DB1714">
        <f>ROUND(ROUND(AT1714*CZ1714,2),6)</f>
        <v>2843.76</v>
      </c>
      <c r="DC1714">
        <f>ROUND(ROUND(AT1714*AG1714,2),6)</f>
        <v>0</v>
      </c>
      <c r="DD1714" t="s">
        <v>3</v>
      </c>
      <c r="DE1714" t="s">
        <v>3</v>
      </c>
      <c r="DF1714">
        <f>ROUND(ROUND(AE1714,2)*CX1714,2)</f>
        <v>0</v>
      </c>
      <c r="DG1714">
        <f t="shared" si="781"/>
        <v>0</v>
      </c>
      <c r="DH1714">
        <f t="shared" si="760"/>
        <v>0</v>
      </c>
      <c r="DI1714">
        <f t="shared" si="761"/>
        <v>28.44</v>
      </c>
      <c r="DJ1714">
        <f>DI1714</f>
        <v>28.44</v>
      </c>
      <c r="DK1714">
        <v>1</v>
      </c>
      <c r="DL1714" t="s">
        <v>3</v>
      </c>
      <c r="DM1714">
        <v>0</v>
      </c>
      <c r="DN1714" t="s">
        <v>3</v>
      </c>
      <c r="DO1714">
        <v>0</v>
      </c>
    </row>
    <row r="1715" spans="1:119" x14ac:dyDescent="0.2">
      <c r="A1715">
        <f>ROW(Source!A948)</f>
        <v>948</v>
      </c>
      <c r="B1715">
        <v>449016111</v>
      </c>
      <c r="C1715">
        <v>449000460</v>
      </c>
      <c r="D1715">
        <v>277560491</v>
      </c>
      <c r="E1715">
        <v>109</v>
      </c>
      <c r="F1715">
        <v>1</v>
      </c>
      <c r="G1715">
        <v>1</v>
      </c>
      <c r="H1715">
        <v>1</v>
      </c>
      <c r="I1715" t="s">
        <v>1204</v>
      </c>
      <c r="J1715" t="s">
        <v>3</v>
      </c>
      <c r="K1715" t="s">
        <v>1205</v>
      </c>
      <c r="L1715">
        <v>1191</v>
      </c>
      <c r="N1715">
        <v>1013</v>
      </c>
      <c r="O1715" t="s">
        <v>1203</v>
      </c>
      <c r="P1715" t="s">
        <v>1203</v>
      </c>
      <c r="Q1715">
        <v>1</v>
      </c>
      <c r="W1715">
        <v>0</v>
      </c>
      <c r="X1715">
        <v>-1417349443</v>
      </c>
      <c r="Y1715">
        <f>AT1715</f>
        <v>0.04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1</v>
      </c>
      <c r="AJ1715">
        <v>1</v>
      </c>
      <c r="AK1715">
        <v>1</v>
      </c>
      <c r="AL1715">
        <v>1</v>
      </c>
      <c r="AM1715">
        <v>-2</v>
      </c>
      <c r="AN1715">
        <v>0</v>
      </c>
      <c r="AO1715">
        <v>0</v>
      </c>
      <c r="AP1715">
        <v>1</v>
      </c>
      <c r="AQ1715">
        <v>1</v>
      </c>
      <c r="AR1715">
        <v>0</v>
      </c>
      <c r="AS1715" t="s">
        <v>3</v>
      </c>
      <c r="AT1715">
        <v>0.04</v>
      </c>
      <c r="AU1715" t="s">
        <v>3</v>
      </c>
      <c r="AV1715">
        <v>2</v>
      </c>
      <c r="AW1715">
        <v>2</v>
      </c>
      <c r="AX1715">
        <v>449000471</v>
      </c>
      <c r="AY1715">
        <v>1</v>
      </c>
      <c r="AZ1715">
        <v>0</v>
      </c>
      <c r="BA1715">
        <v>1785</v>
      </c>
      <c r="BB1715">
        <v>1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CV1715">
        <v>0</v>
      </c>
      <c r="CW1715">
        <v>0</v>
      </c>
      <c r="CX1715">
        <f>ROUND(Y1715*Source!I948,7)</f>
        <v>4.0000000000000002E-4</v>
      </c>
      <c r="CY1715">
        <f>AD1715</f>
        <v>0</v>
      </c>
      <c r="CZ1715">
        <f>AH1715</f>
        <v>0</v>
      </c>
      <c r="DA1715">
        <f>AL1715</f>
        <v>1</v>
      </c>
      <c r="DB1715">
        <f>ROUND(ROUND(AT1715*CZ1715,2),6)</f>
        <v>0</v>
      </c>
      <c r="DC1715">
        <f>ROUND(ROUND(AT1715*AG1715,2),6)</f>
        <v>0</v>
      </c>
      <c r="DD1715" t="s">
        <v>3</v>
      </c>
      <c r="DE1715" t="s">
        <v>3</v>
      </c>
      <c r="DF1715">
        <f>ROUND(ROUND(AE1715,2)*CX1715,2)</f>
        <v>0</v>
      </c>
      <c r="DG1715">
        <f t="shared" si="781"/>
        <v>0</v>
      </c>
      <c r="DH1715">
        <f t="shared" si="760"/>
        <v>0</v>
      </c>
      <c r="DI1715">
        <f t="shared" si="761"/>
        <v>0</v>
      </c>
      <c r="DJ1715">
        <f>DI1715</f>
        <v>0</v>
      </c>
      <c r="DK1715">
        <v>0</v>
      </c>
      <c r="DL1715" t="s">
        <v>3</v>
      </c>
      <c r="DM1715">
        <v>0</v>
      </c>
      <c r="DN1715" t="s">
        <v>3</v>
      </c>
      <c r="DO1715">
        <v>0</v>
      </c>
    </row>
    <row r="1716" spans="1:119" x14ac:dyDescent="0.2">
      <c r="A1716">
        <f>ROW(Source!A948)</f>
        <v>948</v>
      </c>
      <c r="B1716">
        <v>449016111</v>
      </c>
      <c r="C1716">
        <v>449000460</v>
      </c>
      <c r="D1716">
        <v>277944622</v>
      </c>
      <c r="E1716">
        <v>1</v>
      </c>
      <c r="F1716">
        <v>1</v>
      </c>
      <c r="G1716">
        <v>1</v>
      </c>
      <c r="H1716">
        <v>2</v>
      </c>
      <c r="I1716" t="s">
        <v>1220</v>
      </c>
      <c r="J1716" t="s">
        <v>1221</v>
      </c>
      <c r="K1716" t="s">
        <v>1222</v>
      </c>
      <c r="L1716">
        <v>1368</v>
      </c>
      <c r="N1716">
        <v>1011</v>
      </c>
      <c r="O1716" t="s">
        <v>1100</v>
      </c>
      <c r="P1716" t="s">
        <v>1100</v>
      </c>
      <c r="Q1716">
        <v>1</v>
      </c>
      <c r="W1716">
        <v>0</v>
      </c>
      <c r="X1716">
        <v>-776243211</v>
      </c>
      <c r="Y1716">
        <f>AT1716</f>
        <v>0.02</v>
      </c>
      <c r="AA1716">
        <v>0</v>
      </c>
      <c r="AB1716">
        <v>1626.29</v>
      </c>
      <c r="AC1716">
        <v>724.95</v>
      </c>
      <c r="AD1716">
        <v>0</v>
      </c>
      <c r="AE1716">
        <v>0</v>
      </c>
      <c r="AF1716">
        <v>1626.29</v>
      </c>
      <c r="AG1716">
        <v>724.95</v>
      </c>
      <c r="AH1716">
        <v>0</v>
      </c>
      <c r="AI1716">
        <v>1</v>
      </c>
      <c r="AJ1716">
        <v>1</v>
      </c>
      <c r="AK1716">
        <v>1</v>
      </c>
      <c r="AL1716">
        <v>1</v>
      </c>
      <c r="AM1716">
        <v>-2</v>
      </c>
      <c r="AN1716">
        <v>0</v>
      </c>
      <c r="AO1716">
        <v>0</v>
      </c>
      <c r="AP1716">
        <v>1</v>
      </c>
      <c r="AQ1716">
        <v>1</v>
      </c>
      <c r="AR1716">
        <v>0</v>
      </c>
      <c r="AS1716" t="s">
        <v>3</v>
      </c>
      <c r="AT1716">
        <v>0.02</v>
      </c>
      <c r="AU1716" t="s">
        <v>3</v>
      </c>
      <c r="AV1716">
        <v>1</v>
      </c>
      <c r="AW1716">
        <v>2</v>
      </c>
      <c r="AX1716">
        <v>449000472</v>
      </c>
      <c r="AY1716">
        <v>2</v>
      </c>
      <c r="AZ1716">
        <v>98304</v>
      </c>
      <c r="BA1716">
        <v>1786</v>
      </c>
      <c r="BB1716">
        <v>1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32.525799999999997</v>
      </c>
      <c r="BL1716">
        <v>14.499000000000001</v>
      </c>
      <c r="BM1716">
        <v>0</v>
      </c>
      <c r="BN1716">
        <v>0</v>
      </c>
      <c r="BO1716">
        <v>0.02</v>
      </c>
      <c r="BP1716">
        <v>1</v>
      </c>
      <c r="BQ1716">
        <v>0</v>
      </c>
      <c r="BR1716">
        <v>32.525799999999997</v>
      </c>
      <c r="BS1716">
        <v>14.499000000000001</v>
      </c>
      <c r="BT1716">
        <v>0</v>
      </c>
      <c r="BU1716">
        <v>0</v>
      </c>
      <c r="BV1716">
        <v>0.02</v>
      </c>
      <c r="BW1716">
        <v>1</v>
      </c>
      <c r="CV1716">
        <v>0</v>
      </c>
      <c r="CW1716">
        <f>ROUND(Y1716*Source!I948*DO1716,7)</f>
        <v>2.0000000000000001E-4</v>
      </c>
      <c r="CX1716">
        <f>ROUND(Y1716*Source!I948,7)</f>
        <v>2.0000000000000001E-4</v>
      </c>
      <c r="CY1716">
        <f>AB1716</f>
        <v>1626.29</v>
      </c>
      <c r="CZ1716">
        <f>AF1716</f>
        <v>1626.29</v>
      </c>
      <c r="DA1716">
        <f>AJ1716</f>
        <v>1</v>
      </c>
      <c r="DB1716">
        <f>ROUND(ROUND(AT1716*CZ1716,2),6)</f>
        <v>32.53</v>
      </c>
      <c r="DC1716">
        <f>ROUND(ROUND(AT1716*AG1716,2),6)</f>
        <v>14.5</v>
      </c>
      <c r="DD1716" t="s">
        <v>3</v>
      </c>
      <c r="DE1716" t="s">
        <v>3</v>
      </c>
      <c r="DF1716">
        <f>ROUND(ROUND(AE1716,2)*CX1716,2)</f>
        <v>0</v>
      </c>
      <c r="DG1716">
        <f t="shared" si="781"/>
        <v>0.33</v>
      </c>
      <c r="DH1716">
        <f t="shared" si="760"/>
        <v>0.14000000000000001</v>
      </c>
      <c r="DI1716">
        <f t="shared" si="761"/>
        <v>0</v>
      </c>
      <c r="DJ1716">
        <f>DG1716+DH1716</f>
        <v>0.47000000000000003</v>
      </c>
      <c r="DK1716">
        <v>1</v>
      </c>
      <c r="DL1716" t="s">
        <v>1223</v>
      </c>
      <c r="DM1716">
        <v>6</v>
      </c>
      <c r="DN1716" t="s">
        <v>1203</v>
      </c>
      <c r="DO1716">
        <v>1</v>
      </c>
    </row>
    <row r="1717" spans="1:119" x14ac:dyDescent="0.2">
      <c r="A1717">
        <f>ROW(Source!A948)</f>
        <v>948</v>
      </c>
      <c r="B1717">
        <v>449016111</v>
      </c>
      <c r="C1717">
        <v>449000460</v>
      </c>
      <c r="D1717">
        <v>277945805</v>
      </c>
      <c r="E1717">
        <v>1</v>
      </c>
      <c r="F1717">
        <v>1</v>
      </c>
      <c r="G1717">
        <v>1</v>
      </c>
      <c r="H1717">
        <v>2</v>
      </c>
      <c r="I1717" t="s">
        <v>1206</v>
      </c>
      <c r="J1717" t="s">
        <v>1207</v>
      </c>
      <c r="K1717" t="s">
        <v>1208</v>
      </c>
      <c r="L1717">
        <v>1368</v>
      </c>
      <c r="N1717">
        <v>1011</v>
      </c>
      <c r="O1717" t="s">
        <v>1100</v>
      </c>
      <c r="P1717" t="s">
        <v>1100</v>
      </c>
      <c r="Q1717">
        <v>1</v>
      </c>
      <c r="W1717">
        <v>0</v>
      </c>
      <c r="X1717">
        <v>721652621</v>
      </c>
      <c r="Y1717">
        <f>AT1717</f>
        <v>0.02</v>
      </c>
      <c r="AA1717">
        <v>0</v>
      </c>
      <c r="AB1717">
        <v>641.70000000000005</v>
      </c>
      <c r="AC1717">
        <v>539.69000000000005</v>
      </c>
      <c r="AD1717">
        <v>0</v>
      </c>
      <c r="AE1717">
        <v>0</v>
      </c>
      <c r="AF1717">
        <v>641.70000000000005</v>
      </c>
      <c r="AG1717">
        <v>539.69000000000005</v>
      </c>
      <c r="AH1717">
        <v>0</v>
      </c>
      <c r="AI1717">
        <v>1</v>
      </c>
      <c r="AJ1717">
        <v>1</v>
      </c>
      <c r="AK1717">
        <v>1</v>
      </c>
      <c r="AL1717">
        <v>1</v>
      </c>
      <c r="AM1717">
        <v>-2</v>
      </c>
      <c r="AN1717">
        <v>0</v>
      </c>
      <c r="AO1717">
        <v>0</v>
      </c>
      <c r="AP1717">
        <v>1</v>
      </c>
      <c r="AQ1717">
        <v>1</v>
      </c>
      <c r="AR1717">
        <v>0</v>
      </c>
      <c r="AS1717" t="s">
        <v>3</v>
      </c>
      <c r="AT1717">
        <v>0.02</v>
      </c>
      <c r="AU1717" t="s">
        <v>3</v>
      </c>
      <c r="AV1717">
        <v>1</v>
      </c>
      <c r="AW1717">
        <v>2</v>
      </c>
      <c r="AX1717">
        <v>449000473</v>
      </c>
      <c r="AY1717">
        <v>2</v>
      </c>
      <c r="AZ1717">
        <v>98304</v>
      </c>
      <c r="BA1717">
        <v>1787</v>
      </c>
      <c r="BB1717">
        <v>1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>
        <v>12.834000000000001</v>
      </c>
      <c r="BL1717">
        <v>10.793800000000001</v>
      </c>
      <c r="BM1717">
        <v>0</v>
      </c>
      <c r="BN1717">
        <v>0</v>
      </c>
      <c r="BO1717">
        <v>0.02</v>
      </c>
      <c r="BP1717">
        <v>1</v>
      </c>
      <c r="BQ1717">
        <v>0</v>
      </c>
      <c r="BR1717">
        <v>12.834000000000001</v>
      </c>
      <c r="BS1717">
        <v>10.793800000000001</v>
      </c>
      <c r="BT1717">
        <v>0</v>
      </c>
      <c r="BU1717">
        <v>0</v>
      </c>
      <c r="BV1717">
        <v>0.02</v>
      </c>
      <c r="BW1717">
        <v>1</v>
      </c>
      <c r="CV1717">
        <v>0</v>
      </c>
      <c r="CW1717">
        <f>ROUND(Y1717*Source!I948*DO1717,7)</f>
        <v>2.0000000000000001E-4</v>
      </c>
      <c r="CX1717">
        <f>ROUND(Y1717*Source!I948,7)</f>
        <v>2.0000000000000001E-4</v>
      </c>
      <c r="CY1717">
        <f>AB1717</f>
        <v>641.70000000000005</v>
      </c>
      <c r="CZ1717">
        <f>AF1717</f>
        <v>641.70000000000005</v>
      </c>
      <c r="DA1717">
        <f>AJ1717</f>
        <v>1</v>
      </c>
      <c r="DB1717">
        <f>ROUND(ROUND(AT1717*CZ1717,2),6)</f>
        <v>12.83</v>
      </c>
      <c r="DC1717">
        <f>ROUND(ROUND(AT1717*AG1717,2),6)</f>
        <v>10.79</v>
      </c>
      <c r="DD1717" t="s">
        <v>3</v>
      </c>
      <c r="DE1717" t="s">
        <v>3</v>
      </c>
      <c r="DF1717">
        <f>ROUND(ROUND(AE1717,2)*CX1717,2)</f>
        <v>0</v>
      </c>
      <c r="DG1717">
        <f t="shared" si="781"/>
        <v>0.13</v>
      </c>
      <c r="DH1717">
        <f t="shared" si="760"/>
        <v>0.11</v>
      </c>
      <c r="DI1717">
        <f t="shared" si="761"/>
        <v>0</v>
      </c>
      <c r="DJ1717">
        <f>DG1717+DH1717</f>
        <v>0.24</v>
      </c>
      <c r="DK1717">
        <v>1</v>
      </c>
      <c r="DL1717" t="s">
        <v>1209</v>
      </c>
      <c r="DM1717">
        <v>4</v>
      </c>
      <c r="DN1717" t="s">
        <v>1203</v>
      </c>
      <c r="DO1717">
        <v>1</v>
      </c>
    </row>
    <row r="1718" spans="1:119" x14ac:dyDescent="0.2">
      <c r="A1718">
        <f>ROW(Source!A948)</f>
        <v>948</v>
      </c>
      <c r="B1718">
        <v>449016111</v>
      </c>
      <c r="C1718">
        <v>449000460</v>
      </c>
      <c r="D1718">
        <v>277865757</v>
      </c>
      <c r="E1718">
        <v>1</v>
      </c>
      <c r="F1718">
        <v>1</v>
      </c>
      <c r="G1718">
        <v>1</v>
      </c>
      <c r="H1718">
        <v>3</v>
      </c>
      <c r="I1718" t="s">
        <v>1831</v>
      </c>
      <c r="J1718" t="s">
        <v>1832</v>
      </c>
      <c r="K1718" t="s">
        <v>1833</v>
      </c>
      <c r="L1718">
        <v>1301</v>
      </c>
      <c r="N1718">
        <v>1003</v>
      </c>
      <c r="O1718" t="s">
        <v>211</v>
      </c>
      <c r="P1718" t="s">
        <v>211</v>
      </c>
      <c r="Q1718">
        <v>1</v>
      </c>
      <c r="W1718">
        <v>0</v>
      </c>
      <c r="X1718">
        <v>-1339918502</v>
      </c>
      <c r="Y1718">
        <f>(AT1718*ROUND(0,7))</f>
        <v>0</v>
      </c>
      <c r="AA1718">
        <v>5.17</v>
      </c>
      <c r="AB1718">
        <v>0</v>
      </c>
      <c r="AC1718">
        <v>0</v>
      </c>
      <c r="AD1718">
        <v>0</v>
      </c>
      <c r="AE1718">
        <v>5.87</v>
      </c>
      <c r="AF1718">
        <v>0</v>
      </c>
      <c r="AG1718">
        <v>0</v>
      </c>
      <c r="AH1718">
        <v>0</v>
      </c>
      <c r="AI1718">
        <v>0.88</v>
      </c>
      <c r="AJ1718">
        <v>1</v>
      </c>
      <c r="AK1718">
        <v>1</v>
      </c>
      <c r="AL1718">
        <v>1</v>
      </c>
      <c r="AM1718">
        <v>2</v>
      </c>
      <c r="AN1718">
        <v>0</v>
      </c>
      <c r="AO1718">
        <v>0</v>
      </c>
      <c r="AP1718">
        <v>1</v>
      </c>
      <c r="AQ1718">
        <v>1</v>
      </c>
      <c r="AR1718">
        <v>0</v>
      </c>
      <c r="AS1718" t="s">
        <v>3</v>
      </c>
      <c r="AT1718">
        <v>13.33</v>
      </c>
      <c r="AU1718" t="s">
        <v>135</v>
      </c>
      <c r="AV1718">
        <v>0</v>
      </c>
      <c r="AW1718">
        <v>2</v>
      </c>
      <c r="AX1718">
        <v>449000474</v>
      </c>
      <c r="AY1718">
        <v>1</v>
      </c>
      <c r="AZ1718">
        <v>0</v>
      </c>
      <c r="BA1718">
        <v>1788</v>
      </c>
      <c r="BB1718">
        <v>1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78.247100000000003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1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CV1718">
        <v>0</v>
      </c>
      <c r="CW1718">
        <v>0</v>
      </c>
      <c r="CX1718">
        <f>ROUND(Y1718*Source!I948,7)</f>
        <v>0</v>
      </c>
      <c r="CY1718">
        <f>AA1718</f>
        <v>5.17</v>
      </c>
      <c r="CZ1718">
        <f>AE1718</f>
        <v>5.87</v>
      </c>
      <c r="DA1718">
        <f>AI1718</f>
        <v>0.88</v>
      </c>
      <c r="DB1718">
        <f>ROUND((ROUND(AT1718*CZ1718,2)*ROUND(0,7)),6)</f>
        <v>0</v>
      </c>
      <c r="DC1718">
        <f>ROUND((ROUND(AT1718*AG1718,2)*ROUND(0,7)),6)</f>
        <v>0</v>
      </c>
      <c r="DD1718" t="s">
        <v>3</v>
      </c>
      <c r="DE1718" t="s">
        <v>3</v>
      </c>
      <c r="DF1718">
        <f>ROUND(ROUND(AE1718*AI1718,2)*CX1718,2)</f>
        <v>0</v>
      </c>
      <c r="DG1718">
        <f t="shared" si="781"/>
        <v>0</v>
      </c>
      <c r="DH1718">
        <f t="shared" si="760"/>
        <v>0</v>
      </c>
      <c r="DI1718">
        <f t="shared" si="761"/>
        <v>0</v>
      </c>
      <c r="DJ1718">
        <f>DF1718</f>
        <v>0</v>
      </c>
      <c r="DK1718">
        <v>0</v>
      </c>
      <c r="DL1718" t="s">
        <v>3</v>
      </c>
      <c r="DM1718">
        <v>0</v>
      </c>
      <c r="DN1718" t="s">
        <v>3</v>
      </c>
      <c r="DO1718">
        <v>0</v>
      </c>
    </row>
    <row r="1719" spans="1:119" x14ac:dyDescent="0.2">
      <c r="A1719">
        <f>ROW(Source!A948)</f>
        <v>948</v>
      </c>
      <c r="B1719">
        <v>449016111</v>
      </c>
      <c r="C1719">
        <v>449000460</v>
      </c>
      <c r="D1719">
        <v>277866033</v>
      </c>
      <c r="E1719">
        <v>1</v>
      </c>
      <c r="F1719">
        <v>1</v>
      </c>
      <c r="G1719">
        <v>1</v>
      </c>
      <c r="H1719">
        <v>3</v>
      </c>
      <c r="I1719" t="s">
        <v>1892</v>
      </c>
      <c r="J1719" t="s">
        <v>1893</v>
      </c>
      <c r="K1719" t="s">
        <v>1894</v>
      </c>
      <c r="L1719">
        <v>1348</v>
      </c>
      <c r="N1719">
        <v>1009</v>
      </c>
      <c r="O1719" t="s">
        <v>83</v>
      </c>
      <c r="P1719" t="s">
        <v>83</v>
      </c>
      <c r="Q1719">
        <v>1000</v>
      </c>
      <c r="W1719">
        <v>0</v>
      </c>
      <c r="X1719">
        <v>-263833780</v>
      </c>
      <c r="Y1719">
        <f>(AT1719*ROUND(0,7))</f>
        <v>0</v>
      </c>
      <c r="AA1719">
        <v>57844.42</v>
      </c>
      <c r="AB1719">
        <v>0</v>
      </c>
      <c r="AC1719">
        <v>0</v>
      </c>
      <c r="AD1719">
        <v>0</v>
      </c>
      <c r="AE1719">
        <v>43821.53</v>
      </c>
      <c r="AF1719">
        <v>0</v>
      </c>
      <c r="AG1719">
        <v>0</v>
      </c>
      <c r="AH1719">
        <v>0</v>
      </c>
      <c r="AI1719">
        <v>1.32</v>
      </c>
      <c r="AJ1719">
        <v>1</v>
      </c>
      <c r="AK1719">
        <v>1</v>
      </c>
      <c r="AL1719">
        <v>1</v>
      </c>
      <c r="AM1719">
        <v>2</v>
      </c>
      <c r="AN1719">
        <v>0</v>
      </c>
      <c r="AO1719">
        <v>0</v>
      </c>
      <c r="AP1719">
        <v>1</v>
      </c>
      <c r="AQ1719">
        <v>1</v>
      </c>
      <c r="AR1719">
        <v>0</v>
      </c>
      <c r="AS1719" t="s">
        <v>3</v>
      </c>
      <c r="AT1719">
        <v>5.9999999999999995E-4</v>
      </c>
      <c r="AU1719" t="s">
        <v>135</v>
      </c>
      <c r="AV1719">
        <v>0</v>
      </c>
      <c r="AW1719">
        <v>2</v>
      </c>
      <c r="AX1719">
        <v>449000475</v>
      </c>
      <c r="AY1719">
        <v>1</v>
      </c>
      <c r="AZ1719">
        <v>0</v>
      </c>
      <c r="BA1719">
        <v>1789</v>
      </c>
      <c r="BB1719">
        <v>1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26.292917999999997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1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CV1719">
        <v>0</v>
      </c>
      <c r="CW1719">
        <v>0</v>
      </c>
      <c r="CX1719">
        <f>ROUND(Y1719*Source!I948,7)</f>
        <v>0</v>
      </c>
      <c r="CY1719">
        <f>AA1719</f>
        <v>57844.42</v>
      </c>
      <c r="CZ1719">
        <f>AE1719</f>
        <v>43821.53</v>
      </c>
      <c r="DA1719">
        <f>AI1719</f>
        <v>1.32</v>
      </c>
      <c r="DB1719">
        <f>ROUND((ROUND(AT1719*CZ1719,2)*ROUND(0,7)),6)</f>
        <v>0</v>
      </c>
      <c r="DC1719">
        <f>ROUND((ROUND(AT1719*AG1719,2)*ROUND(0,7)),6)</f>
        <v>0</v>
      </c>
      <c r="DD1719" t="s">
        <v>3</v>
      </c>
      <c r="DE1719" t="s">
        <v>3</v>
      </c>
      <c r="DF1719">
        <f>ROUND(ROUND(AE1719*AI1719,2)*CX1719,2)</f>
        <v>0</v>
      </c>
      <c r="DG1719">
        <f t="shared" si="781"/>
        <v>0</v>
      </c>
      <c r="DH1719">
        <f t="shared" si="760"/>
        <v>0</v>
      </c>
      <c r="DI1719">
        <f t="shared" si="761"/>
        <v>0</v>
      </c>
      <c r="DJ1719">
        <f>DF1719</f>
        <v>0</v>
      </c>
      <c r="DK1719">
        <v>0</v>
      </c>
      <c r="DL1719" t="s">
        <v>3</v>
      </c>
      <c r="DM1719">
        <v>0</v>
      </c>
      <c r="DN1719" t="s">
        <v>3</v>
      </c>
      <c r="DO1719">
        <v>0</v>
      </c>
    </row>
    <row r="1720" spans="1:119" x14ac:dyDescent="0.2">
      <c r="A1720">
        <f>ROW(Source!A948)</f>
        <v>948</v>
      </c>
      <c r="B1720">
        <v>449016111</v>
      </c>
      <c r="C1720">
        <v>449000460</v>
      </c>
      <c r="D1720">
        <v>277896271</v>
      </c>
      <c r="E1720">
        <v>1</v>
      </c>
      <c r="F1720">
        <v>1</v>
      </c>
      <c r="G1720">
        <v>1</v>
      </c>
      <c r="H1720">
        <v>3</v>
      </c>
      <c r="I1720" t="s">
        <v>1755</v>
      </c>
      <c r="J1720" t="s">
        <v>1756</v>
      </c>
      <c r="K1720" t="s">
        <v>1757</v>
      </c>
      <c r="L1720">
        <v>1346</v>
      </c>
      <c r="N1720">
        <v>1009</v>
      </c>
      <c r="O1720" t="s">
        <v>441</v>
      </c>
      <c r="P1720" t="s">
        <v>441</v>
      </c>
      <c r="Q1720">
        <v>1</v>
      </c>
      <c r="W1720">
        <v>0</v>
      </c>
      <c r="X1720">
        <v>628117784</v>
      </c>
      <c r="Y1720">
        <f>(AT1720*ROUND(0,7))</f>
        <v>0</v>
      </c>
      <c r="AA1720">
        <v>115.03</v>
      </c>
      <c r="AB1720">
        <v>0</v>
      </c>
      <c r="AC1720">
        <v>0</v>
      </c>
      <c r="AD1720">
        <v>0</v>
      </c>
      <c r="AE1720">
        <v>79.88</v>
      </c>
      <c r="AF1720">
        <v>0</v>
      </c>
      <c r="AG1720">
        <v>0</v>
      </c>
      <c r="AH1720">
        <v>0</v>
      </c>
      <c r="AI1720">
        <v>1.44</v>
      </c>
      <c r="AJ1720">
        <v>1</v>
      </c>
      <c r="AK1720">
        <v>1</v>
      </c>
      <c r="AL1720">
        <v>1</v>
      </c>
      <c r="AM1720">
        <v>2</v>
      </c>
      <c r="AN1720">
        <v>0</v>
      </c>
      <c r="AO1720">
        <v>0</v>
      </c>
      <c r="AP1720">
        <v>1</v>
      </c>
      <c r="AQ1720">
        <v>1</v>
      </c>
      <c r="AR1720">
        <v>0</v>
      </c>
      <c r="AS1720" t="s">
        <v>3</v>
      </c>
      <c r="AT1720">
        <v>0.02</v>
      </c>
      <c r="AU1720" t="s">
        <v>135</v>
      </c>
      <c r="AV1720">
        <v>0</v>
      </c>
      <c r="AW1720">
        <v>2</v>
      </c>
      <c r="AX1720">
        <v>449000476</v>
      </c>
      <c r="AY1720">
        <v>1</v>
      </c>
      <c r="AZ1720">
        <v>0</v>
      </c>
      <c r="BA1720">
        <v>1790</v>
      </c>
      <c r="BB1720">
        <v>1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1.5975999999999999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1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CV1720">
        <v>0</v>
      </c>
      <c r="CW1720">
        <v>0</v>
      </c>
      <c r="CX1720">
        <f>ROUND(Y1720*Source!I948,7)</f>
        <v>0</v>
      </c>
      <c r="CY1720">
        <f>AA1720</f>
        <v>115.03</v>
      </c>
      <c r="CZ1720">
        <f>AE1720</f>
        <v>79.88</v>
      </c>
      <c r="DA1720">
        <f>AI1720</f>
        <v>1.44</v>
      </c>
      <c r="DB1720">
        <f>ROUND((ROUND(AT1720*CZ1720,2)*ROUND(0,7)),6)</f>
        <v>0</v>
      </c>
      <c r="DC1720">
        <f>ROUND((ROUND(AT1720*AG1720,2)*ROUND(0,7)),6)</f>
        <v>0</v>
      </c>
      <c r="DD1720" t="s">
        <v>3</v>
      </c>
      <c r="DE1720" t="s">
        <v>3</v>
      </c>
      <c r="DF1720">
        <f>ROUND(ROUND(AE1720*AI1720,2)*CX1720,2)</f>
        <v>0</v>
      </c>
      <c r="DG1720">
        <f t="shared" si="781"/>
        <v>0</v>
      </c>
      <c r="DH1720">
        <f t="shared" si="760"/>
        <v>0</v>
      </c>
      <c r="DI1720">
        <f t="shared" si="761"/>
        <v>0</v>
      </c>
      <c r="DJ1720">
        <f>DF1720</f>
        <v>0</v>
      </c>
      <c r="DK1720">
        <v>0</v>
      </c>
      <c r="DL1720" t="s">
        <v>3</v>
      </c>
      <c r="DM1720">
        <v>0</v>
      </c>
      <c r="DN1720" t="s">
        <v>3</v>
      </c>
      <c r="DO1720">
        <v>0</v>
      </c>
    </row>
    <row r="1721" spans="1:119" x14ac:dyDescent="0.2">
      <c r="A1721">
        <f>ROW(Source!A948)</f>
        <v>948</v>
      </c>
      <c r="B1721">
        <v>449016111</v>
      </c>
      <c r="C1721">
        <v>449000460</v>
      </c>
      <c r="D1721">
        <v>277908137</v>
      </c>
      <c r="E1721">
        <v>1</v>
      </c>
      <c r="F1721">
        <v>1</v>
      </c>
      <c r="G1721">
        <v>1</v>
      </c>
      <c r="H1721">
        <v>3</v>
      </c>
      <c r="I1721" t="s">
        <v>1895</v>
      </c>
      <c r="J1721" t="s">
        <v>1896</v>
      </c>
      <c r="K1721" t="s">
        <v>1897</v>
      </c>
      <c r="L1721">
        <v>1425</v>
      </c>
      <c r="N1721">
        <v>1013</v>
      </c>
      <c r="O1721" t="s">
        <v>62</v>
      </c>
      <c r="P1721" t="s">
        <v>62</v>
      </c>
      <c r="Q1721">
        <v>1</v>
      </c>
      <c r="W1721">
        <v>0</v>
      </c>
      <c r="X1721">
        <v>-1251242145</v>
      </c>
      <c r="Y1721">
        <f>(AT1721*ROUND(0,7))</f>
        <v>0</v>
      </c>
      <c r="AA1721">
        <v>930.93</v>
      </c>
      <c r="AB1721">
        <v>0</v>
      </c>
      <c r="AC1721">
        <v>0</v>
      </c>
      <c r="AD1721">
        <v>0</v>
      </c>
      <c r="AE1721">
        <v>756.85</v>
      </c>
      <c r="AF1721">
        <v>0</v>
      </c>
      <c r="AG1721">
        <v>0</v>
      </c>
      <c r="AH1721">
        <v>0</v>
      </c>
      <c r="AI1721">
        <v>1.23</v>
      </c>
      <c r="AJ1721">
        <v>1</v>
      </c>
      <c r="AK1721">
        <v>1</v>
      </c>
      <c r="AL1721">
        <v>1</v>
      </c>
      <c r="AM1721">
        <v>2</v>
      </c>
      <c r="AN1721">
        <v>0</v>
      </c>
      <c r="AO1721">
        <v>0</v>
      </c>
      <c r="AP1721">
        <v>1</v>
      </c>
      <c r="AQ1721">
        <v>1</v>
      </c>
      <c r="AR1721">
        <v>0</v>
      </c>
      <c r="AS1721" t="s">
        <v>3</v>
      </c>
      <c r="AT1721">
        <v>0.05</v>
      </c>
      <c r="AU1721" t="s">
        <v>135</v>
      </c>
      <c r="AV1721">
        <v>0</v>
      </c>
      <c r="AW1721">
        <v>2</v>
      </c>
      <c r="AX1721">
        <v>449000477</v>
      </c>
      <c r="AY1721">
        <v>1</v>
      </c>
      <c r="AZ1721">
        <v>0</v>
      </c>
      <c r="BA1721">
        <v>1791</v>
      </c>
      <c r="BB1721">
        <v>1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37.842500000000001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1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CV1721">
        <v>0</v>
      </c>
      <c r="CW1721">
        <v>0</v>
      </c>
      <c r="CX1721">
        <f>ROUND(Y1721*Source!I948,7)</f>
        <v>0</v>
      </c>
      <c r="CY1721">
        <f>AA1721</f>
        <v>930.93</v>
      </c>
      <c r="CZ1721">
        <f>AE1721</f>
        <v>756.85</v>
      </c>
      <c r="DA1721">
        <f>AI1721</f>
        <v>1.23</v>
      </c>
      <c r="DB1721">
        <f>ROUND((ROUND(AT1721*CZ1721,2)*ROUND(0,7)),6)</f>
        <v>0</v>
      </c>
      <c r="DC1721">
        <f>ROUND((ROUND(AT1721*AG1721,2)*ROUND(0,7)),6)</f>
        <v>0</v>
      </c>
      <c r="DD1721" t="s">
        <v>3</v>
      </c>
      <c r="DE1721" t="s">
        <v>3</v>
      </c>
      <c r="DF1721">
        <f>ROUND(ROUND(AE1721*AI1721,2)*CX1721,2)</f>
        <v>0</v>
      </c>
      <c r="DG1721">
        <f t="shared" si="781"/>
        <v>0</v>
      </c>
      <c r="DH1721">
        <f t="shared" si="760"/>
        <v>0</v>
      </c>
      <c r="DI1721">
        <f t="shared" si="761"/>
        <v>0</v>
      </c>
      <c r="DJ1721">
        <f>DF1721</f>
        <v>0</v>
      </c>
      <c r="DK1721">
        <v>0</v>
      </c>
      <c r="DL1721" t="s">
        <v>3</v>
      </c>
      <c r="DM1721">
        <v>0</v>
      </c>
      <c r="DN1721" t="s">
        <v>3</v>
      </c>
      <c r="DO1721">
        <v>0</v>
      </c>
    </row>
    <row r="1722" spans="1:119" x14ac:dyDescent="0.2">
      <c r="A1722">
        <f>ROW(Source!A948)</f>
        <v>948</v>
      </c>
      <c r="B1722">
        <v>449016111</v>
      </c>
      <c r="C1722">
        <v>449000460</v>
      </c>
      <c r="D1722">
        <v>277908221</v>
      </c>
      <c r="E1722">
        <v>1</v>
      </c>
      <c r="F1722">
        <v>1</v>
      </c>
      <c r="G1722">
        <v>1</v>
      </c>
      <c r="H1722">
        <v>3</v>
      </c>
      <c r="I1722" t="s">
        <v>1898</v>
      </c>
      <c r="J1722" t="s">
        <v>1899</v>
      </c>
      <c r="K1722" t="s">
        <v>1900</v>
      </c>
      <c r="L1722">
        <v>1407</v>
      </c>
      <c r="N1722">
        <v>1013</v>
      </c>
      <c r="O1722" t="s">
        <v>1250</v>
      </c>
      <c r="P1722" t="s">
        <v>1250</v>
      </c>
      <c r="Q1722">
        <v>1</v>
      </c>
      <c r="W1722">
        <v>0</v>
      </c>
      <c r="X1722">
        <v>1822657126</v>
      </c>
      <c r="Y1722">
        <f>(AT1722*ROUND(0,7))</f>
        <v>0</v>
      </c>
      <c r="AA1722">
        <v>1996.81</v>
      </c>
      <c r="AB1722">
        <v>0</v>
      </c>
      <c r="AC1722">
        <v>0</v>
      </c>
      <c r="AD1722">
        <v>0</v>
      </c>
      <c r="AE1722">
        <v>1610.33</v>
      </c>
      <c r="AF1722">
        <v>0</v>
      </c>
      <c r="AG1722">
        <v>0</v>
      </c>
      <c r="AH1722">
        <v>0</v>
      </c>
      <c r="AI1722">
        <v>1.24</v>
      </c>
      <c r="AJ1722">
        <v>1</v>
      </c>
      <c r="AK1722">
        <v>1</v>
      </c>
      <c r="AL1722">
        <v>1</v>
      </c>
      <c r="AM1722">
        <v>2</v>
      </c>
      <c r="AN1722">
        <v>0</v>
      </c>
      <c r="AO1722">
        <v>0</v>
      </c>
      <c r="AP1722">
        <v>1</v>
      </c>
      <c r="AQ1722">
        <v>1</v>
      </c>
      <c r="AR1722">
        <v>0</v>
      </c>
      <c r="AS1722" t="s">
        <v>3</v>
      </c>
      <c r="AT1722">
        <v>1.2200000000000001E-2</v>
      </c>
      <c r="AU1722" t="s">
        <v>135</v>
      </c>
      <c r="AV1722">
        <v>0</v>
      </c>
      <c r="AW1722">
        <v>2</v>
      </c>
      <c r="AX1722">
        <v>449000478</v>
      </c>
      <c r="AY1722">
        <v>1</v>
      </c>
      <c r="AZ1722">
        <v>0</v>
      </c>
      <c r="BA1722">
        <v>1792</v>
      </c>
      <c r="BB1722">
        <v>1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19.646025999999999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1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CV1722">
        <v>0</v>
      </c>
      <c r="CW1722">
        <v>0</v>
      </c>
      <c r="CX1722">
        <f>ROUND(Y1722*Source!I948,7)</f>
        <v>0</v>
      </c>
      <c r="CY1722">
        <f>AA1722</f>
        <v>1996.81</v>
      </c>
      <c r="CZ1722">
        <f>AE1722</f>
        <v>1610.33</v>
      </c>
      <c r="DA1722">
        <f>AI1722</f>
        <v>1.24</v>
      </c>
      <c r="DB1722">
        <f>ROUND((ROUND(AT1722*CZ1722,2)*ROUND(0,7)),6)</f>
        <v>0</v>
      </c>
      <c r="DC1722">
        <f>ROUND((ROUND(AT1722*AG1722,2)*ROUND(0,7)),6)</f>
        <v>0</v>
      </c>
      <c r="DD1722" t="s">
        <v>3</v>
      </c>
      <c r="DE1722" t="s">
        <v>3</v>
      </c>
      <c r="DF1722">
        <f>ROUND(ROUND(AE1722*AI1722,2)*CX1722,2)</f>
        <v>0</v>
      </c>
      <c r="DG1722">
        <f t="shared" si="781"/>
        <v>0</v>
      </c>
      <c r="DH1722">
        <f t="shared" si="760"/>
        <v>0</v>
      </c>
      <c r="DI1722">
        <f t="shared" si="761"/>
        <v>0</v>
      </c>
      <c r="DJ1722">
        <f>DF1722</f>
        <v>0</v>
      </c>
      <c r="DK1722">
        <v>0</v>
      </c>
      <c r="DL1722" t="s">
        <v>3</v>
      </c>
      <c r="DM1722">
        <v>0</v>
      </c>
      <c r="DN1722" t="s">
        <v>3</v>
      </c>
      <c r="DO1722">
        <v>0</v>
      </c>
    </row>
    <row r="1723" spans="1:119" x14ac:dyDescent="0.2">
      <c r="A1723">
        <f>ROW(Source!A949)</f>
        <v>949</v>
      </c>
      <c r="B1723">
        <v>449016111</v>
      </c>
      <c r="C1723">
        <v>449000480</v>
      </c>
      <c r="D1723">
        <v>277560299</v>
      </c>
      <c r="E1723">
        <v>109</v>
      </c>
      <c r="F1723">
        <v>1</v>
      </c>
      <c r="G1723">
        <v>1</v>
      </c>
      <c r="H1723">
        <v>1</v>
      </c>
      <c r="I1723" t="s">
        <v>1843</v>
      </c>
      <c r="J1723" t="s">
        <v>3</v>
      </c>
      <c r="K1723" t="s">
        <v>1844</v>
      </c>
      <c r="L1723">
        <v>1191</v>
      </c>
      <c r="N1723">
        <v>1013</v>
      </c>
      <c r="O1723" t="s">
        <v>1203</v>
      </c>
      <c r="P1723" t="s">
        <v>1203</v>
      </c>
      <c r="Q1723">
        <v>1</v>
      </c>
      <c r="W1723">
        <v>0</v>
      </c>
      <c r="X1723">
        <v>-2012709214</v>
      </c>
      <c r="Y1723">
        <f>AT1723</f>
        <v>6.29</v>
      </c>
      <c r="AA1723">
        <v>0</v>
      </c>
      <c r="AB1723">
        <v>0</v>
      </c>
      <c r="AC1723">
        <v>0</v>
      </c>
      <c r="AD1723">
        <v>527.6</v>
      </c>
      <c r="AE1723">
        <v>0</v>
      </c>
      <c r="AF1723">
        <v>0</v>
      </c>
      <c r="AG1723">
        <v>0</v>
      </c>
      <c r="AH1723">
        <v>527.6</v>
      </c>
      <c r="AI1723">
        <v>1</v>
      </c>
      <c r="AJ1723">
        <v>1</v>
      </c>
      <c r="AK1723">
        <v>1</v>
      </c>
      <c r="AL1723">
        <v>1</v>
      </c>
      <c r="AM1723">
        <v>-2</v>
      </c>
      <c r="AN1723">
        <v>0</v>
      </c>
      <c r="AO1723">
        <v>0</v>
      </c>
      <c r="AP1723">
        <v>1</v>
      </c>
      <c r="AQ1723">
        <v>1</v>
      </c>
      <c r="AR1723">
        <v>0</v>
      </c>
      <c r="AS1723" t="s">
        <v>3</v>
      </c>
      <c r="AT1723">
        <v>6.29</v>
      </c>
      <c r="AU1723" t="s">
        <v>3</v>
      </c>
      <c r="AV1723">
        <v>1</v>
      </c>
      <c r="AW1723">
        <v>2</v>
      </c>
      <c r="AX1723">
        <v>449000490</v>
      </c>
      <c r="AY1723">
        <v>2</v>
      </c>
      <c r="AZ1723">
        <v>131072</v>
      </c>
      <c r="BA1723">
        <v>1794</v>
      </c>
      <c r="BB1723">
        <v>1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3318.6040000000003</v>
      </c>
      <c r="BN1723">
        <v>6.29</v>
      </c>
      <c r="BO1723">
        <v>0</v>
      </c>
      <c r="BP1723">
        <v>1</v>
      </c>
      <c r="BQ1723">
        <v>0</v>
      </c>
      <c r="BR1723">
        <v>0</v>
      </c>
      <c r="BS1723">
        <v>0</v>
      </c>
      <c r="BT1723">
        <v>3318.6040000000003</v>
      </c>
      <c r="BU1723">
        <v>6.29</v>
      </c>
      <c r="BV1723">
        <v>0</v>
      </c>
      <c r="BW1723">
        <v>1</v>
      </c>
      <c r="CU1723">
        <f>ROUND(AT1723*Source!I949*AH1723*AL1723,2)</f>
        <v>33.19</v>
      </c>
      <c r="CV1723">
        <f>ROUND(Y1723*Source!I949,7)</f>
        <v>6.2899999999999998E-2</v>
      </c>
      <c r="CW1723">
        <v>0</v>
      </c>
      <c r="CX1723">
        <f>ROUND(Y1723*Source!I949,7)</f>
        <v>6.2899999999999998E-2</v>
      </c>
      <c r="CY1723">
        <f>AD1723</f>
        <v>527.6</v>
      </c>
      <c r="CZ1723">
        <f>AH1723</f>
        <v>527.6</v>
      </c>
      <c r="DA1723">
        <f>AL1723</f>
        <v>1</v>
      </c>
      <c r="DB1723">
        <f>ROUND(ROUND(AT1723*CZ1723,2),6)</f>
        <v>3318.6</v>
      </c>
      <c r="DC1723">
        <f>ROUND(ROUND(AT1723*AG1723,2),6)</f>
        <v>0</v>
      </c>
      <c r="DD1723" t="s">
        <v>3</v>
      </c>
      <c r="DE1723" t="s">
        <v>3</v>
      </c>
      <c r="DF1723">
        <f>ROUND(ROUND(AE1723,2)*CX1723,2)</f>
        <v>0</v>
      </c>
      <c r="DG1723">
        <f t="shared" si="781"/>
        <v>0</v>
      </c>
      <c r="DH1723">
        <f t="shared" si="760"/>
        <v>0</v>
      </c>
      <c r="DI1723">
        <f t="shared" si="761"/>
        <v>33.19</v>
      </c>
      <c r="DJ1723">
        <f>DI1723</f>
        <v>33.19</v>
      </c>
      <c r="DK1723">
        <v>1</v>
      </c>
      <c r="DL1723" t="s">
        <v>3</v>
      </c>
      <c r="DM1723">
        <v>0</v>
      </c>
      <c r="DN1723" t="s">
        <v>3</v>
      </c>
      <c r="DO1723">
        <v>0</v>
      </c>
    </row>
    <row r="1724" spans="1:119" x14ac:dyDescent="0.2">
      <c r="A1724">
        <f>ROW(Source!A949)</f>
        <v>949</v>
      </c>
      <c r="B1724">
        <v>449016111</v>
      </c>
      <c r="C1724">
        <v>449000480</v>
      </c>
      <c r="D1724">
        <v>277560491</v>
      </c>
      <c r="E1724">
        <v>109</v>
      </c>
      <c r="F1724">
        <v>1</v>
      </c>
      <c r="G1724">
        <v>1</v>
      </c>
      <c r="H1724">
        <v>1</v>
      </c>
      <c r="I1724" t="s">
        <v>1204</v>
      </c>
      <c r="J1724" t="s">
        <v>3</v>
      </c>
      <c r="K1724" t="s">
        <v>1205</v>
      </c>
      <c r="L1724">
        <v>1191</v>
      </c>
      <c r="N1724">
        <v>1013</v>
      </c>
      <c r="O1724" t="s">
        <v>1203</v>
      </c>
      <c r="P1724" t="s">
        <v>1203</v>
      </c>
      <c r="Q1724">
        <v>1</v>
      </c>
      <c r="W1724">
        <v>0</v>
      </c>
      <c r="X1724">
        <v>-1417349443</v>
      </c>
      <c r="Y1724">
        <f>AT1724</f>
        <v>0.06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1</v>
      </c>
      <c r="AJ1724">
        <v>1</v>
      </c>
      <c r="AK1724">
        <v>1</v>
      </c>
      <c r="AL1724">
        <v>1</v>
      </c>
      <c r="AM1724">
        <v>-2</v>
      </c>
      <c r="AN1724">
        <v>0</v>
      </c>
      <c r="AO1724">
        <v>0</v>
      </c>
      <c r="AP1724">
        <v>1</v>
      </c>
      <c r="AQ1724">
        <v>1</v>
      </c>
      <c r="AR1724">
        <v>0</v>
      </c>
      <c r="AS1724" t="s">
        <v>3</v>
      </c>
      <c r="AT1724">
        <v>0.06</v>
      </c>
      <c r="AU1724" t="s">
        <v>3</v>
      </c>
      <c r="AV1724">
        <v>2</v>
      </c>
      <c r="AW1724">
        <v>2</v>
      </c>
      <c r="AX1724">
        <v>449000491</v>
      </c>
      <c r="AY1724">
        <v>1</v>
      </c>
      <c r="AZ1724">
        <v>0</v>
      </c>
      <c r="BA1724">
        <v>1795</v>
      </c>
      <c r="BB1724">
        <v>1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CV1724">
        <v>0</v>
      </c>
      <c r="CW1724">
        <v>0</v>
      </c>
      <c r="CX1724">
        <f>ROUND(Y1724*Source!I949,7)</f>
        <v>5.9999999999999995E-4</v>
      </c>
      <c r="CY1724">
        <f>AD1724</f>
        <v>0</v>
      </c>
      <c r="CZ1724">
        <f>AH1724</f>
        <v>0</v>
      </c>
      <c r="DA1724">
        <f>AL1724</f>
        <v>1</v>
      </c>
      <c r="DB1724">
        <f>ROUND(ROUND(AT1724*CZ1724,2),6)</f>
        <v>0</v>
      </c>
      <c r="DC1724">
        <f>ROUND(ROUND(AT1724*AG1724,2),6)</f>
        <v>0</v>
      </c>
      <c r="DD1724" t="s">
        <v>3</v>
      </c>
      <c r="DE1724" t="s">
        <v>3</v>
      </c>
      <c r="DF1724">
        <f>ROUND(ROUND(AE1724,2)*CX1724,2)</f>
        <v>0</v>
      </c>
      <c r="DG1724">
        <f t="shared" si="781"/>
        <v>0</v>
      </c>
      <c r="DH1724">
        <f t="shared" si="760"/>
        <v>0</v>
      </c>
      <c r="DI1724">
        <f t="shared" si="761"/>
        <v>0</v>
      </c>
      <c r="DJ1724">
        <f>DI1724</f>
        <v>0</v>
      </c>
      <c r="DK1724">
        <v>0</v>
      </c>
      <c r="DL1724" t="s">
        <v>3</v>
      </c>
      <c r="DM1724">
        <v>0</v>
      </c>
      <c r="DN1724" t="s">
        <v>3</v>
      </c>
      <c r="DO1724">
        <v>0</v>
      </c>
    </row>
    <row r="1725" spans="1:119" x14ac:dyDescent="0.2">
      <c r="A1725">
        <f>ROW(Source!A949)</f>
        <v>949</v>
      </c>
      <c r="B1725">
        <v>449016111</v>
      </c>
      <c r="C1725">
        <v>449000480</v>
      </c>
      <c r="D1725">
        <v>277944622</v>
      </c>
      <c r="E1725">
        <v>1</v>
      </c>
      <c r="F1725">
        <v>1</v>
      </c>
      <c r="G1725">
        <v>1</v>
      </c>
      <c r="H1725">
        <v>2</v>
      </c>
      <c r="I1725" t="s">
        <v>1220</v>
      </c>
      <c r="J1725" t="s">
        <v>1221</v>
      </c>
      <c r="K1725" t="s">
        <v>1222</v>
      </c>
      <c r="L1725">
        <v>1368</v>
      </c>
      <c r="N1725">
        <v>1011</v>
      </c>
      <c r="O1725" t="s">
        <v>1100</v>
      </c>
      <c r="P1725" t="s">
        <v>1100</v>
      </c>
      <c r="Q1725">
        <v>1</v>
      </c>
      <c r="W1725">
        <v>0</v>
      </c>
      <c r="X1725">
        <v>-776243211</v>
      </c>
      <c r="Y1725">
        <f>AT1725</f>
        <v>0.03</v>
      </c>
      <c r="AA1725">
        <v>0</v>
      </c>
      <c r="AB1725">
        <v>1626.29</v>
      </c>
      <c r="AC1725">
        <v>724.95</v>
      </c>
      <c r="AD1725">
        <v>0</v>
      </c>
      <c r="AE1725">
        <v>0</v>
      </c>
      <c r="AF1725">
        <v>1626.29</v>
      </c>
      <c r="AG1725">
        <v>724.95</v>
      </c>
      <c r="AH1725">
        <v>0</v>
      </c>
      <c r="AI1725">
        <v>1</v>
      </c>
      <c r="AJ1725">
        <v>1</v>
      </c>
      <c r="AK1725">
        <v>1</v>
      </c>
      <c r="AL1725">
        <v>1</v>
      </c>
      <c r="AM1725">
        <v>-2</v>
      </c>
      <c r="AN1725">
        <v>0</v>
      </c>
      <c r="AO1725">
        <v>0</v>
      </c>
      <c r="AP1725">
        <v>1</v>
      </c>
      <c r="AQ1725">
        <v>1</v>
      </c>
      <c r="AR1725">
        <v>0</v>
      </c>
      <c r="AS1725" t="s">
        <v>3</v>
      </c>
      <c r="AT1725">
        <v>0.03</v>
      </c>
      <c r="AU1725" t="s">
        <v>3</v>
      </c>
      <c r="AV1725">
        <v>1</v>
      </c>
      <c r="AW1725">
        <v>2</v>
      </c>
      <c r="AX1725">
        <v>449000492</v>
      </c>
      <c r="AY1725">
        <v>2</v>
      </c>
      <c r="AZ1725">
        <v>98304</v>
      </c>
      <c r="BA1725">
        <v>1796</v>
      </c>
      <c r="BB1725">
        <v>1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48.788699999999999</v>
      </c>
      <c r="BL1725">
        <v>21.7485</v>
      </c>
      <c r="BM1725">
        <v>0</v>
      </c>
      <c r="BN1725">
        <v>0</v>
      </c>
      <c r="BO1725">
        <v>0.03</v>
      </c>
      <c r="BP1725">
        <v>1</v>
      </c>
      <c r="BQ1725">
        <v>0</v>
      </c>
      <c r="BR1725">
        <v>48.788699999999999</v>
      </c>
      <c r="BS1725">
        <v>21.7485</v>
      </c>
      <c r="BT1725">
        <v>0</v>
      </c>
      <c r="BU1725">
        <v>0</v>
      </c>
      <c r="BV1725">
        <v>0.03</v>
      </c>
      <c r="BW1725">
        <v>1</v>
      </c>
      <c r="CV1725">
        <v>0</v>
      </c>
      <c r="CW1725">
        <f>ROUND(Y1725*Source!I949*DO1725,7)</f>
        <v>2.9999999999999997E-4</v>
      </c>
      <c r="CX1725">
        <f>ROUND(Y1725*Source!I949,7)</f>
        <v>2.9999999999999997E-4</v>
      </c>
      <c r="CY1725">
        <f>AB1725</f>
        <v>1626.29</v>
      </c>
      <c r="CZ1725">
        <f>AF1725</f>
        <v>1626.29</v>
      </c>
      <c r="DA1725">
        <f>AJ1725</f>
        <v>1</v>
      </c>
      <c r="DB1725">
        <f>ROUND(ROUND(AT1725*CZ1725,2),6)</f>
        <v>48.79</v>
      </c>
      <c r="DC1725">
        <f>ROUND(ROUND(AT1725*AG1725,2),6)</f>
        <v>21.75</v>
      </c>
      <c r="DD1725" t="s">
        <v>3</v>
      </c>
      <c r="DE1725" t="s">
        <v>3</v>
      </c>
      <c r="DF1725">
        <f>ROUND(ROUND(AE1725,2)*CX1725,2)</f>
        <v>0</v>
      </c>
      <c r="DG1725">
        <f t="shared" si="781"/>
        <v>0.49</v>
      </c>
      <c r="DH1725">
        <f t="shared" si="760"/>
        <v>0.22</v>
      </c>
      <c r="DI1725">
        <f t="shared" si="761"/>
        <v>0</v>
      </c>
      <c r="DJ1725">
        <f>DG1725+DH1725</f>
        <v>0.71</v>
      </c>
      <c r="DK1725">
        <v>1</v>
      </c>
      <c r="DL1725" t="s">
        <v>1223</v>
      </c>
      <c r="DM1725">
        <v>6</v>
      </c>
      <c r="DN1725" t="s">
        <v>1203</v>
      </c>
      <c r="DO1725">
        <v>1</v>
      </c>
    </row>
    <row r="1726" spans="1:119" x14ac:dyDescent="0.2">
      <c r="A1726">
        <f>ROW(Source!A949)</f>
        <v>949</v>
      </c>
      <c r="B1726">
        <v>449016111</v>
      </c>
      <c r="C1726">
        <v>449000480</v>
      </c>
      <c r="D1726">
        <v>277945805</v>
      </c>
      <c r="E1726">
        <v>1</v>
      </c>
      <c r="F1726">
        <v>1</v>
      </c>
      <c r="G1726">
        <v>1</v>
      </c>
      <c r="H1726">
        <v>2</v>
      </c>
      <c r="I1726" t="s">
        <v>1206</v>
      </c>
      <c r="J1726" t="s">
        <v>1207</v>
      </c>
      <c r="K1726" t="s">
        <v>1208</v>
      </c>
      <c r="L1726">
        <v>1368</v>
      </c>
      <c r="N1726">
        <v>1011</v>
      </c>
      <c r="O1726" t="s">
        <v>1100</v>
      </c>
      <c r="P1726" t="s">
        <v>1100</v>
      </c>
      <c r="Q1726">
        <v>1</v>
      </c>
      <c r="W1726">
        <v>0</v>
      </c>
      <c r="X1726">
        <v>721652621</v>
      </c>
      <c r="Y1726">
        <f>AT1726</f>
        <v>0.03</v>
      </c>
      <c r="AA1726">
        <v>0</v>
      </c>
      <c r="AB1726">
        <v>641.70000000000005</v>
      </c>
      <c r="AC1726">
        <v>539.69000000000005</v>
      </c>
      <c r="AD1726">
        <v>0</v>
      </c>
      <c r="AE1726">
        <v>0</v>
      </c>
      <c r="AF1726">
        <v>641.70000000000005</v>
      </c>
      <c r="AG1726">
        <v>539.69000000000005</v>
      </c>
      <c r="AH1726">
        <v>0</v>
      </c>
      <c r="AI1726">
        <v>1</v>
      </c>
      <c r="AJ1726">
        <v>1</v>
      </c>
      <c r="AK1726">
        <v>1</v>
      </c>
      <c r="AL1726">
        <v>1</v>
      </c>
      <c r="AM1726">
        <v>-2</v>
      </c>
      <c r="AN1726">
        <v>0</v>
      </c>
      <c r="AO1726">
        <v>0</v>
      </c>
      <c r="AP1726">
        <v>1</v>
      </c>
      <c r="AQ1726">
        <v>1</v>
      </c>
      <c r="AR1726">
        <v>0</v>
      </c>
      <c r="AS1726" t="s">
        <v>3</v>
      </c>
      <c r="AT1726">
        <v>0.03</v>
      </c>
      <c r="AU1726" t="s">
        <v>3</v>
      </c>
      <c r="AV1726">
        <v>1</v>
      </c>
      <c r="AW1726">
        <v>2</v>
      </c>
      <c r="AX1726">
        <v>449000493</v>
      </c>
      <c r="AY1726">
        <v>2</v>
      </c>
      <c r="AZ1726">
        <v>98304</v>
      </c>
      <c r="BA1726">
        <v>1797</v>
      </c>
      <c r="BB1726">
        <v>1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19.251000000000001</v>
      </c>
      <c r="BL1726">
        <v>16.1907</v>
      </c>
      <c r="BM1726">
        <v>0</v>
      </c>
      <c r="BN1726">
        <v>0</v>
      </c>
      <c r="BO1726">
        <v>0.03</v>
      </c>
      <c r="BP1726">
        <v>1</v>
      </c>
      <c r="BQ1726">
        <v>0</v>
      </c>
      <c r="BR1726">
        <v>19.251000000000001</v>
      </c>
      <c r="BS1726">
        <v>16.1907</v>
      </c>
      <c r="BT1726">
        <v>0</v>
      </c>
      <c r="BU1726">
        <v>0</v>
      </c>
      <c r="BV1726">
        <v>0.03</v>
      </c>
      <c r="BW1726">
        <v>1</v>
      </c>
      <c r="CV1726">
        <v>0</v>
      </c>
      <c r="CW1726">
        <f>ROUND(Y1726*Source!I949*DO1726,7)</f>
        <v>2.9999999999999997E-4</v>
      </c>
      <c r="CX1726">
        <f>ROUND(Y1726*Source!I949,7)</f>
        <v>2.9999999999999997E-4</v>
      </c>
      <c r="CY1726">
        <f>AB1726</f>
        <v>641.70000000000005</v>
      </c>
      <c r="CZ1726">
        <f>AF1726</f>
        <v>641.70000000000005</v>
      </c>
      <c r="DA1726">
        <f>AJ1726</f>
        <v>1</v>
      </c>
      <c r="DB1726">
        <f>ROUND(ROUND(AT1726*CZ1726,2),6)</f>
        <v>19.25</v>
      </c>
      <c r="DC1726">
        <f>ROUND(ROUND(AT1726*AG1726,2),6)</f>
        <v>16.190000000000001</v>
      </c>
      <c r="DD1726" t="s">
        <v>3</v>
      </c>
      <c r="DE1726" t="s">
        <v>3</v>
      </c>
      <c r="DF1726">
        <f>ROUND(ROUND(AE1726,2)*CX1726,2)</f>
        <v>0</v>
      </c>
      <c r="DG1726">
        <f t="shared" si="781"/>
        <v>0.19</v>
      </c>
      <c r="DH1726">
        <f t="shared" si="760"/>
        <v>0.16</v>
      </c>
      <c r="DI1726">
        <f t="shared" si="761"/>
        <v>0</v>
      </c>
      <c r="DJ1726">
        <f>DG1726+DH1726</f>
        <v>0.35</v>
      </c>
      <c r="DK1726">
        <v>1</v>
      </c>
      <c r="DL1726" t="s">
        <v>1209</v>
      </c>
      <c r="DM1726">
        <v>4</v>
      </c>
      <c r="DN1726" t="s">
        <v>1203</v>
      </c>
      <c r="DO1726">
        <v>1</v>
      </c>
    </row>
    <row r="1727" spans="1:119" x14ac:dyDescent="0.2">
      <c r="A1727">
        <f>ROW(Source!A949)</f>
        <v>949</v>
      </c>
      <c r="B1727">
        <v>449016111</v>
      </c>
      <c r="C1727">
        <v>449000480</v>
      </c>
      <c r="D1727">
        <v>277865757</v>
      </c>
      <c r="E1727">
        <v>1</v>
      </c>
      <c r="F1727">
        <v>1</v>
      </c>
      <c r="G1727">
        <v>1</v>
      </c>
      <c r="H1727">
        <v>3</v>
      </c>
      <c r="I1727" t="s">
        <v>1831</v>
      </c>
      <c r="J1727" t="s">
        <v>1832</v>
      </c>
      <c r="K1727" t="s">
        <v>1833</v>
      </c>
      <c r="L1727">
        <v>1301</v>
      </c>
      <c r="N1727">
        <v>1003</v>
      </c>
      <c r="O1727" t="s">
        <v>211</v>
      </c>
      <c r="P1727" t="s">
        <v>211</v>
      </c>
      <c r="Q1727">
        <v>1</v>
      </c>
      <c r="W1727">
        <v>0</v>
      </c>
      <c r="X1727">
        <v>-1339918502</v>
      </c>
      <c r="Y1727">
        <f>(AT1727*ROUND(0,7))</f>
        <v>0</v>
      </c>
      <c r="AA1727">
        <v>5.17</v>
      </c>
      <c r="AB1727">
        <v>0</v>
      </c>
      <c r="AC1727">
        <v>0</v>
      </c>
      <c r="AD1727">
        <v>0</v>
      </c>
      <c r="AE1727">
        <v>5.87</v>
      </c>
      <c r="AF1727">
        <v>0</v>
      </c>
      <c r="AG1727">
        <v>0</v>
      </c>
      <c r="AH1727">
        <v>0</v>
      </c>
      <c r="AI1727">
        <v>0.88</v>
      </c>
      <c r="AJ1727">
        <v>1</v>
      </c>
      <c r="AK1727">
        <v>1</v>
      </c>
      <c r="AL1727">
        <v>1</v>
      </c>
      <c r="AM1727">
        <v>2</v>
      </c>
      <c r="AN1727">
        <v>0</v>
      </c>
      <c r="AO1727">
        <v>0</v>
      </c>
      <c r="AP1727">
        <v>1</v>
      </c>
      <c r="AQ1727">
        <v>1</v>
      </c>
      <c r="AR1727">
        <v>0</v>
      </c>
      <c r="AS1727" t="s">
        <v>3</v>
      </c>
      <c r="AT1727">
        <v>26.67</v>
      </c>
      <c r="AU1727" t="s">
        <v>135</v>
      </c>
      <c r="AV1727">
        <v>0</v>
      </c>
      <c r="AW1727">
        <v>2</v>
      </c>
      <c r="AX1727">
        <v>449000494</v>
      </c>
      <c r="AY1727">
        <v>1</v>
      </c>
      <c r="AZ1727">
        <v>0</v>
      </c>
      <c r="BA1727">
        <v>1798</v>
      </c>
      <c r="BB1727">
        <v>1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156.55290000000002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1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CV1727">
        <v>0</v>
      </c>
      <c r="CW1727">
        <v>0</v>
      </c>
      <c r="CX1727">
        <f>ROUND(Y1727*Source!I949,7)</f>
        <v>0</v>
      </c>
      <c r="CY1727">
        <f>AA1727</f>
        <v>5.17</v>
      </c>
      <c r="CZ1727">
        <f>AE1727</f>
        <v>5.87</v>
      </c>
      <c r="DA1727">
        <f>AI1727</f>
        <v>0.88</v>
      </c>
      <c r="DB1727">
        <f>ROUND((ROUND(AT1727*CZ1727,2)*ROUND(0,7)),6)</f>
        <v>0</v>
      </c>
      <c r="DC1727">
        <f>ROUND((ROUND(AT1727*AG1727,2)*ROUND(0,7)),6)</f>
        <v>0</v>
      </c>
      <c r="DD1727" t="s">
        <v>3</v>
      </c>
      <c r="DE1727" t="s">
        <v>3</v>
      </c>
      <c r="DF1727">
        <f>ROUND(ROUND(AE1727*AI1727,2)*CX1727,2)</f>
        <v>0</v>
      </c>
      <c r="DG1727">
        <f t="shared" si="781"/>
        <v>0</v>
      </c>
      <c r="DH1727">
        <f t="shared" si="760"/>
        <v>0</v>
      </c>
      <c r="DI1727">
        <f t="shared" si="761"/>
        <v>0</v>
      </c>
      <c r="DJ1727">
        <f>DF1727</f>
        <v>0</v>
      </c>
      <c r="DK1727">
        <v>0</v>
      </c>
      <c r="DL1727" t="s">
        <v>3</v>
      </c>
      <c r="DM1727">
        <v>0</v>
      </c>
      <c r="DN1727" t="s">
        <v>3</v>
      </c>
      <c r="DO1727">
        <v>0</v>
      </c>
    </row>
    <row r="1728" spans="1:119" x14ac:dyDescent="0.2">
      <c r="A1728">
        <f>ROW(Source!A949)</f>
        <v>949</v>
      </c>
      <c r="B1728">
        <v>449016111</v>
      </c>
      <c r="C1728">
        <v>449000480</v>
      </c>
      <c r="D1728">
        <v>277866033</v>
      </c>
      <c r="E1728">
        <v>1</v>
      </c>
      <c r="F1728">
        <v>1</v>
      </c>
      <c r="G1728">
        <v>1</v>
      </c>
      <c r="H1728">
        <v>3</v>
      </c>
      <c r="I1728" t="s">
        <v>1892</v>
      </c>
      <c r="J1728" t="s">
        <v>1893</v>
      </c>
      <c r="K1728" t="s">
        <v>1894</v>
      </c>
      <c r="L1728">
        <v>1348</v>
      </c>
      <c r="N1728">
        <v>1009</v>
      </c>
      <c r="O1728" t="s">
        <v>83</v>
      </c>
      <c r="P1728" t="s">
        <v>83</v>
      </c>
      <c r="Q1728">
        <v>1000</v>
      </c>
      <c r="W1728">
        <v>0</v>
      </c>
      <c r="X1728">
        <v>-263833780</v>
      </c>
      <c r="Y1728">
        <f>(AT1728*ROUND(0,7))</f>
        <v>0</v>
      </c>
      <c r="AA1728">
        <v>57844.42</v>
      </c>
      <c r="AB1728">
        <v>0</v>
      </c>
      <c r="AC1728">
        <v>0</v>
      </c>
      <c r="AD1728">
        <v>0</v>
      </c>
      <c r="AE1728">
        <v>43821.53</v>
      </c>
      <c r="AF1728">
        <v>0</v>
      </c>
      <c r="AG1728">
        <v>0</v>
      </c>
      <c r="AH1728">
        <v>0</v>
      </c>
      <c r="AI1728">
        <v>1.32</v>
      </c>
      <c r="AJ1728">
        <v>1</v>
      </c>
      <c r="AK1728">
        <v>1</v>
      </c>
      <c r="AL1728">
        <v>1</v>
      </c>
      <c r="AM1728">
        <v>2</v>
      </c>
      <c r="AN1728">
        <v>0</v>
      </c>
      <c r="AO1728">
        <v>0</v>
      </c>
      <c r="AP1728">
        <v>1</v>
      </c>
      <c r="AQ1728">
        <v>1</v>
      </c>
      <c r="AR1728">
        <v>0</v>
      </c>
      <c r="AS1728" t="s">
        <v>3</v>
      </c>
      <c r="AT1728">
        <v>1.0499999999999999E-3</v>
      </c>
      <c r="AU1728" t="s">
        <v>135</v>
      </c>
      <c r="AV1728">
        <v>0</v>
      </c>
      <c r="AW1728">
        <v>2</v>
      </c>
      <c r="AX1728">
        <v>449000495</v>
      </c>
      <c r="AY1728">
        <v>1</v>
      </c>
      <c r="AZ1728">
        <v>0</v>
      </c>
      <c r="BA1728">
        <v>1799</v>
      </c>
      <c r="BB1728">
        <v>1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46.012606499999997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1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CV1728">
        <v>0</v>
      </c>
      <c r="CW1728">
        <v>0</v>
      </c>
      <c r="CX1728">
        <f>ROUND(Y1728*Source!I949,7)</f>
        <v>0</v>
      </c>
      <c r="CY1728">
        <f>AA1728</f>
        <v>57844.42</v>
      </c>
      <c r="CZ1728">
        <f>AE1728</f>
        <v>43821.53</v>
      </c>
      <c r="DA1728">
        <f>AI1728</f>
        <v>1.32</v>
      </c>
      <c r="DB1728">
        <f>ROUND((ROUND(AT1728*CZ1728,2)*ROUND(0,7)),6)</f>
        <v>0</v>
      </c>
      <c r="DC1728">
        <f>ROUND((ROUND(AT1728*AG1728,2)*ROUND(0,7)),6)</f>
        <v>0</v>
      </c>
      <c r="DD1728" t="s">
        <v>3</v>
      </c>
      <c r="DE1728" t="s">
        <v>3</v>
      </c>
      <c r="DF1728">
        <f>ROUND(ROUND(AE1728*AI1728,2)*CX1728,2)</f>
        <v>0</v>
      </c>
      <c r="DG1728">
        <f t="shared" si="781"/>
        <v>0</v>
      </c>
      <c r="DH1728">
        <f t="shared" si="760"/>
        <v>0</v>
      </c>
      <c r="DI1728">
        <f t="shared" si="761"/>
        <v>0</v>
      </c>
      <c r="DJ1728">
        <f>DF1728</f>
        <v>0</v>
      </c>
      <c r="DK1728">
        <v>0</v>
      </c>
      <c r="DL1728" t="s">
        <v>3</v>
      </c>
      <c r="DM1728">
        <v>0</v>
      </c>
      <c r="DN1728" t="s">
        <v>3</v>
      </c>
      <c r="DO1728">
        <v>0</v>
      </c>
    </row>
    <row r="1729" spans="1:119" x14ac:dyDescent="0.2">
      <c r="A1729">
        <f>ROW(Source!A949)</f>
        <v>949</v>
      </c>
      <c r="B1729">
        <v>449016111</v>
      </c>
      <c r="C1729">
        <v>449000480</v>
      </c>
      <c r="D1729">
        <v>277896271</v>
      </c>
      <c r="E1729">
        <v>1</v>
      </c>
      <c r="F1729">
        <v>1</v>
      </c>
      <c r="G1729">
        <v>1</v>
      </c>
      <c r="H1729">
        <v>3</v>
      </c>
      <c r="I1729" t="s">
        <v>1755</v>
      </c>
      <c r="J1729" t="s">
        <v>1756</v>
      </c>
      <c r="K1729" t="s">
        <v>1757</v>
      </c>
      <c r="L1729">
        <v>1346</v>
      </c>
      <c r="N1729">
        <v>1009</v>
      </c>
      <c r="O1729" t="s">
        <v>441</v>
      </c>
      <c r="P1729" t="s">
        <v>441</v>
      </c>
      <c r="Q1729">
        <v>1</v>
      </c>
      <c r="W1729">
        <v>0</v>
      </c>
      <c r="X1729">
        <v>628117784</v>
      </c>
      <c r="Y1729">
        <f>(AT1729*ROUND(0,7))</f>
        <v>0</v>
      </c>
      <c r="AA1729">
        <v>115.03</v>
      </c>
      <c r="AB1729">
        <v>0</v>
      </c>
      <c r="AC1729">
        <v>0</v>
      </c>
      <c r="AD1729">
        <v>0</v>
      </c>
      <c r="AE1729">
        <v>79.88</v>
      </c>
      <c r="AF1729">
        <v>0</v>
      </c>
      <c r="AG1729">
        <v>0</v>
      </c>
      <c r="AH1729">
        <v>0</v>
      </c>
      <c r="AI1729">
        <v>1.44</v>
      </c>
      <c r="AJ1729">
        <v>1</v>
      </c>
      <c r="AK1729">
        <v>1</v>
      </c>
      <c r="AL1729">
        <v>1</v>
      </c>
      <c r="AM1729">
        <v>2</v>
      </c>
      <c r="AN1729">
        <v>0</v>
      </c>
      <c r="AO1729">
        <v>0</v>
      </c>
      <c r="AP1729">
        <v>1</v>
      </c>
      <c r="AQ1729">
        <v>1</v>
      </c>
      <c r="AR1729">
        <v>0</v>
      </c>
      <c r="AS1729" t="s">
        <v>3</v>
      </c>
      <c r="AT1729">
        <v>0.02</v>
      </c>
      <c r="AU1729" t="s">
        <v>135</v>
      </c>
      <c r="AV1729">
        <v>0</v>
      </c>
      <c r="AW1729">
        <v>2</v>
      </c>
      <c r="AX1729">
        <v>449000496</v>
      </c>
      <c r="AY1729">
        <v>1</v>
      </c>
      <c r="AZ1729">
        <v>0</v>
      </c>
      <c r="BA1729">
        <v>1800</v>
      </c>
      <c r="BB1729">
        <v>1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1.5975999999999999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1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CV1729">
        <v>0</v>
      </c>
      <c r="CW1729">
        <v>0</v>
      </c>
      <c r="CX1729">
        <f>ROUND(Y1729*Source!I949,7)</f>
        <v>0</v>
      </c>
      <c r="CY1729">
        <f>AA1729</f>
        <v>115.03</v>
      </c>
      <c r="CZ1729">
        <f>AE1729</f>
        <v>79.88</v>
      </c>
      <c r="DA1729">
        <f>AI1729</f>
        <v>1.44</v>
      </c>
      <c r="DB1729">
        <f>ROUND((ROUND(AT1729*CZ1729,2)*ROUND(0,7)),6)</f>
        <v>0</v>
      </c>
      <c r="DC1729">
        <f>ROUND((ROUND(AT1729*AG1729,2)*ROUND(0,7)),6)</f>
        <v>0</v>
      </c>
      <c r="DD1729" t="s">
        <v>3</v>
      </c>
      <c r="DE1729" t="s">
        <v>3</v>
      </c>
      <c r="DF1729">
        <f>ROUND(ROUND(AE1729*AI1729,2)*CX1729,2)</f>
        <v>0</v>
      </c>
      <c r="DG1729">
        <f t="shared" si="781"/>
        <v>0</v>
      </c>
      <c r="DH1729">
        <f t="shared" ref="DH1729:DH1795" si="782">ROUND(ROUND(AG1729,2)*CX1729,2)</f>
        <v>0</v>
      </c>
      <c r="DI1729">
        <f t="shared" ref="DI1729:DI1795" si="783">ROUND(ROUND(AH1729,2)*CX1729,2)</f>
        <v>0</v>
      </c>
      <c r="DJ1729">
        <f>DF1729</f>
        <v>0</v>
      </c>
      <c r="DK1729">
        <v>0</v>
      </c>
      <c r="DL1729" t="s">
        <v>3</v>
      </c>
      <c r="DM1729">
        <v>0</v>
      </c>
      <c r="DN1729" t="s">
        <v>3</v>
      </c>
      <c r="DO1729">
        <v>0</v>
      </c>
    </row>
    <row r="1730" spans="1:119" x14ac:dyDescent="0.2">
      <c r="A1730">
        <f>ROW(Source!A949)</f>
        <v>949</v>
      </c>
      <c r="B1730">
        <v>449016111</v>
      </c>
      <c r="C1730">
        <v>449000480</v>
      </c>
      <c r="D1730">
        <v>277908141</v>
      </c>
      <c r="E1730">
        <v>1</v>
      </c>
      <c r="F1730">
        <v>1</v>
      </c>
      <c r="G1730">
        <v>1</v>
      </c>
      <c r="H1730">
        <v>3</v>
      </c>
      <c r="I1730" t="s">
        <v>1901</v>
      </c>
      <c r="J1730" t="s">
        <v>1902</v>
      </c>
      <c r="K1730" t="s">
        <v>1903</v>
      </c>
      <c r="L1730">
        <v>1425</v>
      </c>
      <c r="N1730">
        <v>1013</v>
      </c>
      <c r="O1730" t="s">
        <v>62</v>
      </c>
      <c r="P1730" t="s">
        <v>62</v>
      </c>
      <c r="Q1730">
        <v>1</v>
      </c>
      <c r="W1730">
        <v>0</v>
      </c>
      <c r="X1730">
        <v>1472154075</v>
      </c>
      <c r="Y1730">
        <f>(AT1730*ROUND(0,7))</f>
        <v>0</v>
      </c>
      <c r="AA1730">
        <v>1586.6</v>
      </c>
      <c r="AB1730">
        <v>0</v>
      </c>
      <c r="AC1730">
        <v>0</v>
      </c>
      <c r="AD1730">
        <v>0</v>
      </c>
      <c r="AE1730">
        <v>1289.92</v>
      </c>
      <c r="AF1730">
        <v>0</v>
      </c>
      <c r="AG1730">
        <v>0</v>
      </c>
      <c r="AH1730">
        <v>0</v>
      </c>
      <c r="AI1730">
        <v>1.23</v>
      </c>
      <c r="AJ1730">
        <v>1</v>
      </c>
      <c r="AK1730">
        <v>1</v>
      </c>
      <c r="AL1730">
        <v>1</v>
      </c>
      <c r="AM1730">
        <v>2</v>
      </c>
      <c r="AN1730">
        <v>0</v>
      </c>
      <c r="AO1730">
        <v>0</v>
      </c>
      <c r="AP1730">
        <v>1</v>
      </c>
      <c r="AQ1730">
        <v>1</v>
      </c>
      <c r="AR1730">
        <v>0</v>
      </c>
      <c r="AS1730" t="s">
        <v>3</v>
      </c>
      <c r="AT1730">
        <v>0.05</v>
      </c>
      <c r="AU1730" t="s">
        <v>135</v>
      </c>
      <c r="AV1730">
        <v>0</v>
      </c>
      <c r="AW1730">
        <v>2</v>
      </c>
      <c r="AX1730">
        <v>449000497</v>
      </c>
      <c r="AY1730">
        <v>1</v>
      </c>
      <c r="AZ1730">
        <v>0</v>
      </c>
      <c r="BA1730">
        <v>1801</v>
      </c>
      <c r="BB1730">
        <v>1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64.496000000000009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1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CV1730">
        <v>0</v>
      </c>
      <c r="CW1730">
        <v>0</v>
      </c>
      <c r="CX1730">
        <f>ROUND(Y1730*Source!I949,7)</f>
        <v>0</v>
      </c>
      <c r="CY1730">
        <f>AA1730</f>
        <v>1586.6</v>
      </c>
      <c r="CZ1730">
        <f>AE1730</f>
        <v>1289.92</v>
      </c>
      <c r="DA1730">
        <f>AI1730</f>
        <v>1.23</v>
      </c>
      <c r="DB1730">
        <f>ROUND((ROUND(AT1730*CZ1730,2)*ROUND(0,7)),6)</f>
        <v>0</v>
      </c>
      <c r="DC1730">
        <f>ROUND((ROUND(AT1730*AG1730,2)*ROUND(0,7)),6)</f>
        <v>0</v>
      </c>
      <c r="DD1730" t="s">
        <v>3</v>
      </c>
      <c r="DE1730" t="s">
        <v>3</v>
      </c>
      <c r="DF1730">
        <f>ROUND(ROUND(AE1730*AI1730,2)*CX1730,2)</f>
        <v>0</v>
      </c>
      <c r="DG1730">
        <f t="shared" si="781"/>
        <v>0</v>
      </c>
      <c r="DH1730">
        <f t="shared" si="782"/>
        <v>0</v>
      </c>
      <c r="DI1730">
        <f t="shared" si="783"/>
        <v>0</v>
      </c>
      <c r="DJ1730">
        <f>DF1730</f>
        <v>0</v>
      </c>
      <c r="DK1730">
        <v>0</v>
      </c>
      <c r="DL1730" t="s">
        <v>3</v>
      </c>
      <c r="DM1730">
        <v>0</v>
      </c>
      <c r="DN1730" t="s">
        <v>3</v>
      </c>
      <c r="DO1730">
        <v>0</v>
      </c>
    </row>
    <row r="1731" spans="1:119" x14ac:dyDescent="0.2">
      <c r="A1731">
        <f>ROW(Source!A949)</f>
        <v>949</v>
      </c>
      <c r="B1731">
        <v>449016111</v>
      </c>
      <c r="C1731">
        <v>449000480</v>
      </c>
      <c r="D1731">
        <v>277908223</v>
      </c>
      <c r="E1731">
        <v>1</v>
      </c>
      <c r="F1731">
        <v>1</v>
      </c>
      <c r="G1731">
        <v>1</v>
      </c>
      <c r="H1731">
        <v>3</v>
      </c>
      <c r="I1731" t="s">
        <v>1904</v>
      </c>
      <c r="J1731" t="s">
        <v>1905</v>
      </c>
      <c r="K1731" t="s">
        <v>1906</v>
      </c>
      <c r="L1731">
        <v>1407</v>
      </c>
      <c r="N1731">
        <v>1013</v>
      </c>
      <c r="O1731" t="s">
        <v>1250</v>
      </c>
      <c r="P1731" t="s">
        <v>1250</v>
      </c>
      <c r="Q1731">
        <v>1</v>
      </c>
      <c r="W1731">
        <v>0</v>
      </c>
      <c r="X1731">
        <v>-1352850170</v>
      </c>
      <c r="Y1731">
        <f>(AT1731*ROUND(0,7))</f>
        <v>0</v>
      </c>
      <c r="AA1731">
        <v>2872.81</v>
      </c>
      <c r="AB1731">
        <v>0</v>
      </c>
      <c r="AC1731">
        <v>0</v>
      </c>
      <c r="AD1731">
        <v>0</v>
      </c>
      <c r="AE1731">
        <v>2316.7800000000002</v>
      </c>
      <c r="AF1731">
        <v>0</v>
      </c>
      <c r="AG1731">
        <v>0</v>
      </c>
      <c r="AH1731">
        <v>0</v>
      </c>
      <c r="AI1731">
        <v>1.24</v>
      </c>
      <c r="AJ1731">
        <v>1</v>
      </c>
      <c r="AK1731">
        <v>1</v>
      </c>
      <c r="AL1731">
        <v>1</v>
      </c>
      <c r="AM1731">
        <v>2</v>
      </c>
      <c r="AN1731">
        <v>0</v>
      </c>
      <c r="AO1731">
        <v>0</v>
      </c>
      <c r="AP1731">
        <v>1</v>
      </c>
      <c r="AQ1731">
        <v>1</v>
      </c>
      <c r="AR1731">
        <v>0</v>
      </c>
      <c r="AS1731" t="s">
        <v>3</v>
      </c>
      <c r="AT1731">
        <v>1.2200000000000001E-2</v>
      </c>
      <c r="AU1731" t="s">
        <v>135</v>
      </c>
      <c r="AV1731">
        <v>0</v>
      </c>
      <c r="AW1731">
        <v>2</v>
      </c>
      <c r="AX1731">
        <v>449000498</v>
      </c>
      <c r="AY1731">
        <v>1</v>
      </c>
      <c r="AZ1731">
        <v>0</v>
      </c>
      <c r="BA1731">
        <v>1802</v>
      </c>
      <c r="BB1731">
        <v>1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28.264716000000004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1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CV1731">
        <v>0</v>
      </c>
      <c r="CW1731">
        <v>0</v>
      </c>
      <c r="CX1731">
        <f>ROUND(Y1731*Source!I949,7)</f>
        <v>0</v>
      </c>
      <c r="CY1731">
        <f>AA1731</f>
        <v>2872.81</v>
      </c>
      <c r="CZ1731">
        <f>AE1731</f>
        <v>2316.7800000000002</v>
      </c>
      <c r="DA1731">
        <f>AI1731</f>
        <v>1.24</v>
      </c>
      <c r="DB1731">
        <f>ROUND((ROUND(AT1731*CZ1731,2)*ROUND(0,7)),6)</f>
        <v>0</v>
      </c>
      <c r="DC1731">
        <f>ROUND((ROUND(AT1731*AG1731,2)*ROUND(0,7)),6)</f>
        <v>0</v>
      </c>
      <c r="DD1731" t="s">
        <v>3</v>
      </c>
      <c r="DE1731" t="s">
        <v>3</v>
      </c>
      <c r="DF1731">
        <f>ROUND(ROUND(AE1731*AI1731,2)*CX1731,2)</f>
        <v>0</v>
      </c>
      <c r="DG1731">
        <f t="shared" si="781"/>
        <v>0</v>
      </c>
      <c r="DH1731">
        <f t="shared" si="782"/>
        <v>0</v>
      </c>
      <c r="DI1731">
        <f t="shared" si="783"/>
        <v>0</v>
      </c>
      <c r="DJ1731">
        <f>DF1731</f>
        <v>0</v>
      </c>
      <c r="DK1731">
        <v>0</v>
      </c>
      <c r="DL1731" t="s">
        <v>3</v>
      </c>
      <c r="DM1731">
        <v>0</v>
      </c>
      <c r="DN1731" t="s">
        <v>3</v>
      </c>
      <c r="DO1731">
        <v>0</v>
      </c>
    </row>
    <row r="1732" spans="1:119" x14ac:dyDescent="0.2">
      <c r="A1732">
        <f>ROW(Source!A950)</f>
        <v>950</v>
      </c>
      <c r="B1732">
        <v>449016111</v>
      </c>
      <c r="C1732">
        <v>449000500</v>
      </c>
      <c r="D1732">
        <v>277560299</v>
      </c>
      <c r="E1732">
        <v>109</v>
      </c>
      <c r="F1732">
        <v>1</v>
      </c>
      <c r="G1732">
        <v>1</v>
      </c>
      <c r="H1732">
        <v>1</v>
      </c>
      <c r="I1732" t="s">
        <v>1843</v>
      </c>
      <c r="J1732" t="s">
        <v>3</v>
      </c>
      <c r="K1732" t="s">
        <v>1844</v>
      </c>
      <c r="L1732">
        <v>1191</v>
      </c>
      <c r="N1732">
        <v>1013</v>
      </c>
      <c r="O1732" t="s">
        <v>1203</v>
      </c>
      <c r="P1732" t="s">
        <v>1203</v>
      </c>
      <c r="Q1732">
        <v>1</v>
      </c>
      <c r="W1732">
        <v>0</v>
      </c>
      <c r="X1732">
        <v>-2012709214</v>
      </c>
      <c r="Y1732">
        <f>(AT1732*ROUND(0.3,7))</f>
        <v>0.309</v>
      </c>
      <c r="AA1732">
        <v>0</v>
      </c>
      <c r="AB1732">
        <v>0</v>
      </c>
      <c r="AC1732">
        <v>0</v>
      </c>
      <c r="AD1732">
        <v>527.6</v>
      </c>
      <c r="AE1732">
        <v>0</v>
      </c>
      <c r="AF1732">
        <v>0</v>
      </c>
      <c r="AG1732">
        <v>0</v>
      </c>
      <c r="AH1732">
        <v>527.6</v>
      </c>
      <c r="AI1732">
        <v>1</v>
      </c>
      <c r="AJ1732">
        <v>1</v>
      </c>
      <c r="AK1732">
        <v>1</v>
      </c>
      <c r="AL1732">
        <v>1</v>
      </c>
      <c r="AM1732">
        <v>-2</v>
      </c>
      <c r="AN1732">
        <v>0</v>
      </c>
      <c r="AO1732">
        <v>0</v>
      </c>
      <c r="AP1732">
        <v>1</v>
      </c>
      <c r="AQ1732">
        <v>1</v>
      </c>
      <c r="AR1732">
        <v>0</v>
      </c>
      <c r="AS1732" t="s">
        <v>3</v>
      </c>
      <c r="AT1732">
        <v>1.03</v>
      </c>
      <c r="AU1732" t="s">
        <v>321</v>
      </c>
      <c r="AV1732">
        <v>1</v>
      </c>
      <c r="AW1732">
        <v>2</v>
      </c>
      <c r="AX1732">
        <v>449000508</v>
      </c>
      <c r="AY1732">
        <v>2</v>
      </c>
      <c r="AZ1732">
        <v>131072</v>
      </c>
      <c r="BA1732">
        <v>1804</v>
      </c>
      <c r="BB1732">
        <v>1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543.428</v>
      </c>
      <c r="BN1732">
        <v>1.03</v>
      </c>
      <c r="BO1732">
        <v>0</v>
      </c>
      <c r="BP1732">
        <v>1</v>
      </c>
      <c r="BQ1732">
        <v>0</v>
      </c>
      <c r="BR1732">
        <v>0</v>
      </c>
      <c r="BS1732">
        <v>0</v>
      </c>
      <c r="BT1732">
        <v>163.0284</v>
      </c>
      <c r="BU1732">
        <v>0.309</v>
      </c>
      <c r="BV1732">
        <v>0</v>
      </c>
      <c r="BW1732">
        <v>1</v>
      </c>
      <c r="CU1732">
        <f>ROUND(AT1732*Source!I950*AH1732*AL1732,2)</f>
        <v>5.43</v>
      </c>
      <c r="CV1732">
        <f>ROUND(Y1732*Source!I950,7)</f>
        <v>3.0899999999999999E-3</v>
      </c>
      <c r="CW1732">
        <v>0</v>
      </c>
      <c r="CX1732">
        <f>ROUND(Y1732*Source!I950,7)</f>
        <v>3.0899999999999999E-3</v>
      </c>
      <c r="CY1732">
        <f>AD1732</f>
        <v>527.6</v>
      </c>
      <c r="CZ1732">
        <f>AH1732</f>
        <v>527.6</v>
      </c>
      <c r="DA1732">
        <f>AL1732</f>
        <v>1</v>
      </c>
      <c r="DB1732">
        <f>ROUND((ROUND(AT1732*CZ1732,2)*ROUND(0.3,7)),6)</f>
        <v>163.029</v>
      </c>
      <c r="DC1732">
        <f>ROUND((ROUND(AT1732*AG1732,2)*ROUND(0.3,7)),6)</f>
        <v>0</v>
      </c>
      <c r="DD1732" t="s">
        <v>3</v>
      </c>
      <c r="DE1732" t="s">
        <v>3</v>
      </c>
      <c r="DF1732">
        <f>ROUND(ROUND(AE1732,2)*CX1732,2)</f>
        <v>0</v>
      </c>
      <c r="DG1732">
        <f t="shared" si="781"/>
        <v>0</v>
      </c>
      <c r="DH1732">
        <f t="shared" si="782"/>
        <v>0</v>
      </c>
      <c r="DI1732">
        <f t="shared" si="783"/>
        <v>1.63</v>
      </c>
      <c r="DJ1732">
        <f>DI1732</f>
        <v>1.63</v>
      </c>
      <c r="DK1732">
        <v>1</v>
      </c>
      <c r="DL1732" t="s">
        <v>3</v>
      </c>
      <c r="DM1732">
        <v>0</v>
      </c>
      <c r="DN1732" t="s">
        <v>3</v>
      </c>
      <c r="DO1732">
        <v>0</v>
      </c>
    </row>
    <row r="1733" spans="1:119" x14ac:dyDescent="0.2">
      <c r="A1733">
        <f>ROW(Source!A950)</f>
        <v>950</v>
      </c>
      <c r="B1733">
        <v>449016111</v>
      </c>
      <c r="C1733">
        <v>449000500</v>
      </c>
      <c r="D1733">
        <v>277560491</v>
      </c>
      <c r="E1733">
        <v>109</v>
      </c>
      <c r="F1733">
        <v>1</v>
      </c>
      <c r="G1733">
        <v>1</v>
      </c>
      <c r="H1733">
        <v>1</v>
      </c>
      <c r="I1733" t="s">
        <v>1204</v>
      </c>
      <c r="J1733" t="s">
        <v>3</v>
      </c>
      <c r="K1733" t="s">
        <v>1205</v>
      </c>
      <c r="L1733">
        <v>1191</v>
      </c>
      <c r="N1733">
        <v>1013</v>
      </c>
      <c r="O1733" t="s">
        <v>1203</v>
      </c>
      <c r="P1733" t="s">
        <v>1203</v>
      </c>
      <c r="Q1733">
        <v>1</v>
      </c>
      <c r="W1733">
        <v>0</v>
      </c>
      <c r="X1733">
        <v>-1417349443</v>
      </c>
      <c r="Y1733">
        <f>(AT1733*ROUND(0.3,7))</f>
        <v>6.0000000000000001E-3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1</v>
      </c>
      <c r="AJ1733">
        <v>1</v>
      </c>
      <c r="AK1733">
        <v>1</v>
      </c>
      <c r="AL1733">
        <v>1</v>
      </c>
      <c r="AM1733">
        <v>-2</v>
      </c>
      <c r="AN1733">
        <v>0</v>
      </c>
      <c r="AO1733">
        <v>0</v>
      </c>
      <c r="AP1733">
        <v>1</v>
      </c>
      <c r="AQ1733">
        <v>1</v>
      </c>
      <c r="AR1733">
        <v>0</v>
      </c>
      <c r="AS1733" t="s">
        <v>3</v>
      </c>
      <c r="AT1733">
        <v>0.02</v>
      </c>
      <c r="AU1733" t="s">
        <v>321</v>
      </c>
      <c r="AV1733">
        <v>2</v>
      </c>
      <c r="AW1733">
        <v>2</v>
      </c>
      <c r="AX1733">
        <v>449000509</v>
      </c>
      <c r="AY1733">
        <v>1</v>
      </c>
      <c r="AZ1733">
        <v>0</v>
      </c>
      <c r="BA1733">
        <v>1805</v>
      </c>
      <c r="BB1733">
        <v>1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CV1733">
        <v>0</v>
      </c>
      <c r="CW1733">
        <v>0</v>
      </c>
      <c r="CX1733">
        <f>ROUND(Y1733*Source!I950,7)</f>
        <v>6.0000000000000002E-5</v>
      </c>
      <c r="CY1733">
        <f>AD1733</f>
        <v>0</v>
      </c>
      <c r="CZ1733">
        <f>AH1733</f>
        <v>0</v>
      </c>
      <c r="DA1733">
        <f>AL1733</f>
        <v>1</v>
      </c>
      <c r="DB1733">
        <f>ROUND((ROUND(AT1733*CZ1733,2)*ROUND(0.3,7)),6)</f>
        <v>0</v>
      </c>
      <c r="DC1733">
        <f>ROUND((ROUND(AT1733*AG1733,2)*ROUND(0.3,7)),6)</f>
        <v>0</v>
      </c>
      <c r="DD1733" t="s">
        <v>3</v>
      </c>
      <c r="DE1733" t="s">
        <v>3</v>
      </c>
      <c r="DF1733">
        <f>ROUND(ROUND(AE1733,2)*CX1733,2)</f>
        <v>0</v>
      </c>
      <c r="DG1733">
        <f t="shared" si="781"/>
        <v>0</v>
      </c>
      <c r="DH1733">
        <f t="shared" si="782"/>
        <v>0</v>
      </c>
      <c r="DI1733">
        <f t="shared" si="783"/>
        <v>0</v>
      </c>
      <c r="DJ1733">
        <f>DI1733</f>
        <v>0</v>
      </c>
      <c r="DK1733">
        <v>0</v>
      </c>
      <c r="DL1733" t="s">
        <v>3</v>
      </c>
      <c r="DM1733">
        <v>0</v>
      </c>
      <c r="DN1733" t="s">
        <v>3</v>
      </c>
      <c r="DO1733">
        <v>0</v>
      </c>
    </row>
    <row r="1734" spans="1:119" x14ac:dyDescent="0.2">
      <c r="A1734">
        <f>ROW(Source!A950)</f>
        <v>950</v>
      </c>
      <c r="B1734">
        <v>449016111</v>
      </c>
      <c r="C1734">
        <v>449000500</v>
      </c>
      <c r="D1734">
        <v>277944622</v>
      </c>
      <c r="E1734">
        <v>1</v>
      </c>
      <c r="F1734">
        <v>1</v>
      </c>
      <c r="G1734">
        <v>1</v>
      </c>
      <c r="H1734">
        <v>2</v>
      </c>
      <c r="I1734" t="s">
        <v>1220</v>
      </c>
      <c r="J1734" t="s">
        <v>1221</v>
      </c>
      <c r="K1734" t="s">
        <v>1222</v>
      </c>
      <c r="L1734">
        <v>1368</v>
      </c>
      <c r="N1734">
        <v>1011</v>
      </c>
      <c r="O1734" t="s">
        <v>1100</v>
      </c>
      <c r="P1734" t="s">
        <v>1100</v>
      </c>
      <c r="Q1734">
        <v>1</v>
      </c>
      <c r="W1734">
        <v>0</v>
      </c>
      <c r="X1734">
        <v>-776243211</v>
      </c>
      <c r="Y1734">
        <f>(AT1734*ROUND(0.3,7))</f>
        <v>3.0000000000000001E-3</v>
      </c>
      <c r="AA1734">
        <v>0</v>
      </c>
      <c r="AB1734">
        <v>1626.29</v>
      </c>
      <c r="AC1734">
        <v>724.95</v>
      </c>
      <c r="AD1734">
        <v>0</v>
      </c>
      <c r="AE1734">
        <v>0</v>
      </c>
      <c r="AF1734">
        <v>1626.29</v>
      </c>
      <c r="AG1734">
        <v>724.95</v>
      </c>
      <c r="AH1734">
        <v>0</v>
      </c>
      <c r="AI1734">
        <v>1</v>
      </c>
      <c r="AJ1734">
        <v>1</v>
      </c>
      <c r="AK1734">
        <v>1</v>
      </c>
      <c r="AL1734">
        <v>1</v>
      </c>
      <c r="AM1734">
        <v>-2</v>
      </c>
      <c r="AN1734">
        <v>0</v>
      </c>
      <c r="AO1734">
        <v>0</v>
      </c>
      <c r="AP1734">
        <v>1</v>
      </c>
      <c r="AQ1734">
        <v>1</v>
      </c>
      <c r="AR1734">
        <v>0</v>
      </c>
      <c r="AS1734" t="s">
        <v>3</v>
      </c>
      <c r="AT1734">
        <v>0.01</v>
      </c>
      <c r="AU1734" t="s">
        <v>321</v>
      </c>
      <c r="AV1734">
        <v>1</v>
      </c>
      <c r="AW1734">
        <v>2</v>
      </c>
      <c r="AX1734">
        <v>449000510</v>
      </c>
      <c r="AY1734">
        <v>2</v>
      </c>
      <c r="AZ1734">
        <v>98304</v>
      </c>
      <c r="BA1734">
        <v>1806</v>
      </c>
      <c r="BB1734">
        <v>1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16.262899999999998</v>
      </c>
      <c r="BL1734">
        <v>7.2495000000000003</v>
      </c>
      <c r="BM1734">
        <v>0</v>
      </c>
      <c r="BN1734">
        <v>0</v>
      </c>
      <c r="BO1734">
        <v>0.01</v>
      </c>
      <c r="BP1734">
        <v>1</v>
      </c>
      <c r="BQ1734">
        <v>0</v>
      </c>
      <c r="BR1734">
        <v>4.87887</v>
      </c>
      <c r="BS1734">
        <v>2.1748500000000002</v>
      </c>
      <c r="BT1734">
        <v>0</v>
      </c>
      <c r="BU1734">
        <v>0</v>
      </c>
      <c r="BV1734">
        <v>3.0000000000000001E-3</v>
      </c>
      <c r="BW1734">
        <v>1</v>
      </c>
      <c r="CV1734">
        <v>0</v>
      </c>
      <c r="CW1734">
        <f>ROUND(Y1734*Source!I950*DO1734,7)</f>
        <v>3.0000000000000001E-5</v>
      </c>
      <c r="CX1734">
        <f>ROUND(Y1734*Source!I950,7)</f>
        <v>3.0000000000000001E-5</v>
      </c>
      <c r="CY1734">
        <f>AB1734</f>
        <v>1626.29</v>
      </c>
      <c r="CZ1734">
        <f>AF1734</f>
        <v>1626.29</v>
      </c>
      <c r="DA1734">
        <f>AJ1734</f>
        <v>1</v>
      </c>
      <c r="DB1734">
        <f>ROUND((ROUND(AT1734*CZ1734,2)*ROUND(0.3,7)),6)</f>
        <v>4.8780000000000001</v>
      </c>
      <c r="DC1734">
        <f>ROUND((ROUND(AT1734*AG1734,2)*ROUND(0.3,7)),6)</f>
        <v>2.1749999999999998</v>
      </c>
      <c r="DD1734" t="s">
        <v>3</v>
      </c>
      <c r="DE1734" t="s">
        <v>3</v>
      </c>
      <c r="DF1734">
        <f>ROUND(ROUND(AE1734,2)*CX1734,2)</f>
        <v>0</v>
      </c>
      <c r="DG1734">
        <f t="shared" si="781"/>
        <v>0.05</v>
      </c>
      <c r="DH1734">
        <f t="shared" si="782"/>
        <v>0.02</v>
      </c>
      <c r="DI1734">
        <f t="shared" si="783"/>
        <v>0</v>
      </c>
      <c r="DJ1734">
        <f>DG1734+DH1734</f>
        <v>7.0000000000000007E-2</v>
      </c>
      <c r="DK1734">
        <v>1</v>
      </c>
      <c r="DL1734" t="s">
        <v>1223</v>
      </c>
      <c r="DM1734">
        <v>6</v>
      </c>
      <c r="DN1734" t="s">
        <v>1203</v>
      </c>
      <c r="DO1734">
        <v>1</v>
      </c>
    </row>
    <row r="1735" spans="1:119" x14ac:dyDescent="0.2">
      <c r="A1735">
        <f>ROW(Source!A950)</f>
        <v>950</v>
      </c>
      <c r="B1735">
        <v>449016111</v>
      </c>
      <c r="C1735">
        <v>449000500</v>
      </c>
      <c r="D1735">
        <v>277945805</v>
      </c>
      <c r="E1735">
        <v>1</v>
      </c>
      <c r="F1735">
        <v>1</v>
      </c>
      <c r="G1735">
        <v>1</v>
      </c>
      <c r="H1735">
        <v>2</v>
      </c>
      <c r="I1735" t="s">
        <v>1206</v>
      </c>
      <c r="J1735" t="s">
        <v>1207</v>
      </c>
      <c r="K1735" t="s">
        <v>1208</v>
      </c>
      <c r="L1735">
        <v>1368</v>
      </c>
      <c r="N1735">
        <v>1011</v>
      </c>
      <c r="O1735" t="s">
        <v>1100</v>
      </c>
      <c r="P1735" t="s">
        <v>1100</v>
      </c>
      <c r="Q1735">
        <v>1</v>
      </c>
      <c r="W1735">
        <v>0</v>
      </c>
      <c r="X1735">
        <v>721652621</v>
      </c>
      <c r="Y1735">
        <f>(AT1735*ROUND(0.3,7))</f>
        <v>3.0000000000000001E-3</v>
      </c>
      <c r="AA1735">
        <v>0</v>
      </c>
      <c r="AB1735">
        <v>641.70000000000005</v>
      </c>
      <c r="AC1735">
        <v>539.69000000000005</v>
      </c>
      <c r="AD1735">
        <v>0</v>
      </c>
      <c r="AE1735">
        <v>0</v>
      </c>
      <c r="AF1735">
        <v>641.70000000000005</v>
      </c>
      <c r="AG1735">
        <v>539.69000000000005</v>
      </c>
      <c r="AH1735">
        <v>0</v>
      </c>
      <c r="AI1735">
        <v>1</v>
      </c>
      <c r="AJ1735">
        <v>1</v>
      </c>
      <c r="AK1735">
        <v>1</v>
      </c>
      <c r="AL1735">
        <v>1</v>
      </c>
      <c r="AM1735">
        <v>-2</v>
      </c>
      <c r="AN1735">
        <v>0</v>
      </c>
      <c r="AO1735">
        <v>0</v>
      </c>
      <c r="AP1735">
        <v>1</v>
      </c>
      <c r="AQ1735">
        <v>1</v>
      </c>
      <c r="AR1735">
        <v>0</v>
      </c>
      <c r="AS1735" t="s">
        <v>3</v>
      </c>
      <c r="AT1735">
        <v>0.01</v>
      </c>
      <c r="AU1735" t="s">
        <v>321</v>
      </c>
      <c r="AV1735">
        <v>1</v>
      </c>
      <c r="AW1735">
        <v>2</v>
      </c>
      <c r="AX1735">
        <v>449000511</v>
      </c>
      <c r="AY1735">
        <v>2</v>
      </c>
      <c r="AZ1735">
        <v>98304</v>
      </c>
      <c r="BA1735">
        <v>1807</v>
      </c>
      <c r="BB1735">
        <v>1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6.4170000000000007</v>
      </c>
      <c r="BL1735">
        <v>5.3969000000000005</v>
      </c>
      <c r="BM1735">
        <v>0</v>
      </c>
      <c r="BN1735">
        <v>0</v>
      </c>
      <c r="BO1735">
        <v>0.01</v>
      </c>
      <c r="BP1735">
        <v>1</v>
      </c>
      <c r="BQ1735">
        <v>0</v>
      </c>
      <c r="BR1735">
        <v>1.9251000000000003</v>
      </c>
      <c r="BS1735">
        <v>1.6190700000000002</v>
      </c>
      <c r="BT1735">
        <v>0</v>
      </c>
      <c r="BU1735">
        <v>0</v>
      </c>
      <c r="BV1735">
        <v>3.0000000000000001E-3</v>
      </c>
      <c r="BW1735">
        <v>1</v>
      </c>
      <c r="CV1735">
        <v>0</v>
      </c>
      <c r="CW1735">
        <f>ROUND(Y1735*Source!I950*DO1735,7)</f>
        <v>3.0000000000000001E-5</v>
      </c>
      <c r="CX1735">
        <f>ROUND(Y1735*Source!I950,7)</f>
        <v>3.0000000000000001E-5</v>
      </c>
      <c r="CY1735">
        <f>AB1735</f>
        <v>641.70000000000005</v>
      </c>
      <c r="CZ1735">
        <f>AF1735</f>
        <v>641.70000000000005</v>
      </c>
      <c r="DA1735">
        <f>AJ1735</f>
        <v>1</v>
      </c>
      <c r="DB1735">
        <f>ROUND((ROUND(AT1735*CZ1735,2)*ROUND(0.3,7)),6)</f>
        <v>1.9259999999999999</v>
      </c>
      <c r="DC1735">
        <f>ROUND((ROUND(AT1735*AG1735,2)*ROUND(0.3,7)),6)</f>
        <v>1.62</v>
      </c>
      <c r="DD1735" t="s">
        <v>3</v>
      </c>
      <c r="DE1735" t="s">
        <v>3</v>
      </c>
      <c r="DF1735">
        <f>ROUND(ROUND(AE1735,2)*CX1735,2)</f>
        <v>0</v>
      </c>
      <c r="DG1735">
        <f t="shared" si="781"/>
        <v>0.02</v>
      </c>
      <c r="DH1735">
        <f t="shared" si="782"/>
        <v>0.02</v>
      </c>
      <c r="DI1735">
        <f t="shared" si="783"/>
        <v>0</v>
      </c>
      <c r="DJ1735">
        <f>DG1735+DH1735</f>
        <v>0.04</v>
      </c>
      <c r="DK1735">
        <v>1</v>
      </c>
      <c r="DL1735" t="s">
        <v>1209</v>
      </c>
      <c r="DM1735">
        <v>4</v>
      </c>
      <c r="DN1735" t="s">
        <v>1203</v>
      </c>
      <c r="DO1735">
        <v>1</v>
      </c>
    </row>
    <row r="1736" spans="1:119" x14ac:dyDescent="0.2">
      <c r="A1736">
        <f>ROW(Source!A950)</f>
        <v>950</v>
      </c>
      <c r="B1736">
        <v>449016111</v>
      </c>
      <c r="C1736">
        <v>449000500</v>
      </c>
      <c r="D1736">
        <v>277865757</v>
      </c>
      <c r="E1736">
        <v>1</v>
      </c>
      <c r="F1736">
        <v>1</v>
      </c>
      <c r="G1736">
        <v>1</v>
      </c>
      <c r="H1736">
        <v>3</v>
      </c>
      <c r="I1736" t="s">
        <v>1831</v>
      </c>
      <c r="J1736" t="s">
        <v>1832</v>
      </c>
      <c r="K1736" t="s">
        <v>1833</v>
      </c>
      <c r="L1736">
        <v>1301</v>
      </c>
      <c r="N1736">
        <v>1003</v>
      </c>
      <c r="O1736" t="s">
        <v>211</v>
      </c>
      <c r="P1736" t="s">
        <v>211</v>
      </c>
      <c r="Q1736">
        <v>1</v>
      </c>
      <c r="W1736">
        <v>0</v>
      </c>
      <c r="X1736">
        <v>-1339918502</v>
      </c>
      <c r="Y1736">
        <f>(AT1736*ROUND((0*0),7))</f>
        <v>0</v>
      </c>
      <c r="AA1736">
        <v>5.17</v>
      </c>
      <c r="AB1736">
        <v>0</v>
      </c>
      <c r="AC1736">
        <v>0</v>
      </c>
      <c r="AD1736">
        <v>0</v>
      </c>
      <c r="AE1736">
        <v>5.87</v>
      </c>
      <c r="AF1736">
        <v>0</v>
      </c>
      <c r="AG1736">
        <v>0</v>
      </c>
      <c r="AH1736">
        <v>0</v>
      </c>
      <c r="AI1736">
        <v>0.88</v>
      </c>
      <c r="AJ1736">
        <v>1</v>
      </c>
      <c r="AK1736">
        <v>1</v>
      </c>
      <c r="AL1736">
        <v>1</v>
      </c>
      <c r="AM1736">
        <v>2</v>
      </c>
      <c r="AN1736">
        <v>0</v>
      </c>
      <c r="AO1736">
        <v>0</v>
      </c>
      <c r="AP1736">
        <v>1</v>
      </c>
      <c r="AQ1736">
        <v>1</v>
      </c>
      <c r="AR1736">
        <v>0</v>
      </c>
      <c r="AS1736" t="s">
        <v>3</v>
      </c>
      <c r="AT1736">
        <v>13.33</v>
      </c>
      <c r="AU1736" t="s">
        <v>98</v>
      </c>
      <c r="AV1736">
        <v>0</v>
      </c>
      <c r="AW1736">
        <v>2</v>
      </c>
      <c r="AX1736">
        <v>449000512</v>
      </c>
      <c r="AY1736">
        <v>1</v>
      </c>
      <c r="AZ1736">
        <v>0</v>
      </c>
      <c r="BA1736">
        <v>1808</v>
      </c>
      <c r="BB1736">
        <v>1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78.247100000000003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1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CV1736">
        <v>0</v>
      </c>
      <c r="CW1736">
        <v>0</v>
      </c>
      <c r="CX1736">
        <f>ROUND(Y1736*Source!I950,7)</f>
        <v>0</v>
      </c>
      <c r="CY1736">
        <f>AA1736</f>
        <v>5.17</v>
      </c>
      <c r="CZ1736">
        <f>AE1736</f>
        <v>5.87</v>
      </c>
      <c r="DA1736">
        <f>AI1736</f>
        <v>0.88</v>
      </c>
      <c r="DB1736">
        <f>ROUND((ROUND(AT1736*CZ1736,2)*ROUND((0*0),7)),6)</f>
        <v>0</v>
      </c>
      <c r="DC1736">
        <f>ROUND((ROUND(AT1736*AG1736,2)*ROUND((0*0),7)),6)</f>
        <v>0</v>
      </c>
      <c r="DD1736" t="s">
        <v>3</v>
      </c>
      <c r="DE1736" t="s">
        <v>3</v>
      </c>
      <c r="DF1736">
        <f>ROUND(ROUND(AE1736*AI1736,2)*CX1736,2)</f>
        <v>0</v>
      </c>
      <c r="DG1736">
        <f t="shared" si="781"/>
        <v>0</v>
      </c>
      <c r="DH1736">
        <f t="shared" si="782"/>
        <v>0</v>
      </c>
      <c r="DI1736">
        <f t="shared" si="783"/>
        <v>0</v>
      </c>
      <c r="DJ1736">
        <f>DF1736</f>
        <v>0</v>
      </c>
      <c r="DK1736">
        <v>0</v>
      </c>
      <c r="DL1736" t="s">
        <v>3</v>
      </c>
      <c r="DM1736">
        <v>0</v>
      </c>
      <c r="DN1736" t="s">
        <v>3</v>
      </c>
      <c r="DO1736">
        <v>0</v>
      </c>
    </row>
    <row r="1737" spans="1:119" x14ac:dyDescent="0.2">
      <c r="A1737">
        <f>ROW(Source!A950)</f>
        <v>950</v>
      </c>
      <c r="B1737">
        <v>449016111</v>
      </c>
      <c r="C1737">
        <v>449000500</v>
      </c>
      <c r="D1737">
        <v>277865783</v>
      </c>
      <c r="E1737">
        <v>1</v>
      </c>
      <c r="F1737">
        <v>1</v>
      </c>
      <c r="G1737">
        <v>1</v>
      </c>
      <c r="H1737">
        <v>3</v>
      </c>
      <c r="I1737" t="s">
        <v>1799</v>
      </c>
      <c r="J1737" t="s">
        <v>1800</v>
      </c>
      <c r="K1737" t="s">
        <v>1801</v>
      </c>
      <c r="L1737">
        <v>1302</v>
      </c>
      <c r="N1737">
        <v>1003</v>
      </c>
      <c r="O1737" t="s">
        <v>588</v>
      </c>
      <c r="P1737" t="s">
        <v>588</v>
      </c>
      <c r="Q1737">
        <v>10</v>
      </c>
      <c r="W1737">
        <v>0</v>
      </c>
      <c r="X1737">
        <v>153135899</v>
      </c>
      <c r="Y1737">
        <f>(AT1737*ROUND((0*0),7))</f>
        <v>0</v>
      </c>
      <c r="AA1737">
        <v>57.7</v>
      </c>
      <c r="AB1737">
        <v>0</v>
      </c>
      <c r="AC1737">
        <v>0</v>
      </c>
      <c r="AD1737">
        <v>0</v>
      </c>
      <c r="AE1737">
        <v>37.71</v>
      </c>
      <c r="AF1737">
        <v>0</v>
      </c>
      <c r="AG1737">
        <v>0</v>
      </c>
      <c r="AH1737">
        <v>0</v>
      </c>
      <c r="AI1737">
        <v>1.53</v>
      </c>
      <c r="AJ1737">
        <v>1</v>
      </c>
      <c r="AK1737">
        <v>1</v>
      </c>
      <c r="AL1737">
        <v>1</v>
      </c>
      <c r="AM1737">
        <v>2</v>
      </c>
      <c r="AN1737">
        <v>0</v>
      </c>
      <c r="AO1737">
        <v>0</v>
      </c>
      <c r="AP1737">
        <v>1</v>
      </c>
      <c r="AQ1737">
        <v>1</v>
      </c>
      <c r="AR1737">
        <v>0</v>
      </c>
      <c r="AS1737" t="s">
        <v>3</v>
      </c>
      <c r="AT1737">
        <v>0.5</v>
      </c>
      <c r="AU1737" t="s">
        <v>98</v>
      </c>
      <c r="AV1737">
        <v>0</v>
      </c>
      <c r="AW1737">
        <v>2</v>
      </c>
      <c r="AX1737">
        <v>449000513</v>
      </c>
      <c r="AY1737">
        <v>1</v>
      </c>
      <c r="AZ1737">
        <v>0</v>
      </c>
      <c r="BA1737">
        <v>1809</v>
      </c>
      <c r="BB1737">
        <v>1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18.855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1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CV1737">
        <v>0</v>
      </c>
      <c r="CW1737">
        <v>0</v>
      </c>
      <c r="CX1737">
        <f>ROUND(Y1737*Source!I950,7)</f>
        <v>0</v>
      </c>
      <c r="CY1737">
        <f>AA1737</f>
        <v>57.7</v>
      </c>
      <c r="CZ1737">
        <f>AE1737</f>
        <v>37.71</v>
      </c>
      <c r="DA1737">
        <f>AI1737</f>
        <v>1.53</v>
      </c>
      <c r="DB1737">
        <f>ROUND((ROUND(AT1737*CZ1737,2)*ROUND((0*0),7)),6)</f>
        <v>0</v>
      </c>
      <c r="DC1737">
        <f>ROUND((ROUND(AT1737*AG1737,2)*ROUND((0*0),7)),6)</f>
        <v>0</v>
      </c>
      <c r="DD1737" t="s">
        <v>3</v>
      </c>
      <c r="DE1737" t="s">
        <v>3</v>
      </c>
      <c r="DF1737">
        <f>ROUND(ROUND(AE1737*AI1737,2)*CX1737,2)</f>
        <v>0</v>
      </c>
      <c r="DG1737">
        <f t="shared" si="781"/>
        <v>0</v>
      </c>
      <c r="DH1737">
        <f t="shared" si="782"/>
        <v>0</v>
      </c>
      <c r="DI1737">
        <f t="shared" si="783"/>
        <v>0</v>
      </c>
      <c r="DJ1737">
        <f>DF1737</f>
        <v>0</v>
      </c>
      <c r="DK1737">
        <v>0</v>
      </c>
      <c r="DL1737" t="s">
        <v>3</v>
      </c>
      <c r="DM1737">
        <v>0</v>
      </c>
      <c r="DN1737" t="s">
        <v>3</v>
      </c>
      <c r="DO1737">
        <v>0</v>
      </c>
    </row>
    <row r="1738" spans="1:119" x14ac:dyDescent="0.2">
      <c r="A1738">
        <f>ROW(Source!A950)</f>
        <v>950</v>
      </c>
      <c r="B1738">
        <v>449016111</v>
      </c>
      <c r="C1738">
        <v>449000500</v>
      </c>
      <c r="D1738">
        <v>277896271</v>
      </c>
      <c r="E1738">
        <v>1</v>
      </c>
      <c r="F1738">
        <v>1</v>
      </c>
      <c r="G1738">
        <v>1</v>
      </c>
      <c r="H1738">
        <v>3</v>
      </c>
      <c r="I1738" t="s">
        <v>1755</v>
      </c>
      <c r="J1738" t="s">
        <v>1756</v>
      </c>
      <c r="K1738" t="s">
        <v>1757</v>
      </c>
      <c r="L1738">
        <v>1346</v>
      </c>
      <c r="N1738">
        <v>1009</v>
      </c>
      <c r="O1738" t="s">
        <v>441</v>
      </c>
      <c r="P1738" t="s">
        <v>441</v>
      </c>
      <c r="Q1738">
        <v>1</v>
      </c>
      <c r="W1738">
        <v>0</v>
      </c>
      <c r="X1738">
        <v>628117784</v>
      </c>
      <c r="Y1738">
        <f>(AT1738*ROUND((0*0),7))</f>
        <v>0</v>
      </c>
      <c r="AA1738">
        <v>115.03</v>
      </c>
      <c r="AB1738">
        <v>0</v>
      </c>
      <c r="AC1738">
        <v>0</v>
      </c>
      <c r="AD1738">
        <v>0</v>
      </c>
      <c r="AE1738">
        <v>79.88</v>
      </c>
      <c r="AF1738">
        <v>0</v>
      </c>
      <c r="AG1738">
        <v>0</v>
      </c>
      <c r="AH1738">
        <v>0</v>
      </c>
      <c r="AI1738">
        <v>1.44</v>
      </c>
      <c r="AJ1738">
        <v>1</v>
      </c>
      <c r="AK1738">
        <v>1</v>
      </c>
      <c r="AL1738">
        <v>1</v>
      </c>
      <c r="AM1738">
        <v>2</v>
      </c>
      <c r="AN1738">
        <v>0</v>
      </c>
      <c r="AO1738">
        <v>0</v>
      </c>
      <c r="AP1738">
        <v>1</v>
      </c>
      <c r="AQ1738">
        <v>1</v>
      </c>
      <c r="AR1738">
        <v>0</v>
      </c>
      <c r="AS1738" t="s">
        <v>3</v>
      </c>
      <c r="AT1738">
        <v>0.05</v>
      </c>
      <c r="AU1738" t="s">
        <v>98</v>
      </c>
      <c r="AV1738">
        <v>0</v>
      </c>
      <c r="AW1738">
        <v>2</v>
      </c>
      <c r="AX1738">
        <v>449000514</v>
      </c>
      <c r="AY1738">
        <v>1</v>
      </c>
      <c r="AZ1738">
        <v>0</v>
      </c>
      <c r="BA1738">
        <v>1810</v>
      </c>
      <c r="BB1738">
        <v>1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3.9939999999999998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1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CV1738">
        <v>0</v>
      </c>
      <c r="CW1738">
        <v>0</v>
      </c>
      <c r="CX1738">
        <f>ROUND(Y1738*Source!I950,7)</f>
        <v>0</v>
      </c>
      <c r="CY1738">
        <f>AA1738</f>
        <v>115.03</v>
      </c>
      <c r="CZ1738">
        <f>AE1738</f>
        <v>79.88</v>
      </c>
      <c r="DA1738">
        <f>AI1738</f>
        <v>1.44</v>
      </c>
      <c r="DB1738">
        <f>ROUND((ROUND(AT1738*CZ1738,2)*ROUND((0*0),7)),6)</f>
        <v>0</v>
      </c>
      <c r="DC1738">
        <f>ROUND((ROUND(AT1738*AG1738,2)*ROUND((0*0),7)),6)</f>
        <v>0</v>
      </c>
      <c r="DD1738" t="s">
        <v>3</v>
      </c>
      <c r="DE1738" t="s">
        <v>3</v>
      </c>
      <c r="DF1738">
        <f>ROUND(ROUND(AE1738*AI1738,2)*CX1738,2)</f>
        <v>0</v>
      </c>
      <c r="DG1738">
        <f t="shared" si="781"/>
        <v>0</v>
      </c>
      <c r="DH1738">
        <f t="shared" si="782"/>
        <v>0</v>
      </c>
      <c r="DI1738">
        <f t="shared" si="783"/>
        <v>0</v>
      </c>
      <c r="DJ1738">
        <f>DF1738</f>
        <v>0</v>
      </c>
      <c r="DK1738">
        <v>0</v>
      </c>
      <c r="DL1738" t="s">
        <v>3</v>
      </c>
      <c r="DM1738">
        <v>0</v>
      </c>
      <c r="DN1738" t="s">
        <v>3</v>
      </c>
      <c r="DO1738">
        <v>0</v>
      </c>
    </row>
    <row r="1739" spans="1:119" x14ac:dyDescent="0.2">
      <c r="A1739">
        <f>ROW(Source!A951)</f>
        <v>951</v>
      </c>
      <c r="B1739">
        <v>449016111</v>
      </c>
      <c r="C1739">
        <v>449000516</v>
      </c>
      <c r="D1739">
        <v>277560299</v>
      </c>
      <c r="E1739">
        <v>109</v>
      </c>
      <c r="F1739">
        <v>1</v>
      </c>
      <c r="G1739">
        <v>1</v>
      </c>
      <c r="H1739">
        <v>1</v>
      </c>
      <c r="I1739" t="s">
        <v>1843</v>
      </c>
      <c r="J1739" t="s">
        <v>3</v>
      </c>
      <c r="K1739" t="s">
        <v>1844</v>
      </c>
      <c r="L1739">
        <v>1191</v>
      </c>
      <c r="N1739">
        <v>1013</v>
      </c>
      <c r="O1739" t="s">
        <v>1203</v>
      </c>
      <c r="P1739" t="s">
        <v>1203</v>
      </c>
      <c r="Q1739">
        <v>1</v>
      </c>
      <c r="W1739">
        <v>0</v>
      </c>
      <c r="X1739">
        <v>-2012709214</v>
      </c>
      <c r="Y1739">
        <f>(AT1739*ROUND(0.3,7))</f>
        <v>0.61799999999999999</v>
      </c>
      <c r="AA1739">
        <v>0</v>
      </c>
      <c r="AB1739">
        <v>0</v>
      </c>
      <c r="AC1739">
        <v>0</v>
      </c>
      <c r="AD1739">
        <v>527.6</v>
      </c>
      <c r="AE1739">
        <v>0</v>
      </c>
      <c r="AF1739">
        <v>0</v>
      </c>
      <c r="AG1739">
        <v>0</v>
      </c>
      <c r="AH1739">
        <v>527.6</v>
      </c>
      <c r="AI1739">
        <v>1</v>
      </c>
      <c r="AJ1739">
        <v>1</v>
      </c>
      <c r="AK1739">
        <v>1</v>
      </c>
      <c r="AL1739">
        <v>1</v>
      </c>
      <c r="AM1739">
        <v>-2</v>
      </c>
      <c r="AN1739">
        <v>0</v>
      </c>
      <c r="AO1739">
        <v>0</v>
      </c>
      <c r="AP1739">
        <v>1</v>
      </c>
      <c r="AQ1739">
        <v>1</v>
      </c>
      <c r="AR1739">
        <v>0</v>
      </c>
      <c r="AS1739" t="s">
        <v>3</v>
      </c>
      <c r="AT1739">
        <v>2.06</v>
      </c>
      <c r="AU1739" t="s">
        <v>321</v>
      </c>
      <c r="AV1739">
        <v>1</v>
      </c>
      <c r="AW1739">
        <v>2</v>
      </c>
      <c r="AX1739">
        <v>449000524</v>
      </c>
      <c r="AY1739">
        <v>2</v>
      </c>
      <c r="AZ1739">
        <v>131072</v>
      </c>
      <c r="BA1739">
        <v>1812</v>
      </c>
      <c r="BB1739">
        <v>1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1086.856</v>
      </c>
      <c r="BN1739">
        <v>2.06</v>
      </c>
      <c r="BO1739">
        <v>0</v>
      </c>
      <c r="BP1739">
        <v>1</v>
      </c>
      <c r="BQ1739">
        <v>0</v>
      </c>
      <c r="BR1739">
        <v>0</v>
      </c>
      <c r="BS1739">
        <v>0</v>
      </c>
      <c r="BT1739">
        <v>326.05680000000001</v>
      </c>
      <c r="BU1739">
        <v>0.61799999999999999</v>
      </c>
      <c r="BV1739">
        <v>0</v>
      </c>
      <c r="BW1739">
        <v>1</v>
      </c>
      <c r="CU1739">
        <f>ROUND(AT1739*Source!I951*AH1739*AL1739,2)</f>
        <v>10.87</v>
      </c>
      <c r="CV1739">
        <f>ROUND(Y1739*Source!I951,7)</f>
        <v>6.1799999999999997E-3</v>
      </c>
      <c r="CW1739">
        <v>0</v>
      </c>
      <c r="CX1739">
        <f>ROUND(Y1739*Source!I951,7)</f>
        <v>6.1799999999999997E-3</v>
      </c>
      <c r="CY1739">
        <f>AD1739</f>
        <v>527.6</v>
      </c>
      <c r="CZ1739">
        <f>AH1739</f>
        <v>527.6</v>
      </c>
      <c r="DA1739">
        <f>AL1739</f>
        <v>1</v>
      </c>
      <c r="DB1739">
        <f>ROUND((ROUND(AT1739*CZ1739,2)*ROUND(0.3,7)),6)</f>
        <v>326.05799999999999</v>
      </c>
      <c r="DC1739">
        <f>ROUND((ROUND(AT1739*AG1739,2)*ROUND(0.3,7)),6)</f>
        <v>0</v>
      </c>
      <c r="DD1739" t="s">
        <v>3</v>
      </c>
      <c r="DE1739" t="s">
        <v>3</v>
      </c>
      <c r="DF1739">
        <f>ROUND(ROUND(AE1739,2)*CX1739,2)</f>
        <v>0</v>
      </c>
      <c r="DG1739">
        <f t="shared" si="781"/>
        <v>0</v>
      </c>
      <c r="DH1739">
        <f t="shared" si="782"/>
        <v>0</v>
      </c>
      <c r="DI1739">
        <f t="shared" si="783"/>
        <v>3.26</v>
      </c>
      <c r="DJ1739">
        <f>DI1739</f>
        <v>3.26</v>
      </c>
      <c r="DK1739">
        <v>1</v>
      </c>
      <c r="DL1739" t="s">
        <v>3</v>
      </c>
      <c r="DM1739">
        <v>0</v>
      </c>
      <c r="DN1739" t="s">
        <v>3</v>
      </c>
      <c r="DO1739">
        <v>0</v>
      </c>
    </row>
    <row r="1740" spans="1:119" x14ac:dyDescent="0.2">
      <c r="A1740">
        <f>ROW(Source!A951)</f>
        <v>951</v>
      </c>
      <c r="B1740">
        <v>449016111</v>
      </c>
      <c r="C1740">
        <v>449000516</v>
      </c>
      <c r="D1740">
        <v>277560491</v>
      </c>
      <c r="E1740">
        <v>109</v>
      </c>
      <c r="F1740">
        <v>1</v>
      </c>
      <c r="G1740">
        <v>1</v>
      </c>
      <c r="H1740">
        <v>1</v>
      </c>
      <c r="I1740" t="s">
        <v>1204</v>
      </c>
      <c r="J1740" t="s">
        <v>3</v>
      </c>
      <c r="K1740" t="s">
        <v>1205</v>
      </c>
      <c r="L1740">
        <v>1191</v>
      </c>
      <c r="N1740">
        <v>1013</v>
      </c>
      <c r="O1740" t="s">
        <v>1203</v>
      </c>
      <c r="P1740" t="s">
        <v>1203</v>
      </c>
      <c r="Q1740">
        <v>1</v>
      </c>
      <c r="W1740">
        <v>0</v>
      </c>
      <c r="X1740">
        <v>-1417349443</v>
      </c>
      <c r="Y1740">
        <f>(AT1740*ROUND(0.3,7))</f>
        <v>1.2E-2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1</v>
      </c>
      <c r="AJ1740">
        <v>1</v>
      </c>
      <c r="AK1740">
        <v>1</v>
      </c>
      <c r="AL1740">
        <v>1</v>
      </c>
      <c r="AM1740">
        <v>-2</v>
      </c>
      <c r="AN1740">
        <v>0</v>
      </c>
      <c r="AO1740">
        <v>0</v>
      </c>
      <c r="AP1740">
        <v>1</v>
      </c>
      <c r="AQ1740">
        <v>1</v>
      </c>
      <c r="AR1740">
        <v>0</v>
      </c>
      <c r="AS1740" t="s">
        <v>3</v>
      </c>
      <c r="AT1740">
        <v>0.04</v>
      </c>
      <c r="AU1740" t="s">
        <v>321</v>
      </c>
      <c r="AV1740">
        <v>2</v>
      </c>
      <c r="AW1740">
        <v>2</v>
      </c>
      <c r="AX1740">
        <v>449000525</v>
      </c>
      <c r="AY1740">
        <v>1</v>
      </c>
      <c r="AZ1740">
        <v>0</v>
      </c>
      <c r="BA1740">
        <v>1813</v>
      </c>
      <c r="BB1740">
        <v>1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CV1740">
        <v>0</v>
      </c>
      <c r="CW1740">
        <v>0</v>
      </c>
      <c r="CX1740">
        <f>ROUND(Y1740*Source!I951,7)</f>
        <v>1.2E-4</v>
      </c>
      <c r="CY1740">
        <f>AD1740</f>
        <v>0</v>
      </c>
      <c r="CZ1740">
        <f>AH1740</f>
        <v>0</v>
      </c>
      <c r="DA1740">
        <f>AL1740</f>
        <v>1</v>
      </c>
      <c r="DB1740">
        <f>ROUND((ROUND(AT1740*CZ1740,2)*ROUND(0.3,7)),6)</f>
        <v>0</v>
      </c>
      <c r="DC1740">
        <f>ROUND((ROUND(AT1740*AG1740,2)*ROUND(0.3,7)),6)</f>
        <v>0</v>
      </c>
      <c r="DD1740" t="s">
        <v>3</v>
      </c>
      <c r="DE1740" t="s">
        <v>3</v>
      </c>
      <c r="DF1740">
        <f>ROUND(ROUND(AE1740,2)*CX1740,2)</f>
        <v>0</v>
      </c>
      <c r="DG1740">
        <f t="shared" si="781"/>
        <v>0</v>
      </c>
      <c r="DH1740">
        <f t="shared" si="782"/>
        <v>0</v>
      </c>
      <c r="DI1740">
        <f t="shared" si="783"/>
        <v>0</v>
      </c>
      <c r="DJ1740">
        <f>DI1740</f>
        <v>0</v>
      </c>
      <c r="DK1740">
        <v>0</v>
      </c>
      <c r="DL1740" t="s">
        <v>3</v>
      </c>
      <c r="DM1740">
        <v>0</v>
      </c>
      <c r="DN1740" t="s">
        <v>3</v>
      </c>
      <c r="DO1740">
        <v>0</v>
      </c>
    </row>
    <row r="1741" spans="1:119" x14ac:dyDescent="0.2">
      <c r="A1741">
        <f>ROW(Source!A951)</f>
        <v>951</v>
      </c>
      <c r="B1741">
        <v>449016111</v>
      </c>
      <c r="C1741">
        <v>449000516</v>
      </c>
      <c r="D1741">
        <v>277944622</v>
      </c>
      <c r="E1741">
        <v>1</v>
      </c>
      <c r="F1741">
        <v>1</v>
      </c>
      <c r="G1741">
        <v>1</v>
      </c>
      <c r="H1741">
        <v>2</v>
      </c>
      <c r="I1741" t="s">
        <v>1220</v>
      </c>
      <c r="J1741" t="s">
        <v>1221</v>
      </c>
      <c r="K1741" t="s">
        <v>1222</v>
      </c>
      <c r="L1741">
        <v>1368</v>
      </c>
      <c r="N1741">
        <v>1011</v>
      </c>
      <c r="O1741" t="s">
        <v>1100</v>
      </c>
      <c r="P1741" t="s">
        <v>1100</v>
      </c>
      <c r="Q1741">
        <v>1</v>
      </c>
      <c r="W1741">
        <v>0</v>
      </c>
      <c r="X1741">
        <v>-776243211</v>
      </c>
      <c r="Y1741">
        <f>(AT1741*ROUND(0.3,7))</f>
        <v>6.0000000000000001E-3</v>
      </c>
      <c r="AA1741">
        <v>0</v>
      </c>
      <c r="AB1741">
        <v>1626.29</v>
      </c>
      <c r="AC1741">
        <v>724.95</v>
      </c>
      <c r="AD1741">
        <v>0</v>
      </c>
      <c r="AE1741">
        <v>0</v>
      </c>
      <c r="AF1741">
        <v>1626.29</v>
      </c>
      <c r="AG1741">
        <v>724.95</v>
      </c>
      <c r="AH1741">
        <v>0</v>
      </c>
      <c r="AI1741">
        <v>1</v>
      </c>
      <c r="AJ1741">
        <v>1</v>
      </c>
      <c r="AK1741">
        <v>1</v>
      </c>
      <c r="AL1741">
        <v>1</v>
      </c>
      <c r="AM1741">
        <v>-2</v>
      </c>
      <c r="AN1741">
        <v>0</v>
      </c>
      <c r="AO1741">
        <v>0</v>
      </c>
      <c r="AP1741">
        <v>1</v>
      </c>
      <c r="AQ1741">
        <v>1</v>
      </c>
      <c r="AR1741">
        <v>0</v>
      </c>
      <c r="AS1741" t="s">
        <v>3</v>
      </c>
      <c r="AT1741">
        <v>0.02</v>
      </c>
      <c r="AU1741" t="s">
        <v>321</v>
      </c>
      <c r="AV1741">
        <v>1</v>
      </c>
      <c r="AW1741">
        <v>2</v>
      </c>
      <c r="AX1741">
        <v>449000526</v>
      </c>
      <c r="AY1741">
        <v>2</v>
      </c>
      <c r="AZ1741">
        <v>98304</v>
      </c>
      <c r="BA1741">
        <v>1814</v>
      </c>
      <c r="BB1741">
        <v>1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32.525799999999997</v>
      </c>
      <c r="BL1741">
        <v>14.499000000000001</v>
      </c>
      <c r="BM1741">
        <v>0</v>
      </c>
      <c r="BN1741">
        <v>0</v>
      </c>
      <c r="BO1741">
        <v>0.02</v>
      </c>
      <c r="BP1741">
        <v>1</v>
      </c>
      <c r="BQ1741">
        <v>0</v>
      </c>
      <c r="BR1741">
        <v>9.7577400000000001</v>
      </c>
      <c r="BS1741">
        <v>4.3497000000000003</v>
      </c>
      <c r="BT1741">
        <v>0</v>
      </c>
      <c r="BU1741">
        <v>0</v>
      </c>
      <c r="BV1741">
        <v>6.0000000000000001E-3</v>
      </c>
      <c r="BW1741">
        <v>1</v>
      </c>
      <c r="CV1741">
        <v>0</v>
      </c>
      <c r="CW1741">
        <f>ROUND(Y1741*Source!I951*DO1741,7)</f>
        <v>6.0000000000000002E-5</v>
      </c>
      <c r="CX1741">
        <f>ROUND(Y1741*Source!I951,7)</f>
        <v>6.0000000000000002E-5</v>
      </c>
      <c r="CY1741">
        <f>AB1741</f>
        <v>1626.29</v>
      </c>
      <c r="CZ1741">
        <f>AF1741</f>
        <v>1626.29</v>
      </c>
      <c r="DA1741">
        <f>AJ1741</f>
        <v>1</v>
      </c>
      <c r="DB1741">
        <f>ROUND((ROUND(AT1741*CZ1741,2)*ROUND(0.3,7)),6)</f>
        <v>9.7590000000000003</v>
      </c>
      <c r="DC1741">
        <f>ROUND((ROUND(AT1741*AG1741,2)*ROUND(0.3,7)),6)</f>
        <v>4.3499999999999996</v>
      </c>
      <c r="DD1741" t="s">
        <v>3</v>
      </c>
      <c r="DE1741" t="s">
        <v>3</v>
      </c>
      <c r="DF1741">
        <f>ROUND(ROUND(AE1741,2)*CX1741,2)</f>
        <v>0</v>
      </c>
      <c r="DG1741">
        <f t="shared" si="781"/>
        <v>0.1</v>
      </c>
      <c r="DH1741">
        <f t="shared" si="782"/>
        <v>0.04</v>
      </c>
      <c r="DI1741">
        <f t="shared" si="783"/>
        <v>0</v>
      </c>
      <c r="DJ1741">
        <f>DG1741+DH1741</f>
        <v>0.14000000000000001</v>
      </c>
      <c r="DK1741">
        <v>1</v>
      </c>
      <c r="DL1741" t="s">
        <v>1223</v>
      </c>
      <c r="DM1741">
        <v>6</v>
      </c>
      <c r="DN1741" t="s">
        <v>1203</v>
      </c>
      <c r="DO1741">
        <v>1</v>
      </c>
    </row>
    <row r="1742" spans="1:119" x14ac:dyDescent="0.2">
      <c r="A1742">
        <f>ROW(Source!A951)</f>
        <v>951</v>
      </c>
      <c r="B1742">
        <v>449016111</v>
      </c>
      <c r="C1742">
        <v>449000516</v>
      </c>
      <c r="D1742">
        <v>277945805</v>
      </c>
      <c r="E1742">
        <v>1</v>
      </c>
      <c r="F1742">
        <v>1</v>
      </c>
      <c r="G1742">
        <v>1</v>
      </c>
      <c r="H1742">
        <v>2</v>
      </c>
      <c r="I1742" t="s">
        <v>1206</v>
      </c>
      <c r="J1742" t="s">
        <v>1207</v>
      </c>
      <c r="K1742" t="s">
        <v>1208</v>
      </c>
      <c r="L1742">
        <v>1368</v>
      </c>
      <c r="N1742">
        <v>1011</v>
      </c>
      <c r="O1742" t="s">
        <v>1100</v>
      </c>
      <c r="P1742" t="s">
        <v>1100</v>
      </c>
      <c r="Q1742">
        <v>1</v>
      </c>
      <c r="W1742">
        <v>0</v>
      </c>
      <c r="X1742">
        <v>721652621</v>
      </c>
      <c r="Y1742">
        <f>(AT1742*ROUND(0.3,7))</f>
        <v>6.0000000000000001E-3</v>
      </c>
      <c r="AA1742">
        <v>0</v>
      </c>
      <c r="AB1742">
        <v>641.70000000000005</v>
      </c>
      <c r="AC1742">
        <v>539.69000000000005</v>
      </c>
      <c r="AD1742">
        <v>0</v>
      </c>
      <c r="AE1742">
        <v>0</v>
      </c>
      <c r="AF1742">
        <v>641.70000000000005</v>
      </c>
      <c r="AG1742">
        <v>539.69000000000005</v>
      </c>
      <c r="AH1742">
        <v>0</v>
      </c>
      <c r="AI1742">
        <v>1</v>
      </c>
      <c r="AJ1742">
        <v>1</v>
      </c>
      <c r="AK1742">
        <v>1</v>
      </c>
      <c r="AL1742">
        <v>1</v>
      </c>
      <c r="AM1742">
        <v>-2</v>
      </c>
      <c r="AN1742">
        <v>0</v>
      </c>
      <c r="AO1742">
        <v>0</v>
      </c>
      <c r="AP1742">
        <v>1</v>
      </c>
      <c r="AQ1742">
        <v>1</v>
      </c>
      <c r="AR1742">
        <v>0</v>
      </c>
      <c r="AS1742" t="s">
        <v>3</v>
      </c>
      <c r="AT1742">
        <v>0.02</v>
      </c>
      <c r="AU1742" t="s">
        <v>321</v>
      </c>
      <c r="AV1742">
        <v>1</v>
      </c>
      <c r="AW1742">
        <v>2</v>
      </c>
      <c r="AX1742">
        <v>449000527</v>
      </c>
      <c r="AY1742">
        <v>2</v>
      </c>
      <c r="AZ1742">
        <v>98304</v>
      </c>
      <c r="BA1742">
        <v>1815</v>
      </c>
      <c r="BB1742">
        <v>1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12.834000000000001</v>
      </c>
      <c r="BL1742">
        <v>10.793800000000001</v>
      </c>
      <c r="BM1742">
        <v>0</v>
      </c>
      <c r="BN1742">
        <v>0</v>
      </c>
      <c r="BO1742">
        <v>0.02</v>
      </c>
      <c r="BP1742">
        <v>1</v>
      </c>
      <c r="BQ1742">
        <v>0</v>
      </c>
      <c r="BR1742">
        <v>3.8502000000000005</v>
      </c>
      <c r="BS1742">
        <v>3.2381400000000005</v>
      </c>
      <c r="BT1742">
        <v>0</v>
      </c>
      <c r="BU1742">
        <v>0</v>
      </c>
      <c r="BV1742">
        <v>6.0000000000000001E-3</v>
      </c>
      <c r="BW1742">
        <v>1</v>
      </c>
      <c r="CV1742">
        <v>0</v>
      </c>
      <c r="CW1742">
        <f>ROUND(Y1742*Source!I951*DO1742,7)</f>
        <v>6.0000000000000002E-5</v>
      </c>
      <c r="CX1742">
        <f>ROUND(Y1742*Source!I951,7)</f>
        <v>6.0000000000000002E-5</v>
      </c>
      <c r="CY1742">
        <f>AB1742</f>
        <v>641.70000000000005</v>
      </c>
      <c r="CZ1742">
        <f>AF1742</f>
        <v>641.70000000000005</v>
      </c>
      <c r="DA1742">
        <f>AJ1742</f>
        <v>1</v>
      </c>
      <c r="DB1742">
        <f>ROUND((ROUND(AT1742*CZ1742,2)*ROUND(0.3,7)),6)</f>
        <v>3.8490000000000002</v>
      </c>
      <c r="DC1742">
        <f>ROUND((ROUND(AT1742*AG1742,2)*ROUND(0.3,7)),6)</f>
        <v>3.2370000000000001</v>
      </c>
      <c r="DD1742" t="s">
        <v>3</v>
      </c>
      <c r="DE1742" t="s">
        <v>3</v>
      </c>
      <c r="DF1742">
        <f>ROUND(ROUND(AE1742,2)*CX1742,2)</f>
        <v>0</v>
      </c>
      <c r="DG1742">
        <f t="shared" si="781"/>
        <v>0.04</v>
      </c>
      <c r="DH1742">
        <f t="shared" si="782"/>
        <v>0.03</v>
      </c>
      <c r="DI1742">
        <f t="shared" si="783"/>
        <v>0</v>
      </c>
      <c r="DJ1742">
        <f>DG1742+DH1742</f>
        <v>7.0000000000000007E-2</v>
      </c>
      <c r="DK1742">
        <v>1</v>
      </c>
      <c r="DL1742" t="s">
        <v>1209</v>
      </c>
      <c r="DM1742">
        <v>4</v>
      </c>
      <c r="DN1742" t="s">
        <v>1203</v>
      </c>
      <c r="DO1742">
        <v>1</v>
      </c>
    </row>
    <row r="1743" spans="1:119" x14ac:dyDescent="0.2">
      <c r="A1743">
        <f>ROW(Source!A951)</f>
        <v>951</v>
      </c>
      <c r="B1743">
        <v>449016111</v>
      </c>
      <c r="C1743">
        <v>449000516</v>
      </c>
      <c r="D1743">
        <v>277865757</v>
      </c>
      <c r="E1743">
        <v>1</v>
      </c>
      <c r="F1743">
        <v>1</v>
      </c>
      <c r="G1743">
        <v>1</v>
      </c>
      <c r="H1743">
        <v>3</v>
      </c>
      <c r="I1743" t="s">
        <v>1831</v>
      </c>
      <c r="J1743" t="s">
        <v>1832</v>
      </c>
      <c r="K1743" t="s">
        <v>1833</v>
      </c>
      <c r="L1743">
        <v>1301</v>
      </c>
      <c r="N1743">
        <v>1003</v>
      </c>
      <c r="O1743" t="s">
        <v>211</v>
      </c>
      <c r="P1743" t="s">
        <v>211</v>
      </c>
      <c r="Q1743">
        <v>1</v>
      </c>
      <c r="W1743">
        <v>0</v>
      </c>
      <c r="X1743">
        <v>-1339918502</v>
      </c>
      <c r="Y1743">
        <f>(AT1743*ROUND((0*0),7))</f>
        <v>0</v>
      </c>
      <c r="AA1743">
        <v>5.17</v>
      </c>
      <c r="AB1743">
        <v>0</v>
      </c>
      <c r="AC1743">
        <v>0</v>
      </c>
      <c r="AD1743">
        <v>0</v>
      </c>
      <c r="AE1743">
        <v>5.87</v>
      </c>
      <c r="AF1743">
        <v>0</v>
      </c>
      <c r="AG1743">
        <v>0</v>
      </c>
      <c r="AH1743">
        <v>0</v>
      </c>
      <c r="AI1743">
        <v>0.88</v>
      </c>
      <c r="AJ1743">
        <v>1</v>
      </c>
      <c r="AK1743">
        <v>1</v>
      </c>
      <c r="AL1743">
        <v>1</v>
      </c>
      <c r="AM1743">
        <v>2</v>
      </c>
      <c r="AN1743">
        <v>0</v>
      </c>
      <c r="AO1743">
        <v>0</v>
      </c>
      <c r="AP1743">
        <v>1</v>
      </c>
      <c r="AQ1743">
        <v>1</v>
      </c>
      <c r="AR1743">
        <v>0</v>
      </c>
      <c r="AS1743" t="s">
        <v>3</v>
      </c>
      <c r="AT1743">
        <v>13.33</v>
      </c>
      <c r="AU1743" t="s">
        <v>98</v>
      </c>
      <c r="AV1743">
        <v>0</v>
      </c>
      <c r="AW1743">
        <v>2</v>
      </c>
      <c r="AX1743">
        <v>449000528</v>
      </c>
      <c r="AY1743">
        <v>1</v>
      </c>
      <c r="AZ1743">
        <v>0</v>
      </c>
      <c r="BA1743">
        <v>1816</v>
      </c>
      <c r="BB1743">
        <v>1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78.247100000000003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1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CV1743">
        <v>0</v>
      </c>
      <c r="CW1743">
        <v>0</v>
      </c>
      <c r="CX1743">
        <f>ROUND(Y1743*Source!I951,7)</f>
        <v>0</v>
      </c>
      <c r="CY1743">
        <f>AA1743</f>
        <v>5.17</v>
      </c>
      <c r="CZ1743">
        <f>AE1743</f>
        <v>5.87</v>
      </c>
      <c r="DA1743">
        <f>AI1743</f>
        <v>0.88</v>
      </c>
      <c r="DB1743">
        <f>ROUND((ROUND(AT1743*CZ1743,2)*ROUND((0*0),7)),6)</f>
        <v>0</v>
      </c>
      <c r="DC1743">
        <f>ROUND((ROUND(AT1743*AG1743,2)*ROUND((0*0),7)),6)</f>
        <v>0</v>
      </c>
      <c r="DD1743" t="s">
        <v>3</v>
      </c>
      <c r="DE1743" t="s">
        <v>3</v>
      </c>
      <c r="DF1743">
        <f>ROUND(ROUND(AE1743*AI1743,2)*CX1743,2)</f>
        <v>0</v>
      </c>
      <c r="DG1743">
        <f t="shared" si="781"/>
        <v>0</v>
      </c>
      <c r="DH1743">
        <f t="shared" si="782"/>
        <v>0</v>
      </c>
      <c r="DI1743">
        <f t="shared" si="783"/>
        <v>0</v>
      </c>
      <c r="DJ1743">
        <f>DF1743</f>
        <v>0</v>
      </c>
      <c r="DK1743">
        <v>0</v>
      </c>
      <c r="DL1743" t="s">
        <v>3</v>
      </c>
      <c r="DM1743">
        <v>0</v>
      </c>
      <c r="DN1743" t="s">
        <v>3</v>
      </c>
      <c r="DO1743">
        <v>0</v>
      </c>
    </row>
    <row r="1744" spans="1:119" x14ac:dyDescent="0.2">
      <c r="A1744">
        <f>ROW(Source!A951)</f>
        <v>951</v>
      </c>
      <c r="B1744">
        <v>449016111</v>
      </c>
      <c r="C1744">
        <v>449000516</v>
      </c>
      <c r="D1744">
        <v>277865783</v>
      </c>
      <c r="E1744">
        <v>1</v>
      </c>
      <c r="F1744">
        <v>1</v>
      </c>
      <c r="G1744">
        <v>1</v>
      </c>
      <c r="H1744">
        <v>3</v>
      </c>
      <c r="I1744" t="s">
        <v>1799</v>
      </c>
      <c r="J1744" t="s">
        <v>1800</v>
      </c>
      <c r="K1744" t="s">
        <v>1801</v>
      </c>
      <c r="L1744">
        <v>1302</v>
      </c>
      <c r="N1744">
        <v>1003</v>
      </c>
      <c r="O1744" t="s">
        <v>588</v>
      </c>
      <c r="P1744" t="s">
        <v>588</v>
      </c>
      <c r="Q1744">
        <v>10</v>
      </c>
      <c r="W1744">
        <v>0</v>
      </c>
      <c r="X1744">
        <v>153135899</v>
      </c>
      <c r="Y1744">
        <f>(AT1744*ROUND((0*0),7))</f>
        <v>0</v>
      </c>
      <c r="AA1744">
        <v>57.7</v>
      </c>
      <c r="AB1744">
        <v>0</v>
      </c>
      <c r="AC1744">
        <v>0</v>
      </c>
      <c r="AD1744">
        <v>0</v>
      </c>
      <c r="AE1744">
        <v>37.71</v>
      </c>
      <c r="AF1744">
        <v>0</v>
      </c>
      <c r="AG1744">
        <v>0</v>
      </c>
      <c r="AH1744">
        <v>0</v>
      </c>
      <c r="AI1744">
        <v>1.53</v>
      </c>
      <c r="AJ1744">
        <v>1</v>
      </c>
      <c r="AK1744">
        <v>1</v>
      </c>
      <c r="AL1744">
        <v>1</v>
      </c>
      <c r="AM1744">
        <v>2</v>
      </c>
      <c r="AN1744">
        <v>0</v>
      </c>
      <c r="AO1744">
        <v>0</v>
      </c>
      <c r="AP1744">
        <v>1</v>
      </c>
      <c r="AQ1744">
        <v>1</v>
      </c>
      <c r="AR1744">
        <v>0</v>
      </c>
      <c r="AS1744" t="s">
        <v>3</v>
      </c>
      <c r="AT1744">
        <v>0.55000000000000004</v>
      </c>
      <c r="AU1744" t="s">
        <v>98</v>
      </c>
      <c r="AV1744">
        <v>0</v>
      </c>
      <c r="AW1744">
        <v>2</v>
      </c>
      <c r="AX1744">
        <v>449000529</v>
      </c>
      <c r="AY1744">
        <v>1</v>
      </c>
      <c r="AZ1744">
        <v>0</v>
      </c>
      <c r="BA1744">
        <v>1817</v>
      </c>
      <c r="BB1744">
        <v>1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20.740500000000001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1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CV1744">
        <v>0</v>
      </c>
      <c r="CW1744">
        <v>0</v>
      </c>
      <c r="CX1744">
        <f>ROUND(Y1744*Source!I951,7)</f>
        <v>0</v>
      </c>
      <c r="CY1744">
        <f>AA1744</f>
        <v>57.7</v>
      </c>
      <c r="CZ1744">
        <f>AE1744</f>
        <v>37.71</v>
      </c>
      <c r="DA1744">
        <f>AI1744</f>
        <v>1.53</v>
      </c>
      <c r="DB1744">
        <f>ROUND((ROUND(AT1744*CZ1744,2)*ROUND((0*0),7)),6)</f>
        <v>0</v>
      </c>
      <c r="DC1744">
        <f>ROUND((ROUND(AT1744*AG1744,2)*ROUND((0*0),7)),6)</f>
        <v>0</v>
      </c>
      <c r="DD1744" t="s">
        <v>3</v>
      </c>
      <c r="DE1744" t="s">
        <v>3</v>
      </c>
      <c r="DF1744">
        <f>ROUND(ROUND(AE1744*AI1744,2)*CX1744,2)</f>
        <v>0</v>
      </c>
      <c r="DG1744">
        <f t="shared" ref="DG1744:DG1777" si="784">ROUND(ROUND(AF1744,2)*CX1744,2)</f>
        <v>0</v>
      </c>
      <c r="DH1744">
        <f t="shared" si="782"/>
        <v>0</v>
      </c>
      <c r="DI1744">
        <f t="shared" si="783"/>
        <v>0</v>
      </c>
      <c r="DJ1744">
        <f>DF1744</f>
        <v>0</v>
      </c>
      <c r="DK1744">
        <v>0</v>
      </c>
      <c r="DL1744" t="s">
        <v>3</v>
      </c>
      <c r="DM1744">
        <v>0</v>
      </c>
      <c r="DN1744" t="s">
        <v>3</v>
      </c>
      <c r="DO1744">
        <v>0</v>
      </c>
    </row>
    <row r="1745" spans="1:119" x14ac:dyDescent="0.2">
      <c r="A1745">
        <f>ROW(Source!A951)</f>
        <v>951</v>
      </c>
      <c r="B1745">
        <v>449016111</v>
      </c>
      <c r="C1745">
        <v>449000516</v>
      </c>
      <c r="D1745">
        <v>277896271</v>
      </c>
      <c r="E1745">
        <v>1</v>
      </c>
      <c r="F1745">
        <v>1</v>
      </c>
      <c r="G1745">
        <v>1</v>
      </c>
      <c r="H1745">
        <v>3</v>
      </c>
      <c r="I1745" t="s">
        <v>1755</v>
      </c>
      <c r="J1745" t="s">
        <v>1756</v>
      </c>
      <c r="K1745" t="s">
        <v>1757</v>
      </c>
      <c r="L1745">
        <v>1346</v>
      </c>
      <c r="N1745">
        <v>1009</v>
      </c>
      <c r="O1745" t="s">
        <v>441</v>
      </c>
      <c r="P1745" t="s">
        <v>441</v>
      </c>
      <c r="Q1745">
        <v>1</v>
      </c>
      <c r="W1745">
        <v>0</v>
      </c>
      <c r="X1745">
        <v>628117784</v>
      </c>
      <c r="Y1745">
        <f>(AT1745*ROUND((0*0),7))</f>
        <v>0</v>
      </c>
      <c r="AA1745">
        <v>115.03</v>
      </c>
      <c r="AB1745">
        <v>0</v>
      </c>
      <c r="AC1745">
        <v>0</v>
      </c>
      <c r="AD1745">
        <v>0</v>
      </c>
      <c r="AE1745">
        <v>79.88</v>
      </c>
      <c r="AF1745">
        <v>0</v>
      </c>
      <c r="AG1745">
        <v>0</v>
      </c>
      <c r="AH1745">
        <v>0</v>
      </c>
      <c r="AI1745">
        <v>1.44</v>
      </c>
      <c r="AJ1745">
        <v>1</v>
      </c>
      <c r="AK1745">
        <v>1</v>
      </c>
      <c r="AL1745">
        <v>1</v>
      </c>
      <c r="AM1745">
        <v>2</v>
      </c>
      <c r="AN1745">
        <v>0</v>
      </c>
      <c r="AO1745">
        <v>0</v>
      </c>
      <c r="AP1745">
        <v>1</v>
      </c>
      <c r="AQ1745">
        <v>1</v>
      </c>
      <c r="AR1745">
        <v>0</v>
      </c>
      <c r="AS1745" t="s">
        <v>3</v>
      </c>
      <c r="AT1745">
        <v>0.05</v>
      </c>
      <c r="AU1745" t="s">
        <v>98</v>
      </c>
      <c r="AV1745">
        <v>0</v>
      </c>
      <c r="AW1745">
        <v>2</v>
      </c>
      <c r="AX1745">
        <v>449000530</v>
      </c>
      <c r="AY1745">
        <v>1</v>
      </c>
      <c r="AZ1745">
        <v>0</v>
      </c>
      <c r="BA1745">
        <v>1818</v>
      </c>
      <c r="BB1745">
        <v>1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3.9939999999999998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1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CV1745">
        <v>0</v>
      </c>
      <c r="CW1745">
        <v>0</v>
      </c>
      <c r="CX1745">
        <f>ROUND(Y1745*Source!I951,7)</f>
        <v>0</v>
      </c>
      <c r="CY1745">
        <f>AA1745</f>
        <v>115.03</v>
      </c>
      <c r="CZ1745">
        <f>AE1745</f>
        <v>79.88</v>
      </c>
      <c r="DA1745">
        <f>AI1745</f>
        <v>1.44</v>
      </c>
      <c r="DB1745">
        <f>ROUND((ROUND(AT1745*CZ1745,2)*ROUND((0*0),7)),6)</f>
        <v>0</v>
      </c>
      <c r="DC1745">
        <f>ROUND((ROUND(AT1745*AG1745,2)*ROUND((0*0),7)),6)</f>
        <v>0</v>
      </c>
      <c r="DD1745" t="s">
        <v>3</v>
      </c>
      <c r="DE1745" t="s">
        <v>3</v>
      </c>
      <c r="DF1745">
        <f>ROUND(ROUND(AE1745*AI1745,2)*CX1745,2)</f>
        <v>0</v>
      </c>
      <c r="DG1745">
        <f t="shared" si="784"/>
        <v>0</v>
      </c>
      <c r="DH1745">
        <f t="shared" si="782"/>
        <v>0</v>
      </c>
      <c r="DI1745">
        <f t="shared" si="783"/>
        <v>0</v>
      </c>
      <c r="DJ1745">
        <f>DF1745</f>
        <v>0</v>
      </c>
      <c r="DK1745">
        <v>0</v>
      </c>
      <c r="DL1745" t="s">
        <v>3</v>
      </c>
      <c r="DM1745">
        <v>0</v>
      </c>
      <c r="DN1745" t="s">
        <v>3</v>
      </c>
      <c r="DO1745">
        <v>0</v>
      </c>
    </row>
    <row r="1746" spans="1:119" x14ac:dyDescent="0.2">
      <c r="A1746">
        <f>ROW(Source!A952)</f>
        <v>952</v>
      </c>
      <c r="B1746">
        <v>449016111</v>
      </c>
      <c r="C1746">
        <v>449000532</v>
      </c>
      <c r="D1746">
        <v>277560299</v>
      </c>
      <c r="E1746">
        <v>109</v>
      </c>
      <c r="F1746">
        <v>1</v>
      </c>
      <c r="G1746">
        <v>1</v>
      </c>
      <c r="H1746">
        <v>1</v>
      </c>
      <c r="I1746" t="s">
        <v>1843</v>
      </c>
      <c r="J1746" t="s">
        <v>3</v>
      </c>
      <c r="K1746" t="s">
        <v>1844</v>
      </c>
      <c r="L1746">
        <v>1191</v>
      </c>
      <c r="N1746">
        <v>1013</v>
      </c>
      <c r="O1746" t="s">
        <v>1203</v>
      </c>
      <c r="P1746" t="s">
        <v>1203</v>
      </c>
      <c r="Q1746">
        <v>1</v>
      </c>
      <c r="W1746">
        <v>0</v>
      </c>
      <c r="X1746">
        <v>-2012709214</v>
      </c>
      <c r="Y1746">
        <f>(AT1746*ROUND(0.3,7))</f>
        <v>0.84599999999999997</v>
      </c>
      <c r="AA1746">
        <v>0</v>
      </c>
      <c r="AB1746">
        <v>0</v>
      </c>
      <c r="AC1746">
        <v>0</v>
      </c>
      <c r="AD1746">
        <v>527.6</v>
      </c>
      <c r="AE1746">
        <v>0</v>
      </c>
      <c r="AF1746">
        <v>0</v>
      </c>
      <c r="AG1746">
        <v>0</v>
      </c>
      <c r="AH1746">
        <v>527.6</v>
      </c>
      <c r="AI1746">
        <v>1</v>
      </c>
      <c r="AJ1746">
        <v>1</v>
      </c>
      <c r="AK1746">
        <v>1</v>
      </c>
      <c r="AL1746">
        <v>1</v>
      </c>
      <c r="AM1746">
        <v>-2</v>
      </c>
      <c r="AN1746">
        <v>0</v>
      </c>
      <c r="AO1746">
        <v>0</v>
      </c>
      <c r="AP1746">
        <v>1</v>
      </c>
      <c r="AQ1746">
        <v>1</v>
      </c>
      <c r="AR1746">
        <v>0</v>
      </c>
      <c r="AS1746" t="s">
        <v>3</v>
      </c>
      <c r="AT1746">
        <v>2.82</v>
      </c>
      <c r="AU1746" t="s">
        <v>321</v>
      </c>
      <c r="AV1746">
        <v>1</v>
      </c>
      <c r="AW1746">
        <v>2</v>
      </c>
      <c r="AX1746">
        <v>449000540</v>
      </c>
      <c r="AY1746">
        <v>2</v>
      </c>
      <c r="AZ1746">
        <v>131072</v>
      </c>
      <c r="BA1746">
        <v>1820</v>
      </c>
      <c r="BB1746">
        <v>1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1487.8319999999999</v>
      </c>
      <c r="BN1746">
        <v>2.82</v>
      </c>
      <c r="BO1746">
        <v>0</v>
      </c>
      <c r="BP1746">
        <v>1</v>
      </c>
      <c r="BQ1746">
        <v>0</v>
      </c>
      <c r="BR1746">
        <v>0</v>
      </c>
      <c r="BS1746">
        <v>0</v>
      </c>
      <c r="BT1746">
        <v>446.34960000000001</v>
      </c>
      <c r="BU1746">
        <v>0.84599999999999997</v>
      </c>
      <c r="BV1746">
        <v>0</v>
      </c>
      <c r="BW1746">
        <v>1</v>
      </c>
      <c r="CU1746">
        <f>ROUND(AT1746*Source!I952*AH1746*AL1746,2)</f>
        <v>14.88</v>
      </c>
      <c r="CV1746">
        <f>ROUND(Y1746*Source!I952,7)</f>
        <v>8.4600000000000005E-3</v>
      </c>
      <c r="CW1746">
        <v>0</v>
      </c>
      <c r="CX1746">
        <f>ROUND(Y1746*Source!I952,7)</f>
        <v>8.4600000000000005E-3</v>
      </c>
      <c r="CY1746">
        <f>AD1746</f>
        <v>527.6</v>
      </c>
      <c r="CZ1746">
        <f>AH1746</f>
        <v>527.6</v>
      </c>
      <c r="DA1746">
        <f>AL1746</f>
        <v>1</v>
      </c>
      <c r="DB1746">
        <f>ROUND((ROUND(AT1746*CZ1746,2)*ROUND(0.3,7)),6)</f>
        <v>446.34899999999999</v>
      </c>
      <c r="DC1746">
        <f>ROUND((ROUND(AT1746*AG1746,2)*ROUND(0.3,7)),6)</f>
        <v>0</v>
      </c>
      <c r="DD1746" t="s">
        <v>3</v>
      </c>
      <c r="DE1746" t="s">
        <v>3</v>
      </c>
      <c r="DF1746">
        <f>ROUND(ROUND(AE1746,2)*CX1746,2)</f>
        <v>0</v>
      </c>
      <c r="DG1746">
        <f t="shared" si="784"/>
        <v>0</v>
      </c>
      <c r="DH1746">
        <f t="shared" si="782"/>
        <v>0</v>
      </c>
      <c r="DI1746">
        <f t="shared" si="783"/>
        <v>4.46</v>
      </c>
      <c r="DJ1746">
        <f>DI1746</f>
        <v>4.46</v>
      </c>
      <c r="DK1746">
        <v>1</v>
      </c>
      <c r="DL1746" t="s">
        <v>3</v>
      </c>
      <c r="DM1746">
        <v>0</v>
      </c>
      <c r="DN1746" t="s">
        <v>3</v>
      </c>
      <c r="DO1746">
        <v>0</v>
      </c>
    </row>
    <row r="1747" spans="1:119" x14ac:dyDescent="0.2">
      <c r="A1747">
        <f>ROW(Source!A952)</f>
        <v>952</v>
      </c>
      <c r="B1747">
        <v>449016111</v>
      </c>
      <c r="C1747">
        <v>449000532</v>
      </c>
      <c r="D1747">
        <v>277560491</v>
      </c>
      <c r="E1747">
        <v>109</v>
      </c>
      <c r="F1747">
        <v>1</v>
      </c>
      <c r="G1747">
        <v>1</v>
      </c>
      <c r="H1747">
        <v>1</v>
      </c>
      <c r="I1747" t="s">
        <v>1204</v>
      </c>
      <c r="J1747" t="s">
        <v>3</v>
      </c>
      <c r="K1747" t="s">
        <v>1205</v>
      </c>
      <c r="L1747">
        <v>1191</v>
      </c>
      <c r="N1747">
        <v>1013</v>
      </c>
      <c r="O1747" t="s">
        <v>1203</v>
      </c>
      <c r="P1747" t="s">
        <v>1203</v>
      </c>
      <c r="Q1747">
        <v>1</v>
      </c>
      <c r="W1747">
        <v>0</v>
      </c>
      <c r="X1747">
        <v>-1417349443</v>
      </c>
      <c r="Y1747">
        <f>(AT1747*ROUND(0.3,7))</f>
        <v>5.3999999999999999E-2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1</v>
      </c>
      <c r="AJ1747">
        <v>1</v>
      </c>
      <c r="AK1747">
        <v>1</v>
      </c>
      <c r="AL1747">
        <v>1</v>
      </c>
      <c r="AM1747">
        <v>-2</v>
      </c>
      <c r="AN1747">
        <v>0</v>
      </c>
      <c r="AO1747">
        <v>0</v>
      </c>
      <c r="AP1747">
        <v>1</v>
      </c>
      <c r="AQ1747">
        <v>1</v>
      </c>
      <c r="AR1747">
        <v>0</v>
      </c>
      <c r="AS1747" t="s">
        <v>3</v>
      </c>
      <c r="AT1747">
        <v>0.18</v>
      </c>
      <c r="AU1747" t="s">
        <v>321</v>
      </c>
      <c r="AV1747">
        <v>2</v>
      </c>
      <c r="AW1747">
        <v>2</v>
      </c>
      <c r="AX1747">
        <v>449000541</v>
      </c>
      <c r="AY1747">
        <v>1</v>
      </c>
      <c r="AZ1747">
        <v>0</v>
      </c>
      <c r="BA1747">
        <v>1821</v>
      </c>
      <c r="BB1747">
        <v>1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CV1747">
        <v>0</v>
      </c>
      <c r="CW1747">
        <v>0</v>
      </c>
      <c r="CX1747">
        <f>ROUND(Y1747*Source!I952,7)</f>
        <v>5.4000000000000001E-4</v>
      </c>
      <c r="CY1747">
        <f>AD1747</f>
        <v>0</v>
      </c>
      <c r="CZ1747">
        <f>AH1747</f>
        <v>0</v>
      </c>
      <c r="DA1747">
        <f>AL1747</f>
        <v>1</v>
      </c>
      <c r="DB1747">
        <f>ROUND((ROUND(AT1747*CZ1747,2)*ROUND(0.3,7)),6)</f>
        <v>0</v>
      </c>
      <c r="DC1747">
        <f>ROUND((ROUND(AT1747*AG1747,2)*ROUND(0.3,7)),6)</f>
        <v>0</v>
      </c>
      <c r="DD1747" t="s">
        <v>3</v>
      </c>
      <c r="DE1747" t="s">
        <v>3</v>
      </c>
      <c r="DF1747">
        <f>ROUND(ROUND(AE1747,2)*CX1747,2)</f>
        <v>0</v>
      </c>
      <c r="DG1747">
        <f t="shared" si="784"/>
        <v>0</v>
      </c>
      <c r="DH1747">
        <f t="shared" si="782"/>
        <v>0</v>
      </c>
      <c r="DI1747">
        <f t="shared" si="783"/>
        <v>0</v>
      </c>
      <c r="DJ1747">
        <f>DI1747</f>
        <v>0</v>
      </c>
      <c r="DK1747">
        <v>0</v>
      </c>
      <c r="DL1747" t="s">
        <v>3</v>
      </c>
      <c r="DM1747">
        <v>0</v>
      </c>
      <c r="DN1747" t="s">
        <v>3</v>
      </c>
      <c r="DO1747">
        <v>0</v>
      </c>
    </row>
    <row r="1748" spans="1:119" x14ac:dyDescent="0.2">
      <c r="A1748">
        <f>ROW(Source!A952)</f>
        <v>952</v>
      </c>
      <c r="B1748">
        <v>449016111</v>
      </c>
      <c r="C1748">
        <v>449000532</v>
      </c>
      <c r="D1748">
        <v>277944622</v>
      </c>
      <c r="E1748">
        <v>1</v>
      </c>
      <c r="F1748">
        <v>1</v>
      </c>
      <c r="G1748">
        <v>1</v>
      </c>
      <c r="H1748">
        <v>2</v>
      </c>
      <c r="I1748" t="s">
        <v>1220</v>
      </c>
      <c r="J1748" t="s">
        <v>1221</v>
      </c>
      <c r="K1748" t="s">
        <v>1222</v>
      </c>
      <c r="L1748">
        <v>1368</v>
      </c>
      <c r="N1748">
        <v>1011</v>
      </c>
      <c r="O1748" t="s">
        <v>1100</v>
      </c>
      <c r="P1748" t="s">
        <v>1100</v>
      </c>
      <c r="Q1748">
        <v>1</v>
      </c>
      <c r="W1748">
        <v>0</v>
      </c>
      <c r="X1748">
        <v>-776243211</v>
      </c>
      <c r="Y1748">
        <f>(AT1748*ROUND(0.3,7))</f>
        <v>2.7E-2</v>
      </c>
      <c r="AA1748">
        <v>0</v>
      </c>
      <c r="AB1748">
        <v>1626.29</v>
      </c>
      <c r="AC1748">
        <v>724.95</v>
      </c>
      <c r="AD1748">
        <v>0</v>
      </c>
      <c r="AE1748">
        <v>0</v>
      </c>
      <c r="AF1748">
        <v>1626.29</v>
      </c>
      <c r="AG1748">
        <v>724.95</v>
      </c>
      <c r="AH1748">
        <v>0</v>
      </c>
      <c r="AI1748">
        <v>1</v>
      </c>
      <c r="AJ1748">
        <v>1</v>
      </c>
      <c r="AK1748">
        <v>1</v>
      </c>
      <c r="AL1748">
        <v>1</v>
      </c>
      <c r="AM1748">
        <v>-2</v>
      </c>
      <c r="AN1748">
        <v>0</v>
      </c>
      <c r="AO1748">
        <v>0</v>
      </c>
      <c r="AP1748">
        <v>1</v>
      </c>
      <c r="AQ1748">
        <v>1</v>
      </c>
      <c r="AR1748">
        <v>0</v>
      </c>
      <c r="AS1748" t="s">
        <v>3</v>
      </c>
      <c r="AT1748">
        <v>0.09</v>
      </c>
      <c r="AU1748" t="s">
        <v>321</v>
      </c>
      <c r="AV1748">
        <v>1</v>
      </c>
      <c r="AW1748">
        <v>2</v>
      </c>
      <c r="AX1748">
        <v>449000542</v>
      </c>
      <c r="AY1748">
        <v>2</v>
      </c>
      <c r="AZ1748">
        <v>98304</v>
      </c>
      <c r="BA1748">
        <v>1822</v>
      </c>
      <c r="BB1748">
        <v>1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146.36609999999999</v>
      </c>
      <c r="BL1748">
        <v>65.245500000000007</v>
      </c>
      <c r="BM1748">
        <v>0</v>
      </c>
      <c r="BN1748">
        <v>0</v>
      </c>
      <c r="BO1748">
        <v>0.09</v>
      </c>
      <c r="BP1748">
        <v>1</v>
      </c>
      <c r="BQ1748">
        <v>0</v>
      </c>
      <c r="BR1748">
        <v>43.909829999999999</v>
      </c>
      <c r="BS1748">
        <v>19.573650000000001</v>
      </c>
      <c r="BT1748">
        <v>0</v>
      </c>
      <c r="BU1748">
        <v>0</v>
      </c>
      <c r="BV1748">
        <v>2.7E-2</v>
      </c>
      <c r="BW1748">
        <v>1</v>
      </c>
      <c r="CV1748">
        <v>0</v>
      </c>
      <c r="CW1748">
        <f>ROUND(Y1748*Source!I952*DO1748,7)</f>
        <v>2.7E-4</v>
      </c>
      <c r="CX1748">
        <f>ROUND(Y1748*Source!I952,7)</f>
        <v>2.7E-4</v>
      </c>
      <c r="CY1748">
        <f>AB1748</f>
        <v>1626.29</v>
      </c>
      <c r="CZ1748">
        <f>AF1748</f>
        <v>1626.29</v>
      </c>
      <c r="DA1748">
        <f>AJ1748</f>
        <v>1</v>
      </c>
      <c r="DB1748">
        <f>ROUND((ROUND(AT1748*CZ1748,2)*ROUND(0.3,7)),6)</f>
        <v>43.911000000000001</v>
      </c>
      <c r="DC1748">
        <f>ROUND((ROUND(AT1748*AG1748,2)*ROUND(0.3,7)),6)</f>
        <v>19.574999999999999</v>
      </c>
      <c r="DD1748" t="s">
        <v>3</v>
      </c>
      <c r="DE1748" t="s">
        <v>3</v>
      </c>
      <c r="DF1748">
        <f>ROUND(ROUND(AE1748,2)*CX1748,2)</f>
        <v>0</v>
      </c>
      <c r="DG1748">
        <f t="shared" si="784"/>
        <v>0.44</v>
      </c>
      <c r="DH1748">
        <f t="shared" si="782"/>
        <v>0.2</v>
      </c>
      <c r="DI1748">
        <f t="shared" si="783"/>
        <v>0</v>
      </c>
      <c r="DJ1748">
        <f>DG1748+DH1748</f>
        <v>0.64</v>
      </c>
      <c r="DK1748">
        <v>1</v>
      </c>
      <c r="DL1748" t="s">
        <v>1223</v>
      </c>
      <c r="DM1748">
        <v>6</v>
      </c>
      <c r="DN1748" t="s">
        <v>1203</v>
      </c>
      <c r="DO1748">
        <v>1</v>
      </c>
    </row>
    <row r="1749" spans="1:119" x14ac:dyDescent="0.2">
      <c r="A1749">
        <f>ROW(Source!A952)</f>
        <v>952</v>
      </c>
      <c r="B1749">
        <v>449016111</v>
      </c>
      <c r="C1749">
        <v>449000532</v>
      </c>
      <c r="D1749">
        <v>277945805</v>
      </c>
      <c r="E1749">
        <v>1</v>
      </c>
      <c r="F1749">
        <v>1</v>
      </c>
      <c r="G1749">
        <v>1</v>
      </c>
      <c r="H1749">
        <v>2</v>
      </c>
      <c r="I1749" t="s">
        <v>1206</v>
      </c>
      <c r="J1749" t="s">
        <v>1207</v>
      </c>
      <c r="K1749" t="s">
        <v>1208</v>
      </c>
      <c r="L1749">
        <v>1368</v>
      </c>
      <c r="N1749">
        <v>1011</v>
      </c>
      <c r="O1749" t="s">
        <v>1100</v>
      </c>
      <c r="P1749" t="s">
        <v>1100</v>
      </c>
      <c r="Q1749">
        <v>1</v>
      </c>
      <c r="W1749">
        <v>0</v>
      </c>
      <c r="X1749">
        <v>721652621</v>
      </c>
      <c r="Y1749">
        <f>(AT1749*ROUND(0.3,7))</f>
        <v>2.7E-2</v>
      </c>
      <c r="AA1749">
        <v>0</v>
      </c>
      <c r="AB1749">
        <v>641.70000000000005</v>
      </c>
      <c r="AC1749">
        <v>539.69000000000005</v>
      </c>
      <c r="AD1749">
        <v>0</v>
      </c>
      <c r="AE1749">
        <v>0</v>
      </c>
      <c r="AF1749">
        <v>641.70000000000005</v>
      </c>
      <c r="AG1749">
        <v>539.69000000000005</v>
      </c>
      <c r="AH1749">
        <v>0</v>
      </c>
      <c r="AI1749">
        <v>1</v>
      </c>
      <c r="AJ1749">
        <v>1</v>
      </c>
      <c r="AK1749">
        <v>1</v>
      </c>
      <c r="AL1749">
        <v>1</v>
      </c>
      <c r="AM1749">
        <v>-2</v>
      </c>
      <c r="AN1749">
        <v>0</v>
      </c>
      <c r="AO1749">
        <v>0</v>
      </c>
      <c r="AP1749">
        <v>1</v>
      </c>
      <c r="AQ1749">
        <v>1</v>
      </c>
      <c r="AR1749">
        <v>0</v>
      </c>
      <c r="AS1749" t="s">
        <v>3</v>
      </c>
      <c r="AT1749">
        <v>0.09</v>
      </c>
      <c r="AU1749" t="s">
        <v>321</v>
      </c>
      <c r="AV1749">
        <v>1</v>
      </c>
      <c r="AW1749">
        <v>2</v>
      </c>
      <c r="AX1749">
        <v>449000543</v>
      </c>
      <c r="AY1749">
        <v>2</v>
      </c>
      <c r="AZ1749">
        <v>98304</v>
      </c>
      <c r="BA1749">
        <v>1823</v>
      </c>
      <c r="BB1749">
        <v>1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57.753</v>
      </c>
      <c r="BL1749">
        <v>48.572100000000006</v>
      </c>
      <c r="BM1749">
        <v>0</v>
      </c>
      <c r="BN1749">
        <v>0</v>
      </c>
      <c r="BO1749">
        <v>0.09</v>
      </c>
      <c r="BP1749">
        <v>1</v>
      </c>
      <c r="BQ1749">
        <v>0</v>
      </c>
      <c r="BR1749">
        <v>17.325900000000001</v>
      </c>
      <c r="BS1749">
        <v>14.571630000000001</v>
      </c>
      <c r="BT1749">
        <v>0</v>
      </c>
      <c r="BU1749">
        <v>0</v>
      </c>
      <c r="BV1749">
        <v>2.7E-2</v>
      </c>
      <c r="BW1749">
        <v>1</v>
      </c>
      <c r="CV1749">
        <v>0</v>
      </c>
      <c r="CW1749">
        <f>ROUND(Y1749*Source!I952*DO1749,7)</f>
        <v>2.7E-4</v>
      </c>
      <c r="CX1749">
        <f>ROUND(Y1749*Source!I952,7)</f>
        <v>2.7E-4</v>
      </c>
      <c r="CY1749">
        <f>AB1749</f>
        <v>641.70000000000005</v>
      </c>
      <c r="CZ1749">
        <f>AF1749</f>
        <v>641.70000000000005</v>
      </c>
      <c r="DA1749">
        <f>AJ1749</f>
        <v>1</v>
      </c>
      <c r="DB1749">
        <f>ROUND((ROUND(AT1749*CZ1749,2)*ROUND(0.3,7)),6)</f>
        <v>17.324999999999999</v>
      </c>
      <c r="DC1749">
        <f>ROUND((ROUND(AT1749*AG1749,2)*ROUND(0.3,7)),6)</f>
        <v>14.571</v>
      </c>
      <c r="DD1749" t="s">
        <v>3</v>
      </c>
      <c r="DE1749" t="s">
        <v>3</v>
      </c>
      <c r="DF1749">
        <f>ROUND(ROUND(AE1749,2)*CX1749,2)</f>
        <v>0</v>
      </c>
      <c r="DG1749">
        <f t="shared" si="784"/>
        <v>0.17</v>
      </c>
      <c r="DH1749">
        <f t="shared" si="782"/>
        <v>0.15</v>
      </c>
      <c r="DI1749">
        <f t="shared" si="783"/>
        <v>0</v>
      </c>
      <c r="DJ1749">
        <f>DG1749+DH1749</f>
        <v>0.32</v>
      </c>
      <c r="DK1749">
        <v>1</v>
      </c>
      <c r="DL1749" t="s">
        <v>1209</v>
      </c>
      <c r="DM1749">
        <v>4</v>
      </c>
      <c r="DN1749" t="s">
        <v>1203</v>
      </c>
      <c r="DO1749">
        <v>1</v>
      </c>
    </row>
    <row r="1750" spans="1:119" x14ac:dyDescent="0.2">
      <c r="A1750">
        <f>ROW(Source!A952)</f>
        <v>952</v>
      </c>
      <c r="B1750">
        <v>449016111</v>
      </c>
      <c r="C1750">
        <v>449000532</v>
      </c>
      <c r="D1750">
        <v>277865757</v>
      </c>
      <c r="E1750">
        <v>1</v>
      </c>
      <c r="F1750">
        <v>1</v>
      </c>
      <c r="G1750">
        <v>1</v>
      </c>
      <c r="H1750">
        <v>3</v>
      </c>
      <c r="I1750" t="s">
        <v>1831</v>
      </c>
      <c r="J1750" t="s">
        <v>1832</v>
      </c>
      <c r="K1750" t="s">
        <v>1833</v>
      </c>
      <c r="L1750">
        <v>1301</v>
      </c>
      <c r="N1750">
        <v>1003</v>
      </c>
      <c r="O1750" t="s">
        <v>211</v>
      </c>
      <c r="P1750" t="s">
        <v>211</v>
      </c>
      <c r="Q1750">
        <v>1</v>
      </c>
      <c r="W1750">
        <v>0</v>
      </c>
      <c r="X1750">
        <v>-1339918502</v>
      </c>
      <c r="Y1750">
        <f>(AT1750*ROUND((0*0),7))</f>
        <v>0</v>
      </c>
      <c r="AA1750">
        <v>5.17</v>
      </c>
      <c r="AB1750">
        <v>0</v>
      </c>
      <c r="AC1750">
        <v>0</v>
      </c>
      <c r="AD1750">
        <v>0</v>
      </c>
      <c r="AE1750">
        <v>5.87</v>
      </c>
      <c r="AF1750">
        <v>0</v>
      </c>
      <c r="AG1750">
        <v>0</v>
      </c>
      <c r="AH1750">
        <v>0</v>
      </c>
      <c r="AI1750">
        <v>0.88</v>
      </c>
      <c r="AJ1750">
        <v>1</v>
      </c>
      <c r="AK1750">
        <v>1</v>
      </c>
      <c r="AL1750">
        <v>1</v>
      </c>
      <c r="AM1750">
        <v>2</v>
      </c>
      <c r="AN1750">
        <v>0</v>
      </c>
      <c r="AO1750">
        <v>0</v>
      </c>
      <c r="AP1750">
        <v>1</v>
      </c>
      <c r="AQ1750">
        <v>1</v>
      </c>
      <c r="AR1750">
        <v>0</v>
      </c>
      <c r="AS1750" t="s">
        <v>3</v>
      </c>
      <c r="AT1750">
        <v>13.33</v>
      </c>
      <c r="AU1750" t="s">
        <v>98</v>
      </c>
      <c r="AV1750">
        <v>0</v>
      </c>
      <c r="AW1750">
        <v>2</v>
      </c>
      <c r="AX1750">
        <v>449000544</v>
      </c>
      <c r="AY1750">
        <v>1</v>
      </c>
      <c r="AZ1750">
        <v>0</v>
      </c>
      <c r="BA1750">
        <v>1824</v>
      </c>
      <c r="BB1750">
        <v>1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78.247100000000003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1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CV1750">
        <v>0</v>
      </c>
      <c r="CW1750">
        <v>0</v>
      </c>
      <c r="CX1750">
        <f>ROUND(Y1750*Source!I952,7)</f>
        <v>0</v>
      </c>
      <c r="CY1750">
        <f>AA1750</f>
        <v>5.17</v>
      </c>
      <c r="CZ1750">
        <f>AE1750</f>
        <v>5.87</v>
      </c>
      <c r="DA1750">
        <f>AI1750</f>
        <v>0.88</v>
      </c>
      <c r="DB1750">
        <f>ROUND((ROUND(AT1750*CZ1750,2)*ROUND((0*0),7)),6)</f>
        <v>0</v>
      </c>
      <c r="DC1750">
        <f>ROUND((ROUND(AT1750*AG1750,2)*ROUND((0*0),7)),6)</f>
        <v>0</v>
      </c>
      <c r="DD1750" t="s">
        <v>3</v>
      </c>
      <c r="DE1750" t="s">
        <v>3</v>
      </c>
      <c r="DF1750">
        <f>ROUND(ROUND(AE1750*AI1750,2)*CX1750,2)</f>
        <v>0</v>
      </c>
      <c r="DG1750">
        <f t="shared" si="784"/>
        <v>0</v>
      </c>
      <c r="DH1750">
        <f t="shared" si="782"/>
        <v>0</v>
      </c>
      <c r="DI1750">
        <f t="shared" si="783"/>
        <v>0</v>
      </c>
      <c r="DJ1750">
        <f>DF1750</f>
        <v>0</v>
      </c>
      <c r="DK1750">
        <v>0</v>
      </c>
      <c r="DL1750" t="s">
        <v>3</v>
      </c>
      <c r="DM1750">
        <v>0</v>
      </c>
      <c r="DN1750" t="s">
        <v>3</v>
      </c>
      <c r="DO1750">
        <v>0</v>
      </c>
    </row>
    <row r="1751" spans="1:119" x14ac:dyDescent="0.2">
      <c r="A1751">
        <f>ROW(Source!A952)</f>
        <v>952</v>
      </c>
      <c r="B1751">
        <v>449016111</v>
      </c>
      <c r="C1751">
        <v>449000532</v>
      </c>
      <c r="D1751">
        <v>277865783</v>
      </c>
      <c r="E1751">
        <v>1</v>
      </c>
      <c r="F1751">
        <v>1</v>
      </c>
      <c r="G1751">
        <v>1</v>
      </c>
      <c r="H1751">
        <v>3</v>
      </c>
      <c r="I1751" t="s">
        <v>1799</v>
      </c>
      <c r="J1751" t="s">
        <v>1800</v>
      </c>
      <c r="K1751" t="s">
        <v>1801</v>
      </c>
      <c r="L1751">
        <v>1302</v>
      </c>
      <c r="N1751">
        <v>1003</v>
      </c>
      <c r="O1751" t="s">
        <v>588</v>
      </c>
      <c r="P1751" t="s">
        <v>588</v>
      </c>
      <c r="Q1751">
        <v>10</v>
      </c>
      <c r="W1751">
        <v>0</v>
      </c>
      <c r="X1751">
        <v>153135899</v>
      </c>
      <c r="Y1751">
        <f>(AT1751*ROUND((0*0),7))</f>
        <v>0</v>
      </c>
      <c r="AA1751">
        <v>57.7</v>
      </c>
      <c r="AB1751">
        <v>0</v>
      </c>
      <c r="AC1751">
        <v>0</v>
      </c>
      <c r="AD1751">
        <v>0</v>
      </c>
      <c r="AE1751">
        <v>37.71</v>
      </c>
      <c r="AF1751">
        <v>0</v>
      </c>
      <c r="AG1751">
        <v>0</v>
      </c>
      <c r="AH1751">
        <v>0</v>
      </c>
      <c r="AI1751">
        <v>1.53</v>
      </c>
      <c r="AJ1751">
        <v>1</v>
      </c>
      <c r="AK1751">
        <v>1</v>
      </c>
      <c r="AL1751">
        <v>1</v>
      </c>
      <c r="AM1751">
        <v>2</v>
      </c>
      <c r="AN1751">
        <v>0</v>
      </c>
      <c r="AO1751">
        <v>0</v>
      </c>
      <c r="AP1751">
        <v>1</v>
      </c>
      <c r="AQ1751">
        <v>1</v>
      </c>
      <c r="AR1751">
        <v>0</v>
      </c>
      <c r="AS1751" t="s">
        <v>3</v>
      </c>
      <c r="AT1751">
        <v>0.6</v>
      </c>
      <c r="AU1751" t="s">
        <v>98</v>
      </c>
      <c r="AV1751">
        <v>0</v>
      </c>
      <c r="AW1751">
        <v>2</v>
      </c>
      <c r="AX1751">
        <v>449000545</v>
      </c>
      <c r="AY1751">
        <v>1</v>
      </c>
      <c r="AZ1751">
        <v>0</v>
      </c>
      <c r="BA1751">
        <v>1825</v>
      </c>
      <c r="BB1751">
        <v>1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22.626000000000001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1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CV1751">
        <v>0</v>
      </c>
      <c r="CW1751">
        <v>0</v>
      </c>
      <c r="CX1751">
        <f>ROUND(Y1751*Source!I952,7)</f>
        <v>0</v>
      </c>
      <c r="CY1751">
        <f>AA1751</f>
        <v>57.7</v>
      </c>
      <c r="CZ1751">
        <f>AE1751</f>
        <v>37.71</v>
      </c>
      <c r="DA1751">
        <f>AI1751</f>
        <v>1.53</v>
      </c>
      <c r="DB1751">
        <f>ROUND((ROUND(AT1751*CZ1751,2)*ROUND((0*0),7)),6)</f>
        <v>0</v>
      </c>
      <c r="DC1751">
        <f>ROUND((ROUND(AT1751*AG1751,2)*ROUND((0*0),7)),6)</f>
        <v>0</v>
      </c>
      <c r="DD1751" t="s">
        <v>3</v>
      </c>
      <c r="DE1751" t="s">
        <v>3</v>
      </c>
      <c r="DF1751">
        <f>ROUND(ROUND(AE1751*AI1751,2)*CX1751,2)</f>
        <v>0</v>
      </c>
      <c r="DG1751">
        <f t="shared" si="784"/>
        <v>0</v>
      </c>
      <c r="DH1751">
        <f t="shared" si="782"/>
        <v>0</v>
      </c>
      <c r="DI1751">
        <f t="shared" si="783"/>
        <v>0</v>
      </c>
      <c r="DJ1751">
        <f>DF1751</f>
        <v>0</v>
      </c>
      <c r="DK1751">
        <v>0</v>
      </c>
      <c r="DL1751" t="s">
        <v>3</v>
      </c>
      <c r="DM1751">
        <v>0</v>
      </c>
      <c r="DN1751" t="s">
        <v>3</v>
      </c>
      <c r="DO1751">
        <v>0</v>
      </c>
    </row>
    <row r="1752" spans="1:119" x14ac:dyDescent="0.2">
      <c r="A1752">
        <f>ROW(Source!A952)</f>
        <v>952</v>
      </c>
      <c r="B1752">
        <v>449016111</v>
      </c>
      <c r="C1752">
        <v>449000532</v>
      </c>
      <c r="D1752">
        <v>277896271</v>
      </c>
      <c r="E1752">
        <v>1</v>
      </c>
      <c r="F1752">
        <v>1</v>
      </c>
      <c r="G1752">
        <v>1</v>
      </c>
      <c r="H1752">
        <v>3</v>
      </c>
      <c r="I1752" t="s">
        <v>1755</v>
      </c>
      <c r="J1752" t="s">
        <v>1756</v>
      </c>
      <c r="K1752" t="s">
        <v>1757</v>
      </c>
      <c r="L1752">
        <v>1346</v>
      </c>
      <c r="N1752">
        <v>1009</v>
      </c>
      <c r="O1752" t="s">
        <v>441</v>
      </c>
      <c r="P1752" t="s">
        <v>441</v>
      </c>
      <c r="Q1752">
        <v>1</v>
      </c>
      <c r="W1752">
        <v>0</v>
      </c>
      <c r="X1752">
        <v>628117784</v>
      </c>
      <c r="Y1752">
        <f>(AT1752*ROUND((0*0),7))</f>
        <v>0</v>
      </c>
      <c r="AA1752">
        <v>115.03</v>
      </c>
      <c r="AB1752">
        <v>0</v>
      </c>
      <c r="AC1752">
        <v>0</v>
      </c>
      <c r="AD1752">
        <v>0</v>
      </c>
      <c r="AE1752">
        <v>79.88</v>
      </c>
      <c r="AF1752">
        <v>0</v>
      </c>
      <c r="AG1752">
        <v>0</v>
      </c>
      <c r="AH1752">
        <v>0</v>
      </c>
      <c r="AI1752">
        <v>1.44</v>
      </c>
      <c r="AJ1752">
        <v>1</v>
      </c>
      <c r="AK1752">
        <v>1</v>
      </c>
      <c r="AL1752">
        <v>1</v>
      </c>
      <c r="AM1752">
        <v>2</v>
      </c>
      <c r="AN1752">
        <v>0</v>
      </c>
      <c r="AO1752">
        <v>0</v>
      </c>
      <c r="AP1752">
        <v>1</v>
      </c>
      <c r="AQ1752">
        <v>1</v>
      </c>
      <c r="AR1752">
        <v>0</v>
      </c>
      <c r="AS1752" t="s">
        <v>3</v>
      </c>
      <c r="AT1752">
        <v>0.05</v>
      </c>
      <c r="AU1752" t="s">
        <v>98</v>
      </c>
      <c r="AV1752">
        <v>0</v>
      </c>
      <c r="AW1752">
        <v>2</v>
      </c>
      <c r="AX1752">
        <v>449000546</v>
      </c>
      <c r="AY1752">
        <v>1</v>
      </c>
      <c r="AZ1752">
        <v>0</v>
      </c>
      <c r="BA1752">
        <v>1826</v>
      </c>
      <c r="BB1752">
        <v>1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3.9939999999999998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1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CV1752">
        <v>0</v>
      </c>
      <c r="CW1752">
        <v>0</v>
      </c>
      <c r="CX1752">
        <f>ROUND(Y1752*Source!I952,7)</f>
        <v>0</v>
      </c>
      <c r="CY1752">
        <f>AA1752</f>
        <v>115.03</v>
      </c>
      <c r="CZ1752">
        <f>AE1752</f>
        <v>79.88</v>
      </c>
      <c r="DA1752">
        <f>AI1752</f>
        <v>1.44</v>
      </c>
      <c r="DB1752">
        <f>ROUND((ROUND(AT1752*CZ1752,2)*ROUND((0*0),7)),6)</f>
        <v>0</v>
      </c>
      <c r="DC1752">
        <f>ROUND((ROUND(AT1752*AG1752,2)*ROUND((0*0),7)),6)</f>
        <v>0</v>
      </c>
      <c r="DD1752" t="s">
        <v>3</v>
      </c>
      <c r="DE1752" t="s">
        <v>3</v>
      </c>
      <c r="DF1752">
        <f>ROUND(ROUND(AE1752*AI1752,2)*CX1752,2)</f>
        <v>0</v>
      </c>
      <c r="DG1752">
        <f t="shared" si="784"/>
        <v>0</v>
      </c>
      <c r="DH1752">
        <f t="shared" si="782"/>
        <v>0</v>
      </c>
      <c r="DI1752">
        <f t="shared" si="783"/>
        <v>0</v>
      </c>
      <c r="DJ1752">
        <f>DF1752</f>
        <v>0</v>
      </c>
      <c r="DK1752">
        <v>0</v>
      </c>
      <c r="DL1752" t="s">
        <v>3</v>
      </c>
      <c r="DM1752">
        <v>0</v>
      </c>
      <c r="DN1752" t="s">
        <v>3</v>
      </c>
      <c r="DO1752">
        <v>0</v>
      </c>
    </row>
    <row r="1753" spans="1:119" x14ac:dyDescent="0.2">
      <c r="A1753">
        <f>ROW(Source!A953)</f>
        <v>953</v>
      </c>
      <c r="B1753">
        <v>449016111</v>
      </c>
      <c r="C1753">
        <v>449000548</v>
      </c>
      <c r="D1753">
        <v>277560299</v>
      </c>
      <c r="E1753">
        <v>109</v>
      </c>
      <c r="F1753">
        <v>1</v>
      </c>
      <c r="G1753">
        <v>1</v>
      </c>
      <c r="H1753">
        <v>1</v>
      </c>
      <c r="I1753" t="s">
        <v>1843</v>
      </c>
      <c r="J1753" t="s">
        <v>3</v>
      </c>
      <c r="K1753" t="s">
        <v>1844</v>
      </c>
      <c r="L1753">
        <v>1191</v>
      </c>
      <c r="N1753">
        <v>1013</v>
      </c>
      <c r="O1753" t="s">
        <v>1203</v>
      </c>
      <c r="P1753" t="s">
        <v>1203</v>
      </c>
      <c r="Q1753">
        <v>1</v>
      </c>
      <c r="W1753">
        <v>0</v>
      </c>
      <c r="X1753">
        <v>-2012709214</v>
      </c>
      <c r="Y1753">
        <f>AT1753</f>
        <v>1.03</v>
      </c>
      <c r="AA1753">
        <v>0</v>
      </c>
      <c r="AB1753">
        <v>0</v>
      </c>
      <c r="AC1753">
        <v>0</v>
      </c>
      <c r="AD1753">
        <v>527.6</v>
      </c>
      <c r="AE1753">
        <v>0</v>
      </c>
      <c r="AF1753">
        <v>0</v>
      </c>
      <c r="AG1753">
        <v>0</v>
      </c>
      <c r="AH1753">
        <v>527.6</v>
      </c>
      <c r="AI1753">
        <v>1</v>
      </c>
      <c r="AJ1753">
        <v>1</v>
      </c>
      <c r="AK1753">
        <v>1</v>
      </c>
      <c r="AL1753">
        <v>1</v>
      </c>
      <c r="AM1753">
        <v>-2</v>
      </c>
      <c r="AN1753">
        <v>0</v>
      </c>
      <c r="AO1753">
        <v>0</v>
      </c>
      <c r="AP1753">
        <v>1</v>
      </c>
      <c r="AQ1753">
        <v>1</v>
      </c>
      <c r="AR1753">
        <v>0</v>
      </c>
      <c r="AS1753" t="s">
        <v>3</v>
      </c>
      <c r="AT1753">
        <v>1.03</v>
      </c>
      <c r="AU1753" t="s">
        <v>3</v>
      </c>
      <c r="AV1753">
        <v>1</v>
      </c>
      <c r="AW1753">
        <v>2</v>
      </c>
      <c r="AX1753">
        <v>449000556</v>
      </c>
      <c r="AY1753">
        <v>2</v>
      </c>
      <c r="AZ1753">
        <v>131072</v>
      </c>
      <c r="BA1753">
        <v>1828</v>
      </c>
      <c r="BB1753">
        <v>1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543.428</v>
      </c>
      <c r="BN1753">
        <v>1.03</v>
      </c>
      <c r="BO1753">
        <v>0</v>
      </c>
      <c r="BP1753">
        <v>1</v>
      </c>
      <c r="BQ1753">
        <v>0</v>
      </c>
      <c r="BR1753">
        <v>0</v>
      </c>
      <c r="BS1753">
        <v>0</v>
      </c>
      <c r="BT1753">
        <v>543.428</v>
      </c>
      <c r="BU1753">
        <v>1.03</v>
      </c>
      <c r="BV1753">
        <v>0</v>
      </c>
      <c r="BW1753">
        <v>1</v>
      </c>
      <c r="CU1753">
        <f>ROUND(AT1753*Source!I953*AH1753*AL1753,2)</f>
        <v>5.43</v>
      </c>
      <c r="CV1753">
        <f>ROUND(Y1753*Source!I953,7)</f>
        <v>1.03E-2</v>
      </c>
      <c r="CW1753">
        <v>0</v>
      </c>
      <c r="CX1753">
        <f>ROUND(Y1753*Source!I953,7)</f>
        <v>1.03E-2</v>
      </c>
      <c r="CY1753">
        <f>AD1753</f>
        <v>527.6</v>
      </c>
      <c r="CZ1753">
        <f>AH1753</f>
        <v>527.6</v>
      </c>
      <c r="DA1753">
        <f>AL1753</f>
        <v>1</v>
      </c>
      <c r="DB1753">
        <f>ROUND(ROUND(AT1753*CZ1753,2),6)</f>
        <v>543.42999999999995</v>
      </c>
      <c r="DC1753">
        <f>ROUND(ROUND(AT1753*AG1753,2),6)</f>
        <v>0</v>
      </c>
      <c r="DD1753" t="s">
        <v>3</v>
      </c>
      <c r="DE1753" t="s">
        <v>3</v>
      </c>
      <c r="DF1753">
        <f>ROUND(ROUND(AE1753,2)*CX1753,2)</f>
        <v>0</v>
      </c>
      <c r="DG1753">
        <f t="shared" si="784"/>
        <v>0</v>
      </c>
      <c r="DH1753">
        <f t="shared" si="782"/>
        <v>0</v>
      </c>
      <c r="DI1753">
        <f t="shared" si="783"/>
        <v>5.43</v>
      </c>
      <c r="DJ1753">
        <f>DI1753</f>
        <v>5.43</v>
      </c>
      <c r="DK1753">
        <v>1</v>
      </c>
      <c r="DL1753" t="s">
        <v>3</v>
      </c>
      <c r="DM1753">
        <v>0</v>
      </c>
      <c r="DN1753" t="s">
        <v>3</v>
      </c>
      <c r="DO1753">
        <v>0</v>
      </c>
    </row>
    <row r="1754" spans="1:119" x14ac:dyDescent="0.2">
      <c r="A1754">
        <f>ROW(Source!A953)</f>
        <v>953</v>
      </c>
      <c r="B1754">
        <v>449016111</v>
      </c>
      <c r="C1754">
        <v>449000548</v>
      </c>
      <c r="D1754">
        <v>277560491</v>
      </c>
      <c r="E1754">
        <v>109</v>
      </c>
      <c r="F1754">
        <v>1</v>
      </c>
      <c r="G1754">
        <v>1</v>
      </c>
      <c r="H1754">
        <v>1</v>
      </c>
      <c r="I1754" t="s">
        <v>1204</v>
      </c>
      <c r="J1754" t="s">
        <v>3</v>
      </c>
      <c r="K1754" t="s">
        <v>1205</v>
      </c>
      <c r="L1754">
        <v>1191</v>
      </c>
      <c r="N1754">
        <v>1013</v>
      </c>
      <c r="O1754" t="s">
        <v>1203</v>
      </c>
      <c r="P1754" t="s">
        <v>1203</v>
      </c>
      <c r="Q1754">
        <v>1</v>
      </c>
      <c r="W1754">
        <v>0</v>
      </c>
      <c r="X1754">
        <v>-1417349443</v>
      </c>
      <c r="Y1754">
        <f>AT1754</f>
        <v>0.02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1</v>
      </c>
      <c r="AJ1754">
        <v>1</v>
      </c>
      <c r="AK1754">
        <v>1</v>
      </c>
      <c r="AL1754">
        <v>1</v>
      </c>
      <c r="AM1754">
        <v>-2</v>
      </c>
      <c r="AN1754">
        <v>0</v>
      </c>
      <c r="AO1754">
        <v>0</v>
      </c>
      <c r="AP1754">
        <v>1</v>
      </c>
      <c r="AQ1754">
        <v>1</v>
      </c>
      <c r="AR1754">
        <v>0</v>
      </c>
      <c r="AS1754" t="s">
        <v>3</v>
      </c>
      <c r="AT1754">
        <v>0.02</v>
      </c>
      <c r="AU1754" t="s">
        <v>3</v>
      </c>
      <c r="AV1754">
        <v>2</v>
      </c>
      <c r="AW1754">
        <v>2</v>
      </c>
      <c r="AX1754">
        <v>449000557</v>
      </c>
      <c r="AY1754">
        <v>1</v>
      </c>
      <c r="AZ1754">
        <v>0</v>
      </c>
      <c r="BA1754">
        <v>1829</v>
      </c>
      <c r="BB1754">
        <v>1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CV1754">
        <v>0</v>
      </c>
      <c r="CW1754">
        <v>0</v>
      </c>
      <c r="CX1754">
        <f>ROUND(Y1754*Source!I953,7)</f>
        <v>2.0000000000000001E-4</v>
      </c>
      <c r="CY1754">
        <f>AD1754</f>
        <v>0</v>
      </c>
      <c r="CZ1754">
        <f>AH1754</f>
        <v>0</v>
      </c>
      <c r="DA1754">
        <f>AL1754</f>
        <v>1</v>
      </c>
      <c r="DB1754">
        <f>ROUND(ROUND(AT1754*CZ1754,2),6)</f>
        <v>0</v>
      </c>
      <c r="DC1754">
        <f>ROUND(ROUND(AT1754*AG1754,2),6)</f>
        <v>0</v>
      </c>
      <c r="DD1754" t="s">
        <v>3</v>
      </c>
      <c r="DE1754" t="s">
        <v>3</v>
      </c>
      <c r="DF1754">
        <f>ROUND(ROUND(AE1754,2)*CX1754,2)</f>
        <v>0</v>
      </c>
      <c r="DG1754">
        <f t="shared" si="784"/>
        <v>0</v>
      </c>
      <c r="DH1754">
        <f t="shared" si="782"/>
        <v>0</v>
      </c>
      <c r="DI1754">
        <f t="shared" si="783"/>
        <v>0</v>
      </c>
      <c r="DJ1754">
        <f>DI1754</f>
        <v>0</v>
      </c>
      <c r="DK1754">
        <v>0</v>
      </c>
      <c r="DL1754" t="s">
        <v>3</v>
      </c>
      <c r="DM1754">
        <v>0</v>
      </c>
      <c r="DN1754" t="s">
        <v>3</v>
      </c>
      <c r="DO1754">
        <v>0</v>
      </c>
    </row>
    <row r="1755" spans="1:119" x14ac:dyDescent="0.2">
      <c r="A1755">
        <f>ROW(Source!A953)</f>
        <v>953</v>
      </c>
      <c r="B1755">
        <v>449016111</v>
      </c>
      <c r="C1755">
        <v>449000548</v>
      </c>
      <c r="D1755">
        <v>277944622</v>
      </c>
      <c r="E1755">
        <v>1</v>
      </c>
      <c r="F1755">
        <v>1</v>
      </c>
      <c r="G1755">
        <v>1</v>
      </c>
      <c r="H1755">
        <v>2</v>
      </c>
      <c r="I1755" t="s">
        <v>1220</v>
      </c>
      <c r="J1755" t="s">
        <v>1221</v>
      </c>
      <c r="K1755" t="s">
        <v>1222</v>
      </c>
      <c r="L1755">
        <v>1368</v>
      </c>
      <c r="N1755">
        <v>1011</v>
      </c>
      <c r="O1755" t="s">
        <v>1100</v>
      </c>
      <c r="P1755" t="s">
        <v>1100</v>
      </c>
      <c r="Q1755">
        <v>1</v>
      </c>
      <c r="W1755">
        <v>0</v>
      </c>
      <c r="X1755">
        <v>-776243211</v>
      </c>
      <c r="Y1755">
        <f>AT1755</f>
        <v>0.01</v>
      </c>
      <c r="AA1755">
        <v>0</v>
      </c>
      <c r="AB1755">
        <v>1626.29</v>
      </c>
      <c r="AC1755">
        <v>724.95</v>
      </c>
      <c r="AD1755">
        <v>0</v>
      </c>
      <c r="AE1755">
        <v>0</v>
      </c>
      <c r="AF1755">
        <v>1626.29</v>
      </c>
      <c r="AG1755">
        <v>724.95</v>
      </c>
      <c r="AH1755">
        <v>0</v>
      </c>
      <c r="AI1755">
        <v>1</v>
      </c>
      <c r="AJ1755">
        <v>1</v>
      </c>
      <c r="AK1755">
        <v>1</v>
      </c>
      <c r="AL1755">
        <v>1</v>
      </c>
      <c r="AM1755">
        <v>-2</v>
      </c>
      <c r="AN1755">
        <v>0</v>
      </c>
      <c r="AO1755">
        <v>0</v>
      </c>
      <c r="AP1755">
        <v>1</v>
      </c>
      <c r="AQ1755">
        <v>1</v>
      </c>
      <c r="AR1755">
        <v>0</v>
      </c>
      <c r="AS1755" t="s">
        <v>3</v>
      </c>
      <c r="AT1755">
        <v>0.01</v>
      </c>
      <c r="AU1755" t="s">
        <v>3</v>
      </c>
      <c r="AV1755">
        <v>1</v>
      </c>
      <c r="AW1755">
        <v>2</v>
      </c>
      <c r="AX1755">
        <v>449000558</v>
      </c>
      <c r="AY1755">
        <v>2</v>
      </c>
      <c r="AZ1755">
        <v>98304</v>
      </c>
      <c r="BA1755">
        <v>1830</v>
      </c>
      <c r="BB1755">
        <v>1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16.262899999999998</v>
      </c>
      <c r="BL1755">
        <v>7.2495000000000003</v>
      </c>
      <c r="BM1755">
        <v>0</v>
      </c>
      <c r="BN1755">
        <v>0</v>
      </c>
      <c r="BO1755">
        <v>0.01</v>
      </c>
      <c r="BP1755">
        <v>1</v>
      </c>
      <c r="BQ1755">
        <v>0</v>
      </c>
      <c r="BR1755">
        <v>16.262899999999998</v>
      </c>
      <c r="BS1755">
        <v>7.2495000000000003</v>
      </c>
      <c r="BT1755">
        <v>0</v>
      </c>
      <c r="BU1755">
        <v>0</v>
      </c>
      <c r="BV1755">
        <v>0.01</v>
      </c>
      <c r="BW1755">
        <v>1</v>
      </c>
      <c r="CV1755">
        <v>0</v>
      </c>
      <c r="CW1755">
        <f>ROUND(Y1755*Source!I953*DO1755,7)</f>
        <v>1E-4</v>
      </c>
      <c r="CX1755">
        <f>ROUND(Y1755*Source!I953,7)</f>
        <v>1E-4</v>
      </c>
      <c r="CY1755">
        <f>AB1755</f>
        <v>1626.29</v>
      </c>
      <c r="CZ1755">
        <f>AF1755</f>
        <v>1626.29</v>
      </c>
      <c r="DA1755">
        <f>AJ1755</f>
        <v>1</v>
      </c>
      <c r="DB1755">
        <f>ROUND(ROUND(AT1755*CZ1755,2),6)</f>
        <v>16.260000000000002</v>
      </c>
      <c r="DC1755">
        <f>ROUND(ROUND(AT1755*AG1755,2),6)</f>
        <v>7.25</v>
      </c>
      <c r="DD1755" t="s">
        <v>3</v>
      </c>
      <c r="DE1755" t="s">
        <v>3</v>
      </c>
      <c r="DF1755">
        <f>ROUND(ROUND(AE1755,2)*CX1755,2)</f>
        <v>0</v>
      </c>
      <c r="DG1755">
        <f t="shared" si="784"/>
        <v>0.16</v>
      </c>
      <c r="DH1755">
        <f t="shared" si="782"/>
        <v>7.0000000000000007E-2</v>
      </c>
      <c r="DI1755">
        <f t="shared" si="783"/>
        <v>0</v>
      </c>
      <c r="DJ1755">
        <f>DG1755+DH1755</f>
        <v>0.23</v>
      </c>
      <c r="DK1755">
        <v>1</v>
      </c>
      <c r="DL1755" t="s">
        <v>1223</v>
      </c>
      <c r="DM1755">
        <v>6</v>
      </c>
      <c r="DN1755" t="s">
        <v>1203</v>
      </c>
      <c r="DO1755">
        <v>1</v>
      </c>
    </row>
    <row r="1756" spans="1:119" x14ac:dyDescent="0.2">
      <c r="A1756">
        <f>ROW(Source!A953)</f>
        <v>953</v>
      </c>
      <c r="B1756">
        <v>449016111</v>
      </c>
      <c r="C1756">
        <v>449000548</v>
      </c>
      <c r="D1756">
        <v>277945805</v>
      </c>
      <c r="E1756">
        <v>1</v>
      </c>
      <c r="F1756">
        <v>1</v>
      </c>
      <c r="G1756">
        <v>1</v>
      </c>
      <c r="H1756">
        <v>2</v>
      </c>
      <c r="I1756" t="s">
        <v>1206</v>
      </c>
      <c r="J1756" t="s">
        <v>1207</v>
      </c>
      <c r="K1756" t="s">
        <v>1208</v>
      </c>
      <c r="L1756">
        <v>1368</v>
      </c>
      <c r="N1756">
        <v>1011</v>
      </c>
      <c r="O1756" t="s">
        <v>1100</v>
      </c>
      <c r="P1756" t="s">
        <v>1100</v>
      </c>
      <c r="Q1756">
        <v>1</v>
      </c>
      <c r="W1756">
        <v>0</v>
      </c>
      <c r="X1756">
        <v>721652621</v>
      </c>
      <c r="Y1756">
        <f>AT1756</f>
        <v>0.01</v>
      </c>
      <c r="AA1756">
        <v>0</v>
      </c>
      <c r="AB1756">
        <v>641.70000000000005</v>
      </c>
      <c r="AC1756">
        <v>539.69000000000005</v>
      </c>
      <c r="AD1756">
        <v>0</v>
      </c>
      <c r="AE1756">
        <v>0</v>
      </c>
      <c r="AF1756">
        <v>641.70000000000005</v>
      </c>
      <c r="AG1756">
        <v>539.69000000000005</v>
      </c>
      <c r="AH1756">
        <v>0</v>
      </c>
      <c r="AI1756">
        <v>1</v>
      </c>
      <c r="AJ1756">
        <v>1</v>
      </c>
      <c r="AK1756">
        <v>1</v>
      </c>
      <c r="AL1756">
        <v>1</v>
      </c>
      <c r="AM1756">
        <v>-2</v>
      </c>
      <c r="AN1756">
        <v>0</v>
      </c>
      <c r="AO1756">
        <v>0</v>
      </c>
      <c r="AP1756">
        <v>1</v>
      </c>
      <c r="AQ1756">
        <v>1</v>
      </c>
      <c r="AR1756">
        <v>0</v>
      </c>
      <c r="AS1756" t="s">
        <v>3</v>
      </c>
      <c r="AT1756">
        <v>0.01</v>
      </c>
      <c r="AU1756" t="s">
        <v>3</v>
      </c>
      <c r="AV1756">
        <v>1</v>
      </c>
      <c r="AW1756">
        <v>2</v>
      </c>
      <c r="AX1756">
        <v>449000559</v>
      </c>
      <c r="AY1756">
        <v>2</v>
      </c>
      <c r="AZ1756">
        <v>98304</v>
      </c>
      <c r="BA1756">
        <v>1831</v>
      </c>
      <c r="BB1756">
        <v>1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6.4170000000000007</v>
      </c>
      <c r="BL1756">
        <v>5.3969000000000005</v>
      </c>
      <c r="BM1756">
        <v>0</v>
      </c>
      <c r="BN1756">
        <v>0</v>
      </c>
      <c r="BO1756">
        <v>0.01</v>
      </c>
      <c r="BP1756">
        <v>1</v>
      </c>
      <c r="BQ1756">
        <v>0</v>
      </c>
      <c r="BR1756">
        <v>6.4170000000000007</v>
      </c>
      <c r="BS1756">
        <v>5.3969000000000005</v>
      </c>
      <c r="BT1756">
        <v>0</v>
      </c>
      <c r="BU1756">
        <v>0</v>
      </c>
      <c r="BV1756">
        <v>0.01</v>
      </c>
      <c r="BW1756">
        <v>1</v>
      </c>
      <c r="CV1756">
        <v>0</v>
      </c>
      <c r="CW1756">
        <f>ROUND(Y1756*Source!I953*DO1756,7)</f>
        <v>1E-4</v>
      </c>
      <c r="CX1756">
        <f>ROUND(Y1756*Source!I953,7)</f>
        <v>1E-4</v>
      </c>
      <c r="CY1756">
        <f>AB1756</f>
        <v>641.70000000000005</v>
      </c>
      <c r="CZ1756">
        <f>AF1756</f>
        <v>641.70000000000005</v>
      </c>
      <c r="DA1756">
        <f>AJ1756</f>
        <v>1</v>
      </c>
      <c r="DB1756">
        <f>ROUND(ROUND(AT1756*CZ1756,2),6)</f>
        <v>6.42</v>
      </c>
      <c r="DC1756">
        <f>ROUND(ROUND(AT1756*AG1756,2),6)</f>
        <v>5.4</v>
      </c>
      <c r="DD1756" t="s">
        <v>3</v>
      </c>
      <c r="DE1756" t="s">
        <v>3</v>
      </c>
      <c r="DF1756">
        <f>ROUND(ROUND(AE1756,2)*CX1756,2)</f>
        <v>0</v>
      </c>
      <c r="DG1756">
        <f t="shared" si="784"/>
        <v>0.06</v>
      </c>
      <c r="DH1756">
        <f t="shared" si="782"/>
        <v>0.05</v>
      </c>
      <c r="DI1756">
        <f t="shared" si="783"/>
        <v>0</v>
      </c>
      <c r="DJ1756">
        <f>DG1756+DH1756</f>
        <v>0.11</v>
      </c>
      <c r="DK1756">
        <v>1</v>
      </c>
      <c r="DL1756" t="s">
        <v>1209</v>
      </c>
      <c r="DM1756">
        <v>4</v>
      </c>
      <c r="DN1756" t="s">
        <v>1203</v>
      </c>
      <c r="DO1756">
        <v>1</v>
      </c>
    </row>
    <row r="1757" spans="1:119" x14ac:dyDescent="0.2">
      <c r="A1757">
        <f>ROW(Source!A953)</f>
        <v>953</v>
      </c>
      <c r="B1757">
        <v>449016111</v>
      </c>
      <c r="C1757">
        <v>449000548</v>
      </c>
      <c r="D1757">
        <v>277865757</v>
      </c>
      <c r="E1757">
        <v>1</v>
      </c>
      <c r="F1757">
        <v>1</v>
      </c>
      <c r="G1757">
        <v>1</v>
      </c>
      <c r="H1757">
        <v>3</v>
      </c>
      <c r="I1757" t="s">
        <v>1831</v>
      </c>
      <c r="J1757" t="s">
        <v>1832</v>
      </c>
      <c r="K1757" t="s">
        <v>1833</v>
      </c>
      <c r="L1757">
        <v>1301</v>
      </c>
      <c r="N1757">
        <v>1003</v>
      </c>
      <c r="O1757" t="s">
        <v>211</v>
      </c>
      <c r="P1757" t="s">
        <v>211</v>
      </c>
      <c r="Q1757">
        <v>1</v>
      </c>
      <c r="W1757">
        <v>0</v>
      </c>
      <c r="X1757">
        <v>-1339918502</v>
      </c>
      <c r="Y1757">
        <f>(AT1757*ROUND(0,7))</f>
        <v>0</v>
      </c>
      <c r="AA1757">
        <v>5.17</v>
      </c>
      <c r="AB1757">
        <v>0</v>
      </c>
      <c r="AC1757">
        <v>0</v>
      </c>
      <c r="AD1757">
        <v>0</v>
      </c>
      <c r="AE1757">
        <v>5.87</v>
      </c>
      <c r="AF1757">
        <v>0</v>
      </c>
      <c r="AG1757">
        <v>0</v>
      </c>
      <c r="AH1757">
        <v>0</v>
      </c>
      <c r="AI1757">
        <v>0.88</v>
      </c>
      <c r="AJ1757">
        <v>1</v>
      </c>
      <c r="AK1757">
        <v>1</v>
      </c>
      <c r="AL1757">
        <v>1</v>
      </c>
      <c r="AM1757">
        <v>2</v>
      </c>
      <c r="AN1757">
        <v>0</v>
      </c>
      <c r="AO1757">
        <v>0</v>
      </c>
      <c r="AP1757">
        <v>1</v>
      </c>
      <c r="AQ1757">
        <v>1</v>
      </c>
      <c r="AR1757">
        <v>0</v>
      </c>
      <c r="AS1757" t="s">
        <v>3</v>
      </c>
      <c r="AT1757">
        <v>13.33</v>
      </c>
      <c r="AU1757" t="s">
        <v>135</v>
      </c>
      <c r="AV1757">
        <v>0</v>
      </c>
      <c r="AW1757">
        <v>2</v>
      </c>
      <c r="AX1757">
        <v>449000560</v>
      </c>
      <c r="AY1757">
        <v>1</v>
      </c>
      <c r="AZ1757">
        <v>0</v>
      </c>
      <c r="BA1757">
        <v>1832</v>
      </c>
      <c r="BB1757">
        <v>1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78.247100000000003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1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CV1757">
        <v>0</v>
      </c>
      <c r="CW1757">
        <v>0</v>
      </c>
      <c r="CX1757">
        <f>ROUND(Y1757*Source!I953,7)</f>
        <v>0</v>
      </c>
      <c r="CY1757">
        <f>AA1757</f>
        <v>5.17</v>
      </c>
      <c r="CZ1757">
        <f>AE1757</f>
        <v>5.87</v>
      </c>
      <c r="DA1757">
        <f>AI1757</f>
        <v>0.88</v>
      </c>
      <c r="DB1757">
        <f>ROUND((ROUND(AT1757*CZ1757,2)*ROUND(0,7)),6)</f>
        <v>0</v>
      </c>
      <c r="DC1757">
        <f>ROUND((ROUND(AT1757*AG1757,2)*ROUND(0,7)),6)</f>
        <v>0</v>
      </c>
      <c r="DD1757" t="s">
        <v>3</v>
      </c>
      <c r="DE1757" t="s">
        <v>3</v>
      </c>
      <c r="DF1757">
        <f>ROUND(ROUND(AE1757*AI1757,2)*CX1757,2)</f>
        <v>0</v>
      </c>
      <c r="DG1757">
        <f t="shared" si="784"/>
        <v>0</v>
      </c>
      <c r="DH1757">
        <f t="shared" si="782"/>
        <v>0</v>
      </c>
      <c r="DI1757">
        <f t="shared" si="783"/>
        <v>0</v>
      </c>
      <c r="DJ1757">
        <f>DF1757</f>
        <v>0</v>
      </c>
      <c r="DK1757">
        <v>0</v>
      </c>
      <c r="DL1757" t="s">
        <v>3</v>
      </c>
      <c r="DM1757">
        <v>0</v>
      </c>
      <c r="DN1757" t="s">
        <v>3</v>
      </c>
      <c r="DO1757">
        <v>0</v>
      </c>
    </row>
    <row r="1758" spans="1:119" x14ac:dyDescent="0.2">
      <c r="A1758">
        <f>ROW(Source!A953)</f>
        <v>953</v>
      </c>
      <c r="B1758">
        <v>449016111</v>
      </c>
      <c r="C1758">
        <v>449000548</v>
      </c>
      <c r="D1758">
        <v>277865783</v>
      </c>
      <c r="E1758">
        <v>1</v>
      </c>
      <c r="F1758">
        <v>1</v>
      </c>
      <c r="G1758">
        <v>1</v>
      </c>
      <c r="H1758">
        <v>3</v>
      </c>
      <c r="I1758" t="s">
        <v>1799</v>
      </c>
      <c r="J1758" t="s">
        <v>1800</v>
      </c>
      <c r="K1758" t="s">
        <v>1801</v>
      </c>
      <c r="L1758">
        <v>1302</v>
      </c>
      <c r="N1758">
        <v>1003</v>
      </c>
      <c r="O1758" t="s">
        <v>588</v>
      </c>
      <c r="P1758" t="s">
        <v>588</v>
      </c>
      <c r="Q1758">
        <v>10</v>
      </c>
      <c r="W1758">
        <v>0</v>
      </c>
      <c r="X1758">
        <v>153135899</v>
      </c>
      <c r="Y1758">
        <f>(AT1758*ROUND(0,7))</f>
        <v>0</v>
      </c>
      <c r="AA1758">
        <v>57.7</v>
      </c>
      <c r="AB1758">
        <v>0</v>
      </c>
      <c r="AC1758">
        <v>0</v>
      </c>
      <c r="AD1758">
        <v>0</v>
      </c>
      <c r="AE1758">
        <v>37.71</v>
      </c>
      <c r="AF1758">
        <v>0</v>
      </c>
      <c r="AG1758">
        <v>0</v>
      </c>
      <c r="AH1758">
        <v>0</v>
      </c>
      <c r="AI1758">
        <v>1.53</v>
      </c>
      <c r="AJ1758">
        <v>1</v>
      </c>
      <c r="AK1758">
        <v>1</v>
      </c>
      <c r="AL1758">
        <v>1</v>
      </c>
      <c r="AM1758">
        <v>2</v>
      </c>
      <c r="AN1758">
        <v>0</v>
      </c>
      <c r="AO1758">
        <v>0</v>
      </c>
      <c r="AP1758">
        <v>1</v>
      </c>
      <c r="AQ1758">
        <v>1</v>
      </c>
      <c r="AR1758">
        <v>0</v>
      </c>
      <c r="AS1758" t="s">
        <v>3</v>
      </c>
      <c r="AT1758">
        <v>0.5</v>
      </c>
      <c r="AU1758" t="s">
        <v>135</v>
      </c>
      <c r="AV1758">
        <v>0</v>
      </c>
      <c r="AW1758">
        <v>2</v>
      </c>
      <c r="AX1758">
        <v>449000561</v>
      </c>
      <c r="AY1758">
        <v>1</v>
      </c>
      <c r="AZ1758">
        <v>0</v>
      </c>
      <c r="BA1758">
        <v>1833</v>
      </c>
      <c r="BB1758">
        <v>1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18.855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1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CV1758">
        <v>0</v>
      </c>
      <c r="CW1758">
        <v>0</v>
      </c>
      <c r="CX1758">
        <f>ROUND(Y1758*Source!I953,7)</f>
        <v>0</v>
      </c>
      <c r="CY1758">
        <f>AA1758</f>
        <v>57.7</v>
      </c>
      <c r="CZ1758">
        <f>AE1758</f>
        <v>37.71</v>
      </c>
      <c r="DA1758">
        <f>AI1758</f>
        <v>1.53</v>
      </c>
      <c r="DB1758">
        <f>ROUND((ROUND(AT1758*CZ1758,2)*ROUND(0,7)),6)</f>
        <v>0</v>
      </c>
      <c r="DC1758">
        <f>ROUND((ROUND(AT1758*AG1758,2)*ROUND(0,7)),6)</f>
        <v>0</v>
      </c>
      <c r="DD1758" t="s">
        <v>3</v>
      </c>
      <c r="DE1758" t="s">
        <v>3</v>
      </c>
      <c r="DF1758">
        <f>ROUND(ROUND(AE1758*AI1758,2)*CX1758,2)</f>
        <v>0</v>
      </c>
      <c r="DG1758">
        <f t="shared" si="784"/>
        <v>0</v>
      </c>
      <c r="DH1758">
        <f t="shared" si="782"/>
        <v>0</v>
      </c>
      <c r="DI1758">
        <f t="shared" si="783"/>
        <v>0</v>
      </c>
      <c r="DJ1758">
        <f>DF1758</f>
        <v>0</v>
      </c>
      <c r="DK1758">
        <v>0</v>
      </c>
      <c r="DL1758" t="s">
        <v>3</v>
      </c>
      <c r="DM1758">
        <v>0</v>
      </c>
      <c r="DN1758" t="s">
        <v>3</v>
      </c>
      <c r="DO1758">
        <v>0</v>
      </c>
    </row>
    <row r="1759" spans="1:119" x14ac:dyDescent="0.2">
      <c r="A1759">
        <f>ROW(Source!A953)</f>
        <v>953</v>
      </c>
      <c r="B1759">
        <v>449016111</v>
      </c>
      <c r="C1759">
        <v>449000548</v>
      </c>
      <c r="D1759">
        <v>277896271</v>
      </c>
      <c r="E1759">
        <v>1</v>
      </c>
      <c r="F1759">
        <v>1</v>
      </c>
      <c r="G1759">
        <v>1</v>
      </c>
      <c r="H1759">
        <v>3</v>
      </c>
      <c r="I1759" t="s">
        <v>1755</v>
      </c>
      <c r="J1759" t="s">
        <v>1756</v>
      </c>
      <c r="K1759" t="s">
        <v>1757</v>
      </c>
      <c r="L1759">
        <v>1346</v>
      </c>
      <c r="N1759">
        <v>1009</v>
      </c>
      <c r="O1759" t="s">
        <v>441</v>
      </c>
      <c r="P1759" t="s">
        <v>441</v>
      </c>
      <c r="Q1759">
        <v>1</v>
      </c>
      <c r="W1759">
        <v>0</v>
      </c>
      <c r="X1759">
        <v>628117784</v>
      </c>
      <c r="Y1759">
        <f>(AT1759*ROUND(0,7))</f>
        <v>0</v>
      </c>
      <c r="AA1759">
        <v>115.03</v>
      </c>
      <c r="AB1759">
        <v>0</v>
      </c>
      <c r="AC1759">
        <v>0</v>
      </c>
      <c r="AD1759">
        <v>0</v>
      </c>
      <c r="AE1759">
        <v>79.88</v>
      </c>
      <c r="AF1759">
        <v>0</v>
      </c>
      <c r="AG1759">
        <v>0</v>
      </c>
      <c r="AH1759">
        <v>0</v>
      </c>
      <c r="AI1759">
        <v>1.44</v>
      </c>
      <c r="AJ1759">
        <v>1</v>
      </c>
      <c r="AK1759">
        <v>1</v>
      </c>
      <c r="AL1759">
        <v>1</v>
      </c>
      <c r="AM1759">
        <v>2</v>
      </c>
      <c r="AN1759">
        <v>0</v>
      </c>
      <c r="AO1759">
        <v>0</v>
      </c>
      <c r="AP1759">
        <v>1</v>
      </c>
      <c r="AQ1759">
        <v>1</v>
      </c>
      <c r="AR1759">
        <v>0</v>
      </c>
      <c r="AS1759" t="s">
        <v>3</v>
      </c>
      <c r="AT1759">
        <v>0.05</v>
      </c>
      <c r="AU1759" t="s">
        <v>135</v>
      </c>
      <c r="AV1759">
        <v>0</v>
      </c>
      <c r="AW1759">
        <v>2</v>
      </c>
      <c r="AX1759">
        <v>449000562</v>
      </c>
      <c r="AY1759">
        <v>1</v>
      </c>
      <c r="AZ1759">
        <v>0</v>
      </c>
      <c r="BA1759">
        <v>1834</v>
      </c>
      <c r="BB1759">
        <v>1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3.9939999999999998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1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CV1759">
        <v>0</v>
      </c>
      <c r="CW1759">
        <v>0</v>
      </c>
      <c r="CX1759">
        <f>ROUND(Y1759*Source!I953,7)</f>
        <v>0</v>
      </c>
      <c r="CY1759">
        <f>AA1759</f>
        <v>115.03</v>
      </c>
      <c r="CZ1759">
        <f>AE1759</f>
        <v>79.88</v>
      </c>
      <c r="DA1759">
        <f>AI1759</f>
        <v>1.44</v>
      </c>
      <c r="DB1759">
        <f>ROUND((ROUND(AT1759*CZ1759,2)*ROUND(0,7)),6)</f>
        <v>0</v>
      </c>
      <c r="DC1759">
        <f>ROUND((ROUND(AT1759*AG1759,2)*ROUND(0,7)),6)</f>
        <v>0</v>
      </c>
      <c r="DD1759" t="s">
        <v>3</v>
      </c>
      <c r="DE1759" t="s">
        <v>3</v>
      </c>
      <c r="DF1759">
        <f>ROUND(ROUND(AE1759*AI1759,2)*CX1759,2)</f>
        <v>0</v>
      </c>
      <c r="DG1759">
        <f t="shared" si="784"/>
        <v>0</v>
      </c>
      <c r="DH1759">
        <f t="shared" si="782"/>
        <v>0</v>
      </c>
      <c r="DI1759">
        <f t="shared" si="783"/>
        <v>0</v>
      </c>
      <c r="DJ1759">
        <f>DF1759</f>
        <v>0</v>
      </c>
      <c r="DK1759">
        <v>0</v>
      </c>
      <c r="DL1759" t="s">
        <v>3</v>
      </c>
      <c r="DM1759">
        <v>0</v>
      </c>
      <c r="DN1759" t="s">
        <v>3</v>
      </c>
      <c r="DO1759">
        <v>0</v>
      </c>
    </row>
    <row r="1760" spans="1:119" x14ac:dyDescent="0.2">
      <c r="A1760">
        <f>ROW(Source!A954)</f>
        <v>954</v>
      </c>
      <c r="B1760">
        <v>449016111</v>
      </c>
      <c r="C1760">
        <v>449000564</v>
      </c>
      <c r="D1760">
        <v>277560299</v>
      </c>
      <c r="E1760">
        <v>109</v>
      </c>
      <c r="F1760">
        <v>1</v>
      </c>
      <c r="G1760">
        <v>1</v>
      </c>
      <c r="H1760">
        <v>1</v>
      </c>
      <c r="I1760" t="s">
        <v>1843</v>
      </c>
      <c r="J1760" t="s">
        <v>3</v>
      </c>
      <c r="K1760" t="s">
        <v>1844</v>
      </c>
      <c r="L1760">
        <v>1191</v>
      </c>
      <c r="N1760">
        <v>1013</v>
      </c>
      <c r="O1760" t="s">
        <v>1203</v>
      </c>
      <c r="P1760" t="s">
        <v>1203</v>
      </c>
      <c r="Q1760">
        <v>1</v>
      </c>
      <c r="W1760">
        <v>0</v>
      </c>
      <c r="X1760">
        <v>-2012709214</v>
      </c>
      <c r="Y1760">
        <f>AT1760</f>
        <v>2.06</v>
      </c>
      <c r="AA1760">
        <v>0</v>
      </c>
      <c r="AB1760">
        <v>0</v>
      </c>
      <c r="AC1760">
        <v>0</v>
      </c>
      <c r="AD1760">
        <v>527.6</v>
      </c>
      <c r="AE1760">
        <v>0</v>
      </c>
      <c r="AF1760">
        <v>0</v>
      </c>
      <c r="AG1760">
        <v>0</v>
      </c>
      <c r="AH1760">
        <v>527.6</v>
      </c>
      <c r="AI1760">
        <v>1</v>
      </c>
      <c r="AJ1760">
        <v>1</v>
      </c>
      <c r="AK1760">
        <v>1</v>
      </c>
      <c r="AL1760">
        <v>1</v>
      </c>
      <c r="AM1760">
        <v>-2</v>
      </c>
      <c r="AN1760">
        <v>0</v>
      </c>
      <c r="AO1760">
        <v>0</v>
      </c>
      <c r="AP1760">
        <v>1</v>
      </c>
      <c r="AQ1760">
        <v>1</v>
      </c>
      <c r="AR1760">
        <v>0</v>
      </c>
      <c r="AS1760" t="s">
        <v>3</v>
      </c>
      <c r="AT1760">
        <v>2.06</v>
      </c>
      <c r="AU1760" t="s">
        <v>3</v>
      </c>
      <c r="AV1760">
        <v>1</v>
      </c>
      <c r="AW1760">
        <v>2</v>
      </c>
      <c r="AX1760">
        <v>449000572</v>
      </c>
      <c r="AY1760">
        <v>2</v>
      </c>
      <c r="AZ1760">
        <v>131072</v>
      </c>
      <c r="BA1760">
        <v>1836</v>
      </c>
      <c r="BB1760">
        <v>1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1086.856</v>
      </c>
      <c r="BN1760">
        <v>2.06</v>
      </c>
      <c r="BO1760">
        <v>0</v>
      </c>
      <c r="BP1760">
        <v>1</v>
      </c>
      <c r="BQ1760">
        <v>0</v>
      </c>
      <c r="BR1760">
        <v>0</v>
      </c>
      <c r="BS1760">
        <v>0</v>
      </c>
      <c r="BT1760">
        <v>1086.856</v>
      </c>
      <c r="BU1760">
        <v>2.06</v>
      </c>
      <c r="BV1760">
        <v>0</v>
      </c>
      <c r="BW1760">
        <v>1</v>
      </c>
      <c r="CU1760">
        <f>ROUND(AT1760*Source!I954*AH1760*AL1760,2)</f>
        <v>10.87</v>
      </c>
      <c r="CV1760">
        <f>ROUND(Y1760*Source!I954,7)</f>
        <v>2.06E-2</v>
      </c>
      <c r="CW1760">
        <v>0</v>
      </c>
      <c r="CX1760">
        <f>ROUND(Y1760*Source!I954,7)</f>
        <v>2.06E-2</v>
      </c>
      <c r="CY1760">
        <f>AD1760</f>
        <v>527.6</v>
      </c>
      <c r="CZ1760">
        <f>AH1760</f>
        <v>527.6</v>
      </c>
      <c r="DA1760">
        <f>AL1760</f>
        <v>1</v>
      </c>
      <c r="DB1760">
        <f>ROUND(ROUND(AT1760*CZ1760,2),6)</f>
        <v>1086.8599999999999</v>
      </c>
      <c r="DC1760">
        <f>ROUND(ROUND(AT1760*AG1760,2),6)</f>
        <v>0</v>
      </c>
      <c r="DD1760" t="s">
        <v>3</v>
      </c>
      <c r="DE1760" t="s">
        <v>3</v>
      </c>
      <c r="DF1760">
        <f>ROUND(ROUND(AE1760,2)*CX1760,2)</f>
        <v>0</v>
      </c>
      <c r="DG1760">
        <f t="shared" si="784"/>
        <v>0</v>
      </c>
      <c r="DH1760">
        <f t="shared" si="782"/>
        <v>0</v>
      </c>
      <c r="DI1760">
        <f t="shared" si="783"/>
        <v>10.87</v>
      </c>
      <c r="DJ1760">
        <f>DI1760</f>
        <v>10.87</v>
      </c>
      <c r="DK1760">
        <v>1</v>
      </c>
      <c r="DL1760" t="s">
        <v>3</v>
      </c>
      <c r="DM1760">
        <v>0</v>
      </c>
      <c r="DN1760" t="s">
        <v>3</v>
      </c>
      <c r="DO1760">
        <v>0</v>
      </c>
    </row>
    <row r="1761" spans="1:119" x14ac:dyDescent="0.2">
      <c r="A1761">
        <f>ROW(Source!A954)</f>
        <v>954</v>
      </c>
      <c r="B1761">
        <v>449016111</v>
      </c>
      <c r="C1761">
        <v>449000564</v>
      </c>
      <c r="D1761">
        <v>277560491</v>
      </c>
      <c r="E1761">
        <v>109</v>
      </c>
      <c r="F1761">
        <v>1</v>
      </c>
      <c r="G1761">
        <v>1</v>
      </c>
      <c r="H1761">
        <v>1</v>
      </c>
      <c r="I1761" t="s">
        <v>1204</v>
      </c>
      <c r="J1761" t="s">
        <v>3</v>
      </c>
      <c r="K1761" t="s">
        <v>1205</v>
      </c>
      <c r="L1761">
        <v>1191</v>
      </c>
      <c r="N1761">
        <v>1013</v>
      </c>
      <c r="O1761" t="s">
        <v>1203</v>
      </c>
      <c r="P1761" t="s">
        <v>1203</v>
      </c>
      <c r="Q1761">
        <v>1</v>
      </c>
      <c r="W1761">
        <v>0</v>
      </c>
      <c r="X1761">
        <v>-1417349443</v>
      </c>
      <c r="Y1761">
        <f>AT1761</f>
        <v>0.04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1</v>
      </c>
      <c r="AJ1761">
        <v>1</v>
      </c>
      <c r="AK1761">
        <v>1</v>
      </c>
      <c r="AL1761">
        <v>1</v>
      </c>
      <c r="AM1761">
        <v>-2</v>
      </c>
      <c r="AN1761">
        <v>0</v>
      </c>
      <c r="AO1761">
        <v>0</v>
      </c>
      <c r="AP1761">
        <v>1</v>
      </c>
      <c r="AQ1761">
        <v>1</v>
      </c>
      <c r="AR1761">
        <v>0</v>
      </c>
      <c r="AS1761" t="s">
        <v>3</v>
      </c>
      <c r="AT1761">
        <v>0.04</v>
      </c>
      <c r="AU1761" t="s">
        <v>3</v>
      </c>
      <c r="AV1761">
        <v>2</v>
      </c>
      <c r="AW1761">
        <v>2</v>
      </c>
      <c r="AX1761">
        <v>449000573</v>
      </c>
      <c r="AY1761">
        <v>1</v>
      </c>
      <c r="AZ1761">
        <v>0</v>
      </c>
      <c r="BA1761">
        <v>1837</v>
      </c>
      <c r="BB1761">
        <v>1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CV1761">
        <v>0</v>
      </c>
      <c r="CW1761">
        <v>0</v>
      </c>
      <c r="CX1761">
        <f>ROUND(Y1761*Source!I954,7)</f>
        <v>4.0000000000000002E-4</v>
      </c>
      <c r="CY1761">
        <f>AD1761</f>
        <v>0</v>
      </c>
      <c r="CZ1761">
        <f>AH1761</f>
        <v>0</v>
      </c>
      <c r="DA1761">
        <f>AL1761</f>
        <v>1</v>
      </c>
      <c r="DB1761">
        <f>ROUND(ROUND(AT1761*CZ1761,2),6)</f>
        <v>0</v>
      </c>
      <c r="DC1761">
        <f>ROUND(ROUND(AT1761*AG1761,2),6)</f>
        <v>0</v>
      </c>
      <c r="DD1761" t="s">
        <v>3</v>
      </c>
      <c r="DE1761" t="s">
        <v>3</v>
      </c>
      <c r="DF1761">
        <f>ROUND(ROUND(AE1761,2)*CX1761,2)</f>
        <v>0</v>
      </c>
      <c r="DG1761">
        <f t="shared" si="784"/>
        <v>0</v>
      </c>
      <c r="DH1761">
        <f t="shared" si="782"/>
        <v>0</v>
      </c>
      <c r="DI1761">
        <f t="shared" si="783"/>
        <v>0</v>
      </c>
      <c r="DJ1761">
        <f>DI1761</f>
        <v>0</v>
      </c>
      <c r="DK1761">
        <v>0</v>
      </c>
      <c r="DL1761" t="s">
        <v>3</v>
      </c>
      <c r="DM1761">
        <v>0</v>
      </c>
      <c r="DN1761" t="s">
        <v>3</v>
      </c>
      <c r="DO1761">
        <v>0</v>
      </c>
    </row>
    <row r="1762" spans="1:119" x14ac:dyDescent="0.2">
      <c r="A1762">
        <f>ROW(Source!A954)</f>
        <v>954</v>
      </c>
      <c r="B1762">
        <v>449016111</v>
      </c>
      <c r="C1762">
        <v>449000564</v>
      </c>
      <c r="D1762">
        <v>277944622</v>
      </c>
      <c r="E1762">
        <v>1</v>
      </c>
      <c r="F1762">
        <v>1</v>
      </c>
      <c r="G1762">
        <v>1</v>
      </c>
      <c r="H1762">
        <v>2</v>
      </c>
      <c r="I1762" t="s">
        <v>1220</v>
      </c>
      <c r="J1762" t="s">
        <v>1221</v>
      </c>
      <c r="K1762" t="s">
        <v>1222</v>
      </c>
      <c r="L1762">
        <v>1368</v>
      </c>
      <c r="N1762">
        <v>1011</v>
      </c>
      <c r="O1762" t="s">
        <v>1100</v>
      </c>
      <c r="P1762" t="s">
        <v>1100</v>
      </c>
      <c r="Q1762">
        <v>1</v>
      </c>
      <c r="W1762">
        <v>0</v>
      </c>
      <c r="X1762">
        <v>-776243211</v>
      </c>
      <c r="Y1762">
        <f>AT1762</f>
        <v>0.02</v>
      </c>
      <c r="AA1762">
        <v>0</v>
      </c>
      <c r="AB1762">
        <v>1626.29</v>
      </c>
      <c r="AC1762">
        <v>724.95</v>
      </c>
      <c r="AD1762">
        <v>0</v>
      </c>
      <c r="AE1762">
        <v>0</v>
      </c>
      <c r="AF1762">
        <v>1626.29</v>
      </c>
      <c r="AG1762">
        <v>724.95</v>
      </c>
      <c r="AH1762">
        <v>0</v>
      </c>
      <c r="AI1762">
        <v>1</v>
      </c>
      <c r="AJ1762">
        <v>1</v>
      </c>
      <c r="AK1762">
        <v>1</v>
      </c>
      <c r="AL1762">
        <v>1</v>
      </c>
      <c r="AM1762">
        <v>-2</v>
      </c>
      <c r="AN1762">
        <v>0</v>
      </c>
      <c r="AO1762">
        <v>0</v>
      </c>
      <c r="AP1762">
        <v>1</v>
      </c>
      <c r="AQ1762">
        <v>1</v>
      </c>
      <c r="AR1762">
        <v>0</v>
      </c>
      <c r="AS1762" t="s">
        <v>3</v>
      </c>
      <c r="AT1762">
        <v>0.02</v>
      </c>
      <c r="AU1762" t="s">
        <v>3</v>
      </c>
      <c r="AV1762">
        <v>1</v>
      </c>
      <c r="AW1762">
        <v>2</v>
      </c>
      <c r="AX1762">
        <v>449000574</v>
      </c>
      <c r="AY1762">
        <v>2</v>
      </c>
      <c r="AZ1762">
        <v>98304</v>
      </c>
      <c r="BA1762">
        <v>1838</v>
      </c>
      <c r="BB1762">
        <v>1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32.525799999999997</v>
      </c>
      <c r="BL1762">
        <v>14.499000000000001</v>
      </c>
      <c r="BM1762">
        <v>0</v>
      </c>
      <c r="BN1762">
        <v>0</v>
      </c>
      <c r="BO1762">
        <v>0.02</v>
      </c>
      <c r="BP1762">
        <v>1</v>
      </c>
      <c r="BQ1762">
        <v>0</v>
      </c>
      <c r="BR1762">
        <v>32.525799999999997</v>
      </c>
      <c r="BS1762">
        <v>14.499000000000001</v>
      </c>
      <c r="BT1762">
        <v>0</v>
      </c>
      <c r="BU1762">
        <v>0</v>
      </c>
      <c r="BV1762">
        <v>0.02</v>
      </c>
      <c r="BW1762">
        <v>1</v>
      </c>
      <c r="CV1762">
        <v>0</v>
      </c>
      <c r="CW1762">
        <f>ROUND(Y1762*Source!I954*DO1762,7)</f>
        <v>2.0000000000000001E-4</v>
      </c>
      <c r="CX1762">
        <f>ROUND(Y1762*Source!I954,7)</f>
        <v>2.0000000000000001E-4</v>
      </c>
      <c r="CY1762">
        <f>AB1762</f>
        <v>1626.29</v>
      </c>
      <c r="CZ1762">
        <f>AF1762</f>
        <v>1626.29</v>
      </c>
      <c r="DA1762">
        <f>AJ1762</f>
        <v>1</v>
      </c>
      <c r="DB1762">
        <f>ROUND(ROUND(AT1762*CZ1762,2),6)</f>
        <v>32.53</v>
      </c>
      <c r="DC1762">
        <f>ROUND(ROUND(AT1762*AG1762,2),6)</f>
        <v>14.5</v>
      </c>
      <c r="DD1762" t="s">
        <v>3</v>
      </c>
      <c r="DE1762" t="s">
        <v>3</v>
      </c>
      <c r="DF1762">
        <f>ROUND(ROUND(AE1762,2)*CX1762,2)</f>
        <v>0</v>
      </c>
      <c r="DG1762">
        <f t="shared" si="784"/>
        <v>0.33</v>
      </c>
      <c r="DH1762">
        <f t="shared" si="782"/>
        <v>0.14000000000000001</v>
      </c>
      <c r="DI1762">
        <f t="shared" si="783"/>
        <v>0</v>
      </c>
      <c r="DJ1762">
        <f>DG1762+DH1762</f>
        <v>0.47000000000000003</v>
      </c>
      <c r="DK1762">
        <v>1</v>
      </c>
      <c r="DL1762" t="s">
        <v>1223</v>
      </c>
      <c r="DM1762">
        <v>6</v>
      </c>
      <c r="DN1762" t="s">
        <v>1203</v>
      </c>
      <c r="DO1762">
        <v>1</v>
      </c>
    </row>
    <row r="1763" spans="1:119" x14ac:dyDescent="0.2">
      <c r="A1763">
        <f>ROW(Source!A954)</f>
        <v>954</v>
      </c>
      <c r="B1763">
        <v>449016111</v>
      </c>
      <c r="C1763">
        <v>449000564</v>
      </c>
      <c r="D1763">
        <v>277945805</v>
      </c>
      <c r="E1763">
        <v>1</v>
      </c>
      <c r="F1763">
        <v>1</v>
      </c>
      <c r="G1763">
        <v>1</v>
      </c>
      <c r="H1763">
        <v>2</v>
      </c>
      <c r="I1763" t="s">
        <v>1206</v>
      </c>
      <c r="J1763" t="s">
        <v>1207</v>
      </c>
      <c r="K1763" t="s">
        <v>1208</v>
      </c>
      <c r="L1763">
        <v>1368</v>
      </c>
      <c r="N1763">
        <v>1011</v>
      </c>
      <c r="O1763" t="s">
        <v>1100</v>
      </c>
      <c r="P1763" t="s">
        <v>1100</v>
      </c>
      <c r="Q1763">
        <v>1</v>
      </c>
      <c r="W1763">
        <v>0</v>
      </c>
      <c r="X1763">
        <v>721652621</v>
      </c>
      <c r="Y1763">
        <f>AT1763</f>
        <v>0.02</v>
      </c>
      <c r="AA1763">
        <v>0</v>
      </c>
      <c r="AB1763">
        <v>641.70000000000005</v>
      </c>
      <c r="AC1763">
        <v>539.69000000000005</v>
      </c>
      <c r="AD1763">
        <v>0</v>
      </c>
      <c r="AE1763">
        <v>0</v>
      </c>
      <c r="AF1763">
        <v>641.70000000000005</v>
      </c>
      <c r="AG1763">
        <v>539.69000000000005</v>
      </c>
      <c r="AH1763">
        <v>0</v>
      </c>
      <c r="AI1763">
        <v>1</v>
      </c>
      <c r="AJ1763">
        <v>1</v>
      </c>
      <c r="AK1763">
        <v>1</v>
      </c>
      <c r="AL1763">
        <v>1</v>
      </c>
      <c r="AM1763">
        <v>-2</v>
      </c>
      <c r="AN1763">
        <v>0</v>
      </c>
      <c r="AO1763">
        <v>0</v>
      </c>
      <c r="AP1763">
        <v>1</v>
      </c>
      <c r="AQ1763">
        <v>1</v>
      </c>
      <c r="AR1763">
        <v>0</v>
      </c>
      <c r="AS1763" t="s">
        <v>3</v>
      </c>
      <c r="AT1763">
        <v>0.02</v>
      </c>
      <c r="AU1763" t="s">
        <v>3</v>
      </c>
      <c r="AV1763">
        <v>1</v>
      </c>
      <c r="AW1763">
        <v>2</v>
      </c>
      <c r="AX1763">
        <v>449000575</v>
      </c>
      <c r="AY1763">
        <v>2</v>
      </c>
      <c r="AZ1763">
        <v>98304</v>
      </c>
      <c r="BA1763">
        <v>1839</v>
      </c>
      <c r="BB1763">
        <v>1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12.834000000000001</v>
      </c>
      <c r="BL1763">
        <v>10.793800000000001</v>
      </c>
      <c r="BM1763">
        <v>0</v>
      </c>
      <c r="BN1763">
        <v>0</v>
      </c>
      <c r="BO1763">
        <v>0.02</v>
      </c>
      <c r="BP1763">
        <v>1</v>
      </c>
      <c r="BQ1763">
        <v>0</v>
      </c>
      <c r="BR1763">
        <v>12.834000000000001</v>
      </c>
      <c r="BS1763">
        <v>10.793800000000001</v>
      </c>
      <c r="BT1763">
        <v>0</v>
      </c>
      <c r="BU1763">
        <v>0</v>
      </c>
      <c r="BV1763">
        <v>0.02</v>
      </c>
      <c r="BW1763">
        <v>1</v>
      </c>
      <c r="CV1763">
        <v>0</v>
      </c>
      <c r="CW1763">
        <f>ROUND(Y1763*Source!I954*DO1763,7)</f>
        <v>2.0000000000000001E-4</v>
      </c>
      <c r="CX1763">
        <f>ROUND(Y1763*Source!I954,7)</f>
        <v>2.0000000000000001E-4</v>
      </c>
      <c r="CY1763">
        <f>AB1763</f>
        <v>641.70000000000005</v>
      </c>
      <c r="CZ1763">
        <f>AF1763</f>
        <v>641.70000000000005</v>
      </c>
      <c r="DA1763">
        <f>AJ1763</f>
        <v>1</v>
      </c>
      <c r="DB1763">
        <f>ROUND(ROUND(AT1763*CZ1763,2),6)</f>
        <v>12.83</v>
      </c>
      <c r="DC1763">
        <f>ROUND(ROUND(AT1763*AG1763,2),6)</f>
        <v>10.79</v>
      </c>
      <c r="DD1763" t="s">
        <v>3</v>
      </c>
      <c r="DE1763" t="s">
        <v>3</v>
      </c>
      <c r="DF1763">
        <f>ROUND(ROUND(AE1763,2)*CX1763,2)</f>
        <v>0</v>
      </c>
      <c r="DG1763">
        <f t="shared" si="784"/>
        <v>0.13</v>
      </c>
      <c r="DH1763">
        <f t="shared" si="782"/>
        <v>0.11</v>
      </c>
      <c r="DI1763">
        <f t="shared" si="783"/>
        <v>0</v>
      </c>
      <c r="DJ1763">
        <f>DG1763+DH1763</f>
        <v>0.24</v>
      </c>
      <c r="DK1763">
        <v>1</v>
      </c>
      <c r="DL1763" t="s">
        <v>1209</v>
      </c>
      <c r="DM1763">
        <v>4</v>
      </c>
      <c r="DN1763" t="s">
        <v>1203</v>
      </c>
      <c r="DO1763">
        <v>1</v>
      </c>
    </row>
    <row r="1764" spans="1:119" x14ac:dyDescent="0.2">
      <c r="A1764">
        <f>ROW(Source!A954)</f>
        <v>954</v>
      </c>
      <c r="B1764">
        <v>449016111</v>
      </c>
      <c r="C1764">
        <v>449000564</v>
      </c>
      <c r="D1764">
        <v>277865757</v>
      </c>
      <c r="E1764">
        <v>1</v>
      </c>
      <c r="F1764">
        <v>1</v>
      </c>
      <c r="G1764">
        <v>1</v>
      </c>
      <c r="H1764">
        <v>3</v>
      </c>
      <c r="I1764" t="s">
        <v>1831</v>
      </c>
      <c r="J1764" t="s">
        <v>1832</v>
      </c>
      <c r="K1764" t="s">
        <v>1833</v>
      </c>
      <c r="L1764">
        <v>1301</v>
      </c>
      <c r="N1764">
        <v>1003</v>
      </c>
      <c r="O1764" t="s">
        <v>211</v>
      </c>
      <c r="P1764" t="s">
        <v>211</v>
      </c>
      <c r="Q1764">
        <v>1</v>
      </c>
      <c r="W1764">
        <v>0</v>
      </c>
      <c r="X1764">
        <v>-1339918502</v>
      </c>
      <c r="Y1764">
        <f>(AT1764*ROUND(0,7))</f>
        <v>0</v>
      </c>
      <c r="AA1764">
        <v>5.17</v>
      </c>
      <c r="AB1764">
        <v>0</v>
      </c>
      <c r="AC1764">
        <v>0</v>
      </c>
      <c r="AD1764">
        <v>0</v>
      </c>
      <c r="AE1764">
        <v>5.87</v>
      </c>
      <c r="AF1764">
        <v>0</v>
      </c>
      <c r="AG1764">
        <v>0</v>
      </c>
      <c r="AH1764">
        <v>0</v>
      </c>
      <c r="AI1764">
        <v>0.88</v>
      </c>
      <c r="AJ1764">
        <v>1</v>
      </c>
      <c r="AK1764">
        <v>1</v>
      </c>
      <c r="AL1764">
        <v>1</v>
      </c>
      <c r="AM1764">
        <v>2</v>
      </c>
      <c r="AN1764">
        <v>0</v>
      </c>
      <c r="AO1764">
        <v>0</v>
      </c>
      <c r="AP1764">
        <v>1</v>
      </c>
      <c r="AQ1764">
        <v>1</v>
      </c>
      <c r="AR1764">
        <v>0</v>
      </c>
      <c r="AS1764" t="s">
        <v>3</v>
      </c>
      <c r="AT1764">
        <v>13.33</v>
      </c>
      <c r="AU1764" t="s">
        <v>135</v>
      </c>
      <c r="AV1764">
        <v>0</v>
      </c>
      <c r="AW1764">
        <v>2</v>
      </c>
      <c r="AX1764">
        <v>449000576</v>
      </c>
      <c r="AY1764">
        <v>1</v>
      </c>
      <c r="AZ1764">
        <v>0</v>
      </c>
      <c r="BA1764">
        <v>1840</v>
      </c>
      <c r="BB1764">
        <v>1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78.247100000000003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1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CV1764">
        <v>0</v>
      </c>
      <c r="CW1764">
        <v>0</v>
      </c>
      <c r="CX1764">
        <f>ROUND(Y1764*Source!I954,7)</f>
        <v>0</v>
      </c>
      <c r="CY1764">
        <f>AA1764</f>
        <v>5.17</v>
      </c>
      <c r="CZ1764">
        <f>AE1764</f>
        <v>5.87</v>
      </c>
      <c r="DA1764">
        <f>AI1764</f>
        <v>0.88</v>
      </c>
      <c r="DB1764">
        <f>ROUND((ROUND(AT1764*CZ1764,2)*ROUND(0,7)),6)</f>
        <v>0</v>
      </c>
      <c r="DC1764">
        <f>ROUND((ROUND(AT1764*AG1764,2)*ROUND(0,7)),6)</f>
        <v>0</v>
      </c>
      <c r="DD1764" t="s">
        <v>3</v>
      </c>
      <c r="DE1764" t="s">
        <v>3</v>
      </c>
      <c r="DF1764">
        <f>ROUND(ROUND(AE1764*AI1764,2)*CX1764,2)</f>
        <v>0</v>
      </c>
      <c r="DG1764">
        <f t="shared" si="784"/>
        <v>0</v>
      </c>
      <c r="DH1764">
        <f t="shared" si="782"/>
        <v>0</v>
      </c>
      <c r="DI1764">
        <f t="shared" si="783"/>
        <v>0</v>
      </c>
      <c r="DJ1764">
        <f>DF1764</f>
        <v>0</v>
      </c>
      <c r="DK1764">
        <v>0</v>
      </c>
      <c r="DL1764" t="s">
        <v>3</v>
      </c>
      <c r="DM1764">
        <v>0</v>
      </c>
      <c r="DN1764" t="s">
        <v>3</v>
      </c>
      <c r="DO1764">
        <v>0</v>
      </c>
    </row>
    <row r="1765" spans="1:119" x14ac:dyDescent="0.2">
      <c r="A1765">
        <f>ROW(Source!A954)</f>
        <v>954</v>
      </c>
      <c r="B1765">
        <v>449016111</v>
      </c>
      <c r="C1765">
        <v>449000564</v>
      </c>
      <c r="D1765">
        <v>277865783</v>
      </c>
      <c r="E1765">
        <v>1</v>
      </c>
      <c r="F1765">
        <v>1</v>
      </c>
      <c r="G1765">
        <v>1</v>
      </c>
      <c r="H1765">
        <v>3</v>
      </c>
      <c r="I1765" t="s">
        <v>1799</v>
      </c>
      <c r="J1765" t="s">
        <v>1800</v>
      </c>
      <c r="K1765" t="s">
        <v>1801</v>
      </c>
      <c r="L1765">
        <v>1302</v>
      </c>
      <c r="N1765">
        <v>1003</v>
      </c>
      <c r="O1765" t="s">
        <v>588</v>
      </c>
      <c r="P1765" t="s">
        <v>588</v>
      </c>
      <c r="Q1765">
        <v>10</v>
      </c>
      <c r="W1765">
        <v>0</v>
      </c>
      <c r="X1765">
        <v>153135899</v>
      </c>
      <c r="Y1765">
        <f>(AT1765*ROUND(0,7))</f>
        <v>0</v>
      </c>
      <c r="AA1765">
        <v>57.7</v>
      </c>
      <c r="AB1765">
        <v>0</v>
      </c>
      <c r="AC1765">
        <v>0</v>
      </c>
      <c r="AD1765">
        <v>0</v>
      </c>
      <c r="AE1765">
        <v>37.71</v>
      </c>
      <c r="AF1765">
        <v>0</v>
      </c>
      <c r="AG1765">
        <v>0</v>
      </c>
      <c r="AH1765">
        <v>0</v>
      </c>
      <c r="AI1765">
        <v>1.53</v>
      </c>
      <c r="AJ1765">
        <v>1</v>
      </c>
      <c r="AK1765">
        <v>1</v>
      </c>
      <c r="AL1765">
        <v>1</v>
      </c>
      <c r="AM1765">
        <v>2</v>
      </c>
      <c r="AN1765">
        <v>0</v>
      </c>
      <c r="AO1765">
        <v>0</v>
      </c>
      <c r="AP1765">
        <v>1</v>
      </c>
      <c r="AQ1765">
        <v>1</v>
      </c>
      <c r="AR1765">
        <v>0</v>
      </c>
      <c r="AS1765" t="s">
        <v>3</v>
      </c>
      <c r="AT1765">
        <v>0.55000000000000004</v>
      </c>
      <c r="AU1765" t="s">
        <v>135</v>
      </c>
      <c r="AV1765">
        <v>0</v>
      </c>
      <c r="AW1765">
        <v>2</v>
      </c>
      <c r="AX1765">
        <v>449000577</v>
      </c>
      <c r="AY1765">
        <v>1</v>
      </c>
      <c r="AZ1765">
        <v>0</v>
      </c>
      <c r="BA1765">
        <v>1841</v>
      </c>
      <c r="BB1765">
        <v>1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20.740500000000001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1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CV1765">
        <v>0</v>
      </c>
      <c r="CW1765">
        <v>0</v>
      </c>
      <c r="CX1765">
        <f>ROUND(Y1765*Source!I954,7)</f>
        <v>0</v>
      </c>
      <c r="CY1765">
        <f>AA1765</f>
        <v>57.7</v>
      </c>
      <c r="CZ1765">
        <f>AE1765</f>
        <v>37.71</v>
      </c>
      <c r="DA1765">
        <f>AI1765</f>
        <v>1.53</v>
      </c>
      <c r="DB1765">
        <f>ROUND((ROUND(AT1765*CZ1765,2)*ROUND(0,7)),6)</f>
        <v>0</v>
      </c>
      <c r="DC1765">
        <f>ROUND((ROUND(AT1765*AG1765,2)*ROUND(0,7)),6)</f>
        <v>0</v>
      </c>
      <c r="DD1765" t="s">
        <v>3</v>
      </c>
      <c r="DE1765" t="s">
        <v>3</v>
      </c>
      <c r="DF1765">
        <f>ROUND(ROUND(AE1765*AI1765,2)*CX1765,2)</f>
        <v>0</v>
      </c>
      <c r="DG1765">
        <f t="shared" si="784"/>
        <v>0</v>
      </c>
      <c r="DH1765">
        <f t="shared" si="782"/>
        <v>0</v>
      </c>
      <c r="DI1765">
        <f t="shared" si="783"/>
        <v>0</v>
      </c>
      <c r="DJ1765">
        <f>DF1765</f>
        <v>0</v>
      </c>
      <c r="DK1765">
        <v>0</v>
      </c>
      <c r="DL1765" t="s">
        <v>3</v>
      </c>
      <c r="DM1765">
        <v>0</v>
      </c>
      <c r="DN1765" t="s">
        <v>3</v>
      </c>
      <c r="DO1765">
        <v>0</v>
      </c>
    </row>
    <row r="1766" spans="1:119" x14ac:dyDescent="0.2">
      <c r="A1766">
        <f>ROW(Source!A954)</f>
        <v>954</v>
      </c>
      <c r="B1766">
        <v>449016111</v>
      </c>
      <c r="C1766">
        <v>449000564</v>
      </c>
      <c r="D1766">
        <v>277896271</v>
      </c>
      <c r="E1766">
        <v>1</v>
      </c>
      <c r="F1766">
        <v>1</v>
      </c>
      <c r="G1766">
        <v>1</v>
      </c>
      <c r="H1766">
        <v>3</v>
      </c>
      <c r="I1766" t="s">
        <v>1755</v>
      </c>
      <c r="J1766" t="s">
        <v>1756</v>
      </c>
      <c r="K1766" t="s">
        <v>1757</v>
      </c>
      <c r="L1766">
        <v>1346</v>
      </c>
      <c r="N1766">
        <v>1009</v>
      </c>
      <c r="O1766" t="s">
        <v>441</v>
      </c>
      <c r="P1766" t="s">
        <v>441</v>
      </c>
      <c r="Q1766">
        <v>1</v>
      </c>
      <c r="W1766">
        <v>0</v>
      </c>
      <c r="X1766">
        <v>628117784</v>
      </c>
      <c r="Y1766">
        <f>(AT1766*ROUND(0,7))</f>
        <v>0</v>
      </c>
      <c r="AA1766">
        <v>115.03</v>
      </c>
      <c r="AB1766">
        <v>0</v>
      </c>
      <c r="AC1766">
        <v>0</v>
      </c>
      <c r="AD1766">
        <v>0</v>
      </c>
      <c r="AE1766">
        <v>79.88</v>
      </c>
      <c r="AF1766">
        <v>0</v>
      </c>
      <c r="AG1766">
        <v>0</v>
      </c>
      <c r="AH1766">
        <v>0</v>
      </c>
      <c r="AI1766">
        <v>1.44</v>
      </c>
      <c r="AJ1766">
        <v>1</v>
      </c>
      <c r="AK1766">
        <v>1</v>
      </c>
      <c r="AL1766">
        <v>1</v>
      </c>
      <c r="AM1766">
        <v>2</v>
      </c>
      <c r="AN1766">
        <v>0</v>
      </c>
      <c r="AO1766">
        <v>0</v>
      </c>
      <c r="AP1766">
        <v>1</v>
      </c>
      <c r="AQ1766">
        <v>1</v>
      </c>
      <c r="AR1766">
        <v>0</v>
      </c>
      <c r="AS1766" t="s">
        <v>3</v>
      </c>
      <c r="AT1766">
        <v>0.05</v>
      </c>
      <c r="AU1766" t="s">
        <v>135</v>
      </c>
      <c r="AV1766">
        <v>0</v>
      </c>
      <c r="AW1766">
        <v>2</v>
      </c>
      <c r="AX1766">
        <v>449000578</v>
      </c>
      <c r="AY1766">
        <v>1</v>
      </c>
      <c r="AZ1766">
        <v>0</v>
      </c>
      <c r="BA1766">
        <v>1842</v>
      </c>
      <c r="BB1766">
        <v>1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3.9939999999999998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1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CV1766">
        <v>0</v>
      </c>
      <c r="CW1766">
        <v>0</v>
      </c>
      <c r="CX1766">
        <f>ROUND(Y1766*Source!I954,7)</f>
        <v>0</v>
      </c>
      <c r="CY1766">
        <f>AA1766</f>
        <v>115.03</v>
      </c>
      <c r="CZ1766">
        <f>AE1766</f>
        <v>79.88</v>
      </c>
      <c r="DA1766">
        <f>AI1766</f>
        <v>1.44</v>
      </c>
      <c r="DB1766">
        <f>ROUND((ROUND(AT1766*CZ1766,2)*ROUND(0,7)),6)</f>
        <v>0</v>
      </c>
      <c r="DC1766">
        <f>ROUND((ROUND(AT1766*AG1766,2)*ROUND(0,7)),6)</f>
        <v>0</v>
      </c>
      <c r="DD1766" t="s">
        <v>3</v>
      </c>
      <c r="DE1766" t="s">
        <v>3</v>
      </c>
      <c r="DF1766">
        <f>ROUND(ROUND(AE1766*AI1766,2)*CX1766,2)</f>
        <v>0</v>
      </c>
      <c r="DG1766">
        <f t="shared" si="784"/>
        <v>0</v>
      </c>
      <c r="DH1766">
        <f t="shared" si="782"/>
        <v>0</v>
      </c>
      <c r="DI1766">
        <f t="shared" si="783"/>
        <v>0</v>
      </c>
      <c r="DJ1766">
        <f>DF1766</f>
        <v>0</v>
      </c>
      <c r="DK1766">
        <v>0</v>
      </c>
      <c r="DL1766" t="s">
        <v>3</v>
      </c>
      <c r="DM1766">
        <v>0</v>
      </c>
      <c r="DN1766" t="s">
        <v>3</v>
      </c>
      <c r="DO1766">
        <v>0</v>
      </c>
    </row>
    <row r="1767" spans="1:119" x14ac:dyDescent="0.2">
      <c r="A1767">
        <f>ROW(Source!A955)</f>
        <v>955</v>
      </c>
      <c r="B1767">
        <v>449016111</v>
      </c>
      <c r="C1767">
        <v>449000580</v>
      </c>
      <c r="D1767">
        <v>277560299</v>
      </c>
      <c r="E1767">
        <v>109</v>
      </c>
      <c r="F1767">
        <v>1</v>
      </c>
      <c r="G1767">
        <v>1</v>
      </c>
      <c r="H1767">
        <v>1</v>
      </c>
      <c r="I1767" t="s">
        <v>1843</v>
      </c>
      <c r="J1767" t="s">
        <v>3</v>
      </c>
      <c r="K1767" t="s">
        <v>1844</v>
      </c>
      <c r="L1767">
        <v>1191</v>
      </c>
      <c r="N1767">
        <v>1013</v>
      </c>
      <c r="O1767" t="s">
        <v>1203</v>
      </c>
      <c r="P1767" t="s">
        <v>1203</v>
      </c>
      <c r="Q1767">
        <v>1</v>
      </c>
      <c r="W1767">
        <v>0</v>
      </c>
      <c r="X1767">
        <v>-2012709214</v>
      </c>
      <c r="Y1767">
        <f>AT1767</f>
        <v>2.82</v>
      </c>
      <c r="AA1767">
        <v>0</v>
      </c>
      <c r="AB1767">
        <v>0</v>
      </c>
      <c r="AC1767">
        <v>0</v>
      </c>
      <c r="AD1767">
        <v>527.6</v>
      </c>
      <c r="AE1767">
        <v>0</v>
      </c>
      <c r="AF1767">
        <v>0</v>
      </c>
      <c r="AG1767">
        <v>0</v>
      </c>
      <c r="AH1767">
        <v>527.6</v>
      </c>
      <c r="AI1767">
        <v>1</v>
      </c>
      <c r="AJ1767">
        <v>1</v>
      </c>
      <c r="AK1767">
        <v>1</v>
      </c>
      <c r="AL1767">
        <v>1</v>
      </c>
      <c r="AM1767">
        <v>-2</v>
      </c>
      <c r="AN1767">
        <v>0</v>
      </c>
      <c r="AO1767">
        <v>0</v>
      </c>
      <c r="AP1767">
        <v>1</v>
      </c>
      <c r="AQ1767">
        <v>1</v>
      </c>
      <c r="AR1767">
        <v>0</v>
      </c>
      <c r="AS1767" t="s">
        <v>3</v>
      </c>
      <c r="AT1767">
        <v>2.82</v>
      </c>
      <c r="AU1767" t="s">
        <v>3</v>
      </c>
      <c r="AV1767">
        <v>1</v>
      </c>
      <c r="AW1767">
        <v>2</v>
      </c>
      <c r="AX1767">
        <v>449000588</v>
      </c>
      <c r="AY1767">
        <v>2</v>
      </c>
      <c r="AZ1767">
        <v>131072</v>
      </c>
      <c r="BA1767">
        <v>1844</v>
      </c>
      <c r="BB1767">
        <v>1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1487.8319999999999</v>
      </c>
      <c r="BN1767">
        <v>2.82</v>
      </c>
      <c r="BO1767">
        <v>0</v>
      </c>
      <c r="BP1767">
        <v>1</v>
      </c>
      <c r="BQ1767">
        <v>0</v>
      </c>
      <c r="BR1767">
        <v>0</v>
      </c>
      <c r="BS1767">
        <v>0</v>
      </c>
      <c r="BT1767">
        <v>1487.8319999999999</v>
      </c>
      <c r="BU1767">
        <v>2.82</v>
      </c>
      <c r="BV1767">
        <v>0</v>
      </c>
      <c r="BW1767">
        <v>1</v>
      </c>
      <c r="CU1767">
        <f>ROUND(AT1767*Source!I955*AH1767*AL1767,2)</f>
        <v>14.88</v>
      </c>
      <c r="CV1767">
        <f>ROUND(Y1767*Source!I955,7)</f>
        <v>2.8199999999999999E-2</v>
      </c>
      <c r="CW1767">
        <v>0</v>
      </c>
      <c r="CX1767">
        <f>ROUND(Y1767*Source!I955,7)</f>
        <v>2.8199999999999999E-2</v>
      </c>
      <c r="CY1767">
        <f>AD1767</f>
        <v>527.6</v>
      </c>
      <c r="CZ1767">
        <f>AH1767</f>
        <v>527.6</v>
      </c>
      <c r="DA1767">
        <f>AL1767</f>
        <v>1</v>
      </c>
      <c r="DB1767">
        <f>ROUND(ROUND(AT1767*CZ1767,2),6)</f>
        <v>1487.83</v>
      </c>
      <c r="DC1767">
        <f>ROUND(ROUND(AT1767*AG1767,2),6)</f>
        <v>0</v>
      </c>
      <c r="DD1767" t="s">
        <v>3</v>
      </c>
      <c r="DE1767" t="s">
        <v>3</v>
      </c>
      <c r="DF1767">
        <f>ROUND(ROUND(AE1767,2)*CX1767,2)</f>
        <v>0</v>
      </c>
      <c r="DG1767">
        <f t="shared" si="784"/>
        <v>0</v>
      </c>
      <c r="DH1767">
        <f t="shared" si="782"/>
        <v>0</v>
      </c>
      <c r="DI1767">
        <f t="shared" si="783"/>
        <v>14.88</v>
      </c>
      <c r="DJ1767">
        <f>DI1767</f>
        <v>14.88</v>
      </c>
      <c r="DK1767">
        <v>1</v>
      </c>
      <c r="DL1767" t="s">
        <v>3</v>
      </c>
      <c r="DM1767">
        <v>0</v>
      </c>
      <c r="DN1767" t="s">
        <v>3</v>
      </c>
      <c r="DO1767">
        <v>0</v>
      </c>
    </row>
    <row r="1768" spans="1:119" x14ac:dyDescent="0.2">
      <c r="A1768">
        <f>ROW(Source!A955)</f>
        <v>955</v>
      </c>
      <c r="B1768">
        <v>449016111</v>
      </c>
      <c r="C1768">
        <v>449000580</v>
      </c>
      <c r="D1768">
        <v>277560491</v>
      </c>
      <c r="E1768">
        <v>109</v>
      </c>
      <c r="F1768">
        <v>1</v>
      </c>
      <c r="G1768">
        <v>1</v>
      </c>
      <c r="H1768">
        <v>1</v>
      </c>
      <c r="I1768" t="s">
        <v>1204</v>
      </c>
      <c r="J1768" t="s">
        <v>3</v>
      </c>
      <c r="K1768" t="s">
        <v>1205</v>
      </c>
      <c r="L1768">
        <v>1191</v>
      </c>
      <c r="N1768">
        <v>1013</v>
      </c>
      <c r="O1768" t="s">
        <v>1203</v>
      </c>
      <c r="P1768" t="s">
        <v>1203</v>
      </c>
      <c r="Q1768">
        <v>1</v>
      </c>
      <c r="W1768">
        <v>0</v>
      </c>
      <c r="X1768">
        <v>-1417349443</v>
      </c>
      <c r="Y1768">
        <f>AT1768</f>
        <v>0.18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1</v>
      </c>
      <c r="AJ1768">
        <v>1</v>
      </c>
      <c r="AK1768">
        <v>1</v>
      </c>
      <c r="AL1768">
        <v>1</v>
      </c>
      <c r="AM1768">
        <v>-2</v>
      </c>
      <c r="AN1768">
        <v>0</v>
      </c>
      <c r="AO1768">
        <v>0</v>
      </c>
      <c r="AP1768">
        <v>1</v>
      </c>
      <c r="AQ1768">
        <v>1</v>
      </c>
      <c r="AR1768">
        <v>0</v>
      </c>
      <c r="AS1768" t="s">
        <v>3</v>
      </c>
      <c r="AT1768">
        <v>0.18</v>
      </c>
      <c r="AU1768" t="s">
        <v>3</v>
      </c>
      <c r="AV1768">
        <v>2</v>
      </c>
      <c r="AW1768">
        <v>2</v>
      </c>
      <c r="AX1768">
        <v>449000589</v>
      </c>
      <c r="AY1768">
        <v>1</v>
      </c>
      <c r="AZ1768">
        <v>0</v>
      </c>
      <c r="BA1768">
        <v>1845</v>
      </c>
      <c r="BB1768">
        <v>1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CV1768">
        <v>0</v>
      </c>
      <c r="CW1768">
        <v>0</v>
      </c>
      <c r="CX1768">
        <f>ROUND(Y1768*Source!I955,7)</f>
        <v>1.8E-3</v>
      </c>
      <c r="CY1768">
        <f>AD1768</f>
        <v>0</v>
      </c>
      <c r="CZ1768">
        <f>AH1768</f>
        <v>0</v>
      </c>
      <c r="DA1768">
        <f>AL1768</f>
        <v>1</v>
      </c>
      <c r="DB1768">
        <f>ROUND(ROUND(AT1768*CZ1768,2),6)</f>
        <v>0</v>
      </c>
      <c r="DC1768">
        <f>ROUND(ROUND(AT1768*AG1768,2),6)</f>
        <v>0</v>
      </c>
      <c r="DD1768" t="s">
        <v>3</v>
      </c>
      <c r="DE1768" t="s">
        <v>3</v>
      </c>
      <c r="DF1768">
        <f>ROUND(ROUND(AE1768,2)*CX1768,2)</f>
        <v>0</v>
      </c>
      <c r="DG1768">
        <f t="shared" si="784"/>
        <v>0</v>
      </c>
      <c r="DH1768">
        <f t="shared" si="782"/>
        <v>0</v>
      </c>
      <c r="DI1768">
        <f t="shared" si="783"/>
        <v>0</v>
      </c>
      <c r="DJ1768">
        <f>DI1768</f>
        <v>0</v>
      </c>
      <c r="DK1768">
        <v>0</v>
      </c>
      <c r="DL1768" t="s">
        <v>3</v>
      </c>
      <c r="DM1768">
        <v>0</v>
      </c>
      <c r="DN1768" t="s">
        <v>3</v>
      </c>
      <c r="DO1768">
        <v>0</v>
      </c>
    </row>
    <row r="1769" spans="1:119" x14ac:dyDescent="0.2">
      <c r="A1769">
        <f>ROW(Source!A955)</f>
        <v>955</v>
      </c>
      <c r="B1769">
        <v>449016111</v>
      </c>
      <c r="C1769">
        <v>449000580</v>
      </c>
      <c r="D1769">
        <v>277944622</v>
      </c>
      <c r="E1769">
        <v>1</v>
      </c>
      <c r="F1769">
        <v>1</v>
      </c>
      <c r="G1769">
        <v>1</v>
      </c>
      <c r="H1769">
        <v>2</v>
      </c>
      <c r="I1769" t="s">
        <v>1220</v>
      </c>
      <c r="J1769" t="s">
        <v>1221</v>
      </c>
      <c r="K1769" t="s">
        <v>1222</v>
      </c>
      <c r="L1769">
        <v>1368</v>
      </c>
      <c r="N1769">
        <v>1011</v>
      </c>
      <c r="O1769" t="s">
        <v>1100</v>
      </c>
      <c r="P1769" t="s">
        <v>1100</v>
      </c>
      <c r="Q1769">
        <v>1</v>
      </c>
      <c r="W1769">
        <v>0</v>
      </c>
      <c r="X1769">
        <v>-776243211</v>
      </c>
      <c r="Y1769">
        <f>AT1769</f>
        <v>0.09</v>
      </c>
      <c r="AA1769">
        <v>0</v>
      </c>
      <c r="AB1769">
        <v>1626.29</v>
      </c>
      <c r="AC1769">
        <v>724.95</v>
      </c>
      <c r="AD1769">
        <v>0</v>
      </c>
      <c r="AE1769">
        <v>0</v>
      </c>
      <c r="AF1769">
        <v>1626.29</v>
      </c>
      <c r="AG1769">
        <v>724.95</v>
      </c>
      <c r="AH1769">
        <v>0</v>
      </c>
      <c r="AI1769">
        <v>1</v>
      </c>
      <c r="AJ1769">
        <v>1</v>
      </c>
      <c r="AK1769">
        <v>1</v>
      </c>
      <c r="AL1769">
        <v>1</v>
      </c>
      <c r="AM1769">
        <v>-2</v>
      </c>
      <c r="AN1769">
        <v>0</v>
      </c>
      <c r="AO1769">
        <v>0</v>
      </c>
      <c r="AP1769">
        <v>1</v>
      </c>
      <c r="AQ1769">
        <v>1</v>
      </c>
      <c r="AR1769">
        <v>0</v>
      </c>
      <c r="AS1769" t="s">
        <v>3</v>
      </c>
      <c r="AT1769">
        <v>0.09</v>
      </c>
      <c r="AU1769" t="s">
        <v>3</v>
      </c>
      <c r="AV1769">
        <v>1</v>
      </c>
      <c r="AW1769">
        <v>2</v>
      </c>
      <c r="AX1769">
        <v>449000590</v>
      </c>
      <c r="AY1769">
        <v>2</v>
      </c>
      <c r="AZ1769">
        <v>98304</v>
      </c>
      <c r="BA1769">
        <v>1846</v>
      </c>
      <c r="BB1769">
        <v>1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146.36609999999999</v>
      </c>
      <c r="BL1769">
        <v>65.245500000000007</v>
      </c>
      <c r="BM1769">
        <v>0</v>
      </c>
      <c r="BN1769">
        <v>0</v>
      </c>
      <c r="BO1769">
        <v>0.09</v>
      </c>
      <c r="BP1769">
        <v>1</v>
      </c>
      <c r="BQ1769">
        <v>0</v>
      </c>
      <c r="BR1769">
        <v>146.36609999999999</v>
      </c>
      <c r="BS1769">
        <v>65.245500000000007</v>
      </c>
      <c r="BT1769">
        <v>0</v>
      </c>
      <c r="BU1769">
        <v>0</v>
      </c>
      <c r="BV1769">
        <v>0.09</v>
      </c>
      <c r="BW1769">
        <v>1</v>
      </c>
      <c r="CV1769">
        <v>0</v>
      </c>
      <c r="CW1769">
        <f>ROUND(Y1769*Source!I955*DO1769,7)</f>
        <v>8.9999999999999998E-4</v>
      </c>
      <c r="CX1769">
        <f>ROUND(Y1769*Source!I955,7)</f>
        <v>8.9999999999999998E-4</v>
      </c>
      <c r="CY1769">
        <f>AB1769</f>
        <v>1626.29</v>
      </c>
      <c r="CZ1769">
        <f>AF1769</f>
        <v>1626.29</v>
      </c>
      <c r="DA1769">
        <f>AJ1769</f>
        <v>1</v>
      </c>
      <c r="DB1769">
        <f>ROUND(ROUND(AT1769*CZ1769,2),6)</f>
        <v>146.37</v>
      </c>
      <c r="DC1769">
        <f>ROUND(ROUND(AT1769*AG1769,2),6)</f>
        <v>65.25</v>
      </c>
      <c r="DD1769" t="s">
        <v>3</v>
      </c>
      <c r="DE1769" t="s">
        <v>3</v>
      </c>
      <c r="DF1769">
        <f>ROUND(ROUND(AE1769,2)*CX1769,2)</f>
        <v>0</v>
      </c>
      <c r="DG1769">
        <f t="shared" si="784"/>
        <v>1.46</v>
      </c>
      <c r="DH1769">
        <f t="shared" si="782"/>
        <v>0.65</v>
      </c>
      <c r="DI1769">
        <f t="shared" si="783"/>
        <v>0</v>
      </c>
      <c r="DJ1769">
        <f>DG1769+DH1769</f>
        <v>2.11</v>
      </c>
      <c r="DK1769">
        <v>1</v>
      </c>
      <c r="DL1769" t="s">
        <v>1223</v>
      </c>
      <c r="DM1769">
        <v>6</v>
      </c>
      <c r="DN1769" t="s">
        <v>1203</v>
      </c>
      <c r="DO1769">
        <v>1</v>
      </c>
    </row>
    <row r="1770" spans="1:119" x14ac:dyDescent="0.2">
      <c r="A1770">
        <f>ROW(Source!A955)</f>
        <v>955</v>
      </c>
      <c r="B1770">
        <v>449016111</v>
      </c>
      <c r="C1770">
        <v>449000580</v>
      </c>
      <c r="D1770">
        <v>277945805</v>
      </c>
      <c r="E1770">
        <v>1</v>
      </c>
      <c r="F1770">
        <v>1</v>
      </c>
      <c r="G1770">
        <v>1</v>
      </c>
      <c r="H1770">
        <v>2</v>
      </c>
      <c r="I1770" t="s">
        <v>1206</v>
      </c>
      <c r="J1770" t="s">
        <v>1207</v>
      </c>
      <c r="K1770" t="s">
        <v>1208</v>
      </c>
      <c r="L1770">
        <v>1368</v>
      </c>
      <c r="N1770">
        <v>1011</v>
      </c>
      <c r="O1770" t="s">
        <v>1100</v>
      </c>
      <c r="P1770" t="s">
        <v>1100</v>
      </c>
      <c r="Q1770">
        <v>1</v>
      </c>
      <c r="W1770">
        <v>0</v>
      </c>
      <c r="X1770">
        <v>721652621</v>
      </c>
      <c r="Y1770">
        <f>AT1770</f>
        <v>0.09</v>
      </c>
      <c r="AA1770">
        <v>0</v>
      </c>
      <c r="AB1770">
        <v>641.70000000000005</v>
      </c>
      <c r="AC1770">
        <v>539.69000000000005</v>
      </c>
      <c r="AD1770">
        <v>0</v>
      </c>
      <c r="AE1770">
        <v>0</v>
      </c>
      <c r="AF1770">
        <v>641.70000000000005</v>
      </c>
      <c r="AG1770">
        <v>539.69000000000005</v>
      </c>
      <c r="AH1770">
        <v>0</v>
      </c>
      <c r="AI1770">
        <v>1</v>
      </c>
      <c r="AJ1770">
        <v>1</v>
      </c>
      <c r="AK1770">
        <v>1</v>
      </c>
      <c r="AL1770">
        <v>1</v>
      </c>
      <c r="AM1770">
        <v>-2</v>
      </c>
      <c r="AN1770">
        <v>0</v>
      </c>
      <c r="AO1770">
        <v>0</v>
      </c>
      <c r="AP1770">
        <v>1</v>
      </c>
      <c r="AQ1770">
        <v>1</v>
      </c>
      <c r="AR1770">
        <v>0</v>
      </c>
      <c r="AS1770" t="s">
        <v>3</v>
      </c>
      <c r="AT1770">
        <v>0.09</v>
      </c>
      <c r="AU1770" t="s">
        <v>3</v>
      </c>
      <c r="AV1770">
        <v>1</v>
      </c>
      <c r="AW1770">
        <v>2</v>
      </c>
      <c r="AX1770">
        <v>449000591</v>
      </c>
      <c r="AY1770">
        <v>2</v>
      </c>
      <c r="AZ1770">
        <v>98304</v>
      </c>
      <c r="BA1770">
        <v>1847</v>
      </c>
      <c r="BB1770">
        <v>1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57.753</v>
      </c>
      <c r="BL1770">
        <v>48.572100000000006</v>
      </c>
      <c r="BM1770">
        <v>0</v>
      </c>
      <c r="BN1770">
        <v>0</v>
      </c>
      <c r="BO1770">
        <v>0.09</v>
      </c>
      <c r="BP1770">
        <v>1</v>
      </c>
      <c r="BQ1770">
        <v>0</v>
      </c>
      <c r="BR1770">
        <v>57.753</v>
      </c>
      <c r="BS1770">
        <v>48.572100000000006</v>
      </c>
      <c r="BT1770">
        <v>0</v>
      </c>
      <c r="BU1770">
        <v>0</v>
      </c>
      <c r="BV1770">
        <v>0.09</v>
      </c>
      <c r="BW1770">
        <v>1</v>
      </c>
      <c r="CV1770">
        <v>0</v>
      </c>
      <c r="CW1770">
        <f>ROUND(Y1770*Source!I955*DO1770,7)</f>
        <v>8.9999999999999998E-4</v>
      </c>
      <c r="CX1770">
        <f>ROUND(Y1770*Source!I955,7)</f>
        <v>8.9999999999999998E-4</v>
      </c>
      <c r="CY1770">
        <f>AB1770</f>
        <v>641.70000000000005</v>
      </c>
      <c r="CZ1770">
        <f>AF1770</f>
        <v>641.70000000000005</v>
      </c>
      <c r="DA1770">
        <f>AJ1770</f>
        <v>1</v>
      </c>
      <c r="DB1770">
        <f>ROUND(ROUND(AT1770*CZ1770,2),6)</f>
        <v>57.75</v>
      </c>
      <c r="DC1770">
        <f>ROUND(ROUND(AT1770*AG1770,2),6)</f>
        <v>48.57</v>
      </c>
      <c r="DD1770" t="s">
        <v>3</v>
      </c>
      <c r="DE1770" t="s">
        <v>3</v>
      </c>
      <c r="DF1770">
        <f>ROUND(ROUND(AE1770,2)*CX1770,2)</f>
        <v>0</v>
      </c>
      <c r="DG1770">
        <f t="shared" si="784"/>
        <v>0.57999999999999996</v>
      </c>
      <c r="DH1770">
        <f t="shared" si="782"/>
        <v>0.49</v>
      </c>
      <c r="DI1770">
        <f t="shared" si="783"/>
        <v>0</v>
      </c>
      <c r="DJ1770">
        <f>DG1770+DH1770</f>
        <v>1.0699999999999998</v>
      </c>
      <c r="DK1770">
        <v>1</v>
      </c>
      <c r="DL1770" t="s">
        <v>1209</v>
      </c>
      <c r="DM1770">
        <v>4</v>
      </c>
      <c r="DN1770" t="s">
        <v>1203</v>
      </c>
      <c r="DO1770">
        <v>1</v>
      </c>
    </row>
    <row r="1771" spans="1:119" x14ac:dyDescent="0.2">
      <c r="A1771">
        <f>ROW(Source!A955)</f>
        <v>955</v>
      </c>
      <c r="B1771">
        <v>449016111</v>
      </c>
      <c r="C1771">
        <v>449000580</v>
      </c>
      <c r="D1771">
        <v>277865757</v>
      </c>
      <c r="E1771">
        <v>1</v>
      </c>
      <c r="F1771">
        <v>1</v>
      </c>
      <c r="G1771">
        <v>1</v>
      </c>
      <c r="H1771">
        <v>3</v>
      </c>
      <c r="I1771" t="s">
        <v>1831</v>
      </c>
      <c r="J1771" t="s">
        <v>1832</v>
      </c>
      <c r="K1771" t="s">
        <v>1833</v>
      </c>
      <c r="L1771">
        <v>1301</v>
      </c>
      <c r="N1771">
        <v>1003</v>
      </c>
      <c r="O1771" t="s">
        <v>211</v>
      </c>
      <c r="P1771" t="s">
        <v>211</v>
      </c>
      <c r="Q1771">
        <v>1</v>
      </c>
      <c r="W1771">
        <v>0</v>
      </c>
      <c r="X1771">
        <v>-1339918502</v>
      </c>
      <c r="Y1771">
        <f>(AT1771*ROUND(0,7))</f>
        <v>0</v>
      </c>
      <c r="AA1771">
        <v>5.17</v>
      </c>
      <c r="AB1771">
        <v>0</v>
      </c>
      <c r="AC1771">
        <v>0</v>
      </c>
      <c r="AD1771">
        <v>0</v>
      </c>
      <c r="AE1771">
        <v>5.87</v>
      </c>
      <c r="AF1771">
        <v>0</v>
      </c>
      <c r="AG1771">
        <v>0</v>
      </c>
      <c r="AH1771">
        <v>0</v>
      </c>
      <c r="AI1771">
        <v>0.88</v>
      </c>
      <c r="AJ1771">
        <v>1</v>
      </c>
      <c r="AK1771">
        <v>1</v>
      </c>
      <c r="AL1771">
        <v>1</v>
      </c>
      <c r="AM1771">
        <v>2</v>
      </c>
      <c r="AN1771">
        <v>0</v>
      </c>
      <c r="AO1771">
        <v>0</v>
      </c>
      <c r="AP1771">
        <v>1</v>
      </c>
      <c r="AQ1771">
        <v>1</v>
      </c>
      <c r="AR1771">
        <v>0</v>
      </c>
      <c r="AS1771" t="s">
        <v>3</v>
      </c>
      <c r="AT1771">
        <v>13.33</v>
      </c>
      <c r="AU1771" t="s">
        <v>135</v>
      </c>
      <c r="AV1771">
        <v>0</v>
      </c>
      <c r="AW1771">
        <v>2</v>
      </c>
      <c r="AX1771">
        <v>449000592</v>
      </c>
      <c r="AY1771">
        <v>1</v>
      </c>
      <c r="AZ1771">
        <v>0</v>
      </c>
      <c r="BA1771">
        <v>1848</v>
      </c>
      <c r="BB1771">
        <v>1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78.247100000000003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1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CV1771">
        <v>0</v>
      </c>
      <c r="CW1771">
        <v>0</v>
      </c>
      <c r="CX1771">
        <f>ROUND(Y1771*Source!I955,7)</f>
        <v>0</v>
      </c>
      <c r="CY1771">
        <f>AA1771</f>
        <v>5.17</v>
      </c>
      <c r="CZ1771">
        <f>AE1771</f>
        <v>5.87</v>
      </c>
      <c r="DA1771">
        <f>AI1771</f>
        <v>0.88</v>
      </c>
      <c r="DB1771">
        <f>ROUND((ROUND(AT1771*CZ1771,2)*ROUND(0,7)),6)</f>
        <v>0</v>
      </c>
      <c r="DC1771">
        <f>ROUND((ROUND(AT1771*AG1771,2)*ROUND(0,7)),6)</f>
        <v>0</v>
      </c>
      <c r="DD1771" t="s">
        <v>3</v>
      </c>
      <c r="DE1771" t="s">
        <v>3</v>
      </c>
      <c r="DF1771">
        <f>ROUND(ROUND(AE1771*AI1771,2)*CX1771,2)</f>
        <v>0</v>
      </c>
      <c r="DG1771">
        <f t="shared" si="784"/>
        <v>0</v>
      </c>
      <c r="DH1771">
        <f t="shared" si="782"/>
        <v>0</v>
      </c>
      <c r="DI1771">
        <f t="shared" si="783"/>
        <v>0</v>
      </c>
      <c r="DJ1771">
        <f>DF1771</f>
        <v>0</v>
      </c>
      <c r="DK1771">
        <v>0</v>
      </c>
      <c r="DL1771" t="s">
        <v>3</v>
      </c>
      <c r="DM1771">
        <v>0</v>
      </c>
      <c r="DN1771" t="s">
        <v>3</v>
      </c>
      <c r="DO1771">
        <v>0</v>
      </c>
    </row>
    <row r="1772" spans="1:119" x14ac:dyDescent="0.2">
      <c r="A1772">
        <f>ROW(Source!A955)</f>
        <v>955</v>
      </c>
      <c r="B1772">
        <v>449016111</v>
      </c>
      <c r="C1772">
        <v>449000580</v>
      </c>
      <c r="D1772">
        <v>277865783</v>
      </c>
      <c r="E1772">
        <v>1</v>
      </c>
      <c r="F1772">
        <v>1</v>
      </c>
      <c r="G1772">
        <v>1</v>
      </c>
      <c r="H1772">
        <v>3</v>
      </c>
      <c r="I1772" t="s">
        <v>1799</v>
      </c>
      <c r="J1772" t="s">
        <v>1800</v>
      </c>
      <c r="K1772" t="s">
        <v>1801</v>
      </c>
      <c r="L1772">
        <v>1302</v>
      </c>
      <c r="N1772">
        <v>1003</v>
      </c>
      <c r="O1772" t="s">
        <v>588</v>
      </c>
      <c r="P1772" t="s">
        <v>588</v>
      </c>
      <c r="Q1772">
        <v>10</v>
      </c>
      <c r="W1772">
        <v>0</v>
      </c>
      <c r="X1772">
        <v>153135899</v>
      </c>
      <c r="Y1772">
        <f>(AT1772*ROUND(0,7))</f>
        <v>0</v>
      </c>
      <c r="AA1772">
        <v>57.7</v>
      </c>
      <c r="AB1772">
        <v>0</v>
      </c>
      <c r="AC1772">
        <v>0</v>
      </c>
      <c r="AD1772">
        <v>0</v>
      </c>
      <c r="AE1772">
        <v>37.71</v>
      </c>
      <c r="AF1772">
        <v>0</v>
      </c>
      <c r="AG1772">
        <v>0</v>
      </c>
      <c r="AH1772">
        <v>0</v>
      </c>
      <c r="AI1772">
        <v>1.53</v>
      </c>
      <c r="AJ1772">
        <v>1</v>
      </c>
      <c r="AK1772">
        <v>1</v>
      </c>
      <c r="AL1772">
        <v>1</v>
      </c>
      <c r="AM1772">
        <v>2</v>
      </c>
      <c r="AN1772">
        <v>0</v>
      </c>
      <c r="AO1772">
        <v>0</v>
      </c>
      <c r="AP1772">
        <v>1</v>
      </c>
      <c r="AQ1772">
        <v>1</v>
      </c>
      <c r="AR1772">
        <v>0</v>
      </c>
      <c r="AS1772" t="s">
        <v>3</v>
      </c>
      <c r="AT1772">
        <v>0.6</v>
      </c>
      <c r="AU1772" t="s">
        <v>135</v>
      </c>
      <c r="AV1772">
        <v>0</v>
      </c>
      <c r="AW1772">
        <v>2</v>
      </c>
      <c r="AX1772">
        <v>449000593</v>
      </c>
      <c r="AY1772">
        <v>1</v>
      </c>
      <c r="AZ1772">
        <v>0</v>
      </c>
      <c r="BA1772">
        <v>1849</v>
      </c>
      <c r="BB1772">
        <v>1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22.626000000000001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1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CV1772">
        <v>0</v>
      </c>
      <c r="CW1772">
        <v>0</v>
      </c>
      <c r="CX1772">
        <f>ROUND(Y1772*Source!I955,7)</f>
        <v>0</v>
      </c>
      <c r="CY1772">
        <f>AA1772</f>
        <v>57.7</v>
      </c>
      <c r="CZ1772">
        <f>AE1772</f>
        <v>37.71</v>
      </c>
      <c r="DA1772">
        <f>AI1772</f>
        <v>1.53</v>
      </c>
      <c r="DB1772">
        <f>ROUND((ROUND(AT1772*CZ1772,2)*ROUND(0,7)),6)</f>
        <v>0</v>
      </c>
      <c r="DC1772">
        <f>ROUND((ROUND(AT1772*AG1772,2)*ROUND(0,7)),6)</f>
        <v>0</v>
      </c>
      <c r="DD1772" t="s">
        <v>3</v>
      </c>
      <c r="DE1772" t="s">
        <v>3</v>
      </c>
      <c r="DF1772">
        <f>ROUND(ROUND(AE1772*AI1772,2)*CX1772,2)</f>
        <v>0</v>
      </c>
      <c r="DG1772">
        <f t="shared" si="784"/>
        <v>0</v>
      </c>
      <c r="DH1772">
        <f t="shared" si="782"/>
        <v>0</v>
      </c>
      <c r="DI1772">
        <f t="shared" si="783"/>
        <v>0</v>
      </c>
      <c r="DJ1772">
        <f>DF1772</f>
        <v>0</v>
      </c>
      <c r="DK1772">
        <v>0</v>
      </c>
      <c r="DL1772" t="s">
        <v>3</v>
      </c>
      <c r="DM1772">
        <v>0</v>
      </c>
      <c r="DN1772" t="s">
        <v>3</v>
      </c>
      <c r="DO1772">
        <v>0</v>
      </c>
    </row>
    <row r="1773" spans="1:119" x14ac:dyDescent="0.2">
      <c r="A1773">
        <f>ROW(Source!A955)</f>
        <v>955</v>
      </c>
      <c r="B1773">
        <v>449016111</v>
      </c>
      <c r="C1773">
        <v>449000580</v>
      </c>
      <c r="D1773">
        <v>277896271</v>
      </c>
      <c r="E1773">
        <v>1</v>
      </c>
      <c r="F1773">
        <v>1</v>
      </c>
      <c r="G1773">
        <v>1</v>
      </c>
      <c r="H1773">
        <v>3</v>
      </c>
      <c r="I1773" t="s">
        <v>1755</v>
      </c>
      <c r="J1773" t="s">
        <v>1756</v>
      </c>
      <c r="K1773" t="s">
        <v>1757</v>
      </c>
      <c r="L1773">
        <v>1346</v>
      </c>
      <c r="N1773">
        <v>1009</v>
      </c>
      <c r="O1773" t="s">
        <v>441</v>
      </c>
      <c r="P1773" t="s">
        <v>441</v>
      </c>
      <c r="Q1773">
        <v>1</v>
      </c>
      <c r="W1773">
        <v>0</v>
      </c>
      <c r="X1773">
        <v>628117784</v>
      </c>
      <c r="Y1773">
        <f>(AT1773*ROUND(0,7))</f>
        <v>0</v>
      </c>
      <c r="AA1773">
        <v>115.03</v>
      </c>
      <c r="AB1773">
        <v>0</v>
      </c>
      <c r="AC1773">
        <v>0</v>
      </c>
      <c r="AD1773">
        <v>0</v>
      </c>
      <c r="AE1773">
        <v>79.88</v>
      </c>
      <c r="AF1773">
        <v>0</v>
      </c>
      <c r="AG1773">
        <v>0</v>
      </c>
      <c r="AH1773">
        <v>0</v>
      </c>
      <c r="AI1773">
        <v>1.44</v>
      </c>
      <c r="AJ1773">
        <v>1</v>
      </c>
      <c r="AK1773">
        <v>1</v>
      </c>
      <c r="AL1773">
        <v>1</v>
      </c>
      <c r="AM1773">
        <v>2</v>
      </c>
      <c r="AN1773">
        <v>0</v>
      </c>
      <c r="AO1773">
        <v>0</v>
      </c>
      <c r="AP1773">
        <v>1</v>
      </c>
      <c r="AQ1773">
        <v>1</v>
      </c>
      <c r="AR1773">
        <v>0</v>
      </c>
      <c r="AS1773" t="s">
        <v>3</v>
      </c>
      <c r="AT1773">
        <v>0.05</v>
      </c>
      <c r="AU1773" t="s">
        <v>135</v>
      </c>
      <c r="AV1773">
        <v>0</v>
      </c>
      <c r="AW1773">
        <v>2</v>
      </c>
      <c r="AX1773">
        <v>449000594</v>
      </c>
      <c r="AY1773">
        <v>1</v>
      </c>
      <c r="AZ1773">
        <v>0</v>
      </c>
      <c r="BA1773">
        <v>1850</v>
      </c>
      <c r="BB1773">
        <v>1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3.9939999999999998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1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CV1773">
        <v>0</v>
      </c>
      <c r="CW1773">
        <v>0</v>
      </c>
      <c r="CX1773">
        <f>ROUND(Y1773*Source!I955,7)</f>
        <v>0</v>
      </c>
      <c r="CY1773">
        <f>AA1773</f>
        <v>115.03</v>
      </c>
      <c r="CZ1773">
        <f>AE1773</f>
        <v>79.88</v>
      </c>
      <c r="DA1773">
        <f>AI1773</f>
        <v>1.44</v>
      </c>
      <c r="DB1773">
        <f>ROUND((ROUND(AT1773*CZ1773,2)*ROUND(0,7)),6)</f>
        <v>0</v>
      </c>
      <c r="DC1773">
        <f>ROUND((ROUND(AT1773*AG1773,2)*ROUND(0,7)),6)</f>
        <v>0</v>
      </c>
      <c r="DD1773" t="s">
        <v>3</v>
      </c>
      <c r="DE1773" t="s">
        <v>3</v>
      </c>
      <c r="DF1773">
        <f>ROUND(ROUND(AE1773*AI1773,2)*CX1773,2)</f>
        <v>0</v>
      </c>
      <c r="DG1773">
        <f t="shared" si="784"/>
        <v>0</v>
      </c>
      <c r="DH1773">
        <f t="shared" si="782"/>
        <v>0</v>
      </c>
      <c r="DI1773">
        <f t="shared" si="783"/>
        <v>0</v>
      </c>
      <c r="DJ1773">
        <f>DF1773</f>
        <v>0</v>
      </c>
      <c r="DK1773">
        <v>0</v>
      </c>
      <c r="DL1773" t="s">
        <v>3</v>
      </c>
      <c r="DM1773">
        <v>0</v>
      </c>
      <c r="DN1773" t="s">
        <v>3</v>
      </c>
      <c r="DO1773">
        <v>0</v>
      </c>
    </row>
    <row r="1774" spans="1:119" x14ac:dyDescent="0.2">
      <c r="A1774">
        <f>ROW(Source!A991)</f>
        <v>991</v>
      </c>
      <c r="B1774">
        <v>449016111</v>
      </c>
      <c r="C1774">
        <v>449000596</v>
      </c>
      <c r="D1774">
        <v>277560234</v>
      </c>
      <c r="E1774">
        <v>109</v>
      </c>
      <c r="F1774">
        <v>1</v>
      </c>
      <c r="G1774">
        <v>1</v>
      </c>
      <c r="H1774">
        <v>1</v>
      </c>
      <c r="I1774" t="s">
        <v>1387</v>
      </c>
      <c r="J1774" t="s">
        <v>3</v>
      </c>
      <c r="K1774" t="s">
        <v>1388</v>
      </c>
      <c r="L1774">
        <v>1191</v>
      </c>
      <c r="N1774">
        <v>1013</v>
      </c>
      <c r="O1774" t="s">
        <v>1203</v>
      </c>
      <c r="P1774" t="s">
        <v>1203</v>
      </c>
      <c r="Q1774">
        <v>1</v>
      </c>
      <c r="W1774">
        <v>0</v>
      </c>
      <c r="X1774">
        <v>2031828327</v>
      </c>
      <c r="Y1774">
        <f t="shared" ref="Y1774:Y1786" si="785">AT1774</f>
        <v>154</v>
      </c>
      <c r="AA1774">
        <v>0</v>
      </c>
      <c r="AB1774">
        <v>0</v>
      </c>
      <c r="AC1774">
        <v>0</v>
      </c>
      <c r="AD1774">
        <v>439</v>
      </c>
      <c r="AE1774">
        <v>0</v>
      </c>
      <c r="AF1774">
        <v>0</v>
      </c>
      <c r="AG1774">
        <v>0</v>
      </c>
      <c r="AH1774">
        <v>439</v>
      </c>
      <c r="AI1774">
        <v>1</v>
      </c>
      <c r="AJ1774">
        <v>1</v>
      </c>
      <c r="AK1774">
        <v>1</v>
      </c>
      <c r="AL1774">
        <v>1</v>
      </c>
      <c r="AM1774">
        <v>-2</v>
      </c>
      <c r="AN1774">
        <v>0</v>
      </c>
      <c r="AO1774">
        <v>0</v>
      </c>
      <c r="AP1774">
        <v>1</v>
      </c>
      <c r="AQ1774">
        <v>1</v>
      </c>
      <c r="AR1774">
        <v>0</v>
      </c>
      <c r="AS1774" t="s">
        <v>3</v>
      </c>
      <c r="AT1774">
        <v>154</v>
      </c>
      <c r="AU1774" t="s">
        <v>3</v>
      </c>
      <c r="AV1774">
        <v>1</v>
      </c>
      <c r="AW1774">
        <v>2</v>
      </c>
      <c r="AX1774">
        <v>449000598</v>
      </c>
      <c r="AY1774">
        <v>2</v>
      </c>
      <c r="AZ1774">
        <v>131072</v>
      </c>
      <c r="BA1774">
        <v>1852</v>
      </c>
      <c r="BB1774">
        <v>1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67606</v>
      </c>
      <c r="BN1774">
        <v>154</v>
      </c>
      <c r="BO1774">
        <v>0</v>
      </c>
      <c r="BP1774">
        <v>1</v>
      </c>
      <c r="BQ1774">
        <v>0</v>
      </c>
      <c r="BR1774">
        <v>0</v>
      </c>
      <c r="BS1774">
        <v>0</v>
      </c>
      <c r="BT1774">
        <v>67606</v>
      </c>
      <c r="BU1774">
        <v>154</v>
      </c>
      <c r="BV1774">
        <v>0</v>
      </c>
      <c r="BW1774">
        <v>1</v>
      </c>
      <c r="CU1774">
        <f>ROUND(AT1774*Source!I991*AH1774*AL1774,2)</f>
        <v>676.06</v>
      </c>
      <c r="CV1774">
        <f>ROUND(Y1774*Source!I991,7)</f>
        <v>1.54</v>
      </c>
      <c r="CW1774">
        <v>0</v>
      </c>
      <c r="CX1774">
        <f>ROUND(Y1774*Source!I991,7)</f>
        <v>1.54</v>
      </c>
      <c r="CY1774">
        <f>AD1774</f>
        <v>439</v>
      </c>
      <c r="CZ1774">
        <f>AH1774</f>
        <v>439</v>
      </c>
      <c r="DA1774">
        <f>AL1774</f>
        <v>1</v>
      </c>
      <c r="DB1774">
        <f t="shared" ref="DB1774:DB1786" si="786">ROUND(ROUND(AT1774*CZ1774,2),6)</f>
        <v>67606</v>
      </c>
      <c r="DC1774">
        <f t="shared" ref="DC1774:DC1786" si="787">ROUND(ROUND(AT1774*AG1774,2),6)</f>
        <v>0</v>
      </c>
      <c r="DD1774" t="s">
        <v>3</v>
      </c>
      <c r="DE1774" t="s">
        <v>3</v>
      </c>
      <c r="DF1774">
        <f t="shared" ref="DF1774:DF1786" si="788">ROUND(ROUND(AE1774,2)*CX1774,2)</f>
        <v>0</v>
      </c>
      <c r="DG1774">
        <f t="shared" si="784"/>
        <v>0</v>
      </c>
      <c r="DH1774">
        <f t="shared" si="782"/>
        <v>0</v>
      </c>
      <c r="DI1774">
        <f t="shared" si="783"/>
        <v>676.06</v>
      </c>
      <c r="DJ1774">
        <f>DI1774</f>
        <v>676.06</v>
      </c>
      <c r="DK1774">
        <v>1</v>
      </c>
      <c r="DL1774" t="s">
        <v>3</v>
      </c>
      <c r="DM1774">
        <v>0</v>
      </c>
      <c r="DN1774" t="s">
        <v>3</v>
      </c>
      <c r="DO1774">
        <v>0</v>
      </c>
    </row>
    <row r="1775" spans="1:119" x14ac:dyDescent="0.2">
      <c r="A1775">
        <f>ROW(Source!A992)</f>
        <v>992</v>
      </c>
      <c r="B1775">
        <v>449016111</v>
      </c>
      <c r="C1775">
        <v>449000599</v>
      </c>
      <c r="D1775">
        <v>277560223</v>
      </c>
      <c r="E1775">
        <v>109</v>
      </c>
      <c r="F1775">
        <v>1</v>
      </c>
      <c r="G1775">
        <v>1</v>
      </c>
      <c r="H1775">
        <v>1</v>
      </c>
      <c r="I1775" t="s">
        <v>1389</v>
      </c>
      <c r="J1775" t="s">
        <v>3</v>
      </c>
      <c r="K1775" t="s">
        <v>1390</v>
      </c>
      <c r="L1775">
        <v>1191</v>
      </c>
      <c r="N1775">
        <v>1013</v>
      </c>
      <c r="O1775" t="s">
        <v>1203</v>
      </c>
      <c r="P1775" t="s">
        <v>1203</v>
      </c>
      <c r="Q1775">
        <v>1</v>
      </c>
      <c r="W1775">
        <v>0</v>
      </c>
      <c r="X1775">
        <v>-1046754522</v>
      </c>
      <c r="Y1775">
        <f t="shared" si="785"/>
        <v>88.5</v>
      </c>
      <c r="AA1775">
        <v>0</v>
      </c>
      <c r="AB1775">
        <v>0</v>
      </c>
      <c r="AC1775">
        <v>0</v>
      </c>
      <c r="AD1775">
        <v>420.87</v>
      </c>
      <c r="AE1775">
        <v>0</v>
      </c>
      <c r="AF1775">
        <v>0</v>
      </c>
      <c r="AG1775">
        <v>0</v>
      </c>
      <c r="AH1775">
        <v>420.87</v>
      </c>
      <c r="AI1775">
        <v>1</v>
      </c>
      <c r="AJ1775">
        <v>1</v>
      </c>
      <c r="AK1775">
        <v>1</v>
      </c>
      <c r="AL1775">
        <v>1</v>
      </c>
      <c r="AM1775">
        <v>-2</v>
      </c>
      <c r="AN1775">
        <v>0</v>
      </c>
      <c r="AO1775">
        <v>0</v>
      </c>
      <c r="AP1775">
        <v>1</v>
      </c>
      <c r="AQ1775">
        <v>1</v>
      </c>
      <c r="AR1775">
        <v>0</v>
      </c>
      <c r="AS1775" t="s">
        <v>3</v>
      </c>
      <c r="AT1775">
        <v>88.5</v>
      </c>
      <c r="AU1775" t="s">
        <v>3</v>
      </c>
      <c r="AV1775">
        <v>1</v>
      </c>
      <c r="AW1775">
        <v>2</v>
      </c>
      <c r="AX1775">
        <v>449000601</v>
      </c>
      <c r="AY1775">
        <v>2</v>
      </c>
      <c r="AZ1775">
        <v>131072</v>
      </c>
      <c r="BA1775">
        <v>1853</v>
      </c>
      <c r="BB1775">
        <v>1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37246.995000000003</v>
      </c>
      <c r="BN1775">
        <v>88.5</v>
      </c>
      <c r="BO1775">
        <v>0</v>
      </c>
      <c r="BP1775">
        <v>1</v>
      </c>
      <c r="BQ1775">
        <v>0</v>
      </c>
      <c r="BR1775">
        <v>0</v>
      </c>
      <c r="BS1775">
        <v>0</v>
      </c>
      <c r="BT1775">
        <v>37246.995000000003</v>
      </c>
      <c r="BU1775">
        <v>88.5</v>
      </c>
      <c r="BV1775">
        <v>0</v>
      </c>
      <c r="BW1775">
        <v>1</v>
      </c>
      <c r="CU1775">
        <f>ROUND(AT1775*Source!I992*AH1775*AL1775,2)</f>
        <v>372.47</v>
      </c>
      <c r="CV1775">
        <f>ROUND(Y1775*Source!I992,7)</f>
        <v>0.88500000000000001</v>
      </c>
      <c r="CW1775">
        <v>0</v>
      </c>
      <c r="CX1775">
        <f>ROUND(Y1775*Source!I992,7)</f>
        <v>0.88500000000000001</v>
      </c>
      <c r="CY1775">
        <f>AD1775</f>
        <v>420.87</v>
      </c>
      <c r="CZ1775">
        <f>AH1775</f>
        <v>420.87</v>
      </c>
      <c r="DA1775">
        <f>AL1775</f>
        <v>1</v>
      </c>
      <c r="DB1775">
        <f t="shared" si="786"/>
        <v>37247</v>
      </c>
      <c r="DC1775">
        <f t="shared" si="787"/>
        <v>0</v>
      </c>
      <c r="DD1775" t="s">
        <v>3</v>
      </c>
      <c r="DE1775" t="s">
        <v>3</v>
      </c>
      <c r="DF1775">
        <f t="shared" si="788"/>
        <v>0</v>
      </c>
      <c r="DG1775">
        <f t="shared" si="784"/>
        <v>0</v>
      </c>
      <c r="DH1775">
        <f t="shared" si="782"/>
        <v>0</v>
      </c>
      <c r="DI1775">
        <f t="shared" si="783"/>
        <v>372.47</v>
      </c>
      <c r="DJ1775">
        <f>DI1775</f>
        <v>372.47</v>
      </c>
      <c r="DK1775">
        <v>1</v>
      </c>
      <c r="DL1775" t="s">
        <v>3</v>
      </c>
      <c r="DM1775">
        <v>0</v>
      </c>
      <c r="DN1775" t="s">
        <v>3</v>
      </c>
      <c r="DO1775">
        <v>0</v>
      </c>
    </row>
    <row r="1776" spans="1:119" x14ac:dyDescent="0.2">
      <c r="A1776">
        <f>ROW(Source!A993)</f>
        <v>993</v>
      </c>
      <c r="B1776">
        <v>449016111</v>
      </c>
      <c r="C1776">
        <v>449000602</v>
      </c>
      <c r="D1776">
        <v>327091110</v>
      </c>
      <c r="E1776">
        <v>112</v>
      </c>
      <c r="F1776">
        <v>1</v>
      </c>
      <c r="G1776">
        <v>1</v>
      </c>
      <c r="H1776">
        <v>1</v>
      </c>
      <c r="I1776" t="s">
        <v>1387</v>
      </c>
      <c r="J1776" t="s">
        <v>3</v>
      </c>
      <c r="K1776" t="s">
        <v>1851</v>
      </c>
      <c r="L1776">
        <v>1191</v>
      </c>
      <c r="N1776">
        <v>1013</v>
      </c>
      <c r="O1776" t="s">
        <v>1203</v>
      </c>
      <c r="P1776" t="s">
        <v>1203</v>
      </c>
      <c r="Q1776">
        <v>1</v>
      </c>
      <c r="W1776">
        <v>0</v>
      </c>
      <c r="X1776">
        <v>370475345</v>
      </c>
      <c r="Y1776">
        <f t="shared" si="785"/>
        <v>5.9</v>
      </c>
      <c r="AA1776">
        <v>0</v>
      </c>
      <c r="AB1776">
        <v>0</v>
      </c>
      <c r="AC1776">
        <v>0</v>
      </c>
      <c r="AD1776">
        <v>439</v>
      </c>
      <c r="AE1776">
        <v>0</v>
      </c>
      <c r="AF1776">
        <v>0</v>
      </c>
      <c r="AG1776">
        <v>0</v>
      </c>
      <c r="AH1776">
        <v>439</v>
      </c>
      <c r="AI1776">
        <v>1</v>
      </c>
      <c r="AJ1776">
        <v>1</v>
      </c>
      <c r="AK1776">
        <v>1</v>
      </c>
      <c r="AL1776">
        <v>1</v>
      </c>
      <c r="AM1776">
        <v>-2</v>
      </c>
      <c r="AN1776">
        <v>0</v>
      </c>
      <c r="AO1776">
        <v>0</v>
      </c>
      <c r="AP1776">
        <v>1</v>
      </c>
      <c r="AQ1776">
        <v>1</v>
      </c>
      <c r="AR1776">
        <v>0</v>
      </c>
      <c r="AS1776" t="s">
        <v>3</v>
      </c>
      <c r="AT1776">
        <v>5.9</v>
      </c>
      <c r="AU1776" t="s">
        <v>3</v>
      </c>
      <c r="AV1776">
        <v>1</v>
      </c>
      <c r="AW1776">
        <v>2</v>
      </c>
      <c r="AX1776">
        <v>449000606</v>
      </c>
      <c r="AY1776">
        <v>2</v>
      </c>
      <c r="AZ1776">
        <v>131072</v>
      </c>
      <c r="BA1776">
        <v>1854</v>
      </c>
      <c r="BB1776">
        <v>1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2590.1000000000004</v>
      </c>
      <c r="BN1776">
        <v>5.9</v>
      </c>
      <c r="BO1776">
        <v>0</v>
      </c>
      <c r="BP1776">
        <v>1</v>
      </c>
      <c r="BQ1776">
        <v>0</v>
      </c>
      <c r="BR1776">
        <v>0</v>
      </c>
      <c r="BS1776">
        <v>0</v>
      </c>
      <c r="BT1776">
        <v>2590.1000000000004</v>
      </c>
      <c r="BU1776">
        <v>5.9</v>
      </c>
      <c r="BV1776">
        <v>0</v>
      </c>
      <c r="BW1776">
        <v>1</v>
      </c>
      <c r="CU1776">
        <f>ROUND(AT1776*Source!I993*AH1776*AL1776,2)</f>
        <v>2.59</v>
      </c>
      <c r="CV1776">
        <f>ROUND(Y1776*Source!I993,7)</f>
        <v>5.8999999999999999E-3</v>
      </c>
      <c r="CW1776">
        <v>0</v>
      </c>
      <c r="CX1776">
        <f>ROUND(Y1776*Source!I993,7)</f>
        <v>5.8999999999999999E-3</v>
      </c>
      <c r="CY1776">
        <f>AD1776</f>
        <v>439</v>
      </c>
      <c r="CZ1776">
        <f>AH1776</f>
        <v>439</v>
      </c>
      <c r="DA1776">
        <f>AL1776</f>
        <v>1</v>
      </c>
      <c r="DB1776">
        <f t="shared" si="786"/>
        <v>2590.1</v>
      </c>
      <c r="DC1776">
        <f t="shared" si="787"/>
        <v>0</v>
      </c>
      <c r="DD1776" t="s">
        <v>3</v>
      </c>
      <c r="DE1776" t="s">
        <v>3</v>
      </c>
      <c r="DF1776">
        <f t="shared" si="788"/>
        <v>0</v>
      </c>
      <c r="DG1776">
        <f t="shared" si="784"/>
        <v>0</v>
      </c>
      <c r="DH1776">
        <f t="shared" si="782"/>
        <v>0</v>
      </c>
      <c r="DI1776">
        <f t="shared" si="783"/>
        <v>2.59</v>
      </c>
      <c r="DJ1776">
        <f>DI1776</f>
        <v>2.59</v>
      </c>
      <c r="DK1776">
        <v>1</v>
      </c>
      <c r="DL1776" t="s">
        <v>3</v>
      </c>
      <c r="DM1776">
        <v>0</v>
      </c>
      <c r="DN1776" t="s">
        <v>3</v>
      </c>
      <c r="DO1776">
        <v>0</v>
      </c>
    </row>
    <row r="1777" spans="1:119" x14ac:dyDescent="0.2">
      <c r="A1777">
        <f>ROW(Source!A993)</f>
        <v>993</v>
      </c>
      <c r="B1777">
        <v>449016111</v>
      </c>
      <c r="C1777">
        <v>449000602</v>
      </c>
      <c r="D1777">
        <v>327091406</v>
      </c>
      <c r="E1777">
        <v>112</v>
      </c>
      <c r="F1777">
        <v>1</v>
      </c>
      <c r="G1777">
        <v>1</v>
      </c>
      <c r="H1777">
        <v>1</v>
      </c>
      <c r="I1777" t="s">
        <v>1204</v>
      </c>
      <c r="J1777" t="s">
        <v>3</v>
      </c>
      <c r="K1777" t="s">
        <v>1205</v>
      </c>
      <c r="L1777">
        <v>1191</v>
      </c>
      <c r="N1777">
        <v>1013</v>
      </c>
      <c r="O1777" t="s">
        <v>1203</v>
      </c>
      <c r="P1777" t="s">
        <v>1203</v>
      </c>
      <c r="Q1777">
        <v>1</v>
      </c>
      <c r="W1777">
        <v>0</v>
      </c>
      <c r="X1777">
        <v>-1417349443</v>
      </c>
      <c r="Y1777">
        <f t="shared" si="785"/>
        <v>29.39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1</v>
      </c>
      <c r="AJ1777">
        <v>1</v>
      </c>
      <c r="AK1777">
        <v>1</v>
      </c>
      <c r="AL1777">
        <v>1</v>
      </c>
      <c r="AM1777">
        <v>-2</v>
      </c>
      <c r="AN1777">
        <v>0</v>
      </c>
      <c r="AO1777">
        <v>0</v>
      </c>
      <c r="AP1777">
        <v>1</v>
      </c>
      <c r="AQ1777">
        <v>1</v>
      </c>
      <c r="AR1777">
        <v>0</v>
      </c>
      <c r="AS1777" t="s">
        <v>3</v>
      </c>
      <c r="AT1777">
        <v>29.39</v>
      </c>
      <c r="AU1777" t="s">
        <v>3</v>
      </c>
      <c r="AV1777">
        <v>2</v>
      </c>
      <c r="AW1777">
        <v>2</v>
      </c>
      <c r="AX1777">
        <v>449000607</v>
      </c>
      <c r="AY1777">
        <v>1</v>
      </c>
      <c r="AZ1777">
        <v>0</v>
      </c>
      <c r="BA1777">
        <v>1855</v>
      </c>
      <c r="BB1777">
        <v>1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CV1777">
        <v>0</v>
      </c>
      <c r="CW1777">
        <v>0</v>
      </c>
      <c r="CX1777">
        <f>ROUND(Y1777*Source!I993,7)</f>
        <v>2.9389999999999999E-2</v>
      </c>
      <c r="CY1777">
        <f>AD1777</f>
        <v>0</v>
      </c>
      <c r="CZ1777">
        <f>AH1777</f>
        <v>0</v>
      </c>
      <c r="DA1777">
        <f>AL1777</f>
        <v>1</v>
      </c>
      <c r="DB1777">
        <f t="shared" si="786"/>
        <v>0</v>
      </c>
      <c r="DC1777">
        <f t="shared" si="787"/>
        <v>0</v>
      </c>
      <c r="DD1777" t="s">
        <v>3</v>
      </c>
      <c r="DE1777" t="s">
        <v>3</v>
      </c>
      <c r="DF1777">
        <f t="shared" si="788"/>
        <v>0</v>
      </c>
      <c r="DG1777">
        <f t="shared" si="784"/>
        <v>0</v>
      </c>
      <c r="DH1777">
        <f t="shared" si="782"/>
        <v>0</v>
      </c>
      <c r="DI1777">
        <f t="shared" si="783"/>
        <v>0</v>
      </c>
      <c r="DJ1777">
        <f>DI1777</f>
        <v>0</v>
      </c>
      <c r="DK1777">
        <v>0</v>
      </c>
      <c r="DL1777" t="s">
        <v>3</v>
      </c>
      <c r="DM1777">
        <v>0</v>
      </c>
      <c r="DN1777" t="s">
        <v>3</v>
      </c>
      <c r="DO1777">
        <v>0</v>
      </c>
    </row>
    <row r="1778" spans="1:119" x14ac:dyDescent="0.2">
      <c r="A1778">
        <f>ROW(Source!A993)</f>
        <v>993</v>
      </c>
      <c r="B1778">
        <v>449016111</v>
      </c>
      <c r="C1778">
        <v>449000602</v>
      </c>
      <c r="D1778">
        <v>327211116</v>
      </c>
      <c r="E1778">
        <v>1</v>
      </c>
      <c r="F1778">
        <v>1</v>
      </c>
      <c r="G1778">
        <v>1</v>
      </c>
      <c r="H1778">
        <v>2</v>
      </c>
      <c r="I1778" t="s">
        <v>1907</v>
      </c>
      <c r="J1778" t="s">
        <v>1908</v>
      </c>
      <c r="K1778" t="s">
        <v>1909</v>
      </c>
      <c r="L1778">
        <v>1368</v>
      </c>
      <c r="N1778">
        <v>1011</v>
      </c>
      <c r="O1778" t="s">
        <v>1100</v>
      </c>
      <c r="P1778" t="s">
        <v>1100</v>
      </c>
      <c r="Q1778">
        <v>1</v>
      </c>
      <c r="W1778">
        <v>0</v>
      </c>
      <c r="X1778">
        <v>-1433415273</v>
      </c>
      <c r="Y1778">
        <f t="shared" si="785"/>
        <v>29.39</v>
      </c>
      <c r="AA1778">
        <v>0</v>
      </c>
      <c r="AB1778">
        <v>1231.93</v>
      </c>
      <c r="AC1778">
        <v>620.24</v>
      </c>
      <c r="AD1778">
        <v>0</v>
      </c>
      <c r="AE1778">
        <v>0</v>
      </c>
      <c r="AF1778">
        <v>947.64</v>
      </c>
      <c r="AG1778">
        <v>620.24</v>
      </c>
      <c r="AH1778">
        <v>0</v>
      </c>
      <c r="AI1778">
        <v>1</v>
      </c>
      <c r="AJ1778">
        <v>1.3</v>
      </c>
      <c r="AK1778">
        <v>1</v>
      </c>
      <c r="AL1778">
        <v>1</v>
      </c>
      <c r="AM1778">
        <v>2</v>
      </c>
      <c r="AN1778">
        <v>0</v>
      </c>
      <c r="AO1778">
        <v>0</v>
      </c>
      <c r="AP1778">
        <v>1</v>
      </c>
      <c r="AQ1778">
        <v>1</v>
      </c>
      <c r="AR1778">
        <v>0</v>
      </c>
      <c r="AS1778" t="s">
        <v>3</v>
      </c>
      <c r="AT1778">
        <v>29.39</v>
      </c>
      <c r="AU1778" t="s">
        <v>3</v>
      </c>
      <c r="AV1778">
        <v>1</v>
      </c>
      <c r="AW1778">
        <v>2</v>
      </c>
      <c r="AX1778">
        <v>449000608</v>
      </c>
      <c r="AY1778">
        <v>2</v>
      </c>
      <c r="AZ1778">
        <v>65536</v>
      </c>
      <c r="BA1778">
        <v>1856</v>
      </c>
      <c r="BB1778">
        <v>1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27851.139599999999</v>
      </c>
      <c r="BL1778">
        <v>18228.853600000002</v>
      </c>
      <c r="BM1778">
        <v>0</v>
      </c>
      <c r="BN1778">
        <v>0</v>
      </c>
      <c r="BO1778">
        <v>29.39</v>
      </c>
      <c r="BP1778">
        <v>1</v>
      </c>
      <c r="BQ1778">
        <v>0</v>
      </c>
      <c r="BR1778">
        <v>27851.139599999999</v>
      </c>
      <c r="BS1778">
        <v>18228.853600000002</v>
      </c>
      <c r="BT1778">
        <v>0</v>
      </c>
      <c r="BU1778">
        <v>0</v>
      </c>
      <c r="BV1778">
        <v>29.39</v>
      </c>
      <c r="BW1778">
        <v>1</v>
      </c>
      <c r="CV1778">
        <v>0</v>
      </c>
      <c r="CW1778">
        <f>ROUND(Y1778*Source!I993*DO1778,7)</f>
        <v>2.9389999999999999E-2</v>
      </c>
      <c r="CX1778">
        <f>ROUND(Y1778*Source!I993,7)</f>
        <v>2.9389999999999999E-2</v>
      </c>
      <c r="CY1778">
        <f>AB1778</f>
        <v>1231.93</v>
      </c>
      <c r="CZ1778">
        <f>AF1778</f>
        <v>947.64</v>
      </c>
      <c r="DA1778">
        <f>AJ1778</f>
        <v>1.3</v>
      </c>
      <c r="DB1778">
        <f t="shared" si="786"/>
        <v>27851.14</v>
      </c>
      <c r="DC1778">
        <f t="shared" si="787"/>
        <v>18228.849999999999</v>
      </c>
      <c r="DD1778" t="s">
        <v>3</v>
      </c>
      <c r="DE1778" t="s">
        <v>3</v>
      </c>
      <c r="DF1778">
        <f t="shared" si="788"/>
        <v>0</v>
      </c>
      <c r="DG1778">
        <f>ROUND(ROUND(AF1778*AJ1778,2)*CX1778,2)</f>
        <v>36.21</v>
      </c>
      <c r="DH1778">
        <f t="shared" si="782"/>
        <v>18.23</v>
      </c>
      <c r="DI1778">
        <f t="shared" si="783"/>
        <v>0</v>
      </c>
      <c r="DJ1778">
        <f>DG1778+DH1778</f>
        <v>54.44</v>
      </c>
      <c r="DK1778">
        <v>0</v>
      </c>
      <c r="DL1778" t="s">
        <v>1219</v>
      </c>
      <c r="DM1778">
        <v>5</v>
      </c>
      <c r="DN1778" t="s">
        <v>1203</v>
      </c>
      <c r="DO1778">
        <v>1</v>
      </c>
    </row>
    <row r="1779" spans="1:119" x14ac:dyDescent="0.2">
      <c r="A1779">
        <f>ROW(Source!A994)</f>
        <v>994</v>
      </c>
      <c r="B1779">
        <v>449016111</v>
      </c>
      <c r="C1779">
        <v>449000609</v>
      </c>
      <c r="D1779">
        <v>277560491</v>
      </c>
      <c r="E1779">
        <v>109</v>
      </c>
      <c r="F1779">
        <v>1</v>
      </c>
      <c r="G1779">
        <v>1</v>
      </c>
      <c r="H1779">
        <v>1</v>
      </c>
      <c r="I1779" t="s">
        <v>1204</v>
      </c>
      <c r="J1779" t="s">
        <v>3</v>
      </c>
      <c r="K1779" t="s">
        <v>1205</v>
      </c>
      <c r="L1779">
        <v>1191</v>
      </c>
      <c r="N1779">
        <v>1013</v>
      </c>
      <c r="O1779" t="s">
        <v>1203</v>
      </c>
      <c r="P1779" t="s">
        <v>1203</v>
      </c>
      <c r="Q1779">
        <v>1</v>
      </c>
      <c r="W1779">
        <v>0</v>
      </c>
      <c r="X1779">
        <v>-1417349443</v>
      </c>
      <c r="Y1779">
        <f t="shared" si="785"/>
        <v>32.75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1</v>
      </c>
      <c r="AJ1779">
        <v>1</v>
      </c>
      <c r="AK1779">
        <v>1</v>
      </c>
      <c r="AL1779">
        <v>1</v>
      </c>
      <c r="AM1779">
        <v>-2</v>
      </c>
      <c r="AN1779">
        <v>0</v>
      </c>
      <c r="AO1779">
        <v>0</v>
      </c>
      <c r="AP1779">
        <v>0</v>
      </c>
      <c r="AQ1779">
        <v>1</v>
      </c>
      <c r="AR1779">
        <v>0</v>
      </c>
      <c r="AS1779" t="s">
        <v>3</v>
      </c>
      <c r="AT1779">
        <v>32.75</v>
      </c>
      <c r="AU1779" t="s">
        <v>3</v>
      </c>
      <c r="AV1779">
        <v>2</v>
      </c>
      <c r="AW1779">
        <v>2</v>
      </c>
      <c r="AX1779">
        <v>449000612</v>
      </c>
      <c r="AY1779">
        <v>1</v>
      </c>
      <c r="AZ1779">
        <v>0</v>
      </c>
      <c r="BA1779">
        <v>1857</v>
      </c>
      <c r="BB1779">
        <v>1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0</v>
      </c>
      <c r="CV1779">
        <v>0</v>
      </c>
      <c r="CW1779">
        <v>0</v>
      </c>
      <c r="CX1779">
        <f>ROUND(Y1779*Source!I994,7)</f>
        <v>3.2750000000000001E-2</v>
      </c>
      <c r="CY1779">
        <f>AD1779</f>
        <v>0</v>
      </c>
      <c r="CZ1779">
        <f>AH1779</f>
        <v>0</v>
      </c>
      <c r="DA1779">
        <f>AL1779</f>
        <v>1</v>
      </c>
      <c r="DB1779">
        <f t="shared" si="786"/>
        <v>0</v>
      </c>
      <c r="DC1779">
        <f t="shared" si="787"/>
        <v>0</v>
      </c>
      <c r="DD1779" t="s">
        <v>3</v>
      </c>
      <c r="DE1779" t="s">
        <v>3</v>
      </c>
      <c r="DF1779">
        <f t="shared" si="788"/>
        <v>0</v>
      </c>
      <c r="DG1779">
        <f>ROUND(ROUND(AF1779,2)*CX1779,2)</f>
        <v>0</v>
      </c>
      <c r="DH1779">
        <f t="shared" si="782"/>
        <v>0</v>
      </c>
      <c r="DI1779">
        <f t="shared" si="783"/>
        <v>0</v>
      </c>
      <c r="DJ1779">
        <f>DI1779</f>
        <v>0</v>
      </c>
      <c r="DK1779">
        <v>0</v>
      </c>
      <c r="DL1779" t="s">
        <v>3</v>
      </c>
      <c r="DM1779">
        <v>0</v>
      </c>
      <c r="DN1779" t="s">
        <v>3</v>
      </c>
      <c r="DO1779">
        <v>0</v>
      </c>
    </row>
    <row r="1780" spans="1:119" x14ac:dyDescent="0.2">
      <c r="A1780">
        <f>ROW(Source!A994)</f>
        <v>994</v>
      </c>
      <c r="B1780">
        <v>449016111</v>
      </c>
      <c r="C1780">
        <v>449000609</v>
      </c>
      <c r="D1780">
        <v>277944074</v>
      </c>
      <c r="E1780">
        <v>1</v>
      </c>
      <c r="F1780">
        <v>1</v>
      </c>
      <c r="G1780">
        <v>1</v>
      </c>
      <c r="H1780">
        <v>2</v>
      </c>
      <c r="I1780" t="s">
        <v>1907</v>
      </c>
      <c r="J1780" t="s">
        <v>1908</v>
      </c>
      <c r="K1780" t="s">
        <v>1909</v>
      </c>
      <c r="L1780">
        <v>1368</v>
      </c>
      <c r="N1780">
        <v>1011</v>
      </c>
      <c r="O1780" t="s">
        <v>1100</v>
      </c>
      <c r="P1780" t="s">
        <v>1100</v>
      </c>
      <c r="Q1780">
        <v>1</v>
      </c>
      <c r="W1780">
        <v>0</v>
      </c>
      <c r="X1780">
        <v>-1605985032</v>
      </c>
      <c r="Y1780">
        <f t="shared" si="785"/>
        <v>32.75</v>
      </c>
      <c r="AA1780">
        <v>0</v>
      </c>
      <c r="AB1780">
        <v>1231.93</v>
      </c>
      <c r="AC1780">
        <v>620.24</v>
      </c>
      <c r="AD1780">
        <v>0</v>
      </c>
      <c r="AE1780">
        <v>0</v>
      </c>
      <c r="AF1780">
        <v>947.64</v>
      </c>
      <c r="AG1780">
        <v>620.24</v>
      </c>
      <c r="AH1780">
        <v>0</v>
      </c>
      <c r="AI1780">
        <v>1</v>
      </c>
      <c r="AJ1780">
        <v>1.3</v>
      </c>
      <c r="AK1780">
        <v>1</v>
      </c>
      <c r="AL1780">
        <v>1</v>
      </c>
      <c r="AM1780">
        <v>2</v>
      </c>
      <c r="AN1780">
        <v>0</v>
      </c>
      <c r="AO1780">
        <v>0</v>
      </c>
      <c r="AP1780">
        <v>0</v>
      </c>
      <c r="AQ1780">
        <v>1</v>
      </c>
      <c r="AR1780">
        <v>0</v>
      </c>
      <c r="AS1780" t="s">
        <v>3</v>
      </c>
      <c r="AT1780">
        <v>32.75</v>
      </c>
      <c r="AU1780" t="s">
        <v>3</v>
      </c>
      <c r="AV1780">
        <v>1</v>
      </c>
      <c r="AW1780">
        <v>2</v>
      </c>
      <c r="AX1780">
        <v>449000613</v>
      </c>
      <c r="AY1780">
        <v>2</v>
      </c>
      <c r="AZ1780">
        <v>65536</v>
      </c>
      <c r="BA1780">
        <v>1858</v>
      </c>
      <c r="BB1780">
        <v>1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31035.21</v>
      </c>
      <c r="BL1780">
        <v>20312.86</v>
      </c>
      <c r="BM1780">
        <v>0</v>
      </c>
      <c r="BN1780">
        <v>0</v>
      </c>
      <c r="BO1780">
        <v>32.75</v>
      </c>
      <c r="BP1780">
        <v>1</v>
      </c>
      <c r="BQ1780">
        <v>0</v>
      </c>
      <c r="BR1780">
        <v>31035.21</v>
      </c>
      <c r="BS1780">
        <v>20312.86</v>
      </c>
      <c r="BT1780">
        <v>0</v>
      </c>
      <c r="BU1780">
        <v>0</v>
      </c>
      <c r="BV1780">
        <v>32.75</v>
      </c>
      <c r="BW1780">
        <v>1</v>
      </c>
      <c r="CV1780">
        <v>0</v>
      </c>
      <c r="CW1780">
        <f>ROUND(Y1780*Source!I994*DO1780,7)</f>
        <v>3.2750000000000001E-2</v>
      </c>
      <c r="CX1780">
        <f>ROUND(Y1780*Source!I994,7)</f>
        <v>3.2750000000000001E-2</v>
      </c>
      <c r="CY1780">
        <f>AB1780</f>
        <v>1231.93</v>
      </c>
      <c r="CZ1780">
        <f>AF1780</f>
        <v>947.64</v>
      </c>
      <c r="DA1780">
        <f>AJ1780</f>
        <v>1.3</v>
      </c>
      <c r="DB1780">
        <f t="shared" si="786"/>
        <v>31035.21</v>
      </c>
      <c r="DC1780">
        <f t="shared" si="787"/>
        <v>20312.86</v>
      </c>
      <c r="DD1780" t="s">
        <v>3</v>
      </c>
      <c r="DE1780" t="s">
        <v>3</v>
      </c>
      <c r="DF1780">
        <f t="shared" si="788"/>
        <v>0</v>
      </c>
      <c r="DG1780">
        <f>ROUND(ROUND(AF1780*AJ1780,2)*CX1780,2)</f>
        <v>40.35</v>
      </c>
      <c r="DH1780">
        <f t="shared" si="782"/>
        <v>20.309999999999999</v>
      </c>
      <c r="DI1780">
        <f t="shared" si="783"/>
        <v>0</v>
      </c>
      <c r="DJ1780">
        <f>DG1780+DH1780</f>
        <v>60.66</v>
      </c>
      <c r="DK1780">
        <v>0</v>
      </c>
      <c r="DL1780" t="s">
        <v>1219</v>
      </c>
      <c r="DM1780">
        <v>5</v>
      </c>
      <c r="DN1780" t="s">
        <v>1203</v>
      </c>
      <c r="DO1780">
        <v>1</v>
      </c>
    </row>
    <row r="1781" spans="1:119" x14ac:dyDescent="0.2">
      <c r="A1781">
        <f>ROW(Source!A995)</f>
        <v>995</v>
      </c>
      <c r="B1781">
        <v>449016111</v>
      </c>
      <c r="C1781">
        <v>449000614</v>
      </c>
      <c r="D1781">
        <v>277560234</v>
      </c>
      <c r="E1781">
        <v>109</v>
      </c>
      <c r="F1781">
        <v>1</v>
      </c>
      <c r="G1781">
        <v>1</v>
      </c>
      <c r="H1781">
        <v>1</v>
      </c>
      <c r="I1781" t="s">
        <v>1387</v>
      </c>
      <c r="J1781" t="s">
        <v>3</v>
      </c>
      <c r="K1781" t="s">
        <v>1388</v>
      </c>
      <c r="L1781">
        <v>1191</v>
      </c>
      <c r="N1781">
        <v>1013</v>
      </c>
      <c r="O1781" t="s">
        <v>1203</v>
      </c>
      <c r="P1781" t="s">
        <v>1203</v>
      </c>
      <c r="Q1781">
        <v>1</v>
      </c>
      <c r="W1781">
        <v>0</v>
      </c>
      <c r="X1781">
        <v>2031828327</v>
      </c>
      <c r="Y1781">
        <f t="shared" si="785"/>
        <v>6.8</v>
      </c>
      <c r="AA1781">
        <v>0</v>
      </c>
      <c r="AB1781">
        <v>0</v>
      </c>
      <c r="AC1781">
        <v>0</v>
      </c>
      <c r="AD1781">
        <v>439</v>
      </c>
      <c r="AE1781">
        <v>0</v>
      </c>
      <c r="AF1781">
        <v>0</v>
      </c>
      <c r="AG1781">
        <v>0</v>
      </c>
      <c r="AH1781">
        <v>439</v>
      </c>
      <c r="AI1781">
        <v>1</v>
      </c>
      <c r="AJ1781">
        <v>1</v>
      </c>
      <c r="AK1781">
        <v>1</v>
      </c>
      <c r="AL1781">
        <v>1</v>
      </c>
      <c r="AM1781">
        <v>-2</v>
      </c>
      <c r="AN1781">
        <v>0</v>
      </c>
      <c r="AO1781">
        <v>0</v>
      </c>
      <c r="AP1781">
        <v>1</v>
      </c>
      <c r="AQ1781">
        <v>1</v>
      </c>
      <c r="AR1781">
        <v>0</v>
      </c>
      <c r="AS1781" t="s">
        <v>3</v>
      </c>
      <c r="AT1781">
        <v>6.8</v>
      </c>
      <c r="AU1781" t="s">
        <v>3</v>
      </c>
      <c r="AV1781">
        <v>1</v>
      </c>
      <c r="AW1781">
        <v>2</v>
      </c>
      <c r="AX1781">
        <v>449000617</v>
      </c>
      <c r="AY1781">
        <v>2</v>
      </c>
      <c r="AZ1781">
        <v>131072</v>
      </c>
      <c r="BA1781">
        <v>1859</v>
      </c>
      <c r="BB1781">
        <v>1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2985.2</v>
      </c>
      <c r="BN1781">
        <v>6.8</v>
      </c>
      <c r="BO1781">
        <v>0</v>
      </c>
      <c r="BP1781">
        <v>1</v>
      </c>
      <c r="BQ1781">
        <v>0</v>
      </c>
      <c r="BR1781">
        <v>0</v>
      </c>
      <c r="BS1781">
        <v>0</v>
      </c>
      <c r="BT1781">
        <v>2985.2</v>
      </c>
      <c r="BU1781">
        <v>6.8</v>
      </c>
      <c r="BV1781">
        <v>0</v>
      </c>
      <c r="BW1781">
        <v>1</v>
      </c>
      <c r="CU1781">
        <f>ROUND(AT1781*Source!I995*AH1781*AL1781,2)</f>
        <v>29.85</v>
      </c>
      <c r="CV1781">
        <f>ROUND(Y1781*Source!I995,7)</f>
        <v>6.8000000000000005E-2</v>
      </c>
      <c r="CW1781">
        <v>0</v>
      </c>
      <c r="CX1781">
        <f>ROUND(Y1781*Source!I995,7)</f>
        <v>6.8000000000000005E-2</v>
      </c>
      <c r="CY1781">
        <f>AD1781</f>
        <v>439</v>
      </c>
      <c r="CZ1781">
        <f>AH1781</f>
        <v>439</v>
      </c>
      <c r="DA1781">
        <f>AL1781</f>
        <v>1</v>
      </c>
      <c r="DB1781">
        <f t="shared" si="786"/>
        <v>2985.2</v>
      </c>
      <c r="DC1781">
        <f t="shared" si="787"/>
        <v>0</v>
      </c>
      <c r="DD1781" t="s">
        <v>3</v>
      </c>
      <c r="DE1781" t="s">
        <v>3</v>
      </c>
      <c r="DF1781">
        <f t="shared" si="788"/>
        <v>0</v>
      </c>
      <c r="DG1781">
        <f>ROUND(ROUND(AF1781,2)*CX1781,2)</f>
        <v>0</v>
      </c>
      <c r="DH1781">
        <f t="shared" si="782"/>
        <v>0</v>
      </c>
      <c r="DI1781">
        <f t="shared" si="783"/>
        <v>29.85</v>
      </c>
      <c r="DJ1781">
        <f>DI1781</f>
        <v>29.85</v>
      </c>
      <c r="DK1781">
        <v>1</v>
      </c>
      <c r="DL1781" t="s">
        <v>3</v>
      </c>
      <c r="DM1781">
        <v>0</v>
      </c>
      <c r="DN1781" t="s">
        <v>3</v>
      </c>
      <c r="DO1781">
        <v>0</v>
      </c>
    </row>
    <row r="1782" spans="1:119" x14ac:dyDescent="0.2">
      <c r="A1782">
        <f>ROW(Source!A995)</f>
        <v>995</v>
      </c>
      <c r="B1782">
        <v>449016111</v>
      </c>
      <c r="C1782">
        <v>449000614</v>
      </c>
      <c r="D1782">
        <v>277946213</v>
      </c>
      <c r="E1782">
        <v>1</v>
      </c>
      <c r="F1782">
        <v>1</v>
      </c>
      <c r="G1782">
        <v>1</v>
      </c>
      <c r="H1782">
        <v>2</v>
      </c>
      <c r="I1782" t="s">
        <v>1910</v>
      </c>
      <c r="J1782" t="s">
        <v>1911</v>
      </c>
      <c r="K1782" t="s">
        <v>1912</v>
      </c>
      <c r="L1782">
        <v>1368</v>
      </c>
      <c r="N1782">
        <v>1011</v>
      </c>
      <c r="O1782" t="s">
        <v>1100</v>
      </c>
      <c r="P1782" t="s">
        <v>1100</v>
      </c>
      <c r="Q1782">
        <v>1</v>
      </c>
      <c r="W1782">
        <v>0</v>
      </c>
      <c r="X1782">
        <v>-1717002514</v>
      </c>
      <c r="Y1782">
        <f t="shared" si="785"/>
        <v>1.34</v>
      </c>
      <c r="AA1782">
        <v>0</v>
      </c>
      <c r="AB1782">
        <v>19.95</v>
      </c>
      <c r="AC1782">
        <v>0</v>
      </c>
      <c r="AD1782">
        <v>0</v>
      </c>
      <c r="AE1782">
        <v>0</v>
      </c>
      <c r="AF1782">
        <v>13.04</v>
      </c>
      <c r="AG1782">
        <v>0</v>
      </c>
      <c r="AH1782">
        <v>0</v>
      </c>
      <c r="AI1782">
        <v>1</v>
      </c>
      <c r="AJ1782">
        <v>1.53</v>
      </c>
      <c r="AK1782">
        <v>1</v>
      </c>
      <c r="AL1782">
        <v>1</v>
      </c>
      <c r="AM1782">
        <v>2</v>
      </c>
      <c r="AN1782">
        <v>0</v>
      </c>
      <c r="AO1782">
        <v>0</v>
      </c>
      <c r="AP1782">
        <v>1</v>
      </c>
      <c r="AQ1782">
        <v>1</v>
      </c>
      <c r="AR1782">
        <v>0</v>
      </c>
      <c r="AS1782" t="s">
        <v>3</v>
      </c>
      <c r="AT1782">
        <v>1.34</v>
      </c>
      <c r="AU1782" t="s">
        <v>3</v>
      </c>
      <c r="AV1782">
        <v>1</v>
      </c>
      <c r="AW1782">
        <v>2</v>
      </c>
      <c r="AX1782">
        <v>449000618</v>
      </c>
      <c r="AY1782">
        <v>1</v>
      </c>
      <c r="AZ1782">
        <v>0</v>
      </c>
      <c r="BA1782">
        <v>1860</v>
      </c>
      <c r="BB1782">
        <v>1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17.473600000000001</v>
      </c>
      <c r="BL1782">
        <v>0</v>
      </c>
      <c r="BM1782">
        <v>0</v>
      </c>
      <c r="BN1782">
        <v>0</v>
      </c>
      <c r="BO1782">
        <v>0</v>
      </c>
      <c r="BP1782">
        <v>1</v>
      </c>
      <c r="BQ1782">
        <v>0</v>
      </c>
      <c r="BR1782">
        <v>17.473600000000001</v>
      </c>
      <c r="BS1782">
        <v>0</v>
      </c>
      <c r="BT1782">
        <v>0</v>
      </c>
      <c r="BU1782">
        <v>0</v>
      </c>
      <c r="BV1782">
        <v>0</v>
      </c>
      <c r="BW1782">
        <v>1</v>
      </c>
      <c r="CV1782">
        <v>0</v>
      </c>
      <c r="CW1782">
        <f>ROUND(Y1782*Source!I995*DO1782,7)</f>
        <v>0</v>
      </c>
      <c r="CX1782">
        <f>ROUND(Y1782*Source!I995,7)</f>
        <v>1.34E-2</v>
      </c>
      <c r="CY1782">
        <f>AB1782</f>
        <v>19.95</v>
      </c>
      <c r="CZ1782">
        <f>AF1782</f>
        <v>13.04</v>
      </c>
      <c r="DA1782">
        <f>AJ1782</f>
        <v>1.53</v>
      </c>
      <c r="DB1782">
        <f t="shared" si="786"/>
        <v>17.47</v>
      </c>
      <c r="DC1782">
        <f t="shared" si="787"/>
        <v>0</v>
      </c>
      <c r="DD1782" t="s">
        <v>3</v>
      </c>
      <c r="DE1782" t="s">
        <v>3</v>
      </c>
      <c r="DF1782">
        <f t="shared" si="788"/>
        <v>0</v>
      </c>
      <c r="DG1782">
        <f>ROUND(ROUND(AF1782*AJ1782,2)*CX1782,2)</f>
        <v>0.27</v>
      </c>
      <c r="DH1782">
        <f t="shared" si="782"/>
        <v>0</v>
      </c>
      <c r="DI1782">
        <f t="shared" si="783"/>
        <v>0</v>
      </c>
      <c r="DJ1782">
        <f>DG1782+DH1782</f>
        <v>0.27</v>
      </c>
      <c r="DK1782">
        <v>0</v>
      </c>
      <c r="DL1782" t="s">
        <v>3</v>
      </c>
      <c r="DM1782">
        <v>0</v>
      </c>
      <c r="DN1782" t="s">
        <v>3</v>
      </c>
      <c r="DO1782">
        <v>0</v>
      </c>
    </row>
    <row r="1783" spans="1:119" x14ac:dyDescent="0.2">
      <c r="A1783">
        <f>ROW(Source!A996)</f>
        <v>996</v>
      </c>
      <c r="B1783">
        <v>449016111</v>
      </c>
      <c r="C1783">
        <v>449000619</v>
      </c>
      <c r="D1783">
        <v>327091120</v>
      </c>
      <c r="E1783">
        <v>112</v>
      </c>
      <c r="F1783">
        <v>1</v>
      </c>
      <c r="G1783">
        <v>1</v>
      </c>
      <c r="H1783">
        <v>1</v>
      </c>
      <c r="I1783" t="s">
        <v>1637</v>
      </c>
      <c r="J1783" t="s">
        <v>3</v>
      </c>
      <c r="K1783" t="s">
        <v>1913</v>
      </c>
      <c r="L1783">
        <v>1191</v>
      </c>
      <c r="N1783">
        <v>1013</v>
      </c>
      <c r="O1783" t="s">
        <v>1203</v>
      </c>
      <c r="P1783" t="s">
        <v>1203</v>
      </c>
      <c r="Q1783">
        <v>1</v>
      </c>
      <c r="W1783">
        <v>0</v>
      </c>
      <c r="X1783">
        <v>1048598872</v>
      </c>
      <c r="Y1783">
        <f t="shared" si="785"/>
        <v>0.85</v>
      </c>
      <c r="AA1783">
        <v>0</v>
      </c>
      <c r="AB1783">
        <v>0</v>
      </c>
      <c r="AC1783">
        <v>0</v>
      </c>
      <c r="AD1783">
        <v>447.05</v>
      </c>
      <c r="AE1783">
        <v>0</v>
      </c>
      <c r="AF1783">
        <v>0</v>
      </c>
      <c r="AG1783">
        <v>0</v>
      </c>
      <c r="AH1783">
        <v>447.05</v>
      </c>
      <c r="AI1783">
        <v>1</v>
      </c>
      <c r="AJ1783">
        <v>1</v>
      </c>
      <c r="AK1783">
        <v>1</v>
      </c>
      <c r="AL1783">
        <v>1</v>
      </c>
      <c r="AM1783">
        <v>-2</v>
      </c>
      <c r="AN1783">
        <v>0</v>
      </c>
      <c r="AO1783">
        <v>0</v>
      </c>
      <c r="AP1783">
        <v>1</v>
      </c>
      <c r="AQ1783">
        <v>1</v>
      </c>
      <c r="AR1783">
        <v>0</v>
      </c>
      <c r="AS1783" t="s">
        <v>3</v>
      </c>
      <c r="AT1783">
        <v>0.85</v>
      </c>
      <c r="AU1783" t="s">
        <v>3</v>
      </c>
      <c r="AV1783">
        <v>1</v>
      </c>
      <c r="AW1783">
        <v>2</v>
      </c>
      <c r="AX1783">
        <v>449000626</v>
      </c>
      <c r="AY1783">
        <v>2</v>
      </c>
      <c r="AZ1783">
        <v>131072</v>
      </c>
      <c r="BA1783">
        <v>1861</v>
      </c>
      <c r="BB1783">
        <v>1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379.99250000000001</v>
      </c>
      <c r="BN1783">
        <v>0.85</v>
      </c>
      <c r="BO1783">
        <v>0</v>
      </c>
      <c r="BP1783">
        <v>1</v>
      </c>
      <c r="BQ1783">
        <v>0</v>
      </c>
      <c r="BR1783">
        <v>0</v>
      </c>
      <c r="BS1783">
        <v>0</v>
      </c>
      <c r="BT1783">
        <v>379.99250000000001</v>
      </c>
      <c r="BU1783">
        <v>0.85</v>
      </c>
      <c r="BV1783">
        <v>0</v>
      </c>
      <c r="BW1783">
        <v>1</v>
      </c>
      <c r="CU1783">
        <f>ROUND(AT1783*Source!I996*AH1783*AL1783,2)</f>
        <v>379.99</v>
      </c>
      <c r="CV1783">
        <f>ROUND(Y1783*Source!I996,7)</f>
        <v>0.85</v>
      </c>
      <c r="CW1783">
        <v>0</v>
      </c>
      <c r="CX1783">
        <f>ROUND(Y1783*Source!I996,7)</f>
        <v>0.85</v>
      </c>
      <c r="CY1783">
        <f>AD1783</f>
        <v>447.05</v>
      </c>
      <c r="CZ1783">
        <f>AH1783</f>
        <v>447.05</v>
      </c>
      <c r="DA1783">
        <f>AL1783</f>
        <v>1</v>
      </c>
      <c r="DB1783">
        <f t="shared" si="786"/>
        <v>379.99</v>
      </c>
      <c r="DC1783">
        <f t="shared" si="787"/>
        <v>0</v>
      </c>
      <c r="DD1783" t="s">
        <v>3</v>
      </c>
      <c r="DE1783" t="s">
        <v>3</v>
      </c>
      <c r="DF1783">
        <f t="shared" si="788"/>
        <v>0</v>
      </c>
      <c r="DG1783">
        <f t="shared" ref="DG1783:DG1795" si="789">ROUND(ROUND(AF1783,2)*CX1783,2)</f>
        <v>0</v>
      </c>
      <c r="DH1783">
        <f t="shared" si="782"/>
        <v>0</v>
      </c>
      <c r="DI1783">
        <f t="shared" si="783"/>
        <v>379.99</v>
      </c>
      <c r="DJ1783">
        <f>DI1783</f>
        <v>379.99</v>
      </c>
      <c r="DK1783">
        <v>1</v>
      </c>
      <c r="DL1783" t="s">
        <v>3</v>
      </c>
      <c r="DM1783">
        <v>0</v>
      </c>
      <c r="DN1783" t="s">
        <v>3</v>
      </c>
      <c r="DO1783">
        <v>0</v>
      </c>
    </row>
    <row r="1784" spans="1:119" x14ac:dyDescent="0.2">
      <c r="A1784">
        <f>ROW(Source!A996)</f>
        <v>996</v>
      </c>
      <c r="B1784">
        <v>449016111</v>
      </c>
      <c r="C1784">
        <v>449000619</v>
      </c>
      <c r="D1784">
        <v>327091406</v>
      </c>
      <c r="E1784">
        <v>112</v>
      </c>
      <c r="F1784">
        <v>1</v>
      </c>
      <c r="G1784">
        <v>1</v>
      </c>
      <c r="H1784">
        <v>1</v>
      </c>
      <c r="I1784" t="s">
        <v>1204</v>
      </c>
      <c r="J1784" t="s">
        <v>3</v>
      </c>
      <c r="K1784" t="s">
        <v>1205</v>
      </c>
      <c r="L1784">
        <v>1191</v>
      </c>
      <c r="N1784">
        <v>1013</v>
      </c>
      <c r="O1784" t="s">
        <v>1203</v>
      </c>
      <c r="P1784" t="s">
        <v>1203</v>
      </c>
      <c r="Q1784">
        <v>1</v>
      </c>
      <c r="W1784">
        <v>0</v>
      </c>
      <c r="X1784">
        <v>-1417349443</v>
      </c>
      <c r="Y1784">
        <f t="shared" si="785"/>
        <v>7.0000000000000007E-2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1</v>
      </c>
      <c r="AJ1784">
        <v>1</v>
      </c>
      <c r="AK1784">
        <v>1</v>
      </c>
      <c r="AL1784">
        <v>1</v>
      </c>
      <c r="AM1784">
        <v>-2</v>
      </c>
      <c r="AN1784">
        <v>0</v>
      </c>
      <c r="AO1784">
        <v>0</v>
      </c>
      <c r="AP1784">
        <v>1</v>
      </c>
      <c r="AQ1784">
        <v>1</v>
      </c>
      <c r="AR1784">
        <v>0</v>
      </c>
      <c r="AS1784" t="s">
        <v>3</v>
      </c>
      <c r="AT1784">
        <v>7.0000000000000007E-2</v>
      </c>
      <c r="AU1784" t="s">
        <v>3</v>
      </c>
      <c r="AV1784">
        <v>2</v>
      </c>
      <c r="AW1784">
        <v>2</v>
      </c>
      <c r="AX1784">
        <v>449000627</v>
      </c>
      <c r="AY1784">
        <v>1</v>
      </c>
      <c r="AZ1784">
        <v>0</v>
      </c>
      <c r="BA1784">
        <v>1862</v>
      </c>
      <c r="BB1784">
        <v>1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CV1784">
        <v>0</v>
      </c>
      <c r="CW1784">
        <v>0</v>
      </c>
      <c r="CX1784">
        <f>ROUND(Y1784*Source!I996,7)</f>
        <v>7.0000000000000007E-2</v>
      </c>
      <c r="CY1784">
        <f>AD1784</f>
        <v>0</v>
      </c>
      <c r="CZ1784">
        <f>AH1784</f>
        <v>0</v>
      </c>
      <c r="DA1784">
        <f>AL1784</f>
        <v>1</v>
      </c>
      <c r="DB1784">
        <f t="shared" si="786"/>
        <v>0</v>
      </c>
      <c r="DC1784">
        <f t="shared" si="787"/>
        <v>0</v>
      </c>
      <c r="DD1784" t="s">
        <v>3</v>
      </c>
      <c r="DE1784" t="s">
        <v>3</v>
      </c>
      <c r="DF1784">
        <f t="shared" si="788"/>
        <v>0</v>
      </c>
      <c r="DG1784">
        <f t="shared" si="789"/>
        <v>0</v>
      </c>
      <c r="DH1784">
        <f t="shared" si="782"/>
        <v>0</v>
      </c>
      <c r="DI1784">
        <f t="shared" si="783"/>
        <v>0</v>
      </c>
      <c r="DJ1784">
        <f>DI1784</f>
        <v>0</v>
      </c>
      <c r="DK1784">
        <v>0</v>
      </c>
      <c r="DL1784" t="s">
        <v>3</v>
      </c>
      <c r="DM1784">
        <v>0</v>
      </c>
      <c r="DN1784" t="s">
        <v>3</v>
      </c>
      <c r="DO1784">
        <v>0</v>
      </c>
    </row>
    <row r="1785" spans="1:119" x14ac:dyDescent="0.2">
      <c r="A1785">
        <f>ROW(Source!A996)</f>
        <v>996</v>
      </c>
      <c r="B1785">
        <v>449016111</v>
      </c>
      <c r="C1785">
        <v>449000619</v>
      </c>
      <c r="D1785">
        <v>327211661</v>
      </c>
      <c r="E1785">
        <v>1</v>
      </c>
      <c r="F1785">
        <v>1</v>
      </c>
      <c r="G1785">
        <v>1</v>
      </c>
      <c r="H1785">
        <v>2</v>
      </c>
      <c r="I1785" t="s">
        <v>1639</v>
      </c>
      <c r="J1785" t="s">
        <v>1640</v>
      </c>
      <c r="K1785" t="s">
        <v>1641</v>
      </c>
      <c r="L1785">
        <v>1368</v>
      </c>
      <c r="N1785">
        <v>1011</v>
      </c>
      <c r="O1785" t="s">
        <v>1100</v>
      </c>
      <c r="P1785" t="s">
        <v>1100</v>
      </c>
      <c r="Q1785">
        <v>1</v>
      </c>
      <c r="W1785">
        <v>0</v>
      </c>
      <c r="X1785">
        <v>2144721762</v>
      </c>
      <c r="Y1785">
        <f t="shared" si="785"/>
        <v>7.0000000000000007E-2</v>
      </c>
      <c r="AA1785">
        <v>0</v>
      </c>
      <c r="AB1785">
        <v>1317.86</v>
      </c>
      <c r="AC1785">
        <v>620.24</v>
      </c>
      <c r="AD1785">
        <v>0</v>
      </c>
      <c r="AE1785">
        <v>0</v>
      </c>
      <c r="AF1785">
        <v>1317.86</v>
      </c>
      <c r="AG1785">
        <v>620.24</v>
      </c>
      <c r="AH1785">
        <v>0</v>
      </c>
      <c r="AI1785">
        <v>1</v>
      </c>
      <c r="AJ1785">
        <v>1</v>
      </c>
      <c r="AK1785">
        <v>1</v>
      </c>
      <c r="AL1785">
        <v>1</v>
      </c>
      <c r="AM1785">
        <v>-2</v>
      </c>
      <c r="AN1785">
        <v>0</v>
      </c>
      <c r="AO1785">
        <v>0</v>
      </c>
      <c r="AP1785">
        <v>1</v>
      </c>
      <c r="AQ1785">
        <v>1</v>
      </c>
      <c r="AR1785">
        <v>0</v>
      </c>
      <c r="AS1785" t="s">
        <v>3</v>
      </c>
      <c r="AT1785">
        <v>7.0000000000000007E-2</v>
      </c>
      <c r="AU1785" t="s">
        <v>3</v>
      </c>
      <c r="AV1785">
        <v>1</v>
      </c>
      <c r="AW1785">
        <v>2</v>
      </c>
      <c r="AX1785">
        <v>449000628</v>
      </c>
      <c r="AY1785">
        <v>2</v>
      </c>
      <c r="AZ1785">
        <v>98304</v>
      </c>
      <c r="BA1785">
        <v>1863</v>
      </c>
      <c r="BB1785">
        <v>1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92.250200000000007</v>
      </c>
      <c r="BL1785">
        <v>43.416800000000002</v>
      </c>
      <c r="BM1785">
        <v>0</v>
      </c>
      <c r="BN1785">
        <v>0</v>
      </c>
      <c r="BO1785">
        <v>7.0000000000000007E-2</v>
      </c>
      <c r="BP1785">
        <v>1</v>
      </c>
      <c r="BQ1785">
        <v>0</v>
      </c>
      <c r="BR1785">
        <v>92.250200000000007</v>
      </c>
      <c r="BS1785">
        <v>43.416800000000002</v>
      </c>
      <c r="BT1785">
        <v>0</v>
      </c>
      <c r="BU1785">
        <v>0</v>
      </c>
      <c r="BV1785">
        <v>7.0000000000000007E-2</v>
      </c>
      <c r="BW1785">
        <v>1</v>
      </c>
      <c r="CV1785">
        <v>0</v>
      </c>
      <c r="CW1785">
        <f>ROUND(Y1785*Source!I996*DO1785,7)</f>
        <v>7.0000000000000007E-2</v>
      </c>
      <c r="CX1785">
        <f>ROUND(Y1785*Source!I996,7)</f>
        <v>7.0000000000000007E-2</v>
      </c>
      <c r="CY1785">
        <f>AB1785</f>
        <v>1317.86</v>
      </c>
      <c r="CZ1785">
        <f>AF1785</f>
        <v>1317.86</v>
      </c>
      <c r="DA1785">
        <f>AJ1785</f>
        <v>1</v>
      </c>
      <c r="DB1785">
        <f t="shared" si="786"/>
        <v>92.25</v>
      </c>
      <c r="DC1785">
        <f t="shared" si="787"/>
        <v>43.42</v>
      </c>
      <c r="DD1785" t="s">
        <v>3</v>
      </c>
      <c r="DE1785" t="s">
        <v>3</v>
      </c>
      <c r="DF1785">
        <f t="shared" si="788"/>
        <v>0</v>
      </c>
      <c r="DG1785">
        <f t="shared" si="789"/>
        <v>92.25</v>
      </c>
      <c r="DH1785">
        <f t="shared" si="782"/>
        <v>43.42</v>
      </c>
      <c r="DI1785">
        <f t="shared" si="783"/>
        <v>0</v>
      </c>
      <c r="DJ1785">
        <f>DG1785+DH1785</f>
        <v>135.67000000000002</v>
      </c>
      <c r="DK1785">
        <v>1</v>
      </c>
      <c r="DL1785" t="s">
        <v>1219</v>
      </c>
      <c r="DM1785">
        <v>5</v>
      </c>
      <c r="DN1785" t="s">
        <v>1203</v>
      </c>
      <c r="DO1785">
        <v>1</v>
      </c>
    </row>
    <row r="1786" spans="1:119" x14ac:dyDescent="0.2">
      <c r="A1786">
        <f>ROW(Source!A996)</f>
        <v>996</v>
      </c>
      <c r="B1786">
        <v>449016111</v>
      </c>
      <c r="C1786">
        <v>449000619</v>
      </c>
      <c r="D1786">
        <v>327211924</v>
      </c>
      <c r="E1786">
        <v>1</v>
      </c>
      <c r="F1786">
        <v>1</v>
      </c>
      <c r="G1786">
        <v>1</v>
      </c>
      <c r="H1786">
        <v>2</v>
      </c>
      <c r="I1786" t="s">
        <v>1642</v>
      </c>
      <c r="J1786" t="s">
        <v>1643</v>
      </c>
      <c r="K1786" t="s">
        <v>1644</v>
      </c>
      <c r="L1786">
        <v>1368</v>
      </c>
      <c r="N1786">
        <v>1011</v>
      </c>
      <c r="O1786" t="s">
        <v>1100</v>
      </c>
      <c r="P1786" t="s">
        <v>1100</v>
      </c>
      <c r="Q1786">
        <v>1</v>
      </c>
      <c r="W1786">
        <v>0</v>
      </c>
      <c r="X1786">
        <v>-429716072</v>
      </c>
      <c r="Y1786">
        <f t="shared" si="785"/>
        <v>0.4</v>
      </c>
      <c r="AA1786">
        <v>0</v>
      </c>
      <c r="AB1786">
        <v>20.38</v>
      </c>
      <c r="AC1786">
        <v>0</v>
      </c>
      <c r="AD1786">
        <v>0</v>
      </c>
      <c r="AE1786">
        <v>0</v>
      </c>
      <c r="AF1786">
        <v>20.38</v>
      </c>
      <c r="AG1786">
        <v>0</v>
      </c>
      <c r="AH1786">
        <v>0</v>
      </c>
      <c r="AI1786">
        <v>1</v>
      </c>
      <c r="AJ1786">
        <v>1</v>
      </c>
      <c r="AK1786">
        <v>1</v>
      </c>
      <c r="AL1786">
        <v>1</v>
      </c>
      <c r="AM1786">
        <v>-2</v>
      </c>
      <c r="AN1786">
        <v>0</v>
      </c>
      <c r="AO1786">
        <v>0</v>
      </c>
      <c r="AP1786">
        <v>1</v>
      </c>
      <c r="AQ1786">
        <v>1</v>
      </c>
      <c r="AR1786">
        <v>0</v>
      </c>
      <c r="AS1786" t="s">
        <v>3</v>
      </c>
      <c r="AT1786">
        <v>0.4</v>
      </c>
      <c r="AU1786" t="s">
        <v>3</v>
      </c>
      <c r="AV1786">
        <v>1</v>
      </c>
      <c r="AW1786">
        <v>2</v>
      </c>
      <c r="AX1786">
        <v>449000629</v>
      </c>
      <c r="AY1786">
        <v>2</v>
      </c>
      <c r="AZ1786">
        <v>32768</v>
      </c>
      <c r="BA1786">
        <v>1864</v>
      </c>
      <c r="BB1786">
        <v>1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8.1519999999999992</v>
      </c>
      <c r="BL1786">
        <v>0</v>
      </c>
      <c r="BM1786">
        <v>0</v>
      </c>
      <c r="BN1786">
        <v>0</v>
      </c>
      <c r="BO1786">
        <v>0</v>
      </c>
      <c r="BP1786">
        <v>1</v>
      </c>
      <c r="BQ1786">
        <v>0</v>
      </c>
      <c r="BR1786">
        <v>8.1519999999999992</v>
      </c>
      <c r="BS1786">
        <v>0</v>
      </c>
      <c r="BT1786">
        <v>0</v>
      </c>
      <c r="BU1786">
        <v>0</v>
      </c>
      <c r="BV1786">
        <v>0</v>
      </c>
      <c r="BW1786">
        <v>1</v>
      </c>
      <c r="CV1786">
        <v>0</v>
      </c>
      <c r="CW1786">
        <f>ROUND(Y1786*Source!I996*DO1786,7)</f>
        <v>0</v>
      </c>
      <c r="CX1786">
        <f>ROUND(Y1786*Source!I996,7)</f>
        <v>0.4</v>
      </c>
      <c r="CY1786">
        <f>AB1786</f>
        <v>20.38</v>
      </c>
      <c r="CZ1786">
        <f>AF1786</f>
        <v>20.38</v>
      </c>
      <c r="DA1786">
        <f>AJ1786</f>
        <v>1</v>
      </c>
      <c r="DB1786">
        <f t="shared" si="786"/>
        <v>8.15</v>
      </c>
      <c r="DC1786">
        <f t="shared" si="787"/>
        <v>0</v>
      </c>
      <c r="DD1786" t="s">
        <v>3</v>
      </c>
      <c r="DE1786" t="s">
        <v>3</v>
      </c>
      <c r="DF1786">
        <f t="shared" si="788"/>
        <v>0</v>
      </c>
      <c r="DG1786">
        <f t="shared" si="789"/>
        <v>8.15</v>
      </c>
      <c r="DH1786">
        <f t="shared" si="782"/>
        <v>0</v>
      </c>
      <c r="DI1786">
        <f t="shared" si="783"/>
        <v>0</v>
      </c>
      <c r="DJ1786">
        <f>DG1786+DH1786</f>
        <v>8.15</v>
      </c>
      <c r="DK1786">
        <v>1</v>
      </c>
      <c r="DL1786" t="s">
        <v>3</v>
      </c>
      <c r="DM1786">
        <v>0</v>
      </c>
      <c r="DN1786" t="s">
        <v>3</v>
      </c>
      <c r="DO1786">
        <v>0</v>
      </c>
    </row>
    <row r="1787" spans="1:119" x14ac:dyDescent="0.2">
      <c r="A1787">
        <f>ROW(Source!A996)</f>
        <v>996</v>
      </c>
      <c r="B1787">
        <v>449016111</v>
      </c>
      <c r="C1787">
        <v>449000619</v>
      </c>
      <c r="D1787">
        <v>327163476</v>
      </c>
      <c r="E1787">
        <v>1</v>
      </c>
      <c r="F1787">
        <v>1</v>
      </c>
      <c r="G1787">
        <v>1</v>
      </c>
      <c r="H1787">
        <v>3</v>
      </c>
      <c r="I1787" t="s">
        <v>1367</v>
      </c>
      <c r="J1787" t="s">
        <v>1368</v>
      </c>
      <c r="K1787" t="s">
        <v>1369</v>
      </c>
      <c r="L1787">
        <v>1339</v>
      </c>
      <c r="N1787">
        <v>1007</v>
      </c>
      <c r="O1787" t="s">
        <v>49</v>
      </c>
      <c r="P1787" t="s">
        <v>49</v>
      </c>
      <c r="Q1787">
        <v>1</v>
      </c>
      <c r="W1787">
        <v>0</v>
      </c>
      <c r="X1787">
        <v>-2108704274</v>
      </c>
      <c r="Y1787">
        <f>(AT1787*ROUND(0,7))</f>
        <v>0</v>
      </c>
      <c r="AA1787">
        <v>31.78</v>
      </c>
      <c r="AB1787">
        <v>0</v>
      </c>
      <c r="AC1787">
        <v>0</v>
      </c>
      <c r="AD1787">
        <v>0</v>
      </c>
      <c r="AE1787">
        <v>35.71</v>
      </c>
      <c r="AF1787">
        <v>0</v>
      </c>
      <c r="AG1787">
        <v>0</v>
      </c>
      <c r="AH1787">
        <v>0</v>
      </c>
      <c r="AI1787">
        <v>0.89</v>
      </c>
      <c r="AJ1787">
        <v>1</v>
      </c>
      <c r="AK1787">
        <v>1</v>
      </c>
      <c r="AL1787">
        <v>1</v>
      </c>
      <c r="AM1787">
        <v>2</v>
      </c>
      <c r="AN1787">
        <v>0</v>
      </c>
      <c r="AO1787">
        <v>0</v>
      </c>
      <c r="AP1787">
        <v>1</v>
      </c>
      <c r="AQ1787">
        <v>1</v>
      </c>
      <c r="AR1787">
        <v>0</v>
      </c>
      <c r="AS1787" t="s">
        <v>3</v>
      </c>
      <c r="AT1787">
        <v>0.15</v>
      </c>
      <c r="AU1787" t="s">
        <v>135</v>
      </c>
      <c r="AV1787">
        <v>0</v>
      </c>
      <c r="AW1787">
        <v>2</v>
      </c>
      <c r="AX1787">
        <v>449000630</v>
      </c>
      <c r="AY1787">
        <v>1</v>
      </c>
      <c r="AZ1787">
        <v>0</v>
      </c>
      <c r="BA1787">
        <v>1865</v>
      </c>
      <c r="BB1787">
        <v>1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5.3564999999999996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1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CV1787">
        <v>0</v>
      </c>
      <c r="CW1787">
        <v>0</v>
      </c>
      <c r="CX1787">
        <f>ROUND(Y1787*Source!I996,7)</f>
        <v>0</v>
      </c>
      <c r="CY1787">
        <f>AA1787</f>
        <v>31.78</v>
      </c>
      <c r="CZ1787">
        <f>AE1787</f>
        <v>35.71</v>
      </c>
      <c r="DA1787">
        <f>AI1787</f>
        <v>0.89</v>
      </c>
      <c r="DB1787">
        <f>ROUND((ROUND(AT1787*CZ1787,2)*ROUND(0,7)),6)</f>
        <v>0</v>
      </c>
      <c r="DC1787">
        <f>ROUND((ROUND(AT1787*AG1787,2)*ROUND(0,7)),6)</f>
        <v>0</v>
      </c>
      <c r="DD1787" t="s">
        <v>3</v>
      </c>
      <c r="DE1787" t="s">
        <v>3</v>
      </c>
      <c r="DF1787">
        <f>ROUND(ROUND(AE1787*AI1787,2)*CX1787,2)</f>
        <v>0</v>
      </c>
      <c r="DG1787">
        <f t="shared" si="789"/>
        <v>0</v>
      </c>
      <c r="DH1787">
        <f t="shared" si="782"/>
        <v>0</v>
      </c>
      <c r="DI1787">
        <f t="shared" si="783"/>
        <v>0</v>
      </c>
      <c r="DJ1787">
        <f>DF1787</f>
        <v>0</v>
      </c>
      <c r="DK1787">
        <v>0</v>
      </c>
      <c r="DL1787" t="s">
        <v>3</v>
      </c>
      <c r="DM1787">
        <v>0</v>
      </c>
      <c r="DN1787" t="s">
        <v>3</v>
      </c>
      <c r="DO1787">
        <v>0</v>
      </c>
    </row>
    <row r="1788" spans="1:119" x14ac:dyDescent="0.2">
      <c r="A1788">
        <f>ROW(Source!A996)</f>
        <v>996</v>
      </c>
      <c r="B1788">
        <v>449016111</v>
      </c>
      <c r="C1788">
        <v>449000619</v>
      </c>
      <c r="D1788">
        <v>327092320</v>
      </c>
      <c r="E1788">
        <v>112</v>
      </c>
      <c r="F1788">
        <v>1</v>
      </c>
      <c r="G1788">
        <v>1</v>
      </c>
      <c r="H1788">
        <v>3</v>
      </c>
      <c r="I1788" t="s">
        <v>550</v>
      </c>
      <c r="J1788" t="s">
        <v>3</v>
      </c>
      <c r="K1788" t="s">
        <v>646</v>
      </c>
      <c r="L1788">
        <v>1339</v>
      </c>
      <c r="N1788">
        <v>1007</v>
      </c>
      <c r="O1788" t="s">
        <v>49</v>
      </c>
      <c r="P1788" t="s">
        <v>49</v>
      </c>
      <c r="Q1788">
        <v>1</v>
      </c>
      <c r="W1788">
        <v>0</v>
      </c>
      <c r="X1788">
        <v>1239012555</v>
      </c>
      <c r="Y1788">
        <f>(AT1788*ROUND(0,7))</f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1</v>
      </c>
      <c r="AJ1788">
        <v>1</v>
      </c>
      <c r="AK1788">
        <v>1</v>
      </c>
      <c r="AL1788">
        <v>1</v>
      </c>
      <c r="AM1788">
        <v>-2</v>
      </c>
      <c r="AN1788">
        <v>0</v>
      </c>
      <c r="AO1788">
        <v>0</v>
      </c>
      <c r="AP1788">
        <v>1</v>
      </c>
      <c r="AQ1788">
        <v>0</v>
      </c>
      <c r="AR1788">
        <v>0</v>
      </c>
      <c r="AS1788" t="s">
        <v>3</v>
      </c>
      <c r="AT1788">
        <v>1.1499999999999999</v>
      </c>
      <c r="AU1788" t="s">
        <v>135</v>
      </c>
      <c r="AV1788">
        <v>0</v>
      </c>
      <c r="AW1788">
        <v>2</v>
      </c>
      <c r="AX1788">
        <v>449000631</v>
      </c>
      <c r="AY1788">
        <v>1</v>
      </c>
      <c r="AZ1788">
        <v>0</v>
      </c>
      <c r="BA1788">
        <v>1866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CV1788">
        <v>0</v>
      </c>
      <c r="CW1788">
        <v>0</v>
      </c>
      <c r="CX1788">
        <f>ROUND(Y1788*Source!I996,7)</f>
        <v>0</v>
      </c>
      <c r="CY1788">
        <f>AA1788</f>
        <v>0</v>
      </c>
      <c r="CZ1788">
        <f>AE1788</f>
        <v>0</v>
      </c>
      <c r="DA1788">
        <f>AI1788</f>
        <v>1</v>
      </c>
      <c r="DB1788">
        <f>ROUND((ROUND(AT1788*CZ1788,2)*ROUND(0,7)),6)</f>
        <v>0</v>
      </c>
      <c r="DC1788">
        <f>ROUND((ROUND(AT1788*AG1788,2)*ROUND(0,7)),6)</f>
        <v>0</v>
      </c>
      <c r="DD1788" t="s">
        <v>3</v>
      </c>
      <c r="DE1788" t="s">
        <v>3</v>
      </c>
      <c r="DF1788">
        <f>ROUND(ROUND(AE1788,2)*CX1788,2)</f>
        <v>0</v>
      </c>
      <c r="DG1788">
        <f t="shared" si="789"/>
        <v>0</v>
      </c>
      <c r="DH1788">
        <f t="shared" si="782"/>
        <v>0</v>
      </c>
      <c r="DI1788">
        <f t="shared" si="783"/>
        <v>0</v>
      </c>
      <c r="DJ1788">
        <f>DF1788</f>
        <v>0</v>
      </c>
      <c r="DK1788">
        <v>0</v>
      </c>
      <c r="DL1788" t="s">
        <v>3</v>
      </c>
      <c r="DM1788">
        <v>0</v>
      </c>
      <c r="DN1788" t="s">
        <v>3</v>
      </c>
      <c r="DO1788">
        <v>0</v>
      </c>
    </row>
    <row r="1789" spans="1:119" x14ac:dyDescent="0.2">
      <c r="A1789">
        <f>ROW(Source!A998)</f>
        <v>998</v>
      </c>
      <c r="B1789">
        <v>449016111</v>
      </c>
      <c r="C1789">
        <v>449000633</v>
      </c>
      <c r="D1789">
        <v>327091120</v>
      </c>
      <c r="E1789">
        <v>112</v>
      </c>
      <c r="F1789">
        <v>1</v>
      </c>
      <c r="G1789">
        <v>1</v>
      </c>
      <c r="H1789">
        <v>1</v>
      </c>
      <c r="I1789" t="s">
        <v>1637</v>
      </c>
      <c r="J1789" t="s">
        <v>3</v>
      </c>
      <c r="K1789" t="s">
        <v>1913</v>
      </c>
      <c r="L1789">
        <v>1191</v>
      </c>
      <c r="N1789">
        <v>1013</v>
      </c>
      <c r="O1789" t="s">
        <v>1203</v>
      </c>
      <c r="P1789" t="s">
        <v>1203</v>
      </c>
      <c r="Q1789">
        <v>1</v>
      </c>
      <c r="W1789">
        <v>0</v>
      </c>
      <c r="X1789">
        <v>1048598872</v>
      </c>
      <c r="Y1789">
        <f>AT1789</f>
        <v>0.78</v>
      </c>
      <c r="AA1789">
        <v>0</v>
      </c>
      <c r="AB1789">
        <v>0</v>
      </c>
      <c r="AC1789">
        <v>0</v>
      </c>
      <c r="AD1789">
        <v>447.05</v>
      </c>
      <c r="AE1789">
        <v>0</v>
      </c>
      <c r="AF1789">
        <v>0</v>
      </c>
      <c r="AG1789">
        <v>0</v>
      </c>
      <c r="AH1789">
        <v>447.05</v>
      </c>
      <c r="AI1789">
        <v>1</v>
      </c>
      <c r="AJ1789">
        <v>1</v>
      </c>
      <c r="AK1789">
        <v>1</v>
      </c>
      <c r="AL1789">
        <v>1</v>
      </c>
      <c r="AM1789">
        <v>-2</v>
      </c>
      <c r="AN1789">
        <v>0</v>
      </c>
      <c r="AO1789">
        <v>0</v>
      </c>
      <c r="AP1789">
        <v>1</v>
      </c>
      <c r="AQ1789">
        <v>1</v>
      </c>
      <c r="AR1789">
        <v>0</v>
      </c>
      <c r="AS1789" t="s">
        <v>3</v>
      </c>
      <c r="AT1789">
        <v>0.78</v>
      </c>
      <c r="AU1789" t="s">
        <v>3</v>
      </c>
      <c r="AV1789">
        <v>1</v>
      </c>
      <c r="AW1789">
        <v>2</v>
      </c>
      <c r="AX1789">
        <v>449000640</v>
      </c>
      <c r="AY1789">
        <v>2</v>
      </c>
      <c r="AZ1789">
        <v>131072</v>
      </c>
      <c r="BA1789">
        <v>1867</v>
      </c>
      <c r="BB1789">
        <v>1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348.69900000000001</v>
      </c>
      <c r="BN1789">
        <v>0.78</v>
      </c>
      <c r="BO1789">
        <v>0</v>
      </c>
      <c r="BP1789">
        <v>1</v>
      </c>
      <c r="BQ1789">
        <v>0</v>
      </c>
      <c r="BR1789">
        <v>0</v>
      </c>
      <c r="BS1789">
        <v>0</v>
      </c>
      <c r="BT1789">
        <v>348.69900000000001</v>
      </c>
      <c r="BU1789">
        <v>0.78</v>
      </c>
      <c r="BV1789">
        <v>0</v>
      </c>
      <c r="BW1789">
        <v>1</v>
      </c>
      <c r="CU1789">
        <f>ROUND(AT1789*Source!I998*AH1789*AL1789,2)</f>
        <v>348.7</v>
      </c>
      <c r="CV1789">
        <f>ROUND(Y1789*Source!I998,7)</f>
        <v>0.78</v>
      </c>
      <c r="CW1789">
        <v>0</v>
      </c>
      <c r="CX1789">
        <f>ROUND(Y1789*Source!I998,7)</f>
        <v>0.78</v>
      </c>
      <c r="CY1789">
        <f>AD1789</f>
        <v>447.05</v>
      </c>
      <c r="CZ1789">
        <f>AH1789</f>
        <v>447.05</v>
      </c>
      <c r="DA1789">
        <f>AL1789</f>
        <v>1</v>
      </c>
      <c r="DB1789">
        <f>ROUND(ROUND(AT1789*CZ1789,2),6)</f>
        <v>348.7</v>
      </c>
      <c r="DC1789">
        <f>ROUND(ROUND(AT1789*AG1789,2),6)</f>
        <v>0</v>
      </c>
      <c r="DD1789" t="s">
        <v>3</v>
      </c>
      <c r="DE1789" t="s">
        <v>3</v>
      </c>
      <c r="DF1789">
        <f>ROUND(ROUND(AE1789,2)*CX1789,2)</f>
        <v>0</v>
      </c>
      <c r="DG1789">
        <f t="shared" si="789"/>
        <v>0</v>
      </c>
      <c r="DH1789">
        <f t="shared" si="782"/>
        <v>0</v>
      </c>
      <c r="DI1789">
        <f t="shared" si="783"/>
        <v>348.7</v>
      </c>
      <c r="DJ1789">
        <f>DI1789</f>
        <v>348.7</v>
      </c>
      <c r="DK1789">
        <v>1</v>
      </c>
      <c r="DL1789" t="s">
        <v>3</v>
      </c>
      <c r="DM1789">
        <v>0</v>
      </c>
      <c r="DN1789" t="s">
        <v>3</v>
      </c>
      <c r="DO1789">
        <v>0</v>
      </c>
    </row>
    <row r="1790" spans="1:119" x14ac:dyDescent="0.2">
      <c r="A1790">
        <f>ROW(Source!A998)</f>
        <v>998</v>
      </c>
      <c r="B1790">
        <v>449016111</v>
      </c>
      <c r="C1790">
        <v>449000633</v>
      </c>
      <c r="D1790">
        <v>327091406</v>
      </c>
      <c r="E1790">
        <v>112</v>
      </c>
      <c r="F1790">
        <v>1</v>
      </c>
      <c r="G1790">
        <v>1</v>
      </c>
      <c r="H1790">
        <v>1</v>
      </c>
      <c r="I1790" t="s">
        <v>1204</v>
      </c>
      <c r="J1790" t="s">
        <v>3</v>
      </c>
      <c r="K1790" t="s">
        <v>1205</v>
      </c>
      <c r="L1790">
        <v>1191</v>
      </c>
      <c r="N1790">
        <v>1013</v>
      </c>
      <c r="O1790" t="s">
        <v>1203</v>
      </c>
      <c r="P1790" t="s">
        <v>1203</v>
      </c>
      <c r="Q1790">
        <v>1</v>
      </c>
      <c r="W1790">
        <v>0</v>
      </c>
      <c r="X1790">
        <v>-1417349443</v>
      </c>
      <c r="Y1790">
        <f>AT1790</f>
        <v>7.0000000000000007E-2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1</v>
      </c>
      <c r="AJ1790">
        <v>1</v>
      </c>
      <c r="AK1790">
        <v>1</v>
      </c>
      <c r="AL1790">
        <v>1</v>
      </c>
      <c r="AM1790">
        <v>-2</v>
      </c>
      <c r="AN1790">
        <v>0</v>
      </c>
      <c r="AO1790">
        <v>0</v>
      </c>
      <c r="AP1790">
        <v>1</v>
      </c>
      <c r="AQ1790">
        <v>1</v>
      </c>
      <c r="AR1790">
        <v>0</v>
      </c>
      <c r="AS1790" t="s">
        <v>3</v>
      </c>
      <c r="AT1790">
        <v>7.0000000000000007E-2</v>
      </c>
      <c r="AU1790" t="s">
        <v>3</v>
      </c>
      <c r="AV1790">
        <v>2</v>
      </c>
      <c r="AW1790">
        <v>2</v>
      </c>
      <c r="AX1790">
        <v>449000641</v>
      </c>
      <c r="AY1790">
        <v>1</v>
      </c>
      <c r="AZ1790">
        <v>0</v>
      </c>
      <c r="BA1790">
        <v>1868</v>
      </c>
      <c r="BB1790">
        <v>1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CV1790">
        <v>0</v>
      </c>
      <c r="CW1790">
        <v>0</v>
      </c>
      <c r="CX1790">
        <f>ROUND(Y1790*Source!I998,7)</f>
        <v>7.0000000000000007E-2</v>
      </c>
      <c r="CY1790">
        <f>AD1790</f>
        <v>0</v>
      </c>
      <c r="CZ1790">
        <f>AH1790</f>
        <v>0</v>
      </c>
      <c r="DA1790">
        <f>AL1790</f>
        <v>1</v>
      </c>
      <c r="DB1790">
        <f>ROUND(ROUND(AT1790*CZ1790,2),6)</f>
        <v>0</v>
      </c>
      <c r="DC1790">
        <f>ROUND(ROUND(AT1790*AG1790,2),6)</f>
        <v>0</v>
      </c>
      <c r="DD1790" t="s">
        <v>3</v>
      </c>
      <c r="DE1790" t="s">
        <v>3</v>
      </c>
      <c r="DF1790">
        <f>ROUND(ROUND(AE1790,2)*CX1790,2)</f>
        <v>0</v>
      </c>
      <c r="DG1790">
        <f t="shared" si="789"/>
        <v>0</v>
      </c>
      <c r="DH1790">
        <f t="shared" si="782"/>
        <v>0</v>
      </c>
      <c r="DI1790">
        <f t="shared" si="783"/>
        <v>0</v>
      </c>
      <c r="DJ1790">
        <f>DI1790</f>
        <v>0</v>
      </c>
      <c r="DK1790">
        <v>0</v>
      </c>
      <c r="DL1790" t="s">
        <v>3</v>
      </c>
      <c r="DM1790">
        <v>0</v>
      </c>
      <c r="DN1790" t="s">
        <v>3</v>
      </c>
      <c r="DO1790">
        <v>0</v>
      </c>
    </row>
    <row r="1791" spans="1:119" x14ac:dyDescent="0.2">
      <c r="A1791">
        <f>ROW(Source!A998)</f>
        <v>998</v>
      </c>
      <c r="B1791">
        <v>449016111</v>
      </c>
      <c r="C1791">
        <v>449000633</v>
      </c>
      <c r="D1791">
        <v>327211661</v>
      </c>
      <c r="E1791">
        <v>1</v>
      </c>
      <c r="F1791">
        <v>1</v>
      </c>
      <c r="G1791">
        <v>1</v>
      </c>
      <c r="H1791">
        <v>2</v>
      </c>
      <c r="I1791" t="s">
        <v>1639</v>
      </c>
      <c r="J1791" t="s">
        <v>1640</v>
      </c>
      <c r="K1791" t="s">
        <v>1641</v>
      </c>
      <c r="L1791">
        <v>1368</v>
      </c>
      <c r="N1791">
        <v>1011</v>
      </c>
      <c r="O1791" t="s">
        <v>1100</v>
      </c>
      <c r="P1791" t="s">
        <v>1100</v>
      </c>
      <c r="Q1791">
        <v>1</v>
      </c>
      <c r="W1791">
        <v>0</v>
      </c>
      <c r="X1791">
        <v>2144721762</v>
      </c>
      <c r="Y1791">
        <f>AT1791</f>
        <v>7.0000000000000007E-2</v>
      </c>
      <c r="AA1791">
        <v>0</v>
      </c>
      <c r="AB1791">
        <v>1317.86</v>
      </c>
      <c r="AC1791">
        <v>620.24</v>
      </c>
      <c r="AD1791">
        <v>0</v>
      </c>
      <c r="AE1791">
        <v>0</v>
      </c>
      <c r="AF1791">
        <v>1317.86</v>
      </c>
      <c r="AG1791">
        <v>620.24</v>
      </c>
      <c r="AH1791">
        <v>0</v>
      </c>
      <c r="AI1791">
        <v>1</v>
      </c>
      <c r="AJ1791">
        <v>1</v>
      </c>
      <c r="AK1791">
        <v>1</v>
      </c>
      <c r="AL1791">
        <v>1</v>
      </c>
      <c r="AM1791">
        <v>-2</v>
      </c>
      <c r="AN1791">
        <v>0</v>
      </c>
      <c r="AO1791">
        <v>0</v>
      </c>
      <c r="AP1791">
        <v>1</v>
      </c>
      <c r="AQ1791">
        <v>1</v>
      </c>
      <c r="AR1791">
        <v>0</v>
      </c>
      <c r="AS1791" t="s">
        <v>3</v>
      </c>
      <c r="AT1791">
        <v>7.0000000000000007E-2</v>
      </c>
      <c r="AU1791" t="s">
        <v>3</v>
      </c>
      <c r="AV1791">
        <v>1</v>
      </c>
      <c r="AW1791">
        <v>2</v>
      </c>
      <c r="AX1791">
        <v>449000642</v>
      </c>
      <c r="AY1791">
        <v>2</v>
      </c>
      <c r="AZ1791">
        <v>98304</v>
      </c>
      <c r="BA1791">
        <v>1869</v>
      </c>
      <c r="BB1791">
        <v>1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92.250200000000007</v>
      </c>
      <c r="BL1791">
        <v>43.416800000000002</v>
      </c>
      <c r="BM1791">
        <v>0</v>
      </c>
      <c r="BN1791">
        <v>0</v>
      </c>
      <c r="BO1791">
        <v>7.0000000000000007E-2</v>
      </c>
      <c r="BP1791">
        <v>1</v>
      </c>
      <c r="BQ1791">
        <v>0</v>
      </c>
      <c r="BR1791">
        <v>92.250200000000007</v>
      </c>
      <c r="BS1791">
        <v>43.416800000000002</v>
      </c>
      <c r="BT1791">
        <v>0</v>
      </c>
      <c r="BU1791">
        <v>0</v>
      </c>
      <c r="BV1791">
        <v>7.0000000000000007E-2</v>
      </c>
      <c r="BW1791">
        <v>1</v>
      </c>
      <c r="CV1791">
        <v>0</v>
      </c>
      <c r="CW1791">
        <f>ROUND(Y1791*Source!I998*DO1791,7)</f>
        <v>7.0000000000000007E-2</v>
      </c>
      <c r="CX1791">
        <f>ROUND(Y1791*Source!I998,7)</f>
        <v>7.0000000000000007E-2</v>
      </c>
      <c r="CY1791">
        <f>AB1791</f>
        <v>1317.86</v>
      </c>
      <c r="CZ1791">
        <f>AF1791</f>
        <v>1317.86</v>
      </c>
      <c r="DA1791">
        <f>AJ1791</f>
        <v>1</v>
      </c>
      <c r="DB1791">
        <f>ROUND(ROUND(AT1791*CZ1791,2),6)</f>
        <v>92.25</v>
      </c>
      <c r="DC1791">
        <f>ROUND(ROUND(AT1791*AG1791,2),6)</f>
        <v>43.42</v>
      </c>
      <c r="DD1791" t="s">
        <v>3</v>
      </c>
      <c r="DE1791" t="s">
        <v>3</v>
      </c>
      <c r="DF1791">
        <f>ROUND(ROUND(AE1791,2)*CX1791,2)</f>
        <v>0</v>
      </c>
      <c r="DG1791">
        <f t="shared" si="789"/>
        <v>92.25</v>
      </c>
      <c r="DH1791">
        <f t="shared" si="782"/>
        <v>43.42</v>
      </c>
      <c r="DI1791">
        <f t="shared" si="783"/>
        <v>0</v>
      </c>
      <c r="DJ1791">
        <f>DG1791+DH1791</f>
        <v>135.67000000000002</v>
      </c>
      <c r="DK1791">
        <v>1</v>
      </c>
      <c r="DL1791" t="s">
        <v>1219</v>
      </c>
      <c r="DM1791">
        <v>5</v>
      </c>
      <c r="DN1791" t="s">
        <v>1203</v>
      </c>
      <c r="DO1791">
        <v>1</v>
      </c>
    </row>
    <row r="1792" spans="1:119" x14ac:dyDescent="0.2">
      <c r="A1792">
        <f>ROW(Source!A998)</f>
        <v>998</v>
      </c>
      <c r="B1792">
        <v>449016111</v>
      </c>
      <c r="C1792">
        <v>449000633</v>
      </c>
      <c r="D1792">
        <v>327211924</v>
      </c>
      <c r="E1792">
        <v>1</v>
      </c>
      <c r="F1792">
        <v>1</v>
      </c>
      <c r="G1792">
        <v>1</v>
      </c>
      <c r="H1792">
        <v>2</v>
      </c>
      <c r="I1792" t="s">
        <v>1642</v>
      </c>
      <c r="J1792" t="s">
        <v>1643</v>
      </c>
      <c r="K1792" t="s">
        <v>1644</v>
      </c>
      <c r="L1792">
        <v>1368</v>
      </c>
      <c r="N1792">
        <v>1011</v>
      </c>
      <c r="O1792" t="s">
        <v>1100</v>
      </c>
      <c r="P1792" t="s">
        <v>1100</v>
      </c>
      <c r="Q1792">
        <v>1</v>
      </c>
      <c r="W1792">
        <v>0</v>
      </c>
      <c r="X1792">
        <v>-429716072</v>
      </c>
      <c r="Y1792">
        <f>AT1792</f>
        <v>0.36</v>
      </c>
      <c r="AA1792">
        <v>0</v>
      </c>
      <c r="AB1792">
        <v>20.38</v>
      </c>
      <c r="AC1792">
        <v>0</v>
      </c>
      <c r="AD1792">
        <v>0</v>
      </c>
      <c r="AE1792">
        <v>0</v>
      </c>
      <c r="AF1792">
        <v>20.38</v>
      </c>
      <c r="AG1792">
        <v>0</v>
      </c>
      <c r="AH1792">
        <v>0</v>
      </c>
      <c r="AI1792">
        <v>1</v>
      </c>
      <c r="AJ1792">
        <v>1</v>
      </c>
      <c r="AK1792">
        <v>1</v>
      </c>
      <c r="AL1792">
        <v>1</v>
      </c>
      <c r="AM1792">
        <v>-2</v>
      </c>
      <c r="AN1792">
        <v>0</v>
      </c>
      <c r="AO1792">
        <v>0</v>
      </c>
      <c r="AP1792">
        <v>1</v>
      </c>
      <c r="AQ1792">
        <v>1</v>
      </c>
      <c r="AR1792">
        <v>0</v>
      </c>
      <c r="AS1792" t="s">
        <v>3</v>
      </c>
      <c r="AT1792">
        <v>0.36</v>
      </c>
      <c r="AU1792" t="s">
        <v>3</v>
      </c>
      <c r="AV1792">
        <v>1</v>
      </c>
      <c r="AW1792">
        <v>2</v>
      </c>
      <c r="AX1792">
        <v>449000643</v>
      </c>
      <c r="AY1792">
        <v>2</v>
      </c>
      <c r="AZ1792">
        <v>32768</v>
      </c>
      <c r="BA1792">
        <v>1870</v>
      </c>
      <c r="BB1792">
        <v>1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K1792">
        <v>7.3367999999999993</v>
      </c>
      <c r="BL1792">
        <v>0</v>
      </c>
      <c r="BM1792">
        <v>0</v>
      </c>
      <c r="BN1792">
        <v>0</v>
      </c>
      <c r="BO1792">
        <v>0</v>
      </c>
      <c r="BP1792">
        <v>1</v>
      </c>
      <c r="BQ1792">
        <v>0</v>
      </c>
      <c r="BR1792">
        <v>7.3367999999999993</v>
      </c>
      <c r="BS1792">
        <v>0</v>
      </c>
      <c r="BT1792">
        <v>0</v>
      </c>
      <c r="BU1792">
        <v>0</v>
      </c>
      <c r="BV1792">
        <v>0</v>
      </c>
      <c r="BW1792">
        <v>1</v>
      </c>
      <c r="CV1792">
        <v>0</v>
      </c>
      <c r="CW1792">
        <f>ROUND(Y1792*Source!I998*DO1792,7)</f>
        <v>0</v>
      </c>
      <c r="CX1792">
        <f>ROUND(Y1792*Source!I998,7)</f>
        <v>0.36</v>
      </c>
      <c r="CY1792">
        <f>AB1792</f>
        <v>20.38</v>
      </c>
      <c r="CZ1792">
        <f>AF1792</f>
        <v>20.38</v>
      </c>
      <c r="DA1792">
        <f>AJ1792</f>
        <v>1</v>
      </c>
      <c r="DB1792">
        <f>ROUND(ROUND(AT1792*CZ1792,2),6)</f>
        <v>7.34</v>
      </c>
      <c r="DC1792">
        <f>ROUND(ROUND(AT1792*AG1792,2),6)</f>
        <v>0</v>
      </c>
      <c r="DD1792" t="s">
        <v>3</v>
      </c>
      <c r="DE1792" t="s">
        <v>3</v>
      </c>
      <c r="DF1792">
        <f>ROUND(ROUND(AE1792,2)*CX1792,2)</f>
        <v>0</v>
      </c>
      <c r="DG1792">
        <f t="shared" si="789"/>
        <v>7.34</v>
      </c>
      <c r="DH1792">
        <f t="shared" si="782"/>
        <v>0</v>
      </c>
      <c r="DI1792">
        <f t="shared" si="783"/>
        <v>0</v>
      </c>
      <c r="DJ1792">
        <f>DG1792+DH1792</f>
        <v>7.34</v>
      </c>
      <c r="DK1792">
        <v>1</v>
      </c>
      <c r="DL1792" t="s">
        <v>3</v>
      </c>
      <c r="DM1792">
        <v>0</v>
      </c>
      <c r="DN1792" t="s">
        <v>3</v>
      </c>
      <c r="DO1792">
        <v>0</v>
      </c>
    </row>
    <row r="1793" spans="1:119" x14ac:dyDescent="0.2">
      <c r="A1793">
        <f>ROW(Source!A998)</f>
        <v>998</v>
      </c>
      <c r="B1793">
        <v>449016111</v>
      </c>
      <c r="C1793">
        <v>449000633</v>
      </c>
      <c r="D1793">
        <v>327163476</v>
      </c>
      <c r="E1793">
        <v>1</v>
      </c>
      <c r="F1793">
        <v>1</v>
      </c>
      <c r="G1793">
        <v>1</v>
      </c>
      <c r="H1793">
        <v>3</v>
      </c>
      <c r="I1793" t="s">
        <v>1367</v>
      </c>
      <c r="J1793" t="s">
        <v>1368</v>
      </c>
      <c r="K1793" t="s">
        <v>1369</v>
      </c>
      <c r="L1793">
        <v>1339</v>
      </c>
      <c r="N1793">
        <v>1007</v>
      </c>
      <c r="O1793" t="s">
        <v>49</v>
      </c>
      <c r="P1793" t="s">
        <v>49</v>
      </c>
      <c r="Q1793">
        <v>1</v>
      </c>
      <c r="W1793">
        <v>0</v>
      </c>
      <c r="X1793">
        <v>-2108704274</v>
      </c>
      <c r="Y1793">
        <f>(AT1793*ROUND(0,7))</f>
        <v>0</v>
      </c>
      <c r="AA1793">
        <v>31.78</v>
      </c>
      <c r="AB1793">
        <v>0</v>
      </c>
      <c r="AC1793">
        <v>0</v>
      </c>
      <c r="AD1793">
        <v>0</v>
      </c>
      <c r="AE1793">
        <v>35.71</v>
      </c>
      <c r="AF1793">
        <v>0</v>
      </c>
      <c r="AG1793">
        <v>0</v>
      </c>
      <c r="AH1793">
        <v>0</v>
      </c>
      <c r="AI1793">
        <v>0.89</v>
      </c>
      <c r="AJ1793">
        <v>1</v>
      </c>
      <c r="AK1793">
        <v>1</v>
      </c>
      <c r="AL1793">
        <v>1</v>
      </c>
      <c r="AM1793">
        <v>2</v>
      </c>
      <c r="AN1793">
        <v>0</v>
      </c>
      <c r="AO1793">
        <v>0</v>
      </c>
      <c r="AP1793">
        <v>1</v>
      </c>
      <c r="AQ1793">
        <v>1</v>
      </c>
      <c r="AR1793">
        <v>0</v>
      </c>
      <c r="AS1793" t="s">
        <v>3</v>
      </c>
      <c r="AT1793">
        <v>0.15</v>
      </c>
      <c r="AU1793" t="s">
        <v>135</v>
      </c>
      <c r="AV1793">
        <v>0</v>
      </c>
      <c r="AW1793">
        <v>2</v>
      </c>
      <c r="AX1793">
        <v>449000644</v>
      </c>
      <c r="AY1793">
        <v>1</v>
      </c>
      <c r="AZ1793">
        <v>0</v>
      </c>
      <c r="BA1793">
        <v>1871</v>
      </c>
      <c r="BB1793">
        <v>1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5.3564999999999996</v>
      </c>
      <c r="BK1793">
        <v>0</v>
      </c>
      <c r="BL1793">
        <v>0</v>
      </c>
      <c r="BM1793">
        <v>0</v>
      </c>
      <c r="BN1793">
        <v>0</v>
      </c>
      <c r="BO1793">
        <v>0</v>
      </c>
      <c r="BP1793">
        <v>1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CV1793">
        <v>0</v>
      </c>
      <c r="CW1793">
        <v>0</v>
      </c>
      <c r="CX1793">
        <f>ROUND(Y1793*Source!I998,7)</f>
        <v>0</v>
      </c>
      <c r="CY1793">
        <f>AA1793</f>
        <v>31.78</v>
      </c>
      <c r="CZ1793">
        <f>AE1793</f>
        <v>35.71</v>
      </c>
      <c r="DA1793">
        <f>AI1793</f>
        <v>0.89</v>
      </c>
      <c r="DB1793">
        <f>ROUND((ROUND(AT1793*CZ1793,2)*ROUND(0,7)),6)</f>
        <v>0</v>
      </c>
      <c r="DC1793">
        <f>ROUND((ROUND(AT1793*AG1793,2)*ROUND(0,7)),6)</f>
        <v>0</v>
      </c>
      <c r="DD1793" t="s">
        <v>3</v>
      </c>
      <c r="DE1793" t="s">
        <v>3</v>
      </c>
      <c r="DF1793">
        <f>ROUND(ROUND(AE1793*AI1793,2)*CX1793,2)</f>
        <v>0</v>
      </c>
      <c r="DG1793">
        <f t="shared" si="789"/>
        <v>0</v>
      </c>
      <c r="DH1793">
        <f t="shared" si="782"/>
        <v>0</v>
      </c>
      <c r="DI1793">
        <f t="shared" si="783"/>
        <v>0</v>
      </c>
      <c r="DJ1793">
        <f>DF1793</f>
        <v>0</v>
      </c>
      <c r="DK1793">
        <v>0</v>
      </c>
      <c r="DL1793" t="s">
        <v>3</v>
      </c>
      <c r="DM1793">
        <v>0</v>
      </c>
      <c r="DN1793" t="s">
        <v>3</v>
      </c>
      <c r="DO1793">
        <v>0</v>
      </c>
    </row>
    <row r="1794" spans="1:119" x14ac:dyDescent="0.2">
      <c r="A1794">
        <f>ROW(Source!A998)</f>
        <v>998</v>
      </c>
      <c r="B1794">
        <v>449016111</v>
      </c>
      <c r="C1794">
        <v>449000633</v>
      </c>
      <c r="D1794">
        <v>327092381</v>
      </c>
      <c r="E1794">
        <v>112</v>
      </c>
      <c r="F1794">
        <v>1</v>
      </c>
      <c r="G1794">
        <v>1</v>
      </c>
      <c r="H1794">
        <v>3</v>
      </c>
      <c r="I1794" t="s">
        <v>502</v>
      </c>
      <c r="J1794" t="s">
        <v>3</v>
      </c>
      <c r="K1794" t="s">
        <v>503</v>
      </c>
      <c r="L1794">
        <v>1339</v>
      </c>
      <c r="N1794">
        <v>1007</v>
      </c>
      <c r="O1794" t="s">
        <v>49</v>
      </c>
      <c r="P1794" t="s">
        <v>49</v>
      </c>
      <c r="Q1794">
        <v>1</v>
      </c>
      <c r="W1794">
        <v>0</v>
      </c>
      <c r="X1794">
        <v>220090467</v>
      </c>
      <c r="Y1794">
        <f>(AT1794*ROUND(0,7))</f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1</v>
      </c>
      <c r="AJ1794">
        <v>1</v>
      </c>
      <c r="AK1794">
        <v>1</v>
      </c>
      <c r="AL1794">
        <v>1</v>
      </c>
      <c r="AM1794">
        <v>-2</v>
      </c>
      <c r="AN1794">
        <v>0</v>
      </c>
      <c r="AO1794">
        <v>0</v>
      </c>
      <c r="AP1794">
        <v>1</v>
      </c>
      <c r="AQ1794">
        <v>0</v>
      </c>
      <c r="AR1794">
        <v>0</v>
      </c>
      <c r="AS1794" t="s">
        <v>3</v>
      </c>
      <c r="AT1794">
        <v>1.1000000000000001</v>
      </c>
      <c r="AU1794" t="s">
        <v>135</v>
      </c>
      <c r="AV1794">
        <v>0</v>
      </c>
      <c r="AW1794">
        <v>2</v>
      </c>
      <c r="AX1794">
        <v>449000645</v>
      </c>
      <c r="AY1794">
        <v>1</v>
      </c>
      <c r="AZ1794">
        <v>0</v>
      </c>
      <c r="BA1794">
        <v>1872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CV1794">
        <v>0</v>
      </c>
      <c r="CW1794">
        <v>0</v>
      </c>
      <c r="CX1794">
        <f>ROUND(Y1794*Source!I998,7)</f>
        <v>0</v>
      </c>
      <c r="CY1794">
        <f>AA1794</f>
        <v>0</v>
      </c>
      <c r="CZ1794">
        <f>AE1794</f>
        <v>0</v>
      </c>
      <c r="DA1794">
        <f>AI1794</f>
        <v>1</v>
      </c>
      <c r="DB1794">
        <f>ROUND((ROUND(AT1794*CZ1794,2)*ROUND(0,7)),6)</f>
        <v>0</v>
      </c>
      <c r="DC1794">
        <f>ROUND((ROUND(AT1794*AG1794,2)*ROUND(0,7)),6)</f>
        <v>0</v>
      </c>
      <c r="DD1794" t="s">
        <v>3</v>
      </c>
      <c r="DE1794" t="s">
        <v>3</v>
      </c>
      <c r="DF1794">
        <f>ROUND(ROUND(AE1794,2)*CX1794,2)</f>
        <v>0</v>
      </c>
      <c r="DG1794">
        <f t="shared" si="789"/>
        <v>0</v>
      </c>
      <c r="DH1794">
        <f t="shared" si="782"/>
        <v>0</v>
      </c>
      <c r="DI1794">
        <f t="shared" si="783"/>
        <v>0</v>
      </c>
      <c r="DJ1794">
        <f>DF1794</f>
        <v>0</v>
      </c>
      <c r="DK1794">
        <v>0</v>
      </c>
      <c r="DL1794" t="s">
        <v>3</v>
      </c>
      <c r="DM1794">
        <v>0</v>
      </c>
      <c r="DN1794" t="s">
        <v>3</v>
      </c>
      <c r="DO1794">
        <v>0</v>
      </c>
    </row>
    <row r="1795" spans="1:119" x14ac:dyDescent="0.2">
      <c r="A1795">
        <f>ROW(Source!A1048)</f>
        <v>1048</v>
      </c>
      <c r="B1795">
        <v>449016111</v>
      </c>
      <c r="C1795">
        <v>449000663</v>
      </c>
      <c r="D1795">
        <v>417090972</v>
      </c>
      <c r="E1795">
        <v>117</v>
      </c>
      <c r="F1795">
        <v>1</v>
      </c>
      <c r="G1795">
        <v>1</v>
      </c>
      <c r="H1795">
        <v>1</v>
      </c>
      <c r="I1795" t="s">
        <v>1209</v>
      </c>
      <c r="J1795" t="s">
        <v>3</v>
      </c>
      <c r="K1795" t="s">
        <v>1914</v>
      </c>
      <c r="L1795">
        <v>1191</v>
      </c>
      <c r="N1795">
        <v>1013</v>
      </c>
      <c r="O1795" t="s">
        <v>1203</v>
      </c>
      <c r="P1795" t="s">
        <v>1203</v>
      </c>
      <c r="Q1795">
        <v>1</v>
      </c>
      <c r="W1795">
        <v>0</v>
      </c>
      <c r="X1795">
        <v>-1879100705</v>
      </c>
      <c r="Y1795">
        <f>AT1795</f>
        <v>1</v>
      </c>
      <c r="AA1795">
        <v>0</v>
      </c>
      <c r="AB1795">
        <v>0</v>
      </c>
      <c r="AC1795">
        <v>0</v>
      </c>
      <c r="AD1795">
        <v>539.69000000000005</v>
      </c>
      <c r="AE1795">
        <v>0</v>
      </c>
      <c r="AF1795">
        <v>0</v>
      </c>
      <c r="AG1795">
        <v>0</v>
      </c>
      <c r="AH1795">
        <v>539.69000000000005</v>
      </c>
      <c r="AI1795">
        <v>1</v>
      </c>
      <c r="AJ1795">
        <v>1</v>
      </c>
      <c r="AK1795">
        <v>1</v>
      </c>
      <c r="AL1795">
        <v>1</v>
      </c>
      <c r="AM1795">
        <v>-2</v>
      </c>
      <c r="AN1795">
        <v>0</v>
      </c>
      <c r="AO1795">
        <v>0</v>
      </c>
      <c r="AP1795">
        <v>1</v>
      </c>
      <c r="AQ1795">
        <v>1</v>
      </c>
      <c r="AR1795">
        <v>0</v>
      </c>
      <c r="AS1795" t="s">
        <v>3</v>
      </c>
      <c r="AT1795">
        <v>1</v>
      </c>
      <c r="AU1795" t="s">
        <v>3</v>
      </c>
      <c r="AV1795">
        <v>2</v>
      </c>
      <c r="AW1795">
        <v>2</v>
      </c>
      <c r="AX1795">
        <v>449016770</v>
      </c>
      <c r="AY1795">
        <v>1</v>
      </c>
      <c r="AZ1795">
        <v>0</v>
      </c>
      <c r="BA1795">
        <v>1873</v>
      </c>
      <c r="BB1795">
        <v>1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CV1795">
        <v>0</v>
      </c>
      <c r="CW1795">
        <v>0</v>
      </c>
      <c r="CX1795">
        <f>ROUND(Y1795*Source!I1048,7)</f>
        <v>1</v>
      </c>
      <c r="CY1795">
        <f>AD1795</f>
        <v>539.69000000000005</v>
      </c>
      <c r="CZ1795">
        <f>AH1795</f>
        <v>539.69000000000005</v>
      </c>
      <c r="DA1795">
        <f>AL1795</f>
        <v>1</v>
      </c>
      <c r="DB1795">
        <f>ROUND(ROUND(AT1795*CZ1795,2),6)</f>
        <v>539.69000000000005</v>
      </c>
      <c r="DC1795">
        <f>ROUND(ROUND(AT1795*AG1795,2),6)</f>
        <v>0</v>
      </c>
      <c r="DD1795" t="s">
        <v>3</v>
      </c>
      <c r="DE1795" t="s">
        <v>3</v>
      </c>
      <c r="DF1795">
        <f>ROUND(ROUND(AE1795,2)*CX1795,2)</f>
        <v>0</v>
      </c>
      <c r="DG1795">
        <f t="shared" si="789"/>
        <v>0</v>
      </c>
      <c r="DH1795">
        <f t="shared" si="782"/>
        <v>0</v>
      </c>
      <c r="DI1795">
        <f t="shared" si="783"/>
        <v>539.69000000000005</v>
      </c>
      <c r="DJ1795">
        <f>DI1795</f>
        <v>539.69000000000005</v>
      </c>
      <c r="DK1795">
        <v>1</v>
      </c>
      <c r="DL1795" t="s">
        <v>3</v>
      </c>
      <c r="DM1795">
        <v>0</v>
      </c>
      <c r="DN1795" t="s">
        <v>3</v>
      </c>
      <c r="DO1795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87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ROW(Source!A32)</f>
        <v>32</v>
      </c>
      <c r="B1">
        <v>448996531</v>
      </c>
      <c r="C1">
        <v>448996525</v>
      </c>
      <c r="D1">
        <v>277560276</v>
      </c>
      <c r="E1">
        <v>109</v>
      </c>
      <c r="F1">
        <v>1</v>
      </c>
      <c r="G1">
        <v>1</v>
      </c>
      <c r="H1">
        <v>1</v>
      </c>
      <c r="I1" t="s">
        <v>1201</v>
      </c>
      <c r="J1" t="s">
        <v>3</v>
      </c>
      <c r="K1" t="s">
        <v>1202</v>
      </c>
      <c r="L1">
        <v>1191</v>
      </c>
      <c r="N1">
        <v>1013</v>
      </c>
      <c r="O1" t="s">
        <v>1203</v>
      </c>
      <c r="P1" t="s">
        <v>1203</v>
      </c>
      <c r="Q1">
        <v>1</v>
      </c>
      <c r="X1">
        <v>29.53</v>
      </c>
      <c r="Y1">
        <v>0</v>
      </c>
      <c r="Z1">
        <v>0</v>
      </c>
      <c r="AA1">
        <v>0</v>
      </c>
      <c r="AB1">
        <v>435.6</v>
      </c>
      <c r="AC1">
        <v>0</v>
      </c>
      <c r="AD1">
        <v>1</v>
      </c>
      <c r="AE1">
        <v>1</v>
      </c>
      <c r="AF1" t="s">
        <v>3</v>
      </c>
      <c r="AG1">
        <v>29.53</v>
      </c>
      <c r="AH1">
        <v>2</v>
      </c>
      <c r="AI1">
        <v>448996526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ROW(Source!A32)</f>
        <v>32</v>
      </c>
      <c r="B2">
        <v>448996532</v>
      </c>
      <c r="C2">
        <v>448996525</v>
      </c>
      <c r="D2">
        <v>277560491</v>
      </c>
      <c r="E2">
        <v>109</v>
      </c>
      <c r="F2">
        <v>1</v>
      </c>
      <c r="G2">
        <v>1</v>
      </c>
      <c r="H2">
        <v>1</v>
      </c>
      <c r="I2" t="s">
        <v>1204</v>
      </c>
      <c r="J2" t="s">
        <v>3</v>
      </c>
      <c r="K2" t="s">
        <v>1205</v>
      </c>
      <c r="L2">
        <v>1191</v>
      </c>
      <c r="N2">
        <v>1013</v>
      </c>
      <c r="O2" t="s">
        <v>1203</v>
      </c>
      <c r="P2" t="s">
        <v>1203</v>
      </c>
      <c r="Q2">
        <v>1</v>
      </c>
      <c r="X2">
        <v>0.3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2</v>
      </c>
      <c r="AF2" t="s">
        <v>3</v>
      </c>
      <c r="AG2">
        <v>0.3</v>
      </c>
      <c r="AH2">
        <v>2</v>
      </c>
      <c r="AI2">
        <v>448996527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ROW(Source!A32)</f>
        <v>32</v>
      </c>
      <c r="B3">
        <v>448996533</v>
      </c>
      <c r="C3">
        <v>448996525</v>
      </c>
      <c r="D3">
        <v>277945805</v>
      </c>
      <c r="E3">
        <v>1</v>
      </c>
      <c r="F3">
        <v>1</v>
      </c>
      <c r="G3">
        <v>1</v>
      </c>
      <c r="H3">
        <v>2</v>
      </c>
      <c r="I3" t="s">
        <v>1206</v>
      </c>
      <c r="J3" t="s">
        <v>1207</v>
      </c>
      <c r="K3" t="s">
        <v>1208</v>
      </c>
      <c r="L3">
        <v>1368</v>
      </c>
      <c r="N3">
        <v>1011</v>
      </c>
      <c r="O3" t="s">
        <v>1100</v>
      </c>
      <c r="P3" t="s">
        <v>1100</v>
      </c>
      <c r="Q3">
        <v>1</v>
      </c>
      <c r="X3">
        <v>0.3</v>
      </c>
      <c r="Y3">
        <v>0</v>
      </c>
      <c r="Z3">
        <v>477.92</v>
      </c>
      <c r="AA3">
        <v>490.51</v>
      </c>
      <c r="AB3">
        <v>0</v>
      </c>
      <c r="AC3">
        <v>0</v>
      </c>
      <c r="AD3">
        <v>1</v>
      </c>
      <c r="AE3">
        <v>0</v>
      </c>
      <c r="AF3" t="s">
        <v>3</v>
      </c>
      <c r="AG3">
        <v>0.3</v>
      </c>
      <c r="AH3">
        <v>2</v>
      </c>
      <c r="AI3">
        <v>448996528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ROW(Source!A32)</f>
        <v>32</v>
      </c>
      <c r="B4">
        <v>448996534</v>
      </c>
      <c r="C4">
        <v>448996525</v>
      </c>
      <c r="D4">
        <v>277865475</v>
      </c>
      <c r="E4">
        <v>1</v>
      </c>
      <c r="F4">
        <v>1</v>
      </c>
      <c r="G4">
        <v>1</v>
      </c>
      <c r="H4">
        <v>3</v>
      </c>
      <c r="I4" t="s">
        <v>1210</v>
      </c>
      <c r="J4" t="s">
        <v>1211</v>
      </c>
      <c r="K4" t="s">
        <v>1212</v>
      </c>
      <c r="L4">
        <v>1383</v>
      </c>
      <c r="N4">
        <v>1013</v>
      </c>
      <c r="O4" t="s">
        <v>1213</v>
      </c>
      <c r="P4" t="s">
        <v>1213</v>
      </c>
      <c r="Q4">
        <v>1</v>
      </c>
      <c r="X4">
        <v>3.63</v>
      </c>
      <c r="Y4">
        <v>5.89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 t="s">
        <v>23</v>
      </c>
      <c r="AG4">
        <v>0</v>
      </c>
      <c r="AH4">
        <v>2</v>
      </c>
      <c r="AI4">
        <v>448996529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ROW(Source!A32)</f>
        <v>32</v>
      </c>
      <c r="B5">
        <v>448996535</v>
      </c>
      <c r="C5">
        <v>448996525</v>
      </c>
      <c r="D5">
        <v>277561355</v>
      </c>
      <c r="E5">
        <v>109</v>
      </c>
      <c r="F5">
        <v>1</v>
      </c>
      <c r="G5">
        <v>1</v>
      </c>
      <c r="H5">
        <v>3</v>
      </c>
      <c r="I5" t="s">
        <v>30</v>
      </c>
      <c r="J5" t="s">
        <v>3</v>
      </c>
      <c r="K5" t="s">
        <v>31</v>
      </c>
      <c r="L5">
        <v>1371</v>
      </c>
      <c r="N5">
        <v>1013</v>
      </c>
      <c r="O5" t="s">
        <v>32</v>
      </c>
      <c r="P5" t="s">
        <v>32</v>
      </c>
      <c r="Q5">
        <v>1</v>
      </c>
      <c r="X5">
        <v>0</v>
      </c>
      <c r="Y5">
        <v>0</v>
      </c>
      <c r="Z5">
        <v>0</v>
      </c>
      <c r="AA5">
        <v>0</v>
      </c>
      <c r="AB5">
        <v>0</v>
      </c>
      <c r="AC5">
        <v>1</v>
      </c>
      <c r="AD5">
        <v>0</v>
      </c>
      <c r="AE5">
        <v>0</v>
      </c>
      <c r="AF5" t="s">
        <v>23</v>
      </c>
      <c r="AG5">
        <v>0</v>
      </c>
      <c r="AH5">
        <v>2</v>
      </c>
      <c r="AI5">
        <v>448996530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ROW(Source!A34)</f>
        <v>34</v>
      </c>
      <c r="B6">
        <v>448996550</v>
      </c>
      <c r="C6">
        <v>448996537</v>
      </c>
      <c r="D6">
        <v>277560284</v>
      </c>
      <c r="E6">
        <v>109</v>
      </c>
      <c r="F6">
        <v>1</v>
      </c>
      <c r="G6">
        <v>1</v>
      </c>
      <c r="H6">
        <v>1</v>
      </c>
      <c r="I6" t="s">
        <v>1214</v>
      </c>
      <c r="J6" t="s">
        <v>3</v>
      </c>
      <c r="K6" t="s">
        <v>1215</v>
      </c>
      <c r="L6">
        <v>1191</v>
      </c>
      <c r="N6">
        <v>1013</v>
      </c>
      <c r="O6" t="s">
        <v>1203</v>
      </c>
      <c r="P6" t="s">
        <v>1203</v>
      </c>
      <c r="Q6">
        <v>1</v>
      </c>
      <c r="X6">
        <v>91</v>
      </c>
      <c r="Y6">
        <v>0</v>
      </c>
      <c r="Z6">
        <v>0</v>
      </c>
      <c r="AA6">
        <v>0</v>
      </c>
      <c r="AB6">
        <v>452.07</v>
      </c>
      <c r="AC6">
        <v>0</v>
      </c>
      <c r="AD6">
        <v>1</v>
      </c>
      <c r="AE6">
        <v>1</v>
      </c>
      <c r="AF6" t="s">
        <v>39</v>
      </c>
      <c r="AG6">
        <v>72.8</v>
      </c>
      <c r="AH6">
        <v>2</v>
      </c>
      <c r="AI6">
        <v>448996538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ROW(Source!A34)</f>
        <v>34</v>
      </c>
      <c r="B7">
        <v>448996551</v>
      </c>
      <c r="C7">
        <v>448996537</v>
      </c>
      <c r="D7">
        <v>277560491</v>
      </c>
      <c r="E7">
        <v>109</v>
      </c>
      <c r="F7">
        <v>1</v>
      </c>
      <c r="G7">
        <v>1</v>
      </c>
      <c r="H7">
        <v>1</v>
      </c>
      <c r="I7" t="s">
        <v>1204</v>
      </c>
      <c r="J7" t="s">
        <v>3</v>
      </c>
      <c r="K7" t="s">
        <v>1205</v>
      </c>
      <c r="L7">
        <v>1191</v>
      </c>
      <c r="N7">
        <v>1013</v>
      </c>
      <c r="O7" t="s">
        <v>1203</v>
      </c>
      <c r="P7" t="s">
        <v>1203</v>
      </c>
      <c r="Q7">
        <v>1</v>
      </c>
      <c r="X7">
        <v>35.619999999999997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2</v>
      </c>
      <c r="AF7" t="s">
        <v>39</v>
      </c>
      <c r="AG7">
        <v>28.495999999999999</v>
      </c>
      <c r="AH7">
        <v>2</v>
      </c>
      <c r="AI7">
        <v>448996539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ROW(Source!A34)</f>
        <v>34</v>
      </c>
      <c r="B8">
        <v>448996552</v>
      </c>
      <c r="C8">
        <v>448996537</v>
      </c>
      <c r="D8">
        <v>277944091</v>
      </c>
      <c r="E8">
        <v>1</v>
      </c>
      <c r="F8">
        <v>1</v>
      </c>
      <c r="G8">
        <v>1</v>
      </c>
      <c r="H8">
        <v>2</v>
      </c>
      <c r="I8" t="s">
        <v>1216</v>
      </c>
      <c r="J8" t="s">
        <v>1217</v>
      </c>
      <c r="K8" t="s">
        <v>1218</v>
      </c>
      <c r="L8">
        <v>1368</v>
      </c>
      <c r="N8">
        <v>1011</v>
      </c>
      <c r="O8" t="s">
        <v>1100</v>
      </c>
      <c r="P8" t="s">
        <v>1100</v>
      </c>
      <c r="Q8">
        <v>1</v>
      </c>
      <c r="X8">
        <v>0.71</v>
      </c>
      <c r="Y8">
        <v>0</v>
      </c>
      <c r="Z8">
        <v>800.37</v>
      </c>
      <c r="AA8">
        <v>563.72</v>
      </c>
      <c r="AB8">
        <v>0</v>
      </c>
      <c r="AC8">
        <v>0</v>
      </c>
      <c r="AD8">
        <v>1</v>
      </c>
      <c r="AE8">
        <v>0</v>
      </c>
      <c r="AF8" t="s">
        <v>39</v>
      </c>
      <c r="AG8">
        <v>0.56799999999999995</v>
      </c>
      <c r="AH8">
        <v>2</v>
      </c>
      <c r="AI8">
        <v>448996540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ROW(Source!A34)</f>
        <v>34</v>
      </c>
      <c r="B9">
        <v>448996553</v>
      </c>
      <c r="C9">
        <v>448996537</v>
      </c>
      <c r="D9">
        <v>277944622</v>
      </c>
      <c r="E9">
        <v>1</v>
      </c>
      <c r="F9">
        <v>1</v>
      </c>
      <c r="G9">
        <v>1</v>
      </c>
      <c r="H9">
        <v>2</v>
      </c>
      <c r="I9" t="s">
        <v>1220</v>
      </c>
      <c r="J9" t="s">
        <v>1221</v>
      </c>
      <c r="K9" t="s">
        <v>1222</v>
      </c>
      <c r="L9">
        <v>1368</v>
      </c>
      <c r="N9">
        <v>1011</v>
      </c>
      <c r="O9" t="s">
        <v>1100</v>
      </c>
      <c r="P9" t="s">
        <v>1100</v>
      </c>
      <c r="Q9">
        <v>1</v>
      </c>
      <c r="X9">
        <v>32.369999999999997</v>
      </c>
      <c r="Y9">
        <v>0</v>
      </c>
      <c r="Z9">
        <v>1551.19</v>
      </c>
      <c r="AA9">
        <v>658.89</v>
      </c>
      <c r="AB9">
        <v>0</v>
      </c>
      <c r="AC9">
        <v>0</v>
      </c>
      <c r="AD9">
        <v>1</v>
      </c>
      <c r="AE9">
        <v>0</v>
      </c>
      <c r="AF9" t="s">
        <v>39</v>
      </c>
      <c r="AG9">
        <v>25.896000000000001</v>
      </c>
      <c r="AH9">
        <v>2</v>
      </c>
      <c r="AI9">
        <v>448996541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ROW(Source!A34)</f>
        <v>34</v>
      </c>
      <c r="B10">
        <v>448996554</v>
      </c>
      <c r="C10">
        <v>448996537</v>
      </c>
      <c r="D10">
        <v>277945805</v>
      </c>
      <c r="E10">
        <v>1</v>
      </c>
      <c r="F10">
        <v>1</v>
      </c>
      <c r="G10">
        <v>1</v>
      </c>
      <c r="H10">
        <v>2</v>
      </c>
      <c r="I10" t="s">
        <v>1206</v>
      </c>
      <c r="J10" t="s">
        <v>1207</v>
      </c>
      <c r="K10" t="s">
        <v>1208</v>
      </c>
      <c r="L10">
        <v>1368</v>
      </c>
      <c r="N10">
        <v>1011</v>
      </c>
      <c r="O10" t="s">
        <v>1100</v>
      </c>
      <c r="P10" t="s">
        <v>1100</v>
      </c>
      <c r="Q10">
        <v>1</v>
      </c>
      <c r="X10">
        <v>2.54</v>
      </c>
      <c r="Y10">
        <v>0</v>
      </c>
      <c r="Z10">
        <v>477.92</v>
      </c>
      <c r="AA10">
        <v>490.51</v>
      </c>
      <c r="AB10">
        <v>0</v>
      </c>
      <c r="AC10">
        <v>0</v>
      </c>
      <c r="AD10">
        <v>1</v>
      </c>
      <c r="AE10">
        <v>0</v>
      </c>
      <c r="AF10" t="s">
        <v>39</v>
      </c>
      <c r="AG10">
        <v>2.032</v>
      </c>
      <c r="AH10">
        <v>2</v>
      </c>
      <c r="AI10">
        <v>448996542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ROW(Source!A34)</f>
        <v>34</v>
      </c>
      <c r="B11">
        <v>448996555</v>
      </c>
      <c r="C11">
        <v>448996537</v>
      </c>
      <c r="D11">
        <v>277946011</v>
      </c>
      <c r="E11">
        <v>1</v>
      </c>
      <c r="F11">
        <v>1</v>
      </c>
      <c r="G11">
        <v>1</v>
      </c>
      <c r="H11">
        <v>2</v>
      </c>
      <c r="I11" t="s">
        <v>1224</v>
      </c>
      <c r="J11" t="s">
        <v>1225</v>
      </c>
      <c r="K11" t="s">
        <v>1226</v>
      </c>
      <c r="L11">
        <v>1368</v>
      </c>
      <c r="N11">
        <v>1011</v>
      </c>
      <c r="O11" t="s">
        <v>1100</v>
      </c>
      <c r="P11" t="s">
        <v>1100</v>
      </c>
      <c r="Q11">
        <v>1</v>
      </c>
      <c r="X11">
        <v>4</v>
      </c>
      <c r="Y11">
        <v>0</v>
      </c>
      <c r="Z11">
        <v>96.53</v>
      </c>
      <c r="AA11">
        <v>0</v>
      </c>
      <c r="AB11">
        <v>0</v>
      </c>
      <c r="AC11">
        <v>0</v>
      </c>
      <c r="AD11">
        <v>1</v>
      </c>
      <c r="AE11">
        <v>0</v>
      </c>
      <c r="AF11" t="s">
        <v>39</v>
      </c>
      <c r="AG11">
        <v>3.2</v>
      </c>
      <c r="AH11">
        <v>2</v>
      </c>
      <c r="AI11">
        <v>448996543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ROW(Source!A34)</f>
        <v>34</v>
      </c>
      <c r="B12">
        <v>448996556</v>
      </c>
      <c r="C12">
        <v>448996537</v>
      </c>
      <c r="D12">
        <v>277866597</v>
      </c>
      <c r="E12">
        <v>1</v>
      </c>
      <c r="F12">
        <v>1</v>
      </c>
      <c r="G12">
        <v>1</v>
      </c>
      <c r="H12">
        <v>3</v>
      </c>
      <c r="I12" t="s">
        <v>1227</v>
      </c>
      <c r="J12" t="s">
        <v>1228</v>
      </c>
      <c r="K12" t="s">
        <v>1229</v>
      </c>
      <c r="L12">
        <v>1348</v>
      </c>
      <c r="N12">
        <v>1009</v>
      </c>
      <c r="O12" t="s">
        <v>83</v>
      </c>
      <c r="P12" t="s">
        <v>83</v>
      </c>
      <c r="Q12">
        <v>1000</v>
      </c>
      <c r="X12">
        <v>4.4999999999999997E-3</v>
      </c>
      <c r="Y12">
        <v>148198.01999999999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 t="s">
        <v>38</v>
      </c>
      <c r="AG12">
        <v>0</v>
      </c>
      <c r="AH12">
        <v>2</v>
      </c>
      <c r="AI12">
        <v>448996544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ROW(Source!A34)</f>
        <v>34</v>
      </c>
      <c r="B13">
        <v>448996557</v>
      </c>
      <c r="C13">
        <v>448996537</v>
      </c>
      <c r="D13">
        <v>277561715</v>
      </c>
      <c r="E13">
        <v>109</v>
      </c>
      <c r="F13">
        <v>1</v>
      </c>
      <c r="G13">
        <v>1</v>
      </c>
      <c r="H13">
        <v>3</v>
      </c>
      <c r="I13" t="s">
        <v>47</v>
      </c>
      <c r="J13" t="s">
        <v>3</v>
      </c>
      <c r="K13" t="s">
        <v>48</v>
      </c>
      <c r="L13">
        <v>1339</v>
      </c>
      <c r="N13">
        <v>1007</v>
      </c>
      <c r="O13" t="s">
        <v>49</v>
      </c>
      <c r="P13" t="s">
        <v>49</v>
      </c>
      <c r="Q13">
        <v>1</v>
      </c>
      <c r="X13">
        <v>0.45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 t="s">
        <v>38</v>
      </c>
      <c r="AG13">
        <v>0</v>
      </c>
      <c r="AH13">
        <v>2</v>
      </c>
      <c r="AI13">
        <v>448996545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ROW(Source!A34)</f>
        <v>34</v>
      </c>
      <c r="B14">
        <v>448996558</v>
      </c>
      <c r="C14">
        <v>448996537</v>
      </c>
      <c r="D14">
        <v>277562107</v>
      </c>
      <c r="E14">
        <v>109</v>
      </c>
      <c r="F14">
        <v>1</v>
      </c>
      <c r="G14">
        <v>1</v>
      </c>
      <c r="H14">
        <v>3</v>
      </c>
      <c r="I14" t="s">
        <v>51</v>
      </c>
      <c r="J14" t="s">
        <v>3</v>
      </c>
      <c r="K14" t="s">
        <v>52</v>
      </c>
      <c r="L14">
        <v>1371</v>
      </c>
      <c r="N14">
        <v>1013</v>
      </c>
      <c r="O14" t="s">
        <v>32</v>
      </c>
      <c r="P14" t="s">
        <v>32</v>
      </c>
      <c r="Q14">
        <v>1</v>
      </c>
      <c r="X14">
        <v>33.299999999999997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 t="s">
        <v>38</v>
      </c>
      <c r="AG14">
        <v>0</v>
      </c>
      <c r="AH14">
        <v>2</v>
      </c>
      <c r="AI14">
        <v>448996546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ROW(Source!A34)</f>
        <v>34</v>
      </c>
      <c r="B15">
        <v>448996559</v>
      </c>
      <c r="C15">
        <v>448996537</v>
      </c>
      <c r="D15">
        <v>277562171</v>
      </c>
      <c r="E15">
        <v>109</v>
      </c>
      <c r="F15">
        <v>1</v>
      </c>
      <c r="G15">
        <v>1</v>
      </c>
      <c r="H15">
        <v>3</v>
      </c>
      <c r="I15" t="s">
        <v>54</v>
      </c>
      <c r="J15" t="s">
        <v>3</v>
      </c>
      <c r="K15" t="s">
        <v>55</v>
      </c>
      <c r="L15">
        <v>1371</v>
      </c>
      <c r="N15">
        <v>1013</v>
      </c>
      <c r="O15" t="s">
        <v>32</v>
      </c>
      <c r="P15" t="s">
        <v>32</v>
      </c>
      <c r="Q15">
        <v>1</v>
      </c>
      <c r="X15">
        <v>33.299999999999997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t="s">
        <v>38</v>
      </c>
      <c r="AG15">
        <v>0</v>
      </c>
      <c r="AH15">
        <v>2</v>
      </c>
      <c r="AI15">
        <v>448996547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ROW(Source!A34)</f>
        <v>34</v>
      </c>
      <c r="B16">
        <v>448996560</v>
      </c>
      <c r="C16">
        <v>448996537</v>
      </c>
      <c r="D16">
        <v>277562204</v>
      </c>
      <c r="E16">
        <v>109</v>
      </c>
      <c r="F16">
        <v>1</v>
      </c>
      <c r="G16">
        <v>1</v>
      </c>
      <c r="H16">
        <v>3</v>
      </c>
      <c r="I16" t="s">
        <v>57</v>
      </c>
      <c r="J16" t="s">
        <v>3</v>
      </c>
      <c r="K16" t="s">
        <v>58</v>
      </c>
      <c r="L16">
        <v>1371</v>
      </c>
      <c r="N16">
        <v>1013</v>
      </c>
      <c r="O16" t="s">
        <v>32</v>
      </c>
      <c r="P16" t="s">
        <v>32</v>
      </c>
      <c r="Q16">
        <v>1</v>
      </c>
      <c r="X16">
        <v>33.299999999999997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 t="s">
        <v>38</v>
      </c>
      <c r="AG16">
        <v>0</v>
      </c>
      <c r="AH16">
        <v>2</v>
      </c>
      <c r="AI16">
        <v>448996548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ROW(Source!A34)</f>
        <v>34</v>
      </c>
      <c r="B17">
        <v>448996561</v>
      </c>
      <c r="C17">
        <v>448996537</v>
      </c>
      <c r="D17">
        <v>277875717</v>
      </c>
      <c r="E17">
        <v>1</v>
      </c>
      <c r="F17">
        <v>1</v>
      </c>
      <c r="G17">
        <v>1</v>
      </c>
      <c r="H17">
        <v>3</v>
      </c>
      <c r="I17" t="s">
        <v>1230</v>
      </c>
      <c r="J17" t="s">
        <v>1231</v>
      </c>
      <c r="K17" t="s">
        <v>1232</v>
      </c>
      <c r="L17">
        <v>1348</v>
      </c>
      <c r="N17">
        <v>1009</v>
      </c>
      <c r="O17" t="s">
        <v>83</v>
      </c>
      <c r="P17" t="s">
        <v>83</v>
      </c>
      <c r="Q17">
        <v>1000</v>
      </c>
      <c r="X17">
        <v>2E-3</v>
      </c>
      <c r="Y17">
        <v>105278.81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 t="s">
        <v>38</v>
      </c>
      <c r="AG17">
        <v>0</v>
      </c>
      <c r="AH17">
        <v>2</v>
      </c>
      <c r="AI17">
        <v>448996549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ROW(Source!A39)</f>
        <v>39</v>
      </c>
      <c r="B18">
        <v>448996581</v>
      </c>
      <c r="C18">
        <v>448996566</v>
      </c>
      <c r="D18">
        <v>277560307</v>
      </c>
      <c r="E18">
        <v>109</v>
      </c>
      <c r="F18">
        <v>1</v>
      </c>
      <c r="G18">
        <v>1</v>
      </c>
      <c r="H18">
        <v>1</v>
      </c>
      <c r="I18" t="s">
        <v>1233</v>
      </c>
      <c r="J18" t="s">
        <v>3</v>
      </c>
      <c r="K18" t="s">
        <v>1234</v>
      </c>
      <c r="L18">
        <v>1191</v>
      </c>
      <c r="N18">
        <v>1013</v>
      </c>
      <c r="O18" t="s">
        <v>1203</v>
      </c>
      <c r="P18" t="s">
        <v>1203</v>
      </c>
      <c r="Q18">
        <v>1</v>
      </c>
      <c r="X18">
        <v>1780</v>
      </c>
      <c r="Y18">
        <v>0</v>
      </c>
      <c r="Z18">
        <v>0</v>
      </c>
      <c r="AA18">
        <v>0</v>
      </c>
      <c r="AB18">
        <v>497.83</v>
      </c>
      <c r="AC18">
        <v>0</v>
      </c>
      <c r="AD18">
        <v>1</v>
      </c>
      <c r="AE18">
        <v>1</v>
      </c>
      <c r="AF18" t="s">
        <v>65</v>
      </c>
      <c r="AG18">
        <v>1246</v>
      </c>
      <c r="AH18">
        <v>2</v>
      </c>
      <c r="AI18">
        <v>448996567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ROW(Source!A39)</f>
        <v>39</v>
      </c>
      <c r="B19">
        <v>448996582</v>
      </c>
      <c r="C19">
        <v>448996566</v>
      </c>
      <c r="D19">
        <v>277560491</v>
      </c>
      <c r="E19">
        <v>109</v>
      </c>
      <c r="F19">
        <v>1</v>
      </c>
      <c r="G19">
        <v>1</v>
      </c>
      <c r="H19">
        <v>1</v>
      </c>
      <c r="I19" t="s">
        <v>1204</v>
      </c>
      <c r="J19" t="s">
        <v>3</v>
      </c>
      <c r="K19" t="s">
        <v>1205</v>
      </c>
      <c r="L19">
        <v>1191</v>
      </c>
      <c r="N19">
        <v>1013</v>
      </c>
      <c r="O19" t="s">
        <v>1203</v>
      </c>
      <c r="P19" t="s">
        <v>1203</v>
      </c>
      <c r="Q19">
        <v>1</v>
      </c>
      <c r="X19">
        <v>117.88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2</v>
      </c>
      <c r="AF19" t="s">
        <v>65</v>
      </c>
      <c r="AG19">
        <v>82.515999999999991</v>
      </c>
      <c r="AH19">
        <v>2</v>
      </c>
      <c r="AI19">
        <v>448996568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ROW(Source!A39)</f>
        <v>39</v>
      </c>
      <c r="B20">
        <v>448996583</v>
      </c>
      <c r="C20">
        <v>448996566</v>
      </c>
      <c r="D20">
        <v>277944091</v>
      </c>
      <c r="E20">
        <v>1</v>
      </c>
      <c r="F20">
        <v>1</v>
      </c>
      <c r="G20">
        <v>1</v>
      </c>
      <c r="H20">
        <v>2</v>
      </c>
      <c r="I20" t="s">
        <v>1216</v>
      </c>
      <c r="J20" t="s">
        <v>1217</v>
      </c>
      <c r="K20" t="s">
        <v>1218</v>
      </c>
      <c r="L20">
        <v>1368</v>
      </c>
      <c r="N20">
        <v>1011</v>
      </c>
      <c r="O20" t="s">
        <v>1100</v>
      </c>
      <c r="P20" t="s">
        <v>1100</v>
      </c>
      <c r="Q20">
        <v>1</v>
      </c>
      <c r="X20">
        <v>6.63</v>
      </c>
      <c r="Y20">
        <v>0</v>
      </c>
      <c r="Z20">
        <v>800.37</v>
      </c>
      <c r="AA20">
        <v>563.72</v>
      </c>
      <c r="AB20">
        <v>0</v>
      </c>
      <c r="AC20">
        <v>0</v>
      </c>
      <c r="AD20">
        <v>1</v>
      </c>
      <c r="AE20">
        <v>0</v>
      </c>
      <c r="AF20" t="s">
        <v>65</v>
      </c>
      <c r="AG20">
        <v>4.641</v>
      </c>
      <c r="AH20">
        <v>2</v>
      </c>
      <c r="AI20">
        <v>448996569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ROW(Source!A39)</f>
        <v>39</v>
      </c>
      <c r="B21">
        <v>448996584</v>
      </c>
      <c r="C21">
        <v>448996566</v>
      </c>
      <c r="D21">
        <v>277944622</v>
      </c>
      <c r="E21">
        <v>1</v>
      </c>
      <c r="F21">
        <v>1</v>
      </c>
      <c r="G21">
        <v>1</v>
      </c>
      <c r="H21">
        <v>2</v>
      </c>
      <c r="I21" t="s">
        <v>1220</v>
      </c>
      <c r="J21" t="s">
        <v>1221</v>
      </c>
      <c r="K21" t="s">
        <v>1222</v>
      </c>
      <c r="L21">
        <v>1368</v>
      </c>
      <c r="N21">
        <v>1011</v>
      </c>
      <c r="O21" t="s">
        <v>1100</v>
      </c>
      <c r="P21" t="s">
        <v>1100</v>
      </c>
      <c r="Q21">
        <v>1</v>
      </c>
      <c r="X21">
        <v>102.24</v>
      </c>
      <c r="Y21">
        <v>0</v>
      </c>
      <c r="Z21">
        <v>1551.19</v>
      </c>
      <c r="AA21">
        <v>658.89</v>
      </c>
      <c r="AB21">
        <v>0</v>
      </c>
      <c r="AC21">
        <v>0</v>
      </c>
      <c r="AD21">
        <v>1</v>
      </c>
      <c r="AE21">
        <v>0</v>
      </c>
      <c r="AF21" t="s">
        <v>65</v>
      </c>
      <c r="AG21">
        <v>71.567999999999998</v>
      </c>
      <c r="AH21">
        <v>2</v>
      </c>
      <c r="AI21">
        <v>448996570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ROW(Source!A39)</f>
        <v>39</v>
      </c>
      <c r="B22">
        <v>448996585</v>
      </c>
      <c r="C22">
        <v>448996566</v>
      </c>
      <c r="D22">
        <v>277944980</v>
      </c>
      <c r="E22">
        <v>1</v>
      </c>
      <c r="F22">
        <v>1</v>
      </c>
      <c r="G22">
        <v>1</v>
      </c>
      <c r="H22">
        <v>2</v>
      </c>
      <c r="I22" t="s">
        <v>1235</v>
      </c>
      <c r="J22" t="s">
        <v>1236</v>
      </c>
      <c r="K22" t="s">
        <v>1237</v>
      </c>
      <c r="L22">
        <v>1368</v>
      </c>
      <c r="N22">
        <v>1011</v>
      </c>
      <c r="O22" t="s">
        <v>1100</v>
      </c>
      <c r="P22" t="s">
        <v>1100</v>
      </c>
      <c r="Q22">
        <v>1</v>
      </c>
      <c r="X22">
        <v>23.79</v>
      </c>
      <c r="Y22">
        <v>0</v>
      </c>
      <c r="Z22">
        <v>10.37</v>
      </c>
      <c r="AA22">
        <v>0</v>
      </c>
      <c r="AB22">
        <v>0</v>
      </c>
      <c r="AC22">
        <v>0</v>
      </c>
      <c r="AD22">
        <v>1</v>
      </c>
      <c r="AE22">
        <v>0</v>
      </c>
      <c r="AF22" t="s">
        <v>65</v>
      </c>
      <c r="AG22">
        <v>16.652999999999999</v>
      </c>
      <c r="AH22">
        <v>2</v>
      </c>
      <c r="AI22">
        <v>448996571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ROW(Source!A39)</f>
        <v>39</v>
      </c>
      <c r="B23">
        <v>448996586</v>
      </c>
      <c r="C23">
        <v>448996566</v>
      </c>
      <c r="D23">
        <v>277945805</v>
      </c>
      <c r="E23">
        <v>1</v>
      </c>
      <c r="F23">
        <v>1</v>
      </c>
      <c r="G23">
        <v>1</v>
      </c>
      <c r="H23">
        <v>2</v>
      </c>
      <c r="I23" t="s">
        <v>1206</v>
      </c>
      <c r="J23" t="s">
        <v>1207</v>
      </c>
      <c r="K23" t="s">
        <v>1208</v>
      </c>
      <c r="L23">
        <v>1368</v>
      </c>
      <c r="N23">
        <v>1011</v>
      </c>
      <c r="O23" t="s">
        <v>1100</v>
      </c>
      <c r="P23" t="s">
        <v>1100</v>
      </c>
      <c r="Q23">
        <v>1</v>
      </c>
      <c r="X23">
        <v>9.01</v>
      </c>
      <c r="Y23">
        <v>0</v>
      </c>
      <c r="Z23">
        <v>477.92</v>
      </c>
      <c r="AA23">
        <v>490.51</v>
      </c>
      <c r="AB23">
        <v>0</v>
      </c>
      <c r="AC23">
        <v>0</v>
      </c>
      <c r="AD23">
        <v>1</v>
      </c>
      <c r="AE23">
        <v>0</v>
      </c>
      <c r="AF23" t="s">
        <v>65</v>
      </c>
      <c r="AG23">
        <v>6.3069999999999995</v>
      </c>
      <c r="AH23">
        <v>2</v>
      </c>
      <c r="AI23">
        <v>448996572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ROW(Source!A39)</f>
        <v>39</v>
      </c>
      <c r="B24">
        <v>448996587</v>
      </c>
      <c r="C24">
        <v>448996566</v>
      </c>
      <c r="D24">
        <v>277946072</v>
      </c>
      <c r="E24">
        <v>1</v>
      </c>
      <c r="F24">
        <v>1</v>
      </c>
      <c r="G24">
        <v>1</v>
      </c>
      <c r="H24">
        <v>2</v>
      </c>
      <c r="I24" t="s">
        <v>1238</v>
      </c>
      <c r="J24" t="s">
        <v>1239</v>
      </c>
      <c r="K24" t="s">
        <v>1240</v>
      </c>
      <c r="L24">
        <v>1368</v>
      </c>
      <c r="N24">
        <v>1011</v>
      </c>
      <c r="O24" t="s">
        <v>1100</v>
      </c>
      <c r="P24" t="s">
        <v>1100</v>
      </c>
      <c r="Q24">
        <v>1</v>
      </c>
      <c r="X24">
        <v>40.33</v>
      </c>
      <c r="Y24">
        <v>0</v>
      </c>
      <c r="Z24">
        <v>27.77</v>
      </c>
      <c r="AA24">
        <v>0</v>
      </c>
      <c r="AB24">
        <v>0</v>
      </c>
      <c r="AC24">
        <v>0</v>
      </c>
      <c r="AD24">
        <v>1</v>
      </c>
      <c r="AE24">
        <v>0</v>
      </c>
      <c r="AF24" t="s">
        <v>65</v>
      </c>
      <c r="AG24">
        <v>28.230999999999998</v>
      </c>
      <c r="AH24">
        <v>2</v>
      </c>
      <c r="AI24">
        <v>448996573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ROW(Source!A39)</f>
        <v>39</v>
      </c>
      <c r="B25">
        <v>448996588</v>
      </c>
      <c r="C25">
        <v>448996566</v>
      </c>
      <c r="D25">
        <v>277866597</v>
      </c>
      <c r="E25">
        <v>1</v>
      </c>
      <c r="F25">
        <v>1</v>
      </c>
      <c r="G25">
        <v>1</v>
      </c>
      <c r="H25">
        <v>3</v>
      </c>
      <c r="I25" t="s">
        <v>1227</v>
      </c>
      <c r="J25" t="s">
        <v>1228</v>
      </c>
      <c r="K25" t="s">
        <v>1229</v>
      </c>
      <c r="L25">
        <v>1348</v>
      </c>
      <c r="N25">
        <v>1009</v>
      </c>
      <c r="O25" t="s">
        <v>83</v>
      </c>
      <c r="P25" t="s">
        <v>83</v>
      </c>
      <c r="Q25">
        <v>1000</v>
      </c>
      <c r="X25">
        <v>0.03</v>
      </c>
      <c r="Y25">
        <v>148198.01999999999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 t="s">
        <v>38</v>
      </c>
      <c r="AG25">
        <v>0</v>
      </c>
      <c r="AH25">
        <v>2</v>
      </c>
      <c r="AI25">
        <v>448996574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ROW(Source!A39)</f>
        <v>39</v>
      </c>
      <c r="B26">
        <v>448996589</v>
      </c>
      <c r="C26">
        <v>448996566</v>
      </c>
      <c r="D26">
        <v>277867733</v>
      </c>
      <c r="E26">
        <v>1</v>
      </c>
      <c r="F26">
        <v>1</v>
      </c>
      <c r="G26">
        <v>1</v>
      </c>
      <c r="H26">
        <v>3</v>
      </c>
      <c r="I26" t="s">
        <v>1241</v>
      </c>
      <c r="J26" t="s">
        <v>1242</v>
      </c>
      <c r="K26" t="s">
        <v>1243</v>
      </c>
      <c r="L26">
        <v>1346</v>
      </c>
      <c r="N26">
        <v>1009</v>
      </c>
      <c r="O26" t="s">
        <v>441</v>
      </c>
      <c r="P26" t="s">
        <v>441</v>
      </c>
      <c r="Q26">
        <v>1</v>
      </c>
      <c r="X26">
        <v>160</v>
      </c>
      <c r="Y26">
        <v>174.93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 t="s">
        <v>38</v>
      </c>
      <c r="AG26">
        <v>0</v>
      </c>
      <c r="AH26">
        <v>2</v>
      </c>
      <c r="AI26">
        <v>448996575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ROW(Source!A39)</f>
        <v>39</v>
      </c>
      <c r="B27">
        <v>448996590</v>
      </c>
      <c r="C27">
        <v>448996566</v>
      </c>
      <c r="D27">
        <v>277561715</v>
      </c>
      <c r="E27">
        <v>109</v>
      </c>
      <c r="F27">
        <v>1</v>
      </c>
      <c r="G27">
        <v>1</v>
      </c>
      <c r="H27">
        <v>3</v>
      </c>
      <c r="I27" t="s">
        <v>47</v>
      </c>
      <c r="J27" t="s">
        <v>3</v>
      </c>
      <c r="K27" t="s">
        <v>48</v>
      </c>
      <c r="L27">
        <v>1339</v>
      </c>
      <c r="N27">
        <v>1007</v>
      </c>
      <c r="O27" t="s">
        <v>49</v>
      </c>
      <c r="P27" t="s">
        <v>49</v>
      </c>
      <c r="Q27">
        <v>1</v>
      </c>
      <c r="X27">
        <v>29.1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 t="s">
        <v>38</v>
      </c>
      <c r="AG27">
        <v>0</v>
      </c>
      <c r="AH27">
        <v>2</v>
      </c>
      <c r="AI27">
        <v>448996576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ROW(Source!A39)</f>
        <v>39</v>
      </c>
      <c r="B28">
        <v>448996591</v>
      </c>
      <c r="C28">
        <v>448996566</v>
      </c>
      <c r="D28">
        <v>277871201</v>
      </c>
      <c r="E28">
        <v>1</v>
      </c>
      <c r="F28">
        <v>1</v>
      </c>
      <c r="G28">
        <v>1</v>
      </c>
      <c r="H28">
        <v>3</v>
      </c>
      <c r="I28" t="s">
        <v>1244</v>
      </c>
      <c r="J28" t="s">
        <v>1245</v>
      </c>
      <c r="K28" t="s">
        <v>1246</v>
      </c>
      <c r="L28">
        <v>1339</v>
      </c>
      <c r="N28">
        <v>1007</v>
      </c>
      <c r="O28" t="s">
        <v>49</v>
      </c>
      <c r="P28" t="s">
        <v>49</v>
      </c>
      <c r="Q28">
        <v>1</v>
      </c>
      <c r="X28">
        <v>3.1E-2</v>
      </c>
      <c r="Y28">
        <v>3338.25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0</v>
      </c>
      <c r="AF28" t="s">
        <v>38</v>
      </c>
      <c r="AG28">
        <v>0</v>
      </c>
      <c r="AH28">
        <v>2</v>
      </c>
      <c r="AI28">
        <v>448996577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ROW(Source!A39)</f>
        <v>39</v>
      </c>
      <c r="B29">
        <v>448996592</v>
      </c>
      <c r="C29">
        <v>448996566</v>
      </c>
      <c r="D29">
        <v>277874135</v>
      </c>
      <c r="E29">
        <v>1</v>
      </c>
      <c r="F29">
        <v>1</v>
      </c>
      <c r="G29">
        <v>1</v>
      </c>
      <c r="H29">
        <v>3</v>
      </c>
      <c r="I29" t="s">
        <v>1247</v>
      </c>
      <c r="J29" t="s">
        <v>1248</v>
      </c>
      <c r="K29" t="s">
        <v>1249</v>
      </c>
      <c r="L29">
        <v>1407</v>
      </c>
      <c r="N29">
        <v>1013</v>
      </c>
      <c r="O29" t="s">
        <v>1250</v>
      </c>
      <c r="P29" t="s">
        <v>1250</v>
      </c>
      <c r="Q29">
        <v>1</v>
      </c>
      <c r="X29">
        <v>0.106</v>
      </c>
      <c r="Y29">
        <v>14803.89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0</v>
      </c>
      <c r="AF29" t="s">
        <v>38</v>
      </c>
      <c r="AG29">
        <v>0</v>
      </c>
      <c r="AH29">
        <v>2</v>
      </c>
      <c r="AI29">
        <v>448996578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ROW(Source!A39)</f>
        <v>39</v>
      </c>
      <c r="B30">
        <v>448996593</v>
      </c>
      <c r="C30">
        <v>448996566</v>
      </c>
      <c r="D30">
        <v>277562757</v>
      </c>
      <c r="E30">
        <v>109</v>
      </c>
      <c r="F30">
        <v>1</v>
      </c>
      <c r="G30">
        <v>1</v>
      </c>
      <c r="H30">
        <v>3</v>
      </c>
      <c r="I30" t="s">
        <v>69</v>
      </c>
      <c r="J30" t="s">
        <v>3</v>
      </c>
      <c r="K30" t="s">
        <v>70</v>
      </c>
      <c r="L30">
        <v>1371</v>
      </c>
      <c r="N30">
        <v>1013</v>
      </c>
      <c r="O30" t="s">
        <v>32</v>
      </c>
      <c r="P30" t="s">
        <v>32</v>
      </c>
      <c r="Q30">
        <v>1</v>
      </c>
      <c r="X30">
        <v>200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 t="s">
        <v>38</v>
      </c>
      <c r="AG30">
        <v>0</v>
      </c>
      <c r="AH30">
        <v>2</v>
      </c>
      <c r="AI30">
        <v>448996579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ROW(Source!A39)</f>
        <v>39</v>
      </c>
      <c r="B31">
        <v>448996594</v>
      </c>
      <c r="C31">
        <v>448996566</v>
      </c>
      <c r="D31">
        <v>277563551</v>
      </c>
      <c r="E31">
        <v>109</v>
      </c>
      <c r="F31">
        <v>1</v>
      </c>
      <c r="G31">
        <v>1</v>
      </c>
      <c r="H31">
        <v>3</v>
      </c>
      <c r="I31" t="s">
        <v>72</v>
      </c>
      <c r="J31" t="s">
        <v>3</v>
      </c>
      <c r="K31" t="s">
        <v>73</v>
      </c>
      <c r="L31">
        <v>1371</v>
      </c>
      <c r="N31">
        <v>1013</v>
      </c>
      <c r="O31" t="s">
        <v>32</v>
      </c>
      <c r="P31" t="s">
        <v>32</v>
      </c>
      <c r="Q31">
        <v>1</v>
      </c>
      <c r="X31">
        <v>200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 t="s">
        <v>38</v>
      </c>
      <c r="AG31">
        <v>0</v>
      </c>
      <c r="AH31">
        <v>2</v>
      </c>
      <c r="AI31">
        <v>448996580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ROW(Source!A43)</f>
        <v>43</v>
      </c>
      <c r="B32">
        <v>448996609</v>
      </c>
      <c r="C32">
        <v>448996598</v>
      </c>
      <c r="D32">
        <v>277560284</v>
      </c>
      <c r="E32">
        <v>109</v>
      </c>
      <c r="F32">
        <v>1</v>
      </c>
      <c r="G32">
        <v>1</v>
      </c>
      <c r="H32">
        <v>1</v>
      </c>
      <c r="I32" t="s">
        <v>1214</v>
      </c>
      <c r="J32" t="s">
        <v>3</v>
      </c>
      <c r="K32" t="s">
        <v>1215</v>
      </c>
      <c r="L32">
        <v>1191</v>
      </c>
      <c r="N32">
        <v>1013</v>
      </c>
      <c r="O32" t="s">
        <v>1203</v>
      </c>
      <c r="P32" t="s">
        <v>1203</v>
      </c>
      <c r="Q32">
        <v>1</v>
      </c>
      <c r="X32">
        <v>1056.8399999999999</v>
      </c>
      <c r="Y32">
        <v>0</v>
      </c>
      <c r="Z32">
        <v>0</v>
      </c>
      <c r="AA32">
        <v>0</v>
      </c>
      <c r="AB32">
        <v>452.07</v>
      </c>
      <c r="AC32">
        <v>0</v>
      </c>
      <c r="AD32">
        <v>1</v>
      </c>
      <c r="AE32">
        <v>1</v>
      </c>
      <c r="AF32" t="s">
        <v>65</v>
      </c>
      <c r="AG32">
        <v>739.7879999999999</v>
      </c>
      <c r="AH32">
        <v>2</v>
      </c>
      <c r="AI32">
        <v>448996599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ROW(Source!A43)</f>
        <v>43</v>
      </c>
      <c r="B33">
        <v>448996610</v>
      </c>
      <c r="C33">
        <v>448996598</v>
      </c>
      <c r="D33">
        <v>277560491</v>
      </c>
      <c r="E33">
        <v>109</v>
      </c>
      <c r="F33">
        <v>1</v>
      </c>
      <c r="G33">
        <v>1</v>
      </c>
      <c r="H33">
        <v>1</v>
      </c>
      <c r="I33" t="s">
        <v>1204</v>
      </c>
      <c r="J33" t="s">
        <v>3</v>
      </c>
      <c r="K33" t="s">
        <v>1205</v>
      </c>
      <c r="L33">
        <v>1191</v>
      </c>
      <c r="N33">
        <v>1013</v>
      </c>
      <c r="O33" t="s">
        <v>1203</v>
      </c>
      <c r="P33" t="s">
        <v>1203</v>
      </c>
      <c r="Q33">
        <v>1</v>
      </c>
      <c r="X33">
        <v>10.49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2</v>
      </c>
      <c r="AF33" t="s">
        <v>65</v>
      </c>
      <c r="AG33">
        <v>7.343</v>
      </c>
      <c r="AH33">
        <v>2</v>
      </c>
      <c r="AI33">
        <v>448996600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ROW(Source!A43)</f>
        <v>43</v>
      </c>
      <c r="B34">
        <v>448996611</v>
      </c>
      <c r="C34">
        <v>448996598</v>
      </c>
      <c r="D34">
        <v>277944091</v>
      </c>
      <c r="E34">
        <v>1</v>
      </c>
      <c r="F34">
        <v>1</v>
      </c>
      <c r="G34">
        <v>1</v>
      </c>
      <c r="H34">
        <v>2</v>
      </c>
      <c r="I34" t="s">
        <v>1216</v>
      </c>
      <c r="J34" t="s">
        <v>1217</v>
      </c>
      <c r="K34" t="s">
        <v>1218</v>
      </c>
      <c r="L34">
        <v>1368</v>
      </c>
      <c r="N34">
        <v>1011</v>
      </c>
      <c r="O34" t="s">
        <v>1100</v>
      </c>
      <c r="P34" t="s">
        <v>1100</v>
      </c>
      <c r="Q34">
        <v>1</v>
      </c>
      <c r="X34">
        <v>10.33</v>
      </c>
      <c r="Y34">
        <v>0</v>
      </c>
      <c r="Z34">
        <v>800.37</v>
      </c>
      <c r="AA34">
        <v>563.72</v>
      </c>
      <c r="AB34">
        <v>0</v>
      </c>
      <c r="AC34">
        <v>0</v>
      </c>
      <c r="AD34">
        <v>1</v>
      </c>
      <c r="AE34">
        <v>0</v>
      </c>
      <c r="AF34" t="s">
        <v>65</v>
      </c>
      <c r="AG34">
        <v>7.2309999999999999</v>
      </c>
      <c r="AH34">
        <v>2</v>
      </c>
      <c r="AI34">
        <v>448996601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ROW(Source!A43)</f>
        <v>43</v>
      </c>
      <c r="B35">
        <v>448996612</v>
      </c>
      <c r="C35">
        <v>448996598</v>
      </c>
      <c r="D35">
        <v>277944622</v>
      </c>
      <c r="E35">
        <v>1</v>
      </c>
      <c r="F35">
        <v>1</v>
      </c>
      <c r="G35">
        <v>1</v>
      </c>
      <c r="H35">
        <v>2</v>
      </c>
      <c r="I35" t="s">
        <v>1220</v>
      </c>
      <c r="J35" t="s">
        <v>1221</v>
      </c>
      <c r="K35" t="s">
        <v>1222</v>
      </c>
      <c r="L35">
        <v>1368</v>
      </c>
      <c r="N35">
        <v>1011</v>
      </c>
      <c r="O35" t="s">
        <v>1100</v>
      </c>
      <c r="P35" t="s">
        <v>1100</v>
      </c>
      <c r="Q35">
        <v>1</v>
      </c>
      <c r="X35">
        <v>0.16</v>
      </c>
      <c r="Y35">
        <v>0</v>
      </c>
      <c r="Z35">
        <v>1551.19</v>
      </c>
      <c r="AA35">
        <v>658.89</v>
      </c>
      <c r="AB35">
        <v>0</v>
      </c>
      <c r="AC35">
        <v>0</v>
      </c>
      <c r="AD35">
        <v>1</v>
      </c>
      <c r="AE35">
        <v>0</v>
      </c>
      <c r="AF35" t="s">
        <v>65</v>
      </c>
      <c r="AG35">
        <v>0.11199999999999999</v>
      </c>
      <c r="AH35">
        <v>2</v>
      </c>
      <c r="AI35">
        <v>448996602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ROW(Source!A43)</f>
        <v>43</v>
      </c>
      <c r="B36">
        <v>448996613</v>
      </c>
      <c r="C36">
        <v>448996598</v>
      </c>
      <c r="D36">
        <v>277946072</v>
      </c>
      <c r="E36">
        <v>1</v>
      </c>
      <c r="F36">
        <v>1</v>
      </c>
      <c r="G36">
        <v>1</v>
      </c>
      <c r="H36">
        <v>2</v>
      </c>
      <c r="I36" t="s">
        <v>1238</v>
      </c>
      <c r="J36" t="s">
        <v>1239</v>
      </c>
      <c r="K36" t="s">
        <v>1240</v>
      </c>
      <c r="L36">
        <v>1368</v>
      </c>
      <c r="N36">
        <v>1011</v>
      </c>
      <c r="O36" t="s">
        <v>1100</v>
      </c>
      <c r="P36" t="s">
        <v>1100</v>
      </c>
      <c r="Q36">
        <v>1</v>
      </c>
      <c r="X36">
        <v>76.44</v>
      </c>
      <c r="Y36">
        <v>0</v>
      </c>
      <c r="Z36">
        <v>27.77</v>
      </c>
      <c r="AA36">
        <v>0</v>
      </c>
      <c r="AB36">
        <v>0</v>
      </c>
      <c r="AC36">
        <v>0</v>
      </c>
      <c r="AD36">
        <v>1</v>
      </c>
      <c r="AE36">
        <v>0</v>
      </c>
      <c r="AF36" t="s">
        <v>65</v>
      </c>
      <c r="AG36">
        <v>53.507999999999996</v>
      </c>
      <c r="AH36">
        <v>2</v>
      </c>
      <c r="AI36">
        <v>448996603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ROW(Source!A43)</f>
        <v>43</v>
      </c>
      <c r="B37">
        <v>448996614</v>
      </c>
      <c r="C37">
        <v>448996598</v>
      </c>
      <c r="D37">
        <v>277866597</v>
      </c>
      <c r="E37">
        <v>1</v>
      </c>
      <c r="F37">
        <v>1</v>
      </c>
      <c r="G37">
        <v>1</v>
      </c>
      <c r="H37">
        <v>3</v>
      </c>
      <c r="I37" t="s">
        <v>1227</v>
      </c>
      <c r="J37" t="s">
        <v>1228</v>
      </c>
      <c r="K37" t="s">
        <v>1229</v>
      </c>
      <c r="L37">
        <v>1348</v>
      </c>
      <c r="N37">
        <v>1009</v>
      </c>
      <c r="O37" t="s">
        <v>83</v>
      </c>
      <c r="P37" t="s">
        <v>83</v>
      </c>
      <c r="Q37">
        <v>1000</v>
      </c>
      <c r="X37">
        <v>0.03</v>
      </c>
      <c r="Y37">
        <v>148198.01999999999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 t="s">
        <v>38</v>
      </c>
      <c r="AG37">
        <v>0</v>
      </c>
      <c r="AH37">
        <v>2</v>
      </c>
      <c r="AI37">
        <v>448996604</v>
      </c>
      <c r="AJ37">
        <v>37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ROW(Source!A43)</f>
        <v>43</v>
      </c>
      <c r="B38">
        <v>448996615</v>
      </c>
      <c r="C38">
        <v>448996598</v>
      </c>
      <c r="D38">
        <v>277561715</v>
      </c>
      <c r="E38">
        <v>109</v>
      </c>
      <c r="F38">
        <v>1</v>
      </c>
      <c r="G38">
        <v>1</v>
      </c>
      <c r="H38">
        <v>3</v>
      </c>
      <c r="I38" t="s">
        <v>47</v>
      </c>
      <c r="J38" t="s">
        <v>3</v>
      </c>
      <c r="K38" t="s">
        <v>48</v>
      </c>
      <c r="L38">
        <v>1339</v>
      </c>
      <c r="N38">
        <v>1007</v>
      </c>
      <c r="O38" t="s">
        <v>49</v>
      </c>
      <c r="P38" t="s">
        <v>49</v>
      </c>
      <c r="Q38">
        <v>1</v>
      </c>
      <c r="X38">
        <v>249.57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 t="s">
        <v>38</v>
      </c>
      <c r="AG38">
        <v>0</v>
      </c>
      <c r="AH38">
        <v>2</v>
      </c>
      <c r="AI38">
        <v>448996605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ROW(Source!A43)</f>
        <v>43</v>
      </c>
      <c r="B39">
        <v>448996616</v>
      </c>
      <c r="C39">
        <v>448996598</v>
      </c>
      <c r="D39">
        <v>277562757</v>
      </c>
      <c r="E39">
        <v>109</v>
      </c>
      <c r="F39">
        <v>1</v>
      </c>
      <c r="G39">
        <v>1</v>
      </c>
      <c r="H39">
        <v>3</v>
      </c>
      <c r="I39" t="s">
        <v>69</v>
      </c>
      <c r="J39" t="s">
        <v>3</v>
      </c>
      <c r="K39" t="s">
        <v>70</v>
      </c>
      <c r="L39">
        <v>1371</v>
      </c>
      <c r="N39">
        <v>1013</v>
      </c>
      <c r="O39" t="s">
        <v>32</v>
      </c>
      <c r="P39" t="s">
        <v>32</v>
      </c>
      <c r="Q39">
        <v>1</v>
      </c>
      <c r="X39">
        <v>200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 t="s">
        <v>38</v>
      </c>
      <c r="AG39">
        <v>0</v>
      </c>
      <c r="AH39">
        <v>2</v>
      </c>
      <c r="AI39">
        <v>448996606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ROW(Source!A43)</f>
        <v>43</v>
      </c>
      <c r="B40">
        <v>448996617</v>
      </c>
      <c r="C40">
        <v>448996598</v>
      </c>
      <c r="D40">
        <v>277563246</v>
      </c>
      <c r="E40">
        <v>109</v>
      </c>
      <c r="F40">
        <v>1</v>
      </c>
      <c r="G40">
        <v>1</v>
      </c>
      <c r="H40">
        <v>3</v>
      </c>
      <c r="I40" t="s">
        <v>81</v>
      </c>
      <c r="J40" t="s">
        <v>3</v>
      </c>
      <c r="K40" t="s">
        <v>82</v>
      </c>
      <c r="L40">
        <v>1348</v>
      </c>
      <c r="N40">
        <v>1009</v>
      </c>
      <c r="O40" t="s">
        <v>83</v>
      </c>
      <c r="P40" t="s">
        <v>83</v>
      </c>
      <c r="Q40">
        <v>1000</v>
      </c>
      <c r="X40">
        <v>9.6999999999999993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 t="s">
        <v>38</v>
      </c>
      <c r="AG40">
        <v>0</v>
      </c>
      <c r="AH40">
        <v>2</v>
      </c>
      <c r="AI40">
        <v>448996607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ROW(Source!A43)</f>
        <v>43</v>
      </c>
      <c r="B41">
        <v>448996618</v>
      </c>
      <c r="C41">
        <v>448996598</v>
      </c>
      <c r="D41">
        <v>277563551</v>
      </c>
      <c r="E41">
        <v>109</v>
      </c>
      <c r="F41">
        <v>1</v>
      </c>
      <c r="G41">
        <v>1</v>
      </c>
      <c r="H41">
        <v>3</v>
      </c>
      <c r="I41" t="s">
        <v>72</v>
      </c>
      <c r="J41" t="s">
        <v>3</v>
      </c>
      <c r="K41" t="s">
        <v>73</v>
      </c>
      <c r="L41">
        <v>1371</v>
      </c>
      <c r="N41">
        <v>1013</v>
      </c>
      <c r="O41" t="s">
        <v>32</v>
      </c>
      <c r="P41" t="s">
        <v>32</v>
      </c>
      <c r="Q41">
        <v>1</v>
      </c>
      <c r="X41">
        <v>100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 t="s">
        <v>38</v>
      </c>
      <c r="AG41">
        <v>0</v>
      </c>
      <c r="AH41">
        <v>2</v>
      </c>
      <c r="AI41">
        <v>448996608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ROW(Source!A48)</f>
        <v>48</v>
      </c>
      <c r="B42">
        <v>448996636</v>
      </c>
      <c r="C42">
        <v>448996623</v>
      </c>
      <c r="D42">
        <v>277560309</v>
      </c>
      <c r="E42">
        <v>109</v>
      </c>
      <c r="F42">
        <v>1</v>
      </c>
      <c r="G42">
        <v>1</v>
      </c>
      <c r="H42">
        <v>1</v>
      </c>
      <c r="I42" t="s">
        <v>1251</v>
      </c>
      <c r="J42" t="s">
        <v>3</v>
      </c>
      <c r="K42" t="s">
        <v>1252</v>
      </c>
      <c r="L42">
        <v>1191</v>
      </c>
      <c r="N42">
        <v>1013</v>
      </c>
      <c r="O42" t="s">
        <v>1203</v>
      </c>
      <c r="P42" t="s">
        <v>1203</v>
      </c>
      <c r="Q42">
        <v>1</v>
      </c>
      <c r="X42">
        <v>785</v>
      </c>
      <c r="Y42">
        <v>0</v>
      </c>
      <c r="Z42">
        <v>0</v>
      </c>
      <c r="AA42">
        <v>0</v>
      </c>
      <c r="AB42">
        <v>505.15</v>
      </c>
      <c r="AC42">
        <v>0</v>
      </c>
      <c r="AD42">
        <v>1</v>
      </c>
      <c r="AE42">
        <v>1</v>
      </c>
      <c r="AF42" t="s">
        <v>65</v>
      </c>
      <c r="AG42">
        <v>549.5</v>
      </c>
      <c r="AH42">
        <v>2</v>
      </c>
      <c r="AI42">
        <v>448996624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ROW(Source!A48)</f>
        <v>48</v>
      </c>
      <c r="B43">
        <v>448996637</v>
      </c>
      <c r="C43">
        <v>448996623</v>
      </c>
      <c r="D43">
        <v>277560491</v>
      </c>
      <c r="E43">
        <v>109</v>
      </c>
      <c r="F43">
        <v>1</v>
      </c>
      <c r="G43">
        <v>1</v>
      </c>
      <c r="H43">
        <v>1</v>
      </c>
      <c r="I43" t="s">
        <v>1204</v>
      </c>
      <c r="J43" t="s">
        <v>3</v>
      </c>
      <c r="K43" t="s">
        <v>1205</v>
      </c>
      <c r="L43">
        <v>1191</v>
      </c>
      <c r="N43">
        <v>1013</v>
      </c>
      <c r="O43" t="s">
        <v>1203</v>
      </c>
      <c r="P43" t="s">
        <v>1203</v>
      </c>
      <c r="Q43">
        <v>1</v>
      </c>
      <c r="X43">
        <v>3.02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2</v>
      </c>
      <c r="AF43" t="s">
        <v>65</v>
      </c>
      <c r="AG43">
        <v>2.1139999999999999</v>
      </c>
      <c r="AH43">
        <v>2</v>
      </c>
      <c r="AI43">
        <v>448996625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ROW(Source!A48)</f>
        <v>48</v>
      </c>
      <c r="B44">
        <v>448996638</v>
      </c>
      <c r="C44">
        <v>448996623</v>
      </c>
      <c r="D44">
        <v>277944091</v>
      </c>
      <c r="E44">
        <v>1</v>
      </c>
      <c r="F44">
        <v>1</v>
      </c>
      <c r="G44">
        <v>1</v>
      </c>
      <c r="H44">
        <v>2</v>
      </c>
      <c r="I44" t="s">
        <v>1216</v>
      </c>
      <c r="J44" t="s">
        <v>1217</v>
      </c>
      <c r="K44" t="s">
        <v>1218</v>
      </c>
      <c r="L44">
        <v>1368</v>
      </c>
      <c r="N44">
        <v>1011</v>
      </c>
      <c r="O44" t="s">
        <v>1100</v>
      </c>
      <c r="P44" t="s">
        <v>1100</v>
      </c>
      <c r="Q44">
        <v>1</v>
      </c>
      <c r="X44">
        <v>0.08</v>
      </c>
      <c r="Y44">
        <v>0</v>
      </c>
      <c r="Z44">
        <v>800.37</v>
      </c>
      <c r="AA44">
        <v>563.72</v>
      </c>
      <c r="AB44">
        <v>0</v>
      </c>
      <c r="AC44">
        <v>0</v>
      </c>
      <c r="AD44">
        <v>1</v>
      </c>
      <c r="AE44">
        <v>0</v>
      </c>
      <c r="AF44" t="s">
        <v>65</v>
      </c>
      <c r="AG44">
        <v>5.5999999999999994E-2</v>
      </c>
      <c r="AH44">
        <v>2</v>
      </c>
      <c r="AI44">
        <v>448996626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ROW(Source!A48)</f>
        <v>48</v>
      </c>
      <c r="B45">
        <v>448996639</v>
      </c>
      <c r="C45">
        <v>448996623</v>
      </c>
      <c r="D45">
        <v>277944980</v>
      </c>
      <c r="E45">
        <v>1</v>
      </c>
      <c r="F45">
        <v>1</v>
      </c>
      <c r="G45">
        <v>1</v>
      </c>
      <c r="H45">
        <v>2</v>
      </c>
      <c r="I45" t="s">
        <v>1235</v>
      </c>
      <c r="J45" t="s">
        <v>1236</v>
      </c>
      <c r="K45" t="s">
        <v>1237</v>
      </c>
      <c r="L45">
        <v>1368</v>
      </c>
      <c r="N45">
        <v>1011</v>
      </c>
      <c r="O45" t="s">
        <v>1100</v>
      </c>
      <c r="P45" t="s">
        <v>1100</v>
      </c>
      <c r="Q45">
        <v>1</v>
      </c>
      <c r="X45">
        <v>4.3499999999999996</v>
      </c>
      <c r="Y45">
        <v>0</v>
      </c>
      <c r="Z45">
        <v>10.37</v>
      </c>
      <c r="AA45">
        <v>0</v>
      </c>
      <c r="AB45">
        <v>0</v>
      </c>
      <c r="AC45">
        <v>0</v>
      </c>
      <c r="AD45">
        <v>1</v>
      </c>
      <c r="AE45">
        <v>0</v>
      </c>
      <c r="AF45" t="s">
        <v>65</v>
      </c>
      <c r="AG45">
        <v>3.0449999999999995</v>
      </c>
      <c r="AH45">
        <v>2</v>
      </c>
      <c r="AI45">
        <v>448996627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ROW(Source!A48)</f>
        <v>48</v>
      </c>
      <c r="B46">
        <v>448996640</v>
      </c>
      <c r="C46">
        <v>448996623</v>
      </c>
      <c r="D46">
        <v>277945805</v>
      </c>
      <c r="E46">
        <v>1</v>
      </c>
      <c r="F46">
        <v>1</v>
      </c>
      <c r="G46">
        <v>1</v>
      </c>
      <c r="H46">
        <v>2</v>
      </c>
      <c r="I46" t="s">
        <v>1206</v>
      </c>
      <c r="J46" t="s">
        <v>1207</v>
      </c>
      <c r="K46" t="s">
        <v>1208</v>
      </c>
      <c r="L46">
        <v>1368</v>
      </c>
      <c r="N46">
        <v>1011</v>
      </c>
      <c r="O46" t="s">
        <v>1100</v>
      </c>
      <c r="P46" t="s">
        <v>1100</v>
      </c>
      <c r="Q46">
        <v>1</v>
      </c>
      <c r="X46">
        <v>2.94</v>
      </c>
      <c r="Y46">
        <v>0</v>
      </c>
      <c r="Z46">
        <v>477.92</v>
      </c>
      <c r="AA46">
        <v>490.51</v>
      </c>
      <c r="AB46">
        <v>0</v>
      </c>
      <c r="AC46">
        <v>0</v>
      </c>
      <c r="AD46">
        <v>1</v>
      </c>
      <c r="AE46">
        <v>0</v>
      </c>
      <c r="AF46" t="s">
        <v>65</v>
      </c>
      <c r="AG46">
        <v>2.0579999999999998</v>
      </c>
      <c r="AH46">
        <v>2</v>
      </c>
      <c r="AI46">
        <v>448996628</v>
      </c>
      <c r="AJ46">
        <v>46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ROW(Source!A48)</f>
        <v>48</v>
      </c>
      <c r="B47">
        <v>448996641</v>
      </c>
      <c r="C47">
        <v>448996623</v>
      </c>
      <c r="D47">
        <v>277946072</v>
      </c>
      <c r="E47">
        <v>1</v>
      </c>
      <c r="F47">
        <v>1</v>
      </c>
      <c r="G47">
        <v>1</v>
      </c>
      <c r="H47">
        <v>2</v>
      </c>
      <c r="I47" t="s">
        <v>1238</v>
      </c>
      <c r="J47" t="s">
        <v>1239</v>
      </c>
      <c r="K47" t="s">
        <v>1240</v>
      </c>
      <c r="L47">
        <v>1368</v>
      </c>
      <c r="N47">
        <v>1011</v>
      </c>
      <c r="O47" t="s">
        <v>1100</v>
      </c>
      <c r="P47" t="s">
        <v>1100</v>
      </c>
      <c r="Q47">
        <v>1</v>
      </c>
      <c r="X47">
        <v>11.6</v>
      </c>
      <c r="Y47">
        <v>0</v>
      </c>
      <c r="Z47">
        <v>27.77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65</v>
      </c>
      <c r="AG47">
        <v>8.1199999999999992</v>
      </c>
      <c r="AH47">
        <v>2</v>
      </c>
      <c r="AI47">
        <v>448996629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ROW(Source!A48)</f>
        <v>48</v>
      </c>
      <c r="B48">
        <v>448996642</v>
      </c>
      <c r="C48">
        <v>448996623</v>
      </c>
      <c r="D48">
        <v>277866597</v>
      </c>
      <c r="E48">
        <v>1</v>
      </c>
      <c r="F48">
        <v>1</v>
      </c>
      <c r="G48">
        <v>1</v>
      </c>
      <c r="H48">
        <v>3</v>
      </c>
      <c r="I48" t="s">
        <v>1227</v>
      </c>
      <c r="J48" t="s">
        <v>1228</v>
      </c>
      <c r="K48" t="s">
        <v>1229</v>
      </c>
      <c r="L48">
        <v>1348</v>
      </c>
      <c r="N48">
        <v>1009</v>
      </c>
      <c r="O48" t="s">
        <v>83</v>
      </c>
      <c r="P48" t="s">
        <v>83</v>
      </c>
      <c r="Q48">
        <v>1000</v>
      </c>
      <c r="X48">
        <v>0.02</v>
      </c>
      <c r="Y48">
        <v>148198.01999999999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 t="s">
        <v>38</v>
      </c>
      <c r="AG48">
        <v>0</v>
      </c>
      <c r="AH48">
        <v>2</v>
      </c>
      <c r="AI48">
        <v>448996630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ROW(Source!A48)</f>
        <v>48</v>
      </c>
      <c r="B49">
        <v>448996643</v>
      </c>
      <c r="C49">
        <v>448996623</v>
      </c>
      <c r="D49">
        <v>277561715</v>
      </c>
      <c r="E49">
        <v>109</v>
      </c>
      <c r="F49">
        <v>1</v>
      </c>
      <c r="G49">
        <v>1</v>
      </c>
      <c r="H49">
        <v>3</v>
      </c>
      <c r="I49" t="s">
        <v>47</v>
      </c>
      <c r="J49" t="s">
        <v>3</v>
      </c>
      <c r="K49" t="s">
        <v>48</v>
      </c>
      <c r="L49">
        <v>1339</v>
      </c>
      <c r="N49">
        <v>1007</v>
      </c>
      <c r="O49" t="s">
        <v>49</v>
      </c>
      <c r="P49" t="s">
        <v>49</v>
      </c>
      <c r="Q49">
        <v>1</v>
      </c>
      <c r="X49">
        <v>5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 t="s">
        <v>38</v>
      </c>
      <c r="AG49">
        <v>0</v>
      </c>
      <c r="AH49">
        <v>2</v>
      </c>
      <c r="AI49">
        <v>448996631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ROW(Source!A48)</f>
        <v>48</v>
      </c>
      <c r="B50">
        <v>448996644</v>
      </c>
      <c r="C50">
        <v>448996623</v>
      </c>
      <c r="D50">
        <v>277871201</v>
      </c>
      <c r="E50">
        <v>1</v>
      </c>
      <c r="F50">
        <v>1</v>
      </c>
      <c r="G50">
        <v>1</v>
      </c>
      <c r="H50">
        <v>3</v>
      </c>
      <c r="I50" t="s">
        <v>1244</v>
      </c>
      <c r="J50" t="s">
        <v>1245</v>
      </c>
      <c r="K50" t="s">
        <v>1246</v>
      </c>
      <c r="L50">
        <v>1339</v>
      </c>
      <c r="N50">
        <v>1007</v>
      </c>
      <c r="O50" t="s">
        <v>49</v>
      </c>
      <c r="P50" t="s">
        <v>49</v>
      </c>
      <c r="Q50">
        <v>1</v>
      </c>
      <c r="X50">
        <v>1.4999999999999999E-2</v>
      </c>
      <c r="Y50">
        <v>3338.25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 t="s">
        <v>38</v>
      </c>
      <c r="AG50">
        <v>0</v>
      </c>
      <c r="AH50">
        <v>2</v>
      </c>
      <c r="AI50">
        <v>448996632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ROW(Source!A48)</f>
        <v>48</v>
      </c>
      <c r="B51">
        <v>448996645</v>
      </c>
      <c r="C51">
        <v>448996623</v>
      </c>
      <c r="D51">
        <v>277874135</v>
      </c>
      <c r="E51">
        <v>1</v>
      </c>
      <c r="F51">
        <v>1</v>
      </c>
      <c r="G51">
        <v>1</v>
      </c>
      <c r="H51">
        <v>3</v>
      </c>
      <c r="I51" t="s">
        <v>1247</v>
      </c>
      <c r="J51" t="s">
        <v>1248</v>
      </c>
      <c r="K51" t="s">
        <v>1249</v>
      </c>
      <c r="L51">
        <v>1407</v>
      </c>
      <c r="N51">
        <v>1013</v>
      </c>
      <c r="O51" t="s">
        <v>1250</v>
      </c>
      <c r="P51" t="s">
        <v>1250</v>
      </c>
      <c r="Q51">
        <v>1</v>
      </c>
      <c r="X51">
        <v>3.6999999999999998E-2</v>
      </c>
      <c r="Y51">
        <v>14803.89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 t="s">
        <v>38</v>
      </c>
      <c r="AG51">
        <v>0</v>
      </c>
      <c r="AH51">
        <v>2</v>
      </c>
      <c r="AI51">
        <v>448996633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ROW(Source!A48)</f>
        <v>48</v>
      </c>
      <c r="B52">
        <v>448996646</v>
      </c>
      <c r="C52">
        <v>448996623</v>
      </c>
      <c r="D52">
        <v>277562757</v>
      </c>
      <c r="E52">
        <v>109</v>
      </c>
      <c r="F52">
        <v>1</v>
      </c>
      <c r="G52">
        <v>1</v>
      </c>
      <c r="H52">
        <v>3</v>
      </c>
      <c r="I52" t="s">
        <v>69</v>
      </c>
      <c r="J52" t="s">
        <v>3</v>
      </c>
      <c r="K52" t="s">
        <v>70</v>
      </c>
      <c r="L52">
        <v>1371</v>
      </c>
      <c r="N52">
        <v>1013</v>
      </c>
      <c r="O52" t="s">
        <v>32</v>
      </c>
      <c r="P52" t="s">
        <v>32</v>
      </c>
      <c r="Q52">
        <v>1</v>
      </c>
      <c r="X52">
        <v>100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 t="s">
        <v>38</v>
      </c>
      <c r="AG52">
        <v>0</v>
      </c>
      <c r="AH52">
        <v>2</v>
      </c>
      <c r="AI52">
        <v>448996634</v>
      </c>
      <c r="AJ52">
        <v>52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ROW(Source!A48)</f>
        <v>48</v>
      </c>
      <c r="B53">
        <v>448996647</v>
      </c>
      <c r="C53">
        <v>448996623</v>
      </c>
      <c r="D53">
        <v>277563090</v>
      </c>
      <c r="E53">
        <v>109</v>
      </c>
      <c r="F53">
        <v>1</v>
      </c>
      <c r="G53">
        <v>1</v>
      </c>
      <c r="H53">
        <v>3</v>
      </c>
      <c r="I53" t="s">
        <v>92</v>
      </c>
      <c r="J53" t="s">
        <v>3</v>
      </c>
      <c r="K53" t="s">
        <v>93</v>
      </c>
      <c r="L53">
        <v>1371</v>
      </c>
      <c r="N53">
        <v>1013</v>
      </c>
      <c r="O53" t="s">
        <v>32</v>
      </c>
      <c r="P53" t="s">
        <v>32</v>
      </c>
      <c r="Q53">
        <v>1</v>
      </c>
      <c r="X53">
        <v>100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 t="s">
        <v>38</v>
      </c>
      <c r="AG53">
        <v>0</v>
      </c>
      <c r="AH53">
        <v>2</v>
      </c>
      <c r="AI53">
        <v>448996635</v>
      </c>
      <c r="AJ53">
        <v>53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ROW(Source!A52)</f>
        <v>52</v>
      </c>
      <c r="B54">
        <v>448996658</v>
      </c>
      <c r="C54">
        <v>448996651</v>
      </c>
      <c r="D54">
        <v>277560276</v>
      </c>
      <c r="E54">
        <v>109</v>
      </c>
      <c r="F54">
        <v>1</v>
      </c>
      <c r="G54">
        <v>1</v>
      </c>
      <c r="H54">
        <v>1</v>
      </c>
      <c r="I54" t="s">
        <v>1201</v>
      </c>
      <c r="J54" t="s">
        <v>3</v>
      </c>
      <c r="K54" t="s">
        <v>1202</v>
      </c>
      <c r="L54">
        <v>1191</v>
      </c>
      <c r="N54">
        <v>1013</v>
      </c>
      <c r="O54" t="s">
        <v>1203</v>
      </c>
      <c r="P54" t="s">
        <v>1203</v>
      </c>
      <c r="Q54">
        <v>1</v>
      </c>
      <c r="X54">
        <v>71</v>
      </c>
      <c r="Y54">
        <v>0</v>
      </c>
      <c r="Z54">
        <v>0</v>
      </c>
      <c r="AA54">
        <v>0</v>
      </c>
      <c r="AB54">
        <v>435.6</v>
      </c>
      <c r="AC54">
        <v>0</v>
      </c>
      <c r="AD54">
        <v>1</v>
      </c>
      <c r="AE54">
        <v>1</v>
      </c>
      <c r="AF54" t="s">
        <v>99</v>
      </c>
      <c r="AG54">
        <v>49.699999999999996</v>
      </c>
      <c r="AH54">
        <v>2</v>
      </c>
      <c r="AI54">
        <v>448996652</v>
      </c>
      <c r="AJ54">
        <v>54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ROW(Source!A52)</f>
        <v>52</v>
      </c>
      <c r="B55">
        <v>448996659</v>
      </c>
      <c r="C55">
        <v>448996651</v>
      </c>
      <c r="D55">
        <v>277560491</v>
      </c>
      <c r="E55">
        <v>109</v>
      </c>
      <c r="F55">
        <v>1</v>
      </c>
      <c r="G55">
        <v>1</v>
      </c>
      <c r="H55">
        <v>1</v>
      </c>
      <c r="I55" t="s">
        <v>1204</v>
      </c>
      <c r="J55" t="s">
        <v>3</v>
      </c>
      <c r="K55" t="s">
        <v>1205</v>
      </c>
      <c r="L55">
        <v>1191</v>
      </c>
      <c r="N55">
        <v>1013</v>
      </c>
      <c r="O55" t="s">
        <v>1203</v>
      </c>
      <c r="P55" t="s">
        <v>1203</v>
      </c>
      <c r="Q55">
        <v>1</v>
      </c>
      <c r="X55">
        <v>0.34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2</v>
      </c>
      <c r="AF55" t="s">
        <v>99</v>
      </c>
      <c r="AG55">
        <v>0.23799999999999999</v>
      </c>
      <c r="AH55">
        <v>2</v>
      </c>
      <c r="AI55">
        <v>448996653</v>
      </c>
      <c r="AJ55">
        <v>55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ROW(Source!A52)</f>
        <v>52</v>
      </c>
      <c r="B56">
        <v>448996660</v>
      </c>
      <c r="C56">
        <v>448996651</v>
      </c>
      <c r="D56">
        <v>277945805</v>
      </c>
      <c r="E56">
        <v>1</v>
      </c>
      <c r="F56">
        <v>1</v>
      </c>
      <c r="G56">
        <v>1</v>
      </c>
      <c r="H56">
        <v>2</v>
      </c>
      <c r="I56" t="s">
        <v>1206</v>
      </c>
      <c r="J56" t="s">
        <v>1207</v>
      </c>
      <c r="K56" t="s">
        <v>1208</v>
      </c>
      <c r="L56">
        <v>1368</v>
      </c>
      <c r="N56">
        <v>1011</v>
      </c>
      <c r="O56" t="s">
        <v>1100</v>
      </c>
      <c r="P56" t="s">
        <v>1100</v>
      </c>
      <c r="Q56">
        <v>1</v>
      </c>
      <c r="X56">
        <v>0.34</v>
      </c>
      <c r="Y56">
        <v>0</v>
      </c>
      <c r="Z56">
        <v>477.92</v>
      </c>
      <c r="AA56">
        <v>490.51</v>
      </c>
      <c r="AB56">
        <v>0</v>
      </c>
      <c r="AC56">
        <v>0</v>
      </c>
      <c r="AD56">
        <v>1</v>
      </c>
      <c r="AE56">
        <v>0</v>
      </c>
      <c r="AF56" t="s">
        <v>99</v>
      </c>
      <c r="AG56">
        <v>0.23799999999999999</v>
      </c>
      <c r="AH56">
        <v>2</v>
      </c>
      <c r="AI56">
        <v>448996654</v>
      </c>
      <c r="AJ56">
        <v>56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ROW(Source!A52)</f>
        <v>52</v>
      </c>
      <c r="B57">
        <v>448996661</v>
      </c>
      <c r="C57">
        <v>448996651</v>
      </c>
      <c r="D57">
        <v>277946072</v>
      </c>
      <c r="E57">
        <v>1</v>
      </c>
      <c r="F57">
        <v>1</v>
      </c>
      <c r="G57">
        <v>1</v>
      </c>
      <c r="H57">
        <v>2</v>
      </c>
      <c r="I57" t="s">
        <v>1238</v>
      </c>
      <c r="J57" t="s">
        <v>1239</v>
      </c>
      <c r="K57" t="s">
        <v>1240</v>
      </c>
      <c r="L57">
        <v>1368</v>
      </c>
      <c r="N57">
        <v>1011</v>
      </c>
      <c r="O57" t="s">
        <v>1100</v>
      </c>
      <c r="P57" t="s">
        <v>1100</v>
      </c>
      <c r="Q57">
        <v>1</v>
      </c>
      <c r="X57">
        <v>11.6</v>
      </c>
      <c r="Y57">
        <v>0</v>
      </c>
      <c r="Z57">
        <v>27.77</v>
      </c>
      <c r="AA57">
        <v>0</v>
      </c>
      <c r="AB57">
        <v>0</v>
      </c>
      <c r="AC57">
        <v>0</v>
      </c>
      <c r="AD57">
        <v>1</v>
      </c>
      <c r="AE57">
        <v>0</v>
      </c>
      <c r="AF57" t="s">
        <v>99</v>
      </c>
      <c r="AG57">
        <v>8.1199999999999992</v>
      </c>
      <c r="AH57">
        <v>2</v>
      </c>
      <c r="AI57">
        <v>448996655</v>
      </c>
      <c r="AJ57">
        <v>57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ROW(Source!A52)</f>
        <v>52</v>
      </c>
      <c r="B58">
        <v>448996662</v>
      </c>
      <c r="C58">
        <v>448996651</v>
      </c>
      <c r="D58">
        <v>277866597</v>
      </c>
      <c r="E58">
        <v>1</v>
      </c>
      <c r="F58">
        <v>1</v>
      </c>
      <c r="G58">
        <v>1</v>
      </c>
      <c r="H58">
        <v>3</v>
      </c>
      <c r="I58" t="s">
        <v>1227</v>
      </c>
      <c r="J58" t="s">
        <v>1228</v>
      </c>
      <c r="K58" t="s">
        <v>1229</v>
      </c>
      <c r="L58">
        <v>1348</v>
      </c>
      <c r="N58">
        <v>1009</v>
      </c>
      <c r="O58" t="s">
        <v>83</v>
      </c>
      <c r="P58" t="s">
        <v>83</v>
      </c>
      <c r="Q58">
        <v>1000</v>
      </c>
      <c r="X58">
        <v>0.02</v>
      </c>
      <c r="Y58">
        <v>148198.01999999999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0</v>
      </c>
      <c r="AF58" t="s">
        <v>98</v>
      </c>
      <c r="AG58">
        <v>0</v>
      </c>
      <c r="AH58">
        <v>2</v>
      </c>
      <c r="AI58">
        <v>448996656</v>
      </c>
      <c r="AJ58">
        <v>58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ROW(Source!A52)</f>
        <v>52</v>
      </c>
      <c r="B59">
        <v>448996663</v>
      </c>
      <c r="C59">
        <v>448996651</v>
      </c>
      <c r="D59">
        <v>277563090</v>
      </c>
      <c r="E59">
        <v>109</v>
      </c>
      <c r="F59">
        <v>1</v>
      </c>
      <c r="G59">
        <v>1</v>
      </c>
      <c r="H59">
        <v>3</v>
      </c>
      <c r="I59" t="s">
        <v>92</v>
      </c>
      <c r="J59" t="s">
        <v>3</v>
      </c>
      <c r="K59" t="s">
        <v>93</v>
      </c>
      <c r="L59">
        <v>1371</v>
      </c>
      <c r="N59">
        <v>1013</v>
      </c>
      <c r="O59" t="s">
        <v>32</v>
      </c>
      <c r="P59" t="s">
        <v>32</v>
      </c>
      <c r="Q59">
        <v>1</v>
      </c>
      <c r="X59">
        <v>100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 t="s">
        <v>98</v>
      </c>
      <c r="AG59">
        <v>0</v>
      </c>
      <c r="AH59">
        <v>2</v>
      </c>
      <c r="AI59">
        <v>448996657</v>
      </c>
      <c r="AJ59">
        <v>59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ROW(Source!A54)</f>
        <v>54</v>
      </c>
      <c r="B60">
        <v>448996680</v>
      </c>
      <c r="C60">
        <v>448996665</v>
      </c>
      <c r="D60">
        <v>277560307</v>
      </c>
      <c r="E60">
        <v>109</v>
      </c>
      <c r="F60">
        <v>1</v>
      </c>
      <c r="G60">
        <v>1</v>
      </c>
      <c r="H60">
        <v>1</v>
      </c>
      <c r="I60" t="s">
        <v>1233</v>
      </c>
      <c r="J60" t="s">
        <v>3</v>
      </c>
      <c r="K60" t="s">
        <v>1234</v>
      </c>
      <c r="L60">
        <v>1191</v>
      </c>
      <c r="N60">
        <v>1013</v>
      </c>
      <c r="O60" t="s">
        <v>1203</v>
      </c>
      <c r="P60" t="s">
        <v>1203</v>
      </c>
      <c r="Q60">
        <v>1</v>
      </c>
      <c r="X60">
        <v>1780</v>
      </c>
      <c r="Y60">
        <v>0</v>
      </c>
      <c r="Z60">
        <v>0</v>
      </c>
      <c r="AA60">
        <v>0</v>
      </c>
      <c r="AB60">
        <v>497.83</v>
      </c>
      <c r="AC60">
        <v>0</v>
      </c>
      <c r="AD60">
        <v>1</v>
      </c>
      <c r="AE60">
        <v>1</v>
      </c>
      <c r="AF60" t="s">
        <v>3</v>
      </c>
      <c r="AG60">
        <v>1780</v>
      </c>
      <c r="AH60">
        <v>2</v>
      </c>
      <c r="AI60">
        <v>448996666</v>
      </c>
      <c r="AJ60">
        <v>60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ROW(Source!A54)</f>
        <v>54</v>
      </c>
      <c r="B61">
        <v>448996681</v>
      </c>
      <c r="C61">
        <v>448996665</v>
      </c>
      <c r="D61">
        <v>277560491</v>
      </c>
      <c r="E61">
        <v>109</v>
      </c>
      <c r="F61">
        <v>1</v>
      </c>
      <c r="G61">
        <v>1</v>
      </c>
      <c r="H61">
        <v>1</v>
      </c>
      <c r="I61" t="s">
        <v>1204</v>
      </c>
      <c r="J61" t="s">
        <v>3</v>
      </c>
      <c r="K61" t="s">
        <v>1205</v>
      </c>
      <c r="L61">
        <v>1191</v>
      </c>
      <c r="N61">
        <v>1013</v>
      </c>
      <c r="O61" t="s">
        <v>1203</v>
      </c>
      <c r="P61" t="s">
        <v>1203</v>
      </c>
      <c r="Q61">
        <v>1</v>
      </c>
      <c r="X61">
        <v>117.88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2</v>
      </c>
      <c r="AF61" t="s">
        <v>3</v>
      </c>
      <c r="AG61">
        <v>117.88</v>
      </c>
      <c r="AH61">
        <v>2</v>
      </c>
      <c r="AI61">
        <v>448996667</v>
      </c>
      <c r="AJ61">
        <v>61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ROW(Source!A54)</f>
        <v>54</v>
      </c>
      <c r="B62">
        <v>448996682</v>
      </c>
      <c r="C62">
        <v>448996665</v>
      </c>
      <c r="D62">
        <v>277944091</v>
      </c>
      <c r="E62">
        <v>1</v>
      </c>
      <c r="F62">
        <v>1</v>
      </c>
      <c r="G62">
        <v>1</v>
      </c>
      <c r="H62">
        <v>2</v>
      </c>
      <c r="I62" t="s">
        <v>1216</v>
      </c>
      <c r="J62" t="s">
        <v>1217</v>
      </c>
      <c r="K62" t="s">
        <v>1218</v>
      </c>
      <c r="L62">
        <v>1368</v>
      </c>
      <c r="N62">
        <v>1011</v>
      </c>
      <c r="O62" t="s">
        <v>1100</v>
      </c>
      <c r="P62" t="s">
        <v>1100</v>
      </c>
      <c r="Q62">
        <v>1</v>
      </c>
      <c r="X62">
        <v>6.63</v>
      </c>
      <c r="Y62">
        <v>0</v>
      </c>
      <c r="Z62">
        <v>800.37</v>
      </c>
      <c r="AA62">
        <v>563.72</v>
      </c>
      <c r="AB62">
        <v>0</v>
      </c>
      <c r="AC62">
        <v>0</v>
      </c>
      <c r="AD62">
        <v>1</v>
      </c>
      <c r="AE62">
        <v>0</v>
      </c>
      <c r="AF62" t="s">
        <v>3</v>
      </c>
      <c r="AG62">
        <v>6.63</v>
      </c>
      <c r="AH62">
        <v>2</v>
      </c>
      <c r="AI62">
        <v>448996668</v>
      </c>
      <c r="AJ62">
        <v>62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ROW(Source!A54)</f>
        <v>54</v>
      </c>
      <c r="B63">
        <v>448996683</v>
      </c>
      <c r="C63">
        <v>448996665</v>
      </c>
      <c r="D63">
        <v>277944622</v>
      </c>
      <c r="E63">
        <v>1</v>
      </c>
      <c r="F63">
        <v>1</v>
      </c>
      <c r="G63">
        <v>1</v>
      </c>
      <c r="H63">
        <v>2</v>
      </c>
      <c r="I63" t="s">
        <v>1220</v>
      </c>
      <c r="J63" t="s">
        <v>1221</v>
      </c>
      <c r="K63" t="s">
        <v>1222</v>
      </c>
      <c r="L63">
        <v>1368</v>
      </c>
      <c r="N63">
        <v>1011</v>
      </c>
      <c r="O63" t="s">
        <v>1100</v>
      </c>
      <c r="P63" t="s">
        <v>1100</v>
      </c>
      <c r="Q63">
        <v>1</v>
      </c>
      <c r="X63">
        <v>102.24</v>
      </c>
      <c r="Y63">
        <v>0</v>
      </c>
      <c r="Z63">
        <v>1551.19</v>
      </c>
      <c r="AA63">
        <v>658.89</v>
      </c>
      <c r="AB63">
        <v>0</v>
      </c>
      <c r="AC63">
        <v>0</v>
      </c>
      <c r="AD63">
        <v>1</v>
      </c>
      <c r="AE63">
        <v>0</v>
      </c>
      <c r="AF63" t="s">
        <v>3</v>
      </c>
      <c r="AG63">
        <v>102.24</v>
      </c>
      <c r="AH63">
        <v>2</v>
      </c>
      <c r="AI63">
        <v>448996669</v>
      </c>
      <c r="AJ63">
        <v>63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ROW(Source!A54)</f>
        <v>54</v>
      </c>
      <c r="B64">
        <v>448996684</v>
      </c>
      <c r="C64">
        <v>448996665</v>
      </c>
      <c r="D64">
        <v>277944980</v>
      </c>
      <c r="E64">
        <v>1</v>
      </c>
      <c r="F64">
        <v>1</v>
      </c>
      <c r="G64">
        <v>1</v>
      </c>
      <c r="H64">
        <v>2</v>
      </c>
      <c r="I64" t="s">
        <v>1235</v>
      </c>
      <c r="J64" t="s">
        <v>1236</v>
      </c>
      <c r="K64" t="s">
        <v>1237</v>
      </c>
      <c r="L64">
        <v>1368</v>
      </c>
      <c r="N64">
        <v>1011</v>
      </c>
      <c r="O64" t="s">
        <v>1100</v>
      </c>
      <c r="P64" t="s">
        <v>1100</v>
      </c>
      <c r="Q64">
        <v>1</v>
      </c>
      <c r="X64">
        <v>23.79</v>
      </c>
      <c r="Y64">
        <v>0</v>
      </c>
      <c r="Z64">
        <v>10.37</v>
      </c>
      <c r="AA64">
        <v>0</v>
      </c>
      <c r="AB64">
        <v>0</v>
      </c>
      <c r="AC64">
        <v>0</v>
      </c>
      <c r="AD64">
        <v>1</v>
      </c>
      <c r="AE64">
        <v>0</v>
      </c>
      <c r="AF64" t="s">
        <v>3</v>
      </c>
      <c r="AG64">
        <v>23.79</v>
      </c>
      <c r="AH64">
        <v>2</v>
      </c>
      <c r="AI64">
        <v>448996670</v>
      </c>
      <c r="AJ64">
        <v>64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ROW(Source!A54)</f>
        <v>54</v>
      </c>
      <c r="B65">
        <v>448996685</v>
      </c>
      <c r="C65">
        <v>448996665</v>
      </c>
      <c r="D65">
        <v>277945805</v>
      </c>
      <c r="E65">
        <v>1</v>
      </c>
      <c r="F65">
        <v>1</v>
      </c>
      <c r="G65">
        <v>1</v>
      </c>
      <c r="H65">
        <v>2</v>
      </c>
      <c r="I65" t="s">
        <v>1206</v>
      </c>
      <c r="J65" t="s">
        <v>1207</v>
      </c>
      <c r="K65" t="s">
        <v>1208</v>
      </c>
      <c r="L65">
        <v>1368</v>
      </c>
      <c r="N65">
        <v>1011</v>
      </c>
      <c r="O65" t="s">
        <v>1100</v>
      </c>
      <c r="P65" t="s">
        <v>1100</v>
      </c>
      <c r="Q65">
        <v>1</v>
      </c>
      <c r="X65">
        <v>9.01</v>
      </c>
      <c r="Y65">
        <v>0</v>
      </c>
      <c r="Z65">
        <v>477.92</v>
      </c>
      <c r="AA65">
        <v>490.51</v>
      </c>
      <c r="AB65">
        <v>0</v>
      </c>
      <c r="AC65">
        <v>0</v>
      </c>
      <c r="AD65">
        <v>1</v>
      </c>
      <c r="AE65">
        <v>0</v>
      </c>
      <c r="AF65" t="s">
        <v>3</v>
      </c>
      <c r="AG65">
        <v>9.01</v>
      </c>
      <c r="AH65">
        <v>2</v>
      </c>
      <c r="AI65">
        <v>448996671</v>
      </c>
      <c r="AJ65">
        <v>65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ROW(Source!A54)</f>
        <v>54</v>
      </c>
      <c r="B66">
        <v>448996686</v>
      </c>
      <c r="C66">
        <v>448996665</v>
      </c>
      <c r="D66">
        <v>277946072</v>
      </c>
      <c r="E66">
        <v>1</v>
      </c>
      <c r="F66">
        <v>1</v>
      </c>
      <c r="G66">
        <v>1</v>
      </c>
      <c r="H66">
        <v>2</v>
      </c>
      <c r="I66" t="s">
        <v>1238</v>
      </c>
      <c r="J66" t="s">
        <v>1239</v>
      </c>
      <c r="K66" t="s">
        <v>1240</v>
      </c>
      <c r="L66">
        <v>1368</v>
      </c>
      <c r="N66">
        <v>1011</v>
      </c>
      <c r="O66" t="s">
        <v>1100</v>
      </c>
      <c r="P66" t="s">
        <v>1100</v>
      </c>
      <c r="Q66">
        <v>1</v>
      </c>
      <c r="X66">
        <v>40.33</v>
      </c>
      <c r="Y66">
        <v>0</v>
      </c>
      <c r="Z66">
        <v>27.77</v>
      </c>
      <c r="AA66">
        <v>0</v>
      </c>
      <c r="AB66">
        <v>0</v>
      </c>
      <c r="AC66">
        <v>0</v>
      </c>
      <c r="AD66">
        <v>1</v>
      </c>
      <c r="AE66">
        <v>0</v>
      </c>
      <c r="AF66" t="s">
        <v>3</v>
      </c>
      <c r="AG66">
        <v>40.33</v>
      </c>
      <c r="AH66">
        <v>2</v>
      </c>
      <c r="AI66">
        <v>448996672</v>
      </c>
      <c r="AJ66">
        <v>66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ROW(Source!A54)</f>
        <v>54</v>
      </c>
      <c r="B67">
        <v>448996687</v>
      </c>
      <c r="C67">
        <v>448996665</v>
      </c>
      <c r="D67">
        <v>277866597</v>
      </c>
      <c r="E67">
        <v>1</v>
      </c>
      <c r="F67">
        <v>1</v>
      </c>
      <c r="G67">
        <v>1</v>
      </c>
      <c r="H67">
        <v>3</v>
      </c>
      <c r="I67" t="s">
        <v>1227</v>
      </c>
      <c r="J67" t="s">
        <v>1228</v>
      </c>
      <c r="K67" t="s">
        <v>1229</v>
      </c>
      <c r="L67">
        <v>1348</v>
      </c>
      <c r="N67">
        <v>1009</v>
      </c>
      <c r="O67" t="s">
        <v>83</v>
      </c>
      <c r="P67" t="s">
        <v>83</v>
      </c>
      <c r="Q67">
        <v>1000</v>
      </c>
      <c r="X67">
        <v>0.03</v>
      </c>
      <c r="Y67">
        <v>148198.01999999999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 t="s">
        <v>23</v>
      </c>
      <c r="AG67">
        <v>0</v>
      </c>
      <c r="AH67">
        <v>2</v>
      </c>
      <c r="AI67">
        <v>448996673</v>
      </c>
      <c r="AJ67">
        <v>67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ROW(Source!A54)</f>
        <v>54</v>
      </c>
      <c r="B68">
        <v>448996688</v>
      </c>
      <c r="C68">
        <v>448996665</v>
      </c>
      <c r="D68">
        <v>277867733</v>
      </c>
      <c r="E68">
        <v>1</v>
      </c>
      <c r="F68">
        <v>1</v>
      </c>
      <c r="G68">
        <v>1</v>
      </c>
      <c r="H68">
        <v>3</v>
      </c>
      <c r="I68" t="s">
        <v>1241</v>
      </c>
      <c r="J68" t="s">
        <v>1242</v>
      </c>
      <c r="K68" t="s">
        <v>1243</v>
      </c>
      <c r="L68">
        <v>1346</v>
      </c>
      <c r="N68">
        <v>1009</v>
      </c>
      <c r="O68" t="s">
        <v>441</v>
      </c>
      <c r="P68" t="s">
        <v>441</v>
      </c>
      <c r="Q68">
        <v>1</v>
      </c>
      <c r="X68">
        <v>160</v>
      </c>
      <c r="Y68">
        <v>174.93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 t="s">
        <v>23</v>
      </c>
      <c r="AG68">
        <v>0</v>
      </c>
      <c r="AH68">
        <v>2</v>
      </c>
      <c r="AI68">
        <v>448996674</v>
      </c>
      <c r="AJ68">
        <v>68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ROW(Source!A54)</f>
        <v>54</v>
      </c>
      <c r="B69">
        <v>448996689</v>
      </c>
      <c r="C69">
        <v>448996665</v>
      </c>
      <c r="D69">
        <v>277561715</v>
      </c>
      <c r="E69">
        <v>109</v>
      </c>
      <c r="F69">
        <v>1</v>
      </c>
      <c r="G69">
        <v>1</v>
      </c>
      <c r="H69">
        <v>3</v>
      </c>
      <c r="I69" t="s">
        <v>47</v>
      </c>
      <c r="J69" t="s">
        <v>3</v>
      </c>
      <c r="K69" t="s">
        <v>48</v>
      </c>
      <c r="L69">
        <v>1339</v>
      </c>
      <c r="N69">
        <v>1007</v>
      </c>
      <c r="O69" t="s">
        <v>49</v>
      </c>
      <c r="P69" t="s">
        <v>49</v>
      </c>
      <c r="Q69">
        <v>1</v>
      </c>
      <c r="X69">
        <v>29.1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 t="s">
        <v>23</v>
      </c>
      <c r="AG69">
        <v>0</v>
      </c>
      <c r="AH69">
        <v>2</v>
      </c>
      <c r="AI69">
        <v>448996675</v>
      </c>
      <c r="AJ69">
        <v>69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ROW(Source!A54)</f>
        <v>54</v>
      </c>
      <c r="B70">
        <v>448996690</v>
      </c>
      <c r="C70">
        <v>448996665</v>
      </c>
      <c r="D70">
        <v>277871201</v>
      </c>
      <c r="E70">
        <v>1</v>
      </c>
      <c r="F70">
        <v>1</v>
      </c>
      <c r="G70">
        <v>1</v>
      </c>
      <c r="H70">
        <v>3</v>
      </c>
      <c r="I70" t="s">
        <v>1244</v>
      </c>
      <c r="J70" t="s">
        <v>1245</v>
      </c>
      <c r="K70" t="s">
        <v>1246</v>
      </c>
      <c r="L70">
        <v>1339</v>
      </c>
      <c r="N70">
        <v>1007</v>
      </c>
      <c r="O70" t="s">
        <v>49</v>
      </c>
      <c r="P70" t="s">
        <v>49</v>
      </c>
      <c r="Q70">
        <v>1</v>
      </c>
      <c r="X70">
        <v>3.1E-2</v>
      </c>
      <c r="Y70">
        <v>3338.25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0</v>
      </c>
      <c r="AF70" t="s">
        <v>23</v>
      </c>
      <c r="AG70">
        <v>0</v>
      </c>
      <c r="AH70">
        <v>2</v>
      </c>
      <c r="AI70">
        <v>448996676</v>
      </c>
      <c r="AJ70">
        <v>70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ROW(Source!A54)</f>
        <v>54</v>
      </c>
      <c r="B71">
        <v>448996691</v>
      </c>
      <c r="C71">
        <v>448996665</v>
      </c>
      <c r="D71">
        <v>277874135</v>
      </c>
      <c r="E71">
        <v>1</v>
      </c>
      <c r="F71">
        <v>1</v>
      </c>
      <c r="G71">
        <v>1</v>
      </c>
      <c r="H71">
        <v>3</v>
      </c>
      <c r="I71" t="s">
        <v>1247</v>
      </c>
      <c r="J71" t="s">
        <v>1248</v>
      </c>
      <c r="K71" t="s">
        <v>1249</v>
      </c>
      <c r="L71">
        <v>1407</v>
      </c>
      <c r="N71">
        <v>1013</v>
      </c>
      <c r="O71" t="s">
        <v>1250</v>
      </c>
      <c r="P71" t="s">
        <v>1250</v>
      </c>
      <c r="Q71">
        <v>1</v>
      </c>
      <c r="X71">
        <v>0.106</v>
      </c>
      <c r="Y71">
        <v>14803.89</v>
      </c>
      <c r="Z71">
        <v>0</v>
      </c>
      <c r="AA71">
        <v>0</v>
      </c>
      <c r="AB71">
        <v>0</v>
      </c>
      <c r="AC71">
        <v>0</v>
      </c>
      <c r="AD71">
        <v>1</v>
      </c>
      <c r="AE71">
        <v>0</v>
      </c>
      <c r="AF71" t="s">
        <v>23</v>
      </c>
      <c r="AG71">
        <v>0</v>
      </c>
      <c r="AH71">
        <v>2</v>
      </c>
      <c r="AI71">
        <v>448996677</v>
      </c>
      <c r="AJ71">
        <v>71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ROW(Source!A54)</f>
        <v>54</v>
      </c>
      <c r="B72">
        <v>448996692</v>
      </c>
      <c r="C72">
        <v>448996665</v>
      </c>
      <c r="D72">
        <v>277562757</v>
      </c>
      <c r="E72">
        <v>109</v>
      </c>
      <c r="F72">
        <v>1</v>
      </c>
      <c r="G72">
        <v>1</v>
      </c>
      <c r="H72">
        <v>3</v>
      </c>
      <c r="I72" t="s">
        <v>69</v>
      </c>
      <c r="J72" t="s">
        <v>3</v>
      </c>
      <c r="K72" t="s">
        <v>70</v>
      </c>
      <c r="L72">
        <v>1371</v>
      </c>
      <c r="N72">
        <v>1013</v>
      </c>
      <c r="O72" t="s">
        <v>32</v>
      </c>
      <c r="P72" t="s">
        <v>32</v>
      </c>
      <c r="Q72">
        <v>1</v>
      </c>
      <c r="X72">
        <v>200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 t="s">
        <v>23</v>
      </c>
      <c r="AG72">
        <v>0</v>
      </c>
      <c r="AH72">
        <v>2</v>
      </c>
      <c r="AI72">
        <v>448996678</v>
      </c>
      <c r="AJ72">
        <v>72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ROW(Source!A54)</f>
        <v>54</v>
      </c>
      <c r="B73">
        <v>448996693</v>
      </c>
      <c r="C73">
        <v>448996665</v>
      </c>
      <c r="D73">
        <v>277563551</v>
      </c>
      <c r="E73">
        <v>109</v>
      </c>
      <c r="F73">
        <v>1</v>
      </c>
      <c r="G73">
        <v>1</v>
      </c>
      <c r="H73">
        <v>3</v>
      </c>
      <c r="I73" t="s">
        <v>72</v>
      </c>
      <c r="J73" t="s">
        <v>3</v>
      </c>
      <c r="K73" t="s">
        <v>73</v>
      </c>
      <c r="L73">
        <v>1371</v>
      </c>
      <c r="N73">
        <v>1013</v>
      </c>
      <c r="O73" t="s">
        <v>32</v>
      </c>
      <c r="P73" t="s">
        <v>32</v>
      </c>
      <c r="Q73">
        <v>1</v>
      </c>
      <c r="X73">
        <v>200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 t="s">
        <v>23</v>
      </c>
      <c r="AG73">
        <v>0</v>
      </c>
      <c r="AH73">
        <v>2</v>
      </c>
      <c r="AI73">
        <v>448996679</v>
      </c>
      <c r="AJ73">
        <v>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ROW(Source!A58)</f>
        <v>58</v>
      </c>
      <c r="B74">
        <v>448996708</v>
      </c>
      <c r="C74">
        <v>448996697</v>
      </c>
      <c r="D74">
        <v>277560284</v>
      </c>
      <c r="E74">
        <v>109</v>
      </c>
      <c r="F74">
        <v>1</v>
      </c>
      <c r="G74">
        <v>1</v>
      </c>
      <c r="H74">
        <v>1</v>
      </c>
      <c r="I74" t="s">
        <v>1214</v>
      </c>
      <c r="J74" t="s">
        <v>3</v>
      </c>
      <c r="K74" t="s">
        <v>1215</v>
      </c>
      <c r="L74">
        <v>1191</v>
      </c>
      <c r="N74">
        <v>1013</v>
      </c>
      <c r="O74" t="s">
        <v>1203</v>
      </c>
      <c r="P74" t="s">
        <v>1203</v>
      </c>
      <c r="Q74">
        <v>1</v>
      </c>
      <c r="X74">
        <v>1056.8399999999999</v>
      </c>
      <c r="Y74">
        <v>0</v>
      </c>
      <c r="Z74">
        <v>0</v>
      </c>
      <c r="AA74">
        <v>0</v>
      </c>
      <c r="AB74">
        <v>452.07</v>
      </c>
      <c r="AC74">
        <v>0</v>
      </c>
      <c r="AD74">
        <v>1</v>
      </c>
      <c r="AE74">
        <v>1</v>
      </c>
      <c r="AF74" t="s">
        <v>3</v>
      </c>
      <c r="AG74">
        <v>1056.8399999999999</v>
      </c>
      <c r="AH74">
        <v>2</v>
      </c>
      <c r="AI74">
        <v>448996698</v>
      </c>
      <c r="AJ74">
        <v>74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ROW(Source!A58)</f>
        <v>58</v>
      </c>
      <c r="B75">
        <v>448996709</v>
      </c>
      <c r="C75">
        <v>448996697</v>
      </c>
      <c r="D75">
        <v>277560491</v>
      </c>
      <c r="E75">
        <v>109</v>
      </c>
      <c r="F75">
        <v>1</v>
      </c>
      <c r="G75">
        <v>1</v>
      </c>
      <c r="H75">
        <v>1</v>
      </c>
      <c r="I75" t="s">
        <v>1204</v>
      </c>
      <c r="J75" t="s">
        <v>3</v>
      </c>
      <c r="K75" t="s">
        <v>1205</v>
      </c>
      <c r="L75">
        <v>1191</v>
      </c>
      <c r="N75">
        <v>1013</v>
      </c>
      <c r="O75" t="s">
        <v>1203</v>
      </c>
      <c r="P75" t="s">
        <v>1203</v>
      </c>
      <c r="Q75">
        <v>1</v>
      </c>
      <c r="X75">
        <v>10.49</v>
      </c>
      <c r="Y75">
        <v>0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2</v>
      </c>
      <c r="AF75" t="s">
        <v>3</v>
      </c>
      <c r="AG75">
        <v>10.49</v>
      </c>
      <c r="AH75">
        <v>2</v>
      </c>
      <c r="AI75">
        <v>448996699</v>
      </c>
      <c r="AJ75">
        <v>75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ROW(Source!A58)</f>
        <v>58</v>
      </c>
      <c r="B76">
        <v>448996710</v>
      </c>
      <c r="C76">
        <v>448996697</v>
      </c>
      <c r="D76">
        <v>277944091</v>
      </c>
      <c r="E76">
        <v>1</v>
      </c>
      <c r="F76">
        <v>1</v>
      </c>
      <c r="G76">
        <v>1</v>
      </c>
      <c r="H76">
        <v>2</v>
      </c>
      <c r="I76" t="s">
        <v>1216</v>
      </c>
      <c r="J76" t="s">
        <v>1217</v>
      </c>
      <c r="K76" t="s">
        <v>1218</v>
      </c>
      <c r="L76">
        <v>1368</v>
      </c>
      <c r="N76">
        <v>1011</v>
      </c>
      <c r="O76" t="s">
        <v>1100</v>
      </c>
      <c r="P76" t="s">
        <v>1100</v>
      </c>
      <c r="Q76">
        <v>1</v>
      </c>
      <c r="X76">
        <v>10.33</v>
      </c>
      <c r="Y76">
        <v>0</v>
      </c>
      <c r="Z76">
        <v>800.37</v>
      </c>
      <c r="AA76">
        <v>563.72</v>
      </c>
      <c r="AB76">
        <v>0</v>
      </c>
      <c r="AC76">
        <v>0</v>
      </c>
      <c r="AD76">
        <v>1</v>
      </c>
      <c r="AE76">
        <v>0</v>
      </c>
      <c r="AF76" t="s">
        <v>3</v>
      </c>
      <c r="AG76">
        <v>10.33</v>
      </c>
      <c r="AH76">
        <v>2</v>
      </c>
      <c r="AI76">
        <v>448996700</v>
      </c>
      <c r="AJ76">
        <v>76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ROW(Source!A58)</f>
        <v>58</v>
      </c>
      <c r="B77">
        <v>448996711</v>
      </c>
      <c r="C77">
        <v>448996697</v>
      </c>
      <c r="D77">
        <v>277944622</v>
      </c>
      <c r="E77">
        <v>1</v>
      </c>
      <c r="F77">
        <v>1</v>
      </c>
      <c r="G77">
        <v>1</v>
      </c>
      <c r="H77">
        <v>2</v>
      </c>
      <c r="I77" t="s">
        <v>1220</v>
      </c>
      <c r="J77" t="s">
        <v>1221</v>
      </c>
      <c r="K77" t="s">
        <v>1222</v>
      </c>
      <c r="L77">
        <v>1368</v>
      </c>
      <c r="N77">
        <v>1011</v>
      </c>
      <c r="O77" t="s">
        <v>1100</v>
      </c>
      <c r="P77" t="s">
        <v>1100</v>
      </c>
      <c r="Q77">
        <v>1</v>
      </c>
      <c r="X77">
        <v>0.16</v>
      </c>
      <c r="Y77">
        <v>0</v>
      </c>
      <c r="Z77">
        <v>1551.19</v>
      </c>
      <c r="AA77">
        <v>658.89</v>
      </c>
      <c r="AB77">
        <v>0</v>
      </c>
      <c r="AC77">
        <v>0</v>
      </c>
      <c r="AD77">
        <v>1</v>
      </c>
      <c r="AE77">
        <v>0</v>
      </c>
      <c r="AF77" t="s">
        <v>3</v>
      </c>
      <c r="AG77">
        <v>0.16</v>
      </c>
      <c r="AH77">
        <v>2</v>
      </c>
      <c r="AI77">
        <v>448996701</v>
      </c>
      <c r="AJ77">
        <v>77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ROW(Source!A58)</f>
        <v>58</v>
      </c>
      <c r="B78">
        <v>448996712</v>
      </c>
      <c r="C78">
        <v>448996697</v>
      </c>
      <c r="D78">
        <v>277946072</v>
      </c>
      <c r="E78">
        <v>1</v>
      </c>
      <c r="F78">
        <v>1</v>
      </c>
      <c r="G78">
        <v>1</v>
      </c>
      <c r="H78">
        <v>2</v>
      </c>
      <c r="I78" t="s">
        <v>1238</v>
      </c>
      <c r="J78" t="s">
        <v>1239</v>
      </c>
      <c r="K78" t="s">
        <v>1240</v>
      </c>
      <c r="L78">
        <v>1368</v>
      </c>
      <c r="N78">
        <v>1011</v>
      </c>
      <c r="O78" t="s">
        <v>1100</v>
      </c>
      <c r="P78" t="s">
        <v>1100</v>
      </c>
      <c r="Q78">
        <v>1</v>
      </c>
      <c r="X78">
        <v>76.44</v>
      </c>
      <c r="Y78">
        <v>0</v>
      </c>
      <c r="Z78">
        <v>27.77</v>
      </c>
      <c r="AA78">
        <v>0</v>
      </c>
      <c r="AB78">
        <v>0</v>
      </c>
      <c r="AC78">
        <v>0</v>
      </c>
      <c r="AD78">
        <v>1</v>
      </c>
      <c r="AE78">
        <v>0</v>
      </c>
      <c r="AF78" t="s">
        <v>3</v>
      </c>
      <c r="AG78">
        <v>76.44</v>
      </c>
      <c r="AH78">
        <v>2</v>
      </c>
      <c r="AI78">
        <v>448996702</v>
      </c>
      <c r="AJ78">
        <v>78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ROW(Source!A58)</f>
        <v>58</v>
      </c>
      <c r="B79">
        <v>448996713</v>
      </c>
      <c r="C79">
        <v>448996697</v>
      </c>
      <c r="D79">
        <v>277866597</v>
      </c>
      <c r="E79">
        <v>1</v>
      </c>
      <c r="F79">
        <v>1</v>
      </c>
      <c r="G79">
        <v>1</v>
      </c>
      <c r="H79">
        <v>3</v>
      </c>
      <c r="I79" t="s">
        <v>1227</v>
      </c>
      <c r="J79" t="s">
        <v>1228</v>
      </c>
      <c r="K79" t="s">
        <v>1229</v>
      </c>
      <c r="L79">
        <v>1348</v>
      </c>
      <c r="N79">
        <v>1009</v>
      </c>
      <c r="O79" t="s">
        <v>83</v>
      </c>
      <c r="P79" t="s">
        <v>83</v>
      </c>
      <c r="Q79">
        <v>1000</v>
      </c>
      <c r="X79">
        <v>0.03</v>
      </c>
      <c r="Y79">
        <v>148198.01999999999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 t="s">
        <v>23</v>
      </c>
      <c r="AG79">
        <v>0</v>
      </c>
      <c r="AH79">
        <v>2</v>
      </c>
      <c r="AI79">
        <v>448996703</v>
      </c>
      <c r="AJ79">
        <v>79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ROW(Source!A58)</f>
        <v>58</v>
      </c>
      <c r="B80">
        <v>448996714</v>
      </c>
      <c r="C80">
        <v>448996697</v>
      </c>
      <c r="D80">
        <v>277561715</v>
      </c>
      <c r="E80">
        <v>109</v>
      </c>
      <c r="F80">
        <v>1</v>
      </c>
      <c r="G80">
        <v>1</v>
      </c>
      <c r="H80">
        <v>3</v>
      </c>
      <c r="I80" t="s">
        <v>47</v>
      </c>
      <c r="J80" t="s">
        <v>3</v>
      </c>
      <c r="K80" t="s">
        <v>48</v>
      </c>
      <c r="L80">
        <v>1339</v>
      </c>
      <c r="N80">
        <v>1007</v>
      </c>
      <c r="O80" t="s">
        <v>49</v>
      </c>
      <c r="P80" t="s">
        <v>49</v>
      </c>
      <c r="Q80">
        <v>1</v>
      </c>
      <c r="X80">
        <v>249.57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 t="s">
        <v>23</v>
      </c>
      <c r="AG80">
        <v>0</v>
      </c>
      <c r="AH80">
        <v>2</v>
      </c>
      <c r="AI80">
        <v>448996704</v>
      </c>
      <c r="AJ80">
        <v>80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ROW(Source!A58)</f>
        <v>58</v>
      </c>
      <c r="B81">
        <v>448996715</v>
      </c>
      <c r="C81">
        <v>448996697</v>
      </c>
      <c r="D81">
        <v>277562757</v>
      </c>
      <c r="E81">
        <v>109</v>
      </c>
      <c r="F81">
        <v>1</v>
      </c>
      <c r="G81">
        <v>1</v>
      </c>
      <c r="H81">
        <v>3</v>
      </c>
      <c r="I81" t="s">
        <v>69</v>
      </c>
      <c r="J81" t="s">
        <v>3</v>
      </c>
      <c r="K81" t="s">
        <v>70</v>
      </c>
      <c r="L81">
        <v>1371</v>
      </c>
      <c r="N81">
        <v>1013</v>
      </c>
      <c r="O81" t="s">
        <v>32</v>
      </c>
      <c r="P81" t="s">
        <v>32</v>
      </c>
      <c r="Q81">
        <v>1</v>
      </c>
      <c r="X81">
        <v>200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 t="s">
        <v>23</v>
      </c>
      <c r="AG81">
        <v>0</v>
      </c>
      <c r="AH81">
        <v>2</v>
      </c>
      <c r="AI81">
        <v>448996705</v>
      </c>
      <c r="AJ81">
        <v>81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ROW(Source!A58)</f>
        <v>58</v>
      </c>
      <c r="B82">
        <v>448996716</v>
      </c>
      <c r="C82">
        <v>448996697</v>
      </c>
      <c r="D82">
        <v>277563246</v>
      </c>
      <c r="E82">
        <v>109</v>
      </c>
      <c r="F82">
        <v>1</v>
      </c>
      <c r="G82">
        <v>1</v>
      </c>
      <c r="H82">
        <v>3</v>
      </c>
      <c r="I82" t="s">
        <v>81</v>
      </c>
      <c r="J82" t="s">
        <v>3</v>
      </c>
      <c r="K82" t="s">
        <v>82</v>
      </c>
      <c r="L82">
        <v>1348</v>
      </c>
      <c r="N82">
        <v>1009</v>
      </c>
      <c r="O82" t="s">
        <v>83</v>
      </c>
      <c r="P82" t="s">
        <v>83</v>
      </c>
      <c r="Q82">
        <v>1000</v>
      </c>
      <c r="X82">
        <v>9.6999999999999993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 t="s">
        <v>23</v>
      </c>
      <c r="AG82">
        <v>0</v>
      </c>
      <c r="AH82">
        <v>2</v>
      </c>
      <c r="AI82">
        <v>448996706</v>
      </c>
      <c r="AJ82">
        <v>82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ROW(Source!A58)</f>
        <v>58</v>
      </c>
      <c r="B83">
        <v>448996717</v>
      </c>
      <c r="C83">
        <v>448996697</v>
      </c>
      <c r="D83">
        <v>277563551</v>
      </c>
      <c r="E83">
        <v>109</v>
      </c>
      <c r="F83">
        <v>1</v>
      </c>
      <c r="G83">
        <v>1</v>
      </c>
      <c r="H83">
        <v>3</v>
      </c>
      <c r="I83" t="s">
        <v>72</v>
      </c>
      <c r="J83" t="s">
        <v>3</v>
      </c>
      <c r="K83" t="s">
        <v>73</v>
      </c>
      <c r="L83">
        <v>1371</v>
      </c>
      <c r="N83">
        <v>1013</v>
      </c>
      <c r="O83" t="s">
        <v>32</v>
      </c>
      <c r="P83" t="s">
        <v>32</v>
      </c>
      <c r="Q83">
        <v>1</v>
      </c>
      <c r="X83">
        <v>100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 t="s">
        <v>23</v>
      </c>
      <c r="AG83">
        <v>0</v>
      </c>
      <c r="AH83">
        <v>2</v>
      </c>
      <c r="AI83">
        <v>448996707</v>
      </c>
      <c r="AJ83">
        <v>83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ROW(Source!A63)</f>
        <v>63</v>
      </c>
      <c r="B84">
        <v>448996731</v>
      </c>
      <c r="C84">
        <v>448996722</v>
      </c>
      <c r="D84">
        <v>277560284</v>
      </c>
      <c r="E84">
        <v>109</v>
      </c>
      <c r="F84">
        <v>1</v>
      </c>
      <c r="G84">
        <v>1</v>
      </c>
      <c r="H84">
        <v>1</v>
      </c>
      <c r="I84" t="s">
        <v>1214</v>
      </c>
      <c r="J84" t="s">
        <v>3</v>
      </c>
      <c r="K84" t="s">
        <v>1215</v>
      </c>
      <c r="L84">
        <v>1191</v>
      </c>
      <c r="N84">
        <v>1013</v>
      </c>
      <c r="O84" t="s">
        <v>1203</v>
      </c>
      <c r="P84" t="s">
        <v>1203</v>
      </c>
      <c r="Q84">
        <v>1</v>
      </c>
      <c r="X84">
        <v>29.9</v>
      </c>
      <c r="Y84">
        <v>0</v>
      </c>
      <c r="Z84">
        <v>0</v>
      </c>
      <c r="AA84">
        <v>0</v>
      </c>
      <c r="AB84">
        <v>452.07</v>
      </c>
      <c r="AC84">
        <v>0</v>
      </c>
      <c r="AD84">
        <v>1</v>
      </c>
      <c r="AE84">
        <v>1</v>
      </c>
      <c r="AF84" t="s">
        <v>99</v>
      </c>
      <c r="AG84">
        <v>20.929999999999996</v>
      </c>
      <c r="AH84">
        <v>2</v>
      </c>
      <c r="AI84">
        <v>448996723</v>
      </c>
      <c r="AJ84">
        <v>84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ROW(Source!A63)</f>
        <v>63</v>
      </c>
      <c r="B85">
        <v>448996732</v>
      </c>
      <c r="C85">
        <v>448996722</v>
      </c>
      <c r="D85">
        <v>277560491</v>
      </c>
      <c r="E85">
        <v>109</v>
      </c>
      <c r="F85">
        <v>1</v>
      </c>
      <c r="G85">
        <v>1</v>
      </c>
      <c r="H85">
        <v>1</v>
      </c>
      <c r="I85" t="s">
        <v>1204</v>
      </c>
      <c r="J85" t="s">
        <v>3</v>
      </c>
      <c r="K85" t="s">
        <v>1205</v>
      </c>
      <c r="L85">
        <v>1191</v>
      </c>
      <c r="N85">
        <v>1013</v>
      </c>
      <c r="O85" t="s">
        <v>1203</v>
      </c>
      <c r="P85" t="s">
        <v>1203</v>
      </c>
      <c r="Q85">
        <v>1</v>
      </c>
      <c r="X85">
        <v>0.31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2</v>
      </c>
      <c r="AF85" t="s">
        <v>99</v>
      </c>
      <c r="AG85">
        <v>0.217</v>
      </c>
      <c r="AH85">
        <v>2</v>
      </c>
      <c r="AI85">
        <v>448996724</v>
      </c>
      <c r="AJ85">
        <v>85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ROW(Source!A63)</f>
        <v>63</v>
      </c>
      <c r="B86">
        <v>448996733</v>
      </c>
      <c r="C86">
        <v>448996722</v>
      </c>
      <c r="D86">
        <v>277944622</v>
      </c>
      <c r="E86">
        <v>1</v>
      </c>
      <c r="F86">
        <v>1</v>
      </c>
      <c r="G86">
        <v>1</v>
      </c>
      <c r="H86">
        <v>2</v>
      </c>
      <c r="I86" t="s">
        <v>1220</v>
      </c>
      <c r="J86" t="s">
        <v>1221</v>
      </c>
      <c r="K86" t="s">
        <v>1222</v>
      </c>
      <c r="L86">
        <v>1368</v>
      </c>
      <c r="N86">
        <v>1011</v>
      </c>
      <c r="O86" t="s">
        <v>1100</v>
      </c>
      <c r="P86" t="s">
        <v>1100</v>
      </c>
      <c r="Q86">
        <v>1</v>
      </c>
      <c r="X86">
        <v>0.12</v>
      </c>
      <c r="Y86">
        <v>0</v>
      </c>
      <c r="Z86">
        <v>1551.19</v>
      </c>
      <c r="AA86">
        <v>658.89</v>
      </c>
      <c r="AB86">
        <v>0</v>
      </c>
      <c r="AC86">
        <v>0</v>
      </c>
      <c r="AD86">
        <v>1</v>
      </c>
      <c r="AE86">
        <v>0</v>
      </c>
      <c r="AF86" t="s">
        <v>99</v>
      </c>
      <c r="AG86">
        <v>8.3999999999999991E-2</v>
      </c>
      <c r="AH86">
        <v>2</v>
      </c>
      <c r="AI86">
        <v>448996725</v>
      </c>
      <c r="AJ86">
        <v>86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ROW(Source!A63)</f>
        <v>63</v>
      </c>
      <c r="B87">
        <v>448996734</v>
      </c>
      <c r="C87">
        <v>448996722</v>
      </c>
      <c r="D87">
        <v>277945805</v>
      </c>
      <c r="E87">
        <v>1</v>
      </c>
      <c r="F87">
        <v>1</v>
      </c>
      <c r="G87">
        <v>1</v>
      </c>
      <c r="H87">
        <v>2</v>
      </c>
      <c r="I87" t="s">
        <v>1206</v>
      </c>
      <c r="J87" t="s">
        <v>1207</v>
      </c>
      <c r="K87" t="s">
        <v>1208</v>
      </c>
      <c r="L87">
        <v>1368</v>
      </c>
      <c r="N87">
        <v>1011</v>
      </c>
      <c r="O87" t="s">
        <v>1100</v>
      </c>
      <c r="P87" t="s">
        <v>1100</v>
      </c>
      <c r="Q87">
        <v>1</v>
      </c>
      <c r="X87">
        <v>0.19</v>
      </c>
      <c r="Y87">
        <v>0</v>
      </c>
      <c r="Z87">
        <v>477.92</v>
      </c>
      <c r="AA87">
        <v>490.51</v>
      </c>
      <c r="AB87">
        <v>0</v>
      </c>
      <c r="AC87">
        <v>0</v>
      </c>
      <c r="AD87">
        <v>1</v>
      </c>
      <c r="AE87">
        <v>0</v>
      </c>
      <c r="AF87" t="s">
        <v>99</v>
      </c>
      <c r="AG87">
        <v>0.13299999999999998</v>
      </c>
      <c r="AH87">
        <v>2</v>
      </c>
      <c r="AI87">
        <v>448996726</v>
      </c>
      <c r="AJ87">
        <v>87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ROW(Source!A63)</f>
        <v>63</v>
      </c>
      <c r="B88">
        <v>448996735</v>
      </c>
      <c r="C88">
        <v>448996722</v>
      </c>
      <c r="D88">
        <v>277865475</v>
      </c>
      <c r="E88">
        <v>1</v>
      </c>
      <c r="F88">
        <v>1</v>
      </c>
      <c r="G88">
        <v>1</v>
      </c>
      <c r="H88">
        <v>3</v>
      </c>
      <c r="I88" t="s">
        <v>1210</v>
      </c>
      <c r="J88" t="s">
        <v>1211</v>
      </c>
      <c r="K88" t="s">
        <v>1212</v>
      </c>
      <c r="L88">
        <v>1383</v>
      </c>
      <c r="N88">
        <v>1013</v>
      </c>
      <c r="O88" t="s">
        <v>1213</v>
      </c>
      <c r="P88" t="s">
        <v>1213</v>
      </c>
      <c r="Q88">
        <v>1</v>
      </c>
      <c r="X88">
        <v>2.1892</v>
      </c>
      <c r="Y88">
        <v>5.89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 t="s">
        <v>38</v>
      </c>
      <c r="AG88">
        <v>0</v>
      </c>
      <c r="AH88">
        <v>2</v>
      </c>
      <c r="AI88">
        <v>448996727</v>
      </c>
      <c r="AJ88">
        <v>88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ROW(Source!A63)</f>
        <v>63</v>
      </c>
      <c r="B89">
        <v>448996736</v>
      </c>
      <c r="C89">
        <v>448996722</v>
      </c>
      <c r="D89">
        <v>277867966</v>
      </c>
      <c r="E89">
        <v>1</v>
      </c>
      <c r="F89">
        <v>1</v>
      </c>
      <c r="G89">
        <v>1</v>
      </c>
      <c r="H89">
        <v>3</v>
      </c>
      <c r="I89" t="s">
        <v>1253</v>
      </c>
      <c r="J89" t="s">
        <v>1254</v>
      </c>
      <c r="K89" t="s">
        <v>1255</v>
      </c>
      <c r="L89">
        <v>1348</v>
      </c>
      <c r="N89">
        <v>1009</v>
      </c>
      <c r="O89" t="s">
        <v>83</v>
      </c>
      <c r="P89" t="s">
        <v>83</v>
      </c>
      <c r="Q89">
        <v>1000</v>
      </c>
      <c r="X89">
        <v>2.9999999999999997E-4</v>
      </c>
      <c r="Y89">
        <v>199827.16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 t="s">
        <v>38</v>
      </c>
      <c r="AG89">
        <v>0</v>
      </c>
      <c r="AH89">
        <v>2</v>
      </c>
      <c r="AI89">
        <v>448996728</v>
      </c>
      <c r="AJ89">
        <v>89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ROW(Source!A63)</f>
        <v>63</v>
      </c>
      <c r="B90">
        <v>448996737</v>
      </c>
      <c r="C90">
        <v>448996722</v>
      </c>
      <c r="D90">
        <v>277868331</v>
      </c>
      <c r="E90">
        <v>1</v>
      </c>
      <c r="F90">
        <v>1</v>
      </c>
      <c r="G90">
        <v>1</v>
      </c>
      <c r="H90">
        <v>3</v>
      </c>
      <c r="I90" t="s">
        <v>1256</v>
      </c>
      <c r="J90" t="s">
        <v>1257</v>
      </c>
      <c r="K90" t="s">
        <v>1258</v>
      </c>
      <c r="L90">
        <v>1348</v>
      </c>
      <c r="N90">
        <v>1009</v>
      </c>
      <c r="O90" t="s">
        <v>83</v>
      </c>
      <c r="P90" t="s">
        <v>83</v>
      </c>
      <c r="Q90">
        <v>1000</v>
      </c>
      <c r="X90">
        <v>2.9999999999999997E-4</v>
      </c>
      <c r="Y90">
        <v>239032.39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0</v>
      </c>
      <c r="AF90" t="s">
        <v>38</v>
      </c>
      <c r="AG90">
        <v>0</v>
      </c>
      <c r="AH90">
        <v>2</v>
      </c>
      <c r="AI90">
        <v>448996729</v>
      </c>
      <c r="AJ90">
        <v>90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ROW(Source!A63)</f>
        <v>63</v>
      </c>
      <c r="B91">
        <v>448996738</v>
      </c>
      <c r="C91">
        <v>448996722</v>
      </c>
      <c r="D91">
        <v>277563200</v>
      </c>
      <c r="E91">
        <v>109</v>
      </c>
      <c r="F91">
        <v>1</v>
      </c>
      <c r="G91">
        <v>1</v>
      </c>
      <c r="H91">
        <v>3</v>
      </c>
      <c r="I91" t="s">
        <v>123</v>
      </c>
      <c r="J91" t="s">
        <v>3</v>
      </c>
      <c r="K91" t="s">
        <v>124</v>
      </c>
      <c r="L91">
        <v>1348</v>
      </c>
      <c r="N91">
        <v>1009</v>
      </c>
      <c r="O91" t="s">
        <v>83</v>
      </c>
      <c r="P91" t="s">
        <v>83</v>
      </c>
      <c r="Q91">
        <v>1000</v>
      </c>
      <c r="X91">
        <v>0</v>
      </c>
      <c r="Y91">
        <v>0</v>
      </c>
      <c r="Z91">
        <v>0</v>
      </c>
      <c r="AA91">
        <v>0</v>
      </c>
      <c r="AB91">
        <v>0</v>
      </c>
      <c r="AC91">
        <v>1</v>
      </c>
      <c r="AD91">
        <v>0</v>
      </c>
      <c r="AE91">
        <v>0</v>
      </c>
      <c r="AF91" t="s">
        <v>38</v>
      </c>
      <c r="AG91">
        <v>0</v>
      </c>
      <c r="AH91">
        <v>2</v>
      </c>
      <c r="AI91">
        <v>448996730</v>
      </c>
      <c r="AJ91">
        <v>91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ROW(Source!A65)</f>
        <v>65</v>
      </c>
      <c r="B92">
        <v>448996749</v>
      </c>
      <c r="C92">
        <v>448996740</v>
      </c>
      <c r="D92">
        <v>277560284</v>
      </c>
      <c r="E92">
        <v>109</v>
      </c>
      <c r="F92">
        <v>1</v>
      </c>
      <c r="G92">
        <v>1</v>
      </c>
      <c r="H92">
        <v>1</v>
      </c>
      <c r="I92" t="s">
        <v>1214</v>
      </c>
      <c r="J92" t="s">
        <v>3</v>
      </c>
      <c r="K92" t="s">
        <v>1215</v>
      </c>
      <c r="L92">
        <v>1191</v>
      </c>
      <c r="N92">
        <v>1013</v>
      </c>
      <c r="O92" t="s">
        <v>1203</v>
      </c>
      <c r="P92" t="s">
        <v>1203</v>
      </c>
      <c r="Q92">
        <v>1</v>
      </c>
      <c r="X92">
        <v>29.9</v>
      </c>
      <c r="Y92">
        <v>0</v>
      </c>
      <c r="Z92">
        <v>0</v>
      </c>
      <c r="AA92">
        <v>0</v>
      </c>
      <c r="AB92">
        <v>452.07</v>
      </c>
      <c r="AC92">
        <v>0</v>
      </c>
      <c r="AD92">
        <v>1</v>
      </c>
      <c r="AE92">
        <v>1</v>
      </c>
      <c r="AF92" t="s">
        <v>3</v>
      </c>
      <c r="AG92">
        <v>29.9</v>
      </c>
      <c r="AH92">
        <v>2</v>
      </c>
      <c r="AI92">
        <v>448996741</v>
      </c>
      <c r="AJ92">
        <v>92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ROW(Source!A65)</f>
        <v>65</v>
      </c>
      <c r="B93">
        <v>448996750</v>
      </c>
      <c r="C93">
        <v>448996740</v>
      </c>
      <c r="D93">
        <v>277560491</v>
      </c>
      <c r="E93">
        <v>109</v>
      </c>
      <c r="F93">
        <v>1</v>
      </c>
      <c r="G93">
        <v>1</v>
      </c>
      <c r="H93">
        <v>1</v>
      </c>
      <c r="I93" t="s">
        <v>1204</v>
      </c>
      <c r="J93" t="s">
        <v>3</v>
      </c>
      <c r="K93" t="s">
        <v>1205</v>
      </c>
      <c r="L93">
        <v>1191</v>
      </c>
      <c r="N93">
        <v>1013</v>
      </c>
      <c r="O93" t="s">
        <v>1203</v>
      </c>
      <c r="P93" t="s">
        <v>1203</v>
      </c>
      <c r="Q93">
        <v>1</v>
      </c>
      <c r="X93">
        <v>0.31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2</v>
      </c>
      <c r="AF93" t="s">
        <v>3</v>
      </c>
      <c r="AG93">
        <v>0.31</v>
      </c>
      <c r="AH93">
        <v>2</v>
      </c>
      <c r="AI93">
        <v>448996742</v>
      </c>
      <c r="AJ93">
        <v>93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ROW(Source!A65)</f>
        <v>65</v>
      </c>
      <c r="B94">
        <v>448996751</v>
      </c>
      <c r="C94">
        <v>448996740</v>
      </c>
      <c r="D94">
        <v>277944622</v>
      </c>
      <c r="E94">
        <v>1</v>
      </c>
      <c r="F94">
        <v>1</v>
      </c>
      <c r="G94">
        <v>1</v>
      </c>
      <c r="H94">
        <v>2</v>
      </c>
      <c r="I94" t="s">
        <v>1220</v>
      </c>
      <c r="J94" t="s">
        <v>1221</v>
      </c>
      <c r="K94" t="s">
        <v>1222</v>
      </c>
      <c r="L94">
        <v>1368</v>
      </c>
      <c r="N94">
        <v>1011</v>
      </c>
      <c r="O94" t="s">
        <v>1100</v>
      </c>
      <c r="P94" t="s">
        <v>1100</v>
      </c>
      <c r="Q94">
        <v>1</v>
      </c>
      <c r="X94">
        <v>0.12</v>
      </c>
      <c r="Y94">
        <v>0</v>
      </c>
      <c r="Z94">
        <v>1551.19</v>
      </c>
      <c r="AA94">
        <v>658.89</v>
      </c>
      <c r="AB94">
        <v>0</v>
      </c>
      <c r="AC94">
        <v>0</v>
      </c>
      <c r="AD94">
        <v>1</v>
      </c>
      <c r="AE94">
        <v>0</v>
      </c>
      <c r="AF94" t="s">
        <v>3</v>
      </c>
      <c r="AG94">
        <v>0.12</v>
      </c>
      <c r="AH94">
        <v>2</v>
      </c>
      <c r="AI94">
        <v>448996743</v>
      </c>
      <c r="AJ94">
        <v>94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ROW(Source!A65)</f>
        <v>65</v>
      </c>
      <c r="B95">
        <v>448996752</v>
      </c>
      <c r="C95">
        <v>448996740</v>
      </c>
      <c r="D95">
        <v>277945805</v>
      </c>
      <c r="E95">
        <v>1</v>
      </c>
      <c r="F95">
        <v>1</v>
      </c>
      <c r="G95">
        <v>1</v>
      </c>
      <c r="H95">
        <v>2</v>
      </c>
      <c r="I95" t="s">
        <v>1206</v>
      </c>
      <c r="J95" t="s">
        <v>1207</v>
      </c>
      <c r="K95" t="s">
        <v>1208</v>
      </c>
      <c r="L95">
        <v>1368</v>
      </c>
      <c r="N95">
        <v>1011</v>
      </c>
      <c r="O95" t="s">
        <v>1100</v>
      </c>
      <c r="P95" t="s">
        <v>1100</v>
      </c>
      <c r="Q95">
        <v>1</v>
      </c>
      <c r="X95">
        <v>0.19</v>
      </c>
      <c r="Y95">
        <v>0</v>
      </c>
      <c r="Z95">
        <v>477.92</v>
      </c>
      <c r="AA95">
        <v>490.51</v>
      </c>
      <c r="AB95">
        <v>0</v>
      </c>
      <c r="AC95">
        <v>0</v>
      </c>
      <c r="AD95">
        <v>1</v>
      </c>
      <c r="AE95">
        <v>0</v>
      </c>
      <c r="AF95" t="s">
        <v>3</v>
      </c>
      <c r="AG95">
        <v>0.19</v>
      </c>
      <c r="AH95">
        <v>2</v>
      </c>
      <c r="AI95">
        <v>448996744</v>
      </c>
      <c r="AJ95">
        <v>95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ROW(Source!A65)</f>
        <v>65</v>
      </c>
      <c r="B96">
        <v>448996753</v>
      </c>
      <c r="C96">
        <v>448996740</v>
      </c>
      <c r="D96">
        <v>277865475</v>
      </c>
      <c r="E96">
        <v>1</v>
      </c>
      <c r="F96">
        <v>1</v>
      </c>
      <c r="G96">
        <v>1</v>
      </c>
      <c r="H96">
        <v>3</v>
      </c>
      <c r="I96" t="s">
        <v>1210</v>
      </c>
      <c r="J96" t="s">
        <v>1211</v>
      </c>
      <c r="K96" t="s">
        <v>1212</v>
      </c>
      <c r="L96">
        <v>1383</v>
      </c>
      <c r="N96">
        <v>1013</v>
      </c>
      <c r="O96" t="s">
        <v>1213</v>
      </c>
      <c r="P96" t="s">
        <v>1213</v>
      </c>
      <c r="Q96">
        <v>1</v>
      </c>
      <c r="X96">
        <v>2.1892</v>
      </c>
      <c r="Y96">
        <v>5.89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 t="s">
        <v>23</v>
      </c>
      <c r="AG96">
        <v>0</v>
      </c>
      <c r="AH96">
        <v>2</v>
      </c>
      <c r="AI96">
        <v>448996745</v>
      </c>
      <c r="AJ96">
        <v>96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ROW(Source!A65)</f>
        <v>65</v>
      </c>
      <c r="B97">
        <v>448996754</v>
      </c>
      <c r="C97">
        <v>448996740</v>
      </c>
      <c r="D97">
        <v>277867966</v>
      </c>
      <c r="E97">
        <v>1</v>
      </c>
      <c r="F97">
        <v>1</v>
      </c>
      <c r="G97">
        <v>1</v>
      </c>
      <c r="H97">
        <v>3</v>
      </c>
      <c r="I97" t="s">
        <v>1253</v>
      </c>
      <c r="J97" t="s">
        <v>1254</v>
      </c>
      <c r="K97" t="s">
        <v>1255</v>
      </c>
      <c r="L97">
        <v>1348</v>
      </c>
      <c r="N97">
        <v>1009</v>
      </c>
      <c r="O97" t="s">
        <v>83</v>
      </c>
      <c r="P97" t="s">
        <v>83</v>
      </c>
      <c r="Q97">
        <v>1000</v>
      </c>
      <c r="X97">
        <v>2.9999999999999997E-4</v>
      </c>
      <c r="Y97">
        <v>199827.16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 t="s">
        <v>23</v>
      </c>
      <c r="AG97">
        <v>0</v>
      </c>
      <c r="AH97">
        <v>2</v>
      </c>
      <c r="AI97">
        <v>448996746</v>
      </c>
      <c r="AJ97">
        <v>97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ROW(Source!A65)</f>
        <v>65</v>
      </c>
      <c r="B98">
        <v>448996755</v>
      </c>
      <c r="C98">
        <v>448996740</v>
      </c>
      <c r="D98">
        <v>277868331</v>
      </c>
      <c r="E98">
        <v>1</v>
      </c>
      <c r="F98">
        <v>1</v>
      </c>
      <c r="G98">
        <v>1</v>
      </c>
      <c r="H98">
        <v>3</v>
      </c>
      <c r="I98" t="s">
        <v>1256</v>
      </c>
      <c r="J98" t="s">
        <v>1257</v>
      </c>
      <c r="K98" t="s">
        <v>1258</v>
      </c>
      <c r="L98">
        <v>1348</v>
      </c>
      <c r="N98">
        <v>1009</v>
      </c>
      <c r="O98" t="s">
        <v>83</v>
      </c>
      <c r="P98" t="s">
        <v>83</v>
      </c>
      <c r="Q98">
        <v>1000</v>
      </c>
      <c r="X98">
        <v>2.9999999999999997E-4</v>
      </c>
      <c r="Y98">
        <v>239032.39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 t="s">
        <v>23</v>
      </c>
      <c r="AG98">
        <v>0</v>
      </c>
      <c r="AH98">
        <v>2</v>
      </c>
      <c r="AI98">
        <v>448996747</v>
      </c>
      <c r="AJ98">
        <v>98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ROW(Source!A65)</f>
        <v>65</v>
      </c>
      <c r="B99">
        <v>448996756</v>
      </c>
      <c r="C99">
        <v>448996740</v>
      </c>
      <c r="D99">
        <v>277563200</v>
      </c>
      <c r="E99">
        <v>109</v>
      </c>
      <c r="F99">
        <v>1</v>
      </c>
      <c r="G99">
        <v>1</v>
      </c>
      <c r="H99">
        <v>3</v>
      </c>
      <c r="I99" t="s">
        <v>123</v>
      </c>
      <c r="J99" t="s">
        <v>3</v>
      </c>
      <c r="K99" t="s">
        <v>124</v>
      </c>
      <c r="L99">
        <v>1348</v>
      </c>
      <c r="N99">
        <v>1009</v>
      </c>
      <c r="O99" t="s">
        <v>83</v>
      </c>
      <c r="P99" t="s">
        <v>83</v>
      </c>
      <c r="Q99">
        <v>1000</v>
      </c>
      <c r="X99">
        <v>0</v>
      </c>
      <c r="Y99">
        <v>0</v>
      </c>
      <c r="Z99">
        <v>0</v>
      </c>
      <c r="AA99">
        <v>0</v>
      </c>
      <c r="AB99">
        <v>0</v>
      </c>
      <c r="AC99">
        <v>1</v>
      </c>
      <c r="AD99">
        <v>0</v>
      </c>
      <c r="AE99">
        <v>0</v>
      </c>
      <c r="AF99" t="s">
        <v>23</v>
      </c>
      <c r="AG99">
        <v>0</v>
      </c>
      <c r="AH99">
        <v>2</v>
      </c>
      <c r="AI99">
        <v>448996748</v>
      </c>
      <c r="AJ99">
        <v>99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ROW(Source!A67)</f>
        <v>67</v>
      </c>
      <c r="B100">
        <v>448996771</v>
      </c>
      <c r="C100">
        <v>448996758</v>
      </c>
      <c r="D100">
        <v>277560309</v>
      </c>
      <c r="E100">
        <v>109</v>
      </c>
      <c r="F100">
        <v>1</v>
      </c>
      <c r="G100">
        <v>1</v>
      </c>
      <c r="H100">
        <v>1</v>
      </c>
      <c r="I100" t="s">
        <v>1251</v>
      </c>
      <c r="J100" t="s">
        <v>3</v>
      </c>
      <c r="K100" t="s">
        <v>1252</v>
      </c>
      <c r="L100">
        <v>1191</v>
      </c>
      <c r="N100">
        <v>1013</v>
      </c>
      <c r="O100" t="s">
        <v>1203</v>
      </c>
      <c r="P100" t="s">
        <v>1203</v>
      </c>
      <c r="Q100">
        <v>1</v>
      </c>
      <c r="X100">
        <v>785</v>
      </c>
      <c r="Y100">
        <v>0</v>
      </c>
      <c r="Z100">
        <v>0</v>
      </c>
      <c r="AA100">
        <v>0</v>
      </c>
      <c r="AB100">
        <v>505.15</v>
      </c>
      <c r="AC100">
        <v>0</v>
      </c>
      <c r="AD100">
        <v>1</v>
      </c>
      <c r="AE100">
        <v>1</v>
      </c>
      <c r="AF100" t="s">
        <v>3</v>
      </c>
      <c r="AG100">
        <v>785</v>
      </c>
      <c r="AH100">
        <v>2</v>
      </c>
      <c r="AI100">
        <v>448996759</v>
      </c>
      <c r="AJ100">
        <v>100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ROW(Source!A67)</f>
        <v>67</v>
      </c>
      <c r="B101">
        <v>448996772</v>
      </c>
      <c r="C101">
        <v>448996758</v>
      </c>
      <c r="D101">
        <v>277560491</v>
      </c>
      <c r="E101">
        <v>109</v>
      </c>
      <c r="F101">
        <v>1</v>
      </c>
      <c r="G101">
        <v>1</v>
      </c>
      <c r="H101">
        <v>1</v>
      </c>
      <c r="I101" t="s">
        <v>1204</v>
      </c>
      <c r="J101" t="s">
        <v>3</v>
      </c>
      <c r="K101" t="s">
        <v>1205</v>
      </c>
      <c r="L101">
        <v>1191</v>
      </c>
      <c r="N101">
        <v>1013</v>
      </c>
      <c r="O101" t="s">
        <v>1203</v>
      </c>
      <c r="P101" t="s">
        <v>1203</v>
      </c>
      <c r="Q101">
        <v>1</v>
      </c>
      <c r="X101">
        <v>3.02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2</v>
      </c>
      <c r="AF101" t="s">
        <v>3</v>
      </c>
      <c r="AG101">
        <v>3.02</v>
      </c>
      <c r="AH101">
        <v>2</v>
      </c>
      <c r="AI101">
        <v>448996760</v>
      </c>
      <c r="AJ101">
        <v>101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ROW(Source!A67)</f>
        <v>67</v>
      </c>
      <c r="B102">
        <v>448996773</v>
      </c>
      <c r="C102">
        <v>448996758</v>
      </c>
      <c r="D102">
        <v>277944091</v>
      </c>
      <c r="E102">
        <v>1</v>
      </c>
      <c r="F102">
        <v>1</v>
      </c>
      <c r="G102">
        <v>1</v>
      </c>
      <c r="H102">
        <v>2</v>
      </c>
      <c r="I102" t="s">
        <v>1216</v>
      </c>
      <c r="J102" t="s">
        <v>1217</v>
      </c>
      <c r="K102" t="s">
        <v>1218</v>
      </c>
      <c r="L102">
        <v>1368</v>
      </c>
      <c r="N102">
        <v>1011</v>
      </c>
      <c r="O102" t="s">
        <v>1100</v>
      </c>
      <c r="P102" t="s">
        <v>1100</v>
      </c>
      <c r="Q102">
        <v>1</v>
      </c>
      <c r="X102">
        <v>0.08</v>
      </c>
      <c r="Y102">
        <v>0</v>
      </c>
      <c r="Z102">
        <v>800.37</v>
      </c>
      <c r="AA102">
        <v>563.72</v>
      </c>
      <c r="AB102">
        <v>0</v>
      </c>
      <c r="AC102">
        <v>0</v>
      </c>
      <c r="AD102">
        <v>1</v>
      </c>
      <c r="AE102">
        <v>0</v>
      </c>
      <c r="AF102" t="s">
        <v>3</v>
      </c>
      <c r="AG102">
        <v>0.08</v>
      </c>
      <c r="AH102">
        <v>2</v>
      </c>
      <c r="AI102">
        <v>448996761</v>
      </c>
      <c r="AJ102">
        <v>102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ROW(Source!A67)</f>
        <v>67</v>
      </c>
      <c r="B103">
        <v>448996774</v>
      </c>
      <c r="C103">
        <v>448996758</v>
      </c>
      <c r="D103">
        <v>277944980</v>
      </c>
      <c r="E103">
        <v>1</v>
      </c>
      <c r="F103">
        <v>1</v>
      </c>
      <c r="G103">
        <v>1</v>
      </c>
      <c r="H103">
        <v>2</v>
      </c>
      <c r="I103" t="s">
        <v>1235</v>
      </c>
      <c r="J103" t="s">
        <v>1236</v>
      </c>
      <c r="K103" t="s">
        <v>1237</v>
      </c>
      <c r="L103">
        <v>1368</v>
      </c>
      <c r="N103">
        <v>1011</v>
      </c>
      <c r="O103" t="s">
        <v>1100</v>
      </c>
      <c r="P103" t="s">
        <v>1100</v>
      </c>
      <c r="Q103">
        <v>1</v>
      </c>
      <c r="X103">
        <v>4.3499999999999996</v>
      </c>
      <c r="Y103">
        <v>0</v>
      </c>
      <c r="Z103">
        <v>10.37</v>
      </c>
      <c r="AA103">
        <v>0</v>
      </c>
      <c r="AB103">
        <v>0</v>
      </c>
      <c r="AC103">
        <v>0</v>
      </c>
      <c r="AD103">
        <v>1</v>
      </c>
      <c r="AE103">
        <v>0</v>
      </c>
      <c r="AF103" t="s">
        <v>3</v>
      </c>
      <c r="AG103">
        <v>4.3499999999999996</v>
      </c>
      <c r="AH103">
        <v>2</v>
      </c>
      <c r="AI103">
        <v>448996762</v>
      </c>
      <c r="AJ103">
        <v>103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ROW(Source!A67)</f>
        <v>67</v>
      </c>
      <c r="B104">
        <v>448996775</v>
      </c>
      <c r="C104">
        <v>448996758</v>
      </c>
      <c r="D104">
        <v>277945805</v>
      </c>
      <c r="E104">
        <v>1</v>
      </c>
      <c r="F104">
        <v>1</v>
      </c>
      <c r="G104">
        <v>1</v>
      </c>
      <c r="H104">
        <v>2</v>
      </c>
      <c r="I104" t="s">
        <v>1206</v>
      </c>
      <c r="J104" t="s">
        <v>1207</v>
      </c>
      <c r="K104" t="s">
        <v>1208</v>
      </c>
      <c r="L104">
        <v>1368</v>
      </c>
      <c r="N104">
        <v>1011</v>
      </c>
      <c r="O104" t="s">
        <v>1100</v>
      </c>
      <c r="P104" t="s">
        <v>1100</v>
      </c>
      <c r="Q104">
        <v>1</v>
      </c>
      <c r="X104">
        <v>2.94</v>
      </c>
      <c r="Y104">
        <v>0</v>
      </c>
      <c r="Z104">
        <v>477.92</v>
      </c>
      <c r="AA104">
        <v>490.51</v>
      </c>
      <c r="AB104">
        <v>0</v>
      </c>
      <c r="AC104">
        <v>0</v>
      </c>
      <c r="AD104">
        <v>1</v>
      </c>
      <c r="AE104">
        <v>0</v>
      </c>
      <c r="AF104" t="s">
        <v>3</v>
      </c>
      <c r="AG104">
        <v>2.94</v>
      </c>
      <c r="AH104">
        <v>2</v>
      </c>
      <c r="AI104">
        <v>448996763</v>
      </c>
      <c r="AJ104">
        <v>104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ROW(Source!A67)</f>
        <v>67</v>
      </c>
      <c r="B105">
        <v>448996776</v>
      </c>
      <c r="C105">
        <v>448996758</v>
      </c>
      <c r="D105">
        <v>277946072</v>
      </c>
      <c r="E105">
        <v>1</v>
      </c>
      <c r="F105">
        <v>1</v>
      </c>
      <c r="G105">
        <v>1</v>
      </c>
      <c r="H105">
        <v>2</v>
      </c>
      <c r="I105" t="s">
        <v>1238</v>
      </c>
      <c r="J105" t="s">
        <v>1239</v>
      </c>
      <c r="K105" t="s">
        <v>1240</v>
      </c>
      <c r="L105">
        <v>1368</v>
      </c>
      <c r="N105">
        <v>1011</v>
      </c>
      <c r="O105" t="s">
        <v>1100</v>
      </c>
      <c r="P105" t="s">
        <v>1100</v>
      </c>
      <c r="Q105">
        <v>1</v>
      </c>
      <c r="X105">
        <v>11.6</v>
      </c>
      <c r="Y105">
        <v>0</v>
      </c>
      <c r="Z105">
        <v>27.77</v>
      </c>
      <c r="AA105">
        <v>0</v>
      </c>
      <c r="AB105">
        <v>0</v>
      </c>
      <c r="AC105">
        <v>0</v>
      </c>
      <c r="AD105">
        <v>1</v>
      </c>
      <c r="AE105">
        <v>0</v>
      </c>
      <c r="AF105" t="s">
        <v>3</v>
      </c>
      <c r="AG105">
        <v>11.6</v>
      </c>
      <c r="AH105">
        <v>2</v>
      </c>
      <c r="AI105">
        <v>448996764</v>
      </c>
      <c r="AJ105">
        <v>105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ROW(Source!A67)</f>
        <v>67</v>
      </c>
      <c r="B106">
        <v>448996777</v>
      </c>
      <c r="C106">
        <v>448996758</v>
      </c>
      <c r="D106">
        <v>277866597</v>
      </c>
      <c r="E106">
        <v>1</v>
      </c>
      <c r="F106">
        <v>1</v>
      </c>
      <c r="G106">
        <v>1</v>
      </c>
      <c r="H106">
        <v>3</v>
      </c>
      <c r="I106" t="s">
        <v>1227</v>
      </c>
      <c r="J106" t="s">
        <v>1228</v>
      </c>
      <c r="K106" t="s">
        <v>1229</v>
      </c>
      <c r="L106">
        <v>1348</v>
      </c>
      <c r="N106">
        <v>1009</v>
      </c>
      <c r="O106" t="s">
        <v>83</v>
      </c>
      <c r="P106" t="s">
        <v>83</v>
      </c>
      <c r="Q106">
        <v>1000</v>
      </c>
      <c r="X106">
        <v>0.02</v>
      </c>
      <c r="Y106">
        <v>148198.01999999999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0</v>
      </c>
      <c r="AF106" t="s">
        <v>23</v>
      </c>
      <c r="AG106">
        <v>0</v>
      </c>
      <c r="AH106">
        <v>2</v>
      </c>
      <c r="AI106">
        <v>448996765</v>
      </c>
      <c r="AJ106">
        <v>106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ROW(Source!A67)</f>
        <v>67</v>
      </c>
      <c r="B107">
        <v>448996778</v>
      </c>
      <c r="C107">
        <v>448996758</v>
      </c>
      <c r="D107">
        <v>277561715</v>
      </c>
      <c r="E107">
        <v>109</v>
      </c>
      <c r="F107">
        <v>1</v>
      </c>
      <c r="G107">
        <v>1</v>
      </c>
      <c r="H107">
        <v>3</v>
      </c>
      <c r="I107" t="s">
        <v>47</v>
      </c>
      <c r="J107" t="s">
        <v>3</v>
      </c>
      <c r="K107" t="s">
        <v>48</v>
      </c>
      <c r="L107">
        <v>1339</v>
      </c>
      <c r="N107">
        <v>1007</v>
      </c>
      <c r="O107" t="s">
        <v>49</v>
      </c>
      <c r="P107" t="s">
        <v>49</v>
      </c>
      <c r="Q107">
        <v>1</v>
      </c>
      <c r="X107">
        <v>5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 t="s">
        <v>23</v>
      </c>
      <c r="AG107">
        <v>0</v>
      </c>
      <c r="AH107">
        <v>2</v>
      </c>
      <c r="AI107">
        <v>448996766</v>
      </c>
      <c r="AJ107">
        <v>107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ROW(Source!A67)</f>
        <v>67</v>
      </c>
      <c r="B108">
        <v>448996779</v>
      </c>
      <c r="C108">
        <v>448996758</v>
      </c>
      <c r="D108">
        <v>277871201</v>
      </c>
      <c r="E108">
        <v>1</v>
      </c>
      <c r="F108">
        <v>1</v>
      </c>
      <c r="G108">
        <v>1</v>
      </c>
      <c r="H108">
        <v>3</v>
      </c>
      <c r="I108" t="s">
        <v>1244</v>
      </c>
      <c r="J108" t="s">
        <v>1245</v>
      </c>
      <c r="K108" t="s">
        <v>1246</v>
      </c>
      <c r="L108">
        <v>1339</v>
      </c>
      <c r="N108">
        <v>1007</v>
      </c>
      <c r="O108" t="s">
        <v>49</v>
      </c>
      <c r="P108" t="s">
        <v>49</v>
      </c>
      <c r="Q108">
        <v>1</v>
      </c>
      <c r="X108">
        <v>1.4999999999999999E-2</v>
      </c>
      <c r="Y108">
        <v>3338.25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 t="s">
        <v>23</v>
      </c>
      <c r="AG108">
        <v>0</v>
      </c>
      <c r="AH108">
        <v>2</v>
      </c>
      <c r="AI108">
        <v>448996767</v>
      </c>
      <c r="AJ108">
        <v>108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ROW(Source!A67)</f>
        <v>67</v>
      </c>
      <c r="B109">
        <v>448996780</v>
      </c>
      <c r="C109">
        <v>448996758</v>
      </c>
      <c r="D109">
        <v>277874135</v>
      </c>
      <c r="E109">
        <v>1</v>
      </c>
      <c r="F109">
        <v>1</v>
      </c>
      <c r="G109">
        <v>1</v>
      </c>
      <c r="H109">
        <v>3</v>
      </c>
      <c r="I109" t="s">
        <v>1247</v>
      </c>
      <c r="J109" t="s">
        <v>1248</v>
      </c>
      <c r="K109" t="s">
        <v>1249</v>
      </c>
      <c r="L109">
        <v>1407</v>
      </c>
      <c r="N109">
        <v>1013</v>
      </c>
      <c r="O109" t="s">
        <v>1250</v>
      </c>
      <c r="P109" t="s">
        <v>1250</v>
      </c>
      <c r="Q109">
        <v>1</v>
      </c>
      <c r="X109">
        <v>3.6999999999999998E-2</v>
      </c>
      <c r="Y109">
        <v>14803.89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 t="s">
        <v>23</v>
      </c>
      <c r="AG109">
        <v>0</v>
      </c>
      <c r="AH109">
        <v>2</v>
      </c>
      <c r="AI109">
        <v>448996768</v>
      </c>
      <c r="AJ109">
        <v>109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ROW(Source!A67)</f>
        <v>67</v>
      </c>
      <c r="B110">
        <v>448996781</v>
      </c>
      <c r="C110">
        <v>448996758</v>
      </c>
      <c r="D110">
        <v>277562757</v>
      </c>
      <c r="E110">
        <v>109</v>
      </c>
      <c r="F110">
        <v>1</v>
      </c>
      <c r="G110">
        <v>1</v>
      </c>
      <c r="H110">
        <v>3</v>
      </c>
      <c r="I110" t="s">
        <v>69</v>
      </c>
      <c r="J110" t="s">
        <v>3</v>
      </c>
      <c r="K110" t="s">
        <v>70</v>
      </c>
      <c r="L110">
        <v>1371</v>
      </c>
      <c r="N110">
        <v>1013</v>
      </c>
      <c r="O110" t="s">
        <v>32</v>
      </c>
      <c r="P110" t="s">
        <v>32</v>
      </c>
      <c r="Q110">
        <v>1</v>
      </c>
      <c r="X110">
        <v>100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 t="s">
        <v>23</v>
      </c>
      <c r="AG110">
        <v>0</v>
      </c>
      <c r="AH110">
        <v>2</v>
      </c>
      <c r="AI110">
        <v>448996769</v>
      </c>
      <c r="AJ110">
        <v>110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ROW(Source!A67)</f>
        <v>67</v>
      </c>
      <c r="B111">
        <v>448996782</v>
      </c>
      <c r="C111">
        <v>448996758</v>
      </c>
      <c r="D111">
        <v>277563090</v>
      </c>
      <c r="E111">
        <v>109</v>
      </c>
      <c r="F111">
        <v>1</v>
      </c>
      <c r="G111">
        <v>1</v>
      </c>
      <c r="H111">
        <v>3</v>
      </c>
      <c r="I111" t="s">
        <v>92</v>
      </c>
      <c r="J111" t="s">
        <v>3</v>
      </c>
      <c r="K111" t="s">
        <v>93</v>
      </c>
      <c r="L111">
        <v>1371</v>
      </c>
      <c r="N111">
        <v>1013</v>
      </c>
      <c r="O111" t="s">
        <v>32</v>
      </c>
      <c r="P111" t="s">
        <v>32</v>
      </c>
      <c r="Q111">
        <v>1</v>
      </c>
      <c r="X111">
        <v>100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 t="s">
        <v>23</v>
      </c>
      <c r="AG111">
        <v>0</v>
      </c>
      <c r="AH111">
        <v>2</v>
      </c>
      <c r="AI111">
        <v>448996770</v>
      </c>
      <c r="AJ111">
        <v>111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ROW(Source!A71)</f>
        <v>71</v>
      </c>
      <c r="B112">
        <v>448996793</v>
      </c>
      <c r="C112">
        <v>448996786</v>
      </c>
      <c r="D112">
        <v>277560276</v>
      </c>
      <c r="E112">
        <v>109</v>
      </c>
      <c r="F112">
        <v>1</v>
      </c>
      <c r="G112">
        <v>1</v>
      </c>
      <c r="H112">
        <v>1</v>
      </c>
      <c r="I112" t="s">
        <v>1201</v>
      </c>
      <c r="J112" t="s">
        <v>3</v>
      </c>
      <c r="K112" t="s">
        <v>1202</v>
      </c>
      <c r="L112">
        <v>1191</v>
      </c>
      <c r="N112">
        <v>1013</v>
      </c>
      <c r="O112" t="s">
        <v>1203</v>
      </c>
      <c r="P112" t="s">
        <v>1203</v>
      </c>
      <c r="Q112">
        <v>1</v>
      </c>
      <c r="X112">
        <v>71</v>
      </c>
      <c r="Y112">
        <v>0</v>
      </c>
      <c r="Z112">
        <v>0</v>
      </c>
      <c r="AA112">
        <v>0</v>
      </c>
      <c r="AB112">
        <v>435.6</v>
      </c>
      <c r="AC112">
        <v>0</v>
      </c>
      <c r="AD112">
        <v>1</v>
      </c>
      <c r="AE112">
        <v>1</v>
      </c>
      <c r="AF112" t="s">
        <v>3</v>
      </c>
      <c r="AG112">
        <v>71</v>
      </c>
      <c r="AH112">
        <v>2</v>
      </c>
      <c r="AI112">
        <v>448996787</v>
      </c>
      <c r="AJ112">
        <v>112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ROW(Source!A71)</f>
        <v>71</v>
      </c>
      <c r="B113">
        <v>448996794</v>
      </c>
      <c r="C113">
        <v>448996786</v>
      </c>
      <c r="D113">
        <v>277560491</v>
      </c>
      <c r="E113">
        <v>109</v>
      </c>
      <c r="F113">
        <v>1</v>
      </c>
      <c r="G113">
        <v>1</v>
      </c>
      <c r="H113">
        <v>1</v>
      </c>
      <c r="I113" t="s">
        <v>1204</v>
      </c>
      <c r="J113" t="s">
        <v>3</v>
      </c>
      <c r="K113" t="s">
        <v>1205</v>
      </c>
      <c r="L113">
        <v>1191</v>
      </c>
      <c r="N113">
        <v>1013</v>
      </c>
      <c r="O113" t="s">
        <v>1203</v>
      </c>
      <c r="P113" t="s">
        <v>1203</v>
      </c>
      <c r="Q113">
        <v>1</v>
      </c>
      <c r="X113">
        <v>0.34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2</v>
      </c>
      <c r="AF113" t="s">
        <v>3</v>
      </c>
      <c r="AG113">
        <v>0.34</v>
      </c>
      <c r="AH113">
        <v>2</v>
      </c>
      <c r="AI113">
        <v>448996788</v>
      </c>
      <c r="AJ113">
        <v>113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f>ROW(Source!A71)</f>
        <v>71</v>
      </c>
      <c r="B114">
        <v>448996795</v>
      </c>
      <c r="C114">
        <v>448996786</v>
      </c>
      <c r="D114">
        <v>277945805</v>
      </c>
      <c r="E114">
        <v>1</v>
      </c>
      <c r="F114">
        <v>1</v>
      </c>
      <c r="G114">
        <v>1</v>
      </c>
      <c r="H114">
        <v>2</v>
      </c>
      <c r="I114" t="s">
        <v>1206</v>
      </c>
      <c r="J114" t="s">
        <v>1207</v>
      </c>
      <c r="K114" t="s">
        <v>1208</v>
      </c>
      <c r="L114">
        <v>1368</v>
      </c>
      <c r="N114">
        <v>1011</v>
      </c>
      <c r="O114" t="s">
        <v>1100</v>
      </c>
      <c r="P114" t="s">
        <v>1100</v>
      </c>
      <c r="Q114">
        <v>1</v>
      </c>
      <c r="X114">
        <v>0.34</v>
      </c>
      <c r="Y114">
        <v>0</v>
      </c>
      <c r="Z114">
        <v>477.92</v>
      </c>
      <c r="AA114">
        <v>490.51</v>
      </c>
      <c r="AB114">
        <v>0</v>
      </c>
      <c r="AC114">
        <v>0</v>
      </c>
      <c r="AD114">
        <v>1</v>
      </c>
      <c r="AE114">
        <v>0</v>
      </c>
      <c r="AF114" t="s">
        <v>3</v>
      </c>
      <c r="AG114">
        <v>0.34</v>
      </c>
      <c r="AH114">
        <v>2</v>
      </c>
      <c r="AI114">
        <v>448996789</v>
      </c>
      <c r="AJ114">
        <v>114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f>ROW(Source!A71)</f>
        <v>71</v>
      </c>
      <c r="B115">
        <v>448996796</v>
      </c>
      <c r="C115">
        <v>448996786</v>
      </c>
      <c r="D115">
        <v>277946072</v>
      </c>
      <c r="E115">
        <v>1</v>
      </c>
      <c r="F115">
        <v>1</v>
      </c>
      <c r="G115">
        <v>1</v>
      </c>
      <c r="H115">
        <v>2</v>
      </c>
      <c r="I115" t="s">
        <v>1238</v>
      </c>
      <c r="J115" t="s">
        <v>1239</v>
      </c>
      <c r="K115" t="s">
        <v>1240</v>
      </c>
      <c r="L115">
        <v>1368</v>
      </c>
      <c r="N115">
        <v>1011</v>
      </c>
      <c r="O115" t="s">
        <v>1100</v>
      </c>
      <c r="P115" t="s">
        <v>1100</v>
      </c>
      <c r="Q115">
        <v>1</v>
      </c>
      <c r="X115">
        <v>11.6</v>
      </c>
      <c r="Y115">
        <v>0</v>
      </c>
      <c r="Z115">
        <v>27.77</v>
      </c>
      <c r="AA115">
        <v>0</v>
      </c>
      <c r="AB115">
        <v>0</v>
      </c>
      <c r="AC115">
        <v>0</v>
      </c>
      <c r="AD115">
        <v>1</v>
      </c>
      <c r="AE115">
        <v>0</v>
      </c>
      <c r="AF115" t="s">
        <v>3</v>
      </c>
      <c r="AG115">
        <v>11.6</v>
      </c>
      <c r="AH115">
        <v>2</v>
      </c>
      <c r="AI115">
        <v>448996790</v>
      </c>
      <c r="AJ115">
        <v>115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f>ROW(Source!A71)</f>
        <v>71</v>
      </c>
      <c r="B116">
        <v>448996797</v>
      </c>
      <c r="C116">
        <v>448996786</v>
      </c>
      <c r="D116">
        <v>277866597</v>
      </c>
      <c r="E116">
        <v>1</v>
      </c>
      <c r="F116">
        <v>1</v>
      </c>
      <c r="G116">
        <v>1</v>
      </c>
      <c r="H116">
        <v>3</v>
      </c>
      <c r="I116" t="s">
        <v>1227</v>
      </c>
      <c r="J116" t="s">
        <v>1228</v>
      </c>
      <c r="K116" t="s">
        <v>1229</v>
      </c>
      <c r="L116">
        <v>1348</v>
      </c>
      <c r="N116">
        <v>1009</v>
      </c>
      <c r="O116" t="s">
        <v>83</v>
      </c>
      <c r="P116" t="s">
        <v>83</v>
      </c>
      <c r="Q116">
        <v>1000</v>
      </c>
      <c r="X116">
        <v>0.02</v>
      </c>
      <c r="Y116">
        <v>148198.01999999999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0</v>
      </c>
      <c r="AF116" t="s">
        <v>135</v>
      </c>
      <c r="AG116">
        <v>0</v>
      </c>
      <c r="AH116">
        <v>2</v>
      </c>
      <c r="AI116">
        <v>448996791</v>
      </c>
      <c r="AJ116">
        <v>116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2">
      <c r="A117">
        <f>ROW(Source!A71)</f>
        <v>71</v>
      </c>
      <c r="B117">
        <v>448996798</v>
      </c>
      <c r="C117">
        <v>448996786</v>
      </c>
      <c r="D117">
        <v>277563090</v>
      </c>
      <c r="E117">
        <v>109</v>
      </c>
      <c r="F117">
        <v>1</v>
      </c>
      <c r="G117">
        <v>1</v>
      </c>
      <c r="H117">
        <v>3</v>
      </c>
      <c r="I117" t="s">
        <v>92</v>
      </c>
      <c r="J117" t="s">
        <v>3</v>
      </c>
      <c r="K117" t="s">
        <v>93</v>
      </c>
      <c r="L117">
        <v>1371</v>
      </c>
      <c r="N117">
        <v>1013</v>
      </c>
      <c r="O117" t="s">
        <v>32</v>
      </c>
      <c r="P117" t="s">
        <v>32</v>
      </c>
      <c r="Q117">
        <v>1</v>
      </c>
      <c r="X117">
        <v>100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 t="s">
        <v>135</v>
      </c>
      <c r="AG117">
        <v>0</v>
      </c>
      <c r="AH117">
        <v>2</v>
      </c>
      <c r="AI117">
        <v>448996792</v>
      </c>
      <c r="AJ117">
        <v>117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f>ROW(Source!A73)</f>
        <v>73</v>
      </c>
      <c r="B118">
        <v>448996815</v>
      </c>
      <c r="C118">
        <v>448996800</v>
      </c>
      <c r="D118">
        <v>327091191</v>
      </c>
      <c r="E118">
        <v>112</v>
      </c>
      <c r="F118">
        <v>1</v>
      </c>
      <c r="G118">
        <v>1</v>
      </c>
      <c r="H118">
        <v>1</v>
      </c>
      <c r="I118" t="s">
        <v>1259</v>
      </c>
      <c r="J118" t="s">
        <v>3</v>
      </c>
      <c r="K118" t="s">
        <v>1260</v>
      </c>
      <c r="L118">
        <v>1191</v>
      </c>
      <c r="N118">
        <v>1013</v>
      </c>
      <c r="O118" t="s">
        <v>1203</v>
      </c>
      <c r="P118" t="s">
        <v>1203</v>
      </c>
      <c r="Q118">
        <v>1</v>
      </c>
      <c r="X118">
        <v>142</v>
      </c>
      <c r="Y118">
        <v>0</v>
      </c>
      <c r="Z118">
        <v>0</v>
      </c>
      <c r="AA118">
        <v>0</v>
      </c>
      <c r="AB118">
        <v>485.02</v>
      </c>
      <c r="AC118">
        <v>0</v>
      </c>
      <c r="AD118">
        <v>1</v>
      </c>
      <c r="AE118">
        <v>1</v>
      </c>
      <c r="AF118" t="s">
        <v>3</v>
      </c>
      <c r="AG118">
        <v>142</v>
      </c>
      <c r="AH118">
        <v>2</v>
      </c>
      <c r="AI118">
        <v>448996801</v>
      </c>
      <c r="AJ118">
        <v>118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f>ROW(Source!A73)</f>
        <v>73</v>
      </c>
      <c r="B119">
        <v>448996816</v>
      </c>
      <c r="C119">
        <v>448996800</v>
      </c>
      <c r="D119">
        <v>327091406</v>
      </c>
      <c r="E119">
        <v>112</v>
      </c>
      <c r="F119">
        <v>1</v>
      </c>
      <c r="G119">
        <v>1</v>
      </c>
      <c r="H119">
        <v>1</v>
      </c>
      <c r="I119" t="s">
        <v>1204</v>
      </c>
      <c r="J119" t="s">
        <v>3</v>
      </c>
      <c r="K119" t="s">
        <v>1205</v>
      </c>
      <c r="L119">
        <v>1191</v>
      </c>
      <c r="N119">
        <v>1013</v>
      </c>
      <c r="O119" t="s">
        <v>1203</v>
      </c>
      <c r="P119" t="s">
        <v>1203</v>
      </c>
      <c r="Q119">
        <v>1</v>
      </c>
      <c r="X119">
        <v>23.47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2</v>
      </c>
      <c r="AF119" t="s">
        <v>3</v>
      </c>
      <c r="AG119">
        <v>23.47</v>
      </c>
      <c r="AH119">
        <v>2</v>
      </c>
      <c r="AI119">
        <v>448996802</v>
      </c>
      <c r="AJ119">
        <v>119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f>ROW(Source!A73)</f>
        <v>73</v>
      </c>
      <c r="B120">
        <v>448996817</v>
      </c>
      <c r="C120">
        <v>448996800</v>
      </c>
      <c r="D120">
        <v>327211495</v>
      </c>
      <c r="E120">
        <v>1</v>
      </c>
      <c r="F120">
        <v>1</v>
      </c>
      <c r="G120">
        <v>1</v>
      </c>
      <c r="H120">
        <v>2</v>
      </c>
      <c r="I120" t="s">
        <v>1220</v>
      </c>
      <c r="J120" t="s">
        <v>1221</v>
      </c>
      <c r="K120" t="s">
        <v>1222</v>
      </c>
      <c r="L120">
        <v>1368</v>
      </c>
      <c r="N120">
        <v>1011</v>
      </c>
      <c r="O120" t="s">
        <v>1100</v>
      </c>
      <c r="P120" t="s">
        <v>1100</v>
      </c>
      <c r="Q120">
        <v>1</v>
      </c>
      <c r="X120">
        <v>22.94</v>
      </c>
      <c r="Y120">
        <v>0</v>
      </c>
      <c r="Z120">
        <v>1551.19</v>
      </c>
      <c r="AA120">
        <v>658.89</v>
      </c>
      <c r="AB120">
        <v>0</v>
      </c>
      <c r="AC120">
        <v>0</v>
      </c>
      <c r="AD120">
        <v>1</v>
      </c>
      <c r="AE120">
        <v>0</v>
      </c>
      <c r="AF120" t="s">
        <v>3</v>
      </c>
      <c r="AG120">
        <v>22.94</v>
      </c>
      <c r="AH120">
        <v>2</v>
      </c>
      <c r="AI120">
        <v>448996803</v>
      </c>
      <c r="AJ120">
        <v>120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2">
      <c r="A121">
        <f>ROW(Source!A73)</f>
        <v>73</v>
      </c>
      <c r="B121">
        <v>448996818</v>
      </c>
      <c r="C121">
        <v>448996800</v>
      </c>
      <c r="D121">
        <v>327212310</v>
      </c>
      <c r="E121">
        <v>1</v>
      </c>
      <c r="F121">
        <v>1</v>
      </c>
      <c r="G121">
        <v>1</v>
      </c>
      <c r="H121">
        <v>2</v>
      </c>
      <c r="I121" t="s">
        <v>1261</v>
      </c>
      <c r="J121" t="s">
        <v>1262</v>
      </c>
      <c r="K121" t="s">
        <v>1263</v>
      </c>
      <c r="L121">
        <v>1368</v>
      </c>
      <c r="N121">
        <v>1011</v>
      </c>
      <c r="O121" t="s">
        <v>1100</v>
      </c>
      <c r="P121" t="s">
        <v>1100</v>
      </c>
      <c r="Q121">
        <v>1</v>
      </c>
      <c r="X121">
        <v>0.48</v>
      </c>
      <c r="Y121">
        <v>0</v>
      </c>
      <c r="Z121">
        <v>28.97</v>
      </c>
      <c r="AA121">
        <v>0</v>
      </c>
      <c r="AB121">
        <v>0</v>
      </c>
      <c r="AC121">
        <v>0</v>
      </c>
      <c r="AD121">
        <v>1</v>
      </c>
      <c r="AE121">
        <v>0</v>
      </c>
      <c r="AF121" t="s">
        <v>3</v>
      </c>
      <c r="AG121">
        <v>0.48</v>
      </c>
      <c r="AH121">
        <v>2</v>
      </c>
      <c r="AI121">
        <v>448996804</v>
      </c>
      <c r="AJ121">
        <v>121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f>ROW(Source!A73)</f>
        <v>73</v>
      </c>
      <c r="B122">
        <v>448996819</v>
      </c>
      <c r="C122">
        <v>448996800</v>
      </c>
      <c r="D122">
        <v>327212380</v>
      </c>
      <c r="E122">
        <v>1</v>
      </c>
      <c r="F122">
        <v>1</v>
      </c>
      <c r="G122">
        <v>1</v>
      </c>
      <c r="H122">
        <v>2</v>
      </c>
      <c r="I122" t="s">
        <v>1206</v>
      </c>
      <c r="J122" t="s">
        <v>1207</v>
      </c>
      <c r="K122" t="s">
        <v>1208</v>
      </c>
      <c r="L122">
        <v>1368</v>
      </c>
      <c r="N122">
        <v>1011</v>
      </c>
      <c r="O122" t="s">
        <v>1100</v>
      </c>
      <c r="P122" t="s">
        <v>1100</v>
      </c>
      <c r="Q122">
        <v>1</v>
      </c>
      <c r="X122">
        <v>0.53</v>
      </c>
      <c r="Y122">
        <v>0</v>
      </c>
      <c r="Z122">
        <v>477.92</v>
      </c>
      <c r="AA122">
        <v>490.51</v>
      </c>
      <c r="AB122">
        <v>0</v>
      </c>
      <c r="AC122">
        <v>0</v>
      </c>
      <c r="AD122">
        <v>1</v>
      </c>
      <c r="AE122">
        <v>0</v>
      </c>
      <c r="AF122" t="s">
        <v>3</v>
      </c>
      <c r="AG122">
        <v>0.53</v>
      </c>
      <c r="AH122">
        <v>2</v>
      </c>
      <c r="AI122">
        <v>448996805</v>
      </c>
      <c r="AJ122">
        <v>122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f>ROW(Source!A73)</f>
        <v>73</v>
      </c>
      <c r="B123">
        <v>448996820</v>
      </c>
      <c r="C123">
        <v>448996800</v>
      </c>
      <c r="D123">
        <v>327212532</v>
      </c>
      <c r="E123">
        <v>1</v>
      </c>
      <c r="F123">
        <v>1</v>
      </c>
      <c r="G123">
        <v>1</v>
      </c>
      <c r="H123">
        <v>2</v>
      </c>
      <c r="I123" t="s">
        <v>1224</v>
      </c>
      <c r="J123" t="s">
        <v>1225</v>
      </c>
      <c r="K123" t="s">
        <v>1226</v>
      </c>
      <c r="L123">
        <v>1368</v>
      </c>
      <c r="N123">
        <v>1011</v>
      </c>
      <c r="O123" t="s">
        <v>1100</v>
      </c>
      <c r="P123" t="s">
        <v>1100</v>
      </c>
      <c r="Q123">
        <v>1</v>
      </c>
      <c r="X123">
        <v>6.93</v>
      </c>
      <c r="Y123">
        <v>0</v>
      </c>
      <c r="Z123">
        <v>96.53</v>
      </c>
      <c r="AA123">
        <v>0</v>
      </c>
      <c r="AB123">
        <v>0</v>
      </c>
      <c r="AC123">
        <v>0</v>
      </c>
      <c r="AD123">
        <v>1</v>
      </c>
      <c r="AE123">
        <v>0</v>
      </c>
      <c r="AF123" t="s">
        <v>3</v>
      </c>
      <c r="AG123">
        <v>6.93</v>
      </c>
      <c r="AH123">
        <v>2</v>
      </c>
      <c r="AI123">
        <v>448996806</v>
      </c>
      <c r="AJ123">
        <v>123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f>ROW(Source!A73)</f>
        <v>73</v>
      </c>
      <c r="B124">
        <v>448996821</v>
      </c>
      <c r="C124">
        <v>448996800</v>
      </c>
      <c r="D124">
        <v>327164155</v>
      </c>
      <c r="E124">
        <v>1</v>
      </c>
      <c r="F124">
        <v>1</v>
      </c>
      <c r="G124">
        <v>1</v>
      </c>
      <c r="H124">
        <v>3</v>
      </c>
      <c r="I124" t="s">
        <v>1227</v>
      </c>
      <c r="J124" t="s">
        <v>1228</v>
      </c>
      <c r="K124" t="s">
        <v>1229</v>
      </c>
      <c r="L124">
        <v>1348</v>
      </c>
      <c r="N124">
        <v>1009</v>
      </c>
      <c r="O124" t="s">
        <v>83</v>
      </c>
      <c r="P124" t="s">
        <v>83</v>
      </c>
      <c r="Q124">
        <v>1000</v>
      </c>
      <c r="X124">
        <v>1.2E-2</v>
      </c>
      <c r="Y124">
        <v>148198.01999999999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0</v>
      </c>
      <c r="AF124" t="s">
        <v>135</v>
      </c>
      <c r="AG124">
        <v>0</v>
      </c>
      <c r="AH124">
        <v>2</v>
      </c>
      <c r="AI124">
        <v>448996807</v>
      </c>
      <c r="AJ124">
        <v>124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f>ROW(Source!A73)</f>
        <v>73</v>
      </c>
      <c r="B125">
        <v>448996822</v>
      </c>
      <c r="C125">
        <v>448996800</v>
      </c>
      <c r="D125">
        <v>327092486</v>
      </c>
      <c r="E125">
        <v>112</v>
      </c>
      <c r="F125">
        <v>1</v>
      </c>
      <c r="G125">
        <v>1</v>
      </c>
      <c r="H125">
        <v>3</v>
      </c>
      <c r="I125" t="s">
        <v>47</v>
      </c>
      <c r="J125" t="s">
        <v>3</v>
      </c>
      <c r="K125" t="s">
        <v>48</v>
      </c>
      <c r="L125">
        <v>1339</v>
      </c>
      <c r="N125">
        <v>1007</v>
      </c>
      <c r="O125" t="s">
        <v>49</v>
      </c>
      <c r="P125" t="s">
        <v>49</v>
      </c>
      <c r="Q125">
        <v>1</v>
      </c>
      <c r="X125">
        <v>1.38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 t="s">
        <v>135</v>
      </c>
      <c r="AG125">
        <v>0</v>
      </c>
      <c r="AH125">
        <v>2</v>
      </c>
      <c r="AI125">
        <v>448996808</v>
      </c>
      <c r="AJ125">
        <v>125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f>ROW(Source!A73)</f>
        <v>73</v>
      </c>
      <c r="B126">
        <v>448996823</v>
      </c>
      <c r="C126">
        <v>448996800</v>
      </c>
      <c r="D126">
        <v>327166980</v>
      </c>
      <c r="E126">
        <v>1</v>
      </c>
      <c r="F126">
        <v>1</v>
      </c>
      <c r="G126">
        <v>1</v>
      </c>
      <c r="H126">
        <v>3</v>
      </c>
      <c r="I126" t="s">
        <v>1264</v>
      </c>
      <c r="J126" t="s">
        <v>1265</v>
      </c>
      <c r="K126" t="s">
        <v>1266</v>
      </c>
      <c r="L126">
        <v>1339</v>
      </c>
      <c r="N126">
        <v>1007</v>
      </c>
      <c r="O126" t="s">
        <v>49</v>
      </c>
      <c r="P126" t="s">
        <v>49</v>
      </c>
      <c r="Q126">
        <v>1</v>
      </c>
      <c r="X126">
        <v>8.9999999999999993E-3</v>
      </c>
      <c r="Y126">
        <v>3486.8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 t="s">
        <v>135</v>
      </c>
      <c r="AG126">
        <v>0</v>
      </c>
      <c r="AH126">
        <v>2</v>
      </c>
      <c r="AI126">
        <v>448996809</v>
      </c>
      <c r="AJ126">
        <v>126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f>ROW(Source!A73)</f>
        <v>73</v>
      </c>
      <c r="B127">
        <v>448996824</v>
      </c>
      <c r="C127">
        <v>448996800</v>
      </c>
      <c r="D127">
        <v>327092971</v>
      </c>
      <c r="E127">
        <v>112</v>
      </c>
      <c r="F127">
        <v>1</v>
      </c>
      <c r="G127">
        <v>1</v>
      </c>
      <c r="H127">
        <v>3</v>
      </c>
      <c r="I127" t="s">
        <v>57</v>
      </c>
      <c r="J127" t="s">
        <v>3</v>
      </c>
      <c r="K127" t="s">
        <v>58</v>
      </c>
      <c r="L127">
        <v>1371</v>
      </c>
      <c r="N127">
        <v>1013</v>
      </c>
      <c r="O127" t="s">
        <v>32</v>
      </c>
      <c r="P127" t="s">
        <v>32</v>
      </c>
      <c r="Q127">
        <v>1</v>
      </c>
      <c r="X127">
        <v>33.299999999999997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 t="s">
        <v>135</v>
      </c>
      <c r="AG127">
        <v>0</v>
      </c>
      <c r="AH127">
        <v>2</v>
      </c>
      <c r="AI127">
        <v>448996810</v>
      </c>
      <c r="AJ127">
        <v>127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f>ROW(Source!A73)</f>
        <v>73</v>
      </c>
      <c r="B128">
        <v>448996825</v>
      </c>
      <c r="C128">
        <v>448996800</v>
      </c>
      <c r="D128">
        <v>327168694</v>
      </c>
      <c r="E128">
        <v>1</v>
      </c>
      <c r="F128">
        <v>1</v>
      </c>
      <c r="G128">
        <v>1</v>
      </c>
      <c r="H128">
        <v>3</v>
      </c>
      <c r="I128" t="s">
        <v>1247</v>
      </c>
      <c r="J128" t="s">
        <v>1248</v>
      </c>
      <c r="K128" t="s">
        <v>1249</v>
      </c>
      <c r="L128">
        <v>1407</v>
      </c>
      <c r="N128">
        <v>1013</v>
      </c>
      <c r="O128" t="s">
        <v>1250</v>
      </c>
      <c r="P128" t="s">
        <v>1250</v>
      </c>
      <c r="Q128">
        <v>1</v>
      </c>
      <c r="X128">
        <v>2.1000000000000001E-2</v>
      </c>
      <c r="Y128">
        <v>14803.89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 t="s">
        <v>135</v>
      </c>
      <c r="AG128">
        <v>0</v>
      </c>
      <c r="AH128">
        <v>2</v>
      </c>
      <c r="AI128">
        <v>448996811</v>
      </c>
      <c r="AJ128">
        <v>128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f>ROW(Source!A73)</f>
        <v>73</v>
      </c>
      <c r="B129">
        <v>448996826</v>
      </c>
      <c r="C129">
        <v>448996800</v>
      </c>
      <c r="D129">
        <v>327169631</v>
      </c>
      <c r="E129">
        <v>1</v>
      </c>
      <c r="F129">
        <v>1</v>
      </c>
      <c r="G129">
        <v>1</v>
      </c>
      <c r="H129">
        <v>3</v>
      </c>
      <c r="I129" t="s">
        <v>1230</v>
      </c>
      <c r="J129" t="s">
        <v>1231</v>
      </c>
      <c r="K129" t="s">
        <v>1232</v>
      </c>
      <c r="L129">
        <v>1348</v>
      </c>
      <c r="N129">
        <v>1009</v>
      </c>
      <c r="O129" t="s">
        <v>83</v>
      </c>
      <c r="P129" t="s">
        <v>83</v>
      </c>
      <c r="Q129">
        <v>1000</v>
      </c>
      <c r="X129">
        <v>2E-3</v>
      </c>
      <c r="Y129">
        <v>105278.81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0</v>
      </c>
      <c r="AF129" t="s">
        <v>135</v>
      </c>
      <c r="AG129">
        <v>0</v>
      </c>
      <c r="AH129">
        <v>2</v>
      </c>
      <c r="AI129">
        <v>448996812</v>
      </c>
      <c r="AJ129">
        <v>129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f>ROW(Source!A73)</f>
        <v>73</v>
      </c>
      <c r="B130">
        <v>448996827</v>
      </c>
      <c r="C130">
        <v>448996800</v>
      </c>
      <c r="D130">
        <v>327093789</v>
      </c>
      <c r="E130">
        <v>112</v>
      </c>
      <c r="F130">
        <v>1</v>
      </c>
      <c r="G130">
        <v>1</v>
      </c>
      <c r="H130">
        <v>3</v>
      </c>
      <c r="I130" t="s">
        <v>144</v>
      </c>
      <c r="J130" t="s">
        <v>3</v>
      </c>
      <c r="K130" t="s">
        <v>145</v>
      </c>
      <c r="L130">
        <v>1327</v>
      </c>
      <c r="N130">
        <v>1005</v>
      </c>
      <c r="O130" t="s">
        <v>146</v>
      </c>
      <c r="P130" t="s">
        <v>146</v>
      </c>
      <c r="Q130">
        <v>1</v>
      </c>
      <c r="X130">
        <v>143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 t="s">
        <v>135</v>
      </c>
      <c r="AG130">
        <v>0</v>
      </c>
      <c r="AH130">
        <v>2</v>
      </c>
      <c r="AI130">
        <v>448996813</v>
      </c>
      <c r="AJ130">
        <v>130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f>ROW(Source!A73)</f>
        <v>73</v>
      </c>
      <c r="B131">
        <v>448996828</v>
      </c>
      <c r="C131">
        <v>448996800</v>
      </c>
      <c r="D131">
        <v>327171543</v>
      </c>
      <c r="E131">
        <v>1</v>
      </c>
      <c r="F131">
        <v>1</v>
      </c>
      <c r="G131">
        <v>1</v>
      </c>
      <c r="H131">
        <v>3</v>
      </c>
      <c r="I131" t="s">
        <v>1267</v>
      </c>
      <c r="J131" t="s">
        <v>1268</v>
      </c>
      <c r="K131" t="s">
        <v>1269</v>
      </c>
      <c r="L131">
        <v>1348</v>
      </c>
      <c r="N131">
        <v>1009</v>
      </c>
      <c r="O131" t="s">
        <v>83</v>
      </c>
      <c r="P131" t="s">
        <v>83</v>
      </c>
      <c r="Q131">
        <v>1000</v>
      </c>
      <c r="X131">
        <v>1E-3</v>
      </c>
      <c r="Y131">
        <v>88783.86</v>
      </c>
      <c r="Z131">
        <v>0</v>
      </c>
      <c r="AA131">
        <v>0</v>
      </c>
      <c r="AB131">
        <v>0</v>
      </c>
      <c r="AC131">
        <v>0</v>
      </c>
      <c r="AD131">
        <v>1</v>
      </c>
      <c r="AE131">
        <v>0</v>
      </c>
      <c r="AF131" t="s">
        <v>135</v>
      </c>
      <c r="AG131">
        <v>0</v>
      </c>
      <c r="AH131">
        <v>2</v>
      </c>
      <c r="AI131">
        <v>448996814</v>
      </c>
      <c r="AJ131">
        <v>131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2">
      <c r="A132">
        <f>ROW(Source!A77)</f>
        <v>77</v>
      </c>
      <c r="B132">
        <v>448996847</v>
      </c>
      <c r="C132">
        <v>448996832</v>
      </c>
      <c r="D132">
        <v>277560301</v>
      </c>
      <c r="E132">
        <v>109</v>
      </c>
      <c r="F132">
        <v>1</v>
      </c>
      <c r="G132">
        <v>1</v>
      </c>
      <c r="H132">
        <v>1</v>
      </c>
      <c r="I132" t="s">
        <v>1259</v>
      </c>
      <c r="J132" t="s">
        <v>3</v>
      </c>
      <c r="K132" t="s">
        <v>1270</v>
      </c>
      <c r="L132">
        <v>1191</v>
      </c>
      <c r="N132">
        <v>1013</v>
      </c>
      <c r="O132" t="s">
        <v>1203</v>
      </c>
      <c r="P132" t="s">
        <v>1203</v>
      </c>
      <c r="Q132">
        <v>1</v>
      </c>
      <c r="X132">
        <v>149</v>
      </c>
      <c r="Y132">
        <v>0</v>
      </c>
      <c r="Z132">
        <v>0</v>
      </c>
      <c r="AA132">
        <v>0</v>
      </c>
      <c r="AB132">
        <v>485.02</v>
      </c>
      <c r="AC132">
        <v>0</v>
      </c>
      <c r="AD132">
        <v>1</v>
      </c>
      <c r="AE132">
        <v>1</v>
      </c>
      <c r="AF132" t="s">
        <v>3</v>
      </c>
      <c r="AG132">
        <v>149</v>
      </c>
      <c r="AH132">
        <v>2</v>
      </c>
      <c r="AI132">
        <v>448996833</v>
      </c>
      <c r="AJ132">
        <v>132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2">
      <c r="A133">
        <f>ROW(Source!A77)</f>
        <v>77</v>
      </c>
      <c r="B133">
        <v>448996848</v>
      </c>
      <c r="C133">
        <v>448996832</v>
      </c>
      <c r="D133">
        <v>277560491</v>
      </c>
      <c r="E133">
        <v>109</v>
      </c>
      <c r="F133">
        <v>1</v>
      </c>
      <c r="G133">
        <v>1</v>
      </c>
      <c r="H133">
        <v>1</v>
      </c>
      <c r="I133" t="s">
        <v>1204</v>
      </c>
      <c r="J133" t="s">
        <v>3</v>
      </c>
      <c r="K133" t="s">
        <v>1205</v>
      </c>
      <c r="L133">
        <v>1191</v>
      </c>
      <c r="N133">
        <v>1013</v>
      </c>
      <c r="O133" t="s">
        <v>1203</v>
      </c>
      <c r="P133" t="s">
        <v>1203</v>
      </c>
      <c r="Q133">
        <v>1</v>
      </c>
      <c r="X133">
        <v>23.81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2</v>
      </c>
      <c r="AF133" t="s">
        <v>3</v>
      </c>
      <c r="AG133">
        <v>23.81</v>
      </c>
      <c r="AH133">
        <v>2</v>
      </c>
      <c r="AI133">
        <v>448996834</v>
      </c>
      <c r="AJ133">
        <v>133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2">
      <c r="A134">
        <f>ROW(Source!A77)</f>
        <v>77</v>
      </c>
      <c r="B134">
        <v>448996849</v>
      </c>
      <c r="C134">
        <v>448996832</v>
      </c>
      <c r="D134">
        <v>277944622</v>
      </c>
      <c r="E134">
        <v>1</v>
      </c>
      <c r="F134">
        <v>1</v>
      </c>
      <c r="G134">
        <v>1</v>
      </c>
      <c r="H134">
        <v>2</v>
      </c>
      <c r="I134" t="s">
        <v>1220</v>
      </c>
      <c r="J134" t="s">
        <v>1221</v>
      </c>
      <c r="K134" t="s">
        <v>1222</v>
      </c>
      <c r="L134">
        <v>1368</v>
      </c>
      <c r="N134">
        <v>1011</v>
      </c>
      <c r="O134" t="s">
        <v>1100</v>
      </c>
      <c r="P134" t="s">
        <v>1100</v>
      </c>
      <c r="Q134">
        <v>1</v>
      </c>
      <c r="X134">
        <v>23.09</v>
      </c>
      <c r="Y134">
        <v>0</v>
      </c>
      <c r="Z134">
        <v>1551.19</v>
      </c>
      <c r="AA134">
        <v>658.89</v>
      </c>
      <c r="AB134">
        <v>0</v>
      </c>
      <c r="AC134">
        <v>0</v>
      </c>
      <c r="AD134">
        <v>1</v>
      </c>
      <c r="AE134">
        <v>0</v>
      </c>
      <c r="AF134" t="s">
        <v>3</v>
      </c>
      <c r="AG134">
        <v>23.09</v>
      </c>
      <c r="AH134">
        <v>2</v>
      </c>
      <c r="AI134">
        <v>448996835</v>
      </c>
      <c r="AJ134">
        <v>134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</row>
    <row r="135" spans="1:44" x14ac:dyDescent="0.2">
      <c r="A135">
        <f>ROW(Source!A77)</f>
        <v>77</v>
      </c>
      <c r="B135">
        <v>448996850</v>
      </c>
      <c r="C135">
        <v>448996832</v>
      </c>
      <c r="D135">
        <v>277945701</v>
      </c>
      <c r="E135">
        <v>1</v>
      </c>
      <c r="F135">
        <v>1</v>
      </c>
      <c r="G135">
        <v>1</v>
      </c>
      <c r="H135">
        <v>2</v>
      </c>
      <c r="I135" t="s">
        <v>1261</v>
      </c>
      <c r="J135" t="s">
        <v>1262</v>
      </c>
      <c r="K135" t="s">
        <v>1263</v>
      </c>
      <c r="L135">
        <v>1368</v>
      </c>
      <c r="N135">
        <v>1011</v>
      </c>
      <c r="O135" t="s">
        <v>1100</v>
      </c>
      <c r="P135" t="s">
        <v>1100</v>
      </c>
      <c r="Q135">
        <v>1</v>
      </c>
      <c r="X135">
        <v>0.48</v>
      </c>
      <c r="Y135">
        <v>0</v>
      </c>
      <c r="Z135">
        <v>28.97</v>
      </c>
      <c r="AA135">
        <v>0</v>
      </c>
      <c r="AB135">
        <v>0</v>
      </c>
      <c r="AC135">
        <v>0</v>
      </c>
      <c r="AD135">
        <v>1</v>
      </c>
      <c r="AE135">
        <v>0</v>
      </c>
      <c r="AF135" t="s">
        <v>3</v>
      </c>
      <c r="AG135">
        <v>0.48</v>
      </c>
      <c r="AH135">
        <v>2</v>
      </c>
      <c r="AI135">
        <v>448996836</v>
      </c>
      <c r="AJ135">
        <v>135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</row>
    <row r="136" spans="1:44" x14ac:dyDescent="0.2">
      <c r="A136">
        <f>ROW(Source!A77)</f>
        <v>77</v>
      </c>
      <c r="B136">
        <v>448996851</v>
      </c>
      <c r="C136">
        <v>448996832</v>
      </c>
      <c r="D136">
        <v>277945805</v>
      </c>
      <c r="E136">
        <v>1</v>
      </c>
      <c r="F136">
        <v>1</v>
      </c>
      <c r="G136">
        <v>1</v>
      </c>
      <c r="H136">
        <v>2</v>
      </c>
      <c r="I136" t="s">
        <v>1206</v>
      </c>
      <c r="J136" t="s">
        <v>1207</v>
      </c>
      <c r="K136" t="s">
        <v>1208</v>
      </c>
      <c r="L136">
        <v>1368</v>
      </c>
      <c r="N136">
        <v>1011</v>
      </c>
      <c r="O136" t="s">
        <v>1100</v>
      </c>
      <c r="P136" t="s">
        <v>1100</v>
      </c>
      <c r="Q136">
        <v>1</v>
      </c>
      <c r="X136">
        <v>0.72</v>
      </c>
      <c r="Y136">
        <v>0</v>
      </c>
      <c r="Z136">
        <v>477.92</v>
      </c>
      <c r="AA136">
        <v>490.51</v>
      </c>
      <c r="AB136">
        <v>0</v>
      </c>
      <c r="AC136">
        <v>0</v>
      </c>
      <c r="AD136">
        <v>1</v>
      </c>
      <c r="AE136">
        <v>0</v>
      </c>
      <c r="AF136" t="s">
        <v>3</v>
      </c>
      <c r="AG136">
        <v>0.72</v>
      </c>
      <c r="AH136">
        <v>2</v>
      </c>
      <c r="AI136">
        <v>448996837</v>
      </c>
      <c r="AJ136">
        <v>136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2">
      <c r="A137">
        <f>ROW(Source!A77)</f>
        <v>77</v>
      </c>
      <c r="B137">
        <v>448996852</v>
      </c>
      <c r="C137">
        <v>448996832</v>
      </c>
      <c r="D137">
        <v>277946011</v>
      </c>
      <c r="E137">
        <v>1</v>
      </c>
      <c r="F137">
        <v>1</v>
      </c>
      <c r="G137">
        <v>1</v>
      </c>
      <c r="H137">
        <v>2</v>
      </c>
      <c r="I137" t="s">
        <v>1224</v>
      </c>
      <c r="J137" t="s">
        <v>1225</v>
      </c>
      <c r="K137" t="s">
        <v>1226</v>
      </c>
      <c r="L137">
        <v>1368</v>
      </c>
      <c r="N137">
        <v>1011</v>
      </c>
      <c r="O137" t="s">
        <v>1100</v>
      </c>
      <c r="P137" t="s">
        <v>1100</v>
      </c>
      <c r="Q137">
        <v>1</v>
      </c>
      <c r="X137">
        <v>6.93</v>
      </c>
      <c r="Y137">
        <v>0</v>
      </c>
      <c r="Z137">
        <v>96.53</v>
      </c>
      <c r="AA137">
        <v>0</v>
      </c>
      <c r="AB137">
        <v>0</v>
      </c>
      <c r="AC137">
        <v>0</v>
      </c>
      <c r="AD137">
        <v>1</v>
      </c>
      <c r="AE137">
        <v>0</v>
      </c>
      <c r="AF137" t="s">
        <v>3</v>
      </c>
      <c r="AG137">
        <v>6.93</v>
      </c>
      <c r="AH137">
        <v>2</v>
      </c>
      <c r="AI137">
        <v>448996838</v>
      </c>
      <c r="AJ137">
        <v>137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</row>
    <row r="138" spans="1:44" x14ac:dyDescent="0.2">
      <c r="A138">
        <f>ROW(Source!A77)</f>
        <v>77</v>
      </c>
      <c r="B138">
        <v>448996853</v>
      </c>
      <c r="C138">
        <v>448996832</v>
      </c>
      <c r="D138">
        <v>277866597</v>
      </c>
      <c r="E138">
        <v>1</v>
      </c>
      <c r="F138">
        <v>1</v>
      </c>
      <c r="G138">
        <v>1</v>
      </c>
      <c r="H138">
        <v>3</v>
      </c>
      <c r="I138" t="s">
        <v>1227</v>
      </c>
      <c r="J138" t="s">
        <v>1228</v>
      </c>
      <c r="K138" t="s">
        <v>1229</v>
      </c>
      <c r="L138">
        <v>1348</v>
      </c>
      <c r="N138">
        <v>1009</v>
      </c>
      <c r="O138" t="s">
        <v>83</v>
      </c>
      <c r="P138" t="s">
        <v>83</v>
      </c>
      <c r="Q138">
        <v>1000</v>
      </c>
      <c r="X138">
        <v>1.2E-2</v>
      </c>
      <c r="Y138">
        <v>148198.01999999999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0</v>
      </c>
      <c r="AF138" t="s">
        <v>23</v>
      </c>
      <c r="AG138">
        <v>0</v>
      </c>
      <c r="AH138">
        <v>2</v>
      </c>
      <c r="AI138">
        <v>448996839</v>
      </c>
      <c r="AJ138">
        <v>138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</row>
    <row r="139" spans="1:44" x14ac:dyDescent="0.2">
      <c r="A139">
        <f>ROW(Source!A77)</f>
        <v>77</v>
      </c>
      <c r="B139">
        <v>448996854</v>
      </c>
      <c r="C139">
        <v>448996832</v>
      </c>
      <c r="D139">
        <v>277561715</v>
      </c>
      <c r="E139">
        <v>109</v>
      </c>
      <c r="F139">
        <v>1</v>
      </c>
      <c r="G139">
        <v>1</v>
      </c>
      <c r="H139">
        <v>3</v>
      </c>
      <c r="I139" t="s">
        <v>47</v>
      </c>
      <c r="J139" t="s">
        <v>3</v>
      </c>
      <c r="K139" t="s">
        <v>48</v>
      </c>
      <c r="L139">
        <v>1339</v>
      </c>
      <c r="N139">
        <v>1007</v>
      </c>
      <c r="O139" t="s">
        <v>49</v>
      </c>
      <c r="P139" t="s">
        <v>49</v>
      </c>
      <c r="Q139">
        <v>1</v>
      </c>
      <c r="X139">
        <v>1.38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 t="s">
        <v>23</v>
      </c>
      <c r="AG139">
        <v>0</v>
      </c>
      <c r="AH139">
        <v>2</v>
      </c>
      <c r="AI139">
        <v>448996840</v>
      </c>
      <c r="AJ139">
        <v>139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</row>
    <row r="140" spans="1:44" x14ac:dyDescent="0.2">
      <c r="A140">
        <f>ROW(Source!A77)</f>
        <v>77</v>
      </c>
      <c r="B140">
        <v>448996855</v>
      </c>
      <c r="C140">
        <v>448996832</v>
      </c>
      <c r="D140">
        <v>277871202</v>
      </c>
      <c r="E140">
        <v>1</v>
      </c>
      <c r="F140">
        <v>1</v>
      </c>
      <c r="G140">
        <v>1</v>
      </c>
      <c r="H140">
        <v>3</v>
      </c>
      <c r="I140" t="s">
        <v>1264</v>
      </c>
      <c r="J140" t="s">
        <v>1265</v>
      </c>
      <c r="K140" t="s">
        <v>1266</v>
      </c>
      <c r="L140">
        <v>1339</v>
      </c>
      <c r="N140">
        <v>1007</v>
      </c>
      <c r="O140" t="s">
        <v>49</v>
      </c>
      <c r="P140" t="s">
        <v>49</v>
      </c>
      <c r="Q140">
        <v>1</v>
      </c>
      <c r="X140">
        <v>8.9999999999999993E-3</v>
      </c>
      <c r="Y140">
        <v>3486.8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0</v>
      </c>
      <c r="AF140" t="s">
        <v>23</v>
      </c>
      <c r="AG140">
        <v>0</v>
      </c>
      <c r="AH140">
        <v>2</v>
      </c>
      <c r="AI140">
        <v>448996841</v>
      </c>
      <c r="AJ140">
        <v>140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</row>
    <row r="141" spans="1:44" x14ac:dyDescent="0.2">
      <c r="A141">
        <f>ROW(Source!A77)</f>
        <v>77</v>
      </c>
      <c r="B141">
        <v>448996856</v>
      </c>
      <c r="C141">
        <v>448996832</v>
      </c>
      <c r="D141">
        <v>277562204</v>
      </c>
      <c r="E141">
        <v>109</v>
      </c>
      <c r="F141">
        <v>1</v>
      </c>
      <c r="G141">
        <v>1</v>
      </c>
      <c r="H141">
        <v>3</v>
      </c>
      <c r="I141" t="s">
        <v>57</v>
      </c>
      <c r="J141" t="s">
        <v>3</v>
      </c>
      <c r="K141" t="s">
        <v>58</v>
      </c>
      <c r="L141">
        <v>1371</v>
      </c>
      <c r="N141">
        <v>1013</v>
      </c>
      <c r="O141" t="s">
        <v>32</v>
      </c>
      <c r="P141" t="s">
        <v>32</v>
      </c>
      <c r="Q141">
        <v>1</v>
      </c>
      <c r="X141">
        <v>33.299999999999997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 t="s">
        <v>23</v>
      </c>
      <c r="AG141">
        <v>0</v>
      </c>
      <c r="AH141">
        <v>2</v>
      </c>
      <c r="AI141">
        <v>448996842</v>
      </c>
      <c r="AJ141">
        <v>141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2">
      <c r="A142">
        <f>ROW(Source!A77)</f>
        <v>77</v>
      </c>
      <c r="B142">
        <v>448996857</v>
      </c>
      <c r="C142">
        <v>448996832</v>
      </c>
      <c r="D142">
        <v>277874135</v>
      </c>
      <c r="E142">
        <v>1</v>
      </c>
      <c r="F142">
        <v>1</v>
      </c>
      <c r="G142">
        <v>1</v>
      </c>
      <c r="H142">
        <v>3</v>
      </c>
      <c r="I142" t="s">
        <v>1247</v>
      </c>
      <c r="J142" t="s">
        <v>1248</v>
      </c>
      <c r="K142" t="s">
        <v>1249</v>
      </c>
      <c r="L142">
        <v>1407</v>
      </c>
      <c r="N142">
        <v>1013</v>
      </c>
      <c r="O142" t="s">
        <v>1250</v>
      </c>
      <c r="P142" t="s">
        <v>1250</v>
      </c>
      <c r="Q142">
        <v>1</v>
      </c>
      <c r="X142">
        <v>2.1000000000000001E-2</v>
      </c>
      <c r="Y142">
        <v>14803.89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0</v>
      </c>
      <c r="AF142" t="s">
        <v>23</v>
      </c>
      <c r="AG142">
        <v>0</v>
      </c>
      <c r="AH142">
        <v>2</v>
      </c>
      <c r="AI142">
        <v>448996843</v>
      </c>
      <c r="AJ142">
        <v>142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</row>
    <row r="143" spans="1:44" x14ac:dyDescent="0.2">
      <c r="A143">
        <f>ROW(Source!A77)</f>
        <v>77</v>
      </c>
      <c r="B143">
        <v>448996858</v>
      </c>
      <c r="C143">
        <v>448996832</v>
      </c>
      <c r="D143">
        <v>277875717</v>
      </c>
      <c r="E143">
        <v>1</v>
      </c>
      <c r="F143">
        <v>1</v>
      </c>
      <c r="G143">
        <v>1</v>
      </c>
      <c r="H143">
        <v>3</v>
      </c>
      <c r="I143" t="s">
        <v>1230</v>
      </c>
      <c r="J143" t="s">
        <v>1231</v>
      </c>
      <c r="K143" t="s">
        <v>1232</v>
      </c>
      <c r="L143">
        <v>1348</v>
      </c>
      <c r="N143">
        <v>1009</v>
      </c>
      <c r="O143" t="s">
        <v>83</v>
      </c>
      <c r="P143" t="s">
        <v>83</v>
      </c>
      <c r="Q143">
        <v>1000</v>
      </c>
      <c r="X143">
        <v>2E-3</v>
      </c>
      <c r="Y143">
        <v>105278.81</v>
      </c>
      <c r="Z143">
        <v>0</v>
      </c>
      <c r="AA143">
        <v>0</v>
      </c>
      <c r="AB143">
        <v>0</v>
      </c>
      <c r="AC143">
        <v>0</v>
      </c>
      <c r="AD143">
        <v>1</v>
      </c>
      <c r="AE143">
        <v>0</v>
      </c>
      <c r="AF143" t="s">
        <v>23</v>
      </c>
      <c r="AG143">
        <v>0</v>
      </c>
      <c r="AH143">
        <v>2</v>
      </c>
      <c r="AI143">
        <v>448996844</v>
      </c>
      <c r="AJ143">
        <v>143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</row>
    <row r="144" spans="1:44" x14ac:dyDescent="0.2">
      <c r="A144">
        <f>ROW(Source!A77)</f>
        <v>77</v>
      </c>
      <c r="B144">
        <v>448996859</v>
      </c>
      <c r="C144">
        <v>448996832</v>
      </c>
      <c r="D144">
        <v>277563086</v>
      </c>
      <c r="E144">
        <v>109</v>
      </c>
      <c r="F144">
        <v>1</v>
      </c>
      <c r="G144">
        <v>1</v>
      </c>
      <c r="H144">
        <v>3</v>
      </c>
      <c r="I144" t="s">
        <v>144</v>
      </c>
      <c r="J144" t="s">
        <v>3</v>
      </c>
      <c r="K144" t="s">
        <v>145</v>
      </c>
      <c r="L144">
        <v>1327</v>
      </c>
      <c r="N144">
        <v>1005</v>
      </c>
      <c r="O144" t="s">
        <v>146</v>
      </c>
      <c r="P144" t="s">
        <v>146</v>
      </c>
      <c r="Q144">
        <v>1</v>
      </c>
      <c r="X144">
        <v>189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 t="s">
        <v>23</v>
      </c>
      <c r="AG144">
        <v>0</v>
      </c>
      <c r="AH144">
        <v>2</v>
      </c>
      <c r="AI144">
        <v>448996845</v>
      </c>
      <c r="AJ144">
        <v>144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</row>
    <row r="145" spans="1:44" x14ac:dyDescent="0.2">
      <c r="A145">
        <f>ROW(Source!A77)</f>
        <v>77</v>
      </c>
      <c r="B145">
        <v>448996860</v>
      </c>
      <c r="C145">
        <v>448996832</v>
      </c>
      <c r="D145">
        <v>277879101</v>
      </c>
      <c r="E145">
        <v>1</v>
      </c>
      <c r="F145">
        <v>1</v>
      </c>
      <c r="G145">
        <v>1</v>
      </c>
      <c r="H145">
        <v>3</v>
      </c>
      <c r="I145" t="s">
        <v>1267</v>
      </c>
      <c r="J145" t="s">
        <v>1268</v>
      </c>
      <c r="K145" t="s">
        <v>1269</v>
      </c>
      <c r="L145">
        <v>1348</v>
      </c>
      <c r="N145">
        <v>1009</v>
      </c>
      <c r="O145" t="s">
        <v>83</v>
      </c>
      <c r="P145" t="s">
        <v>83</v>
      </c>
      <c r="Q145">
        <v>1000</v>
      </c>
      <c r="X145">
        <v>2E-3</v>
      </c>
      <c r="Y145">
        <v>88783.86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0</v>
      </c>
      <c r="AF145" t="s">
        <v>23</v>
      </c>
      <c r="AG145">
        <v>0</v>
      </c>
      <c r="AH145">
        <v>2</v>
      </c>
      <c r="AI145">
        <v>448996846</v>
      </c>
      <c r="AJ145">
        <v>145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2">
      <c r="A146">
        <f>ROW(Source!A81)</f>
        <v>81</v>
      </c>
      <c r="B146">
        <v>448996873</v>
      </c>
      <c r="C146">
        <v>448996864</v>
      </c>
      <c r="D146">
        <v>327091160</v>
      </c>
      <c r="E146">
        <v>112</v>
      </c>
      <c r="F146">
        <v>1</v>
      </c>
      <c r="G146">
        <v>1</v>
      </c>
      <c r="H146">
        <v>1</v>
      </c>
      <c r="I146" t="s">
        <v>1201</v>
      </c>
      <c r="J146" t="s">
        <v>3</v>
      </c>
      <c r="K146" t="s">
        <v>1271</v>
      </c>
      <c r="L146">
        <v>1191</v>
      </c>
      <c r="N146">
        <v>1013</v>
      </c>
      <c r="O146" t="s">
        <v>1203</v>
      </c>
      <c r="P146" t="s">
        <v>1203</v>
      </c>
      <c r="Q146">
        <v>1</v>
      </c>
      <c r="X146">
        <v>35.64</v>
      </c>
      <c r="Y146">
        <v>0</v>
      </c>
      <c r="Z146">
        <v>0</v>
      </c>
      <c r="AA146">
        <v>0</v>
      </c>
      <c r="AB146">
        <v>435.6</v>
      </c>
      <c r="AC146">
        <v>0</v>
      </c>
      <c r="AD146">
        <v>1</v>
      </c>
      <c r="AE146">
        <v>1</v>
      </c>
      <c r="AF146" t="s">
        <v>3</v>
      </c>
      <c r="AG146">
        <v>35.64</v>
      </c>
      <c r="AH146">
        <v>2</v>
      </c>
      <c r="AI146">
        <v>448996865</v>
      </c>
      <c r="AJ146">
        <v>146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</row>
    <row r="147" spans="1:44" x14ac:dyDescent="0.2">
      <c r="A147">
        <f>ROW(Source!A81)</f>
        <v>81</v>
      </c>
      <c r="B147">
        <v>448996874</v>
      </c>
      <c r="C147">
        <v>448996864</v>
      </c>
      <c r="D147">
        <v>327091406</v>
      </c>
      <c r="E147">
        <v>112</v>
      </c>
      <c r="F147">
        <v>1</v>
      </c>
      <c r="G147">
        <v>1</v>
      </c>
      <c r="H147">
        <v>1</v>
      </c>
      <c r="I147" t="s">
        <v>1204</v>
      </c>
      <c r="J147" t="s">
        <v>3</v>
      </c>
      <c r="K147" t="s">
        <v>1205</v>
      </c>
      <c r="L147">
        <v>1191</v>
      </c>
      <c r="N147">
        <v>1013</v>
      </c>
      <c r="O147" t="s">
        <v>1203</v>
      </c>
      <c r="P147" t="s">
        <v>1203</v>
      </c>
      <c r="Q147">
        <v>1</v>
      </c>
      <c r="X147">
        <v>22.48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2</v>
      </c>
      <c r="AF147" t="s">
        <v>3</v>
      </c>
      <c r="AG147">
        <v>22.48</v>
      </c>
      <c r="AH147">
        <v>2</v>
      </c>
      <c r="AI147">
        <v>448996866</v>
      </c>
      <c r="AJ147">
        <v>147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</row>
    <row r="148" spans="1:44" x14ac:dyDescent="0.2">
      <c r="A148">
        <f>ROW(Source!A81)</f>
        <v>81</v>
      </c>
      <c r="B148">
        <v>448996875</v>
      </c>
      <c r="C148">
        <v>448996864</v>
      </c>
      <c r="D148">
        <v>327211381</v>
      </c>
      <c r="E148">
        <v>1</v>
      </c>
      <c r="F148">
        <v>1</v>
      </c>
      <c r="G148">
        <v>1</v>
      </c>
      <c r="H148">
        <v>2</v>
      </c>
      <c r="I148" t="s">
        <v>1272</v>
      </c>
      <c r="J148" t="s">
        <v>1273</v>
      </c>
      <c r="K148" t="s">
        <v>1274</v>
      </c>
      <c r="L148">
        <v>1368</v>
      </c>
      <c r="N148">
        <v>1011</v>
      </c>
      <c r="O148" t="s">
        <v>1100</v>
      </c>
      <c r="P148" t="s">
        <v>1100</v>
      </c>
      <c r="Q148">
        <v>1</v>
      </c>
      <c r="X148">
        <v>10.93</v>
      </c>
      <c r="Y148">
        <v>0</v>
      </c>
      <c r="Z148">
        <v>2088.77</v>
      </c>
      <c r="AA148">
        <v>563.72</v>
      </c>
      <c r="AB148">
        <v>0</v>
      </c>
      <c r="AC148">
        <v>0</v>
      </c>
      <c r="AD148">
        <v>1</v>
      </c>
      <c r="AE148">
        <v>0</v>
      </c>
      <c r="AF148" t="s">
        <v>3</v>
      </c>
      <c r="AG148">
        <v>10.93</v>
      </c>
      <c r="AH148">
        <v>2</v>
      </c>
      <c r="AI148">
        <v>448996867</v>
      </c>
      <c r="AJ148">
        <v>148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</row>
    <row r="149" spans="1:44" x14ac:dyDescent="0.2">
      <c r="A149">
        <f>ROW(Source!A81)</f>
        <v>81</v>
      </c>
      <c r="B149">
        <v>448996876</v>
      </c>
      <c r="C149">
        <v>448996864</v>
      </c>
      <c r="D149">
        <v>327212374</v>
      </c>
      <c r="E149">
        <v>1</v>
      </c>
      <c r="F149">
        <v>1</v>
      </c>
      <c r="G149">
        <v>1</v>
      </c>
      <c r="H149">
        <v>2</v>
      </c>
      <c r="I149" t="s">
        <v>1275</v>
      </c>
      <c r="J149" t="s">
        <v>1276</v>
      </c>
      <c r="K149" t="s">
        <v>1277</v>
      </c>
      <c r="L149">
        <v>1368</v>
      </c>
      <c r="N149">
        <v>1011</v>
      </c>
      <c r="O149" t="s">
        <v>1100</v>
      </c>
      <c r="P149" t="s">
        <v>1100</v>
      </c>
      <c r="Q149">
        <v>1</v>
      </c>
      <c r="X149">
        <v>10.74</v>
      </c>
      <c r="Y149">
        <v>0</v>
      </c>
      <c r="Z149">
        <v>788.55</v>
      </c>
      <c r="AA149">
        <v>563.72</v>
      </c>
      <c r="AB149">
        <v>0</v>
      </c>
      <c r="AC149">
        <v>0</v>
      </c>
      <c r="AD149">
        <v>1</v>
      </c>
      <c r="AE149">
        <v>0</v>
      </c>
      <c r="AF149" t="s">
        <v>3</v>
      </c>
      <c r="AG149">
        <v>10.74</v>
      </c>
      <c r="AH149">
        <v>2</v>
      </c>
      <c r="AI149">
        <v>448996868</v>
      </c>
      <c r="AJ149">
        <v>149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2">
      <c r="A150">
        <f>ROW(Source!A81)</f>
        <v>81</v>
      </c>
      <c r="B150">
        <v>448996877</v>
      </c>
      <c r="C150">
        <v>448996864</v>
      </c>
      <c r="D150">
        <v>327212380</v>
      </c>
      <c r="E150">
        <v>1</v>
      </c>
      <c r="F150">
        <v>1</v>
      </c>
      <c r="G150">
        <v>1</v>
      </c>
      <c r="H150">
        <v>2</v>
      </c>
      <c r="I150" t="s">
        <v>1206</v>
      </c>
      <c r="J150" t="s">
        <v>1207</v>
      </c>
      <c r="K150" t="s">
        <v>1208</v>
      </c>
      <c r="L150">
        <v>1368</v>
      </c>
      <c r="N150">
        <v>1011</v>
      </c>
      <c r="O150" t="s">
        <v>1100</v>
      </c>
      <c r="P150" t="s">
        <v>1100</v>
      </c>
      <c r="Q150">
        <v>1</v>
      </c>
      <c r="X150">
        <v>0.81</v>
      </c>
      <c r="Y150">
        <v>0</v>
      </c>
      <c r="Z150">
        <v>477.92</v>
      </c>
      <c r="AA150">
        <v>490.51</v>
      </c>
      <c r="AB150">
        <v>0</v>
      </c>
      <c r="AC150">
        <v>0</v>
      </c>
      <c r="AD150">
        <v>1</v>
      </c>
      <c r="AE150">
        <v>0</v>
      </c>
      <c r="AF150" t="s">
        <v>3</v>
      </c>
      <c r="AG150">
        <v>0.81</v>
      </c>
      <c r="AH150">
        <v>2</v>
      </c>
      <c r="AI150">
        <v>448996869</v>
      </c>
      <c r="AJ150">
        <v>150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2">
      <c r="A151">
        <f>ROW(Source!A81)</f>
        <v>81</v>
      </c>
      <c r="B151">
        <v>448996878</v>
      </c>
      <c r="C151">
        <v>448996864</v>
      </c>
      <c r="D151">
        <v>327092486</v>
      </c>
      <c r="E151">
        <v>112</v>
      </c>
      <c r="F151">
        <v>1</v>
      </c>
      <c r="G151">
        <v>1</v>
      </c>
      <c r="H151">
        <v>3</v>
      </c>
      <c r="I151" t="s">
        <v>47</v>
      </c>
      <c r="J151" t="s">
        <v>3</v>
      </c>
      <c r="K151" t="s">
        <v>48</v>
      </c>
      <c r="L151">
        <v>1339</v>
      </c>
      <c r="N151">
        <v>1007</v>
      </c>
      <c r="O151" t="s">
        <v>49</v>
      </c>
      <c r="P151" t="s">
        <v>49</v>
      </c>
      <c r="Q151">
        <v>1</v>
      </c>
      <c r="X151">
        <v>6.34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 t="s">
        <v>135</v>
      </c>
      <c r="AG151">
        <v>0</v>
      </c>
      <c r="AH151">
        <v>2</v>
      </c>
      <c r="AI151">
        <v>448996870</v>
      </c>
      <c r="AJ151">
        <v>151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2">
      <c r="A152">
        <f>ROW(Source!A81)</f>
        <v>81</v>
      </c>
      <c r="B152">
        <v>448996879</v>
      </c>
      <c r="C152">
        <v>448996864</v>
      </c>
      <c r="D152">
        <v>327093505</v>
      </c>
      <c r="E152">
        <v>112</v>
      </c>
      <c r="F152">
        <v>1</v>
      </c>
      <c r="G152">
        <v>1</v>
      </c>
      <c r="H152">
        <v>3</v>
      </c>
      <c r="I152" t="s">
        <v>69</v>
      </c>
      <c r="J152" t="s">
        <v>3</v>
      </c>
      <c r="K152" t="s">
        <v>70</v>
      </c>
      <c r="L152">
        <v>1371</v>
      </c>
      <c r="N152">
        <v>1013</v>
      </c>
      <c r="O152" t="s">
        <v>32</v>
      </c>
      <c r="P152" t="s">
        <v>32</v>
      </c>
      <c r="Q152">
        <v>1</v>
      </c>
      <c r="X152">
        <v>100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 t="s">
        <v>135</v>
      </c>
      <c r="AG152">
        <v>0</v>
      </c>
      <c r="AH152">
        <v>2</v>
      </c>
      <c r="AI152">
        <v>448996871</v>
      </c>
      <c r="AJ152">
        <v>152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2">
      <c r="A153">
        <f>ROW(Source!A81)</f>
        <v>81</v>
      </c>
      <c r="B153">
        <v>448996880</v>
      </c>
      <c r="C153">
        <v>448996864</v>
      </c>
      <c r="D153">
        <v>327173751</v>
      </c>
      <c r="E153">
        <v>1</v>
      </c>
      <c r="F153">
        <v>1</v>
      </c>
      <c r="G153">
        <v>1</v>
      </c>
      <c r="H153">
        <v>3</v>
      </c>
      <c r="I153" t="s">
        <v>1278</v>
      </c>
      <c r="J153" t="s">
        <v>1279</v>
      </c>
      <c r="K153" t="s">
        <v>1280</v>
      </c>
      <c r="L153">
        <v>1339</v>
      </c>
      <c r="N153">
        <v>1007</v>
      </c>
      <c r="O153" t="s">
        <v>49</v>
      </c>
      <c r="P153" t="s">
        <v>49</v>
      </c>
      <c r="Q153">
        <v>1</v>
      </c>
      <c r="X153">
        <v>0.13975000000000001</v>
      </c>
      <c r="Y153">
        <v>20734.490000000002</v>
      </c>
      <c r="Z153">
        <v>0</v>
      </c>
      <c r="AA153">
        <v>0</v>
      </c>
      <c r="AB153">
        <v>0</v>
      </c>
      <c r="AC153">
        <v>0</v>
      </c>
      <c r="AD153">
        <v>1</v>
      </c>
      <c r="AE153">
        <v>0</v>
      </c>
      <c r="AF153" t="s">
        <v>135</v>
      </c>
      <c r="AG153">
        <v>0</v>
      </c>
      <c r="AH153">
        <v>2</v>
      </c>
      <c r="AI153">
        <v>448996872</v>
      </c>
      <c r="AJ153">
        <v>153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</row>
    <row r="154" spans="1:44" x14ac:dyDescent="0.2">
      <c r="A154">
        <f>ROW(Source!A84)</f>
        <v>84</v>
      </c>
      <c r="B154">
        <v>448996890</v>
      </c>
      <c r="C154">
        <v>448996883</v>
      </c>
      <c r="D154">
        <v>277560276</v>
      </c>
      <c r="E154">
        <v>109</v>
      </c>
      <c r="F154">
        <v>1</v>
      </c>
      <c r="G154">
        <v>1</v>
      </c>
      <c r="H154">
        <v>1</v>
      </c>
      <c r="I154" t="s">
        <v>1201</v>
      </c>
      <c r="J154" t="s">
        <v>3</v>
      </c>
      <c r="K154" t="s">
        <v>1202</v>
      </c>
      <c r="L154">
        <v>1191</v>
      </c>
      <c r="N154">
        <v>1013</v>
      </c>
      <c r="O154" t="s">
        <v>1203</v>
      </c>
      <c r="P154" t="s">
        <v>1203</v>
      </c>
      <c r="Q154">
        <v>1</v>
      </c>
      <c r="X154">
        <v>7.11</v>
      </c>
      <c r="Y154">
        <v>0</v>
      </c>
      <c r="Z154">
        <v>0</v>
      </c>
      <c r="AA154">
        <v>0</v>
      </c>
      <c r="AB154">
        <v>435.6</v>
      </c>
      <c r="AC154">
        <v>0</v>
      </c>
      <c r="AD154">
        <v>1</v>
      </c>
      <c r="AE154">
        <v>1</v>
      </c>
      <c r="AF154" t="s">
        <v>3</v>
      </c>
      <c r="AG154">
        <v>7.11</v>
      </c>
      <c r="AH154">
        <v>2</v>
      </c>
      <c r="AI154">
        <v>448996884</v>
      </c>
      <c r="AJ154">
        <v>154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2">
      <c r="A155">
        <f>ROW(Source!A84)</f>
        <v>84</v>
      </c>
      <c r="B155">
        <v>448996891</v>
      </c>
      <c r="C155">
        <v>448996883</v>
      </c>
      <c r="D155">
        <v>277560491</v>
      </c>
      <c r="E155">
        <v>109</v>
      </c>
      <c r="F155">
        <v>1</v>
      </c>
      <c r="G155">
        <v>1</v>
      </c>
      <c r="H155">
        <v>1</v>
      </c>
      <c r="I155" t="s">
        <v>1204</v>
      </c>
      <c r="J155" t="s">
        <v>3</v>
      </c>
      <c r="K155" t="s">
        <v>1205</v>
      </c>
      <c r="L155">
        <v>1191</v>
      </c>
      <c r="N155">
        <v>1013</v>
      </c>
      <c r="O155" t="s">
        <v>1203</v>
      </c>
      <c r="P155" t="s">
        <v>1203</v>
      </c>
      <c r="Q155">
        <v>1</v>
      </c>
      <c r="X155">
        <v>0.68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1</v>
      </c>
      <c r="AE155">
        <v>2</v>
      </c>
      <c r="AF155" t="s">
        <v>3</v>
      </c>
      <c r="AG155">
        <v>0.68</v>
      </c>
      <c r="AH155">
        <v>2</v>
      </c>
      <c r="AI155">
        <v>448996885</v>
      </c>
      <c r="AJ155">
        <v>155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</row>
    <row r="156" spans="1:44" x14ac:dyDescent="0.2">
      <c r="A156">
        <f>ROW(Source!A84)</f>
        <v>84</v>
      </c>
      <c r="B156">
        <v>448996892</v>
      </c>
      <c r="C156">
        <v>448996883</v>
      </c>
      <c r="D156">
        <v>277945805</v>
      </c>
      <c r="E156">
        <v>1</v>
      </c>
      <c r="F156">
        <v>1</v>
      </c>
      <c r="G156">
        <v>1</v>
      </c>
      <c r="H156">
        <v>2</v>
      </c>
      <c r="I156" t="s">
        <v>1206</v>
      </c>
      <c r="J156" t="s">
        <v>1207</v>
      </c>
      <c r="K156" t="s">
        <v>1208</v>
      </c>
      <c r="L156">
        <v>1368</v>
      </c>
      <c r="N156">
        <v>1011</v>
      </c>
      <c r="O156" t="s">
        <v>1100</v>
      </c>
      <c r="P156" t="s">
        <v>1100</v>
      </c>
      <c r="Q156">
        <v>1</v>
      </c>
      <c r="X156">
        <v>0.11</v>
      </c>
      <c r="Y156">
        <v>0</v>
      </c>
      <c r="Z156">
        <v>477.92</v>
      </c>
      <c r="AA156">
        <v>490.51</v>
      </c>
      <c r="AB156">
        <v>0</v>
      </c>
      <c r="AC156">
        <v>0</v>
      </c>
      <c r="AD156">
        <v>1</v>
      </c>
      <c r="AE156">
        <v>0</v>
      </c>
      <c r="AF156" t="s">
        <v>3</v>
      </c>
      <c r="AG156">
        <v>0.11</v>
      </c>
      <c r="AH156">
        <v>2</v>
      </c>
      <c r="AI156">
        <v>448996886</v>
      </c>
      <c r="AJ156">
        <v>156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2">
      <c r="A157">
        <f>ROW(Source!A84)</f>
        <v>84</v>
      </c>
      <c r="B157">
        <v>448996893</v>
      </c>
      <c r="C157">
        <v>448996883</v>
      </c>
      <c r="D157">
        <v>277945930</v>
      </c>
      <c r="E157">
        <v>1</v>
      </c>
      <c r="F157">
        <v>1</v>
      </c>
      <c r="G157">
        <v>1</v>
      </c>
      <c r="H157">
        <v>2</v>
      </c>
      <c r="I157" t="s">
        <v>1281</v>
      </c>
      <c r="J157" t="s">
        <v>1282</v>
      </c>
      <c r="K157" t="s">
        <v>1283</v>
      </c>
      <c r="L157">
        <v>1368</v>
      </c>
      <c r="N157">
        <v>1011</v>
      </c>
      <c r="O157" t="s">
        <v>1100</v>
      </c>
      <c r="P157" t="s">
        <v>1100</v>
      </c>
      <c r="Q157">
        <v>1</v>
      </c>
      <c r="X157">
        <v>0.56999999999999995</v>
      </c>
      <c r="Y157">
        <v>0</v>
      </c>
      <c r="Z157">
        <v>76.28</v>
      </c>
      <c r="AA157">
        <v>490.51</v>
      </c>
      <c r="AB157">
        <v>0</v>
      </c>
      <c r="AC157">
        <v>0</v>
      </c>
      <c r="AD157">
        <v>1</v>
      </c>
      <c r="AE157">
        <v>0</v>
      </c>
      <c r="AF157" t="s">
        <v>3</v>
      </c>
      <c r="AG157">
        <v>0.56999999999999995</v>
      </c>
      <c r="AH157">
        <v>2</v>
      </c>
      <c r="AI157">
        <v>448996887</v>
      </c>
      <c r="AJ157">
        <v>157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</row>
    <row r="158" spans="1:44" x14ac:dyDescent="0.2">
      <c r="A158">
        <f>ROW(Source!A84)</f>
        <v>84</v>
      </c>
      <c r="B158">
        <v>448996894</v>
      </c>
      <c r="C158">
        <v>448996883</v>
      </c>
      <c r="D158">
        <v>277560614</v>
      </c>
      <c r="E158">
        <v>109</v>
      </c>
      <c r="F158">
        <v>1</v>
      </c>
      <c r="G158">
        <v>1</v>
      </c>
      <c r="H158">
        <v>3</v>
      </c>
      <c r="I158" t="s">
        <v>166</v>
      </c>
      <c r="J158" t="s">
        <v>3</v>
      </c>
      <c r="K158" t="s">
        <v>167</v>
      </c>
      <c r="L158">
        <v>1377</v>
      </c>
      <c r="N158">
        <v>1013</v>
      </c>
      <c r="O158" t="s">
        <v>168</v>
      </c>
      <c r="P158" t="s">
        <v>168</v>
      </c>
      <c r="Q158">
        <v>1</v>
      </c>
      <c r="X158">
        <v>120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 t="s">
        <v>23</v>
      </c>
      <c r="AG158">
        <v>0</v>
      </c>
      <c r="AH158">
        <v>2</v>
      </c>
      <c r="AI158">
        <v>448996888</v>
      </c>
      <c r="AJ158">
        <v>158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</row>
    <row r="159" spans="1:44" x14ac:dyDescent="0.2">
      <c r="A159">
        <f>ROW(Source!A84)</f>
        <v>84</v>
      </c>
      <c r="B159">
        <v>448996895</v>
      </c>
      <c r="C159">
        <v>448996883</v>
      </c>
      <c r="D159">
        <v>277560664</v>
      </c>
      <c r="E159">
        <v>109</v>
      </c>
      <c r="F159">
        <v>1</v>
      </c>
      <c r="G159">
        <v>1</v>
      </c>
      <c r="H159">
        <v>3</v>
      </c>
      <c r="I159" t="s">
        <v>170</v>
      </c>
      <c r="J159" t="s">
        <v>3</v>
      </c>
      <c r="K159" t="s">
        <v>171</v>
      </c>
      <c r="L159">
        <v>1371</v>
      </c>
      <c r="N159">
        <v>1013</v>
      </c>
      <c r="O159" t="s">
        <v>32</v>
      </c>
      <c r="P159" t="s">
        <v>32</v>
      </c>
      <c r="Q159">
        <v>1</v>
      </c>
      <c r="X159">
        <v>10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 t="s">
        <v>23</v>
      </c>
      <c r="AG159">
        <v>0</v>
      </c>
      <c r="AH159">
        <v>2</v>
      </c>
      <c r="AI159">
        <v>448996889</v>
      </c>
      <c r="AJ159">
        <v>159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</row>
    <row r="160" spans="1:44" x14ac:dyDescent="0.2">
      <c r="A160">
        <f>ROW(Source!A87)</f>
        <v>87</v>
      </c>
      <c r="B160">
        <v>448996905</v>
      </c>
      <c r="C160">
        <v>448996898</v>
      </c>
      <c r="D160">
        <v>277560276</v>
      </c>
      <c r="E160">
        <v>109</v>
      </c>
      <c r="F160">
        <v>1</v>
      </c>
      <c r="G160">
        <v>1</v>
      </c>
      <c r="H160">
        <v>1</v>
      </c>
      <c r="I160" t="s">
        <v>1201</v>
      </c>
      <c r="J160" t="s">
        <v>3</v>
      </c>
      <c r="K160" t="s">
        <v>1202</v>
      </c>
      <c r="L160">
        <v>1191</v>
      </c>
      <c r="N160">
        <v>1013</v>
      </c>
      <c r="O160" t="s">
        <v>1203</v>
      </c>
      <c r="P160" t="s">
        <v>1203</v>
      </c>
      <c r="Q160">
        <v>1</v>
      </c>
      <c r="X160">
        <v>7.69</v>
      </c>
      <c r="Y160">
        <v>0</v>
      </c>
      <c r="Z160">
        <v>0</v>
      </c>
      <c r="AA160">
        <v>0</v>
      </c>
      <c r="AB160">
        <v>435.6</v>
      </c>
      <c r="AC160">
        <v>0</v>
      </c>
      <c r="AD160">
        <v>1</v>
      </c>
      <c r="AE160">
        <v>1</v>
      </c>
      <c r="AF160" t="s">
        <v>3</v>
      </c>
      <c r="AG160">
        <v>7.69</v>
      </c>
      <c r="AH160">
        <v>2</v>
      </c>
      <c r="AI160">
        <v>448996899</v>
      </c>
      <c r="AJ160">
        <v>160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</row>
    <row r="161" spans="1:44" x14ac:dyDescent="0.2">
      <c r="A161">
        <f>ROW(Source!A87)</f>
        <v>87</v>
      </c>
      <c r="B161">
        <v>448996906</v>
      </c>
      <c r="C161">
        <v>448996898</v>
      </c>
      <c r="D161">
        <v>277560491</v>
      </c>
      <c r="E161">
        <v>109</v>
      </c>
      <c r="F161">
        <v>1</v>
      </c>
      <c r="G161">
        <v>1</v>
      </c>
      <c r="H161">
        <v>1</v>
      </c>
      <c r="I161" t="s">
        <v>1204</v>
      </c>
      <c r="J161" t="s">
        <v>3</v>
      </c>
      <c r="K161" t="s">
        <v>1205</v>
      </c>
      <c r="L161">
        <v>1191</v>
      </c>
      <c r="N161">
        <v>1013</v>
      </c>
      <c r="O161" t="s">
        <v>1203</v>
      </c>
      <c r="P161" t="s">
        <v>1203</v>
      </c>
      <c r="Q161">
        <v>1</v>
      </c>
      <c r="X161">
        <v>0.94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2</v>
      </c>
      <c r="AF161" t="s">
        <v>3</v>
      </c>
      <c r="AG161">
        <v>0.94</v>
      </c>
      <c r="AH161">
        <v>2</v>
      </c>
      <c r="AI161">
        <v>448996900</v>
      </c>
      <c r="AJ161">
        <v>161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</row>
    <row r="162" spans="1:44" x14ac:dyDescent="0.2">
      <c r="A162">
        <f>ROW(Source!A87)</f>
        <v>87</v>
      </c>
      <c r="B162">
        <v>448996907</v>
      </c>
      <c r="C162">
        <v>448996898</v>
      </c>
      <c r="D162">
        <v>277945805</v>
      </c>
      <c r="E162">
        <v>1</v>
      </c>
      <c r="F162">
        <v>1</v>
      </c>
      <c r="G162">
        <v>1</v>
      </c>
      <c r="H162">
        <v>2</v>
      </c>
      <c r="I162" t="s">
        <v>1206</v>
      </c>
      <c r="J162" t="s">
        <v>1207</v>
      </c>
      <c r="K162" t="s">
        <v>1208</v>
      </c>
      <c r="L162">
        <v>1368</v>
      </c>
      <c r="N162">
        <v>1011</v>
      </c>
      <c r="O162" t="s">
        <v>1100</v>
      </c>
      <c r="P162" t="s">
        <v>1100</v>
      </c>
      <c r="Q162">
        <v>1</v>
      </c>
      <c r="X162">
        <v>0.19</v>
      </c>
      <c r="Y162">
        <v>0</v>
      </c>
      <c r="Z162">
        <v>477.92</v>
      </c>
      <c r="AA162">
        <v>490.51</v>
      </c>
      <c r="AB162">
        <v>0</v>
      </c>
      <c r="AC162">
        <v>0</v>
      </c>
      <c r="AD162">
        <v>1</v>
      </c>
      <c r="AE162">
        <v>0</v>
      </c>
      <c r="AF162" t="s">
        <v>3</v>
      </c>
      <c r="AG162">
        <v>0.19</v>
      </c>
      <c r="AH162">
        <v>2</v>
      </c>
      <c r="AI162">
        <v>448996901</v>
      </c>
      <c r="AJ162">
        <v>162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</row>
    <row r="163" spans="1:44" x14ac:dyDescent="0.2">
      <c r="A163">
        <f>ROW(Source!A87)</f>
        <v>87</v>
      </c>
      <c r="B163">
        <v>448996908</v>
      </c>
      <c r="C163">
        <v>448996898</v>
      </c>
      <c r="D163">
        <v>277945930</v>
      </c>
      <c r="E163">
        <v>1</v>
      </c>
      <c r="F163">
        <v>1</v>
      </c>
      <c r="G163">
        <v>1</v>
      </c>
      <c r="H163">
        <v>2</v>
      </c>
      <c r="I163" t="s">
        <v>1281</v>
      </c>
      <c r="J163" t="s">
        <v>1282</v>
      </c>
      <c r="K163" t="s">
        <v>1283</v>
      </c>
      <c r="L163">
        <v>1368</v>
      </c>
      <c r="N163">
        <v>1011</v>
      </c>
      <c r="O163" t="s">
        <v>1100</v>
      </c>
      <c r="P163" t="s">
        <v>1100</v>
      </c>
      <c r="Q163">
        <v>1</v>
      </c>
      <c r="X163">
        <v>0.75</v>
      </c>
      <c r="Y163">
        <v>0</v>
      </c>
      <c r="Z163">
        <v>76.28</v>
      </c>
      <c r="AA163">
        <v>490.51</v>
      </c>
      <c r="AB163">
        <v>0</v>
      </c>
      <c r="AC163">
        <v>0</v>
      </c>
      <c r="AD163">
        <v>1</v>
      </c>
      <c r="AE163">
        <v>0</v>
      </c>
      <c r="AF163" t="s">
        <v>3</v>
      </c>
      <c r="AG163">
        <v>0.75</v>
      </c>
      <c r="AH163">
        <v>2</v>
      </c>
      <c r="AI163">
        <v>448996902</v>
      </c>
      <c r="AJ163">
        <v>163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</row>
    <row r="164" spans="1:44" x14ac:dyDescent="0.2">
      <c r="A164">
        <f>ROW(Source!A87)</f>
        <v>87</v>
      </c>
      <c r="B164">
        <v>448996909</v>
      </c>
      <c r="C164">
        <v>448996898</v>
      </c>
      <c r="D164">
        <v>277560614</v>
      </c>
      <c r="E164">
        <v>109</v>
      </c>
      <c r="F164">
        <v>1</v>
      </c>
      <c r="G164">
        <v>1</v>
      </c>
      <c r="H164">
        <v>3</v>
      </c>
      <c r="I164" t="s">
        <v>166</v>
      </c>
      <c r="J164" t="s">
        <v>3</v>
      </c>
      <c r="K164" t="s">
        <v>167</v>
      </c>
      <c r="L164">
        <v>1377</v>
      </c>
      <c r="N164">
        <v>1013</v>
      </c>
      <c r="O164" t="s">
        <v>168</v>
      </c>
      <c r="P164" t="s">
        <v>168</v>
      </c>
      <c r="Q164">
        <v>1</v>
      </c>
      <c r="X164">
        <v>160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 t="s">
        <v>23</v>
      </c>
      <c r="AG164">
        <v>0</v>
      </c>
      <c r="AH164">
        <v>2</v>
      </c>
      <c r="AI164">
        <v>448996903</v>
      </c>
      <c r="AJ164">
        <v>164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2">
      <c r="A165">
        <f>ROW(Source!A87)</f>
        <v>87</v>
      </c>
      <c r="B165">
        <v>448996910</v>
      </c>
      <c r="C165">
        <v>448996898</v>
      </c>
      <c r="D165">
        <v>277560664</v>
      </c>
      <c r="E165">
        <v>109</v>
      </c>
      <c r="F165">
        <v>1</v>
      </c>
      <c r="G165">
        <v>1</v>
      </c>
      <c r="H165">
        <v>3</v>
      </c>
      <c r="I165" t="s">
        <v>170</v>
      </c>
      <c r="J165" t="s">
        <v>3</v>
      </c>
      <c r="K165" t="s">
        <v>171</v>
      </c>
      <c r="L165">
        <v>1371</v>
      </c>
      <c r="N165">
        <v>1013</v>
      </c>
      <c r="O165" t="s">
        <v>32</v>
      </c>
      <c r="P165" t="s">
        <v>32</v>
      </c>
      <c r="Q165">
        <v>1</v>
      </c>
      <c r="X165">
        <v>10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 t="s">
        <v>23</v>
      </c>
      <c r="AG165">
        <v>0</v>
      </c>
      <c r="AH165">
        <v>2</v>
      </c>
      <c r="AI165">
        <v>448996904</v>
      </c>
      <c r="AJ165">
        <v>165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</row>
    <row r="166" spans="1:44" x14ac:dyDescent="0.2">
      <c r="A166">
        <f>ROW(Source!A90)</f>
        <v>90</v>
      </c>
      <c r="B166">
        <v>448996925</v>
      </c>
      <c r="C166">
        <v>448996913</v>
      </c>
      <c r="D166">
        <v>327091191</v>
      </c>
      <c r="E166">
        <v>112</v>
      </c>
      <c r="F166">
        <v>1</v>
      </c>
      <c r="G166">
        <v>1</v>
      </c>
      <c r="H166">
        <v>1</v>
      </c>
      <c r="I166" t="s">
        <v>1259</v>
      </c>
      <c r="J166" t="s">
        <v>3</v>
      </c>
      <c r="K166" t="s">
        <v>1260</v>
      </c>
      <c r="L166">
        <v>1191</v>
      </c>
      <c r="N166">
        <v>1013</v>
      </c>
      <c r="O166" t="s">
        <v>1203</v>
      </c>
      <c r="P166" t="s">
        <v>1203</v>
      </c>
      <c r="Q166">
        <v>1</v>
      </c>
      <c r="X166">
        <v>30.9</v>
      </c>
      <c r="Y166">
        <v>0</v>
      </c>
      <c r="Z166">
        <v>0</v>
      </c>
      <c r="AA166">
        <v>0</v>
      </c>
      <c r="AB166">
        <v>485.02</v>
      </c>
      <c r="AC166">
        <v>0</v>
      </c>
      <c r="AD166">
        <v>1</v>
      </c>
      <c r="AE166">
        <v>1</v>
      </c>
      <c r="AF166" t="s">
        <v>3</v>
      </c>
      <c r="AG166">
        <v>30.9</v>
      </c>
      <c r="AH166">
        <v>2</v>
      </c>
      <c r="AI166">
        <v>448996914</v>
      </c>
      <c r="AJ166">
        <v>166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</row>
    <row r="167" spans="1:44" x14ac:dyDescent="0.2">
      <c r="A167">
        <f>ROW(Source!A90)</f>
        <v>90</v>
      </c>
      <c r="B167">
        <v>448996926</v>
      </c>
      <c r="C167">
        <v>448996913</v>
      </c>
      <c r="D167">
        <v>327091406</v>
      </c>
      <c r="E167">
        <v>112</v>
      </c>
      <c r="F167">
        <v>1</v>
      </c>
      <c r="G167">
        <v>1</v>
      </c>
      <c r="H167">
        <v>1</v>
      </c>
      <c r="I167" t="s">
        <v>1204</v>
      </c>
      <c r="J167" t="s">
        <v>3</v>
      </c>
      <c r="K167" t="s">
        <v>1205</v>
      </c>
      <c r="L167">
        <v>1191</v>
      </c>
      <c r="N167">
        <v>1013</v>
      </c>
      <c r="O167" t="s">
        <v>1203</v>
      </c>
      <c r="P167" t="s">
        <v>1203</v>
      </c>
      <c r="Q167">
        <v>1</v>
      </c>
      <c r="X167">
        <v>0.09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2</v>
      </c>
      <c r="AF167" t="s">
        <v>3</v>
      </c>
      <c r="AG167">
        <v>0.09</v>
      </c>
      <c r="AH167">
        <v>2</v>
      </c>
      <c r="AI167">
        <v>448996915</v>
      </c>
      <c r="AJ167">
        <v>167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</row>
    <row r="168" spans="1:44" x14ac:dyDescent="0.2">
      <c r="A168">
        <f>ROW(Source!A90)</f>
        <v>90</v>
      </c>
      <c r="B168">
        <v>448996927</v>
      </c>
      <c r="C168">
        <v>448996913</v>
      </c>
      <c r="D168">
        <v>327211495</v>
      </c>
      <c r="E168">
        <v>1</v>
      </c>
      <c r="F168">
        <v>1</v>
      </c>
      <c r="G168">
        <v>1</v>
      </c>
      <c r="H168">
        <v>2</v>
      </c>
      <c r="I168" t="s">
        <v>1220</v>
      </c>
      <c r="J168" t="s">
        <v>1221</v>
      </c>
      <c r="K168" t="s">
        <v>1222</v>
      </c>
      <c r="L168">
        <v>1368</v>
      </c>
      <c r="N168">
        <v>1011</v>
      </c>
      <c r="O168" t="s">
        <v>1100</v>
      </c>
      <c r="P168" t="s">
        <v>1100</v>
      </c>
      <c r="Q168">
        <v>1</v>
      </c>
      <c r="X168">
        <v>0.05</v>
      </c>
      <c r="Y168">
        <v>0</v>
      </c>
      <c r="Z168">
        <v>1551.19</v>
      </c>
      <c r="AA168">
        <v>658.89</v>
      </c>
      <c r="AB168">
        <v>0</v>
      </c>
      <c r="AC168">
        <v>0</v>
      </c>
      <c r="AD168">
        <v>1</v>
      </c>
      <c r="AE168">
        <v>0</v>
      </c>
      <c r="AF168" t="s">
        <v>3</v>
      </c>
      <c r="AG168">
        <v>0.05</v>
      </c>
      <c r="AH168">
        <v>2</v>
      </c>
      <c r="AI168">
        <v>448996916</v>
      </c>
      <c r="AJ168">
        <v>168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</row>
    <row r="169" spans="1:44" x14ac:dyDescent="0.2">
      <c r="A169">
        <f>ROW(Source!A90)</f>
        <v>90</v>
      </c>
      <c r="B169">
        <v>448996928</v>
      </c>
      <c r="C169">
        <v>448996913</v>
      </c>
      <c r="D169">
        <v>327211703</v>
      </c>
      <c r="E169">
        <v>1</v>
      </c>
      <c r="F169">
        <v>1</v>
      </c>
      <c r="G169">
        <v>1</v>
      </c>
      <c r="H169">
        <v>2</v>
      </c>
      <c r="I169" t="s">
        <v>1284</v>
      </c>
      <c r="J169" t="s">
        <v>1285</v>
      </c>
      <c r="K169" t="s">
        <v>1286</v>
      </c>
      <c r="L169">
        <v>1368</v>
      </c>
      <c r="N169">
        <v>1011</v>
      </c>
      <c r="O169" t="s">
        <v>1100</v>
      </c>
      <c r="P169" t="s">
        <v>1100</v>
      </c>
      <c r="Q169">
        <v>1</v>
      </c>
      <c r="X169">
        <v>0.22</v>
      </c>
      <c r="Y169">
        <v>0</v>
      </c>
      <c r="Z169">
        <v>7.83</v>
      </c>
      <c r="AA169">
        <v>0</v>
      </c>
      <c r="AB169">
        <v>0</v>
      </c>
      <c r="AC169">
        <v>0</v>
      </c>
      <c r="AD169">
        <v>1</v>
      </c>
      <c r="AE169">
        <v>0</v>
      </c>
      <c r="AF169" t="s">
        <v>3</v>
      </c>
      <c r="AG169">
        <v>0.22</v>
      </c>
      <c r="AH169">
        <v>2</v>
      </c>
      <c r="AI169">
        <v>448996917</v>
      </c>
      <c r="AJ169">
        <v>169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</row>
    <row r="170" spans="1:44" x14ac:dyDescent="0.2">
      <c r="A170">
        <f>ROW(Source!A90)</f>
        <v>90</v>
      </c>
      <c r="B170">
        <v>448996929</v>
      </c>
      <c r="C170">
        <v>448996913</v>
      </c>
      <c r="D170">
        <v>327212400</v>
      </c>
      <c r="E170">
        <v>1</v>
      </c>
      <c r="F170">
        <v>1</v>
      </c>
      <c r="G170">
        <v>1</v>
      </c>
      <c r="H170">
        <v>2</v>
      </c>
      <c r="I170" t="s">
        <v>1287</v>
      </c>
      <c r="J170" t="s">
        <v>1288</v>
      </c>
      <c r="K170" t="s">
        <v>1289</v>
      </c>
      <c r="L170">
        <v>1368</v>
      </c>
      <c r="N170">
        <v>1011</v>
      </c>
      <c r="O170" t="s">
        <v>1100</v>
      </c>
      <c r="P170" t="s">
        <v>1100</v>
      </c>
      <c r="Q170">
        <v>1</v>
      </c>
      <c r="X170">
        <v>0.04</v>
      </c>
      <c r="Y170">
        <v>0</v>
      </c>
      <c r="Z170">
        <v>1014.34</v>
      </c>
      <c r="AA170">
        <v>563.72</v>
      </c>
      <c r="AB170">
        <v>0</v>
      </c>
      <c r="AC170">
        <v>0</v>
      </c>
      <c r="AD170">
        <v>1</v>
      </c>
      <c r="AE170">
        <v>0</v>
      </c>
      <c r="AF170" t="s">
        <v>3</v>
      </c>
      <c r="AG170">
        <v>0.04</v>
      </c>
      <c r="AH170">
        <v>2</v>
      </c>
      <c r="AI170">
        <v>448996918</v>
      </c>
      <c r="AJ170">
        <v>170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</row>
    <row r="171" spans="1:44" x14ac:dyDescent="0.2">
      <c r="A171">
        <f>ROW(Source!A90)</f>
        <v>90</v>
      </c>
      <c r="B171">
        <v>448996930</v>
      </c>
      <c r="C171">
        <v>448996913</v>
      </c>
      <c r="D171">
        <v>327212415</v>
      </c>
      <c r="E171">
        <v>1</v>
      </c>
      <c r="F171">
        <v>1</v>
      </c>
      <c r="G171">
        <v>1</v>
      </c>
      <c r="H171">
        <v>2</v>
      </c>
      <c r="I171" t="s">
        <v>1290</v>
      </c>
      <c r="J171" t="s">
        <v>1291</v>
      </c>
      <c r="K171" t="s">
        <v>1292</v>
      </c>
      <c r="L171">
        <v>1368</v>
      </c>
      <c r="N171">
        <v>1011</v>
      </c>
      <c r="O171" t="s">
        <v>1100</v>
      </c>
      <c r="P171" t="s">
        <v>1100</v>
      </c>
      <c r="Q171">
        <v>1</v>
      </c>
      <c r="X171">
        <v>0.04</v>
      </c>
      <c r="Y171">
        <v>0</v>
      </c>
      <c r="Z171">
        <v>105.74</v>
      </c>
      <c r="AA171">
        <v>0</v>
      </c>
      <c r="AB171">
        <v>0</v>
      </c>
      <c r="AC171">
        <v>0</v>
      </c>
      <c r="AD171">
        <v>1</v>
      </c>
      <c r="AE171">
        <v>0</v>
      </c>
      <c r="AF171" t="s">
        <v>3</v>
      </c>
      <c r="AG171">
        <v>0.04</v>
      </c>
      <c r="AH171">
        <v>2</v>
      </c>
      <c r="AI171">
        <v>448996919</v>
      </c>
      <c r="AJ171">
        <v>171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</row>
    <row r="172" spans="1:44" x14ac:dyDescent="0.2">
      <c r="A172">
        <f>ROW(Source!A90)</f>
        <v>90</v>
      </c>
      <c r="B172">
        <v>448996931</v>
      </c>
      <c r="C172">
        <v>448996913</v>
      </c>
      <c r="D172">
        <v>327212532</v>
      </c>
      <c r="E172">
        <v>1</v>
      </c>
      <c r="F172">
        <v>1</v>
      </c>
      <c r="G172">
        <v>1</v>
      </c>
      <c r="H172">
        <v>2</v>
      </c>
      <c r="I172" t="s">
        <v>1224</v>
      </c>
      <c r="J172" t="s">
        <v>1225</v>
      </c>
      <c r="K172" t="s">
        <v>1226</v>
      </c>
      <c r="L172">
        <v>1368</v>
      </c>
      <c r="N172">
        <v>1011</v>
      </c>
      <c r="O172" t="s">
        <v>1100</v>
      </c>
      <c r="P172" t="s">
        <v>1100</v>
      </c>
      <c r="Q172">
        <v>1</v>
      </c>
      <c r="X172">
        <v>13.13</v>
      </c>
      <c r="Y172">
        <v>0</v>
      </c>
      <c r="Z172">
        <v>96.53</v>
      </c>
      <c r="AA172">
        <v>0</v>
      </c>
      <c r="AB172">
        <v>0</v>
      </c>
      <c r="AC172">
        <v>0</v>
      </c>
      <c r="AD172">
        <v>1</v>
      </c>
      <c r="AE172">
        <v>0</v>
      </c>
      <c r="AF172" t="s">
        <v>3</v>
      </c>
      <c r="AG172">
        <v>13.13</v>
      </c>
      <c r="AH172">
        <v>2</v>
      </c>
      <c r="AI172">
        <v>448996920</v>
      </c>
      <c r="AJ172">
        <v>172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</row>
    <row r="173" spans="1:44" x14ac:dyDescent="0.2">
      <c r="A173">
        <f>ROW(Source!A90)</f>
        <v>90</v>
      </c>
      <c r="B173">
        <v>448996932</v>
      </c>
      <c r="C173">
        <v>448996913</v>
      </c>
      <c r="D173">
        <v>327213035</v>
      </c>
      <c r="E173">
        <v>1</v>
      </c>
      <c r="F173">
        <v>1</v>
      </c>
      <c r="G173">
        <v>1</v>
      </c>
      <c r="H173">
        <v>2</v>
      </c>
      <c r="I173" t="s">
        <v>1293</v>
      </c>
      <c r="J173" t="s">
        <v>1294</v>
      </c>
      <c r="K173" t="s">
        <v>1295</v>
      </c>
      <c r="L173">
        <v>1368</v>
      </c>
      <c r="N173">
        <v>1011</v>
      </c>
      <c r="O173" t="s">
        <v>1100</v>
      </c>
      <c r="P173" t="s">
        <v>1100</v>
      </c>
      <c r="Q173">
        <v>1</v>
      </c>
      <c r="X173">
        <v>1.7</v>
      </c>
      <c r="Y173">
        <v>0</v>
      </c>
      <c r="Z173">
        <v>26.33</v>
      </c>
      <c r="AA173">
        <v>0</v>
      </c>
      <c r="AB173">
        <v>0</v>
      </c>
      <c r="AC173">
        <v>0</v>
      </c>
      <c r="AD173">
        <v>1</v>
      </c>
      <c r="AE173">
        <v>0</v>
      </c>
      <c r="AF173" t="s">
        <v>3</v>
      </c>
      <c r="AG173">
        <v>1.7</v>
      </c>
      <c r="AH173">
        <v>2</v>
      </c>
      <c r="AI173">
        <v>448996921</v>
      </c>
      <c r="AJ173">
        <v>173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</row>
    <row r="174" spans="1:44" x14ac:dyDescent="0.2">
      <c r="A174">
        <f>ROW(Source!A90)</f>
        <v>90</v>
      </c>
      <c r="B174">
        <v>448996933</v>
      </c>
      <c r="C174">
        <v>448996913</v>
      </c>
      <c r="D174">
        <v>327213040</v>
      </c>
      <c r="E174">
        <v>1</v>
      </c>
      <c r="F174">
        <v>1</v>
      </c>
      <c r="G174">
        <v>1</v>
      </c>
      <c r="H174">
        <v>2</v>
      </c>
      <c r="I174" t="s">
        <v>1296</v>
      </c>
      <c r="J174" t="s">
        <v>1297</v>
      </c>
      <c r="K174" t="s">
        <v>1298</v>
      </c>
      <c r="L174">
        <v>1368</v>
      </c>
      <c r="N174">
        <v>1011</v>
      </c>
      <c r="O174" t="s">
        <v>1100</v>
      </c>
      <c r="P174" t="s">
        <v>1100</v>
      </c>
      <c r="Q174">
        <v>1</v>
      </c>
      <c r="X174">
        <v>1.3</v>
      </c>
      <c r="Y174">
        <v>0</v>
      </c>
      <c r="Z174">
        <v>86.39</v>
      </c>
      <c r="AA174">
        <v>0</v>
      </c>
      <c r="AB174">
        <v>0</v>
      </c>
      <c r="AC174">
        <v>0</v>
      </c>
      <c r="AD174">
        <v>1</v>
      </c>
      <c r="AE174">
        <v>0</v>
      </c>
      <c r="AF174" t="s">
        <v>3</v>
      </c>
      <c r="AG174">
        <v>1.3</v>
      </c>
      <c r="AH174">
        <v>2</v>
      </c>
      <c r="AI174">
        <v>448996922</v>
      </c>
      <c r="AJ174">
        <v>174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</row>
    <row r="175" spans="1:44" x14ac:dyDescent="0.2">
      <c r="A175">
        <f>ROW(Source!A90)</f>
        <v>90</v>
      </c>
      <c r="B175">
        <v>448996934</v>
      </c>
      <c r="C175">
        <v>448996913</v>
      </c>
      <c r="D175">
        <v>327164155</v>
      </c>
      <c r="E175">
        <v>1</v>
      </c>
      <c r="F175">
        <v>1</v>
      </c>
      <c r="G175">
        <v>1</v>
      </c>
      <c r="H175">
        <v>3</v>
      </c>
      <c r="I175" t="s">
        <v>1227</v>
      </c>
      <c r="J175" t="s">
        <v>1228</v>
      </c>
      <c r="K175" t="s">
        <v>1229</v>
      </c>
      <c r="L175">
        <v>1348</v>
      </c>
      <c r="N175">
        <v>1009</v>
      </c>
      <c r="O175" t="s">
        <v>83</v>
      </c>
      <c r="P175" t="s">
        <v>83</v>
      </c>
      <c r="Q175">
        <v>1000</v>
      </c>
      <c r="X175">
        <v>4.5999999999999999E-3</v>
      </c>
      <c r="Y175">
        <v>148198.01999999999</v>
      </c>
      <c r="Z175">
        <v>0</v>
      </c>
      <c r="AA175">
        <v>0</v>
      </c>
      <c r="AB175">
        <v>0</v>
      </c>
      <c r="AC175">
        <v>0</v>
      </c>
      <c r="AD175">
        <v>1</v>
      </c>
      <c r="AE175">
        <v>0</v>
      </c>
      <c r="AF175" t="s">
        <v>135</v>
      </c>
      <c r="AG175">
        <v>0</v>
      </c>
      <c r="AH175">
        <v>2</v>
      </c>
      <c r="AI175">
        <v>448996923</v>
      </c>
      <c r="AJ175">
        <v>175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</row>
    <row r="176" spans="1:44" x14ac:dyDescent="0.2">
      <c r="A176">
        <f>ROW(Source!A90)</f>
        <v>90</v>
      </c>
      <c r="B176">
        <v>448996935</v>
      </c>
      <c r="C176">
        <v>448996913</v>
      </c>
      <c r="D176">
        <v>327093988</v>
      </c>
      <c r="E176">
        <v>112</v>
      </c>
      <c r="F176">
        <v>1</v>
      </c>
      <c r="G176">
        <v>1</v>
      </c>
      <c r="H176">
        <v>3</v>
      </c>
      <c r="I176" t="s">
        <v>187</v>
      </c>
      <c r="J176" t="s">
        <v>3</v>
      </c>
      <c r="K176" t="s">
        <v>188</v>
      </c>
      <c r="L176">
        <v>1348</v>
      </c>
      <c r="N176">
        <v>1009</v>
      </c>
      <c r="O176" t="s">
        <v>83</v>
      </c>
      <c r="P176" t="s">
        <v>83</v>
      </c>
      <c r="Q176">
        <v>1000</v>
      </c>
      <c r="X176">
        <v>1.01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 t="s">
        <v>135</v>
      </c>
      <c r="AG176">
        <v>0</v>
      </c>
      <c r="AH176">
        <v>2</v>
      </c>
      <c r="AI176">
        <v>448996924</v>
      </c>
      <c r="AJ176">
        <v>176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</row>
    <row r="177" spans="1:44" x14ac:dyDescent="0.2">
      <c r="A177">
        <f>ROW(Source!A92)</f>
        <v>92</v>
      </c>
      <c r="B177">
        <v>448996960</v>
      </c>
      <c r="C177">
        <v>448996937</v>
      </c>
      <c r="D177">
        <v>277560281</v>
      </c>
      <c r="E177">
        <v>109</v>
      </c>
      <c r="F177">
        <v>1</v>
      </c>
      <c r="G177">
        <v>1</v>
      </c>
      <c r="H177">
        <v>1</v>
      </c>
      <c r="I177" t="s">
        <v>1299</v>
      </c>
      <c r="J177" t="s">
        <v>3</v>
      </c>
      <c r="K177" t="s">
        <v>1300</v>
      </c>
      <c r="L177">
        <v>1191</v>
      </c>
      <c r="N177">
        <v>1013</v>
      </c>
      <c r="O177" t="s">
        <v>1203</v>
      </c>
      <c r="P177" t="s">
        <v>1203</v>
      </c>
      <c r="Q177">
        <v>1</v>
      </c>
      <c r="X177">
        <v>14.1</v>
      </c>
      <c r="Y177">
        <v>0</v>
      </c>
      <c r="Z177">
        <v>0</v>
      </c>
      <c r="AA177">
        <v>0</v>
      </c>
      <c r="AB177">
        <v>446.58</v>
      </c>
      <c r="AC177">
        <v>0</v>
      </c>
      <c r="AD177">
        <v>1</v>
      </c>
      <c r="AE177">
        <v>1</v>
      </c>
      <c r="AF177" t="s">
        <v>3</v>
      </c>
      <c r="AG177">
        <v>14.1</v>
      </c>
      <c r="AH177">
        <v>2</v>
      </c>
      <c r="AI177">
        <v>448996938</v>
      </c>
      <c r="AJ177">
        <v>177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</row>
    <row r="178" spans="1:44" x14ac:dyDescent="0.2">
      <c r="A178">
        <f>ROW(Source!A92)</f>
        <v>92</v>
      </c>
      <c r="B178">
        <v>448996961</v>
      </c>
      <c r="C178">
        <v>448996937</v>
      </c>
      <c r="D178">
        <v>277560491</v>
      </c>
      <c r="E178">
        <v>109</v>
      </c>
      <c r="F178">
        <v>1</v>
      </c>
      <c r="G178">
        <v>1</v>
      </c>
      <c r="H178">
        <v>1</v>
      </c>
      <c r="I178" t="s">
        <v>1204</v>
      </c>
      <c r="J178" t="s">
        <v>3</v>
      </c>
      <c r="K178" t="s">
        <v>1205</v>
      </c>
      <c r="L178">
        <v>1191</v>
      </c>
      <c r="N178">
        <v>1013</v>
      </c>
      <c r="O178" t="s">
        <v>1203</v>
      </c>
      <c r="P178" t="s">
        <v>1203</v>
      </c>
      <c r="Q178">
        <v>1</v>
      </c>
      <c r="X178">
        <v>1.75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2</v>
      </c>
      <c r="AF178" t="s">
        <v>3</v>
      </c>
      <c r="AG178">
        <v>1.75</v>
      </c>
      <c r="AH178">
        <v>2</v>
      </c>
      <c r="AI178">
        <v>448996939</v>
      </c>
      <c r="AJ178">
        <v>178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2">
      <c r="A179">
        <f>ROW(Source!A92)</f>
        <v>92</v>
      </c>
      <c r="B179">
        <v>448996962</v>
      </c>
      <c r="C179">
        <v>448996937</v>
      </c>
      <c r="D179">
        <v>277944579</v>
      </c>
      <c r="E179">
        <v>1</v>
      </c>
      <c r="F179">
        <v>1</v>
      </c>
      <c r="G179">
        <v>1</v>
      </c>
      <c r="H179">
        <v>2</v>
      </c>
      <c r="I179" t="s">
        <v>1301</v>
      </c>
      <c r="J179" t="s">
        <v>1302</v>
      </c>
      <c r="K179" t="s">
        <v>1303</v>
      </c>
      <c r="L179">
        <v>1368</v>
      </c>
      <c r="N179">
        <v>1011</v>
      </c>
      <c r="O179" t="s">
        <v>1100</v>
      </c>
      <c r="P179" t="s">
        <v>1100</v>
      </c>
      <c r="Q179">
        <v>1</v>
      </c>
      <c r="X179">
        <v>0.1</v>
      </c>
      <c r="Y179">
        <v>0</v>
      </c>
      <c r="Z179">
        <v>1803.79</v>
      </c>
      <c r="AA179">
        <v>658.89</v>
      </c>
      <c r="AB179">
        <v>0</v>
      </c>
      <c r="AC179">
        <v>0</v>
      </c>
      <c r="AD179">
        <v>1</v>
      </c>
      <c r="AE179">
        <v>0</v>
      </c>
      <c r="AF179" t="s">
        <v>3</v>
      </c>
      <c r="AG179">
        <v>0.1</v>
      </c>
      <c r="AH179">
        <v>2</v>
      </c>
      <c r="AI179">
        <v>448996940</v>
      </c>
      <c r="AJ179">
        <v>179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</row>
    <row r="180" spans="1:44" x14ac:dyDescent="0.2">
      <c r="A180">
        <f>ROW(Source!A92)</f>
        <v>92</v>
      </c>
      <c r="B180">
        <v>448996963</v>
      </c>
      <c r="C180">
        <v>448996937</v>
      </c>
      <c r="D180">
        <v>277944622</v>
      </c>
      <c r="E180">
        <v>1</v>
      </c>
      <c r="F180">
        <v>1</v>
      </c>
      <c r="G180">
        <v>1</v>
      </c>
      <c r="H180">
        <v>2</v>
      </c>
      <c r="I180" t="s">
        <v>1220</v>
      </c>
      <c r="J180" t="s">
        <v>1221</v>
      </c>
      <c r="K180" t="s">
        <v>1222</v>
      </c>
      <c r="L180">
        <v>1368</v>
      </c>
      <c r="N180">
        <v>1011</v>
      </c>
      <c r="O180" t="s">
        <v>1100</v>
      </c>
      <c r="P180" t="s">
        <v>1100</v>
      </c>
      <c r="Q180">
        <v>1</v>
      </c>
      <c r="X180">
        <v>0.13</v>
      </c>
      <c r="Y180">
        <v>0</v>
      </c>
      <c r="Z180">
        <v>1551.19</v>
      </c>
      <c r="AA180">
        <v>658.89</v>
      </c>
      <c r="AB180">
        <v>0</v>
      </c>
      <c r="AC180">
        <v>0</v>
      </c>
      <c r="AD180">
        <v>1</v>
      </c>
      <c r="AE180">
        <v>0</v>
      </c>
      <c r="AF180" t="s">
        <v>3</v>
      </c>
      <c r="AG180">
        <v>0.13</v>
      </c>
      <c r="AH180">
        <v>2</v>
      </c>
      <c r="AI180">
        <v>448996941</v>
      </c>
      <c r="AJ180">
        <v>180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2">
      <c r="A181">
        <f>ROW(Source!A92)</f>
        <v>92</v>
      </c>
      <c r="B181">
        <v>448996964</v>
      </c>
      <c r="C181">
        <v>448996937</v>
      </c>
      <c r="D181">
        <v>277944636</v>
      </c>
      <c r="E181">
        <v>1</v>
      </c>
      <c r="F181">
        <v>1</v>
      </c>
      <c r="G181">
        <v>1</v>
      </c>
      <c r="H181">
        <v>2</v>
      </c>
      <c r="I181" t="s">
        <v>1304</v>
      </c>
      <c r="J181" t="s">
        <v>1305</v>
      </c>
      <c r="K181" t="s">
        <v>1306</v>
      </c>
      <c r="L181">
        <v>1368</v>
      </c>
      <c r="N181">
        <v>1011</v>
      </c>
      <c r="O181" t="s">
        <v>1100</v>
      </c>
      <c r="P181" t="s">
        <v>1100</v>
      </c>
      <c r="Q181">
        <v>1</v>
      </c>
      <c r="X181">
        <v>1.33</v>
      </c>
      <c r="Y181">
        <v>0</v>
      </c>
      <c r="Z181">
        <v>2513.84</v>
      </c>
      <c r="AA181">
        <v>702.82</v>
      </c>
      <c r="AB181">
        <v>0</v>
      </c>
      <c r="AC181">
        <v>0</v>
      </c>
      <c r="AD181">
        <v>1</v>
      </c>
      <c r="AE181">
        <v>0</v>
      </c>
      <c r="AF181" t="s">
        <v>3</v>
      </c>
      <c r="AG181">
        <v>1.33</v>
      </c>
      <c r="AH181">
        <v>2</v>
      </c>
      <c r="AI181">
        <v>448996942</v>
      </c>
      <c r="AJ181">
        <v>181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2">
      <c r="A182">
        <f>ROW(Source!A92)</f>
        <v>92</v>
      </c>
      <c r="B182">
        <v>448996965</v>
      </c>
      <c r="C182">
        <v>448996937</v>
      </c>
      <c r="D182">
        <v>277945805</v>
      </c>
      <c r="E182">
        <v>1</v>
      </c>
      <c r="F182">
        <v>1</v>
      </c>
      <c r="G182">
        <v>1</v>
      </c>
      <c r="H182">
        <v>2</v>
      </c>
      <c r="I182" t="s">
        <v>1206</v>
      </c>
      <c r="J182" t="s">
        <v>1207</v>
      </c>
      <c r="K182" t="s">
        <v>1208</v>
      </c>
      <c r="L182">
        <v>1368</v>
      </c>
      <c r="N182">
        <v>1011</v>
      </c>
      <c r="O182" t="s">
        <v>1100</v>
      </c>
      <c r="P182" t="s">
        <v>1100</v>
      </c>
      <c r="Q182">
        <v>1</v>
      </c>
      <c r="X182">
        <v>0.19</v>
      </c>
      <c r="Y182">
        <v>0</v>
      </c>
      <c r="Z182">
        <v>477.92</v>
      </c>
      <c r="AA182">
        <v>490.51</v>
      </c>
      <c r="AB182">
        <v>0</v>
      </c>
      <c r="AC182">
        <v>0</v>
      </c>
      <c r="AD182">
        <v>1</v>
      </c>
      <c r="AE182">
        <v>0</v>
      </c>
      <c r="AF182" t="s">
        <v>3</v>
      </c>
      <c r="AG182">
        <v>0.19</v>
      </c>
      <c r="AH182">
        <v>2</v>
      </c>
      <c r="AI182">
        <v>448996943</v>
      </c>
      <c r="AJ182">
        <v>182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2">
      <c r="A183">
        <f>ROW(Source!A92)</f>
        <v>92</v>
      </c>
      <c r="B183">
        <v>448996966</v>
      </c>
      <c r="C183">
        <v>448996937</v>
      </c>
      <c r="D183">
        <v>277946018</v>
      </c>
      <c r="E183">
        <v>1</v>
      </c>
      <c r="F183">
        <v>1</v>
      </c>
      <c r="G183">
        <v>1</v>
      </c>
      <c r="H183">
        <v>2</v>
      </c>
      <c r="I183" t="s">
        <v>1308</v>
      </c>
      <c r="J183" t="s">
        <v>1309</v>
      </c>
      <c r="K183" t="s">
        <v>1310</v>
      </c>
      <c r="L183">
        <v>1368</v>
      </c>
      <c r="N183">
        <v>1011</v>
      </c>
      <c r="O183" t="s">
        <v>1100</v>
      </c>
      <c r="P183" t="s">
        <v>1100</v>
      </c>
      <c r="Q183">
        <v>1</v>
      </c>
      <c r="X183">
        <v>0.67</v>
      </c>
      <c r="Y183">
        <v>0</v>
      </c>
      <c r="Z183">
        <v>4.3499999999999996</v>
      </c>
      <c r="AA183">
        <v>0</v>
      </c>
      <c r="AB183">
        <v>0</v>
      </c>
      <c r="AC183">
        <v>0</v>
      </c>
      <c r="AD183">
        <v>1</v>
      </c>
      <c r="AE183">
        <v>0</v>
      </c>
      <c r="AF183" t="s">
        <v>3</v>
      </c>
      <c r="AG183">
        <v>0.67</v>
      </c>
      <c r="AH183">
        <v>2</v>
      </c>
      <c r="AI183">
        <v>448996944</v>
      </c>
      <c r="AJ183">
        <v>183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</row>
    <row r="184" spans="1:44" x14ac:dyDescent="0.2">
      <c r="A184">
        <f>ROW(Source!A92)</f>
        <v>92</v>
      </c>
      <c r="B184">
        <v>448996967</v>
      </c>
      <c r="C184">
        <v>448996937</v>
      </c>
      <c r="D184">
        <v>277946051</v>
      </c>
      <c r="E184">
        <v>1</v>
      </c>
      <c r="F184">
        <v>1</v>
      </c>
      <c r="G184">
        <v>1</v>
      </c>
      <c r="H184">
        <v>2</v>
      </c>
      <c r="I184" t="s">
        <v>1311</v>
      </c>
      <c r="J184" t="s">
        <v>1312</v>
      </c>
      <c r="K184" t="s">
        <v>1313</v>
      </c>
      <c r="L184">
        <v>1368</v>
      </c>
      <c r="N184">
        <v>1011</v>
      </c>
      <c r="O184" t="s">
        <v>1100</v>
      </c>
      <c r="P184" t="s">
        <v>1100</v>
      </c>
      <c r="Q184">
        <v>1</v>
      </c>
      <c r="X184">
        <v>0.57999999999999996</v>
      </c>
      <c r="Y184">
        <v>0</v>
      </c>
      <c r="Z184">
        <v>64.790000000000006</v>
      </c>
      <c r="AA184">
        <v>0</v>
      </c>
      <c r="AB184">
        <v>0</v>
      </c>
      <c r="AC184">
        <v>0</v>
      </c>
      <c r="AD184">
        <v>1</v>
      </c>
      <c r="AE184">
        <v>0</v>
      </c>
      <c r="AF184" t="s">
        <v>3</v>
      </c>
      <c r="AG184">
        <v>0.57999999999999996</v>
      </c>
      <c r="AH184">
        <v>2</v>
      </c>
      <c r="AI184">
        <v>448996945</v>
      </c>
      <c r="AJ184">
        <v>184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</row>
    <row r="185" spans="1:44" x14ac:dyDescent="0.2">
      <c r="A185">
        <f>ROW(Source!A92)</f>
        <v>92</v>
      </c>
      <c r="B185">
        <v>448996968</v>
      </c>
      <c r="C185">
        <v>448996937</v>
      </c>
      <c r="D185">
        <v>277862586</v>
      </c>
      <c r="E185">
        <v>1</v>
      </c>
      <c r="F185">
        <v>1</v>
      </c>
      <c r="G185">
        <v>1</v>
      </c>
      <c r="H185">
        <v>3</v>
      </c>
      <c r="I185" t="s">
        <v>1314</v>
      </c>
      <c r="J185" t="s">
        <v>1315</v>
      </c>
      <c r="K185" t="s">
        <v>1316</v>
      </c>
      <c r="L185">
        <v>1339</v>
      </c>
      <c r="N185">
        <v>1007</v>
      </c>
      <c r="O185" t="s">
        <v>49</v>
      </c>
      <c r="P185" t="s">
        <v>49</v>
      </c>
      <c r="Q185">
        <v>1</v>
      </c>
      <c r="X185">
        <v>0.5</v>
      </c>
      <c r="Y185">
        <v>114.64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0</v>
      </c>
      <c r="AF185" t="s">
        <v>23</v>
      </c>
      <c r="AG185">
        <v>0</v>
      </c>
      <c r="AH185">
        <v>2</v>
      </c>
      <c r="AI185">
        <v>448996946</v>
      </c>
      <c r="AJ185">
        <v>185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2">
      <c r="A186">
        <f>ROW(Source!A92)</f>
        <v>92</v>
      </c>
      <c r="B186">
        <v>448996969</v>
      </c>
      <c r="C186">
        <v>448996937</v>
      </c>
      <c r="D186">
        <v>277862590</v>
      </c>
      <c r="E186">
        <v>1</v>
      </c>
      <c r="F186">
        <v>1</v>
      </c>
      <c r="G186">
        <v>1</v>
      </c>
      <c r="H186">
        <v>3</v>
      </c>
      <c r="I186" t="s">
        <v>1317</v>
      </c>
      <c r="J186" t="s">
        <v>1318</v>
      </c>
      <c r="K186" t="s">
        <v>1319</v>
      </c>
      <c r="L186">
        <v>1346</v>
      </c>
      <c r="N186">
        <v>1009</v>
      </c>
      <c r="O186" t="s">
        <v>441</v>
      </c>
      <c r="P186" t="s">
        <v>441</v>
      </c>
      <c r="Q186">
        <v>1</v>
      </c>
      <c r="X186">
        <v>0.15</v>
      </c>
      <c r="Y186">
        <v>41.38</v>
      </c>
      <c r="Z186">
        <v>0</v>
      </c>
      <c r="AA186">
        <v>0</v>
      </c>
      <c r="AB186">
        <v>0</v>
      </c>
      <c r="AC186">
        <v>0</v>
      </c>
      <c r="AD186">
        <v>1</v>
      </c>
      <c r="AE186">
        <v>0</v>
      </c>
      <c r="AF186" t="s">
        <v>23</v>
      </c>
      <c r="AG186">
        <v>0</v>
      </c>
      <c r="AH186">
        <v>2</v>
      </c>
      <c r="AI186">
        <v>448996947</v>
      </c>
      <c r="AJ186">
        <v>186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</row>
    <row r="187" spans="1:44" x14ac:dyDescent="0.2">
      <c r="A187">
        <f>ROW(Source!A92)</f>
        <v>92</v>
      </c>
      <c r="B187">
        <v>448996970</v>
      </c>
      <c r="C187">
        <v>448996937</v>
      </c>
      <c r="D187">
        <v>277866682</v>
      </c>
      <c r="E187">
        <v>1</v>
      </c>
      <c r="F187">
        <v>1</v>
      </c>
      <c r="G187">
        <v>1</v>
      </c>
      <c r="H187">
        <v>3</v>
      </c>
      <c r="I187" t="s">
        <v>1320</v>
      </c>
      <c r="J187" t="s">
        <v>1321</v>
      </c>
      <c r="K187" t="s">
        <v>1322</v>
      </c>
      <c r="L187">
        <v>1346</v>
      </c>
      <c r="N187">
        <v>1009</v>
      </c>
      <c r="O187" t="s">
        <v>441</v>
      </c>
      <c r="P187" t="s">
        <v>441</v>
      </c>
      <c r="Q187">
        <v>1</v>
      </c>
      <c r="X187">
        <v>2.6</v>
      </c>
      <c r="Y187">
        <v>155.63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0</v>
      </c>
      <c r="AF187" t="s">
        <v>23</v>
      </c>
      <c r="AG187">
        <v>0</v>
      </c>
      <c r="AH187">
        <v>2</v>
      </c>
      <c r="AI187">
        <v>448996948</v>
      </c>
      <c r="AJ187">
        <v>187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2">
      <c r="A188">
        <f>ROW(Source!A92)</f>
        <v>92</v>
      </c>
      <c r="B188">
        <v>448996971</v>
      </c>
      <c r="C188">
        <v>448996937</v>
      </c>
      <c r="D188">
        <v>277867733</v>
      </c>
      <c r="E188">
        <v>1</v>
      </c>
      <c r="F188">
        <v>1</v>
      </c>
      <c r="G188">
        <v>1</v>
      </c>
      <c r="H188">
        <v>3</v>
      </c>
      <c r="I188" t="s">
        <v>1241</v>
      </c>
      <c r="J188" t="s">
        <v>1242</v>
      </c>
      <c r="K188" t="s">
        <v>1243</v>
      </c>
      <c r="L188">
        <v>1346</v>
      </c>
      <c r="N188">
        <v>1009</v>
      </c>
      <c r="O188" t="s">
        <v>441</v>
      </c>
      <c r="P188" t="s">
        <v>441</v>
      </c>
      <c r="Q188">
        <v>1</v>
      </c>
      <c r="X188">
        <v>3</v>
      </c>
      <c r="Y188">
        <v>174.93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0</v>
      </c>
      <c r="AF188" t="s">
        <v>23</v>
      </c>
      <c r="AG188">
        <v>0</v>
      </c>
      <c r="AH188">
        <v>2</v>
      </c>
      <c r="AI188">
        <v>448996949</v>
      </c>
      <c r="AJ188">
        <v>188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</row>
    <row r="189" spans="1:44" x14ac:dyDescent="0.2">
      <c r="A189">
        <f>ROW(Source!A92)</f>
        <v>92</v>
      </c>
      <c r="B189">
        <v>448996972</v>
      </c>
      <c r="C189">
        <v>448996937</v>
      </c>
      <c r="D189">
        <v>277867826</v>
      </c>
      <c r="E189">
        <v>1</v>
      </c>
      <c r="F189">
        <v>1</v>
      </c>
      <c r="G189">
        <v>1</v>
      </c>
      <c r="H189">
        <v>3</v>
      </c>
      <c r="I189" t="s">
        <v>1323</v>
      </c>
      <c r="J189" t="s">
        <v>1324</v>
      </c>
      <c r="K189" t="s">
        <v>1325</v>
      </c>
      <c r="L189">
        <v>1348</v>
      </c>
      <c r="N189">
        <v>1009</v>
      </c>
      <c r="O189" t="s">
        <v>83</v>
      </c>
      <c r="P189" t="s">
        <v>83</v>
      </c>
      <c r="Q189">
        <v>1000</v>
      </c>
      <c r="X189">
        <v>1.0000000000000001E-5</v>
      </c>
      <c r="Y189">
        <v>88150.96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 t="s">
        <v>23</v>
      </c>
      <c r="AG189">
        <v>0</v>
      </c>
      <c r="AH189">
        <v>2</v>
      </c>
      <c r="AI189">
        <v>448996950</v>
      </c>
      <c r="AJ189">
        <v>189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</row>
    <row r="190" spans="1:44" x14ac:dyDescent="0.2">
      <c r="A190">
        <f>ROW(Source!A92)</f>
        <v>92</v>
      </c>
      <c r="B190">
        <v>448996973</v>
      </c>
      <c r="C190">
        <v>448996937</v>
      </c>
      <c r="D190">
        <v>277869630</v>
      </c>
      <c r="E190">
        <v>1</v>
      </c>
      <c r="F190">
        <v>1</v>
      </c>
      <c r="G190">
        <v>1</v>
      </c>
      <c r="H190">
        <v>3</v>
      </c>
      <c r="I190" t="s">
        <v>1326</v>
      </c>
      <c r="J190" t="s">
        <v>1327</v>
      </c>
      <c r="K190" t="s">
        <v>1328</v>
      </c>
      <c r="L190">
        <v>1348</v>
      </c>
      <c r="N190">
        <v>1009</v>
      </c>
      <c r="O190" t="s">
        <v>83</v>
      </c>
      <c r="P190" t="s">
        <v>83</v>
      </c>
      <c r="Q190">
        <v>1000</v>
      </c>
      <c r="X190">
        <v>1E-4</v>
      </c>
      <c r="Y190">
        <v>231787.35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0</v>
      </c>
      <c r="AF190" t="s">
        <v>23</v>
      </c>
      <c r="AG190">
        <v>0</v>
      </c>
      <c r="AH190">
        <v>2</v>
      </c>
      <c r="AI190">
        <v>448996951</v>
      </c>
      <c r="AJ190">
        <v>190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</row>
    <row r="191" spans="1:44" x14ac:dyDescent="0.2">
      <c r="A191">
        <f>ROW(Source!A92)</f>
        <v>92</v>
      </c>
      <c r="B191">
        <v>448996974</v>
      </c>
      <c r="C191">
        <v>448996937</v>
      </c>
      <c r="D191">
        <v>277562772</v>
      </c>
      <c r="E191">
        <v>109</v>
      </c>
      <c r="F191">
        <v>1</v>
      </c>
      <c r="G191">
        <v>1</v>
      </c>
      <c r="H191">
        <v>3</v>
      </c>
      <c r="I191" t="s">
        <v>192</v>
      </c>
      <c r="J191" t="s">
        <v>3</v>
      </c>
      <c r="K191" t="s">
        <v>193</v>
      </c>
      <c r="L191">
        <v>1348</v>
      </c>
      <c r="N191">
        <v>1009</v>
      </c>
      <c r="O191" t="s">
        <v>83</v>
      </c>
      <c r="P191" t="s">
        <v>83</v>
      </c>
      <c r="Q191">
        <v>1000</v>
      </c>
      <c r="X191">
        <v>1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 t="s">
        <v>23</v>
      </c>
      <c r="AG191">
        <v>0</v>
      </c>
      <c r="AH191">
        <v>2</v>
      </c>
      <c r="AI191">
        <v>448996952</v>
      </c>
      <c r="AJ191">
        <v>191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</row>
    <row r="192" spans="1:44" x14ac:dyDescent="0.2">
      <c r="A192">
        <f>ROW(Source!A92)</f>
        <v>92</v>
      </c>
      <c r="B192">
        <v>448996975</v>
      </c>
      <c r="C192">
        <v>448996937</v>
      </c>
      <c r="D192">
        <v>277875719</v>
      </c>
      <c r="E192">
        <v>1</v>
      </c>
      <c r="F192">
        <v>1</v>
      </c>
      <c r="G192">
        <v>1</v>
      </c>
      <c r="H192">
        <v>3</v>
      </c>
      <c r="I192" t="s">
        <v>1329</v>
      </c>
      <c r="J192" t="s">
        <v>1330</v>
      </c>
      <c r="K192" t="s">
        <v>1331</v>
      </c>
      <c r="L192">
        <v>1348</v>
      </c>
      <c r="N192">
        <v>1009</v>
      </c>
      <c r="O192" t="s">
        <v>83</v>
      </c>
      <c r="P192" t="s">
        <v>83</v>
      </c>
      <c r="Q192">
        <v>1000</v>
      </c>
      <c r="X192">
        <v>1E-4</v>
      </c>
      <c r="Y192">
        <v>105278.81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0</v>
      </c>
      <c r="AF192" t="s">
        <v>23</v>
      </c>
      <c r="AG192">
        <v>0</v>
      </c>
      <c r="AH192">
        <v>2</v>
      </c>
      <c r="AI192">
        <v>448996953</v>
      </c>
      <c r="AJ192">
        <v>192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</row>
    <row r="193" spans="1:44" x14ac:dyDescent="0.2">
      <c r="A193">
        <f>ROW(Source!A92)</f>
        <v>92</v>
      </c>
      <c r="B193">
        <v>448996976</v>
      </c>
      <c r="C193">
        <v>448996937</v>
      </c>
      <c r="D193">
        <v>277878888</v>
      </c>
      <c r="E193">
        <v>1</v>
      </c>
      <c r="F193">
        <v>1</v>
      </c>
      <c r="G193">
        <v>1</v>
      </c>
      <c r="H193">
        <v>3</v>
      </c>
      <c r="I193" t="s">
        <v>1332</v>
      </c>
      <c r="J193" t="s">
        <v>1333</v>
      </c>
      <c r="K193" t="s">
        <v>1334</v>
      </c>
      <c r="L193">
        <v>1302</v>
      </c>
      <c r="N193">
        <v>1003</v>
      </c>
      <c r="O193" t="s">
        <v>588</v>
      </c>
      <c r="P193" t="s">
        <v>588</v>
      </c>
      <c r="Q193">
        <v>10</v>
      </c>
      <c r="X193">
        <v>1.8700000000000001E-2</v>
      </c>
      <c r="Y193">
        <v>307.83999999999997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0</v>
      </c>
      <c r="AF193" t="s">
        <v>23</v>
      </c>
      <c r="AG193">
        <v>0</v>
      </c>
      <c r="AH193">
        <v>2</v>
      </c>
      <c r="AI193">
        <v>448996954</v>
      </c>
      <c r="AJ193">
        <v>193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</row>
    <row r="194" spans="1:44" x14ac:dyDescent="0.2">
      <c r="A194">
        <f>ROW(Source!A92)</f>
        <v>92</v>
      </c>
      <c r="B194">
        <v>448996977</v>
      </c>
      <c r="C194">
        <v>448996937</v>
      </c>
      <c r="D194">
        <v>277879137</v>
      </c>
      <c r="E194">
        <v>1</v>
      </c>
      <c r="F194">
        <v>1</v>
      </c>
      <c r="G194">
        <v>1</v>
      </c>
      <c r="H194">
        <v>3</v>
      </c>
      <c r="I194" t="s">
        <v>1335</v>
      </c>
      <c r="J194" t="s">
        <v>1336</v>
      </c>
      <c r="K194" t="s">
        <v>1337</v>
      </c>
      <c r="L194">
        <v>1348</v>
      </c>
      <c r="N194">
        <v>1009</v>
      </c>
      <c r="O194" t="s">
        <v>83</v>
      </c>
      <c r="P194" t="s">
        <v>83</v>
      </c>
      <c r="Q194">
        <v>1000</v>
      </c>
      <c r="X194">
        <v>3.0000000000000001E-5</v>
      </c>
      <c r="Y194">
        <v>60258.2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 t="s">
        <v>23</v>
      </c>
      <c r="AG194">
        <v>0</v>
      </c>
      <c r="AH194">
        <v>2</v>
      </c>
      <c r="AI194">
        <v>448996955</v>
      </c>
      <c r="AJ194">
        <v>194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</row>
    <row r="195" spans="1:44" x14ac:dyDescent="0.2">
      <c r="A195">
        <f>ROW(Source!A92)</f>
        <v>92</v>
      </c>
      <c r="B195">
        <v>448996978</v>
      </c>
      <c r="C195">
        <v>448996937</v>
      </c>
      <c r="D195">
        <v>277879986</v>
      </c>
      <c r="E195">
        <v>1</v>
      </c>
      <c r="F195">
        <v>1</v>
      </c>
      <c r="G195">
        <v>1</v>
      </c>
      <c r="H195">
        <v>3</v>
      </c>
      <c r="I195" t="s">
        <v>1338</v>
      </c>
      <c r="J195" t="s">
        <v>1339</v>
      </c>
      <c r="K195" t="s">
        <v>1340</v>
      </c>
      <c r="L195">
        <v>1348</v>
      </c>
      <c r="N195">
        <v>1009</v>
      </c>
      <c r="O195" t="s">
        <v>83</v>
      </c>
      <c r="P195" t="s">
        <v>83</v>
      </c>
      <c r="Q195">
        <v>1000</v>
      </c>
      <c r="X195">
        <v>1.9400000000000001E-3</v>
      </c>
      <c r="Y195">
        <v>136760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0</v>
      </c>
      <c r="AF195" t="s">
        <v>23</v>
      </c>
      <c r="AG195">
        <v>0</v>
      </c>
      <c r="AH195">
        <v>2</v>
      </c>
      <c r="AI195">
        <v>448996956</v>
      </c>
      <c r="AJ195">
        <v>195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</row>
    <row r="196" spans="1:44" x14ac:dyDescent="0.2">
      <c r="A196">
        <f>ROW(Source!A92)</f>
        <v>92</v>
      </c>
      <c r="B196">
        <v>448996979</v>
      </c>
      <c r="C196">
        <v>448996937</v>
      </c>
      <c r="D196">
        <v>277882400</v>
      </c>
      <c r="E196">
        <v>1</v>
      </c>
      <c r="F196">
        <v>1</v>
      </c>
      <c r="G196">
        <v>1</v>
      </c>
      <c r="H196">
        <v>3</v>
      </c>
      <c r="I196" t="s">
        <v>1341</v>
      </c>
      <c r="J196" t="s">
        <v>1342</v>
      </c>
      <c r="K196" t="s">
        <v>1343</v>
      </c>
      <c r="L196">
        <v>1339</v>
      </c>
      <c r="N196">
        <v>1007</v>
      </c>
      <c r="O196" t="s">
        <v>49</v>
      </c>
      <c r="P196" t="s">
        <v>49</v>
      </c>
      <c r="Q196">
        <v>1</v>
      </c>
      <c r="X196">
        <v>1.0300000000000001E-3</v>
      </c>
      <c r="Y196">
        <v>16496.03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0</v>
      </c>
      <c r="AF196" t="s">
        <v>23</v>
      </c>
      <c r="AG196">
        <v>0</v>
      </c>
      <c r="AH196">
        <v>2</v>
      </c>
      <c r="AI196">
        <v>448996957</v>
      </c>
      <c r="AJ196">
        <v>196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</row>
    <row r="197" spans="1:44" x14ac:dyDescent="0.2">
      <c r="A197">
        <f>ROW(Source!A92)</f>
        <v>92</v>
      </c>
      <c r="B197">
        <v>448996980</v>
      </c>
      <c r="C197">
        <v>448996937</v>
      </c>
      <c r="D197">
        <v>277896146</v>
      </c>
      <c r="E197">
        <v>1</v>
      </c>
      <c r="F197">
        <v>1</v>
      </c>
      <c r="G197">
        <v>1</v>
      </c>
      <c r="H197">
        <v>3</v>
      </c>
      <c r="I197" t="s">
        <v>1344</v>
      </c>
      <c r="J197" t="s">
        <v>1345</v>
      </c>
      <c r="K197" t="s">
        <v>1346</v>
      </c>
      <c r="L197">
        <v>1348</v>
      </c>
      <c r="N197">
        <v>1009</v>
      </c>
      <c r="O197" t="s">
        <v>83</v>
      </c>
      <c r="P197" t="s">
        <v>83</v>
      </c>
      <c r="Q197">
        <v>1000</v>
      </c>
      <c r="X197">
        <v>3.1E-4</v>
      </c>
      <c r="Y197">
        <v>51280.15</v>
      </c>
      <c r="Z197">
        <v>0</v>
      </c>
      <c r="AA197">
        <v>0</v>
      </c>
      <c r="AB197">
        <v>0</v>
      </c>
      <c r="AC197">
        <v>0</v>
      </c>
      <c r="AD197">
        <v>1</v>
      </c>
      <c r="AE197">
        <v>0</v>
      </c>
      <c r="AF197" t="s">
        <v>23</v>
      </c>
      <c r="AG197">
        <v>0</v>
      </c>
      <c r="AH197">
        <v>2</v>
      </c>
      <c r="AI197">
        <v>448996958</v>
      </c>
      <c r="AJ197">
        <v>197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</row>
    <row r="198" spans="1:44" x14ac:dyDescent="0.2">
      <c r="A198">
        <f>ROW(Source!A92)</f>
        <v>92</v>
      </c>
      <c r="B198">
        <v>448996981</v>
      </c>
      <c r="C198">
        <v>448996937</v>
      </c>
      <c r="D198">
        <v>277896835</v>
      </c>
      <c r="E198">
        <v>1</v>
      </c>
      <c r="F198">
        <v>1</v>
      </c>
      <c r="G198">
        <v>1</v>
      </c>
      <c r="H198">
        <v>3</v>
      </c>
      <c r="I198" t="s">
        <v>1347</v>
      </c>
      <c r="J198" t="s">
        <v>1348</v>
      </c>
      <c r="K198" t="s">
        <v>1349</v>
      </c>
      <c r="L198">
        <v>1348</v>
      </c>
      <c r="N198">
        <v>1009</v>
      </c>
      <c r="O198" t="s">
        <v>83</v>
      </c>
      <c r="P198" t="s">
        <v>83</v>
      </c>
      <c r="Q198">
        <v>1000</v>
      </c>
      <c r="X198">
        <v>5.9999999999999995E-4</v>
      </c>
      <c r="Y198">
        <v>98526.45</v>
      </c>
      <c r="Z198">
        <v>0</v>
      </c>
      <c r="AA198">
        <v>0</v>
      </c>
      <c r="AB198">
        <v>0</v>
      </c>
      <c r="AC198">
        <v>0</v>
      </c>
      <c r="AD198">
        <v>1</v>
      </c>
      <c r="AE198">
        <v>0</v>
      </c>
      <c r="AF198" t="s">
        <v>23</v>
      </c>
      <c r="AG198">
        <v>0</v>
      </c>
      <c r="AH198">
        <v>2</v>
      </c>
      <c r="AI198">
        <v>448996959</v>
      </c>
      <c r="AJ198">
        <v>198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</row>
    <row r="199" spans="1:44" x14ac:dyDescent="0.2">
      <c r="A199">
        <f>ROW(Source!A94)</f>
        <v>94</v>
      </c>
      <c r="B199">
        <v>448997006</v>
      </c>
      <c r="C199">
        <v>448996983</v>
      </c>
      <c r="D199">
        <v>277560281</v>
      </c>
      <c r="E199">
        <v>109</v>
      </c>
      <c r="F199">
        <v>1</v>
      </c>
      <c r="G199">
        <v>1</v>
      </c>
      <c r="H199">
        <v>1</v>
      </c>
      <c r="I199" t="s">
        <v>1299</v>
      </c>
      <c r="J199" t="s">
        <v>3</v>
      </c>
      <c r="K199" t="s">
        <v>1300</v>
      </c>
      <c r="L199">
        <v>1191</v>
      </c>
      <c r="N199">
        <v>1013</v>
      </c>
      <c r="O199" t="s">
        <v>1203</v>
      </c>
      <c r="P199" t="s">
        <v>1203</v>
      </c>
      <c r="Q199">
        <v>1</v>
      </c>
      <c r="X199">
        <v>14.1</v>
      </c>
      <c r="Y199">
        <v>0</v>
      </c>
      <c r="Z199">
        <v>0</v>
      </c>
      <c r="AA199">
        <v>0</v>
      </c>
      <c r="AB199">
        <v>446.58</v>
      </c>
      <c r="AC199">
        <v>0</v>
      </c>
      <c r="AD199">
        <v>1</v>
      </c>
      <c r="AE199">
        <v>1</v>
      </c>
      <c r="AF199" t="s">
        <v>3</v>
      </c>
      <c r="AG199">
        <v>14.1</v>
      </c>
      <c r="AH199">
        <v>2</v>
      </c>
      <c r="AI199">
        <v>448996984</v>
      </c>
      <c r="AJ199">
        <v>199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</row>
    <row r="200" spans="1:44" x14ac:dyDescent="0.2">
      <c r="A200">
        <f>ROW(Source!A94)</f>
        <v>94</v>
      </c>
      <c r="B200">
        <v>448997007</v>
      </c>
      <c r="C200">
        <v>448996983</v>
      </c>
      <c r="D200">
        <v>277560491</v>
      </c>
      <c r="E200">
        <v>109</v>
      </c>
      <c r="F200">
        <v>1</v>
      </c>
      <c r="G200">
        <v>1</v>
      </c>
      <c r="H200">
        <v>1</v>
      </c>
      <c r="I200" t="s">
        <v>1204</v>
      </c>
      <c r="J200" t="s">
        <v>3</v>
      </c>
      <c r="K200" t="s">
        <v>1205</v>
      </c>
      <c r="L200">
        <v>1191</v>
      </c>
      <c r="N200">
        <v>1013</v>
      </c>
      <c r="O200" t="s">
        <v>1203</v>
      </c>
      <c r="P200" t="s">
        <v>1203</v>
      </c>
      <c r="Q200">
        <v>1</v>
      </c>
      <c r="X200">
        <v>1.75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</v>
      </c>
      <c r="AE200">
        <v>2</v>
      </c>
      <c r="AF200" t="s">
        <v>3</v>
      </c>
      <c r="AG200">
        <v>1.75</v>
      </c>
      <c r="AH200">
        <v>2</v>
      </c>
      <c r="AI200">
        <v>448996985</v>
      </c>
      <c r="AJ200">
        <v>200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</row>
    <row r="201" spans="1:44" x14ac:dyDescent="0.2">
      <c r="A201">
        <f>ROW(Source!A94)</f>
        <v>94</v>
      </c>
      <c r="B201">
        <v>448997008</v>
      </c>
      <c r="C201">
        <v>448996983</v>
      </c>
      <c r="D201">
        <v>277944579</v>
      </c>
      <c r="E201">
        <v>1</v>
      </c>
      <c r="F201">
        <v>1</v>
      </c>
      <c r="G201">
        <v>1</v>
      </c>
      <c r="H201">
        <v>2</v>
      </c>
      <c r="I201" t="s">
        <v>1301</v>
      </c>
      <c r="J201" t="s">
        <v>1302</v>
      </c>
      <c r="K201" t="s">
        <v>1303</v>
      </c>
      <c r="L201">
        <v>1368</v>
      </c>
      <c r="N201">
        <v>1011</v>
      </c>
      <c r="O201" t="s">
        <v>1100</v>
      </c>
      <c r="P201" t="s">
        <v>1100</v>
      </c>
      <c r="Q201">
        <v>1</v>
      </c>
      <c r="X201">
        <v>0.1</v>
      </c>
      <c r="Y201">
        <v>0</v>
      </c>
      <c r="Z201">
        <v>1803.79</v>
      </c>
      <c r="AA201">
        <v>658.89</v>
      </c>
      <c r="AB201">
        <v>0</v>
      </c>
      <c r="AC201">
        <v>0</v>
      </c>
      <c r="AD201">
        <v>1</v>
      </c>
      <c r="AE201">
        <v>0</v>
      </c>
      <c r="AF201" t="s">
        <v>3</v>
      </c>
      <c r="AG201">
        <v>0.1</v>
      </c>
      <c r="AH201">
        <v>2</v>
      </c>
      <c r="AI201">
        <v>448996986</v>
      </c>
      <c r="AJ201">
        <v>201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</row>
    <row r="202" spans="1:44" x14ac:dyDescent="0.2">
      <c r="A202">
        <f>ROW(Source!A94)</f>
        <v>94</v>
      </c>
      <c r="B202">
        <v>448997009</v>
      </c>
      <c r="C202">
        <v>448996983</v>
      </c>
      <c r="D202">
        <v>277944622</v>
      </c>
      <c r="E202">
        <v>1</v>
      </c>
      <c r="F202">
        <v>1</v>
      </c>
      <c r="G202">
        <v>1</v>
      </c>
      <c r="H202">
        <v>2</v>
      </c>
      <c r="I202" t="s">
        <v>1220</v>
      </c>
      <c r="J202" t="s">
        <v>1221</v>
      </c>
      <c r="K202" t="s">
        <v>1222</v>
      </c>
      <c r="L202">
        <v>1368</v>
      </c>
      <c r="N202">
        <v>1011</v>
      </c>
      <c r="O202" t="s">
        <v>1100</v>
      </c>
      <c r="P202" t="s">
        <v>1100</v>
      </c>
      <c r="Q202">
        <v>1</v>
      </c>
      <c r="X202">
        <v>0.13</v>
      </c>
      <c r="Y202">
        <v>0</v>
      </c>
      <c r="Z202">
        <v>1551.19</v>
      </c>
      <c r="AA202">
        <v>658.89</v>
      </c>
      <c r="AB202">
        <v>0</v>
      </c>
      <c r="AC202">
        <v>0</v>
      </c>
      <c r="AD202">
        <v>1</v>
      </c>
      <c r="AE202">
        <v>0</v>
      </c>
      <c r="AF202" t="s">
        <v>3</v>
      </c>
      <c r="AG202">
        <v>0.13</v>
      </c>
      <c r="AH202">
        <v>2</v>
      </c>
      <c r="AI202">
        <v>448996987</v>
      </c>
      <c r="AJ202">
        <v>202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</row>
    <row r="203" spans="1:44" x14ac:dyDescent="0.2">
      <c r="A203">
        <f>ROW(Source!A94)</f>
        <v>94</v>
      </c>
      <c r="B203">
        <v>448997010</v>
      </c>
      <c r="C203">
        <v>448996983</v>
      </c>
      <c r="D203">
        <v>277944636</v>
      </c>
      <c r="E203">
        <v>1</v>
      </c>
      <c r="F203">
        <v>1</v>
      </c>
      <c r="G203">
        <v>1</v>
      </c>
      <c r="H203">
        <v>2</v>
      </c>
      <c r="I203" t="s">
        <v>1304</v>
      </c>
      <c r="J203" t="s">
        <v>1305</v>
      </c>
      <c r="K203" t="s">
        <v>1306</v>
      </c>
      <c r="L203">
        <v>1368</v>
      </c>
      <c r="N203">
        <v>1011</v>
      </c>
      <c r="O203" t="s">
        <v>1100</v>
      </c>
      <c r="P203" t="s">
        <v>1100</v>
      </c>
      <c r="Q203">
        <v>1</v>
      </c>
      <c r="X203">
        <v>1.33</v>
      </c>
      <c r="Y203">
        <v>0</v>
      </c>
      <c r="Z203">
        <v>2513.84</v>
      </c>
      <c r="AA203">
        <v>702.82</v>
      </c>
      <c r="AB203">
        <v>0</v>
      </c>
      <c r="AC203">
        <v>0</v>
      </c>
      <c r="AD203">
        <v>1</v>
      </c>
      <c r="AE203">
        <v>0</v>
      </c>
      <c r="AF203" t="s">
        <v>3</v>
      </c>
      <c r="AG203">
        <v>1.33</v>
      </c>
      <c r="AH203">
        <v>2</v>
      </c>
      <c r="AI203">
        <v>448996988</v>
      </c>
      <c r="AJ203">
        <v>203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</row>
    <row r="204" spans="1:44" x14ac:dyDescent="0.2">
      <c r="A204">
        <f>ROW(Source!A94)</f>
        <v>94</v>
      </c>
      <c r="B204">
        <v>448997011</v>
      </c>
      <c r="C204">
        <v>448996983</v>
      </c>
      <c r="D204">
        <v>277945805</v>
      </c>
      <c r="E204">
        <v>1</v>
      </c>
      <c r="F204">
        <v>1</v>
      </c>
      <c r="G204">
        <v>1</v>
      </c>
      <c r="H204">
        <v>2</v>
      </c>
      <c r="I204" t="s">
        <v>1206</v>
      </c>
      <c r="J204" t="s">
        <v>1207</v>
      </c>
      <c r="K204" t="s">
        <v>1208</v>
      </c>
      <c r="L204">
        <v>1368</v>
      </c>
      <c r="N204">
        <v>1011</v>
      </c>
      <c r="O204" t="s">
        <v>1100</v>
      </c>
      <c r="P204" t="s">
        <v>1100</v>
      </c>
      <c r="Q204">
        <v>1</v>
      </c>
      <c r="X204">
        <v>0.19</v>
      </c>
      <c r="Y204">
        <v>0</v>
      </c>
      <c r="Z204">
        <v>477.92</v>
      </c>
      <c r="AA204">
        <v>490.51</v>
      </c>
      <c r="AB204">
        <v>0</v>
      </c>
      <c r="AC204">
        <v>0</v>
      </c>
      <c r="AD204">
        <v>1</v>
      </c>
      <c r="AE204">
        <v>0</v>
      </c>
      <c r="AF204" t="s">
        <v>3</v>
      </c>
      <c r="AG204">
        <v>0.19</v>
      </c>
      <c r="AH204">
        <v>2</v>
      </c>
      <c r="AI204">
        <v>448996989</v>
      </c>
      <c r="AJ204">
        <v>204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</row>
    <row r="205" spans="1:44" x14ac:dyDescent="0.2">
      <c r="A205">
        <f>ROW(Source!A94)</f>
        <v>94</v>
      </c>
      <c r="B205">
        <v>448997012</v>
      </c>
      <c r="C205">
        <v>448996983</v>
      </c>
      <c r="D205">
        <v>277946018</v>
      </c>
      <c r="E205">
        <v>1</v>
      </c>
      <c r="F205">
        <v>1</v>
      </c>
      <c r="G205">
        <v>1</v>
      </c>
      <c r="H205">
        <v>2</v>
      </c>
      <c r="I205" t="s">
        <v>1308</v>
      </c>
      <c r="J205" t="s">
        <v>1309</v>
      </c>
      <c r="K205" t="s">
        <v>1310</v>
      </c>
      <c r="L205">
        <v>1368</v>
      </c>
      <c r="N205">
        <v>1011</v>
      </c>
      <c r="O205" t="s">
        <v>1100</v>
      </c>
      <c r="P205" t="s">
        <v>1100</v>
      </c>
      <c r="Q205">
        <v>1</v>
      </c>
      <c r="X205">
        <v>0.67</v>
      </c>
      <c r="Y205">
        <v>0</v>
      </c>
      <c r="Z205">
        <v>4.3499999999999996</v>
      </c>
      <c r="AA205">
        <v>0</v>
      </c>
      <c r="AB205">
        <v>0</v>
      </c>
      <c r="AC205">
        <v>0</v>
      </c>
      <c r="AD205">
        <v>1</v>
      </c>
      <c r="AE205">
        <v>0</v>
      </c>
      <c r="AF205" t="s">
        <v>3</v>
      </c>
      <c r="AG205">
        <v>0.67</v>
      </c>
      <c r="AH205">
        <v>2</v>
      </c>
      <c r="AI205">
        <v>448996990</v>
      </c>
      <c r="AJ205">
        <v>205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</row>
    <row r="206" spans="1:44" x14ac:dyDescent="0.2">
      <c r="A206">
        <f>ROW(Source!A94)</f>
        <v>94</v>
      </c>
      <c r="B206">
        <v>448997013</v>
      </c>
      <c r="C206">
        <v>448996983</v>
      </c>
      <c r="D206">
        <v>277946051</v>
      </c>
      <c r="E206">
        <v>1</v>
      </c>
      <c r="F206">
        <v>1</v>
      </c>
      <c r="G206">
        <v>1</v>
      </c>
      <c r="H206">
        <v>2</v>
      </c>
      <c r="I206" t="s">
        <v>1311</v>
      </c>
      <c r="J206" t="s">
        <v>1312</v>
      </c>
      <c r="K206" t="s">
        <v>1313</v>
      </c>
      <c r="L206">
        <v>1368</v>
      </c>
      <c r="N206">
        <v>1011</v>
      </c>
      <c r="O206" t="s">
        <v>1100</v>
      </c>
      <c r="P206" t="s">
        <v>1100</v>
      </c>
      <c r="Q206">
        <v>1</v>
      </c>
      <c r="X206">
        <v>0.57999999999999996</v>
      </c>
      <c r="Y206">
        <v>0</v>
      </c>
      <c r="Z206">
        <v>64.790000000000006</v>
      </c>
      <c r="AA206">
        <v>0</v>
      </c>
      <c r="AB206">
        <v>0</v>
      </c>
      <c r="AC206">
        <v>0</v>
      </c>
      <c r="AD206">
        <v>1</v>
      </c>
      <c r="AE206">
        <v>0</v>
      </c>
      <c r="AF206" t="s">
        <v>3</v>
      </c>
      <c r="AG206">
        <v>0.57999999999999996</v>
      </c>
      <c r="AH206">
        <v>2</v>
      </c>
      <c r="AI206">
        <v>448996991</v>
      </c>
      <c r="AJ206">
        <v>206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</row>
    <row r="207" spans="1:44" x14ac:dyDescent="0.2">
      <c r="A207">
        <f>ROW(Source!A94)</f>
        <v>94</v>
      </c>
      <c r="B207">
        <v>448997014</v>
      </c>
      <c r="C207">
        <v>448996983</v>
      </c>
      <c r="D207">
        <v>277862586</v>
      </c>
      <c r="E207">
        <v>1</v>
      </c>
      <c r="F207">
        <v>1</v>
      </c>
      <c r="G207">
        <v>1</v>
      </c>
      <c r="H207">
        <v>3</v>
      </c>
      <c r="I207" t="s">
        <v>1314</v>
      </c>
      <c r="J207" t="s">
        <v>1315</v>
      </c>
      <c r="K207" t="s">
        <v>1316</v>
      </c>
      <c r="L207">
        <v>1339</v>
      </c>
      <c r="N207">
        <v>1007</v>
      </c>
      <c r="O207" t="s">
        <v>49</v>
      </c>
      <c r="P207" t="s">
        <v>49</v>
      </c>
      <c r="Q207">
        <v>1</v>
      </c>
      <c r="X207">
        <v>0.5</v>
      </c>
      <c r="Y207">
        <v>114.64</v>
      </c>
      <c r="Z207">
        <v>0</v>
      </c>
      <c r="AA207">
        <v>0</v>
      </c>
      <c r="AB207">
        <v>0</v>
      </c>
      <c r="AC207">
        <v>0</v>
      </c>
      <c r="AD207">
        <v>1</v>
      </c>
      <c r="AE207">
        <v>0</v>
      </c>
      <c r="AF207" t="s">
        <v>23</v>
      </c>
      <c r="AG207">
        <v>0</v>
      </c>
      <c r="AH207">
        <v>2</v>
      </c>
      <c r="AI207">
        <v>448996992</v>
      </c>
      <c r="AJ207">
        <v>207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</row>
    <row r="208" spans="1:44" x14ac:dyDescent="0.2">
      <c r="A208">
        <f>ROW(Source!A94)</f>
        <v>94</v>
      </c>
      <c r="B208">
        <v>448997015</v>
      </c>
      <c r="C208">
        <v>448996983</v>
      </c>
      <c r="D208">
        <v>277862590</v>
      </c>
      <c r="E208">
        <v>1</v>
      </c>
      <c r="F208">
        <v>1</v>
      </c>
      <c r="G208">
        <v>1</v>
      </c>
      <c r="H208">
        <v>3</v>
      </c>
      <c r="I208" t="s">
        <v>1317</v>
      </c>
      <c r="J208" t="s">
        <v>1318</v>
      </c>
      <c r="K208" t="s">
        <v>1319</v>
      </c>
      <c r="L208">
        <v>1346</v>
      </c>
      <c r="N208">
        <v>1009</v>
      </c>
      <c r="O208" t="s">
        <v>441</v>
      </c>
      <c r="P208" t="s">
        <v>441</v>
      </c>
      <c r="Q208">
        <v>1</v>
      </c>
      <c r="X208">
        <v>0.15</v>
      </c>
      <c r="Y208">
        <v>41.38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0</v>
      </c>
      <c r="AF208" t="s">
        <v>23</v>
      </c>
      <c r="AG208">
        <v>0</v>
      </c>
      <c r="AH208">
        <v>2</v>
      </c>
      <c r="AI208">
        <v>448996993</v>
      </c>
      <c r="AJ208">
        <v>208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</row>
    <row r="209" spans="1:44" x14ac:dyDescent="0.2">
      <c r="A209">
        <f>ROW(Source!A94)</f>
        <v>94</v>
      </c>
      <c r="B209">
        <v>448997016</v>
      </c>
      <c r="C209">
        <v>448996983</v>
      </c>
      <c r="D209">
        <v>277866682</v>
      </c>
      <c r="E209">
        <v>1</v>
      </c>
      <c r="F209">
        <v>1</v>
      </c>
      <c r="G209">
        <v>1</v>
      </c>
      <c r="H209">
        <v>3</v>
      </c>
      <c r="I209" t="s">
        <v>1320</v>
      </c>
      <c r="J209" t="s">
        <v>1321</v>
      </c>
      <c r="K209" t="s">
        <v>1322</v>
      </c>
      <c r="L209">
        <v>1346</v>
      </c>
      <c r="N209">
        <v>1009</v>
      </c>
      <c r="O209" t="s">
        <v>441</v>
      </c>
      <c r="P209" t="s">
        <v>441</v>
      </c>
      <c r="Q209">
        <v>1</v>
      </c>
      <c r="X209">
        <v>2.6</v>
      </c>
      <c r="Y209">
        <v>155.63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0</v>
      </c>
      <c r="AF209" t="s">
        <v>23</v>
      </c>
      <c r="AG209">
        <v>0</v>
      </c>
      <c r="AH209">
        <v>2</v>
      </c>
      <c r="AI209">
        <v>448996994</v>
      </c>
      <c r="AJ209">
        <v>209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</row>
    <row r="210" spans="1:44" x14ac:dyDescent="0.2">
      <c r="A210">
        <f>ROW(Source!A94)</f>
        <v>94</v>
      </c>
      <c r="B210">
        <v>448997017</v>
      </c>
      <c r="C210">
        <v>448996983</v>
      </c>
      <c r="D210">
        <v>277867733</v>
      </c>
      <c r="E210">
        <v>1</v>
      </c>
      <c r="F210">
        <v>1</v>
      </c>
      <c r="G210">
        <v>1</v>
      </c>
      <c r="H210">
        <v>3</v>
      </c>
      <c r="I210" t="s">
        <v>1241</v>
      </c>
      <c r="J210" t="s">
        <v>1242</v>
      </c>
      <c r="K210" t="s">
        <v>1243</v>
      </c>
      <c r="L210">
        <v>1346</v>
      </c>
      <c r="N210">
        <v>1009</v>
      </c>
      <c r="O210" t="s">
        <v>441</v>
      </c>
      <c r="P210" t="s">
        <v>441</v>
      </c>
      <c r="Q210">
        <v>1</v>
      </c>
      <c r="X210">
        <v>3</v>
      </c>
      <c r="Y210">
        <v>174.93</v>
      </c>
      <c r="Z210">
        <v>0</v>
      </c>
      <c r="AA210">
        <v>0</v>
      </c>
      <c r="AB210">
        <v>0</v>
      </c>
      <c r="AC210">
        <v>0</v>
      </c>
      <c r="AD210">
        <v>1</v>
      </c>
      <c r="AE210">
        <v>0</v>
      </c>
      <c r="AF210" t="s">
        <v>23</v>
      </c>
      <c r="AG210">
        <v>0</v>
      </c>
      <c r="AH210">
        <v>2</v>
      </c>
      <c r="AI210">
        <v>448996995</v>
      </c>
      <c r="AJ210">
        <v>210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</row>
    <row r="211" spans="1:44" x14ac:dyDescent="0.2">
      <c r="A211">
        <f>ROW(Source!A94)</f>
        <v>94</v>
      </c>
      <c r="B211">
        <v>448997018</v>
      </c>
      <c r="C211">
        <v>448996983</v>
      </c>
      <c r="D211">
        <v>277867826</v>
      </c>
      <c r="E211">
        <v>1</v>
      </c>
      <c r="F211">
        <v>1</v>
      </c>
      <c r="G211">
        <v>1</v>
      </c>
      <c r="H211">
        <v>3</v>
      </c>
      <c r="I211" t="s">
        <v>1323</v>
      </c>
      <c r="J211" t="s">
        <v>1324</v>
      </c>
      <c r="K211" t="s">
        <v>1325</v>
      </c>
      <c r="L211">
        <v>1348</v>
      </c>
      <c r="N211">
        <v>1009</v>
      </c>
      <c r="O211" t="s">
        <v>83</v>
      </c>
      <c r="P211" t="s">
        <v>83</v>
      </c>
      <c r="Q211">
        <v>1000</v>
      </c>
      <c r="X211">
        <v>1.0000000000000001E-5</v>
      </c>
      <c r="Y211">
        <v>88150.96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0</v>
      </c>
      <c r="AF211" t="s">
        <v>23</v>
      </c>
      <c r="AG211">
        <v>0</v>
      </c>
      <c r="AH211">
        <v>2</v>
      </c>
      <c r="AI211">
        <v>448996996</v>
      </c>
      <c r="AJ211">
        <v>211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</row>
    <row r="212" spans="1:44" x14ac:dyDescent="0.2">
      <c r="A212">
        <f>ROW(Source!A94)</f>
        <v>94</v>
      </c>
      <c r="B212">
        <v>448997019</v>
      </c>
      <c r="C212">
        <v>448996983</v>
      </c>
      <c r="D212">
        <v>277869630</v>
      </c>
      <c r="E212">
        <v>1</v>
      </c>
      <c r="F212">
        <v>1</v>
      </c>
      <c r="G212">
        <v>1</v>
      </c>
      <c r="H212">
        <v>3</v>
      </c>
      <c r="I212" t="s">
        <v>1326</v>
      </c>
      <c r="J212" t="s">
        <v>1327</v>
      </c>
      <c r="K212" t="s">
        <v>1328</v>
      </c>
      <c r="L212">
        <v>1348</v>
      </c>
      <c r="N212">
        <v>1009</v>
      </c>
      <c r="O212" t="s">
        <v>83</v>
      </c>
      <c r="P212" t="s">
        <v>83</v>
      </c>
      <c r="Q212">
        <v>1000</v>
      </c>
      <c r="X212">
        <v>1E-4</v>
      </c>
      <c r="Y212">
        <v>231787.35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0</v>
      </c>
      <c r="AF212" t="s">
        <v>23</v>
      </c>
      <c r="AG212">
        <v>0</v>
      </c>
      <c r="AH212">
        <v>2</v>
      </c>
      <c r="AI212">
        <v>448996997</v>
      </c>
      <c r="AJ212">
        <v>212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</row>
    <row r="213" spans="1:44" x14ac:dyDescent="0.2">
      <c r="A213">
        <f>ROW(Source!A94)</f>
        <v>94</v>
      </c>
      <c r="B213">
        <v>448997020</v>
      </c>
      <c r="C213">
        <v>448996983</v>
      </c>
      <c r="D213">
        <v>277562772</v>
      </c>
      <c r="E213">
        <v>109</v>
      </c>
      <c r="F213">
        <v>1</v>
      </c>
      <c r="G213">
        <v>1</v>
      </c>
      <c r="H213">
        <v>3</v>
      </c>
      <c r="I213" t="s">
        <v>192</v>
      </c>
      <c r="J213" t="s">
        <v>3</v>
      </c>
      <c r="K213" t="s">
        <v>193</v>
      </c>
      <c r="L213">
        <v>1348</v>
      </c>
      <c r="N213">
        <v>1009</v>
      </c>
      <c r="O213" t="s">
        <v>83</v>
      </c>
      <c r="P213" t="s">
        <v>83</v>
      </c>
      <c r="Q213">
        <v>1000</v>
      </c>
      <c r="X213">
        <v>1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 t="s">
        <v>23</v>
      </c>
      <c r="AG213">
        <v>0</v>
      </c>
      <c r="AH213">
        <v>2</v>
      </c>
      <c r="AI213">
        <v>448996998</v>
      </c>
      <c r="AJ213">
        <v>213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</row>
    <row r="214" spans="1:44" x14ac:dyDescent="0.2">
      <c r="A214">
        <f>ROW(Source!A94)</f>
        <v>94</v>
      </c>
      <c r="B214">
        <v>448997021</v>
      </c>
      <c r="C214">
        <v>448996983</v>
      </c>
      <c r="D214">
        <v>277875719</v>
      </c>
      <c r="E214">
        <v>1</v>
      </c>
      <c r="F214">
        <v>1</v>
      </c>
      <c r="G214">
        <v>1</v>
      </c>
      <c r="H214">
        <v>3</v>
      </c>
      <c r="I214" t="s">
        <v>1329</v>
      </c>
      <c r="J214" t="s">
        <v>1330</v>
      </c>
      <c r="K214" t="s">
        <v>1331</v>
      </c>
      <c r="L214">
        <v>1348</v>
      </c>
      <c r="N214">
        <v>1009</v>
      </c>
      <c r="O214" t="s">
        <v>83</v>
      </c>
      <c r="P214" t="s">
        <v>83</v>
      </c>
      <c r="Q214">
        <v>1000</v>
      </c>
      <c r="X214">
        <v>1E-4</v>
      </c>
      <c r="Y214">
        <v>105278.81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0</v>
      </c>
      <c r="AF214" t="s">
        <v>23</v>
      </c>
      <c r="AG214">
        <v>0</v>
      </c>
      <c r="AH214">
        <v>2</v>
      </c>
      <c r="AI214">
        <v>448996999</v>
      </c>
      <c r="AJ214">
        <v>214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</row>
    <row r="215" spans="1:44" x14ac:dyDescent="0.2">
      <c r="A215">
        <f>ROW(Source!A94)</f>
        <v>94</v>
      </c>
      <c r="B215">
        <v>448997022</v>
      </c>
      <c r="C215">
        <v>448996983</v>
      </c>
      <c r="D215">
        <v>277878888</v>
      </c>
      <c r="E215">
        <v>1</v>
      </c>
      <c r="F215">
        <v>1</v>
      </c>
      <c r="G215">
        <v>1</v>
      </c>
      <c r="H215">
        <v>3</v>
      </c>
      <c r="I215" t="s">
        <v>1332</v>
      </c>
      <c r="J215" t="s">
        <v>1333</v>
      </c>
      <c r="K215" t="s">
        <v>1334</v>
      </c>
      <c r="L215">
        <v>1302</v>
      </c>
      <c r="N215">
        <v>1003</v>
      </c>
      <c r="O215" t="s">
        <v>588</v>
      </c>
      <c r="P215" t="s">
        <v>588</v>
      </c>
      <c r="Q215">
        <v>10</v>
      </c>
      <c r="X215">
        <v>1.8700000000000001E-2</v>
      </c>
      <c r="Y215">
        <v>307.83999999999997</v>
      </c>
      <c r="Z215">
        <v>0</v>
      </c>
      <c r="AA215">
        <v>0</v>
      </c>
      <c r="AB215">
        <v>0</v>
      </c>
      <c r="AC215">
        <v>0</v>
      </c>
      <c r="AD215">
        <v>1</v>
      </c>
      <c r="AE215">
        <v>0</v>
      </c>
      <c r="AF215" t="s">
        <v>23</v>
      </c>
      <c r="AG215">
        <v>0</v>
      </c>
      <c r="AH215">
        <v>2</v>
      </c>
      <c r="AI215">
        <v>448997000</v>
      </c>
      <c r="AJ215">
        <v>215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</row>
    <row r="216" spans="1:44" x14ac:dyDescent="0.2">
      <c r="A216">
        <f>ROW(Source!A94)</f>
        <v>94</v>
      </c>
      <c r="B216">
        <v>448997023</v>
      </c>
      <c r="C216">
        <v>448996983</v>
      </c>
      <c r="D216">
        <v>277879137</v>
      </c>
      <c r="E216">
        <v>1</v>
      </c>
      <c r="F216">
        <v>1</v>
      </c>
      <c r="G216">
        <v>1</v>
      </c>
      <c r="H216">
        <v>3</v>
      </c>
      <c r="I216" t="s">
        <v>1335</v>
      </c>
      <c r="J216" t="s">
        <v>1336</v>
      </c>
      <c r="K216" t="s">
        <v>1337</v>
      </c>
      <c r="L216">
        <v>1348</v>
      </c>
      <c r="N216">
        <v>1009</v>
      </c>
      <c r="O216" t="s">
        <v>83</v>
      </c>
      <c r="P216" t="s">
        <v>83</v>
      </c>
      <c r="Q216">
        <v>1000</v>
      </c>
      <c r="X216">
        <v>3.0000000000000001E-5</v>
      </c>
      <c r="Y216">
        <v>60258.2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0</v>
      </c>
      <c r="AF216" t="s">
        <v>23</v>
      </c>
      <c r="AG216">
        <v>0</v>
      </c>
      <c r="AH216">
        <v>2</v>
      </c>
      <c r="AI216">
        <v>448997001</v>
      </c>
      <c r="AJ216">
        <v>216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</row>
    <row r="217" spans="1:44" x14ac:dyDescent="0.2">
      <c r="A217">
        <f>ROW(Source!A94)</f>
        <v>94</v>
      </c>
      <c r="B217">
        <v>448997024</v>
      </c>
      <c r="C217">
        <v>448996983</v>
      </c>
      <c r="D217">
        <v>277879986</v>
      </c>
      <c r="E217">
        <v>1</v>
      </c>
      <c r="F217">
        <v>1</v>
      </c>
      <c r="G217">
        <v>1</v>
      </c>
      <c r="H217">
        <v>3</v>
      </c>
      <c r="I217" t="s">
        <v>1338</v>
      </c>
      <c r="J217" t="s">
        <v>1339</v>
      </c>
      <c r="K217" t="s">
        <v>1340</v>
      </c>
      <c r="L217">
        <v>1348</v>
      </c>
      <c r="N217">
        <v>1009</v>
      </c>
      <c r="O217" t="s">
        <v>83</v>
      </c>
      <c r="P217" t="s">
        <v>83</v>
      </c>
      <c r="Q217">
        <v>1000</v>
      </c>
      <c r="X217">
        <v>1.9400000000000001E-3</v>
      </c>
      <c r="Y217">
        <v>136760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0</v>
      </c>
      <c r="AF217" t="s">
        <v>23</v>
      </c>
      <c r="AG217">
        <v>0</v>
      </c>
      <c r="AH217">
        <v>2</v>
      </c>
      <c r="AI217">
        <v>448997002</v>
      </c>
      <c r="AJ217">
        <v>217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</row>
    <row r="218" spans="1:44" x14ac:dyDescent="0.2">
      <c r="A218">
        <f>ROW(Source!A94)</f>
        <v>94</v>
      </c>
      <c r="B218">
        <v>448997025</v>
      </c>
      <c r="C218">
        <v>448996983</v>
      </c>
      <c r="D218">
        <v>277882400</v>
      </c>
      <c r="E218">
        <v>1</v>
      </c>
      <c r="F218">
        <v>1</v>
      </c>
      <c r="G218">
        <v>1</v>
      </c>
      <c r="H218">
        <v>3</v>
      </c>
      <c r="I218" t="s">
        <v>1341</v>
      </c>
      <c r="J218" t="s">
        <v>1342</v>
      </c>
      <c r="K218" t="s">
        <v>1343</v>
      </c>
      <c r="L218">
        <v>1339</v>
      </c>
      <c r="N218">
        <v>1007</v>
      </c>
      <c r="O218" t="s">
        <v>49</v>
      </c>
      <c r="P218" t="s">
        <v>49</v>
      </c>
      <c r="Q218">
        <v>1</v>
      </c>
      <c r="X218">
        <v>1.0300000000000001E-3</v>
      </c>
      <c r="Y218">
        <v>16496.03</v>
      </c>
      <c r="Z218">
        <v>0</v>
      </c>
      <c r="AA218">
        <v>0</v>
      </c>
      <c r="AB218">
        <v>0</v>
      </c>
      <c r="AC218">
        <v>0</v>
      </c>
      <c r="AD218">
        <v>1</v>
      </c>
      <c r="AE218">
        <v>0</v>
      </c>
      <c r="AF218" t="s">
        <v>23</v>
      </c>
      <c r="AG218">
        <v>0</v>
      </c>
      <c r="AH218">
        <v>2</v>
      </c>
      <c r="AI218">
        <v>448997003</v>
      </c>
      <c r="AJ218">
        <v>218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</row>
    <row r="219" spans="1:44" x14ac:dyDescent="0.2">
      <c r="A219">
        <f>ROW(Source!A94)</f>
        <v>94</v>
      </c>
      <c r="B219">
        <v>448997026</v>
      </c>
      <c r="C219">
        <v>448996983</v>
      </c>
      <c r="D219">
        <v>277896146</v>
      </c>
      <c r="E219">
        <v>1</v>
      </c>
      <c r="F219">
        <v>1</v>
      </c>
      <c r="G219">
        <v>1</v>
      </c>
      <c r="H219">
        <v>3</v>
      </c>
      <c r="I219" t="s">
        <v>1344</v>
      </c>
      <c r="J219" t="s">
        <v>1345</v>
      </c>
      <c r="K219" t="s">
        <v>1346</v>
      </c>
      <c r="L219">
        <v>1348</v>
      </c>
      <c r="N219">
        <v>1009</v>
      </c>
      <c r="O219" t="s">
        <v>83</v>
      </c>
      <c r="P219" t="s">
        <v>83</v>
      </c>
      <c r="Q219">
        <v>1000</v>
      </c>
      <c r="X219">
        <v>3.1E-4</v>
      </c>
      <c r="Y219">
        <v>51280.15</v>
      </c>
      <c r="Z219">
        <v>0</v>
      </c>
      <c r="AA219">
        <v>0</v>
      </c>
      <c r="AB219">
        <v>0</v>
      </c>
      <c r="AC219">
        <v>0</v>
      </c>
      <c r="AD219">
        <v>1</v>
      </c>
      <c r="AE219">
        <v>0</v>
      </c>
      <c r="AF219" t="s">
        <v>23</v>
      </c>
      <c r="AG219">
        <v>0</v>
      </c>
      <c r="AH219">
        <v>2</v>
      </c>
      <c r="AI219">
        <v>448997004</v>
      </c>
      <c r="AJ219">
        <v>219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</row>
    <row r="220" spans="1:44" x14ac:dyDescent="0.2">
      <c r="A220">
        <f>ROW(Source!A94)</f>
        <v>94</v>
      </c>
      <c r="B220">
        <v>448997027</v>
      </c>
      <c r="C220">
        <v>448996983</v>
      </c>
      <c r="D220">
        <v>277896835</v>
      </c>
      <c r="E220">
        <v>1</v>
      </c>
      <c r="F220">
        <v>1</v>
      </c>
      <c r="G220">
        <v>1</v>
      </c>
      <c r="H220">
        <v>3</v>
      </c>
      <c r="I220" t="s">
        <v>1347</v>
      </c>
      <c r="J220" t="s">
        <v>1348</v>
      </c>
      <c r="K220" t="s">
        <v>1349</v>
      </c>
      <c r="L220">
        <v>1348</v>
      </c>
      <c r="N220">
        <v>1009</v>
      </c>
      <c r="O220" t="s">
        <v>83</v>
      </c>
      <c r="P220" t="s">
        <v>83</v>
      </c>
      <c r="Q220">
        <v>1000</v>
      </c>
      <c r="X220">
        <v>5.9999999999999995E-4</v>
      </c>
      <c r="Y220">
        <v>98526.45</v>
      </c>
      <c r="Z220">
        <v>0</v>
      </c>
      <c r="AA220">
        <v>0</v>
      </c>
      <c r="AB220">
        <v>0</v>
      </c>
      <c r="AC220">
        <v>0</v>
      </c>
      <c r="AD220">
        <v>1</v>
      </c>
      <c r="AE220">
        <v>0</v>
      </c>
      <c r="AF220" t="s">
        <v>23</v>
      </c>
      <c r="AG220">
        <v>0</v>
      </c>
      <c r="AH220">
        <v>2</v>
      </c>
      <c r="AI220">
        <v>448997005</v>
      </c>
      <c r="AJ220">
        <v>220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</row>
    <row r="221" spans="1:44" x14ac:dyDescent="0.2">
      <c r="A221">
        <f>ROW(Source!A96)</f>
        <v>96</v>
      </c>
      <c r="B221">
        <v>448997042</v>
      </c>
      <c r="C221">
        <v>448997029</v>
      </c>
      <c r="D221">
        <v>277560284</v>
      </c>
      <c r="E221">
        <v>109</v>
      </c>
      <c r="F221">
        <v>1</v>
      </c>
      <c r="G221">
        <v>1</v>
      </c>
      <c r="H221">
        <v>1</v>
      </c>
      <c r="I221" t="s">
        <v>1214</v>
      </c>
      <c r="J221" t="s">
        <v>3</v>
      </c>
      <c r="K221" t="s">
        <v>1215</v>
      </c>
      <c r="L221">
        <v>1191</v>
      </c>
      <c r="N221">
        <v>1013</v>
      </c>
      <c r="O221" t="s">
        <v>1203</v>
      </c>
      <c r="P221" t="s">
        <v>1203</v>
      </c>
      <c r="Q221">
        <v>1</v>
      </c>
      <c r="X221">
        <v>91</v>
      </c>
      <c r="Y221">
        <v>0</v>
      </c>
      <c r="Z221">
        <v>0</v>
      </c>
      <c r="AA221">
        <v>0</v>
      </c>
      <c r="AB221">
        <v>452.07</v>
      </c>
      <c r="AC221">
        <v>0</v>
      </c>
      <c r="AD221">
        <v>1</v>
      </c>
      <c r="AE221">
        <v>1</v>
      </c>
      <c r="AF221" t="s">
        <v>3</v>
      </c>
      <c r="AG221">
        <v>91</v>
      </c>
      <c r="AH221">
        <v>2</v>
      </c>
      <c r="AI221">
        <v>448997030</v>
      </c>
      <c r="AJ221">
        <v>221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</row>
    <row r="222" spans="1:44" x14ac:dyDescent="0.2">
      <c r="A222">
        <f>ROW(Source!A96)</f>
        <v>96</v>
      </c>
      <c r="B222">
        <v>448997043</v>
      </c>
      <c r="C222">
        <v>448997029</v>
      </c>
      <c r="D222">
        <v>277560491</v>
      </c>
      <c r="E222">
        <v>109</v>
      </c>
      <c r="F222">
        <v>1</v>
      </c>
      <c r="G222">
        <v>1</v>
      </c>
      <c r="H222">
        <v>1</v>
      </c>
      <c r="I222" t="s">
        <v>1204</v>
      </c>
      <c r="J222" t="s">
        <v>3</v>
      </c>
      <c r="K222" t="s">
        <v>1205</v>
      </c>
      <c r="L222">
        <v>1191</v>
      </c>
      <c r="N222">
        <v>1013</v>
      </c>
      <c r="O222" t="s">
        <v>1203</v>
      </c>
      <c r="P222" t="s">
        <v>1203</v>
      </c>
      <c r="Q222">
        <v>1</v>
      </c>
      <c r="X222">
        <v>35.619999999999997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2</v>
      </c>
      <c r="AF222" t="s">
        <v>3</v>
      </c>
      <c r="AG222">
        <v>35.619999999999997</v>
      </c>
      <c r="AH222">
        <v>2</v>
      </c>
      <c r="AI222">
        <v>448997031</v>
      </c>
      <c r="AJ222">
        <v>222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</row>
    <row r="223" spans="1:44" x14ac:dyDescent="0.2">
      <c r="A223">
        <f>ROW(Source!A96)</f>
        <v>96</v>
      </c>
      <c r="B223">
        <v>448997044</v>
      </c>
      <c r="C223">
        <v>448997029</v>
      </c>
      <c r="D223">
        <v>277944091</v>
      </c>
      <c r="E223">
        <v>1</v>
      </c>
      <c r="F223">
        <v>1</v>
      </c>
      <c r="G223">
        <v>1</v>
      </c>
      <c r="H223">
        <v>2</v>
      </c>
      <c r="I223" t="s">
        <v>1216</v>
      </c>
      <c r="J223" t="s">
        <v>1217</v>
      </c>
      <c r="K223" t="s">
        <v>1218</v>
      </c>
      <c r="L223">
        <v>1368</v>
      </c>
      <c r="N223">
        <v>1011</v>
      </c>
      <c r="O223" t="s">
        <v>1100</v>
      </c>
      <c r="P223" t="s">
        <v>1100</v>
      </c>
      <c r="Q223">
        <v>1</v>
      </c>
      <c r="X223">
        <v>0.71</v>
      </c>
      <c r="Y223">
        <v>0</v>
      </c>
      <c r="Z223">
        <v>800.37</v>
      </c>
      <c r="AA223">
        <v>563.72</v>
      </c>
      <c r="AB223">
        <v>0</v>
      </c>
      <c r="AC223">
        <v>0</v>
      </c>
      <c r="AD223">
        <v>1</v>
      </c>
      <c r="AE223">
        <v>0</v>
      </c>
      <c r="AF223" t="s">
        <v>3</v>
      </c>
      <c r="AG223">
        <v>0.71</v>
      </c>
      <c r="AH223">
        <v>2</v>
      </c>
      <c r="AI223">
        <v>448997032</v>
      </c>
      <c r="AJ223">
        <v>223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</row>
    <row r="224" spans="1:44" x14ac:dyDescent="0.2">
      <c r="A224">
        <f>ROW(Source!A96)</f>
        <v>96</v>
      </c>
      <c r="B224">
        <v>448997045</v>
      </c>
      <c r="C224">
        <v>448997029</v>
      </c>
      <c r="D224">
        <v>277944622</v>
      </c>
      <c r="E224">
        <v>1</v>
      </c>
      <c r="F224">
        <v>1</v>
      </c>
      <c r="G224">
        <v>1</v>
      </c>
      <c r="H224">
        <v>2</v>
      </c>
      <c r="I224" t="s">
        <v>1220</v>
      </c>
      <c r="J224" t="s">
        <v>1221</v>
      </c>
      <c r="K224" t="s">
        <v>1222</v>
      </c>
      <c r="L224">
        <v>1368</v>
      </c>
      <c r="N224">
        <v>1011</v>
      </c>
      <c r="O224" t="s">
        <v>1100</v>
      </c>
      <c r="P224" t="s">
        <v>1100</v>
      </c>
      <c r="Q224">
        <v>1</v>
      </c>
      <c r="X224">
        <v>32.369999999999997</v>
      </c>
      <c r="Y224">
        <v>0</v>
      </c>
      <c r="Z224">
        <v>1551.19</v>
      </c>
      <c r="AA224">
        <v>658.89</v>
      </c>
      <c r="AB224">
        <v>0</v>
      </c>
      <c r="AC224">
        <v>0</v>
      </c>
      <c r="AD224">
        <v>1</v>
      </c>
      <c r="AE224">
        <v>0</v>
      </c>
      <c r="AF224" t="s">
        <v>3</v>
      </c>
      <c r="AG224">
        <v>32.369999999999997</v>
      </c>
      <c r="AH224">
        <v>2</v>
      </c>
      <c r="AI224">
        <v>448997033</v>
      </c>
      <c r="AJ224">
        <v>224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</row>
    <row r="225" spans="1:44" x14ac:dyDescent="0.2">
      <c r="A225">
        <f>ROW(Source!A96)</f>
        <v>96</v>
      </c>
      <c r="B225">
        <v>448997046</v>
      </c>
      <c r="C225">
        <v>448997029</v>
      </c>
      <c r="D225">
        <v>277945805</v>
      </c>
      <c r="E225">
        <v>1</v>
      </c>
      <c r="F225">
        <v>1</v>
      </c>
      <c r="G225">
        <v>1</v>
      </c>
      <c r="H225">
        <v>2</v>
      </c>
      <c r="I225" t="s">
        <v>1206</v>
      </c>
      <c r="J225" t="s">
        <v>1207</v>
      </c>
      <c r="K225" t="s">
        <v>1208</v>
      </c>
      <c r="L225">
        <v>1368</v>
      </c>
      <c r="N225">
        <v>1011</v>
      </c>
      <c r="O225" t="s">
        <v>1100</v>
      </c>
      <c r="P225" t="s">
        <v>1100</v>
      </c>
      <c r="Q225">
        <v>1</v>
      </c>
      <c r="X225">
        <v>2.54</v>
      </c>
      <c r="Y225">
        <v>0</v>
      </c>
      <c r="Z225">
        <v>477.92</v>
      </c>
      <c r="AA225">
        <v>490.51</v>
      </c>
      <c r="AB225">
        <v>0</v>
      </c>
      <c r="AC225">
        <v>0</v>
      </c>
      <c r="AD225">
        <v>1</v>
      </c>
      <c r="AE225">
        <v>0</v>
      </c>
      <c r="AF225" t="s">
        <v>3</v>
      </c>
      <c r="AG225">
        <v>2.54</v>
      </c>
      <c r="AH225">
        <v>2</v>
      </c>
      <c r="AI225">
        <v>448997034</v>
      </c>
      <c r="AJ225">
        <v>225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</row>
    <row r="226" spans="1:44" x14ac:dyDescent="0.2">
      <c r="A226">
        <f>ROW(Source!A96)</f>
        <v>96</v>
      </c>
      <c r="B226">
        <v>448997047</v>
      </c>
      <c r="C226">
        <v>448997029</v>
      </c>
      <c r="D226">
        <v>277946011</v>
      </c>
      <c r="E226">
        <v>1</v>
      </c>
      <c r="F226">
        <v>1</v>
      </c>
      <c r="G226">
        <v>1</v>
      </c>
      <c r="H226">
        <v>2</v>
      </c>
      <c r="I226" t="s">
        <v>1224</v>
      </c>
      <c r="J226" t="s">
        <v>1225</v>
      </c>
      <c r="K226" t="s">
        <v>1226</v>
      </c>
      <c r="L226">
        <v>1368</v>
      </c>
      <c r="N226">
        <v>1011</v>
      </c>
      <c r="O226" t="s">
        <v>1100</v>
      </c>
      <c r="P226" t="s">
        <v>1100</v>
      </c>
      <c r="Q226">
        <v>1</v>
      </c>
      <c r="X226">
        <v>4</v>
      </c>
      <c r="Y226">
        <v>0</v>
      </c>
      <c r="Z226">
        <v>96.53</v>
      </c>
      <c r="AA226">
        <v>0</v>
      </c>
      <c r="AB226">
        <v>0</v>
      </c>
      <c r="AC226">
        <v>0</v>
      </c>
      <c r="AD226">
        <v>1</v>
      </c>
      <c r="AE226">
        <v>0</v>
      </c>
      <c r="AF226" t="s">
        <v>3</v>
      </c>
      <c r="AG226">
        <v>4</v>
      </c>
      <c r="AH226">
        <v>2</v>
      </c>
      <c r="AI226">
        <v>448997035</v>
      </c>
      <c r="AJ226">
        <v>226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</row>
    <row r="227" spans="1:44" x14ac:dyDescent="0.2">
      <c r="A227">
        <f>ROW(Source!A96)</f>
        <v>96</v>
      </c>
      <c r="B227">
        <v>448997048</v>
      </c>
      <c r="C227">
        <v>448997029</v>
      </c>
      <c r="D227">
        <v>277866597</v>
      </c>
      <c r="E227">
        <v>1</v>
      </c>
      <c r="F227">
        <v>1</v>
      </c>
      <c r="G227">
        <v>1</v>
      </c>
      <c r="H227">
        <v>3</v>
      </c>
      <c r="I227" t="s">
        <v>1227</v>
      </c>
      <c r="J227" t="s">
        <v>1228</v>
      </c>
      <c r="K227" t="s">
        <v>1229</v>
      </c>
      <c r="L227">
        <v>1348</v>
      </c>
      <c r="N227">
        <v>1009</v>
      </c>
      <c r="O227" t="s">
        <v>83</v>
      </c>
      <c r="P227" t="s">
        <v>83</v>
      </c>
      <c r="Q227">
        <v>1000</v>
      </c>
      <c r="X227">
        <v>4.4999999999999997E-3</v>
      </c>
      <c r="Y227">
        <v>148198.01999999999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0</v>
      </c>
      <c r="AF227" t="s">
        <v>23</v>
      </c>
      <c r="AG227">
        <v>0</v>
      </c>
      <c r="AH227">
        <v>2</v>
      </c>
      <c r="AI227">
        <v>448997036</v>
      </c>
      <c r="AJ227">
        <v>227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</row>
    <row r="228" spans="1:44" x14ac:dyDescent="0.2">
      <c r="A228">
        <f>ROW(Source!A96)</f>
        <v>96</v>
      </c>
      <c r="B228">
        <v>448997049</v>
      </c>
      <c r="C228">
        <v>448997029</v>
      </c>
      <c r="D228">
        <v>277561715</v>
      </c>
      <c r="E228">
        <v>109</v>
      </c>
      <c r="F228">
        <v>1</v>
      </c>
      <c r="G228">
        <v>1</v>
      </c>
      <c r="H228">
        <v>3</v>
      </c>
      <c r="I228" t="s">
        <v>47</v>
      </c>
      <c r="J228" t="s">
        <v>3</v>
      </c>
      <c r="K228" t="s">
        <v>48</v>
      </c>
      <c r="L228">
        <v>1339</v>
      </c>
      <c r="N228">
        <v>1007</v>
      </c>
      <c r="O228" t="s">
        <v>49</v>
      </c>
      <c r="P228" t="s">
        <v>49</v>
      </c>
      <c r="Q228">
        <v>1</v>
      </c>
      <c r="X228">
        <v>0.45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 t="s">
        <v>23</v>
      </c>
      <c r="AG228">
        <v>0</v>
      </c>
      <c r="AH228">
        <v>2</v>
      </c>
      <c r="AI228">
        <v>448997037</v>
      </c>
      <c r="AJ228">
        <v>228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</row>
    <row r="229" spans="1:44" x14ac:dyDescent="0.2">
      <c r="A229">
        <f>ROW(Source!A96)</f>
        <v>96</v>
      </c>
      <c r="B229">
        <v>448997050</v>
      </c>
      <c r="C229">
        <v>448997029</v>
      </c>
      <c r="D229">
        <v>277562107</v>
      </c>
      <c r="E229">
        <v>109</v>
      </c>
      <c r="F229">
        <v>1</v>
      </c>
      <c r="G229">
        <v>1</v>
      </c>
      <c r="H229">
        <v>3</v>
      </c>
      <c r="I229" t="s">
        <v>51</v>
      </c>
      <c r="J229" t="s">
        <v>3</v>
      </c>
      <c r="K229" t="s">
        <v>52</v>
      </c>
      <c r="L229">
        <v>1371</v>
      </c>
      <c r="N229">
        <v>1013</v>
      </c>
      <c r="O229" t="s">
        <v>32</v>
      </c>
      <c r="P229" t="s">
        <v>32</v>
      </c>
      <c r="Q229">
        <v>1</v>
      </c>
      <c r="X229">
        <v>33.299999999999997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 t="s">
        <v>23</v>
      </c>
      <c r="AG229">
        <v>0</v>
      </c>
      <c r="AH229">
        <v>2</v>
      </c>
      <c r="AI229">
        <v>448997038</v>
      </c>
      <c r="AJ229">
        <v>229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</row>
    <row r="230" spans="1:44" x14ac:dyDescent="0.2">
      <c r="A230">
        <f>ROW(Source!A96)</f>
        <v>96</v>
      </c>
      <c r="B230">
        <v>448997051</v>
      </c>
      <c r="C230">
        <v>448997029</v>
      </c>
      <c r="D230">
        <v>277562171</v>
      </c>
      <c r="E230">
        <v>109</v>
      </c>
      <c r="F230">
        <v>1</v>
      </c>
      <c r="G230">
        <v>1</v>
      </c>
      <c r="H230">
        <v>3</v>
      </c>
      <c r="I230" t="s">
        <v>54</v>
      </c>
      <c r="J230" t="s">
        <v>3</v>
      </c>
      <c r="K230" t="s">
        <v>55</v>
      </c>
      <c r="L230">
        <v>1371</v>
      </c>
      <c r="N230">
        <v>1013</v>
      </c>
      <c r="O230" t="s">
        <v>32</v>
      </c>
      <c r="P230" t="s">
        <v>32</v>
      </c>
      <c r="Q230">
        <v>1</v>
      </c>
      <c r="X230">
        <v>33.299999999999997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 t="s">
        <v>23</v>
      </c>
      <c r="AG230">
        <v>0</v>
      </c>
      <c r="AH230">
        <v>2</v>
      </c>
      <c r="AI230">
        <v>448997039</v>
      </c>
      <c r="AJ230">
        <v>230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</row>
    <row r="231" spans="1:44" x14ac:dyDescent="0.2">
      <c r="A231">
        <f>ROW(Source!A96)</f>
        <v>96</v>
      </c>
      <c r="B231">
        <v>448997052</v>
      </c>
      <c r="C231">
        <v>448997029</v>
      </c>
      <c r="D231">
        <v>277562204</v>
      </c>
      <c r="E231">
        <v>109</v>
      </c>
      <c r="F231">
        <v>1</v>
      </c>
      <c r="G231">
        <v>1</v>
      </c>
      <c r="H231">
        <v>3</v>
      </c>
      <c r="I231" t="s">
        <v>57</v>
      </c>
      <c r="J231" t="s">
        <v>3</v>
      </c>
      <c r="K231" t="s">
        <v>58</v>
      </c>
      <c r="L231">
        <v>1371</v>
      </c>
      <c r="N231">
        <v>1013</v>
      </c>
      <c r="O231" t="s">
        <v>32</v>
      </c>
      <c r="P231" t="s">
        <v>32</v>
      </c>
      <c r="Q231">
        <v>1</v>
      </c>
      <c r="X231">
        <v>33.299999999999997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 t="s">
        <v>23</v>
      </c>
      <c r="AG231">
        <v>0</v>
      </c>
      <c r="AH231">
        <v>2</v>
      </c>
      <c r="AI231">
        <v>448997040</v>
      </c>
      <c r="AJ231">
        <v>231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</row>
    <row r="232" spans="1:44" x14ac:dyDescent="0.2">
      <c r="A232">
        <f>ROW(Source!A96)</f>
        <v>96</v>
      </c>
      <c r="B232">
        <v>448997053</v>
      </c>
      <c r="C232">
        <v>448997029</v>
      </c>
      <c r="D232">
        <v>277875717</v>
      </c>
      <c r="E232">
        <v>1</v>
      </c>
      <c r="F232">
        <v>1</v>
      </c>
      <c r="G232">
        <v>1</v>
      </c>
      <c r="H232">
        <v>3</v>
      </c>
      <c r="I232" t="s">
        <v>1230</v>
      </c>
      <c r="J232" t="s">
        <v>1231</v>
      </c>
      <c r="K232" t="s">
        <v>1232</v>
      </c>
      <c r="L232">
        <v>1348</v>
      </c>
      <c r="N232">
        <v>1009</v>
      </c>
      <c r="O232" t="s">
        <v>83</v>
      </c>
      <c r="P232" t="s">
        <v>83</v>
      </c>
      <c r="Q232">
        <v>1000</v>
      </c>
      <c r="X232">
        <v>2E-3</v>
      </c>
      <c r="Y232">
        <v>105278.81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0</v>
      </c>
      <c r="AF232" t="s">
        <v>23</v>
      </c>
      <c r="AG232">
        <v>0</v>
      </c>
      <c r="AH232">
        <v>2</v>
      </c>
      <c r="AI232">
        <v>448997041</v>
      </c>
      <c r="AJ232">
        <v>232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</row>
    <row r="233" spans="1:44" x14ac:dyDescent="0.2">
      <c r="A233">
        <f>ROW(Source!A101)</f>
        <v>101</v>
      </c>
      <c r="B233">
        <v>448997068</v>
      </c>
      <c r="C233">
        <v>448997058</v>
      </c>
      <c r="D233">
        <v>277560276</v>
      </c>
      <c r="E233">
        <v>109</v>
      </c>
      <c r="F233">
        <v>1</v>
      </c>
      <c r="G233">
        <v>1</v>
      </c>
      <c r="H233">
        <v>1</v>
      </c>
      <c r="I233" t="s">
        <v>1201</v>
      </c>
      <c r="J233" t="s">
        <v>3</v>
      </c>
      <c r="K233" t="s">
        <v>1202</v>
      </c>
      <c r="L233">
        <v>1191</v>
      </c>
      <c r="N233">
        <v>1013</v>
      </c>
      <c r="O233" t="s">
        <v>1203</v>
      </c>
      <c r="P233" t="s">
        <v>1203</v>
      </c>
      <c r="Q233">
        <v>1</v>
      </c>
      <c r="X233">
        <v>6.73</v>
      </c>
      <c r="Y233">
        <v>0</v>
      </c>
      <c r="Z233">
        <v>0</v>
      </c>
      <c r="AA233">
        <v>0</v>
      </c>
      <c r="AB233">
        <v>435.6</v>
      </c>
      <c r="AC233">
        <v>0</v>
      </c>
      <c r="AD233">
        <v>1</v>
      </c>
      <c r="AE233">
        <v>1</v>
      </c>
      <c r="AF233" t="s">
        <v>3</v>
      </c>
      <c r="AG233">
        <v>6.73</v>
      </c>
      <c r="AH233">
        <v>2</v>
      </c>
      <c r="AI233">
        <v>448997059</v>
      </c>
      <c r="AJ233">
        <v>233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</row>
    <row r="234" spans="1:44" x14ac:dyDescent="0.2">
      <c r="A234">
        <f>ROW(Source!A101)</f>
        <v>101</v>
      </c>
      <c r="B234">
        <v>448997069</v>
      </c>
      <c r="C234">
        <v>448997058</v>
      </c>
      <c r="D234">
        <v>277560491</v>
      </c>
      <c r="E234">
        <v>109</v>
      </c>
      <c r="F234">
        <v>1</v>
      </c>
      <c r="G234">
        <v>1</v>
      </c>
      <c r="H234">
        <v>1</v>
      </c>
      <c r="I234" t="s">
        <v>1204</v>
      </c>
      <c r="J234" t="s">
        <v>3</v>
      </c>
      <c r="K234" t="s">
        <v>1205</v>
      </c>
      <c r="L234">
        <v>1191</v>
      </c>
      <c r="N234">
        <v>1013</v>
      </c>
      <c r="O234" t="s">
        <v>1203</v>
      </c>
      <c r="P234" t="s">
        <v>1203</v>
      </c>
      <c r="Q234">
        <v>1</v>
      </c>
      <c r="X234">
        <v>0.99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1</v>
      </c>
      <c r="AE234">
        <v>2</v>
      </c>
      <c r="AF234" t="s">
        <v>3</v>
      </c>
      <c r="AG234">
        <v>0.99</v>
      </c>
      <c r="AH234">
        <v>2</v>
      </c>
      <c r="AI234">
        <v>448997060</v>
      </c>
      <c r="AJ234">
        <v>234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</row>
    <row r="235" spans="1:44" x14ac:dyDescent="0.2">
      <c r="A235">
        <f>ROW(Source!A101)</f>
        <v>101</v>
      </c>
      <c r="B235">
        <v>448997070</v>
      </c>
      <c r="C235">
        <v>448997058</v>
      </c>
      <c r="D235">
        <v>277944803</v>
      </c>
      <c r="E235">
        <v>1</v>
      </c>
      <c r="F235">
        <v>1</v>
      </c>
      <c r="G235">
        <v>1</v>
      </c>
      <c r="H235">
        <v>2</v>
      </c>
      <c r="I235" t="s">
        <v>1350</v>
      </c>
      <c r="J235" t="s">
        <v>1351</v>
      </c>
      <c r="K235" t="s">
        <v>1352</v>
      </c>
      <c r="L235">
        <v>1368</v>
      </c>
      <c r="N235">
        <v>1011</v>
      </c>
      <c r="O235" t="s">
        <v>1100</v>
      </c>
      <c r="P235" t="s">
        <v>1100</v>
      </c>
      <c r="Q235">
        <v>1</v>
      </c>
      <c r="X235">
        <v>1.1200000000000001</v>
      </c>
      <c r="Y235">
        <v>0</v>
      </c>
      <c r="Z235">
        <v>1.21</v>
      </c>
      <c r="AA235">
        <v>0</v>
      </c>
      <c r="AB235">
        <v>0</v>
      </c>
      <c r="AC235">
        <v>0</v>
      </c>
      <c r="AD235">
        <v>1</v>
      </c>
      <c r="AE235">
        <v>0</v>
      </c>
      <c r="AF235" t="s">
        <v>3</v>
      </c>
      <c r="AG235">
        <v>1.1200000000000001</v>
      </c>
      <c r="AH235">
        <v>2</v>
      </c>
      <c r="AI235">
        <v>448997061</v>
      </c>
      <c r="AJ235">
        <v>235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</row>
    <row r="236" spans="1:44" x14ac:dyDescent="0.2">
      <c r="A236">
        <f>ROW(Source!A101)</f>
        <v>101</v>
      </c>
      <c r="B236">
        <v>448997071</v>
      </c>
      <c r="C236">
        <v>448997058</v>
      </c>
      <c r="D236">
        <v>277945805</v>
      </c>
      <c r="E236">
        <v>1</v>
      </c>
      <c r="F236">
        <v>1</v>
      </c>
      <c r="G236">
        <v>1</v>
      </c>
      <c r="H236">
        <v>2</v>
      </c>
      <c r="I236" t="s">
        <v>1206</v>
      </c>
      <c r="J236" t="s">
        <v>1207</v>
      </c>
      <c r="K236" t="s">
        <v>1208</v>
      </c>
      <c r="L236">
        <v>1368</v>
      </c>
      <c r="N236">
        <v>1011</v>
      </c>
      <c r="O236" t="s">
        <v>1100</v>
      </c>
      <c r="P236" t="s">
        <v>1100</v>
      </c>
      <c r="Q236">
        <v>1</v>
      </c>
      <c r="X236">
        <v>0.06</v>
      </c>
      <c r="Y236">
        <v>0</v>
      </c>
      <c r="Z236">
        <v>477.92</v>
      </c>
      <c r="AA236">
        <v>490.51</v>
      </c>
      <c r="AB236">
        <v>0</v>
      </c>
      <c r="AC236">
        <v>0</v>
      </c>
      <c r="AD236">
        <v>1</v>
      </c>
      <c r="AE236">
        <v>0</v>
      </c>
      <c r="AF236" t="s">
        <v>3</v>
      </c>
      <c r="AG236">
        <v>0.06</v>
      </c>
      <c r="AH236">
        <v>2</v>
      </c>
      <c r="AI236">
        <v>448997062</v>
      </c>
      <c r="AJ236">
        <v>236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</row>
    <row r="237" spans="1:44" x14ac:dyDescent="0.2">
      <c r="A237">
        <f>ROW(Source!A101)</f>
        <v>101</v>
      </c>
      <c r="B237">
        <v>448997072</v>
      </c>
      <c r="C237">
        <v>448997058</v>
      </c>
      <c r="D237">
        <v>277945930</v>
      </c>
      <c r="E237">
        <v>1</v>
      </c>
      <c r="F237">
        <v>1</v>
      </c>
      <c r="G237">
        <v>1</v>
      </c>
      <c r="H237">
        <v>2</v>
      </c>
      <c r="I237" t="s">
        <v>1281</v>
      </c>
      <c r="J237" t="s">
        <v>1282</v>
      </c>
      <c r="K237" t="s">
        <v>1283</v>
      </c>
      <c r="L237">
        <v>1368</v>
      </c>
      <c r="N237">
        <v>1011</v>
      </c>
      <c r="O237" t="s">
        <v>1100</v>
      </c>
      <c r="P237" t="s">
        <v>1100</v>
      </c>
      <c r="Q237">
        <v>1</v>
      </c>
      <c r="X237">
        <v>0.93</v>
      </c>
      <c r="Y237">
        <v>0</v>
      </c>
      <c r="Z237">
        <v>76.28</v>
      </c>
      <c r="AA237">
        <v>490.51</v>
      </c>
      <c r="AB237">
        <v>0</v>
      </c>
      <c r="AC237">
        <v>0</v>
      </c>
      <c r="AD237">
        <v>1</v>
      </c>
      <c r="AE237">
        <v>0</v>
      </c>
      <c r="AF237" t="s">
        <v>3</v>
      </c>
      <c r="AG237">
        <v>0.93</v>
      </c>
      <c r="AH237">
        <v>2</v>
      </c>
      <c r="AI237">
        <v>448997063</v>
      </c>
      <c r="AJ237">
        <v>237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</row>
    <row r="238" spans="1:44" x14ac:dyDescent="0.2">
      <c r="A238">
        <f>ROW(Source!A101)</f>
        <v>101</v>
      </c>
      <c r="B238">
        <v>448997073</v>
      </c>
      <c r="C238">
        <v>448997058</v>
      </c>
      <c r="D238">
        <v>277560614</v>
      </c>
      <c r="E238">
        <v>109</v>
      </c>
      <c r="F238">
        <v>1</v>
      </c>
      <c r="G238">
        <v>1</v>
      </c>
      <c r="H238">
        <v>3</v>
      </c>
      <c r="I238" t="s">
        <v>166</v>
      </c>
      <c r="J238" t="s">
        <v>3</v>
      </c>
      <c r="K238" t="s">
        <v>167</v>
      </c>
      <c r="L238">
        <v>1377</v>
      </c>
      <c r="N238">
        <v>1013</v>
      </c>
      <c r="O238" t="s">
        <v>168</v>
      </c>
      <c r="P238" t="s">
        <v>168</v>
      </c>
      <c r="Q238">
        <v>1</v>
      </c>
      <c r="X238">
        <v>116.66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 t="s">
        <v>135</v>
      </c>
      <c r="AG238">
        <v>0</v>
      </c>
      <c r="AH238">
        <v>2</v>
      </c>
      <c r="AI238">
        <v>448997064</v>
      </c>
      <c r="AJ238">
        <v>238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</row>
    <row r="239" spans="1:44" x14ac:dyDescent="0.2">
      <c r="A239">
        <f>ROW(Source!A101)</f>
        <v>101</v>
      </c>
      <c r="B239">
        <v>448997074</v>
      </c>
      <c r="C239">
        <v>448997058</v>
      </c>
      <c r="D239">
        <v>277879122</v>
      </c>
      <c r="E239">
        <v>1</v>
      </c>
      <c r="F239">
        <v>1</v>
      </c>
      <c r="G239">
        <v>1</v>
      </c>
      <c r="H239">
        <v>3</v>
      </c>
      <c r="I239" t="s">
        <v>1353</v>
      </c>
      <c r="J239" t="s">
        <v>1354</v>
      </c>
      <c r="K239" t="s">
        <v>1355</v>
      </c>
      <c r="L239">
        <v>1348</v>
      </c>
      <c r="N239">
        <v>1009</v>
      </c>
      <c r="O239" t="s">
        <v>83</v>
      </c>
      <c r="P239" t="s">
        <v>83</v>
      </c>
      <c r="Q239">
        <v>1000</v>
      </c>
      <c r="X239">
        <v>1E-4</v>
      </c>
      <c r="Y239">
        <v>87245.7</v>
      </c>
      <c r="Z239">
        <v>0</v>
      </c>
      <c r="AA239">
        <v>0</v>
      </c>
      <c r="AB239">
        <v>0</v>
      </c>
      <c r="AC239">
        <v>0</v>
      </c>
      <c r="AD239">
        <v>1</v>
      </c>
      <c r="AE239">
        <v>0</v>
      </c>
      <c r="AF239" t="s">
        <v>135</v>
      </c>
      <c r="AG239">
        <v>0</v>
      </c>
      <c r="AH239">
        <v>2</v>
      </c>
      <c r="AI239">
        <v>448997065</v>
      </c>
      <c r="AJ239">
        <v>239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</row>
    <row r="240" spans="1:44" x14ac:dyDescent="0.2">
      <c r="A240">
        <f>ROW(Source!A101)</f>
        <v>101</v>
      </c>
      <c r="B240">
        <v>448997075</v>
      </c>
      <c r="C240">
        <v>448997058</v>
      </c>
      <c r="D240">
        <v>277879126</v>
      </c>
      <c r="E240">
        <v>1</v>
      </c>
      <c r="F240">
        <v>1</v>
      </c>
      <c r="G240">
        <v>1</v>
      </c>
      <c r="H240">
        <v>3</v>
      </c>
      <c r="I240" t="s">
        <v>1356</v>
      </c>
      <c r="J240" t="s">
        <v>1357</v>
      </c>
      <c r="K240" t="s">
        <v>1358</v>
      </c>
      <c r="L240">
        <v>1348</v>
      </c>
      <c r="N240">
        <v>1009</v>
      </c>
      <c r="O240" t="s">
        <v>83</v>
      </c>
      <c r="P240" t="s">
        <v>83</v>
      </c>
      <c r="Q240">
        <v>1000</v>
      </c>
      <c r="X240">
        <v>5.8999999999999999E-3</v>
      </c>
      <c r="Y240">
        <v>76433.7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0</v>
      </c>
      <c r="AF240" t="s">
        <v>135</v>
      </c>
      <c r="AG240">
        <v>0</v>
      </c>
      <c r="AH240">
        <v>2</v>
      </c>
      <c r="AI240">
        <v>448997066</v>
      </c>
      <c r="AJ240">
        <v>240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</row>
    <row r="241" spans="1:44" x14ac:dyDescent="0.2">
      <c r="A241">
        <f>ROW(Source!A101)</f>
        <v>101</v>
      </c>
      <c r="B241">
        <v>448997076</v>
      </c>
      <c r="C241">
        <v>448997058</v>
      </c>
      <c r="D241">
        <v>277563130</v>
      </c>
      <c r="E241">
        <v>109</v>
      </c>
      <c r="F241">
        <v>1</v>
      </c>
      <c r="G241">
        <v>1</v>
      </c>
      <c r="H241">
        <v>3</v>
      </c>
      <c r="I241" t="s">
        <v>209</v>
      </c>
      <c r="J241" t="s">
        <v>3</v>
      </c>
      <c r="K241" t="s">
        <v>210</v>
      </c>
      <c r="L241">
        <v>1301</v>
      </c>
      <c r="N241">
        <v>1003</v>
      </c>
      <c r="O241" t="s">
        <v>211</v>
      </c>
      <c r="P241" t="s">
        <v>211</v>
      </c>
      <c r="Q241">
        <v>1</v>
      </c>
      <c r="X241">
        <v>100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 t="s">
        <v>135</v>
      </c>
      <c r="AG241">
        <v>0</v>
      </c>
      <c r="AH241">
        <v>2</v>
      </c>
      <c r="AI241">
        <v>448997067</v>
      </c>
      <c r="AJ241">
        <v>241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</row>
    <row r="242" spans="1:44" x14ac:dyDescent="0.2">
      <c r="A242">
        <f>ROW(Source!A104)</f>
        <v>104</v>
      </c>
      <c r="B242">
        <v>448997089</v>
      </c>
      <c r="C242">
        <v>448997079</v>
      </c>
      <c r="D242">
        <v>277560276</v>
      </c>
      <c r="E242">
        <v>109</v>
      </c>
      <c r="F242">
        <v>1</v>
      </c>
      <c r="G242">
        <v>1</v>
      </c>
      <c r="H242">
        <v>1</v>
      </c>
      <c r="I242" t="s">
        <v>1201</v>
      </c>
      <c r="J242" t="s">
        <v>3</v>
      </c>
      <c r="K242" t="s">
        <v>1202</v>
      </c>
      <c r="L242">
        <v>1191</v>
      </c>
      <c r="N242">
        <v>1013</v>
      </c>
      <c r="O242" t="s">
        <v>1203</v>
      </c>
      <c r="P242" t="s">
        <v>1203</v>
      </c>
      <c r="Q242">
        <v>1</v>
      </c>
      <c r="X242">
        <v>7.64</v>
      </c>
      <c r="Y242">
        <v>0</v>
      </c>
      <c r="Z242">
        <v>0</v>
      </c>
      <c r="AA242">
        <v>0</v>
      </c>
      <c r="AB242">
        <v>435.6</v>
      </c>
      <c r="AC242">
        <v>0</v>
      </c>
      <c r="AD242">
        <v>1</v>
      </c>
      <c r="AE242">
        <v>1</v>
      </c>
      <c r="AF242" t="s">
        <v>3</v>
      </c>
      <c r="AG242">
        <v>7.64</v>
      </c>
      <c r="AH242">
        <v>2</v>
      </c>
      <c r="AI242">
        <v>448997080</v>
      </c>
      <c r="AJ242">
        <v>242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</row>
    <row r="243" spans="1:44" x14ac:dyDescent="0.2">
      <c r="A243">
        <f>ROW(Source!A104)</f>
        <v>104</v>
      </c>
      <c r="B243">
        <v>448997090</v>
      </c>
      <c r="C243">
        <v>448997079</v>
      </c>
      <c r="D243">
        <v>277560491</v>
      </c>
      <c r="E243">
        <v>109</v>
      </c>
      <c r="F243">
        <v>1</v>
      </c>
      <c r="G243">
        <v>1</v>
      </c>
      <c r="H243">
        <v>1</v>
      </c>
      <c r="I243" t="s">
        <v>1204</v>
      </c>
      <c r="J243" t="s">
        <v>3</v>
      </c>
      <c r="K243" t="s">
        <v>1205</v>
      </c>
      <c r="L243">
        <v>1191</v>
      </c>
      <c r="N243">
        <v>1013</v>
      </c>
      <c r="O243" t="s">
        <v>1203</v>
      </c>
      <c r="P243" t="s">
        <v>1203</v>
      </c>
      <c r="Q243">
        <v>1</v>
      </c>
      <c r="X243">
        <v>1.1399999999999999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2</v>
      </c>
      <c r="AF243" t="s">
        <v>3</v>
      </c>
      <c r="AG243">
        <v>1.1399999999999999</v>
      </c>
      <c r="AH243">
        <v>2</v>
      </c>
      <c r="AI243">
        <v>448997081</v>
      </c>
      <c r="AJ243">
        <v>243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</row>
    <row r="244" spans="1:44" x14ac:dyDescent="0.2">
      <c r="A244">
        <f>ROW(Source!A104)</f>
        <v>104</v>
      </c>
      <c r="B244">
        <v>448997091</v>
      </c>
      <c r="C244">
        <v>448997079</v>
      </c>
      <c r="D244">
        <v>277944803</v>
      </c>
      <c r="E244">
        <v>1</v>
      </c>
      <c r="F244">
        <v>1</v>
      </c>
      <c r="G244">
        <v>1</v>
      </c>
      <c r="H244">
        <v>2</v>
      </c>
      <c r="I244" t="s">
        <v>1350</v>
      </c>
      <c r="J244" t="s">
        <v>1351</v>
      </c>
      <c r="K244" t="s">
        <v>1352</v>
      </c>
      <c r="L244">
        <v>1368</v>
      </c>
      <c r="N244">
        <v>1011</v>
      </c>
      <c r="O244" t="s">
        <v>1100</v>
      </c>
      <c r="P244" t="s">
        <v>1100</v>
      </c>
      <c r="Q244">
        <v>1</v>
      </c>
      <c r="X244">
        <v>1.25</v>
      </c>
      <c r="Y244">
        <v>0</v>
      </c>
      <c r="Z244">
        <v>1.21</v>
      </c>
      <c r="AA244">
        <v>0</v>
      </c>
      <c r="AB244">
        <v>0</v>
      </c>
      <c r="AC244">
        <v>0</v>
      </c>
      <c r="AD244">
        <v>1</v>
      </c>
      <c r="AE244">
        <v>0</v>
      </c>
      <c r="AF244" t="s">
        <v>3</v>
      </c>
      <c r="AG244">
        <v>1.25</v>
      </c>
      <c r="AH244">
        <v>2</v>
      </c>
      <c r="AI244">
        <v>448997082</v>
      </c>
      <c r="AJ244">
        <v>244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</row>
    <row r="245" spans="1:44" x14ac:dyDescent="0.2">
      <c r="A245">
        <f>ROW(Source!A104)</f>
        <v>104</v>
      </c>
      <c r="B245">
        <v>448997092</v>
      </c>
      <c r="C245">
        <v>448997079</v>
      </c>
      <c r="D245">
        <v>277945805</v>
      </c>
      <c r="E245">
        <v>1</v>
      </c>
      <c r="F245">
        <v>1</v>
      </c>
      <c r="G245">
        <v>1</v>
      </c>
      <c r="H245">
        <v>2</v>
      </c>
      <c r="I245" t="s">
        <v>1206</v>
      </c>
      <c r="J245" t="s">
        <v>1207</v>
      </c>
      <c r="K245" t="s">
        <v>1208</v>
      </c>
      <c r="L245">
        <v>1368</v>
      </c>
      <c r="N245">
        <v>1011</v>
      </c>
      <c r="O245" t="s">
        <v>1100</v>
      </c>
      <c r="P245" t="s">
        <v>1100</v>
      </c>
      <c r="Q245">
        <v>1</v>
      </c>
      <c r="X245">
        <v>0.15</v>
      </c>
      <c r="Y245">
        <v>0</v>
      </c>
      <c r="Z245">
        <v>477.92</v>
      </c>
      <c r="AA245">
        <v>490.51</v>
      </c>
      <c r="AB245">
        <v>0</v>
      </c>
      <c r="AC245">
        <v>0</v>
      </c>
      <c r="AD245">
        <v>1</v>
      </c>
      <c r="AE245">
        <v>0</v>
      </c>
      <c r="AF245" t="s">
        <v>3</v>
      </c>
      <c r="AG245">
        <v>0.15</v>
      </c>
      <c r="AH245">
        <v>2</v>
      </c>
      <c r="AI245">
        <v>448997083</v>
      </c>
      <c r="AJ245">
        <v>245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</row>
    <row r="246" spans="1:44" x14ac:dyDescent="0.2">
      <c r="A246">
        <f>ROW(Source!A104)</f>
        <v>104</v>
      </c>
      <c r="B246">
        <v>448997093</v>
      </c>
      <c r="C246">
        <v>448997079</v>
      </c>
      <c r="D246">
        <v>277945930</v>
      </c>
      <c r="E246">
        <v>1</v>
      </c>
      <c r="F246">
        <v>1</v>
      </c>
      <c r="G246">
        <v>1</v>
      </c>
      <c r="H246">
        <v>2</v>
      </c>
      <c r="I246" t="s">
        <v>1281</v>
      </c>
      <c r="J246" t="s">
        <v>1282</v>
      </c>
      <c r="K246" t="s">
        <v>1283</v>
      </c>
      <c r="L246">
        <v>1368</v>
      </c>
      <c r="N246">
        <v>1011</v>
      </c>
      <c r="O246" t="s">
        <v>1100</v>
      </c>
      <c r="P246" t="s">
        <v>1100</v>
      </c>
      <c r="Q246">
        <v>1</v>
      </c>
      <c r="X246">
        <v>0.99</v>
      </c>
      <c r="Y246">
        <v>0</v>
      </c>
      <c r="Z246">
        <v>76.28</v>
      </c>
      <c r="AA246">
        <v>490.51</v>
      </c>
      <c r="AB246">
        <v>0</v>
      </c>
      <c r="AC246">
        <v>0</v>
      </c>
      <c r="AD246">
        <v>1</v>
      </c>
      <c r="AE246">
        <v>0</v>
      </c>
      <c r="AF246" t="s">
        <v>3</v>
      </c>
      <c r="AG246">
        <v>0.99</v>
      </c>
      <c r="AH246">
        <v>2</v>
      </c>
      <c r="AI246">
        <v>448997084</v>
      </c>
      <c r="AJ246">
        <v>246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</row>
    <row r="247" spans="1:44" x14ac:dyDescent="0.2">
      <c r="A247">
        <f>ROW(Source!A104)</f>
        <v>104</v>
      </c>
      <c r="B247">
        <v>448997094</v>
      </c>
      <c r="C247">
        <v>448997079</v>
      </c>
      <c r="D247">
        <v>277560614</v>
      </c>
      <c r="E247">
        <v>109</v>
      </c>
      <c r="F247">
        <v>1</v>
      </c>
      <c r="G247">
        <v>1</v>
      </c>
      <c r="H247">
        <v>3</v>
      </c>
      <c r="I247" t="s">
        <v>166</v>
      </c>
      <c r="J247" t="s">
        <v>3</v>
      </c>
      <c r="K247" t="s">
        <v>167</v>
      </c>
      <c r="L247">
        <v>1377</v>
      </c>
      <c r="N247">
        <v>1013</v>
      </c>
      <c r="O247" t="s">
        <v>168</v>
      </c>
      <c r="P247" t="s">
        <v>168</v>
      </c>
      <c r="Q247">
        <v>1</v>
      </c>
      <c r="X247">
        <v>116.66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 t="s">
        <v>23</v>
      </c>
      <c r="AG247">
        <v>0</v>
      </c>
      <c r="AH247">
        <v>2</v>
      </c>
      <c r="AI247">
        <v>448997085</v>
      </c>
      <c r="AJ247">
        <v>247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</row>
    <row r="248" spans="1:44" x14ac:dyDescent="0.2">
      <c r="A248">
        <f>ROW(Source!A104)</f>
        <v>104</v>
      </c>
      <c r="B248">
        <v>448997095</v>
      </c>
      <c r="C248">
        <v>448997079</v>
      </c>
      <c r="D248">
        <v>277879122</v>
      </c>
      <c r="E248">
        <v>1</v>
      </c>
      <c r="F248">
        <v>1</v>
      </c>
      <c r="G248">
        <v>1</v>
      </c>
      <c r="H248">
        <v>3</v>
      </c>
      <c r="I248" t="s">
        <v>1353</v>
      </c>
      <c r="J248" t="s">
        <v>1354</v>
      </c>
      <c r="K248" t="s">
        <v>1355</v>
      </c>
      <c r="L248">
        <v>1348</v>
      </c>
      <c r="N248">
        <v>1009</v>
      </c>
      <c r="O248" t="s">
        <v>83</v>
      </c>
      <c r="P248" t="s">
        <v>83</v>
      </c>
      <c r="Q248">
        <v>1000</v>
      </c>
      <c r="X248">
        <v>1E-4</v>
      </c>
      <c r="Y248">
        <v>87245.7</v>
      </c>
      <c r="Z248">
        <v>0</v>
      </c>
      <c r="AA248">
        <v>0</v>
      </c>
      <c r="AB248">
        <v>0</v>
      </c>
      <c r="AC248">
        <v>0</v>
      </c>
      <c r="AD248">
        <v>1</v>
      </c>
      <c r="AE248">
        <v>0</v>
      </c>
      <c r="AF248" t="s">
        <v>23</v>
      </c>
      <c r="AG248">
        <v>0</v>
      </c>
      <c r="AH248">
        <v>2</v>
      </c>
      <c r="AI248">
        <v>448997086</v>
      </c>
      <c r="AJ248">
        <v>248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</row>
    <row r="249" spans="1:44" x14ac:dyDescent="0.2">
      <c r="A249">
        <f>ROW(Source!A104)</f>
        <v>104</v>
      </c>
      <c r="B249">
        <v>448997096</v>
      </c>
      <c r="C249">
        <v>448997079</v>
      </c>
      <c r="D249">
        <v>277879126</v>
      </c>
      <c r="E249">
        <v>1</v>
      </c>
      <c r="F249">
        <v>1</v>
      </c>
      <c r="G249">
        <v>1</v>
      </c>
      <c r="H249">
        <v>3</v>
      </c>
      <c r="I249" t="s">
        <v>1356</v>
      </c>
      <c r="J249" t="s">
        <v>1357</v>
      </c>
      <c r="K249" t="s">
        <v>1358</v>
      </c>
      <c r="L249">
        <v>1348</v>
      </c>
      <c r="N249">
        <v>1009</v>
      </c>
      <c r="O249" t="s">
        <v>83</v>
      </c>
      <c r="P249" t="s">
        <v>83</v>
      </c>
      <c r="Q249">
        <v>1000</v>
      </c>
      <c r="X249">
        <v>5.8999999999999999E-3</v>
      </c>
      <c r="Y249">
        <v>76433.7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0</v>
      </c>
      <c r="AF249" t="s">
        <v>23</v>
      </c>
      <c r="AG249">
        <v>0</v>
      </c>
      <c r="AH249">
        <v>2</v>
      </c>
      <c r="AI249">
        <v>448997087</v>
      </c>
      <c r="AJ249">
        <v>249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</row>
    <row r="250" spans="1:44" x14ac:dyDescent="0.2">
      <c r="A250">
        <f>ROW(Source!A104)</f>
        <v>104</v>
      </c>
      <c r="B250">
        <v>448997097</v>
      </c>
      <c r="C250">
        <v>448997079</v>
      </c>
      <c r="D250">
        <v>277563130</v>
      </c>
      <c r="E250">
        <v>109</v>
      </c>
      <c r="F250">
        <v>1</v>
      </c>
      <c r="G250">
        <v>1</v>
      </c>
      <c r="H250">
        <v>3</v>
      </c>
      <c r="I250" t="s">
        <v>209</v>
      </c>
      <c r="J250" t="s">
        <v>3</v>
      </c>
      <c r="K250" t="s">
        <v>218</v>
      </c>
      <c r="L250">
        <v>1301</v>
      </c>
      <c r="N250">
        <v>1003</v>
      </c>
      <c r="O250" t="s">
        <v>211</v>
      </c>
      <c r="P250" t="s">
        <v>211</v>
      </c>
      <c r="Q250">
        <v>1</v>
      </c>
      <c r="X250">
        <v>100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 t="s">
        <v>23</v>
      </c>
      <c r="AG250">
        <v>0</v>
      </c>
      <c r="AH250">
        <v>2</v>
      </c>
      <c r="AI250">
        <v>448997088</v>
      </c>
      <c r="AJ250">
        <v>250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</row>
    <row r="251" spans="1:44" x14ac:dyDescent="0.2">
      <c r="A251">
        <f>ROW(Source!A107)</f>
        <v>107</v>
      </c>
      <c r="B251">
        <v>448997111</v>
      </c>
      <c r="C251">
        <v>448997100</v>
      </c>
      <c r="D251">
        <v>277560276</v>
      </c>
      <c r="E251">
        <v>109</v>
      </c>
      <c r="F251">
        <v>1</v>
      </c>
      <c r="G251">
        <v>1</v>
      </c>
      <c r="H251">
        <v>1</v>
      </c>
      <c r="I251" t="s">
        <v>1201</v>
      </c>
      <c r="J251" t="s">
        <v>3</v>
      </c>
      <c r="K251" t="s">
        <v>1202</v>
      </c>
      <c r="L251">
        <v>1191</v>
      </c>
      <c r="N251">
        <v>1013</v>
      </c>
      <c r="O251" t="s">
        <v>1203</v>
      </c>
      <c r="P251" t="s">
        <v>1203</v>
      </c>
      <c r="Q251">
        <v>1</v>
      </c>
      <c r="X251">
        <v>8.4600000000000009</v>
      </c>
      <c r="Y251">
        <v>0</v>
      </c>
      <c r="Z251">
        <v>0</v>
      </c>
      <c r="AA251">
        <v>0</v>
      </c>
      <c r="AB251">
        <v>435.6</v>
      </c>
      <c r="AC251">
        <v>0</v>
      </c>
      <c r="AD251">
        <v>1</v>
      </c>
      <c r="AE251">
        <v>1</v>
      </c>
      <c r="AF251" t="s">
        <v>3</v>
      </c>
      <c r="AG251">
        <v>8.4600000000000009</v>
      </c>
      <c r="AH251">
        <v>2</v>
      </c>
      <c r="AI251">
        <v>448997101</v>
      </c>
      <c r="AJ251">
        <v>251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</row>
    <row r="252" spans="1:44" x14ac:dyDescent="0.2">
      <c r="A252">
        <f>ROW(Source!A107)</f>
        <v>107</v>
      </c>
      <c r="B252">
        <v>448997112</v>
      </c>
      <c r="C252">
        <v>448997100</v>
      </c>
      <c r="D252">
        <v>277560491</v>
      </c>
      <c r="E252">
        <v>109</v>
      </c>
      <c r="F252">
        <v>1</v>
      </c>
      <c r="G252">
        <v>1</v>
      </c>
      <c r="H252">
        <v>1</v>
      </c>
      <c r="I252" t="s">
        <v>1204</v>
      </c>
      <c r="J252" t="s">
        <v>3</v>
      </c>
      <c r="K252" t="s">
        <v>1205</v>
      </c>
      <c r="L252">
        <v>1191</v>
      </c>
      <c r="N252">
        <v>1013</v>
      </c>
      <c r="O252" t="s">
        <v>1203</v>
      </c>
      <c r="P252" t="s">
        <v>1203</v>
      </c>
      <c r="Q252">
        <v>1</v>
      </c>
      <c r="X252">
        <v>2.0699999999999998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1</v>
      </c>
      <c r="AE252">
        <v>2</v>
      </c>
      <c r="AF252" t="s">
        <v>3</v>
      </c>
      <c r="AG252">
        <v>2.0699999999999998</v>
      </c>
      <c r="AH252">
        <v>2</v>
      </c>
      <c r="AI252">
        <v>448997102</v>
      </c>
      <c r="AJ252">
        <v>252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</row>
    <row r="253" spans="1:44" x14ac:dyDescent="0.2">
      <c r="A253">
        <f>ROW(Source!A107)</f>
        <v>107</v>
      </c>
      <c r="B253">
        <v>448997113</v>
      </c>
      <c r="C253">
        <v>448997100</v>
      </c>
      <c r="D253">
        <v>277944803</v>
      </c>
      <c r="E253">
        <v>1</v>
      </c>
      <c r="F253">
        <v>1</v>
      </c>
      <c r="G253">
        <v>1</v>
      </c>
      <c r="H253">
        <v>2</v>
      </c>
      <c r="I253" t="s">
        <v>1350</v>
      </c>
      <c r="J253" t="s">
        <v>1351</v>
      </c>
      <c r="K253" t="s">
        <v>1352</v>
      </c>
      <c r="L253">
        <v>1368</v>
      </c>
      <c r="N253">
        <v>1011</v>
      </c>
      <c r="O253" t="s">
        <v>1100</v>
      </c>
      <c r="P253" t="s">
        <v>1100</v>
      </c>
      <c r="Q253">
        <v>1</v>
      </c>
      <c r="X253">
        <v>1.31</v>
      </c>
      <c r="Y253">
        <v>0</v>
      </c>
      <c r="Z253">
        <v>1.21</v>
      </c>
      <c r="AA253">
        <v>0</v>
      </c>
      <c r="AB253">
        <v>0</v>
      </c>
      <c r="AC253">
        <v>0</v>
      </c>
      <c r="AD253">
        <v>1</v>
      </c>
      <c r="AE253">
        <v>0</v>
      </c>
      <c r="AF253" t="s">
        <v>3</v>
      </c>
      <c r="AG253">
        <v>1.31</v>
      </c>
      <c r="AH253">
        <v>2</v>
      </c>
      <c r="AI253">
        <v>448997103</v>
      </c>
      <c r="AJ253">
        <v>253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</row>
    <row r="254" spans="1:44" x14ac:dyDescent="0.2">
      <c r="A254">
        <f>ROW(Source!A107)</f>
        <v>107</v>
      </c>
      <c r="B254">
        <v>448997114</v>
      </c>
      <c r="C254">
        <v>448997100</v>
      </c>
      <c r="D254">
        <v>277945805</v>
      </c>
      <c r="E254">
        <v>1</v>
      </c>
      <c r="F254">
        <v>1</v>
      </c>
      <c r="G254">
        <v>1</v>
      </c>
      <c r="H254">
        <v>2</v>
      </c>
      <c r="I254" t="s">
        <v>1206</v>
      </c>
      <c r="J254" t="s">
        <v>1207</v>
      </c>
      <c r="K254" t="s">
        <v>1208</v>
      </c>
      <c r="L254">
        <v>1368</v>
      </c>
      <c r="N254">
        <v>1011</v>
      </c>
      <c r="O254" t="s">
        <v>1100</v>
      </c>
      <c r="P254" t="s">
        <v>1100</v>
      </c>
      <c r="Q254">
        <v>1</v>
      </c>
      <c r="X254">
        <v>0.16</v>
      </c>
      <c r="Y254">
        <v>0</v>
      </c>
      <c r="Z254">
        <v>477.92</v>
      </c>
      <c r="AA254">
        <v>490.51</v>
      </c>
      <c r="AB254">
        <v>0</v>
      </c>
      <c r="AC254">
        <v>0</v>
      </c>
      <c r="AD254">
        <v>1</v>
      </c>
      <c r="AE254">
        <v>0</v>
      </c>
      <c r="AF254" t="s">
        <v>3</v>
      </c>
      <c r="AG254">
        <v>0.16</v>
      </c>
      <c r="AH254">
        <v>2</v>
      </c>
      <c r="AI254">
        <v>448997104</v>
      </c>
      <c r="AJ254">
        <v>254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</row>
    <row r="255" spans="1:44" x14ac:dyDescent="0.2">
      <c r="A255">
        <f>ROW(Source!A107)</f>
        <v>107</v>
      </c>
      <c r="B255">
        <v>448997115</v>
      </c>
      <c r="C255">
        <v>448997100</v>
      </c>
      <c r="D255">
        <v>277945930</v>
      </c>
      <c r="E255">
        <v>1</v>
      </c>
      <c r="F255">
        <v>1</v>
      </c>
      <c r="G255">
        <v>1</v>
      </c>
      <c r="H255">
        <v>2</v>
      </c>
      <c r="I255" t="s">
        <v>1281</v>
      </c>
      <c r="J255" t="s">
        <v>1282</v>
      </c>
      <c r="K255" t="s">
        <v>1283</v>
      </c>
      <c r="L255">
        <v>1368</v>
      </c>
      <c r="N255">
        <v>1011</v>
      </c>
      <c r="O255" t="s">
        <v>1100</v>
      </c>
      <c r="P255" t="s">
        <v>1100</v>
      </c>
      <c r="Q255">
        <v>1</v>
      </c>
      <c r="X255">
        <v>1.91</v>
      </c>
      <c r="Y255">
        <v>0</v>
      </c>
      <c r="Z255">
        <v>76.28</v>
      </c>
      <c r="AA255">
        <v>490.51</v>
      </c>
      <c r="AB255">
        <v>0</v>
      </c>
      <c r="AC255">
        <v>0</v>
      </c>
      <c r="AD255">
        <v>1</v>
      </c>
      <c r="AE255">
        <v>0</v>
      </c>
      <c r="AF255" t="s">
        <v>3</v>
      </c>
      <c r="AG255">
        <v>1.91</v>
      </c>
      <c r="AH255">
        <v>2</v>
      </c>
      <c r="AI255">
        <v>448997105</v>
      </c>
      <c r="AJ255">
        <v>255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</row>
    <row r="256" spans="1:44" x14ac:dyDescent="0.2">
      <c r="A256">
        <f>ROW(Source!A107)</f>
        <v>107</v>
      </c>
      <c r="B256">
        <v>448997116</v>
      </c>
      <c r="C256">
        <v>448997100</v>
      </c>
      <c r="D256">
        <v>277560614</v>
      </c>
      <c r="E256">
        <v>109</v>
      </c>
      <c r="F256">
        <v>1</v>
      </c>
      <c r="G256">
        <v>1</v>
      </c>
      <c r="H256">
        <v>3</v>
      </c>
      <c r="I256" t="s">
        <v>166</v>
      </c>
      <c r="J256" t="s">
        <v>3</v>
      </c>
      <c r="K256" t="s">
        <v>167</v>
      </c>
      <c r="L256">
        <v>1377</v>
      </c>
      <c r="N256">
        <v>1013</v>
      </c>
      <c r="O256" t="s">
        <v>168</v>
      </c>
      <c r="P256" t="s">
        <v>168</v>
      </c>
      <c r="Q256">
        <v>1</v>
      </c>
      <c r="X256">
        <v>183.32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 t="s">
        <v>23</v>
      </c>
      <c r="AG256">
        <v>0</v>
      </c>
      <c r="AH256">
        <v>2</v>
      </c>
      <c r="AI256">
        <v>448997106</v>
      </c>
      <c r="AJ256">
        <v>256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</row>
    <row r="257" spans="1:44" x14ac:dyDescent="0.2">
      <c r="A257">
        <f>ROW(Source!A107)</f>
        <v>107</v>
      </c>
      <c r="B257">
        <v>448997117</v>
      </c>
      <c r="C257">
        <v>448997100</v>
      </c>
      <c r="D257">
        <v>277879122</v>
      </c>
      <c r="E257">
        <v>1</v>
      </c>
      <c r="F257">
        <v>1</v>
      </c>
      <c r="G257">
        <v>1</v>
      </c>
      <c r="H257">
        <v>3</v>
      </c>
      <c r="I257" t="s">
        <v>1353</v>
      </c>
      <c r="J257" t="s">
        <v>1354</v>
      </c>
      <c r="K257" t="s">
        <v>1355</v>
      </c>
      <c r="L257">
        <v>1348</v>
      </c>
      <c r="N257">
        <v>1009</v>
      </c>
      <c r="O257" t="s">
        <v>83</v>
      </c>
      <c r="P257" t="s">
        <v>83</v>
      </c>
      <c r="Q257">
        <v>1000</v>
      </c>
      <c r="X257">
        <v>1E-4</v>
      </c>
      <c r="Y257">
        <v>87245.7</v>
      </c>
      <c r="Z257">
        <v>0</v>
      </c>
      <c r="AA257">
        <v>0</v>
      </c>
      <c r="AB257">
        <v>0</v>
      </c>
      <c r="AC257">
        <v>0</v>
      </c>
      <c r="AD257">
        <v>1</v>
      </c>
      <c r="AE257">
        <v>0</v>
      </c>
      <c r="AF257" t="s">
        <v>23</v>
      </c>
      <c r="AG257">
        <v>0</v>
      </c>
      <c r="AH257">
        <v>2</v>
      </c>
      <c r="AI257">
        <v>448997107</v>
      </c>
      <c r="AJ257">
        <v>257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</row>
    <row r="258" spans="1:44" x14ac:dyDescent="0.2">
      <c r="A258">
        <f>ROW(Source!A107)</f>
        <v>107</v>
      </c>
      <c r="B258">
        <v>448997118</v>
      </c>
      <c r="C258">
        <v>448997100</v>
      </c>
      <c r="D258">
        <v>277879126</v>
      </c>
      <c r="E258">
        <v>1</v>
      </c>
      <c r="F258">
        <v>1</v>
      </c>
      <c r="G258">
        <v>1</v>
      </c>
      <c r="H258">
        <v>3</v>
      </c>
      <c r="I258" t="s">
        <v>1356</v>
      </c>
      <c r="J258" t="s">
        <v>1357</v>
      </c>
      <c r="K258" t="s">
        <v>1358</v>
      </c>
      <c r="L258">
        <v>1348</v>
      </c>
      <c r="N258">
        <v>1009</v>
      </c>
      <c r="O258" t="s">
        <v>83</v>
      </c>
      <c r="P258" t="s">
        <v>83</v>
      </c>
      <c r="Q258">
        <v>1000</v>
      </c>
      <c r="X258">
        <v>5.8999999999999999E-3</v>
      </c>
      <c r="Y258">
        <v>76433.7</v>
      </c>
      <c r="Z258">
        <v>0</v>
      </c>
      <c r="AA258">
        <v>0</v>
      </c>
      <c r="AB258">
        <v>0</v>
      </c>
      <c r="AC258">
        <v>0</v>
      </c>
      <c r="AD258">
        <v>1</v>
      </c>
      <c r="AE258">
        <v>0</v>
      </c>
      <c r="AF258" t="s">
        <v>23</v>
      </c>
      <c r="AG258">
        <v>0</v>
      </c>
      <c r="AH258">
        <v>2</v>
      </c>
      <c r="AI258">
        <v>448997108</v>
      </c>
      <c r="AJ258">
        <v>258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</row>
    <row r="259" spans="1:44" x14ac:dyDescent="0.2">
      <c r="A259">
        <f>ROW(Source!A107)</f>
        <v>107</v>
      </c>
      <c r="B259">
        <v>448997119</v>
      </c>
      <c r="C259">
        <v>448997100</v>
      </c>
      <c r="D259">
        <v>277563130</v>
      </c>
      <c r="E259">
        <v>109</v>
      </c>
      <c r="F259">
        <v>1</v>
      </c>
      <c r="G259">
        <v>1</v>
      </c>
      <c r="H259">
        <v>3</v>
      </c>
      <c r="I259" t="s">
        <v>209</v>
      </c>
      <c r="J259" t="s">
        <v>3</v>
      </c>
      <c r="K259" t="s">
        <v>210</v>
      </c>
      <c r="L259">
        <v>1301</v>
      </c>
      <c r="N259">
        <v>1003</v>
      </c>
      <c r="O259" t="s">
        <v>211</v>
      </c>
      <c r="P259" t="s">
        <v>211</v>
      </c>
      <c r="Q259">
        <v>1</v>
      </c>
      <c r="X259">
        <v>100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 t="s">
        <v>23</v>
      </c>
      <c r="AG259">
        <v>0</v>
      </c>
      <c r="AH259">
        <v>2</v>
      </c>
      <c r="AI259">
        <v>448997109</v>
      </c>
      <c r="AJ259">
        <v>259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</row>
    <row r="260" spans="1:44" x14ac:dyDescent="0.2">
      <c r="A260">
        <f>ROW(Source!A107)</f>
        <v>107</v>
      </c>
      <c r="B260">
        <v>448997120</v>
      </c>
      <c r="C260">
        <v>448997100</v>
      </c>
      <c r="D260">
        <v>277563188</v>
      </c>
      <c r="E260">
        <v>109</v>
      </c>
      <c r="F260">
        <v>1</v>
      </c>
      <c r="G260">
        <v>1</v>
      </c>
      <c r="H260">
        <v>3</v>
      </c>
      <c r="I260" t="s">
        <v>226</v>
      </c>
      <c r="J260" t="s">
        <v>3</v>
      </c>
      <c r="K260" t="s">
        <v>227</v>
      </c>
      <c r="L260">
        <v>1348</v>
      </c>
      <c r="N260">
        <v>1009</v>
      </c>
      <c r="O260" t="s">
        <v>83</v>
      </c>
      <c r="P260" t="s">
        <v>83</v>
      </c>
      <c r="Q260">
        <v>1000</v>
      </c>
      <c r="X260">
        <v>7.1199999999999999E-2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 t="s">
        <v>23</v>
      </c>
      <c r="AG260">
        <v>0</v>
      </c>
      <c r="AH260">
        <v>2</v>
      </c>
      <c r="AI260">
        <v>448997110</v>
      </c>
      <c r="AJ260">
        <v>260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</row>
    <row r="261" spans="1:44" x14ac:dyDescent="0.2">
      <c r="A261">
        <f>ROW(Source!A111)</f>
        <v>111</v>
      </c>
      <c r="B261">
        <v>448997135</v>
      </c>
      <c r="C261">
        <v>448997124</v>
      </c>
      <c r="D261">
        <v>277560276</v>
      </c>
      <c r="E261">
        <v>109</v>
      </c>
      <c r="F261">
        <v>1</v>
      </c>
      <c r="G261">
        <v>1</v>
      </c>
      <c r="H261">
        <v>1</v>
      </c>
      <c r="I261" t="s">
        <v>1201</v>
      </c>
      <c r="J261" t="s">
        <v>3</v>
      </c>
      <c r="K261" t="s">
        <v>1202</v>
      </c>
      <c r="L261">
        <v>1191</v>
      </c>
      <c r="N261">
        <v>1013</v>
      </c>
      <c r="O261" t="s">
        <v>1203</v>
      </c>
      <c r="P261" t="s">
        <v>1203</v>
      </c>
      <c r="Q261">
        <v>1</v>
      </c>
      <c r="X261">
        <v>9.0299999999999994</v>
      </c>
      <c r="Y261">
        <v>0</v>
      </c>
      <c r="Z261">
        <v>0</v>
      </c>
      <c r="AA261">
        <v>0</v>
      </c>
      <c r="AB261">
        <v>435.6</v>
      </c>
      <c r="AC261">
        <v>0</v>
      </c>
      <c r="AD261">
        <v>1</v>
      </c>
      <c r="AE261">
        <v>1</v>
      </c>
      <c r="AF261" t="s">
        <v>3</v>
      </c>
      <c r="AG261">
        <v>9.0299999999999994</v>
      </c>
      <c r="AH261">
        <v>2</v>
      </c>
      <c r="AI261">
        <v>448997125</v>
      </c>
      <c r="AJ261">
        <v>261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</row>
    <row r="262" spans="1:44" x14ac:dyDescent="0.2">
      <c r="A262">
        <f>ROW(Source!A111)</f>
        <v>111</v>
      </c>
      <c r="B262">
        <v>448997136</v>
      </c>
      <c r="C262">
        <v>448997124</v>
      </c>
      <c r="D262">
        <v>277560491</v>
      </c>
      <c r="E262">
        <v>109</v>
      </c>
      <c r="F262">
        <v>1</v>
      </c>
      <c r="G262">
        <v>1</v>
      </c>
      <c r="H262">
        <v>1</v>
      </c>
      <c r="I262" t="s">
        <v>1204</v>
      </c>
      <c r="J262" t="s">
        <v>3</v>
      </c>
      <c r="K262" t="s">
        <v>1205</v>
      </c>
      <c r="L262">
        <v>1191</v>
      </c>
      <c r="N262">
        <v>1013</v>
      </c>
      <c r="O262" t="s">
        <v>1203</v>
      </c>
      <c r="P262" t="s">
        <v>1203</v>
      </c>
      <c r="Q262">
        <v>1</v>
      </c>
      <c r="X262">
        <v>2.25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1</v>
      </c>
      <c r="AE262">
        <v>2</v>
      </c>
      <c r="AF262" t="s">
        <v>3</v>
      </c>
      <c r="AG262">
        <v>2.25</v>
      </c>
      <c r="AH262">
        <v>2</v>
      </c>
      <c r="AI262">
        <v>448997126</v>
      </c>
      <c r="AJ262">
        <v>262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</row>
    <row r="263" spans="1:44" x14ac:dyDescent="0.2">
      <c r="A263">
        <f>ROW(Source!A111)</f>
        <v>111</v>
      </c>
      <c r="B263">
        <v>448997137</v>
      </c>
      <c r="C263">
        <v>448997124</v>
      </c>
      <c r="D263">
        <v>277944803</v>
      </c>
      <c r="E263">
        <v>1</v>
      </c>
      <c r="F263">
        <v>1</v>
      </c>
      <c r="G263">
        <v>1</v>
      </c>
      <c r="H263">
        <v>2</v>
      </c>
      <c r="I263" t="s">
        <v>1350</v>
      </c>
      <c r="J263" t="s">
        <v>1351</v>
      </c>
      <c r="K263" t="s">
        <v>1352</v>
      </c>
      <c r="L263">
        <v>1368</v>
      </c>
      <c r="N263">
        <v>1011</v>
      </c>
      <c r="O263" t="s">
        <v>1100</v>
      </c>
      <c r="P263" t="s">
        <v>1100</v>
      </c>
      <c r="Q263">
        <v>1</v>
      </c>
      <c r="X263">
        <v>1.42</v>
      </c>
      <c r="Y263">
        <v>0</v>
      </c>
      <c r="Z263">
        <v>1.21</v>
      </c>
      <c r="AA263">
        <v>0</v>
      </c>
      <c r="AB263">
        <v>0</v>
      </c>
      <c r="AC263">
        <v>0</v>
      </c>
      <c r="AD263">
        <v>1</v>
      </c>
      <c r="AE263">
        <v>0</v>
      </c>
      <c r="AF263" t="s">
        <v>3</v>
      </c>
      <c r="AG263">
        <v>1.42</v>
      </c>
      <c r="AH263">
        <v>2</v>
      </c>
      <c r="AI263">
        <v>448997127</v>
      </c>
      <c r="AJ263">
        <v>263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</row>
    <row r="264" spans="1:44" x14ac:dyDescent="0.2">
      <c r="A264">
        <f>ROW(Source!A111)</f>
        <v>111</v>
      </c>
      <c r="B264">
        <v>448997138</v>
      </c>
      <c r="C264">
        <v>448997124</v>
      </c>
      <c r="D264">
        <v>277945805</v>
      </c>
      <c r="E264">
        <v>1</v>
      </c>
      <c r="F264">
        <v>1</v>
      </c>
      <c r="G264">
        <v>1</v>
      </c>
      <c r="H264">
        <v>2</v>
      </c>
      <c r="I264" t="s">
        <v>1206</v>
      </c>
      <c r="J264" t="s">
        <v>1207</v>
      </c>
      <c r="K264" t="s">
        <v>1208</v>
      </c>
      <c r="L264">
        <v>1368</v>
      </c>
      <c r="N264">
        <v>1011</v>
      </c>
      <c r="O264" t="s">
        <v>1100</v>
      </c>
      <c r="P264" t="s">
        <v>1100</v>
      </c>
      <c r="Q264">
        <v>1</v>
      </c>
      <c r="X264">
        <v>0.21</v>
      </c>
      <c r="Y264">
        <v>0</v>
      </c>
      <c r="Z264">
        <v>477.92</v>
      </c>
      <c r="AA264">
        <v>490.51</v>
      </c>
      <c r="AB264">
        <v>0</v>
      </c>
      <c r="AC264">
        <v>0</v>
      </c>
      <c r="AD264">
        <v>1</v>
      </c>
      <c r="AE264">
        <v>0</v>
      </c>
      <c r="AF264" t="s">
        <v>3</v>
      </c>
      <c r="AG264">
        <v>0.21</v>
      </c>
      <c r="AH264">
        <v>2</v>
      </c>
      <c r="AI264">
        <v>448997128</v>
      </c>
      <c r="AJ264">
        <v>264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</row>
    <row r="265" spans="1:44" x14ac:dyDescent="0.2">
      <c r="A265">
        <f>ROW(Source!A111)</f>
        <v>111</v>
      </c>
      <c r="B265">
        <v>448997139</v>
      </c>
      <c r="C265">
        <v>448997124</v>
      </c>
      <c r="D265">
        <v>277945930</v>
      </c>
      <c r="E265">
        <v>1</v>
      </c>
      <c r="F265">
        <v>1</v>
      </c>
      <c r="G265">
        <v>1</v>
      </c>
      <c r="H265">
        <v>2</v>
      </c>
      <c r="I265" t="s">
        <v>1281</v>
      </c>
      <c r="J265" t="s">
        <v>1282</v>
      </c>
      <c r="K265" t="s">
        <v>1283</v>
      </c>
      <c r="L265">
        <v>1368</v>
      </c>
      <c r="N265">
        <v>1011</v>
      </c>
      <c r="O265" t="s">
        <v>1100</v>
      </c>
      <c r="P265" t="s">
        <v>1100</v>
      </c>
      <c r="Q265">
        <v>1</v>
      </c>
      <c r="X265">
        <v>2.04</v>
      </c>
      <c r="Y265">
        <v>0</v>
      </c>
      <c r="Z265">
        <v>76.28</v>
      </c>
      <c r="AA265">
        <v>490.51</v>
      </c>
      <c r="AB265">
        <v>0</v>
      </c>
      <c r="AC265">
        <v>0</v>
      </c>
      <c r="AD265">
        <v>1</v>
      </c>
      <c r="AE265">
        <v>0</v>
      </c>
      <c r="AF265" t="s">
        <v>3</v>
      </c>
      <c r="AG265">
        <v>2.04</v>
      </c>
      <c r="AH265">
        <v>2</v>
      </c>
      <c r="AI265">
        <v>448997129</v>
      </c>
      <c r="AJ265">
        <v>265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</row>
    <row r="266" spans="1:44" x14ac:dyDescent="0.2">
      <c r="A266">
        <f>ROW(Source!A111)</f>
        <v>111</v>
      </c>
      <c r="B266">
        <v>448997140</v>
      </c>
      <c r="C266">
        <v>448997124</v>
      </c>
      <c r="D266">
        <v>277560614</v>
      </c>
      <c r="E266">
        <v>109</v>
      </c>
      <c r="F266">
        <v>1</v>
      </c>
      <c r="G266">
        <v>1</v>
      </c>
      <c r="H266">
        <v>3</v>
      </c>
      <c r="I266" t="s">
        <v>166</v>
      </c>
      <c r="J266" t="s">
        <v>3</v>
      </c>
      <c r="K266" t="s">
        <v>167</v>
      </c>
      <c r="L266">
        <v>1377</v>
      </c>
      <c r="N266">
        <v>1013</v>
      </c>
      <c r="O266" t="s">
        <v>168</v>
      </c>
      <c r="P266" t="s">
        <v>168</v>
      </c>
      <c r="Q266">
        <v>1</v>
      </c>
      <c r="X266">
        <v>183.32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 t="s">
        <v>23</v>
      </c>
      <c r="AG266">
        <v>0</v>
      </c>
      <c r="AH266">
        <v>2</v>
      </c>
      <c r="AI266">
        <v>448997130</v>
      </c>
      <c r="AJ266">
        <v>266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</row>
    <row r="267" spans="1:44" x14ac:dyDescent="0.2">
      <c r="A267">
        <f>ROW(Source!A111)</f>
        <v>111</v>
      </c>
      <c r="B267">
        <v>448997141</v>
      </c>
      <c r="C267">
        <v>448997124</v>
      </c>
      <c r="D267">
        <v>277879122</v>
      </c>
      <c r="E267">
        <v>1</v>
      </c>
      <c r="F267">
        <v>1</v>
      </c>
      <c r="G267">
        <v>1</v>
      </c>
      <c r="H267">
        <v>3</v>
      </c>
      <c r="I267" t="s">
        <v>1353</v>
      </c>
      <c r="J267" t="s">
        <v>1354</v>
      </c>
      <c r="K267" t="s">
        <v>1355</v>
      </c>
      <c r="L267">
        <v>1348</v>
      </c>
      <c r="N267">
        <v>1009</v>
      </c>
      <c r="O267" t="s">
        <v>83</v>
      </c>
      <c r="P267" t="s">
        <v>83</v>
      </c>
      <c r="Q267">
        <v>1000</v>
      </c>
      <c r="X267">
        <v>1E-4</v>
      </c>
      <c r="Y267">
        <v>87245.7</v>
      </c>
      <c r="Z267">
        <v>0</v>
      </c>
      <c r="AA267">
        <v>0</v>
      </c>
      <c r="AB267">
        <v>0</v>
      </c>
      <c r="AC267">
        <v>0</v>
      </c>
      <c r="AD267">
        <v>1</v>
      </c>
      <c r="AE267">
        <v>0</v>
      </c>
      <c r="AF267" t="s">
        <v>23</v>
      </c>
      <c r="AG267">
        <v>0</v>
      </c>
      <c r="AH267">
        <v>2</v>
      </c>
      <c r="AI267">
        <v>448997131</v>
      </c>
      <c r="AJ267">
        <v>267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</row>
    <row r="268" spans="1:44" x14ac:dyDescent="0.2">
      <c r="A268">
        <f>ROW(Source!A111)</f>
        <v>111</v>
      </c>
      <c r="B268">
        <v>448997142</v>
      </c>
      <c r="C268">
        <v>448997124</v>
      </c>
      <c r="D268">
        <v>277879126</v>
      </c>
      <c r="E268">
        <v>1</v>
      </c>
      <c r="F268">
        <v>1</v>
      </c>
      <c r="G268">
        <v>1</v>
      </c>
      <c r="H268">
        <v>3</v>
      </c>
      <c r="I268" t="s">
        <v>1356</v>
      </c>
      <c r="J268" t="s">
        <v>1357</v>
      </c>
      <c r="K268" t="s">
        <v>1358</v>
      </c>
      <c r="L268">
        <v>1348</v>
      </c>
      <c r="N268">
        <v>1009</v>
      </c>
      <c r="O268" t="s">
        <v>83</v>
      </c>
      <c r="P268" t="s">
        <v>83</v>
      </c>
      <c r="Q268">
        <v>1000</v>
      </c>
      <c r="X268">
        <v>5.8999999999999999E-3</v>
      </c>
      <c r="Y268">
        <v>76433.7</v>
      </c>
      <c r="Z268">
        <v>0</v>
      </c>
      <c r="AA268">
        <v>0</v>
      </c>
      <c r="AB268">
        <v>0</v>
      </c>
      <c r="AC268">
        <v>0</v>
      </c>
      <c r="AD268">
        <v>1</v>
      </c>
      <c r="AE268">
        <v>0</v>
      </c>
      <c r="AF268" t="s">
        <v>23</v>
      </c>
      <c r="AG268">
        <v>0</v>
      </c>
      <c r="AH268">
        <v>2</v>
      </c>
      <c r="AI268">
        <v>448997132</v>
      </c>
      <c r="AJ268">
        <v>268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</row>
    <row r="269" spans="1:44" x14ac:dyDescent="0.2">
      <c r="A269">
        <f>ROW(Source!A111)</f>
        <v>111</v>
      </c>
      <c r="B269">
        <v>448997143</v>
      </c>
      <c r="C269">
        <v>448997124</v>
      </c>
      <c r="D269">
        <v>277563130</v>
      </c>
      <c r="E269">
        <v>109</v>
      </c>
      <c r="F269">
        <v>1</v>
      </c>
      <c r="G269">
        <v>1</v>
      </c>
      <c r="H269">
        <v>3</v>
      </c>
      <c r="I269" t="s">
        <v>209</v>
      </c>
      <c r="J269" t="s">
        <v>3</v>
      </c>
      <c r="K269" t="s">
        <v>218</v>
      </c>
      <c r="L269">
        <v>1301</v>
      </c>
      <c r="N269">
        <v>1003</v>
      </c>
      <c r="O269" t="s">
        <v>211</v>
      </c>
      <c r="P269" t="s">
        <v>211</v>
      </c>
      <c r="Q269">
        <v>1</v>
      </c>
      <c r="X269">
        <v>100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 t="s">
        <v>23</v>
      </c>
      <c r="AG269">
        <v>0</v>
      </c>
      <c r="AH269">
        <v>2</v>
      </c>
      <c r="AI269">
        <v>448997133</v>
      </c>
      <c r="AJ269">
        <v>269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</row>
    <row r="270" spans="1:44" x14ac:dyDescent="0.2">
      <c r="A270">
        <f>ROW(Source!A111)</f>
        <v>111</v>
      </c>
      <c r="B270">
        <v>448997144</v>
      </c>
      <c r="C270">
        <v>448997124</v>
      </c>
      <c r="D270">
        <v>277563188</v>
      </c>
      <c r="E270">
        <v>109</v>
      </c>
      <c r="F270">
        <v>1</v>
      </c>
      <c r="G270">
        <v>1</v>
      </c>
      <c r="H270">
        <v>3</v>
      </c>
      <c r="I270" t="s">
        <v>226</v>
      </c>
      <c r="J270" t="s">
        <v>3</v>
      </c>
      <c r="K270" t="s">
        <v>227</v>
      </c>
      <c r="L270">
        <v>1348</v>
      </c>
      <c r="N270">
        <v>1009</v>
      </c>
      <c r="O270" t="s">
        <v>83</v>
      </c>
      <c r="P270" t="s">
        <v>83</v>
      </c>
      <c r="Q270">
        <v>1000</v>
      </c>
      <c r="X270">
        <v>7.1199999999999999E-2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 t="s">
        <v>23</v>
      </c>
      <c r="AG270">
        <v>0</v>
      </c>
      <c r="AH270">
        <v>2</v>
      </c>
      <c r="AI270">
        <v>448997134</v>
      </c>
      <c r="AJ270">
        <v>270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</row>
    <row r="271" spans="1:44" x14ac:dyDescent="0.2">
      <c r="A271">
        <f>ROW(Source!A115)</f>
        <v>115</v>
      </c>
      <c r="B271">
        <v>448997165</v>
      </c>
      <c r="C271">
        <v>448997148</v>
      </c>
      <c r="D271">
        <v>277560279</v>
      </c>
      <c r="E271">
        <v>109</v>
      </c>
      <c r="F271">
        <v>1</v>
      </c>
      <c r="G271">
        <v>1</v>
      </c>
      <c r="H271">
        <v>1</v>
      </c>
      <c r="I271" t="s">
        <v>1359</v>
      </c>
      <c r="J271" t="s">
        <v>3</v>
      </c>
      <c r="K271" t="s">
        <v>1360</v>
      </c>
      <c r="L271">
        <v>1191</v>
      </c>
      <c r="N271">
        <v>1013</v>
      </c>
      <c r="O271" t="s">
        <v>1203</v>
      </c>
      <c r="P271" t="s">
        <v>1203</v>
      </c>
      <c r="Q271">
        <v>1</v>
      </c>
      <c r="X271">
        <v>282</v>
      </c>
      <c r="Y271">
        <v>0</v>
      </c>
      <c r="Z271">
        <v>0</v>
      </c>
      <c r="AA271">
        <v>0</v>
      </c>
      <c r="AB271">
        <v>441.09</v>
      </c>
      <c r="AC271">
        <v>0</v>
      </c>
      <c r="AD271">
        <v>1</v>
      </c>
      <c r="AE271">
        <v>1</v>
      </c>
      <c r="AF271" t="s">
        <v>3</v>
      </c>
      <c r="AG271">
        <v>282</v>
      </c>
      <c r="AH271">
        <v>2</v>
      </c>
      <c r="AI271">
        <v>448997149</v>
      </c>
      <c r="AJ271">
        <v>271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</row>
    <row r="272" spans="1:44" x14ac:dyDescent="0.2">
      <c r="A272">
        <f>ROW(Source!A115)</f>
        <v>115</v>
      </c>
      <c r="B272">
        <v>448997166</v>
      </c>
      <c r="C272">
        <v>448997148</v>
      </c>
      <c r="D272">
        <v>277560491</v>
      </c>
      <c r="E272">
        <v>109</v>
      </c>
      <c r="F272">
        <v>1</v>
      </c>
      <c r="G272">
        <v>1</v>
      </c>
      <c r="H272">
        <v>1</v>
      </c>
      <c r="I272" t="s">
        <v>1204</v>
      </c>
      <c r="J272" t="s">
        <v>3</v>
      </c>
      <c r="K272" t="s">
        <v>1205</v>
      </c>
      <c r="L272">
        <v>1191</v>
      </c>
      <c r="N272">
        <v>1013</v>
      </c>
      <c r="O272" t="s">
        <v>1203</v>
      </c>
      <c r="P272" t="s">
        <v>1203</v>
      </c>
      <c r="Q272">
        <v>1</v>
      </c>
      <c r="X272">
        <v>22.51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1</v>
      </c>
      <c r="AE272">
        <v>2</v>
      </c>
      <c r="AF272" t="s">
        <v>3</v>
      </c>
      <c r="AG272">
        <v>22.51</v>
      </c>
      <c r="AH272">
        <v>2</v>
      </c>
      <c r="AI272">
        <v>448997150</v>
      </c>
      <c r="AJ272">
        <v>272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</row>
    <row r="273" spans="1:44" x14ac:dyDescent="0.2">
      <c r="A273">
        <f>ROW(Source!A115)</f>
        <v>115</v>
      </c>
      <c r="B273">
        <v>448997167</v>
      </c>
      <c r="C273">
        <v>448997148</v>
      </c>
      <c r="D273">
        <v>277944566</v>
      </c>
      <c r="E273">
        <v>1</v>
      </c>
      <c r="F273">
        <v>1</v>
      </c>
      <c r="G273">
        <v>1</v>
      </c>
      <c r="H273">
        <v>2</v>
      </c>
      <c r="I273" t="s">
        <v>1361</v>
      </c>
      <c r="J273" t="s">
        <v>1362</v>
      </c>
      <c r="K273" t="s">
        <v>1363</v>
      </c>
      <c r="L273">
        <v>1368</v>
      </c>
      <c r="N273">
        <v>1011</v>
      </c>
      <c r="O273" t="s">
        <v>1100</v>
      </c>
      <c r="P273" t="s">
        <v>1100</v>
      </c>
      <c r="Q273">
        <v>1</v>
      </c>
      <c r="X273">
        <v>21.3</v>
      </c>
      <c r="Y273">
        <v>0</v>
      </c>
      <c r="Z273">
        <v>955.77</v>
      </c>
      <c r="AA273">
        <v>658.89</v>
      </c>
      <c r="AB273">
        <v>0</v>
      </c>
      <c r="AC273">
        <v>0</v>
      </c>
      <c r="AD273">
        <v>1</v>
      </c>
      <c r="AE273">
        <v>0</v>
      </c>
      <c r="AF273" t="s">
        <v>3</v>
      </c>
      <c r="AG273">
        <v>21.3</v>
      </c>
      <c r="AH273">
        <v>2</v>
      </c>
      <c r="AI273">
        <v>448997151</v>
      </c>
      <c r="AJ273">
        <v>273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</row>
    <row r="274" spans="1:44" x14ac:dyDescent="0.2">
      <c r="A274">
        <f>ROW(Source!A115)</f>
        <v>115</v>
      </c>
      <c r="B274">
        <v>448997168</v>
      </c>
      <c r="C274">
        <v>448997148</v>
      </c>
      <c r="D274">
        <v>277944622</v>
      </c>
      <c r="E274">
        <v>1</v>
      </c>
      <c r="F274">
        <v>1</v>
      </c>
      <c r="G274">
        <v>1</v>
      </c>
      <c r="H274">
        <v>2</v>
      </c>
      <c r="I274" t="s">
        <v>1220</v>
      </c>
      <c r="J274" t="s">
        <v>1221</v>
      </c>
      <c r="K274" t="s">
        <v>1222</v>
      </c>
      <c r="L274">
        <v>1368</v>
      </c>
      <c r="N274">
        <v>1011</v>
      </c>
      <c r="O274" t="s">
        <v>1100</v>
      </c>
      <c r="P274" t="s">
        <v>1100</v>
      </c>
      <c r="Q274">
        <v>1</v>
      </c>
      <c r="X274">
        <v>0.36</v>
      </c>
      <c r="Y274">
        <v>0</v>
      </c>
      <c r="Z274">
        <v>1551.19</v>
      </c>
      <c r="AA274">
        <v>658.89</v>
      </c>
      <c r="AB274">
        <v>0</v>
      </c>
      <c r="AC274">
        <v>0</v>
      </c>
      <c r="AD274">
        <v>1</v>
      </c>
      <c r="AE274">
        <v>0</v>
      </c>
      <c r="AF274" t="s">
        <v>3</v>
      </c>
      <c r="AG274">
        <v>0.36</v>
      </c>
      <c r="AH274">
        <v>2</v>
      </c>
      <c r="AI274">
        <v>448997152</v>
      </c>
      <c r="AJ274">
        <v>274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</row>
    <row r="275" spans="1:44" x14ac:dyDescent="0.2">
      <c r="A275">
        <f>ROW(Source!A115)</f>
        <v>115</v>
      </c>
      <c r="B275">
        <v>448997169</v>
      </c>
      <c r="C275">
        <v>448997148</v>
      </c>
      <c r="D275">
        <v>277944840</v>
      </c>
      <c r="E275">
        <v>1</v>
      </c>
      <c r="F275">
        <v>1</v>
      </c>
      <c r="G275">
        <v>1</v>
      </c>
      <c r="H275">
        <v>2</v>
      </c>
      <c r="I275" t="s">
        <v>1364</v>
      </c>
      <c r="J275" t="s">
        <v>1365</v>
      </c>
      <c r="K275" t="s">
        <v>1366</v>
      </c>
      <c r="L275">
        <v>1368</v>
      </c>
      <c r="N275">
        <v>1011</v>
      </c>
      <c r="O275" t="s">
        <v>1100</v>
      </c>
      <c r="P275" t="s">
        <v>1100</v>
      </c>
      <c r="Q275">
        <v>1</v>
      </c>
      <c r="X275">
        <v>0.25</v>
      </c>
      <c r="Y275">
        <v>0</v>
      </c>
      <c r="Z275">
        <v>1558.39</v>
      </c>
      <c r="AA275">
        <v>563.72</v>
      </c>
      <c r="AB275">
        <v>0</v>
      </c>
      <c r="AC275">
        <v>0</v>
      </c>
      <c r="AD275">
        <v>1</v>
      </c>
      <c r="AE275">
        <v>0</v>
      </c>
      <c r="AF275" t="s">
        <v>3</v>
      </c>
      <c r="AG275">
        <v>0.25</v>
      </c>
      <c r="AH275">
        <v>2</v>
      </c>
      <c r="AI275">
        <v>448997153</v>
      </c>
      <c r="AJ275">
        <v>275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</row>
    <row r="276" spans="1:44" x14ac:dyDescent="0.2">
      <c r="A276">
        <f>ROW(Source!A115)</f>
        <v>115</v>
      </c>
      <c r="B276">
        <v>448997170</v>
      </c>
      <c r="C276">
        <v>448997148</v>
      </c>
      <c r="D276">
        <v>277944980</v>
      </c>
      <c r="E276">
        <v>1</v>
      </c>
      <c r="F276">
        <v>1</v>
      </c>
      <c r="G276">
        <v>1</v>
      </c>
      <c r="H276">
        <v>2</v>
      </c>
      <c r="I276" t="s">
        <v>1235</v>
      </c>
      <c r="J276" t="s">
        <v>1236</v>
      </c>
      <c r="K276" t="s">
        <v>1237</v>
      </c>
      <c r="L276">
        <v>1368</v>
      </c>
      <c r="N276">
        <v>1011</v>
      </c>
      <c r="O276" t="s">
        <v>1100</v>
      </c>
      <c r="P276" t="s">
        <v>1100</v>
      </c>
      <c r="Q276">
        <v>1</v>
      </c>
      <c r="X276">
        <v>14.1</v>
      </c>
      <c r="Y276">
        <v>0</v>
      </c>
      <c r="Z276">
        <v>10.37</v>
      </c>
      <c r="AA276">
        <v>0</v>
      </c>
      <c r="AB276">
        <v>0</v>
      </c>
      <c r="AC276">
        <v>0</v>
      </c>
      <c r="AD276">
        <v>1</v>
      </c>
      <c r="AE276">
        <v>0</v>
      </c>
      <c r="AF276" t="s">
        <v>3</v>
      </c>
      <c r="AG276">
        <v>14.1</v>
      </c>
      <c r="AH276">
        <v>2</v>
      </c>
      <c r="AI276">
        <v>448997154</v>
      </c>
      <c r="AJ276">
        <v>276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</row>
    <row r="277" spans="1:44" x14ac:dyDescent="0.2">
      <c r="A277">
        <f>ROW(Source!A115)</f>
        <v>115</v>
      </c>
      <c r="B277">
        <v>448997171</v>
      </c>
      <c r="C277">
        <v>448997148</v>
      </c>
      <c r="D277">
        <v>277945805</v>
      </c>
      <c r="E277">
        <v>1</v>
      </c>
      <c r="F277">
        <v>1</v>
      </c>
      <c r="G277">
        <v>1</v>
      </c>
      <c r="H277">
        <v>2</v>
      </c>
      <c r="I277" t="s">
        <v>1206</v>
      </c>
      <c r="J277" t="s">
        <v>1207</v>
      </c>
      <c r="K277" t="s">
        <v>1208</v>
      </c>
      <c r="L277">
        <v>1368</v>
      </c>
      <c r="N277">
        <v>1011</v>
      </c>
      <c r="O277" t="s">
        <v>1100</v>
      </c>
      <c r="P277" t="s">
        <v>1100</v>
      </c>
      <c r="Q277">
        <v>1</v>
      </c>
      <c r="X277">
        <v>0.6</v>
      </c>
      <c r="Y277">
        <v>0</v>
      </c>
      <c r="Z277">
        <v>477.92</v>
      </c>
      <c r="AA277">
        <v>490.51</v>
      </c>
      <c r="AB277">
        <v>0</v>
      </c>
      <c r="AC277">
        <v>0</v>
      </c>
      <c r="AD277">
        <v>1</v>
      </c>
      <c r="AE277">
        <v>0</v>
      </c>
      <c r="AF277" t="s">
        <v>3</v>
      </c>
      <c r="AG277">
        <v>0.6</v>
      </c>
      <c r="AH277">
        <v>2</v>
      </c>
      <c r="AI277">
        <v>448997155</v>
      </c>
      <c r="AJ277">
        <v>277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</row>
    <row r="278" spans="1:44" x14ac:dyDescent="0.2">
      <c r="A278">
        <f>ROW(Source!A115)</f>
        <v>115</v>
      </c>
      <c r="B278">
        <v>448997172</v>
      </c>
      <c r="C278">
        <v>448997148</v>
      </c>
      <c r="D278">
        <v>277865463</v>
      </c>
      <c r="E278">
        <v>1</v>
      </c>
      <c r="F278">
        <v>1</v>
      </c>
      <c r="G278">
        <v>1</v>
      </c>
      <c r="H278">
        <v>3</v>
      </c>
      <c r="I278" t="s">
        <v>1367</v>
      </c>
      <c r="J278" t="s">
        <v>1368</v>
      </c>
      <c r="K278" t="s">
        <v>1369</v>
      </c>
      <c r="L278">
        <v>1339</v>
      </c>
      <c r="N278">
        <v>1007</v>
      </c>
      <c r="O278" t="s">
        <v>49</v>
      </c>
      <c r="P278" t="s">
        <v>49</v>
      </c>
      <c r="Q278">
        <v>1</v>
      </c>
      <c r="X278">
        <v>0.28299999999999997</v>
      </c>
      <c r="Y278">
        <v>35.71</v>
      </c>
      <c r="Z278">
        <v>0</v>
      </c>
      <c r="AA278">
        <v>0</v>
      </c>
      <c r="AB278">
        <v>0</v>
      </c>
      <c r="AC278">
        <v>0</v>
      </c>
      <c r="AD278">
        <v>1</v>
      </c>
      <c r="AE278">
        <v>0</v>
      </c>
      <c r="AF278" t="s">
        <v>23</v>
      </c>
      <c r="AG278">
        <v>0</v>
      </c>
      <c r="AH278">
        <v>2</v>
      </c>
      <c r="AI278">
        <v>448997156</v>
      </c>
      <c r="AJ278">
        <v>278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</row>
    <row r="279" spans="1:44" x14ac:dyDescent="0.2">
      <c r="A279">
        <f>ROW(Source!A115)</f>
        <v>115</v>
      </c>
      <c r="B279">
        <v>448997173</v>
      </c>
      <c r="C279">
        <v>448997148</v>
      </c>
      <c r="D279">
        <v>277865475</v>
      </c>
      <c r="E279">
        <v>1</v>
      </c>
      <c r="F279">
        <v>1</v>
      </c>
      <c r="G279">
        <v>1</v>
      </c>
      <c r="H279">
        <v>3</v>
      </c>
      <c r="I279" t="s">
        <v>1210</v>
      </c>
      <c r="J279" t="s">
        <v>1211</v>
      </c>
      <c r="K279" t="s">
        <v>1212</v>
      </c>
      <c r="L279">
        <v>1383</v>
      </c>
      <c r="N279">
        <v>1013</v>
      </c>
      <c r="O279" t="s">
        <v>1213</v>
      </c>
      <c r="P279" t="s">
        <v>1213</v>
      </c>
      <c r="Q279">
        <v>1</v>
      </c>
      <c r="X279">
        <v>1.776</v>
      </c>
      <c r="Y279">
        <v>5.89</v>
      </c>
      <c r="Z279">
        <v>0</v>
      </c>
      <c r="AA279">
        <v>0</v>
      </c>
      <c r="AB279">
        <v>0</v>
      </c>
      <c r="AC279">
        <v>0</v>
      </c>
      <c r="AD279">
        <v>1</v>
      </c>
      <c r="AE279">
        <v>0</v>
      </c>
      <c r="AF279" t="s">
        <v>23</v>
      </c>
      <c r="AG279">
        <v>0</v>
      </c>
      <c r="AH279">
        <v>2</v>
      </c>
      <c r="AI279">
        <v>448997157</v>
      </c>
      <c r="AJ279">
        <v>279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</row>
    <row r="280" spans="1:44" x14ac:dyDescent="0.2">
      <c r="A280">
        <f>ROW(Source!A115)</f>
        <v>115</v>
      </c>
      <c r="B280">
        <v>448997174</v>
      </c>
      <c r="C280">
        <v>448997148</v>
      </c>
      <c r="D280">
        <v>277866000</v>
      </c>
      <c r="E280">
        <v>1</v>
      </c>
      <c r="F280">
        <v>1</v>
      </c>
      <c r="G280">
        <v>1</v>
      </c>
      <c r="H280">
        <v>3</v>
      </c>
      <c r="I280" t="s">
        <v>1370</v>
      </c>
      <c r="J280" t="s">
        <v>1371</v>
      </c>
      <c r="K280" t="s">
        <v>1372</v>
      </c>
      <c r="L280">
        <v>1327</v>
      </c>
      <c r="N280">
        <v>1005</v>
      </c>
      <c r="O280" t="s">
        <v>146</v>
      </c>
      <c r="P280" t="s">
        <v>146</v>
      </c>
      <c r="Q280">
        <v>1</v>
      </c>
      <c r="X280">
        <v>88.2</v>
      </c>
      <c r="Y280">
        <v>12.83</v>
      </c>
      <c r="Z280">
        <v>0</v>
      </c>
      <c r="AA280">
        <v>0</v>
      </c>
      <c r="AB280">
        <v>0</v>
      </c>
      <c r="AC280">
        <v>0</v>
      </c>
      <c r="AD280">
        <v>1</v>
      </c>
      <c r="AE280">
        <v>0</v>
      </c>
      <c r="AF280" t="s">
        <v>23</v>
      </c>
      <c r="AG280">
        <v>0</v>
      </c>
      <c r="AH280">
        <v>2</v>
      </c>
      <c r="AI280">
        <v>448997158</v>
      </c>
      <c r="AJ280">
        <v>280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</row>
    <row r="281" spans="1:44" x14ac:dyDescent="0.2">
      <c r="A281">
        <f>ROW(Source!A115)</f>
        <v>115</v>
      </c>
      <c r="B281">
        <v>448997175</v>
      </c>
      <c r="C281">
        <v>448997148</v>
      </c>
      <c r="D281">
        <v>277867826</v>
      </c>
      <c r="E281">
        <v>1</v>
      </c>
      <c r="F281">
        <v>1</v>
      </c>
      <c r="G281">
        <v>1</v>
      </c>
      <c r="H281">
        <v>3</v>
      </c>
      <c r="I281" t="s">
        <v>1323</v>
      </c>
      <c r="J281" t="s">
        <v>1324</v>
      </c>
      <c r="K281" t="s">
        <v>1325</v>
      </c>
      <c r="L281">
        <v>1348</v>
      </c>
      <c r="N281">
        <v>1009</v>
      </c>
      <c r="O281" t="s">
        <v>83</v>
      </c>
      <c r="P281" t="s">
        <v>83</v>
      </c>
      <c r="Q281">
        <v>1000</v>
      </c>
      <c r="X281">
        <v>1.7999999999999999E-2</v>
      </c>
      <c r="Y281">
        <v>88150.96</v>
      </c>
      <c r="Z281">
        <v>0</v>
      </c>
      <c r="AA281">
        <v>0</v>
      </c>
      <c r="AB281">
        <v>0</v>
      </c>
      <c r="AC281">
        <v>0</v>
      </c>
      <c r="AD281">
        <v>1</v>
      </c>
      <c r="AE281">
        <v>0</v>
      </c>
      <c r="AF281" t="s">
        <v>23</v>
      </c>
      <c r="AG281">
        <v>0</v>
      </c>
      <c r="AH281">
        <v>2</v>
      </c>
      <c r="AI281">
        <v>448997159</v>
      </c>
      <c r="AJ281">
        <v>281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</row>
    <row r="282" spans="1:44" x14ac:dyDescent="0.2">
      <c r="A282">
        <f>ROW(Source!A115)</f>
        <v>115</v>
      </c>
      <c r="B282">
        <v>448997176</v>
      </c>
      <c r="C282">
        <v>448997148</v>
      </c>
      <c r="D282">
        <v>277870642</v>
      </c>
      <c r="E282">
        <v>1</v>
      </c>
      <c r="F282">
        <v>1</v>
      </c>
      <c r="G282">
        <v>1</v>
      </c>
      <c r="H282">
        <v>3</v>
      </c>
      <c r="I282" t="s">
        <v>1373</v>
      </c>
      <c r="J282" t="s">
        <v>1374</v>
      </c>
      <c r="K282" t="s">
        <v>1375</v>
      </c>
      <c r="L282">
        <v>1348</v>
      </c>
      <c r="N282">
        <v>1009</v>
      </c>
      <c r="O282" t="s">
        <v>83</v>
      </c>
      <c r="P282" t="s">
        <v>83</v>
      </c>
      <c r="Q282">
        <v>1000</v>
      </c>
      <c r="X282">
        <v>2.5000000000000001E-2</v>
      </c>
      <c r="Y282">
        <v>5275.05</v>
      </c>
      <c r="Z282">
        <v>0</v>
      </c>
      <c r="AA282">
        <v>0</v>
      </c>
      <c r="AB282">
        <v>0</v>
      </c>
      <c r="AC282">
        <v>0</v>
      </c>
      <c r="AD282">
        <v>1</v>
      </c>
      <c r="AE282">
        <v>0</v>
      </c>
      <c r="AF282" t="s">
        <v>23</v>
      </c>
      <c r="AG282">
        <v>0</v>
      </c>
      <c r="AH282">
        <v>2</v>
      </c>
      <c r="AI282">
        <v>448997160</v>
      </c>
      <c r="AJ282">
        <v>282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</row>
    <row r="283" spans="1:44" x14ac:dyDescent="0.2">
      <c r="A283">
        <f>ROW(Source!A115)</f>
        <v>115</v>
      </c>
      <c r="B283">
        <v>448997177</v>
      </c>
      <c r="C283">
        <v>448997148</v>
      </c>
      <c r="D283">
        <v>277561715</v>
      </c>
      <c r="E283">
        <v>109</v>
      </c>
      <c r="F283">
        <v>1</v>
      </c>
      <c r="G283">
        <v>1</v>
      </c>
      <c r="H283">
        <v>3</v>
      </c>
      <c r="I283" t="s">
        <v>47</v>
      </c>
      <c r="J283" t="s">
        <v>3</v>
      </c>
      <c r="K283" t="s">
        <v>48</v>
      </c>
      <c r="L283">
        <v>1339</v>
      </c>
      <c r="N283">
        <v>1007</v>
      </c>
      <c r="O283" t="s">
        <v>49</v>
      </c>
      <c r="P283" t="s">
        <v>49</v>
      </c>
      <c r="Q283">
        <v>1</v>
      </c>
      <c r="X283">
        <v>102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 t="s">
        <v>23</v>
      </c>
      <c r="AG283">
        <v>0</v>
      </c>
      <c r="AH283">
        <v>2</v>
      </c>
      <c r="AI283">
        <v>448997161</v>
      </c>
      <c r="AJ283">
        <v>283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</row>
    <row r="284" spans="1:44" x14ac:dyDescent="0.2">
      <c r="A284">
        <f>ROW(Source!A115)</f>
        <v>115</v>
      </c>
      <c r="B284">
        <v>448997178</v>
      </c>
      <c r="C284">
        <v>448997148</v>
      </c>
      <c r="D284">
        <v>277879137</v>
      </c>
      <c r="E284">
        <v>1</v>
      </c>
      <c r="F284">
        <v>1</v>
      </c>
      <c r="G284">
        <v>1</v>
      </c>
      <c r="H284">
        <v>3</v>
      </c>
      <c r="I284" t="s">
        <v>1335</v>
      </c>
      <c r="J284" t="s">
        <v>1336</v>
      </c>
      <c r="K284" t="s">
        <v>1337</v>
      </c>
      <c r="L284">
        <v>1348</v>
      </c>
      <c r="N284">
        <v>1009</v>
      </c>
      <c r="O284" t="s">
        <v>83</v>
      </c>
      <c r="P284" t="s">
        <v>83</v>
      </c>
      <c r="Q284">
        <v>1000</v>
      </c>
      <c r="X284">
        <v>2.8000000000000001E-2</v>
      </c>
      <c r="Y284">
        <v>60258.2</v>
      </c>
      <c r="Z284">
        <v>0</v>
      </c>
      <c r="AA284">
        <v>0</v>
      </c>
      <c r="AB284">
        <v>0</v>
      </c>
      <c r="AC284">
        <v>0</v>
      </c>
      <c r="AD284">
        <v>1</v>
      </c>
      <c r="AE284">
        <v>0</v>
      </c>
      <c r="AF284" t="s">
        <v>23</v>
      </c>
      <c r="AG284">
        <v>0</v>
      </c>
      <c r="AH284">
        <v>2</v>
      </c>
      <c r="AI284">
        <v>448997162</v>
      </c>
      <c r="AJ284">
        <v>284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</row>
    <row r="285" spans="1:44" x14ac:dyDescent="0.2">
      <c r="A285">
        <f>ROW(Source!A115)</f>
        <v>115</v>
      </c>
      <c r="B285">
        <v>448997179</v>
      </c>
      <c r="C285">
        <v>448997148</v>
      </c>
      <c r="D285">
        <v>277563479</v>
      </c>
      <c r="E285">
        <v>109</v>
      </c>
      <c r="F285">
        <v>1</v>
      </c>
      <c r="G285">
        <v>1</v>
      </c>
      <c r="H285">
        <v>3</v>
      </c>
      <c r="I285" t="s">
        <v>246</v>
      </c>
      <c r="J285" t="s">
        <v>3</v>
      </c>
      <c r="K285" t="s">
        <v>247</v>
      </c>
      <c r="L285">
        <v>1327</v>
      </c>
      <c r="N285">
        <v>1005</v>
      </c>
      <c r="O285" t="s">
        <v>146</v>
      </c>
      <c r="P285" t="s">
        <v>146</v>
      </c>
      <c r="Q285">
        <v>1</v>
      </c>
      <c r="X285">
        <v>44.8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 t="s">
        <v>23</v>
      </c>
      <c r="AG285">
        <v>0</v>
      </c>
      <c r="AH285">
        <v>2</v>
      </c>
      <c r="AI285">
        <v>448997163</v>
      </c>
      <c r="AJ285">
        <v>285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</row>
    <row r="286" spans="1:44" x14ac:dyDescent="0.2">
      <c r="A286">
        <f>ROW(Source!A115)</f>
        <v>115</v>
      </c>
      <c r="B286">
        <v>448997180</v>
      </c>
      <c r="C286">
        <v>448997148</v>
      </c>
      <c r="D286">
        <v>277882506</v>
      </c>
      <c r="E286">
        <v>1</v>
      </c>
      <c r="F286">
        <v>1</v>
      </c>
      <c r="G286">
        <v>1</v>
      </c>
      <c r="H286">
        <v>3</v>
      </c>
      <c r="I286" t="s">
        <v>1376</v>
      </c>
      <c r="J286" t="s">
        <v>1377</v>
      </c>
      <c r="K286" t="s">
        <v>1378</v>
      </c>
      <c r="L286">
        <v>1339</v>
      </c>
      <c r="N286">
        <v>1007</v>
      </c>
      <c r="O286" t="s">
        <v>49</v>
      </c>
      <c r="P286" t="s">
        <v>49</v>
      </c>
      <c r="Q286">
        <v>1</v>
      </c>
      <c r="X286">
        <v>0.22</v>
      </c>
      <c r="Y286">
        <v>5764.42</v>
      </c>
      <c r="Z286">
        <v>0</v>
      </c>
      <c r="AA286">
        <v>0</v>
      </c>
      <c r="AB286">
        <v>0</v>
      </c>
      <c r="AC286">
        <v>0</v>
      </c>
      <c r="AD286">
        <v>1</v>
      </c>
      <c r="AE286">
        <v>0</v>
      </c>
      <c r="AF286" t="s">
        <v>23</v>
      </c>
      <c r="AG286">
        <v>0</v>
      </c>
      <c r="AH286">
        <v>2</v>
      </c>
      <c r="AI286">
        <v>448997164</v>
      </c>
      <c r="AJ286">
        <v>286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</row>
    <row r="287" spans="1:44" x14ac:dyDescent="0.2">
      <c r="A287">
        <f>ROW(Source!A153)</f>
        <v>153</v>
      </c>
      <c r="B287">
        <v>448997197</v>
      </c>
      <c r="C287">
        <v>448997183</v>
      </c>
      <c r="D287">
        <v>277560291</v>
      </c>
      <c r="E287">
        <v>109</v>
      </c>
      <c r="F287">
        <v>1</v>
      </c>
      <c r="G287">
        <v>1</v>
      </c>
      <c r="H287">
        <v>1</v>
      </c>
      <c r="I287" t="s">
        <v>1379</v>
      </c>
      <c r="J287" t="s">
        <v>3</v>
      </c>
      <c r="K287" t="s">
        <v>1380</v>
      </c>
      <c r="L287">
        <v>1191</v>
      </c>
      <c r="N287">
        <v>1013</v>
      </c>
      <c r="O287" t="s">
        <v>1203</v>
      </c>
      <c r="P287" t="s">
        <v>1203</v>
      </c>
      <c r="Q287">
        <v>1</v>
      </c>
      <c r="X287">
        <v>1645.9</v>
      </c>
      <c r="Y287">
        <v>0</v>
      </c>
      <c r="Z287">
        <v>0</v>
      </c>
      <c r="AA287">
        <v>0</v>
      </c>
      <c r="AB287">
        <v>468.54</v>
      </c>
      <c r="AC287">
        <v>0</v>
      </c>
      <c r="AD287">
        <v>1</v>
      </c>
      <c r="AE287">
        <v>1</v>
      </c>
      <c r="AF287" t="s">
        <v>3</v>
      </c>
      <c r="AG287">
        <v>1645.9</v>
      </c>
      <c r="AH287">
        <v>2</v>
      </c>
      <c r="AI287">
        <v>448997184</v>
      </c>
      <c r="AJ287">
        <v>287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</row>
    <row r="288" spans="1:44" x14ac:dyDescent="0.2">
      <c r="A288">
        <f>ROW(Source!A153)</f>
        <v>153</v>
      </c>
      <c r="B288">
        <v>448997198</v>
      </c>
      <c r="C288">
        <v>448997183</v>
      </c>
      <c r="D288">
        <v>277560491</v>
      </c>
      <c r="E288">
        <v>109</v>
      </c>
      <c r="F288">
        <v>1</v>
      </c>
      <c r="G288">
        <v>1</v>
      </c>
      <c r="H288">
        <v>1</v>
      </c>
      <c r="I288" t="s">
        <v>1204</v>
      </c>
      <c r="J288" t="s">
        <v>3</v>
      </c>
      <c r="K288" t="s">
        <v>1205</v>
      </c>
      <c r="L288">
        <v>1191</v>
      </c>
      <c r="N288">
        <v>1013</v>
      </c>
      <c r="O288" t="s">
        <v>1203</v>
      </c>
      <c r="P288" t="s">
        <v>1203</v>
      </c>
      <c r="Q288">
        <v>1</v>
      </c>
      <c r="X288">
        <v>416.89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1</v>
      </c>
      <c r="AE288">
        <v>2</v>
      </c>
      <c r="AF288" t="s">
        <v>3</v>
      </c>
      <c r="AG288">
        <v>416.89</v>
      </c>
      <c r="AH288">
        <v>2</v>
      </c>
      <c r="AI288">
        <v>448997185</v>
      </c>
      <c r="AJ288">
        <v>288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</row>
    <row r="289" spans="1:44" x14ac:dyDescent="0.2">
      <c r="A289">
        <f>ROW(Source!A153)</f>
        <v>153</v>
      </c>
      <c r="B289">
        <v>448997199</v>
      </c>
      <c r="C289">
        <v>448997183</v>
      </c>
      <c r="D289">
        <v>277944091</v>
      </c>
      <c r="E289">
        <v>1</v>
      </c>
      <c r="F289">
        <v>1</v>
      </c>
      <c r="G289">
        <v>1</v>
      </c>
      <c r="H289">
        <v>2</v>
      </c>
      <c r="I289" t="s">
        <v>1216</v>
      </c>
      <c r="J289" t="s">
        <v>1217</v>
      </c>
      <c r="K289" t="s">
        <v>1218</v>
      </c>
      <c r="L289">
        <v>1368</v>
      </c>
      <c r="N289">
        <v>1011</v>
      </c>
      <c r="O289" t="s">
        <v>1100</v>
      </c>
      <c r="P289" t="s">
        <v>1100</v>
      </c>
      <c r="Q289">
        <v>1</v>
      </c>
      <c r="X289">
        <v>20.51</v>
      </c>
      <c r="Y289">
        <v>0</v>
      </c>
      <c r="Z289">
        <v>800.37</v>
      </c>
      <c r="AA289">
        <v>563.72</v>
      </c>
      <c r="AB289">
        <v>0</v>
      </c>
      <c r="AC289">
        <v>0</v>
      </c>
      <c r="AD289">
        <v>1</v>
      </c>
      <c r="AE289">
        <v>0</v>
      </c>
      <c r="AF289" t="s">
        <v>3</v>
      </c>
      <c r="AG289">
        <v>20.51</v>
      </c>
      <c r="AH289">
        <v>2</v>
      </c>
      <c r="AI289">
        <v>448997186</v>
      </c>
      <c r="AJ289">
        <v>289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</row>
    <row r="290" spans="1:44" x14ac:dyDescent="0.2">
      <c r="A290">
        <f>ROW(Source!A153)</f>
        <v>153</v>
      </c>
      <c r="B290">
        <v>448997200</v>
      </c>
      <c r="C290">
        <v>448997183</v>
      </c>
      <c r="D290">
        <v>277944622</v>
      </c>
      <c r="E290">
        <v>1</v>
      </c>
      <c r="F290">
        <v>1</v>
      </c>
      <c r="G290">
        <v>1</v>
      </c>
      <c r="H290">
        <v>2</v>
      </c>
      <c r="I290" t="s">
        <v>1220</v>
      </c>
      <c r="J290" t="s">
        <v>1221</v>
      </c>
      <c r="K290" t="s">
        <v>1222</v>
      </c>
      <c r="L290">
        <v>1368</v>
      </c>
      <c r="N290">
        <v>1011</v>
      </c>
      <c r="O290" t="s">
        <v>1100</v>
      </c>
      <c r="P290" t="s">
        <v>1100</v>
      </c>
      <c r="Q290">
        <v>1</v>
      </c>
      <c r="X290">
        <v>373.06</v>
      </c>
      <c r="Y290">
        <v>0</v>
      </c>
      <c r="Z290">
        <v>1551.19</v>
      </c>
      <c r="AA290">
        <v>658.89</v>
      </c>
      <c r="AB290">
        <v>0</v>
      </c>
      <c r="AC290">
        <v>0</v>
      </c>
      <c r="AD290">
        <v>1</v>
      </c>
      <c r="AE290">
        <v>0</v>
      </c>
      <c r="AF290" t="s">
        <v>3</v>
      </c>
      <c r="AG290">
        <v>373.06</v>
      </c>
      <c r="AH290">
        <v>2</v>
      </c>
      <c r="AI290">
        <v>448997187</v>
      </c>
      <c r="AJ290">
        <v>290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</row>
    <row r="291" spans="1:44" x14ac:dyDescent="0.2">
      <c r="A291">
        <f>ROW(Source!A153)</f>
        <v>153</v>
      </c>
      <c r="B291">
        <v>448997201</v>
      </c>
      <c r="C291">
        <v>448997183</v>
      </c>
      <c r="D291">
        <v>277944980</v>
      </c>
      <c r="E291">
        <v>1</v>
      </c>
      <c r="F291">
        <v>1</v>
      </c>
      <c r="G291">
        <v>1</v>
      </c>
      <c r="H291">
        <v>2</v>
      </c>
      <c r="I291" t="s">
        <v>1235</v>
      </c>
      <c r="J291" t="s">
        <v>1236</v>
      </c>
      <c r="K291" t="s">
        <v>1237</v>
      </c>
      <c r="L291">
        <v>1368</v>
      </c>
      <c r="N291">
        <v>1011</v>
      </c>
      <c r="O291" t="s">
        <v>1100</v>
      </c>
      <c r="P291" t="s">
        <v>1100</v>
      </c>
      <c r="Q291">
        <v>1</v>
      </c>
      <c r="X291">
        <v>4.43</v>
      </c>
      <c r="Y291">
        <v>0</v>
      </c>
      <c r="Z291">
        <v>10.37</v>
      </c>
      <c r="AA291">
        <v>0</v>
      </c>
      <c r="AB291">
        <v>0</v>
      </c>
      <c r="AC291">
        <v>0</v>
      </c>
      <c r="AD291">
        <v>1</v>
      </c>
      <c r="AE291">
        <v>0</v>
      </c>
      <c r="AF291" t="s">
        <v>3</v>
      </c>
      <c r="AG291">
        <v>4.43</v>
      </c>
      <c r="AH291">
        <v>2</v>
      </c>
      <c r="AI291">
        <v>448997188</v>
      </c>
      <c r="AJ291">
        <v>291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</row>
    <row r="292" spans="1:44" x14ac:dyDescent="0.2">
      <c r="A292">
        <f>ROW(Source!A153)</f>
        <v>153</v>
      </c>
      <c r="B292">
        <v>448997202</v>
      </c>
      <c r="C292">
        <v>448997183</v>
      </c>
      <c r="D292">
        <v>277945805</v>
      </c>
      <c r="E292">
        <v>1</v>
      </c>
      <c r="F292">
        <v>1</v>
      </c>
      <c r="G292">
        <v>1</v>
      </c>
      <c r="H292">
        <v>2</v>
      </c>
      <c r="I292" t="s">
        <v>1206</v>
      </c>
      <c r="J292" t="s">
        <v>1207</v>
      </c>
      <c r="K292" t="s">
        <v>1208</v>
      </c>
      <c r="L292">
        <v>1368</v>
      </c>
      <c r="N292">
        <v>1011</v>
      </c>
      <c r="O292" t="s">
        <v>1100</v>
      </c>
      <c r="P292" t="s">
        <v>1100</v>
      </c>
      <c r="Q292">
        <v>1</v>
      </c>
      <c r="X292">
        <v>23.32</v>
      </c>
      <c r="Y292">
        <v>0</v>
      </c>
      <c r="Z292">
        <v>477.92</v>
      </c>
      <c r="AA292">
        <v>490.51</v>
      </c>
      <c r="AB292">
        <v>0</v>
      </c>
      <c r="AC292">
        <v>0</v>
      </c>
      <c r="AD292">
        <v>1</v>
      </c>
      <c r="AE292">
        <v>0</v>
      </c>
      <c r="AF292" t="s">
        <v>3</v>
      </c>
      <c r="AG292">
        <v>23.32</v>
      </c>
      <c r="AH292">
        <v>2</v>
      </c>
      <c r="AI292">
        <v>448997189</v>
      </c>
      <c r="AJ292">
        <v>292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</row>
    <row r="293" spans="1:44" x14ac:dyDescent="0.2">
      <c r="A293">
        <f>ROW(Source!A153)</f>
        <v>153</v>
      </c>
      <c r="B293">
        <v>448997203</v>
      </c>
      <c r="C293">
        <v>448997183</v>
      </c>
      <c r="D293">
        <v>277946072</v>
      </c>
      <c r="E293">
        <v>1</v>
      </c>
      <c r="F293">
        <v>1</v>
      </c>
      <c r="G293">
        <v>1</v>
      </c>
      <c r="H293">
        <v>2</v>
      </c>
      <c r="I293" t="s">
        <v>1238</v>
      </c>
      <c r="J293" t="s">
        <v>1239</v>
      </c>
      <c r="K293" t="s">
        <v>1240</v>
      </c>
      <c r="L293">
        <v>1368</v>
      </c>
      <c r="N293">
        <v>1011</v>
      </c>
      <c r="O293" t="s">
        <v>1100</v>
      </c>
      <c r="P293" t="s">
        <v>1100</v>
      </c>
      <c r="Q293">
        <v>1</v>
      </c>
      <c r="X293">
        <v>40.33</v>
      </c>
      <c r="Y293">
        <v>0</v>
      </c>
      <c r="Z293">
        <v>27.77</v>
      </c>
      <c r="AA293">
        <v>0</v>
      </c>
      <c r="AB293">
        <v>0</v>
      </c>
      <c r="AC293">
        <v>0</v>
      </c>
      <c r="AD293">
        <v>1</v>
      </c>
      <c r="AE293">
        <v>0</v>
      </c>
      <c r="AF293" t="s">
        <v>3</v>
      </c>
      <c r="AG293">
        <v>40.33</v>
      </c>
      <c r="AH293">
        <v>2</v>
      </c>
      <c r="AI293">
        <v>448997190</v>
      </c>
      <c r="AJ293">
        <v>293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</row>
    <row r="294" spans="1:44" x14ac:dyDescent="0.2">
      <c r="A294">
        <f>ROW(Source!A153)</f>
        <v>153</v>
      </c>
      <c r="B294">
        <v>448997204</v>
      </c>
      <c r="C294">
        <v>448997183</v>
      </c>
      <c r="D294">
        <v>277866597</v>
      </c>
      <c r="E294">
        <v>1</v>
      </c>
      <c r="F294">
        <v>1</v>
      </c>
      <c r="G294">
        <v>1</v>
      </c>
      <c r="H294">
        <v>3</v>
      </c>
      <c r="I294" t="s">
        <v>1227</v>
      </c>
      <c r="J294" t="s">
        <v>1228</v>
      </c>
      <c r="K294" t="s">
        <v>1229</v>
      </c>
      <c r="L294">
        <v>1348</v>
      </c>
      <c r="N294">
        <v>1009</v>
      </c>
      <c r="O294" t="s">
        <v>83</v>
      </c>
      <c r="P294" t="s">
        <v>83</v>
      </c>
      <c r="Q294">
        <v>1000</v>
      </c>
      <c r="X294">
        <v>0.03</v>
      </c>
      <c r="Y294">
        <v>148198.01999999999</v>
      </c>
      <c r="Z294">
        <v>0</v>
      </c>
      <c r="AA294">
        <v>0</v>
      </c>
      <c r="AB294">
        <v>0</v>
      </c>
      <c r="AC294">
        <v>0</v>
      </c>
      <c r="AD294">
        <v>1</v>
      </c>
      <c r="AE294">
        <v>0</v>
      </c>
      <c r="AF294" t="s">
        <v>23</v>
      </c>
      <c r="AG294">
        <v>0</v>
      </c>
      <c r="AH294">
        <v>2</v>
      </c>
      <c r="AI294">
        <v>448997191</v>
      </c>
      <c r="AJ294">
        <v>294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</row>
    <row r="295" spans="1:44" x14ac:dyDescent="0.2">
      <c r="A295">
        <f>ROW(Source!A153)</f>
        <v>153</v>
      </c>
      <c r="B295">
        <v>448997205</v>
      </c>
      <c r="C295">
        <v>448997183</v>
      </c>
      <c r="D295">
        <v>277561715</v>
      </c>
      <c r="E295">
        <v>109</v>
      </c>
      <c r="F295">
        <v>1</v>
      </c>
      <c r="G295">
        <v>1</v>
      </c>
      <c r="H295">
        <v>3</v>
      </c>
      <c r="I295" t="s">
        <v>47</v>
      </c>
      <c r="J295" t="s">
        <v>3</v>
      </c>
      <c r="K295" t="s">
        <v>48</v>
      </c>
      <c r="L295">
        <v>1339</v>
      </c>
      <c r="N295">
        <v>1007</v>
      </c>
      <c r="O295" t="s">
        <v>49</v>
      </c>
      <c r="P295" t="s">
        <v>49</v>
      </c>
      <c r="Q295">
        <v>1</v>
      </c>
      <c r="X295">
        <v>5.41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 t="s">
        <v>23</v>
      </c>
      <c r="AG295">
        <v>0</v>
      </c>
      <c r="AH295">
        <v>2</v>
      </c>
      <c r="AI295">
        <v>448997192</v>
      </c>
      <c r="AJ295">
        <v>295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</row>
    <row r="296" spans="1:44" x14ac:dyDescent="0.2">
      <c r="A296">
        <f>ROW(Source!A153)</f>
        <v>153</v>
      </c>
      <c r="B296">
        <v>448997206</v>
      </c>
      <c r="C296">
        <v>448997183</v>
      </c>
      <c r="D296">
        <v>277562107</v>
      </c>
      <c r="E296">
        <v>109</v>
      </c>
      <c r="F296">
        <v>1</v>
      </c>
      <c r="G296">
        <v>1</v>
      </c>
      <c r="H296">
        <v>3</v>
      </c>
      <c r="I296" t="s">
        <v>51</v>
      </c>
      <c r="J296" t="s">
        <v>3</v>
      </c>
      <c r="K296" t="s">
        <v>52</v>
      </c>
      <c r="L296">
        <v>1371</v>
      </c>
      <c r="N296">
        <v>1013</v>
      </c>
      <c r="O296" t="s">
        <v>32</v>
      </c>
      <c r="P296" t="s">
        <v>32</v>
      </c>
      <c r="Q296">
        <v>1</v>
      </c>
      <c r="X296">
        <v>200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 t="s">
        <v>23</v>
      </c>
      <c r="AG296">
        <v>0</v>
      </c>
      <c r="AH296">
        <v>2</v>
      </c>
      <c r="AI296">
        <v>448997193</v>
      </c>
      <c r="AJ296">
        <v>296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</row>
    <row r="297" spans="1:44" x14ac:dyDescent="0.2">
      <c r="A297">
        <f>ROW(Source!A153)</f>
        <v>153</v>
      </c>
      <c r="B297">
        <v>448997207</v>
      </c>
      <c r="C297">
        <v>448997183</v>
      </c>
      <c r="D297">
        <v>277562204</v>
      </c>
      <c r="E297">
        <v>109</v>
      </c>
      <c r="F297">
        <v>1</v>
      </c>
      <c r="G297">
        <v>1</v>
      </c>
      <c r="H297">
        <v>3</v>
      </c>
      <c r="I297" t="s">
        <v>57</v>
      </c>
      <c r="J297" t="s">
        <v>3</v>
      </c>
      <c r="K297" t="s">
        <v>312</v>
      </c>
      <c r="L297">
        <v>1371</v>
      </c>
      <c r="N297">
        <v>1013</v>
      </c>
      <c r="O297" t="s">
        <v>32</v>
      </c>
      <c r="P297" t="s">
        <v>32</v>
      </c>
      <c r="Q297">
        <v>1</v>
      </c>
      <c r="X297">
        <v>200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 t="s">
        <v>23</v>
      </c>
      <c r="AG297">
        <v>0</v>
      </c>
      <c r="AH297">
        <v>2</v>
      </c>
      <c r="AI297">
        <v>448997194</v>
      </c>
      <c r="AJ297">
        <v>297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</row>
    <row r="298" spans="1:44" x14ac:dyDescent="0.2">
      <c r="A298">
        <f>ROW(Source!A153)</f>
        <v>153</v>
      </c>
      <c r="B298">
        <v>448997208</v>
      </c>
      <c r="C298">
        <v>448997183</v>
      </c>
      <c r="D298">
        <v>277563090</v>
      </c>
      <c r="E298">
        <v>109</v>
      </c>
      <c r="F298">
        <v>1</v>
      </c>
      <c r="G298">
        <v>1</v>
      </c>
      <c r="H298">
        <v>3</v>
      </c>
      <c r="I298" t="s">
        <v>92</v>
      </c>
      <c r="J298" t="s">
        <v>3</v>
      </c>
      <c r="K298" t="s">
        <v>314</v>
      </c>
      <c r="L298">
        <v>1371</v>
      </c>
      <c r="N298">
        <v>1013</v>
      </c>
      <c r="O298" t="s">
        <v>32</v>
      </c>
      <c r="P298" t="s">
        <v>32</v>
      </c>
      <c r="Q298">
        <v>1</v>
      </c>
      <c r="X298">
        <v>200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 t="s">
        <v>23</v>
      </c>
      <c r="AG298">
        <v>0</v>
      </c>
      <c r="AH298">
        <v>2</v>
      </c>
      <c r="AI298">
        <v>448997195</v>
      </c>
      <c r="AJ298">
        <v>298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</row>
    <row r="299" spans="1:44" x14ac:dyDescent="0.2">
      <c r="A299">
        <f>ROW(Source!A153)</f>
        <v>153</v>
      </c>
      <c r="B299">
        <v>448997209</v>
      </c>
      <c r="C299">
        <v>448997183</v>
      </c>
      <c r="D299">
        <v>277563551</v>
      </c>
      <c r="E299">
        <v>109</v>
      </c>
      <c r="F299">
        <v>1</v>
      </c>
      <c r="G299">
        <v>1</v>
      </c>
      <c r="H299">
        <v>3</v>
      </c>
      <c r="I299" t="s">
        <v>72</v>
      </c>
      <c r="J299" t="s">
        <v>3</v>
      </c>
      <c r="K299" t="s">
        <v>73</v>
      </c>
      <c r="L299">
        <v>1371</v>
      </c>
      <c r="N299">
        <v>1013</v>
      </c>
      <c r="O299" t="s">
        <v>32</v>
      </c>
      <c r="P299" t="s">
        <v>32</v>
      </c>
      <c r="Q299">
        <v>1</v>
      </c>
      <c r="X299">
        <v>200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 t="s">
        <v>23</v>
      </c>
      <c r="AG299">
        <v>0</v>
      </c>
      <c r="AH299">
        <v>2</v>
      </c>
      <c r="AI299">
        <v>448997196</v>
      </c>
      <c r="AJ299">
        <v>299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</row>
    <row r="300" spans="1:44" x14ac:dyDescent="0.2">
      <c r="A300">
        <f>ROW(Source!A159)</f>
        <v>159</v>
      </c>
      <c r="B300">
        <v>448997221</v>
      </c>
      <c r="C300">
        <v>448997215</v>
      </c>
      <c r="D300">
        <v>277560276</v>
      </c>
      <c r="E300">
        <v>109</v>
      </c>
      <c r="F300">
        <v>1</v>
      </c>
      <c r="G300">
        <v>1</v>
      </c>
      <c r="H300">
        <v>1</v>
      </c>
      <c r="I300" t="s">
        <v>1201</v>
      </c>
      <c r="J300" t="s">
        <v>3</v>
      </c>
      <c r="K300" t="s">
        <v>1202</v>
      </c>
      <c r="L300">
        <v>1191</v>
      </c>
      <c r="N300">
        <v>1013</v>
      </c>
      <c r="O300" t="s">
        <v>1203</v>
      </c>
      <c r="P300" t="s">
        <v>1203</v>
      </c>
      <c r="Q300">
        <v>1</v>
      </c>
      <c r="X300">
        <v>0.52</v>
      </c>
      <c r="Y300">
        <v>0</v>
      </c>
      <c r="Z300">
        <v>0</v>
      </c>
      <c r="AA300">
        <v>0</v>
      </c>
      <c r="AB300">
        <v>435.6</v>
      </c>
      <c r="AC300">
        <v>0</v>
      </c>
      <c r="AD300">
        <v>1</v>
      </c>
      <c r="AE300">
        <v>1</v>
      </c>
      <c r="AF300" t="s">
        <v>321</v>
      </c>
      <c r="AG300">
        <v>0.156</v>
      </c>
      <c r="AH300">
        <v>2</v>
      </c>
      <c r="AI300">
        <v>448997216</v>
      </c>
      <c r="AJ300">
        <v>300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</row>
    <row r="301" spans="1:44" x14ac:dyDescent="0.2">
      <c r="A301">
        <f>ROW(Source!A159)</f>
        <v>159</v>
      </c>
      <c r="B301">
        <v>448997222</v>
      </c>
      <c r="C301">
        <v>448997215</v>
      </c>
      <c r="D301">
        <v>277560491</v>
      </c>
      <c r="E301">
        <v>109</v>
      </c>
      <c r="F301">
        <v>1</v>
      </c>
      <c r="G301">
        <v>1</v>
      </c>
      <c r="H301">
        <v>1</v>
      </c>
      <c r="I301" t="s">
        <v>1204</v>
      </c>
      <c r="J301" t="s">
        <v>3</v>
      </c>
      <c r="K301" t="s">
        <v>1205</v>
      </c>
      <c r="L301">
        <v>1191</v>
      </c>
      <c r="N301">
        <v>1013</v>
      </c>
      <c r="O301" t="s">
        <v>1203</v>
      </c>
      <c r="P301" t="s">
        <v>1203</v>
      </c>
      <c r="Q301">
        <v>1</v>
      </c>
      <c r="X301">
        <v>0.22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1</v>
      </c>
      <c r="AE301">
        <v>2</v>
      </c>
      <c r="AF301" t="s">
        <v>321</v>
      </c>
      <c r="AG301">
        <v>6.6000000000000003E-2</v>
      </c>
      <c r="AH301">
        <v>2</v>
      </c>
      <c r="AI301">
        <v>448997217</v>
      </c>
      <c r="AJ301">
        <v>301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</row>
    <row r="302" spans="1:44" x14ac:dyDescent="0.2">
      <c r="A302">
        <f>ROW(Source!A159)</f>
        <v>159</v>
      </c>
      <c r="B302">
        <v>448997223</v>
      </c>
      <c r="C302">
        <v>448997215</v>
      </c>
      <c r="D302">
        <v>277944918</v>
      </c>
      <c r="E302">
        <v>1</v>
      </c>
      <c r="F302">
        <v>1</v>
      </c>
      <c r="G302">
        <v>1</v>
      </c>
      <c r="H302">
        <v>2</v>
      </c>
      <c r="I302" t="s">
        <v>1381</v>
      </c>
      <c r="J302" t="s">
        <v>1382</v>
      </c>
      <c r="K302" t="s">
        <v>1383</v>
      </c>
      <c r="L302">
        <v>1368</v>
      </c>
      <c r="N302">
        <v>1011</v>
      </c>
      <c r="O302" t="s">
        <v>1100</v>
      </c>
      <c r="P302" t="s">
        <v>1100</v>
      </c>
      <c r="Q302">
        <v>1</v>
      </c>
      <c r="X302">
        <v>0.2</v>
      </c>
      <c r="Y302">
        <v>0</v>
      </c>
      <c r="Z302">
        <v>1472.34</v>
      </c>
      <c r="AA302">
        <v>658.89</v>
      </c>
      <c r="AB302">
        <v>0</v>
      </c>
      <c r="AC302">
        <v>0</v>
      </c>
      <c r="AD302">
        <v>1</v>
      </c>
      <c r="AE302">
        <v>0</v>
      </c>
      <c r="AF302" t="s">
        <v>321</v>
      </c>
      <c r="AG302">
        <v>0.06</v>
      </c>
      <c r="AH302">
        <v>2</v>
      </c>
      <c r="AI302">
        <v>448997218</v>
      </c>
      <c r="AJ302">
        <v>302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</row>
    <row r="303" spans="1:44" x14ac:dyDescent="0.2">
      <c r="A303">
        <f>ROW(Source!A159)</f>
        <v>159</v>
      </c>
      <c r="B303">
        <v>448997224</v>
      </c>
      <c r="C303">
        <v>448997215</v>
      </c>
      <c r="D303">
        <v>277945805</v>
      </c>
      <c r="E303">
        <v>1</v>
      </c>
      <c r="F303">
        <v>1</v>
      </c>
      <c r="G303">
        <v>1</v>
      </c>
      <c r="H303">
        <v>2</v>
      </c>
      <c r="I303" t="s">
        <v>1206</v>
      </c>
      <c r="J303" t="s">
        <v>1207</v>
      </c>
      <c r="K303" t="s">
        <v>1208</v>
      </c>
      <c r="L303">
        <v>1368</v>
      </c>
      <c r="N303">
        <v>1011</v>
      </c>
      <c r="O303" t="s">
        <v>1100</v>
      </c>
      <c r="P303" t="s">
        <v>1100</v>
      </c>
      <c r="Q303">
        <v>1</v>
      </c>
      <c r="X303">
        <v>0.02</v>
      </c>
      <c r="Y303">
        <v>0</v>
      </c>
      <c r="Z303">
        <v>477.92</v>
      </c>
      <c r="AA303">
        <v>490.51</v>
      </c>
      <c r="AB303">
        <v>0</v>
      </c>
      <c r="AC303">
        <v>0</v>
      </c>
      <c r="AD303">
        <v>1</v>
      </c>
      <c r="AE303">
        <v>0</v>
      </c>
      <c r="AF303" t="s">
        <v>321</v>
      </c>
      <c r="AG303">
        <v>6.0000000000000001E-3</v>
      </c>
      <c r="AH303">
        <v>2</v>
      </c>
      <c r="AI303">
        <v>448997219</v>
      </c>
      <c r="AJ303">
        <v>303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</row>
    <row r="304" spans="1:44" x14ac:dyDescent="0.2">
      <c r="A304">
        <f>ROW(Source!A159)</f>
        <v>159</v>
      </c>
      <c r="B304">
        <v>448997225</v>
      </c>
      <c r="C304">
        <v>448997215</v>
      </c>
      <c r="D304">
        <v>277867722</v>
      </c>
      <c r="E304">
        <v>1</v>
      </c>
      <c r="F304">
        <v>1</v>
      </c>
      <c r="G304">
        <v>1</v>
      </c>
      <c r="H304">
        <v>3</v>
      </c>
      <c r="I304" t="s">
        <v>1384</v>
      </c>
      <c r="J304" t="s">
        <v>1385</v>
      </c>
      <c r="K304" t="s">
        <v>1386</v>
      </c>
      <c r="L304">
        <v>1346</v>
      </c>
      <c r="N304">
        <v>1009</v>
      </c>
      <c r="O304" t="s">
        <v>441</v>
      </c>
      <c r="P304" t="s">
        <v>441</v>
      </c>
      <c r="Q304">
        <v>1</v>
      </c>
      <c r="X304">
        <v>0.32</v>
      </c>
      <c r="Y304">
        <v>107.23</v>
      </c>
      <c r="Z304">
        <v>0</v>
      </c>
      <c r="AA304">
        <v>0</v>
      </c>
      <c r="AB304">
        <v>0</v>
      </c>
      <c r="AC304">
        <v>0</v>
      </c>
      <c r="AD304">
        <v>1</v>
      </c>
      <c r="AE304">
        <v>0</v>
      </c>
      <c r="AF304" t="s">
        <v>38</v>
      </c>
      <c r="AG304">
        <v>0</v>
      </c>
      <c r="AH304">
        <v>2</v>
      </c>
      <c r="AI304">
        <v>448997220</v>
      </c>
      <c r="AJ304">
        <v>304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</row>
    <row r="305" spans="1:44" x14ac:dyDescent="0.2">
      <c r="A305">
        <f>ROW(Source!A159)</f>
        <v>159</v>
      </c>
      <c r="B305">
        <v>448997226</v>
      </c>
      <c r="C305">
        <v>448997215</v>
      </c>
      <c r="D305">
        <v>277566433</v>
      </c>
      <c r="E305">
        <v>109</v>
      </c>
      <c r="F305">
        <v>1</v>
      </c>
      <c r="G305">
        <v>1</v>
      </c>
      <c r="H305">
        <v>3</v>
      </c>
      <c r="I305" t="s">
        <v>633</v>
      </c>
      <c r="J305" t="s">
        <v>3</v>
      </c>
      <c r="K305" t="s">
        <v>634</v>
      </c>
      <c r="L305">
        <v>3277935</v>
      </c>
      <c r="N305">
        <v>1013</v>
      </c>
      <c r="O305" t="s">
        <v>635</v>
      </c>
      <c r="P305" t="s">
        <v>635</v>
      </c>
      <c r="Q305">
        <v>1</v>
      </c>
      <c r="X305">
        <v>2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 t="s">
        <v>38</v>
      </c>
      <c r="AG305">
        <v>0</v>
      </c>
      <c r="AH305">
        <v>3</v>
      </c>
      <c r="AI305">
        <v>-1</v>
      </c>
      <c r="AJ305" t="s">
        <v>3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</row>
    <row r="306" spans="1:44" x14ac:dyDescent="0.2">
      <c r="A306">
        <f>ROW(Source!A160)</f>
        <v>160</v>
      </c>
      <c r="B306">
        <v>448997233</v>
      </c>
      <c r="C306">
        <v>448997227</v>
      </c>
      <c r="D306">
        <v>277560276</v>
      </c>
      <c r="E306">
        <v>109</v>
      </c>
      <c r="F306">
        <v>1</v>
      </c>
      <c r="G306">
        <v>1</v>
      </c>
      <c r="H306">
        <v>1</v>
      </c>
      <c r="I306" t="s">
        <v>1201</v>
      </c>
      <c r="J306" t="s">
        <v>3</v>
      </c>
      <c r="K306" t="s">
        <v>1202</v>
      </c>
      <c r="L306">
        <v>1191</v>
      </c>
      <c r="N306">
        <v>1013</v>
      </c>
      <c r="O306" t="s">
        <v>1203</v>
      </c>
      <c r="P306" t="s">
        <v>1203</v>
      </c>
      <c r="Q306">
        <v>1</v>
      </c>
      <c r="X306">
        <v>0.52</v>
      </c>
      <c r="Y306">
        <v>0</v>
      </c>
      <c r="Z306">
        <v>0</v>
      </c>
      <c r="AA306">
        <v>0</v>
      </c>
      <c r="AB306">
        <v>435.6</v>
      </c>
      <c r="AC306">
        <v>0</v>
      </c>
      <c r="AD306">
        <v>1</v>
      </c>
      <c r="AE306">
        <v>1</v>
      </c>
      <c r="AF306" t="s">
        <v>3</v>
      </c>
      <c r="AG306">
        <v>0.52</v>
      </c>
      <c r="AH306">
        <v>2</v>
      </c>
      <c r="AI306">
        <v>448997228</v>
      </c>
      <c r="AJ306">
        <v>305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</row>
    <row r="307" spans="1:44" x14ac:dyDescent="0.2">
      <c r="A307">
        <f>ROW(Source!A160)</f>
        <v>160</v>
      </c>
      <c r="B307">
        <v>448997234</v>
      </c>
      <c r="C307">
        <v>448997227</v>
      </c>
      <c r="D307">
        <v>277560491</v>
      </c>
      <c r="E307">
        <v>109</v>
      </c>
      <c r="F307">
        <v>1</v>
      </c>
      <c r="G307">
        <v>1</v>
      </c>
      <c r="H307">
        <v>1</v>
      </c>
      <c r="I307" t="s">
        <v>1204</v>
      </c>
      <c r="J307" t="s">
        <v>3</v>
      </c>
      <c r="K307" t="s">
        <v>1205</v>
      </c>
      <c r="L307">
        <v>1191</v>
      </c>
      <c r="N307">
        <v>1013</v>
      </c>
      <c r="O307" t="s">
        <v>1203</v>
      </c>
      <c r="P307" t="s">
        <v>1203</v>
      </c>
      <c r="Q307">
        <v>1</v>
      </c>
      <c r="X307">
        <v>0.22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1</v>
      </c>
      <c r="AE307">
        <v>2</v>
      </c>
      <c r="AF307" t="s">
        <v>3</v>
      </c>
      <c r="AG307">
        <v>0.22</v>
      </c>
      <c r="AH307">
        <v>2</v>
      </c>
      <c r="AI307">
        <v>448997229</v>
      </c>
      <c r="AJ307">
        <v>306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</row>
    <row r="308" spans="1:44" x14ac:dyDescent="0.2">
      <c r="A308">
        <f>ROW(Source!A160)</f>
        <v>160</v>
      </c>
      <c r="B308">
        <v>448997235</v>
      </c>
      <c r="C308">
        <v>448997227</v>
      </c>
      <c r="D308">
        <v>277944918</v>
      </c>
      <c r="E308">
        <v>1</v>
      </c>
      <c r="F308">
        <v>1</v>
      </c>
      <c r="G308">
        <v>1</v>
      </c>
      <c r="H308">
        <v>2</v>
      </c>
      <c r="I308" t="s">
        <v>1381</v>
      </c>
      <c r="J308" t="s">
        <v>1382</v>
      </c>
      <c r="K308" t="s">
        <v>1383</v>
      </c>
      <c r="L308">
        <v>1368</v>
      </c>
      <c r="N308">
        <v>1011</v>
      </c>
      <c r="O308" t="s">
        <v>1100</v>
      </c>
      <c r="P308" t="s">
        <v>1100</v>
      </c>
      <c r="Q308">
        <v>1</v>
      </c>
      <c r="X308">
        <v>0.2</v>
      </c>
      <c r="Y308">
        <v>0</v>
      </c>
      <c r="Z308">
        <v>1472.34</v>
      </c>
      <c r="AA308">
        <v>658.89</v>
      </c>
      <c r="AB308">
        <v>0</v>
      </c>
      <c r="AC308">
        <v>0</v>
      </c>
      <c r="AD308">
        <v>1</v>
      </c>
      <c r="AE308">
        <v>0</v>
      </c>
      <c r="AF308" t="s">
        <v>3</v>
      </c>
      <c r="AG308">
        <v>0.2</v>
      </c>
      <c r="AH308">
        <v>2</v>
      </c>
      <c r="AI308">
        <v>448997230</v>
      </c>
      <c r="AJ308">
        <v>307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</row>
    <row r="309" spans="1:44" x14ac:dyDescent="0.2">
      <c r="A309">
        <f>ROW(Source!A160)</f>
        <v>160</v>
      </c>
      <c r="B309">
        <v>448997236</v>
      </c>
      <c r="C309">
        <v>448997227</v>
      </c>
      <c r="D309">
        <v>277945805</v>
      </c>
      <c r="E309">
        <v>1</v>
      </c>
      <c r="F309">
        <v>1</v>
      </c>
      <c r="G309">
        <v>1</v>
      </c>
      <c r="H309">
        <v>2</v>
      </c>
      <c r="I309" t="s">
        <v>1206</v>
      </c>
      <c r="J309" t="s">
        <v>1207</v>
      </c>
      <c r="K309" t="s">
        <v>1208</v>
      </c>
      <c r="L309">
        <v>1368</v>
      </c>
      <c r="N309">
        <v>1011</v>
      </c>
      <c r="O309" t="s">
        <v>1100</v>
      </c>
      <c r="P309" t="s">
        <v>1100</v>
      </c>
      <c r="Q309">
        <v>1</v>
      </c>
      <c r="X309">
        <v>0.02</v>
      </c>
      <c r="Y309">
        <v>0</v>
      </c>
      <c r="Z309">
        <v>477.92</v>
      </c>
      <c r="AA309">
        <v>490.51</v>
      </c>
      <c r="AB309">
        <v>0</v>
      </c>
      <c r="AC309">
        <v>0</v>
      </c>
      <c r="AD309">
        <v>1</v>
      </c>
      <c r="AE309">
        <v>0</v>
      </c>
      <c r="AF309" t="s">
        <v>3</v>
      </c>
      <c r="AG309">
        <v>0.02</v>
      </c>
      <c r="AH309">
        <v>2</v>
      </c>
      <c r="AI309">
        <v>448997231</v>
      </c>
      <c r="AJ309">
        <v>308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</row>
    <row r="310" spans="1:44" x14ac:dyDescent="0.2">
      <c r="A310">
        <f>ROW(Source!A160)</f>
        <v>160</v>
      </c>
      <c r="B310">
        <v>448997237</v>
      </c>
      <c r="C310">
        <v>448997227</v>
      </c>
      <c r="D310">
        <v>277867722</v>
      </c>
      <c r="E310">
        <v>1</v>
      </c>
      <c r="F310">
        <v>1</v>
      </c>
      <c r="G310">
        <v>1</v>
      </c>
      <c r="H310">
        <v>3</v>
      </c>
      <c r="I310" t="s">
        <v>1384</v>
      </c>
      <c r="J310" t="s">
        <v>1385</v>
      </c>
      <c r="K310" t="s">
        <v>1386</v>
      </c>
      <c r="L310">
        <v>1346</v>
      </c>
      <c r="N310">
        <v>1009</v>
      </c>
      <c r="O310" t="s">
        <v>441</v>
      </c>
      <c r="P310" t="s">
        <v>441</v>
      </c>
      <c r="Q310">
        <v>1</v>
      </c>
      <c r="X310">
        <v>0.32</v>
      </c>
      <c r="Y310">
        <v>107.23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0</v>
      </c>
      <c r="AF310" t="s">
        <v>135</v>
      </c>
      <c r="AG310">
        <v>0</v>
      </c>
      <c r="AH310">
        <v>2</v>
      </c>
      <c r="AI310">
        <v>448997232</v>
      </c>
      <c r="AJ310">
        <v>309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</row>
    <row r="311" spans="1:44" x14ac:dyDescent="0.2">
      <c r="A311">
        <f>ROW(Source!A160)</f>
        <v>160</v>
      </c>
      <c r="B311">
        <v>448997238</v>
      </c>
      <c r="C311">
        <v>448997227</v>
      </c>
      <c r="D311">
        <v>277566433</v>
      </c>
      <c r="E311">
        <v>109</v>
      </c>
      <c r="F311">
        <v>1</v>
      </c>
      <c r="G311">
        <v>1</v>
      </c>
      <c r="H311">
        <v>3</v>
      </c>
      <c r="I311" t="s">
        <v>633</v>
      </c>
      <c r="J311" t="s">
        <v>3</v>
      </c>
      <c r="K311" t="s">
        <v>634</v>
      </c>
      <c r="L311">
        <v>3277935</v>
      </c>
      <c r="N311">
        <v>1013</v>
      </c>
      <c r="O311" t="s">
        <v>635</v>
      </c>
      <c r="P311" t="s">
        <v>635</v>
      </c>
      <c r="Q311">
        <v>1</v>
      </c>
      <c r="X311">
        <v>2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 t="s">
        <v>135</v>
      </c>
      <c r="AG311">
        <v>0</v>
      </c>
      <c r="AH311">
        <v>3</v>
      </c>
      <c r="AI311">
        <v>-1</v>
      </c>
      <c r="AJ311" t="s">
        <v>3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</row>
    <row r="312" spans="1:44" x14ac:dyDescent="0.2">
      <c r="A312">
        <f>ROW(Source!A161)</f>
        <v>161</v>
      </c>
      <c r="B312">
        <v>448997241</v>
      </c>
      <c r="C312">
        <v>448997239</v>
      </c>
      <c r="D312">
        <v>277560234</v>
      </c>
      <c r="E312">
        <v>109</v>
      </c>
      <c r="F312">
        <v>1</v>
      </c>
      <c r="G312">
        <v>1</v>
      </c>
      <c r="H312">
        <v>1</v>
      </c>
      <c r="I312" t="s">
        <v>1387</v>
      </c>
      <c r="J312" t="s">
        <v>3</v>
      </c>
      <c r="K312" t="s">
        <v>1388</v>
      </c>
      <c r="L312">
        <v>1191</v>
      </c>
      <c r="N312">
        <v>1013</v>
      </c>
      <c r="O312" t="s">
        <v>1203</v>
      </c>
      <c r="P312" t="s">
        <v>1203</v>
      </c>
      <c r="Q312">
        <v>1</v>
      </c>
      <c r="X312">
        <v>154</v>
      </c>
      <c r="Y312">
        <v>0</v>
      </c>
      <c r="Z312">
        <v>0</v>
      </c>
      <c r="AA312">
        <v>0</v>
      </c>
      <c r="AB312">
        <v>398.99</v>
      </c>
      <c r="AC312">
        <v>0</v>
      </c>
      <c r="AD312">
        <v>1</v>
      </c>
      <c r="AE312">
        <v>1</v>
      </c>
      <c r="AF312" t="s">
        <v>3</v>
      </c>
      <c r="AG312">
        <v>154</v>
      </c>
      <c r="AH312">
        <v>2</v>
      </c>
      <c r="AI312">
        <v>448997240</v>
      </c>
      <c r="AJ312">
        <v>310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</row>
    <row r="313" spans="1:44" x14ac:dyDescent="0.2">
      <c r="A313">
        <f>ROW(Source!A162)</f>
        <v>162</v>
      </c>
      <c r="B313">
        <v>448997244</v>
      </c>
      <c r="C313">
        <v>448997242</v>
      </c>
      <c r="D313">
        <v>277560223</v>
      </c>
      <c r="E313">
        <v>109</v>
      </c>
      <c r="F313">
        <v>1</v>
      </c>
      <c r="G313">
        <v>1</v>
      </c>
      <c r="H313">
        <v>1</v>
      </c>
      <c r="I313" t="s">
        <v>1389</v>
      </c>
      <c r="J313" t="s">
        <v>3</v>
      </c>
      <c r="K313" t="s">
        <v>1390</v>
      </c>
      <c r="L313">
        <v>1191</v>
      </c>
      <c r="N313">
        <v>1013</v>
      </c>
      <c r="O313" t="s">
        <v>1203</v>
      </c>
      <c r="P313" t="s">
        <v>1203</v>
      </c>
      <c r="Q313">
        <v>1</v>
      </c>
      <c r="X313">
        <v>88.5</v>
      </c>
      <c r="Y313">
        <v>0</v>
      </c>
      <c r="Z313">
        <v>0</v>
      </c>
      <c r="AA313">
        <v>0</v>
      </c>
      <c r="AB313">
        <v>382.52</v>
      </c>
      <c r="AC313">
        <v>0</v>
      </c>
      <c r="AD313">
        <v>1</v>
      </c>
      <c r="AE313">
        <v>1</v>
      </c>
      <c r="AF313" t="s">
        <v>3</v>
      </c>
      <c r="AG313">
        <v>88.5</v>
      </c>
      <c r="AH313">
        <v>2</v>
      </c>
      <c r="AI313">
        <v>448997243</v>
      </c>
      <c r="AJ313">
        <v>311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</row>
    <row r="314" spans="1:44" x14ac:dyDescent="0.2">
      <c r="A314">
        <f>ROW(Source!A163)</f>
        <v>163</v>
      </c>
      <c r="B314">
        <v>448997249</v>
      </c>
      <c r="C314">
        <v>448997245</v>
      </c>
      <c r="D314">
        <v>277560276</v>
      </c>
      <c r="E314">
        <v>109</v>
      </c>
      <c r="F314">
        <v>1</v>
      </c>
      <c r="G314">
        <v>1</v>
      </c>
      <c r="H314">
        <v>1</v>
      </c>
      <c r="I314" t="s">
        <v>1201</v>
      </c>
      <c r="J314" t="s">
        <v>3</v>
      </c>
      <c r="K314" t="s">
        <v>1202</v>
      </c>
      <c r="L314">
        <v>1191</v>
      </c>
      <c r="N314">
        <v>1013</v>
      </c>
      <c r="O314" t="s">
        <v>1203</v>
      </c>
      <c r="P314" t="s">
        <v>1203</v>
      </c>
      <c r="Q314">
        <v>1</v>
      </c>
      <c r="X314">
        <v>5.54</v>
      </c>
      <c r="Y314">
        <v>0</v>
      </c>
      <c r="Z314">
        <v>0</v>
      </c>
      <c r="AA314">
        <v>0</v>
      </c>
      <c r="AB314">
        <v>435.6</v>
      </c>
      <c r="AC314">
        <v>0</v>
      </c>
      <c r="AD314">
        <v>1</v>
      </c>
      <c r="AE314">
        <v>1</v>
      </c>
      <c r="AF314" t="s">
        <v>3</v>
      </c>
      <c r="AG314">
        <v>5.54</v>
      </c>
      <c r="AH314">
        <v>2</v>
      </c>
      <c r="AI314">
        <v>448997246</v>
      </c>
      <c r="AJ314">
        <v>312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</row>
    <row r="315" spans="1:44" x14ac:dyDescent="0.2">
      <c r="A315">
        <f>ROW(Source!A163)</f>
        <v>163</v>
      </c>
      <c r="B315">
        <v>448997250</v>
      </c>
      <c r="C315">
        <v>448997245</v>
      </c>
      <c r="D315">
        <v>277865475</v>
      </c>
      <c r="E315">
        <v>1</v>
      </c>
      <c r="F315">
        <v>1</v>
      </c>
      <c r="G315">
        <v>1</v>
      </c>
      <c r="H315">
        <v>3</v>
      </c>
      <c r="I315" t="s">
        <v>1210</v>
      </c>
      <c r="J315" t="s">
        <v>1211</v>
      </c>
      <c r="K315" t="s">
        <v>1212</v>
      </c>
      <c r="L315">
        <v>1383</v>
      </c>
      <c r="N315">
        <v>1013</v>
      </c>
      <c r="O315" t="s">
        <v>1213</v>
      </c>
      <c r="P315" t="s">
        <v>1213</v>
      </c>
      <c r="Q315">
        <v>1</v>
      </c>
      <c r="X315">
        <v>5.91</v>
      </c>
      <c r="Y315">
        <v>5.89</v>
      </c>
      <c r="Z315">
        <v>0</v>
      </c>
      <c r="AA315">
        <v>0</v>
      </c>
      <c r="AB315">
        <v>0</v>
      </c>
      <c r="AC315">
        <v>0</v>
      </c>
      <c r="AD315">
        <v>1</v>
      </c>
      <c r="AE315">
        <v>0</v>
      </c>
      <c r="AF315" t="s">
        <v>23</v>
      </c>
      <c r="AG315">
        <v>0</v>
      </c>
      <c r="AH315">
        <v>2</v>
      </c>
      <c r="AI315">
        <v>448997247</v>
      </c>
      <c r="AJ315">
        <v>313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</row>
    <row r="316" spans="1:44" x14ac:dyDescent="0.2">
      <c r="A316">
        <f>ROW(Source!A163)</f>
        <v>163</v>
      </c>
      <c r="B316">
        <v>448997251</v>
      </c>
      <c r="C316">
        <v>448997245</v>
      </c>
      <c r="D316">
        <v>277561370</v>
      </c>
      <c r="E316">
        <v>109</v>
      </c>
      <c r="F316">
        <v>1</v>
      </c>
      <c r="G316">
        <v>1</v>
      </c>
      <c r="H316">
        <v>3</v>
      </c>
      <c r="I316" t="s">
        <v>350</v>
      </c>
      <c r="J316" t="s">
        <v>3</v>
      </c>
      <c r="K316" t="s">
        <v>351</v>
      </c>
      <c r="L316">
        <v>1371</v>
      </c>
      <c r="N316">
        <v>1013</v>
      </c>
      <c r="O316" t="s">
        <v>32</v>
      </c>
      <c r="P316" t="s">
        <v>32</v>
      </c>
      <c r="Q316">
        <v>1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1</v>
      </c>
      <c r="AD316">
        <v>0</v>
      </c>
      <c r="AE316">
        <v>0</v>
      </c>
      <c r="AF316" t="s">
        <v>23</v>
      </c>
      <c r="AG316">
        <v>0</v>
      </c>
      <c r="AH316">
        <v>2</v>
      </c>
      <c r="AI316">
        <v>448997248</v>
      </c>
      <c r="AJ316">
        <v>314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</row>
    <row r="317" spans="1:44" x14ac:dyDescent="0.2">
      <c r="A317">
        <f>ROW(Source!A165)</f>
        <v>165</v>
      </c>
      <c r="B317">
        <v>448997257</v>
      </c>
      <c r="C317">
        <v>448997253</v>
      </c>
      <c r="D317">
        <v>327091160</v>
      </c>
      <c r="E317">
        <v>112</v>
      </c>
      <c r="F317">
        <v>1</v>
      </c>
      <c r="G317">
        <v>1</v>
      </c>
      <c r="H317">
        <v>1</v>
      </c>
      <c r="I317" t="s">
        <v>1201</v>
      </c>
      <c r="J317" t="s">
        <v>3</v>
      </c>
      <c r="K317" t="s">
        <v>1271</v>
      </c>
      <c r="L317">
        <v>1191</v>
      </c>
      <c r="N317">
        <v>1013</v>
      </c>
      <c r="O317" t="s">
        <v>1203</v>
      </c>
      <c r="P317" t="s">
        <v>1203</v>
      </c>
      <c r="Q317">
        <v>1</v>
      </c>
      <c r="X317">
        <v>7.57</v>
      </c>
      <c r="Y317">
        <v>0</v>
      </c>
      <c r="Z317">
        <v>0</v>
      </c>
      <c r="AA317">
        <v>0</v>
      </c>
      <c r="AB317">
        <v>435.6</v>
      </c>
      <c r="AC317">
        <v>0</v>
      </c>
      <c r="AD317">
        <v>1</v>
      </c>
      <c r="AE317">
        <v>1</v>
      </c>
      <c r="AF317" t="s">
        <v>3</v>
      </c>
      <c r="AG317">
        <v>7.57</v>
      </c>
      <c r="AH317">
        <v>2</v>
      </c>
      <c r="AI317">
        <v>448997254</v>
      </c>
      <c r="AJ317">
        <v>315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</row>
    <row r="318" spans="1:44" x14ac:dyDescent="0.2">
      <c r="A318">
        <f>ROW(Source!A165)</f>
        <v>165</v>
      </c>
      <c r="B318">
        <v>448997258</v>
      </c>
      <c r="C318">
        <v>448997253</v>
      </c>
      <c r="D318">
        <v>327163488</v>
      </c>
      <c r="E318">
        <v>1</v>
      </c>
      <c r="F318">
        <v>1</v>
      </c>
      <c r="G318">
        <v>1</v>
      </c>
      <c r="H318">
        <v>3</v>
      </c>
      <c r="I318" t="s">
        <v>1210</v>
      </c>
      <c r="J318" t="s">
        <v>1211</v>
      </c>
      <c r="K318" t="s">
        <v>1212</v>
      </c>
      <c r="L318">
        <v>1383</v>
      </c>
      <c r="N318">
        <v>1013</v>
      </c>
      <c r="O318" t="s">
        <v>1213</v>
      </c>
      <c r="P318" t="s">
        <v>1213</v>
      </c>
      <c r="Q318">
        <v>1</v>
      </c>
      <c r="X318">
        <v>8.8650000000000002</v>
      </c>
      <c r="Y318">
        <v>5.89</v>
      </c>
      <c r="Z318">
        <v>0</v>
      </c>
      <c r="AA318">
        <v>0</v>
      </c>
      <c r="AB318">
        <v>0</v>
      </c>
      <c r="AC318">
        <v>0</v>
      </c>
      <c r="AD318">
        <v>1</v>
      </c>
      <c r="AE318">
        <v>0</v>
      </c>
      <c r="AF318" t="s">
        <v>135</v>
      </c>
      <c r="AG318">
        <v>0</v>
      </c>
      <c r="AH318">
        <v>2</v>
      </c>
      <c r="AI318">
        <v>448997255</v>
      </c>
      <c r="AJ318">
        <v>316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</row>
    <row r="319" spans="1:44" x14ac:dyDescent="0.2">
      <c r="A319">
        <f>ROW(Source!A165)</f>
        <v>165</v>
      </c>
      <c r="B319">
        <v>448997259</v>
      </c>
      <c r="C319">
        <v>448997253</v>
      </c>
      <c r="D319">
        <v>327092130</v>
      </c>
      <c r="E319">
        <v>112</v>
      </c>
      <c r="F319">
        <v>1</v>
      </c>
      <c r="G319">
        <v>1</v>
      </c>
      <c r="H319">
        <v>3</v>
      </c>
      <c r="I319" t="s">
        <v>350</v>
      </c>
      <c r="J319" t="s">
        <v>3</v>
      </c>
      <c r="K319" t="s">
        <v>351</v>
      </c>
      <c r="L319">
        <v>1371</v>
      </c>
      <c r="N319">
        <v>1013</v>
      </c>
      <c r="O319" t="s">
        <v>32</v>
      </c>
      <c r="P319" t="s">
        <v>32</v>
      </c>
      <c r="Q319">
        <v>1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1</v>
      </c>
      <c r="AD319">
        <v>0</v>
      </c>
      <c r="AE319">
        <v>0</v>
      </c>
      <c r="AF319" t="s">
        <v>135</v>
      </c>
      <c r="AG319">
        <v>0</v>
      </c>
      <c r="AH319">
        <v>2</v>
      </c>
      <c r="AI319">
        <v>448997256</v>
      </c>
      <c r="AJ319">
        <v>317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</row>
    <row r="320" spans="1:44" x14ac:dyDescent="0.2">
      <c r="A320">
        <f>ROW(Source!A167)</f>
        <v>167</v>
      </c>
      <c r="B320">
        <v>448997265</v>
      </c>
      <c r="C320">
        <v>448997261</v>
      </c>
      <c r="D320">
        <v>277560276</v>
      </c>
      <c r="E320">
        <v>109</v>
      </c>
      <c r="F320">
        <v>1</v>
      </c>
      <c r="G320">
        <v>1</v>
      </c>
      <c r="H320">
        <v>1</v>
      </c>
      <c r="I320" t="s">
        <v>1201</v>
      </c>
      <c r="J320" t="s">
        <v>3</v>
      </c>
      <c r="K320" t="s">
        <v>1202</v>
      </c>
      <c r="L320">
        <v>1191</v>
      </c>
      <c r="N320">
        <v>1013</v>
      </c>
      <c r="O320" t="s">
        <v>1203</v>
      </c>
      <c r="P320" t="s">
        <v>1203</v>
      </c>
      <c r="Q320">
        <v>1</v>
      </c>
      <c r="X320">
        <v>0.21</v>
      </c>
      <c r="Y320">
        <v>0</v>
      </c>
      <c r="Z320">
        <v>0</v>
      </c>
      <c r="AA320">
        <v>0</v>
      </c>
      <c r="AB320">
        <v>435.6</v>
      </c>
      <c r="AC320">
        <v>0</v>
      </c>
      <c r="AD320">
        <v>1</v>
      </c>
      <c r="AE320">
        <v>1</v>
      </c>
      <c r="AF320" t="s">
        <v>3</v>
      </c>
      <c r="AG320">
        <v>0.21</v>
      </c>
      <c r="AH320">
        <v>2</v>
      </c>
      <c r="AI320">
        <v>448997262</v>
      </c>
      <c r="AJ320">
        <v>318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</row>
    <row r="321" spans="1:44" x14ac:dyDescent="0.2">
      <c r="A321">
        <f>ROW(Source!A167)</f>
        <v>167</v>
      </c>
      <c r="B321">
        <v>448997266</v>
      </c>
      <c r="C321">
        <v>448997261</v>
      </c>
      <c r="D321">
        <v>277865475</v>
      </c>
      <c r="E321">
        <v>1</v>
      </c>
      <c r="F321">
        <v>1</v>
      </c>
      <c r="G321">
        <v>1</v>
      </c>
      <c r="H321">
        <v>3</v>
      </c>
      <c r="I321" t="s">
        <v>1210</v>
      </c>
      <c r="J321" t="s">
        <v>1211</v>
      </c>
      <c r="K321" t="s">
        <v>1212</v>
      </c>
      <c r="L321">
        <v>1383</v>
      </c>
      <c r="N321">
        <v>1013</v>
      </c>
      <c r="O321" t="s">
        <v>1213</v>
      </c>
      <c r="P321" t="s">
        <v>1213</v>
      </c>
      <c r="Q321">
        <v>1</v>
      </c>
      <c r="X321">
        <v>0.28499999999999998</v>
      </c>
      <c r="Y321">
        <v>5.89</v>
      </c>
      <c r="Z321">
        <v>0</v>
      </c>
      <c r="AA321">
        <v>0</v>
      </c>
      <c r="AB321">
        <v>0</v>
      </c>
      <c r="AC321">
        <v>0</v>
      </c>
      <c r="AD321">
        <v>1</v>
      </c>
      <c r="AE321">
        <v>0</v>
      </c>
      <c r="AF321" t="s">
        <v>23</v>
      </c>
      <c r="AG321">
        <v>0</v>
      </c>
      <c r="AH321">
        <v>2</v>
      </c>
      <c r="AI321">
        <v>448997263</v>
      </c>
      <c r="AJ321">
        <v>319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</row>
    <row r="322" spans="1:44" x14ac:dyDescent="0.2">
      <c r="A322">
        <f>ROW(Source!A167)</f>
        <v>167</v>
      </c>
      <c r="B322">
        <v>448997267</v>
      </c>
      <c r="C322">
        <v>448997261</v>
      </c>
      <c r="D322">
        <v>277561370</v>
      </c>
      <c r="E322">
        <v>109</v>
      </c>
      <c r="F322">
        <v>1</v>
      </c>
      <c r="G322">
        <v>1</v>
      </c>
      <c r="H322">
        <v>3</v>
      </c>
      <c r="I322" t="s">
        <v>350</v>
      </c>
      <c r="J322" t="s">
        <v>3</v>
      </c>
      <c r="K322" t="s">
        <v>351</v>
      </c>
      <c r="L322">
        <v>1371</v>
      </c>
      <c r="N322">
        <v>1013</v>
      </c>
      <c r="O322" t="s">
        <v>32</v>
      </c>
      <c r="P322" t="s">
        <v>32</v>
      </c>
      <c r="Q322">
        <v>1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1</v>
      </c>
      <c r="AD322">
        <v>0</v>
      </c>
      <c r="AE322">
        <v>0</v>
      </c>
      <c r="AF322" t="s">
        <v>23</v>
      </c>
      <c r="AG322">
        <v>0</v>
      </c>
      <c r="AH322">
        <v>2</v>
      </c>
      <c r="AI322">
        <v>448997264</v>
      </c>
      <c r="AJ322">
        <v>320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</row>
    <row r="323" spans="1:44" x14ac:dyDescent="0.2">
      <c r="A323">
        <f>ROW(Source!A169)</f>
        <v>169</v>
      </c>
      <c r="B323">
        <v>448997273</v>
      </c>
      <c r="C323">
        <v>448997269</v>
      </c>
      <c r="D323">
        <v>327091160</v>
      </c>
      <c r="E323">
        <v>112</v>
      </c>
      <c r="F323">
        <v>1</v>
      </c>
      <c r="G323">
        <v>1</v>
      </c>
      <c r="H323">
        <v>1</v>
      </c>
      <c r="I323" t="s">
        <v>1201</v>
      </c>
      <c r="J323" t="s">
        <v>3</v>
      </c>
      <c r="K323" t="s">
        <v>1271</v>
      </c>
      <c r="L323">
        <v>1191</v>
      </c>
      <c r="N323">
        <v>1013</v>
      </c>
      <c r="O323" t="s">
        <v>1203</v>
      </c>
      <c r="P323" t="s">
        <v>1203</v>
      </c>
      <c r="Q323">
        <v>1</v>
      </c>
      <c r="X323">
        <v>0.31</v>
      </c>
      <c r="Y323">
        <v>0</v>
      </c>
      <c r="Z323">
        <v>0</v>
      </c>
      <c r="AA323">
        <v>0</v>
      </c>
      <c r="AB323">
        <v>435.6</v>
      </c>
      <c r="AC323">
        <v>0</v>
      </c>
      <c r="AD323">
        <v>1</v>
      </c>
      <c r="AE323">
        <v>1</v>
      </c>
      <c r="AF323" t="s">
        <v>3</v>
      </c>
      <c r="AG323">
        <v>0.31</v>
      </c>
      <c r="AH323">
        <v>2</v>
      </c>
      <c r="AI323">
        <v>448997270</v>
      </c>
      <c r="AJ323">
        <v>321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</row>
    <row r="324" spans="1:44" x14ac:dyDescent="0.2">
      <c r="A324">
        <f>ROW(Source!A169)</f>
        <v>169</v>
      </c>
      <c r="B324">
        <v>448997274</v>
      </c>
      <c r="C324">
        <v>448997269</v>
      </c>
      <c r="D324">
        <v>327163488</v>
      </c>
      <c r="E324">
        <v>1</v>
      </c>
      <c r="F324">
        <v>1</v>
      </c>
      <c r="G324">
        <v>1</v>
      </c>
      <c r="H324">
        <v>3</v>
      </c>
      <c r="I324" t="s">
        <v>1210</v>
      </c>
      <c r="J324" t="s">
        <v>1211</v>
      </c>
      <c r="K324" t="s">
        <v>1212</v>
      </c>
      <c r="L324">
        <v>1383</v>
      </c>
      <c r="N324">
        <v>1013</v>
      </c>
      <c r="O324" t="s">
        <v>1213</v>
      </c>
      <c r="P324" t="s">
        <v>1213</v>
      </c>
      <c r="Q324">
        <v>1</v>
      </c>
      <c r="X324">
        <v>0.435</v>
      </c>
      <c r="Y324">
        <v>5.89</v>
      </c>
      <c r="Z324">
        <v>0</v>
      </c>
      <c r="AA324">
        <v>0</v>
      </c>
      <c r="AB324">
        <v>0</v>
      </c>
      <c r="AC324">
        <v>0</v>
      </c>
      <c r="AD324">
        <v>1</v>
      </c>
      <c r="AE324">
        <v>0</v>
      </c>
      <c r="AF324" t="s">
        <v>135</v>
      </c>
      <c r="AG324">
        <v>0</v>
      </c>
      <c r="AH324">
        <v>2</v>
      </c>
      <c r="AI324">
        <v>448997271</v>
      </c>
      <c r="AJ324">
        <v>322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</row>
    <row r="325" spans="1:44" x14ac:dyDescent="0.2">
      <c r="A325">
        <f>ROW(Source!A169)</f>
        <v>169</v>
      </c>
      <c r="B325">
        <v>448997275</v>
      </c>
      <c r="C325">
        <v>448997269</v>
      </c>
      <c r="D325">
        <v>327092130</v>
      </c>
      <c r="E325">
        <v>112</v>
      </c>
      <c r="F325">
        <v>1</v>
      </c>
      <c r="G325">
        <v>1</v>
      </c>
      <c r="H325">
        <v>3</v>
      </c>
      <c r="I325" t="s">
        <v>350</v>
      </c>
      <c r="J325" t="s">
        <v>3</v>
      </c>
      <c r="K325" t="s">
        <v>351</v>
      </c>
      <c r="L325">
        <v>1371</v>
      </c>
      <c r="N325">
        <v>1013</v>
      </c>
      <c r="O325" t="s">
        <v>32</v>
      </c>
      <c r="P325" t="s">
        <v>32</v>
      </c>
      <c r="Q325">
        <v>1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1</v>
      </c>
      <c r="AD325">
        <v>0</v>
      </c>
      <c r="AE325">
        <v>0</v>
      </c>
      <c r="AF325" t="s">
        <v>135</v>
      </c>
      <c r="AG325">
        <v>0</v>
      </c>
      <c r="AH325">
        <v>2</v>
      </c>
      <c r="AI325">
        <v>448997272</v>
      </c>
      <c r="AJ325">
        <v>323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</row>
    <row r="326" spans="1:44" x14ac:dyDescent="0.2">
      <c r="A326">
        <f>ROW(Source!A206)</f>
        <v>206</v>
      </c>
      <c r="B326">
        <v>448997284</v>
      </c>
      <c r="C326">
        <v>448997277</v>
      </c>
      <c r="D326">
        <v>277560253</v>
      </c>
      <c r="E326">
        <v>109</v>
      </c>
      <c r="F326">
        <v>1</v>
      </c>
      <c r="G326">
        <v>1</v>
      </c>
      <c r="H326">
        <v>1</v>
      </c>
      <c r="I326" t="s">
        <v>1391</v>
      </c>
      <c r="J326" t="s">
        <v>3</v>
      </c>
      <c r="K326" t="s">
        <v>1392</v>
      </c>
      <c r="L326">
        <v>1191</v>
      </c>
      <c r="N326">
        <v>1013</v>
      </c>
      <c r="O326" t="s">
        <v>1203</v>
      </c>
      <c r="P326" t="s">
        <v>1203</v>
      </c>
      <c r="Q326">
        <v>1</v>
      </c>
      <c r="X326">
        <v>59.2</v>
      </c>
      <c r="Y326">
        <v>0</v>
      </c>
      <c r="Z326">
        <v>0</v>
      </c>
      <c r="AA326">
        <v>0</v>
      </c>
      <c r="AB326">
        <v>413.64</v>
      </c>
      <c r="AC326">
        <v>0</v>
      </c>
      <c r="AD326">
        <v>1</v>
      </c>
      <c r="AE326">
        <v>1</v>
      </c>
      <c r="AF326" t="s">
        <v>3</v>
      </c>
      <c r="AG326">
        <v>59.2</v>
      </c>
      <c r="AH326">
        <v>2</v>
      </c>
      <c r="AI326">
        <v>448997278</v>
      </c>
      <c r="AJ326">
        <v>324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</row>
    <row r="327" spans="1:44" x14ac:dyDescent="0.2">
      <c r="A327">
        <f>ROW(Source!A206)</f>
        <v>206</v>
      </c>
      <c r="B327">
        <v>448997285</v>
      </c>
      <c r="C327">
        <v>448997277</v>
      </c>
      <c r="D327">
        <v>277560491</v>
      </c>
      <c r="E327">
        <v>109</v>
      </c>
      <c r="F327">
        <v>1</v>
      </c>
      <c r="G327">
        <v>1</v>
      </c>
      <c r="H327">
        <v>1</v>
      </c>
      <c r="I327" t="s">
        <v>1204</v>
      </c>
      <c r="J327" t="s">
        <v>3</v>
      </c>
      <c r="K327" t="s">
        <v>1205</v>
      </c>
      <c r="L327">
        <v>1191</v>
      </c>
      <c r="N327">
        <v>1013</v>
      </c>
      <c r="O327" t="s">
        <v>1203</v>
      </c>
      <c r="P327" t="s">
        <v>1203</v>
      </c>
      <c r="Q327">
        <v>1</v>
      </c>
      <c r="X327">
        <v>0.01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1</v>
      </c>
      <c r="AE327">
        <v>2</v>
      </c>
      <c r="AF327" t="s">
        <v>3</v>
      </c>
      <c r="AG327">
        <v>0.01</v>
      </c>
      <c r="AH327">
        <v>2</v>
      </c>
      <c r="AI327">
        <v>448997279</v>
      </c>
      <c r="AJ327">
        <v>325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</row>
    <row r="328" spans="1:44" x14ac:dyDescent="0.2">
      <c r="A328">
        <f>ROW(Source!A206)</f>
        <v>206</v>
      </c>
      <c r="B328">
        <v>448997286</v>
      </c>
      <c r="C328">
        <v>448997277</v>
      </c>
      <c r="D328">
        <v>277945805</v>
      </c>
      <c r="E328">
        <v>1</v>
      </c>
      <c r="F328">
        <v>1</v>
      </c>
      <c r="G328">
        <v>1</v>
      </c>
      <c r="H328">
        <v>2</v>
      </c>
      <c r="I328" t="s">
        <v>1206</v>
      </c>
      <c r="J328" t="s">
        <v>1207</v>
      </c>
      <c r="K328" t="s">
        <v>1208</v>
      </c>
      <c r="L328">
        <v>1368</v>
      </c>
      <c r="N328">
        <v>1011</v>
      </c>
      <c r="O328" t="s">
        <v>1100</v>
      </c>
      <c r="P328" t="s">
        <v>1100</v>
      </c>
      <c r="Q328">
        <v>1</v>
      </c>
      <c r="X328">
        <v>0.01</v>
      </c>
      <c r="Y328">
        <v>0</v>
      </c>
      <c r="Z328">
        <v>477.92</v>
      </c>
      <c r="AA328">
        <v>490.51</v>
      </c>
      <c r="AB328">
        <v>0</v>
      </c>
      <c r="AC328">
        <v>0</v>
      </c>
      <c r="AD328">
        <v>1</v>
      </c>
      <c r="AE328">
        <v>0</v>
      </c>
      <c r="AF328" t="s">
        <v>3</v>
      </c>
      <c r="AG328">
        <v>0.01</v>
      </c>
      <c r="AH328">
        <v>2</v>
      </c>
      <c r="AI328">
        <v>448997280</v>
      </c>
      <c r="AJ328">
        <v>326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</row>
    <row r="329" spans="1:44" x14ac:dyDescent="0.2">
      <c r="A329">
        <f>ROW(Source!A206)</f>
        <v>206</v>
      </c>
      <c r="B329">
        <v>448997287</v>
      </c>
      <c r="C329">
        <v>448997277</v>
      </c>
      <c r="D329">
        <v>277869627</v>
      </c>
      <c r="E329">
        <v>1</v>
      </c>
      <c r="F329">
        <v>1</v>
      </c>
      <c r="G329">
        <v>1</v>
      </c>
      <c r="H329">
        <v>3</v>
      </c>
      <c r="I329" t="s">
        <v>1393</v>
      </c>
      <c r="J329" t="s">
        <v>1394</v>
      </c>
      <c r="K329" t="s">
        <v>1395</v>
      </c>
      <c r="L329">
        <v>1346</v>
      </c>
      <c r="N329">
        <v>1009</v>
      </c>
      <c r="O329" t="s">
        <v>441</v>
      </c>
      <c r="P329" t="s">
        <v>441</v>
      </c>
      <c r="Q329">
        <v>1</v>
      </c>
      <c r="X329">
        <v>0.1</v>
      </c>
      <c r="Y329">
        <v>56.11</v>
      </c>
      <c r="Z329">
        <v>0</v>
      </c>
      <c r="AA329">
        <v>0</v>
      </c>
      <c r="AB329">
        <v>0</v>
      </c>
      <c r="AC329">
        <v>0</v>
      </c>
      <c r="AD329">
        <v>1</v>
      </c>
      <c r="AE329">
        <v>0</v>
      </c>
      <c r="AF329" t="s">
        <v>23</v>
      </c>
      <c r="AG329">
        <v>0</v>
      </c>
      <c r="AH329">
        <v>2</v>
      </c>
      <c r="AI329">
        <v>448997281</v>
      </c>
      <c r="AJ329">
        <v>327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</row>
    <row r="330" spans="1:44" x14ac:dyDescent="0.2">
      <c r="A330">
        <f>ROW(Source!A206)</f>
        <v>206</v>
      </c>
      <c r="B330">
        <v>448997288</v>
      </c>
      <c r="C330">
        <v>448997277</v>
      </c>
      <c r="D330">
        <v>277564289</v>
      </c>
      <c r="E330">
        <v>109</v>
      </c>
      <c r="F330">
        <v>1</v>
      </c>
      <c r="G330">
        <v>1</v>
      </c>
      <c r="H330">
        <v>3</v>
      </c>
      <c r="I330" t="s">
        <v>375</v>
      </c>
      <c r="J330" t="s">
        <v>3</v>
      </c>
      <c r="K330" t="s">
        <v>376</v>
      </c>
      <c r="L330">
        <v>1348</v>
      </c>
      <c r="N330">
        <v>1009</v>
      </c>
      <c r="O330" t="s">
        <v>83</v>
      </c>
      <c r="P330" t="s">
        <v>83</v>
      </c>
      <c r="Q330">
        <v>1000</v>
      </c>
      <c r="X330">
        <v>1.55E-2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 t="s">
        <v>23</v>
      </c>
      <c r="AG330">
        <v>0</v>
      </c>
      <c r="AH330">
        <v>2</v>
      </c>
      <c r="AI330">
        <v>448997282</v>
      </c>
      <c r="AJ330">
        <v>328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</row>
    <row r="331" spans="1:44" x14ac:dyDescent="0.2">
      <c r="A331">
        <f>ROW(Source!A206)</f>
        <v>206</v>
      </c>
      <c r="B331">
        <v>448997289</v>
      </c>
      <c r="C331">
        <v>448997277</v>
      </c>
      <c r="D331">
        <v>277896668</v>
      </c>
      <c r="E331">
        <v>1</v>
      </c>
      <c r="F331">
        <v>1</v>
      </c>
      <c r="G331">
        <v>1</v>
      </c>
      <c r="H331">
        <v>3</v>
      </c>
      <c r="I331" t="s">
        <v>1396</v>
      </c>
      <c r="J331" t="s">
        <v>1397</v>
      </c>
      <c r="K331" t="s">
        <v>1398</v>
      </c>
      <c r="L331">
        <v>1348</v>
      </c>
      <c r="N331">
        <v>1009</v>
      </c>
      <c r="O331" t="s">
        <v>83</v>
      </c>
      <c r="P331" t="s">
        <v>83</v>
      </c>
      <c r="Q331">
        <v>1000</v>
      </c>
      <c r="X331">
        <v>3.8999999999999998E-3</v>
      </c>
      <c r="Y331">
        <v>60697.21</v>
      </c>
      <c r="Z331">
        <v>0</v>
      </c>
      <c r="AA331">
        <v>0</v>
      </c>
      <c r="AB331">
        <v>0</v>
      </c>
      <c r="AC331">
        <v>0</v>
      </c>
      <c r="AD331">
        <v>1</v>
      </c>
      <c r="AE331">
        <v>0</v>
      </c>
      <c r="AF331" t="s">
        <v>23</v>
      </c>
      <c r="AG331">
        <v>0</v>
      </c>
      <c r="AH331">
        <v>2</v>
      </c>
      <c r="AI331">
        <v>448997283</v>
      </c>
      <c r="AJ331">
        <v>329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</row>
    <row r="332" spans="1:44" x14ac:dyDescent="0.2">
      <c r="A332">
        <f>ROW(Source!A208)</f>
        <v>208</v>
      </c>
      <c r="B332">
        <v>448997298</v>
      </c>
      <c r="C332">
        <v>448997291</v>
      </c>
      <c r="D332">
        <v>277560253</v>
      </c>
      <c r="E332">
        <v>109</v>
      </c>
      <c r="F332">
        <v>1</v>
      </c>
      <c r="G332">
        <v>1</v>
      </c>
      <c r="H332">
        <v>1</v>
      </c>
      <c r="I332" t="s">
        <v>1391</v>
      </c>
      <c r="J332" t="s">
        <v>3</v>
      </c>
      <c r="K332" t="s">
        <v>1392</v>
      </c>
      <c r="L332">
        <v>1191</v>
      </c>
      <c r="N332">
        <v>1013</v>
      </c>
      <c r="O332" t="s">
        <v>1203</v>
      </c>
      <c r="P332" t="s">
        <v>1203</v>
      </c>
      <c r="Q332">
        <v>1</v>
      </c>
      <c r="X332">
        <v>74.099999999999994</v>
      </c>
      <c r="Y332">
        <v>0</v>
      </c>
      <c r="Z332">
        <v>0</v>
      </c>
      <c r="AA332">
        <v>0</v>
      </c>
      <c r="AB332">
        <v>413.64</v>
      </c>
      <c r="AC332">
        <v>0</v>
      </c>
      <c r="AD332">
        <v>1</v>
      </c>
      <c r="AE332">
        <v>1</v>
      </c>
      <c r="AF332" t="s">
        <v>3</v>
      </c>
      <c r="AG332">
        <v>74.099999999999994</v>
      </c>
      <c r="AH332">
        <v>2</v>
      </c>
      <c r="AI332">
        <v>448997292</v>
      </c>
      <c r="AJ332">
        <v>330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</row>
    <row r="333" spans="1:44" x14ac:dyDescent="0.2">
      <c r="A333">
        <f>ROW(Source!A208)</f>
        <v>208</v>
      </c>
      <c r="B333">
        <v>448997299</v>
      </c>
      <c r="C333">
        <v>448997291</v>
      </c>
      <c r="D333">
        <v>277560491</v>
      </c>
      <c r="E333">
        <v>109</v>
      </c>
      <c r="F333">
        <v>1</v>
      </c>
      <c r="G333">
        <v>1</v>
      </c>
      <c r="H333">
        <v>1</v>
      </c>
      <c r="I333" t="s">
        <v>1204</v>
      </c>
      <c r="J333" t="s">
        <v>3</v>
      </c>
      <c r="K333" t="s">
        <v>1205</v>
      </c>
      <c r="L333">
        <v>1191</v>
      </c>
      <c r="N333">
        <v>1013</v>
      </c>
      <c r="O333" t="s">
        <v>1203</v>
      </c>
      <c r="P333" t="s">
        <v>1203</v>
      </c>
      <c r="Q333">
        <v>1</v>
      </c>
      <c r="X333">
        <v>0.01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1</v>
      </c>
      <c r="AE333">
        <v>2</v>
      </c>
      <c r="AF333" t="s">
        <v>3</v>
      </c>
      <c r="AG333">
        <v>0.01</v>
      </c>
      <c r="AH333">
        <v>2</v>
      </c>
      <c r="AI333">
        <v>448997293</v>
      </c>
      <c r="AJ333">
        <v>331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</row>
    <row r="334" spans="1:44" x14ac:dyDescent="0.2">
      <c r="A334">
        <f>ROW(Source!A208)</f>
        <v>208</v>
      </c>
      <c r="B334">
        <v>448997300</v>
      </c>
      <c r="C334">
        <v>448997291</v>
      </c>
      <c r="D334">
        <v>277945805</v>
      </c>
      <c r="E334">
        <v>1</v>
      </c>
      <c r="F334">
        <v>1</v>
      </c>
      <c r="G334">
        <v>1</v>
      </c>
      <c r="H334">
        <v>2</v>
      </c>
      <c r="I334" t="s">
        <v>1206</v>
      </c>
      <c r="J334" t="s">
        <v>1207</v>
      </c>
      <c r="K334" t="s">
        <v>1208</v>
      </c>
      <c r="L334">
        <v>1368</v>
      </c>
      <c r="N334">
        <v>1011</v>
      </c>
      <c r="O334" t="s">
        <v>1100</v>
      </c>
      <c r="P334" t="s">
        <v>1100</v>
      </c>
      <c r="Q334">
        <v>1</v>
      </c>
      <c r="X334">
        <v>0.01</v>
      </c>
      <c r="Y334">
        <v>0</v>
      </c>
      <c r="Z334">
        <v>477.92</v>
      </c>
      <c r="AA334">
        <v>490.51</v>
      </c>
      <c r="AB334">
        <v>0</v>
      </c>
      <c r="AC334">
        <v>0</v>
      </c>
      <c r="AD334">
        <v>1</v>
      </c>
      <c r="AE334">
        <v>0</v>
      </c>
      <c r="AF334" t="s">
        <v>3</v>
      </c>
      <c r="AG334">
        <v>0.01</v>
      </c>
      <c r="AH334">
        <v>2</v>
      </c>
      <c r="AI334">
        <v>448997294</v>
      </c>
      <c r="AJ334">
        <v>332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</row>
    <row r="335" spans="1:44" x14ac:dyDescent="0.2">
      <c r="A335">
        <f>ROW(Source!A208)</f>
        <v>208</v>
      </c>
      <c r="B335">
        <v>448997301</v>
      </c>
      <c r="C335">
        <v>448997291</v>
      </c>
      <c r="D335">
        <v>277869627</v>
      </c>
      <c r="E335">
        <v>1</v>
      </c>
      <c r="F335">
        <v>1</v>
      </c>
      <c r="G335">
        <v>1</v>
      </c>
      <c r="H335">
        <v>3</v>
      </c>
      <c r="I335" t="s">
        <v>1393</v>
      </c>
      <c r="J335" t="s">
        <v>1394</v>
      </c>
      <c r="K335" t="s">
        <v>1395</v>
      </c>
      <c r="L335">
        <v>1346</v>
      </c>
      <c r="N335">
        <v>1009</v>
      </c>
      <c r="O335" t="s">
        <v>441</v>
      </c>
      <c r="P335" t="s">
        <v>441</v>
      </c>
      <c r="Q335">
        <v>1</v>
      </c>
      <c r="X335">
        <v>0.1</v>
      </c>
      <c r="Y335">
        <v>56.11</v>
      </c>
      <c r="Z335">
        <v>0</v>
      </c>
      <c r="AA335">
        <v>0</v>
      </c>
      <c r="AB335">
        <v>0</v>
      </c>
      <c r="AC335">
        <v>0</v>
      </c>
      <c r="AD335">
        <v>1</v>
      </c>
      <c r="AE335">
        <v>0</v>
      </c>
      <c r="AF335" t="s">
        <v>23</v>
      </c>
      <c r="AG335">
        <v>0</v>
      </c>
      <c r="AH335">
        <v>2</v>
      </c>
      <c r="AI335">
        <v>448997295</v>
      </c>
      <c r="AJ335">
        <v>333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</row>
    <row r="336" spans="1:44" x14ac:dyDescent="0.2">
      <c r="A336">
        <f>ROW(Source!A208)</f>
        <v>208</v>
      </c>
      <c r="B336">
        <v>448997302</v>
      </c>
      <c r="C336">
        <v>448997291</v>
      </c>
      <c r="D336">
        <v>277564289</v>
      </c>
      <c r="E336">
        <v>109</v>
      </c>
      <c r="F336">
        <v>1</v>
      </c>
      <c r="G336">
        <v>1</v>
      </c>
      <c r="H336">
        <v>3</v>
      </c>
      <c r="I336" t="s">
        <v>375</v>
      </c>
      <c r="J336" t="s">
        <v>3</v>
      </c>
      <c r="K336" t="s">
        <v>376</v>
      </c>
      <c r="L336">
        <v>1348</v>
      </c>
      <c r="N336">
        <v>1009</v>
      </c>
      <c r="O336" t="s">
        <v>83</v>
      </c>
      <c r="P336" t="s">
        <v>83</v>
      </c>
      <c r="Q336">
        <v>1000</v>
      </c>
      <c r="X336">
        <v>1.61E-2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 t="s">
        <v>23</v>
      </c>
      <c r="AG336">
        <v>0</v>
      </c>
      <c r="AH336">
        <v>2</v>
      </c>
      <c r="AI336">
        <v>448997296</v>
      </c>
      <c r="AJ336">
        <v>334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</row>
    <row r="337" spans="1:44" x14ac:dyDescent="0.2">
      <c r="A337">
        <f>ROW(Source!A208)</f>
        <v>208</v>
      </c>
      <c r="B337">
        <v>448997303</v>
      </c>
      <c r="C337">
        <v>448997291</v>
      </c>
      <c r="D337">
        <v>277896668</v>
      </c>
      <c r="E337">
        <v>1</v>
      </c>
      <c r="F337">
        <v>1</v>
      </c>
      <c r="G337">
        <v>1</v>
      </c>
      <c r="H337">
        <v>3</v>
      </c>
      <c r="I337" t="s">
        <v>1396</v>
      </c>
      <c r="J337" t="s">
        <v>1397</v>
      </c>
      <c r="K337" t="s">
        <v>1398</v>
      </c>
      <c r="L337">
        <v>1348</v>
      </c>
      <c r="N337">
        <v>1009</v>
      </c>
      <c r="O337" t="s">
        <v>83</v>
      </c>
      <c r="P337" t="s">
        <v>83</v>
      </c>
      <c r="Q337">
        <v>1000</v>
      </c>
      <c r="X337">
        <v>8.8999999999999999E-3</v>
      </c>
      <c r="Y337">
        <v>60697.21</v>
      </c>
      <c r="Z337">
        <v>0</v>
      </c>
      <c r="AA337">
        <v>0</v>
      </c>
      <c r="AB337">
        <v>0</v>
      </c>
      <c r="AC337">
        <v>0</v>
      </c>
      <c r="AD337">
        <v>1</v>
      </c>
      <c r="AE337">
        <v>0</v>
      </c>
      <c r="AF337" t="s">
        <v>23</v>
      </c>
      <c r="AG337">
        <v>0</v>
      </c>
      <c r="AH337">
        <v>2</v>
      </c>
      <c r="AI337">
        <v>448997297</v>
      </c>
      <c r="AJ337">
        <v>335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</row>
    <row r="338" spans="1:44" x14ac:dyDescent="0.2">
      <c r="A338">
        <f>ROW(Source!A210)</f>
        <v>210</v>
      </c>
      <c r="B338">
        <v>448997312</v>
      </c>
      <c r="C338">
        <v>448997305</v>
      </c>
      <c r="D338">
        <v>277560279</v>
      </c>
      <c r="E338">
        <v>109</v>
      </c>
      <c r="F338">
        <v>1</v>
      </c>
      <c r="G338">
        <v>1</v>
      </c>
      <c r="H338">
        <v>1</v>
      </c>
      <c r="I338" t="s">
        <v>1359</v>
      </c>
      <c r="J338" t="s">
        <v>3</v>
      </c>
      <c r="K338" t="s">
        <v>1360</v>
      </c>
      <c r="L338">
        <v>1191</v>
      </c>
      <c r="N338">
        <v>1013</v>
      </c>
      <c r="O338" t="s">
        <v>1203</v>
      </c>
      <c r="P338" t="s">
        <v>1203</v>
      </c>
      <c r="Q338">
        <v>1</v>
      </c>
      <c r="X338">
        <v>59</v>
      </c>
      <c r="Y338">
        <v>0</v>
      </c>
      <c r="Z338">
        <v>0</v>
      </c>
      <c r="AA338">
        <v>0</v>
      </c>
      <c r="AB338">
        <v>441.09</v>
      </c>
      <c r="AC338">
        <v>0</v>
      </c>
      <c r="AD338">
        <v>1</v>
      </c>
      <c r="AE338">
        <v>1</v>
      </c>
      <c r="AF338" t="s">
        <v>3</v>
      </c>
      <c r="AG338">
        <v>59</v>
      </c>
      <c r="AH338">
        <v>2</v>
      </c>
      <c r="AI338">
        <v>448997306</v>
      </c>
      <c r="AJ338">
        <v>336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</row>
    <row r="339" spans="1:44" x14ac:dyDescent="0.2">
      <c r="A339">
        <f>ROW(Source!A210)</f>
        <v>210</v>
      </c>
      <c r="B339">
        <v>448997313</v>
      </c>
      <c r="C339">
        <v>448997305</v>
      </c>
      <c r="D339">
        <v>277560491</v>
      </c>
      <c r="E339">
        <v>109</v>
      </c>
      <c r="F339">
        <v>1</v>
      </c>
      <c r="G339">
        <v>1</v>
      </c>
      <c r="H339">
        <v>1</v>
      </c>
      <c r="I339" t="s">
        <v>1204</v>
      </c>
      <c r="J339" t="s">
        <v>3</v>
      </c>
      <c r="K339" t="s">
        <v>1205</v>
      </c>
      <c r="L339">
        <v>1191</v>
      </c>
      <c r="N339">
        <v>1013</v>
      </c>
      <c r="O339" t="s">
        <v>1203</v>
      </c>
      <c r="P339" t="s">
        <v>1203</v>
      </c>
      <c r="Q339">
        <v>1</v>
      </c>
      <c r="X339">
        <v>0.01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1</v>
      </c>
      <c r="AE339">
        <v>2</v>
      </c>
      <c r="AF339" t="s">
        <v>3</v>
      </c>
      <c r="AG339">
        <v>0.01</v>
      </c>
      <c r="AH339">
        <v>2</v>
      </c>
      <c r="AI339">
        <v>448997307</v>
      </c>
      <c r="AJ339">
        <v>337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</row>
    <row r="340" spans="1:44" x14ac:dyDescent="0.2">
      <c r="A340">
        <f>ROW(Source!A210)</f>
        <v>210</v>
      </c>
      <c r="B340">
        <v>448997314</v>
      </c>
      <c r="C340">
        <v>448997305</v>
      </c>
      <c r="D340">
        <v>277945805</v>
      </c>
      <c r="E340">
        <v>1</v>
      </c>
      <c r="F340">
        <v>1</v>
      </c>
      <c r="G340">
        <v>1</v>
      </c>
      <c r="H340">
        <v>2</v>
      </c>
      <c r="I340" t="s">
        <v>1206</v>
      </c>
      <c r="J340" t="s">
        <v>1207</v>
      </c>
      <c r="K340" t="s">
        <v>1208</v>
      </c>
      <c r="L340">
        <v>1368</v>
      </c>
      <c r="N340">
        <v>1011</v>
      </c>
      <c r="O340" t="s">
        <v>1100</v>
      </c>
      <c r="P340" t="s">
        <v>1100</v>
      </c>
      <c r="Q340">
        <v>1</v>
      </c>
      <c r="X340">
        <v>0.01</v>
      </c>
      <c r="Y340">
        <v>0</v>
      </c>
      <c r="Z340">
        <v>477.92</v>
      </c>
      <c r="AA340">
        <v>490.51</v>
      </c>
      <c r="AB340">
        <v>0</v>
      </c>
      <c r="AC340">
        <v>0</v>
      </c>
      <c r="AD340">
        <v>1</v>
      </c>
      <c r="AE340">
        <v>0</v>
      </c>
      <c r="AF340" t="s">
        <v>3</v>
      </c>
      <c r="AG340">
        <v>0.01</v>
      </c>
      <c r="AH340">
        <v>2</v>
      </c>
      <c r="AI340">
        <v>448997308</v>
      </c>
      <c r="AJ340">
        <v>338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</row>
    <row r="341" spans="1:44" x14ac:dyDescent="0.2">
      <c r="A341">
        <f>ROW(Source!A210)</f>
        <v>210</v>
      </c>
      <c r="B341">
        <v>448997315</v>
      </c>
      <c r="C341">
        <v>448997305</v>
      </c>
      <c r="D341">
        <v>277869627</v>
      </c>
      <c r="E341">
        <v>1</v>
      </c>
      <c r="F341">
        <v>1</v>
      </c>
      <c r="G341">
        <v>1</v>
      </c>
      <c r="H341">
        <v>3</v>
      </c>
      <c r="I341" t="s">
        <v>1393</v>
      </c>
      <c r="J341" t="s">
        <v>1394</v>
      </c>
      <c r="K341" t="s">
        <v>1395</v>
      </c>
      <c r="L341">
        <v>1346</v>
      </c>
      <c r="N341">
        <v>1009</v>
      </c>
      <c r="O341" t="s">
        <v>441</v>
      </c>
      <c r="P341" t="s">
        <v>441</v>
      </c>
      <c r="Q341">
        <v>1</v>
      </c>
      <c r="X341">
        <v>0.1</v>
      </c>
      <c r="Y341">
        <v>56.11</v>
      </c>
      <c r="Z341">
        <v>0</v>
      </c>
      <c r="AA341">
        <v>0</v>
      </c>
      <c r="AB341">
        <v>0</v>
      </c>
      <c r="AC341">
        <v>0</v>
      </c>
      <c r="AD341">
        <v>1</v>
      </c>
      <c r="AE341">
        <v>0</v>
      </c>
      <c r="AF341" t="s">
        <v>23</v>
      </c>
      <c r="AG341">
        <v>0</v>
      </c>
      <c r="AH341">
        <v>2</v>
      </c>
      <c r="AI341">
        <v>448997309</v>
      </c>
      <c r="AJ341">
        <v>339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</row>
    <row r="342" spans="1:44" x14ac:dyDescent="0.2">
      <c r="A342">
        <f>ROW(Source!A210)</f>
        <v>210</v>
      </c>
      <c r="B342">
        <v>448997316</v>
      </c>
      <c r="C342">
        <v>448997305</v>
      </c>
      <c r="D342">
        <v>277564289</v>
      </c>
      <c r="E342">
        <v>109</v>
      </c>
      <c r="F342">
        <v>1</v>
      </c>
      <c r="G342">
        <v>1</v>
      </c>
      <c r="H342">
        <v>3</v>
      </c>
      <c r="I342" t="s">
        <v>375</v>
      </c>
      <c r="J342" t="s">
        <v>3</v>
      </c>
      <c r="K342" t="s">
        <v>387</v>
      </c>
      <c r="L342">
        <v>1348</v>
      </c>
      <c r="N342">
        <v>1009</v>
      </c>
      <c r="O342" t="s">
        <v>83</v>
      </c>
      <c r="P342" t="s">
        <v>83</v>
      </c>
      <c r="Q342">
        <v>1000</v>
      </c>
      <c r="X342">
        <v>1.0800000000000001E-2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 t="s">
        <v>23</v>
      </c>
      <c r="AG342">
        <v>0</v>
      </c>
      <c r="AH342">
        <v>2</v>
      </c>
      <c r="AI342">
        <v>448997310</v>
      </c>
      <c r="AJ342">
        <v>340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</row>
    <row r="343" spans="1:44" x14ac:dyDescent="0.2">
      <c r="A343">
        <f>ROW(Source!A210)</f>
        <v>210</v>
      </c>
      <c r="B343">
        <v>448997317</v>
      </c>
      <c r="C343">
        <v>448997305</v>
      </c>
      <c r="D343">
        <v>277896668</v>
      </c>
      <c r="E343">
        <v>1</v>
      </c>
      <c r="F343">
        <v>1</v>
      </c>
      <c r="G343">
        <v>1</v>
      </c>
      <c r="H343">
        <v>3</v>
      </c>
      <c r="I343" t="s">
        <v>1396</v>
      </c>
      <c r="J343" t="s">
        <v>1397</v>
      </c>
      <c r="K343" t="s">
        <v>1398</v>
      </c>
      <c r="L343">
        <v>1348</v>
      </c>
      <c r="N343">
        <v>1009</v>
      </c>
      <c r="O343" t="s">
        <v>83</v>
      </c>
      <c r="P343" t="s">
        <v>83</v>
      </c>
      <c r="Q343">
        <v>1000</v>
      </c>
      <c r="X343">
        <v>3.0000000000000001E-3</v>
      </c>
      <c r="Y343">
        <v>60697.21</v>
      </c>
      <c r="Z343">
        <v>0</v>
      </c>
      <c r="AA343">
        <v>0</v>
      </c>
      <c r="AB343">
        <v>0</v>
      </c>
      <c r="AC343">
        <v>0</v>
      </c>
      <c r="AD343">
        <v>1</v>
      </c>
      <c r="AE343">
        <v>0</v>
      </c>
      <c r="AF343" t="s">
        <v>23</v>
      </c>
      <c r="AG343">
        <v>0</v>
      </c>
      <c r="AH343">
        <v>2</v>
      </c>
      <c r="AI343">
        <v>448997311</v>
      </c>
      <c r="AJ343">
        <v>341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</row>
    <row r="344" spans="1:44" x14ac:dyDescent="0.2">
      <c r="A344">
        <f>ROW(Source!A212)</f>
        <v>212</v>
      </c>
      <c r="B344">
        <v>448997326</v>
      </c>
      <c r="C344">
        <v>448997319</v>
      </c>
      <c r="D344">
        <v>277560279</v>
      </c>
      <c r="E344">
        <v>109</v>
      </c>
      <c r="F344">
        <v>1</v>
      </c>
      <c r="G344">
        <v>1</v>
      </c>
      <c r="H344">
        <v>1</v>
      </c>
      <c r="I344" t="s">
        <v>1359</v>
      </c>
      <c r="J344" t="s">
        <v>3</v>
      </c>
      <c r="K344" t="s">
        <v>1360</v>
      </c>
      <c r="L344">
        <v>1191</v>
      </c>
      <c r="N344">
        <v>1013</v>
      </c>
      <c r="O344" t="s">
        <v>1203</v>
      </c>
      <c r="P344" t="s">
        <v>1203</v>
      </c>
      <c r="Q344">
        <v>1</v>
      </c>
      <c r="X344">
        <v>73.8</v>
      </c>
      <c r="Y344">
        <v>0</v>
      </c>
      <c r="Z344">
        <v>0</v>
      </c>
      <c r="AA344">
        <v>0</v>
      </c>
      <c r="AB344">
        <v>441.09</v>
      </c>
      <c r="AC344">
        <v>0</v>
      </c>
      <c r="AD344">
        <v>1</v>
      </c>
      <c r="AE344">
        <v>1</v>
      </c>
      <c r="AF344" t="s">
        <v>3</v>
      </c>
      <c r="AG344">
        <v>73.8</v>
      </c>
      <c r="AH344">
        <v>2</v>
      </c>
      <c r="AI344">
        <v>448997320</v>
      </c>
      <c r="AJ344">
        <v>342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</row>
    <row r="345" spans="1:44" x14ac:dyDescent="0.2">
      <c r="A345">
        <f>ROW(Source!A212)</f>
        <v>212</v>
      </c>
      <c r="B345">
        <v>448997327</v>
      </c>
      <c r="C345">
        <v>448997319</v>
      </c>
      <c r="D345">
        <v>277560491</v>
      </c>
      <c r="E345">
        <v>109</v>
      </c>
      <c r="F345">
        <v>1</v>
      </c>
      <c r="G345">
        <v>1</v>
      </c>
      <c r="H345">
        <v>1</v>
      </c>
      <c r="I345" t="s">
        <v>1204</v>
      </c>
      <c r="J345" t="s">
        <v>3</v>
      </c>
      <c r="K345" t="s">
        <v>1205</v>
      </c>
      <c r="L345">
        <v>1191</v>
      </c>
      <c r="N345">
        <v>1013</v>
      </c>
      <c r="O345" t="s">
        <v>1203</v>
      </c>
      <c r="P345" t="s">
        <v>1203</v>
      </c>
      <c r="Q345">
        <v>1</v>
      </c>
      <c r="X345">
        <v>0.01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1</v>
      </c>
      <c r="AE345">
        <v>2</v>
      </c>
      <c r="AF345" t="s">
        <v>3</v>
      </c>
      <c r="AG345">
        <v>0.01</v>
      </c>
      <c r="AH345">
        <v>2</v>
      </c>
      <c r="AI345">
        <v>448997321</v>
      </c>
      <c r="AJ345">
        <v>343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</row>
    <row r="346" spans="1:44" x14ac:dyDescent="0.2">
      <c r="A346">
        <f>ROW(Source!A212)</f>
        <v>212</v>
      </c>
      <c r="B346">
        <v>448997328</v>
      </c>
      <c r="C346">
        <v>448997319</v>
      </c>
      <c r="D346">
        <v>277945805</v>
      </c>
      <c r="E346">
        <v>1</v>
      </c>
      <c r="F346">
        <v>1</v>
      </c>
      <c r="G346">
        <v>1</v>
      </c>
      <c r="H346">
        <v>2</v>
      </c>
      <c r="I346" t="s">
        <v>1206</v>
      </c>
      <c r="J346" t="s">
        <v>1207</v>
      </c>
      <c r="K346" t="s">
        <v>1208</v>
      </c>
      <c r="L346">
        <v>1368</v>
      </c>
      <c r="N346">
        <v>1011</v>
      </c>
      <c r="O346" t="s">
        <v>1100</v>
      </c>
      <c r="P346" t="s">
        <v>1100</v>
      </c>
      <c r="Q346">
        <v>1</v>
      </c>
      <c r="X346">
        <v>0.01</v>
      </c>
      <c r="Y346">
        <v>0</v>
      </c>
      <c r="Z346">
        <v>477.92</v>
      </c>
      <c r="AA346">
        <v>490.51</v>
      </c>
      <c r="AB346">
        <v>0</v>
      </c>
      <c r="AC346">
        <v>0</v>
      </c>
      <c r="AD346">
        <v>1</v>
      </c>
      <c r="AE346">
        <v>0</v>
      </c>
      <c r="AF346" t="s">
        <v>3</v>
      </c>
      <c r="AG346">
        <v>0.01</v>
      </c>
      <c r="AH346">
        <v>2</v>
      </c>
      <c r="AI346">
        <v>448997322</v>
      </c>
      <c r="AJ346">
        <v>344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</row>
    <row r="347" spans="1:44" x14ac:dyDescent="0.2">
      <c r="A347">
        <f>ROW(Source!A212)</f>
        <v>212</v>
      </c>
      <c r="B347">
        <v>448997329</v>
      </c>
      <c r="C347">
        <v>448997319</v>
      </c>
      <c r="D347">
        <v>277869627</v>
      </c>
      <c r="E347">
        <v>1</v>
      </c>
      <c r="F347">
        <v>1</v>
      </c>
      <c r="G347">
        <v>1</v>
      </c>
      <c r="H347">
        <v>3</v>
      </c>
      <c r="I347" t="s">
        <v>1393</v>
      </c>
      <c r="J347" t="s">
        <v>1394</v>
      </c>
      <c r="K347" t="s">
        <v>1395</v>
      </c>
      <c r="L347">
        <v>1346</v>
      </c>
      <c r="N347">
        <v>1009</v>
      </c>
      <c r="O347" t="s">
        <v>441</v>
      </c>
      <c r="P347" t="s">
        <v>441</v>
      </c>
      <c r="Q347">
        <v>1</v>
      </c>
      <c r="X347">
        <v>0.1</v>
      </c>
      <c r="Y347">
        <v>56.11</v>
      </c>
      <c r="Z347">
        <v>0</v>
      </c>
      <c r="AA347">
        <v>0</v>
      </c>
      <c r="AB347">
        <v>0</v>
      </c>
      <c r="AC347">
        <v>0</v>
      </c>
      <c r="AD347">
        <v>1</v>
      </c>
      <c r="AE347">
        <v>0</v>
      </c>
      <c r="AF347" t="s">
        <v>23</v>
      </c>
      <c r="AG347">
        <v>0</v>
      </c>
      <c r="AH347">
        <v>2</v>
      </c>
      <c r="AI347">
        <v>448997323</v>
      </c>
      <c r="AJ347">
        <v>345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</row>
    <row r="348" spans="1:44" x14ac:dyDescent="0.2">
      <c r="A348">
        <f>ROW(Source!A212)</f>
        <v>212</v>
      </c>
      <c r="B348">
        <v>448997330</v>
      </c>
      <c r="C348">
        <v>448997319</v>
      </c>
      <c r="D348">
        <v>277564289</v>
      </c>
      <c r="E348">
        <v>109</v>
      </c>
      <c r="F348">
        <v>1</v>
      </c>
      <c r="G348">
        <v>1</v>
      </c>
      <c r="H348">
        <v>3</v>
      </c>
      <c r="I348" t="s">
        <v>375</v>
      </c>
      <c r="J348" t="s">
        <v>3</v>
      </c>
      <c r="K348" t="s">
        <v>387</v>
      </c>
      <c r="L348">
        <v>1348</v>
      </c>
      <c r="N348">
        <v>1009</v>
      </c>
      <c r="O348" t="s">
        <v>83</v>
      </c>
      <c r="P348" t="s">
        <v>83</v>
      </c>
      <c r="Q348">
        <v>1000</v>
      </c>
      <c r="X348">
        <v>1.1299999999999999E-2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 t="s">
        <v>23</v>
      </c>
      <c r="AG348">
        <v>0</v>
      </c>
      <c r="AH348">
        <v>2</v>
      </c>
      <c r="AI348">
        <v>448997324</v>
      </c>
      <c r="AJ348">
        <v>346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</row>
    <row r="349" spans="1:44" x14ac:dyDescent="0.2">
      <c r="A349">
        <f>ROW(Source!A212)</f>
        <v>212</v>
      </c>
      <c r="B349">
        <v>448997331</v>
      </c>
      <c r="C349">
        <v>448997319</v>
      </c>
      <c r="D349">
        <v>277896668</v>
      </c>
      <c r="E349">
        <v>1</v>
      </c>
      <c r="F349">
        <v>1</v>
      </c>
      <c r="G349">
        <v>1</v>
      </c>
      <c r="H349">
        <v>3</v>
      </c>
      <c r="I349" t="s">
        <v>1396</v>
      </c>
      <c r="J349" t="s">
        <v>1397</v>
      </c>
      <c r="K349" t="s">
        <v>1398</v>
      </c>
      <c r="L349">
        <v>1348</v>
      </c>
      <c r="N349">
        <v>1009</v>
      </c>
      <c r="O349" t="s">
        <v>83</v>
      </c>
      <c r="P349" t="s">
        <v>83</v>
      </c>
      <c r="Q349">
        <v>1000</v>
      </c>
      <c r="X349">
        <v>6.7999999999999996E-3</v>
      </c>
      <c r="Y349">
        <v>60697.21</v>
      </c>
      <c r="Z349">
        <v>0</v>
      </c>
      <c r="AA349">
        <v>0</v>
      </c>
      <c r="AB349">
        <v>0</v>
      </c>
      <c r="AC349">
        <v>0</v>
      </c>
      <c r="AD349">
        <v>1</v>
      </c>
      <c r="AE349">
        <v>0</v>
      </c>
      <c r="AF349" t="s">
        <v>23</v>
      </c>
      <c r="AG349">
        <v>0</v>
      </c>
      <c r="AH349">
        <v>2</v>
      </c>
      <c r="AI349">
        <v>448997325</v>
      </c>
      <c r="AJ349">
        <v>347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</row>
    <row r="350" spans="1:44" x14ac:dyDescent="0.2">
      <c r="A350">
        <f>ROW(Source!A214)</f>
        <v>214</v>
      </c>
      <c r="B350">
        <v>448997340</v>
      </c>
      <c r="C350">
        <v>448997333</v>
      </c>
      <c r="D350">
        <v>277560281</v>
      </c>
      <c r="E350">
        <v>109</v>
      </c>
      <c r="F350">
        <v>1</v>
      </c>
      <c r="G350">
        <v>1</v>
      </c>
      <c r="H350">
        <v>1</v>
      </c>
      <c r="I350" t="s">
        <v>1299</v>
      </c>
      <c r="J350" t="s">
        <v>3</v>
      </c>
      <c r="K350" t="s">
        <v>1300</v>
      </c>
      <c r="L350">
        <v>1191</v>
      </c>
      <c r="N350">
        <v>1013</v>
      </c>
      <c r="O350" t="s">
        <v>1203</v>
      </c>
      <c r="P350" t="s">
        <v>1203</v>
      </c>
      <c r="Q350">
        <v>1</v>
      </c>
      <c r="X350">
        <v>18.2</v>
      </c>
      <c r="Y350">
        <v>0</v>
      </c>
      <c r="Z350">
        <v>0</v>
      </c>
      <c r="AA350">
        <v>0</v>
      </c>
      <c r="AB350">
        <v>446.58</v>
      </c>
      <c r="AC350">
        <v>0</v>
      </c>
      <c r="AD350">
        <v>1</v>
      </c>
      <c r="AE350">
        <v>1</v>
      </c>
      <c r="AF350" t="s">
        <v>3</v>
      </c>
      <c r="AG350">
        <v>18.2</v>
      </c>
      <c r="AH350">
        <v>2</v>
      </c>
      <c r="AI350">
        <v>448997334</v>
      </c>
      <c r="AJ350">
        <v>348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</row>
    <row r="351" spans="1:44" x14ac:dyDescent="0.2">
      <c r="A351">
        <f>ROW(Source!A214)</f>
        <v>214</v>
      </c>
      <c r="B351">
        <v>448997341</v>
      </c>
      <c r="C351">
        <v>448997333</v>
      </c>
      <c r="D351">
        <v>277560491</v>
      </c>
      <c r="E351">
        <v>109</v>
      </c>
      <c r="F351">
        <v>1</v>
      </c>
      <c r="G351">
        <v>1</v>
      </c>
      <c r="H351">
        <v>1</v>
      </c>
      <c r="I351" t="s">
        <v>1204</v>
      </c>
      <c r="J351" t="s">
        <v>3</v>
      </c>
      <c r="K351" t="s">
        <v>1205</v>
      </c>
      <c r="L351">
        <v>1191</v>
      </c>
      <c r="N351">
        <v>1013</v>
      </c>
      <c r="O351" t="s">
        <v>1203</v>
      </c>
      <c r="P351" t="s">
        <v>1203</v>
      </c>
      <c r="Q351">
        <v>1</v>
      </c>
      <c r="X351">
        <v>0.01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1</v>
      </c>
      <c r="AE351">
        <v>2</v>
      </c>
      <c r="AF351" t="s">
        <v>3</v>
      </c>
      <c r="AG351">
        <v>0.01</v>
      </c>
      <c r="AH351">
        <v>2</v>
      </c>
      <c r="AI351">
        <v>448997335</v>
      </c>
      <c r="AJ351">
        <v>349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</row>
    <row r="352" spans="1:44" x14ac:dyDescent="0.2">
      <c r="A352">
        <f>ROW(Source!A214)</f>
        <v>214</v>
      </c>
      <c r="B352">
        <v>448997342</v>
      </c>
      <c r="C352">
        <v>448997333</v>
      </c>
      <c r="D352">
        <v>277945805</v>
      </c>
      <c r="E352">
        <v>1</v>
      </c>
      <c r="F352">
        <v>1</v>
      </c>
      <c r="G352">
        <v>1</v>
      </c>
      <c r="H352">
        <v>2</v>
      </c>
      <c r="I352" t="s">
        <v>1206</v>
      </c>
      <c r="J352" t="s">
        <v>1207</v>
      </c>
      <c r="K352" t="s">
        <v>1208</v>
      </c>
      <c r="L352">
        <v>1368</v>
      </c>
      <c r="N352">
        <v>1011</v>
      </c>
      <c r="O352" t="s">
        <v>1100</v>
      </c>
      <c r="P352" t="s">
        <v>1100</v>
      </c>
      <c r="Q352">
        <v>1</v>
      </c>
      <c r="X352">
        <v>0.01</v>
      </c>
      <c r="Y352">
        <v>0</v>
      </c>
      <c r="Z352">
        <v>477.92</v>
      </c>
      <c r="AA352">
        <v>490.51</v>
      </c>
      <c r="AB352">
        <v>0</v>
      </c>
      <c r="AC352">
        <v>0</v>
      </c>
      <c r="AD352">
        <v>1</v>
      </c>
      <c r="AE352">
        <v>0</v>
      </c>
      <c r="AF352" t="s">
        <v>3</v>
      </c>
      <c r="AG352">
        <v>0.01</v>
      </c>
      <c r="AH352">
        <v>2</v>
      </c>
      <c r="AI352">
        <v>448997336</v>
      </c>
      <c r="AJ352">
        <v>350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</row>
    <row r="353" spans="1:44" x14ac:dyDescent="0.2">
      <c r="A353">
        <f>ROW(Source!A214)</f>
        <v>214</v>
      </c>
      <c r="B353">
        <v>448997343</v>
      </c>
      <c r="C353">
        <v>448997333</v>
      </c>
      <c r="D353">
        <v>277869627</v>
      </c>
      <c r="E353">
        <v>1</v>
      </c>
      <c r="F353">
        <v>1</v>
      </c>
      <c r="G353">
        <v>1</v>
      </c>
      <c r="H353">
        <v>3</v>
      </c>
      <c r="I353" t="s">
        <v>1393</v>
      </c>
      <c r="J353" t="s">
        <v>1394</v>
      </c>
      <c r="K353" t="s">
        <v>1395</v>
      </c>
      <c r="L353">
        <v>1346</v>
      </c>
      <c r="N353">
        <v>1009</v>
      </c>
      <c r="O353" t="s">
        <v>441</v>
      </c>
      <c r="P353" t="s">
        <v>441</v>
      </c>
      <c r="Q353">
        <v>1</v>
      </c>
      <c r="X353">
        <v>0.1</v>
      </c>
      <c r="Y353">
        <v>56.11</v>
      </c>
      <c r="Z353">
        <v>0</v>
      </c>
      <c r="AA353">
        <v>0</v>
      </c>
      <c r="AB353">
        <v>0</v>
      </c>
      <c r="AC353">
        <v>0</v>
      </c>
      <c r="AD353">
        <v>1</v>
      </c>
      <c r="AE353">
        <v>0</v>
      </c>
      <c r="AF353" t="s">
        <v>23</v>
      </c>
      <c r="AG353">
        <v>0</v>
      </c>
      <c r="AH353">
        <v>2</v>
      </c>
      <c r="AI353">
        <v>448997337</v>
      </c>
      <c r="AJ353">
        <v>351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</row>
    <row r="354" spans="1:44" x14ac:dyDescent="0.2">
      <c r="A354">
        <f>ROW(Source!A214)</f>
        <v>214</v>
      </c>
      <c r="B354">
        <v>448997344</v>
      </c>
      <c r="C354">
        <v>448997333</v>
      </c>
      <c r="D354">
        <v>277564289</v>
      </c>
      <c r="E354">
        <v>109</v>
      </c>
      <c r="F354">
        <v>1</v>
      </c>
      <c r="G354">
        <v>1</v>
      </c>
      <c r="H354">
        <v>3</v>
      </c>
      <c r="I354" t="s">
        <v>375</v>
      </c>
      <c r="J354" t="s">
        <v>3</v>
      </c>
      <c r="K354" t="s">
        <v>387</v>
      </c>
      <c r="L354">
        <v>1348</v>
      </c>
      <c r="N354">
        <v>1009</v>
      </c>
      <c r="O354" t="s">
        <v>83</v>
      </c>
      <c r="P354" t="s">
        <v>83</v>
      </c>
      <c r="Q354">
        <v>1000</v>
      </c>
      <c r="X354">
        <v>1.61E-2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 t="s">
        <v>23</v>
      </c>
      <c r="AG354">
        <v>0</v>
      </c>
      <c r="AH354">
        <v>2</v>
      </c>
      <c r="AI354">
        <v>448997338</v>
      </c>
      <c r="AJ354">
        <v>352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</row>
    <row r="355" spans="1:44" x14ac:dyDescent="0.2">
      <c r="A355">
        <f>ROW(Source!A214)</f>
        <v>214</v>
      </c>
      <c r="B355">
        <v>448997345</v>
      </c>
      <c r="C355">
        <v>448997333</v>
      </c>
      <c r="D355">
        <v>277896668</v>
      </c>
      <c r="E355">
        <v>1</v>
      </c>
      <c r="F355">
        <v>1</v>
      </c>
      <c r="G355">
        <v>1</v>
      </c>
      <c r="H355">
        <v>3</v>
      </c>
      <c r="I355" t="s">
        <v>1396</v>
      </c>
      <c r="J355" t="s">
        <v>1397</v>
      </c>
      <c r="K355" t="s">
        <v>1398</v>
      </c>
      <c r="L355">
        <v>1348</v>
      </c>
      <c r="N355">
        <v>1009</v>
      </c>
      <c r="O355" t="s">
        <v>83</v>
      </c>
      <c r="P355" t="s">
        <v>83</v>
      </c>
      <c r="Q355">
        <v>1000</v>
      </c>
      <c r="X355">
        <v>8.9999999999999993E-3</v>
      </c>
      <c r="Y355">
        <v>60697.21</v>
      </c>
      <c r="Z355">
        <v>0</v>
      </c>
      <c r="AA355">
        <v>0</v>
      </c>
      <c r="AB355">
        <v>0</v>
      </c>
      <c r="AC355">
        <v>0</v>
      </c>
      <c r="AD355">
        <v>1</v>
      </c>
      <c r="AE355">
        <v>0</v>
      </c>
      <c r="AF355" t="s">
        <v>23</v>
      </c>
      <c r="AG355">
        <v>0</v>
      </c>
      <c r="AH355">
        <v>2</v>
      </c>
      <c r="AI355">
        <v>448997339</v>
      </c>
      <c r="AJ355">
        <v>353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</row>
    <row r="356" spans="1:44" x14ac:dyDescent="0.2">
      <c r="A356">
        <f>ROW(Source!A216)</f>
        <v>216</v>
      </c>
      <c r="B356">
        <v>448997356</v>
      </c>
      <c r="C356">
        <v>448997347</v>
      </c>
      <c r="D356">
        <v>277560329</v>
      </c>
      <c r="E356">
        <v>109</v>
      </c>
      <c r="F356">
        <v>1</v>
      </c>
      <c r="G356">
        <v>1</v>
      </c>
      <c r="H356">
        <v>1</v>
      </c>
      <c r="I356" t="s">
        <v>1399</v>
      </c>
      <c r="J356" t="s">
        <v>3</v>
      </c>
      <c r="K356" t="s">
        <v>1400</v>
      </c>
      <c r="L356">
        <v>1191</v>
      </c>
      <c r="N356">
        <v>1013</v>
      </c>
      <c r="O356" t="s">
        <v>1203</v>
      </c>
      <c r="P356" t="s">
        <v>1203</v>
      </c>
      <c r="Q356">
        <v>1</v>
      </c>
      <c r="X356">
        <v>5.31</v>
      </c>
      <c r="Y356">
        <v>0</v>
      </c>
      <c r="Z356">
        <v>0</v>
      </c>
      <c r="AA356">
        <v>0</v>
      </c>
      <c r="AB356">
        <v>541.75</v>
      </c>
      <c r="AC356">
        <v>0</v>
      </c>
      <c r="AD356">
        <v>1</v>
      </c>
      <c r="AE356">
        <v>1</v>
      </c>
      <c r="AF356" t="s">
        <v>3</v>
      </c>
      <c r="AG356">
        <v>5.31</v>
      </c>
      <c r="AH356">
        <v>2</v>
      </c>
      <c r="AI356">
        <v>448997348</v>
      </c>
      <c r="AJ356">
        <v>354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</row>
    <row r="357" spans="1:44" x14ac:dyDescent="0.2">
      <c r="A357">
        <f>ROW(Source!A216)</f>
        <v>216</v>
      </c>
      <c r="B357">
        <v>448997357</v>
      </c>
      <c r="C357">
        <v>448997347</v>
      </c>
      <c r="D357">
        <v>277560491</v>
      </c>
      <c r="E357">
        <v>109</v>
      </c>
      <c r="F357">
        <v>1</v>
      </c>
      <c r="G357">
        <v>1</v>
      </c>
      <c r="H357">
        <v>1</v>
      </c>
      <c r="I357" t="s">
        <v>1204</v>
      </c>
      <c r="J357" t="s">
        <v>3</v>
      </c>
      <c r="K357" t="s">
        <v>1205</v>
      </c>
      <c r="L357">
        <v>1191</v>
      </c>
      <c r="N357">
        <v>1013</v>
      </c>
      <c r="O357" t="s">
        <v>1203</v>
      </c>
      <c r="P357" t="s">
        <v>1203</v>
      </c>
      <c r="Q357">
        <v>1</v>
      </c>
      <c r="X357">
        <v>0.02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1</v>
      </c>
      <c r="AE357">
        <v>2</v>
      </c>
      <c r="AF357" t="s">
        <v>3</v>
      </c>
      <c r="AG357">
        <v>0.02</v>
      </c>
      <c r="AH357">
        <v>2</v>
      </c>
      <c r="AI357">
        <v>448997349</v>
      </c>
      <c r="AJ357">
        <v>355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</row>
    <row r="358" spans="1:44" x14ac:dyDescent="0.2">
      <c r="A358">
        <f>ROW(Source!A216)</f>
        <v>216</v>
      </c>
      <c r="B358">
        <v>448997358</v>
      </c>
      <c r="C358">
        <v>448997347</v>
      </c>
      <c r="D358">
        <v>277944814</v>
      </c>
      <c r="E358">
        <v>1</v>
      </c>
      <c r="F358">
        <v>1</v>
      </c>
      <c r="G358">
        <v>1</v>
      </c>
      <c r="H358">
        <v>2</v>
      </c>
      <c r="I358" t="s">
        <v>1401</v>
      </c>
      <c r="J358" t="s">
        <v>1402</v>
      </c>
      <c r="K358" t="s">
        <v>1403</v>
      </c>
      <c r="L358">
        <v>1368</v>
      </c>
      <c r="N358">
        <v>1011</v>
      </c>
      <c r="O358" t="s">
        <v>1100</v>
      </c>
      <c r="P358" t="s">
        <v>1100</v>
      </c>
      <c r="Q358">
        <v>1</v>
      </c>
      <c r="X358">
        <v>0.01</v>
      </c>
      <c r="Y358">
        <v>0</v>
      </c>
      <c r="Z358">
        <v>6.62</v>
      </c>
      <c r="AA358">
        <v>0</v>
      </c>
      <c r="AB358">
        <v>0</v>
      </c>
      <c r="AC358">
        <v>0</v>
      </c>
      <c r="AD358">
        <v>1</v>
      </c>
      <c r="AE358">
        <v>0</v>
      </c>
      <c r="AF358" t="s">
        <v>3</v>
      </c>
      <c r="AG358">
        <v>0.01</v>
      </c>
      <c r="AH358">
        <v>2</v>
      </c>
      <c r="AI358">
        <v>448997350</v>
      </c>
      <c r="AJ358">
        <v>356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</row>
    <row r="359" spans="1:44" x14ac:dyDescent="0.2">
      <c r="A359">
        <f>ROW(Source!A216)</f>
        <v>216</v>
      </c>
      <c r="B359">
        <v>448997359</v>
      </c>
      <c r="C359">
        <v>448997347</v>
      </c>
      <c r="D359">
        <v>277944840</v>
      </c>
      <c r="E359">
        <v>1</v>
      </c>
      <c r="F359">
        <v>1</v>
      </c>
      <c r="G359">
        <v>1</v>
      </c>
      <c r="H359">
        <v>2</v>
      </c>
      <c r="I359" t="s">
        <v>1364</v>
      </c>
      <c r="J359" t="s">
        <v>1365</v>
      </c>
      <c r="K359" t="s">
        <v>1366</v>
      </c>
      <c r="L359">
        <v>1368</v>
      </c>
      <c r="N359">
        <v>1011</v>
      </c>
      <c r="O359" t="s">
        <v>1100</v>
      </c>
      <c r="P359" t="s">
        <v>1100</v>
      </c>
      <c r="Q359">
        <v>1</v>
      </c>
      <c r="X359">
        <v>0.01</v>
      </c>
      <c r="Y359">
        <v>0</v>
      </c>
      <c r="Z359">
        <v>1558.39</v>
      </c>
      <c r="AA359">
        <v>563.72</v>
      </c>
      <c r="AB359">
        <v>0</v>
      </c>
      <c r="AC359">
        <v>0</v>
      </c>
      <c r="AD359">
        <v>1</v>
      </c>
      <c r="AE359">
        <v>0</v>
      </c>
      <c r="AF359" t="s">
        <v>3</v>
      </c>
      <c r="AG359">
        <v>0.01</v>
      </c>
      <c r="AH359">
        <v>2</v>
      </c>
      <c r="AI359">
        <v>448997351</v>
      </c>
      <c r="AJ359">
        <v>357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</row>
    <row r="360" spans="1:44" x14ac:dyDescent="0.2">
      <c r="A360">
        <f>ROW(Source!A216)</f>
        <v>216</v>
      </c>
      <c r="B360">
        <v>448997360</v>
      </c>
      <c r="C360">
        <v>448997347</v>
      </c>
      <c r="D360">
        <v>277945805</v>
      </c>
      <c r="E360">
        <v>1</v>
      </c>
      <c r="F360">
        <v>1</v>
      </c>
      <c r="G360">
        <v>1</v>
      </c>
      <c r="H360">
        <v>2</v>
      </c>
      <c r="I360" t="s">
        <v>1206</v>
      </c>
      <c r="J360" t="s">
        <v>1207</v>
      </c>
      <c r="K360" t="s">
        <v>1208</v>
      </c>
      <c r="L360">
        <v>1368</v>
      </c>
      <c r="N360">
        <v>1011</v>
      </c>
      <c r="O360" t="s">
        <v>1100</v>
      </c>
      <c r="P360" t="s">
        <v>1100</v>
      </c>
      <c r="Q360">
        <v>1</v>
      </c>
      <c r="X360">
        <v>0.01</v>
      </c>
      <c r="Y360">
        <v>0</v>
      </c>
      <c r="Z360">
        <v>477.92</v>
      </c>
      <c r="AA360">
        <v>490.51</v>
      </c>
      <c r="AB360">
        <v>0</v>
      </c>
      <c r="AC360">
        <v>0</v>
      </c>
      <c r="AD360">
        <v>1</v>
      </c>
      <c r="AE360">
        <v>0</v>
      </c>
      <c r="AF360" t="s">
        <v>3</v>
      </c>
      <c r="AG360">
        <v>0.01</v>
      </c>
      <c r="AH360">
        <v>2</v>
      </c>
      <c r="AI360">
        <v>448997352</v>
      </c>
      <c r="AJ360">
        <v>358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</row>
    <row r="361" spans="1:44" x14ac:dyDescent="0.2">
      <c r="A361">
        <f>ROW(Source!A216)</f>
        <v>216</v>
      </c>
      <c r="B361">
        <v>448997361</v>
      </c>
      <c r="C361">
        <v>448997347</v>
      </c>
      <c r="D361">
        <v>277946526</v>
      </c>
      <c r="E361">
        <v>1</v>
      </c>
      <c r="F361">
        <v>1</v>
      </c>
      <c r="G361">
        <v>1</v>
      </c>
      <c r="H361">
        <v>2</v>
      </c>
      <c r="I361" t="s">
        <v>1404</v>
      </c>
      <c r="J361" t="s">
        <v>1405</v>
      </c>
      <c r="K361" t="s">
        <v>1406</v>
      </c>
      <c r="L361">
        <v>1368</v>
      </c>
      <c r="N361">
        <v>1011</v>
      </c>
      <c r="O361" t="s">
        <v>1100</v>
      </c>
      <c r="P361" t="s">
        <v>1100</v>
      </c>
      <c r="Q361">
        <v>1</v>
      </c>
      <c r="X361">
        <v>1.1200000000000001</v>
      </c>
      <c r="Y361">
        <v>0</v>
      </c>
      <c r="Z361">
        <v>6.11</v>
      </c>
      <c r="AA361">
        <v>0</v>
      </c>
      <c r="AB361">
        <v>0</v>
      </c>
      <c r="AC361">
        <v>0</v>
      </c>
      <c r="AD361">
        <v>1</v>
      </c>
      <c r="AE361">
        <v>0</v>
      </c>
      <c r="AF361" t="s">
        <v>3</v>
      </c>
      <c r="AG361">
        <v>1.1200000000000001</v>
      </c>
      <c r="AH361">
        <v>2</v>
      </c>
      <c r="AI361">
        <v>448997353</v>
      </c>
      <c r="AJ361">
        <v>359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</row>
    <row r="362" spans="1:44" x14ac:dyDescent="0.2">
      <c r="A362">
        <f>ROW(Source!A216)</f>
        <v>216</v>
      </c>
      <c r="B362">
        <v>448997362</v>
      </c>
      <c r="C362">
        <v>448997347</v>
      </c>
      <c r="D362">
        <v>277896146</v>
      </c>
      <c r="E362">
        <v>1</v>
      </c>
      <c r="F362">
        <v>1</v>
      </c>
      <c r="G362">
        <v>1</v>
      </c>
      <c r="H362">
        <v>3</v>
      </c>
      <c r="I362" t="s">
        <v>1344</v>
      </c>
      <c r="J362" t="s">
        <v>1345</v>
      </c>
      <c r="K362" t="s">
        <v>1346</v>
      </c>
      <c r="L362">
        <v>1348</v>
      </c>
      <c r="N362">
        <v>1009</v>
      </c>
      <c r="O362" t="s">
        <v>83</v>
      </c>
      <c r="P362" t="s">
        <v>83</v>
      </c>
      <c r="Q362">
        <v>1000</v>
      </c>
      <c r="X362">
        <v>8.9999999999999993E-3</v>
      </c>
      <c r="Y362">
        <v>51280.15</v>
      </c>
      <c r="Z362">
        <v>0</v>
      </c>
      <c r="AA362">
        <v>0</v>
      </c>
      <c r="AB362">
        <v>0</v>
      </c>
      <c r="AC362">
        <v>0</v>
      </c>
      <c r="AD362">
        <v>1</v>
      </c>
      <c r="AE362">
        <v>0</v>
      </c>
      <c r="AF362" t="s">
        <v>23</v>
      </c>
      <c r="AG362">
        <v>0</v>
      </c>
      <c r="AH362">
        <v>2</v>
      </c>
      <c r="AI362">
        <v>448997354</v>
      </c>
      <c r="AJ362">
        <v>360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</row>
    <row r="363" spans="1:44" x14ac:dyDescent="0.2">
      <c r="A363">
        <f>ROW(Source!A216)</f>
        <v>216</v>
      </c>
      <c r="B363">
        <v>448997363</v>
      </c>
      <c r="C363">
        <v>448997347</v>
      </c>
      <c r="D363">
        <v>277896804</v>
      </c>
      <c r="E363">
        <v>1</v>
      </c>
      <c r="F363">
        <v>1</v>
      </c>
      <c r="G363">
        <v>1</v>
      </c>
      <c r="H363">
        <v>3</v>
      </c>
      <c r="I363" t="s">
        <v>1407</v>
      </c>
      <c r="J363" t="s">
        <v>1408</v>
      </c>
      <c r="K363" t="s">
        <v>1409</v>
      </c>
      <c r="L363">
        <v>1348</v>
      </c>
      <c r="N363">
        <v>1009</v>
      </c>
      <c r="O363" t="s">
        <v>83</v>
      </c>
      <c r="P363" t="s">
        <v>83</v>
      </c>
      <c r="Q363">
        <v>1000</v>
      </c>
      <c r="X363">
        <v>1.5E-3</v>
      </c>
      <c r="Y363">
        <v>75885.63</v>
      </c>
      <c r="Z363">
        <v>0</v>
      </c>
      <c r="AA363">
        <v>0</v>
      </c>
      <c r="AB363">
        <v>0</v>
      </c>
      <c r="AC363">
        <v>0</v>
      </c>
      <c r="AD363">
        <v>1</v>
      </c>
      <c r="AE363">
        <v>0</v>
      </c>
      <c r="AF363" t="s">
        <v>23</v>
      </c>
      <c r="AG363">
        <v>0</v>
      </c>
      <c r="AH363">
        <v>2</v>
      </c>
      <c r="AI363">
        <v>448997355</v>
      </c>
      <c r="AJ363">
        <v>361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</row>
    <row r="364" spans="1:44" x14ac:dyDescent="0.2">
      <c r="A364">
        <f>ROW(Source!A217)</f>
        <v>217</v>
      </c>
      <c r="B364">
        <v>448997367</v>
      </c>
      <c r="C364">
        <v>448997364</v>
      </c>
      <c r="D364">
        <v>277560276</v>
      </c>
      <c r="E364">
        <v>109</v>
      </c>
      <c r="F364">
        <v>1</v>
      </c>
      <c r="G364">
        <v>1</v>
      </c>
      <c r="H364">
        <v>1</v>
      </c>
      <c r="I364" t="s">
        <v>1201</v>
      </c>
      <c r="J364" t="s">
        <v>3</v>
      </c>
      <c r="K364" t="s">
        <v>1202</v>
      </c>
      <c r="L364">
        <v>1191</v>
      </c>
      <c r="N364">
        <v>1013</v>
      </c>
      <c r="O364" t="s">
        <v>1203</v>
      </c>
      <c r="P364" t="s">
        <v>1203</v>
      </c>
      <c r="Q364">
        <v>1</v>
      </c>
      <c r="X364">
        <v>0.1</v>
      </c>
      <c r="Y364">
        <v>0</v>
      </c>
      <c r="Z364">
        <v>0</v>
      </c>
      <c r="AA364">
        <v>0</v>
      </c>
      <c r="AB364">
        <v>435.6</v>
      </c>
      <c r="AC364">
        <v>0</v>
      </c>
      <c r="AD364">
        <v>1</v>
      </c>
      <c r="AE364">
        <v>1</v>
      </c>
      <c r="AF364" t="s">
        <v>3</v>
      </c>
      <c r="AG364">
        <v>0.1</v>
      </c>
      <c r="AH364">
        <v>2</v>
      </c>
      <c r="AI364">
        <v>448997365</v>
      </c>
      <c r="AJ364">
        <v>362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</row>
    <row r="365" spans="1:44" x14ac:dyDescent="0.2">
      <c r="A365">
        <f>ROW(Source!A217)</f>
        <v>217</v>
      </c>
      <c r="B365">
        <v>448997368</v>
      </c>
      <c r="C365">
        <v>448997364</v>
      </c>
      <c r="D365">
        <v>277946797</v>
      </c>
      <c r="E365">
        <v>1</v>
      </c>
      <c r="F365">
        <v>1</v>
      </c>
      <c r="G365">
        <v>1</v>
      </c>
      <c r="H365">
        <v>2</v>
      </c>
      <c r="I365" t="s">
        <v>1410</v>
      </c>
      <c r="J365" t="s">
        <v>1411</v>
      </c>
      <c r="K365" t="s">
        <v>1412</v>
      </c>
      <c r="L365">
        <v>1368</v>
      </c>
      <c r="N365">
        <v>1011</v>
      </c>
      <c r="O365" t="s">
        <v>1100</v>
      </c>
      <c r="P365" t="s">
        <v>1100</v>
      </c>
      <c r="Q365">
        <v>1</v>
      </c>
      <c r="X365">
        <v>0.1</v>
      </c>
      <c r="Y365">
        <v>0</v>
      </c>
      <c r="Z365">
        <v>6.36</v>
      </c>
      <c r="AA365">
        <v>0</v>
      </c>
      <c r="AB365">
        <v>0</v>
      </c>
      <c r="AC365">
        <v>0</v>
      </c>
      <c r="AD365">
        <v>1</v>
      </c>
      <c r="AE365">
        <v>0</v>
      </c>
      <c r="AF365" t="s">
        <v>3</v>
      </c>
      <c r="AG365">
        <v>0.1</v>
      </c>
      <c r="AH365">
        <v>2</v>
      </c>
      <c r="AI365">
        <v>448997366</v>
      </c>
      <c r="AJ365">
        <v>363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</row>
    <row r="366" spans="1:44" x14ac:dyDescent="0.2">
      <c r="A366">
        <f>ROW(Source!A218)</f>
        <v>218</v>
      </c>
      <c r="B366">
        <v>448997378</v>
      </c>
      <c r="C366">
        <v>448997369</v>
      </c>
      <c r="D366">
        <v>277560289</v>
      </c>
      <c r="E366">
        <v>109</v>
      </c>
      <c r="F366">
        <v>1</v>
      </c>
      <c r="G366">
        <v>1</v>
      </c>
      <c r="H366">
        <v>1</v>
      </c>
      <c r="I366" t="s">
        <v>1413</v>
      </c>
      <c r="J366" t="s">
        <v>3</v>
      </c>
      <c r="K366" t="s">
        <v>1414</v>
      </c>
      <c r="L366">
        <v>1191</v>
      </c>
      <c r="N366">
        <v>1013</v>
      </c>
      <c r="O366" t="s">
        <v>1203</v>
      </c>
      <c r="P366" t="s">
        <v>1203</v>
      </c>
      <c r="Q366">
        <v>1</v>
      </c>
      <c r="X366">
        <v>2.13</v>
      </c>
      <c r="Y366">
        <v>0</v>
      </c>
      <c r="Z366">
        <v>0</v>
      </c>
      <c r="AA366">
        <v>0</v>
      </c>
      <c r="AB366">
        <v>463.05</v>
      </c>
      <c r="AC366">
        <v>0</v>
      </c>
      <c r="AD366">
        <v>1</v>
      </c>
      <c r="AE366">
        <v>1</v>
      </c>
      <c r="AF366" t="s">
        <v>3</v>
      </c>
      <c r="AG366">
        <v>2.13</v>
      </c>
      <c r="AH366">
        <v>2</v>
      </c>
      <c r="AI366">
        <v>448997370</v>
      </c>
      <c r="AJ366">
        <v>364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</row>
    <row r="367" spans="1:44" x14ac:dyDescent="0.2">
      <c r="A367">
        <f>ROW(Source!A218)</f>
        <v>218</v>
      </c>
      <c r="B367">
        <v>448997379</v>
      </c>
      <c r="C367">
        <v>448997369</v>
      </c>
      <c r="D367">
        <v>277560491</v>
      </c>
      <c r="E367">
        <v>109</v>
      </c>
      <c r="F367">
        <v>1</v>
      </c>
      <c r="G367">
        <v>1</v>
      </c>
      <c r="H367">
        <v>1</v>
      </c>
      <c r="I367" t="s">
        <v>1204</v>
      </c>
      <c r="J367" t="s">
        <v>3</v>
      </c>
      <c r="K367" t="s">
        <v>1205</v>
      </c>
      <c r="L367">
        <v>1191</v>
      </c>
      <c r="N367">
        <v>1013</v>
      </c>
      <c r="O367" t="s">
        <v>1203</v>
      </c>
      <c r="P367" t="s">
        <v>1203</v>
      </c>
      <c r="Q367">
        <v>1</v>
      </c>
      <c r="X367">
        <v>0.02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1</v>
      </c>
      <c r="AE367">
        <v>2</v>
      </c>
      <c r="AF367" t="s">
        <v>3</v>
      </c>
      <c r="AG367">
        <v>0.02</v>
      </c>
      <c r="AH367">
        <v>2</v>
      </c>
      <c r="AI367">
        <v>448997371</v>
      </c>
      <c r="AJ367">
        <v>365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</row>
    <row r="368" spans="1:44" x14ac:dyDescent="0.2">
      <c r="A368">
        <f>ROW(Source!A218)</f>
        <v>218</v>
      </c>
      <c r="B368">
        <v>448997380</v>
      </c>
      <c r="C368">
        <v>448997369</v>
      </c>
      <c r="D368">
        <v>277944814</v>
      </c>
      <c r="E368">
        <v>1</v>
      </c>
      <c r="F368">
        <v>1</v>
      </c>
      <c r="G368">
        <v>1</v>
      </c>
      <c r="H368">
        <v>2</v>
      </c>
      <c r="I368" t="s">
        <v>1401</v>
      </c>
      <c r="J368" t="s">
        <v>1402</v>
      </c>
      <c r="K368" t="s">
        <v>1403</v>
      </c>
      <c r="L368">
        <v>1368</v>
      </c>
      <c r="N368">
        <v>1011</v>
      </c>
      <c r="O368" t="s">
        <v>1100</v>
      </c>
      <c r="P368" t="s">
        <v>1100</v>
      </c>
      <c r="Q368">
        <v>1</v>
      </c>
      <c r="X368">
        <v>0.01</v>
      </c>
      <c r="Y368">
        <v>0</v>
      </c>
      <c r="Z368">
        <v>6.62</v>
      </c>
      <c r="AA368">
        <v>0</v>
      </c>
      <c r="AB368">
        <v>0</v>
      </c>
      <c r="AC368">
        <v>0</v>
      </c>
      <c r="AD368">
        <v>1</v>
      </c>
      <c r="AE368">
        <v>0</v>
      </c>
      <c r="AF368" t="s">
        <v>3</v>
      </c>
      <c r="AG368">
        <v>0.01</v>
      </c>
      <c r="AH368">
        <v>2</v>
      </c>
      <c r="AI368">
        <v>448997372</v>
      </c>
      <c r="AJ368">
        <v>366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</row>
    <row r="369" spans="1:44" x14ac:dyDescent="0.2">
      <c r="A369">
        <f>ROW(Source!A218)</f>
        <v>218</v>
      </c>
      <c r="B369">
        <v>448997381</v>
      </c>
      <c r="C369">
        <v>448997369</v>
      </c>
      <c r="D369">
        <v>277944840</v>
      </c>
      <c r="E369">
        <v>1</v>
      </c>
      <c r="F369">
        <v>1</v>
      </c>
      <c r="G369">
        <v>1</v>
      </c>
      <c r="H369">
        <v>2</v>
      </c>
      <c r="I369" t="s">
        <v>1364</v>
      </c>
      <c r="J369" t="s">
        <v>1365</v>
      </c>
      <c r="K369" t="s">
        <v>1366</v>
      </c>
      <c r="L369">
        <v>1368</v>
      </c>
      <c r="N369">
        <v>1011</v>
      </c>
      <c r="O369" t="s">
        <v>1100</v>
      </c>
      <c r="P369" t="s">
        <v>1100</v>
      </c>
      <c r="Q369">
        <v>1</v>
      </c>
      <c r="X369">
        <v>0.01</v>
      </c>
      <c r="Y369">
        <v>0</v>
      </c>
      <c r="Z369">
        <v>1558.39</v>
      </c>
      <c r="AA369">
        <v>563.72</v>
      </c>
      <c r="AB369">
        <v>0</v>
      </c>
      <c r="AC369">
        <v>0</v>
      </c>
      <c r="AD369">
        <v>1</v>
      </c>
      <c r="AE369">
        <v>0</v>
      </c>
      <c r="AF369" t="s">
        <v>3</v>
      </c>
      <c r="AG369">
        <v>0.01</v>
      </c>
      <c r="AH369">
        <v>2</v>
      </c>
      <c r="AI369">
        <v>448997373</v>
      </c>
      <c r="AJ369">
        <v>367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</row>
    <row r="370" spans="1:44" x14ac:dyDescent="0.2">
      <c r="A370">
        <f>ROW(Source!A218)</f>
        <v>218</v>
      </c>
      <c r="B370">
        <v>448997382</v>
      </c>
      <c r="C370">
        <v>448997369</v>
      </c>
      <c r="D370">
        <v>277945805</v>
      </c>
      <c r="E370">
        <v>1</v>
      </c>
      <c r="F370">
        <v>1</v>
      </c>
      <c r="G370">
        <v>1</v>
      </c>
      <c r="H370">
        <v>2</v>
      </c>
      <c r="I370" t="s">
        <v>1206</v>
      </c>
      <c r="J370" t="s">
        <v>1207</v>
      </c>
      <c r="K370" t="s">
        <v>1208</v>
      </c>
      <c r="L370">
        <v>1368</v>
      </c>
      <c r="N370">
        <v>1011</v>
      </c>
      <c r="O370" t="s">
        <v>1100</v>
      </c>
      <c r="P370" t="s">
        <v>1100</v>
      </c>
      <c r="Q370">
        <v>1</v>
      </c>
      <c r="X370">
        <v>0.01</v>
      </c>
      <c r="Y370">
        <v>0</v>
      </c>
      <c r="Z370">
        <v>477.92</v>
      </c>
      <c r="AA370">
        <v>490.51</v>
      </c>
      <c r="AB370">
        <v>0</v>
      </c>
      <c r="AC370">
        <v>0</v>
      </c>
      <c r="AD370">
        <v>1</v>
      </c>
      <c r="AE370">
        <v>0</v>
      </c>
      <c r="AF370" t="s">
        <v>3</v>
      </c>
      <c r="AG370">
        <v>0.01</v>
      </c>
      <c r="AH370">
        <v>2</v>
      </c>
      <c r="AI370">
        <v>448997374</v>
      </c>
      <c r="AJ370">
        <v>368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</row>
    <row r="371" spans="1:44" x14ac:dyDescent="0.2">
      <c r="A371">
        <f>ROW(Source!A218)</f>
        <v>218</v>
      </c>
      <c r="B371">
        <v>448997383</v>
      </c>
      <c r="C371">
        <v>448997369</v>
      </c>
      <c r="D371">
        <v>277946526</v>
      </c>
      <c r="E371">
        <v>1</v>
      </c>
      <c r="F371">
        <v>1</v>
      </c>
      <c r="G371">
        <v>1</v>
      </c>
      <c r="H371">
        <v>2</v>
      </c>
      <c r="I371" t="s">
        <v>1404</v>
      </c>
      <c r="J371" t="s">
        <v>1405</v>
      </c>
      <c r="K371" t="s">
        <v>1406</v>
      </c>
      <c r="L371">
        <v>1368</v>
      </c>
      <c r="N371">
        <v>1011</v>
      </c>
      <c r="O371" t="s">
        <v>1100</v>
      </c>
      <c r="P371" t="s">
        <v>1100</v>
      </c>
      <c r="Q371">
        <v>1</v>
      </c>
      <c r="X371">
        <v>0.65</v>
      </c>
      <c r="Y371">
        <v>0</v>
      </c>
      <c r="Z371">
        <v>6.11</v>
      </c>
      <c r="AA371">
        <v>0</v>
      </c>
      <c r="AB371">
        <v>0</v>
      </c>
      <c r="AC371">
        <v>0</v>
      </c>
      <c r="AD371">
        <v>1</v>
      </c>
      <c r="AE371">
        <v>0</v>
      </c>
      <c r="AF371" t="s">
        <v>3</v>
      </c>
      <c r="AG371">
        <v>0.65</v>
      </c>
      <c r="AH371">
        <v>2</v>
      </c>
      <c r="AI371">
        <v>448997375</v>
      </c>
      <c r="AJ371">
        <v>369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</row>
    <row r="372" spans="1:44" x14ac:dyDescent="0.2">
      <c r="A372">
        <f>ROW(Source!A218)</f>
        <v>218</v>
      </c>
      <c r="B372">
        <v>448997384</v>
      </c>
      <c r="C372">
        <v>448997369</v>
      </c>
      <c r="D372">
        <v>277896415</v>
      </c>
      <c r="E372">
        <v>1</v>
      </c>
      <c r="F372">
        <v>1</v>
      </c>
      <c r="G372">
        <v>1</v>
      </c>
      <c r="H372">
        <v>3</v>
      </c>
      <c r="I372" t="s">
        <v>1415</v>
      </c>
      <c r="J372" t="s">
        <v>1416</v>
      </c>
      <c r="K372" t="s">
        <v>1417</v>
      </c>
      <c r="L372">
        <v>1348</v>
      </c>
      <c r="N372">
        <v>1009</v>
      </c>
      <c r="O372" t="s">
        <v>83</v>
      </c>
      <c r="P372" t="s">
        <v>83</v>
      </c>
      <c r="Q372">
        <v>1000</v>
      </c>
      <c r="X372">
        <v>8.9999999999999993E-3</v>
      </c>
      <c r="Y372">
        <v>60045.35</v>
      </c>
      <c r="Z372">
        <v>0</v>
      </c>
      <c r="AA372">
        <v>0</v>
      </c>
      <c r="AB372">
        <v>0</v>
      </c>
      <c r="AC372">
        <v>0</v>
      </c>
      <c r="AD372">
        <v>1</v>
      </c>
      <c r="AE372">
        <v>0</v>
      </c>
      <c r="AF372" t="s">
        <v>23</v>
      </c>
      <c r="AG372">
        <v>0</v>
      </c>
      <c r="AH372">
        <v>2</v>
      </c>
      <c r="AI372">
        <v>448997376</v>
      </c>
      <c r="AJ372">
        <v>370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</row>
    <row r="373" spans="1:44" x14ac:dyDescent="0.2">
      <c r="A373">
        <f>ROW(Source!A218)</f>
        <v>218</v>
      </c>
      <c r="B373">
        <v>448997385</v>
      </c>
      <c r="C373">
        <v>448997369</v>
      </c>
      <c r="D373">
        <v>277896859</v>
      </c>
      <c r="E373">
        <v>1</v>
      </c>
      <c r="F373">
        <v>1</v>
      </c>
      <c r="G373">
        <v>1</v>
      </c>
      <c r="H373">
        <v>3</v>
      </c>
      <c r="I373" t="s">
        <v>1418</v>
      </c>
      <c r="J373" t="s">
        <v>1419</v>
      </c>
      <c r="K373" t="s">
        <v>1420</v>
      </c>
      <c r="L373">
        <v>1346</v>
      </c>
      <c r="N373">
        <v>1009</v>
      </c>
      <c r="O373" t="s">
        <v>441</v>
      </c>
      <c r="P373" t="s">
        <v>441</v>
      </c>
      <c r="Q373">
        <v>1</v>
      </c>
      <c r="X373">
        <v>1.4</v>
      </c>
      <c r="Y373">
        <v>60.6</v>
      </c>
      <c r="Z373">
        <v>0</v>
      </c>
      <c r="AA373">
        <v>0</v>
      </c>
      <c r="AB373">
        <v>0</v>
      </c>
      <c r="AC373">
        <v>0</v>
      </c>
      <c r="AD373">
        <v>1</v>
      </c>
      <c r="AE373">
        <v>0</v>
      </c>
      <c r="AF373" t="s">
        <v>23</v>
      </c>
      <c r="AG373">
        <v>0</v>
      </c>
      <c r="AH373">
        <v>2</v>
      </c>
      <c r="AI373">
        <v>448997377</v>
      </c>
      <c r="AJ373">
        <v>371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</row>
    <row r="374" spans="1:44" x14ac:dyDescent="0.2">
      <c r="A374">
        <f>ROW(Source!A219)</f>
        <v>219</v>
      </c>
      <c r="B374">
        <v>448997394</v>
      </c>
      <c r="C374">
        <v>448997386</v>
      </c>
      <c r="D374">
        <v>277560284</v>
      </c>
      <c r="E374">
        <v>109</v>
      </c>
      <c r="F374">
        <v>1</v>
      </c>
      <c r="G374">
        <v>1</v>
      </c>
      <c r="H374">
        <v>1</v>
      </c>
      <c r="I374" t="s">
        <v>1214</v>
      </c>
      <c r="J374" t="s">
        <v>3</v>
      </c>
      <c r="K374" t="s">
        <v>1215</v>
      </c>
      <c r="L374">
        <v>1191</v>
      </c>
      <c r="N374">
        <v>1013</v>
      </c>
      <c r="O374" t="s">
        <v>1203</v>
      </c>
      <c r="P374" t="s">
        <v>1203</v>
      </c>
      <c r="Q374">
        <v>1</v>
      </c>
      <c r="X374">
        <v>64.599999999999994</v>
      </c>
      <c r="Y374">
        <v>0</v>
      </c>
      <c r="Z374">
        <v>0</v>
      </c>
      <c r="AA374">
        <v>0</v>
      </c>
      <c r="AB374">
        <v>452.07</v>
      </c>
      <c r="AC374">
        <v>0</v>
      </c>
      <c r="AD374">
        <v>1</v>
      </c>
      <c r="AE374">
        <v>1</v>
      </c>
      <c r="AF374" t="s">
        <v>3</v>
      </c>
      <c r="AG374">
        <v>64.599999999999994</v>
      </c>
      <c r="AH374">
        <v>2</v>
      </c>
      <c r="AI374">
        <v>448997387</v>
      </c>
      <c r="AJ374">
        <v>372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</row>
    <row r="375" spans="1:44" x14ac:dyDescent="0.2">
      <c r="A375">
        <f>ROW(Source!A219)</f>
        <v>219</v>
      </c>
      <c r="B375">
        <v>448997395</v>
      </c>
      <c r="C375">
        <v>448997386</v>
      </c>
      <c r="D375">
        <v>277560491</v>
      </c>
      <c r="E375">
        <v>109</v>
      </c>
      <c r="F375">
        <v>1</v>
      </c>
      <c r="G375">
        <v>1</v>
      </c>
      <c r="H375">
        <v>1</v>
      </c>
      <c r="I375" t="s">
        <v>1204</v>
      </c>
      <c r="J375" t="s">
        <v>3</v>
      </c>
      <c r="K375" t="s">
        <v>1205</v>
      </c>
      <c r="L375">
        <v>1191</v>
      </c>
      <c r="N375">
        <v>1013</v>
      </c>
      <c r="O375" t="s">
        <v>1203</v>
      </c>
      <c r="P375" t="s">
        <v>1203</v>
      </c>
      <c r="Q375">
        <v>1</v>
      </c>
      <c r="X375">
        <v>0.04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1</v>
      </c>
      <c r="AE375">
        <v>2</v>
      </c>
      <c r="AF375" t="s">
        <v>3</v>
      </c>
      <c r="AG375">
        <v>0.04</v>
      </c>
      <c r="AH375">
        <v>2</v>
      </c>
      <c r="AI375">
        <v>448997388</v>
      </c>
      <c r="AJ375">
        <v>373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</row>
    <row r="376" spans="1:44" x14ac:dyDescent="0.2">
      <c r="A376">
        <f>ROW(Source!A219)</f>
        <v>219</v>
      </c>
      <c r="B376">
        <v>448997396</v>
      </c>
      <c r="C376">
        <v>448997386</v>
      </c>
      <c r="D376">
        <v>277944885</v>
      </c>
      <c r="E376">
        <v>1</v>
      </c>
      <c r="F376">
        <v>1</v>
      </c>
      <c r="G376">
        <v>1</v>
      </c>
      <c r="H376">
        <v>2</v>
      </c>
      <c r="I376" t="s">
        <v>1421</v>
      </c>
      <c r="J376" t="s">
        <v>1422</v>
      </c>
      <c r="K376" t="s">
        <v>1423</v>
      </c>
      <c r="L376">
        <v>1368</v>
      </c>
      <c r="N376">
        <v>1011</v>
      </c>
      <c r="O376" t="s">
        <v>1100</v>
      </c>
      <c r="P376" t="s">
        <v>1100</v>
      </c>
      <c r="Q376">
        <v>1</v>
      </c>
      <c r="X376">
        <v>0.01</v>
      </c>
      <c r="Y376">
        <v>0</v>
      </c>
      <c r="Z376">
        <v>37.32</v>
      </c>
      <c r="AA376">
        <v>435.6</v>
      </c>
      <c r="AB376">
        <v>0</v>
      </c>
      <c r="AC376">
        <v>0</v>
      </c>
      <c r="AD376">
        <v>1</v>
      </c>
      <c r="AE376">
        <v>0</v>
      </c>
      <c r="AF376" t="s">
        <v>3</v>
      </c>
      <c r="AG376">
        <v>0.01</v>
      </c>
      <c r="AH376">
        <v>2</v>
      </c>
      <c r="AI376">
        <v>448997389</v>
      </c>
      <c r="AJ376">
        <v>374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</row>
    <row r="377" spans="1:44" x14ac:dyDescent="0.2">
      <c r="A377">
        <f>ROW(Source!A219)</f>
        <v>219</v>
      </c>
      <c r="B377">
        <v>448997397</v>
      </c>
      <c r="C377">
        <v>448997386</v>
      </c>
      <c r="D377">
        <v>277945805</v>
      </c>
      <c r="E377">
        <v>1</v>
      </c>
      <c r="F377">
        <v>1</v>
      </c>
      <c r="G377">
        <v>1</v>
      </c>
      <c r="H377">
        <v>2</v>
      </c>
      <c r="I377" t="s">
        <v>1206</v>
      </c>
      <c r="J377" t="s">
        <v>1207</v>
      </c>
      <c r="K377" t="s">
        <v>1208</v>
      </c>
      <c r="L377">
        <v>1368</v>
      </c>
      <c r="N377">
        <v>1011</v>
      </c>
      <c r="O377" t="s">
        <v>1100</v>
      </c>
      <c r="P377" t="s">
        <v>1100</v>
      </c>
      <c r="Q377">
        <v>1</v>
      </c>
      <c r="X377">
        <v>0.03</v>
      </c>
      <c r="Y377">
        <v>0</v>
      </c>
      <c r="Z377">
        <v>477.92</v>
      </c>
      <c r="AA377">
        <v>490.51</v>
      </c>
      <c r="AB377">
        <v>0</v>
      </c>
      <c r="AC377">
        <v>0</v>
      </c>
      <c r="AD377">
        <v>1</v>
      </c>
      <c r="AE377">
        <v>0</v>
      </c>
      <c r="AF377" t="s">
        <v>3</v>
      </c>
      <c r="AG377">
        <v>0.03</v>
      </c>
      <c r="AH377">
        <v>2</v>
      </c>
      <c r="AI377">
        <v>448997390</v>
      </c>
      <c r="AJ377">
        <v>375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</row>
    <row r="378" spans="1:44" x14ac:dyDescent="0.2">
      <c r="A378">
        <f>ROW(Source!A219)</f>
        <v>219</v>
      </c>
      <c r="B378">
        <v>448997398</v>
      </c>
      <c r="C378">
        <v>448997386</v>
      </c>
      <c r="D378">
        <v>277869627</v>
      </c>
      <c r="E378">
        <v>1</v>
      </c>
      <c r="F378">
        <v>1</v>
      </c>
      <c r="G378">
        <v>1</v>
      </c>
      <c r="H378">
        <v>3</v>
      </c>
      <c r="I378" t="s">
        <v>1393</v>
      </c>
      <c r="J378" t="s">
        <v>1394</v>
      </c>
      <c r="K378" t="s">
        <v>1395</v>
      </c>
      <c r="L378">
        <v>1346</v>
      </c>
      <c r="N378">
        <v>1009</v>
      </c>
      <c r="O378" t="s">
        <v>441</v>
      </c>
      <c r="P378" t="s">
        <v>441</v>
      </c>
      <c r="Q378">
        <v>1</v>
      </c>
      <c r="X378">
        <v>0.3</v>
      </c>
      <c r="Y378">
        <v>56.11</v>
      </c>
      <c r="Z378">
        <v>0</v>
      </c>
      <c r="AA378">
        <v>0</v>
      </c>
      <c r="AB378">
        <v>0</v>
      </c>
      <c r="AC378">
        <v>0</v>
      </c>
      <c r="AD378">
        <v>1</v>
      </c>
      <c r="AE378">
        <v>0</v>
      </c>
      <c r="AF378" t="s">
        <v>23</v>
      </c>
      <c r="AG378">
        <v>0</v>
      </c>
      <c r="AH378">
        <v>2</v>
      </c>
      <c r="AI378">
        <v>448997391</v>
      </c>
      <c r="AJ378">
        <v>376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</row>
    <row r="379" spans="1:44" x14ac:dyDescent="0.2">
      <c r="A379">
        <f>ROW(Source!A219)</f>
        <v>219</v>
      </c>
      <c r="B379">
        <v>448997399</v>
      </c>
      <c r="C379">
        <v>448997386</v>
      </c>
      <c r="D379">
        <v>277564289</v>
      </c>
      <c r="E379">
        <v>109</v>
      </c>
      <c r="F379">
        <v>1</v>
      </c>
      <c r="G379">
        <v>1</v>
      </c>
      <c r="H379">
        <v>3</v>
      </c>
      <c r="I379" t="s">
        <v>375</v>
      </c>
      <c r="J379" t="s">
        <v>3</v>
      </c>
      <c r="K379" t="s">
        <v>376</v>
      </c>
      <c r="L379">
        <v>1348</v>
      </c>
      <c r="N379">
        <v>1009</v>
      </c>
      <c r="O379" t="s">
        <v>83</v>
      </c>
      <c r="P379" t="s">
        <v>83</v>
      </c>
      <c r="Q379">
        <v>1000</v>
      </c>
      <c r="X379">
        <v>2.46E-2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 t="s">
        <v>23</v>
      </c>
      <c r="AG379">
        <v>0</v>
      </c>
      <c r="AH379">
        <v>2</v>
      </c>
      <c r="AI379">
        <v>448997392</v>
      </c>
      <c r="AJ379">
        <v>377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</row>
    <row r="380" spans="1:44" x14ac:dyDescent="0.2">
      <c r="A380">
        <f>ROW(Source!A219)</f>
        <v>219</v>
      </c>
      <c r="B380">
        <v>448997400</v>
      </c>
      <c r="C380">
        <v>448997386</v>
      </c>
      <c r="D380">
        <v>277896669</v>
      </c>
      <c r="E380">
        <v>1</v>
      </c>
      <c r="F380">
        <v>1</v>
      </c>
      <c r="G380">
        <v>1</v>
      </c>
      <c r="H380">
        <v>3</v>
      </c>
      <c r="I380" t="s">
        <v>1425</v>
      </c>
      <c r="J380" t="s">
        <v>1426</v>
      </c>
      <c r="K380" t="s">
        <v>1427</v>
      </c>
      <c r="L380">
        <v>1346</v>
      </c>
      <c r="N380">
        <v>1009</v>
      </c>
      <c r="O380" t="s">
        <v>441</v>
      </c>
      <c r="P380" t="s">
        <v>441</v>
      </c>
      <c r="Q380">
        <v>1</v>
      </c>
      <c r="X380">
        <v>2.7</v>
      </c>
      <c r="Y380">
        <v>133.31</v>
      </c>
      <c r="Z380">
        <v>0</v>
      </c>
      <c r="AA380">
        <v>0</v>
      </c>
      <c r="AB380">
        <v>0</v>
      </c>
      <c r="AC380">
        <v>0</v>
      </c>
      <c r="AD380">
        <v>1</v>
      </c>
      <c r="AE380">
        <v>0</v>
      </c>
      <c r="AF380" t="s">
        <v>23</v>
      </c>
      <c r="AG380">
        <v>0</v>
      </c>
      <c r="AH380">
        <v>2</v>
      </c>
      <c r="AI380">
        <v>448997393</v>
      </c>
      <c r="AJ380">
        <v>378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</row>
    <row r="381" spans="1:44" x14ac:dyDescent="0.2">
      <c r="A381">
        <f>ROW(Source!A221)</f>
        <v>221</v>
      </c>
      <c r="B381">
        <v>448997410</v>
      </c>
      <c r="C381">
        <v>448997402</v>
      </c>
      <c r="D381">
        <v>277560284</v>
      </c>
      <c r="E381">
        <v>109</v>
      </c>
      <c r="F381">
        <v>1</v>
      </c>
      <c r="G381">
        <v>1</v>
      </c>
      <c r="H381">
        <v>1</v>
      </c>
      <c r="I381" t="s">
        <v>1214</v>
      </c>
      <c r="J381" t="s">
        <v>3</v>
      </c>
      <c r="K381" t="s">
        <v>1215</v>
      </c>
      <c r="L381">
        <v>1191</v>
      </c>
      <c r="N381">
        <v>1013</v>
      </c>
      <c r="O381" t="s">
        <v>1203</v>
      </c>
      <c r="P381" t="s">
        <v>1203</v>
      </c>
      <c r="Q381">
        <v>1</v>
      </c>
      <c r="X381">
        <v>11.1</v>
      </c>
      <c r="Y381">
        <v>0</v>
      </c>
      <c r="Z381">
        <v>0</v>
      </c>
      <c r="AA381">
        <v>0</v>
      </c>
      <c r="AB381">
        <v>452.07</v>
      </c>
      <c r="AC381">
        <v>0</v>
      </c>
      <c r="AD381">
        <v>1</v>
      </c>
      <c r="AE381">
        <v>1</v>
      </c>
      <c r="AF381" t="s">
        <v>3</v>
      </c>
      <c r="AG381">
        <v>11.1</v>
      </c>
      <c r="AH381">
        <v>2</v>
      </c>
      <c r="AI381">
        <v>448997403</v>
      </c>
      <c r="AJ381">
        <v>379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</row>
    <row r="382" spans="1:44" x14ac:dyDescent="0.2">
      <c r="A382">
        <f>ROW(Source!A221)</f>
        <v>221</v>
      </c>
      <c r="B382">
        <v>448997411</v>
      </c>
      <c r="C382">
        <v>448997402</v>
      </c>
      <c r="D382">
        <v>277560491</v>
      </c>
      <c r="E382">
        <v>109</v>
      </c>
      <c r="F382">
        <v>1</v>
      </c>
      <c r="G382">
        <v>1</v>
      </c>
      <c r="H382">
        <v>1</v>
      </c>
      <c r="I382" t="s">
        <v>1204</v>
      </c>
      <c r="J382" t="s">
        <v>3</v>
      </c>
      <c r="K382" t="s">
        <v>1205</v>
      </c>
      <c r="L382">
        <v>1191</v>
      </c>
      <c r="N382">
        <v>1013</v>
      </c>
      <c r="O382" t="s">
        <v>1203</v>
      </c>
      <c r="P382" t="s">
        <v>1203</v>
      </c>
      <c r="Q382">
        <v>1</v>
      </c>
      <c r="X382">
        <v>0.04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1</v>
      </c>
      <c r="AE382">
        <v>2</v>
      </c>
      <c r="AF382" t="s">
        <v>3</v>
      </c>
      <c r="AG382">
        <v>0.04</v>
      </c>
      <c r="AH382">
        <v>2</v>
      </c>
      <c r="AI382">
        <v>448997404</v>
      </c>
      <c r="AJ382">
        <v>380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</row>
    <row r="383" spans="1:44" x14ac:dyDescent="0.2">
      <c r="A383">
        <f>ROW(Source!A221)</f>
        <v>221</v>
      </c>
      <c r="B383">
        <v>448997412</v>
      </c>
      <c r="C383">
        <v>448997402</v>
      </c>
      <c r="D383">
        <v>277944885</v>
      </c>
      <c r="E383">
        <v>1</v>
      </c>
      <c r="F383">
        <v>1</v>
      </c>
      <c r="G383">
        <v>1</v>
      </c>
      <c r="H383">
        <v>2</v>
      </c>
      <c r="I383" t="s">
        <v>1421</v>
      </c>
      <c r="J383" t="s">
        <v>1422</v>
      </c>
      <c r="K383" t="s">
        <v>1423</v>
      </c>
      <c r="L383">
        <v>1368</v>
      </c>
      <c r="N383">
        <v>1011</v>
      </c>
      <c r="O383" t="s">
        <v>1100</v>
      </c>
      <c r="P383" t="s">
        <v>1100</v>
      </c>
      <c r="Q383">
        <v>1</v>
      </c>
      <c r="X383">
        <v>0.01</v>
      </c>
      <c r="Y383">
        <v>0</v>
      </c>
      <c r="Z383">
        <v>37.32</v>
      </c>
      <c r="AA383">
        <v>435.6</v>
      </c>
      <c r="AB383">
        <v>0</v>
      </c>
      <c r="AC383">
        <v>0</v>
      </c>
      <c r="AD383">
        <v>1</v>
      </c>
      <c r="AE383">
        <v>0</v>
      </c>
      <c r="AF383" t="s">
        <v>3</v>
      </c>
      <c r="AG383">
        <v>0.01</v>
      </c>
      <c r="AH383">
        <v>2</v>
      </c>
      <c r="AI383">
        <v>448997405</v>
      </c>
      <c r="AJ383">
        <v>381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</row>
    <row r="384" spans="1:44" x14ac:dyDescent="0.2">
      <c r="A384">
        <f>ROW(Source!A221)</f>
        <v>221</v>
      </c>
      <c r="B384">
        <v>448997413</v>
      </c>
      <c r="C384">
        <v>448997402</v>
      </c>
      <c r="D384">
        <v>277945805</v>
      </c>
      <c r="E384">
        <v>1</v>
      </c>
      <c r="F384">
        <v>1</v>
      </c>
      <c r="G384">
        <v>1</v>
      </c>
      <c r="H384">
        <v>2</v>
      </c>
      <c r="I384" t="s">
        <v>1206</v>
      </c>
      <c r="J384" t="s">
        <v>1207</v>
      </c>
      <c r="K384" t="s">
        <v>1208</v>
      </c>
      <c r="L384">
        <v>1368</v>
      </c>
      <c r="N384">
        <v>1011</v>
      </c>
      <c r="O384" t="s">
        <v>1100</v>
      </c>
      <c r="P384" t="s">
        <v>1100</v>
      </c>
      <c r="Q384">
        <v>1</v>
      </c>
      <c r="X384">
        <v>0.03</v>
      </c>
      <c r="Y384">
        <v>0</v>
      </c>
      <c r="Z384">
        <v>477.92</v>
      </c>
      <c r="AA384">
        <v>490.51</v>
      </c>
      <c r="AB384">
        <v>0</v>
      </c>
      <c r="AC384">
        <v>0</v>
      </c>
      <c r="AD384">
        <v>1</v>
      </c>
      <c r="AE384">
        <v>0</v>
      </c>
      <c r="AF384" t="s">
        <v>3</v>
      </c>
      <c r="AG384">
        <v>0.03</v>
      </c>
      <c r="AH384">
        <v>2</v>
      </c>
      <c r="AI384">
        <v>448997406</v>
      </c>
      <c r="AJ384">
        <v>382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</row>
    <row r="385" spans="1:44" x14ac:dyDescent="0.2">
      <c r="A385">
        <f>ROW(Source!A221)</f>
        <v>221</v>
      </c>
      <c r="B385">
        <v>448997414</v>
      </c>
      <c r="C385">
        <v>448997402</v>
      </c>
      <c r="D385">
        <v>277869627</v>
      </c>
      <c r="E385">
        <v>1</v>
      </c>
      <c r="F385">
        <v>1</v>
      </c>
      <c r="G385">
        <v>1</v>
      </c>
      <c r="H385">
        <v>3</v>
      </c>
      <c r="I385" t="s">
        <v>1393</v>
      </c>
      <c r="J385" t="s">
        <v>1394</v>
      </c>
      <c r="K385" t="s">
        <v>1395</v>
      </c>
      <c r="L385">
        <v>1346</v>
      </c>
      <c r="N385">
        <v>1009</v>
      </c>
      <c r="O385" t="s">
        <v>441</v>
      </c>
      <c r="P385" t="s">
        <v>441</v>
      </c>
      <c r="Q385">
        <v>1</v>
      </c>
      <c r="X385">
        <v>0.1</v>
      </c>
      <c r="Y385">
        <v>56.11</v>
      </c>
      <c r="Z385">
        <v>0</v>
      </c>
      <c r="AA385">
        <v>0</v>
      </c>
      <c r="AB385">
        <v>0</v>
      </c>
      <c r="AC385">
        <v>0</v>
      </c>
      <c r="AD385">
        <v>1</v>
      </c>
      <c r="AE385">
        <v>0</v>
      </c>
      <c r="AF385" t="s">
        <v>23</v>
      </c>
      <c r="AG385">
        <v>0</v>
      </c>
      <c r="AH385">
        <v>2</v>
      </c>
      <c r="AI385">
        <v>448997407</v>
      </c>
      <c r="AJ385">
        <v>383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</row>
    <row r="386" spans="1:44" x14ac:dyDescent="0.2">
      <c r="A386">
        <f>ROW(Source!A221)</f>
        <v>221</v>
      </c>
      <c r="B386">
        <v>448997415</v>
      </c>
      <c r="C386">
        <v>448997402</v>
      </c>
      <c r="D386">
        <v>277564289</v>
      </c>
      <c r="E386">
        <v>109</v>
      </c>
      <c r="F386">
        <v>1</v>
      </c>
      <c r="G386">
        <v>1</v>
      </c>
      <c r="H386">
        <v>3</v>
      </c>
      <c r="I386" t="s">
        <v>375</v>
      </c>
      <c r="J386" t="s">
        <v>3</v>
      </c>
      <c r="K386" t="s">
        <v>376</v>
      </c>
      <c r="L386">
        <v>1348</v>
      </c>
      <c r="N386">
        <v>1009</v>
      </c>
      <c r="O386" t="s">
        <v>83</v>
      </c>
      <c r="P386" t="s">
        <v>83</v>
      </c>
      <c r="Q386">
        <v>1000</v>
      </c>
      <c r="X386">
        <v>2.7300000000000001E-2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 t="s">
        <v>23</v>
      </c>
      <c r="AG386">
        <v>0</v>
      </c>
      <c r="AH386">
        <v>2</v>
      </c>
      <c r="AI386">
        <v>448997408</v>
      </c>
      <c r="AJ386">
        <v>384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</row>
    <row r="387" spans="1:44" x14ac:dyDescent="0.2">
      <c r="A387">
        <f>ROW(Source!A221)</f>
        <v>221</v>
      </c>
      <c r="B387">
        <v>448997416</v>
      </c>
      <c r="C387">
        <v>448997402</v>
      </c>
      <c r="D387">
        <v>277896669</v>
      </c>
      <c r="E387">
        <v>1</v>
      </c>
      <c r="F387">
        <v>1</v>
      </c>
      <c r="G387">
        <v>1</v>
      </c>
      <c r="H387">
        <v>3</v>
      </c>
      <c r="I387" t="s">
        <v>1425</v>
      </c>
      <c r="J387" t="s">
        <v>1426</v>
      </c>
      <c r="K387" t="s">
        <v>1427</v>
      </c>
      <c r="L387">
        <v>1346</v>
      </c>
      <c r="N387">
        <v>1009</v>
      </c>
      <c r="O387" t="s">
        <v>441</v>
      </c>
      <c r="P387" t="s">
        <v>441</v>
      </c>
      <c r="Q387">
        <v>1</v>
      </c>
      <c r="X387">
        <v>3.2</v>
      </c>
      <c r="Y387">
        <v>133.31</v>
      </c>
      <c r="Z387">
        <v>0</v>
      </c>
      <c r="AA387">
        <v>0</v>
      </c>
      <c r="AB387">
        <v>0</v>
      </c>
      <c r="AC387">
        <v>0</v>
      </c>
      <c r="AD387">
        <v>1</v>
      </c>
      <c r="AE387">
        <v>0</v>
      </c>
      <c r="AF387" t="s">
        <v>23</v>
      </c>
      <c r="AG387">
        <v>0</v>
      </c>
      <c r="AH387">
        <v>2</v>
      </c>
      <c r="AI387">
        <v>448997409</v>
      </c>
      <c r="AJ387">
        <v>385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</row>
    <row r="388" spans="1:44" x14ac:dyDescent="0.2">
      <c r="A388">
        <f>ROW(Source!A223)</f>
        <v>223</v>
      </c>
      <c r="B388">
        <v>448997426</v>
      </c>
      <c r="C388">
        <v>448997418</v>
      </c>
      <c r="D388">
        <v>277560284</v>
      </c>
      <c r="E388">
        <v>109</v>
      </c>
      <c r="F388">
        <v>1</v>
      </c>
      <c r="G388">
        <v>1</v>
      </c>
      <c r="H388">
        <v>1</v>
      </c>
      <c r="I388" t="s">
        <v>1214</v>
      </c>
      <c r="J388" t="s">
        <v>3</v>
      </c>
      <c r="K388" t="s">
        <v>1215</v>
      </c>
      <c r="L388">
        <v>1191</v>
      </c>
      <c r="N388">
        <v>1013</v>
      </c>
      <c r="O388" t="s">
        <v>1203</v>
      </c>
      <c r="P388" t="s">
        <v>1203</v>
      </c>
      <c r="Q388">
        <v>1</v>
      </c>
      <c r="X388">
        <v>8.8000000000000007</v>
      </c>
      <c r="Y388">
        <v>0</v>
      </c>
      <c r="Z388">
        <v>0</v>
      </c>
      <c r="AA388">
        <v>0</v>
      </c>
      <c r="AB388">
        <v>452.07</v>
      </c>
      <c r="AC388">
        <v>0</v>
      </c>
      <c r="AD388">
        <v>1</v>
      </c>
      <c r="AE388">
        <v>1</v>
      </c>
      <c r="AF388" t="s">
        <v>3</v>
      </c>
      <c r="AG388">
        <v>8.8000000000000007</v>
      </c>
      <c r="AH388">
        <v>2</v>
      </c>
      <c r="AI388">
        <v>448997419</v>
      </c>
      <c r="AJ388">
        <v>386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</row>
    <row r="389" spans="1:44" x14ac:dyDescent="0.2">
      <c r="A389">
        <f>ROW(Source!A223)</f>
        <v>223</v>
      </c>
      <c r="B389">
        <v>448997427</v>
      </c>
      <c r="C389">
        <v>448997418</v>
      </c>
      <c r="D389">
        <v>277560491</v>
      </c>
      <c r="E389">
        <v>109</v>
      </c>
      <c r="F389">
        <v>1</v>
      </c>
      <c r="G389">
        <v>1</v>
      </c>
      <c r="H389">
        <v>1</v>
      </c>
      <c r="I389" t="s">
        <v>1204</v>
      </c>
      <c r="J389" t="s">
        <v>3</v>
      </c>
      <c r="K389" t="s">
        <v>1205</v>
      </c>
      <c r="L389">
        <v>1191</v>
      </c>
      <c r="N389">
        <v>1013</v>
      </c>
      <c r="O389" t="s">
        <v>1203</v>
      </c>
      <c r="P389" t="s">
        <v>1203</v>
      </c>
      <c r="Q389">
        <v>1</v>
      </c>
      <c r="X389">
        <v>0.04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1</v>
      </c>
      <c r="AE389">
        <v>2</v>
      </c>
      <c r="AF389" t="s">
        <v>3</v>
      </c>
      <c r="AG389">
        <v>0.04</v>
      </c>
      <c r="AH389">
        <v>2</v>
      </c>
      <c r="AI389">
        <v>448997420</v>
      </c>
      <c r="AJ389">
        <v>387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</row>
    <row r="390" spans="1:44" x14ac:dyDescent="0.2">
      <c r="A390">
        <f>ROW(Source!A223)</f>
        <v>223</v>
      </c>
      <c r="B390">
        <v>448997428</v>
      </c>
      <c r="C390">
        <v>448997418</v>
      </c>
      <c r="D390">
        <v>277944885</v>
      </c>
      <c r="E390">
        <v>1</v>
      </c>
      <c r="F390">
        <v>1</v>
      </c>
      <c r="G390">
        <v>1</v>
      </c>
      <c r="H390">
        <v>2</v>
      </c>
      <c r="I390" t="s">
        <v>1421</v>
      </c>
      <c r="J390" t="s">
        <v>1422</v>
      </c>
      <c r="K390" t="s">
        <v>1423</v>
      </c>
      <c r="L390">
        <v>1368</v>
      </c>
      <c r="N390">
        <v>1011</v>
      </c>
      <c r="O390" t="s">
        <v>1100</v>
      </c>
      <c r="P390" t="s">
        <v>1100</v>
      </c>
      <c r="Q390">
        <v>1</v>
      </c>
      <c r="X390">
        <v>0.01</v>
      </c>
      <c r="Y390">
        <v>0</v>
      </c>
      <c r="Z390">
        <v>37.32</v>
      </c>
      <c r="AA390">
        <v>435.6</v>
      </c>
      <c r="AB390">
        <v>0</v>
      </c>
      <c r="AC390">
        <v>0</v>
      </c>
      <c r="AD390">
        <v>1</v>
      </c>
      <c r="AE390">
        <v>0</v>
      </c>
      <c r="AF390" t="s">
        <v>3</v>
      </c>
      <c r="AG390">
        <v>0.01</v>
      </c>
      <c r="AH390">
        <v>2</v>
      </c>
      <c r="AI390">
        <v>448997421</v>
      </c>
      <c r="AJ390">
        <v>388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</row>
    <row r="391" spans="1:44" x14ac:dyDescent="0.2">
      <c r="A391">
        <f>ROW(Source!A223)</f>
        <v>223</v>
      </c>
      <c r="B391">
        <v>448997429</v>
      </c>
      <c r="C391">
        <v>448997418</v>
      </c>
      <c r="D391">
        <v>277945805</v>
      </c>
      <c r="E391">
        <v>1</v>
      </c>
      <c r="F391">
        <v>1</v>
      </c>
      <c r="G391">
        <v>1</v>
      </c>
      <c r="H391">
        <v>2</v>
      </c>
      <c r="I391" t="s">
        <v>1206</v>
      </c>
      <c r="J391" t="s">
        <v>1207</v>
      </c>
      <c r="K391" t="s">
        <v>1208</v>
      </c>
      <c r="L391">
        <v>1368</v>
      </c>
      <c r="N391">
        <v>1011</v>
      </c>
      <c r="O391" t="s">
        <v>1100</v>
      </c>
      <c r="P391" t="s">
        <v>1100</v>
      </c>
      <c r="Q391">
        <v>1</v>
      </c>
      <c r="X391">
        <v>0.03</v>
      </c>
      <c r="Y391">
        <v>0</v>
      </c>
      <c r="Z391">
        <v>477.92</v>
      </c>
      <c r="AA391">
        <v>490.51</v>
      </c>
      <c r="AB391">
        <v>0</v>
      </c>
      <c r="AC391">
        <v>0</v>
      </c>
      <c r="AD391">
        <v>1</v>
      </c>
      <c r="AE391">
        <v>0</v>
      </c>
      <c r="AF391" t="s">
        <v>3</v>
      </c>
      <c r="AG391">
        <v>0.03</v>
      </c>
      <c r="AH391">
        <v>2</v>
      </c>
      <c r="AI391">
        <v>448997422</v>
      </c>
      <c r="AJ391">
        <v>389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</row>
    <row r="392" spans="1:44" x14ac:dyDescent="0.2">
      <c r="A392">
        <f>ROW(Source!A223)</f>
        <v>223</v>
      </c>
      <c r="B392">
        <v>448997430</v>
      </c>
      <c r="C392">
        <v>448997418</v>
      </c>
      <c r="D392">
        <v>277869627</v>
      </c>
      <c r="E392">
        <v>1</v>
      </c>
      <c r="F392">
        <v>1</v>
      </c>
      <c r="G392">
        <v>1</v>
      </c>
      <c r="H392">
        <v>3</v>
      </c>
      <c r="I392" t="s">
        <v>1393</v>
      </c>
      <c r="J392" t="s">
        <v>1394</v>
      </c>
      <c r="K392" t="s">
        <v>1395</v>
      </c>
      <c r="L392">
        <v>1346</v>
      </c>
      <c r="N392">
        <v>1009</v>
      </c>
      <c r="O392" t="s">
        <v>441</v>
      </c>
      <c r="P392" t="s">
        <v>441</v>
      </c>
      <c r="Q392">
        <v>1</v>
      </c>
      <c r="X392">
        <v>0.1</v>
      </c>
      <c r="Y392">
        <v>56.11</v>
      </c>
      <c r="Z392">
        <v>0</v>
      </c>
      <c r="AA392">
        <v>0</v>
      </c>
      <c r="AB392">
        <v>0</v>
      </c>
      <c r="AC392">
        <v>0</v>
      </c>
      <c r="AD392">
        <v>1</v>
      </c>
      <c r="AE392">
        <v>0</v>
      </c>
      <c r="AF392" t="s">
        <v>23</v>
      </c>
      <c r="AG392">
        <v>0</v>
      </c>
      <c r="AH392">
        <v>2</v>
      </c>
      <c r="AI392">
        <v>448997423</v>
      </c>
      <c r="AJ392">
        <v>390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</row>
    <row r="393" spans="1:44" x14ac:dyDescent="0.2">
      <c r="A393">
        <f>ROW(Source!A223)</f>
        <v>223</v>
      </c>
      <c r="B393">
        <v>448997431</v>
      </c>
      <c r="C393">
        <v>448997418</v>
      </c>
      <c r="D393">
        <v>277564289</v>
      </c>
      <c r="E393">
        <v>109</v>
      </c>
      <c r="F393">
        <v>1</v>
      </c>
      <c r="G393">
        <v>1</v>
      </c>
      <c r="H393">
        <v>3</v>
      </c>
      <c r="I393" t="s">
        <v>375</v>
      </c>
      <c r="J393" t="s">
        <v>3</v>
      </c>
      <c r="K393" t="s">
        <v>376</v>
      </c>
      <c r="L393">
        <v>1348</v>
      </c>
      <c r="N393">
        <v>1009</v>
      </c>
      <c r="O393" t="s">
        <v>83</v>
      </c>
      <c r="P393" t="s">
        <v>83</v>
      </c>
      <c r="Q393">
        <v>1000</v>
      </c>
      <c r="X393">
        <v>2.1000000000000001E-2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 t="s">
        <v>23</v>
      </c>
      <c r="AG393">
        <v>0</v>
      </c>
      <c r="AH393">
        <v>2</v>
      </c>
      <c r="AI393">
        <v>448997424</v>
      </c>
      <c r="AJ393">
        <v>391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</row>
    <row r="394" spans="1:44" x14ac:dyDescent="0.2">
      <c r="A394">
        <f>ROW(Source!A223)</f>
        <v>223</v>
      </c>
      <c r="B394">
        <v>448997432</v>
      </c>
      <c r="C394">
        <v>448997418</v>
      </c>
      <c r="D394">
        <v>277896669</v>
      </c>
      <c r="E394">
        <v>1</v>
      </c>
      <c r="F394">
        <v>1</v>
      </c>
      <c r="G394">
        <v>1</v>
      </c>
      <c r="H394">
        <v>3</v>
      </c>
      <c r="I394" t="s">
        <v>1425</v>
      </c>
      <c r="J394" t="s">
        <v>1426</v>
      </c>
      <c r="K394" t="s">
        <v>1427</v>
      </c>
      <c r="L394">
        <v>1346</v>
      </c>
      <c r="N394">
        <v>1009</v>
      </c>
      <c r="O394" t="s">
        <v>441</v>
      </c>
      <c r="P394" t="s">
        <v>441</v>
      </c>
      <c r="Q394">
        <v>1</v>
      </c>
      <c r="X394">
        <v>3.2</v>
      </c>
      <c r="Y394">
        <v>133.31</v>
      </c>
      <c r="Z394">
        <v>0</v>
      </c>
      <c r="AA394">
        <v>0</v>
      </c>
      <c r="AB394">
        <v>0</v>
      </c>
      <c r="AC394">
        <v>0</v>
      </c>
      <c r="AD394">
        <v>1</v>
      </c>
      <c r="AE394">
        <v>0</v>
      </c>
      <c r="AF394" t="s">
        <v>23</v>
      </c>
      <c r="AG394">
        <v>0</v>
      </c>
      <c r="AH394">
        <v>2</v>
      </c>
      <c r="AI394">
        <v>448997425</v>
      </c>
      <c r="AJ394">
        <v>392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</row>
    <row r="395" spans="1:44" x14ac:dyDescent="0.2">
      <c r="A395">
        <f>ROW(Source!A225)</f>
        <v>225</v>
      </c>
      <c r="B395">
        <v>448997443</v>
      </c>
      <c r="C395">
        <v>448997434</v>
      </c>
      <c r="D395">
        <v>327091178</v>
      </c>
      <c r="E395">
        <v>112</v>
      </c>
      <c r="F395">
        <v>1</v>
      </c>
      <c r="G395">
        <v>1</v>
      </c>
      <c r="H395">
        <v>1</v>
      </c>
      <c r="I395" t="s">
        <v>1379</v>
      </c>
      <c r="J395" t="s">
        <v>3</v>
      </c>
      <c r="K395" t="s">
        <v>1428</v>
      </c>
      <c r="L395">
        <v>1191</v>
      </c>
      <c r="N395">
        <v>1013</v>
      </c>
      <c r="O395" t="s">
        <v>1203</v>
      </c>
      <c r="P395" t="s">
        <v>1203</v>
      </c>
      <c r="Q395">
        <v>1</v>
      </c>
      <c r="X395">
        <v>3.69</v>
      </c>
      <c r="Y395">
        <v>0</v>
      </c>
      <c r="Z395">
        <v>0</v>
      </c>
      <c r="AA395">
        <v>0</v>
      </c>
      <c r="AB395">
        <v>468.54</v>
      </c>
      <c r="AC395">
        <v>0</v>
      </c>
      <c r="AD395">
        <v>1</v>
      </c>
      <c r="AE395">
        <v>1</v>
      </c>
      <c r="AF395" t="s">
        <v>3</v>
      </c>
      <c r="AG395">
        <v>3.69</v>
      </c>
      <c r="AH395">
        <v>2</v>
      </c>
      <c r="AI395">
        <v>448997435</v>
      </c>
      <c r="AJ395">
        <v>393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</row>
    <row r="396" spans="1:44" x14ac:dyDescent="0.2">
      <c r="A396">
        <f>ROW(Source!A225)</f>
        <v>225</v>
      </c>
      <c r="B396">
        <v>448997444</v>
      </c>
      <c r="C396">
        <v>448997434</v>
      </c>
      <c r="D396">
        <v>327091406</v>
      </c>
      <c r="E396">
        <v>112</v>
      </c>
      <c r="F396">
        <v>1</v>
      </c>
      <c r="G396">
        <v>1</v>
      </c>
      <c r="H396">
        <v>1</v>
      </c>
      <c r="I396" t="s">
        <v>1204</v>
      </c>
      <c r="J396" t="s">
        <v>3</v>
      </c>
      <c r="K396" t="s">
        <v>1205</v>
      </c>
      <c r="L396">
        <v>1191</v>
      </c>
      <c r="N396">
        <v>1013</v>
      </c>
      <c r="O396" t="s">
        <v>1203</v>
      </c>
      <c r="P396" t="s">
        <v>1203</v>
      </c>
      <c r="Q396">
        <v>1</v>
      </c>
      <c r="X396">
        <v>0.05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1</v>
      </c>
      <c r="AE396">
        <v>2</v>
      </c>
      <c r="AF396" t="s">
        <v>3</v>
      </c>
      <c r="AG396">
        <v>0.05</v>
      </c>
      <c r="AH396">
        <v>2</v>
      </c>
      <c r="AI396">
        <v>448997436</v>
      </c>
      <c r="AJ396">
        <v>394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</row>
    <row r="397" spans="1:44" x14ac:dyDescent="0.2">
      <c r="A397">
        <f>ROW(Source!A225)</f>
        <v>225</v>
      </c>
      <c r="B397">
        <v>448997445</v>
      </c>
      <c r="C397">
        <v>448997434</v>
      </c>
      <c r="D397">
        <v>327211679</v>
      </c>
      <c r="E397">
        <v>1</v>
      </c>
      <c r="F397">
        <v>1</v>
      </c>
      <c r="G397">
        <v>1</v>
      </c>
      <c r="H397">
        <v>2</v>
      </c>
      <c r="I397" t="s">
        <v>1429</v>
      </c>
      <c r="J397" t="s">
        <v>1430</v>
      </c>
      <c r="K397" t="s">
        <v>1431</v>
      </c>
      <c r="L397">
        <v>1368</v>
      </c>
      <c r="N397">
        <v>1011</v>
      </c>
      <c r="O397" t="s">
        <v>1100</v>
      </c>
      <c r="P397" t="s">
        <v>1100</v>
      </c>
      <c r="Q397">
        <v>1</v>
      </c>
      <c r="X397">
        <v>0.01</v>
      </c>
      <c r="Y397">
        <v>0</v>
      </c>
      <c r="Z397">
        <v>30.61</v>
      </c>
      <c r="AA397">
        <v>435.6</v>
      </c>
      <c r="AB397">
        <v>0</v>
      </c>
      <c r="AC397">
        <v>0</v>
      </c>
      <c r="AD397">
        <v>1</v>
      </c>
      <c r="AE397">
        <v>0</v>
      </c>
      <c r="AF397" t="s">
        <v>3</v>
      </c>
      <c r="AG397">
        <v>0.01</v>
      </c>
      <c r="AH397">
        <v>2</v>
      </c>
      <c r="AI397">
        <v>448997437</v>
      </c>
      <c r="AJ397">
        <v>395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</row>
    <row r="398" spans="1:44" x14ac:dyDescent="0.2">
      <c r="A398">
        <f>ROW(Source!A225)</f>
        <v>225</v>
      </c>
      <c r="B398">
        <v>448997446</v>
      </c>
      <c r="C398">
        <v>448997434</v>
      </c>
      <c r="D398">
        <v>327212380</v>
      </c>
      <c r="E398">
        <v>1</v>
      </c>
      <c r="F398">
        <v>1</v>
      </c>
      <c r="G398">
        <v>1</v>
      </c>
      <c r="H398">
        <v>2</v>
      </c>
      <c r="I398" t="s">
        <v>1206</v>
      </c>
      <c r="J398" t="s">
        <v>1207</v>
      </c>
      <c r="K398" t="s">
        <v>1208</v>
      </c>
      <c r="L398">
        <v>1368</v>
      </c>
      <c r="N398">
        <v>1011</v>
      </c>
      <c r="O398" t="s">
        <v>1100</v>
      </c>
      <c r="P398" t="s">
        <v>1100</v>
      </c>
      <c r="Q398">
        <v>1</v>
      </c>
      <c r="X398">
        <v>0.04</v>
      </c>
      <c r="Y398">
        <v>0</v>
      </c>
      <c r="Z398">
        <v>477.92</v>
      </c>
      <c r="AA398">
        <v>490.51</v>
      </c>
      <c r="AB398">
        <v>0</v>
      </c>
      <c r="AC398">
        <v>0</v>
      </c>
      <c r="AD398">
        <v>1</v>
      </c>
      <c r="AE398">
        <v>0</v>
      </c>
      <c r="AF398" t="s">
        <v>3</v>
      </c>
      <c r="AG398">
        <v>0.04</v>
      </c>
      <c r="AH398">
        <v>2</v>
      </c>
      <c r="AI398">
        <v>448997438</v>
      </c>
      <c r="AJ398">
        <v>396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</row>
    <row r="399" spans="1:44" x14ac:dyDescent="0.2">
      <c r="A399">
        <f>ROW(Source!A225)</f>
        <v>225</v>
      </c>
      <c r="B399">
        <v>448997447</v>
      </c>
      <c r="C399">
        <v>448997434</v>
      </c>
      <c r="D399">
        <v>327212931</v>
      </c>
      <c r="E399">
        <v>1</v>
      </c>
      <c r="F399">
        <v>1</v>
      </c>
      <c r="G399">
        <v>1</v>
      </c>
      <c r="H399">
        <v>2</v>
      </c>
      <c r="I399" t="s">
        <v>1404</v>
      </c>
      <c r="J399" t="s">
        <v>1432</v>
      </c>
      <c r="K399" t="s">
        <v>1406</v>
      </c>
      <c r="L399">
        <v>1368</v>
      </c>
      <c r="N399">
        <v>1011</v>
      </c>
      <c r="O399" t="s">
        <v>1100</v>
      </c>
      <c r="P399" t="s">
        <v>1100</v>
      </c>
      <c r="Q399">
        <v>1</v>
      </c>
      <c r="X399">
        <v>2.82</v>
      </c>
      <c r="Y399">
        <v>0</v>
      </c>
      <c r="Z399">
        <v>6.11</v>
      </c>
      <c r="AA399">
        <v>0</v>
      </c>
      <c r="AB399">
        <v>0</v>
      </c>
      <c r="AC399">
        <v>0</v>
      </c>
      <c r="AD399">
        <v>1</v>
      </c>
      <c r="AE399">
        <v>0</v>
      </c>
      <c r="AF399" t="s">
        <v>3</v>
      </c>
      <c r="AG399">
        <v>2.82</v>
      </c>
      <c r="AH399">
        <v>2</v>
      </c>
      <c r="AI399">
        <v>448997439</v>
      </c>
      <c r="AJ399">
        <v>397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</row>
    <row r="400" spans="1:44" x14ac:dyDescent="0.2">
      <c r="A400">
        <f>ROW(Source!A225)</f>
        <v>225</v>
      </c>
      <c r="B400">
        <v>448997448</v>
      </c>
      <c r="C400">
        <v>448997434</v>
      </c>
      <c r="D400">
        <v>327163476</v>
      </c>
      <c r="E400">
        <v>1</v>
      </c>
      <c r="F400">
        <v>1</v>
      </c>
      <c r="G400">
        <v>1</v>
      </c>
      <c r="H400">
        <v>3</v>
      </c>
      <c r="I400" t="s">
        <v>1367</v>
      </c>
      <c r="J400" t="s">
        <v>1368</v>
      </c>
      <c r="K400" t="s">
        <v>1369</v>
      </c>
      <c r="L400">
        <v>1339</v>
      </c>
      <c r="N400">
        <v>1007</v>
      </c>
      <c r="O400" t="s">
        <v>49</v>
      </c>
      <c r="P400" t="s">
        <v>49</v>
      </c>
      <c r="Q400">
        <v>1</v>
      </c>
      <c r="X400">
        <v>0.01</v>
      </c>
      <c r="Y400">
        <v>35.71</v>
      </c>
      <c r="Z400">
        <v>0</v>
      </c>
      <c r="AA400">
        <v>0</v>
      </c>
      <c r="AB400">
        <v>0</v>
      </c>
      <c r="AC400">
        <v>0</v>
      </c>
      <c r="AD400">
        <v>1</v>
      </c>
      <c r="AE400">
        <v>0</v>
      </c>
      <c r="AF400" t="s">
        <v>135</v>
      </c>
      <c r="AG400">
        <v>0</v>
      </c>
      <c r="AH400">
        <v>2</v>
      </c>
      <c r="AI400">
        <v>448997440</v>
      </c>
      <c r="AJ400">
        <v>398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</row>
    <row r="401" spans="1:44" x14ac:dyDescent="0.2">
      <c r="A401">
        <f>ROW(Source!A225)</f>
        <v>225</v>
      </c>
      <c r="B401">
        <v>448997449</v>
      </c>
      <c r="C401">
        <v>448997434</v>
      </c>
      <c r="D401">
        <v>327165978</v>
      </c>
      <c r="E401">
        <v>1</v>
      </c>
      <c r="F401">
        <v>1</v>
      </c>
      <c r="G401">
        <v>1</v>
      </c>
      <c r="H401">
        <v>3</v>
      </c>
      <c r="I401" t="s">
        <v>1393</v>
      </c>
      <c r="J401" t="s">
        <v>1394</v>
      </c>
      <c r="K401" t="s">
        <v>1395</v>
      </c>
      <c r="L401">
        <v>1346</v>
      </c>
      <c r="N401">
        <v>1009</v>
      </c>
      <c r="O401" t="s">
        <v>441</v>
      </c>
      <c r="P401" t="s">
        <v>441</v>
      </c>
      <c r="Q401">
        <v>1</v>
      </c>
      <c r="X401">
        <v>1</v>
      </c>
      <c r="Y401">
        <v>56.11</v>
      </c>
      <c r="Z401">
        <v>0</v>
      </c>
      <c r="AA401">
        <v>0</v>
      </c>
      <c r="AB401">
        <v>0</v>
      </c>
      <c r="AC401">
        <v>0</v>
      </c>
      <c r="AD401">
        <v>1</v>
      </c>
      <c r="AE401">
        <v>0</v>
      </c>
      <c r="AF401" t="s">
        <v>135</v>
      </c>
      <c r="AG401">
        <v>0</v>
      </c>
      <c r="AH401">
        <v>2</v>
      </c>
      <c r="AI401">
        <v>448997441</v>
      </c>
      <c r="AJ401">
        <v>399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</row>
    <row r="402" spans="1:44" x14ac:dyDescent="0.2">
      <c r="A402">
        <f>ROW(Source!A225)</f>
        <v>225</v>
      </c>
      <c r="B402">
        <v>448997450</v>
      </c>
      <c r="C402">
        <v>448997434</v>
      </c>
      <c r="D402">
        <v>327094973</v>
      </c>
      <c r="E402">
        <v>112</v>
      </c>
      <c r="F402">
        <v>1</v>
      </c>
      <c r="G402">
        <v>1</v>
      </c>
      <c r="H402">
        <v>3</v>
      </c>
      <c r="I402" t="s">
        <v>439</v>
      </c>
      <c r="J402" t="s">
        <v>3</v>
      </c>
      <c r="K402" t="s">
        <v>440</v>
      </c>
      <c r="L402">
        <v>1346</v>
      </c>
      <c r="N402">
        <v>1009</v>
      </c>
      <c r="O402" t="s">
        <v>441</v>
      </c>
      <c r="P402" t="s">
        <v>441</v>
      </c>
      <c r="Q402">
        <v>1</v>
      </c>
      <c r="X402">
        <v>13.8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 t="s">
        <v>135</v>
      </c>
      <c r="AG402">
        <v>0</v>
      </c>
      <c r="AH402">
        <v>2</v>
      </c>
      <c r="AI402">
        <v>448997442</v>
      </c>
      <c r="AJ402">
        <v>400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</row>
    <row r="403" spans="1:44" x14ac:dyDescent="0.2">
      <c r="A403">
        <f>ROW(Source!A227)</f>
        <v>227</v>
      </c>
      <c r="B403">
        <v>448997462</v>
      </c>
      <c r="C403">
        <v>448997452</v>
      </c>
      <c r="D403">
        <v>277560343</v>
      </c>
      <c r="E403">
        <v>109</v>
      </c>
      <c r="F403">
        <v>1</v>
      </c>
      <c r="G403">
        <v>1</v>
      </c>
      <c r="H403">
        <v>1</v>
      </c>
      <c r="I403" t="s">
        <v>1433</v>
      </c>
      <c r="J403" t="s">
        <v>3</v>
      </c>
      <c r="K403" t="s">
        <v>1434</v>
      </c>
      <c r="L403">
        <v>1191</v>
      </c>
      <c r="N403">
        <v>1013</v>
      </c>
      <c r="O403" t="s">
        <v>1203</v>
      </c>
      <c r="P403" t="s">
        <v>1203</v>
      </c>
      <c r="Q403">
        <v>1</v>
      </c>
      <c r="X403">
        <v>5.22</v>
      </c>
      <c r="Y403">
        <v>0</v>
      </c>
      <c r="Z403">
        <v>0</v>
      </c>
      <c r="AA403">
        <v>0</v>
      </c>
      <c r="AB403">
        <v>563.72</v>
      </c>
      <c r="AC403">
        <v>0</v>
      </c>
      <c r="AD403">
        <v>1</v>
      </c>
      <c r="AE403">
        <v>1</v>
      </c>
      <c r="AF403" t="s">
        <v>3</v>
      </c>
      <c r="AG403">
        <v>5.22</v>
      </c>
      <c r="AH403">
        <v>2</v>
      </c>
      <c r="AI403">
        <v>448997453</v>
      </c>
      <c r="AJ403">
        <v>401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</row>
    <row r="404" spans="1:44" x14ac:dyDescent="0.2">
      <c r="A404">
        <f>ROW(Source!A227)</f>
        <v>227</v>
      </c>
      <c r="B404">
        <v>448997463</v>
      </c>
      <c r="C404">
        <v>448997452</v>
      </c>
      <c r="D404">
        <v>277560491</v>
      </c>
      <c r="E404">
        <v>109</v>
      </c>
      <c r="F404">
        <v>1</v>
      </c>
      <c r="G404">
        <v>1</v>
      </c>
      <c r="H404">
        <v>1</v>
      </c>
      <c r="I404" t="s">
        <v>1204</v>
      </c>
      <c r="J404" t="s">
        <v>3</v>
      </c>
      <c r="K404" t="s">
        <v>1205</v>
      </c>
      <c r="L404">
        <v>1191</v>
      </c>
      <c r="N404">
        <v>1013</v>
      </c>
      <c r="O404" t="s">
        <v>1203</v>
      </c>
      <c r="P404" t="s">
        <v>1203</v>
      </c>
      <c r="Q404">
        <v>1</v>
      </c>
      <c r="X404">
        <v>0.02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1</v>
      </c>
      <c r="AE404">
        <v>2</v>
      </c>
      <c r="AF404" t="s">
        <v>3</v>
      </c>
      <c r="AG404">
        <v>0.02</v>
      </c>
      <c r="AH404">
        <v>2</v>
      </c>
      <c r="AI404">
        <v>448997454</v>
      </c>
      <c r="AJ404">
        <v>402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</row>
    <row r="405" spans="1:44" x14ac:dyDescent="0.2">
      <c r="A405">
        <f>ROW(Source!A227)</f>
        <v>227</v>
      </c>
      <c r="B405">
        <v>448997464</v>
      </c>
      <c r="C405">
        <v>448997452</v>
      </c>
      <c r="D405">
        <v>277944814</v>
      </c>
      <c r="E405">
        <v>1</v>
      </c>
      <c r="F405">
        <v>1</v>
      </c>
      <c r="G405">
        <v>1</v>
      </c>
      <c r="H405">
        <v>2</v>
      </c>
      <c r="I405" t="s">
        <v>1401</v>
      </c>
      <c r="J405" t="s">
        <v>1402</v>
      </c>
      <c r="K405" t="s">
        <v>1403</v>
      </c>
      <c r="L405">
        <v>1368</v>
      </c>
      <c r="N405">
        <v>1011</v>
      </c>
      <c r="O405" t="s">
        <v>1100</v>
      </c>
      <c r="P405" t="s">
        <v>1100</v>
      </c>
      <c r="Q405">
        <v>1</v>
      </c>
      <c r="X405">
        <v>0.01</v>
      </c>
      <c r="Y405">
        <v>0</v>
      </c>
      <c r="Z405">
        <v>6.62</v>
      </c>
      <c r="AA405">
        <v>0</v>
      </c>
      <c r="AB405">
        <v>0</v>
      </c>
      <c r="AC405">
        <v>0</v>
      </c>
      <c r="AD405">
        <v>1</v>
      </c>
      <c r="AE405">
        <v>0</v>
      </c>
      <c r="AF405" t="s">
        <v>3</v>
      </c>
      <c r="AG405">
        <v>0.01</v>
      </c>
      <c r="AH405">
        <v>2</v>
      </c>
      <c r="AI405">
        <v>448997455</v>
      </c>
      <c r="AJ405">
        <v>403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</row>
    <row r="406" spans="1:44" x14ac:dyDescent="0.2">
      <c r="A406">
        <f>ROW(Source!A227)</f>
        <v>227</v>
      </c>
      <c r="B406">
        <v>448997465</v>
      </c>
      <c r="C406">
        <v>448997452</v>
      </c>
      <c r="D406">
        <v>277944840</v>
      </c>
      <c r="E406">
        <v>1</v>
      </c>
      <c r="F406">
        <v>1</v>
      </c>
      <c r="G406">
        <v>1</v>
      </c>
      <c r="H406">
        <v>2</v>
      </c>
      <c r="I406" t="s">
        <v>1364</v>
      </c>
      <c r="J406" t="s">
        <v>1365</v>
      </c>
      <c r="K406" t="s">
        <v>1366</v>
      </c>
      <c r="L406">
        <v>1368</v>
      </c>
      <c r="N406">
        <v>1011</v>
      </c>
      <c r="O406" t="s">
        <v>1100</v>
      </c>
      <c r="P406" t="s">
        <v>1100</v>
      </c>
      <c r="Q406">
        <v>1</v>
      </c>
      <c r="X406">
        <v>0.01</v>
      </c>
      <c r="Y406">
        <v>0</v>
      </c>
      <c r="Z406">
        <v>1558.39</v>
      </c>
      <c r="AA406">
        <v>563.72</v>
      </c>
      <c r="AB406">
        <v>0</v>
      </c>
      <c r="AC406">
        <v>0</v>
      </c>
      <c r="AD406">
        <v>1</v>
      </c>
      <c r="AE406">
        <v>0</v>
      </c>
      <c r="AF406" t="s">
        <v>3</v>
      </c>
      <c r="AG406">
        <v>0.01</v>
      </c>
      <c r="AH406">
        <v>2</v>
      </c>
      <c r="AI406">
        <v>448997456</v>
      </c>
      <c r="AJ406">
        <v>404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</row>
    <row r="407" spans="1:44" x14ac:dyDescent="0.2">
      <c r="A407">
        <f>ROW(Source!A227)</f>
        <v>227</v>
      </c>
      <c r="B407">
        <v>448997466</v>
      </c>
      <c r="C407">
        <v>448997452</v>
      </c>
      <c r="D407">
        <v>277945805</v>
      </c>
      <c r="E407">
        <v>1</v>
      </c>
      <c r="F407">
        <v>1</v>
      </c>
      <c r="G407">
        <v>1</v>
      </c>
      <c r="H407">
        <v>2</v>
      </c>
      <c r="I407" t="s">
        <v>1206</v>
      </c>
      <c r="J407" t="s">
        <v>1207</v>
      </c>
      <c r="K407" t="s">
        <v>1208</v>
      </c>
      <c r="L407">
        <v>1368</v>
      </c>
      <c r="N407">
        <v>1011</v>
      </c>
      <c r="O407" t="s">
        <v>1100</v>
      </c>
      <c r="P407" t="s">
        <v>1100</v>
      </c>
      <c r="Q407">
        <v>1</v>
      </c>
      <c r="X407">
        <v>0.01</v>
      </c>
      <c r="Y407">
        <v>0</v>
      </c>
      <c r="Z407">
        <v>477.92</v>
      </c>
      <c r="AA407">
        <v>490.51</v>
      </c>
      <c r="AB407">
        <v>0</v>
      </c>
      <c r="AC407">
        <v>0</v>
      </c>
      <c r="AD407">
        <v>1</v>
      </c>
      <c r="AE407">
        <v>0</v>
      </c>
      <c r="AF407" t="s">
        <v>3</v>
      </c>
      <c r="AG407">
        <v>0.01</v>
      </c>
      <c r="AH407">
        <v>2</v>
      </c>
      <c r="AI407">
        <v>448997457</v>
      </c>
      <c r="AJ407">
        <v>405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</row>
    <row r="408" spans="1:44" x14ac:dyDescent="0.2">
      <c r="A408">
        <f>ROW(Source!A227)</f>
        <v>227</v>
      </c>
      <c r="B408">
        <v>448997467</v>
      </c>
      <c r="C408">
        <v>448997452</v>
      </c>
      <c r="D408">
        <v>277946526</v>
      </c>
      <c r="E408">
        <v>1</v>
      </c>
      <c r="F408">
        <v>1</v>
      </c>
      <c r="G408">
        <v>1</v>
      </c>
      <c r="H408">
        <v>2</v>
      </c>
      <c r="I408" t="s">
        <v>1404</v>
      </c>
      <c r="J408" t="s">
        <v>1405</v>
      </c>
      <c r="K408" t="s">
        <v>1406</v>
      </c>
      <c r="L408">
        <v>1368</v>
      </c>
      <c r="N408">
        <v>1011</v>
      </c>
      <c r="O408" t="s">
        <v>1100</v>
      </c>
      <c r="P408" t="s">
        <v>1100</v>
      </c>
      <c r="Q408">
        <v>1</v>
      </c>
      <c r="X408">
        <v>1.1200000000000001</v>
      </c>
      <c r="Y408">
        <v>0</v>
      </c>
      <c r="Z408">
        <v>6.11</v>
      </c>
      <c r="AA408">
        <v>0</v>
      </c>
      <c r="AB408">
        <v>0</v>
      </c>
      <c r="AC408">
        <v>0</v>
      </c>
      <c r="AD408">
        <v>1</v>
      </c>
      <c r="AE408">
        <v>0</v>
      </c>
      <c r="AF408" t="s">
        <v>3</v>
      </c>
      <c r="AG408">
        <v>1.1200000000000001</v>
      </c>
      <c r="AH408">
        <v>2</v>
      </c>
      <c r="AI408">
        <v>448997458</v>
      </c>
      <c r="AJ408">
        <v>406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</row>
    <row r="409" spans="1:44" x14ac:dyDescent="0.2">
      <c r="A409">
        <f>ROW(Source!A227)</f>
        <v>227</v>
      </c>
      <c r="B409">
        <v>448997468</v>
      </c>
      <c r="C409">
        <v>448997452</v>
      </c>
      <c r="D409">
        <v>277896809</v>
      </c>
      <c r="E409">
        <v>1</v>
      </c>
      <c r="F409">
        <v>1</v>
      </c>
      <c r="G409">
        <v>1</v>
      </c>
      <c r="H409">
        <v>3</v>
      </c>
      <c r="I409" t="s">
        <v>1435</v>
      </c>
      <c r="J409" t="s">
        <v>1436</v>
      </c>
      <c r="K409" t="s">
        <v>1437</v>
      </c>
      <c r="L409">
        <v>1348</v>
      </c>
      <c r="N409">
        <v>1009</v>
      </c>
      <c r="O409" t="s">
        <v>83</v>
      </c>
      <c r="P409" t="s">
        <v>83</v>
      </c>
      <c r="Q409">
        <v>1000</v>
      </c>
      <c r="X409">
        <v>1.2800000000000001E-3</v>
      </c>
      <c r="Y409">
        <v>1138785.8500000001</v>
      </c>
      <c r="Z409">
        <v>0</v>
      </c>
      <c r="AA409">
        <v>0</v>
      </c>
      <c r="AB409">
        <v>0</v>
      </c>
      <c r="AC409">
        <v>0</v>
      </c>
      <c r="AD409">
        <v>1</v>
      </c>
      <c r="AE409">
        <v>0</v>
      </c>
      <c r="AF409" t="s">
        <v>23</v>
      </c>
      <c r="AG409">
        <v>0</v>
      </c>
      <c r="AH409">
        <v>2</v>
      </c>
      <c r="AI409">
        <v>448997459</v>
      </c>
      <c r="AJ409">
        <v>407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</row>
    <row r="410" spans="1:44" x14ac:dyDescent="0.2">
      <c r="A410">
        <f>ROW(Source!A227)</f>
        <v>227</v>
      </c>
      <c r="B410">
        <v>448997469</v>
      </c>
      <c r="C410">
        <v>448997452</v>
      </c>
      <c r="D410">
        <v>277896835</v>
      </c>
      <c r="E410">
        <v>1</v>
      </c>
      <c r="F410">
        <v>1</v>
      </c>
      <c r="G410">
        <v>1</v>
      </c>
      <c r="H410">
        <v>3</v>
      </c>
      <c r="I410" t="s">
        <v>1347</v>
      </c>
      <c r="J410" t="s">
        <v>1348</v>
      </c>
      <c r="K410" t="s">
        <v>1349</v>
      </c>
      <c r="L410">
        <v>1348</v>
      </c>
      <c r="N410">
        <v>1009</v>
      </c>
      <c r="O410" t="s">
        <v>83</v>
      </c>
      <c r="P410" t="s">
        <v>83</v>
      </c>
      <c r="Q410">
        <v>1000</v>
      </c>
      <c r="X410">
        <v>3.3899999999999998E-3</v>
      </c>
      <c r="Y410">
        <v>98526.45</v>
      </c>
      <c r="Z410">
        <v>0</v>
      </c>
      <c r="AA410">
        <v>0</v>
      </c>
      <c r="AB410">
        <v>0</v>
      </c>
      <c r="AC410">
        <v>0</v>
      </c>
      <c r="AD410">
        <v>1</v>
      </c>
      <c r="AE410">
        <v>0</v>
      </c>
      <c r="AF410" t="s">
        <v>23</v>
      </c>
      <c r="AG410">
        <v>0</v>
      </c>
      <c r="AH410">
        <v>2</v>
      </c>
      <c r="AI410">
        <v>448997460</v>
      </c>
      <c r="AJ410">
        <v>408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</row>
    <row r="411" spans="1:44" x14ac:dyDescent="0.2">
      <c r="A411">
        <f>ROW(Source!A227)</f>
        <v>227</v>
      </c>
      <c r="B411">
        <v>448997470</v>
      </c>
      <c r="C411">
        <v>448997452</v>
      </c>
      <c r="D411">
        <v>277896914</v>
      </c>
      <c r="E411">
        <v>1</v>
      </c>
      <c r="F411">
        <v>1</v>
      </c>
      <c r="G411">
        <v>1</v>
      </c>
      <c r="H411">
        <v>3</v>
      </c>
      <c r="I411" t="s">
        <v>1438</v>
      </c>
      <c r="J411" t="s">
        <v>1439</v>
      </c>
      <c r="K411" t="s">
        <v>1440</v>
      </c>
      <c r="L411">
        <v>1348</v>
      </c>
      <c r="N411">
        <v>1009</v>
      </c>
      <c r="O411" t="s">
        <v>83</v>
      </c>
      <c r="P411" t="s">
        <v>83</v>
      </c>
      <c r="Q411">
        <v>1000</v>
      </c>
      <c r="X411">
        <v>1.6899999999999998E-2</v>
      </c>
      <c r="Y411">
        <v>169552</v>
      </c>
      <c r="Z411">
        <v>0</v>
      </c>
      <c r="AA411">
        <v>0</v>
      </c>
      <c r="AB411">
        <v>0</v>
      </c>
      <c r="AC411">
        <v>0</v>
      </c>
      <c r="AD411">
        <v>1</v>
      </c>
      <c r="AE411">
        <v>0</v>
      </c>
      <c r="AF411" t="s">
        <v>23</v>
      </c>
      <c r="AG411">
        <v>0</v>
      </c>
      <c r="AH411">
        <v>2</v>
      </c>
      <c r="AI411">
        <v>448997461</v>
      </c>
      <c r="AJ411">
        <v>409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</row>
    <row r="412" spans="1:44" x14ac:dyDescent="0.2">
      <c r="A412">
        <f>ROW(Source!A228)</f>
        <v>228</v>
      </c>
      <c r="B412">
        <v>448997480</v>
      </c>
      <c r="C412">
        <v>448997471</v>
      </c>
      <c r="D412">
        <v>277560289</v>
      </c>
      <c r="E412">
        <v>109</v>
      </c>
      <c r="F412">
        <v>1</v>
      </c>
      <c r="G412">
        <v>1</v>
      </c>
      <c r="H412">
        <v>1</v>
      </c>
      <c r="I412" t="s">
        <v>1413</v>
      </c>
      <c r="J412" t="s">
        <v>3</v>
      </c>
      <c r="K412" t="s">
        <v>1414</v>
      </c>
      <c r="L412">
        <v>1191</v>
      </c>
      <c r="N412">
        <v>1013</v>
      </c>
      <c r="O412" t="s">
        <v>1203</v>
      </c>
      <c r="P412" t="s">
        <v>1203</v>
      </c>
      <c r="Q412">
        <v>1</v>
      </c>
      <c r="X412">
        <v>3.24</v>
      </c>
      <c r="Y412">
        <v>0</v>
      </c>
      <c r="Z412">
        <v>0</v>
      </c>
      <c r="AA412">
        <v>0</v>
      </c>
      <c r="AB412">
        <v>463.05</v>
      </c>
      <c r="AC412">
        <v>0</v>
      </c>
      <c r="AD412">
        <v>1</v>
      </c>
      <c r="AE412">
        <v>1</v>
      </c>
      <c r="AF412" t="s">
        <v>3</v>
      </c>
      <c r="AG412">
        <v>3.24</v>
      </c>
      <c r="AH412">
        <v>2</v>
      </c>
      <c r="AI412">
        <v>448997472</v>
      </c>
      <c r="AJ412">
        <v>410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</row>
    <row r="413" spans="1:44" x14ac:dyDescent="0.2">
      <c r="A413">
        <f>ROW(Source!A228)</f>
        <v>228</v>
      </c>
      <c r="B413">
        <v>448997481</v>
      </c>
      <c r="C413">
        <v>448997471</v>
      </c>
      <c r="D413">
        <v>277560491</v>
      </c>
      <c r="E413">
        <v>109</v>
      </c>
      <c r="F413">
        <v>1</v>
      </c>
      <c r="G413">
        <v>1</v>
      </c>
      <c r="H413">
        <v>1</v>
      </c>
      <c r="I413" t="s">
        <v>1204</v>
      </c>
      <c r="J413" t="s">
        <v>3</v>
      </c>
      <c r="K413" t="s">
        <v>1205</v>
      </c>
      <c r="L413">
        <v>1191</v>
      </c>
      <c r="N413">
        <v>1013</v>
      </c>
      <c r="O413" t="s">
        <v>1203</v>
      </c>
      <c r="P413" t="s">
        <v>1203</v>
      </c>
      <c r="Q413">
        <v>1</v>
      </c>
      <c r="X413">
        <v>0.03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1</v>
      </c>
      <c r="AE413">
        <v>2</v>
      </c>
      <c r="AF413" t="s">
        <v>3</v>
      </c>
      <c r="AG413">
        <v>0.03</v>
      </c>
      <c r="AH413">
        <v>2</v>
      </c>
      <c r="AI413">
        <v>448997473</v>
      </c>
      <c r="AJ413">
        <v>411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</row>
    <row r="414" spans="1:44" x14ac:dyDescent="0.2">
      <c r="A414">
        <f>ROW(Source!A228)</f>
        <v>228</v>
      </c>
      <c r="B414">
        <v>448997482</v>
      </c>
      <c r="C414">
        <v>448997471</v>
      </c>
      <c r="D414">
        <v>277944814</v>
      </c>
      <c r="E414">
        <v>1</v>
      </c>
      <c r="F414">
        <v>1</v>
      </c>
      <c r="G414">
        <v>1</v>
      </c>
      <c r="H414">
        <v>2</v>
      </c>
      <c r="I414" t="s">
        <v>1401</v>
      </c>
      <c r="J414" t="s">
        <v>1402</v>
      </c>
      <c r="K414" t="s">
        <v>1403</v>
      </c>
      <c r="L414">
        <v>1368</v>
      </c>
      <c r="N414">
        <v>1011</v>
      </c>
      <c r="O414" t="s">
        <v>1100</v>
      </c>
      <c r="P414" t="s">
        <v>1100</v>
      </c>
      <c r="Q414">
        <v>1</v>
      </c>
      <c r="X414">
        <v>0.01</v>
      </c>
      <c r="Y414">
        <v>0</v>
      </c>
      <c r="Z414">
        <v>6.62</v>
      </c>
      <c r="AA414">
        <v>0</v>
      </c>
      <c r="AB414">
        <v>0</v>
      </c>
      <c r="AC414">
        <v>0</v>
      </c>
      <c r="AD414">
        <v>1</v>
      </c>
      <c r="AE414">
        <v>0</v>
      </c>
      <c r="AF414" t="s">
        <v>3</v>
      </c>
      <c r="AG414">
        <v>0.01</v>
      </c>
      <c r="AH414">
        <v>2</v>
      </c>
      <c r="AI414">
        <v>448997474</v>
      </c>
      <c r="AJ414">
        <v>412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</row>
    <row r="415" spans="1:44" x14ac:dyDescent="0.2">
      <c r="A415">
        <f>ROW(Source!A228)</f>
        <v>228</v>
      </c>
      <c r="B415">
        <v>448997483</v>
      </c>
      <c r="C415">
        <v>448997471</v>
      </c>
      <c r="D415">
        <v>277944840</v>
      </c>
      <c r="E415">
        <v>1</v>
      </c>
      <c r="F415">
        <v>1</v>
      </c>
      <c r="G415">
        <v>1</v>
      </c>
      <c r="H415">
        <v>2</v>
      </c>
      <c r="I415" t="s">
        <v>1364</v>
      </c>
      <c r="J415" t="s">
        <v>1365</v>
      </c>
      <c r="K415" t="s">
        <v>1366</v>
      </c>
      <c r="L415">
        <v>1368</v>
      </c>
      <c r="N415">
        <v>1011</v>
      </c>
      <c r="O415" t="s">
        <v>1100</v>
      </c>
      <c r="P415" t="s">
        <v>1100</v>
      </c>
      <c r="Q415">
        <v>1</v>
      </c>
      <c r="X415">
        <v>0.01</v>
      </c>
      <c r="Y415">
        <v>0</v>
      </c>
      <c r="Z415">
        <v>1558.39</v>
      </c>
      <c r="AA415">
        <v>563.72</v>
      </c>
      <c r="AB415">
        <v>0</v>
      </c>
      <c r="AC415">
        <v>0</v>
      </c>
      <c r="AD415">
        <v>1</v>
      </c>
      <c r="AE415">
        <v>0</v>
      </c>
      <c r="AF415" t="s">
        <v>3</v>
      </c>
      <c r="AG415">
        <v>0.01</v>
      </c>
      <c r="AH415">
        <v>2</v>
      </c>
      <c r="AI415">
        <v>448997475</v>
      </c>
      <c r="AJ415">
        <v>413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</row>
    <row r="416" spans="1:44" x14ac:dyDescent="0.2">
      <c r="A416">
        <f>ROW(Source!A228)</f>
        <v>228</v>
      </c>
      <c r="B416">
        <v>448997484</v>
      </c>
      <c r="C416">
        <v>448997471</v>
      </c>
      <c r="D416">
        <v>277945805</v>
      </c>
      <c r="E416">
        <v>1</v>
      </c>
      <c r="F416">
        <v>1</v>
      </c>
      <c r="G416">
        <v>1</v>
      </c>
      <c r="H416">
        <v>2</v>
      </c>
      <c r="I416" t="s">
        <v>1206</v>
      </c>
      <c r="J416" t="s">
        <v>1207</v>
      </c>
      <c r="K416" t="s">
        <v>1208</v>
      </c>
      <c r="L416">
        <v>1368</v>
      </c>
      <c r="N416">
        <v>1011</v>
      </c>
      <c r="O416" t="s">
        <v>1100</v>
      </c>
      <c r="P416" t="s">
        <v>1100</v>
      </c>
      <c r="Q416">
        <v>1</v>
      </c>
      <c r="X416">
        <v>0.02</v>
      </c>
      <c r="Y416">
        <v>0</v>
      </c>
      <c r="Z416">
        <v>477.92</v>
      </c>
      <c r="AA416">
        <v>490.51</v>
      </c>
      <c r="AB416">
        <v>0</v>
      </c>
      <c r="AC416">
        <v>0</v>
      </c>
      <c r="AD416">
        <v>1</v>
      </c>
      <c r="AE416">
        <v>0</v>
      </c>
      <c r="AF416" t="s">
        <v>3</v>
      </c>
      <c r="AG416">
        <v>0.02</v>
      </c>
      <c r="AH416">
        <v>2</v>
      </c>
      <c r="AI416">
        <v>448997476</v>
      </c>
      <c r="AJ416">
        <v>414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</row>
    <row r="417" spans="1:44" x14ac:dyDescent="0.2">
      <c r="A417">
        <f>ROW(Source!A228)</f>
        <v>228</v>
      </c>
      <c r="B417">
        <v>448997485</v>
      </c>
      <c r="C417">
        <v>448997471</v>
      </c>
      <c r="D417">
        <v>277946526</v>
      </c>
      <c r="E417">
        <v>1</v>
      </c>
      <c r="F417">
        <v>1</v>
      </c>
      <c r="G417">
        <v>1</v>
      </c>
      <c r="H417">
        <v>2</v>
      </c>
      <c r="I417" t="s">
        <v>1404</v>
      </c>
      <c r="J417" t="s">
        <v>1405</v>
      </c>
      <c r="K417" t="s">
        <v>1406</v>
      </c>
      <c r="L417">
        <v>1368</v>
      </c>
      <c r="N417">
        <v>1011</v>
      </c>
      <c r="O417" t="s">
        <v>1100</v>
      </c>
      <c r="P417" t="s">
        <v>1100</v>
      </c>
      <c r="Q417">
        <v>1</v>
      </c>
      <c r="X417">
        <v>0.65</v>
      </c>
      <c r="Y417">
        <v>0</v>
      </c>
      <c r="Z417">
        <v>6.11</v>
      </c>
      <c r="AA417">
        <v>0</v>
      </c>
      <c r="AB417">
        <v>0</v>
      </c>
      <c r="AC417">
        <v>0</v>
      </c>
      <c r="AD417">
        <v>1</v>
      </c>
      <c r="AE417">
        <v>0</v>
      </c>
      <c r="AF417" t="s">
        <v>3</v>
      </c>
      <c r="AG417">
        <v>0.65</v>
      </c>
      <c r="AH417">
        <v>2</v>
      </c>
      <c r="AI417">
        <v>448997477</v>
      </c>
      <c r="AJ417">
        <v>415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</row>
    <row r="418" spans="1:44" x14ac:dyDescent="0.2">
      <c r="A418">
        <f>ROW(Source!A228)</f>
        <v>228</v>
      </c>
      <c r="B418">
        <v>448997486</v>
      </c>
      <c r="C418">
        <v>448997471</v>
      </c>
      <c r="D418">
        <v>277896363</v>
      </c>
      <c r="E418">
        <v>1</v>
      </c>
      <c r="F418">
        <v>1</v>
      </c>
      <c r="G418">
        <v>1</v>
      </c>
      <c r="H418">
        <v>3</v>
      </c>
      <c r="I418" t="s">
        <v>1441</v>
      </c>
      <c r="J418" t="s">
        <v>1442</v>
      </c>
      <c r="K418" t="s">
        <v>1443</v>
      </c>
      <c r="L418">
        <v>1348</v>
      </c>
      <c r="N418">
        <v>1009</v>
      </c>
      <c r="O418" t="s">
        <v>83</v>
      </c>
      <c r="P418" t="s">
        <v>83</v>
      </c>
      <c r="Q418">
        <v>1000</v>
      </c>
      <c r="X418">
        <v>2.4E-2</v>
      </c>
      <c r="Y418">
        <v>124515.9</v>
      </c>
      <c r="Z418">
        <v>0</v>
      </c>
      <c r="AA418">
        <v>0</v>
      </c>
      <c r="AB418">
        <v>0</v>
      </c>
      <c r="AC418">
        <v>0</v>
      </c>
      <c r="AD418">
        <v>1</v>
      </c>
      <c r="AE418">
        <v>0</v>
      </c>
      <c r="AF418" t="s">
        <v>135</v>
      </c>
      <c r="AG418">
        <v>0</v>
      </c>
      <c r="AH418">
        <v>2</v>
      </c>
      <c r="AI418">
        <v>448997478</v>
      </c>
      <c r="AJ418">
        <v>416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</row>
    <row r="419" spans="1:44" x14ac:dyDescent="0.2">
      <c r="A419">
        <f>ROW(Source!A228)</f>
        <v>228</v>
      </c>
      <c r="B419">
        <v>448997487</v>
      </c>
      <c r="C419">
        <v>448997471</v>
      </c>
      <c r="D419">
        <v>277896835</v>
      </c>
      <c r="E419">
        <v>1</v>
      </c>
      <c r="F419">
        <v>1</v>
      </c>
      <c r="G419">
        <v>1</v>
      </c>
      <c r="H419">
        <v>3</v>
      </c>
      <c r="I419" t="s">
        <v>1347</v>
      </c>
      <c r="J419" t="s">
        <v>1348</v>
      </c>
      <c r="K419" t="s">
        <v>1349</v>
      </c>
      <c r="L419">
        <v>1348</v>
      </c>
      <c r="N419">
        <v>1009</v>
      </c>
      <c r="O419" t="s">
        <v>83</v>
      </c>
      <c r="P419" t="s">
        <v>83</v>
      </c>
      <c r="Q419">
        <v>1000</v>
      </c>
      <c r="X419">
        <v>1.2E-2</v>
      </c>
      <c r="Y419">
        <v>98526.45</v>
      </c>
      <c r="Z419">
        <v>0</v>
      </c>
      <c r="AA419">
        <v>0</v>
      </c>
      <c r="AB419">
        <v>0</v>
      </c>
      <c r="AC419">
        <v>0</v>
      </c>
      <c r="AD419">
        <v>1</v>
      </c>
      <c r="AE419">
        <v>0</v>
      </c>
      <c r="AF419" t="s">
        <v>135</v>
      </c>
      <c r="AG419">
        <v>0</v>
      </c>
      <c r="AH419">
        <v>2</v>
      </c>
      <c r="AI419">
        <v>448997479</v>
      </c>
      <c r="AJ419">
        <v>417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</row>
    <row r="420" spans="1:44" x14ac:dyDescent="0.2">
      <c r="A420">
        <f>ROW(Source!A229)</f>
        <v>229</v>
      </c>
      <c r="B420">
        <v>448997497</v>
      </c>
      <c r="C420">
        <v>448997488</v>
      </c>
      <c r="D420">
        <v>327091175</v>
      </c>
      <c r="E420">
        <v>112</v>
      </c>
      <c r="F420">
        <v>1</v>
      </c>
      <c r="G420">
        <v>1</v>
      </c>
      <c r="H420">
        <v>1</v>
      </c>
      <c r="I420" t="s">
        <v>1413</v>
      </c>
      <c r="J420" t="s">
        <v>3</v>
      </c>
      <c r="K420" t="s">
        <v>1444</v>
      </c>
      <c r="L420">
        <v>1191</v>
      </c>
      <c r="N420">
        <v>1013</v>
      </c>
      <c r="O420" t="s">
        <v>1203</v>
      </c>
      <c r="P420" t="s">
        <v>1203</v>
      </c>
      <c r="Q420">
        <v>1</v>
      </c>
      <c r="X420">
        <v>5.38</v>
      </c>
      <c r="Y420">
        <v>0</v>
      </c>
      <c r="Z420">
        <v>0</v>
      </c>
      <c r="AA420">
        <v>0</v>
      </c>
      <c r="AB420">
        <v>463.05</v>
      </c>
      <c r="AC420">
        <v>0</v>
      </c>
      <c r="AD420">
        <v>1</v>
      </c>
      <c r="AE420">
        <v>1</v>
      </c>
      <c r="AF420" t="s">
        <v>3</v>
      </c>
      <c r="AG420">
        <v>5.38</v>
      </c>
      <c r="AH420">
        <v>2</v>
      </c>
      <c r="AI420">
        <v>448997489</v>
      </c>
      <c r="AJ420">
        <v>418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</row>
    <row r="421" spans="1:44" x14ac:dyDescent="0.2">
      <c r="A421">
        <f>ROW(Source!A229)</f>
        <v>229</v>
      </c>
      <c r="B421">
        <v>448997498</v>
      </c>
      <c r="C421">
        <v>448997488</v>
      </c>
      <c r="D421">
        <v>327091406</v>
      </c>
      <c r="E421">
        <v>112</v>
      </c>
      <c r="F421">
        <v>1</v>
      </c>
      <c r="G421">
        <v>1</v>
      </c>
      <c r="H421">
        <v>1</v>
      </c>
      <c r="I421" t="s">
        <v>1204</v>
      </c>
      <c r="J421" t="s">
        <v>3</v>
      </c>
      <c r="K421" t="s">
        <v>1205</v>
      </c>
      <c r="L421">
        <v>1191</v>
      </c>
      <c r="N421">
        <v>1013</v>
      </c>
      <c r="O421" t="s">
        <v>1203</v>
      </c>
      <c r="P421" t="s">
        <v>1203</v>
      </c>
      <c r="Q421">
        <v>1</v>
      </c>
      <c r="X421">
        <v>0.02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1</v>
      </c>
      <c r="AE421">
        <v>2</v>
      </c>
      <c r="AF421" t="s">
        <v>3</v>
      </c>
      <c r="AG421">
        <v>0.02</v>
      </c>
      <c r="AH421">
        <v>2</v>
      </c>
      <c r="AI421">
        <v>448997490</v>
      </c>
      <c r="AJ421">
        <v>419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</row>
    <row r="422" spans="1:44" x14ac:dyDescent="0.2">
      <c r="A422">
        <f>ROW(Source!A229)</f>
        <v>229</v>
      </c>
      <c r="B422">
        <v>448997499</v>
      </c>
      <c r="C422">
        <v>448997488</v>
      </c>
      <c r="D422">
        <v>327211634</v>
      </c>
      <c r="E422">
        <v>1</v>
      </c>
      <c r="F422">
        <v>1</v>
      </c>
      <c r="G422">
        <v>1</v>
      </c>
      <c r="H422">
        <v>2</v>
      </c>
      <c r="I422" t="s">
        <v>1401</v>
      </c>
      <c r="J422" t="s">
        <v>1402</v>
      </c>
      <c r="K422" t="s">
        <v>1403</v>
      </c>
      <c r="L422">
        <v>1368</v>
      </c>
      <c r="N422">
        <v>1011</v>
      </c>
      <c r="O422" t="s">
        <v>1100</v>
      </c>
      <c r="P422" t="s">
        <v>1100</v>
      </c>
      <c r="Q422">
        <v>1</v>
      </c>
      <c r="X422">
        <v>0.01</v>
      </c>
      <c r="Y422">
        <v>0</v>
      </c>
      <c r="Z422">
        <v>6.62</v>
      </c>
      <c r="AA422">
        <v>0</v>
      </c>
      <c r="AB422">
        <v>0</v>
      </c>
      <c r="AC422">
        <v>0</v>
      </c>
      <c r="AD422">
        <v>1</v>
      </c>
      <c r="AE422">
        <v>0</v>
      </c>
      <c r="AF422" t="s">
        <v>3</v>
      </c>
      <c r="AG422">
        <v>0.01</v>
      </c>
      <c r="AH422">
        <v>2</v>
      </c>
      <c r="AI422">
        <v>448997491</v>
      </c>
      <c r="AJ422">
        <v>420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</row>
    <row r="423" spans="1:44" x14ac:dyDescent="0.2">
      <c r="A423">
        <f>ROW(Source!A229)</f>
        <v>229</v>
      </c>
      <c r="B423">
        <v>448997500</v>
      </c>
      <c r="C423">
        <v>448997488</v>
      </c>
      <c r="D423">
        <v>327211651</v>
      </c>
      <c r="E423">
        <v>1</v>
      </c>
      <c r="F423">
        <v>1</v>
      </c>
      <c r="G423">
        <v>1</v>
      </c>
      <c r="H423">
        <v>2</v>
      </c>
      <c r="I423" t="s">
        <v>1364</v>
      </c>
      <c r="J423" t="s">
        <v>1365</v>
      </c>
      <c r="K423" t="s">
        <v>1366</v>
      </c>
      <c r="L423">
        <v>1368</v>
      </c>
      <c r="N423">
        <v>1011</v>
      </c>
      <c r="O423" t="s">
        <v>1100</v>
      </c>
      <c r="P423" t="s">
        <v>1100</v>
      </c>
      <c r="Q423">
        <v>1</v>
      </c>
      <c r="X423">
        <v>0.01</v>
      </c>
      <c r="Y423">
        <v>0</v>
      </c>
      <c r="Z423">
        <v>1558.39</v>
      </c>
      <c r="AA423">
        <v>563.72</v>
      </c>
      <c r="AB423">
        <v>0</v>
      </c>
      <c r="AC423">
        <v>0</v>
      </c>
      <c r="AD423">
        <v>1</v>
      </c>
      <c r="AE423">
        <v>0</v>
      </c>
      <c r="AF423" t="s">
        <v>3</v>
      </c>
      <c r="AG423">
        <v>0.01</v>
      </c>
      <c r="AH423">
        <v>2</v>
      </c>
      <c r="AI423">
        <v>448997492</v>
      </c>
      <c r="AJ423">
        <v>421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</row>
    <row r="424" spans="1:44" x14ac:dyDescent="0.2">
      <c r="A424">
        <f>ROW(Source!A229)</f>
        <v>229</v>
      </c>
      <c r="B424">
        <v>448997501</v>
      </c>
      <c r="C424">
        <v>448997488</v>
      </c>
      <c r="D424">
        <v>327212380</v>
      </c>
      <c r="E424">
        <v>1</v>
      </c>
      <c r="F424">
        <v>1</v>
      </c>
      <c r="G424">
        <v>1</v>
      </c>
      <c r="H424">
        <v>2</v>
      </c>
      <c r="I424" t="s">
        <v>1206</v>
      </c>
      <c r="J424" t="s">
        <v>1207</v>
      </c>
      <c r="K424" t="s">
        <v>1208</v>
      </c>
      <c r="L424">
        <v>1368</v>
      </c>
      <c r="N424">
        <v>1011</v>
      </c>
      <c r="O424" t="s">
        <v>1100</v>
      </c>
      <c r="P424" t="s">
        <v>1100</v>
      </c>
      <c r="Q424">
        <v>1</v>
      </c>
      <c r="X424">
        <v>0.01</v>
      </c>
      <c r="Y424">
        <v>0</v>
      </c>
      <c r="Z424">
        <v>477.92</v>
      </c>
      <c r="AA424">
        <v>490.51</v>
      </c>
      <c r="AB424">
        <v>0</v>
      </c>
      <c r="AC424">
        <v>0</v>
      </c>
      <c r="AD424">
        <v>1</v>
      </c>
      <c r="AE424">
        <v>0</v>
      </c>
      <c r="AF424" t="s">
        <v>3</v>
      </c>
      <c r="AG424">
        <v>0.01</v>
      </c>
      <c r="AH424">
        <v>2</v>
      </c>
      <c r="AI424">
        <v>448997493</v>
      </c>
      <c r="AJ424">
        <v>422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</row>
    <row r="425" spans="1:44" x14ac:dyDescent="0.2">
      <c r="A425">
        <f>ROW(Source!A229)</f>
        <v>229</v>
      </c>
      <c r="B425">
        <v>448997502</v>
      </c>
      <c r="C425">
        <v>448997488</v>
      </c>
      <c r="D425">
        <v>327212931</v>
      </c>
      <c r="E425">
        <v>1</v>
      </c>
      <c r="F425">
        <v>1</v>
      </c>
      <c r="G425">
        <v>1</v>
      </c>
      <c r="H425">
        <v>2</v>
      </c>
      <c r="I425" t="s">
        <v>1404</v>
      </c>
      <c r="J425" t="s">
        <v>1432</v>
      </c>
      <c r="K425" t="s">
        <v>1406</v>
      </c>
      <c r="L425">
        <v>1368</v>
      </c>
      <c r="N425">
        <v>1011</v>
      </c>
      <c r="O425" t="s">
        <v>1100</v>
      </c>
      <c r="P425" t="s">
        <v>1100</v>
      </c>
      <c r="Q425">
        <v>1</v>
      </c>
      <c r="X425">
        <v>0.65</v>
      </c>
      <c r="Y425">
        <v>0</v>
      </c>
      <c r="Z425">
        <v>6.11</v>
      </c>
      <c r="AA425">
        <v>0</v>
      </c>
      <c r="AB425">
        <v>0</v>
      </c>
      <c r="AC425">
        <v>0</v>
      </c>
      <c r="AD425">
        <v>1</v>
      </c>
      <c r="AE425">
        <v>0</v>
      </c>
      <c r="AF425" t="s">
        <v>3</v>
      </c>
      <c r="AG425">
        <v>0.65</v>
      </c>
      <c r="AH425">
        <v>2</v>
      </c>
      <c r="AI425">
        <v>448997494</v>
      </c>
      <c r="AJ425">
        <v>423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</row>
    <row r="426" spans="1:44" x14ac:dyDescent="0.2">
      <c r="A426">
        <f>ROW(Source!A229)</f>
        <v>229</v>
      </c>
      <c r="B426">
        <v>448997503</v>
      </c>
      <c r="C426">
        <v>448997488</v>
      </c>
      <c r="D426">
        <v>327181433</v>
      </c>
      <c r="E426">
        <v>1</v>
      </c>
      <c r="F426">
        <v>1</v>
      </c>
      <c r="G426">
        <v>1</v>
      </c>
      <c r="H426">
        <v>3</v>
      </c>
      <c r="I426" t="s">
        <v>1445</v>
      </c>
      <c r="J426" t="s">
        <v>1446</v>
      </c>
      <c r="K426" t="s">
        <v>1447</v>
      </c>
      <c r="L426">
        <v>1348</v>
      </c>
      <c r="N426">
        <v>1009</v>
      </c>
      <c r="O426" t="s">
        <v>83</v>
      </c>
      <c r="P426" t="s">
        <v>83</v>
      </c>
      <c r="Q426">
        <v>1000</v>
      </c>
      <c r="X426">
        <v>8.9999999999999993E-3</v>
      </c>
      <c r="Y426">
        <v>104389.33</v>
      </c>
      <c r="Z426">
        <v>0</v>
      </c>
      <c r="AA426">
        <v>0</v>
      </c>
      <c r="AB426">
        <v>0</v>
      </c>
      <c r="AC426">
        <v>0</v>
      </c>
      <c r="AD426">
        <v>1</v>
      </c>
      <c r="AE426">
        <v>0</v>
      </c>
      <c r="AF426" t="s">
        <v>135</v>
      </c>
      <c r="AG426">
        <v>0</v>
      </c>
      <c r="AH426">
        <v>2</v>
      </c>
      <c r="AI426">
        <v>448997495</v>
      </c>
      <c r="AJ426">
        <v>424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</row>
    <row r="427" spans="1:44" x14ac:dyDescent="0.2">
      <c r="A427">
        <f>ROW(Source!A229)</f>
        <v>229</v>
      </c>
      <c r="B427">
        <v>448997504</v>
      </c>
      <c r="C427">
        <v>448997488</v>
      </c>
      <c r="D427">
        <v>327181678</v>
      </c>
      <c r="E427">
        <v>1</v>
      </c>
      <c r="F427">
        <v>1</v>
      </c>
      <c r="G427">
        <v>1</v>
      </c>
      <c r="H427">
        <v>3</v>
      </c>
      <c r="I427" t="s">
        <v>1407</v>
      </c>
      <c r="J427" t="s">
        <v>1408</v>
      </c>
      <c r="K427" t="s">
        <v>1409</v>
      </c>
      <c r="L427">
        <v>1348</v>
      </c>
      <c r="N427">
        <v>1009</v>
      </c>
      <c r="O427" t="s">
        <v>83</v>
      </c>
      <c r="P427" t="s">
        <v>83</v>
      </c>
      <c r="Q427">
        <v>1000</v>
      </c>
      <c r="X427">
        <v>1.4E-3</v>
      </c>
      <c r="Y427">
        <v>75885.63</v>
      </c>
      <c r="Z427">
        <v>0</v>
      </c>
      <c r="AA427">
        <v>0</v>
      </c>
      <c r="AB427">
        <v>0</v>
      </c>
      <c r="AC427">
        <v>0</v>
      </c>
      <c r="AD427">
        <v>1</v>
      </c>
      <c r="AE427">
        <v>0</v>
      </c>
      <c r="AF427" t="s">
        <v>135</v>
      </c>
      <c r="AG427">
        <v>0</v>
      </c>
      <c r="AH427">
        <v>2</v>
      </c>
      <c r="AI427">
        <v>448997496</v>
      </c>
      <c r="AJ427">
        <v>425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</row>
    <row r="428" spans="1:44" x14ac:dyDescent="0.2">
      <c r="A428">
        <f>ROW(Source!A230)</f>
        <v>230</v>
      </c>
      <c r="B428">
        <v>448997507</v>
      </c>
      <c r="C428">
        <v>448997505</v>
      </c>
      <c r="D428">
        <v>277560234</v>
      </c>
      <c r="E428">
        <v>109</v>
      </c>
      <c r="F428">
        <v>1</v>
      </c>
      <c r="G428">
        <v>1</v>
      </c>
      <c r="H428">
        <v>1</v>
      </c>
      <c r="I428" t="s">
        <v>1387</v>
      </c>
      <c r="J428" t="s">
        <v>3</v>
      </c>
      <c r="K428" t="s">
        <v>1388</v>
      </c>
      <c r="L428">
        <v>1191</v>
      </c>
      <c r="N428">
        <v>1013</v>
      </c>
      <c r="O428" t="s">
        <v>1203</v>
      </c>
      <c r="P428" t="s">
        <v>1203</v>
      </c>
      <c r="Q428">
        <v>1</v>
      </c>
      <c r="X428">
        <v>25.7</v>
      </c>
      <c r="Y428">
        <v>0</v>
      </c>
      <c r="Z428">
        <v>0</v>
      </c>
      <c r="AA428">
        <v>0</v>
      </c>
      <c r="AB428">
        <v>398.99</v>
      </c>
      <c r="AC428">
        <v>0</v>
      </c>
      <c r="AD428">
        <v>1</v>
      </c>
      <c r="AE428">
        <v>1</v>
      </c>
      <c r="AF428" t="s">
        <v>3</v>
      </c>
      <c r="AG428">
        <v>25.7</v>
      </c>
      <c r="AH428">
        <v>2</v>
      </c>
      <c r="AI428">
        <v>448997506</v>
      </c>
      <c r="AJ428">
        <v>426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</row>
    <row r="429" spans="1:44" x14ac:dyDescent="0.2">
      <c r="A429">
        <f>ROW(Source!A231)</f>
        <v>231</v>
      </c>
      <c r="B429">
        <v>448997516</v>
      </c>
      <c r="C429">
        <v>448997508</v>
      </c>
      <c r="D429">
        <v>277560439</v>
      </c>
      <c r="E429">
        <v>109</v>
      </c>
      <c r="F429">
        <v>1</v>
      </c>
      <c r="G429">
        <v>1</v>
      </c>
      <c r="H429">
        <v>1</v>
      </c>
      <c r="I429" t="s">
        <v>1448</v>
      </c>
      <c r="J429" t="s">
        <v>3</v>
      </c>
      <c r="K429" t="s">
        <v>1449</v>
      </c>
      <c r="L429">
        <v>1369</v>
      </c>
      <c r="N429">
        <v>1013</v>
      </c>
      <c r="O429" t="s">
        <v>1450</v>
      </c>
      <c r="P429" t="s">
        <v>1450</v>
      </c>
      <c r="Q429">
        <v>1</v>
      </c>
      <c r="X429">
        <v>0.08</v>
      </c>
      <c r="Y429">
        <v>0</v>
      </c>
      <c r="Z429">
        <v>0</v>
      </c>
      <c r="AA429">
        <v>0</v>
      </c>
      <c r="AB429">
        <v>366.05</v>
      </c>
      <c r="AC429">
        <v>0</v>
      </c>
      <c r="AD429">
        <v>1</v>
      </c>
      <c r="AE429">
        <v>1</v>
      </c>
      <c r="AF429" t="s">
        <v>3</v>
      </c>
      <c r="AG429">
        <v>0.08</v>
      </c>
      <c r="AH429">
        <v>2</v>
      </c>
      <c r="AI429">
        <v>448997509</v>
      </c>
      <c r="AJ429">
        <v>427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</row>
    <row r="430" spans="1:44" x14ac:dyDescent="0.2">
      <c r="A430">
        <f>ROW(Source!A231)</f>
        <v>231</v>
      </c>
      <c r="B430">
        <v>448997517</v>
      </c>
      <c r="C430">
        <v>448997508</v>
      </c>
      <c r="D430">
        <v>277560448</v>
      </c>
      <c r="E430">
        <v>109</v>
      </c>
      <c r="F430">
        <v>1</v>
      </c>
      <c r="G430">
        <v>1</v>
      </c>
      <c r="H430">
        <v>1</v>
      </c>
      <c r="I430" t="s">
        <v>1451</v>
      </c>
      <c r="J430" t="s">
        <v>3</v>
      </c>
      <c r="K430" t="s">
        <v>1452</v>
      </c>
      <c r="L430">
        <v>1369</v>
      </c>
      <c r="N430">
        <v>1013</v>
      </c>
      <c r="O430" t="s">
        <v>1450</v>
      </c>
      <c r="P430" t="s">
        <v>1450</v>
      </c>
      <c r="Q430">
        <v>1</v>
      </c>
      <c r="X430">
        <v>4.12</v>
      </c>
      <c r="Y430">
        <v>0</v>
      </c>
      <c r="Z430">
        <v>0</v>
      </c>
      <c r="AA430">
        <v>0</v>
      </c>
      <c r="AB430">
        <v>435.6</v>
      </c>
      <c r="AC430">
        <v>0</v>
      </c>
      <c r="AD430">
        <v>1</v>
      </c>
      <c r="AE430">
        <v>1</v>
      </c>
      <c r="AF430" t="s">
        <v>3</v>
      </c>
      <c r="AG430">
        <v>4.12</v>
      </c>
      <c r="AH430">
        <v>2</v>
      </c>
      <c r="AI430">
        <v>448997510</v>
      </c>
      <c r="AJ430">
        <v>428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</row>
    <row r="431" spans="1:44" x14ac:dyDescent="0.2">
      <c r="A431">
        <f>ROW(Source!A231)</f>
        <v>231</v>
      </c>
      <c r="B431">
        <v>448997518</v>
      </c>
      <c r="C431">
        <v>448997508</v>
      </c>
      <c r="D431">
        <v>277560452</v>
      </c>
      <c r="E431">
        <v>109</v>
      </c>
      <c r="F431">
        <v>1</v>
      </c>
      <c r="G431">
        <v>1</v>
      </c>
      <c r="H431">
        <v>1</v>
      </c>
      <c r="I431" t="s">
        <v>1453</v>
      </c>
      <c r="J431" t="s">
        <v>3</v>
      </c>
      <c r="K431" t="s">
        <v>1454</v>
      </c>
      <c r="L431">
        <v>1369</v>
      </c>
      <c r="N431">
        <v>1013</v>
      </c>
      <c r="O431" t="s">
        <v>1450</v>
      </c>
      <c r="P431" t="s">
        <v>1450</v>
      </c>
      <c r="Q431">
        <v>1</v>
      </c>
      <c r="X431">
        <v>9.7899999999999991</v>
      </c>
      <c r="Y431">
        <v>0</v>
      </c>
      <c r="Z431">
        <v>0</v>
      </c>
      <c r="AA431">
        <v>0</v>
      </c>
      <c r="AB431">
        <v>490.51</v>
      </c>
      <c r="AC431">
        <v>0</v>
      </c>
      <c r="AD431">
        <v>1</v>
      </c>
      <c r="AE431">
        <v>1</v>
      </c>
      <c r="AF431" t="s">
        <v>3</v>
      </c>
      <c r="AG431">
        <v>9.7899999999999991</v>
      </c>
      <c r="AH431">
        <v>2</v>
      </c>
      <c r="AI431">
        <v>448997511</v>
      </c>
      <c r="AJ431">
        <v>429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</row>
    <row r="432" spans="1:44" x14ac:dyDescent="0.2">
      <c r="A432">
        <f>ROW(Source!A231)</f>
        <v>231</v>
      </c>
      <c r="B432">
        <v>448997519</v>
      </c>
      <c r="C432">
        <v>448997508</v>
      </c>
      <c r="D432">
        <v>277560491</v>
      </c>
      <c r="E432">
        <v>109</v>
      </c>
      <c r="F432">
        <v>1</v>
      </c>
      <c r="G432">
        <v>1</v>
      </c>
      <c r="H432">
        <v>1</v>
      </c>
      <c r="I432" t="s">
        <v>1204</v>
      </c>
      <c r="J432" t="s">
        <v>3</v>
      </c>
      <c r="K432" t="s">
        <v>1205</v>
      </c>
      <c r="L432">
        <v>1191</v>
      </c>
      <c r="N432">
        <v>1013</v>
      </c>
      <c r="O432" t="s">
        <v>1203</v>
      </c>
      <c r="P432" t="s">
        <v>1203</v>
      </c>
      <c r="Q432">
        <v>1</v>
      </c>
      <c r="X432">
        <v>0.06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1</v>
      </c>
      <c r="AE432">
        <v>2</v>
      </c>
      <c r="AF432" t="s">
        <v>3</v>
      </c>
      <c r="AG432">
        <v>0.06</v>
      </c>
      <c r="AH432">
        <v>2</v>
      </c>
      <c r="AI432">
        <v>448997512</v>
      </c>
      <c r="AJ432">
        <v>430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</row>
    <row r="433" spans="1:44" x14ac:dyDescent="0.2">
      <c r="A433">
        <f>ROW(Source!A231)</f>
        <v>231</v>
      </c>
      <c r="B433">
        <v>448997520</v>
      </c>
      <c r="C433">
        <v>448997508</v>
      </c>
      <c r="D433">
        <v>277945805</v>
      </c>
      <c r="E433">
        <v>1</v>
      </c>
      <c r="F433">
        <v>1</v>
      </c>
      <c r="G433">
        <v>1</v>
      </c>
      <c r="H433">
        <v>2</v>
      </c>
      <c r="I433" t="s">
        <v>1206</v>
      </c>
      <c r="J433" t="s">
        <v>1207</v>
      </c>
      <c r="K433" t="s">
        <v>1208</v>
      </c>
      <c r="L433">
        <v>1368</v>
      </c>
      <c r="N433">
        <v>1011</v>
      </c>
      <c r="O433" t="s">
        <v>1100</v>
      </c>
      <c r="P433" t="s">
        <v>1100</v>
      </c>
      <c r="Q433">
        <v>1</v>
      </c>
      <c r="X433">
        <v>0.06</v>
      </c>
      <c r="Y433">
        <v>0</v>
      </c>
      <c r="Z433">
        <v>477.92</v>
      </c>
      <c r="AA433">
        <v>490.51</v>
      </c>
      <c r="AB433">
        <v>0</v>
      </c>
      <c r="AC433">
        <v>0</v>
      </c>
      <c r="AD433">
        <v>1</v>
      </c>
      <c r="AE433">
        <v>0</v>
      </c>
      <c r="AF433" t="s">
        <v>3</v>
      </c>
      <c r="AG433">
        <v>0.06</v>
      </c>
      <c r="AH433">
        <v>2</v>
      </c>
      <c r="AI433">
        <v>448997513</v>
      </c>
      <c r="AJ433">
        <v>431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</row>
    <row r="434" spans="1:44" x14ac:dyDescent="0.2">
      <c r="A434">
        <f>ROW(Source!A231)</f>
        <v>231</v>
      </c>
      <c r="B434">
        <v>448997521</v>
      </c>
      <c r="C434">
        <v>448997508</v>
      </c>
      <c r="D434">
        <v>277564243</v>
      </c>
      <c r="E434">
        <v>109</v>
      </c>
      <c r="F434">
        <v>1</v>
      </c>
      <c r="G434">
        <v>1</v>
      </c>
      <c r="H434">
        <v>3</v>
      </c>
      <c r="I434" t="s">
        <v>459</v>
      </c>
      <c r="J434" t="s">
        <v>3</v>
      </c>
      <c r="K434" t="s">
        <v>460</v>
      </c>
      <c r="L434">
        <v>1348</v>
      </c>
      <c r="N434">
        <v>1009</v>
      </c>
      <c r="O434" t="s">
        <v>83</v>
      </c>
      <c r="P434" t="s">
        <v>83</v>
      </c>
      <c r="Q434">
        <v>1000</v>
      </c>
      <c r="X434">
        <v>4.5999999999999999E-2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 t="s">
        <v>23</v>
      </c>
      <c r="AG434">
        <v>0</v>
      </c>
      <c r="AH434">
        <v>2</v>
      </c>
      <c r="AI434">
        <v>448997514</v>
      </c>
      <c r="AJ434">
        <v>432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</row>
    <row r="435" spans="1:44" x14ac:dyDescent="0.2">
      <c r="A435">
        <f>ROW(Source!A231)</f>
        <v>231</v>
      </c>
      <c r="B435">
        <v>448997522</v>
      </c>
      <c r="C435">
        <v>448997508</v>
      </c>
      <c r="D435">
        <v>277564261</v>
      </c>
      <c r="E435">
        <v>109</v>
      </c>
      <c r="F435">
        <v>1</v>
      </c>
      <c r="G435">
        <v>1</v>
      </c>
      <c r="H435">
        <v>3</v>
      </c>
      <c r="I435" t="s">
        <v>439</v>
      </c>
      <c r="J435" t="s">
        <v>3</v>
      </c>
      <c r="K435" t="s">
        <v>461</v>
      </c>
      <c r="L435">
        <v>1348</v>
      </c>
      <c r="N435">
        <v>1009</v>
      </c>
      <c r="O435" t="s">
        <v>83</v>
      </c>
      <c r="P435" t="s">
        <v>83</v>
      </c>
      <c r="Q435">
        <v>1000</v>
      </c>
      <c r="X435">
        <v>1.4E-2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 t="s">
        <v>23</v>
      </c>
      <c r="AG435">
        <v>0</v>
      </c>
      <c r="AH435">
        <v>2</v>
      </c>
      <c r="AI435">
        <v>448997515</v>
      </c>
      <c r="AJ435">
        <v>433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</row>
    <row r="436" spans="1:44" x14ac:dyDescent="0.2">
      <c r="A436">
        <f>ROW(Source!A234)</f>
        <v>234</v>
      </c>
      <c r="B436">
        <v>448997535</v>
      </c>
      <c r="C436">
        <v>448997525</v>
      </c>
      <c r="D436">
        <v>327091163</v>
      </c>
      <c r="E436">
        <v>112</v>
      </c>
      <c r="F436">
        <v>1</v>
      </c>
      <c r="G436">
        <v>1</v>
      </c>
      <c r="H436">
        <v>1</v>
      </c>
      <c r="I436" t="s">
        <v>1359</v>
      </c>
      <c r="J436" t="s">
        <v>3</v>
      </c>
      <c r="K436" t="s">
        <v>1455</v>
      </c>
      <c r="L436">
        <v>1191</v>
      </c>
      <c r="N436">
        <v>1013</v>
      </c>
      <c r="O436" t="s">
        <v>1203</v>
      </c>
      <c r="P436" t="s">
        <v>1203</v>
      </c>
      <c r="Q436">
        <v>1</v>
      </c>
      <c r="X436">
        <v>6.3</v>
      </c>
      <c r="Y436">
        <v>0</v>
      </c>
      <c r="Z436">
        <v>0</v>
      </c>
      <c r="AA436">
        <v>0</v>
      </c>
      <c r="AB436">
        <v>441.09</v>
      </c>
      <c r="AC436">
        <v>0</v>
      </c>
      <c r="AD436">
        <v>1</v>
      </c>
      <c r="AE436">
        <v>1</v>
      </c>
      <c r="AF436" t="s">
        <v>3</v>
      </c>
      <c r="AG436">
        <v>6.3</v>
      </c>
      <c r="AH436">
        <v>2</v>
      </c>
      <c r="AI436">
        <v>448997526</v>
      </c>
      <c r="AJ436">
        <v>434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</row>
    <row r="437" spans="1:44" x14ac:dyDescent="0.2">
      <c r="A437">
        <f>ROW(Source!A234)</f>
        <v>234</v>
      </c>
      <c r="B437">
        <v>448997536</v>
      </c>
      <c r="C437">
        <v>448997525</v>
      </c>
      <c r="D437">
        <v>327091406</v>
      </c>
      <c r="E437">
        <v>112</v>
      </c>
      <c r="F437">
        <v>1</v>
      </c>
      <c r="G437">
        <v>1</v>
      </c>
      <c r="H437">
        <v>1</v>
      </c>
      <c r="I437" t="s">
        <v>1204</v>
      </c>
      <c r="J437" t="s">
        <v>3</v>
      </c>
      <c r="K437" t="s">
        <v>1205</v>
      </c>
      <c r="L437">
        <v>1191</v>
      </c>
      <c r="N437">
        <v>1013</v>
      </c>
      <c r="O437" t="s">
        <v>1203</v>
      </c>
      <c r="P437" t="s">
        <v>1203</v>
      </c>
      <c r="Q437">
        <v>1</v>
      </c>
      <c r="X437">
        <v>0.08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1</v>
      </c>
      <c r="AE437">
        <v>2</v>
      </c>
      <c r="AF437" t="s">
        <v>3</v>
      </c>
      <c r="AG437">
        <v>0.08</v>
      </c>
      <c r="AH437">
        <v>2</v>
      </c>
      <c r="AI437">
        <v>448997527</v>
      </c>
      <c r="AJ437">
        <v>435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</row>
    <row r="438" spans="1:44" x14ac:dyDescent="0.2">
      <c r="A438">
        <f>ROW(Source!A234)</f>
        <v>234</v>
      </c>
      <c r="B438">
        <v>448997537</v>
      </c>
      <c r="C438">
        <v>448997525</v>
      </c>
      <c r="D438">
        <v>327211634</v>
      </c>
      <c r="E438">
        <v>1</v>
      </c>
      <c r="F438">
        <v>1</v>
      </c>
      <c r="G438">
        <v>1</v>
      </c>
      <c r="H438">
        <v>2</v>
      </c>
      <c r="I438" t="s">
        <v>1401</v>
      </c>
      <c r="J438" t="s">
        <v>1402</v>
      </c>
      <c r="K438" t="s">
        <v>1403</v>
      </c>
      <c r="L438">
        <v>1368</v>
      </c>
      <c r="N438">
        <v>1011</v>
      </c>
      <c r="O438" t="s">
        <v>1100</v>
      </c>
      <c r="P438" t="s">
        <v>1100</v>
      </c>
      <c r="Q438">
        <v>1</v>
      </c>
      <c r="X438">
        <v>0.09</v>
      </c>
      <c r="Y438">
        <v>0</v>
      </c>
      <c r="Z438">
        <v>6.62</v>
      </c>
      <c r="AA438">
        <v>0</v>
      </c>
      <c r="AB438">
        <v>0</v>
      </c>
      <c r="AC438">
        <v>0</v>
      </c>
      <c r="AD438">
        <v>1</v>
      </c>
      <c r="AE438">
        <v>0</v>
      </c>
      <c r="AF438" t="s">
        <v>3</v>
      </c>
      <c r="AG438">
        <v>0.09</v>
      </c>
      <c r="AH438">
        <v>2</v>
      </c>
      <c r="AI438">
        <v>448997528</v>
      </c>
      <c r="AJ438">
        <v>436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</row>
    <row r="439" spans="1:44" x14ac:dyDescent="0.2">
      <c r="A439">
        <f>ROW(Source!A234)</f>
        <v>234</v>
      </c>
      <c r="B439">
        <v>448997538</v>
      </c>
      <c r="C439">
        <v>448997525</v>
      </c>
      <c r="D439">
        <v>327212380</v>
      </c>
      <c r="E439">
        <v>1</v>
      </c>
      <c r="F439">
        <v>1</v>
      </c>
      <c r="G439">
        <v>1</v>
      </c>
      <c r="H439">
        <v>2</v>
      </c>
      <c r="I439" t="s">
        <v>1206</v>
      </c>
      <c r="J439" t="s">
        <v>1207</v>
      </c>
      <c r="K439" t="s">
        <v>1208</v>
      </c>
      <c r="L439">
        <v>1368</v>
      </c>
      <c r="N439">
        <v>1011</v>
      </c>
      <c r="O439" t="s">
        <v>1100</v>
      </c>
      <c r="P439" t="s">
        <v>1100</v>
      </c>
      <c r="Q439">
        <v>1</v>
      </c>
      <c r="X439">
        <v>0.08</v>
      </c>
      <c r="Y439">
        <v>0</v>
      </c>
      <c r="Z439">
        <v>477.92</v>
      </c>
      <c r="AA439">
        <v>490.51</v>
      </c>
      <c r="AB439">
        <v>0</v>
      </c>
      <c r="AC439">
        <v>0</v>
      </c>
      <c r="AD439">
        <v>1</v>
      </c>
      <c r="AE439">
        <v>0</v>
      </c>
      <c r="AF439" t="s">
        <v>3</v>
      </c>
      <c r="AG439">
        <v>0.08</v>
      </c>
      <c r="AH439">
        <v>2</v>
      </c>
      <c r="AI439">
        <v>448997529</v>
      </c>
      <c r="AJ439">
        <v>437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</row>
    <row r="440" spans="1:44" x14ac:dyDescent="0.2">
      <c r="A440">
        <f>ROW(Source!A234)</f>
        <v>234</v>
      </c>
      <c r="B440">
        <v>448997539</v>
      </c>
      <c r="C440">
        <v>448997525</v>
      </c>
      <c r="D440">
        <v>327212587</v>
      </c>
      <c r="E440">
        <v>1</v>
      </c>
      <c r="F440">
        <v>1</v>
      </c>
      <c r="G440">
        <v>1</v>
      </c>
      <c r="H440">
        <v>2</v>
      </c>
      <c r="I440" t="s">
        <v>1456</v>
      </c>
      <c r="J440" t="s">
        <v>1457</v>
      </c>
      <c r="K440" t="s">
        <v>1458</v>
      </c>
      <c r="L440">
        <v>1368</v>
      </c>
      <c r="N440">
        <v>1011</v>
      </c>
      <c r="O440" t="s">
        <v>1100</v>
      </c>
      <c r="P440" t="s">
        <v>1100</v>
      </c>
      <c r="Q440">
        <v>1</v>
      </c>
      <c r="X440">
        <v>2.81</v>
      </c>
      <c r="Y440">
        <v>0</v>
      </c>
      <c r="Z440">
        <v>12.99</v>
      </c>
      <c r="AA440">
        <v>0</v>
      </c>
      <c r="AB440">
        <v>0</v>
      </c>
      <c r="AC440">
        <v>0</v>
      </c>
      <c r="AD440">
        <v>1</v>
      </c>
      <c r="AE440">
        <v>0</v>
      </c>
      <c r="AF440" t="s">
        <v>3</v>
      </c>
      <c r="AG440">
        <v>2.81</v>
      </c>
      <c r="AH440">
        <v>2</v>
      </c>
      <c r="AI440">
        <v>448997530</v>
      </c>
      <c r="AJ440">
        <v>438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</row>
    <row r="441" spans="1:44" x14ac:dyDescent="0.2">
      <c r="A441">
        <f>ROW(Source!A234)</f>
        <v>234</v>
      </c>
      <c r="B441">
        <v>448997540</v>
      </c>
      <c r="C441">
        <v>448997525</v>
      </c>
      <c r="D441">
        <v>327212931</v>
      </c>
      <c r="E441">
        <v>1</v>
      </c>
      <c r="F441">
        <v>1</v>
      </c>
      <c r="G441">
        <v>1</v>
      </c>
      <c r="H441">
        <v>2</v>
      </c>
      <c r="I441" t="s">
        <v>1404</v>
      </c>
      <c r="J441" t="s">
        <v>1432</v>
      </c>
      <c r="K441" t="s">
        <v>1406</v>
      </c>
      <c r="L441">
        <v>1368</v>
      </c>
      <c r="N441">
        <v>1011</v>
      </c>
      <c r="O441" t="s">
        <v>1100</v>
      </c>
      <c r="P441" t="s">
        <v>1100</v>
      </c>
      <c r="Q441">
        <v>1</v>
      </c>
      <c r="X441">
        <v>5.63</v>
      </c>
      <c r="Y441">
        <v>0</v>
      </c>
      <c r="Z441">
        <v>6.11</v>
      </c>
      <c r="AA441">
        <v>0</v>
      </c>
      <c r="AB441">
        <v>0</v>
      </c>
      <c r="AC441">
        <v>0</v>
      </c>
      <c r="AD441">
        <v>1</v>
      </c>
      <c r="AE441">
        <v>0</v>
      </c>
      <c r="AF441" t="s">
        <v>3</v>
      </c>
      <c r="AG441">
        <v>5.63</v>
      </c>
      <c r="AH441">
        <v>2</v>
      </c>
      <c r="AI441">
        <v>448997531</v>
      </c>
      <c r="AJ441">
        <v>439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</row>
    <row r="442" spans="1:44" x14ac:dyDescent="0.2">
      <c r="A442">
        <f>ROW(Source!A234)</f>
        <v>234</v>
      </c>
      <c r="B442">
        <v>448997541</v>
      </c>
      <c r="C442">
        <v>448997525</v>
      </c>
      <c r="D442">
        <v>327165978</v>
      </c>
      <c r="E442">
        <v>1</v>
      </c>
      <c r="F442">
        <v>1</v>
      </c>
      <c r="G442">
        <v>1</v>
      </c>
      <c r="H442">
        <v>3</v>
      </c>
      <c r="I442" t="s">
        <v>1393</v>
      </c>
      <c r="J442" t="s">
        <v>1394</v>
      </c>
      <c r="K442" t="s">
        <v>1395</v>
      </c>
      <c r="L442">
        <v>1346</v>
      </c>
      <c r="N442">
        <v>1009</v>
      </c>
      <c r="O442" t="s">
        <v>441</v>
      </c>
      <c r="P442" t="s">
        <v>441</v>
      </c>
      <c r="Q442">
        <v>1</v>
      </c>
      <c r="X442">
        <v>0.41</v>
      </c>
      <c r="Y442">
        <v>56.11</v>
      </c>
      <c r="Z442">
        <v>0</v>
      </c>
      <c r="AA442">
        <v>0</v>
      </c>
      <c r="AB442">
        <v>0</v>
      </c>
      <c r="AC442">
        <v>0</v>
      </c>
      <c r="AD442">
        <v>1</v>
      </c>
      <c r="AE442">
        <v>0</v>
      </c>
      <c r="AF442" t="s">
        <v>135</v>
      </c>
      <c r="AG442">
        <v>0</v>
      </c>
      <c r="AH442">
        <v>2</v>
      </c>
      <c r="AI442">
        <v>448997532</v>
      </c>
      <c r="AJ442">
        <v>440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</row>
    <row r="443" spans="1:44" x14ac:dyDescent="0.2">
      <c r="A443">
        <f>ROW(Source!A234)</f>
        <v>234</v>
      </c>
      <c r="B443">
        <v>448997542</v>
      </c>
      <c r="C443">
        <v>448997525</v>
      </c>
      <c r="D443">
        <v>327095009</v>
      </c>
      <c r="E443">
        <v>112</v>
      </c>
      <c r="F443">
        <v>1</v>
      </c>
      <c r="G443">
        <v>1</v>
      </c>
      <c r="H443">
        <v>3</v>
      </c>
      <c r="I443" t="s">
        <v>467</v>
      </c>
      <c r="J443" t="s">
        <v>3</v>
      </c>
      <c r="K443" t="s">
        <v>468</v>
      </c>
      <c r="L443">
        <v>1348</v>
      </c>
      <c r="N443">
        <v>1009</v>
      </c>
      <c r="O443" t="s">
        <v>83</v>
      </c>
      <c r="P443" t="s">
        <v>83</v>
      </c>
      <c r="Q443">
        <v>1000</v>
      </c>
      <c r="X443">
        <v>3.2300000000000002E-2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 t="s">
        <v>135</v>
      </c>
      <c r="AG443">
        <v>0</v>
      </c>
      <c r="AH443">
        <v>2</v>
      </c>
      <c r="AI443">
        <v>448997533</v>
      </c>
      <c r="AJ443">
        <v>441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</row>
    <row r="444" spans="1:44" x14ac:dyDescent="0.2">
      <c r="A444">
        <f>ROW(Source!A234)</f>
        <v>234</v>
      </c>
      <c r="B444">
        <v>448997543</v>
      </c>
      <c r="C444">
        <v>448997525</v>
      </c>
      <c r="D444">
        <v>327181726</v>
      </c>
      <c r="E444">
        <v>1</v>
      </c>
      <c r="F444">
        <v>1</v>
      </c>
      <c r="G444">
        <v>1</v>
      </c>
      <c r="H444">
        <v>3</v>
      </c>
      <c r="I444" t="s">
        <v>1418</v>
      </c>
      <c r="J444" t="s">
        <v>1419</v>
      </c>
      <c r="K444" t="s">
        <v>1420</v>
      </c>
      <c r="L444">
        <v>1346</v>
      </c>
      <c r="N444">
        <v>1009</v>
      </c>
      <c r="O444" t="s">
        <v>441</v>
      </c>
      <c r="P444" t="s">
        <v>441</v>
      </c>
      <c r="Q444">
        <v>1</v>
      </c>
      <c r="X444">
        <v>1.1000000000000001</v>
      </c>
      <c r="Y444">
        <v>60.6</v>
      </c>
      <c r="Z444">
        <v>0</v>
      </c>
      <c r="AA444">
        <v>0</v>
      </c>
      <c r="AB444">
        <v>0</v>
      </c>
      <c r="AC444">
        <v>0</v>
      </c>
      <c r="AD444">
        <v>1</v>
      </c>
      <c r="AE444">
        <v>0</v>
      </c>
      <c r="AF444" t="s">
        <v>135</v>
      </c>
      <c r="AG444">
        <v>0</v>
      </c>
      <c r="AH444">
        <v>2</v>
      </c>
      <c r="AI444">
        <v>448997534</v>
      </c>
      <c r="AJ444">
        <v>442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</row>
    <row r="445" spans="1:44" x14ac:dyDescent="0.2">
      <c r="A445">
        <f>ROW(Source!A236)</f>
        <v>236</v>
      </c>
      <c r="B445">
        <v>448997553</v>
      </c>
      <c r="C445">
        <v>448997545</v>
      </c>
      <c r="D445">
        <v>277560295</v>
      </c>
      <c r="E445">
        <v>109</v>
      </c>
      <c r="F445">
        <v>1</v>
      </c>
      <c r="G445">
        <v>1</v>
      </c>
      <c r="H445">
        <v>1</v>
      </c>
      <c r="I445" t="s">
        <v>1459</v>
      </c>
      <c r="J445" t="s">
        <v>3</v>
      </c>
      <c r="K445" t="s">
        <v>1460</v>
      </c>
      <c r="L445">
        <v>1191</v>
      </c>
      <c r="N445">
        <v>1013</v>
      </c>
      <c r="O445" t="s">
        <v>1203</v>
      </c>
      <c r="P445" t="s">
        <v>1203</v>
      </c>
      <c r="Q445">
        <v>1</v>
      </c>
      <c r="X445">
        <v>9.24</v>
      </c>
      <c r="Y445">
        <v>0</v>
      </c>
      <c r="Z445">
        <v>0</v>
      </c>
      <c r="AA445">
        <v>0</v>
      </c>
      <c r="AB445">
        <v>474.03</v>
      </c>
      <c r="AC445">
        <v>0</v>
      </c>
      <c r="AD445">
        <v>1</v>
      </c>
      <c r="AE445">
        <v>1</v>
      </c>
      <c r="AF445" t="s">
        <v>3</v>
      </c>
      <c r="AG445">
        <v>9.24</v>
      </c>
      <c r="AH445">
        <v>2</v>
      </c>
      <c r="AI445">
        <v>448997546</v>
      </c>
      <c r="AJ445">
        <v>443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</row>
    <row r="446" spans="1:44" x14ac:dyDescent="0.2">
      <c r="A446">
        <f>ROW(Source!A236)</f>
        <v>236</v>
      </c>
      <c r="B446">
        <v>448997554</v>
      </c>
      <c r="C446">
        <v>448997545</v>
      </c>
      <c r="D446">
        <v>277560491</v>
      </c>
      <c r="E446">
        <v>109</v>
      </c>
      <c r="F446">
        <v>1</v>
      </c>
      <c r="G446">
        <v>1</v>
      </c>
      <c r="H446">
        <v>1</v>
      </c>
      <c r="I446" t="s">
        <v>1204</v>
      </c>
      <c r="J446" t="s">
        <v>3</v>
      </c>
      <c r="K446" t="s">
        <v>1205</v>
      </c>
      <c r="L446">
        <v>1191</v>
      </c>
      <c r="N446">
        <v>1013</v>
      </c>
      <c r="O446" t="s">
        <v>1203</v>
      </c>
      <c r="P446" t="s">
        <v>1203</v>
      </c>
      <c r="Q446">
        <v>1</v>
      </c>
      <c r="X446">
        <v>0.1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1</v>
      </c>
      <c r="AE446">
        <v>2</v>
      </c>
      <c r="AF446" t="s">
        <v>3</v>
      </c>
      <c r="AG446">
        <v>0.1</v>
      </c>
      <c r="AH446">
        <v>2</v>
      </c>
      <c r="AI446">
        <v>448997547</v>
      </c>
      <c r="AJ446">
        <v>444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</row>
    <row r="447" spans="1:44" x14ac:dyDescent="0.2">
      <c r="A447">
        <f>ROW(Source!A236)</f>
        <v>236</v>
      </c>
      <c r="B447">
        <v>448997555</v>
      </c>
      <c r="C447">
        <v>448997545</v>
      </c>
      <c r="D447">
        <v>277944814</v>
      </c>
      <c r="E447">
        <v>1</v>
      </c>
      <c r="F447">
        <v>1</v>
      </c>
      <c r="G447">
        <v>1</v>
      </c>
      <c r="H447">
        <v>2</v>
      </c>
      <c r="I447" t="s">
        <v>1401</v>
      </c>
      <c r="J447" t="s">
        <v>1402</v>
      </c>
      <c r="K447" t="s">
        <v>1403</v>
      </c>
      <c r="L447">
        <v>1368</v>
      </c>
      <c r="N447">
        <v>1011</v>
      </c>
      <c r="O447" t="s">
        <v>1100</v>
      </c>
      <c r="P447" t="s">
        <v>1100</v>
      </c>
      <c r="Q447">
        <v>1</v>
      </c>
      <c r="X447">
        <v>0.11</v>
      </c>
      <c r="Y447">
        <v>0</v>
      </c>
      <c r="Z447">
        <v>6.62</v>
      </c>
      <c r="AA447">
        <v>0</v>
      </c>
      <c r="AB447">
        <v>0</v>
      </c>
      <c r="AC447">
        <v>0</v>
      </c>
      <c r="AD447">
        <v>1</v>
      </c>
      <c r="AE447">
        <v>0</v>
      </c>
      <c r="AF447" t="s">
        <v>3</v>
      </c>
      <c r="AG447">
        <v>0.11</v>
      </c>
      <c r="AH447">
        <v>2</v>
      </c>
      <c r="AI447">
        <v>448997548</v>
      </c>
      <c r="AJ447">
        <v>445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</row>
    <row r="448" spans="1:44" x14ac:dyDescent="0.2">
      <c r="A448">
        <f>ROW(Source!A236)</f>
        <v>236</v>
      </c>
      <c r="B448">
        <v>448997556</v>
      </c>
      <c r="C448">
        <v>448997545</v>
      </c>
      <c r="D448">
        <v>277945805</v>
      </c>
      <c r="E448">
        <v>1</v>
      </c>
      <c r="F448">
        <v>1</v>
      </c>
      <c r="G448">
        <v>1</v>
      </c>
      <c r="H448">
        <v>2</v>
      </c>
      <c r="I448" t="s">
        <v>1206</v>
      </c>
      <c r="J448" t="s">
        <v>1207</v>
      </c>
      <c r="K448" t="s">
        <v>1208</v>
      </c>
      <c r="L448">
        <v>1368</v>
      </c>
      <c r="N448">
        <v>1011</v>
      </c>
      <c r="O448" t="s">
        <v>1100</v>
      </c>
      <c r="P448" t="s">
        <v>1100</v>
      </c>
      <c r="Q448">
        <v>1</v>
      </c>
      <c r="X448">
        <v>0.1</v>
      </c>
      <c r="Y448">
        <v>0</v>
      </c>
      <c r="Z448">
        <v>477.92</v>
      </c>
      <c r="AA448">
        <v>490.51</v>
      </c>
      <c r="AB448">
        <v>0</v>
      </c>
      <c r="AC448">
        <v>0</v>
      </c>
      <c r="AD448">
        <v>1</v>
      </c>
      <c r="AE448">
        <v>0</v>
      </c>
      <c r="AF448" t="s">
        <v>3</v>
      </c>
      <c r="AG448">
        <v>0.1</v>
      </c>
      <c r="AH448">
        <v>2</v>
      </c>
      <c r="AI448">
        <v>448997549</v>
      </c>
      <c r="AJ448">
        <v>446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</row>
    <row r="449" spans="1:44" x14ac:dyDescent="0.2">
      <c r="A449">
        <f>ROW(Source!A236)</f>
        <v>236</v>
      </c>
      <c r="B449">
        <v>448997557</v>
      </c>
      <c r="C449">
        <v>448997545</v>
      </c>
      <c r="D449">
        <v>277896238</v>
      </c>
      <c r="E449">
        <v>1</v>
      </c>
      <c r="F449">
        <v>1</v>
      </c>
      <c r="G449">
        <v>1</v>
      </c>
      <c r="H449">
        <v>3</v>
      </c>
      <c r="I449" t="s">
        <v>1461</v>
      </c>
      <c r="J449" t="s">
        <v>1462</v>
      </c>
      <c r="K449" t="s">
        <v>1463</v>
      </c>
      <c r="L449">
        <v>1348</v>
      </c>
      <c r="N449">
        <v>1009</v>
      </c>
      <c r="O449" t="s">
        <v>83</v>
      </c>
      <c r="P449" t="s">
        <v>83</v>
      </c>
      <c r="Q449">
        <v>1000</v>
      </c>
      <c r="X449">
        <v>1.4999999999999999E-2</v>
      </c>
      <c r="Y449">
        <v>123658.44</v>
      </c>
      <c r="Z449">
        <v>0</v>
      </c>
      <c r="AA449">
        <v>0</v>
      </c>
      <c r="AB449">
        <v>0</v>
      </c>
      <c r="AC449">
        <v>0</v>
      </c>
      <c r="AD449">
        <v>1</v>
      </c>
      <c r="AE449">
        <v>0</v>
      </c>
      <c r="AF449" t="s">
        <v>135</v>
      </c>
      <c r="AG449">
        <v>0</v>
      </c>
      <c r="AH449">
        <v>2</v>
      </c>
      <c r="AI449">
        <v>448997550</v>
      </c>
      <c r="AJ449">
        <v>447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</row>
    <row r="450" spans="1:44" x14ac:dyDescent="0.2">
      <c r="A450">
        <f>ROW(Source!A236)</f>
        <v>236</v>
      </c>
      <c r="B450">
        <v>448997558</v>
      </c>
      <c r="C450">
        <v>448997545</v>
      </c>
      <c r="D450">
        <v>277564297</v>
      </c>
      <c r="E450">
        <v>109</v>
      </c>
      <c r="F450">
        <v>1</v>
      </c>
      <c r="G450">
        <v>1</v>
      </c>
      <c r="H450">
        <v>3</v>
      </c>
      <c r="I450" t="s">
        <v>467</v>
      </c>
      <c r="J450" t="s">
        <v>3</v>
      </c>
      <c r="K450" t="s">
        <v>468</v>
      </c>
      <c r="L450">
        <v>1348</v>
      </c>
      <c r="N450">
        <v>1009</v>
      </c>
      <c r="O450" t="s">
        <v>83</v>
      </c>
      <c r="P450" t="s">
        <v>83</v>
      </c>
      <c r="Q450">
        <v>1000</v>
      </c>
      <c r="X450">
        <v>5.8999999999999997E-2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 t="s">
        <v>135</v>
      </c>
      <c r="AG450">
        <v>0</v>
      </c>
      <c r="AH450">
        <v>2</v>
      </c>
      <c r="AI450">
        <v>448997551</v>
      </c>
      <c r="AJ450">
        <v>448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</row>
    <row r="451" spans="1:44" x14ac:dyDescent="0.2">
      <c r="A451">
        <f>ROW(Source!A236)</f>
        <v>236</v>
      </c>
      <c r="B451">
        <v>448997559</v>
      </c>
      <c r="C451">
        <v>448997545</v>
      </c>
      <c r="D451">
        <v>277896859</v>
      </c>
      <c r="E451">
        <v>1</v>
      </c>
      <c r="F451">
        <v>1</v>
      </c>
      <c r="G451">
        <v>1</v>
      </c>
      <c r="H451">
        <v>3</v>
      </c>
      <c r="I451" t="s">
        <v>1418</v>
      </c>
      <c r="J451" t="s">
        <v>1419</v>
      </c>
      <c r="K451" t="s">
        <v>1420</v>
      </c>
      <c r="L451">
        <v>1346</v>
      </c>
      <c r="N451">
        <v>1009</v>
      </c>
      <c r="O451" t="s">
        <v>441</v>
      </c>
      <c r="P451" t="s">
        <v>441</v>
      </c>
      <c r="Q451">
        <v>1</v>
      </c>
      <c r="X451">
        <v>10</v>
      </c>
      <c r="Y451">
        <v>60.6</v>
      </c>
      <c r="Z451">
        <v>0</v>
      </c>
      <c r="AA451">
        <v>0</v>
      </c>
      <c r="AB451">
        <v>0</v>
      </c>
      <c r="AC451">
        <v>0</v>
      </c>
      <c r="AD451">
        <v>1</v>
      </c>
      <c r="AE451">
        <v>0</v>
      </c>
      <c r="AF451" t="s">
        <v>135</v>
      </c>
      <c r="AG451">
        <v>0</v>
      </c>
      <c r="AH451">
        <v>2</v>
      </c>
      <c r="AI451">
        <v>448997552</v>
      </c>
      <c r="AJ451">
        <v>449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</row>
    <row r="452" spans="1:44" x14ac:dyDescent="0.2">
      <c r="A452">
        <f>ROW(Source!A238)</f>
        <v>238</v>
      </c>
      <c r="B452">
        <v>448997570</v>
      </c>
      <c r="C452">
        <v>448997561</v>
      </c>
      <c r="D452">
        <v>277560291</v>
      </c>
      <c r="E452">
        <v>109</v>
      </c>
      <c r="F452">
        <v>1</v>
      </c>
      <c r="G452">
        <v>1</v>
      </c>
      <c r="H452">
        <v>1</v>
      </c>
      <c r="I452" t="s">
        <v>1379</v>
      </c>
      <c r="J452" t="s">
        <v>3</v>
      </c>
      <c r="K452" t="s">
        <v>1380</v>
      </c>
      <c r="L452">
        <v>1191</v>
      </c>
      <c r="N452">
        <v>1013</v>
      </c>
      <c r="O452" t="s">
        <v>1203</v>
      </c>
      <c r="P452" t="s">
        <v>1203</v>
      </c>
      <c r="Q452">
        <v>1</v>
      </c>
      <c r="X452">
        <v>3.69</v>
      </c>
      <c r="Y452">
        <v>0</v>
      </c>
      <c r="Z452">
        <v>0</v>
      </c>
      <c r="AA452">
        <v>0</v>
      </c>
      <c r="AB452">
        <v>468.54</v>
      </c>
      <c r="AC452">
        <v>0</v>
      </c>
      <c r="AD452">
        <v>1</v>
      </c>
      <c r="AE452">
        <v>1</v>
      </c>
      <c r="AF452" t="s">
        <v>3</v>
      </c>
      <c r="AG452">
        <v>3.69</v>
      </c>
      <c r="AH452">
        <v>2</v>
      </c>
      <c r="AI452">
        <v>448997562</v>
      </c>
      <c r="AJ452">
        <v>450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</row>
    <row r="453" spans="1:44" x14ac:dyDescent="0.2">
      <c r="A453">
        <f>ROW(Source!A238)</f>
        <v>238</v>
      </c>
      <c r="B453">
        <v>448997571</v>
      </c>
      <c r="C453">
        <v>448997561</v>
      </c>
      <c r="D453">
        <v>277560491</v>
      </c>
      <c r="E453">
        <v>109</v>
      </c>
      <c r="F453">
        <v>1</v>
      </c>
      <c r="G453">
        <v>1</v>
      </c>
      <c r="H453">
        <v>1</v>
      </c>
      <c r="I453" t="s">
        <v>1204</v>
      </c>
      <c r="J453" t="s">
        <v>3</v>
      </c>
      <c r="K453" t="s">
        <v>1205</v>
      </c>
      <c r="L453">
        <v>1191</v>
      </c>
      <c r="N453">
        <v>1013</v>
      </c>
      <c r="O453" t="s">
        <v>1203</v>
      </c>
      <c r="P453" t="s">
        <v>1203</v>
      </c>
      <c r="Q453">
        <v>1</v>
      </c>
      <c r="X453">
        <v>0.05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1</v>
      </c>
      <c r="AE453">
        <v>2</v>
      </c>
      <c r="AF453" t="s">
        <v>3</v>
      </c>
      <c r="AG453">
        <v>0.05</v>
      </c>
      <c r="AH453">
        <v>2</v>
      </c>
      <c r="AI453">
        <v>448997563</v>
      </c>
      <c r="AJ453">
        <v>451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</row>
    <row r="454" spans="1:44" x14ac:dyDescent="0.2">
      <c r="A454">
        <f>ROW(Source!A238)</f>
        <v>238</v>
      </c>
      <c r="B454">
        <v>448997572</v>
      </c>
      <c r="C454">
        <v>448997561</v>
      </c>
      <c r="D454">
        <v>277944883</v>
      </c>
      <c r="E454">
        <v>1</v>
      </c>
      <c r="F454">
        <v>1</v>
      </c>
      <c r="G454">
        <v>1</v>
      </c>
      <c r="H454">
        <v>2</v>
      </c>
      <c r="I454" t="s">
        <v>1429</v>
      </c>
      <c r="J454" t="s">
        <v>1430</v>
      </c>
      <c r="K454" t="s">
        <v>1431</v>
      </c>
      <c r="L454">
        <v>1368</v>
      </c>
      <c r="N454">
        <v>1011</v>
      </c>
      <c r="O454" t="s">
        <v>1100</v>
      </c>
      <c r="P454" t="s">
        <v>1100</v>
      </c>
      <c r="Q454">
        <v>1</v>
      </c>
      <c r="X454">
        <v>0.01</v>
      </c>
      <c r="Y454">
        <v>0</v>
      </c>
      <c r="Z454">
        <v>30.61</v>
      </c>
      <c r="AA454">
        <v>435.6</v>
      </c>
      <c r="AB454">
        <v>0</v>
      </c>
      <c r="AC454">
        <v>0</v>
      </c>
      <c r="AD454">
        <v>1</v>
      </c>
      <c r="AE454">
        <v>0</v>
      </c>
      <c r="AF454" t="s">
        <v>3</v>
      </c>
      <c r="AG454">
        <v>0.01</v>
      </c>
      <c r="AH454">
        <v>2</v>
      </c>
      <c r="AI454">
        <v>448997564</v>
      </c>
      <c r="AJ454">
        <v>452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</row>
    <row r="455" spans="1:44" x14ac:dyDescent="0.2">
      <c r="A455">
        <f>ROW(Source!A238)</f>
        <v>238</v>
      </c>
      <c r="B455">
        <v>448997573</v>
      </c>
      <c r="C455">
        <v>448997561</v>
      </c>
      <c r="D455">
        <v>277945805</v>
      </c>
      <c r="E455">
        <v>1</v>
      </c>
      <c r="F455">
        <v>1</v>
      </c>
      <c r="G455">
        <v>1</v>
      </c>
      <c r="H455">
        <v>2</v>
      </c>
      <c r="I455" t="s">
        <v>1206</v>
      </c>
      <c r="J455" t="s">
        <v>1207</v>
      </c>
      <c r="K455" t="s">
        <v>1208</v>
      </c>
      <c r="L455">
        <v>1368</v>
      </c>
      <c r="N455">
        <v>1011</v>
      </c>
      <c r="O455" t="s">
        <v>1100</v>
      </c>
      <c r="P455" t="s">
        <v>1100</v>
      </c>
      <c r="Q455">
        <v>1</v>
      </c>
      <c r="X455">
        <v>0.04</v>
      </c>
      <c r="Y455">
        <v>0</v>
      </c>
      <c r="Z455">
        <v>477.92</v>
      </c>
      <c r="AA455">
        <v>490.51</v>
      </c>
      <c r="AB455">
        <v>0</v>
      </c>
      <c r="AC455">
        <v>0</v>
      </c>
      <c r="AD455">
        <v>1</v>
      </c>
      <c r="AE455">
        <v>0</v>
      </c>
      <c r="AF455" t="s">
        <v>3</v>
      </c>
      <c r="AG455">
        <v>0.04</v>
      </c>
      <c r="AH455">
        <v>2</v>
      </c>
      <c r="AI455">
        <v>448997565</v>
      </c>
      <c r="AJ455">
        <v>453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</row>
    <row r="456" spans="1:44" x14ac:dyDescent="0.2">
      <c r="A456">
        <f>ROW(Source!A238)</f>
        <v>238</v>
      </c>
      <c r="B456">
        <v>448997574</v>
      </c>
      <c r="C456">
        <v>448997561</v>
      </c>
      <c r="D456">
        <v>277946526</v>
      </c>
      <c r="E456">
        <v>1</v>
      </c>
      <c r="F456">
        <v>1</v>
      </c>
      <c r="G456">
        <v>1</v>
      </c>
      <c r="H456">
        <v>2</v>
      </c>
      <c r="I456" t="s">
        <v>1404</v>
      </c>
      <c r="J456" t="s">
        <v>1405</v>
      </c>
      <c r="K456" t="s">
        <v>1406</v>
      </c>
      <c r="L456">
        <v>1368</v>
      </c>
      <c r="N456">
        <v>1011</v>
      </c>
      <c r="O456" t="s">
        <v>1100</v>
      </c>
      <c r="P456" t="s">
        <v>1100</v>
      </c>
      <c r="Q456">
        <v>1</v>
      </c>
      <c r="X456">
        <v>2.82</v>
      </c>
      <c r="Y456">
        <v>0</v>
      </c>
      <c r="Z456">
        <v>6.11</v>
      </c>
      <c r="AA456">
        <v>0</v>
      </c>
      <c r="AB456">
        <v>0</v>
      </c>
      <c r="AC456">
        <v>0</v>
      </c>
      <c r="AD456">
        <v>1</v>
      </c>
      <c r="AE456">
        <v>0</v>
      </c>
      <c r="AF456" t="s">
        <v>3</v>
      </c>
      <c r="AG456">
        <v>2.82</v>
      </c>
      <c r="AH456">
        <v>2</v>
      </c>
      <c r="AI456">
        <v>448997566</v>
      </c>
      <c r="AJ456">
        <v>454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</row>
    <row r="457" spans="1:44" x14ac:dyDescent="0.2">
      <c r="A457">
        <f>ROW(Source!A238)</f>
        <v>238</v>
      </c>
      <c r="B457">
        <v>448997575</v>
      </c>
      <c r="C457">
        <v>448997561</v>
      </c>
      <c r="D457">
        <v>277865463</v>
      </c>
      <c r="E457">
        <v>1</v>
      </c>
      <c r="F457">
        <v>1</v>
      </c>
      <c r="G457">
        <v>1</v>
      </c>
      <c r="H457">
        <v>3</v>
      </c>
      <c r="I457" t="s">
        <v>1367</v>
      </c>
      <c r="J457" t="s">
        <v>1368</v>
      </c>
      <c r="K457" t="s">
        <v>1369</v>
      </c>
      <c r="L457">
        <v>1339</v>
      </c>
      <c r="N457">
        <v>1007</v>
      </c>
      <c r="O457" t="s">
        <v>49</v>
      </c>
      <c r="P457" t="s">
        <v>49</v>
      </c>
      <c r="Q457">
        <v>1</v>
      </c>
      <c r="X457">
        <v>0.01</v>
      </c>
      <c r="Y457">
        <v>35.71</v>
      </c>
      <c r="Z457">
        <v>0</v>
      </c>
      <c r="AA457">
        <v>0</v>
      </c>
      <c r="AB457">
        <v>0</v>
      </c>
      <c r="AC457">
        <v>0</v>
      </c>
      <c r="AD457">
        <v>1</v>
      </c>
      <c r="AE457">
        <v>0</v>
      </c>
      <c r="AF457" t="s">
        <v>23</v>
      </c>
      <c r="AG457">
        <v>0</v>
      </c>
      <c r="AH457">
        <v>2</v>
      </c>
      <c r="AI457">
        <v>448997567</v>
      </c>
      <c r="AJ457">
        <v>455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</row>
    <row r="458" spans="1:44" x14ac:dyDescent="0.2">
      <c r="A458">
        <f>ROW(Source!A238)</f>
        <v>238</v>
      </c>
      <c r="B458">
        <v>448997576</v>
      </c>
      <c r="C458">
        <v>448997561</v>
      </c>
      <c r="D458">
        <v>277869627</v>
      </c>
      <c r="E458">
        <v>1</v>
      </c>
      <c r="F458">
        <v>1</v>
      </c>
      <c r="G458">
        <v>1</v>
      </c>
      <c r="H458">
        <v>3</v>
      </c>
      <c r="I458" t="s">
        <v>1393</v>
      </c>
      <c r="J458" t="s">
        <v>1394</v>
      </c>
      <c r="K458" t="s">
        <v>1395</v>
      </c>
      <c r="L458">
        <v>1346</v>
      </c>
      <c r="N458">
        <v>1009</v>
      </c>
      <c r="O458" t="s">
        <v>441</v>
      </c>
      <c r="P458" t="s">
        <v>441</v>
      </c>
      <c r="Q458">
        <v>1</v>
      </c>
      <c r="X458">
        <v>1</v>
      </c>
      <c r="Y458">
        <v>56.11</v>
      </c>
      <c r="Z458">
        <v>0</v>
      </c>
      <c r="AA458">
        <v>0</v>
      </c>
      <c r="AB458">
        <v>0</v>
      </c>
      <c r="AC458">
        <v>0</v>
      </c>
      <c r="AD458">
        <v>1</v>
      </c>
      <c r="AE458">
        <v>0</v>
      </c>
      <c r="AF458" t="s">
        <v>23</v>
      </c>
      <c r="AG458">
        <v>0</v>
      </c>
      <c r="AH458">
        <v>2</v>
      </c>
      <c r="AI458">
        <v>448997568</v>
      </c>
      <c r="AJ458">
        <v>456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</row>
    <row r="459" spans="1:44" x14ac:dyDescent="0.2">
      <c r="A459">
        <f>ROW(Source!A238)</f>
        <v>238</v>
      </c>
      <c r="B459">
        <v>448997577</v>
      </c>
      <c r="C459">
        <v>448997561</v>
      </c>
      <c r="D459">
        <v>277564261</v>
      </c>
      <c r="E459">
        <v>109</v>
      </c>
      <c r="F459">
        <v>1</v>
      </c>
      <c r="G459">
        <v>1</v>
      </c>
      <c r="H459">
        <v>3</v>
      </c>
      <c r="I459" t="s">
        <v>439</v>
      </c>
      <c r="J459" t="s">
        <v>3</v>
      </c>
      <c r="K459" t="s">
        <v>440</v>
      </c>
      <c r="L459">
        <v>1346</v>
      </c>
      <c r="N459">
        <v>1009</v>
      </c>
      <c r="O459" t="s">
        <v>441</v>
      </c>
      <c r="P459" t="s">
        <v>441</v>
      </c>
      <c r="Q459">
        <v>1</v>
      </c>
      <c r="X459">
        <v>13.8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 t="s">
        <v>23</v>
      </c>
      <c r="AG459">
        <v>0</v>
      </c>
      <c r="AH459">
        <v>2</v>
      </c>
      <c r="AI459">
        <v>448997569</v>
      </c>
      <c r="AJ459">
        <v>457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</row>
    <row r="460" spans="1:44" x14ac:dyDescent="0.2">
      <c r="A460">
        <f>ROW(Source!A275)</f>
        <v>275</v>
      </c>
      <c r="B460">
        <v>448997582</v>
      </c>
      <c r="C460">
        <v>448997579</v>
      </c>
      <c r="D460">
        <v>277560287</v>
      </c>
      <c r="E460">
        <v>109</v>
      </c>
      <c r="F460">
        <v>1</v>
      </c>
      <c r="G460">
        <v>1</v>
      </c>
      <c r="H460">
        <v>1</v>
      </c>
      <c r="I460" t="s">
        <v>1464</v>
      </c>
      <c r="J460" t="s">
        <v>3</v>
      </c>
      <c r="K460" t="s">
        <v>1465</v>
      </c>
      <c r="L460">
        <v>1191</v>
      </c>
      <c r="N460">
        <v>1013</v>
      </c>
      <c r="O460" t="s">
        <v>1203</v>
      </c>
      <c r="P460" t="s">
        <v>1203</v>
      </c>
      <c r="Q460">
        <v>1</v>
      </c>
      <c r="X460">
        <v>0.34</v>
      </c>
      <c r="Y460">
        <v>0</v>
      </c>
      <c r="Z460">
        <v>0</v>
      </c>
      <c r="AA460">
        <v>0</v>
      </c>
      <c r="AB460">
        <v>457.56</v>
      </c>
      <c r="AC460">
        <v>0</v>
      </c>
      <c r="AD460">
        <v>1</v>
      </c>
      <c r="AE460">
        <v>1</v>
      </c>
      <c r="AF460" t="s">
        <v>3</v>
      </c>
      <c r="AG460">
        <v>0.34</v>
      </c>
      <c r="AH460">
        <v>2</v>
      </c>
      <c r="AI460">
        <v>448997580</v>
      </c>
      <c r="AJ460">
        <v>458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</row>
    <row r="461" spans="1:44" x14ac:dyDescent="0.2">
      <c r="A461">
        <f>ROW(Source!A275)</f>
        <v>275</v>
      </c>
      <c r="B461">
        <v>448997583</v>
      </c>
      <c r="C461">
        <v>448997579</v>
      </c>
      <c r="D461">
        <v>277865475</v>
      </c>
      <c r="E461">
        <v>1</v>
      </c>
      <c r="F461">
        <v>1</v>
      </c>
      <c r="G461">
        <v>1</v>
      </c>
      <c r="H461">
        <v>3</v>
      </c>
      <c r="I461" t="s">
        <v>1210</v>
      </c>
      <c r="J461" t="s">
        <v>1211</v>
      </c>
      <c r="K461" t="s">
        <v>1212</v>
      </c>
      <c r="L461">
        <v>1383</v>
      </c>
      <c r="N461">
        <v>1013</v>
      </c>
      <c r="O461" t="s">
        <v>1213</v>
      </c>
      <c r="P461" t="s">
        <v>1213</v>
      </c>
      <c r="Q461">
        <v>1</v>
      </c>
      <c r="X461">
        <v>1.1160000000000001</v>
      </c>
      <c r="Y461">
        <v>5.89</v>
      </c>
      <c r="Z461">
        <v>0</v>
      </c>
      <c r="AA461">
        <v>0</v>
      </c>
      <c r="AB461">
        <v>0</v>
      </c>
      <c r="AC461">
        <v>0</v>
      </c>
      <c r="AD461">
        <v>1</v>
      </c>
      <c r="AE461">
        <v>0</v>
      </c>
      <c r="AF461" t="s">
        <v>135</v>
      </c>
      <c r="AG461">
        <v>0</v>
      </c>
      <c r="AH461">
        <v>2</v>
      </c>
      <c r="AI461">
        <v>448997581</v>
      </c>
      <c r="AJ461">
        <v>459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</row>
    <row r="462" spans="1:44" x14ac:dyDescent="0.2">
      <c r="A462">
        <f>ROW(Source!A276)</f>
        <v>276</v>
      </c>
      <c r="B462">
        <v>448997586</v>
      </c>
      <c r="C462">
        <v>448997584</v>
      </c>
      <c r="D462">
        <v>277560234</v>
      </c>
      <c r="E462">
        <v>109</v>
      </c>
      <c r="F462">
        <v>1</v>
      </c>
      <c r="G462">
        <v>1</v>
      </c>
      <c r="H462">
        <v>1</v>
      </c>
      <c r="I462" t="s">
        <v>1387</v>
      </c>
      <c r="J462" t="s">
        <v>3</v>
      </c>
      <c r="K462" t="s">
        <v>1388</v>
      </c>
      <c r="L462">
        <v>1191</v>
      </c>
      <c r="N462">
        <v>1013</v>
      </c>
      <c r="O462" t="s">
        <v>1203</v>
      </c>
      <c r="P462" t="s">
        <v>1203</v>
      </c>
      <c r="Q462">
        <v>1</v>
      </c>
      <c r="X462">
        <v>3.15</v>
      </c>
      <c r="Y462">
        <v>0</v>
      </c>
      <c r="Z462">
        <v>0</v>
      </c>
      <c r="AA462">
        <v>0</v>
      </c>
      <c r="AB462">
        <v>398.99</v>
      </c>
      <c r="AC462">
        <v>0</v>
      </c>
      <c r="AD462">
        <v>1</v>
      </c>
      <c r="AE462">
        <v>1</v>
      </c>
      <c r="AF462" t="s">
        <v>3</v>
      </c>
      <c r="AG462">
        <v>3.15</v>
      </c>
      <c r="AH462">
        <v>2</v>
      </c>
      <c r="AI462">
        <v>448997585</v>
      </c>
      <c r="AJ462">
        <v>460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</row>
    <row r="463" spans="1:44" x14ac:dyDescent="0.2">
      <c r="A463">
        <f>ROW(Source!A277)</f>
        <v>277</v>
      </c>
      <c r="B463">
        <v>448997591</v>
      </c>
      <c r="C463">
        <v>448997587</v>
      </c>
      <c r="D463">
        <v>277560234</v>
      </c>
      <c r="E463">
        <v>109</v>
      </c>
      <c r="F463">
        <v>1</v>
      </c>
      <c r="G463">
        <v>1</v>
      </c>
      <c r="H463">
        <v>1</v>
      </c>
      <c r="I463" t="s">
        <v>1387</v>
      </c>
      <c r="J463" t="s">
        <v>3</v>
      </c>
      <c r="K463" t="s">
        <v>1388</v>
      </c>
      <c r="L463">
        <v>1191</v>
      </c>
      <c r="N463">
        <v>1013</v>
      </c>
      <c r="O463" t="s">
        <v>1203</v>
      </c>
      <c r="P463" t="s">
        <v>1203</v>
      </c>
      <c r="Q463">
        <v>1</v>
      </c>
      <c r="X463">
        <v>2.5</v>
      </c>
      <c r="Y463">
        <v>0</v>
      </c>
      <c r="Z463">
        <v>0</v>
      </c>
      <c r="AA463">
        <v>0</v>
      </c>
      <c r="AB463">
        <v>398.99</v>
      </c>
      <c r="AC463">
        <v>0</v>
      </c>
      <c r="AD463">
        <v>1</v>
      </c>
      <c r="AE463">
        <v>1</v>
      </c>
      <c r="AF463" t="s">
        <v>3</v>
      </c>
      <c r="AG463">
        <v>2.5</v>
      </c>
      <c r="AH463">
        <v>2</v>
      </c>
      <c r="AI463">
        <v>448997588</v>
      </c>
      <c r="AJ463">
        <v>461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</row>
    <row r="464" spans="1:44" x14ac:dyDescent="0.2">
      <c r="A464">
        <f>ROW(Source!A277)</f>
        <v>277</v>
      </c>
      <c r="B464">
        <v>448997592</v>
      </c>
      <c r="C464">
        <v>448997587</v>
      </c>
      <c r="D464">
        <v>277560491</v>
      </c>
      <c r="E464">
        <v>109</v>
      </c>
      <c r="F464">
        <v>1</v>
      </c>
      <c r="G464">
        <v>1</v>
      </c>
      <c r="H464">
        <v>1</v>
      </c>
      <c r="I464" t="s">
        <v>1204</v>
      </c>
      <c r="J464" t="s">
        <v>3</v>
      </c>
      <c r="K464" t="s">
        <v>1205</v>
      </c>
      <c r="L464">
        <v>1191</v>
      </c>
      <c r="N464">
        <v>1013</v>
      </c>
      <c r="O464" t="s">
        <v>1203</v>
      </c>
      <c r="P464" t="s">
        <v>1203</v>
      </c>
      <c r="Q464">
        <v>1</v>
      </c>
      <c r="X464">
        <v>0.69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1</v>
      </c>
      <c r="AE464">
        <v>2</v>
      </c>
      <c r="AF464" t="s">
        <v>3</v>
      </c>
      <c r="AG464">
        <v>0.69</v>
      </c>
      <c r="AH464">
        <v>2</v>
      </c>
      <c r="AI464">
        <v>448997589</v>
      </c>
      <c r="AJ464">
        <v>462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</row>
    <row r="465" spans="1:44" x14ac:dyDescent="0.2">
      <c r="A465">
        <f>ROW(Source!A277)</f>
        <v>277</v>
      </c>
      <c r="B465">
        <v>448997593</v>
      </c>
      <c r="C465">
        <v>448997587</v>
      </c>
      <c r="D465">
        <v>277945033</v>
      </c>
      <c r="E465">
        <v>1</v>
      </c>
      <c r="F465">
        <v>1</v>
      </c>
      <c r="G465">
        <v>1</v>
      </c>
      <c r="H465">
        <v>2</v>
      </c>
      <c r="I465" t="s">
        <v>1466</v>
      </c>
      <c r="J465" t="s">
        <v>1467</v>
      </c>
      <c r="K465" t="s">
        <v>1468</v>
      </c>
      <c r="L465">
        <v>1368</v>
      </c>
      <c r="N465">
        <v>1011</v>
      </c>
      <c r="O465" t="s">
        <v>1100</v>
      </c>
      <c r="P465" t="s">
        <v>1100</v>
      </c>
      <c r="Q465">
        <v>1</v>
      </c>
      <c r="X465">
        <v>0.69</v>
      </c>
      <c r="Y465">
        <v>0</v>
      </c>
      <c r="Z465">
        <v>2.31</v>
      </c>
      <c r="AA465">
        <v>435.6</v>
      </c>
      <c r="AB465">
        <v>0</v>
      </c>
      <c r="AC465">
        <v>0</v>
      </c>
      <c r="AD465">
        <v>1</v>
      </c>
      <c r="AE465">
        <v>0</v>
      </c>
      <c r="AF465" t="s">
        <v>3</v>
      </c>
      <c r="AG465">
        <v>0.69</v>
      </c>
      <c r="AH465">
        <v>2</v>
      </c>
      <c r="AI465">
        <v>448997590</v>
      </c>
      <c r="AJ465">
        <v>463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</row>
    <row r="466" spans="1:44" x14ac:dyDescent="0.2">
      <c r="A466">
        <f>ROW(Source!A278)</f>
        <v>278</v>
      </c>
      <c r="B466">
        <v>448997603</v>
      </c>
      <c r="C466">
        <v>448997594</v>
      </c>
      <c r="D466">
        <v>277560291</v>
      </c>
      <c r="E466">
        <v>109</v>
      </c>
      <c r="F466">
        <v>1</v>
      </c>
      <c r="G466">
        <v>1</v>
      </c>
      <c r="H466">
        <v>1</v>
      </c>
      <c r="I466" t="s">
        <v>1379</v>
      </c>
      <c r="J466" t="s">
        <v>3</v>
      </c>
      <c r="K466" t="s">
        <v>1380</v>
      </c>
      <c r="L466">
        <v>1191</v>
      </c>
      <c r="N466">
        <v>1013</v>
      </c>
      <c r="O466" t="s">
        <v>1203</v>
      </c>
      <c r="P466" t="s">
        <v>1203</v>
      </c>
      <c r="Q466">
        <v>1</v>
      </c>
      <c r="X466">
        <v>84.69</v>
      </c>
      <c r="Y466">
        <v>0</v>
      </c>
      <c r="Z466">
        <v>0</v>
      </c>
      <c r="AA466">
        <v>0</v>
      </c>
      <c r="AB466">
        <v>468.54</v>
      </c>
      <c r="AC466">
        <v>0</v>
      </c>
      <c r="AD466">
        <v>1</v>
      </c>
      <c r="AE466">
        <v>1</v>
      </c>
      <c r="AF466" t="s">
        <v>3</v>
      </c>
      <c r="AG466">
        <v>84.69</v>
      </c>
      <c r="AH466">
        <v>2</v>
      </c>
      <c r="AI466">
        <v>448997595</v>
      </c>
      <c r="AJ466">
        <v>464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</row>
    <row r="467" spans="1:44" x14ac:dyDescent="0.2">
      <c r="A467">
        <f>ROW(Source!A278)</f>
        <v>278</v>
      </c>
      <c r="B467">
        <v>448997604</v>
      </c>
      <c r="C467">
        <v>448997594</v>
      </c>
      <c r="D467">
        <v>277560491</v>
      </c>
      <c r="E467">
        <v>109</v>
      </c>
      <c r="F467">
        <v>1</v>
      </c>
      <c r="G467">
        <v>1</v>
      </c>
      <c r="H467">
        <v>1</v>
      </c>
      <c r="I467" t="s">
        <v>1204</v>
      </c>
      <c r="J467" t="s">
        <v>3</v>
      </c>
      <c r="K467" t="s">
        <v>1205</v>
      </c>
      <c r="L467">
        <v>1191</v>
      </c>
      <c r="N467">
        <v>1013</v>
      </c>
      <c r="O467" t="s">
        <v>1203</v>
      </c>
      <c r="P467" t="s">
        <v>1203</v>
      </c>
      <c r="Q467">
        <v>1</v>
      </c>
      <c r="X467">
        <v>0.65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1</v>
      </c>
      <c r="AE467">
        <v>2</v>
      </c>
      <c r="AF467" t="s">
        <v>3</v>
      </c>
      <c r="AG467">
        <v>0.65</v>
      </c>
      <c r="AH467">
        <v>2</v>
      </c>
      <c r="AI467">
        <v>448997596</v>
      </c>
      <c r="AJ467">
        <v>465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</row>
    <row r="468" spans="1:44" x14ac:dyDescent="0.2">
      <c r="A468">
        <f>ROW(Source!A278)</f>
        <v>278</v>
      </c>
      <c r="B468">
        <v>448997605</v>
      </c>
      <c r="C468">
        <v>448997594</v>
      </c>
      <c r="D468">
        <v>277945805</v>
      </c>
      <c r="E468">
        <v>1</v>
      </c>
      <c r="F468">
        <v>1</v>
      </c>
      <c r="G468">
        <v>1</v>
      </c>
      <c r="H468">
        <v>2</v>
      </c>
      <c r="I468" t="s">
        <v>1206</v>
      </c>
      <c r="J468" t="s">
        <v>1207</v>
      </c>
      <c r="K468" t="s">
        <v>1208</v>
      </c>
      <c r="L468">
        <v>1368</v>
      </c>
      <c r="N468">
        <v>1011</v>
      </c>
      <c r="O468" t="s">
        <v>1100</v>
      </c>
      <c r="P468" t="s">
        <v>1100</v>
      </c>
      <c r="Q468">
        <v>1</v>
      </c>
      <c r="X468">
        <v>0.65</v>
      </c>
      <c r="Y468">
        <v>0</v>
      </c>
      <c r="Z468">
        <v>477.92</v>
      </c>
      <c r="AA468">
        <v>490.51</v>
      </c>
      <c r="AB468">
        <v>0</v>
      </c>
      <c r="AC468">
        <v>0</v>
      </c>
      <c r="AD468">
        <v>1</v>
      </c>
      <c r="AE468">
        <v>0</v>
      </c>
      <c r="AF468" t="s">
        <v>3</v>
      </c>
      <c r="AG468">
        <v>0.65</v>
      </c>
      <c r="AH468">
        <v>2</v>
      </c>
      <c r="AI468">
        <v>448997597</v>
      </c>
      <c r="AJ468">
        <v>466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</row>
    <row r="469" spans="1:44" x14ac:dyDescent="0.2">
      <c r="A469">
        <f>ROW(Source!A278)</f>
        <v>278</v>
      </c>
      <c r="B469">
        <v>448997606</v>
      </c>
      <c r="C469">
        <v>448997594</v>
      </c>
      <c r="D469">
        <v>277946072</v>
      </c>
      <c r="E469">
        <v>1</v>
      </c>
      <c r="F469">
        <v>1</v>
      </c>
      <c r="G469">
        <v>1</v>
      </c>
      <c r="H469">
        <v>2</v>
      </c>
      <c r="I469" t="s">
        <v>1238</v>
      </c>
      <c r="J469" t="s">
        <v>1239</v>
      </c>
      <c r="K469" t="s">
        <v>1240</v>
      </c>
      <c r="L469">
        <v>1368</v>
      </c>
      <c r="N469">
        <v>1011</v>
      </c>
      <c r="O469" t="s">
        <v>1100</v>
      </c>
      <c r="P469" t="s">
        <v>1100</v>
      </c>
      <c r="Q469">
        <v>1</v>
      </c>
      <c r="X469">
        <v>9.51</v>
      </c>
      <c r="Y469">
        <v>0</v>
      </c>
      <c r="Z469">
        <v>27.77</v>
      </c>
      <c r="AA469">
        <v>0</v>
      </c>
      <c r="AB469">
        <v>0</v>
      </c>
      <c r="AC469">
        <v>0</v>
      </c>
      <c r="AD469">
        <v>1</v>
      </c>
      <c r="AE469">
        <v>0</v>
      </c>
      <c r="AF469" t="s">
        <v>3</v>
      </c>
      <c r="AG469">
        <v>9.51</v>
      </c>
      <c r="AH469">
        <v>2</v>
      </c>
      <c r="AI469">
        <v>448997598</v>
      </c>
      <c r="AJ469">
        <v>467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</row>
    <row r="470" spans="1:44" x14ac:dyDescent="0.2">
      <c r="A470">
        <f>ROW(Source!A278)</f>
        <v>278</v>
      </c>
      <c r="B470">
        <v>448997607</v>
      </c>
      <c r="C470">
        <v>448997594</v>
      </c>
      <c r="D470">
        <v>277865475</v>
      </c>
      <c r="E470">
        <v>1</v>
      </c>
      <c r="F470">
        <v>1</v>
      </c>
      <c r="G470">
        <v>1</v>
      </c>
      <c r="H470">
        <v>3</v>
      </c>
      <c r="I470" t="s">
        <v>1210</v>
      </c>
      <c r="J470" t="s">
        <v>1211</v>
      </c>
      <c r="K470" t="s">
        <v>1212</v>
      </c>
      <c r="L470">
        <v>1383</v>
      </c>
      <c r="N470">
        <v>1013</v>
      </c>
      <c r="O470" t="s">
        <v>1213</v>
      </c>
      <c r="P470" t="s">
        <v>1213</v>
      </c>
      <c r="Q470">
        <v>1</v>
      </c>
      <c r="X470">
        <v>21.51</v>
      </c>
      <c r="Y470">
        <v>5.89</v>
      </c>
      <c r="Z470">
        <v>0</v>
      </c>
      <c r="AA470">
        <v>0</v>
      </c>
      <c r="AB470">
        <v>0</v>
      </c>
      <c r="AC470">
        <v>0</v>
      </c>
      <c r="AD470">
        <v>1</v>
      </c>
      <c r="AE470">
        <v>0</v>
      </c>
      <c r="AF470" t="s">
        <v>23</v>
      </c>
      <c r="AG470">
        <v>0</v>
      </c>
      <c r="AH470">
        <v>2</v>
      </c>
      <c r="AI470">
        <v>448997599</v>
      </c>
      <c r="AJ470">
        <v>468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</row>
    <row r="471" spans="1:44" x14ac:dyDescent="0.2">
      <c r="A471">
        <f>ROW(Source!A278)</f>
        <v>278</v>
      </c>
      <c r="B471">
        <v>448997608</v>
      </c>
      <c r="C471">
        <v>448997594</v>
      </c>
      <c r="D471">
        <v>277866682</v>
      </c>
      <c r="E471">
        <v>1</v>
      </c>
      <c r="F471">
        <v>1</v>
      </c>
      <c r="G471">
        <v>1</v>
      </c>
      <c r="H471">
        <v>3</v>
      </c>
      <c r="I471" t="s">
        <v>1320</v>
      </c>
      <c r="J471" t="s">
        <v>1321</v>
      </c>
      <c r="K471" t="s">
        <v>1322</v>
      </c>
      <c r="L471">
        <v>1346</v>
      </c>
      <c r="N471">
        <v>1009</v>
      </c>
      <c r="O471" t="s">
        <v>441</v>
      </c>
      <c r="P471" t="s">
        <v>441</v>
      </c>
      <c r="Q471">
        <v>1</v>
      </c>
      <c r="X471">
        <v>8.1</v>
      </c>
      <c r="Y471">
        <v>155.63</v>
      </c>
      <c r="Z471">
        <v>0</v>
      </c>
      <c r="AA471">
        <v>0</v>
      </c>
      <c r="AB471">
        <v>0</v>
      </c>
      <c r="AC471">
        <v>0</v>
      </c>
      <c r="AD471">
        <v>1</v>
      </c>
      <c r="AE471">
        <v>0</v>
      </c>
      <c r="AF471" t="s">
        <v>23</v>
      </c>
      <c r="AG471">
        <v>0</v>
      </c>
      <c r="AH471">
        <v>2</v>
      </c>
      <c r="AI471">
        <v>448997600</v>
      </c>
      <c r="AJ471">
        <v>469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</row>
    <row r="472" spans="1:44" x14ac:dyDescent="0.2">
      <c r="A472">
        <f>ROW(Source!A278)</f>
        <v>278</v>
      </c>
      <c r="B472">
        <v>448997609</v>
      </c>
      <c r="C472">
        <v>448997594</v>
      </c>
      <c r="D472">
        <v>277562780</v>
      </c>
      <c r="E472">
        <v>109</v>
      </c>
      <c r="F472">
        <v>1</v>
      </c>
      <c r="G472">
        <v>1</v>
      </c>
      <c r="H472">
        <v>3</v>
      </c>
      <c r="I472" t="s">
        <v>494</v>
      </c>
      <c r="J472" t="s">
        <v>3</v>
      </c>
      <c r="K472" t="s">
        <v>495</v>
      </c>
      <c r="L472">
        <v>1348</v>
      </c>
      <c r="N472">
        <v>1009</v>
      </c>
      <c r="O472" t="s">
        <v>83</v>
      </c>
      <c r="P472" t="s">
        <v>83</v>
      </c>
      <c r="Q472">
        <v>1000</v>
      </c>
      <c r="X472">
        <v>1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 t="s">
        <v>23</v>
      </c>
      <c r="AG472">
        <v>0</v>
      </c>
      <c r="AH472">
        <v>2</v>
      </c>
      <c r="AI472">
        <v>448997601</v>
      </c>
      <c r="AJ472">
        <v>470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</row>
    <row r="473" spans="1:44" x14ac:dyDescent="0.2">
      <c r="A473">
        <f>ROW(Source!A278)</f>
        <v>278</v>
      </c>
      <c r="B473">
        <v>448997610</v>
      </c>
      <c r="C473">
        <v>448997594</v>
      </c>
      <c r="D473">
        <v>277879137</v>
      </c>
      <c r="E473">
        <v>1</v>
      </c>
      <c r="F473">
        <v>1</v>
      </c>
      <c r="G473">
        <v>1</v>
      </c>
      <c r="H473">
        <v>3</v>
      </c>
      <c r="I473" t="s">
        <v>1335</v>
      </c>
      <c r="J473" t="s">
        <v>1336</v>
      </c>
      <c r="K473" t="s">
        <v>1337</v>
      </c>
      <c r="L473">
        <v>1348</v>
      </c>
      <c r="N473">
        <v>1009</v>
      </c>
      <c r="O473" t="s">
        <v>83</v>
      </c>
      <c r="P473" t="s">
        <v>83</v>
      </c>
      <c r="Q473">
        <v>1000</v>
      </c>
      <c r="X473">
        <v>1E-4</v>
      </c>
      <c r="Y473">
        <v>60258.2</v>
      </c>
      <c r="Z473">
        <v>0</v>
      </c>
      <c r="AA473">
        <v>0</v>
      </c>
      <c r="AB473">
        <v>0</v>
      </c>
      <c r="AC473">
        <v>0</v>
      </c>
      <c r="AD473">
        <v>1</v>
      </c>
      <c r="AE473">
        <v>0</v>
      </c>
      <c r="AF473" t="s">
        <v>23</v>
      </c>
      <c r="AG473">
        <v>0</v>
      </c>
      <c r="AH473">
        <v>2</v>
      </c>
      <c r="AI473">
        <v>448997602</v>
      </c>
      <c r="AJ473">
        <v>471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</row>
    <row r="474" spans="1:44" x14ac:dyDescent="0.2">
      <c r="A474">
        <f>ROW(Source!A315)</f>
        <v>315</v>
      </c>
      <c r="B474">
        <v>448997622</v>
      </c>
      <c r="C474">
        <v>448997612</v>
      </c>
      <c r="D474">
        <v>277560281</v>
      </c>
      <c r="E474">
        <v>109</v>
      </c>
      <c r="F474">
        <v>1</v>
      </c>
      <c r="G474">
        <v>1</v>
      </c>
      <c r="H474">
        <v>1</v>
      </c>
      <c r="I474" t="s">
        <v>1299</v>
      </c>
      <c r="J474" t="s">
        <v>3</v>
      </c>
      <c r="K474" t="s">
        <v>1300</v>
      </c>
      <c r="L474">
        <v>1191</v>
      </c>
      <c r="N474">
        <v>1013</v>
      </c>
      <c r="O474" t="s">
        <v>1203</v>
      </c>
      <c r="P474" t="s">
        <v>1203</v>
      </c>
      <c r="Q474">
        <v>1</v>
      </c>
      <c r="X474">
        <v>65.2</v>
      </c>
      <c r="Y474">
        <v>0</v>
      </c>
      <c r="Z474">
        <v>0</v>
      </c>
      <c r="AA474">
        <v>0</v>
      </c>
      <c r="AB474">
        <v>446.58</v>
      </c>
      <c r="AC474">
        <v>0</v>
      </c>
      <c r="AD474">
        <v>1</v>
      </c>
      <c r="AE474">
        <v>1</v>
      </c>
      <c r="AF474" t="s">
        <v>3</v>
      </c>
      <c r="AG474">
        <v>65.2</v>
      </c>
      <c r="AH474">
        <v>2</v>
      </c>
      <c r="AI474">
        <v>448997613</v>
      </c>
      <c r="AJ474">
        <v>472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</row>
    <row r="475" spans="1:44" x14ac:dyDescent="0.2">
      <c r="A475">
        <f>ROW(Source!A315)</f>
        <v>315</v>
      </c>
      <c r="B475">
        <v>448997623</v>
      </c>
      <c r="C475">
        <v>448997612</v>
      </c>
      <c r="D475">
        <v>277560491</v>
      </c>
      <c r="E475">
        <v>109</v>
      </c>
      <c r="F475">
        <v>1</v>
      </c>
      <c r="G475">
        <v>1</v>
      </c>
      <c r="H475">
        <v>1</v>
      </c>
      <c r="I475" t="s">
        <v>1204</v>
      </c>
      <c r="J475" t="s">
        <v>3</v>
      </c>
      <c r="K475" t="s">
        <v>1205</v>
      </c>
      <c r="L475">
        <v>1191</v>
      </c>
      <c r="N475">
        <v>1013</v>
      </c>
      <c r="O475" t="s">
        <v>1203</v>
      </c>
      <c r="P475" t="s">
        <v>1203</v>
      </c>
      <c r="Q475">
        <v>1</v>
      </c>
      <c r="X475">
        <v>24.61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1</v>
      </c>
      <c r="AE475">
        <v>2</v>
      </c>
      <c r="AF475" t="s">
        <v>3</v>
      </c>
      <c r="AG475">
        <v>24.61</v>
      </c>
      <c r="AH475">
        <v>2</v>
      </c>
      <c r="AI475">
        <v>448997614</v>
      </c>
      <c r="AJ475">
        <v>473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</row>
    <row r="476" spans="1:44" x14ac:dyDescent="0.2">
      <c r="A476">
        <f>ROW(Source!A315)</f>
        <v>315</v>
      </c>
      <c r="B476">
        <v>448997624</v>
      </c>
      <c r="C476">
        <v>448997612</v>
      </c>
      <c r="D476">
        <v>277944635</v>
      </c>
      <c r="E476">
        <v>1</v>
      </c>
      <c r="F476">
        <v>1</v>
      </c>
      <c r="G476">
        <v>1</v>
      </c>
      <c r="H476">
        <v>2</v>
      </c>
      <c r="I476" t="s">
        <v>1469</v>
      </c>
      <c r="J476" t="s">
        <v>1470</v>
      </c>
      <c r="K476" t="s">
        <v>1471</v>
      </c>
      <c r="L476">
        <v>1368</v>
      </c>
      <c r="N476">
        <v>1011</v>
      </c>
      <c r="O476" t="s">
        <v>1100</v>
      </c>
      <c r="P476" t="s">
        <v>1100</v>
      </c>
      <c r="Q476">
        <v>1</v>
      </c>
      <c r="X476">
        <v>22.03</v>
      </c>
      <c r="Y476">
        <v>0</v>
      </c>
      <c r="Z476">
        <v>1703.3</v>
      </c>
      <c r="AA476">
        <v>658.89</v>
      </c>
      <c r="AB476">
        <v>0</v>
      </c>
      <c r="AC476">
        <v>0</v>
      </c>
      <c r="AD476">
        <v>1</v>
      </c>
      <c r="AE476">
        <v>0</v>
      </c>
      <c r="AF476" t="s">
        <v>3</v>
      </c>
      <c r="AG476">
        <v>22.03</v>
      </c>
      <c r="AH476">
        <v>2</v>
      </c>
      <c r="AI476">
        <v>448997615</v>
      </c>
      <c r="AJ476">
        <v>474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</row>
    <row r="477" spans="1:44" x14ac:dyDescent="0.2">
      <c r="A477">
        <f>ROW(Source!A315)</f>
        <v>315</v>
      </c>
      <c r="B477">
        <v>448997625</v>
      </c>
      <c r="C477">
        <v>448997612</v>
      </c>
      <c r="D477">
        <v>277944840</v>
      </c>
      <c r="E477">
        <v>1</v>
      </c>
      <c r="F477">
        <v>1</v>
      </c>
      <c r="G477">
        <v>1</v>
      </c>
      <c r="H477">
        <v>2</v>
      </c>
      <c r="I477" t="s">
        <v>1364</v>
      </c>
      <c r="J477" t="s">
        <v>1365</v>
      </c>
      <c r="K477" t="s">
        <v>1366</v>
      </c>
      <c r="L477">
        <v>1368</v>
      </c>
      <c r="N477">
        <v>1011</v>
      </c>
      <c r="O477" t="s">
        <v>1100</v>
      </c>
      <c r="P477" t="s">
        <v>1100</v>
      </c>
      <c r="Q477">
        <v>1</v>
      </c>
      <c r="X477">
        <v>0.97</v>
      </c>
      <c r="Y477">
        <v>0</v>
      </c>
      <c r="Z477">
        <v>1558.39</v>
      </c>
      <c r="AA477">
        <v>563.72</v>
      </c>
      <c r="AB477">
        <v>0</v>
      </c>
      <c r="AC477">
        <v>0</v>
      </c>
      <c r="AD477">
        <v>1</v>
      </c>
      <c r="AE477">
        <v>0</v>
      </c>
      <c r="AF477" t="s">
        <v>3</v>
      </c>
      <c r="AG477">
        <v>0.97</v>
      </c>
      <c r="AH477">
        <v>2</v>
      </c>
      <c r="AI477">
        <v>448997616</v>
      </c>
      <c r="AJ477">
        <v>475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</row>
    <row r="478" spans="1:44" x14ac:dyDescent="0.2">
      <c r="A478">
        <f>ROW(Source!A315)</f>
        <v>315</v>
      </c>
      <c r="B478">
        <v>448997626</v>
      </c>
      <c r="C478">
        <v>448997612</v>
      </c>
      <c r="D478">
        <v>277945221</v>
      </c>
      <c r="E478">
        <v>1</v>
      </c>
      <c r="F478">
        <v>1</v>
      </c>
      <c r="G478">
        <v>1</v>
      </c>
      <c r="H478">
        <v>2</v>
      </c>
      <c r="I478" t="s">
        <v>1472</v>
      </c>
      <c r="J478" t="s">
        <v>1473</v>
      </c>
      <c r="K478" t="s">
        <v>1474</v>
      </c>
      <c r="L478">
        <v>1368</v>
      </c>
      <c r="N478">
        <v>1011</v>
      </c>
      <c r="O478" t="s">
        <v>1100</v>
      </c>
      <c r="P478" t="s">
        <v>1100</v>
      </c>
      <c r="Q478">
        <v>1</v>
      </c>
      <c r="X478">
        <v>1.17</v>
      </c>
      <c r="Y478">
        <v>0</v>
      </c>
      <c r="Z478">
        <v>2.41</v>
      </c>
      <c r="AA478">
        <v>0</v>
      </c>
      <c r="AB478">
        <v>0</v>
      </c>
      <c r="AC478">
        <v>0</v>
      </c>
      <c r="AD478">
        <v>1</v>
      </c>
      <c r="AE478">
        <v>0</v>
      </c>
      <c r="AF478" t="s">
        <v>3</v>
      </c>
      <c r="AG478">
        <v>1.17</v>
      </c>
      <c r="AH478">
        <v>2</v>
      </c>
      <c r="AI478">
        <v>448997617</v>
      </c>
      <c r="AJ478">
        <v>476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</row>
    <row r="479" spans="1:44" x14ac:dyDescent="0.2">
      <c r="A479">
        <f>ROW(Source!A315)</f>
        <v>315</v>
      </c>
      <c r="B479">
        <v>448997627</v>
      </c>
      <c r="C479">
        <v>448997612</v>
      </c>
      <c r="D479">
        <v>277945805</v>
      </c>
      <c r="E479">
        <v>1</v>
      </c>
      <c r="F479">
        <v>1</v>
      </c>
      <c r="G479">
        <v>1</v>
      </c>
      <c r="H479">
        <v>2</v>
      </c>
      <c r="I479" t="s">
        <v>1206</v>
      </c>
      <c r="J479" t="s">
        <v>1207</v>
      </c>
      <c r="K479" t="s">
        <v>1208</v>
      </c>
      <c r="L479">
        <v>1368</v>
      </c>
      <c r="N479">
        <v>1011</v>
      </c>
      <c r="O479" t="s">
        <v>1100</v>
      </c>
      <c r="P479" t="s">
        <v>1100</v>
      </c>
      <c r="Q479">
        <v>1</v>
      </c>
      <c r="X479">
        <v>1.61</v>
      </c>
      <c r="Y479">
        <v>0</v>
      </c>
      <c r="Z479">
        <v>477.92</v>
      </c>
      <c r="AA479">
        <v>490.51</v>
      </c>
      <c r="AB479">
        <v>0</v>
      </c>
      <c r="AC479">
        <v>0</v>
      </c>
      <c r="AD479">
        <v>1</v>
      </c>
      <c r="AE479">
        <v>0</v>
      </c>
      <c r="AF479" t="s">
        <v>3</v>
      </c>
      <c r="AG479">
        <v>1.61</v>
      </c>
      <c r="AH479">
        <v>2</v>
      </c>
      <c r="AI479">
        <v>448997618</v>
      </c>
      <c r="AJ479">
        <v>477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</row>
    <row r="480" spans="1:44" x14ac:dyDescent="0.2">
      <c r="A480">
        <f>ROW(Source!A315)</f>
        <v>315</v>
      </c>
      <c r="B480">
        <v>448997628</v>
      </c>
      <c r="C480">
        <v>448997612</v>
      </c>
      <c r="D480">
        <v>277946105</v>
      </c>
      <c r="E480">
        <v>1</v>
      </c>
      <c r="F480">
        <v>1</v>
      </c>
      <c r="G480">
        <v>1</v>
      </c>
      <c r="H480">
        <v>2</v>
      </c>
      <c r="I480" t="s">
        <v>1475</v>
      </c>
      <c r="J480" t="s">
        <v>1476</v>
      </c>
      <c r="K480" t="s">
        <v>1477</v>
      </c>
      <c r="L480">
        <v>1368</v>
      </c>
      <c r="N480">
        <v>1011</v>
      </c>
      <c r="O480" t="s">
        <v>1100</v>
      </c>
      <c r="P480" t="s">
        <v>1100</v>
      </c>
      <c r="Q480">
        <v>1</v>
      </c>
      <c r="X480">
        <v>1.17</v>
      </c>
      <c r="Y480">
        <v>0</v>
      </c>
      <c r="Z480">
        <v>115.43</v>
      </c>
      <c r="AA480">
        <v>0</v>
      </c>
      <c r="AB480">
        <v>0</v>
      </c>
      <c r="AC480">
        <v>0</v>
      </c>
      <c r="AD480">
        <v>1</v>
      </c>
      <c r="AE480">
        <v>0</v>
      </c>
      <c r="AF480" t="s">
        <v>3</v>
      </c>
      <c r="AG480">
        <v>1.17</v>
      </c>
      <c r="AH480">
        <v>2</v>
      </c>
      <c r="AI480">
        <v>448997619</v>
      </c>
      <c r="AJ480">
        <v>478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</row>
    <row r="481" spans="1:44" x14ac:dyDescent="0.2">
      <c r="A481">
        <f>ROW(Source!A315)</f>
        <v>315</v>
      </c>
      <c r="B481">
        <v>448997629</v>
      </c>
      <c r="C481">
        <v>448997612</v>
      </c>
      <c r="D481">
        <v>277561608</v>
      </c>
      <c r="E481">
        <v>109</v>
      </c>
      <c r="F481">
        <v>1</v>
      </c>
      <c r="G481">
        <v>1</v>
      </c>
      <c r="H481">
        <v>3</v>
      </c>
      <c r="I481" t="s">
        <v>502</v>
      </c>
      <c r="J481" t="s">
        <v>3</v>
      </c>
      <c r="K481" t="s">
        <v>503</v>
      </c>
      <c r="L481">
        <v>1339</v>
      </c>
      <c r="N481">
        <v>1007</v>
      </c>
      <c r="O481" t="s">
        <v>49</v>
      </c>
      <c r="P481" t="s">
        <v>49</v>
      </c>
      <c r="Q481">
        <v>1</v>
      </c>
      <c r="X481">
        <v>9.6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 t="s">
        <v>135</v>
      </c>
      <c r="AG481">
        <v>0</v>
      </c>
      <c r="AH481">
        <v>2</v>
      </c>
      <c r="AI481">
        <v>448997620</v>
      </c>
      <c r="AJ481">
        <v>479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</row>
    <row r="482" spans="1:44" x14ac:dyDescent="0.2">
      <c r="A482">
        <f>ROW(Source!A315)</f>
        <v>315</v>
      </c>
      <c r="B482">
        <v>448997630</v>
      </c>
      <c r="C482">
        <v>448997612</v>
      </c>
      <c r="D482">
        <v>277562087</v>
      </c>
      <c r="E482">
        <v>109</v>
      </c>
      <c r="F482">
        <v>1</v>
      </c>
      <c r="G482">
        <v>1</v>
      </c>
      <c r="H482">
        <v>3</v>
      </c>
      <c r="I482" t="s">
        <v>505</v>
      </c>
      <c r="J482" t="s">
        <v>3</v>
      </c>
      <c r="K482" t="s">
        <v>312</v>
      </c>
      <c r="L482">
        <v>1371</v>
      </c>
      <c r="N482">
        <v>1013</v>
      </c>
      <c r="O482" t="s">
        <v>32</v>
      </c>
      <c r="P482" t="s">
        <v>32</v>
      </c>
      <c r="Q482">
        <v>1</v>
      </c>
      <c r="X482">
        <v>100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 t="s">
        <v>135</v>
      </c>
      <c r="AG482">
        <v>0</v>
      </c>
      <c r="AH482">
        <v>2</v>
      </c>
      <c r="AI482">
        <v>448997621</v>
      </c>
      <c r="AJ482">
        <v>480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</row>
    <row r="483" spans="1:44" x14ac:dyDescent="0.2">
      <c r="A483">
        <f>ROW(Source!A318)</f>
        <v>318</v>
      </c>
      <c r="B483">
        <v>448997648</v>
      </c>
      <c r="C483">
        <v>448997633</v>
      </c>
      <c r="D483">
        <v>277560301</v>
      </c>
      <c r="E483">
        <v>109</v>
      </c>
      <c r="F483">
        <v>1</v>
      </c>
      <c r="G483">
        <v>1</v>
      </c>
      <c r="H483">
        <v>1</v>
      </c>
      <c r="I483" t="s">
        <v>1259</v>
      </c>
      <c r="J483" t="s">
        <v>3</v>
      </c>
      <c r="K483" t="s">
        <v>1270</v>
      </c>
      <c r="L483">
        <v>1191</v>
      </c>
      <c r="N483">
        <v>1013</v>
      </c>
      <c r="O483" t="s">
        <v>1203</v>
      </c>
      <c r="P483" t="s">
        <v>1203</v>
      </c>
      <c r="Q483">
        <v>1</v>
      </c>
      <c r="X483">
        <v>222.26</v>
      </c>
      <c r="Y483">
        <v>0</v>
      </c>
      <c r="Z483">
        <v>0</v>
      </c>
      <c r="AA483">
        <v>0</v>
      </c>
      <c r="AB483">
        <v>485.02</v>
      </c>
      <c r="AC483">
        <v>0</v>
      </c>
      <c r="AD483">
        <v>1</v>
      </c>
      <c r="AE483">
        <v>1</v>
      </c>
      <c r="AF483" t="s">
        <v>3</v>
      </c>
      <c r="AG483">
        <v>222.26</v>
      </c>
      <c r="AH483">
        <v>2</v>
      </c>
      <c r="AI483">
        <v>448997634</v>
      </c>
      <c r="AJ483">
        <v>481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</row>
    <row r="484" spans="1:44" x14ac:dyDescent="0.2">
      <c r="A484">
        <f>ROW(Source!A318)</f>
        <v>318</v>
      </c>
      <c r="B484">
        <v>448997649</v>
      </c>
      <c r="C484">
        <v>448997633</v>
      </c>
      <c r="D484">
        <v>277560491</v>
      </c>
      <c r="E484">
        <v>109</v>
      </c>
      <c r="F484">
        <v>1</v>
      </c>
      <c r="G484">
        <v>1</v>
      </c>
      <c r="H484">
        <v>1</v>
      </c>
      <c r="I484" t="s">
        <v>1204</v>
      </c>
      <c r="J484" t="s">
        <v>3</v>
      </c>
      <c r="K484" t="s">
        <v>1205</v>
      </c>
      <c r="L484">
        <v>1191</v>
      </c>
      <c r="N484">
        <v>1013</v>
      </c>
      <c r="O484" t="s">
        <v>1203</v>
      </c>
      <c r="P484" t="s">
        <v>1203</v>
      </c>
      <c r="Q484">
        <v>1</v>
      </c>
      <c r="X484">
        <v>3.45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1</v>
      </c>
      <c r="AE484">
        <v>2</v>
      </c>
      <c r="AF484" t="s">
        <v>3</v>
      </c>
      <c r="AG484">
        <v>3.45</v>
      </c>
      <c r="AH484">
        <v>2</v>
      </c>
      <c r="AI484">
        <v>448997635</v>
      </c>
      <c r="AJ484">
        <v>482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</row>
    <row r="485" spans="1:44" x14ac:dyDescent="0.2">
      <c r="A485">
        <f>ROW(Source!A318)</f>
        <v>318</v>
      </c>
      <c r="B485">
        <v>448997650</v>
      </c>
      <c r="C485">
        <v>448997633</v>
      </c>
      <c r="D485">
        <v>277944600</v>
      </c>
      <c r="E485">
        <v>1</v>
      </c>
      <c r="F485">
        <v>1</v>
      </c>
      <c r="G485">
        <v>1</v>
      </c>
      <c r="H485">
        <v>2</v>
      </c>
      <c r="I485" t="s">
        <v>1478</v>
      </c>
      <c r="J485" t="s">
        <v>1479</v>
      </c>
      <c r="K485" t="s">
        <v>1480</v>
      </c>
      <c r="L485">
        <v>1368</v>
      </c>
      <c r="N485">
        <v>1011</v>
      </c>
      <c r="O485" t="s">
        <v>1100</v>
      </c>
      <c r="P485" t="s">
        <v>1100</v>
      </c>
      <c r="Q485">
        <v>1</v>
      </c>
      <c r="X485">
        <v>2.61</v>
      </c>
      <c r="Y485">
        <v>0</v>
      </c>
      <c r="Z485">
        <v>220.5</v>
      </c>
      <c r="AA485">
        <v>490.51</v>
      </c>
      <c r="AB485">
        <v>0</v>
      </c>
      <c r="AC485">
        <v>0</v>
      </c>
      <c r="AD485">
        <v>1</v>
      </c>
      <c r="AE485">
        <v>0</v>
      </c>
      <c r="AF485" t="s">
        <v>3</v>
      </c>
      <c r="AG485">
        <v>2.61</v>
      </c>
      <c r="AH485">
        <v>2</v>
      </c>
      <c r="AI485">
        <v>448997636</v>
      </c>
      <c r="AJ485">
        <v>483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</row>
    <row r="486" spans="1:44" x14ac:dyDescent="0.2">
      <c r="A486">
        <f>ROW(Source!A318)</f>
        <v>318</v>
      </c>
      <c r="B486">
        <v>448997651</v>
      </c>
      <c r="C486">
        <v>448997633</v>
      </c>
      <c r="D486">
        <v>277944815</v>
      </c>
      <c r="E486">
        <v>1</v>
      </c>
      <c r="F486">
        <v>1</v>
      </c>
      <c r="G486">
        <v>1</v>
      </c>
      <c r="H486">
        <v>2</v>
      </c>
      <c r="I486" t="s">
        <v>1481</v>
      </c>
      <c r="J486" t="s">
        <v>1482</v>
      </c>
      <c r="K486" t="s">
        <v>1483</v>
      </c>
      <c r="L486">
        <v>1368</v>
      </c>
      <c r="N486">
        <v>1011</v>
      </c>
      <c r="O486" t="s">
        <v>1100</v>
      </c>
      <c r="P486" t="s">
        <v>1100</v>
      </c>
      <c r="Q486">
        <v>1</v>
      </c>
      <c r="X486">
        <v>1.03</v>
      </c>
      <c r="Y486">
        <v>0</v>
      </c>
      <c r="Z486">
        <v>8.84</v>
      </c>
      <c r="AA486">
        <v>0</v>
      </c>
      <c r="AB486">
        <v>0</v>
      </c>
      <c r="AC486">
        <v>0</v>
      </c>
      <c r="AD486">
        <v>1</v>
      </c>
      <c r="AE486">
        <v>0</v>
      </c>
      <c r="AF486" t="s">
        <v>3</v>
      </c>
      <c r="AG486">
        <v>1.03</v>
      </c>
      <c r="AH486">
        <v>2</v>
      </c>
      <c r="AI486">
        <v>448997637</v>
      </c>
      <c r="AJ486">
        <v>484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</row>
    <row r="487" spans="1:44" x14ac:dyDescent="0.2">
      <c r="A487">
        <f>ROW(Source!A318)</f>
        <v>318</v>
      </c>
      <c r="B487">
        <v>448997652</v>
      </c>
      <c r="C487">
        <v>448997633</v>
      </c>
      <c r="D487">
        <v>277945805</v>
      </c>
      <c r="E487">
        <v>1</v>
      </c>
      <c r="F487">
        <v>1</v>
      </c>
      <c r="G487">
        <v>1</v>
      </c>
      <c r="H487">
        <v>2</v>
      </c>
      <c r="I487" t="s">
        <v>1206</v>
      </c>
      <c r="J487" t="s">
        <v>1207</v>
      </c>
      <c r="K487" t="s">
        <v>1208</v>
      </c>
      <c r="L487">
        <v>1368</v>
      </c>
      <c r="N487">
        <v>1011</v>
      </c>
      <c r="O487" t="s">
        <v>1100</v>
      </c>
      <c r="P487" t="s">
        <v>1100</v>
      </c>
      <c r="Q487">
        <v>1</v>
      </c>
      <c r="X487">
        <v>0.84</v>
      </c>
      <c r="Y487">
        <v>0</v>
      </c>
      <c r="Z487">
        <v>477.92</v>
      </c>
      <c r="AA487">
        <v>490.51</v>
      </c>
      <c r="AB487">
        <v>0</v>
      </c>
      <c r="AC487">
        <v>0</v>
      </c>
      <c r="AD487">
        <v>1</v>
      </c>
      <c r="AE487">
        <v>0</v>
      </c>
      <c r="AF487" t="s">
        <v>3</v>
      </c>
      <c r="AG487">
        <v>0.84</v>
      </c>
      <c r="AH487">
        <v>2</v>
      </c>
      <c r="AI487">
        <v>448997638</v>
      </c>
      <c r="AJ487">
        <v>485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</row>
    <row r="488" spans="1:44" x14ac:dyDescent="0.2">
      <c r="A488">
        <f>ROW(Source!A318)</f>
        <v>318</v>
      </c>
      <c r="B488">
        <v>448997653</v>
      </c>
      <c r="C488">
        <v>448997633</v>
      </c>
      <c r="D488">
        <v>277946018</v>
      </c>
      <c r="E488">
        <v>1</v>
      </c>
      <c r="F488">
        <v>1</v>
      </c>
      <c r="G488">
        <v>1</v>
      </c>
      <c r="H488">
        <v>2</v>
      </c>
      <c r="I488" t="s">
        <v>1308</v>
      </c>
      <c r="J488" t="s">
        <v>1309</v>
      </c>
      <c r="K488" t="s">
        <v>1310</v>
      </c>
      <c r="L488">
        <v>1368</v>
      </c>
      <c r="N488">
        <v>1011</v>
      </c>
      <c r="O488" t="s">
        <v>1100</v>
      </c>
      <c r="P488" t="s">
        <v>1100</v>
      </c>
      <c r="Q488">
        <v>1</v>
      </c>
      <c r="X488">
        <v>6.31</v>
      </c>
      <c r="Y488">
        <v>0</v>
      </c>
      <c r="Z488">
        <v>4.3499999999999996</v>
      </c>
      <c r="AA488">
        <v>0</v>
      </c>
      <c r="AB488">
        <v>0</v>
      </c>
      <c r="AC488">
        <v>0</v>
      </c>
      <c r="AD488">
        <v>1</v>
      </c>
      <c r="AE488">
        <v>0</v>
      </c>
      <c r="AF488" t="s">
        <v>3</v>
      </c>
      <c r="AG488">
        <v>6.31</v>
      </c>
      <c r="AH488">
        <v>2</v>
      </c>
      <c r="AI488">
        <v>448997639</v>
      </c>
      <c r="AJ488">
        <v>486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</row>
    <row r="489" spans="1:44" x14ac:dyDescent="0.2">
      <c r="A489">
        <f>ROW(Source!A318)</f>
        <v>318</v>
      </c>
      <c r="B489">
        <v>448997654</v>
      </c>
      <c r="C489">
        <v>448997633</v>
      </c>
      <c r="D489">
        <v>277946072</v>
      </c>
      <c r="E489">
        <v>1</v>
      </c>
      <c r="F489">
        <v>1</v>
      </c>
      <c r="G489">
        <v>1</v>
      </c>
      <c r="H489">
        <v>2</v>
      </c>
      <c r="I489" t="s">
        <v>1238</v>
      </c>
      <c r="J489" t="s">
        <v>1239</v>
      </c>
      <c r="K489" t="s">
        <v>1240</v>
      </c>
      <c r="L489">
        <v>1368</v>
      </c>
      <c r="N489">
        <v>1011</v>
      </c>
      <c r="O489" t="s">
        <v>1100</v>
      </c>
      <c r="P489" t="s">
        <v>1100</v>
      </c>
      <c r="Q489">
        <v>1</v>
      </c>
      <c r="X489">
        <v>36.06</v>
      </c>
      <c r="Y489">
        <v>0</v>
      </c>
      <c r="Z489">
        <v>27.77</v>
      </c>
      <c r="AA489">
        <v>0</v>
      </c>
      <c r="AB489">
        <v>0</v>
      </c>
      <c r="AC489">
        <v>0</v>
      </c>
      <c r="AD489">
        <v>1</v>
      </c>
      <c r="AE489">
        <v>0</v>
      </c>
      <c r="AF489" t="s">
        <v>3</v>
      </c>
      <c r="AG489">
        <v>36.06</v>
      </c>
      <c r="AH489">
        <v>2</v>
      </c>
      <c r="AI489">
        <v>448997640</v>
      </c>
      <c r="AJ489">
        <v>487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</row>
    <row r="490" spans="1:44" x14ac:dyDescent="0.2">
      <c r="A490">
        <f>ROW(Source!A318)</f>
        <v>318</v>
      </c>
      <c r="B490">
        <v>448997655</v>
      </c>
      <c r="C490">
        <v>448997633</v>
      </c>
      <c r="D490">
        <v>277946105</v>
      </c>
      <c r="E490">
        <v>1</v>
      </c>
      <c r="F490">
        <v>1</v>
      </c>
      <c r="G490">
        <v>1</v>
      </c>
      <c r="H490">
        <v>2</v>
      </c>
      <c r="I490" t="s">
        <v>1475</v>
      </c>
      <c r="J490" t="s">
        <v>1476</v>
      </c>
      <c r="K490" t="s">
        <v>1477</v>
      </c>
      <c r="L490">
        <v>1368</v>
      </c>
      <c r="N490">
        <v>1011</v>
      </c>
      <c r="O490" t="s">
        <v>1100</v>
      </c>
      <c r="P490" t="s">
        <v>1100</v>
      </c>
      <c r="Q490">
        <v>1</v>
      </c>
      <c r="X490">
        <v>2.39</v>
      </c>
      <c r="Y490">
        <v>0</v>
      </c>
      <c r="Z490">
        <v>115.43</v>
      </c>
      <c r="AA490">
        <v>0</v>
      </c>
      <c r="AB490">
        <v>0</v>
      </c>
      <c r="AC490">
        <v>0</v>
      </c>
      <c r="AD490">
        <v>1</v>
      </c>
      <c r="AE490">
        <v>0</v>
      </c>
      <c r="AF490" t="s">
        <v>3</v>
      </c>
      <c r="AG490">
        <v>2.39</v>
      </c>
      <c r="AH490">
        <v>2</v>
      </c>
      <c r="AI490">
        <v>448997641</v>
      </c>
      <c r="AJ490">
        <v>488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</row>
    <row r="491" spans="1:44" x14ac:dyDescent="0.2">
      <c r="A491">
        <f>ROW(Source!A318)</f>
        <v>318</v>
      </c>
      <c r="B491">
        <v>448997656</v>
      </c>
      <c r="C491">
        <v>448997633</v>
      </c>
      <c r="D491">
        <v>277862570</v>
      </c>
      <c r="E491">
        <v>1</v>
      </c>
      <c r="F491">
        <v>1</v>
      </c>
      <c r="G491">
        <v>1</v>
      </c>
      <c r="H491">
        <v>3</v>
      </c>
      <c r="I491" t="s">
        <v>1484</v>
      </c>
      <c r="J491" t="s">
        <v>1485</v>
      </c>
      <c r="K491" t="s">
        <v>1486</v>
      </c>
      <c r="L491">
        <v>1339</v>
      </c>
      <c r="N491">
        <v>1007</v>
      </c>
      <c r="O491" t="s">
        <v>49</v>
      </c>
      <c r="P491" t="s">
        <v>49</v>
      </c>
      <c r="Q491">
        <v>1</v>
      </c>
      <c r="X491">
        <v>5.8</v>
      </c>
      <c r="Y491">
        <v>340.41</v>
      </c>
      <c r="Z491">
        <v>0</v>
      </c>
      <c r="AA491">
        <v>0</v>
      </c>
      <c r="AB491">
        <v>0</v>
      </c>
      <c r="AC491">
        <v>0</v>
      </c>
      <c r="AD491">
        <v>1</v>
      </c>
      <c r="AE491">
        <v>0</v>
      </c>
      <c r="AF491" t="s">
        <v>135</v>
      </c>
      <c r="AG491">
        <v>0</v>
      </c>
      <c r="AH491">
        <v>2</v>
      </c>
      <c r="AI491">
        <v>448997642</v>
      </c>
      <c r="AJ491">
        <v>489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</row>
    <row r="492" spans="1:44" x14ac:dyDescent="0.2">
      <c r="A492">
        <f>ROW(Source!A318)</f>
        <v>318</v>
      </c>
      <c r="B492">
        <v>448997657</v>
      </c>
      <c r="C492">
        <v>448997633</v>
      </c>
      <c r="D492">
        <v>277862586</v>
      </c>
      <c r="E492">
        <v>1</v>
      </c>
      <c r="F492">
        <v>1</v>
      </c>
      <c r="G492">
        <v>1</v>
      </c>
      <c r="H492">
        <v>3</v>
      </c>
      <c r="I492" t="s">
        <v>1314</v>
      </c>
      <c r="J492" t="s">
        <v>1315</v>
      </c>
      <c r="K492" t="s">
        <v>1316</v>
      </c>
      <c r="L492">
        <v>1339</v>
      </c>
      <c r="N492">
        <v>1007</v>
      </c>
      <c r="O492" t="s">
        <v>49</v>
      </c>
      <c r="P492" t="s">
        <v>49</v>
      </c>
      <c r="Q492">
        <v>1</v>
      </c>
      <c r="X492">
        <v>44.45</v>
      </c>
      <c r="Y492">
        <v>114.64</v>
      </c>
      <c r="Z492">
        <v>0</v>
      </c>
      <c r="AA492">
        <v>0</v>
      </c>
      <c r="AB492">
        <v>0</v>
      </c>
      <c r="AC492">
        <v>0</v>
      </c>
      <c r="AD492">
        <v>1</v>
      </c>
      <c r="AE492">
        <v>0</v>
      </c>
      <c r="AF492" t="s">
        <v>135</v>
      </c>
      <c r="AG492">
        <v>0</v>
      </c>
      <c r="AH492">
        <v>2</v>
      </c>
      <c r="AI492">
        <v>448997643</v>
      </c>
      <c r="AJ492">
        <v>490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</row>
    <row r="493" spans="1:44" x14ac:dyDescent="0.2">
      <c r="A493">
        <f>ROW(Source!A318)</f>
        <v>318</v>
      </c>
      <c r="B493">
        <v>448997658</v>
      </c>
      <c r="C493">
        <v>448997633</v>
      </c>
      <c r="D493">
        <v>277866597</v>
      </c>
      <c r="E493">
        <v>1</v>
      </c>
      <c r="F493">
        <v>1</v>
      </c>
      <c r="G493">
        <v>1</v>
      </c>
      <c r="H493">
        <v>3</v>
      </c>
      <c r="I493" t="s">
        <v>1227</v>
      </c>
      <c r="J493" t="s">
        <v>1228</v>
      </c>
      <c r="K493" t="s">
        <v>1229</v>
      </c>
      <c r="L493">
        <v>1348</v>
      </c>
      <c r="N493">
        <v>1009</v>
      </c>
      <c r="O493" t="s">
        <v>83</v>
      </c>
      <c r="P493" t="s">
        <v>83</v>
      </c>
      <c r="Q493">
        <v>1000</v>
      </c>
      <c r="X493">
        <v>7.0000000000000007E-2</v>
      </c>
      <c r="Y493">
        <v>148198.01999999999</v>
      </c>
      <c r="Z493">
        <v>0</v>
      </c>
      <c r="AA493">
        <v>0</v>
      </c>
      <c r="AB493">
        <v>0</v>
      </c>
      <c r="AC493">
        <v>0</v>
      </c>
      <c r="AD493">
        <v>1</v>
      </c>
      <c r="AE493">
        <v>0</v>
      </c>
      <c r="AF493" t="s">
        <v>135</v>
      </c>
      <c r="AG493">
        <v>0</v>
      </c>
      <c r="AH493">
        <v>2</v>
      </c>
      <c r="AI493">
        <v>448997644</v>
      </c>
      <c r="AJ493">
        <v>491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</row>
    <row r="494" spans="1:44" x14ac:dyDescent="0.2">
      <c r="A494">
        <f>ROW(Source!A318)</f>
        <v>318</v>
      </c>
      <c r="B494">
        <v>448997659</v>
      </c>
      <c r="C494">
        <v>448997633</v>
      </c>
      <c r="D494">
        <v>277562780</v>
      </c>
      <c r="E494">
        <v>109</v>
      </c>
      <c r="F494">
        <v>1</v>
      </c>
      <c r="G494">
        <v>1</v>
      </c>
      <c r="H494">
        <v>3</v>
      </c>
      <c r="I494" t="s">
        <v>494</v>
      </c>
      <c r="J494" t="s">
        <v>3</v>
      </c>
      <c r="K494" t="s">
        <v>193</v>
      </c>
      <c r="L494">
        <v>1348</v>
      </c>
      <c r="N494">
        <v>1009</v>
      </c>
      <c r="O494" t="s">
        <v>83</v>
      </c>
      <c r="P494" t="s">
        <v>83</v>
      </c>
      <c r="Q494">
        <v>1000</v>
      </c>
      <c r="X494">
        <v>1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 t="s">
        <v>135</v>
      </c>
      <c r="AG494">
        <v>0</v>
      </c>
      <c r="AH494">
        <v>2</v>
      </c>
      <c r="AI494">
        <v>448997645</v>
      </c>
      <c r="AJ494">
        <v>492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</row>
    <row r="495" spans="1:44" x14ac:dyDescent="0.2">
      <c r="A495">
        <f>ROW(Source!A318)</f>
        <v>318</v>
      </c>
      <c r="B495">
        <v>448997660</v>
      </c>
      <c r="C495">
        <v>448997633</v>
      </c>
      <c r="D495">
        <v>277883458</v>
      </c>
      <c r="E495">
        <v>1</v>
      </c>
      <c r="F495">
        <v>1</v>
      </c>
      <c r="G495">
        <v>1</v>
      </c>
      <c r="H495">
        <v>3</v>
      </c>
      <c r="I495" t="s">
        <v>1487</v>
      </c>
      <c r="J495" t="s">
        <v>1488</v>
      </c>
      <c r="K495" t="s">
        <v>1489</v>
      </c>
      <c r="L495">
        <v>1327</v>
      </c>
      <c r="N495">
        <v>1005</v>
      </c>
      <c r="O495" t="s">
        <v>146</v>
      </c>
      <c r="P495" t="s">
        <v>146</v>
      </c>
      <c r="Q495">
        <v>1</v>
      </c>
      <c r="X495">
        <v>14.9</v>
      </c>
      <c r="Y495">
        <v>625.83000000000004</v>
      </c>
      <c r="Z495">
        <v>0</v>
      </c>
      <c r="AA495">
        <v>0</v>
      </c>
      <c r="AB495">
        <v>0</v>
      </c>
      <c r="AC495">
        <v>0</v>
      </c>
      <c r="AD495">
        <v>1</v>
      </c>
      <c r="AE495">
        <v>0</v>
      </c>
      <c r="AF495" t="s">
        <v>135</v>
      </c>
      <c r="AG495">
        <v>0</v>
      </c>
      <c r="AH495">
        <v>2</v>
      </c>
      <c r="AI495">
        <v>448997646</v>
      </c>
      <c r="AJ495">
        <v>493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</row>
    <row r="496" spans="1:44" x14ac:dyDescent="0.2">
      <c r="A496">
        <f>ROW(Source!A318)</f>
        <v>318</v>
      </c>
      <c r="B496">
        <v>448997661</v>
      </c>
      <c r="C496">
        <v>448997633</v>
      </c>
      <c r="D496">
        <v>277926505</v>
      </c>
      <c r="E496">
        <v>1</v>
      </c>
      <c r="F496">
        <v>1</v>
      </c>
      <c r="G496">
        <v>1</v>
      </c>
      <c r="H496">
        <v>3</v>
      </c>
      <c r="I496" t="s">
        <v>1490</v>
      </c>
      <c r="J496" t="s">
        <v>1491</v>
      </c>
      <c r="K496" t="s">
        <v>1492</v>
      </c>
      <c r="L496">
        <v>1301</v>
      </c>
      <c r="N496">
        <v>1003</v>
      </c>
      <c r="O496" t="s">
        <v>211</v>
      </c>
      <c r="P496" t="s">
        <v>211</v>
      </c>
      <c r="Q496">
        <v>1</v>
      </c>
      <c r="X496">
        <v>77</v>
      </c>
      <c r="Y496">
        <v>264.87</v>
      </c>
      <c r="Z496">
        <v>0</v>
      </c>
      <c r="AA496">
        <v>0</v>
      </c>
      <c r="AB496">
        <v>0</v>
      </c>
      <c r="AC496">
        <v>0</v>
      </c>
      <c r="AD496">
        <v>1</v>
      </c>
      <c r="AE496">
        <v>0</v>
      </c>
      <c r="AF496" t="s">
        <v>135</v>
      </c>
      <c r="AG496">
        <v>0</v>
      </c>
      <c r="AH496">
        <v>2</v>
      </c>
      <c r="AI496">
        <v>448997647</v>
      </c>
      <c r="AJ496">
        <v>494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</row>
    <row r="497" spans="1:44" x14ac:dyDescent="0.2">
      <c r="A497">
        <f>ROW(Source!A320)</f>
        <v>320</v>
      </c>
      <c r="B497">
        <v>448997675</v>
      </c>
      <c r="C497">
        <v>448997663</v>
      </c>
      <c r="D497">
        <v>327091196</v>
      </c>
      <c r="E497">
        <v>112</v>
      </c>
      <c r="F497">
        <v>1</v>
      </c>
      <c r="G497">
        <v>1</v>
      </c>
      <c r="H497">
        <v>1</v>
      </c>
      <c r="I497" t="s">
        <v>1493</v>
      </c>
      <c r="J497" t="s">
        <v>3</v>
      </c>
      <c r="K497" t="s">
        <v>1494</v>
      </c>
      <c r="L497">
        <v>1191</v>
      </c>
      <c r="N497">
        <v>1013</v>
      </c>
      <c r="O497" t="s">
        <v>1203</v>
      </c>
      <c r="P497" t="s">
        <v>1203</v>
      </c>
      <c r="Q497">
        <v>1</v>
      </c>
      <c r="X497">
        <v>53.6</v>
      </c>
      <c r="Y497">
        <v>0</v>
      </c>
      <c r="Z497">
        <v>0</v>
      </c>
      <c r="AA497">
        <v>0</v>
      </c>
      <c r="AB497">
        <v>490.51</v>
      </c>
      <c r="AC497">
        <v>0</v>
      </c>
      <c r="AD497">
        <v>1</v>
      </c>
      <c r="AE497">
        <v>1</v>
      </c>
      <c r="AF497" t="s">
        <v>3</v>
      </c>
      <c r="AG497">
        <v>53.6</v>
      </c>
      <c r="AH497">
        <v>2</v>
      </c>
      <c r="AI497">
        <v>448997664</v>
      </c>
      <c r="AJ497">
        <v>495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</row>
    <row r="498" spans="1:44" x14ac:dyDescent="0.2">
      <c r="A498">
        <f>ROW(Source!A320)</f>
        <v>320</v>
      </c>
      <c r="B498">
        <v>448997676</v>
      </c>
      <c r="C498">
        <v>448997663</v>
      </c>
      <c r="D498">
        <v>327091406</v>
      </c>
      <c r="E498">
        <v>112</v>
      </c>
      <c r="F498">
        <v>1</v>
      </c>
      <c r="G498">
        <v>1</v>
      </c>
      <c r="H498">
        <v>1</v>
      </c>
      <c r="I498" t="s">
        <v>1204</v>
      </c>
      <c r="J498" t="s">
        <v>3</v>
      </c>
      <c r="K498" t="s">
        <v>1205</v>
      </c>
      <c r="L498">
        <v>1191</v>
      </c>
      <c r="N498">
        <v>1013</v>
      </c>
      <c r="O498" t="s">
        <v>1203</v>
      </c>
      <c r="P498" t="s">
        <v>1203</v>
      </c>
      <c r="Q498">
        <v>1</v>
      </c>
      <c r="X498">
        <v>3.2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1</v>
      </c>
      <c r="AE498">
        <v>2</v>
      </c>
      <c r="AF498" t="s">
        <v>3</v>
      </c>
      <c r="AG498">
        <v>3.2</v>
      </c>
      <c r="AH498">
        <v>2</v>
      </c>
      <c r="AI498">
        <v>448997665</v>
      </c>
      <c r="AJ498">
        <v>496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</row>
    <row r="499" spans="1:44" x14ac:dyDescent="0.2">
      <c r="A499">
        <f>ROW(Source!A320)</f>
        <v>320</v>
      </c>
      <c r="B499">
        <v>448997677</v>
      </c>
      <c r="C499">
        <v>448997663</v>
      </c>
      <c r="D499">
        <v>327211495</v>
      </c>
      <c r="E499">
        <v>1</v>
      </c>
      <c r="F499">
        <v>1</v>
      </c>
      <c r="G499">
        <v>1</v>
      </c>
      <c r="H499">
        <v>2</v>
      </c>
      <c r="I499" t="s">
        <v>1220</v>
      </c>
      <c r="J499" t="s">
        <v>1221</v>
      </c>
      <c r="K499" t="s">
        <v>1222</v>
      </c>
      <c r="L499">
        <v>1368</v>
      </c>
      <c r="N499">
        <v>1011</v>
      </c>
      <c r="O499" t="s">
        <v>1100</v>
      </c>
      <c r="P499" t="s">
        <v>1100</v>
      </c>
      <c r="Q499">
        <v>1</v>
      </c>
      <c r="X499">
        <v>1.6</v>
      </c>
      <c r="Y499">
        <v>0</v>
      </c>
      <c r="Z499">
        <v>1551.19</v>
      </c>
      <c r="AA499">
        <v>658.89</v>
      </c>
      <c r="AB499">
        <v>0</v>
      </c>
      <c r="AC499">
        <v>0</v>
      </c>
      <c r="AD499">
        <v>1</v>
      </c>
      <c r="AE499">
        <v>0</v>
      </c>
      <c r="AF499" t="s">
        <v>3</v>
      </c>
      <c r="AG499">
        <v>1.6</v>
      </c>
      <c r="AH499">
        <v>2</v>
      </c>
      <c r="AI499">
        <v>448997666</v>
      </c>
      <c r="AJ499">
        <v>497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</row>
    <row r="500" spans="1:44" x14ac:dyDescent="0.2">
      <c r="A500">
        <f>ROW(Source!A320)</f>
        <v>320</v>
      </c>
      <c r="B500">
        <v>448997678</v>
      </c>
      <c r="C500">
        <v>448997663</v>
      </c>
      <c r="D500">
        <v>327212380</v>
      </c>
      <c r="E500">
        <v>1</v>
      </c>
      <c r="F500">
        <v>1</v>
      </c>
      <c r="G500">
        <v>1</v>
      </c>
      <c r="H500">
        <v>2</v>
      </c>
      <c r="I500" t="s">
        <v>1206</v>
      </c>
      <c r="J500" t="s">
        <v>1207</v>
      </c>
      <c r="K500" t="s">
        <v>1208</v>
      </c>
      <c r="L500">
        <v>1368</v>
      </c>
      <c r="N500">
        <v>1011</v>
      </c>
      <c r="O500" t="s">
        <v>1100</v>
      </c>
      <c r="P500" t="s">
        <v>1100</v>
      </c>
      <c r="Q500">
        <v>1</v>
      </c>
      <c r="X500">
        <v>1.6</v>
      </c>
      <c r="Y500">
        <v>0</v>
      </c>
      <c r="Z500">
        <v>477.92</v>
      </c>
      <c r="AA500">
        <v>490.51</v>
      </c>
      <c r="AB500">
        <v>0</v>
      </c>
      <c r="AC500">
        <v>0</v>
      </c>
      <c r="AD500">
        <v>1</v>
      </c>
      <c r="AE500">
        <v>0</v>
      </c>
      <c r="AF500" t="s">
        <v>3</v>
      </c>
      <c r="AG500">
        <v>1.6</v>
      </c>
      <c r="AH500">
        <v>2</v>
      </c>
      <c r="AI500">
        <v>448997667</v>
      </c>
      <c r="AJ500">
        <v>498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</row>
    <row r="501" spans="1:44" x14ac:dyDescent="0.2">
      <c r="A501">
        <f>ROW(Source!A320)</f>
        <v>320</v>
      </c>
      <c r="B501">
        <v>448997679</v>
      </c>
      <c r="C501">
        <v>448997663</v>
      </c>
      <c r="D501">
        <v>327212572</v>
      </c>
      <c r="E501">
        <v>1</v>
      </c>
      <c r="F501">
        <v>1</v>
      </c>
      <c r="G501">
        <v>1</v>
      </c>
      <c r="H501">
        <v>2</v>
      </c>
      <c r="I501" t="s">
        <v>1238</v>
      </c>
      <c r="J501" t="s">
        <v>1239</v>
      </c>
      <c r="K501" t="s">
        <v>1240</v>
      </c>
      <c r="L501">
        <v>1368</v>
      </c>
      <c r="N501">
        <v>1011</v>
      </c>
      <c r="O501" t="s">
        <v>1100</v>
      </c>
      <c r="P501" t="s">
        <v>1100</v>
      </c>
      <c r="Q501">
        <v>1</v>
      </c>
      <c r="X501">
        <v>13.07</v>
      </c>
      <c r="Y501">
        <v>0</v>
      </c>
      <c r="Z501">
        <v>27.77</v>
      </c>
      <c r="AA501">
        <v>0</v>
      </c>
      <c r="AB501">
        <v>0</v>
      </c>
      <c r="AC501">
        <v>0</v>
      </c>
      <c r="AD501">
        <v>1</v>
      </c>
      <c r="AE501">
        <v>0</v>
      </c>
      <c r="AF501" t="s">
        <v>3</v>
      </c>
      <c r="AG501">
        <v>13.07</v>
      </c>
      <c r="AH501">
        <v>2</v>
      </c>
      <c r="AI501">
        <v>448997668</v>
      </c>
      <c r="AJ501">
        <v>499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</row>
    <row r="502" spans="1:44" x14ac:dyDescent="0.2">
      <c r="A502">
        <f>ROW(Source!A320)</f>
        <v>320</v>
      </c>
      <c r="B502">
        <v>448997680</v>
      </c>
      <c r="C502">
        <v>448997663</v>
      </c>
      <c r="D502">
        <v>327164209</v>
      </c>
      <c r="E502">
        <v>1</v>
      </c>
      <c r="F502">
        <v>1</v>
      </c>
      <c r="G502">
        <v>1</v>
      </c>
      <c r="H502">
        <v>3</v>
      </c>
      <c r="I502" t="s">
        <v>1320</v>
      </c>
      <c r="J502" t="s">
        <v>1321</v>
      </c>
      <c r="K502" t="s">
        <v>1322</v>
      </c>
      <c r="L502">
        <v>1346</v>
      </c>
      <c r="N502">
        <v>1009</v>
      </c>
      <c r="O502" t="s">
        <v>441</v>
      </c>
      <c r="P502" t="s">
        <v>441</v>
      </c>
      <c r="Q502">
        <v>1</v>
      </c>
      <c r="X502">
        <v>4.2</v>
      </c>
      <c r="Y502">
        <v>155.63</v>
      </c>
      <c r="Z502">
        <v>0</v>
      </c>
      <c r="AA502">
        <v>0</v>
      </c>
      <c r="AB502">
        <v>0</v>
      </c>
      <c r="AC502">
        <v>0</v>
      </c>
      <c r="AD502">
        <v>1</v>
      </c>
      <c r="AE502">
        <v>0</v>
      </c>
      <c r="AF502" t="s">
        <v>135</v>
      </c>
      <c r="AG502">
        <v>0</v>
      </c>
      <c r="AH502">
        <v>2</v>
      </c>
      <c r="AI502">
        <v>448997669</v>
      </c>
      <c r="AJ502">
        <v>500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</row>
    <row r="503" spans="1:44" x14ac:dyDescent="0.2">
      <c r="A503">
        <f>ROW(Source!A320)</f>
        <v>320</v>
      </c>
      <c r="B503">
        <v>448997681</v>
      </c>
      <c r="C503">
        <v>448997663</v>
      </c>
      <c r="D503">
        <v>327164851</v>
      </c>
      <c r="E503">
        <v>1</v>
      </c>
      <c r="F503">
        <v>1</v>
      </c>
      <c r="G503">
        <v>1</v>
      </c>
      <c r="H503">
        <v>3</v>
      </c>
      <c r="I503" t="s">
        <v>1241</v>
      </c>
      <c r="J503" t="s">
        <v>1242</v>
      </c>
      <c r="K503" t="s">
        <v>1243</v>
      </c>
      <c r="L503">
        <v>1346</v>
      </c>
      <c r="N503">
        <v>1009</v>
      </c>
      <c r="O503" t="s">
        <v>441</v>
      </c>
      <c r="P503" t="s">
        <v>441</v>
      </c>
      <c r="Q503">
        <v>1</v>
      </c>
      <c r="X503">
        <v>27</v>
      </c>
      <c r="Y503">
        <v>174.93</v>
      </c>
      <c r="Z503">
        <v>0</v>
      </c>
      <c r="AA503">
        <v>0</v>
      </c>
      <c r="AB503">
        <v>0</v>
      </c>
      <c r="AC503">
        <v>0</v>
      </c>
      <c r="AD503">
        <v>1</v>
      </c>
      <c r="AE503">
        <v>0</v>
      </c>
      <c r="AF503" t="s">
        <v>135</v>
      </c>
      <c r="AG503">
        <v>0</v>
      </c>
      <c r="AH503">
        <v>2</v>
      </c>
      <c r="AI503">
        <v>448997670</v>
      </c>
      <c r="AJ503">
        <v>501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</row>
    <row r="504" spans="1:44" x14ac:dyDescent="0.2">
      <c r="A504">
        <f>ROW(Source!A320)</f>
        <v>320</v>
      </c>
      <c r="B504">
        <v>448997682</v>
      </c>
      <c r="C504">
        <v>448997663</v>
      </c>
      <c r="D504">
        <v>327164924</v>
      </c>
      <c r="E504">
        <v>1</v>
      </c>
      <c r="F504">
        <v>1</v>
      </c>
      <c r="G504">
        <v>1</v>
      </c>
      <c r="H504">
        <v>3</v>
      </c>
      <c r="I504" t="s">
        <v>1495</v>
      </c>
      <c r="J504" t="s">
        <v>1496</v>
      </c>
      <c r="K504" t="s">
        <v>1497</v>
      </c>
      <c r="L504">
        <v>1425</v>
      </c>
      <c r="N504">
        <v>1013</v>
      </c>
      <c r="O504" t="s">
        <v>62</v>
      </c>
      <c r="P504" t="s">
        <v>62</v>
      </c>
      <c r="Q504">
        <v>1</v>
      </c>
      <c r="X504">
        <v>0.8</v>
      </c>
      <c r="Y504">
        <v>237.77</v>
      </c>
      <c r="Z504">
        <v>0</v>
      </c>
      <c r="AA504">
        <v>0</v>
      </c>
      <c r="AB504">
        <v>0</v>
      </c>
      <c r="AC504">
        <v>0</v>
      </c>
      <c r="AD504">
        <v>1</v>
      </c>
      <c r="AE504">
        <v>0</v>
      </c>
      <c r="AF504" t="s">
        <v>135</v>
      </c>
      <c r="AG504">
        <v>0</v>
      </c>
      <c r="AH504">
        <v>2</v>
      </c>
      <c r="AI504">
        <v>448997671</v>
      </c>
      <c r="AJ504">
        <v>502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</row>
    <row r="505" spans="1:44" x14ac:dyDescent="0.2">
      <c r="A505">
        <f>ROW(Source!A320)</f>
        <v>320</v>
      </c>
      <c r="B505">
        <v>448997683</v>
      </c>
      <c r="C505">
        <v>448997663</v>
      </c>
      <c r="D505">
        <v>327166398</v>
      </c>
      <c r="E505">
        <v>1</v>
      </c>
      <c r="F505">
        <v>1</v>
      </c>
      <c r="G505">
        <v>1</v>
      </c>
      <c r="H505">
        <v>3</v>
      </c>
      <c r="I505" t="s">
        <v>1498</v>
      </c>
      <c r="J505" t="s">
        <v>1499</v>
      </c>
      <c r="K505" t="s">
        <v>1500</v>
      </c>
      <c r="L505">
        <v>1339</v>
      </c>
      <c r="N505">
        <v>1007</v>
      </c>
      <c r="O505" t="s">
        <v>49</v>
      </c>
      <c r="P505" t="s">
        <v>49</v>
      </c>
      <c r="Q505">
        <v>1</v>
      </c>
      <c r="X505">
        <v>0.15</v>
      </c>
      <c r="Y505">
        <v>767.69</v>
      </c>
      <c r="Z505">
        <v>0</v>
      </c>
      <c r="AA505">
        <v>0</v>
      </c>
      <c r="AB505">
        <v>0</v>
      </c>
      <c r="AC505">
        <v>0</v>
      </c>
      <c r="AD505">
        <v>1</v>
      </c>
      <c r="AE505">
        <v>0</v>
      </c>
      <c r="AF505" t="s">
        <v>135</v>
      </c>
      <c r="AG505">
        <v>0</v>
      </c>
      <c r="AH505">
        <v>2</v>
      </c>
      <c r="AI505">
        <v>448997672</v>
      </c>
      <c r="AJ505">
        <v>503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</row>
    <row r="506" spans="1:44" x14ac:dyDescent="0.2">
      <c r="A506">
        <f>ROW(Source!A320)</f>
        <v>320</v>
      </c>
      <c r="B506">
        <v>448997684</v>
      </c>
      <c r="C506">
        <v>448997663</v>
      </c>
      <c r="D506">
        <v>327166608</v>
      </c>
      <c r="E506">
        <v>1</v>
      </c>
      <c r="F506">
        <v>1</v>
      </c>
      <c r="G506">
        <v>1</v>
      </c>
      <c r="H506">
        <v>3</v>
      </c>
      <c r="I506" t="s">
        <v>1501</v>
      </c>
      <c r="J506" t="s">
        <v>1502</v>
      </c>
      <c r="K506" t="s">
        <v>1503</v>
      </c>
      <c r="L506">
        <v>1348</v>
      </c>
      <c r="N506">
        <v>1009</v>
      </c>
      <c r="O506" t="s">
        <v>83</v>
      </c>
      <c r="P506" t="s">
        <v>83</v>
      </c>
      <c r="Q506">
        <v>1000</v>
      </c>
      <c r="X506">
        <v>0.18</v>
      </c>
      <c r="Y506">
        <v>7694.52</v>
      </c>
      <c r="Z506">
        <v>0</v>
      </c>
      <c r="AA506">
        <v>0</v>
      </c>
      <c r="AB506">
        <v>0</v>
      </c>
      <c r="AC506">
        <v>0</v>
      </c>
      <c r="AD506">
        <v>1</v>
      </c>
      <c r="AE506">
        <v>0</v>
      </c>
      <c r="AF506" t="s">
        <v>135</v>
      </c>
      <c r="AG506">
        <v>0</v>
      </c>
      <c r="AH506">
        <v>2</v>
      </c>
      <c r="AI506">
        <v>448997673</v>
      </c>
      <c r="AJ506">
        <v>504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</row>
    <row r="507" spans="1:44" x14ac:dyDescent="0.2">
      <c r="A507">
        <f>ROW(Source!A320)</f>
        <v>320</v>
      </c>
      <c r="B507">
        <v>448997685</v>
      </c>
      <c r="C507">
        <v>448997663</v>
      </c>
      <c r="D507">
        <v>327169580</v>
      </c>
      <c r="E507">
        <v>1</v>
      </c>
      <c r="F507">
        <v>1</v>
      </c>
      <c r="G507">
        <v>1</v>
      </c>
      <c r="H507">
        <v>3</v>
      </c>
      <c r="I507" t="s">
        <v>1504</v>
      </c>
      <c r="J507" t="s">
        <v>1505</v>
      </c>
      <c r="K507" t="s">
        <v>1506</v>
      </c>
      <c r="L507">
        <v>1348</v>
      </c>
      <c r="N507">
        <v>1009</v>
      </c>
      <c r="O507" t="s">
        <v>83</v>
      </c>
      <c r="P507" t="s">
        <v>83</v>
      </c>
      <c r="Q507">
        <v>1000</v>
      </c>
      <c r="X507">
        <v>1</v>
      </c>
      <c r="Y507">
        <v>105278.81</v>
      </c>
      <c r="Z507">
        <v>0</v>
      </c>
      <c r="AA507">
        <v>0</v>
      </c>
      <c r="AB507">
        <v>0</v>
      </c>
      <c r="AC507">
        <v>0</v>
      </c>
      <c r="AD507">
        <v>1</v>
      </c>
      <c r="AE507">
        <v>0</v>
      </c>
      <c r="AF507" t="s">
        <v>135</v>
      </c>
      <c r="AG507">
        <v>0</v>
      </c>
      <c r="AH507">
        <v>2</v>
      </c>
      <c r="AI507">
        <v>448997674</v>
      </c>
      <c r="AJ507">
        <v>505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</row>
    <row r="508" spans="1:44" x14ac:dyDescent="0.2">
      <c r="A508">
        <f>ROW(Source!A320)</f>
        <v>320</v>
      </c>
      <c r="B508">
        <v>448997686</v>
      </c>
      <c r="C508">
        <v>448997663</v>
      </c>
      <c r="D508">
        <v>327097010</v>
      </c>
      <c r="E508">
        <v>112</v>
      </c>
      <c r="F508">
        <v>1</v>
      </c>
      <c r="G508">
        <v>1</v>
      </c>
      <c r="H508">
        <v>3</v>
      </c>
      <c r="I508" t="s">
        <v>633</v>
      </c>
      <c r="J508" t="s">
        <v>3</v>
      </c>
      <c r="K508" t="s">
        <v>634</v>
      </c>
      <c r="L508">
        <v>3277935</v>
      </c>
      <c r="N508">
        <v>1013</v>
      </c>
      <c r="O508" t="s">
        <v>635</v>
      </c>
      <c r="P508" t="s">
        <v>635</v>
      </c>
      <c r="Q508">
        <v>1</v>
      </c>
      <c r="X508">
        <v>2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 t="s">
        <v>135</v>
      </c>
      <c r="AG508">
        <v>0</v>
      </c>
      <c r="AH508">
        <v>3</v>
      </c>
      <c r="AI508">
        <v>-1</v>
      </c>
      <c r="AJ508" t="s">
        <v>3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</row>
    <row r="509" spans="1:44" x14ac:dyDescent="0.2">
      <c r="A509">
        <f>ROW(Source!A321)</f>
        <v>321</v>
      </c>
      <c r="B509">
        <v>448997704</v>
      </c>
      <c r="C509">
        <v>448997687</v>
      </c>
      <c r="D509">
        <v>277560281</v>
      </c>
      <c r="E509">
        <v>109</v>
      </c>
      <c r="F509">
        <v>1</v>
      </c>
      <c r="G509">
        <v>1</v>
      </c>
      <c r="H509">
        <v>1</v>
      </c>
      <c r="I509" t="s">
        <v>1299</v>
      </c>
      <c r="J509" t="s">
        <v>3</v>
      </c>
      <c r="K509" t="s">
        <v>1300</v>
      </c>
      <c r="L509">
        <v>1191</v>
      </c>
      <c r="N509">
        <v>1013</v>
      </c>
      <c r="O509" t="s">
        <v>1203</v>
      </c>
      <c r="P509" t="s">
        <v>1203</v>
      </c>
      <c r="Q509">
        <v>1</v>
      </c>
      <c r="X509">
        <v>33.53</v>
      </c>
      <c r="Y509">
        <v>0</v>
      </c>
      <c r="Z509">
        <v>0</v>
      </c>
      <c r="AA509">
        <v>0</v>
      </c>
      <c r="AB509">
        <v>446.58</v>
      </c>
      <c r="AC509">
        <v>0</v>
      </c>
      <c r="AD509">
        <v>1</v>
      </c>
      <c r="AE509">
        <v>1</v>
      </c>
      <c r="AF509" t="s">
        <v>3</v>
      </c>
      <c r="AG509">
        <v>33.53</v>
      </c>
      <c r="AH509">
        <v>2</v>
      </c>
      <c r="AI509">
        <v>448997688</v>
      </c>
      <c r="AJ509">
        <v>506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</row>
    <row r="510" spans="1:44" x14ac:dyDescent="0.2">
      <c r="A510">
        <f>ROW(Source!A321)</f>
        <v>321</v>
      </c>
      <c r="B510">
        <v>448997705</v>
      </c>
      <c r="C510">
        <v>448997687</v>
      </c>
      <c r="D510">
        <v>277560491</v>
      </c>
      <c r="E510">
        <v>109</v>
      </c>
      <c r="F510">
        <v>1</v>
      </c>
      <c r="G510">
        <v>1</v>
      </c>
      <c r="H510">
        <v>1</v>
      </c>
      <c r="I510" t="s">
        <v>1204</v>
      </c>
      <c r="J510" t="s">
        <v>3</v>
      </c>
      <c r="K510" t="s">
        <v>1205</v>
      </c>
      <c r="L510">
        <v>1191</v>
      </c>
      <c r="N510">
        <v>1013</v>
      </c>
      <c r="O510" t="s">
        <v>1203</v>
      </c>
      <c r="P510" t="s">
        <v>1203</v>
      </c>
      <c r="Q510">
        <v>1</v>
      </c>
      <c r="X510">
        <v>15.02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1</v>
      </c>
      <c r="AE510">
        <v>2</v>
      </c>
      <c r="AF510" t="s">
        <v>3</v>
      </c>
      <c r="AG510">
        <v>15.02</v>
      </c>
      <c r="AH510">
        <v>2</v>
      </c>
      <c r="AI510">
        <v>448997689</v>
      </c>
      <c r="AJ510">
        <v>507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</row>
    <row r="511" spans="1:44" x14ac:dyDescent="0.2">
      <c r="A511">
        <f>ROW(Source!A321)</f>
        <v>321</v>
      </c>
      <c r="B511">
        <v>448997706</v>
      </c>
      <c r="C511">
        <v>448997687</v>
      </c>
      <c r="D511">
        <v>277944474</v>
      </c>
      <c r="E511">
        <v>1</v>
      </c>
      <c r="F511">
        <v>1</v>
      </c>
      <c r="G511">
        <v>1</v>
      </c>
      <c r="H511">
        <v>2</v>
      </c>
      <c r="I511" t="s">
        <v>1272</v>
      </c>
      <c r="J511" t="s">
        <v>1507</v>
      </c>
      <c r="K511" t="s">
        <v>1274</v>
      </c>
      <c r="L511">
        <v>1368</v>
      </c>
      <c r="N511">
        <v>1011</v>
      </c>
      <c r="O511" t="s">
        <v>1100</v>
      </c>
      <c r="P511" t="s">
        <v>1100</v>
      </c>
      <c r="Q511">
        <v>1</v>
      </c>
      <c r="X511">
        <v>1.1299999999999999</v>
      </c>
      <c r="Y511">
        <v>0</v>
      </c>
      <c r="Z511">
        <v>1609.97</v>
      </c>
      <c r="AA511">
        <v>563.72</v>
      </c>
      <c r="AB511">
        <v>0</v>
      </c>
      <c r="AC511">
        <v>0</v>
      </c>
      <c r="AD511">
        <v>1</v>
      </c>
      <c r="AE511">
        <v>0</v>
      </c>
      <c r="AF511" t="s">
        <v>3</v>
      </c>
      <c r="AG511">
        <v>1.1299999999999999</v>
      </c>
      <c r="AH511">
        <v>2</v>
      </c>
      <c r="AI511">
        <v>448997690</v>
      </c>
      <c r="AJ511">
        <v>508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</row>
    <row r="512" spans="1:44" x14ac:dyDescent="0.2">
      <c r="A512">
        <f>ROW(Source!A321)</f>
        <v>321</v>
      </c>
      <c r="B512">
        <v>448997707</v>
      </c>
      <c r="C512">
        <v>448997687</v>
      </c>
      <c r="D512">
        <v>277944622</v>
      </c>
      <c r="E512">
        <v>1</v>
      </c>
      <c r="F512">
        <v>1</v>
      </c>
      <c r="G512">
        <v>1</v>
      </c>
      <c r="H512">
        <v>2</v>
      </c>
      <c r="I512" t="s">
        <v>1220</v>
      </c>
      <c r="J512" t="s">
        <v>1221</v>
      </c>
      <c r="K512" t="s">
        <v>1222</v>
      </c>
      <c r="L512">
        <v>1368</v>
      </c>
      <c r="N512">
        <v>1011</v>
      </c>
      <c r="O512" t="s">
        <v>1100</v>
      </c>
      <c r="P512" t="s">
        <v>1100</v>
      </c>
      <c r="Q512">
        <v>1</v>
      </c>
      <c r="X512">
        <v>5.15</v>
      </c>
      <c r="Y512">
        <v>0</v>
      </c>
      <c r="Z512">
        <v>1551.19</v>
      </c>
      <c r="AA512">
        <v>658.89</v>
      </c>
      <c r="AB512">
        <v>0</v>
      </c>
      <c r="AC512">
        <v>0</v>
      </c>
      <c r="AD512">
        <v>1</v>
      </c>
      <c r="AE512">
        <v>0</v>
      </c>
      <c r="AF512" t="s">
        <v>3</v>
      </c>
      <c r="AG512">
        <v>5.15</v>
      </c>
      <c r="AH512">
        <v>2</v>
      </c>
      <c r="AI512">
        <v>448997691</v>
      </c>
      <c r="AJ512">
        <v>509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</row>
    <row r="513" spans="1:44" x14ac:dyDescent="0.2">
      <c r="A513">
        <f>ROW(Source!A321)</f>
        <v>321</v>
      </c>
      <c r="B513">
        <v>448997708</v>
      </c>
      <c r="C513">
        <v>448997687</v>
      </c>
      <c r="D513">
        <v>277944840</v>
      </c>
      <c r="E513">
        <v>1</v>
      </c>
      <c r="F513">
        <v>1</v>
      </c>
      <c r="G513">
        <v>1</v>
      </c>
      <c r="H513">
        <v>2</v>
      </c>
      <c r="I513" t="s">
        <v>1364</v>
      </c>
      <c r="J513" t="s">
        <v>1365</v>
      </c>
      <c r="K513" t="s">
        <v>1366</v>
      </c>
      <c r="L513">
        <v>1368</v>
      </c>
      <c r="N513">
        <v>1011</v>
      </c>
      <c r="O513" t="s">
        <v>1100</v>
      </c>
      <c r="P513" t="s">
        <v>1100</v>
      </c>
      <c r="Q513">
        <v>1</v>
      </c>
      <c r="X513">
        <v>0.19</v>
      </c>
      <c r="Y513">
        <v>0</v>
      </c>
      <c r="Z513">
        <v>1558.39</v>
      </c>
      <c r="AA513">
        <v>563.72</v>
      </c>
      <c r="AB513">
        <v>0</v>
      </c>
      <c r="AC513">
        <v>0</v>
      </c>
      <c r="AD513">
        <v>1</v>
      </c>
      <c r="AE513">
        <v>0</v>
      </c>
      <c r="AF513" t="s">
        <v>3</v>
      </c>
      <c r="AG513">
        <v>0.19</v>
      </c>
      <c r="AH513">
        <v>2</v>
      </c>
      <c r="AI513">
        <v>448997692</v>
      </c>
      <c r="AJ513">
        <v>510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</row>
    <row r="514" spans="1:44" x14ac:dyDescent="0.2">
      <c r="A514">
        <f>ROW(Source!A321)</f>
        <v>321</v>
      </c>
      <c r="B514">
        <v>448997709</v>
      </c>
      <c r="C514">
        <v>448997687</v>
      </c>
      <c r="D514">
        <v>277944973</v>
      </c>
      <c r="E514">
        <v>1</v>
      </c>
      <c r="F514">
        <v>1</v>
      </c>
      <c r="G514">
        <v>1</v>
      </c>
      <c r="H514">
        <v>2</v>
      </c>
      <c r="I514" t="s">
        <v>1508</v>
      </c>
      <c r="J514" t="s">
        <v>1509</v>
      </c>
      <c r="K514" t="s">
        <v>1510</v>
      </c>
      <c r="L514">
        <v>1368</v>
      </c>
      <c r="N514">
        <v>1011</v>
      </c>
      <c r="O514" t="s">
        <v>1100</v>
      </c>
      <c r="P514" t="s">
        <v>1100</v>
      </c>
      <c r="Q514">
        <v>1</v>
      </c>
      <c r="X514">
        <v>0.19</v>
      </c>
      <c r="Y514">
        <v>0</v>
      </c>
      <c r="Z514">
        <v>21.49</v>
      </c>
      <c r="AA514">
        <v>435.6</v>
      </c>
      <c r="AB514">
        <v>0</v>
      </c>
      <c r="AC514">
        <v>0</v>
      </c>
      <c r="AD514">
        <v>1</v>
      </c>
      <c r="AE514">
        <v>0</v>
      </c>
      <c r="AF514" t="s">
        <v>3</v>
      </c>
      <c r="AG514">
        <v>0.19</v>
      </c>
      <c r="AH514">
        <v>2</v>
      </c>
      <c r="AI514">
        <v>448997693</v>
      </c>
      <c r="AJ514">
        <v>511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</row>
    <row r="515" spans="1:44" x14ac:dyDescent="0.2">
      <c r="A515">
        <f>ROW(Source!A321)</f>
        <v>321</v>
      </c>
      <c r="B515">
        <v>448997710</v>
      </c>
      <c r="C515">
        <v>448997687</v>
      </c>
      <c r="D515">
        <v>277944980</v>
      </c>
      <c r="E515">
        <v>1</v>
      </c>
      <c r="F515">
        <v>1</v>
      </c>
      <c r="G515">
        <v>1</v>
      </c>
      <c r="H515">
        <v>2</v>
      </c>
      <c r="I515" t="s">
        <v>1235</v>
      </c>
      <c r="J515" t="s">
        <v>1236</v>
      </c>
      <c r="K515" t="s">
        <v>1237</v>
      </c>
      <c r="L515">
        <v>1368</v>
      </c>
      <c r="N515">
        <v>1011</v>
      </c>
      <c r="O515" t="s">
        <v>1100</v>
      </c>
      <c r="P515" t="s">
        <v>1100</v>
      </c>
      <c r="Q515">
        <v>1</v>
      </c>
      <c r="X515">
        <v>3.53</v>
      </c>
      <c r="Y515">
        <v>0</v>
      </c>
      <c r="Z515">
        <v>10.37</v>
      </c>
      <c r="AA515">
        <v>0</v>
      </c>
      <c r="AB515">
        <v>0</v>
      </c>
      <c r="AC515">
        <v>0</v>
      </c>
      <c r="AD515">
        <v>1</v>
      </c>
      <c r="AE515">
        <v>0</v>
      </c>
      <c r="AF515" t="s">
        <v>3</v>
      </c>
      <c r="AG515">
        <v>3.53</v>
      </c>
      <c r="AH515">
        <v>2</v>
      </c>
      <c r="AI515">
        <v>448997694</v>
      </c>
      <c r="AJ515">
        <v>512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</row>
    <row r="516" spans="1:44" x14ac:dyDescent="0.2">
      <c r="A516">
        <f>ROW(Source!A321)</f>
        <v>321</v>
      </c>
      <c r="B516">
        <v>448997711</v>
      </c>
      <c r="C516">
        <v>448997687</v>
      </c>
      <c r="D516">
        <v>277945805</v>
      </c>
      <c r="E516">
        <v>1</v>
      </c>
      <c r="F516">
        <v>1</v>
      </c>
      <c r="G516">
        <v>1</v>
      </c>
      <c r="H516">
        <v>2</v>
      </c>
      <c r="I516" t="s">
        <v>1206</v>
      </c>
      <c r="J516" t="s">
        <v>1207</v>
      </c>
      <c r="K516" t="s">
        <v>1208</v>
      </c>
      <c r="L516">
        <v>1368</v>
      </c>
      <c r="N516">
        <v>1011</v>
      </c>
      <c r="O516" t="s">
        <v>1100</v>
      </c>
      <c r="P516" t="s">
        <v>1100</v>
      </c>
      <c r="Q516">
        <v>1</v>
      </c>
      <c r="X516">
        <v>0.35</v>
      </c>
      <c r="Y516">
        <v>0</v>
      </c>
      <c r="Z516">
        <v>477.92</v>
      </c>
      <c r="AA516">
        <v>490.51</v>
      </c>
      <c r="AB516">
        <v>0</v>
      </c>
      <c r="AC516">
        <v>0</v>
      </c>
      <c r="AD516">
        <v>1</v>
      </c>
      <c r="AE516">
        <v>0</v>
      </c>
      <c r="AF516" t="s">
        <v>3</v>
      </c>
      <c r="AG516">
        <v>0.35</v>
      </c>
      <c r="AH516">
        <v>2</v>
      </c>
      <c r="AI516">
        <v>448997695</v>
      </c>
      <c r="AJ516">
        <v>513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</row>
    <row r="517" spans="1:44" x14ac:dyDescent="0.2">
      <c r="A517">
        <f>ROW(Source!A321)</f>
        <v>321</v>
      </c>
      <c r="B517">
        <v>448997712</v>
      </c>
      <c r="C517">
        <v>448997687</v>
      </c>
      <c r="D517">
        <v>277945930</v>
      </c>
      <c r="E517">
        <v>1</v>
      </c>
      <c r="F517">
        <v>1</v>
      </c>
      <c r="G517">
        <v>1</v>
      </c>
      <c r="H517">
        <v>2</v>
      </c>
      <c r="I517" t="s">
        <v>1281</v>
      </c>
      <c r="J517" t="s">
        <v>1282</v>
      </c>
      <c r="K517" t="s">
        <v>1283</v>
      </c>
      <c r="L517">
        <v>1368</v>
      </c>
      <c r="N517">
        <v>1011</v>
      </c>
      <c r="O517" t="s">
        <v>1100</v>
      </c>
      <c r="P517" t="s">
        <v>1100</v>
      </c>
      <c r="Q517">
        <v>1</v>
      </c>
      <c r="X517">
        <v>8.01</v>
      </c>
      <c r="Y517">
        <v>0</v>
      </c>
      <c r="Z517">
        <v>76.28</v>
      </c>
      <c r="AA517">
        <v>490.51</v>
      </c>
      <c r="AB517">
        <v>0</v>
      </c>
      <c r="AC517">
        <v>0</v>
      </c>
      <c r="AD517">
        <v>1</v>
      </c>
      <c r="AE517">
        <v>0</v>
      </c>
      <c r="AF517" t="s">
        <v>3</v>
      </c>
      <c r="AG517">
        <v>8.01</v>
      </c>
      <c r="AH517">
        <v>2</v>
      </c>
      <c r="AI517">
        <v>448997696</v>
      </c>
      <c r="AJ517">
        <v>514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</row>
    <row r="518" spans="1:44" x14ac:dyDescent="0.2">
      <c r="A518">
        <f>ROW(Source!A321)</f>
        <v>321</v>
      </c>
      <c r="B518">
        <v>448997713</v>
      </c>
      <c r="C518">
        <v>448997687</v>
      </c>
      <c r="D518">
        <v>277560614</v>
      </c>
      <c r="E518">
        <v>109</v>
      </c>
      <c r="F518">
        <v>1</v>
      </c>
      <c r="G518">
        <v>1</v>
      </c>
      <c r="H518">
        <v>3</v>
      </c>
      <c r="I518" t="s">
        <v>166</v>
      </c>
      <c r="J518" t="s">
        <v>3</v>
      </c>
      <c r="K518" t="s">
        <v>524</v>
      </c>
      <c r="L518">
        <v>1348</v>
      </c>
      <c r="N518">
        <v>1009</v>
      </c>
      <c r="O518" t="s">
        <v>83</v>
      </c>
      <c r="P518" t="s">
        <v>83</v>
      </c>
      <c r="Q518">
        <v>1000</v>
      </c>
      <c r="X518">
        <v>1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 t="s">
        <v>135</v>
      </c>
      <c r="AG518">
        <v>0</v>
      </c>
      <c r="AH518">
        <v>2</v>
      </c>
      <c r="AI518">
        <v>448997697</v>
      </c>
      <c r="AJ518">
        <v>515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</row>
    <row r="519" spans="1:44" x14ac:dyDescent="0.2">
      <c r="A519">
        <f>ROW(Source!A321)</f>
        <v>321</v>
      </c>
      <c r="B519">
        <v>448997714</v>
      </c>
      <c r="C519">
        <v>448997687</v>
      </c>
      <c r="D519">
        <v>277865463</v>
      </c>
      <c r="E519">
        <v>1</v>
      </c>
      <c r="F519">
        <v>1</v>
      </c>
      <c r="G519">
        <v>1</v>
      </c>
      <c r="H519">
        <v>3</v>
      </c>
      <c r="I519" t="s">
        <v>1367</v>
      </c>
      <c r="J519" t="s">
        <v>1368</v>
      </c>
      <c r="K519" t="s">
        <v>1369</v>
      </c>
      <c r="L519">
        <v>1339</v>
      </c>
      <c r="N519">
        <v>1007</v>
      </c>
      <c r="O519" t="s">
        <v>49</v>
      </c>
      <c r="P519" t="s">
        <v>49</v>
      </c>
      <c r="Q519">
        <v>1</v>
      </c>
      <c r="X519">
        <v>0.18</v>
      </c>
      <c r="Y519">
        <v>35.71</v>
      </c>
      <c r="Z519">
        <v>0</v>
      </c>
      <c r="AA519">
        <v>0</v>
      </c>
      <c r="AB519">
        <v>0</v>
      </c>
      <c r="AC519">
        <v>0</v>
      </c>
      <c r="AD519">
        <v>1</v>
      </c>
      <c r="AE519">
        <v>0</v>
      </c>
      <c r="AF519" t="s">
        <v>135</v>
      </c>
      <c r="AG519">
        <v>0</v>
      </c>
      <c r="AH519">
        <v>2</v>
      </c>
      <c r="AI519">
        <v>448997698</v>
      </c>
      <c r="AJ519">
        <v>516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</row>
    <row r="520" spans="1:44" x14ac:dyDescent="0.2">
      <c r="A520">
        <f>ROW(Source!A321)</f>
        <v>321</v>
      </c>
      <c r="B520">
        <v>448997715</v>
      </c>
      <c r="C520">
        <v>448997687</v>
      </c>
      <c r="D520">
        <v>277869964</v>
      </c>
      <c r="E520">
        <v>1</v>
      </c>
      <c r="F520">
        <v>1</v>
      </c>
      <c r="G520">
        <v>1</v>
      </c>
      <c r="H520">
        <v>3</v>
      </c>
      <c r="I520" t="s">
        <v>1511</v>
      </c>
      <c r="J520" t="s">
        <v>1512</v>
      </c>
      <c r="K520" t="s">
        <v>1513</v>
      </c>
      <c r="L520">
        <v>1339</v>
      </c>
      <c r="N520">
        <v>1007</v>
      </c>
      <c r="O520" t="s">
        <v>49</v>
      </c>
      <c r="P520" t="s">
        <v>49</v>
      </c>
      <c r="Q520">
        <v>1</v>
      </c>
      <c r="X520">
        <v>0.64</v>
      </c>
      <c r="Y520">
        <v>2220.14</v>
      </c>
      <c r="Z520">
        <v>0</v>
      </c>
      <c r="AA520">
        <v>0</v>
      </c>
      <c r="AB520">
        <v>0</v>
      </c>
      <c r="AC520">
        <v>0</v>
      </c>
      <c r="AD520">
        <v>1</v>
      </c>
      <c r="AE520">
        <v>0</v>
      </c>
      <c r="AF520" t="s">
        <v>135</v>
      </c>
      <c r="AG520">
        <v>0</v>
      </c>
      <c r="AH520">
        <v>2</v>
      </c>
      <c r="AI520">
        <v>448997699</v>
      </c>
      <c r="AJ520">
        <v>517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</row>
    <row r="521" spans="1:44" x14ac:dyDescent="0.2">
      <c r="A521">
        <f>ROW(Source!A321)</f>
        <v>321</v>
      </c>
      <c r="B521">
        <v>448997716</v>
      </c>
      <c r="C521">
        <v>448997687</v>
      </c>
      <c r="D521">
        <v>277870027</v>
      </c>
      <c r="E521">
        <v>1</v>
      </c>
      <c r="F521">
        <v>1</v>
      </c>
      <c r="G521">
        <v>1</v>
      </c>
      <c r="H521">
        <v>3</v>
      </c>
      <c r="I521" t="s">
        <v>1514</v>
      </c>
      <c r="J521" t="s">
        <v>1515</v>
      </c>
      <c r="K521" t="s">
        <v>1516</v>
      </c>
      <c r="L521">
        <v>1339</v>
      </c>
      <c r="N521">
        <v>1007</v>
      </c>
      <c r="O521" t="s">
        <v>49</v>
      </c>
      <c r="P521" t="s">
        <v>49</v>
      </c>
      <c r="Q521">
        <v>1</v>
      </c>
      <c r="X521">
        <v>7.4999999999999997E-2</v>
      </c>
      <c r="Y521">
        <v>2838.95</v>
      </c>
      <c r="Z521">
        <v>0</v>
      </c>
      <c r="AA521">
        <v>0</v>
      </c>
      <c r="AB521">
        <v>0</v>
      </c>
      <c r="AC521">
        <v>0</v>
      </c>
      <c r="AD521">
        <v>1</v>
      </c>
      <c r="AE521">
        <v>0</v>
      </c>
      <c r="AF521" t="s">
        <v>135</v>
      </c>
      <c r="AG521">
        <v>0</v>
      </c>
      <c r="AH521">
        <v>2</v>
      </c>
      <c r="AI521">
        <v>448997700</v>
      </c>
      <c r="AJ521">
        <v>518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</row>
    <row r="522" spans="1:44" x14ac:dyDescent="0.2">
      <c r="A522">
        <f>ROW(Source!A321)</f>
        <v>321</v>
      </c>
      <c r="B522">
        <v>448997717</v>
      </c>
      <c r="C522">
        <v>448997687</v>
      </c>
      <c r="D522">
        <v>277870297</v>
      </c>
      <c r="E522">
        <v>1</v>
      </c>
      <c r="F522">
        <v>1</v>
      </c>
      <c r="G522">
        <v>1</v>
      </c>
      <c r="H522">
        <v>3</v>
      </c>
      <c r="I522" t="s">
        <v>1498</v>
      </c>
      <c r="J522" t="s">
        <v>1499</v>
      </c>
      <c r="K522" t="s">
        <v>1500</v>
      </c>
      <c r="L522">
        <v>1339</v>
      </c>
      <c r="N522">
        <v>1007</v>
      </c>
      <c r="O522" t="s">
        <v>49</v>
      </c>
      <c r="P522" t="s">
        <v>49</v>
      </c>
      <c r="Q522">
        <v>1</v>
      </c>
      <c r="X522">
        <v>3.5000000000000003E-2</v>
      </c>
      <c r="Y522">
        <v>767.69</v>
      </c>
      <c r="Z522">
        <v>0</v>
      </c>
      <c r="AA522">
        <v>0</v>
      </c>
      <c r="AB522">
        <v>0</v>
      </c>
      <c r="AC522">
        <v>0</v>
      </c>
      <c r="AD522">
        <v>1</v>
      </c>
      <c r="AE522">
        <v>0</v>
      </c>
      <c r="AF522" t="s">
        <v>135</v>
      </c>
      <c r="AG522">
        <v>0</v>
      </c>
      <c r="AH522">
        <v>2</v>
      </c>
      <c r="AI522">
        <v>448997701</v>
      </c>
      <c r="AJ522">
        <v>519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</row>
    <row r="523" spans="1:44" x14ac:dyDescent="0.2">
      <c r="A523">
        <f>ROW(Source!A321)</f>
        <v>321</v>
      </c>
      <c r="B523">
        <v>448997718</v>
      </c>
      <c r="C523">
        <v>448997687</v>
      </c>
      <c r="D523">
        <v>277870426</v>
      </c>
      <c r="E523">
        <v>1</v>
      </c>
      <c r="F523">
        <v>1</v>
      </c>
      <c r="G523">
        <v>1</v>
      </c>
      <c r="H523">
        <v>3</v>
      </c>
      <c r="I523" t="s">
        <v>1517</v>
      </c>
      <c r="J523" t="s">
        <v>1518</v>
      </c>
      <c r="K523" t="s">
        <v>1519</v>
      </c>
      <c r="L523">
        <v>1339</v>
      </c>
      <c r="N523">
        <v>1007</v>
      </c>
      <c r="O523" t="s">
        <v>49</v>
      </c>
      <c r="P523" t="s">
        <v>49</v>
      </c>
      <c r="Q523">
        <v>1</v>
      </c>
      <c r="X523">
        <v>0.38</v>
      </c>
      <c r="Y523">
        <v>1154.25</v>
      </c>
      <c r="Z523">
        <v>0</v>
      </c>
      <c r="AA523">
        <v>0</v>
      </c>
      <c r="AB523">
        <v>0</v>
      </c>
      <c r="AC523">
        <v>0</v>
      </c>
      <c r="AD523">
        <v>1</v>
      </c>
      <c r="AE523">
        <v>0</v>
      </c>
      <c r="AF523" t="s">
        <v>135</v>
      </c>
      <c r="AG523">
        <v>0</v>
      </c>
      <c r="AH523">
        <v>2</v>
      </c>
      <c r="AI523">
        <v>448997702</v>
      </c>
      <c r="AJ523">
        <v>520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</row>
    <row r="524" spans="1:44" x14ac:dyDescent="0.2">
      <c r="A524">
        <f>ROW(Source!A321)</f>
        <v>321</v>
      </c>
      <c r="B524">
        <v>448997719</v>
      </c>
      <c r="C524">
        <v>448997687</v>
      </c>
      <c r="D524">
        <v>277870649</v>
      </c>
      <c r="E524">
        <v>1</v>
      </c>
      <c r="F524">
        <v>1</v>
      </c>
      <c r="G524">
        <v>1</v>
      </c>
      <c r="H524">
        <v>3</v>
      </c>
      <c r="I524" t="s">
        <v>1520</v>
      </c>
      <c r="J524" t="s">
        <v>1521</v>
      </c>
      <c r="K524" t="s">
        <v>1522</v>
      </c>
      <c r="L524">
        <v>1348</v>
      </c>
      <c r="N524">
        <v>1009</v>
      </c>
      <c r="O524" t="s">
        <v>83</v>
      </c>
      <c r="P524" t="s">
        <v>83</v>
      </c>
      <c r="Q524">
        <v>1000</v>
      </c>
      <c r="X524">
        <v>0.31</v>
      </c>
      <c r="Y524">
        <v>4715.8500000000004</v>
      </c>
      <c r="Z524">
        <v>0</v>
      </c>
      <c r="AA524">
        <v>0</v>
      </c>
      <c r="AB524">
        <v>0</v>
      </c>
      <c r="AC524">
        <v>0</v>
      </c>
      <c r="AD524">
        <v>1</v>
      </c>
      <c r="AE524">
        <v>0</v>
      </c>
      <c r="AF524" t="s">
        <v>135</v>
      </c>
      <c r="AG524">
        <v>0</v>
      </c>
      <c r="AH524">
        <v>2</v>
      </c>
      <c r="AI524">
        <v>448997703</v>
      </c>
      <c r="AJ524">
        <v>521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</row>
    <row r="525" spans="1:44" x14ac:dyDescent="0.2">
      <c r="A525">
        <f>ROW(Source!A323)</f>
        <v>323</v>
      </c>
      <c r="B525">
        <v>448997732</v>
      </c>
      <c r="C525">
        <v>448997721</v>
      </c>
      <c r="D525">
        <v>277560270</v>
      </c>
      <c r="E525">
        <v>109</v>
      </c>
      <c r="F525">
        <v>1</v>
      </c>
      <c r="G525">
        <v>1</v>
      </c>
      <c r="H525">
        <v>1</v>
      </c>
      <c r="I525" t="s">
        <v>1523</v>
      </c>
      <c r="J525" t="s">
        <v>3</v>
      </c>
      <c r="K525" t="s">
        <v>1524</v>
      </c>
      <c r="L525">
        <v>1191</v>
      </c>
      <c r="N525">
        <v>1013</v>
      </c>
      <c r="O525" t="s">
        <v>1203</v>
      </c>
      <c r="P525" t="s">
        <v>1203</v>
      </c>
      <c r="Q525">
        <v>1</v>
      </c>
      <c r="X525">
        <v>169.9</v>
      </c>
      <c r="Y525">
        <v>0</v>
      </c>
      <c r="Z525">
        <v>0</v>
      </c>
      <c r="AA525">
        <v>0</v>
      </c>
      <c r="AB525">
        <v>428.28</v>
      </c>
      <c r="AC525">
        <v>0</v>
      </c>
      <c r="AD525">
        <v>1</v>
      </c>
      <c r="AE525">
        <v>1</v>
      </c>
      <c r="AF525" t="s">
        <v>3</v>
      </c>
      <c r="AG525">
        <v>169.9</v>
      </c>
      <c r="AH525">
        <v>2</v>
      </c>
      <c r="AI525">
        <v>448997722</v>
      </c>
      <c r="AJ525">
        <v>522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</row>
    <row r="526" spans="1:44" x14ac:dyDescent="0.2">
      <c r="A526">
        <f>ROW(Source!A323)</f>
        <v>323</v>
      </c>
      <c r="B526">
        <v>448997733</v>
      </c>
      <c r="C526">
        <v>448997721</v>
      </c>
      <c r="D526">
        <v>277560491</v>
      </c>
      <c r="E526">
        <v>109</v>
      </c>
      <c r="F526">
        <v>1</v>
      </c>
      <c r="G526">
        <v>1</v>
      </c>
      <c r="H526">
        <v>1</v>
      </c>
      <c r="I526" t="s">
        <v>1204</v>
      </c>
      <c r="J526" t="s">
        <v>3</v>
      </c>
      <c r="K526" t="s">
        <v>1205</v>
      </c>
      <c r="L526">
        <v>1191</v>
      </c>
      <c r="N526">
        <v>1013</v>
      </c>
      <c r="O526" t="s">
        <v>1203</v>
      </c>
      <c r="P526" t="s">
        <v>1203</v>
      </c>
      <c r="Q526">
        <v>1</v>
      </c>
      <c r="X526">
        <v>38.25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1</v>
      </c>
      <c r="AE526">
        <v>2</v>
      </c>
      <c r="AF526" t="s">
        <v>3</v>
      </c>
      <c r="AG526">
        <v>38.25</v>
      </c>
      <c r="AH526">
        <v>2</v>
      </c>
      <c r="AI526">
        <v>448997723</v>
      </c>
      <c r="AJ526">
        <v>523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</row>
    <row r="527" spans="1:44" x14ac:dyDescent="0.2">
      <c r="A527">
        <f>ROW(Source!A323)</f>
        <v>323</v>
      </c>
      <c r="B527">
        <v>448997734</v>
      </c>
      <c r="C527">
        <v>448997721</v>
      </c>
      <c r="D527">
        <v>277944622</v>
      </c>
      <c r="E527">
        <v>1</v>
      </c>
      <c r="F527">
        <v>1</v>
      </c>
      <c r="G527">
        <v>1</v>
      </c>
      <c r="H527">
        <v>2</v>
      </c>
      <c r="I527" t="s">
        <v>1220</v>
      </c>
      <c r="J527" t="s">
        <v>1221</v>
      </c>
      <c r="K527" t="s">
        <v>1222</v>
      </c>
      <c r="L527">
        <v>1368</v>
      </c>
      <c r="N527">
        <v>1011</v>
      </c>
      <c r="O527" t="s">
        <v>1100</v>
      </c>
      <c r="P527" t="s">
        <v>1100</v>
      </c>
      <c r="Q527">
        <v>1</v>
      </c>
      <c r="X527">
        <v>36</v>
      </c>
      <c r="Y527">
        <v>0</v>
      </c>
      <c r="Z527">
        <v>1551.19</v>
      </c>
      <c r="AA527">
        <v>658.89</v>
      </c>
      <c r="AB527">
        <v>0</v>
      </c>
      <c r="AC527">
        <v>0</v>
      </c>
      <c r="AD527">
        <v>1</v>
      </c>
      <c r="AE527">
        <v>0</v>
      </c>
      <c r="AF527" t="s">
        <v>3</v>
      </c>
      <c r="AG527">
        <v>36</v>
      </c>
      <c r="AH527">
        <v>2</v>
      </c>
      <c r="AI527">
        <v>448997724</v>
      </c>
      <c r="AJ527">
        <v>524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</row>
    <row r="528" spans="1:44" x14ac:dyDescent="0.2">
      <c r="A528">
        <f>ROW(Source!A323)</f>
        <v>323</v>
      </c>
      <c r="B528">
        <v>448997735</v>
      </c>
      <c r="C528">
        <v>448997721</v>
      </c>
      <c r="D528">
        <v>277944840</v>
      </c>
      <c r="E528">
        <v>1</v>
      </c>
      <c r="F528">
        <v>1</v>
      </c>
      <c r="G528">
        <v>1</v>
      </c>
      <c r="H528">
        <v>2</v>
      </c>
      <c r="I528" t="s">
        <v>1364</v>
      </c>
      <c r="J528" t="s">
        <v>1365</v>
      </c>
      <c r="K528" t="s">
        <v>1366</v>
      </c>
      <c r="L528">
        <v>1368</v>
      </c>
      <c r="N528">
        <v>1011</v>
      </c>
      <c r="O528" t="s">
        <v>1100</v>
      </c>
      <c r="P528" t="s">
        <v>1100</v>
      </c>
      <c r="Q528">
        <v>1</v>
      </c>
      <c r="X528">
        <v>0.5</v>
      </c>
      <c r="Y528">
        <v>0</v>
      </c>
      <c r="Z528">
        <v>1558.39</v>
      </c>
      <c r="AA528">
        <v>563.72</v>
      </c>
      <c r="AB528">
        <v>0</v>
      </c>
      <c r="AC528">
        <v>0</v>
      </c>
      <c r="AD528">
        <v>1</v>
      </c>
      <c r="AE528">
        <v>0</v>
      </c>
      <c r="AF528" t="s">
        <v>3</v>
      </c>
      <c r="AG528">
        <v>0.5</v>
      </c>
      <c r="AH528">
        <v>2</v>
      </c>
      <c r="AI528">
        <v>448997725</v>
      </c>
      <c r="AJ528">
        <v>525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</row>
    <row r="529" spans="1:44" x14ac:dyDescent="0.2">
      <c r="A529">
        <f>ROW(Source!A323)</f>
        <v>323</v>
      </c>
      <c r="B529">
        <v>448997736</v>
      </c>
      <c r="C529">
        <v>448997721</v>
      </c>
      <c r="D529">
        <v>277945221</v>
      </c>
      <c r="E529">
        <v>1</v>
      </c>
      <c r="F529">
        <v>1</v>
      </c>
      <c r="G529">
        <v>1</v>
      </c>
      <c r="H529">
        <v>2</v>
      </c>
      <c r="I529" t="s">
        <v>1472</v>
      </c>
      <c r="J529" t="s">
        <v>1473</v>
      </c>
      <c r="K529" t="s">
        <v>1474</v>
      </c>
      <c r="L529">
        <v>1368</v>
      </c>
      <c r="N529">
        <v>1011</v>
      </c>
      <c r="O529" t="s">
        <v>1100</v>
      </c>
      <c r="P529" t="s">
        <v>1100</v>
      </c>
      <c r="Q529">
        <v>1</v>
      </c>
      <c r="X529">
        <v>2.2599999999999998</v>
      </c>
      <c r="Y529">
        <v>0</v>
      </c>
      <c r="Z529">
        <v>2.41</v>
      </c>
      <c r="AA529">
        <v>0</v>
      </c>
      <c r="AB529">
        <v>0</v>
      </c>
      <c r="AC529">
        <v>0</v>
      </c>
      <c r="AD529">
        <v>1</v>
      </c>
      <c r="AE529">
        <v>0</v>
      </c>
      <c r="AF529" t="s">
        <v>3</v>
      </c>
      <c r="AG529">
        <v>2.2599999999999998</v>
      </c>
      <c r="AH529">
        <v>2</v>
      </c>
      <c r="AI529">
        <v>448997726</v>
      </c>
      <c r="AJ529">
        <v>526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</row>
    <row r="530" spans="1:44" x14ac:dyDescent="0.2">
      <c r="A530">
        <f>ROW(Source!A323)</f>
        <v>323</v>
      </c>
      <c r="B530">
        <v>448997737</v>
      </c>
      <c r="C530">
        <v>448997721</v>
      </c>
      <c r="D530">
        <v>277945805</v>
      </c>
      <c r="E530">
        <v>1</v>
      </c>
      <c r="F530">
        <v>1</v>
      </c>
      <c r="G530">
        <v>1</v>
      </c>
      <c r="H530">
        <v>2</v>
      </c>
      <c r="I530" t="s">
        <v>1206</v>
      </c>
      <c r="J530" t="s">
        <v>1207</v>
      </c>
      <c r="K530" t="s">
        <v>1208</v>
      </c>
      <c r="L530">
        <v>1368</v>
      </c>
      <c r="N530">
        <v>1011</v>
      </c>
      <c r="O530" t="s">
        <v>1100</v>
      </c>
      <c r="P530" t="s">
        <v>1100</v>
      </c>
      <c r="Q530">
        <v>1</v>
      </c>
      <c r="X530">
        <v>0.62</v>
      </c>
      <c r="Y530">
        <v>0</v>
      </c>
      <c r="Z530">
        <v>477.92</v>
      </c>
      <c r="AA530">
        <v>490.51</v>
      </c>
      <c r="AB530">
        <v>0</v>
      </c>
      <c r="AC530">
        <v>0</v>
      </c>
      <c r="AD530">
        <v>1</v>
      </c>
      <c r="AE530">
        <v>0</v>
      </c>
      <c r="AF530" t="s">
        <v>3</v>
      </c>
      <c r="AG530">
        <v>0.62</v>
      </c>
      <c r="AH530">
        <v>2</v>
      </c>
      <c r="AI530">
        <v>448997727</v>
      </c>
      <c r="AJ530">
        <v>527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</row>
    <row r="531" spans="1:44" x14ac:dyDescent="0.2">
      <c r="A531">
        <f>ROW(Source!A323)</f>
        <v>323</v>
      </c>
      <c r="B531">
        <v>448997738</v>
      </c>
      <c r="C531">
        <v>448997721</v>
      </c>
      <c r="D531">
        <v>277946089</v>
      </c>
      <c r="E531">
        <v>1</v>
      </c>
      <c r="F531">
        <v>1</v>
      </c>
      <c r="G531">
        <v>1</v>
      </c>
      <c r="H531">
        <v>2</v>
      </c>
      <c r="I531" t="s">
        <v>1525</v>
      </c>
      <c r="J531" t="s">
        <v>1526</v>
      </c>
      <c r="K531" t="s">
        <v>1527</v>
      </c>
      <c r="L531">
        <v>1368</v>
      </c>
      <c r="N531">
        <v>1011</v>
      </c>
      <c r="O531" t="s">
        <v>1100</v>
      </c>
      <c r="P531" t="s">
        <v>1100</v>
      </c>
      <c r="Q531">
        <v>1</v>
      </c>
      <c r="X531">
        <v>1.1299999999999999</v>
      </c>
      <c r="Y531">
        <v>0</v>
      </c>
      <c r="Z531">
        <v>357</v>
      </c>
      <c r="AA531">
        <v>490.51</v>
      </c>
      <c r="AB531">
        <v>0</v>
      </c>
      <c r="AC531">
        <v>0</v>
      </c>
      <c r="AD531">
        <v>1</v>
      </c>
      <c r="AE531">
        <v>0</v>
      </c>
      <c r="AF531" t="s">
        <v>3</v>
      </c>
      <c r="AG531">
        <v>1.1299999999999999</v>
      </c>
      <c r="AH531">
        <v>2</v>
      </c>
      <c r="AI531">
        <v>448997728</v>
      </c>
      <c r="AJ531">
        <v>528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</row>
    <row r="532" spans="1:44" x14ac:dyDescent="0.2">
      <c r="A532">
        <f>ROW(Source!A323)</f>
        <v>323</v>
      </c>
      <c r="B532">
        <v>448997739</v>
      </c>
      <c r="C532">
        <v>448997721</v>
      </c>
      <c r="D532">
        <v>277870021</v>
      </c>
      <c r="E532">
        <v>1</v>
      </c>
      <c r="F532">
        <v>1</v>
      </c>
      <c r="G532">
        <v>1</v>
      </c>
      <c r="H532">
        <v>3</v>
      </c>
      <c r="I532" t="s">
        <v>1528</v>
      </c>
      <c r="J532" t="s">
        <v>1529</v>
      </c>
      <c r="K532" t="s">
        <v>1530</v>
      </c>
      <c r="L532">
        <v>1339</v>
      </c>
      <c r="N532">
        <v>1007</v>
      </c>
      <c r="O532" t="s">
        <v>49</v>
      </c>
      <c r="P532" t="s">
        <v>49</v>
      </c>
      <c r="Q532">
        <v>1</v>
      </c>
      <c r="X532">
        <v>7.6</v>
      </c>
      <c r="Y532">
        <v>2544.9499999999998</v>
      </c>
      <c r="Z532">
        <v>0</v>
      </c>
      <c r="AA532">
        <v>0</v>
      </c>
      <c r="AB532">
        <v>0</v>
      </c>
      <c r="AC532">
        <v>0</v>
      </c>
      <c r="AD532">
        <v>1</v>
      </c>
      <c r="AE532">
        <v>0</v>
      </c>
      <c r="AF532" t="s">
        <v>3</v>
      </c>
      <c r="AG532">
        <v>7.6</v>
      </c>
      <c r="AH532">
        <v>2</v>
      </c>
      <c r="AI532">
        <v>448997729</v>
      </c>
      <c r="AJ532">
        <v>529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</row>
    <row r="533" spans="1:44" x14ac:dyDescent="0.2">
      <c r="A533">
        <f>ROW(Source!A323)</f>
        <v>323</v>
      </c>
      <c r="B533">
        <v>448997740</v>
      </c>
      <c r="C533">
        <v>448997721</v>
      </c>
      <c r="D533">
        <v>277561774</v>
      </c>
      <c r="E533">
        <v>109</v>
      </c>
      <c r="F533">
        <v>1</v>
      </c>
      <c r="G533">
        <v>1</v>
      </c>
      <c r="H533">
        <v>3</v>
      </c>
      <c r="I533" t="s">
        <v>528</v>
      </c>
      <c r="J533" t="s">
        <v>3</v>
      </c>
      <c r="K533" t="s">
        <v>529</v>
      </c>
      <c r="L533">
        <v>1339</v>
      </c>
      <c r="N533">
        <v>1007</v>
      </c>
      <c r="O533" t="s">
        <v>49</v>
      </c>
      <c r="P533" t="s">
        <v>49</v>
      </c>
      <c r="Q533">
        <v>1</v>
      </c>
      <c r="X533">
        <v>4.5999999999999999E-2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 t="s">
        <v>3</v>
      </c>
      <c r="AG533">
        <v>4.5999999999999999E-2</v>
      </c>
      <c r="AH533">
        <v>2</v>
      </c>
      <c r="AI533">
        <v>448997730</v>
      </c>
      <c r="AJ533">
        <v>530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</row>
    <row r="534" spans="1:44" x14ac:dyDescent="0.2">
      <c r="A534">
        <f>ROW(Source!A323)</f>
        <v>323</v>
      </c>
      <c r="B534">
        <v>448997741</v>
      </c>
      <c r="C534">
        <v>448997721</v>
      </c>
      <c r="D534">
        <v>277561887</v>
      </c>
      <c r="E534">
        <v>109</v>
      </c>
      <c r="F534">
        <v>1</v>
      </c>
      <c r="G534">
        <v>1</v>
      </c>
      <c r="H534">
        <v>3</v>
      </c>
      <c r="I534" t="s">
        <v>530</v>
      </c>
      <c r="J534" t="s">
        <v>3</v>
      </c>
      <c r="K534" t="s">
        <v>531</v>
      </c>
      <c r="L534">
        <v>1339</v>
      </c>
      <c r="N534">
        <v>1007</v>
      </c>
      <c r="O534" t="s">
        <v>49</v>
      </c>
      <c r="P534" t="s">
        <v>49</v>
      </c>
      <c r="Q534">
        <v>1</v>
      </c>
      <c r="X534">
        <v>4.62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 t="s">
        <v>3</v>
      </c>
      <c r="AG534">
        <v>4.62</v>
      </c>
      <c r="AH534">
        <v>2</v>
      </c>
      <c r="AI534">
        <v>448997731</v>
      </c>
      <c r="AJ534">
        <v>531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</row>
    <row r="535" spans="1:44" x14ac:dyDescent="0.2">
      <c r="A535">
        <f>ROW(Source!A326)</f>
        <v>326</v>
      </c>
      <c r="B535">
        <v>448997758</v>
      </c>
      <c r="C535">
        <v>448997744</v>
      </c>
      <c r="D535">
        <v>327091175</v>
      </c>
      <c r="E535">
        <v>112</v>
      </c>
      <c r="F535">
        <v>1</v>
      </c>
      <c r="G535">
        <v>1</v>
      </c>
      <c r="H535">
        <v>1</v>
      </c>
      <c r="I535" t="s">
        <v>1413</v>
      </c>
      <c r="J535" t="s">
        <v>3</v>
      </c>
      <c r="K535" t="s">
        <v>1444</v>
      </c>
      <c r="L535">
        <v>1191</v>
      </c>
      <c r="N535">
        <v>1013</v>
      </c>
      <c r="O535" t="s">
        <v>1203</v>
      </c>
      <c r="P535" t="s">
        <v>1203</v>
      </c>
      <c r="Q535">
        <v>1</v>
      </c>
      <c r="X535">
        <v>71.53</v>
      </c>
      <c r="Y535">
        <v>0</v>
      </c>
      <c r="Z535">
        <v>0</v>
      </c>
      <c r="AA535">
        <v>0</v>
      </c>
      <c r="AB535">
        <v>463.05</v>
      </c>
      <c r="AC535">
        <v>0</v>
      </c>
      <c r="AD535">
        <v>1</v>
      </c>
      <c r="AE535">
        <v>1</v>
      </c>
      <c r="AF535" t="s">
        <v>3</v>
      </c>
      <c r="AG535">
        <v>71.53</v>
      </c>
      <c r="AH535">
        <v>2</v>
      </c>
      <c r="AI535">
        <v>448997745</v>
      </c>
      <c r="AJ535">
        <v>532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</row>
    <row r="536" spans="1:44" x14ac:dyDescent="0.2">
      <c r="A536">
        <f>ROW(Source!A326)</f>
        <v>326</v>
      </c>
      <c r="B536">
        <v>448997759</v>
      </c>
      <c r="C536">
        <v>448997744</v>
      </c>
      <c r="D536">
        <v>327091406</v>
      </c>
      <c r="E536">
        <v>112</v>
      </c>
      <c r="F536">
        <v>1</v>
      </c>
      <c r="G536">
        <v>1</v>
      </c>
      <c r="H536">
        <v>1</v>
      </c>
      <c r="I536" t="s">
        <v>1204</v>
      </c>
      <c r="J536" t="s">
        <v>3</v>
      </c>
      <c r="K536" t="s">
        <v>1205</v>
      </c>
      <c r="L536">
        <v>1191</v>
      </c>
      <c r="N536">
        <v>1013</v>
      </c>
      <c r="O536" t="s">
        <v>1203</v>
      </c>
      <c r="P536" t="s">
        <v>1203</v>
      </c>
      <c r="Q536">
        <v>1</v>
      </c>
      <c r="X536">
        <v>16.16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1</v>
      </c>
      <c r="AE536">
        <v>2</v>
      </c>
      <c r="AF536" t="s">
        <v>3</v>
      </c>
      <c r="AG536">
        <v>16.16</v>
      </c>
      <c r="AH536">
        <v>2</v>
      </c>
      <c r="AI536">
        <v>448997746</v>
      </c>
      <c r="AJ536">
        <v>533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</row>
    <row r="537" spans="1:44" x14ac:dyDescent="0.2">
      <c r="A537">
        <f>ROW(Source!A326)</f>
        <v>326</v>
      </c>
      <c r="B537">
        <v>448997760</v>
      </c>
      <c r="C537">
        <v>448997744</v>
      </c>
      <c r="D537">
        <v>327211381</v>
      </c>
      <c r="E537">
        <v>1</v>
      </c>
      <c r="F537">
        <v>1</v>
      </c>
      <c r="G537">
        <v>1</v>
      </c>
      <c r="H537">
        <v>2</v>
      </c>
      <c r="I537" t="s">
        <v>1272</v>
      </c>
      <c r="J537" t="s">
        <v>1273</v>
      </c>
      <c r="K537" t="s">
        <v>1274</v>
      </c>
      <c r="L537">
        <v>1368</v>
      </c>
      <c r="N537">
        <v>1011</v>
      </c>
      <c r="O537" t="s">
        <v>1100</v>
      </c>
      <c r="P537" t="s">
        <v>1100</v>
      </c>
      <c r="Q537">
        <v>1</v>
      </c>
      <c r="X537">
        <v>4.3499999999999996</v>
      </c>
      <c r="Y537">
        <v>0</v>
      </c>
      <c r="Z537">
        <v>2088.77</v>
      </c>
      <c r="AA537">
        <v>563.72</v>
      </c>
      <c r="AB537">
        <v>0</v>
      </c>
      <c r="AC537">
        <v>0</v>
      </c>
      <c r="AD537">
        <v>1</v>
      </c>
      <c r="AE537">
        <v>0</v>
      </c>
      <c r="AF537" t="s">
        <v>3</v>
      </c>
      <c r="AG537">
        <v>4.3499999999999996</v>
      </c>
      <c r="AH537">
        <v>2</v>
      </c>
      <c r="AI537">
        <v>448997747</v>
      </c>
      <c r="AJ537">
        <v>534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</row>
    <row r="538" spans="1:44" x14ac:dyDescent="0.2">
      <c r="A538">
        <f>ROW(Source!A326)</f>
        <v>326</v>
      </c>
      <c r="B538">
        <v>448997761</v>
      </c>
      <c r="C538">
        <v>448997744</v>
      </c>
      <c r="D538">
        <v>327211495</v>
      </c>
      <c r="E538">
        <v>1</v>
      </c>
      <c r="F538">
        <v>1</v>
      </c>
      <c r="G538">
        <v>1</v>
      </c>
      <c r="H538">
        <v>2</v>
      </c>
      <c r="I538" t="s">
        <v>1220</v>
      </c>
      <c r="J538" t="s">
        <v>1221</v>
      </c>
      <c r="K538" t="s">
        <v>1222</v>
      </c>
      <c r="L538">
        <v>1368</v>
      </c>
      <c r="N538">
        <v>1011</v>
      </c>
      <c r="O538" t="s">
        <v>1100</v>
      </c>
      <c r="P538" t="s">
        <v>1100</v>
      </c>
      <c r="Q538">
        <v>1</v>
      </c>
      <c r="X538">
        <v>11</v>
      </c>
      <c r="Y538">
        <v>0</v>
      </c>
      <c r="Z538">
        <v>1551.19</v>
      </c>
      <c r="AA538">
        <v>658.89</v>
      </c>
      <c r="AB538">
        <v>0</v>
      </c>
      <c r="AC538">
        <v>0</v>
      </c>
      <c r="AD538">
        <v>1</v>
      </c>
      <c r="AE538">
        <v>0</v>
      </c>
      <c r="AF538" t="s">
        <v>3</v>
      </c>
      <c r="AG538">
        <v>11</v>
      </c>
      <c r="AH538">
        <v>2</v>
      </c>
      <c r="AI538">
        <v>448997748</v>
      </c>
      <c r="AJ538">
        <v>535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</row>
    <row r="539" spans="1:44" x14ac:dyDescent="0.2">
      <c r="A539">
        <f>ROW(Source!A326)</f>
        <v>326</v>
      </c>
      <c r="B539">
        <v>448997762</v>
      </c>
      <c r="C539">
        <v>448997744</v>
      </c>
      <c r="D539">
        <v>327211651</v>
      </c>
      <c r="E539">
        <v>1</v>
      </c>
      <c r="F539">
        <v>1</v>
      </c>
      <c r="G539">
        <v>1</v>
      </c>
      <c r="H539">
        <v>2</v>
      </c>
      <c r="I539" t="s">
        <v>1364</v>
      </c>
      <c r="J539" t="s">
        <v>1365</v>
      </c>
      <c r="K539" t="s">
        <v>1366</v>
      </c>
      <c r="L539">
        <v>1368</v>
      </c>
      <c r="N539">
        <v>1011</v>
      </c>
      <c r="O539" t="s">
        <v>1100</v>
      </c>
      <c r="P539" t="s">
        <v>1100</v>
      </c>
      <c r="Q539">
        <v>1</v>
      </c>
      <c r="X539">
        <v>0.15</v>
      </c>
      <c r="Y539">
        <v>0</v>
      </c>
      <c r="Z539">
        <v>1558.39</v>
      </c>
      <c r="AA539">
        <v>563.72</v>
      </c>
      <c r="AB539">
        <v>0</v>
      </c>
      <c r="AC539">
        <v>0</v>
      </c>
      <c r="AD539">
        <v>1</v>
      </c>
      <c r="AE539">
        <v>0</v>
      </c>
      <c r="AF539" t="s">
        <v>3</v>
      </c>
      <c r="AG539">
        <v>0.15</v>
      </c>
      <c r="AH539">
        <v>2</v>
      </c>
      <c r="AI539">
        <v>448997749</v>
      </c>
      <c r="AJ539">
        <v>536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</row>
    <row r="540" spans="1:44" x14ac:dyDescent="0.2">
      <c r="A540">
        <f>ROW(Source!A326)</f>
        <v>326</v>
      </c>
      <c r="B540">
        <v>448997763</v>
      </c>
      <c r="C540">
        <v>448997744</v>
      </c>
      <c r="D540">
        <v>327212380</v>
      </c>
      <c r="E540">
        <v>1</v>
      </c>
      <c r="F540">
        <v>1</v>
      </c>
      <c r="G540">
        <v>1</v>
      </c>
      <c r="H540">
        <v>2</v>
      </c>
      <c r="I540" t="s">
        <v>1206</v>
      </c>
      <c r="J540" t="s">
        <v>1207</v>
      </c>
      <c r="K540" t="s">
        <v>1208</v>
      </c>
      <c r="L540">
        <v>1368</v>
      </c>
      <c r="N540">
        <v>1011</v>
      </c>
      <c r="O540" t="s">
        <v>1100</v>
      </c>
      <c r="P540" t="s">
        <v>1100</v>
      </c>
      <c r="Q540">
        <v>1</v>
      </c>
      <c r="X540">
        <v>0.66</v>
      </c>
      <c r="Y540">
        <v>0</v>
      </c>
      <c r="Z540">
        <v>477.92</v>
      </c>
      <c r="AA540">
        <v>490.51</v>
      </c>
      <c r="AB540">
        <v>0</v>
      </c>
      <c r="AC540">
        <v>0</v>
      </c>
      <c r="AD540">
        <v>1</v>
      </c>
      <c r="AE540">
        <v>0</v>
      </c>
      <c r="AF540" t="s">
        <v>3</v>
      </c>
      <c r="AG540">
        <v>0.66</v>
      </c>
      <c r="AH540">
        <v>2</v>
      </c>
      <c r="AI540">
        <v>448997750</v>
      </c>
      <c r="AJ540">
        <v>537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</row>
    <row r="541" spans="1:44" x14ac:dyDescent="0.2">
      <c r="A541">
        <f>ROW(Source!A326)</f>
        <v>326</v>
      </c>
      <c r="B541">
        <v>448997764</v>
      </c>
      <c r="C541">
        <v>448997744</v>
      </c>
      <c r="D541">
        <v>327091499</v>
      </c>
      <c r="E541">
        <v>112</v>
      </c>
      <c r="F541">
        <v>1</v>
      </c>
      <c r="G541">
        <v>1</v>
      </c>
      <c r="H541">
        <v>3</v>
      </c>
      <c r="I541" t="s">
        <v>166</v>
      </c>
      <c r="J541" t="s">
        <v>3</v>
      </c>
      <c r="K541" t="s">
        <v>524</v>
      </c>
      <c r="L541">
        <v>1348</v>
      </c>
      <c r="N541">
        <v>1009</v>
      </c>
      <c r="O541" t="s">
        <v>83</v>
      </c>
      <c r="P541" t="s">
        <v>83</v>
      </c>
      <c r="Q541">
        <v>1000</v>
      </c>
      <c r="X541">
        <v>1.1299999999999999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 t="s">
        <v>135</v>
      </c>
      <c r="AG541">
        <v>0</v>
      </c>
      <c r="AH541">
        <v>2</v>
      </c>
      <c r="AI541">
        <v>448997751</v>
      </c>
      <c r="AJ541">
        <v>538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</row>
    <row r="542" spans="1:44" x14ac:dyDescent="0.2">
      <c r="A542">
        <f>ROW(Source!A326)</f>
        <v>326</v>
      </c>
      <c r="B542">
        <v>448997765</v>
      </c>
      <c r="C542">
        <v>448997744</v>
      </c>
      <c r="D542">
        <v>327162399</v>
      </c>
      <c r="E542">
        <v>1</v>
      </c>
      <c r="F542">
        <v>1</v>
      </c>
      <c r="G542">
        <v>1</v>
      </c>
      <c r="H542">
        <v>3</v>
      </c>
      <c r="I542" t="s">
        <v>1531</v>
      </c>
      <c r="J542" t="s">
        <v>1532</v>
      </c>
      <c r="K542" t="s">
        <v>1533</v>
      </c>
      <c r="L542">
        <v>1348</v>
      </c>
      <c r="N542">
        <v>1009</v>
      </c>
      <c r="O542" t="s">
        <v>83</v>
      </c>
      <c r="P542" t="s">
        <v>83</v>
      </c>
      <c r="Q542">
        <v>1000</v>
      </c>
      <c r="X542">
        <v>2.7499999999999998E-3</v>
      </c>
      <c r="Y542">
        <v>340861.27</v>
      </c>
      <c r="Z542">
        <v>0</v>
      </c>
      <c r="AA542">
        <v>0</v>
      </c>
      <c r="AB542">
        <v>0</v>
      </c>
      <c r="AC542">
        <v>0</v>
      </c>
      <c r="AD542">
        <v>1</v>
      </c>
      <c r="AE542">
        <v>0</v>
      </c>
      <c r="AF542" t="s">
        <v>135</v>
      </c>
      <c r="AG542">
        <v>0</v>
      </c>
      <c r="AH542">
        <v>2</v>
      </c>
      <c r="AI542">
        <v>448997752</v>
      </c>
      <c r="AJ542">
        <v>539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</row>
    <row r="543" spans="1:44" x14ac:dyDescent="0.2">
      <c r="A543">
        <f>ROW(Source!A326)</f>
        <v>326</v>
      </c>
      <c r="B543">
        <v>448997766</v>
      </c>
      <c r="C543">
        <v>448997744</v>
      </c>
      <c r="D543">
        <v>327164825</v>
      </c>
      <c r="E543">
        <v>1</v>
      </c>
      <c r="F543">
        <v>1</v>
      </c>
      <c r="G543">
        <v>1</v>
      </c>
      <c r="H543">
        <v>3</v>
      </c>
      <c r="I543" t="s">
        <v>1534</v>
      </c>
      <c r="J543" t="s">
        <v>1535</v>
      </c>
      <c r="K543" t="s">
        <v>1536</v>
      </c>
      <c r="L543">
        <v>1348</v>
      </c>
      <c r="N543">
        <v>1009</v>
      </c>
      <c r="O543" t="s">
        <v>83</v>
      </c>
      <c r="P543" t="s">
        <v>83</v>
      </c>
      <c r="Q543">
        <v>1000</v>
      </c>
      <c r="X543">
        <v>4.7699999999999999E-2</v>
      </c>
      <c r="Y543">
        <v>94215.2</v>
      </c>
      <c r="Z543">
        <v>0</v>
      </c>
      <c r="AA543">
        <v>0</v>
      </c>
      <c r="AB543">
        <v>0</v>
      </c>
      <c r="AC543">
        <v>0</v>
      </c>
      <c r="AD543">
        <v>1</v>
      </c>
      <c r="AE543">
        <v>0</v>
      </c>
      <c r="AF543" t="s">
        <v>135</v>
      </c>
      <c r="AG543">
        <v>0</v>
      </c>
      <c r="AH543">
        <v>2</v>
      </c>
      <c r="AI543">
        <v>448997753</v>
      </c>
      <c r="AJ543">
        <v>540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</row>
    <row r="544" spans="1:44" x14ac:dyDescent="0.2">
      <c r="A544">
        <f>ROW(Source!A326)</f>
        <v>326</v>
      </c>
      <c r="B544">
        <v>448997767</v>
      </c>
      <c r="C544">
        <v>448997744</v>
      </c>
      <c r="D544">
        <v>327166223</v>
      </c>
      <c r="E544">
        <v>1</v>
      </c>
      <c r="F544">
        <v>1</v>
      </c>
      <c r="G544">
        <v>1</v>
      </c>
      <c r="H544">
        <v>3</v>
      </c>
      <c r="I544" t="s">
        <v>1537</v>
      </c>
      <c r="J544" t="s">
        <v>1538</v>
      </c>
      <c r="K544" t="s">
        <v>1539</v>
      </c>
      <c r="L544">
        <v>1339</v>
      </c>
      <c r="N544">
        <v>1007</v>
      </c>
      <c r="O544" t="s">
        <v>49</v>
      </c>
      <c r="P544" t="s">
        <v>49</v>
      </c>
      <c r="Q544">
        <v>1</v>
      </c>
      <c r="X544">
        <v>2.21</v>
      </c>
      <c r="Y544">
        <v>2220.14</v>
      </c>
      <c r="Z544">
        <v>0</v>
      </c>
      <c r="AA544">
        <v>0</v>
      </c>
      <c r="AB544">
        <v>0</v>
      </c>
      <c r="AC544">
        <v>0</v>
      </c>
      <c r="AD544">
        <v>1</v>
      </c>
      <c r="AE544">
        <v>0</v>
      </c>
      <c r="AF544" t="s">
        <v>135</v>
      </c>
      <c r="AG544">
        <v>0</v>
      </c>
      <c r="AH544">
        <v>2</v>
      </c>
      <c r="AI544">
        <v>448997754</v>
      </c>
      <c r="AJ544">
        <v>541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</row>
    <row r="545" spans="1:44" x14ac:dyDescent="0.2">
      <c r="A545">
        <f>ROW(Source!A326)</f>
        <v>326</v>
      </c>
      <c r="B545">
        <v>448997768</v>
      </c>
      <c r="C545">
        <v>448997744</v>
      </c>
      <c r="D545">
        <v>327166749</v>
      </c>
      <c r="E545">
        <v>1</v>
      </c>
      <c r="F545">
        <v>1</v>
      </c>
      <c r="G545">
        <v>1</v>
      </c>
      <c r="H545">
        <v>3</v>
      </c>
      <c r="I545" t="s">
        <v>1540</v>
      </c>
      <c r="J545" t="s">
        <v>1541</v>
      </c>
      <c r="K545" t="s">
        <v>1542</v>
      </c>
      <c r="L545">
        <v>1339</v>
      </c>
      <c r="N545">
        <v>1007</v>
      </c>
      <c r="O545" t="s">
        <v>49</v>
      </c>
      <c r="P545" t="s">
        <v>49</v>
      </c>
      <c r="Q545">
        <v>1</v>
      </c>
      <c r="X545">
        <v>1.03</v>
      </c>
      <c r="Y545">
        <v>4943.8999999999996</v>
      </c>
      <c r="Z545">
        <v>0</v>
      </c>
      <c r="AA545">
        <v>0</v>
      </c>
      <c r="AB545">
        <v>0</v>
      </c>
      <c r="AC545">
        <v>0</v>
      </c>
      <c r="AD545">
        <v>1</v>
      </c>
      <c r="AE545">
        <v>0</v>
      </c>
      <c r="AF545" t="s">
        <v>135</v>
      </c>
      <c r="AG545">
        <v>0</v>
      </c>
      <c r="AH545">
        <v>2</v>
      </c>
      <c r="AI545">
        <v>448997755</v>
      </c>
      <c r="AJ545">
        <v>542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</row>
    <row r="546" spans="1:44" x14ac:dyDescent="0.2">
      <c r="A546">
        <f>ROW(Source!A326)</f>
        <v>326</v>
      </c>
      <c r="B546">
        <v>448997769</v>
      </c>
      <c r="C546">
        <v>448997744</v>
      </c>
      <c r="D546">
        <v>327092710</v>
      </c>
      <c r="E546">
        <v>112</v>
      </c>
      <c r="F546">
        <v>1</v>
      </c>
      <c r="G546">
        <v>1</v>
      </c>
      <c r="H546">
        <v>3</v>
      </c>
      <c r="I546" t="s">
        <v>538</v>
      </c>
      <c r="J546" t="s">
        <v>3</v>
      </c>
      <c r="K546" t="s">
        <v>539</v>
      </c>
      <c r="L546">
        <v>1339</v>
      </c>
      <c r="N546">
        <v>1007</v>
      </c>
      <c r="O546" t="s">
        <v>49</v>
      </c>
      <c r="P546" t="s">
        <v>49</v>
      </c>
      <c r="Q546">
        <v>1</v>
      </c>
      <c r="X546">
        <v>4.63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 t="s">
        <v>135</v>
      </c>
      <c r="AG546">
        <v>0</v>
      </c>
      <c r="AH546">
        <v>2</v>
      </c>
      <c r="AI546">
        <v>448997756</v>
      </c>
      <c r="AJ546">
        <v>543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</row>
    <row r="547" spans="1:44" x14ac:dyDescent="0.2">
      <c r="A547">
        <f>ROW(Source!A326)</f>
        <v>326</v>
      </c>
      <c r="B547">
        <v>448997770</v>
      </c>
      <c r="C547">
        <v>448997744</v>
      </c>
      <c r="D547">
        <v>327181315</v>
      </c>
      <c r="E547">
        <v>1</v>
      </c>
      <c r="F547">
        <v>1</v>
      </c>
      <c r="G547">
        <v>1</v>
      </c>
      <c r="H547">
        <v>3</v>
      </c>
      <c r="I547" t="s">
        <v>1543</v>
      </c>
      <c r="J547" t="s">
        <v>1544</v>
      </c>
      <c r="K547" t="s">
        <v>1545</v>
      </c>
      <c r="L547">
        <v>1348</v>
      </c>
      <c r="N547">
        <v>1009</v>
      </c>
      <c r="O547" t="s">
        <v>83</v>
      </c>
      <c r="P547" t="s">
        <v>83</v>
      </c>
      <c r="Q547">
        <v>1000</v>
      </c>
      <c r="X547">
        <v>1.2760000000000001E-2</v>
      </c>
      <c r="Y547">
        <v>77205.08</v>
      </c>
      <c r="Z547">
        <v>0</v>
      </c>
      <c r="AA547">
        <v>0</v>
      </c>
      <c r="AB547">
        <v>0</v>
      </c>
      <c r="AC547">
        <v>0</v>
      </c>
      <c r="AD547">
        <v>1</v>
      </c>
      <c r="AE547">
        <v>0</v>
      </c>
      <c r="AF547" t="s">
        <v>135</v>
      </c>
      <c r="AG547">
        <v>0</v>
      </c>
      <c r="AH547">
        <v>2</v>
      </c>
      <c r="AI547">
        <v>448997757</v>
      </c>
      <c r="AJ547">
        <v>544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</row>
    <row r="548" spans="1:44" x14ac:dyDescent="0.2">
      <c r="A548">
        <f>ROW(Source!A329)</f>
        <v>329</v>
      </c>
      <c r="B548">
        <v>448997783</v>
      </c>
      <c r="C548">
        <v>448997773</v>
      </c>
      <c r="D548">
        <v>277560279</v>
      </c>
      <c r="E548">
        <v>109</v>
      </c>
      <c r="F548">
        <v>1</v>
      </c>
      <c r="G548">
        <v>1</v>
      </c>
      <c r="H548">
        <v>1</v>
      </c>
      <c r="I548" t="s">
        <v>1359</v>
      </c>
      <c r="J548" t="s">
        <v>3</v>
      </c>
      <c r="K548" t="s">
        <v>1360</v>
      </c>
      <c r="L548">
        <v>1191</v>
      </c>
      <c r="N548">
        <v>1013</v>
      </c>
      <c r="O548" t="s">
        <v>1203</v>
      </c>
      <c r="P548" t="s">
        <v>1203</v>
      </c>
      <c r="Q548">
        <v>1</v>
      </c>
      <c r="X548">
        <v>35.5</v>
      </c>
      <c r="Y548">
        <v>0</v>
      </c>
      <c r="Z548">
        <v>0</v>
      </c>
      <c r="AA548">
        <v>0</v>
      </c>
      <c r="AB548">
        <v>441.09</v>
      </c>
      <c r="AC548">
        <v>0</v>
      </c>
      <c r="AD548">
        <v>1</v>
      </c>
      <c r="AE548">
        <v>1</v>
      </c>
      <c r="AF548" t="s">
        <v>3</v>
      </c>
      <c r="AG548">
        <v>35.5</v>
      </c>
      <c r="AH548">
        <v>2</v>
      </c>
      <c r="AI548">
        <v>448997774</v>
      </c>
      <c r="AJ548">
        <v>545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</row>
    <row r="549" spans="1:44" x14ac:dyDescent="0.2">
      <c r="A549">
        <f>ROW(Source!A329)</f>
        <v>329</v>
      </c>
      <c r="B549">
        <v>448997784</v>
      </c>
      <c r="C549">
        <v>448997773</v>
      </c>
      <c r="D549">
        <v>277560491</v>
      </c>
      <c r="E549">
        <v>109</v>
      </c>
      <c r="F549">
        <v>1</v>
      </c>
      <c r="G549">
        <v>1</v>
      </c>
      <c r="H549">
        <v>1</v>
      </c>
      <c r="I549" t="s">
        <v>1204</v>
      </c>
      <c r="J549" t="s">
        <v>3</v>
      </c>
      <c r="K549" t="s">
        <v>1205</v>
      </c>
      <c r="L549">
        <v>1191</v>
      </c>
      <c r="N549">
        <v>1013</v>
      </c>
      <c r="O549" t="s">
        <v>1203</v>
      </c>
      <c r="P549" t="s">
        <v>1203</v>
      </c>
      <c r="Q549">
        <v>1</v>
      </c>
      <c r="X549">
        <v>0.56999999999999995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1</v>
      </c>
      <c r="AE549">
        <v>2</v>
      </c>
      <c r="AF549" t="s">
        <v>3</v>
      </c>
      <c r="AG549">
        <v>0.56999999999999995</v>
      </c>
      <c r="AH549">
        <v>2</v>
      </c>
      <c r="AI549">
        <v>448997775</v>
      </c>
      <c r="AJ549">
        <v>546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</row>
    <row r="550" spans="1:44" x14ac:dyDescent="0.2">
      <c r="A550">
        <f>ROW(Source!A329)</f>
        <v>329</v>
      </c>
      <c r="B550">
        <v>448997785</v>
      </c>
      <c r="C550">
        <v>448997773</v>
      </c>
      <c r="D550">
        <v>277944032</v>
      </c>
      <c r="E550">
        <v>1</v>
      </c>
      <c r="F550">
        <v>1</v>
      </c>
      <c r="G550">
        <v>1</v>
      </c>
      <c r="H550">
        <v>2</v>
      </c>
      <c r="I550" t="s">
        <v>1546</v>
      </c>
      <c r="J550" t="s">
        <v>1547</v>
      </c>
      <c r="K550" t="s">
        <v>1548</v>
      </c>
      <c r="L550">
        <v>1368</v>
      </c>
      <c r="N550">
        <v>1011</v>
      </c>
      <c r="O550" t="s">
        <v>1100</v>
      </c>
      <c r="P550" t="s">
        <v>1100</v>
      </c>
      <c r="Q550">
        <v>1</v>
      </c>
      <c r="X550">
        <v>0.15</v>
      </c>
      <c r="Y550">
        <v>0</v>
      </c>
      <c r="Z550">
        <v>1299.6400000000001</v>
      </c>
      <c r="AA550">
        <v>658.89</v>
      </c>
      <c r="AB550">
        <v>0</v>
      </c>
      <c r="AC550">
        <v>0</v>
      </c>
      <c r="AD550">
        <v>1</v>
      </c>
      <c r="AE550">
        <v>0</v>
      </c>
      <c r="AF550" t="s">
        <v>3</v>
      </c>
      <c r="AG550">
        <v>0.15</v>
      </c>
      <c r="AH550">
        <v>2</v>
      </c>
      <c r="AI550">
        <v>448997776</v>
      </c>
      <c r="AJ550">
        <v>547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</row>
    <row r="551" spans="1:44" x14ac:dyDescent="0.2">
      <c r="A551">
        <f>ROW(Source!A329)</f>
        <v>329</v>
      </c>
      <c r="B551">
        <v>448997786</v>
      </c>
      <c r="C551">
        <v>448997773</v>
      </c>
      <c r="D551">
        <v>277944840</v>
      </c>
      <c r="E551">
        <v>1</v>
      </c>
      <c r="F551">
        <v>1</v>
      </c>
      <c r="G551">
        <v>1</v>
      </c>
      <c r="H551">
        <v>2</v>
      </c>
      <c r="I551" t="s">
        <v>1364</v>
      </c>
      <c r="J551" t="s">
        <v>1365</v>
      </c>
      <c r="K551" t="s">
        <v>1366</v>
      </c>
      <c r="L551">
        <v>1368</v>
      </c>
      <c r="N551">
        <v>1011</v>
      </c>
      <c r="O551" t="s">
        <v>1100</v>
      </c>
      <c r="P551" t="s">
        <v>1100</v>
      </c>
      <c r="Q551">
        <v>1</v>
      </c>
      <c r="X551">
        <v>0.4</v>
      </c>
      <c r="Y551">
        <v>0</v>
      </c>
      <c r="Z551">
        <v>1558.39</v>
      </c>
      <c r="AA551">
        <v>563.72</v>
      </c>
      <c r="AB551">
        <v>0</v>
      </c>
      <c r="AC551">
        <v>0</v>
      </c>
      <c r="AD551">
        <v>1</v>
      </c>
      <c r="AE551">
        <v>0</v>
      </c>
      <c r="AF551" t="s">
        <v>3</v>
      </c>
      <c r="AG551">
        <v>0.4</v>
      </c>
      <c r="AH551">
        <v>2</v>
      </c>
      <c r="AI551">
        <v>448997777</v>
      </c>
      <c r="AJ551">
        <v>548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</row>
    <row r="552" spans="1:44" x14ac:dyDescent="0.2">
      <c r="A552">
        <f>ROW(Source!A329)</f>
        <v>329</v>
      </c>
      <c r="B552">
        <v>448997787</v>
      </c>
      <c r="C552">
        <v>448997773</v>
      </c>
      <c r="D552">
        <v>277945805</v>
      </c>
      <c r="E552">
        <v>1</v>
      </c>
      <c r="F552">
        <v>1</v>
      </c>
      <c r="G552">
        <v>1</v>
      </c>
      <c r="H552">
        <v>2</v>
      </c>
      <c r="I552" t="s">
        <v>1206</v>
      </c>
      <c r="J552" t="s">
        <v>1207</v>
      </c>
      <c r="K552" t="s">
        <v>1208</v>
      </c>
      <c r="L552">
        <v>1368</v>
      </c>
      <c r="N552">
        <v>1011</v>
      </c>
      <c r="O552" t="s">
        <v>1100</v>
      </c>
      <c r="P552" t="s">
        <v>1100</v>
      </c>
      <c r="Q552">
        <v>1</v>
      </c>
      <c r="X552">
        <v>0.02</v>
      </c>
      <c r="Y552">
        <v>0</v>
      </c>
      <c r="Z552">
        <v>477.92</v>
      </c>
      <c r="AA552">
        <v>490.51</v>
      </c>
      <c r="AB552">
        <v>0</v>
      </c>
      <c r="AC552">
        <v>0</v>
      </c>
      <c r="AD552">
        <v>1</v>
      </c>
      <c r="AE552">
        <v>0</v>
      </c>
      <c r="AF552" t="s">
        <v>3</v>
      </c>
      <c r="AG552">
        <v>0.02</v>
      </c>
      <c r="AH552">
        <v>2</v>
      </c>
      <c r="AI552">
        <v>448997778</v>
      </c>
      <c r="AJ552">
        <v>549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</row>
    <row r="553" spans="1:44" x14ac:dyDescent="0.2">
      <c r="A553">
        <f>ROW(Source!A329)</f>
        <v>329</v>
      </c>
      <c r="B553">
        <v>448997788</v>
      </c>
      <c r="C553">
        <v>448997773</v>
      </c>
      <c r="D553">
        <v>277561608</v>
      </c>
      <c r="E553">
        <v>109</v>
      </c>
      <c r="F553">
        <v>1</v>
      </c>
      <c r="G553">
        <v>1</v>
      </c>
      <c r="H553">
        <v>3</v>
      </c>
      <c r="I553" t="s">
        <v>502</v>
      </c>
      <c r="J553" t="s">
        <v>3</v>
      </c>
      <c r="K553" t="s">
        <v>503</v>
      </c>
      <c r="L553">
        <v>1339</v>
      </c>
      <c r="N553">
        <v>1007</v>
      </c>
      <c r="O553" t="s">
        <v>49</v>
      </c>
      <c r="P553" t="s">
        <v>49</v>
      </c>
      <c r="Q553">
        <v>1</v>
      </c>
      <c r="X553">
        <v>6.12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 t="s">
        <v>135</v>
      </c>
      <c r="AG553">
        <v>0</v>
      </c>
      <c r="AH553">
        <v>2</v>
      </c>
      <c r="AI553">
        <v>448997779</v>
      </c>
      <c r="AJ553">
        <v>550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</row>
    <row r="554" spans="1:44" x14ac:dyDescent="0.2">
      <c r="A554">
        <f>ROW(Source!A329)</f>
        <v>329</v>
      </c>
      <c r="B554">
        <v>448997789</v>
      </c>
      <c r="C554">
        <v>448997773</v>
      </c>
      <c r="D554">
        <v>277561774</v>
      </c>
      <c r="E554">
        <v>109</v>
      </c>
      <c r="F554">
        <v>1</v>
      </c>
      <c r="G554">
        <v>1</v>
      </c>
      <c r="H554">
        <v>3</v>
      </c>
      <c r="I554" t="s">
        <v>528</v>
      </c>
      <c r="J554" t="s">
        <v>3</v>
      </c>
      <c r="K554" t="s">
        <v>529</v>
      </c>
      <c r="L554">
        <v>1339</v>
      </c>
      <c r="N554">
        <v>1007</v>
      </c>
      <c r="O554" t="s">
        <v>49</v>
      </c>
      <c r="P554" t="s">
        <v>49</v>
      </c>
      <c r="Q554">
        <v>1</v>
      </c>
      <c r="X554">
        <v>0.27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 t="s">
        <v>135</v>
      </c>
      <c r="AG554">
        <v>0</v>
      </c>
      <c r="AH554">
        <v>2</v>
      </c>
      <c r="AI554">
        <v>448997780</v>
      </c>
      <c r="AJ554">
        <v>551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</row>
    <row r="555" spans="1:44" x14ac:dyDescent="0.2">
      <c r="A555">
        <f>ROW(Source!A329)</f>
        <v>329</v>
      </c>
      <c r="B555">
        <v>448997790</v>
      </c>
      <c r="C555">
        <v>448997773</v>
      </c>
      <c r="D555">
        <v>277561967</v>
      </c>
      <c r="E555">
        <v>109</v>
      </c>
      <c r="F555">
        <v>1</v>
      </c>
      <c r="G555">
        <v>1</v>
      </c>
      <c r="H555">
        <v>3</v>
      </c>
      <c r="I555" t="s">
        <v>543</v>
      </c>
      <c r="J555" t="s">
        <v>3</v>
      </c>
      <c r="K555" t="s">
        <v>544</v>
      </c>
      <c r="L555">
        <v>1301</v>
      </c>
      <c r="N555">
        <v>1003</v>
      </c>
      <c r="O555" t="s">
        <v>211</v>
      </c>
      <c r="P555" t="s">
        <v>211</v>
      </c>
      <c r="Q555">
        <v>1</v>
      </c>
      <c r="X555">
        <v>102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 t="s">
        <v>135</v>
      </c>
      <c r="AG555">
        <v>0</v>
      </c>
      <c r="AH555">
        <v>2</v>
      </c>
      <c r="AI555">
        <v>448997781</v>
      </c>
      <c r="AJ555">
        <v>552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</row>
    <row r="556" spans="1:44" x14ac:dyDescent="0.2">
      <c r="A556">
        <f>ROW(Source!A329)</f>
        <v>329</v>
      </c>
      <c r="B556">
        <v>448997791</v>
      </c>
      <c r="C556">
        <v>448997773</v>
      </c>
      <c r="D556">
        <v>277884700</v>
      </c>
      <c r="E556">
        <v>1</v>
      </c>
      <c r="F556">
        <v>1</v>
      </c>
      <c r="G556">
        <v>1</v>
      </c>
      <c r="H556">
        <v>3</v>
      </c>
      <c r="I556" t="s">
        <v>1549</v>
      </c>
      <c r="J556" t="s">
        <v>1550</v>
      </c>
      <c r="K556" t="s">
        <v>1551</v>
      </c>
      <c r="L556">
        <v>1327</v>
      </c>
      <c r="N556">
        <v>1005</v>
      </c>
      <c r="O556" t="s">
        <v>146</v>
      </c>
      <c r="P556" t="s">
        <v>146</v>
      </c>
      <c r="Q556">
        <v>1</v>
      </c>
      <c r="X556">
        <v>31</v>
      </c>
      <c r="Y556">
        <v>23.39</v>
      </c>
      <c r="Z556">
        <v>0</v>
      </c>
      <c r="AA556">
        <v>0</v>
      </c>
      <c r="AB556">
        <v>0</v>
      </c>
      <c r="AC556">
        <v>0</v>
      </c>
      <c r="AD556">
        <v>1</v>
      </c>
      <c r="AE556">
        <v>0</v>
      </c>
      <c r="AF556" t="s">
        <v>135</v>
      </c>
      <c r="AG556">
        <v>0</v>
      </c>
      <c r="AH556">
        <v>2</v>
      </c>
      <c r="AI556">
        <v>448997782</v>
      </c>
      <c r="AJ556">
        <v>553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</row>
    <row r="557" spans="1:44" x14ac:dyDescent="0.2">
      <c r="A557">
        <f>ROW(Source!A333)</f>
        <v>333</v>
      </c>
      <c r="B557">
        <v>448997811</v>
      </c>
      <c r="C557">
        <v>448997795</v>
      </c>
      <c r="D557">
        <v>277560284</v>
      </c>
      <c r="E557">
        <v>109</v>
      </c>
      <c r="F557">
        <v>1</v>
      </c>
      <c r="G557">
        <v>1</v>
      </c>
      <c r="H557">
        <v>1</v>
      </c>
      <c r="I557" t="s">
        <v>1214</v>
      </c>
      <c r="J557" t="s">
        <v>3</v>
      </c>
      <c r="K557" t="s">
        <v>1215</v>
      </c>
      <c r="L557">
        <v>1191</v>
      </c>
      <c r="N557">
        <v>1013</v>
      </c>
      <c r="O557" t="s">
        <v>1203</v>
      </c>
      <c r="P557" t="s">
        <v>1203</v>
      </c>
      <c r="Q557">
        <v>1</v>
      </c>
      <c r="X557">
        <v>113</v>
      </c>
      <c r="Y557">
        <v>0</v>
      </c>
      <c r="Z557">
        <v>0</v>
      </c>
      <c r="AA557">
        <v>0</v>
      </c>
      <c r="AB557">
        <v>452.07</v>
      </c>
      <c r="AC557">
        <v>0</v>
      </c>
      <c r="AD557">
        <v>1</v>
      </c>
      <c r="AE557">
        <v>1</v>
      </c>
      <c r="AF557" t="s">
        <v>3</v>
      </c>
      <c r="AG557">
        <v>113</v>
      </c>
      <c r="AH557">
        <v>2</v>
      </c>
      <c r="AI557">
        <v>448997796</v>
      </c>
      <c r="AJ557">
        <v>554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</row>
    <row r="558" spans="1:44" x14ac:dyDescent="0.2">
      <c r="A558">
        <f>ROW(Source!A333)</f>
        <v>333</v>
      </c>
      <c r="B558">
        <v>448997812</v>
      </c>
      <c r="C558">
        <v>448997795</v>
      </c>
      <c r="D558">
        <v>277560491</v>
      </c>
      <c r="E558">
        <v>109</v>
      </c>
      <c r="F558">
        <v>1</v>
      </c>
      <c r="G558">
        <v>1</v>
      </c>
      <c r="H558">
        <v>1</v>
      </c>
      <c r="I558" t="s">
        <v>1204</v>
      </c>
      <c r="J558" t="s">
        <v>3</v>
      </c>
      <c r="K558" t="s">
        <v>1205</v>
      </c>
      <c r="L558">
        <v>1191</v>
      </c>
      <c r="N558">
        <v>1013</v>
      </c>
      <c r="O558" t="s">
        <v>1203</v>
      </c>
      <c r="P558" t="s">
        <v>1203</v>
      </c>
      <c r="Q558">
        <v>1</v>
      </c>
      <c r="X558">
        <v>2.86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1</v>
      </c>
      <c r="AE558">
        <v>2</v>
      </c>
      <c r="AF558" t="s">
        <v>3</v>
      </c>
      <c r="AG558">
        <v>2.86</v>
      </c>
      <c r="AH558">
        <v>2</v>
      </c>
      <c r="AI558">
        <v>448997797</v>
      </c>
      <c r="AJ558">
        <v>555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</row>
    <row r="559" spans="1:44" x14ac:dyDescent="0.2">
      <c r="A559">
        <f>ROW(Source!A333)</f>
        <v>333</v>
      </c>
      <c r="B559">
        <v>448997813</v>
      </c>
      <c r="C559">
        <v>448997795</v>
      </c>
      <c r="D559">
        <v>277944622</v>
      </c>
      <c r="E559">
        <v>1</v>
      </c>
      <c r="F559">
        <v>1</v>
      </c>
      <c r="G559">
        <v>1</v>
      </c>
      <c r="H559">
        <v>2</v>
      </c>
      <c r="I559" t="s">
        <v>1220</v>
      </c>
      <c r="J559" t="s">
        <v>1221</v>
      </c>
      <c r="K559" t="s">
        <v>1222</v>
      </c>
      <c r="L559">
        <v>1368</v>
      </c>
      <c r="N559">
        <v>1011</v>
      </c>
      <c r="O559" t="s">
        <v>1100</v>
      </c>
      <c r="P559" t="s">
        <v>1100</v>
      </c>
      <c r="Q559">
        <v>1</v>
      </c>
      <c r="X559">
        <v>2.14</v>
      </c>
      <c r="Y559">
        <v>0</v>
      </c>
      <c r="Z559">
        <v>1551.19</v>
      </c>
      <c r="AA559">
        <v>658.89</v>
      </c>
      <c r="AB559">
        <v>0</v>
      </c>
      <c r="AC559">
        <v>0</v>
      </c>
      <c r="AD559">
        <v>1</v>
      </c>
      <c r="AE559">
        <v>0</v>
      </c>
      <c r="AF559" t="s">
        <v>3</v>
      </c>
      <c r="AG559">
        <v>2.14</v>
      </c>
      <c r="AH559">
        <v>2</v>
      </c>
      <c r="AI559">
        <v>448997798</v>
      </c>
      <c r="AJ559">
        <v>556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</row>
    <row r="560" spans="1:44" x14ac:dyDescent="0.2">
      <c r="A560">
        <f>ROW(Source!A333)</f>
        <v>333</v>
      </c>
      <c r="B560">
        <v>448997814</v>
      </c>
      <c r="C560">
        <v>448997795</v>
      </c>
      <c r="D560">
        <v>277945701</v>
      </c>
      <c r="E560">
        <v>1</v>
      </c>
      <c r="F560">
        <v>1</v>
      </c>
      <c r="G560">
        <v>1</v>
      </c>
      <c r="H560">
        <v>2</v>
      </c>
      <c r="I560" t="s">
        <v>1261</v>
      </c>
      <c r="J560" t="s">
        <v>1262</v>
      </c>
      <c r="K560" t="s">
        <v>1263</v>
      </c>
      <c r="L560">
        <v>1368</v>
      </c>
      <c r="N560">
        <v>1011</v>
      </c>
      <c r="O560" t="s">
        <v>1100</v>
      </c>
      <c r="P560" t="s">
        <v>1100</v>
      </c>
      <c r="Q560">
        <v>1</v>
      </c>
      <c r="X560">
        <v>1.88</v>
      </c>
      <c r="Y560">
        <v>0</v>
      </c>
      <c r="Z560">
        <v>28.97</v>
      </c>
      <c r="AA560">
        <v>0</v>
      </c>
      <c r="AB560">
        <v>0</v>
      </c>
      <c r="AC560">
        <v>0</v>
      </c>
      <c r="AD560">
        <v>1</v>
      </c>
      <c r="AE560">
        <v>0</v>
      </c>
      <c r="AF560" t="s">
        <v>3</v>
      </c>
      <c r="AG560">
        <v>1.88</v>
      </c>
      <c r="AH560">
        <v>2</v>
      </c>
      <c r="AI560">
        <v>448997799</v>
      </c>
      <c r="AJ560">
        <v>557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</row>
    <row r="561" spans="1:44" x14ac:dyDescent="0.2">
      <c r="A561">
        <f>ROW(Source!A333)</f>
        <v>333</v>
      </c>
      <c r="B561">
        <v>448997815</v>
      </c>
      <c r="C561">
        <v>448997795</v>
      </c>
      <c r="D561">
        <v>277945805</v>
      </c>
      <c r="E561">
        <v>1</v>
      </c>
      <c r="F561">
        <v>1</v>
      </c>
      <c r="G561">
        <v>1</v>
      </c>
      <c r="H561">
        <v>2</v>
      </c>
      <c r="I561" t="s">
        <v>1206</v>
      </c>
      <c r="J561" t="s">
        <v>1207</v>
      </c>
      <c r="K561" t="s">
        <v>1208</v>
      </c>
      <c r="L561">
        <v>1368</v>
      </c>
      <c r="N561">
        <v>1011</v>
      </c>
      <c r="O561" t="s">
        <v>1100</v>
      </c>
      <c r="P561" t="s">
        <v>1100</v>
      </c>
      <c r="Q561">
        <v>1</v>
      </c>
      <c r="X561">
        <v>0.72</v>
      </c>
      <c r="Y561">
        <v>0</v>
      </c>
      <c r="Z561">
        <v>477.92</v>
      </c>
      <c r="AA561">
        <v>490.51</v>
      </c>
      <c r="AB561">
        <v>0</v>
      </c>
      <c r="AC561">
        <v>0</v>
      </c>
      <c r="AD561">
        <v>1</v>
      </c>
      <c r="AE561">
        <v>0</v>
      </c>
      <c r="AF561" t="s">
        <v>3</v>
      </c>
      <c r="AG561">
        <v>0.72</v>
      </c>
      <c r="AH561">
        <v>2</v>
      </c>
      <c r="AI561">
        <v>448997800</v>
      </c>
      <c r="AJ561">
        <v>558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</row>
    <row r="562" spans="1:44" x14ac:dyDescent="0.2">
      <c r="A562">
        <f>ROW(Source!A333)</f>
        <v>333</v>
      </c>
      <c r="B562">
        <v>448997816</v>
      </c>
      <c r="C562">
        <v>448997795</v>
      </c>
      <c r="D562">
        <v>277946011</v>
      </c>
      <c r="E562">
        <v>1</v>
      </c>
      <c r="F562">
        <v>1</v>
      </c>
      <c r="G562">
        <v>1</v>
      </c>
      <c r="H562">
        <v>2</v>
      </c>
      <c r="I562" t="s">
        <v>1224</v>
      </c>
      <c r="J562" t="s">
        <v>1225</v>
      </c>
      <c r="K562" t="s">
        <v>1226</v>
      </c>
      <c r="L562">
        <v>1368</v>
      </c>
      <c r="N562">
        <v>1011</v>
      </c>
      <c r="O562" t="s">
        <v>1100</v>
      </c>
      <c r="P562" t="s">
        <v>1100</v>
      </c>
      <c r="Q562">
        <v>1</v>
      </c>
      <c r="X562">
        <v>0.12</v>
      </c>
      <c r="Y562">
        <v>0</v>
      </c>
      <c r="Z562">
        <v>96.53</v>
      </c>
      <c r="AA562">
        <v>0</v>
      </c>
      <c r="AB562">
        <v>0</v>
      </c>
      <c r="AC562">
        <v>0</v>
      </c>
      <c r="AD562">
        <v>1</v>
      </c>
      <c r="AE562">
        <v>0</v>
      </c>
      <c r="AF562" t="s">
        <v>3</v>
      </c>
      <c r="AG562">
        <v>0.12</v>
      </c>
      <c r="AH562">
        <v>2</v>
      </c>
      <c r="AI562">
        <v>448997801</v>
      </c>
      <c r="AJ562">
        <v>559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</row>
    <row r="563" spans="1:44" x14ac:dyDescent="0.2">
      <c r="A563">
        <f>ROW(Source!A333)</f>
        <v>333</v>
      </c>
      <c r="B563">
        <v>448997817</v>
      </c>
      <c r="C563">
        <v>448997795</v>
      </c>
      <c r="D563">
        <v>277560708</v>
      </c>
      <c r="E563">
        <v>109</v>
      </c>
      <c r="F563">
        <v>1</v>
      </c>
      <c r="G563">
        <v>1</v>
      </c>
      <c r="H563">
        <v>3</v>
      </c>
      <c r="I563" t="s">
        <v>548</v>
      </c>
      <c r="J563" t="s">
        <v>3</v>
      </c>
      <c r="K563" t="s">
        <v>549</v>
      </c>
      <c r="L563">
        <v>1371</v>
      </c>
      <c r="N563">
        <v>1013</v>
      </c>
      <c r="O563" t="s">
        <v>32</v>
      </c>
      <c r="P563" t="s">
        <v>32</v>
      </c>
      <c r="Q563">
        <v>1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1</v>
      </c>
      <c r="AD563">
        <v>0</v>
      </c>
      <c r="AE563">
        <v>0</v>
      </c>
      <c r="AF563" t="s">
        <v>3</v>
      </c>
      <c r="AG563">
        <v>0</v>
      </c>
      <c r="AH563">
        <v>2</v>
      </c>
      <c r="AI563">
        <v>448997802</v>
      </c>
      <c r="AJ563">
        <v>560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</row>
    <row r="564" spans="1:44" x14ac:dyDescent="0.2">
      <c r="A564">
        <f>ROW(Source!A333)</f>
        <v>333</v>
      </c>
      <c r="B564">
        <v>448997818</v>
      </c>
      <c r="C564">
        <v>448997795</v>
      </c>
      <c r="D564">
        <v>277866682</v>
      </c>
      <c r="E564">
        <v>1</v>
      </c>
      <c r="F564">
        <v>1</v>
      </c>
      <c r="G564">
        <v>1</v>
      </c>
      <c r="H564">
        <v>3</v>
      </c>
      <c r="I564" t="s">
        <v>1320</v>
      </c>
      <c r="J564" t="s">
        <v>1321</v>
      </c>
      <c r="K564" t="s">
        <v>1322</v>
      </c>
      <c r="L564">
        <v>1346</v>
      </c>
      <c r="N564">
        <v>1009</v>
      </c>
      <c r="O564" t="s">
        <v>441</v>
      </c>
      <c r="P564" t="s">
        <v>441</v>
      </c>
      <c r="Q564">
        <v>1</v>
      </c>
      <c r="X564">
        <v>0.79</v>
      </c>
      <c r="Y564">
        <v>155.63</v>
      </c>
      <c r="Z564">
        <v>0</v>
      </c>
      <c r="AA564">
        <v>0</v>
      </c>
      <c r="AB564">
        <v>0</v>
      </c>
      <c r="AC564">
        <v>0</v>
      </c>
      <c r="AD564">
        <v>1</v>
      </c>
      <c r="AE564">
        <v>0</v>
      </c>
      <c r="AF564" t="s">
        <v>3</v>
      </c>
      <c r="AG564">
        <v>0.79</v>
      </c>
      <c r="AH564">
        <v>2</v>
      </c>
      <c r="AI564">
        <v>448997803</v>
      </c>
      <c r="AJ564">
        <v>561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</row>
    <row r="565" spans="1:44" x14ac:dyDescent="0.2">
      <c r="A565">
        <f>ROW(Source!A333)</f>
        <v>333</v>
      </c>
      <c r="B565">
        <v>448997819</v>
      </c>
      <c r="C565">
        <v>448997795</v>
      </c>
      <c r="D565">
        <v>277867681</v>
      </c>
      <c r="E565">
        <v>1</v>
      </c>
      <c r="F565">
        <v>1</v>
      </c>
      <c r="G565">
        <v>1</v>
      </c>
      <c r="H565">
        <v>3</v>
      </c>
      <c r="I565" t="s">
        <v>1552</v>
      </c>
      <c r="J565" t="s">
        <v>1553</v>
      </c>
      <c r="K565" t="s">
        <v>1554</v>
      </c>
      <c r="L565">
        <v>1348</v>
      </c>
      <c r="N565">
        <v>1009</v>
      </c>
      <c r="O565" t="s">
        <v>83</v>
      </c>
      <c r="P565" t="s">
        <v>83</v>
      </c>
      <c r="Q565">
        <v>1000</v>
      </c>
      <c r="X565">
        <v>1.1000000000000001E-3</v>
      </c>
      <c r="Y565">
        <v>106965.2</v>
      </c>
      <c r="Z565">
        <v>0</v>
      </c>
      <c r="AA565">
        <v>0</v>
      </c>
      <c r="AB565">
        <v>0</v>
      </c>
      <c r="AC565">
        <v>0</v>
      </c>
      <c r="AD565">
        <v>1</v>
      </c>
      <c r="AE565">
        <v>0</v>
      </c>
      <c r="AF565" t="s">
        <v>3</v>
      </c>
      <c r="AG565">
        <v>1.1000000000000001E-3</v>
      </c>
      <c r="AH565">
        <v>2</v>
      </c>
      <c r="AI565">
        <v>448997804</v>
      </c>
      <c r="AJ565">
        <v>562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</row>
    <row r="566" spans="1:44" x14ac:dyDescent="0.2">
      <c r="A566">
        <f>ROW(Source!A333)</f>
        <v>333</v>
      </c>
      <c r="B566">
        <v>448997820</v>
      </c>
      <c r="C566">
        <v>448997795</v>
      </c>
      <c r="D566">
        <v>277867685</v>
      </c>
      <c r="E566">
        <v>1</v>
      </c>
      <c r="F566">
        <v>1</v>
      </c>
      <c r="G566">
        <v>1</v>
      </c>
      <c r="H566">
        <v>3</v>
      </c>
      <c r="I566" t="s">
        <v>1555</v>
      </c>
      <c r="J566" t="s">
        <v>1556</v>
      </c>
      <c r="K566" t="s">
        <v>1557</v>
      </c>
      <c r="L566">
        <v>1348</v>
      </c>
      <c r="N566">
        <v>1009</v>
      </c>
      <c r="O566" t="s">
        <v>83</v>
      </c>
      <c r="P566" t="s">
        <v>83</v>
      </c>
      <c r="Q566">
        <v>1000</v>
      </c>
      <c r="X566">
        <v>2.41E-2</v>
      </c>
      <c r="Y566">
        <v>97479.2</v>
      </c>
      <c r="Z566">
        <v>0</v>
      </c>
      <c r="AA566">
        <v>0</v>
      </c>
      <c r="AB566">
        <v>0</v>
      </c>
      <c r="AC566">
        <v>0</v>
      </c>
      <c r="AD566">
        <v>1</v>
      </c>
      <c r="AE566">
        <v>0</v>
      </c>
      <c r="AF566" t="s">
        <v>3</v>
      </c>
      <c r="AG566">
        <v>2.41E-2</v>
      </c>
      <c r="AH566">
        <v>2</v>
      </c>
      <c r="AI566">
        <v>448997805</v>
      </c>
      <c r="AJ566">
        <v>563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</row>
    <row r="567" spans="1:44" x14ac:dyDescent="0.2">
      <c r="A567">
        <f>ROW(Source!A333)</f>
        <v>333</v>
      </c>
      <c r="B567">
        <v>448997821</v>
      </c>
      <c r="C567">
        <v>448997795</v>
      </c>
      <c r="D567">
        <v>277561566</v>
      </c>
      <c r="E567">
        <v>109</v>
      </c>
      <c r="F567">
        <v>1</v>
      </c>
      <c r="G567">
        <v>1</v>
      </c>
      <c r="H567">
        <v>3</v>
      </c>
      <c r="I567" t="s">
        <v>550</v>
      </c>
      <c r="J567" t="s">
        <v>3</v>
      </c>
      <c r="K567" t="s">
        <v>551</v>
      </c>
      <c r="L567">
        <v>1339</v>
      </c>
      <c r="N567">
        <v>1007</v>
      </c>
      <c r="O567" t="s">
        <v>49</v>
      </c>
      <c r="P567" t="s">
        <v>49</v>
      </c>
      <c r="Q567">
        <v>1</v>
      </c>
      <c r="X567">
        <v>0.86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 t="s">
        <v>3</v>
      </c>
      <c r="AG567">
        <v>0.86</v>
      </c>
      <c r="AH567">
        <v>2</v>
      </c>
      <c r="AI567">
        <v>448997806</v>
      </c>
      <c r="AJ567">
        <v>564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</row>
    <row r="568" spans="1:44" x14ac:dyDescent="0.2">
      <c r="A568">
        <f>ROW(Source!A333)</f>
        <v>333</v>
      </c>
      <c r="B568">
        <v>448997822</v>
      </c>
      <c r="C568">
        <v>448997795</v>
      </c>
      <c r="D568">
        <v>277561805</v>
      </c>
      <c r="E568">
        <v>109</v>
      </c>
      <c r="F568">
        <v>1</v>
      </c>
      <c r="G568">
        <v>1</v>
      </c>
      <c r="H568">
        <v>3</v>
      </c>
      <c r="I568" t="s">
        <v>552</v>
      </c>
      <c r="J568" t="s">
        <v>3</v>
      </c>
      <c r="K568" t="s">
        <v>553</v>
      </c>
      <c r="L568">
        <v>1339</v>
      </c>
      <c r="N568">
        <v>1007</v>
      </c>
      <c r="O568" t="s">
        <v>49</v>
      </c>
      <c r="P568" t="s">
        <v>49</v>
      </c>
      <c r="Q568">
        <v>1</v>
      </c>
      <c r="X568">
        <v>3.72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 t="s">
        <v>3</v>
      </c>
      <c r="AG568">
        <v>3.72</v>
      </c>
      <c r="AH568">
        <v>2</v>
      </c>
      <c r="AI568">
        <v>448997807</v>
      </c>
      <c r="AJ568">
        <v>565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</row>
    <row r="569" spans="1:44" x14ac:dyDescent="0.2">
      <c r="A569">
        <f>ROW(Source!A333)</f>
        <v>333</v>
      </c>
      <c r="B569">
        <v>448997823</v>
      </c>
      <c r="C569">
        <v>448997795</v>
      </c>
      <c r="D569">
        <v>277562772</v>
      </c>
      <c r="E569">
        <v>109</v>
      </c>
      <c r="F569">
        <v>1</v>
      </c>
      <c r="G569">
        <v>1</v>
      </c>
      <c r="H569">
        <v>3</v>
      </c>
      <c r="I569" t="s">
        <v>192</v>
      </c>
      <c r="J569" t="s">
        <v>3</v>
      </c>
      <c r="K569" t="s">
        <v>554</v>
      </c>
      <c r="L569">
        <v>1348</v>
      </c>
      <c r="N569">
        <v>1009</v>
      </c>
      <c r="O569" t="s">
        <v>83</v>
      </c>
      <c r="P569" t="s">
        <v>83</v>
      </c>
      <c r="Q569">
        <v>1000</v>
      </c>
      <c r="X569">
        <v>2.48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 t="s">
        <v>3</v>
      </c>
      <c r="AG569">
        <v>2.48</v>
      </c>
      <c r="AH569">
        <v>2</v>
      </c>
      <c r="AI569">
        <v>448997808</v>
      </c>
      <c r="AJ569">
        <v>566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</row>
    <row r="570" spans="1:44" x14ac:dyDescent="0.2">
      <c r="A570">
        <f>ROW(Source!A333)</f>
        <v>333</v>
      </c>
      <c r="B570">
        <v>448997824</v>
      </c>
      <c r="C570">
        <v>448997795</v>
      </c>
      <c r="D570">
        <v>277896281</v>
      </c>
      <c r="E570">
        <v>1</v>
      </c>
      <c r="F570">
        <v>1</v>
      </c>
      <c r="G570">
        <v>1</v>
      </c>
      <c r="H570">
        <v>3</v>
      </c>
      <c r="I570" t="s">
        <v>1558</v>
      </c>
      <c r="J570" t="s">
        <v>1559</v>
      </c>
      <c r="K570" t="s">
        <v>1560</v>
      </c>
      <c r="L570">
        <v>1348</v>
      </c>
      <c r="N570">
        <v>1009</v>
      </c>
      <c r="O570" t="s">
        <v>83</v>
      </c>
      <c r="P570" t="s">
        <v>83</v>
      </c>
      <c r="Q570">
        <v>1000</v>
      </c>
      <c r="X570">
        <v>1.34E-2</v>
      </c>
      <c r="Y570">
        <v>57199.55</v>
      </c>
      <c r="Z570">
        <v>0</v>
      </c>
      <c r="AA570">
        <v>0</v>
      </c>
      <c r="AB570">
        <v>0</v>
      </c>
      <c r="AC570">
        <v>0</v>
      </c>
      <c r="AD570">
        <v>1</v>
      </c>
      <c r="AE570">
        <v>0</v>
      </c>
      <c r="AF570" t="s">
        <v>3</v>
      </c>
      <c r="AG570">
        <v>1.34E-2</v>
      </c>
      <c r="AH570">
        <v>2</v>
      </c>
      <c r="AI570">
        <v>448997809</v>
      </c>
      <c r="AJ570">
        <v>567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</row>
    <row r="571" spans="1:44" x14ac:dyDescent="0.2">
      <c r="A571">
        <f>ROW(Source!A333)</f>
        <v>333</v>
      </c>
      <c r="B571">
        <v>448997825</v>
      </c>
      <c r="C571">
        <v>448997795</v>
      </c>
      <c r="D571">
        <v>277896666</v>
      </c>
      <c r="E571">
        <v>1</v>
      </c>
      <c r="F571">
        <v>1</v>
      </c>
      <c r="G571">
        <v>1</v>
      </c>
      <c r="H571">
        <v>3</v>
      </c>
      <c r="I571" t="s">
        <v>1561</v>
      </c>
      <c r="J571" t="s">
        <v>1562</v>
      </c>
      <c r="K571" t="s">
        <v>1563</v>
      </c>
      <c r="L571">
        <v>1348</v>
      </c>
      <c r="N571">
        <v>1009</v>
      </c>
      <c r="O571" t="s">
        <v>83</v>
      </c>
      <c r="P571" t="s">
        <v>83</v>
      </c>
      <c r="Q571">
        <v>1000</v>
      </c>
      <c r="X571">
        <v>2.7000000000000001E-3</v>
      </c>
      <c r="Y571">
        <v>69924.7</v>
      </c>
      <c r="Z571">
        <v>0</v>
      </c>
      <c r="AA571">
        <v>0</v>
      </c>
      <c r="AB571">
        <v>0</v>
      </c>
      <c r="AC571">
        <v>0</v>
      </c>
      <c r="AD571">
        <v>1</v>
      </c>
      <c r="AE571">
        <v>0</v>
      </c>
      <c r="AF571" t="s">
        <v>3</v>
      </c>
      <c r="AG571">
        <v>2.7000000000000001E-3</v>
      </c>
      <c r="AH571">
        <v>2</v>
      </c>
      <c r="AI571">
        <v>448997810</v>
      </c>
      <c r="AJ571">
        <v>568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</row>
    <row r="572" spans="1:44" x14ac:dyDescent="0.2">
      <c r="A572">
        <f>ROW(Source!A338)</f>
        <v>338</v>
      </c>
      <c r="B572">
        <v>448997845</v>
      </c>
      <c r="C572">
        <v>448997830</v>
      </c>
      <c r="D572">
        <v>277560279</v>
      </c>
      <c r="E572">
        <v>109</v>
      </c>
      <c r="F572">
        <v>1</v>
      </c>
      <c r="G572">
        <v>1</v>
      </c>
      <c r="H572">
        <v>1</v>
      </c>
      <c r="I572" t="s">
        <v>1359</v>
      </c>
      <c r="J572" t="s">
        <v>3</v>
      </c>
      <c r="K572" t="s">
        <v>1360</v>
      </c>
      <c r="L572">
        <v>1191</v>
      </c>
      <c r="N572">
        <v>1013</v>
      </c>
      <c r="O572" t="s">
        <v>1203</v>
      </c>
      <c r="P572" t="s">
        <v>1203</v>
      </c>
      <c r="Q572">
        <v>1</v>
      </c>
      <c r="X572">
        <v>106.15</v>
      </c>
      <c r="Y572">
        <v>0</v>
      </c>
      <c r="Z572">
        <v>0</v>
      </c>
      <c r="AA572">
        <v>0</v>
      </c>
      <c r="AB572">
        <v>441.09</v>
      </c>
      <c r="AC572">
        <v>0</v>
      </c>
      <c r="AD572">
        <v>1</v>
      </c>
      <c r="AE572">
        <v>1</v>
      </c>
      <c r="AF572" t="s">
        <v>3</v>
      </c>
      <c r="AG572">
        <v>106.15</v>
      </c>
      <c r="AH572">
        <v>2</v>
      </c>
      <c r="AI572">
        <v>448997831</v>
      </c>
      <c r="AJ572">
        <v>569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</row>
    <row r="573" spans="1:44" x14ac:dyDescent="0.2">
      <c r="A573">
        <f>ROW(Source!A338)</f>
        <v>338</v>
      </c>
      <c r="B573">
        <v>448997846</v>
      </c>
      <c r="C573">
        <v>448997830</v>
      </c>
      <c r="D573">
        <v>277560491</v>
      </c>
      <c r="E573">
        <v>109</v>
      </c>
      <c r="F573">
        <v>1</v>
      </c>
      <c r="G573">
        <v>1</v>
      </c>
      <c r="H573">
        <v>1</v>
      </c>
      <c r="I573" t="s">
        <v>1204</v>
      </c>
      <c r="J573" t="s">
        <v>3</v>
      </c>
      <c r="K573" t="s">
        <v>1205</v>
      </c>
      <c r="L573">
        <v>1191</v>
      </c>
      <c r="N573">
        <v>1013</v>
      </c>
      <c r="O573" t="s">
        <v>1203</v>
      </c>
      <c r="P573" t="s">
        <v>1203</v>
      </c>
      <c r="Q573">
        <v>1</v>
      </c>
      <c r="X573">
        <v>13.06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1</v>
      </c>
      <c r="AE573">
        <v>2</v>
      </c>
      <c r="AF573" t="s">
        <v>3</v>
      </c>
      <c r="AG573">
        <v>13.06</v>
      </c>
      <c r="AH573">
        <v>2</v>
      </c>
      <c r="AI573">
        <v>448997832</v>
      </c>
      <c r="AJ573">
        <v>570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</row>
    <row r="574" spans="1:44" x14ac:dyDescent="0.2">
      <c r="A574">
        <f>ROW(Source!A338)</f>
        <v>338</v>
      </c>
      <c r="B574">
        <v>448997847</v>
      </c>
      <c r="C574">
        <v>448997830</v>
      </c>
      <c r="D574">
        <v>277944474</v>
      </c>
      <c r="E574">
        <v>1</v>
      </c>
      <c r="F574">
        <v>1</v>
      </c>
      <c r="G574">
        <v>1</v>
      </c>
      <c r="H574">
        <v>2</v>
      </c>
      <c r="I574" t="s">
        <v>1272</v>
      </c>
      <c r="J574" t="s">
        <v>1507</v>
      </c>
      <c r="K574" t="s">
        <v>1274</v>
      </c>
      <c r="L574">
        <v>1368</v>
      </c>
      <c r="N574">
        <v>1011</v>
      </c>
      <c r="O574" t="s">
        <v>1100</v>
      </c>
      <c r="P574" t="s">
        <v>1100</v>
      </c>
      <c r="Q574">
        <v>1</v>
      </c>
      <c r="X574">
        <v>2.2000000000000002</v>
      </c>
      <c r="Y574">
        <v>0</v>
      </c>
      <c r="Z574">
        <v>1609.97</v>
      </c>
      <c r="AA574">
        <v>563.72</v>
      </c>
      <c r="AB574">
        <v>0</v>
      </c>
      <c r="AC574">
        <v>0</v>
      </c>
      <c r="AD574">
        <v>1</v>
      </c>
      <c r="AE574">
        <v>0</v>
      </c>
      <c r="AF574" t="s">
        <v>3</v>
      </c>
      <c r="AG574">
        <v>2.2000000000000002</v>
      </c>
      <c r="AH574">
        <v>2</v>
      </c>
      <c r="AI574">
        <v>448997833</v>
      </c>
      <c r="AJ574">
        <v>571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</row>
    <row r="575" spans="1:44" x14ac:dyDescent="0.2">
      <c r="A575">
        <f>ROW(Source!A338)</f>
        <v>338</v>
      </c>
      <c r="B575">
        <v>448997848</v>
      </c>
      <c r="C575">
        <v>448997830</v>
      </c>
      <c r="D575">
        <v>277944622</v>
      </c>
      <c r="E575">
        <v>1</v>
      </c>
      <c r="F575">
        <v>1</v>
      </c>
      <c r="G575">
        <v>1</v>
      </c>
      <c r="H575">
        <v>2</v>
      </c>
      <c r="I575" t="s">
        <v>1220</v>
      </c>
      <c r="J575" t="s">
        <v>1221</v>
      </c>
      <c r="K575" t="s">
        <v>1222</v>
      </c>
      <c r="L575">
        <v>1368</v>
      </c>
      <c r="N575">
        <v>1011</v>
      </c>
      <c r="O575" t="s">
        <v>1100</v>
      </c>
      <c r="P575" t="s">
        <v>1100</v>
      </c>
      <c r="Q575">
        <v>1</v>
      </c>
      <c r="X575">
        <v>10.14</v>
      </c>
      <c r="Y575">
        <v>0</v>
      </c>
      <c r="Z575">
        <v>1551.19</v>
      </c>
      <c r="AA575">
        <v>658.89</v>
      </c>
      <c r="AB575">
        <v>0</v>
      </c>
      <c r="AC575">
        <v>0</v>
      </c>
      <c r="AD575">
        <v>1</v>
      </c>
      <c r="AE575">
        <v>0</v>
      </c>
      <c r="AF575" t="s">
        <v>3</v>
      </c>
      <c r="AG575">
        <v>10.14</v>
      </c>
      <c r="AH575">
        <v>2</v>
      </c>
      <c r="AI575">
        <v>448997834</v>
      </c>
      <c r="AJ575">
        <v>572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</row>
    <row r="576" spans="1:44" x14ac:dyDescent="0.2">
      <c r="A576">
        <f>ROW(Source!A338)</f>
        <v>338</v>
      </c>
      <c r="B576">
        <v>448997849</v>
      </c>
      <c r="C576">
        <v>448997830</v>
      </c>
      <c r="D576">
        <v>277945805</v>
      </c>
      <c r="E576">
        <v>1</v>
      </c>
      <c r="F576">
        <v>1</v>
      </c>
      <c r="G576">
        <v>1</v>
      </c>
      <c r="H576">
        <v>2</v>
      </c>
      <c r="I576" t="s">
        <v>1206</v>
      </c>
      <c r="J576" t="s">
        <v>1207</v>
      </c>
      <c r="K576" t="s">
        <v>1208</v>
      </c>
      <c r="L576">
        <v>1368</v>
      </c>
      <c r="N576">
        <v>1011</v>
      </c>
      <c r="O576" t="s">
        <v>1100</v>
      </c>
      <c r="P576" t="s">
        <v>1100</v>
      </c>
      <c r="Q576">
        <v>1</v>
      </c>
      <c r="X576">
        <v>0.72</v>
      </c>
      <c r="Y576">
        <v>0</v>
      </c>
      <c r="Z576">
        <v>477.92</v>
      </c>
      <c r="AA576">
        <v>490.51</v>
      </c>
      <c r="AB576">
        <v>0</v>
      </c>
      <c r="AC576">
        <v>0</v>
      </c>
      <c r="AD576">
        <v>1</v>
      </c>
      <c r="AE576">
        <v>0</v>
      </c>
      <c r="AF576" t="s">
        <v>3</v>
      </c>
      <c r="AG576">
        <v>0.72</v>
      </c>
      <c r="AH576">
        <v>2</v>
      </c>
      <c r="AI576">
        <v>448997835</v>
      </c>
      <c r="AJ576">
        <v>573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</row>
    <row r="577" spans="1:44" x14ac:dyDescent="0.2">
      <c r="A577">
        <f>ROW(Source!A338)</f>
        <v>338</v>
      </c>
      <c r="B577">
        <v>448997850</v>
      </c>
      <c r="C577">
        <v>448997830</v>
      </c>
      <c r="D577">
        <v>277946011</v>
      </c>
      <c r="E577">
        <v>1</v>
      </c>
      <c r="F577">
        <v>1</v>
      </c>
      <c r="G577">
        <v>1</v>
      </c>
      <c r="H577">
        <v>2</v>
      </c>
      <c r="I577" t="s">
        <v>1224</v>
      </c>
      <c r="J577" t="s">
        <v>1225</v>
      </c>
      <c r="K577" t="s">
        <v>1226</v>
      </c>
      <c r="L577">
        <v>1368</v>
      </c>
      <c r="N577">
        <v>1011</v>
      </c>
      <c r="O577" t="s">
        <v>1100</v>
      </c>
      <c r="P577" t="s">
        <v>1100</v>
      </c>
      <c r="Q577">
        <v>1</v>
      </c>
      <c r="X577">
        <v>0.12</v>
      </c>
      <c r="Y577">
        <v>0</v>
      </c>
      <c r="Z577">
        <v>96.53</v>
      </c>
      <c r="AA577">
        <v>0</v>
      </c>
      <c r="AB577">
        <v>0</v>
      </c>
      <c r="AC577">
        <v>0</v>
      </c>
      <c r="AD577">
        <v>1</v>
      </c>
      <c r="AE577">
        <v>0</v>
      </c>
      <c r="AF577" t="s">
        <v>3</v>
      </c>
      <c r="AG577">
        <v>0.12</v>
      </c>
      <c r="AH577">
        <v>2</v>
      </c>
      <c r="AI577">
        <v>448997836</v>
      </c>
      <c r="AJ577">
        <v>574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</row>
    <row r="578" spans="1:44" x14ac:dyDescent="0.2">
      <c r="A578">
        <f>ROW(Source!A338)</f>
        <v>338</v>
      </c>
      <c r="B578">
        <v>448997851</v>
      </c>
      <c r="C578">
        <v>448997830</v>
      </c>
      <c r="D578">
        <v>277560614</v>
      </c>
      <c r="E578">
        <v>109</v>
      </c>
      <c r="F578">
        <v>1</v>
      </c>
      <c r="G578">
        <v>1</v>
      </c>
      <c r="H578">
        <v>3</v>
      </c>
      <c r="I578" t="s">
        <v>166</v>
      </c>
      <c r="J578" t="s">
        <v>3</v>
      </c>
      <c r="K578" t="s">
        <v>524</v>
      </c>
      <c r="L578">
        <v>1348</v>
      </c>
      <c r="N578">
        <v>1009</v>
      </c>
      <c r="O578" t="s">
        <v>83</v>
      </c>
      <c r="P578" t="s">
        <v>83</v>
      </c>
      <c r="Q578">
        <v>1000</v>
      </c>
      <c r="X578">
        <v>1.62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 t="s">
        <v>3</v>
      </c>
      <c r="AG578">
        <v>1.62</v>
      </c>
      <c r="AH578">
        <v>2</v>
      </c>
      <c r="AI578">
        <v>448997837</v>
      </c>
      <c r="AJ578">
        <v>575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</row>
    <row r="579" spans="1:44" x14ac:dyDescent="0.2">
      <c r="A579">
        <f>ROW(Source!A338)</f>
        <v>338</v>
      </c>
      <c r="B579">
        <v>448997852</v>
      </c>
      <c r="C579">
        <v>448997830</v>
      </c>
      <c r="D579">
        <v>277863472</v>
      </c>
      <c r="E579">
        <v>1</v>
      </c>
      <c r="F579">
        <v>1</v>
      </c>
      <c r="G579">
        <v>1</v>
      </c>
      <c r="H579">
        <v>3</v>
      </c>
      <c r="I579" t="s">
        <v>1531</v>
      </c>
      <c r="J579" t="s">
        <v>1532</v>
      </c>
      <c r="K579" t="s">
        <v>1533</v>
      </c>
      <c r="L579">
        <v>1348</v>
      </c>
      <c r="N579">
        <v>1009</v>
      </c>
      <c r="O579" t="s">
        <v>83</v>
      </c>
      <c r="P579" t="s">
        <v>83</v>
      </c>
      <c r="Q579">
        <v>1000</v>
      </c>
      <c r="X579">
        <v>3.0000000000000001E-5</v>
      </c>
      <c r="Y579">
        <v>340861.27</v>
      </c>
      <c r="Z579">
        <v>0</v>
      </c>
      <c r="AA579">
        <v>0</v>
      </c>
      <c r="AB579">
        <v>0</v>
      </c>
      <c r="AC579">
        <v>0</v>
      </c>
      <c r="AD579">
        <v>1</v>
      </c>
      <c r="AE579">
        <v>0</v>
      </c>
      <c r="AF579" t="s">
        <v>3</v>
      </c>
      <c r="AG579">
        <v>3.0000000000000001E-5</v>
      </c>
      <c r="AH579">
        <v>2</v>
      </c>
      <c r="AI579">
        <v>448997838</v>
      </c>
      <c r="AJ579">
        <v>576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</row>
    <row r="580" spans="1:44" x14ac:dyDescent="0.2">
      <c r="A580">
        <f>ROW(Source!A338)</f>
        <v>338</v>
      </c>
      <c r="B580">
        <v>448997853</v>
      </c>
      <c r="C580">
        <v>448997830</v>
      </c>
      <c r="D580">
        <v>277560731</v>
      </c>
      <c r="E580">
        <v>109</v>
      </c>
      <c r="F580">
        <v>1</v>
      </c>
      <c r="G580">
        <v>1</v>
      </c>
      <c r="H580">
        <v>3</v>
      </c>
      <c r="I580" t="s">
        <v>558</v>
      </c>
      <c r="J580" t="s">
        <v>3</v>
      </c>
      <c r="K580" t="s">
        <v>559</v>
      </c>
      <c r="L580">
        <v>1348</v>
      </c>
      <c r="N580">
        <v>1009</v>
      </c>
      <c r="O580" t="s">
        <v>83</v>
      </c>
      <c r="P580" t="s">
        <v>83</v>
      </c>
      <c r="Q580">
        <v>1000</v>
      </c>
      <c r="X580">
        <v>0.46600000000000003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 t="s">
        <v>3</v>
      </c>
      <c r="AG580">
        <v>0.46600000000000003</v>
      </c>
      <c r="AH580">
        <v>2</v>
      </c>
      <c r="AI580">
        <v>448997839</v>
      </c>
      <c r="AJ580">
        <v>577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</row>
    <row r="581" spans="1:44" x14ac:dyDescent="0.2">
      <c r="A581">
        <f>ROW(Source!A338)</f>
        <v>338</v>
      </c>
      <c r="B581">
        <v>448997854</v>
      </c>
      <c r="C581">
        <v>448997830</v>
      </c>
      <c r="D581">
        <v>277866682</v>
      </c>
      <c r="E581">
        <v>1</v>
      </c>
      <c r="F581">
        <v>1</v>
      </c>
      <c r="G581">
        <v>1</v>
      </c>
      <c r="H581">
        <v>3</v>
      </c>
      <c r="I581" t="s">
        <v>1320</v>
      </c>
      <c r="J581" t="s">
        <v>1321</v>
      </c>
      <c r="K581" t="s">
        <v>1322</v>
      </c>
      <c r="L581">
        <v>1346</v>
      </c>
      <c r="N581">
        <v>1009</v>
      </c>
      <c r="O581" t="s">
        <v>441</v>
      </c>
      <c r="P581" t="s">
        <v>441</v>
      </c>
      <c r="Q581">
        <v>1</v>
      </c>
      <c r="X581">
        <v>0.79</v>
      </c>
      <c r="Y581">
        <v>155.63</v>
      </c>
      <c r="Z581">
        <v>0</v>
      </c>
      <c r="AA581">
        <v>0</v>
      </c>
      <c r="AB581">
        <v>0</v>
      </c>
      <c r="AC581">
        <v>0</v>
      </c>
      <c r="AD581">
        <v>1</v>
      </c>
      <c r="AE581">
        <v>0</v>
      </c>
      <c r="AF581" t="s">
        <v>3</v>
      </c>
      <c r="AG581">
        <v>0.79</v>
      </c>
      <c r="AH581">
        <v>2</v>
      </c>
      <c r="AI581">
        <v>448997840</v>
      </c>
      <c r="AJ581">
        <v>578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</row>
    <row r="582" spans="1:44" x14ac:dyDescent="0.2">
      <c r="A582">
        <f>ROW(Source!A338)</f>
        <v>338</v>
      </c>
      <c r="B582">
        <v>448997855</v>
      </c>
      <c r="C582">
        <v>448997830</v>
      </c>
      <c r="D582">
        <v>277867681</v>
      </c>
      <c r="E582">
        <v>1</v>
      </c>
      <c r="F582">
        <v>1</v>
      </c>
      <c r="G582">
        <v>1</v>
      </c>
      <c r="H582">
        <v>3</v>
      </c>
      <c r="I582" t="s">
        <v>1552</v>
      </c>
      <c r="J582" t="s">
        <v>1553</v>
      </c>
      <c r="K582" t="s">
        <v>1554</v>
      </c>
      <c r="L582">
        <v>1348</v>
      </c>
      <c r="N582">
        <v>1009</v>
      </c>
      <c r="O582" t="s">
        <v>83</v>
      </c>
      <c r="P582" t="s">
        <v>83</v>
      </c>
      <c r="Q582">
        <v>1000</v>
      </c>
      <c r="X582">
        <v>1.14E-3</v>
      </c>
      <c r="Y582">
        <v>106965.2</v>
      </c>
      <c r="Z582">
        <v>0</v>
      </c>
      <c r="AA582">
        <v>0</v>
      </c>
      <c r="AB582">
        <v>0</v>
      </c>
      <c r="AC582">
        <v>0</v>
      </c>
      <c r="AD582">
        <v>1</v>
      </c>
      <c r="AE582">
        <v>0</v>
      </c>
      <c r="AF582" t="s">
        <v>3</v>
      </c>
      <c r="AG582">
        <v>1.14E-3</v>
      </c>
      <c r="AH582">
        <v>2</v>
      </c>
      <c r="AI582">
        <v>448997841</v>
      </c>
      <c r="AJ582">
        <v>579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</row>
    <row r="583" spans="1:44" x14ac:dyDescent="0.2">
      <c r="A583">
        <f>ROW(Source!A338)</f>
        <v>338</v>
      </c>
      <c r="B583">
        <v>448997856</v>
      </c>
      <c r="C583">
        <v>448997830</v>
      </c>
      <c r="D583">
        <v>277867683</v>
      </c>
      <c r="E583">
        <v>1</v>
      </c>
      <c r="F583">
        <v>1</v>
      </c>
      <c r="G583">
        <v>1</v>
      </c>
      <c r="H583">
        <v>3</v>
      </c>
      <c r="I583" t="s">
        <v>1534</v>
      </c>
      <c r="J583" t="s">
        <v>1535</v>
      </c>
      <c r="K583" t="s">
        <v>1536</v>
      </c>
      <c r="L583">
        <v>1348</v>
      </c>
      <c r="N583">
        <v>1009</v>
      </c>
      <c r="O583" t="s">
        <v>83</v>
      </c>
      <c r="P583" t="s">
        <v>83</v>
      </c>
      <c r="Q583">
        <v>1000</v>
      </c>
      <c r="X583">
        <v>2.409E-2</v>
      </c>
      <c r="Y583">
        <v>94215.2</v>
      </c>
      <c r="Z583">
        <v>0</v>
      </c>
      <c r="AA583">
        <v>0</v>
      </c>
      <c r="AB583">
        <v>0</v>
      </c>
      <c r="AC583">
        <v>0</v>
      </c>
      <c r="AD583">
        <v>1</v>
      </c>
      <c r="AE583">
        <v>0</v>
      </c>
      <c r="AF583" t="s">
        <v>3</v>
      </c>
      <c r="AG583">
        <v>2.409E-2</v>
      </c>
      <c r="AH583">
        <v>2</v>
      </c>
      <c r="AI583">
        <v>448997842</v>
      </c>
      <c r="AJ583">
        <v>580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</row>
    <row r="584" spans="1:44" x14ac:dyDescent="0.2">
      <c r="A584">
        <f>ROW(Source!A338)</f>
        <v>338</v>
      </c>
      <c r="B584">
        <v>448997857</v>
      </c>
      <c r="C584">
        <v>448997830</v>
      </c>
      <c r="D584">
        <v>277870843</v>
      </c>
      <c r="E584">
        <v>1</v>
      </c>
      <c r="F584">
        <v>1</v>
      </c>
      <c r="G584">
        <v>1</v>
      </c>
      <c r="H584">
        <v>3</v>
      </c>
      <c r="I584" t="s">
        <v>1564</v>
      </c>
      <c r="J584" t="s">
        <v>1565</v>
      </c>
      <c r="K584" t="s">
        <v>1566</v>
      </c>
      <c r="L584">
        <v>1339</v>
      </c>
      <c r="N584">
        <v>1007</v>
      </c>
      <c r="O584" t="s">
        <v>49</v>
      </c>
      <c r="P584" t="s">
        <v>49</v>
      </c>
      <c r="Q584">
        <v>1</v>
      </c>
      <c r="X584">
        <v>3.51</v>
      </c>
      <c r="Y584">
        <v>5880.48</v>
      </c>
      <c r="Z584">
        <v>0</v>
      </c>
      <c r="AA584">
        <v>0</v>
      </c>
      <c r="AB584">
        <v>0</v>
      </c>
      <c r="AC584">
        <v>0</v>
      </c>
      <c r="AD584">
        <v>1</v>
      </c>
      <c r="AE584">
        <v>0</v>
      </c>
      <c r="AF584" t="s">
        <v>3</v>
      </c>
      <c r="AG584">
        <v>3.51</v>
      </c>
      <c r="AH584">
        <v>2</v>
      </c>
      <c r="AI584">
        <v>448997843</v>
      </c>
      <c r="AJ584">
        <v>581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</row>
    <row r="585" spans="1:44" x14ac:dyDescent="0.2">
      <c r="A585">
        <f>ROW(Source!A338)</f>
        <v>338</v>
      </c>
      <c r="B585">
        <v>448997858</v>
      </c>
      <c r="C585">
        <v>448997830</v>
      </c>
      <c r="D585">
        <v>277896275</v>
      </c>
      <c r="E585">
        <v>1</v>
      </c>
      <c r="F585">
        <v>1</v>
      </c>
      <c r="G585">
        <v>1</v>
      </c>
      <c r="H585">
        <v>3</v>
      </c>
      <c r="I585" t="s">
        <v>1543</v>
      </c>
      <c r="J585" t="s">
        <v>1544</v>
      </c>
      <c r="K585" t="s">
        <v>1545</v>
      </c>
      <c r="L585">
        <v>1348</v>
      </c>
      <c r="N585">
        <v>1009</v>
      </c>
      <c r="O585" t="s">
        <v>83</v>
      </c>
      <c r="P585" t="s">
        <v>83</v>
      </c>
      <c r="Q585">
        <v>1000</v>
      </c>
      <c r="X585">
        <v>1.286E-2</v>
      </c>
      <c r="Y585">
        <v>77205.08</v>
      </c>
      <c r="Z585">
        <v>0</v>
      </c>
      <c r="AA585">
        <v>0</v>
      </c>
      <c r="AB585">
        <v>0</v>
      </c>
      <c r="AC585">
        <v>0</v>
      </c>
      <c r="AD585">
        <v>1</v>
      </c>
      <c r="AE585">
        <v>0</v>
      </c>
      <c r="AF585" t="s">
        <v>3</v>
      </c>
      <c r="AG585">
        <v>1.286E-2</v>
      </c>
      <c r="AH585">
        <v>2</v>
      </c>
      <c r="AI585">
        <v>448997844</v>
      </c>
      <c r="AJ585">
        <v>582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</row>
    <row r="586" spans="1:44" x14ac:dyDescent="0.2">
      <c r="A586">
        <f>ROW(Source!A341)</f>
        <v>341</v>
      </c>
      <c r="B586">
        <v>448997876</v>
      </c>
      <c r="C586">
        <v>448997861</v>
      </c>
      <c r="D586">
        <v>277560279</v>
      </c>
      <c r="E586">
        <v>109</v>
      </c>
      <c r="F586">
        <v>1</v>
      </c>
      <c r="G586">
        <v>1</v>
      </c>
      <c r="H586">
        <v>1</v>
      </c>
      <c r="I586" t="s">
        <v>1359</v>
      </c>
      <c r="J586" t="s">
        <v>3</v>
      </c>
      <c r="K586" t="s">
        <v>1360</v>
      </c>
      <c r="L586">
        <v>1191</v>
      </c>
      <c r="N586">
        <v>1013</v>
      </c>
      <c r="O586" t="s">
        <v>1203</v>
      </c>
      <c r="P586" t="s">
        <v>1203</v>
      </c>
      <c r="Q586">
        <v>1</v>
      </c>
      <c r="X586">
        <v>175.71</v>
      </c>
      <c r="Y586">
        <v>0</v>
      </c>
      <c r="Z586">
        <v>0</v>
      </c>
      <c r="AA586">
        <v>0</v>
      </c>
      <c r="AB586">
        <v>441.09</v>
      </c>
      <c r="AC586">
        <v>0</v>
      </c>
      <c r="AD586">
        <v>1</v>
      </c>
      <c r="AE586">
        <v>1</v>
      </c>
      <c r="AF586" t="s">
        <v>3</v>
      </c>
      <c r="AG586">
        <v>175.71</v>
      </c>
      <c r="AH586">
        <v>2</v>
      </c>
      <c r="AI586">
        <v>448997862</v>
      </c>
      <c r="AJ586">
        <v>583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</row>
    <row r="587" spans="1:44" x14ac:dyDescent="0.2">
      <c r="A587">
        <f>ROW(Source!A341)</f>
        <v>341</v>
      </c>
      <c r="B587">
        <v>448997877</v>
      </c>
      <c r="C587">
        <v>448997861</v>
      </c>
      <c r="D587">
        <v>277560491</v>
      </c>
      <c r="E587">
        <v>109</v>
      </c>
      <c r="F587">
        <v>1</v>
      </c>
      <c r="G587">
        <v>1</v>
      </c>
      <c r="H587">
        <v>1</v>
      </c>
      <c r="I587" t="s">
        <v>1204</v>
      </c>
      <c r="J587" t="s">
        <v>3</v>
      </c>
      <c r="K587" t="s">
        <v>1205</v>
      </c>
      <c r="L587">
        <v>1191</v>
      </c>
      <c r="N587">
        <v>1013</v>
      </c>
      <c r="O587" t="s">
        <v>1203</v>
      </c>
      <c r="P587" t="s">
        <v>1203</v>
      </c>
      <c r="Q587">
        <v>1</v>
      </c>
      <c r="X587">
        <v>15.49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1</v>
      </c>
      <c r="AE587">
        <v>2</v>
      </c>
      <c r="AF587" t="s">
        <v>3</v>
      </c>
      <c r="AG587">
        <v>15.49</v>
      </c>
      <c r="AH587">
        <v>2</v>
      </c>
      <c r="AI587">
        <v>448997863</v>
      </c>
      <c r="AJ587">
        <v>584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</row>
    <row r="588" spans="1:44" x14ac:dyDescent="0.2">
      <c r="A588">
        <f>ROW(Source!A341)</f>
        <v>341</v>
      </c>
      <c r="B588">
        <v>448997878</v>
      </c>
      <c r="C588">
        <v>448997861</v>
      </c>
      <c r="D588">
        <v>277944474</v>
      </c>
      <c r="E588">
        <v>1</v>
      </c>
      <c r="F588">
        <v>1</v>
      </c>
      <c r="G588">
        <v>1</v>
      </c>
      <c r="H588">
        <v>2</v>
      </c>
      <c r="I588" t="s">
        <v>1272</v>
      </c>
      <c r="J588" t="s">
        <v>1507</v>
      </c>
      <c r="K588" t="s">
        <v>1274</v>
      </c>
      <c r="L588">
        <v>1368</v>
      </c>
      <c r="N588">
        <v>1011</v>
      </c>
      <c r="O588" t="s">
        <v>1100</v>
      </c>
      <c r="P588" t="s">
        <v>1100</v>
      </c>
      <c r="Q588">
        <v>1</v>
      </c>
      <c r="X588">
        <v>4.3499999999999996</v>
      </c>
      <c r="Y588">
        <v>0</v>
      </c>
      <c r="Z588">
        <v>1609.97</v>
      </c>
      <c r="AA588">
        <v>563.72</v>
      </c>
      <c r="AB588">
        <v>0</v>
      </c>
      <c r="AC588">
        <v>0</v>
      </c>
      <c r="AD588">
        <v>1</v>
      </c>
      <c r="AE588">
        <v>0</v>
      </c>
      <c r="AF588" t="s">
        <v>3</v>
      </c>
      <c r="AG588">
        <v>4.3499999999999996</v>
      </c>
      <c r="AH588">
        <v>2</v>
      </c>
      <c r="AI588">
        <v>448997864</v>
      </c>
      <c r="AJ588">
        <v>585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</row>
    <row r="589" spans="1:44" x14ac:dyDescent="0.2">
      <c r="A589">
        <f>ROW(Source!A341)</f>
        <v>341</v>
      </c>
      <c r="B589">
        <v>448997879</v>
      </c>
      <c r="C589">
        <v>448997861</v>
      </c>
      <c r="D589">
        <v>277944622</v>
      </c>
      <c r="E589">
        <v>1</v>
      </c>
      <c r="F589">
        <v>1</v>
      </c>
      <c r="G589">
        <v>1</v>
      </c>
      <c r="H589">
        <v>2</v>
      </c>
      <c r="I589" t="s">
        <v>1220</v>
      </c>
      <c r="J589" t="s">
        <v>1221</v>
      </c>
      <c r="K589" t="s">
        <v>1222</v>
      </c>
      <c r="L589">
        <v>1368</v>
      </c>
      <c r="N589">
        <v>1011</v>
      </c>
      <c r="O589" t="s">
        <v>1100</v>
      </c>
      <c r="P589" t="s">
        <v>1100</v>
      </c>
      <c r="Q589">
        <v>1</v>
      </c>
      <c r="X589">
        <v>10.26</v>
      </c>
      <c r="Y589">
        <v>0</v>
      </c>
      <c r="Z589">
        <v>1551.19</v>
      </c>
      <c r="AA589">
        <v>658.89</v>
      </c>
      <c r="AB589">
        <v>0</v>
      </c>
      <c r="AC589">
        <v>0</v>
      </c>
      <c r="AD589">
        <v>1</v>
      </c>
      <c r="AE589">
        <v>0</v>
      </c>
      <c r="AF589" t="s">
        <v>3</v>
      </c>
      <c r="AG589">
        <v>10.26</v>
      </c>
      <c r="AH589">
        <v>2</v>
      </c>
      <c r="AI589">
        <v>448997865</v>
      </c>
      <c r="AJ589">
        <v>586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</row>
    <row r="590" spans="1:44" x14ac:dyDescent="0.2">
      <c r="A590">
        <f>ROW(Source!A341)</f>
        <v>341</v>
      </c>
      <c r="B590">
        <v>448997880</v>
      </c>
      <c r="C590">
        <v>448997861</v>
      </c>
      <c r="D590">
        <v>277945805</v>
      </c>
      <c r="E590">
        <v>1</v>
      </c>
      <c r="F590">
        <v>1</v>
      </c>
      <c r="G590">
        <v>1</v>
      </c>
      <c r="H590">
        <v>2</v>
      </c>
      <c r="I590" t="s">
        <v>1206</v>
      </c>
      <c r="J590" t="s">
        <v>1207</v>
      </c>
      <c r="K590" t="s">
        <v>1208</v>
      </c>
      <c r="L590">
        <v>1368</v>
      </c>
      <c r="N590">
        <v>1011</v>
      </c>
      <c r="O590" t="s">
        <v>1100</v>
      </c>
      <c r="P590" t="s">
        <v>1100</v>
      </c>
      <c r="Q590">
        <v>1</v>
      </c>
      <c r="X590">
        <v>0.88</v>
      </c>
      <c r="Y590">
        <v>0</v>
      </c>
      <c r="Z590">
        <v>477.92</v>
      </c>
      <c r="AA590">
        <v>490.51</v>
      </c>
      <c r="AB590">
        <v>0</v>
      </c>
      <c r="AC590">
        <v>0</v>
      </c>
      <c r="AD590">
        <v>1</v>
      </c>
      <c r="AE590">
        <v>0</v>
      </c>
      <c r="AF590" t="s">
        <v>3</v>
      </c>
      <c r="AG590">
        <v>0.88</v>
      </c>
      <c r="AH590">
        <v>2</v>
      </c>
      <c r="AI590">
        <v>448997866</v>
      </c>
      <c r="AJ590">
        <v>587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</row>
    <row r="591" spans="1:44" x14ac:dyDescent="0.2">
      <c r="A591">
        <f>ROW(Source!A341)</f>
        <v>341</v>
      </c>
      <c r="B591">
        <v>448997881</v>
      </c>
      <c r="C591">
        <v>448997861</v>
      </c>
      <c r="D591">
        <v>277946011</v>
      </c>
      <c r="E591">
        <v>1</v>
      </c>
      <c r="F591">
        <v>1</v>
      </c>
      <c r="G591">
        <v>1</v>
      </c>
      <c r="H591">
        <v>2</v>
      </c>
      <c r="I591" t="s">
        <v>1224</v>
      </c>
      <c r="J591" t="s">
        <v>1225</v>
      </c>
      <c r="K591" t="s">
        <v>1226</v>
      </c>
      <c r="L591">
        <v>1368</v>
      </c>
      <c r="N591">
        <v>1011</v>
      </c>
      <c r="O591" t="s">
        <v>1100</v>
      </c>
      <c r="P591" t="s">
        <v>1100</v>
      </c>
      <c r="Q591">
        <v>1</v>
      </c>
      <c r="X591">
        <v>0.24</v>
      </c>
      <c r="Y591">
        <v>0</v>
      </c>
      <c r="Z591">
        <v>96.53</v>
      </c>
      <c r="AA591">
        <v>0</v>
      </c>
      <c r="AB591">
        <v>0</v>
      </c>
      <c r="AC591">
        <v>0</v>
      </c>
      <c r="AD591">
        <v>1</v>
      </c>
      <c r="AE591">
        <v>0</v>
      </c>
      <c r="AF591" t="s">
        <v>3</v>
      </c>
      <c r="AG591">
        <v>0.24</v>
      </c>
      <c r="AH591">
        <v>2</v>
      </c>
      <c r="AI591">
        <v>448997867</v>
      </c>
      <c r="AJ591">
        <v>588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</row>
    <row r="592" spans="1:44" x14ac:dyDescent="0.2">
      <c r="A592">
        <f>ROW(Source!A341)</f>
        <v>341</v>
      </c>
      <c r="B592">
        <v>448997882</v>
      </c>
      <c r="C592">
        <v>448997861</v>
      </c>
      <c r="D592">
        <v>277560614</v>
      </c>
      <c r="E592">
        <v>109</v>
      </c>
      <c r="F592">
        <v>1</v>
      </c>
      <c r="G592">
        <v>1</v>
      </c>
      <c r="H592">
        <v>3</v>
      </c>
      <c r="I592" t="s">
        <v>166</v>
      </c>
      <c r="J592" t="s">
        <v>3</v>
      </c>
      <c r="K592" t="s">
        <v>524</v>
      </c>
      <c r="L592">
        <v>1348</v>
      </c>
      <c r="N592">
        <v>1009</v>
      </c>
      <c r="O592" t="s">
        <v>83</v>
      </c>
      <c r="P592" t="s">
        <v>83</v>
      </c>
      <c r="Q592">
        <v>1000</v>
      </c>
      <c r="X592">
        <v>1.71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 t="s">
        <v>3</v>
      </c>
      <c r="AG592">
        <v>1.71</v>
      </c>
      <c r="AH592">
        <v>2</v>
      </c>
      <c r="AI592">
        <v>448997868</v>
      </c>
      <c r="AJ592">
        <v>589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</row>
    <row r="593" spans="1:44" x14ac:dyDescent="0.2">
      <c r="A593">
        <f>ROW(Source!A341)</f>
        <v>341</v>
      </c>
      <c r="B593">
        <v>448997883</v>
      </c>
      <c r="C593">
        <v>448997861</v>
      </c>
      <c r="D593">
        <v>277863472</v>
      </c>
      <c r="E593">
        <v>1</v>
      </c>
      <c r="F593">
        <v>1</v>
      </c>
      <c r="G593">
        <v>1</v>
      </c>
      <c r="H593">
        <v>3</v>
      </c>
      <c r="I593" t="s">
        <v>1531</v>
      </c>
      <c r="J593" t="s">
        <v>1532</v>
      </c>
      <c r="K593" t="s">
        <v>1533</v>
      </c>
      <c r="L593">
        <v>1348</v>
      </c>
      <c r="N593">
        <v>1009</v>
      </c>
      <c r="O593" t="s">
        <v>83</v>
      </c>
      <c r="P593" t="s">
        <v>83</v>
      </c>
      <c r="Q593">
        <v>1000</v>
      </c>
      <c r="X593">
        <v>3.0000000000000001E-5</v>
      </c>
      <c r="Y593">
        <v>340861.27</v>
      </c>
      <c r="Z593">
        <v>0</v>
      </c>
      <c r="AA593">
        <v>0</v>
      </c>
      <c r="AB593">
        <v>0</v>
      </c>
      <c r="AC593">
        <v>0</v>
      </c>
      <c r="AD593">
        <v>1</v>
      </c>
      <c r="AE593">
        <v>0</v>
      </c>
      <c r="AF593" t="s">
        <v>3</v>
      </c>
      <c r="AG593">
        <v>3.0000000000000001E-5</v>
      </c>
      <c r="AH593">
        <v>2</v>
      </c>
      <c r="AI593">
        <v>448997869</v>
      </c>
      <c r="AJ593">
        <v>590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</row>
    <row r="594" spans="1:44" x14ac:dyDescent="0.2">
      <c r="A594">
        <f>ROW(Source!A341)</f>
        <v>341</v>
      </c>
      <c r="B594">
        <v>448997884</v>
      </c>
      <c r="C594">
        <v>448997861</v>
      </c>
      <c r="D594">
        <v>277560731</v>
      </c>
      <c r="E594">
        <v>109</v>
      </c>
      <c r="F594">
        <v>1</v>
      </c>
      <c r="G594">
        <v>1</v>
      </c>
      <c r="H594">
        <v>3</v>
      </c>
      <c r="I594" t="s">
        <v>558</v>
      </c>
      <c r="J594" t="s">
        <v>3</v>
      </c>
      <c r="K594" t="s">
        <v>559</v>
      </c>
      <c r="L594">
        <v>1348</v>
      </c>
      <c r="N594">
        <v>1009</v>
      </c>
      <c r="O594" t="s">
        <v>83</v>
      </c>
      <c r="P594" t="s">
        <v>83</v>
      </c>
      <c r="Q594">
        <v>1000</v>
      </c>
      <c r="X594">
        <v>0.90800000000000003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 t="s">
        <v>3</v>
      </c>
      <c r="AG594">
        <v>0.90800000000000003</v>
      </c>
      <c r="AH594">
        <v>2</v>
      </c>
      <c r="AI594">
        <v>448997870</v>
      </c>
      <c r="AJ594">
        <v>591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</row>
    <row r="595" spans="1:44" x14ac:dyDescent="0.2">
      <c r="A595">
        <f>ROW(Source!A341)</f>
        <v>341</v>
      </c>
      <c r="B595">
        <v>448997885</v>
      </c>
      <c r="C595">
        <v>448997861</v>
      </c>
      <c r="D595">
        <v>277866682</v>
      </c>
      <c r="E595">
        <v>1</v>
      </c>
      <c r="F595">
        <v>1</v>
      </c>
      <c r="G595">
        <v>1</v>
      </c>
      <c r="H595">
        <v>3</v>
      </c>
      <c r="I595" t="s">
        <v>1320</v>
      </c>
      <c r="J595" t="s">
        <v>1321</v>
      </c>
      <c r="K595" t="s">
        <v>1322</v>
      </c>
      <c r="L595">
        <v>1346</v>
      </c>
      <c r="N595">
        <v>1009</v>
      </c>
      <c r="O595" t="s">
        <v>441</v>
      </c>
      <c r="P595" t="s">
        <v>441</v>
      </c>
      <c r="Q595">
        <v>1</v>
      </c>
      <c r="X595">
        <v>1.54</v>
      </c>
      <c r="Y595">
        <v>155.63</v>
      </c>
      <c r="Z595">
        <v>0</v>
      </c>
      <c r="AA595">
        <v>0</v>
      </c>
      <c r="AB595">
        <v>0</v>
      </c>
      <c r="AC595">
        <v>0</v>
      </c>
      <c r="AD595">
        <v>1</v>
      </c>
      <c r="AE595">
        <v>0</v>
      </c>
      <c r="AF595" t="s">
        <v>3</v>
      </c>
      <c r="AG595">
        <v>1.54</v>
      </c>
      <c r="AH595">
        <v>2</v>
      </c>
      <c r="AI595">
        <v>448997871</v>
      </c>
      <c r="AJ595">
        <v>592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</row>
    <row r="596" spans="1:44" x14ac:dyDescent="0.2">
      <c r="A596">
        <f>ROW(Source!A341)</f>
        <v>341</v>
      </c>
      <c r="B596">
        <v>448997886</v>
      </c>
      <c r="C596">
        <v>448997861</v>
      </c>
      <c r="D596">
        <v>277867681</v>
      </c>
      <c r="E596">
        <v>1</v>
      </c>
      <c r="F596">
        <v>1</v>
      </c>
      <c r="G596">
        <v>1</v>
      </c>
      <c r="H596">
        <v>3</v>
      </c>
      <c r="I596" t="s">
        <v>1552</v>
      </c>
      <c r="J596" t="s">
        <v>1553</v>
      </c>
      <c r="K596" t="s">
        <v>1554</v>
      </c>
      <c r="L596">
        <v>1348</v>
      </c>
      <c r="N596">
        <v>1009</v>
      </c>
      <c r="O596" t="s">
        <v>83</v>
      </c>
      <c r="P596" t="s">
        <v>83</v>
      </c>
      <c r="Q596">
        <v>1000</v>
      </c>
      <c r="X596">
        <v>2.2100000000000002E-3</v>
      </c>
      <c r="Y596">
        <v>106965.2</v>
      </c>
      <c r="Z596">
        <v>0</v>
      </c>
      <c r="AA596">
        <v>0</v>
      </c>
      <c r="AB596">
        <v>0</v>
      </c>
      <c r="AC596">
        <v>0</v>
      </c>
      <c r="AD596">
        <v>1</v>
      </c>
      <c r="AE596">
        <v>0</v>
      </c>
      <c r="AF596" t="s">
        <v>3</v>
      </c>
      <c r="AG596">
        <v>2.2100000000000002E-3</v>
      </c>
      <c r="AH596">
        <v>2</v>
      </c>
      <c r="AI596">
        <v>448997872</v>
      </c>
      <c r="AJ596">
        <v>593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</row>
    <row r="597" spans="1:44" x14ac:dyDescent="0.2">
      <c r="A597">
        <f>ROW(Source!A341)</f>
        <v>341</v>
      </c>
      <c r="B597">
        <v>448997887</v>
      </c>
      <c r="C597">
        <v>448997861</v>
      </c>
      <c r="D597">
        <v>277867683</v>
      </c>
      <c r="E597">
        <v>1</v>
      </c>
      <c r="F597">
        <v>1</v>
      </c>
      <c r="G597">
        <v>1</v>
      </c>
      <c r="H597">
        <v>3</v>
      </c>
      <c r="I597" t="s">
        <v>1534</v>
      </c>
      <c r="J597" t="s">
        <v>1535</v>
      </c>
      <c r="K597" t="s">
        <v>1536</v>
      </c>
      <c r="L597">
        <v>1348</v>
      </c>
      <c r="N597">
        <v>1009</v>
      </c>
      <c r="O597" t="s">
        <v>83</v>
      </c>
      <c r="P597" t="s">
        <v>83</v>
      </c>
      <c r="Q597">
        <v>1000</v>
      </c>
      <c r="X597">
        <v>2.64E-2</v>
      </c>
      <c r="Y597">
        <v>94215.2</v>
      </c>
      <c r="Z597">
        <v>0</v>
      </c>
      <c r="AA597">
        <v>0</v>
      </c>
      <c r="AB597">
        <v>0</v>
      </c>
      <c r="AC597">
        <v>0</v>
      </c>
      <c r="AD597">
        <v>1</v>
      </c>
      <c r="AE597">
        <v>0</v>
      </c>
      <c r="AF597" t="s">
        <v>3</v>
      </c>
      <c r="AG597">
        <v>2.64E-2</v>
      </c>
      <c r="AH597">
        <v>2</v>
      </c>
      <c r="AI597">
        <v>448997873</v>
      </c>
      <c r="AJ597">
        <v>594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</row>
    <row r="598" spans="1:44" x14ac:dyDescent="0.2">
      <c r="A598">
        <f>ROW(Source!A341)</f>
        <v>341</v>
      </c>
      <c r="B598">
        <v>448997888</v>
      </c>
      <c r="C598">
        <v>448997861</v>
      </c>
      <c r="D598">
        <v>277870843</v>
      </c>
      <c r="E598">
        <v>1</v>
      </c>
      <c r="F598">
        <v>1</v>
      </c>
      <c r="G598">
        <v>1</v>
      </c>
      <c r="H598">
        <v>3</v>
      </c>
      <c r="I598" t="s">
        <v>1564</v>
      </c>
      <c r="J598" t="s">
        <v>1565</v>
      </c>
      <c r="K598" t="s">
        <v>1566</v>
      </c>
      <c r="L598">
        <v>1339</v>
      </c>
      <c r="N598">
        <v>1007</v>
      </c>
      <c r="O598" t="s">
        <v>49</v>
      </c>
      <c r="P598" t="s">
        <v>49</v>
      </c>
      <c r="Q598">
        <v>1</v>
      </c>
      <c r="X598">
        <v>6.83</v>
      </c>
      <c r="Y598">
        <v>5880.48</v>
      </c>
      <c r="Z598">
        <v>0</v>
      </c>
      <c r="AA598">
        <v>0</v>
      </c>
      <c r="AB598">
        <v>0</v>
      </c>
      <c r="AC598">
        <v>0</v>
      </c>
      <c r="AD598">
        <v>1</v>
      </c>
      <c r="AE598">
        <v>0</v>
      </c>
      <c r="AF598" t="s">
        <v>3</v>
      </c>
      <c r="AG598">
        <v>6.83</v>
      </c>
      <c r="AH598">
        <v>2</v>
      </c>
      <c r="AI598">
        <v>448997874</v>
      </c>
      <c r="AJ598">
        <v>595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</row>
    <row r="599" spans="1:44" x14ac:dyDescent="0.2">
      <c r="A599">
        <f>ROW(Source!A341)</f>
        <v>341</v>
      </c>
      <c r="B599">
        <v>448997889</v>
      </c>
      <c r="C599">
        <v>448997861</v>
      </c>
      <c r="D599">
        <v>277896275</v>
      </c>
      <c r="E599">
        <v>1</v>
      </c>
      <c r="F599">
        <v>1</v>
      </c>
      <c r="G599">
        <v>1</v>
      </c>
      <c r="H599">
        <v>3</v>
      </c>
      <c r="I599" t="s">
        <v>1543</v>
      </c>
      <c r="J599" t="s">
        <v>1544</v>
      </c>
      <c r="K599" t="s">
        <v>1545</v>
      </c>
      <c r="L599">
        <v>1348</v>
      </c>
      <c r="N599">
        <v>1009</v>
      </c>
      <c r="O599" t="s">
        <v>83</v>
      </c>
      <c r="P599" t="s">
        <v>83</v>
      </c>
      <c r="Q599">
        <v>1000</v>
      </c>
      <c r="X599">
        <v>1.286E-2</v>
      </c>
      <c r="Y599">
        <v>77205.08</v>
      </c>
      <c r="Z599">
        <v>0</v>
      </c>
      <c r="AA599">
        <v>0</v>
      </c>
      <c r="AB599">
        <v>0</v>
      </c>
      <c r="AC599">
        <v>0</v>
      </c>
      <c r="AD599">
        <v>1</v>
      </c>
      <c r="AE599">
        <v>0</v>
      </c>
      <c r="AF599" t="s">
        <v>3</v>
      </c>
      <c r="AG599">
        <v>1.286E-2</v>
      </c>
      <c r="AH599">
        <v>2</v>
      </c>
      <c r="AI599">
        <v>448997875</v>
      </c>
      <c r="AJ599">
        <v>596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</row>
    <row r="600" spans="1:44" x14ac:dyDescent="0.2">
      <c r="A600">
        <f>ROW(Source!A344)</f>
        <v>344</v>
      </c>
      <c r="B600">
        <v>448997898</v>
      </c>
      <c r="C600">
        <v>448997892</v>
      </c>
      <c r="D600">
        <v>277560284</v>
      </c>
      <c r="E600">
        <v>109</v>
      </c>
      <c r="F600">
        <v>1</v>
      </c>
      <c r="G600">
        <v>1</v>
      </c>
      <c r="H600">
        <v>1</v>
      </c>
      <c r="I600" t="s">
        <v>1214</v>
      </c>
      <c r="J600" t="s">
        <v>3</v>
      </c>
      <c r="K600" t="s">
        <v>1215</v>
      </c>
      <c r="L600">
        <v>1191</v>
      </c>
      <c r="N600">
        <v>1013</v>
      </c>
      <c r="O600" t="s">
        <v>1203</v>
      </c>
      <c r="P600" t="s">
        <v>1203</v>
      </c>
      <c r="Q600">
        <v>1</v>
      </c>
      <c r="X600">
        <v>34.61</v>
      </c>
      <c r="Y600">
        <v>0</v>
      </c>
      <c r="Z600">
        <v>0</v>
      </c>
      <c r="AA600">
        <v>0</v>
      </c>
      <c r="AB600">
        <v>452.07</v>
      </c>
      <c r="AC600">
        <v>0</v>
      </c>
      <c r="AD600">
        <v>1</v>
      </c>
      <c r="AE600">
        <v>1</v>
      </c>
      <c r="AF600" t="s">
        <v>3</v>
      </c>
      <c r="AG600">
        <v>34.61</v>
      </c>
      <c r="AH600">
        <v>2</v>
      </c>
      <c r="AI600">
        <v>448997893</v>
      </c>
      <c r="AJ600">
        <v>597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</row>
    <row r="601" spans="1:44" x14ac:dyDescent="0.2">
      <c r="A601">
        <f>ROW(Source!A344)</f>
        <v>344</v>
      </c>
      <c r="B601">
        <v>448997899</v>
      </c>
      <c r="C601">
        <v>448997892</v>
      </c>
      <c r="D601">
        <v>277560491</v>
      </c>
      <c r="E601">
        <v>109</v>
      </c>
      <c r="F601">
        <v>1</v>
      </c>
      <c r="G601">
        <v>1</v>
      </c>
      <c r="H601">
        <v>1</v>
      </c>
      <c r="I601" t="s">
        <v>1204</v>
      </c>
      <c r="J601" t="s">
        <v>3</v>
      </c>
      <c r="K601" t="s">
        <v>1205</v>
      </c>
      <c r="L601">
        <v>1191</v>
      </c>
      <c r="N601">
        <v>1013</v>
      </c>
      <c r="O601" t="s">
        <v>1203</v>
      </c>
      <c r="P601" t="s">
        <v>1203</v>
      </c>
      <c r="Q601">
        <v>1</v>
      </c>
      <c r="X601">
        <v>2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1</v>
      </c>
      <c r="AE601">
        <v>2</v>
      </c>
      <c r="AF601" t="s">
        <v>3</v>
      </c>
      <c r="AG601">
        <v>2</v>
      </c>
      <c r="AH601">
        <v>2</v>
      </c>
      <c r="AI601">
        <v>448997894</v>
      </c>
      <c r="AJ601">
        <v>598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</row>
    <row r="602" spans="1:44" x14ac:dyDescent="0.2">
      <c r="A602">
        <f>ROW(Source!A344)</f>
        <v>344</v>
      </c>
      <c r="B602">
        <v>448997900</v>
      </c>
      <c r="C602">
        <v>448997892</v>
      </c>
      <c r="D602">
        <v>277944731</v>
      </c>
      <c r="E602">
        <v>1</v>
      </c>
      <c r="F602">
        <v>1</v>
      </c>
      <c r="G602">
        <v>1</v>
      </c>
      <c r="H602">
        <v>2</v>
      </c>
      <c r="I602" t="s">
        <v>1567</v>
      </c>
      <c r="J602" t="s">
        <v>1568</v>
      </c>
      <c r="K602" t="s">
        <v>1569</v>
      </c>
      <c r="L602">
        <v>1368</v>
      </c>
      <c r="N602">
        <v>1011</v>
      </c>
      <c r="O602" t="s">
        <v>1100</v>
      </c>
      <c r="P602" t="s">
        <v>1100</v>
      </c>
      <c r="Q602">
        <v>1</v>
      </c>
      <c r="X602">
        <v>0.98</v>
      </c>
      <c r="Y602">
        <v>0</v>
      </c>
      <c r="Z602">
        <v>789.17</v>
      </c>
      <c r="AA602">
        <v>490.51</v>
      </c>
      <c r="AB602">
        <v>0</v>
      </c>
      <c r="AC602">
        <v>0</v>
      </c>
      <c r="AD602">
        <v>1</v>
      </c>
      <c r="AE602">
        <v>0</v>
      </c>
      <c r="AF602" t="s">
        <v>3</v>
      </c>
      <c r="AG602">
        <v>0.98</v>
      </c>
      <c r="AH602">
        <v>2</v>
      </c>
      <c r="AI602">
        <v>448997895</v>
      </c>
      <c r="AJ602">
        <v>599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</row>
    <row r="603" spans="1:44" x14ac:dyDescent="0.2">
      <c r="A603">
        <f>ROW(Source!A344)</f>
        <v>344</v>
      </c>
      <c r="B603">
        <v>448997901</v>
      </c>
      <c r="C603">
        <v>448997892</v>
      </c>
      <c r="D603">
        <v>277945266</v>
      </c>
      <c r="E603">
        <v>1</v>
      </c>
      <c r="F603">
        <v>1</v>
      </c>
      <c r="G603">
        <v>1</v>
      </c>
      <c r="H603">
        <v>2</v>
      </c>
      <c r="I603" t="s">
        <v>1570</v>
      </c>
      <c r="J603" t="s">
        <v>1571</v>
      </c>
      <c r="K603" t="s">
        <v>1572</v>
      </c>
      <c r="L603">
        <v>1368</v>
      </c>
      <c r="N603">
        <v>1011</v>
      </c>
      <c r="O603" t="s">
        <v>1100</v>
      </c>
      <c r="P603" t="s">
        <v>1100</v>
      </c>
      <c r="Q603">
        <v>1</v>
      </c>
      <c r="X603">
        <v>1.02</v>
      </c>
      <c r="Y603">
        <v>0</v>
      </c>
      <c r="Z603">
        <v>1486.65</v>
      </c>
      <c r="AA603">
        <v>563.72</v>
      </c>
      <c r="AB603">
        <v>0</v>
      </c>
      <c r="AC603">
        <v>0</v>
      </c>
      <c r="AD603">
        <v>1</v>
      </c>
      <c r="AE603">
        <v>0</v>
      </c>
      <c r="AF603" t="s">
        <v>3</v>
      </c>
      <c r="AG603">
        <v>1.02</v>
      </c>
      <c r="AH603">
        <v>2</v>
      </c>
      <c r="AI603">
        <v>448997896</v>
      </c>
      <c r="AJ603">
        <v>600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</row>
    <row r="604" spans="1:44" x14ac:dyDescent="0.2">
      <c r="A604">
        <f>ROW(Source!A344)</f>
        <v>344</v>
      </c>
      <c r="B604">
        <v>448997902</v>
      </c>
      <c r="C604">
        <v>448997892</v>
      </c>
      <c r="D604">
        <v>277560614</v>
      </c>
      <c r="E604">
        <v>109</v>
      </c>
      <c r="F604">
        <v>1</v>
      </c>
      <c r="G604">
        <v>1</v>
      </c>
      <c r="H604">
        <v>3</v>
      </c>
      <c r="I604" t="s">
        <v>166</v>
      </c>
      <c r="J604" t="s">
        <v>3</v>
      </c>
      <c r="K604" t="s">
        <v>568</v>
      </c>
      <c r="L604">
        <v>1301</v>
      </c>
      <c r="N604">
        <v>1003</v>
      </c>
      <c r="O604" t="s">
        <v>211</v>
      </c>
      <c r="P604" t="s">
        <v>211</v>
      </c>
      <c r="Q604">
        <v>1</v>
      </c>
      <c r="X604">
        <v>100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 t="s">
        <v>135</v>
      </c>
      <c r="AG604">
        <v>0</v>
      </c>
      <c r="AH604">
        <v>2</v>
      </c>
      <c r="AI604">
        <v>448997897</v>
      </c>
      <c r="AJ604">
        <v>601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</row>
    <row r="605" spans="1:44" x14ac:dyDescent="0.2">
      <c r="A605">
        <f>ROW(Source!A346)</f>
        <v>346</v>
      </c>
      <c r="B605">
        <v>448997910</v>
      </c>
      <c r="C605">
        <v>448997904</v>
      </c>
      <c r="D605">
        <v>277560284</v>
      </c>
      <c r="E605">
        <v>109</v>
      </c>
      <c r="F605">
        <v>1</v>
      </c>
      <c r="G605">
        <v>1</v>
      </c>
      <c r="H605">
        <v>1</v>
      </c>
      <c r="I605" t="s">
        <v>1214</v>
      </c>
      <c r="J605" t="s">
        <v>3</v>
      </c>
      <c r="K605" t="s">
        <v>1215</v>
      </c>
      <c r="L605">
        <v>1191</v>
      </c>
      <c r="N605">
        <v>1013</v>
      </c>
      <c r="O605" t="s">
        <v>1203</v>
      </c>
      <c r="P605" t="s">
        <v>1203</v>
      </c>
      <c r="Q605">
        <v>1</v>
      </c>
      <c r="X605">
        <v>26.5</v>
      </c>
      <c r="Y605">
        <v>0</v>
      </c>
      <c r="Z605">
        <v>0</v>
      </c>
      <c r="AA605">
        <v>0</v>
      </c>
      <c r="AB605">
        <v>452.07</v>
      </c>
      <c r="AC605">
        <v>0</v>
      </c>
      <c r="AD605">
        <v>1</v>
      </c>
      <c r="AE605">
        <v>1</v>
      </c>
      <c r="AF605" t="s">
        <v>3</v>
      </c>
      <c r="AG605">
        <v>26.5</v>
      </c>
      <c r="AH605">
        <v>2</v>
      </c>
      <c r="AI605">
        <v>448997905</v>
      </c>
      <c r="AJ605">
        <v>602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</row>
    <row r="606" spans="1:44" x14ac:dyDescent="0.2">
      <c r="A606">
        <f>ROW(Source!A346)</f>
        <v>346</v>
      </c>
      <c r="B606">
        <v>448997911</v>
      </c>
      <c r="C606">
        <v>448997904</v>
      </c>
      <c r="D606">
        <v>277560491</v>
      </c>
      <c r="E606">
        <v>109</v>
      </c>
      <c r="F606">
        <v>1</v>
      </c>
      <c r="G606">
        <v>1</v>
      </c>
      <c r="H606">
        <v>1</v>
      </c>
      <c r="I606" t="s">
        <v>1204</v>
      </c>
      <c r="J606" t="s">
        <v>3</v>
      </c>
      <c r="K606" t="s">
        <v>1205</v>
      </c>
      <c r="L606">
        <v>1191</v>
      </c>
      <c r="N606">
        <v>1013</v>
      </c>
      <c r="O606" t="s">
        <v>1203</v>
      </c>
      <c r="P606" t="s">
        <v>1203</v>
      </c>
      <c r="Q606">
        <v>1</v>
      </c>
      <c r="X606">
        <v>1.25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1</v>
      </c>
      <c r="AE606">
        <v>2</v>
      </c>
      <c r="AF606" t="s">
        <v>3</v>
      </c>
      <c r="AG606">
        <v>1.25</v>
      </c>
      <c r="AH606">
        <v>2</v>
      </c>
      <c r="AI606">
        <v>448997906</v>
      </c>
      <c r="AJ606">
        <v>603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</row>
    <row r="607" spans="1:44" x14ac:dyDescent="0.2">
      <c r="A607">
        <f>ROW(Source!A346)</f>
        <v>346</v>
      </c>
      <c r="B607">
        <v>448997912</v>
      </c>
      <c r="C607">
        <v>448997904</v>
      </c>
      <c r="D607">
        <v>277944731</v>
      </c>
      <c r="E607">
        <v>1</v>
      </c>
      <c r="F607">
        <v>1</v>
      </c>
      <c r="G607">
        <v>1</v>
      </c>
      <c r="H607">
        <v>2</v>
      </c>
      <c r="I607" t="s">
        <v>1567</v>
      </c>
      <c r="J607" t="s">
        <v>1568</v>
      </c>
      <c r="K607" t="s">
        <v>1569</v>
      </c>
      <c r="L607">
        <v>1368</v>
      </c>
      <c r="N607">
        <v>1011</v>
      </c>
      <c r="O607" t="s">
        <v>1100</v>
      </c>
      <c r="P607" t="s">
        <v>1100</v>
      </c>
      <c r="Q607">
        <v>1</v>
      </c>
      <c r="X607">
        <v>0.73</v>
      </c>
      <c r="Y607">
        <v>0</v>
      </c>
      <c r="Z607">
        <v>789.17</v>
      </c>
      <c r="AA607">
        <v>490.51</v>
      </c>
      <c r="AB607">
        <v>0</v>
      </c>
      <c r="AC607">
        <v>0</v>
      </c>
      <c r="AD607">
        <v>1</v>
      </c>
      <c r="AE607">
        <v>0</v>
      </c>
      <c r="AF607" t="s">
        <v>3</v>
      </c>
      <c r="AG607">
        <v>0.73</v>
      </c>
      <c r="AH607">
        <v>2</v>
      </c>
      <c r="AI607">
        <v>448997907</v>
      </c>
      <c r="AJ607">
        <v>604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</row>
    <row r="608" spans="1:44" x14ac:dyDescent="0.2">
      <c r="A608">
        <f>ROW(Source!A346)</f>
        <v>346</v>
      </c>
      <c r="B608">
        <v>448997913</v>
      </c>
      <c r="C608">
        <v>448997904</v>
      </c>
      <c r="D608">
        <v>277945266</v>
      </c>
      <c r="E608">
        <v>1</v>
      </c>
      <c r="F608">
        <v>1</v>
      </c>
      <c r="G608">
        <v>1</v>
      </c>
      <c r="H608">
        <v>2</v>
      </c>
      <c r="I608" t="s">
        <v>1570</v>
      </c>
      <c r="J608" t="s">
        <v>1571</v>
      </c>
      <c r="K608" t="s">
        <v>1572</v>
      </c>
      <c r="L608">
        <v>1368</v>
      </c>
      <c r="N608">
        <v>1011</v>
      </c>
      <c r="O608" t="s">
        <v>1100</v>
      </c>
      <c r="P608" t="s">
        <v>1100</v>
      </c>
      <c r="Q608">
        <v>1</v>
      </c>
      <c r="X608">
        <v>0.52</v>
      </c>
      <c r="Y608">
        <v>0</v>
      </c>
      <c r="Z608">
        <v>1486.65</v>
      </c>
      <c r="AA608">
        <v>563.72</v>
      </c>
      <c r="AB608">
        <v>0</v>
      </c>
      <c r="AC608">
        <v>0</v>
      </c>
      <c r="AD608">
        <v>1</v>
      </c>
      <c r="AE608">
        <v>0</v>
      </c>
      <c r="AF608" t="s">
        <v>3</v>
      </c>
      <c r="AG608">
        <v>0.52</v>
      </c>
      <c r="AH608">
        <v>2</v>
      </c>
      <c r="AI608">
        <v>448997908</v>
      </c>
      <c r="AJ608">
        <v>605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</row>
    <row r="609" spans="1:44" x14ac:dyDescent="0.2">
      <c r="A609">
        <f>ROW(Source!A346)</f>
        <v>346</v>
      </c>
      <c r="B609">
        <v>448997914</v>
      </c>
      <c r="C609">
        <v>448997904</v>
      </c>
      <c r="D609">
        <v>277560614</v>
      </c>
      <c r="E609">
        <v>109</v>
      </c>
      <c r="F609">
        <v>1</v>
      </c>
      <c r="G609">
        <v>1</v>
      </c>
      <c r="H609">
        <v>3</v>
      </c>
      <c r="I609" t="s">
        <v>166</v>
      </c>
      <c r="J609" t="s">
        <v>3</v>
      </c>
      <c r="K609" t="s">
        <v>574</v>
      </c>
      <c r="L609">
        <v>1301</v>
      </c>
      <c r="N609">
        <v>1003</v>
      </c>
      <c r="O609" t="s">
        <v>211</v>
      </c>
      <c r="P609" t="s">
        <v>211</v>
      </c>
      <c r="Q609">
        <v>1</v>
      </c>
      <c r="X609">
        <v>100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 t="s">
        <v>135</v>
      </c>
      <c r="AG609">
        <v>0</v>
      </c>
      <c r="AH609">
        <v>2</v>
      </c>
      <c r="AI609">
        <v>448997909</v>
      </c>
      <c r="AJ609">
        <v>606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</row>
    <row r="610" spans="1:44" x14ac:dyDescent="0.2">
      <c r="A610">
        <f>ROW(Source!A348)</f>
        <v>348</v>
      </c>
      <c r="B610">
        <v>448997931</v>
      </c>
      <c r="C610">
        <v>448997916</v>
      </c>
      <c r="D610">
        <v>327091140</v>
      </c>
      <c r="E610">
        <v>112</v>
      </c>
      <c r="F610">
        <v>1</v>
      </c>
      <c r="G610">
        <v>1</v>
      </c>
      <c r="H610">
        <v>1</v>
      </c>
      <c r="I610" t="s">
        <v>1573</v>
      </c>
      <c r="J610" t="s">
        <v>3</v>
      </c>
      <c r="K610" t="s">
        <v>1574</v>
      </c>
      <c r="L610">
        <v>1191</v>
      </c>
      <c r="N610">
        <v>1013</v>
      </c>
      <c r="O610" t="s">
        <v>1203</v>
      </c>
      <c r="P610" t="s">
        <v>1203</v>
      </c>
      <c r="Q610">
        <v>1</v>
      </c>
      <c r="X610">
        <v>22.61</v>
      </c>
      <c r="Y610">
        <v>0</v>
      </c>
      <c r="Z610">
        <v>0</v>
      </c>
      <c r="AA610">
        <v>0</v>
      </c>
      <c r="AB610">
        <v>420.96</v>
      </c>
      <c r="AC610">
        <v>0</v>
      </c>
      <c r="AD610">
        <v>1</v>
      </c>
      <c r="AE610">
        <v>1</v>
      </c>
      <c r="AF610" t="s">
        <v>3</v>
      </c>
      <c r="AG610">
        <v>22.61</v>
      </c>
      <c r="AH610">
        <v>2</v>
      </c>
      <c r="AI610">
        <v>448997917</v>
      </c>
      <c r="AJ610">
        <v>607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</row>
    <row r="611" spans="1:44" x14ac:dyDescent="0.2">
      <c r="A611">
        <f>ROW(Source!A348)</f>
        <v>348</v>
      </c>
      <c r="B611">
        <v>448997932</v>
      </c>
      <c r="C611">
        <v>448997916</v>
      </c>
      <c r="D611">
        <v>327091406</v>
      </c>
      <c r="E611">
        <v>112</v>
      </c>
      <c r="F611">
        <v>1</v>
      </c>
      <c r="G611">
        <v>1</v>
      </c>
      <c r="H611">
        <v>1</v>
      </c>
      <c r="I611" t="s">
        <v>1204</v>
      </c>
      <c r="J611" t="s">
        <v>3</v>
      </c>
      <c r="K611" t="s">
        <v>1205</v>
      </c>
      <c r="L611">
        <v>1191</v>
      </c>
      <c r="N611">
        <v>1013</v>
      </c>
      <c r="O611" t="s">
        <v>1203</v>
      </c>
      <c r="P611" t="s">
        <v>1203</v>
      </c>
      <c r="Q611">
        <v>1</v>
      </c>
      <c r="X611">
        <v>2.58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1</v>
      </c>
      <c r="AE611">
        <v>2</v>
      </c>
      <c r="AF611" t="s">
        <v>3</v>
      </c>
      <c r="AG611">
        <v>2.58</v>
      </c>
      <c r="AH611">
        <v>2</v>
      </c>
      <c r="AI611">
        <v>448997918</v>
      </c>
      <c r="AJ611">
        <v>608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</row>
    <row r="612" spans="1:44" x14ac:dyDescent="0.2">
      <c r="A612">
        <f>ROW(Source!A348)</f>
        <v>348</v>
      </c>
      <c r="B612">
        <v>448997933</v>
      </c>
      <c r="C612">
        <v>448997916</v>
      </c>
      <c r="D612">
        <v>327211569</v>
      </c>
      <c r="E612">
        <v>1</v>
      </c>
      <c r="F612">
        <v>1</v>
      </c>
      <c r="G612">
        <v>1</v>
      </c>
      <c r="H612">
        <v>2</v>
      </c>
      <c r="I612" t="s">
        <v>1567</v>
      </c>
      <c r="J612" t="s">
        <v>1568</v>
      </c>
      <c r="K612" t="s">
        <v>1569</v>
      </c>
      <c r="L612">
        <v>1368</v>
      </c>
      <c r="N612">
        <v>1011</v>
      </c>
      <c r="O612" t="s">
        <v>1100</v>
      </c>
      <c r="P612" t="s">
        <v>1100</v>
      </c>
      <c r="Q612">
        <v>1</v>
      </c>
      <c r="X612">
        <v>0.51</v>
      </c>
      <c r="Y612">
        <v>0</v>
      </c>
      <c r="Z612">
        <v>789.17</v>
      </c>
      <c r="AA612">
        <v>490.51</v>
      </c>
      <c r="AB612">
        <v>0</v>
      </c>
      <c r="AC612">
        <v>0</v>
      </c>
      <c r="AD612">
        <v>1</v>
      </c>
      <c r="AE612">
        <v>0</v>
      </c>
      <c r="AF612" t="s">
        <v>3</v>
      </c>
      <c r="AG612">
        <v>0.51</v>
      </c>
      <c r="AH612">
        <v>2</v>
      </c>
      <c r="AI612">
        <v>448997919</v>
      </c>
      <c r="AJ612">
        <v>609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</row>
    <row r="613" spans="1:44" x14ac:dyDescent="0.2">
      <c r="A613">
        <f>ROW(Source!A348)</f>
        <v>348</v>
      </c>
      <c r="B613">
        <v>448997934</v>
      </c>
      <c r="C613">
        <v>448997916</v>
      </c>
      <c r="D613">
        <v>327211740</v>
      </c>
      <c r="E613">
        <v>1</v>
      </c>
      <c r="F613">
        <v>1</v>
      </c>
      <c r="G613">
        <v>1</v>
      </c>
      <c r="H613">
        <v>2</v>
      </c>
      <c r="I613" t="s">
        <v>1575</v>
      </c>
      <c r="J613" t="s">
        <v>1576</v>
      </c>
      <c r="K613" t="s">
        <v>1577</v>
      </c>
      <c r="L613">
        <v>1368</v>
      </c>
      <c r="N613">
        <v>1011</v>
      </c>
      <c r="O613" t="s">
        <v>1100</v>
      </c>
      <c r="P613" t="s">
        <v>1100</v>
      </c>
      <c r="Q613">
        <v>1</v>
      </c>
      <c r="X613">
        <v>2.0699999999999998</v>
      </c>
      <c r="Y613">
        <v>0</v>
      </c>
      <c r="Z613">
        <v>7.51</v>
      </c>
      <c r="AA613">
        <v>435.6</v>
      </c>
      <c r="AB613">
        <v>0</v>
      </c>
      <c r="AC613">
        <v>0</v>
      </c>
      <c r="AD613">
        <v>1</v>
      </c>
      <c r="AE613">
        <v>0</v>
      </c>
      <c r="AF613" t="s">
        <v>3</v>
      </c>
      <c r="AG613">
        <v>2.0699999999999998</v>
      </c>
      <c r="AH613">
        <v>2</v>
      </c>
      <c r="AI613">
        <v>448997920</v>
      </c>
      <c r="AJ613">
        <v>610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</row>
    <row r="614" spans="1:44" x14ac:dyDescent="0.2">
      <c r="A614">
        <f>ROW(Source!A348)</f>
        <v>348</v>
      </c>
      <c r="B614">
        <v>448997935</v>
      </c>
      <c r="C614">
        <v>448997916</v>
      </c>
      <c r="D614">
        <v>327212536</v>
      </c>
      <c r="E614">
        <v>1</v>
      </c>
      <c r="F614">
        <v>1</v>
      </c>
      <c r="G614">
        <v>1</v>
      </c>
      <c r="H614">
        <v>2</v>
      </c>
      <c r="I614" t="s">
        <v>1308</v>
      </c>
      <c r="J614" t="s">
        <v>1309</v>
      </c>
      <c r="K614" t="s">
        <v>1310</v>
      </c>
      <c r="L614">
        <v>1368</v>
      </c>
      <c r="N614">
        <v>1011</v>
      </c>
      <c r="O614" t="s">
        <v>1100</v>
      </c>
      <c r="P614" t="s">
        <v>1100</v>
      </c>
      <c r="Q614">
        <v>1</v>
      </c>
      <c r="X614">
        <v>0.24</v>
      </c>
      <c r="Y614">
        <v>0</v>
      </c>
      <c r="Z614">
        <v>4.3499999999999996</v>
      </c>
      <c r="AA614">
        <v>0</v>
      </c>
      <c r="AB614">
        <v>0</v>
      </c>
      <c r="AC614">
        <v>0</v>
      </c>
      <c r="AD614">
        <v>1</v>
      </c>
      <c r="AE614">
        <v>0</v>
      </c>
      <c r="AF614" t="s">
        <v>3</v>
      </c>
      <c r="AG614">
        <v>0.24</v>
      </c>
      <c r="AH614">
        <v>2</v>
      </c>
      <c r="AI614">
        <v>448997921</v>
      </c>
      <c r="AJ614">
        <v>611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</row>
    <row r="615" spans="1:44" x14ac:dyDescent="0.2">
      <c r="A615">
        <f>ROW(Source!A348)</f>
        <v>348</v>
      </c>
      <c r="B615">
        <v>448997936</v>
      </c>
      <c r="C615">
        <v>448997916</v>
      </c>
      <c r="D615">
        <v>327161829</v>
      </c>
      <c r="E615">
        <v>1</v>
      </c>
      <c r="F615">
        <v>1</v>
      </c>
      <c r="G615">
        <v>1</v>
      </c>
      <c r="H615">
        <v>3</v>
      </c>
      <c r="I615" t="s">
        <v>1314</v>
      </c>
      <c r="J615" t="s">
        <v>1315</v>
      </c>
      <c r="K615" t="s">
        <v>1316</v>
      </c>
      <c r="L615">
        <v>1339</v>
      </c>
      <c r="N615">
        <v>1007</v>
      </c>
      <c r="O615" t="s">
        <v>49</v>
      </c>
      <c r="P615" t="s">
        <v>49</v>
      </c>
      <c r="Q615">
        <v>1</v>
      </c>
      <c r="X615">
        <v>0.1192</v>
      </c>
      <c r="Y615">
        <v>114.64</v>
      </c>
      <c r="Z615">
        <v>0</v>
      </c>
      <c r="AA615">
        <v>0</v>
      </c>
      <c r="AB615">
        <v>0</v>
      </c>
      <c r="AC615">
        <v>0</v>
      </c>
      <c r="AD615">
        <v>1</v>
      </c>
      <c r="AE615">
        <v>0</v>
      </c>
      <c r="AF615" t="s">
        <v>135</v>
      </c>
      <c r="AG615">
        <v>0</v>
      </c>
      <c r="AH615">
        <v>2</v>
      </c>
      <c r="AI615">
        <v>448997922</v>
      </c>
      <c r="AJ615">
        <v>612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</row>
    <row r="616" spans="1:44" x14ac:dyDescent="0.2">
      <c r="A616">
        <f>ROW(Source!A348)</f>
        <v>348</v>
      </c>
      <c r="B616">
        <v>448997937</v>
      </c>
      <c r="C616">
        <v>448997916</v>
      </c>
      <c r="D616">
        <v>327161833</v>
      </c>
      <c r="E616">
        <v>1</v>
      </c>
      <c r="F616">
        <v>1</v>
      </c>
      <c r="G616">
        <v>1</v>
      </c>
      <c r="H616">
        <v>3</v>
      </c>
      <c r="I616" t="s">
        <v>1317</v>
      </c>
      <c r="J616" t="s">
        <v>1318</v>
      </c>
      <c r="K616" t="s">
        <v>1319</v>
      </c>
      <c r="L616">
        <v>1346</v>
      </c>
      <c r="N616">
        <v>1009</v>
      </c>
      <c r="O616" t="s">
        <v>441</v>
      </c>
      <c r="P616" t="s">
        <v>441</v>
      </c>
      <c r="Q616">
        <v>1</v>
      </c>
      <c r="X616">
        <v>2.9100000000000001E-2</v>
      </c>
      <c r="Y616">
        <v>41.38</v>
      </c>
      <c r="Z616">
        <v>0</v>
      </c>
      <c r="AA616">
        <v>0</v>
      </c>
      <c r="AB616">
        <v>0</v>
      </c>
      <c r="AC616">
        <v>0</v>
      </c>
      <c r="AD616">
        <v>1</v>
      </c>
      <c r="AE616">
        <v>0</v>
      </c>
      <c r="AF616" t="s">
        <v>135</v>
      </c>
      <c r="AG616">
        <v>0</v>
      </c>
      <c r="AH616">
        <v>2</v>
      </c>
      <c r="AI616">
        <v>448997923</v>
      </c>
      <c r="AJ616">
        <v>613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</row>
    <row r="617" spans="1:44" x14ac:dyDescent="0.2">
      <c r="A617">
        <f>ROW(Source!A348)</f>
        <v>348</v>
      </c>
      <c r="B617">
        <v>448997938</v>
      </c>
      <c r="C617">
        <v>448997916</v>
      </c>
      <c r="D617">
        <v>327164813</v>
      </c>
      <c r="E617">
        <v>1</v>
      </c>
      <c r="F617">
        <v>1</v>
      </c>
      <c r="G617">
        <v>1</v>
      </c>
      <c r="H617">
        <v>3</v>
      </c>
      <c r="I617" t="s">
        <v>1578</v>
      </c>
      <c r="J617" t="s">
        <v>1579</v>
      </c>
      <c r="K617" t="s">
        <v>596</v>
      </c>
      <c r="L617">
        <v>1348</v>
      </c>
      <c r="N617">
        <v>1009</v>
      </c>
      <c r="O617" t="s">
        <v>83</v>
      </c>
      <c r="P617" t="s">
        <v>83</v>
      </c>
      <c r="Q617">
        <v>1000</v>
      </c>
      <c r="X617">
        <v>2E-3</v>
      </c>
      <c r="Y617">
        <v>89330.06</v>
      </c>
      <c r="Z617">
        <v>0</v>
      </c>
      <c r="AA617">
        <v>0</v>
      </c>
      <c r="AB617">
        <v>0</v>
      </c>
      <c r="AC617">
        <v>0</v>
      </c>
      <c r="AD617">
        <v>1</v>
      </c>
      <c r="AE617">
        <v>0</v>
      </c>
      <c r="AF617" t="s">
        <v>135</v>
      </c>
      <c r="AG617">
        <v>0</v>
      </c>
      <c r="AH617">
        <v>2</v>
      </c>
      <c r="AI617">
        <v>448997924</v>
      </c>
      <c r="AJ617">
        <v>614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</row>
    <row r="618" spans="1:44" x14ac:dyDescent="0.2">
      <c r="A618">
        <f>ROW(Source!A348)</f>
        <v>348</v>
      </c>
      <c r="B618">
        <v>448997939</v>
      </c>
      <c r="C618">
        <v>448997916</v>
      </c>
      <c r="D618">
        <v>327164903</v>
      </c>
      <c r="E618">
        <v>1</v>
      </c>
      <c r="F618">
        <v>1</v>
      </c>
      <c r="G618">
        <v>1</v>
      </c>
      <c r="H618">
        <v>3</v>
      </c>
      <c r="I618" t="s">
        <v>1323</v>
      </c>
      <c r="J618" t="s">
        <v>1324</v>
      </c>
      <c r="K618" t="s">
        <v>1325</v>
      </c>
      <c r="L618">
        <v>1348</v>
      </c>
      <c r="N618">
        <v>1009</v>
      </c>
      <c r="O618" t="s">
        <v>83</v>
      </c>
      <c r="P618" t="s">
        <v>83</v>
      </c>
      <c r="Q618">
        <v>1000</v>
      </c>
      <c r="X618">
        <v>5.9999999999999995E-4</v>
      </c>
      <c r="Y618">
        <v>88150.96</v>
      </c>
      <c r="Z618">
        <v>0</v>
      </c>
      <c r="AA618">
        <v>0</v>
      </c>
      <c r="AB618">
        <v>0</v>
      </c>
      <c r="AC618">
        <v>0</v>
      </c>
      <c r="AD618">
        <v>1</v>
      </c>
      <c r="AE618">
        <v>0</v>
      </c>
      <c r="AF618" t="s">
        <v>135</v>
      </c>
      <c r="AG618">
        <v>0</v>
      </c>
      <c r="AH618">
        <v>2</v>
      </c>
      <c r="AI618">
        <v>448997925</v>
      </c>
      <c r="AJ618">
        <v>615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</row>
    <row r="619" spans="1:44" x14ac:dyDescent="0.2">
      <c r="A619">
        <f>ROW(Source!A348)</f>
        <v>348</v>
      </c>
      <c r="B619">
        <v>448997940</v>
      </c>
      <c r="C619">
        <v>448997916</v>
      </c>
      <c r="D619">
        <v>327092307</v>
      </c>
      <c r="E619">
        <v>112</v>
      </c>
      <c r="F619">
        <v>1</v>
      </c>
      <c r="G619">
        <v>1</v>
      </c>
      <c r="H619">
        <v>3</v>
      </c>
      <c r="I619" t="s">
        <v>580</v>
      </c>
      <c r="J619" t="s">
        <v>3</v>
      </c>
      <c r="K619" t="s">
        <v>581</v>
      </c>
      <c r="L619">
        <v>1339</v>
      </c>
      <c r="N619">
        <v>1007</v>
      </c>
      <c r="O619" t="s">
        <v>49</v>
      </c>
      <c r="P619" t="s">
        <v>49</v>
      </c>
      <c r="Q619">
        <v>1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1</v>
      </c>
      <c r="AD619">
        <v>0</v>
      </c>
      <c r="AE619">
        <v>0</v>
      </c>
      <c r="AF619" t="s">
        <v>135</v>
      </c>
      <c r="AG619">
        <v>0</v>
      </c>
      <c r="AH619">
        <v>2</v>
      </c>
      <c r="AI619">
        <v>448997926</v>
      </c>
      <c r="AJ619">
        <v>616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</row>
    <row r="620" spans="1:44" x14ac:dyDescent="0.2">
      <c r="A620">
        <f>ROW(Source!A348)</f>
        <v>348</v>
      </c>
      <c r="B620">
        <v>448997941</v>
      </c>
      <c r="C620">
        <v>448997916</v>
      </c>
      <c r="D620">
        <v>327092486</v>
      </c>
      <c r="E620">
        <v>112</v>
      </c>
      <c r="F620">
        <v>1</v>
      </c>
      <c r="G620">
        <v>1</v>
      </c>
      <c r="H620">
        <v>3</v>
      </c>
      <c r="I620" t="s">
        <v>47</v>
      </c>
      <c r="J620" t="s">
        <v>3</v>
      </c>
      <c r="K620" t="s">
        <v>48</v>
      </c>
      <c r="L620">
        <v>1339</v>
      </c>
      <c r="N620">
        <v>1007</v>
      </c>
      <c r="O620" t="s">
        <v>49</v>
      </c>
      <c r="P620" t="s">
        <v>49</v>
      </c>
      <c r="Q620">
        <v>1</v>
      </c>
      <c r="X620">
        <v>2.6288999999999998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 t="s">
        <v>135</v>
      </c>
      <c r="AG620">
        <v>0</v>
      </c>
      <c r="AH620">
        <v>2</v>
      </c>
      <c r="AI620">
        <v>448997927</v>
      </c>
      <c r="AJ620">
        <v>617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</row>
    <row r="621" spans="1:44" x14ac:dyDescent="0.2">
      <c r="A621">
        <f>ROW(Source!A348)</f>
        <v>348</v>
      </c>
      <c r="B621">
        <v>448997942</v>
      </c>
      <c r="C621">
        <v>448997916</v>
      </c>
      <c r="D621">
        <v>327173805</v>
      </c>
      <c r="E621">
        <v>1</v>
      </c>
      <c r="F621">
        <v>1</v>
      </c>
      <c r="G621">
        <v>1</v>
      </c>
      <c r="H621">
        <v>3</v>
      </c>
      <c r="I621" t="s">
        <v>1580</v>
      </c>
      <c r="J621" t="s">
        <v>1581</v>
      </c>
      <c r="K621" t="s">
        <v>1582</v>
      </c>
      <c r="L621">
        <v>1339</v>
      </c>
      <c r="N621">
        <v>1007</v>
      </c>
      <c r="O621" t="s">
        <v>49</v>
      </c>
      <c r="P621" t="s">
        <v>49</v>
      </c>
      <c r="Q621">
        <v>1</v>
      </c>
      <c r="X621">
        <v>1.7600000000000001E-2</v>
      </c>
      <c r="Y621">
        <v>5764.42</v>
      </c>
      <c r="Z621">
        <v>0</v>
      </c>
      <c r="AA621">
        <v>0</v>
      </c>
      <c r="AB621">
        <v>0</v>
      </c>
      <c r="AC621">
        <v>0</v>
      </c>
      <c r="AD621">
        <v>1</v>
      </c>
      <c r="AE621">
        <v>0</v>
      </c>
      <c r="AF621" t="s">
        <v>135</v>
      </c>
      <c r="AG621">
        <v>0</v>
      </c>
      <c r="AH621">
        <v>2</v>
      </c>
      <c r="AI621">
        <v>448997928</v>
      </c>
      <c r="AJ621">
        <v>618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</row>
    <row r="622" spans="1:44" x14ac:dyDescent="0.2">
      <c r="A622">
        <f>ROW(Source!A348)</f>
        <v>348</v>
      </c>
      <c r="B622">
        <v>448997943</v>
      </c>
      <c r="C622">
        <v>448997916</v>
      </c>
      <c r="D622">
        <v>327181345</v>
      </c>
      <c r="E622">
        <v>1</v>
      </c>
      <c r="F622">
        <v>1</v>
      </c>
      <c r="G622">
        <v>1</v>
      </c>
      <c r="H622">
        <v>3</v>
      </c>
      <c r="I622" t="s">
        <v>1583</v>
      </c>
      <c r="J622" t="s">
        <v>1584</v>
      </c>
      <c r="K622" t="s">
        <v>1585</v>
      </c>
      <c r="L622">
        <v>1348</v>
      </c>
      <c r="N622">
        <v>1009</v>
      </c>
      <c r="O622" t="s">
        <v>83</v>
      </c>
      <c r="P622" t="s">
        <v>83</v>
      </c>
      <c r="Q622">
        <v>1000</v>
      </c>
      <c r="X622">
        <v>5.9999999999999995E-4</v>
      </c>
      <c r="Y622">
        <v>82698.14</v>
      </c>
      <c r="Z622">
        <v>0</v>
      </c>
      <c r="AA622">
        <v>0</v>
      </c>
      <c r="AB622">
        <v>0</v>
      </c>
      <c r="AC622">
        <v>0</v>
      </c>
      <c r="AD622">
        <v>1</v>
      </c>
      <c r="AE622">
        <v>0</v>
      </c>
      <c r="AF622" t="s">
        <v>135</v>
      </c>
      <c r="AG622">
        <v>0</v>
      </c>
      <c r="AH622">
        <v>2</v>
      </c>
      <c r="AI622">
        <v>448997929</v>
      </c>
      <c r="AJ622">
        <v>619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</row>
    <row r="623" spans="1:44" x14ac:dyDescent="0.2">
      <c r="A623">
        <f>ROW(Source!A348)</f>
        <v>348</v>
      </c>
      <c r="B623">
        <v>448997944</v>
      </c>
      <c r="C623">
        <v>448997916</v>
      </c>
      <c r="D623">
        <v>327096547</v>
      </c>
      <c r="E623">
        <v>112</v>
      </c>
      <c r="F623">
        <v>1</v>
      </c>
      <c r="G623">
        <v>1</v>
      </c>
      <c r="H623">
        <v>3</v>
      </c>
      <c r="I623" t="s">
        <v>584</v>
      </c>
      <c r="J623" t="s">
        <v>3</v>
      </c>
      <c r="K623" t="s">
        <v>585</v>
      </c>
      <c r="L623">
        <v>1301</v>
      </c>
      <c r="N623">
        <v>1003</v>
      </c>
      <c r="O623" t="s">
        <v>211</v>
      </c>
      <c r="P623" t="s">
        <v>211</v>
      </c>
      <c r="Q623">
        <v>1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1</v>
      </c>
      <c r="AD623">
        <v>0</v>
      </c>
      <c r="AE623">
        <v>0</v>
      </c>
      <c r="AF623" t="s">
        <v>135</v>
      </c>
      <c r="AG623">
        <v>0</v>
      </c>
      <c r="AH623">
        <v>2</v>
      </c>
      <c r="AI623">
        <v>448997930</v>
      </c>
      <c r="AJ623">
        <v>620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</row>
    <row r="624" spans="1:44" x14ac:dyDescent="0.2">
      <c r="A624">
        <f>ROW(Source!A352)</f>
        <v>352</v>
      </c>
      <c r="B624">
        <v>448997957</v>
      </c>
      <c r="C624">
        <v>448997948</v>
      </c>
      <c r="D624">
        <v>277560284</v>
      </c>
      <c r="E624">
        <v>109</v>
      </c>
      <c r="F624">
        <v>1</v>
      </c>
      <c r="G624">
        <v>1</v>
      </c>
      <c r="H624">
        <v>1</v>
      </c>
      <c r="I624" t="s">
        <v>1214</v>
      </c>
      <c r="J624" t="s">
        <v>3</v>
      </c>
      <c r="K624" t="s">
        <v>1215</v>
      </c>
      <c r="L624">
        <v>1191</v>
      </c>
      <c r="N624">
        <v>1013</v>
      </c>
      <c r="O624" t="s">
        <v>1203</v>
      </c>
      <c r="P624" t="s">
        <v>1203</v>
      </c>
      <c r="Q624">
        <v>1</v>
      </c>
      <c r="X624">
        <v>9.66</v>
      </c>
      <c r="Y624">
        <v>0</v>
      </c>
      <c r="Z624">
        <v>0</v>
      </c>
      <c r="AA624">
        <v>0</v>
      </c>
      <c r="AB624">
        <v>452.07</v>
      </c>
      <c r="AC624">
        <v>0</v>
      </c>
      <c r="AD624">
        <v>1</v>
      </c>
      <c r="AE624">
        <v>1</v>
      </c>
      <c r="AF624" t="s">
        <v>3</v>
      </c>
      <c r="AG624">
        <v>9.66</v>
      </c>
      <c r="AH624">
        <v>2</v>
      </c>
      <c r="AI624">
        <v>448997949</v>
      </c>
      <c r="AJ624">
        <v>621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</row>
    <row r="625" spans="1:44" x14ac:dyDescent="0.2">
      <c r="A625">
        <f>ROW(Source!A352)</f>
        <v>352</v>
      </c>
      <c r="B625">
        <v>448997958</v>
      </c>
      <c r="C625">
        <v>448997948</v>
      </c>
      <c r="D625">
        <v>277560491</v>
      </c>
      <c r="E625">
        <v>109</v>
      </c>
      <c r="F625">
        <v>1</v>
      </c>
      <c r="G625">
        <v>1</v>
      </c>
      <c r="H625">
        <v>1</v>
      </c>
      <c r="I625" t="s">
        <v>1204</v>
      </c>
      <c r="J625" t="s">
        <v>3</v>
      </c>
      <c r="K625" t="s">
        <v>1205</v>
      </c>
      <c r="L625">
        <v>1191</v>
      </c>
      <c r="N625">
        <v>1013</v>
      </c>
      <c r="O625" t="s">
        <v>1203</v>
      </c>
      <c r="P625" t="s">
        <v>1203</v>
      </c>
      <c r="Q625">
        <v>1</v>
      </c>
      <c r="X625">
        <v>1.91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1</v>
      </c>
      <c r="AE625">
        <v>2</v>
      </c>
      <c r="AF625" t="s">
        <v>3</v>
      </c>
      <c r="AG625">
        <v>1.91</v>
      </c>
      <c r="AH625">
        <v>2</v>
      </c>
      <c r="AI625">
        <v>448997950</v>
      </c>
      <c r="AJ625">
        <v>622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</row>
    <row r="626" spans="1:44" x14ac:dyDescent="0.2">
      <c r="A626">
        <f>ROW(Source!A352)</f>
        <v>352</v>
      </c>
      <c r="B626">
        <v>448997959</v>
      </c>
      <c r="C626">
        <v>448997948</v>
      </c>
      <c r="D626">
        <v>277944474</v>
      </c>
      <c r="E626">
        <v>1</v>
      </c>
      <c r="F626">
        <v>1</v>
      </c>
      <c r="G626">
        <v>1</v>
      </c>
      <c r="H626">
        <v>2</v>
      </c>
      <c r="I626" t="s">
        <v>1272</v>
      </c>
      <c r="J626" t="s">
        <v>1507</v>
      </c>
      <c r="K626" t="s">
        <v>1274</v>
      </c>
      <c r="L626">
        <v>1368</v>
      </c>
      <c r="N626">
        <v>1011</v>
      </c>
      <c r="O626" t="s">
        <v>1100</v>
      </c>
      <c r="P626" t="s">
        <v>1100</v>
      </c>
      <c r="Q626">
        <v>1</v>
      </c>
      <c r="X626">
        <v>0.67</v>
      </c>
      <c r="Y626">
        <v>0</v>
      </c>
      <c r="Z626">
        <v>1609.97</v>
      </c>
      <c r="AA626">
        <v>563.72</v>
      </c>
      <c r="AB626">
        <v>0</v>
      </c>
      <c r="AC626">
        <v>0</v>
      </c>
      <c r="AD626">
        <v>1</v>
      </c>
      <c r="AE626">
        <v>0</v>
      </c>
      <c r="AF626" t="s">
        <v>3</v>
      </c>
      <c r="AG626">
        <v>0.67</v>
      </c>
      <c r="AH626">
        <v>2</v>
      </c>
      <c r="AI626">
        <v>448997951</v>
      </c>
      <c r="AJ626">
        <v>623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</row>
    <row r="627" spans="1:44" x14ac:dyDescent="0.2">
      <c r="A627">
        <f>ROW(Source!A352)</f>
        <v>352</v>
      </c>
      <c r="B627">
        <v>448997960</v>
      </c>
      <c r="C627">
        <v>448997948</v>
      </c>
      <c r="D627">
        <v>277944622</v>
      </c>
      <c r="E627">
        <v>1</v>
      </c>
      <c r="F627">
        <v>1</v>
      </c>
      <c r="G627">
        <v>1</v>
      </c>
      <c r="H627">
        <v>2</v>
      </c>
      <c r="I627" t="s">
        <v>1220</v>
      </c>
      <c r="J627" t="s">
        <v>1221</v>
      </c>
      <c r="K627" t="s">
        <v>1222</v>
      </c>
      <c r="L627">
        <v>1368</v>
      </c>
      <c r="N627">
        <v>1011</v>
      </c>
      <c r="O627" t="s">
        <v>1100</v>
      </c>
      <c r="P627" t="s">
        <v>1100</v>
      </c>
      <c r="Q627">
        <v>1</v>
      </c>
      <c r="X627">
        <v>1.0900000000000001</v>
      </c>
      <c r="Y627">
        <v>0</v>
      </c>
      <c r="Z627">
        <v>1551.19</v>
      </c>
      <c r="AA627">
        <v>658.89</v>
      </c>
      <c r="AB627">
        <v>0</v>
      </c>
      <c r="AC627">
        <v>0</v>
      </c>
      <c r="AD627">
        <v>1</v>
      </c>
      <c r="AE627">
        <v>0</v>
      </c>
      <c r="AF627" t="s">
        <v>3</v>
      </c>
      <c r="AG627">
        <v>1.0900000000000001</v>
      </c>
      <c r="AH627">
        <v>2</v>
      </c>
      <c r="AI627">
        <v>448997952</v>
      </c>
      <c r="AJ627">
        <v>624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</row>
    <row r="628" spans="1:44" x14ac:dyDescent="0.2">
      <c r="A628">
        <f>ROW(Source!A352)</f>
        <v>352</v>
      </c>
      <c r="B628">
        <v>448997961</v>
      </c>
      <c r="C628">
        <v>448997948</v>
      </c>
      <c r="D628">
        <v>277945805</v>
      </c>
      <c r="E628">
        <v>1</v>
      </c>
      <c r="F628">
        <v>1</v>
      </c>
      <c r="G628">
        <v>1</v>
      </c>
      <c r="H628">
        <v>2</v>
      </c>
      <c r="I628" t="s">
        <v>1206</v>
      </c>
      <c r="J628" t="s">
        <v>1207</v>
      </c>
      <c r="K628" t="s">
        <v>1208</v>
      </c>
      <c r="L628">
        <v>1368</v>
      </c>
      <c r="N628">
        <v>1011</v>
      </c>
      <c r="O628" t="s">
        <v>1100</v>
      </c>
      <c r="P628" t="s">
        <v>1100</v>
      </c>
      <c r="Q628">
        <v>1</v>
      </c>
      <c r="X628">
        <v>0.15</v>
      </c>
      <c r="Y628">
        <v>0</v>
      </c>
      <c r="Z628">
        <v>477.92</v>
      </c>
      <c r="AA628">
        <v>490.51</v>
      </c>
      <c r="AB628">
        <v>0</v>
      </c>
      <c r="AC628">
        <v>0</v>
      </c>
      <c r="AD628">
        <v>1</v>
      </c>
      <c r="AE628">
        <v>0</v>
      </c>
      <c r="AF628" t="s">
        <v>3</v>
      </c>
      <c r="AG628">
        <v>0.15</v>
      </c>
      <c r="AH628">
        <v>2</v>
      </c>
      <c r="AI628">
        <v>448997953</v>
      </c>
      <c r="AJ628">
        <v>625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</row>
    <row r="629" spans="1:44" x14ac:dyDescent="0.2">
      <c r="A629">
        <f>ROW(Source!A352)</f>
        <v>352</v>
      </c>
      <c r="B629">
        <v>448997962</v>
      </c>
      <c r="C629">
        <v>448997948</v>
      </c>
      <c r="D629">
        <v>277561951</v>
      </c>
      <c r="E629">
        <v>109</v>
      </c>
      <c r="F629">
        <v>1</v>
      </c>
      <c r="G629">
        <v>1</v>
      </c>
      <c r="H629">
        <v>3</v>
      </c>
      <c r="I629" t="s">
        <v>538</v>
      </c>
      <c r="J629" t="s">
        <v>3</v>
      </c>
      <c r="K629" t="s">
        <v>590</v>
      </c>
      <c r="L629">
        <v>1339</v>
      </c>
      <c r="N629">
        <v>1007</v>
      </c>
      <c r="O629" t="s">
        <v>49</v>
      </c>
      <c r="P629" t="s">
        <v>49</v>
      </c>
      <c r="Q629">
        <v>1</v>
      </c>
      <c r="X629">
        <v>0.72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 t="s">
        <v>135</v>
      </c>
      <c r="AG629">
        <v>0</v>
      </c>
      <c r="AH629">
        <v>2</v>
      </c>
      <c r="AI629">
        <v>448997954</v>
      </c>
      <c r="AJ629">
        <v>626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</row>
    <row r="630" spans="1:44" x14ac:dyDescent="0.2">
      <c r="A630">
        <f>ROW(Source!A352)</f>
        <v>352</v>
      </c>
      <c r="B630">
        <v>448997963</v>
      </c>
      <c r="C630">
        <v>448997948</v>
      </c>
      <c r="D630">
        <v>277562254</v>
      </c>
      <c r="E630">
        <v>109</v>
      </c>
      <c r="F630">
        <v>1</v>
      </c>
      <c r="G630">
        <v>1</v>
      </c>
      <c r="H630">
        <v>3</v>
      </c>
      <c r="I630" t="s">
        <v>591</v>
      </c>
      <c r="J630" t="s">
        <v>3</v>
      </c>
      <c r="K630" t="s">
        <v>312</v>
      </c>
      <c r="L630">
        <v>1339</v>
      </c>
      <c r="N630">
        <v>1007</v>
      </c>
      <c r="O630" t="s">
        <v>49</v>
      </c>
      <c r="P630" t="s">
        <v>49</v>
      </c>
      <c r="Q630">
        <v>1</v>
      </c>
      <c r="X630">
        <v>0.34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 t="s">
        <v>135</v>
      </c>
      <c r="AG630">
        <v>0</v>
      </c>
      <c r="AH630">
        <v>2</v>
      </c>
      <c r="AI630">
        <v>448997955</v>
      </c>
      <c r="AJ630">
        <v>627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</row>
    <row r="631" spans="1:44" x14ac:dyDescent="0.2">
      <c r="A631">
        <f>ROW(Source!A352)</f>
        <v>352</v>
      </c>
      <c r="B631">
        <v>448997964</v>
      </c>
      <c r="C631">
        <v>448997948</v>
      </c>
      <c r="D631">
        <v>277896133</v>
      </c>
      <c r="E631">
        <v>1</v>
      </c>
      <c r="F631">
        <v>1</v>
      </c>
      <c r="G631">
        <v>1</v>
      </c>
      <c r="H631">
        <v>3</v>
      </c>
      <c r="I631" t="s">
        <v>1586</v>
      </c>
      <c r="J631" t="s">
        <v>1587</v>
      </c>
      <c r="K631" t="s">
        <v>1588</v>
      </c>
      <c r="L631">
        <v>1348</v>
      </c>
      <c r="N631">
        <v>1009</v>
      </c>
      <c r="O631" t="s">
        <v>83</v>
      </c>
      <c r="P631" t="s">
        <v>83</v>
      </c>
      <c r="Q631">
        <v>1000</v>
      </c>
      <c r="X631">
        <v>2.7000000000000001E-3</v>
      </c>
      <c r="Y631">
        <v>102683.42</v>
      </c>
      <c r="Z631">
        <v>0</v>
      </c>
      <c r="AA631">
        <v>0</v>
      </c>
      <c r="AB631">
        <v>0</v>
      </c>
      <c r="AC631">
        <v>0</v>
      </c>
      <c r="AD631">
        <v>1</v>
      </c>
      <c r="AE631">
        <v>0</v>
      </c>
      <c r="AF631" t="s">
        <v>135</v>
      </c>
      <c r="AG631">
        <v>0</v>
      </c>
      <c r="AH631">
        <v>2</v>
      </c>
      <c r="AI631">
        <v>448997956</v>
      </c>
      <c r="AJ631">
        <v>628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</row>
    <row r="632" spans="1:44" x14ac:dyDescent="0.2">
      <c r="A632">
        <f>ROW(Source!A355)</f>
        <v>355</v>
      </c>
      <c r="B632">
        <v>448997973</v>
      </c>
      <c r="C632">
        <v>448997967</v>
      </c>
      <c r="D632">
        <v>277560276</v>
      </c>
      <c r="E632">
        <v>109</v>
      </c>
      <c r="F632">
        <v>1</v>
      </c>
      <c r="G632">
        <v>1</v>
      </c>
      <c r="H632">
        <v>1</v>
      </c>
      <c r="I632" t="s">
        <v>1201</v>
      </c>
      <c r="J632" t="s">
        <v>3</v>
      </c>
      <c r="K632" t="s">
        <v>1202</v>
      </c>
      <c r="L632">
        <v>1191</v>
      </c>
      <c r="N632">
        <v>1013</v>
      </c>
      <c r="O632" t="s">
        <v>1203</v>
      </c>
      <c r="P632" t="s">
        <v>1203</v>
      </c>
      <c r="Q632">
        <v>1</v>
      </c>
      <c r="X632">
        <v>15.95</v>
      </c>
      <c r="Y632">
        <v>0</v>
      </c>
      <c r="Z632">
        <v>0</v>
      </c>
      <c r="AA632">
        <v>0</v>
      </c>
      <c r="AB632">
        <v>435.6</v>
      </c>
      <c r="AC632">
        <v>0</v>
      </c>
      <c r="AD632">
        <v>1</v>
      </c>
      <c r="AE632">
        <v>1</v>
      </c>
      <c r="AF632" t="s">
        <v>3</v>
      </c>
      <c r="AG632">
        <v>15.95</v>
      </c>
      <c r="AH632">
        <v>2</v>
      </c>
      <c r="AI632">
        <v>448997968</v>
      </c>
      <c r="AJ632">
        <v>629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</row>
    <row r="633" spans="1:44" x14ac:dyDescent="0.2">
      <c r="A633">
        <f>ROW(Source!A355)</f>
        <v>355</v>
      </c>
      <c r="B633">
        <v>448997974</v>
      </c>
      <c r="C633">
        <v>448997967</v>
      </c>
      <c r="D633">
        <v>277946097</v>
      </c>
      <c r="E633">
        <v>1</v>
      </c>
      <c r="F633">
        <v>1</v>
      </c>
      <c r="G633">
        <v>1</v>
      </c>
      <c r="H633">
        <v>2</v>
      </c>
      <c r="I633" t="s">
        <v>1589</v>
      </c>
      <c r="J633" t="s">
        <v>1590</v>
      </c>
      <c r="K633" t="s">
        <v>1591</v>
      </c>
      <c r="L633">
        <v>1368</v>
      </c>
      <c r="N633">
        <v>1011</v>
      </c>
      <c r="O633" t="s">
        <v>1100</v>
      </c>
      <c r="P633" t="s">
        <v>1100</v>
      </c>
      <c r="Q633">
        <v>1</v>
      </c>
      <c r="X633">
        <v>0.85</v>
      </c>
      <c r="Y633">
        <v>0</v>
      </c>
      <c r="Z633">
        <v>99.51</v>
      </c>
      <c r="AA633">
        <v>0</v>
      </c>
      <c r="AB633">
        <v>0</v>
      </c>
      <c r="AC633">
        <v>0</v>
      </c>
      <c r="AD633">
        <v>1</v>
      </c>
      <c r="AE633">
        <v>0</v>
      </c>
      <c r="AF633" t="s">
        <v>3</v>
      </c>
      <c r="AG633">
        <v>0.85</v>
      </c>
      <c r="AH633">
        <v>2</v>
      </c>
      <c r="AI633">
        <v>448997969</v>
      </c>
      <c r="AJ633">
        <v>630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</row>
    <row r="634" spans="1:44" x14ac:dyDescent="0.2">
      <c r="A634">
        <f>ROW(Source!A355)</f>
        <v>355</v>
      </c>
      <c r="B634">
        <v>448997975</v>
      </c>
      <c r="C634">
        <v>448997967</v>
      </c>
      <c r="D634">
        <v>277865475</v>
      </c>
      <c r="E634">
        <v>1</v>
      </c>
      <c r="F634">
        <v>1</v>
      </c>
      <c r="G634">
        <v>1</v>
      </c>
      <c r="H634">
        <v>3</v>
      </c>
      <c r="I634" t="s">
        <v>1210</v>
      </c>
      <c r="J634" t="s">
        <v>1211</v>
      </c>
      <c r="K634" t="s">
        <v>1212</v>
      </c>
      <c r="L634">
        <v>1383</v>
      </c>
      <c r="N634">
        <v>1013</v>
      </c>
      <c r="O634" t="s">
        <v>1213</v>
      </c>
      <c r="P634" t="s">
        <v>1213</v>
      </c>
      <c r="Q634">
        <v>1</v>
      </c>
      <c r="X634">
        <v>0.88</v>
      </c>
      <c r="Y634">
        <v>5.89</v>
      </c>
      <c r="Z634">
        <v>0</v>
      </c>
      <c r="AA634">
        <v>0</v>
      </c>
      <c r="AB634">
        <v>0</v>
      </c>
      <c r="AC634">
        <v>0</v>
      </c>
      <c r="AD634">
        <v>1</v>
      </c>
      <c r="AE634">
        <v>0</v>
      </c>
      <c r="AF634" t="s">
        <v>3</v>
      </c>
      <c r="AG634">
        <v>0.88</v>
      </c>
      <c r="AH634">
        <v>2</v>
      </c>
      <c r="AI634">
        <v>448997970</v>
      </c>
      <c r="AJ634">
        <v>631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</row>
    <row r="635" spans="1:44" x14ac:dyDescent="0.2">
      <c r="A635">
        <f>ROW(Source!A355)</f>
        <v>355</v>
      </c>
      <c r="B635">
        <v>448997976</v>
      </c>
      <c r="C635">
        <v>448997967</v>
      </c>
      <c r="D635">
        <v>277561231</v>
      </c>
      <c r="E635">
        <v>109</v>
      </c>
      <c r="F635">
        <v>1</v>
      </c>
      <c r="G635">
        <v>1</v>
      </c>
      <c r="H635">
        <v>3</v>
      </c>
      <c r="I635" t="s">
        <v>595</v>
      </c>
      <c r="J635" t="s">
        <v>3</v>
      </c>
      <c r="K635" t="s">
        <v>596</v>
      </c>
      <c r="L635">
        <v>1348</v>
      </c>
      <c r="N635">
        <v>1009</v>
      </c>
      <c r="O635" t="s">
        <v>83</v>
      </c>
      <c r="P635" t="s">
        <v>83</v>
      </c>
      <c r="Q635">
        <v>1000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1</v>
      </c>
      <c r="AD635">
        <v>0</v>
      </c>
      <c r="AE635">
        <v>0</v>
      </c>
      <c r="AF635" t="s">
        <v>3</v>
      </c>
      <c r="AG635">
        <v>0</v>
      </c>
      <c r="AH635">
        <v>2</v>
      </c>
      <c r="AI635">
        <v>448997971</v>
      </c>
      <c r="AJ635">
        <v>632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</row>
    <row r="636" spans="1:44" x14ac:dyDescent="0.2">
      <c r="A636">
        <f>ROW(Source!A355)</f>
        <v>355</v>
      </c>
      <c r="B636">
        <v>448997977</v>
      </c>
      <c r="C636">
        <v>448997967</v>
      </c>
      <c r="D636">
        <v>277564205</v>
      </c>
      <c r="E636">
        <v>109</v>
      </c>
      <c r="F636">
        <v>1</v>
      </c>
      <c r="G636">
        <v>1</v>
      </c>
      <c r="H636">
        <v>3</v>
      </c>
      <c r="I636" t="s">
        <v>597</v>
      </c>
      <c r="J636" t="s">
        <v>3</v>
      </c>
      <c r="K636" t="s">
        <v>598</v>
      </c>
      <c r="L636">
        <v>1346</v>
      </c>
      <c r="N636">
        <v>1009</v>
      </c>
      <c r="O636" t="s">
        <v>441</v>
      </c>
      <c r="P636" t="s">
        <v>441</v>
      </c>
      <c r="Q636">
        <v>1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1</v>
      </c>
      <c r="AD636">
        <v>0</v>
      </c>
      <c r="AE636">
        <v>0</v>
      </c>
      <c r="AF636" t="s">
        <v>3</v>
      </c>
      <c r="AG636">
        <v>0</v>
      </c>
      <c r="AH636">
        <v>2</v>
      </c>
      <c r="AI636">
        <v>448997972</v>
      </c>
      <c r="AJ636">
        <v>633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</row>
    <row r="637" spans="1:44" x14ac:dyDescent="0.2">
      <c r="A637">
        <f>ROW(Source!A358)</f>
        <v>358</v>
      </c>
      <c r="B637">
        <v>448997992</v>
      </c>
      <c r="C637">
        <v>448997980</v>
      </c>
      <c r="D637">
        <v>277560305</v>
      </c>
      <c r="E637">
        <v>109</v>
      </c>
      <c r="F637">
        <v>1</v>
      </c>
      <c r="G637">
        <v>1</v>
      </c>
      <c r="H637">
        <v>1</v>
      </c>
      <c r="I637" t="s">
        <v>1493</v>
      </c>
      <c r="J637" t="s">
        <v>3</v>
      </c>
      <c r="K637" t="s">
        <v>1592</v>
      </c>
      <c r="L637">
        <v>1191</v>
      </c>
      <c r="N637">
        <v>1013</v>
      </c>
      <c r="O637" t="s">
        <v>1203</v>
      </c>
      <c r="P637" t="s">
        <v>1203</v>
      </c>
      <c r="Q637">
        <v>1</v>
      </c>
      <c r="X637">
        <v>16.100000000000001</v>
      </c>
      <c r="Y637">
        <v>0</v>
      </c>
      <c r="Z637">
        <v>0</v>
      </c>
      <c r="AA637">
        <v>0</v>
      </c>
      <c r="AB637">
        <v>490.51</v>
      </c>
      <c r="AC637">
        <v>0</v>
      </c>
      <c r="AD637">
        <v>1</v>
      </c>
      <c r="AE637">
        <v>1</v>
      </c>
      <c r="AF637" t="s">
        <v>3</v>
      </c>
      <c r="AG637">
        <v>16.100000000000001</v>
      </c>
      <c r="AH637">
        <v>2</v>
      </c>
      <c r="AI637">
        <v>448997981</v>
      </c>
      <c r="AJ637">
        <v>634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</row>
    <row r="638" spans="1:44" x14ac:dyDescent="0.2">
      <c r="A638">
        <f>ROW(Source!A358)</f>
        <v>358</v>
      </c>
      <c r="B638">
        <v>448997993</v>
      </c>
      <c r="C638">
        <v>448997980</v>
      </c>
      <c r="D638">
        <v>277560491</v>
      </c>
      <c r="E638">
        <v>109</v>
      </c>
      <c r="F638">
        <v>1</v>
      </c>
      <c r="G638">
        <v>1</v>
      </c>
      <c r="H638">
        <v>1</v>
      </c>
      <c r="I638" t="s">
        <v>1204</v>
      </c>
      <c r="J638" t="s">
        <v>3</v>
      </c>
      <c r="K638" t="s">
        <v>1205</v>
      </c>
      <c r="L638">
        <v>1191</v>
      </c>
      <c r="N638">
        <v>1013</v>
      </c>
      <c r="O638" t="s">
        <v>1203</v>
      </c>
      <c r="P638" t="s">
        <v>1203</v>
      </c>
      <c r="Q638">
        <v>1</v>
      </c>
      <c r="X638">
        <v>0.05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1</v>
      </c>
      <c r="AE638">
        <v>2</v>
      </c>
      <c r="AF638" t="s">
        <v>3</v>
      </c>
      <c r="AG638">
        <v>0.05</v>
      </c>
      <c r="AH638">
        <v>2</v>
      </c>
      <c r="AI638">
        <v>448997982</v>
      </c>
      <c r="AJ638">
        <v>635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</row>
    <row r="639" spans="1:44" x14ac:dyDescent="0.2">
      <c r="A639">
        <f>ROW(Source!A358)</f>
        <v>358</v>
      </c>
      <c r="B639">
        <v>448997994</v>
      </c>
      <c r="C639">
        <v>448997980</v>
      </c>
      <c r="D639">
        <v>277945805</v>
      </c>
      <c r="E639">
        <v>1</v>
      </c>
      <c r="F639">
        <v>1</v>
      </c>
      <c r="G639">
        <v>1</v>
      </c>
      <c r="H639">
        <v>2</v>
      </c>
      <c r="I639" t="s">
        <v>1206</v>
      </c>
      <c r="J639" t="s">
        <v>1207</v>
      </c>
      <c r="K639" t="s">
        <v>1208</v>
      </c>
      <c r="L639">
        <v>1368</v>
      </c>
      <c r="N639">
        <v>1011</v>
      </c>
      <c r="O639" t="s">
        <v>1100</v>
      </c>
      <c r="P639" t="s">
        <v>1100</v>
      </c>
      <c r="Q639">
        <v>1</v>
      </c>
      <c r="X639">
        <v>4.5999999999999999E-2</v>
      </c>
      <c r="Y639">
        <v>0</v>
      </c>
      <c r="Z639">
        <v>477.92</v>
      </c>
      <c r="AA639">
        <v>490.51</v>
      </c>
      <c r="AB639">
        <v>0</v>
      </c>
      <c r="AC639">
        <v>0</v>
      </c>
      <c r="AD639">
        <v>1</v>
      </c>
      <c r="AE639">
        <v>0</v>
      </c>
      <c r="AF639" t="s">
        <v>3</v>
      </c>
      <c r="AG639">
        <v>4.5999999999999999E-2</v>
      </c>
      <c r="AH639">
        <v>2</v>
      </c>
      <c r="AI639">
        <v>448997983</v>
      </c>
      <c r="AJ639">
        <v>636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</row>
    <row r="640" spans="1:44" x14ac:dyDescent="0.2">
      <c r="A640">
        <f>ROW(Source!A358)</f>
        <v>358</v>
      </c>
      <c r="B640">
        <v>448997995</v>
      </c>
      <c r="C640">
        <v>448997980</v>
      </c>
      <c r="D640">
        <v>277946018</v>
      </c>
      <c r="E640">
        <v>1</v>
      </c>
      <c r="F640">
        <v>1</v>
      </c>
      <c r="G640">
        <v>1</v>
      </c>
      <c r="H640">
        <v>2</v>
      </c>
      <c r="I640" t="s">
        <v>1308</v>
      </c>
      <c r="J640" t="s">
        <v>1309</v>
      </c>
      <c r="K640" t="s">
        <v>1310</v>
      </c>
      <c r="L640">
        <v>1368</v>
      </c>
      <c r="N640">
        <v>1011</v>
      </c>
      <c r="O640" t="s">
        <v>1100</v>
      </c>
      <c r="P640" t="s">
        <v>1100</v>
      </c>
      <c r="Q640">
        <v>1</v>
      </c>
      <c r="X640">
        <v>6</v>
      </c>
      <c r="Y640">
        <v>0</v>
      </c>
      <c r="Z640">
        <v>4.3499999999999996</v>
      </c>
      <c r="AA640">
        <v>0</v>
      </c>
      <c r="AB640">
        <v>0</v>
      </c>
      <c r="AC640">
        <v>0</v>
      </c>
      <c r="AD640">
        <v>1</v>
      </c>
      <c r="AE640">
        <v>0</v>
      </c>
      <c r="AF640" t="s">
        <v>3</v>
      </c>
      <c r="AG640">
        <v>6</v>
      </c>
      <c r="AH640">
        <v>2</v>
      </c>
      <c r="AI640">
        <v>448997984</v>
      </c>
      <c r="AJ640">
        <v>637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</row>
    <row r="641" spans="1:44" x14ac:dyDescent="0.2">
      <c r="A641">
        <f>ROW(Source!A358)</f>
        <v>358</v>
      </c>
      <c r="B641">
        <v>448997996</v>
      </c>
      <c r="C641">
        <v>448997980</v>
      </c>
      <c r="D641">
        <v>277862499</v>
      </c>
      <c r="E641">
        <v>1</v>
      </c>
      <c r="F641">
        <v>1</v>
      </c>
      <c r="G641">
        <v>1</v>
      </c>
      <c r="H641">
        <v>3</v>
      </c>
      <c r="I641" t="s">
        <v>1593</v>
      </c>
      <c r="J641" t="s">
        <v>1594</v>
      </c>
      <c r="K641" t="s">
        <v>1595</v>
      </c>
      <c r="L641">
        <v>1348</v>
      </c>
      <c r="N641">
        <v>1009</v>
      </c>
      <c r="O641" t="s">
        <v>83</v>
      </c>
      <c r="P641" t="s">
        <v>83</v>
      </c>
      <c r="Q641">
        <v>1000</v>
      </c>
      <c r="X641">
        <v>2E-3</v>
      </c>
      <c r="Y641">
        <v>116448.72</v>
      </c>
      <c r="Z641">
        <v>0</v>
      </c>
      <c r="AA641">
        <v>0</v>
      </c>
      <c r="AB641">
        <v>0</v>
      </c>
      <c r="AC641">
        <v>0</v>
      </c>
      <c r="AD641">
        <v>1</v>
      </c>
      <c r="AE641">
        <v>0</v>
      </c>
      <c r="AF641" t="s">
        <v>3</v>
      </c>
      <c r="AG641">
        <v>2E-3</v>
      </c>
      <c r="AH641">
        <v>2</v>
      </c>
      <c r="AI641">
        <v>448997985</v>
      </c>
      <c r="AJ641">
        <v>638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</row>
    <row r="642" spans="1:44" x14ac:dyDescent="0.2">
      <c r="A642">
        <f>ROW(Source!A358)</f>
        <v>358</v>
      </c>
      <c r="B642">
        <v>448997997</v>
      </c>
      <c r="C642">
        <v>448997980</v>
      </c>
      <c r="D642">
        <v>277862571</v>
      </c>
      <c r="E642">
        <v>1</v>
      </c>
      <c r="F642">
        <v>1</v>
      </c>
      <c r="G642">
        <v>1</v>
      </c>
      <c r="H642">
        <v>3</v>
      </c>
      <c r="I642" t="s">
        <v>1596</v>
      </c>
      <c r="J642" t="s">
        <v>1597</v>
      </c>
      <c r="K642" t="s">
        <v>1598</v>
      </c>
      <c r="L642">
        <v>1348</v>
      </c>
      <c r="N642">
        <v>1009</v>
      </c>
      <c r="O642" t="s">
        <v>83</v>
      </c>
      <c r="P642" t="s">
        <v>83</v>
      </c>
      <c r="Q642">
        <v>1000</v>
      </c>
      <c r="X642">
        <v>4.1599999999999996E-3</v>
      </c>
      <c r="Y642">
        <v>416065.6</v>
      </c>
      <c r="Z642">
        <v>0</v>
      </c>
      <c r="AA642">
        <v>0</v>
      </c>
      <c r="AB642">
        <v>0</v>
      </c>
      <c r="AC642">
        <v>0</v>
      </c>
      <c r="AD642">
        <v>1</v>
      </c>
      <c r="AE642">
        <v>0</v>
      </c>
      <c r="AF642" t="s">
        <v>3</v>
      </c>
      <c r="AG642">
        <v>4.1599999999999996E-3</v>
      </c>
      <c r="AH642">
        <v>2</v>
      </c>
      <c r="AI642">
        <v>448997986</v>
      </c>
      <c r="AJ642">
        <v>639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</row>
    <row r="643" spans="1:44" x14ac:dyDescent="0.2">
      <c r="A643">
        <f>ROW(Source!A358)</f>
        <v>358</v>
      </c>
      <c r="B643">
        <v>448997998</v>
      </c>
      <c r="C643">
        <v>448997980</v>
      </c>
      <c r="D643">
        <v>277862586</v>
      </c>
      <c r="E643">
        <v>1</v>
      </c>
      <c r="F643">
        <v>1</v>
      </c>
      <c r="G643">
        <v>1</v>
      </c>
      <c r="H643">
        <v>3</v>
      </c>
      <c r="I643" t="s">
        <v>1314</v>
      </c>
      <c r="J643" t="s">
        <v>1315</v>
      </c>
      <c r="K643" t="s">
        <v>1316</v>
      </c>
      <c r="L643">
        <v>1339</v>
      </c>
      <c r="N643">
        <v>1007</v>
      </c>
      <c r="O643" t="s">
        <v>49</v>
      </c>
      <c r="P643" t="s">
        <v>49</v>
      </c>
      <c r="Q643">
        <v>1</v>
      </c>
      <c r="X643">
        <v>6</v>
      </c>
      <c r="Y643">
        <v>114.64</v>
      </c>
      <c r="Z643">
        <v>0</v>
      </c>
      <c r="AA643">
        <v>0</v>
      </c>
      <c r="AB643">
        <v>0</v>
      </c>
      <c r="AC643">
        <v>0</v>
      </c>
      <c r="AD643">
        <v>1</v>
      </c>
      <c r="AE643">
        <v>0</v>
      </c>
      <c r="AF643" t="s">
        <v>3</v>
      </c>
      <c r="AG643">
        <v>6</v>
      </c>
      <c r="AH643">
        <v>2</v>
      </c>
      <c r="AI643">
        <v>448997987</v>
      </c>
      <c r="AJ643">
        <v>640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</row>
    <row r="644" spans="1:44" x14ac:dyDescent="0.2">
      <c r="A644">
        <f>ROW(Source!A358)</f>
        <v>358</v>
      </c>
      <c r="B644">
        <v>448997999</v>
      </c>
      <c r="C644">
        <v>448997980</v>
      </c>
      <c r="D644">
        <v>277561231</v>
      </c>
      <c r="E644">
        <v>109</v>
      </c>
      <c r="F644">
        <v>1</v>
      </c>
      <c r="G644">
        <v>1</v>
      </c>
      <c r="H644">
        <v>3</v>
      </c>
      <c r="I644" t="s">
        <v>595</v>
      </c>
      <c r="J644" t="s">
        <v>3</v>
      </c>
      <c r="K644" t="s">
        <v>602</v>
      </c>
      <c r="L644">
        <v>1348</v>
      </c>
      <c r="N644">
        <v>1009</v>
      </c>
      <c r="O644" t="s">
        <v>83</v>
      </c>
      <c r="P644" t="s">
        <v>83</v>
      </c>
      <c r="Q644">
        <v>1000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1</v>
      </c>
      <c r="AD644">
        <v>0</v>
      </c>
      <c r="AE644">
        <v>0</v>
      </c>
      <c r="AF644" t="s">
        <v>3</v>
      </c>
      <c r="AG644">
        <v>0</v>
      </c>
      <c r="AH644">
        <v>2</v>
      </c>
      <c r="AI644">
        <v>448997988</v>
      </c>
      <c r="AJ644">
        <v>641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</row>
    <row r="645" spans="1:44" x14ac:dyDescent="0.2">
      <c r="A645">
        <f>ROW(Source!A358)</f>
        <v>358</v>
      </c>
      <c r="B645">
        <v>448998000</v>
      </c>
      <c r="C645">
        <v>448997980</v>
      </c>
      <c r="D645">
        <v>277896809</v>
      </c>
      <c r="E645">
        <v>1</v>
      </c>
      <c r="F645">
        <v>1</v>
      </c>
      <c r="G645">
        <v>1</v>
      </c>
      <c r="H645">
        <v>3</v>
      </c>
      <c r="I645" t="s">
        <v>1435</v>
      </c>
      <c r="J645" t="s">
        <v>1436</v>
      </c>
      <c r="K645" t="s">
        <v>1437</v>
      </c>
      <c r="L645">
        <v>1348</v>
      </c>
      <c r="N645">
        <v>1009</v>
      </c>
      <c r="O645" t="s">
        <v>83</v>
      </c>
      <c r="P645" t="s">
        <v>83</v>
      </c>
      <c r="Q645">
        <v>1000</v>
      </c>
      <c r="X645">
        <v>5.0000000000000002E-5</v>
      </c>
      <c r="Y645">
        <v>1138785.8500000001</v>
      </c>
      <c r="Z645">
        <v>0</v>
      </c>
      <c r="AA645">
        <v>0</v>
      </c>
      <c r="AB645">
        <v>0</v>
      </c>
      <c r="AC645">
        <v>0</v>
      </c>
      <c r="AD645">
        <v>1</v>
      </c>
      <c r="AE645">
        <v>0</v>
      </c>
      <c r="AF645" t="s">
        <v>3</v>
      </c>
      <c r="AG645">
        <v>5.0000000000000002E-5</v>
      </c>
      <c r="AH645">
        <v>2</v>
      </c>
      <c r="AI645">
        <v>448997989</v>
      </c>
      <c r="AJ645">
        <v>642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</row>
    <row r="646" spans="1:44" x14ac:dyDescent="0.2">
      <c r="A646">
        <f>ROW(Source!A358)</f>
        <v>358</v>
      </c>
      <c r="B646">
        <v>448998001</v>
      </c>
      <c r="C646">
        <v>448997980</v>
      </c>
      <c r="D646">
        <v>277896835</v>
      </c>
      <c r="E646">
        <v>1</v>
      </c>
      <c r="F646">
        <v>1</v>
      </c>
      <c r="G646">
        <v>1</v>
      </c>
      <c r="H646">
        <v>3</v>
      </c>
      <c r="I646" t="s">
        <v>1347</v>
      </c>
      <c r="J646" t="s">
        <v>1348</v>
      </c>
      <c r="K646" t="s">
        <v>1349</v>
      </c>
      <c r="L646">
        <v>1348</v>
      </c>
      <c r="N646">
        <v>1009</v>
      </c>
      <c r="O646" t="s">
        <v>83</v>
      </c>
      <c r="P646" t="s">
        <v>83</v>
      </c>
      <c r="Q646">
        <v>1000</v>
      </c>
      <c r="X646">
        <v>2.0000000000000002E-5</v>
      </c>
      <c r="Y646">
        <v>98526.45</v>
      </c>
      <c r="Z646">
        <v>0</v>
      </c>
      <c r="AA646">
        <v>0</v>
      </c>
      <c r="AB646">
        <v>0</v>
      </c>
      <c r="AC646">
        <v>0</v>
      </c>
      <c r="AD646">
        <v>1</v>
      </c>
      <c r="AE646">
        <v>0</v>
      </c>
      <c r="AF646" t="s">
        <v>3</v>
      </c>
      <c r="AG646">
        <v>2.0000000000000002E-5</v>
      </c>
      <c r="AH646">
        <v>2</v>
      </c>
      <c r="AI646">
        <v>448997990</v>
      </c>
      <c r="AJ646">
        <v>643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</row>
    <row r="647" spans="1:44" x14ac:dyDescent="0.2">
      <c r="A647">
        <f>ROW(Source!A358)</f>
        <v>358</v>
      </c>
      <c r="B647">
        <v>448998002</v>
      </c>
      <c r="C647">
        <v>448997980</v>
      </c>
      <c r="D647">
        <v>277896890</v>
      </c>
      <c r="E647">
        <v>1</v>
      </c>
      <c r="F647">
        <v>1</v>
      </c>
      <c r="G647">
        <v>1</v>
      </c>
      <c r="H647">
        <v>3</v>
      </c>
      <c r="I647" t="s">
        <v>1599</v>
      </c>
      <c r="J647" t="s">
        <v>1600</v>
      </c>
      <c r="K647" t="s">
        <v>1601</v>
      </c>
      <c r="L647">
        <v>1346</v>
      </c>
      <c r="N647">
        <v>1009</v>
      </c>
      <c r="O647" t="s">
        <v>441</v>
      </c>
      <c r="P647" t="s">
        <v>441</v>
      </c>
      <c r="Q647">
        <v>1</v>
      </c>
      <c r="X647">
        <v>1.4</v>
      </c>
      <c r="Y647">
        <v>36.04</v>
      </c>
      <c r="Z647">
        <v>0</v>
      </c>
      <c r="AA647">
        <v>0</v>
      </c>
      <c r="AB647">
        <v>0</v>
      </c>
      <c r="AC647">
        <v>0</v>
      </c>
      <c r="AD647">
        <v>1</v>
      </c>
      <c r="AE647">
        <v>0</v>
      </c>
      <c r="AF647" t="s">
        <v>3</v>
      </c>
      <c r="AG647">
        <v>1.4</v>
      </c>
      <c r="AH647">
        <v>2</v>
      </c>
      <c r="AI647">
        <v>448997991</v>
      </c>
      <c r="AJ647">
        <v>644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</row>
    <row r="648" spans="1:44" x14ac:dyDescent="0.2">
      <c r="A648">
        <f>ROW(Source!A360)</f>
        <v>360</v>
      </c>
      <c r="B648">
        <v>448998012</v>
      </c>
      <c r="C648">
        <v>448998004</v>
      </c>
      <c r="D648">
        <v>277560270</v>
      </c>
      <c r="E648">
        <v>109</v>
      </c>
      <c r="F648">
        <v>1</v>
      </c>
      <c r="G648">
        <v>1</v>
      </c>
      <c r="H648">
        <v>1</v>
      </c>
      <c r="I648" t="s">
        <v>1523</v>
      </c>
      <c r="J648" t="s">
        <v>3</v>
      </c>
      <c r="K648" t="s">
        <v>1524</v>
      </c>
      <c r="L648">
        <v>1191</v>
      </c>
      <c r="N648">
        <v>1013</v>
      </c>
      <c r="O648" t="s">
        <v>1203</v>
      </c>
      <c r="P648" t="s">
        <v>1203</v>
      </c>
      <c r="Q648">
        <v>1</v>
      </c>
      <c r="X648">
        <v>155.87</v>
      </c>
      <c r="Y648">
        <v>0</v>
      </c>
      <c r="Z648">
        <v>0</v>
      </c>
      <c r="AA648">
        <v>0</v>
      </c>
      <c r="AB648">
        <v>428.28</v>
      </c>
      <c r="AC648">
        <v>0</v>
      </c>
      <c r="AD648">
        <v>1</v>
      </c>
      <c r="AE648">
        <v>1</v>
      </c>
      <c r="AF648" t="s">
        <v>3</v>
      </c>
      <c r="AG648">
        <v>155.87</v>
      </c>
      <c r="AH648">
        <v>2</v>
      </c>
      <c r="AI648">
        <v>448998005</v>
      </c>
      <c r="AJ648">
        <v>645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</row>
    <row r="649" spans="1:44" x14ac:dyDescent="0.2">
      <c r="A649">
        <f>ROW(Source!A360)</f>
        <v>360</v>
      </c>
      <c r="B649">
        <v>448998013</v>
      </c>
      <c r="C649">
        <v>448998004</v>
      </c>
      <c r="D649">
        <v>277560491</v>
      </c>
      <c r="E649">
        <v>109</v>
      </c>
      <c r="F649">
        <v>1</v>
      </c>
      <c r="G649">
        <v>1</v>
      </c>
      <c r="H649">
        <v>1</v>
      </c>
      <c r="I649" t="s">
        <v>1204</v>
      </c>
      <c r="J649" t="s">
        <v>3</v>
      </c>
      <c r="K649" t="s">
        <v>1205</v>
      </c>
      <c r="L649">
        <v>1191</v>
      </c>
      <c r="N649">
        <v>1013</v>
      </c>
      <c r="O649" t="s">
        <v>1203</v>
      </c>
      <c r="P649" t="s">
        <v>1203</v>
      </c>
      <c r="Q649">
        <v>1</v>
      </c>
      <c r="X649">
        <v>39.76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1</v>
      </c>
      <c r="AE649">
        <v>2</v>
      </c>
      <c r="AF649" t="s">
        <v>3</v>
      </c>
      <c r="AG649">
        <v>39.76</v>
      </c>
      <c r="AH649">
        <v>2</v>
      </c>
      <c r="AI649">
        <v>448998006</v>
      </c>
      <c r="AJ649">
        <v>646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</row>
    <row r="650" spans="1:44" x14ac:dyDescent="0.2">
      <c r="A650">
        <f>ROW(Source!A360)</f>
        <v>360</v>
      </c>
      <c r="B650">
        <v>448998014</v>
      </c>
      <c r="C650">
        <v>448998004</v>
      </c>
      <c r="D650">
        <v>277944032</v>
      </c>
      <c r="E650">
        <v>1</v>
      </c>
      <c r="F650">
        <v>1</v>
      </c>
      <c r="G650">
        <v>1</v>
      </c>
      <c r="H650">
        <v>2</v>
      </c>
      <c r="I650" t="s">
        <v>1546</v>
      </c>
      <c r="J650" t="s">
        <v>1547</v>
      </c>
      <c r="K650" t="s">
        <v>1548</v>
      </c>
      <c r="L650">
        <v>1368</v>
      </c>
      <c r="N650">
        <v>1011</v>
      </c>
      <c r="O650" t="s">
        <v>1100</v>
      </c>
      <c r="P650" t="s">
        <v>1100</v>
      </c>
      <c r="Q650">
        <v>1</v>
      </c>
      <c r="X650">
        <v>0.66</v>
      </c>
      <c r="Y650">
        <v>0</v>
      </c>
      <c r="Z650">
        <v>1299.6400000000001</v>
      </c>
      <c r="AA650">
        <v>658.89</v>
      </c>
      <c r="AB650">
        <v>0</v>
      </c>
      <c r="AC650">
        <v>0</v>
      </c>
      <c r="AD650">
        <v>1</v>
      </c>
      <c r="AE650">
        <v>0</v>
      </c>
      <c r="AF650" t="s">
        <v>3</v>
      </c>
      <c r="AG650">
        <v>0.66</v>
      </c>
      <c r="AH650">
        <v>2</v>
      </c>
      <c r="AI650">
        <v>448998007</v>
      </c>
      <c r="AJ650">
        <v>647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</row>
    <row r="651" spans="1:44" x14ac:dyDescent="0.2">
      <c r="A651">
        <f>ROW(Source!A360)</f>
        <v>360</v>
      </c>
      <c r="B651">
        <v>448998015</v>
      </c>
      <c r="C651">
        <v>448998004</v>
      </c>
      <c r="D651">
        <v>277944622</v>
      </c>
      <c r="E651">
        <v>1</v>
      </c>
      <c r="F651">
        <v>1</v>
      </c>
      <c r="G651">
        <v>1</v>
      </c>
      <c r="H651">
        <v>2</v>
      </c>
      <c r="I651" t="s">
        <v>1220</v>
      </c>
      <c r="J651" t="s">
        <v>1221</v>
      </c>
      <c r="K651" t="s">
        <v>1222</v>
      </c>
      <c r="L651">
        <v>1368</v>
      </c>
      <c r="N651">
        <v>1011</v>
      </c>
      <c r="O651" t="s">
        <v>1100</v>
      </c>
      <c r="P651" t="s">
        <v>1100</v>
      </c>
      <c r="Q651">
        <v>1</v>
      </c>
      <c r="X651">
        <v>38.93</v>
      </c>
      <c r="Y651">
        <v>0</v>
      </c>
      <c r="Z651">
        <v>1551.19</v>
      </c>
      <c r="AA651">
        <v>658.89</v>
      </c>
      <c r="AB651">
        <v>0</v>
      </c>
      <c r="AC651">
        <v>0</v>
      </c>
      <c r="AD651">
        <v>1</v>
      </c>
      <c r="AE651">
        <v>0</v>
      </c>
      <c r="AF651" t="s">
        <v>3</v>
      </c>
      <c r="AG651">
        <v>38.93</v>
      </c>
      <c r="AH651">
        <v>2</v>
      </c>
      <c r="AI651">
        <v>448998008</v>
      </c>
      <c r="AJ651">
        <v>648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</row>
    <row r="652" spans="1:44" x14ac:dyDescent="0.2">
      <c r="A652">
        <f>ROW(Source!A360)</f>
        <v>360</v>
      </c>
      <c r="B652">
        <v>448998016</v>
      </c>
      <c r="C652">
        <v>448998004</v>
      </c>
      <c r="D652">
        <v>277944840</v>
      </c>
      <c r="E652">
        <v>1</v>
      </c>
      <c r="F652">
        <v>1</v>
      </c>
      <c r="G652">
        <v>1</v>
      </c>
      <c r="H652">
        <v>2</v>
      </c>
      <c r="I652" t="s">
        <v>1364</v>
      </c>
      <c r="J652" t="s">
        <v>1365</v>
      </c>
      <c r="K652" t="s">
        <v>1366</v>
      </c>
      <c r="L652">
        <v>1368</v>
      </c>
      <c r="N652">
        <v>1011</v>
      </c>
      <c r="O652" t="s">
        <v>1100</v>
      </c>
      <c r="P652" t="s">
        <v>1100</v>
      </c>
      <c r="Q652">
        <v>1</v>
      </c>
      <c r="X652">
        <v>0.17</v>
      </c>
      <c r="Y652">
        <v>0</v>
      </c>
      <c r="Z652">
        <v>1558.39</v>
      </c>
      <c r="AA652">
        <v>563.72</v>
      </c>
      <c r="AB652">
        <v>0</v>
      </c>
      <c r="AC652">
        <v>0</v>
      </c>
      <c r="AD652">
        <v>1</v>
      </c>
      <c r="AE652">
        <v>0</v>
      </c>
      <c r="AF652" t="s">
        <v>3</v>
      </c>
      <c r="AG652">
        <v>0.17</v>
      </c>
      <c r="AH652">
        <v>2</v>
      </c>
      <c r="AI652">
        <v>448998009</v>
      </c>
      <c r="AJ652">
        <v>649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</row>
    <row r="653" spans="1:44" x14ac:dyDescent="0.2">
      <c r="A653">
        <f>ROW(Source!A360)</f>
        <v>360</v>
      </c>
      <c r="B653">
        <v>448998017</v>
      </c>
      <c r="C653">
        <v>448998004</v>
      </c>
      <c r="D653">
        <v>277870297</v>
      </c>
      <c r="E653">
        <v>1</v>
      </c>
      <c r="F653">
        <v>1</v>
      </c>
      <c r="G653">
        <v>1</v>
      </c>
      <c r="H653">
        <v>3</v>
      </c>
      <c r="I653" t="s">
        <v>1498</v>
      </c>
      <c r="J653" t="s">
        <v>1499</v>
      </c>
      <c r="K653" t="s">
        <v>1500</v>
      </c>
      <c r="L653">
        <v>1339</v>
      </c>
      <c r="N653">
        <v>1007</v>
      </c>
      <c r="O653" t="s">
        <v>49</v>
      </c>
      <c r="P653" t="s">
        <v>49</v>
      </c>
      <c r="Q653">
        <v>1</v>
      </c>
      <c r="X653">
        <v>2.5299999999999998</v>
      </c>
      <c r="Y653">
        <v>767.69</v>
      </c>
      <c r="Z653">
        <v>0</v>
      </c>
      <c r="AA653">
        <v>0</v>
      </c>
      <c r="AB653">
        <v>0</v>
      </c>
      <c r="AC653">
        <v>0</v>
      </c>
      <c r="AD653">
        <v>1</v>
      </c>
      <c r="AE653">
        <v>0</v>
      </c>
      <c r="AF653" t="s">
        <v>3</v>
      </c>
      <c r="AG653">
        <v>2.5299999999999998</v>
      </c>
      <c r="AH653">
        <v>2</v>
      </c>
      <c r="AI653">
        <v>448998010</v>
      </c>
      <c r="AJ653">
        <v>650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</row>
    <row r="654" spans="1:44" x14ac:dyDescent="0.2">
      <c r="A654">
        <f>ROW(Source!A360)</f>
        <v>360</v>
      </c>
      <c r="B654">
        <v>448998018</v>
      </c>
      <c r="C654">
        <v>448998004</v>
      </c>
      <c r="D654">
        <v>277561902</v>
      </c>
      <c r="E654">
        <v>109</v>
      </c>
      <c r="F654">
        <v>1</v>
      </c>
      <c r="G654">
        <v>1</v>
      </c>
      <c r="H654">
        <v>3</v>
      </c>
      <c r="I654" t="s">
        <v>606</v>
      </c>
      <c r="J654" t="s">
        <v>3</v>
      </c>
      <c r="K654" t="s">
        <v>607</v>
      </c>
      <c r="L654">
        <v>1339</v>
      </c>
      <c r="N654">
        <v>1007</v>
      </c>
      <c r="O654" t="s">
        <v>49</v>
      </c>
      <c r="P654" t="s">
        <v>49</v>
      </c>
      <c r="Q654">
        <v>1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1</v>
      </c>
      <c r="AD654">
        <v>0</v>
      </c>
      <c r="AE654">
        <v>0</v>
      </c>
      <c r="AF654" t="s">
        <v>3</v>
      </c>
      <c r="AG654">
        <v>0</v>
      </c>
      <c r="AH654">
        <v>2</v>
      </c>
      <c r="AI654">
        <v>448998011</v>
      </c>
      <c r="AJ654">
        <v>651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</row>
    <row r="655" spans="1:44" x14ac:dyDescent="0.2">
      <c r="A655">
        <f>ROW(Source!A362)</f>
        <v>362</v>
      </c>
      <c r="B655">
        <v>448998030</v>
      </c>
      <c r="C655">
        <v>448998020</v>
      </c>
      <c r="D655">
        <v>277560250</v>
      </c>
      <c r="E655">
        <v>109</v>
      </c>
      <c r="F655">
        <v>1</v>
      </c>
      <c r="G655">
        <v>1</v>
      </c>
      <c r="H655">
        <v>1</v>
      </c>
      <c r="I655" t="s">
        <v>1602</v>
      </c>
      <c r="J655" t="s">
        <v>3</v>
      </c>
      <c r="K655" t="s">
        <v>1603</v>
      </c>
      <c r="L655">
        <v>1191</v>
      </c>
      <c r="N655">
        <v>1013</v>
      </c>
      <c r="O655" t="s">
        <v>1203</v>
      </c>
      <c r="P655" t="s">
        <v>1203</v>
      </c>
      <c r="Q655">
        <v>1</v>
      </c>
      <c r="X655">
        <v>21.6</v>
      </c>
      <c r="Y655">
        <v>0</v>
      </c>
      <c r="Z655">
        <v>0</v>
      </c>
      <c r="AA655">
        <v>0</v>
      </c>
      <c r="AB655">
        <v>409.98</v>
      </c>
      <c r="AC655">
        <v>0</v>
      </c>
      <c r="AD655">
        <v>1</v>
      </c>
      <c r="AE655">
        <v>1</v>
      </c>
      <c r="AF655" t="s">
        <v>3</v>
      </c>
      <c r="AG655">
        <v>21.6</v>
      </c>
      <c r="AH655">
        <v>2</v>
      </c>
      <c r="AI655">
        <v>448998021</v>
      </c>
      <c r="AJ655">
        <v>652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</row>
    <row r="656" spans="1:44" x14ac:dyDescent="0.2">
      <c r="A656">
        <f>ROW(Source!A362)</f>
        <v>362</v>
      </c>
      <c r="B656">
        <v>448998031</v>
      </c>
      <c r="C656">
        <v>448998020</v>
      </c>
      <c r="D656">
        <v>277560491</v>
      </c>
      <c r="E656">
        <v>109</v>
      </c>
      <c r="F656">
        <v>1</v>
      </c>
      <c r="G656">
        <v>1</v>
      </c>
      <c r="H656">
        <v>1</v>
      </c>
      <c r="I656" t="s">
        <v>1204</v>
      </c>
      <c r="J656" t="s">
        <v>3</v>
      </c>
      <c r="K656" t="s">
        <v>1205</v>
      </c>
      <c r="L656">
        <v>1191</v>
      </c>
      <c r="N656">
        <v>1013</v>
      </c>
      <c r="O656" t="s">
        <v>1203</v>
      </c>
      <c r="P656" t="s">
        <v>1203</v>
      </c>
      <c r="Q656">
        <v>1</v>
      </c>
      <c r="X656">
        <v>20.6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1</v>
      </c>
      <c r="AE656">
        <v>2</v>
      </c>
      <c r="AF656" t="s">
        <v>3</v>
      </c>
      <c r="AG656">
        <v>20.6</v>
      </c>
      <c r="AH656">
        <v>2</v>
      </c>
      <c r="AI656">
        <v>448998022</v>
      </c>
      <c r="AJ656">
        <v>653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</row>
    <row r="657" spans="1:44" x14ac:dyDescent="0.2">
      <c r="A657">
        <f>ROW(Source!A362)</f>
        <v>362</v>
      </c>
      <c r="B657">
        <v>448998032</v>
      </c>
      <c r="C657">
        <v>448998020</v>
      </c>
      <c r="D657">
        <v>277944019</v>
      </c>
      <c r="E657">
        <v>1</v>
      </c>
      <c r="F657">
        <v>1</v>
      </c>
      <c r="G657">
        <v>1</v>
      </c>
      <c r="H657">
        <v>2</v>
      </c>
      <c r="I657" t="s">
        <v>1604</v>
      </c>
      <c r="J657" t="s">
        <v>1605</v>
      </c>
      <c r="K657" t="s">
        <v>1606</v>
      </c>
      <c r="L657">
        <v>1368</v>
      </c>
      <c r="N657">
        <v>1011</v>
      </c>
      <c r="O657" t="s">
        <v>1100</v>
      </c>
      <c r="P657" t="s">
        <v>1100</v>
      </c>
      <c r="Q657">
        <v>1</v>
      </c>
      <c r="X657">
        <v>2.59</v>
      </c>
      <c r="Y657">
        <v>0</v>
      </c>
      <c r="Z657">
        <v>887.54</v>
      </c>
      <c r="AA657">
        <v>658.89</v>
      </c>
      <c r="AB657">
        <v>0</v>
      </c>
      <c r="AC657">
        <v>0</v>
      </c>
      <c r="AD657">
        <v>1</v>
      </c>
      <c r="AE657">
        <v>0</v>
      </c>
      <c r="AF657" t="s">
        <v>3</v>
      </c>
      <c r="AG657">
        <v>2.59</v>
      </c>
      <c r="AH657">
        <v>2</v>
      </c>
      <c r="AI657">
        <v>448998023</v>
      </c>
      <c r="AJ657">
        <v>654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</row>
    <row r="658" spans="1:44" x14ac:dyDescent="0.2">
      <c r="A658">
        <f>ROW(Source!A362)</f>
        <v>362</v>
      </c>
      <c r="B658">
        <v>448998033</v>
      </c>
      <c r="C658">
        <v>448998020</v>
      </c>
      <c r="D658">
        <v>277944032</v>
      </c>
      <c r="E658">
        <v>1</v>
      </c>
      <c r="F658">
        <v>1</v>
      </c>
      <c r="G658">
        <v>1</v>
      </c>
      <c r="H658">
        <v>2</v>
      </c>
      <c r="I658" t="s">
        <v>1546</v>
      </c>
      <c r="J658" t="s">
        <v>1547</v>
      </c>
      <c r="K658" t="s">
        <v>1548</v>
      </c>
      <c r="L658">
        <v>1368</v>
      </c>
      <c r="N658">
        <v>1011</v>
      </c>
      <c r="O658" t="s">
        <v>1100</v>
      </c>
      <c r="P658" t="s">
        <v>1100</v>
      </c>
      <c r="Q658">
        <v>1</v>
      </c>
      <c r="X658">
        <v>2.2999999999999998</v>
      </c>
      <c r="Y658">
        <v>0</v>
      </c>
      <c r="Z658">
        <v>1299.6400000000001</v>
      </c>
      <c r="AA658">
        <v>658.89</v>
      </c>
      <c r="AB658">
        <v>0</v>
      </c>
      <c r="AC658">
        <v>0</v>
      </c>
      <c r="AD658">
        <v>1</v>
      </c>
      <c r="AE658">
        <v>0</v>
      </c>
      <c r="AF658" t="s">
        <v>3</v>
      </c>
      <c r="AG658">
        <v>2.2999999999999998</v>
      </c>
      <c r="AH658">
        <v>2</v>
      </c>
      <c r="AI658">
        <v>448998024</v>
      </c>
      <c r="AJ658">
        <v>655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</row>
    <row r="659" spans="1:44" x14ac:dyDescent="0.2">
      <c r="A659">
        <f>ROW(Source!A362)</f>
        <v>362</v>
      </c>
      <c r="B659">
        <v>448998034</v>
      </c>
      <c r="C659">
        <v>448998020</v>
      </c>
      <c r="D659">
        <v>277944840</v>
      </c>
      <c r="E659">
        <v>1</v>
      </c>
      <c r="F659">
        <v>1</v>
      </c>
      <c r="G659">
        <v>1</v>
      </c>
      <c r="H659">
        <v>2</v>
      </c>
      <c r="I659" t="s">
        <v>1364</v>
      </c>
      <c r="J659" t="s">
        <v>1365</v>
      </c>
      <c r="K659" t="s">
        <v>1366</v>
      </c>
      <c r="L659">
        <v>1368</v>
      </c>
      <c r="N659">
        <v>1011</v>
      </c>
      <c r="O659" t="s">
        <v>1100</v>
      </c>
      <c r="P659" t="s">
        <v>1100</v>
      </c>
      <c r="Q659">
        <v>1</v>
      </c>
      <c r="X659">
        <v>2.46</v>
      </c>
      <c r="Y659">
        <v>0</v>
      </c>
      <c r="Z659">
        <v>1558.39</v>
      </c>
      <c r="AA659">
        <v>563.72</v>
      </c>
      <c r="AB659">
        <v>0</v>
      </c>
      <c r="AC659">
        <v>0</v>
      </c>
      <c r="AD659">
        <v>1</v>
      </c>
      <c r="AE659">
        <v>0</v>
      </c>
      <c r="AF659" t="s">
        <v>3</v>
      </c>
      <c r="AG659">
        <v>2.46</v>
      </c>
      <c r="AH659">
        <v>2</v>
      </c>
      <c r="AI659">
        <v>448998025</v>
      </c>
      <c r="AJ659">
        <v>656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</row>
    <row r="660" spans="1:44" x14ac:dyDescent="0.2">
      <c r="A660">
        <f>ROW(Source!A362)</f>
        <v>362</v>
      </c>
      <c r="B660">
        <v>448998035</v>
      </c>
      <c r="C660">
        <v>448998020</v>
      </c>
      <c r="D660">
        <v>277945124</v>
      </c>
      <c r="E660">
        <v>1</v>
      </c>
      <c r="F660">
        <v>1</v>
      </c>
      <c r="G660">
        <v>1</v>
      </c>
      <c r="H660">
        <v>2</v>
      </c>
      <c r="I660" t="s">
        <v>1607</v>
      </c>
      <c r="J660" t="s">
        <v>1608</v>
      </c>
      <c r="K660" t="s">
        <v>1609</v>
      </c>
      <c r="L660">
        <v>1368</v>
      </c>
      <c r="N660">
        <v>1011</v>
      </c>
      <c r="O660" t="s">
        <v>1100</v>
      </c>
      <c r="P660" t="s">
        <v>1100</v>
      </c>
      <c r="Q660">
        <v>1</v>
      </c>
      <c r="X660">
        <v>12.21</v>
      </c>
      <c r="Y660">
        <v>0</v>
      </c>
      <c r="Z660">
        <v>2391.6</v>
      </c>
      <c r="AA660">
        <v>658.89</v>
      </c>
      <c r="AB660">
        <v>0</v>
      </c>
      <c r="AC660">
        <v>0</v>
      </c>
      <c r="AD660">
        <v>1</v>
      </c>
      <c r="AE660">
        <v>0</v>
      </c>
      <c r="AF660" t="s">
        <v>3</v>
      </c>
      <c r="AG660">
        <v>12.21</v>
      </c>
      <c r="AH660">
        <v>2</v>
      </c>
      <c r="AI660">
        <v>448998026</v>
      </c>
      <c r="AJ660">
        <v>657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</row>
    <row r="661" spans="1:44" x14ac:dyDescent="0.2">
      <c r="A661">
        <f>ROW(Source!A362)</f>
        <v>362</v>
      </c>
      <c r="B661">
        <v>448998036</v>
      </c>
      <c r="C661">
        <v>448998020</v>
      </c>
      <c r="D661">
        <v>277945730</v>
      </c>
      <c r="E661">
        <v>1</v>
      </c>
      <c r="F661">
        <v>1</v>
      </c>
      <c r="G661">
        <v>1</v>
      </c>
      <c r="H661">
        <v>2</v>
      </c>
      <c r="I661" t="s">
        <v>1610</v>
      </c>
      <c r="J661" t="s">
        <v>1611</v>
      </c>
      <c r="K661" t="s">
        <v>1612</v>
      </c>
      <c r="L661">
        <v>1368</v>
      </c>
      <c r="N661">
        <v>1011</v>
      </c>
      <c r="O661" t="s">
        <v>1100</v>
      </c>
      <c r="P661" t="s">
        <v>1100</v>
      </c>
      <c r="Q661">
        <v>1</v>
      </c>
      <c r="X661">
        <v>1.04</v>
      </c>
      <c r="Y661">
        <v>0</v>
      </c>
      <c r="Z661">
        <v>1043.1400000000001</v>
      </c>
      <c r="AA661">
        <v>490.51</v>
      </c>
      <c r="AB661">
        <v>0</v>
      </c>
      <c r="AC661">
        <v>0</v>
      </c>
      <c r="AD661">
        <v>1</v>
      </c>
      <c r="AE661">
        <v>0</v>
      </c>
      <c r="AF661" t="s">
        <v>3</v>
      </c>
      <c r="AG661">
        <v>1.04</v>
      </c>
      <c r="AH661">
        <v>2</v>
      </c>
      <c r="AI661">
        <v>448998027</v>
      </c>
      <c r="AJ661">
        <v>658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</row>
    <row r="662" spans="1:44" x14ac:dyDescent="0.2">
      <c r="A662">
        <f>ROW(Source!A362)</f>
        <v>362</v>
      </c>
      <c r="B662">
        <v>448998037</v>
      </c>
      <c r="C662">
        <v>448998020</v>
      </c>
      <c r="D662">
        <v>277865463</v>
      </c>
      <c r="E662">
        <v>1</v>
      </c>
      <c r="F662">
        <v>1</v>
      </c>
      <c r="G662">
        <v>1</v>
      </c>
      <c r="H662">
        <v>3</v>
      </c>
      <c r="I662" t="s">
        <v>1367</v>
      </c>
      <c r="J662" t="s">
        <v>1368</v>
      </c>
      <c r="K662" t="s">
        <v>1369</v>
      </c>
      <c r="L662">
        <v>1339</v>
      </c>
      <c r="N662">
        <v>1007</v>
      </c>
      <c r="O662" t="s">
        <v>49</v>
      </c>
      <c r="P662" t="s">
        <v>49</v>
      </c>
      <c r="Q662">
        <v>1</v>
      </c>
      <c r="X662">
        <v>7</v>
      </c>
      <c r="Y662">
        <v>35.71</v>
      </c>
      <c r="Z662">
        <v>0</v>
      </c>
      <c r="AA662">
        <v>0</v>
      </c>
      <c r="AB662">
        <v>0</v>
      </c>
      <c r="AC662">
        <v>0</v>
      </c>
      <c r="AD662">
        <v>1</v>
      </c>
      <c r="AE662">
        <v>0</v>
      </c>
      <c r="AF662" t="s">
        <v>135</v>
      </c>
      <c r="AG662">
        <v>0</v>
      </c>
      <c r="AH662">
        <v>2</v>
      </c>
      <c r="AI662">
        <v>448998028</v>
      </c>
      <c r="AJ662">
        <v>659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</row>
    <row r="663" spans="1:44" x14ac:dyDescent="0.2">
      <c r="A663">
        <f>ROW(Source!A362)</f>
        <v>362</v>
      </c>
      <c r="B663">
        <v>448998038</v>
      </c>
      <c r="C663">
        <v>448998020</v>
      </c>
      <c r="D663">
        <v>277561566</v>
      </c>
      <c r="E663">
        <v>109</v>
      </c>
      <c r="F663">
        <v>1</v>
      </c>
      <c r="G663">
        <v>1</v>
      </c>
      <c r="H663">
        <v>3</v>
      </c>
      <c r="I663" t="s">
        <v>550</v>
      </c>
      <c r="J663" t="s">
        <v>3</v>
      </c>
      <c r="K663" t="s">
        <v>611</v>
      </c>
      <c r="L663">
        <v>1339</v>
      </c>
      <c r="N663">
        <v>1007</v>
      </c>
      <c r="O663" t="s">
        <v>49</v>
      </c>
      <c r="P663" t="s">
        <v>49</v>
      </c>
      <c r="Q663">
        <v>1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1</v>
      </c>
      <c r="AD663">
        <v>0</v>
      </c>
      <c r="AE663">
        <v>0</v>
      </c>
      <c r="AF663" t="s">
        <v>135</v>
      </c>
      <c r="AG663">
        <v>0</v>
      </c>
      <c r="AH663">
        <v>2</v>
      </c>
      <c r="AI663">
        <v>448998029</v>
      </c>
      <c r="AJ663">
        <v>660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</row>
    <row r="664" spans="1:44" x14ac:dyDescent="0.2">
      <c r="A664">
        <f>ROW(Source!A364)</f>
        <v>364</v>
      </c>
      <c r="B664">
        <v>448998053</v>
      </c>
      <c r="C664">
        <v>448998040</v>
      </c>
      <c r="D664">
        <v>277560257</v>
      </c>
      <c r="E664">
        <v>109</v>
      </c>
      <c r="F664">
        <v>1</v>
      </c>
      <c r="G664">
        <v>1</v>
      </c>
      <c r="H664">
        <v>1</v>
      </c>
      <c r="I664" t="s">
        <v>1613</v>
      </c>
      <c r="J664" t="s">
        <v>3</v>
      </c>
      <c r="K664" t="s">
        <v>1614</v>
      </c>
      <c r="L664">
        <v>1191</v>
      </c>
      <c r="N664">
        <v>1013</v>
      </c>
      <c r="O664" t="s">
        <v>1203</v>
      </c>
      <c r="P664" t="s">
        <v>1203</v>
      </c>
      <c r="Q664">
        <v>1</v>
      </c>
      <c r="X664">
        <v>33</v>
      </c>
      <c r="Y664">
        <v>0</v>
      </c>
      <c r="Z664">
        <v>0</v>
      </c>
      <c r="AA664">
        <v>0</v>
      </c>
      <c r="AB664">
        <v>417.3</v>
      </c>
      <c r="AC664">
        <v>0</v>
      </c>
      <c r="AD664">
        <v>1</v>
      </c>
      <c r="AE664">
        <v>1</v>
      </c>
      <c r="AF664" t="s">
        <v>3</v>
      </c>
      <c r="AG664">
        <v>33</v>
      </c>
      <c r="AH664">
        <v>2</v>
      </c>
      <c r="AI664">
        <v>448998041</v>
      </c>
      <c r="AJ664">
        <v>661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</row>
    <row r="665" spans="1:44" x14ac:dyDescent="0.2">
      <c r="A665">
        <f>ROW(Source!A364)</f>
        <v>364</v>
      </c>
      <c r="B665">
        <v>448998054</v>
      </c>
      <c r="C665">
        <v>448998040</v>
      </c>
      <c r="D665">
        <v>277560491</v>
      </c>
      <c r="E665">
        <v>109</v>
      </c>
      <c r="F665">
        <v>1</v>
      </c>
      <c r="G665">
        <v>1</v>
      </c>
      <c r="H665">
        <v>1</v>
      </c>
      <c r="I665" t="s">
        <v>1204</v>
      </c>
      <c r="J665" t="s">
        <v>3</v>
      </c>
      <c r="K665" t="s">
        <v>1205</v>
      </c>
      <c r="L665">
        <v>1191</v>
      </c>
      <c r="N665">
        <v>1013</v>
      </c>
      <c r="O665" t="s">
        <v>1203</v>
      </c>
      <c r="P665" t="s">
        <v>1203</v>
      </c>
      <c r="Q665">
        <v>1</v>
      </c>
      <c r="X665">
        <v>37.369999999999997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1</v>
      </c>
      <c r="AE665">
        <v>2</v>
      </c>
      <c r="AF665" t="s">
        <v>3</v>
      </c>
      <c r="AG665">
        <v>37.369999999999997</v>
      </c>
      <c r="AH665">
        <v>2</v>
      </c>
      <c r="AI665">
        <v>448998042</v>
      </c>
      <c r="AJ665">
        <v>662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</row>
    <row r="666" spans="1:44" x14ac:dyDescent="0.2">
      <c r="A666">
        <f>ROW(Source!A364)</f>
        <v>364</v>
      </c>
      <c r="B666">
        <v>448998055</v>
      </c>
      <c r="C666">
        <v>448998040</v>
      </c>
      <c r="D666">
        <v>277944018</v>
      </c>
      <c r="E666">
        <v>1</v>
      </c>
      <c r="F666">
        <v>1</v>
      </c>
      <c r="G666">
        <v>1</v>
      </c>
      <c r="H666">
        <v>2</v>
      </c>
      <c r="I666" t="s">
        <v>1615</v>
      </c>
      <c r="J666" t="s">
        <v>1616</v>
      </c>
      <c r="K666" t="s">
        <v>1617</v>
      </c>
      <c r="L666">
        <v>1368</v>
      </c>
      <c r="N666">
        <v>1011</v>
      </c>
      <c r="O666" t="s">
        <v>1100</v>
      </c>
      <c r="P666" t="s">
        <v>1100</v>
      </c>
      <c r="Q666">
        <v>1</v>
      </c>
      <c r="X666">
        <v>2.35</v>
      </c>
      <c r="Y666">
        <v>0</v>
      </c>
      <c r="Z666">
        <v>828.16</v>
      </c>
      <c r="AA666">
        <v>563.72</v>
      </c>
      <c r="AB666">
        <v>0</v>
      </c>
      <c r="AC666">
        <v>0</v>
      </c>
      <c r="AD666">
        <v>1</v>
      </c>
      <c r="AE666">
        <v>0</v>
      </c>
      <c r="AF666" t="s">
        <v>3</v>
      </c>
      <c r="AG666">
        <v>2.35</v>
      </c>
      <c r="AH666">
        <v>2</v>
      </c>
      <c r="AI666">
        <v>448998043</v>
      </c>
      <c r="AJ666">
        <v>663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</row>
    <row r="667" spans="1:44" x14ac:dyDescent="0.2">
      <c r="A667">
        <f>ROW(Source!A364)</f>
        <v>364</v>
      </c>
      <c r="B667">
        <v>448998056</v>
      </c>
      <c r="C667">
        <v>448998040</v>
      </c>
      <c r="D667">
        <v>277944032</v>
      </c>
      <c r="E667">
        <v>1</v>
      </c>
      <c r="F667">
        <v>1</v>
      </c>
      <c r="G667">
        <v>1</v>
      </c>
      <c r="H667">
        <v>2</v>
      </c>
      <c r="I667" t="s">
        <v>1546</v>
      </c>
      <c r="J667" t="s">
        <v>1547</v>
      </c>
      <c r="K667" t="s">
        <v>1548</v>
      </c>
      <c r="L667">
        <v>1368</v>
      </c>
      <c r="N667">
        <v>1011</v>
      </c>
      <c r="O667" t="s">
        <v>1100</v>
      </c>
      <c r="P667" t="s">
        <v>1100</v>
      </c>
      <c r="Q667">
        <v>1</v>
      </c>
      <c r="X667">
        <v>0.36</v>
      </c>
      <c r="Y667">
        <v>0</v>
      </c>
      <c r="Z667">
        <v>1299.6400000000001</v>
      </c>
      <c r="AA667">
        <v>658.89</v>
      </c>
      <c r="AB667">
        <v>0</v>
      </c>
      <c r="AC667">
        <v>0</v>
      </c>
      <c r="AD667">
        <v>1</v>
      </c>
      <c r="AE667">
        <v>0</v>
      </c>
      <c r="AF667" t="s">
        <v>3</v>
      </c>
      <c r="AG667">
        <v>0.36</v>
      </c>
      <c r="AH667">
        <v>2</v>
      </c>
      <c r="AI667">
        <v>448998044</v>
      </c>
      <c r="AJ667">
        <v>664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</row>
    <row r="668" spans="1:44" x14ac:dyDescent="0.2">
      <c r="A668">
        <f>ROW(Source!A364)</f>
        <v>364</v>
      </c>
      <c r="B668">
        <v>448998057</v>
      </c>
      <c r="C668">
        <v>448998040</v>
      </c>
      <c r="D668">
        <v>277944840</v>
      </c>
      <c r="E668">
        <v>1</v>
      </c>
      <c r="F668">
        <v>1</v>
      </c>
      <c r="G668">
        <v>1</v>
      </c>
      <c r="H668">
        <v>2</v>
      </c>
      <c r="I668" t="s">
        <v>1364</v>
      </c>
      <c r="J668" t="s">
        <v>1365</v>
      </c>
      <c r="K668" t="s">
        <v>1366</v>
      </c>
      <c r="L668">
        <v>1368</v>
      </c>
      <c r="N668">
        <v>1011</v>
      </c>
      <c r="O668" t="s">
        <v>1100</v>
      </c>
      <c r="P668" t="s">
        <v>1100</v>
      </c>
      <c r="Q668">
        <v>1</v>
      </c>
      <c r="X668">
        <v>3.98</v>
      </c>
      <c r="Y668">
        <v>0</v>
      </c>
      <c r="Z668">
        <v>1558.39</v>
      </c>
      <c r="AA668">
        <v>563.72</v>
      </c>
      <c r="AB668">
        <v>0</v>
      </c>
      <c r="AC668">
        <v>0</v>
      </c>
      <c r="AD668">
        <v>1</v>
      </c>
      <c r="AE668">
        <v>0</v>
      </c>
      <c r="AF668" t="s">
        <v>3</v>
      </c>
      <c r="AG668">
        <v>3.98</v>
      </c>
      <c r="AH668">
        <v>2</v>
      </c>
      <c r="AI668">
        <v>448998045</v>
      </c>
      <c r="AJ668">
        <v>665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</row>
    <row r="669" spans="1:44" x14ac:dyDescent="0.2">
      <c r="A669">
        <f>ROW(Source!A364)</f>
        <v>364</v>
      </c>
      <c r="B669">
        <v>448998058</v>
      </c>
      <c r="C669">
        <v>448998040</v>
      </c>
      <c r="D669">
        <v>277945113</v>
      </c>
      <c r="E669">
        <v>1</v>
      </c>
      <c r="F669">
        <v>1</v>
      </c>
      <c r="G669">
        <v>1</v>
      </c>
      <c r="H669">
        <v>2</v>
      </c>
      <c r="I669" t="s">
        <v>1618</v>
      </c>
      <c r="J669" t="s">
        <v>1619</v>
      </c>
      <c r="K669" t="s">
        <v>1620</v>
      </c>
      <c r="L669">
        <v>1368</v>
      </c>
      <c r="N669">
        <v>1011</v>
      </c>
      <c r="O669" t="s">
        <v>1100</v>
      </c>
      <c r="P669" t="s">
        <v>1100</v>
      </c>
      <c r="Q669">
        <v>1</v>
      </c>
      <c r="X669">
        <v>19</v>
      </c>
      <c r="Y669">
        <v>0</v>
      </c>
      <c r="Z669">
        <v>1510.37</v>
      </c>
      <c r="AA669">
        <v>563.72</v>
      </c>
      <c r="AB669">
        <v>0</v>
      </c>
      <c r="AC669">
        <v>0</v>
      </c>
      <c r="AD669">
        <v>1</v>
      </c>
      <c r="AE669">
        <v>0</v>
      </c>
      <c r="AF669" t="s">
        <v>3</v>
      </c>
      <c r="AG669">
        <v>19</v>
      </c>
      <c r="AH669">
        <v>2</v>
      </c>
      <c r="AI669">
        <v>448998046</v>
      </c>
      <c r="AJ669">
        <v>666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</row>
    <row r="670" spans="1:44" x14ac:dyDescent="0.2">
      <c r="A670">
        <f>ROW(Source!A364)</f>
        <v>364</v>
      </c>
      <c r="B670">
        <v>448998059</v>
      </c>
      <c r="C670">
        <v>448998040</v>
      </c>
      <c r="D670">
        <v>277945115</v>
      </c>
      <c r="E670">
        <v>1</v>
      </c>
      <c r="F670">
        <v>1</v>
      </c>
      <c r="G670">
        <v>1</v>
      </c>
      <c r="H670">
        <v>2</v>
      </c>
      <c r="I670" t="s">
        <v>1621</v>
      </c>
      <c r="J670" t="s">
        <v>1622</v>
      </c>
      <c r="K670" t="s">
        <v>1623</v>
      </c>
      <c r="L670">
        <v>1368</v>
      </c>
      <c r="N670">
        <v>1011</v>
      </c>
      <c r="O670" t="s">
        <v>1100</v>
      </c>
      <c r="P670" t="s">
        <v>1100</v>
      </c>
      <c r="Q670">
        <v>1</v>
      </c>
      <c r="X670">
        <v>8.51</v>
      </c>
      <c r="Y670">
        <v>0</v>
      </c>
      <c r="Z670">
        <v>1818.82</v>
      </c>
      <c r="AA670">
        <v>563.72</v>
      </c>
      <c r="AB670">
        <v>0</v>
      </c>
      <c r="AC670">
        <v>0</v>
      </c>
      <c r="AD670">
        <v>1</v>
      </c>
      <c r="AE670">
        <v>0</v>
      </c>
      <c r="AF670" t="s">
        <v>3</v>
      </c>
      <c r="AG670">
        <v>8.51</v>
      </c>
      <c r="AH670">
        <v>2</v>
      </c>
      <c r="AI670">
        <v>448998047</v>
      </c>
      <c r="AJ670">
        <v>667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</row>
    <row r="671" spans="1:44" x14ac:dyDescent="0.2">
      <c r="A671">
        <f>ROW(Source!A364)</f>
        <v>364</v>
      </c>
      <c r="B671">
        <v>448998060</v>
      </c>
      <c r="C671">
        <v>448998040</v>
      </c>
      <c r="D671">
        <v>277945197</v>
      </c>
      <c r="E671">
        <v>1</v>
      </c>
      <c r="F671">
        <v>1</v>
      </c>
      <c r="G671">
        <v>1</v>
      </c>
      <c r="H671">
        <v>2</v>
      </c>
      <c r="I671" t="s">
        <v>1624</v>
      </c>
      <c r="J671" t="s">
        <v>1625</v>
      </c>
      <c r="K671" t="s">
        <v>1626</v>
      </c>
      <c r="L671">
        <v>1368</v>
      </c>
      <c r="N671">
        <v>1011</v>
      </c>
      <c r="O671" t="s">
        <v>1100</v>
      </c>
      <c r="P671" t="s">
        <v>1100</v>
      </c>
      <c r="Q671">
        <v>1</v>
      </c>
      <c r="X671">
        <v>0.56999999999999995</v>
      </c>
      <c r="Y671">
        <v>0</v>
      </c>
      <c r="Z671">
        <v>1790.51</v>
      </c>
      <c r="AA671">
        <v>563.72</v>
      </c>
      <c r="AB671">
        <v>0</v>
      </c>
      <c r="AC671">
        <v>0</v>
      </c>
      <c r="AD671">
        <v>1</v>
      </c>
      <c r="AE671">
        <v>0</v>
      </c>
      <c r="AF671" t="s">
        <v>3</v>
      </c>
      <c r="AG671">
        <v>0.56999999999999995</v>
      </c>
      <c r="AH671">
        <v>2</v>
      </c>
      <c r="AI671">
        <v>448998048</v>
      </c>
      <c r="AJ671">
        <v>668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</row>
    <row r="672" spans="1:44" x14ac:dyDescent="0.2">
      <c r="A672">
        <f>ROW(Source!A364)</f>
        <v>364</v>
      </c>
      <c r="B672">
        <v>448998061</v>
      </c>
      <c r="C672">
        <v>448998040</v>
      </c>
      <c r="D672">
        <v>277945730</v>
      </c>
      <c r="E672">
        <v>1</v>
      </c>
      <c r="F672">
        <v>1</v>
      </c>
      <c r="G672">
        <v>1</v>
      </c>
      <c r="H672">
        <v>2</v>
      </c>
      <c r="I672" t="s">
        <v>1610</v>
      </c>
      <c r="J672" t="s">
        <v>1611</v>
      </c>
      <c r="K672" t="s">
        <v>1612</v>
      </c>
      <c r="L672">
        <v>1368</v>
      </c>
      <c r="N672">
        <v>1011</v>
      </c>
      <c r="O672" t="s">
        <v>1100</v>
      </c>
      <c r="P672" t="s">
        <v>1100</v>
      </c>
      <c r="Q672">
        <v>1</v>
      </c>
      <c r="X672">
        <v>2.6</v>
      </c>
      <c r="Y672">
        <v>0</v>
      </c>
      <c r="Z672">
        <v>1043.1400000000001</v>
      </c>
      <c r="AA672">
        <v>490.51</v>
      </c>
      <c r="AB672">
        <v>0</v>
      </c>
      <c r="AC672">
        <v>0</v>
      </c>
      <c r="AD672">
        <v>1</v>
      </c>
      <c r="AE672">
        <v>0</v>
      </c>
      <c r="AF672" t="s">
        <v>3</v>
      </c>
      <c r="AG672">
        <v>2.6</v>
      </c>
      <c r="AH672">
        <v>2</v>
      </c>
      <c r="AI672">
        <v>448998049</v>
      </c>
      <c r="AJ672">
        <v>669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</row>
    <row r="673" spans="1:44" x14ac:dyDescent="0.2">
      <c r="A673">
        <f>ROW(Source!A364)</f>
        <v>364</v>
      </c>
      <c r="B673">
        <v>448998062</v>
      </c>
      <c r="C673">
        <v>448998040</v>
      </c>
      <c r="D673">
        <v>277865463</v>
      </c>
      <c r="E673">
        <v>1</v>
      </c>
      <c r="F673">
        <v>1</v>
      </c>
      <c r="G673">
        <v>1</v>
      </c>
      <c r="H673">
        <v>3</v>
      </c>
      <c r="I673" t="s">
        <v>1367</v>
      </c>
      <c r="J673" t="s">
        <v>1368</v>
      </c>
      <c r="K673" t="s">
        <v>1369</v>
      </c>
      <c r="L673">
        <v>1339</v>
      </c>
      <c r="N673">
        <v>1007</v>
      </c>
      <c r="O673" t="s">
        <v>49</v>
      </c>
      <c r="P673" t="s">
        <v>49</v>
      </c>
      <c r="Q673">
        <v>1</v>
      </c>
      <c r="X673">
        <v>30</v>
      </c>
      <c r="Y673">
        <v>35.71</v>
      </c>
      <c r="Z673">
        <v>0</v>
      </c>
      <c r="AA673">
        <v>0</v>
      </c>
      <c r="AB673">
        <v>0</v>
      </c>
      <c r="AC673">
        <v>0</v>
      </c>
      <c r="AD673">
        <v>1</v>
      </c>
      <c r="AE673">
        <v>0</v>
      </c>
      <c r="AF673" t="s">
        <v>135</v>
      </c>
      <c r="AG673">
        <v>0</v>
      </c>
      <c r="AH673">
        <v>2</v>
      </c>
      <c r="AI673">
        <v>448998050</v>
      </c>
      <c r="AJ673">
        <v>670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</row>
    <row r="674" spans="1:44" x14ac:dyDescent="0.2">
      <c r="A674">
        <f>ROW(Source!A364)</f>
        <v>364</v>
      </c>
      <c r="B674">
        <v>448998063</v>
      </c>
      <c r="C674">
        <v>448998040</v>
      </c>
      <c r="D674">
        <v>277869998</v>
      </c>
      <c r="E674">
        <v>1</v>
      </c>
      <c r="F674">
        <v>1</v>
      </c>
      <c r="G674">
        <v>1</v>
      </c>
      <c r="H674">
        <v>3</v>
      </c>
      <c r="I674" t="s">
        <v>1627</v>
      </c>
      <c r="J674" t="s">
        <v>1628</v>
      </c>
      <c r="K674" t="s">
        <v>1629</v>
      </c>
      <c r="L674">
        <v>1339</v>
      </c>
      <c r="N674">
        <v>1007</v>
      </c>
      <c r="O674" t="s">
        <v>49</v>
      </c>
      <c r="P674" t="s">
        <v>49</v>
      </c>
      <c r="Q674">
        <v>1</v>
      </c>
      <c r="X674">
        <v>15</v>
      </c>
      <c r="Y674">
        <v>2220.14</v>
      </c>
      <c r="Z674">
        <v>0</v>
      </c>
      <c r="AA674">
        <v>0</v>
      </c>
      <c r="AB674">
        <v>0</v>
      </c>
      <c r="AC674">
        <v>0</v>
      </c>
      <c r="AD674">
        <v>1</v>
      </c>
      <c r="AE674">
        <v>0</v>
      </c>
      <c r="AF674" t="s">
        <v>135</v>
      </c>
      <c r="AG674">
        <v>0</v>
      </c>
      <c r="AH674">
        <v>2</v>
      </c>
      <c r="AI674">
        <v>448998051</v>
      </c>
      <c r="AJ674">
        <v>671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</row>
    <row r="675" spans="1:44" x14ac:dyDescent="0.2">
      <c r="A675">
        <f>ROW(Source!A364)</f>
        <v>364</v>
      </c>
      <c r="B675">
        <v>448998064</v>
      </c>
      <c r="C675">
        <v>448998040</v>
      </c>
      <c r="D675">
        <v>277870033</v>
      </c>
      <c r="E675">
        <v>1</v>
      </c>
      <c r="F675">
        <v>1</v>
      </c>
      <c r="G675">
        <v>1</v>
      </c>
      <c r="H675">
        <v>3</v>
      </c>
      <c r="I675" t="s">
        <v>1630</v>
      </c>
      <c r="J675" t="s">
        <v>1631</v>
      </c>
      <c r="K675" t="s">
        <v>1632</v>
      </c>
      <c r="L675">
        <v>1339</v>
      </c>
      <c r="N675">
        <v>1007</v>
      </c>
      <c r="O675" t="s">
        <v>49</v>
      </c>
      <c r="P675" t="s">
        <v>49</v>
      </c>
      <c r="Q675">
        <v>1</v>
      </c>
      <c r="X675">
        <v>189</v>
      </c>
      <c r="Y675">
        <v>2184.44</v>
      </c>
      <c r="Z675">
        <v>0</v>
      </c>
      <c r="AA675">
        <v>0</v>
      </c>
      <c r="AB675">
        <v>0</v>
      </c>
      <c r="AC675">
        <v>0</v>
      </c>
      <c r="AD675">
        <v>1</v>
      </c>
      <c r="AE675">
        <v>0</v>
      </c>
      <c r="AF675" t="s">
        <v>135</v>
      </c>
      <c r="AG675">
        <v>0</v>
      </c>
      <c r="AH675">
        <v>2</v>
      </c>
      <c r="AI675">
        <v>448998052</v>
      </c>
      <c r="AJ675">
        <v>672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</row>
    <row r="676" spans="1:44" x14ac:dyDescent="0.2">
      <c r="A676">
        <f>ROW(Source!A365)</f>
        <v>365</v>
      </c>
      <c r="B676">
        <v>448998073</v>
      </c>
      <c r="C676">
        <v>448998065</v>
      </c>
      <c r="D676">
        <v>277560270</v>
      </c>
      <c r="E676">
        <v>109</v>
      </c>
      <c r="F676">
        <v>1</v>
      </c>
      <c r="G676">
        <v>1</v>
      </c>
      <c r="H676">
        <v>1</v>
      </c>
      <c r="I676" t="s">
        <v>1523</v>
      </c>
      <c r="J676" t="s">
        <v>3</v>
      </c>
      <c r="K676" t="s">
        <v>1524</v>
      </c>
      <c r="L676">
        <v>1191</v>
      </c>
      <c r="N676">
        <v>1013</v>
      </c>
      <c r="O676" t="s">
        <v>1203</v>
      </c>
      <c r="P676" t="s">
        <v>1203</v>
      </c>
      <c r="Q676">
        <v>1</v>
      </c>
      <c r="X676">
        <v>139.52000000000001</v>
      </c>
      <c r="Y676">
        <v>0</v>
      </c>
      <c r="Z676">
        <v>0</v>
      </c>
      <c r="AA676">
        <v>0</v>
      </c>
      <c r="AB676">
        <v>428.28</v>
      </c>
      <c r="AC676">
        <v>0</v>
      </c>
      <c r="AD676">
        <v>1</v>
      </c>
      <c r="AE676">
        <v>1</v>
      </c>
      <c r="AF676" t="s">
        <v>3</v>
      </c>
      <c r="AG676">
        <v>139.52000000000001</v>
      </c>
      <c r="AH676">
        <v>2</v>
      </c>
      <c r="AI676">
        <v>448998066</v>
      </c>
      <c r="AJ676">
        <v>673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</row>
    <row r="677" spans="1:44" x14ac:dyDescent="0.2">
      <c r="A677">
        <f>ROW(Source!A365)</f>
        <v>365</v>
      </c>
      <c r="B677">
        <v>448998074</v>
      </c>
      <c r="C677">
        <v>448998065</v>
      </c>
      <c r="D677">
        <v>277560491</v>
      </c>
      <c r="E677">
        <v>109</v>
      </c>
      <c r="F677">
        <v>1</v>
      </c>
      <c r="G677">
        <v>1</v>
      </c>
      <c r="H677">
        <v>1</v>
      </c>
      <c r="I677" t="s">
        <v>1204</v>
      </c>
      <c r="J677" t="s">
        <v>3</v>
      </c>
      <c r="K677" t="s">
        <v>1205</v>
      </c>
      <c r="L677">
        <v>1191</v>
      </c>
      <c r="N677">
        <v>1013</v>
      </c>
      <c r="O677" t="s">
        <v>1203</v>
      </c>
      <c r="P677" t="s">
        <v>1203</v>
      </c>
      <c r="Q677">
        <v>1</v>
      </c>
      <c r="X677">
        <v>34.39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1</v>
      </c>
      <c r="AE677">
        <v>2</v>
      </c>
      <c r="AF677" t="s">
        <v>3</v>
      </c>
      <c r="AG677">
        <v>34.39</v>
      </c>
      <c r="AH677">
        <v>2</v>
      </c>
      <c r="AI677">
        <v>448998067</v>
      </c>
      <c r="AJ677">
        <v>674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</row>
    <row r="678" spans="1:44" x14ac:dyDescent="0.2">
      <c r="A678">
        <f>ROW(Source!A365)</f>
        <v>365</v>
      </c>
      <c r="B678">
        <v>448998075</v>
      </c>
      <c r="C678">
        <v>448998065</v>
      </c>
      <c r="D678">
        <v>277944032</v>
      </c>
      <c r="E678">
        <v>1</v>
      </c>
      <c r="F678">
        <v>1</v>
      </c>
      <c r="G678">
        <v>1</v>
      </c>
      <c r="H678">
        <v>2</v>
      </c>
      <c r="I678" t="s">
        <v>1546</v>
      </c>
      <c r="J678" t="s">
        <v>1547</v>
      </c>
      <c r="K678" t="s">
        <v>1548</v>
      </c>
      <c r="L678">
        <v>1368</v>
      </c>
      <c r="N678">
        <v>1011</v>
      </c>
      <c r="O678" t="s">
        <v>1100</v>
      </c>
      <c r="P678" t="s">
        <v>1100</v>
      </c>
      <c r="Q678">
        <v>1</v>
      </c>
      <c r="X678">
        <v>0.66</v>
      </c>
      <c r="Y678">
        <v>0</v>
      </c>
      <c r="Z678">
        <v>1299.6400000000001</v>
      </c>
      <c r="AA678">
        <v>658.89</v>
      </c>
      <c r="AB678">
        <v>0</v>
      </c>
      <c r="AC678">
        <v>0</v>
      </c>
      <c r="AD678">
        <v>1</v>
      </c>
      <c r="AE678">
        <v>0</v>
      </c>
      <c r="AF678" t="s">
        <v>3</v>
      </c>
      <c r="AG678">
        <v>0.66</v>
      </c>
      <c r="AH678">
        <v>2</v>
      </c>
      <c r="AI678">
        <v>448998068</v>
      </c>
      <c r="AJ678">
        <v>675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</row>
    <row r="679" spans="1:44" x14ac:dyDescent="0.2">
      <c r="A679">
        <f>ROW(Source!A365)</f>
        <v>365</v>
      </c>
      <c r="B679">
        <v>448998076</v>
      </c>
      <c r="C679">
        <v>448998065</v>
      </c>
      <c r="D679">
        <v>277944622</v>
      </c>
      <c r="E679">
        <v>1</v>
      </c>
      <c r="F679">
        <v>1</v>
      </c>
      <c r="G679">
        <v>1</v>
      </c>
      <c r="H679">
        <v>2</v>
      </c>
      <c r="I679" t="s">
        <v>1220</v>
      </c>
      <c r="J679" t="s">
        <v>1221</v>
      </c>
      <c r="K679" t="s">
        <v>1222</v>
      </c>
      <c r="L679">
        <v>1368</v>
      </c>
      <c r="N679">
        <v>1011</v>
      </c>
      <c r="O679" t="s">
        <v>1100</v>
      </c>
      <c r="P679" t="s">
        <v>1100</v>
      </c>
      <c r="Q679">
        <v>1</v>
      </c>
      <c r="X679">
        <v>33.65</v>
      </c>
      <c r="Y679">
        <v>0</v>
      </c>
      <c r="Z679">
        <v>1551.19</v>
      </c>
      <c r="AA679">
        <v>658.89</v>
      </c>
      <c r="AB679">
        <v>0</v>
      </c>
      <c r="AC679">
        <v>0</v>
      </c>
      <c r="AD679">
        <v>1</v>
      </c>
      <c r="AE679">
        <v>0</v>
      </c>
      <c r="AF679" t="s">
        <v>3</v>
      </c>
      <c r="AG679">
        <v>33.65</v>
      </c>
      <c r="AH679">
        <v>2</v>
      </c>
      <c r="AI679">
        <v>448998069</v>
      </c>
      <c r="AJ679">
        <v>676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</row>
    <row r="680" spans="1:44" x14ac:dyDescent="0.2">
      <c r="A680">
        <f>ROW(Source!A365)</f>
        <v>365</v>
      </c>
      <c r="B680">
        <v>448998077</v>
      </c>
      <c r="C680">
        <v>448998065</v>
      </c>
      <c r="D680">
        <v>277944840</v>
      </c>
      <c r="E680">
        <v>1</v>
      </c>
      <c r="F680">
        <v>1</v>
      </c>
      <c r="G680">
        <v>1</v>
      </c>
      <c r="H680">
        <v>2</v>
      </c>
      <c r="I680" t="s">
        <v>1364</v>
      </c>
      <c r="J680" t="s">
        <v>1365</v>
      </c>
      <c r="K680" t="s">
        <v>1366</v>
      </c>
      <c r="L680">
        <v>1368</v>
      </c>
      <c r="N680">
        <v>1011</v>
      </c>
      <c r="O680" t="s">
        <v>1100</v>
      </c>
      <c r="P680" t="s">
        <v>1100</v>
      </c>
      <c r="Q680">
        <v>1</v>
      </c>
      <c r="X680">
        <v>0.08</v>
      </c>
      <c r="Y680">
        <v>0</v>
      </c>
      <c r="Z680">
        <v>1558.39</v>
      </c>
      <c r="AA680">
        <v>563.72</v>
      </c>
      <c r="AB680">
        <v>0</v>
      </c>
      <c r="AC680">
        <v>0</v>
      </c>
      <c r="AD680">
        <v>1</v>
      </c>
      <c r="AE680">
        <v>0</v>
      </c>
      <c r="AF680" t="s">
        <v>3</v>
      </c>
      <c r="AG680">
        <v>0.08</v>
      </c>
      <c r="AH680">
        <v>2</v>
      </c>
      <c r="AI680">
        <v>448998070</v>
      </c>
      <c r="AJ680">
        <v>677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</row>
    <row r="681" spans="1:44" x14ac:dyDescent="0.2">
      <c r="A681">
        <f>ROW(Source!A365)</f>
        <v>365</v>
      </c>
      <c r="B681">
        <v>448998078</v>
      </c>
      <c r="C681">
        <v>448998065</v>
      </c>
      <c r="D681">
        <v>277870297</v>
      </c>
      <c r="E681">
        <v>1</v>
      </c>
      <c r="F681">
        <v>1</v>
      </c>
      <c r="G681">
        <v>1</v>
      </c>
      <c r="H681">
        <v>3</v>
      </c>
      <c r="I681" t="s">
        <v>1498</v>
      </c>
      <c r="J681" t="s">
        <v>1499</v>
      </c>
      <c r="K681" t="s">
        <v>1500</v>
      </c>
      <c r="L681">
        <v>1339</v>
      </c>
      <c r="N681">
        <v>1007</v>
      </c>
      <c r="O681" t="s">
        <v>49</v>
      </c>
      <c r="P681" t="s">
        <v>49</v>
      </c>
      <c r="Q681">
        <v>1</v>
      </c>
      <c r="X681">
        <v>1.18</v>
      </c>
      <c r="Y681">
        <v>767.69</v>
      </c>
      <c r="Z681">
        <v>0</v>
      </c>
      <c r="AA681">
        <v>0</v>
      </c>
      <c r="AB681">
        <v>0</v>
      </c>
      <c r="AC681">
        <v>0</v>
      </c>
      <c r="AD681">
        <v>1</v>
      </c>
      <c r="AE681">
        <v>0</v>
      </c>
      <c r="AF681" t="s">
        <v>135</v>
      </c>
      <c r="AG681">
        <v>0</v>
      </c>
      <c r="AH681">
        <v>2</v>
      </c>
      <c r="AI681">
        <v>448998071</v>
      </c>
      <c r="AJ681">
        <v>678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</row>
    <row r="682" spans="1:44" x14ac:dyDescent="0.2">
      <c r="A682">
        <f>ROW(Source!A365)</f>
        <v>365</v>
      </c>
      <c r="B682">
        <v>448998079</v>
      </c>
      <c r="C682">
        <v>448998065</v>
      </c>
      <c r="D682">
        <v>277561902</v>
      </c>
      <c r="E682">
        <v>109</v>
      </c>
      <c r="F682">
        <v>1</v>
      </c>
      <c r="G682">
        <v>1</v>
      </c>
      <c r="H682">
        <v>3</v>
      </c>
      <c r="I682" t="s">
        <v>606</v>
      </c>
      <c r="J682" t="s">
        <v>3</v>
      </c>
      <c r="K682" t="s">
        <v>607</v>
      </c>
      <c r="L682">
        <v>1339</v>
      </c>
      <c r="N682">
        <v>1007</v>
      </c>
      <c r="O682" t="s">
        <v>49</v>
      </c>
      <c r="P682" t="s">
        <v>49</v>
      </c>
      <c r="Q682">
        <v>1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1</v>
      </c>
      <c r="AD682">
        <v>0</v>
      </c>
      <c r="AE682">
        <v>0</v>
      </c>
      <c r="AF682" t="s">
        <v>135</v>
      </c>
      <c r="AG682">
        <v>0</v>
      </c>
      <c r="AH682">
        <v>2</v>
      </c>
      <c r="AI682">
        <v>448998072</v>
      </c>
      <c r="AJ682">
        <v>679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</row>
    <row r="683" spans="1:44" x14ac:dyDescent="0.2">
      <c r="A683">
        <f>ROW(Source!A367)</f>
        <v>367</v>
      </c>
      <c r="B683">
        <v>448998088</v>
      </c>
      <c r="C683">
        <v>448998081</v>
      </c>
      <c r="D683">
        <v>277560259</v>
      </c>
      <c r="E683">
        <v>109</v>
      </c>
      <c r="F683">
        <v>1</v>
      </c>
      <c r="G683">
        <v>1</v>
      </c>
      <c r="H683">
        <v>1</v>
      </c>
      <c r="I683" t="s">
        <v>1573</v>
      </c>
      <c r="J683" t="s">
        <v>3</v>
      </c>
      <c r="K683" t="s">
        <v>1633</v>
      </c>
      <c r="L683">
        <v>1191</v>
      </c>
      <c r="N683">
        <v>1013</v>
      </c>
      <c r="O683" t="s">
        <v>1203</v>
      </c>
      <c r="P683" t="s">
        <v>1203</v>
      </c>
      <c r="Q683">
        <v>1</v>
      </c>
      <c r="X683">
        <v>51.23</v>
      </c>
      <c r="Y683">
        <v>0</v>
      </c>
      <c r="Z683">
        <v>0</v>
      </c>
      <c r="AA683">
        <v>0</v>
      </c>
      <c r="AB683">
        <v>420.96</v>
      </c>
      <c r="AC683">
        <v>0</v>
      </c>
      <c r="AD683">
        <v>1</v>
      </c>
      <c r="AE683">
        <v>1</v>
      </c>
      <c r="AF683" t="s">
        <v>3</v>
      </c>
      <c r="AG683">
        <v>51.23</v>
      </c>
      <c r="AH683">
        <v>2</v>
      </c>
      <c r="AI683">
        <v>448998082</v>
      </c>
      <c r="AJ683">
        <v>680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</row>
    <row r="684" spans="1:44" x14ac:dyDescent="0.2">
      <c r="A684">
        <f>ROW(Source!A367)</f>
        <v>367</v>
      </c>
      <c r="B684">
        <v>448998089</v>
      </c>
      <c r="C684">
        <v>448998081</v>
      </c>
      <c r="D684">
        <v>277560491</v>
      </c>
      <c r="E684">
        <v>109</v>
      </c>
      <c r="F684">
        <v>1</v>
      </c>
      <c r="G684">
        <v>1</v>
      </c>
      <c r="H684">
        <v>1</v>
      </c>
      <c r="I684" t="s">
        <v>1204</v>
      </c>
      <c r="J684" t="s">
        <v>3</v>
      </c>
      <c r="K684" t="s">
        <v>1205</v>
      </c>
      <c r="L684">
        <v>1191</v>
      </c>
      <c r="N684">
        <v>1013</v>
      </c>
      <c r="O684" t="s">
        <v>1203</v>
      </c>
      <c r="P684" t="s">
        <v>1203</v>
      </c>
      <c r="Q684">
        <v>1</v>
      </c>
      <c r="X684">
        <v>42.03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1</v>
      </c>
      <c r="AE684">
        <v>2</v>
      </c>
      <c r="AF684" t="s">
        <v>3</v>
      </c>
      <c r="AG684">
        <v>42.03</v>
      </c>
      <c r="AH684">
        <v>2</v>
      </c>
      <c r="AI684">
        <v>448998083</v>
      </c>
      <c r="AJ684">
        <v>681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</row>
    <row r="685" spans="1:44" x14ac:dyDescent="0.2">
      <c r="A685">
        <f>ROW(Source!A367)</f>
        <v>367</v>
      </c>
      <c r="B685">
        <v>448998090</v>
      </c>
      <c r="C685">
        <v>448998081</v>
      </c>
      <c r="D685">
        <v>277944032</v>
      </c>
      <c r="E685">
        <v>1</v>
      </c>
      <c r="F685">
        <v>1</v>
      </c>
      <c r="G685">
        <v>1</v>
      </c>
      <c r="H685">
        <v>2</v>
      </c>
      <c r="I685" t="s">
        <v>1546</v>
      </c>
      <c r="J685" t="s">
        <v>1547</v>
      </c>
      <c r="K685" t="s">
        <v>1548</v>
      </c>
      <c r="L685">
        <v>1368</v>
      </c>
      <c r="N685">
        <v>1011</v>
      </c>
      <c r="O685" t="s">
        <v>1100</v>
      </c>
      <c r="P685" t="s">
        <v>1100</v>
      </c>
      <c r="Q685">
        <v>1</v>
      </c>
      <c r="X685">
        <v>0.25</v>
      </c>
      <c r="Y685">
        <v>0</v>
      </c>
      <c r="Z685">
        <v>1299.6400000000001</v>
      </c>
      <c r="AA685">
        <v>658.89</v>
      </c>
      <c r="AB685">
        <v>0</v>
      </c>
      <c r="AC685">
        <v>0</v>
      </c>
      <c r="AD685">
        <v>1</v>
      </c>
      <c r="AE685">
        <v>0</v>
      </c>
      <c r="AF685" t="s">
        <v>3</v>
      </c>
      <c r="AG685">
        <v>0.25</v>
      </c>
      <c r="AH685">
        <v>2</v>
      </c>
      <c r="AI685">
        <v>448998084</v>
      </c>
      <c r="AJ685">
        <v>682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</row>
    <row r="686" spans="1:44" x14ac:dyDescent="0.2">
      <c r="A686">
        <f>ROW(Source!A367)</f>
        <v>367</v>
      </c>
      <c r="B686">
        <v>448998091</v>
      </c>
      <c r="C686">
        <v>448998081</v>
      </c>
      <c r="D686">
        <v>277944622</v>
      </c>
      <c r="E686">
        <v>1</v>
      </c>
      <c r="F686">
        <v>1</v>
      </c>
      <c r="G686">
        <v>1</v>
      </c>
      <c r="H686">
        <v>2</v>
      </c>
      <c r="I686" t="s">
        <v>1220</v>
      </c>
      <c r="J686" t="s">
        <v>1221</v>
      </c>
      <c r="K686" t="s">
        <v>1222</v>
      </c>
      <c r="L686">
        <v>1368</v>
      </c>
      <c r="N686">
        <v>1011</v>
      </c>
      <c r="O686" t="s">
        <v>1100</v>
      </c>
      <c r="P686" t="s">
        <v>1100</v>
      </c>
      <c r="Q686">
        <v>1</v>
      </c>
      <c r="X686">
        <v>21.29</v>
      </c>
      <c r="Y686">
        <v>0</v>
      </c>
      <c r="Z686">
        <v>1551.19</v>
      </c>
      <c r="AA686">
        <v>658.89</v>
      </c>
      <c r="AB686">
        <v>0</v>
      </c>
      <c r="AC686">
        <v>0</v>
      </c>
      <c r="AD686">
        <v>1</v>
      </c>
      <c r="AE686">
        <v>0</v>
      </c>
      <c r="AF686" t="s">
        <v>3</v>
      </c>
      <c r="AG686">
        <v>21.29</v>
      </c>
      <c r="AH686">
        <v>2</v>
      </c>
      <c r="AI686">
        <v>448998085</v>
      </c>
      <c r="AJ686">
        <v>683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</row>
    <row r="687" spans="1:44" x14ac:dyDescent="0.2">
      <c r="A687">
        <f>ROW(Source!A367)</f>
        <v>367</v>
      </c>
      <c r="B687">
        <v>448998092</v>
      </c>
      <c r="C687">
        <v>448998081</v>
      </c>
      <c r="D687">
        <v>277945730</v>
      </c>
      <c r="E687">
        <v>1</v>
      </c>
      <c r="F687">
        <v>1</v>
      </c>
      <c r="G687">
        <v>1</v>
      </c>
      <c r="H687">
        <v>2</v>
      </c>
      <c r="I687" t="s">
        <v>1610</v>
      </c>
      <c r="J687" t="s">
        <v>1611</v>
      </c>
      <c r="K687" t="s">
        <v>1612</v>
      </c>
      <c r="L687">
        <v>1368</v>
      </c>
      <c r="N687">
        <v>1011</v>
      </c>
      <c r="O687" t="s">
        <v>1100</v>
      </c>
      <c r="P687" t="s">
        <v>1100</v>
      </c>
      <c r="Q687">
        <v>1</v>
      </c>
      <c r="X687">
        <v>0.32</v>
      </c>
      <c r="Y687">
        <v>0</v>
      </c>
      <c r="Z687">
        <v>1043.1400000000001</v>
      </c>
      <c r="AA687">
        <v>490.51</v>
      </c>
      <c r="AB687">
        <v>0</v>
      </c>
      <c r="AC687">
        <v>0</v>
      </c>
      <c r="AD687">
        <v>1</v>
      </c>
      <c r="AE687">
        <v>0</v>
      </c>
      <c r="AF687" t="s">
        <v>3</v>
      </c>
      <c r="AG687">
        <v>0.32</v>
      </c>
      <c r="AH687">
        <v>2</v>
      </c>
      <c r="AI687">
        <v>448998086</v>
      </c>
      <c r="AJ687">
        <v>684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</row>
    <row r="688" spans="1:44" x14ac:dyDescent="0.2">
      <c r="A688">
        <f>ROW(Source!A367)</f>
        <v>367</v>
      </c>
      <c r="B688">
        <v>448998093</v>
      </c>
      <c r="C688">
        <v>448998081</v>
      </c>
      <c r="D688">
        <v>277945805</v>
      </c>
      <c r="E688">
        <v>1</v>
      </c>
      <c r="F688">
        <v>1</v>
      </c>
      <c r="G688">
        <v>1</v>
      </c>
      <c r="H688">
        <v>2</v>
      </c>
      <c r="I688" t="s">
        <v>1206</v>
      </c>
      <c r="J688" t="s">
        <v>1207</v>
      </c>
      <c r="K688" t="s">
        <v>1208</v>
      </c>
      <c r="L688">
        <v>1368</v>
      </c>
      <c r="N688">
        <v>1011</v>
      </c>
      <c r="O688" t="s">
        <v>1100</v>
      </c>
      <c r="P688" t="s">
        <v>1100</v>
      </c>
      <c r="Q688">
        <v>1</v>
      </c>
      <c r="X688">
        <v>20.170000000000002</v>
      </c>
      <c r="Y688">
        <v>0</v>
      </c>
      <c r="Z688">
        <v>477.92</v>
      </c>
      <c r="AA688">
        <v>490.51</v>
      </c>
      <c r="AB688">
        <v>0</v>
      </c>
      <c r="AC688">
        <v>0</v>
      </c>
      <c r="AD688">
        <v>1</v>
      </c>
      <c r="AE688">
        <v>0</v>
      </c>
      <c r="AF688" t="s">
        <v>3</v>
      </c>
      <c r="AG688">
        <v>20.170000000000002</v>
      </c>
      <c r="AH688">
        <v>2</v>
      </c>
      <c r="AI688">
        <v>448998087</v>
      </c>
      <c r="AJ688">
        <v>685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</row>
    <row r="689" spans="1:44" x14ac:dyDescent="0.2">
      <c r="A689">
        <f>ROW(Source!A467)</f>
        <v>467</v>
      </c>
      <c r="B689">
        <v>448998100</v>
      </c>
      <c r="C689">
        <v>448998094</v>
      </c>
      <c r="D689">
        <v>277560234</v>
      </c>
      <c r="E689">
        <v>109</v>
      </c>
      <c r="F689">
        <v>1</v>
      </c>
      <c r="G689">
        <v>1</v>
      </c>
      <c r="H689">
        <v>1</v>
      </c>
      <c r="I689" t="s">
        <v>1387</v>
      </c>
      <c r="J689" t="s">
        <v>3</v>
      </c>
      <c r="K689" t="s">
        <v>1388</v>
      </c>
      <c r="L689">
        <v>1191</v>
      </c>
      <c r="N689">
        <v>1013</v>
      </c>
      <c r="O689" t="s">
        <v>1203</v>
      </c>
      <c r="P689" t="s">
        <v>1203</v>
      </c>
      <c r="Q689">
        <v>1</v>
      </c>
      <c r="X689">
        <v>25.4</v>
      </c>
      <c r="Y689">
        <v>0</v>
      </c>
      <c r="Z689">
        <v>0</v>
      </c>
      <c r="AA689">
        <v>0</v>
      </c>
      <c r="AB689">
        <v>398.99</v>
      </c>
      <c r="AC689">
        <v>0</v>
      </c>
      <c r="AD689">
        <v>1</v>
      </c>
      <c r="AE689">
        <v>1</v>
      </c>
      <c r="AF689" t="s">
        <v>3</v>
      </c>
      <c r="AG689">
        <v>25.4</v>
      </c>
      <c r="AH689">
        <v>2</v>
      </c>
      <c r="AI689">
        <v>448998095</v>
      </c>
      <c r="AJ689">
        <v>686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</row>
    <row r="690" spans="1:44" x14ac:dyDescent="0.2">
      <c r="A690">
        <f>ROW(Source!A467)</f>
        <v>467</v>
      </c>
      <c r="B690">
        <v>448998101</v>
      </c>
      <c r="C690">
        <v>448998094</v>
      </c>
      <c r="D690">
        <v>277560491</v>
      </c>
      <c r="E690">
        <v>109</v>
      </c>
      <c r="F690">
        <v>1</v>
      </c>
      <c r="G690">
        <v>1</v>
      </c>
      <c r="H690">
        <v>1</v>
      </c>
      <c r="I690" t="s">
        <v>1204</v>
      </c>
      <c r="J690" t="s">
        <v>3</v>
      </c>
      <c r="K690" t="s">
        <v>1205</v>
      </c>
      <c r="L690">
        <v>1191</v>
      </c>
      <c r="N690">
        <v>1013</v>
      </c>
      <c r="O690" t="s">
        <v>1203</v>
      </c>
      <c r="P690" t="s">
        <v>1203</v>
      </c>
      <c r="Q690">
        <v>1</v>
      </c>
      <c r="X690">
        <v>1.74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1</v>
      </c>
      <c r="AE690">
        <v>2</v>
      </c>
      <c r="AF690" t="s">
        <v>3</v>
      </c>
      <c r="AG690">
        <v>1.74</v>
      </c>
      <c r="AH690">
        <v>2</v>
      </c>
      <c r="AI690">
        <v>448998096</v>
      </c>
      <c r="AJ690">
        <v>687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</row>
    <row r="691" spans="1:44" x14ac:dyDescent="0.2">
      <c r="A691">
        <f>ROW(Source!A467)</f>
        <v>467</v>
      </c>
      <c r="B691">
        <v>448998102</v>
      </c>
      <c r="C691">
        <v>448998094</v>
      </c>
      <c r="D691">
        <v>277944089</v>
      </c>
      <c r="E691">
        <v>1</v>
      </c>
      <c r="F691">
        <v>1</v>
      </c>
      <c r="G691">
        <v>1</v>
      </c>
      <c r="H691">
        <v>2</v>
      </c>
      <c r="I691" t="s">
        <v>1634</v>
      </c>
      <c r="J691" t="s">
        <v>1635</v>
      </c>
      <c r="K691" t="s">
        <v>1636</v>
      </c>
      <c r="L691">
        <v>1368</v>
      </c>
      <c r="N691">
        <v>1011</v>
      </c>
      <c r="O691" t="s">
        <v>1100</v>
      </c>
      <c r="P691" t="s">
        <v>1100</v>
      </c>
      <c r="Q691">
        <v>1</v>
      </c>
      <c r="X691">
        <v>0.12</v>
      </c>
      <c r="Y691">
        <v>0</v>
      </c>
      <c r="Z691">
        <v>1540.55</v>
      </c>
      <c r="AA691">
        <v>658.89</v>
      </c>
      <c r="AB691">
        <v>0</v>
      </c>
      <c r="AC691">
        <v>0</v>
      </c>
      <c r="AD691">
        <v>1</v>
      </c>
      <c r="AE691">
        <v>0</v>
      </c>
      <c r="AF691" t="s">
        <v>3</v>
      </c>
      <c r="AG691">
        <v>0.12</v>
      </c>
      <c r="AH691">
        <v>2</v>
      </c>
      <c r="AI691">
        <v>448998097</v>
      </c>
      <c r="AJ691">
        <v>688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</row>
    <row r="692" spans="1:44" x14ac:dyDescent="0.2">
      <c r="A692">
        <f>ROW(Source!A467)</f>
        <v>467</v>
      </c>
      <c r="B692">
        <v>448998103</v>
      </c>
      <c r="C692">
        <v>448998094</v>
      </c>
      <c r="D692">
        <v>277944622</v>
      </c>
      <c r="E692">
        <v>1</v>
      </c>
      <c r="F692">
        <v>1</v>
      </c>
      <c r="G692">
        <v>1</v>
      </c>
      <c r="H692">
        <v>2</v>
      </c>
      <c r="I692" t="s">
        <v>1220</v>
      </c>
      <c r="J692" t="s">
        <v>1221</v>
      </c>
      <c r="K692" t="s">
        <v>1222</v>
      </c>
      <c r="L692">
        <v>1368</v>
      </c>
      <c r="N692">
        <v>1011</v>
      </c>
      <c r="O692" t="s">
        <v>1100</v>
      </c>
      <c r="P692" t="s">
        <v>1100</v>
      </c>
      <c r="Q692">
        <v>1</v>
      </c>
      <c r="X692">
        <v>0.09</v>
      </c>
      <c r="Y692">
        <v>0</v>
      </c>
      <c r="Z692">
        <v>1551.19</v>
      </c>
      <c r="AA692">
        <v>658.89</v>
      </c>
      <c r="AB692">
        <v>0</v>
      </c>
      <c r="AC692">
        <v>0</v>
      </c>
      <c r="AD692">
        <v>1</v>
      </c>
      <c r="AE692">
        <v>0</v>
      </c>
      <c r="AF692" t="s">
        <v>3</v>
      </c>
      <c r="AG692">
        <v>0.09</v>
      </c>
      <c r="AH692">
        <v>2</v>
      </c>
      <c r="AI692">
        <v>448998098</v>
      </c>
      <c r="AJ692">
        <v>689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</row>
    <row r="693" spans="1:44" x14ac:dyDescent="0.2">
      <c r="A693">
        <f>ROW(Source!A467)</f>
        <v>467</v>
      </c>
      <c r="B693">
        <v>448998104</v>
      </c>
      <c r="C693">
        <v>448998094</v>
      </c>
      <c r="D693">
        <v>277945805</v>
      </c>
      <c r="E693">
        <v>1</v>
      </c>
      <c r="F693">
        <v>1</v>
      </c>
      <c r="G693">
        <v>1</v>
      </c>
      <c r="H693">
        <v>2</v>
      </c>
      <c r="I693" t="s">
        <v>1206</v>
      </c>
      <c r="J693" t="s">
        <v>1207</v>
      </c>
      <c r="K693" t="s">
        <v>1208</v>
      </c>
      <c r="L693">
        <v>1368</v>
      </c>
      <c r="N693">
        <v>1011</v>
      </c>
      <c r="O693" t="s">
        <v>1100</v>
      </c>
      <c r="P693" t="s">
        <v>1100</v>
      </c>
      <c r="Q693">
        <v>1</v>
      </c>
      <c r="X693">
        <v>1.53</v>
      </c>
      <c r="Y693">
        <v>0</v>
      </c>
      <c r="Z693">
        <v>477.92</v>
      </c>
      <c r="AA693">
        <v>490.51</v>
      </c>
      <c r="AB693">
        <v>0</v>
      </c>
      <c r="AC693">
        <v>0</v>
      </c>
      <c r="AD693">
        <v>1</v>
      </c>
      <c r="AE693">
        <v>0</v>
      </c>
      <c r="AF693" t="s">
        <v>3</v>
      </c>
      <c r="AG693">
        <v>1.53</v>
      </c>
      <c r="AH693">
        <v>2</v>
      </c>
      <c r="AI693">
        <v>448998099</v>
      </c>
      <c r="AJ693">
        <v>690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</row>
    <row r="694" spans="1:44" x14ac:dyDescent="0.2">
      <c r="A694">
        <f>ROW(Source!A468)</f>
        <v>468</v>
      </c>
      <c r="B694">
        <v>448998113</v>
      </c>
      <c r="C694">
        <v>448998105</v>
      </c>
      <c r="D694">
        <v>277560281</v>
      </c>
      <c r="E694">
        <v>109</v>
      </c>
      <c r="F694">
        <v>1</v>
      </c>
      <c r="G694">
        <v>1</v>
      </c>
      <c r="H694">
        <v>1</v>
      </c>
      <c r="I694" t="s">
        <v>1299</v>
      </c>
      <c r="J694" t="s">
        <v>3</v>
      </c>
      <c r="K694" t="s">
        <v>1300</v>
      </c>
      <c r="L694">
        <v>1191</v>
      </c>
      <c r="N694">
        <v>1013</v>
      </c>
      <c r="O694" t="s">
        <v>1203</v>
      </c>
      <c r="P694" t="s">
        <v>1203</v>
      </c>
      <c r="Q694">
        <v>1</v>
      </c>
      <c r="X694">
        <v>3.09</v>
      </c>
      <c r="Y694">
        <v>0</v>
      </c>
      <c r="Z694">
        <v>0</v>
      </c>
      <c r="AA694">
        <v>0</v>
      </c>
      <c r="AB694">
        <v>446.58</v>
      </c>
      <c r="AC694">
        <v>0</v>
      </c>
      <c r="AD694">
        <v>1</v>
      </c>
      <c r="AE694">
        <v>1</v>
      </c>
      <c r="AF694" t="s">
        <v>3</v>
      </c>
      <c r="AG694">
        <v>3.09</v>
      </c>
      <c r="AH694">
        <v>2</v>
      </c>
      <c r="AI694">
        <v>448998106</v>
      </c>
      <c r="AJ694">
        <v>691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</row>
    <row r="695" spans="1:44" x14ac:dyDescent="0.2">
      <c r="A695">
        <f>ROW(Source!A468)</f>
        <v>468</v>
      </c>
      <c r="B695">
        <v>448998114</v>
      </c>
      <c r="C695">
        <v>448998105</v>
      </c>
      <c r="D695">
        <v>277560491</v>
      </c>
      <c r="E695">
        <v>109</v>
      </c>
      <c r="F695">
        <v>1</v>
      </c>
      <c r="G695">
        <v>1</v>
      </c>
      <c r="H695">
        <v>1</v>
      </c>
      <c r="I695" t="s">
        <v>1204</v>
      </c>
      <c r="J695" t="s">
        <v>3</v>
      </c>
      <c r="K695" t="s">
        <v>1205</v>
      </c>
      <c r="L695">
        <v>1191</v>
      </c>
      <c r="N695">
        <v>1013</v>
      </c>
      <c r="O695" t="s">
        <v>1203</v>
      </c>
      <c r="P695" t="s">
        <v>1203</v>
      </c>
      <c r="Q695">
        <v>1</v>
      </c>
      <c r="X695">
        <v>1.8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1</v>
      </c>
      <c r="AE695">
        <v>2</v>
      </c>
      <c r="AF695" t="s">
        <v>3</v>
      </c>
      <c r="AG695">
        <v>1.8</v>
      </c>
      <c r="AH695">
        <v>2</v>
      </c>
      <c r="AI695">
        <v>448998107</v>
      </c>
      <c r="AJ695">
        <v>692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</row>
    <row r="696" spans="1:44" x14ac:dyDescent="0.2">
      <c r="A696">
        <f>ROW(Source!A468)</f>
        <v>468</v>
      </c>
      <c r="B696">
        <v>448998115</v>
      </c>
      <c r="C696">
        <v>448998105</v>
      </c>
      <c r="D696">
        <v>277944622</v>
      </c>
      <c r="E696">
        <v>1</v>
      </c>
      <c r="F696">
        <v>1</v>
      </c>
      <c r="G696">
        <v>1</v>
      </c>
      <c r="H696">
        <v>2</v>
      </c>
      <c r="I696" t="s">
        <v>1220</v>
      </c>
      <c r="J696" t="s">
        <v>1221</v>
      </c>
      <c r="K696" t="s">
        <v>1222</v>
      </c>
      <c r="L696">
        <v>1368</v>
      </c>
      <c r="N696">
        <v>1011</v>
      </c>
      <c r="O696" t="s">
        <v>1100</v>
      </c>
      <c r="P696" t="s">
        <v>1100</v>
      </c>
      <c r="Q696">
        <v>1</v>
      </c>
      <c r="X696">
        <v>0.5</v>
      </c>
      <c r="Y696">
        <v>0</v>
      </c>
      <c r="Z696">
        <v>1551.19</v>
      </c>
      <c r="AA696">
        <v>658.89</v>
      </c>
      <c r="AB696">
        <v>0</v>
      </c>
      <c r="AC696">
        <v>0</v>
      </c>
      <c r="AD696">
        <v>1</v>
      </c>
      <c r="AE696">
        <v>0</v>
      </c>
      <c r="AF696" t="s">
        <v>3</v>
      </c>
      <c r="AG696">
        <v>0.5</v>
      </c>
      <c r="AH696">
        <v>2</v>
      </c>
      <c r="AI696">
        <v>448998108</v>
      </c>
      <c r="AJ696">
        <v>693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</row>
    <row r="697" spans="1:44" x14ac:dyDescent="0.2">
      <c r="A697">
        <f>ROW(Source!A468)</f>
        <v>468</v>
      </c>
      <c r="B697">
        <v>448998116</v>
      </c>
      <c r="C697">
        <v>448998105</v>
      </c>
      <c r="D697">
        <v>277944918</v>
      </c>
      <c r="E697">
        <v>1</v>
      </c>
      <c r="F697">
        <v>1</v>
      </c>
      <c r="G697">
        <v>1</v>
      </c>
      <c r="H697">
        <v>2</v>
      </c>
      <c r="I697" t="s">
        <v>1381</v>
      </c>
      <c r="J697" t="s">
        <v>1382</v>
      </c>
      <c r="K697" t="s">
        <v>1383</v>
      </c>
      <c r="L697">
        <v>1368</v>
      </c>
      <c r="N697">
        <v>1011</v>
      </c>
      <c r="O697" t="s">
        <v>1100</v>
      </c>
      <c r="P697" t="s">
        <v>1100</v>
      </c>
      <c r="Q697">
        <v>1</v>
      </c>
      <c r="X697">
        <v>0.8</v>
      </c>
      <c r="Y697">
        <v>0</v>
      </c>
      <c r="Z697">
        <v>1472.34</v>
      </c>
      <c r="AA697">
        <v>658.89</v>
      </c>
      <c r="AB697">
        <v>0</v>
      </c>
      <c r="AC697">
        <v>0</v>
      </c>
      <c r="AD697">
        <v>1</v>
      </c>
      <c r="AE697">
        <v>0</v>
      </c>
      <c r="AF697" t="s">
        <v>3</v>
      </c>
      <c r="AG697">
        <v>0.8</v>
      </c>
      <c r="AH697">
        <v>2</v>
      </c>
      <c r="AI697">
        <v>448998109</v>
      </c>
      <c r="AJ697">
        <v>694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</row>
    <row r="698" spans="1:44" x14ac:dyDescent="0.2">
      <c r="A698">
        <f>ROW(Source!A468)</f>
        <v>468</v>
      </c>
      <c r="B698">
        <v>448998117</v>
      </c>
      <c r="C698">
        <v>448998105</v>
      </c>
      <c r="D698">
        <v>277945805</v>
      </c>
      <c r="E698">
        <v>1</v>
      </c>
      <c r="F698">
        <v>1</v>
      </c>
      <c r="G698">
        <v>1</v>
      </c>
      <c r="H698">
        <v>2</v>
      </c>
      <c r="I698" t="s">
        <v>1206</v>
      </c>
      <c r="J698" t="s">
        <v>1207</v>
      </c>
      <c r="K698" t="s">
        <v>1208</v>
      </c>
      <c r="L698">
        <v>1368</v>
      </c>
      <c r="N698">
        <v>1011</v>
      </c>
      <c r="O698" t="s">
        <v>1100</v>
      </c>
      <c r="P698" t="s">
        <v>1100</v>
      </c>
      <c r="Q698">
        <v>1</v>
      </c>
      <c r="X698">
        <v>0.5</v>
      </c>
      <c r="Y698">
        <v>0</v>
      </c>
      <c r="Z698">
        <v>477.92</v>
      </c>
      <c r="AA698">
        <v>490.51</v>
      </c>
      <c r="AB698">
        <v>0</v>
      </c>
      <c r="AC698">
        <v>0</v>
      </c>
      <c r="AD698">
        <v>1</v>
      </c>
      <c r="AE698">
        <v>0</v>
      </c>
      <c r="AF698" t="s">
        <v>3</v>
      </c>
      <c r="AG698">
        <v>0.5</v>
      </c>
      <c r="AH698">
        <v>2</v>
      </c>
      <c r="AI698">
        <v>448998110</v>
      </c>
      <c r="AJ698">
        <v>695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</row>
    <row r="699" spans="1:44" x14ac:dyDescent="0.2">
      <c r="A699">
        <f>ROW(Source!A468)</f>
        <v>468</v>
      </c>
      <c r="B699">
        <v>448998118</v>
      </c>
      <c r="C699">
        <v>448998105</v>
      </c>
      <c r="D699">
        <v>277867722</v>
      </c>
      <c r="E699">
        <v>1</v>
      </c>
      <c r="F699">
        <v>1</v>
      </c>
      <c r="G699">
        <v>1</v>
      </c>
      <c r="H699">
        <v>3</v>
      </c>
      <c r="I699" t="s">
        <v>1384</v>
      </c>
      <c r="J699" t="s">
        <v>1385</v>
      </c>
      <c r="K699" t="s">
        <v>1386</v>
      </c>
      <c r="L699">
        <v>1346</v>
      </c>
      <c r="N699">
        <v>1009</v>
      </c>
      <c r="O699" t="s">
        <v>441</v>
      </c>
      <c r="P699" t="s">
        <v>441</v>
      </c>
      <c r="Q699">
        <v>1</v>
      </c>
      <c r="X699">
        <v>0.72</v>
      </c>
      <c r="Y699">
        <v>107.23</v>
      </c>
      <c r="Z699">
        <v>0</v>
      </c>
      <c r="AA699">
        <v>0</v>
      </c>
      <c r="AB699">
        <v>0</v>
      </c>
      <c r="AC699">
        <v>0</v>
      </c>
      <c r="AD699">
        <v>1</v>
      </c>
      <c r="AE699">
        <v>0</v>
      </c>
      <c r="AF699" t="s">
        <v>135</v>
      </c>
      <c r="AG699">
        <v>0</v>
      </c>
      <c r="AH699">
        <v>2</v>
      </c>
      <c r="AI699">
        <v>448998111</v>
      </c>
      <c r="AJ699">
        <v>696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</row>
    <row r="700" spans="1:44" x14ac:dyDescent="0.2">
      <c r="A700">
        <f>ROW(Source!A468)</f>
        <v>468</v>
      </c>
      <c r="B700">
        <v>448998119</v>
      </c>
      <c r="C700">
        <v>448998105</v>
      </c>
      <c r="D700">
        <v>277566433</v>
      </c>
      <c r="E700">
        <v>109</v>
      </c>
      <c r="F700">
        <v>1</v>
      </c>
      <c r="G700">
        <v>1</v>
      </c>
      <c r="H700">
        <v>3</v>
      </c>
      <c r="I700" t="s">
        <v>633</v>
      </c>
      <c r="J700" t="s">
        <v>3</v>
      </c>
      <c r="K700" t="s">
        <v>634</v>
      </c>
      <c r="L700">
        <v>3277935</v>
      </c>
      <c r="N700">
        <v>1013</v>
      </c>
      <c r="O700" t="s">
        <v>635</v>
      </c>
      <c r="P700" t="s">
        <v>635</v>
      </c>
      <c r="Q700">
        <v>1</v>
      </c>
      <c r="X700">
        <v>2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 t="s">
        <v>135</v>
      </c>
      <c r="AG700">
        <v>0</v>
      </c>
      <c r="AH700">
        <v>2</v>
      </c>
      <c r="AI700">
        <v>448998112</v>
      </c>
      <c r="AJ700">
        <v>697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</row>
    <row r="701" spans="1:44" x14ac:dyDescent="0.2">
      <c r="A701">
        <f>ROW(Source!A470)</f>
        <v>470</v>
      </c>
      <c r="B701">
        <v>448998128</v>
      </c>
      <c r="C701">
        <v>448998121</v>
      </c>
      <c r="D701">
        <v>277560242</v>
      </c>
      <c r="E701">
        <v>109</v>
      </c>
      <c r="F701">
        <v>1</v>
      </c>
      <c r="G701">
        <v>1</v>
      </c>
      <c r="H701">
        <v>1</v>
      </c>
      <c r="I701" t="s">
        <v>1637</v>
      </c>
      <c r="J701" t="s">
        <v>3</v>
      </c>
      <c r="K701" t="s">
        <v>1638</v>
      </c>
      <c r="L701">
        <v>1191</v>
      </c>
      <c r="N701">
        <v>1013</v>
      </c>
      <c r="O701" t="s">
        <v>1203</v>
      </c>
      <c r="P701" t="s">
        <v>1203</v>
      </c>
      <c r="Q701">
        <v>1</v>
      </c>
      <c r="X701">
        <v>0.78</v>
      </c>
      <c r="Y701">
        <v>0</v>
      </c>
      <c r="Z701">
        <v>0</v>
      </c>
      <c r="AA701">
        <v>0</v>
      </c>
      <c r="AB701">
        <v>406.32</v>
      </c>
      <c r="AC701">
        <v>0</v>
      </c>
      <c r="AD701">
        <v>1</v>
      </c>
      <c r="AE701">
        <v>1</v>
      </c>
      <c r="AF701" t="s">
        <v>3</v>
      </c>
      <c r="AG701">
        <v>0.78</v>
      </c>
      <c r="AH701">
        <v>2</v>
      </c>
      <c r="AI701">
        <v>448998122</v>
      </c>
      <c r="AJ701">
        <v>698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</row>
    <row r="702" spans="1:44" x14ac:dyDescent="0.2">
      <c r="A702">
        <f>ROW(Source!A470)</f>
        <v>470</v>
      </c>
      <c r="B702">
        <v>448998129</v>
      </c>
      <c r="C702">
        <v>448998121</v>
      </c>
      <c r="D702">
        <v>277560491</v>
      </c>
      <c r="E702">
        <v>109</v>
      </c>
      <c r="F702">
        <v>1</v>
      </c>
      <c r="G702">
        <v>1</v>
      </c>
      <c r="H702">
        <v>1</v>
      </c>
      <c r="I702" t="s">
        <v>1204</v>
      </c>
      <c r="J702" t="s">
        <v>3</v>
      </c>
      <c r="K702" t="s">
        <v>1205</v>
      </c>
      <c r="L702">
        <v>1191</v>
      </c>
      <c r="N702">
        <v>1013</v>
      </c>
      <c r="O702" t="s">
        <v>1203</v>
      </c>
      <c r="P702" t="s">
        <v>1203</v>
      </c>
      <c r="Q702">
        <v>1</v>
      </c>
      <c r="X702">
        <v>7.0000000000000007E-2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1</v>
      </c>
      <c r="AE702">
        <v>2</v>
      </c>
      <c r="AF702" t="s">
        <v>3</v>
      </c>
      <c r="AG702">
        <v>7.0000000000000007E-2</v>
      </c>
      <c r="AH702">
        <v>2</v>
      </c>
      <c r="AI702">
        <v>448998123</v>
      </c>
      <c r="AJ702">
        <v>699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</row>
    <row r="703" spans="1:44" x14ac:dyDescent="0.2">
      <c r="A703">
        <f>ROW(Source!A470)</f>
        <v>470</v>
      </c>
      <c r="B703">
        <v>448998130</v>
      </c>
      <c r="C703">
        <v>448998121</v>
      </c>
      <c r="D703">
        <v>277944858</v>
      </c>
      <c r="E703">
        <v>1</v>
      </c>
      <c r="F703">
        <v>1</v>
      </c>
      <c r="G703">
        <v>1</v>
      </c>
      <c r="H703">
        <v>2</v>
      </c>
      <c r="I703" t="s">
        <v>1639</v>
      </c>
      <c r="J703" t="s">
        <v>1640</v>
      </c>
      <c r="K703" t="s">
        <v>1641</v>
      </c>
      <c r="L703">
        <v>1368</v>
      </c>
      <c r="N703">
        <v>1011</v>
      </c>
      <c r="O703" t="s">
        <v>1100</v>
      </c>
      <c r="P703" t="s">
        <v>1100</v>
      </c>
      <c r="Q703">
        <v>1</v>
      </c>
      <c r="X703">
        <v>7.0000000000000007E-2</v>
      </c>
      <c r="Y703">
        <v>0</v>
      </c>
      <c r="Z703">
        <v>1246.67</v>
      </c>
      <c r="AA703">
        <v>563.72</v>
      </c>
      <c r="AB703">
        <v>0</v>
      </c>
      <c r="AC703">
        <v>0</v>
      </c>
      <c r="AD703">
        <v>1</v>
      </c>
      <c r="AE703">
        <v>0</v>
      </c>
      <c r="AF703" t="s">
        <v>3</v>
      </c>
      <c r="AG703">
        <v>7.0000000000000007E-2</v>
      </c>
      <c r="AH703">
        <v>2</v>
      </c>
      <c r="AI703">
        <v>448998124</v>
      </c>
      <c r="AJ703">
        <v>700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</row>
    <row r="704" spans="1:44" x14ac:dyDescent="0.2">
      <c r="A704">
        <f>ROW(Source!A470)</f>
        <v>470</v>
      </c>
      <c r="B704">
        <v>448998131</v>
      </c>
      <c r="C704">
        <v>448998121</v>
      </c>
      <c r="D704">
        <v>277945222</v>
      </c>
      <c r="E704">
        <v>1</v>
      </c>
      <c r="F704">
        <v>1</v>
      </c>
      <c r="G704">
        <v>1</v>
      </c>
      <c r="H704">
        <v>2</v>
      </c>
      <c r="I704" t="s">
        <v>1642</v>
      </c>
      <c r="J704" t="s">
        <v>1643</v>
      </c>
      <c r="K704" t="s">
        <v>1644</v>
      </c>
      <c r="L704">
        <v>1368</v>
      </c>
      <c r="N704">
        <v>1011</v>
      </c>
      <c r="O704" t="s">
        <v>1100</v>
      </c>
      <c r="P704" t="s">
        <v>1100</v>
      </c>
      <c r="Q704">
        <v>1</v>
      </c>
      <c r="X704">
        <v>0.36</v>
      </c>
      <c r="Y704">
        <v>0</v>
      </c>
      <c r="Z704">
        <v>17.45</v>
      </c>
      <c r="AA704">
        <v>0</v>
      </c>
      <c r="AB704">
        <v>0</v>
      </c>
      <c r="AC704">
        <v>0</v>
      </c>
      <c r="AD704">
        <v>1</v>
      </c>
      <c r="AE704">
        <v>0</v>
      </c>
      <c r="AF704" t="s">
        <v>3</v>
      </c>
      <c r="AG704">
        <v>0.36</v>
      </c>
      <c r="AH704">
        <v>2</v>
      </c>
      <c r="AI704">
        <v>448998125</v>
      </c>
      <c r="AJ704">
        <v>701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</row>
    <row r="705" spans="1:44" x14ac:dyDescent="0.2">
      <c r="A705">
        <f>ROW(Source!A470)</f>
        <v>470</v>
      </c>
      <c r="B705">
        <v>448998132</v>
      </c>
      <c r="C705">
        <v>448998121</v>
      </c>
      <c r="D705">
        <v>277865463</v>
      </c>
      <c r="E705">
        <v>1</v>
      </c>
      <c r="F705">
        <v>1</v>
      </c>
      <c r="G705">
        <v>1</v>
      </c>
      <c r="H705">
        <v>3</v>
      </c>
      <c r="I705" t="s">
        <v>1367</v>
      </c>
      <c r="J705" t="s">
        <v>1368</v>
      </c>
      <c r="K705" t="s">
        <v>1369</v>
      </c>
      <c r="L705">
        <v>1339</v>
      </c>
      <c r="N705">
        <v>1007</v>
      </c>
      <c r="O705" t="s">
        <v>49</v>
      </c>
      <c r="P705" t="s">
        <v>49</v>
      </c>
      <c r="Q705">
        <v>1</v>
      </c>
      <c r="X705">
        <v>0.15</v>
      </c>
      <c r="Y705">
        <v>35.71</v>
      </c>
      <c r="Z705">
        <v>0</v>
      </c>
      <c r="AA705">
        <v>0</v>
      </c>
      <c r="AB705">
        <v>0</v>
      </c>
      <c r="AC705">
        <v>0</v>
      </c>
      <c r="AD705">
        <v>1</v>
      </c>
      <c r="AE705">
        <v>0</v>
      </c>
      <c r="AF705" t="s">
        <v>135</v>
      </c>
      <c r="AG705">
        <v>0</v>
      </c>
      <c r="AH705">
        <v>2</v>
      </c>
      <c r="AI705">
        <v>448998126</v>
      </c>
      <c r="AJ705">
        <v>702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</row>
    <row r="706" spans="1:44" x14ac:dyDescent="0.2">
      <c r="A706">
        <f>ROW(Source!A470)</f>
        <v>470</v>
      </c>
      <c r="B706">
        <v>448998133</v>
      </c>
      <c r="C706">
        <v>448998121</v>
      </c>
      <c r="D706">
        <v>277561608</v>
      </c>
      <c r="E706">
        <v>109</v>
      </c>
      <c r="F706">
        <v>1</v>
      </c>
      <c r="G706">
        <v>1</v>
      </c>
      <c r="H706">
        <v>3</v>
      </c>
      <c r="I706" t="s">
        <v>502</v>
      </c>
      <c r="J706" t="s">
        <v>3</v>
      </c>
      <c r="K706" t="s">
        <v>503</v>
      </c>
      <c r="L706">
        <v>1339</v>
      </c>
      <c r="N706">
        <v>1007</v>
      </c>
      <c r="O706" t="s">
        <v>49</v>
      </c>
      <c r="P706" t="s">
        <v>49</v>
      </c>
      <c r="Q706">
        <v>1</v>
      </c>
      <c r="X706">
        <v>1.1000000000000001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 t="s">
        <v>135</v>
      </c>
      <c r="AG706">
        <v>0</v>
      </c>
      <c r="AH706">
        <v>2</v>
      </c>
      <c r="AI706">
        <v>448998127</v>
      </c>
      <c r="AJ706">
        <v>703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</row>
    <row r="707" spans="1:44" x14ac:dyDescent="0.2">
      <c r="A707">
        <f>ROW(Source!A472)</f>
        <v>472</v>
      </c>
      <c r="B707">
        <v>448998142</v>
      </c>
      <c r="C707">
        <v>448998135</v>
      </c>
      <c r="D707">
        <v>277560242</v>
      </c>
      <c r="E707">
        <v>109</v>
      </c>
      <c r="F707">
        <v>1</v>
      </c>
      <c r="G707">
        <v>1</v>
      </c>
      <c r="H707">
        <v>1</v>
      </c>
      <c r="I707" t="s">
        <v>1637</v>
      </c>
      <c r="J707" t="s">
        <v>3</v>
      </c>
      <c r="K707" t="s">
        <v>1638</v>
      </c>
      <c r="L707">
        <v>1191</v>
      </c>
      <c r="N707">
        <v>1013</v>
      </c>
      <c r="O707" t="s">
        <v>1203</v>
      </c>
      <c r="P707" t="s">
        <v>1203</v>
      </c>
      <c r="Q707">
        <v>1</v>
      </c>
      <c r="X707">
        <v>0.85</v>
      </c>
      <c r="Y707">
        <v>0</v>
      </c>
      <c r="Z707">
        <v>0</v>
      </c>
      <c r="AA707">
        <v>0</v>
      </c>
      <c r="AB707">
        <v>406.32</v>
      </c>
      <c r="AC707">
        <v>0</v>
      </c>
      <c r="AD707">
        <v>1</v>
      </c>
      <c r="AE707">
        <v>1</v>
      </c>
      <c r="AF707" t="s">
        <v>3</v>
      </c>
      <c r="AG707">
        <v>0.85</v>
      </c>
      <c r="AH707">
        <v>2</v>
      </c>
      <c r="AI707">
        <v>448998136</v>
      </c>
      <c r="AJ707">
        <v>704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</row>
    <row r="708" spans="1:44" x14ac:dyDescent="0.2">
      <c r="A708">
        <f>ROW(Source!A472)</f>
        <v>472</v>
      </c>
      <c r="B708">
        <v>448998143</v>
      </c>
      <c r="C708">
        <v>448998135</v>
      </c>
      <c r="D708">
        <v>277560491</v>
      </c>
      <c r="E708">
        <v>109</v>
      </c>
      <c r="F708">
        <v>1</v>
      </c>
      <c r="G708">
        <v>1</v>
      </c>
      <c r="H708">
        <v>1</v>
      </c>
      <c r="I708" t="s">
        <v>1204</v>
      </c>
      <c r="J708" t="s">
        <v>3</v>
      </c>
      <c r="K708" t="s">
        <v>1205</v>
      </c>
      <c r="L708">
        <v>1191</v>
      </c>
      <c r="N708">
        <v>1013</v>
      </c>
      <c r="O708" t="s">
        <v>1203</v>
      </c>
      <c r="P708" t="s">
        <v>1203</v>
      </c>
      <c r="Q708">
        <v>1</v>
      </c>
      <c r="X708">
        <v>7.0000000000000007E-2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1</v>
      </c>
      <c r="AE708">
        <v>2</v>
      </c>
      <c r="AF708" t="s">
        <v>3</v>
      </c>
      <c r="AG708">
        <v>7.0000000000000007E-2</v>
      </c>
      <c r="AH708">
        <v>2</v>
      </c>
      <c r="AI708">
        <v>448998137</v>
      </c>
      <c r="AJ708">
        <v>705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</row>
    <row r="709" spans="1:44" x14ac:dyDescent="0.2">
      <c r="A709">
        <f>ROW(Source!A472)</f>
        <v>472</v>
      </c>
      <c r="B709">
        <v>448998144</v>
      </c>
      <c r="C709">
        <v>448998135</v>
      </c>
      <c r="D709">
        <v>277944858</v>
      </c>
      <c r="E709">
        <v>1</v>
      </c>
      <c r="F709">
        <v>1</v>
      </c>
      <c r="G709">
        <v>1</v>
      </c>
      <c r="H709">
        <v>2</v>
      </c>
      <c r="I709" t="s">
        <v>1639</v>
      </c>
      <c r="J709" t="s">
        <v>1640</v>
      </c>
      <c r="K709" t="s">
        <v>1641</v>
      </c>
      <c r="L709">
        <v>1368</v>
      </c>
      <c r="N709">
        <v>1011</v>
      </c>
      <c r="O709" t="s">
        <v>1100</v>
      </c>
      <c r="P709" t="s">
        <v>1100</v>
      </c>
      <c r="Q709">
        <v>1</v>
      </c>
      <c r="X709">
        <v>7.0000000000000007E-2</v>
      </c>
      <c r="Y709">
        <v>0</v>
      </c>
      <c r="Z709">
        <v>1246.67</v>
      </c>
      <c r="AA709">
        <v>563.72</v>
      </c>
      <c r="AB709">
        <v>0</v>
      </c>
      <c r="AC709">
        <v>0</v>
      </c>
      <c r="AD709">
        <v>1</v>
      </c>
      <c r="AE709">
        <v>0</v>
      </c>
      <c r="AF709" t="s">
        <v>3</v>
      </c>
      <c r="AG709">
        <v>7.0000000000000007E-2</v>
      </c>
      <c r="AH709">
        <v>2</v>
      </c>
      <c r="AI709">
        <v>448998138</v>
      </c>
      <c r="AJ709">
        <v>706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</row>
    <row r="710" spans="1:44" x14ac:dyDescent="0.2">
      <c r="A710">
        <f>ROW(Source!A472)</f>
        <v>472</v>
      </c>
      <c r="B710">
        <v>448998145</v>
      </c>
      <c r="C710">
        <v>448998135</v>
      </c>
      <c r="D710">
        <v>277945222</v>
      </c>
      <c r="E710">
        <v>1</v>
      </c>
      <c r="F710">
        <v>1</v>
      </c>
      <c r="G710">
        <v>1</v>
      </c>
      <c r="H710">
        <v>2</v>
      </c>
      <c r="I710" t="s">
        <v>1642</v>
      </c>
      <c r="J710" t="s">
        <v>1643</v>
      </c>
      <c r="K710" t="s">
        <v>1644</v>
      </c>
      <c r="L710">
        <v>1368</v>
      </c>
      <c r="N710">
        <v>1011</v>
      </c>
      <c r="O710" t="s">
        <v>1100</v>
      </c>
      <c r="P710" t="s">
        <v>1100</v>
      </c>
      <c r="Q710">
        <v>1</v>
      </c>
      <c r="X710">
        <v>0.4</v>
      </c>
      <c r="Y710">
        <v>0</v>
      </c>
      <c r="Z710">
        <v>17.45</v>
      </c>
      <c r="AA710">
        <v>0</v>
      </c>
      <c r="AB710">
        <v>0</v>
      </c>
      <c r="AC710">
        <v>0</v>
      </c>
      <c r="AD710">
        <v>1</v>
      </c>
      <c r="AE710">
        <v>0</v>
      </c>
      <c r="AF710" t="s">
        <v>3</v>
      </c>
      <c r="AG710">
        <v>0.4</v>
      </c>
      <c r="AH710">
        <v>2</v>
      </c>
      <c r="AI710">
        <v>448998139</v>
      </c>
      <c r="AJ710">
        <v>707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</row>
    <row r="711" spans="1:44" x14ac:dyDescent="0.2">
      <c r="A711">
        <f>ROW(Source!A472)</f>
        <v>472</v>
      </c>
      <c r="B711">
        <v>448998146</v>
      </c>
      <c r="C711">
        <v>448998135</v>
      </c>
      <c r="D711">
        <v>277865463</v>
      </c>
      <c r="E711">
        <v>1</v>
      </c>
      <c r="F711">
        <v>1</v>
      </c>
      <c r="G711">
        <v>1</v>
      </c>
      <c r="H711">
        <v>3</v>
      </c>
      <c r="I711" t="s">
        <v>1367</v>
      </c>
      <c r="J711" t="s">
        <v>1368</v>
      </c>
      <c r="K711" t="s">
        <v>1369</v>
      </c>
      <c r="L711">
        <v>1339</v>
      </c>
      <c r="N711">
        <v>1007</v>
      </c>
      <c r="O711" t="s">
        <v>49</v>
      </c>
      <c r="P711" t="s">
        <v>49</v>
      </c>
      <c r="Q711">
        <v>1</v>
      </c>
      <c r="X711">
        <v>0.15</v>
      </c>
      <c r="Y711">
        <v>35.71</v>
      </c>
      <c r="Z711">
        <v>0</v>
      </c>
      <c r="AA711">
        <v>0</v>
      </c>
      <c r="AB711">
        <v>0</v>
      </c>
      <c r="AC711">
        <v>0</v>
      </c>
      <c r="AD711">
        <v>1</v>
      </c>
      <c r="AE711">
        <v>0</v>
      </c>
      <c r="AF711" t="s">
        <v>135</v>
      </c>
      <c r="AG711">
        <v>0</v>
      </c>
      <c r="AH711">
        <v>2</v>
      </c>
      <c r="AI711">
        <v>448998140</v>
      </c>
      <c r="AJ711">
        <v>708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</row>
    <row r="712" spans="1:44" x14ac:dyDescent="0.2">
      <c r="A712">
        <f>ROW(Source!A472)</f>
        <v>472</v>
      </c>
      <c r="B712">
        <v>448998147</v>
      </c>
      <c r="C712">
        <v>448998135</v>
      </c>
      <c r="D712">
        <v>277561566</v>
      </c>
      <c r="E712">
        <v>109</v>
      </c>
      <c r="F712">
        <v>1</v>
      </c>
      <c r="G712">
        <v>1</v>
      </c>
      <c r="H712">
        <v>3</v>
      </c>
      <c r="I712" t="s">
        <v>550</v>
      </c>
      <c r="J712" t="s">
        <v>3</v>
      </c>
      <c r="K712" t="s">
        <v>646</v>
      </c>
      <c r="L712">
        <v>1339</v>
      </c>
      <c r="N712">
        <v>1007</v>
      </c>
      <c r="O712" t="s">
        <v>49</v>
      </c>
      <c r="P712" t="s">
        <v>49</v>
      </c>
      <c r="Q712">
        <v>1</v>
      </c>
      <c r="X712">
        <v>1.1499999999999999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 t="s">
        <v>135</v>
      </c>
      <c r="AG712">
        <v>0</v>
      </c>
      <c r="AH712">
        <v>2</v>
      </c>
      <c r="AI712">
        <v>448998141</v>
      </c>
      <c r="AJ712">
        <v>709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</row>
    <row r="713" spans="1:44" x14ac:dyDescent="0.2">
      <c r="A713">
        <f>ROW(Source!A474)</f>
        <v>474</v>
      </c>
      <c r="B713">
        <v>448998157</v>
      </c>
      <c r="C713">
        <v>448998149</v>
      </c>
      <c r="D713">
        <v>277560270</v>
      </c>
      <c r="E713">
        <v>109</v>
      </c>
      <c r="F713">
        <v>1</v>
      </c>
      <c r="G713">
        <v>1</v>
      </c>
      <c r="H713">
        <v>1</v>
      </c>
      <c r="I713" t="s">
        <v>1523</v>
      </c>
      <c r="J713" t="s">
        <v>3</v>
      </c>
      <c r="K713" t="s">
        <v>1524</v>
      </c>
      <c r="L713">
        <v>1191</v>
      </c>
      <c r="N713">
        <v>1013</v>
      </c>
      <c r="O713" t="s">
        <v>1203</v>
      </c>
      <c r="P713" t="s">
        <v>1203</v>
      </c>
      <c r="Q713">
        <v>1</v>
      </c>
      <c r="X713">
        <v>139.52000000000001</v>
      </c>
      <c r="Y713">
        <v>0</v>
      </c>
      <c r="Z713">
        <v>0</v>
      </c>
      <c r="AA713">
        <v>0</v>
      </c>
      <c r="AB713">
        <v>428.28</v>
      </c>
      <c r="AC713">
        <v>0</v>
      </c>
      <c r="AD713">
        <v>1</v>
      </c>
      <c r="AE713">
        <v>1</v>
      </c>
      <c r="AF713" t="s">
        <v>3</v>
      </c>
      <c r="AG713">
        <v>139.52000000000001</v>
      </c>
      <c r="AH713">
        <v>2</v>
      </c>
      <c r="AI713">
        <v>448998150</v>
      </c>
      <c r="AJ713">
        <v>710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</row>
    <row r="714" spans="1:44" x14ac:dyDescent="0.2">
      <c r="A714">
        <f>ROW(Source!A474)</f>
        <v>474</v>
      </c>
      <c r="B714">
        <v>448998158</v>
      </c>
      <c r="C714">
        <v>448998149</v>
      </c>
      <c r="D714">
        <v>277560491</v>
      </c>
      <c r="E714">
        <v>109</v>
      </c>
      <c r="F714">
        <v>1</v>
      </c>
      <c r="G714">
        <v>1</v>
      </c>
      <c r="H714">
        <v>1</v>
      </c>
      <c r="I714" t="s">
        <v>1204</v>
      </c>
      <c r="J714" t="s">
        <v>3</v>
      </c>
      <c r="K714" t="s">
        <v>1205</v>
      </c>
      <c r="L714">
        <v>1191</v>
      </c>
      <c r="N714">
        <v>1013</v>
      </c>
      <c r="O714" t="s">
        <v>1203</v>
      </c>
      <c r="P714" t="s">
        <v>1203</v>
      </c>
      <c r="Q714">
        <v>1</v>
      </c>
      <c r="X714">
        <v>34.39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1</v>
      </c>
      <c r="AE714">
        <v>2</v>
      </c>
      <c r="AF714" t="s">
        <v>3</v>
      </c>
      <c r="AG714">
        <v>34.39</v>
      </c>
      <c r="AH714">
        <v>2</v>
      </c>
      <c r="AI714">
        <v>448998151</v>
      </c>
      <c r="AJ714">
        <v>711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</row>
    <row r="715" spans="1:44" x14ac:dyDescent="0.2">
      <c r="A715">
        <f>ROW(Source!A474)</f>
        <v>474</v>
      </c>
      <c r="B715">
        <v>448998159</v>
      </c>
      <c r="C715">
        <v>448998149</v>
      </c>
      <c r="D715">
        <v>277944032</v>
      </c>
      <c r="E715">
        <v>1</v>
      </c>
      <c r="F715">
        <v>1</v>
      </c>
      <c r="G715">
        <v>1</v>
      </c>
      <c r="H715">
        <v>2</v>
      </c>
      <c r="I715" t="s">
        <v>1546</v>
      </c>
      <c r="J715" t="s">
        <v>1547</v>
      </c>
      <c r="K715" t="s">
        <v>1548</v>
      </c>
      <c r="L715">
        <v>1368</v>
      </c>
      <c r="N715">
        <v>1011</v>
      </c>
      <c r="O715" t="s">
        <v>1100</v>
      </c>
      <c r="P715" t="s">
        <v>1100</v>
      </c>
      <c r="Q715">
        <v>1</v>
      </c>
      <c r="X715">
        <v>0.66</v>
      </c>
      <c r="Y715">
        <v>0</v>
      </c>
      <c r="Z715">
        <v>1299.6400000000001</v>
      </c>
      <c r="AA715">
        <v>658.89</v>
      </c>
      <c r="AB715">
        <v>0</v>
      </c>
      <c r="AC715">
        <v>0</v>
      </c>
      <c r="AD715">
        <v>1</v>
      </c>
      <c r="AE715">
        <v>0</v>
      </c>
      <c r="AF715" t="s">
        <v>3</v>
      </c>
      <c r="AG715">
        <v>0.66</v>
      </c>
      <c r="AH715">
        <v>2</v>
      </c>
      <c r="AI715">
        <v>448998152</v>
      </c>
      <c r="AJ715">
        <v>712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</row>
    <row r="716" spans="1:44" x14ac:dyDescent="0.2">
      <c r="A716">
        <f>ROW(Source!A474)</f>
        <v>474</v>
      </c>
      <c r="B716">
        <v>448998160</v>
      </c>
      <c r="C716">
        <v>448998149</v>
      </c>
      <c r="D716">
        <v>277944622</v>
      </c>
      <c r="E716">
        <v>1</v>
      </c>
      <c r="F716">
        <v>1</v>
      </c>
      <c r="G716">
        <v>1</v>
      </c>
      <c r="H716">
        <v>2</v>
      </c>
      <c r="I716" t="s">
        <v>1220</v>
      </c>
      <c r="J716" t="s">
        <v>1221</v>
      </c>
      <c r="K716" t="s">
        <v>1222</v>
      </c>
      <c r="L716">
        <v>1368</v>
      </c>
      <c r="N716">
        <v>1011</v>
      </c>
      <c r="O716" t="s">
        <v>1100</v>
      </c>
      <c r="P716" t="s">
        <v>1100</v>
      </c>
      <c r="Q716">
        <v>1</v>
      </c>
      <c r="X716">
        <v>33.65</v>
      </c>
      <c r="Y716">
        <v>0</v>
      </c>
      <c r="Z716">
        <v>1551.19</v>
      </c>
      <c r="AA716">
        <v>658.89</v>
      </c>
      <c r="AB716">
        <v>0</v>
      </c>
      <c r="AC716">
        <v>0</v>
      </c>
      <c r="AD716">
        <v>1</v>
      </c>
      <c r="AE716">
        <v>0</v>
      </c>
      <c r="AF716" t="s">
        <v>3</v>
      </c>
      <c r="AG716">
        <v>33.65</v>
      </c>
      <c r="AH716">
        <v>2</v>
      </c>
      <c r="AI716">
        <v>448998153</v>
      </c>
      <c r="AJ716">
        <v>713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</row>
    <row r="717" spans="1:44" x14ac:dyDescent="0.2">
      <c r="A717">
        <f>ROW(Source!A474)</f>
        <v>474</v>
      </c>
      <c r="B717">
        <v>448998161</v>
      </c>
      <c r="C717">
        <v>448998149</v>
      </c>
      <c r="D717">
        <v>277944840</v>
      </c>
      <c r="E717">
        <v>1</v>
      </c>
      <c r="F717">
        <v>1</v>
      </c>
      <c r="G717">
        <v>1</v>
      </c>
      <c r="H717">
        <v>2</v>
      </c>
      <c r="I717" t="s">
        <v>1364</v>
      </c>
      <c r="J717" t="s">
        <v>1365</v>
      </c>
      <c r="K717" t="s">
        <v>1366</v>
      </c>
      <c r="L717">
        <v>1368</v>
      </c>
      <c r="N717">
        <v>1011</v>
      </c>
      <c r="O717" t="s">
        <v>1100</v>
      </c>
      <c r="P717" t="s">
        <v>1100</v>
      </c>
      <c r="Q717">
        <v>1</v>
      </c>
      <c r="X717">
        <v>0.08</v>
      </c>
      <c r="Y717">
        <v>0</v>
      </c>
      <c r="Z717">
        <v>1558.39</v>
      </c>
      <c r="AA717">
        <v>563.72</v>
      </c>
      <c r="AB717">
        <v>0</v>
      </c>
      <c r="AC717">
        <v>0</v>
      </c>
      <c r="AD717">
        <v>1</v>
      </c>
      <c r="AE717">
        <v>0</v>
      </c>
      <c r="AF717" t="s">
        <v>3</v>
      </c>
      <c r="AG717">
        <v>0.08</v>
      </c>
      <c r="AH717">
        <v>2</v>
      </c>
      <c r="AI717">
        <v>448998154</v>
      </c>
      <c r="AJ717">
        <v>714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</row>
    <row r="718" spans="1:44" x14ac:dyDescent="0.2">
      <c r="A718">
        <f>ROW(Source!A474)</f>
        <v>474</v>
      </c>
      <c r="B718">
        <v>448998162</v>
      </c>
      <c r="C718">
        <v>448998149</v>
      </c>
      <c r="D718">
        <v>277870297</v>
      </c>
      <c r="E718">
        <v>1</v>
      </c>
      <c r="F718">
        <v>1</v>
      </c>
      <c r="G718">
        <v>1</v>
      </c>
      <c r="H718">
        <v>3</v>
      </c>
      <c r="I718" t="s">
        <v>1498</v>
      </c>
      <c r="J718" t="s">
        <v>1499</v>
      </c>
      <c r="K718" t="s">
        <v>1500</v>
      </c>
      <c r="L718">
        <v>1339</v>
      </c>
      <c r="N718">
        <v>1007</v>
      </c>
      <c r="O718" t="s">
        <v>49</v>
      </c>
      <c r="P718" t="s">
        <v>49</v>
      </c>
      <c r="Q718">
        <v>1</v>
      </c>
      <c r="X718">
        <v>1.18</v>
      </c>
      <c r="Y718">
        <v>767.69</v>
      </c>
      <c r="Z718">
        <v>0</v>
      </c>
      <c r="AA718">
        <v>0</v>
      </c>
      <c r="AB718">
        <v>0</v>
      </c>
      <c r="AC718">
        <v>0</v>
      </c>
      <c r="AD718">
        <v>1</v>
      </c>
      <c r="AE718">
        <v>0</v>
      </c>
      <c r="AF718" t="s">
        <v>135</v>
      </c>
      <c r="AG718">
        <v>0</v>
      </c>
      <c r="AH718">
        <v>2</v>
      </c>
      <c r="AI718">
        <v>448998155</v>
      </c>
      <c r="AJ718">
        <v>715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</row>
    <row r="719" spans="1:44" x14ac:dyDescent="0.2">
      <c r="A719">
        <f>ROW(Source!A474)</f>
        <v>474</v>
      </c>
      <c r="B719">
        <v>448998163</v>
      </c>
      <c r="C719">
        <v>448998149</v>
      </c>
      <c r="D719">
        <v>277561902</v>
      </c>
      <c r="E719">
        <v>109</v>
      </c>
      <c r="F719">
        <v>1</v>
      </c>
      <c r="G719">
        <v>1</v>
      </c>
      <c r="H719">
        <v>3</v>
      </c>
      <c r="I719" t="s">
        <v>606</v>
      </c>
      <c r="J719" t="s">
        <v>3</v>
      </c>
      <c r="K719" t="s">
        <v>607</v>
      </c>
      <c r="L719">
        <v>1339</v>
      </c>
      <c r="N719">
        <v>1007</v>
      </c>
      <c r="O719" t="s">
        <v>49</v>
      </c>
      <c r="P719" t="s">
        <v>49</v>
      </c>
      <c r="Q719">
        <v>1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1</v>
      </c>
      <c r="AD719">
        <v>0</v>
      </c>
      <c r="AE719">
        <v>0</v>
      </c>
      <c r="AF719" t="s">
        <v>135</v>
      </c>
      <c r="AG719">
        <v>0</v>
      </c>
      <c r="AH719">
        <v>2</v>
      </c>
      <c r="AI719">
        <v>448998156</v>
      </c>
      <c r="AJ719">
        <v>716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</row>
    <row r="720" spans="1:44" x14ac:dyDescent="0.2">
      <c r="A720">
        <f>ROW(Source!A515)</f>
        <v>515</v>
      </c>
      <c r="B720">
        <v>448998168</v>
      </c>
      <c r="C720">
        <v>448998165</v>
      </c>
      <c r="D720">
        <v>327091225</v>
      </c>
      <c r="E720">
        <v>112</v>
      </c>
      <c r="F720">
        <v>1</v>
      </c>
      <c r="G720">
        <v>1</v>
      </c>
      <c r="H720">
        <v>1</v>
      </c>
      <c r="I720" t="s">
        <v>1399</v>
      </c>
      <c r="J720" t="s">
        <v>3</v>
      </c>
      <c r="K720" t="s">
        <v>1645</v>
      </c>
      <c r="L720">
        <v>1191</v>
      </c>
      <c r="N720">
        <v>1013</v>
      </c>
      <c r="O720" t="s">
        <v>1203</v>
      </c>
      <c r="P720" t="s">
        <v>1203</v>
      </c>
      <c r="Q720">
        <v>1</v>
      </c>
      <c r="X720">
        <v>1.69</v>
      </c>
      <c r="Y720">
        <v>0</v>
      </c>
      <c r="Z720">
        <v>0</v>
      </c>
      <c r="AA720">
        <v>0</v>
      </c>
      <c r="AB720">
        <v>541.75</v>
      </c>
      <c r="AC720">
        <v>0</v>
      </c>
      <c r="AD720">
        <v>1</v>
      </c>
      <c r="AE720">
        <v>1</v>
      </c>
      <c r="AF720" t="s">
        <v>321</v>
      </c>
      <c r="AG720">
        <v>0.50700000000000001</v>
      </c>
      <c r="AH720">
        <v>2</v>
      </c>
      <c r="AI720">
        <v>448998166</v>
      </c>
      <c r="AJ720">
        <v>717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</row>
    <row r="721" spans="1:44" x14ac:dyDescent="0.2">
      <c r="A721">
        <f>ROW(Source!A515)</f>
        <v>515</v>
      </c>
      <c r="B721">
        <v>448998169</v>
      </c>
      <c r="C721">
        <v>448998165</v>
      </c>
      <c r="D721">
        <v>327163488</v>
      </c>
      <c r="E721">
        <v>1</v>
      </c>
      <c r="F721">
        <v>1</v>
      </c>
      <c r="G721">
        <v>1</v>
      </c>
      <c r="H721">
        <v>3</v>
      </c>
      <c r="I721" t="s">
        <v>1210</v>
      </c>
      <c r="J721" t="s">
        <v>1211</v>
      </c>
      <c r="K721" t="s">
        <v>1212</v>
      </c>
      <c r="L721">
        <v>1383</v>
      </c>
      <c r="N721">
        <v>1013</v>
      </c>
      <c r="O721" t="s">
        <v>1213</v>
      </c>
      <c r="P721" t="s">
        <v>1213</v>
      </c>
      <c r="Q721">
        <v>1</v>
      </c>
      <c r="X721">
        <v>0.63160000000000005</v>
      </c>
      <c r="Y721">
        <v>5.89</v>
      </c>
      <c r="Z721">
        <v>0</v>
      </c>
      <c r="AA721">
        <v>0</v>
      </c>
      <c r="AB721">
        <v>0</v>
      </c>
      <c r="AC721">
        <v>0</v>
      </c>
      <c r="AD721">
        <v>1</v>
      </c>
      <c r="AE721">
        <v>0</v>
      </c>
      <c r="AF721" t="s">
        <v>135</v>
      </c>
      <c r="AG721">
        <v>0</v>
      </c>
      <c r="AH721">
        <v>2</v>
      </c>
      <c r="AI721">
        <v>448998167</v>
      </c>
      <c r="AJ721">
        <v>718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</row>
    <row r="722" spans="1:44" x14ac:dyDescent="0.2">
      <c r="A722">
        <f>ROW(Source!A515)</f>
        <v>515</v>
      </c>
      <c r="B722">
        <v>448998170</v>
      </c>
      <c r="C722">
        <v>448998165</v>
      </c>
      <c r="D722">
        <v>327097010</v>
      </c>
      <c r="E722">
        <v>112</v>
      </c>
      <c r="F722">
        <v>1</v>
      </c>
      <c r="G722">
        <v>1</v>
      </c>
      <c r="H722">
        <v>3</v>
      </c>
      <c r="I722" t="s">
        <v>633</v>
      </c>
      <c r="J722" t="s">
        <v>3</v>
      </c>
      <c r="K722" t="s">
        <v>634</v>
      </c>
      <c r="L722">
        <v>3277935</v>
      </c>
      <c r="N722">
        <v>1013</v>
      </c>
      <c r="O722" t="s">
        <v>635</v>
      </c>
      <c r="P722" t="s">
        <v>635</v>
      </c>
      <c r="Q722">
        <v>1</v>
      </c>
      <c r="X722">
        <v>2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 t="s">
        <v>135</v>
      </c>
      <c r="AG722">
        <v>0</v>
      </c>
      <c r="AH722">
        <v>3</v>
      </c>
      <c r="AI722">
        <v>-1</v>
      </c>
      <c r="AJ722" t="s">
        <v>3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</row>
    <row r="723" spans="1:44" x14ac:dyDescent="0.2">
      <c r="A723">
        <f>ROW(Source!A516)</f>
        <v>516</v>
      </c>
      <c r="B723">
        <v>448998174</v>
      </c>
      <c r="C723">
        <v>448998171</v>
      </c>
      <c r="D723">
        <v>327091225</v>
      </c>
      <c r="E723">
        <v>112</v>
      </c>
      <c r="F723">
        <v>1</v>
      </c>
      <c r="G723">
        <v>1</v>
      </c>
      <c r="H723">
        <v>1</v>
      </c>
      <c r="I723" t="s">
        <v>1399</v>
      </c>
      <c r="J723" t="s">
        <v>3</v>
      </c>
      <c r="K723" t="s">
        <v>1645</v>
      </c>
      <c r="L723">
        <v>1191</v>
      </c>
      <c r="N723">
        <v>1013</v>
      </c>
      <c r="O723" t="s">
        <v>1203</v>
      </c>
      <c r="P723" t="s">
        <v>1203</v>
      </c>
      <c r="Q723">
        <v>1</v>
      </c>
      <c r="X723">
        <v>1.69</v>
      </c>
      <c r="Y723">
        <v>0</v>
      </c>
      <c r="Z723">
        <v>0</v>
      </c>
      <c r="AA723">
        <v>0</v>
      </c>
      <c r="AB723">
        <v>541.75</v>
      </c>
      <c r="AC723">
        <v>0</v>
      </c>
      <c r="AD723">
        <v>1</v>
      </c>
      <c r="AE723">
        <v>1</v>
      </c>
      <c r="AF723" t="s">
        <v>3</v>
      </c>
      <c r="AG723">
        <v>1.69</v>
      </c>
      <c r="AH723">
        <v>2</v>
      </c>
      <c r="AI723">
        <v>448998172</v>
      </c>
      <c r="AJ723">
        <v>719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</row>
    <row r="724" spans="1:44" x14ac:dyDescent="0.2">
      <c r="A724">
        <f>ROW(Source!A516)</f>
        <v>516</v>
      </c>
      <c r="B724">
        <v>448998175</v>
      </c>
      <c r="C724">
        <v>448998171</v>
      </c>
      <c r="D724">
        <v>327163488</v>
      </c>
      <c r="E724">
        <v>1</v>
      </c>
      <c r="F724">
        <v>1</v>
      </c>
      <c r="G724">
        <v>1</v>
      </c>
      <c r="H724">
        <v>3</v>
      </c>
      <c r="I724" t="s">
        <v>1210</v>
      </c>
      <c r="J724" t="s">
        <v>1211</v>
      </c>
      <c r="K724" t="s">
        <v>1212</v>
      </c>
      <c r="L724">
        <v>1383</v>
      </c>
      <c r="N724">
        <v>1013</v>
      </c>
      <c r="O724" t="s">
        <v>1213</v>
      </c>
      <c r="P724" t="s">
        <v>1213</v>
      </c>
      <c r="Q724">
        <v>1</v>
      </c>
      <c r="X724">
        <v>0.63160000000000005</v>
      </c>
      <c r="Y724">
        <v>5.89</v>
      </c>
      <c r="Z724">
        <v>0</v>
      </c>
      <c r="AA724">
        <v>0</v>
      </c>
      <c r="AB724">
        <v>0</v>
      </c>
      <c r="AC724">
        <v>0</v>
      </c>
      <c r="AD724">
        <v>1</v>
      </c>
      <c r="AE724">
        <v>0</v>
      </c>
      <c r="AF724" t="s">
        <v>135</v>
      </c>
      <c r="AG724">
        <v>0</v>
      </c>
      <c r="AH724">
        <v>2</v>
      </c>
      <c r="AI724">
        <v>448998173</v>
      </c>
      <c r="AJ724">
        <v>720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</row>
    <row r="725" spans="1:44" x14ac:dyDescent="0.2">
      <c r="A725">
        <f>ROW(Source!A516)</f>
        <v>516</v>
      </c>
      <c r="B725">
        <v>448998176</v>
      </c>
      <c r="C725">
        <v>448998171</v>
      </c>
      <c r="D725">
        <v>327097010</v>
      </c>
      <c r="E725">
        <v>112</v>
      </c>
      <c r="F725">
        <v>1</v>
      </c>
      <c r="G725">
        <v>1</v>
      </c>
      <c r="H725">
        <v>3</v>
      </c>
      <c r="I725" t="s">
        <v>633</v>
      </c>
      <c r="J725" t="s">
        <v>3</v>
      </c>
      <c r="K725" t="s">
        <v>634</v>
      </c>
      <c r="L725">
        <v>3277935</v>
      </c>
      <c r="N725">
        <v>1013</v>
      </c>
      <c r="O725" t="s">
        <v>635</v>
      </c>
      <c r="P725" t="s">
        <v>635</v>
      </c>
      <c r="Q725">
        <v>1</v>
      </c>
      <c r="X725">
        <v>2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 t="s">
        <v>135</v>
      </c>
      <c r="AG725">
        <v>0</v>
      </c>
      <c r="AH725">
        <v>3</v>
      </c>
      <c r="AI725">
        <v>-1</v>
      </c>
      <c r="AJ725" t="s">
        <v>3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</row>
    <row r="726" spans="1:44" x14ac:dyDescent="0.2">
      <c r="A726">
        <f>ROW(Source!A517)</f>
        <v>517</v>
      </c>
      <c r="B726">
        <v>448998186</v>
      </c>
      <c r="C726">
        <v>448998177</v>
      </c>
      <c r="D726">
        <v>277560276</v>
      </c>
      <c r="E726">
        <v>109</v>
      </c>
      <c r="F726">
        <v>1</v>
      </c>
      <c r="G726">
        <v>1</v>
      </c>
      <c r="H726">
        <v>1</v>
      </c>
      <c r="I726" t="s">
        <v>1201</v>
      </c>
      <c r="J726" t="s">
        <v>3</v>
      </c>
      <c r="K726" t="s">
        <v>1202</v>
      </c>
      <c r="L726">
        <v>1191</v>
      </c>
      <c r="N726">
        <v>1013</v>
      </c>
      <c r="O726" t="s">
        <v>1203</v>
      </c>
      <c r="P726" t="s">
        <v>1203</v>
      </c>
      <c r="Q726">
        <v>1</v>
      </c>
      <c r="X726">
        <v>4.0999999999999996</v>
      </c>
      <c r="Y726">
        <v>0</v>
      </c>
      <c r="Z726">
        <v>0</v>
      </c>
      <c r="AA726">
        <v>0</v>
      </c>
      <c r="AB726">
        <v>435.6</v>
      </c>
      <c r="AC726">
        <v>0</v>
      </c>
      <c r="AD726">
        <v>1</v>
      </c>
      <c r="AE726">
        <v>1</v>
      </c>
      <c r="AF726" t="s">
        <v>321</v>
      </c>
      <c r="AG726">
        <v>1.2299999999999998</v>
      </c>
      <c r="AH726">
        <v>2</v>
      </c>
      <c r="AI726">
        <v>448998178</v>
      </c>
      <c r="AJ726">
        <v>721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</row>
    <row r="727" spans="1:44" x14ac:dyDescent="0.2">
      <c r="A727">
        <f>ROW(Source!A517)</f>
        <v>517</v>
      </c>
      <c r="B727">
        <v>448998187</v>
      </c>
      <c r="C727">
        <v>448998177</v>
      </c>
      <c r="D727">
        <v>277560491</v>
      </c>
      <c r="E727">
        <v>109</v>
      </c>
      <c r="F727">
        <v>1</v>
      </c>
      <c r="G727">
        <v>1</v>
      </c>
      <c r="H727">
        <v>1</v>
      </c>
      <c r="I727" t="s">
        <v>1204</v>
      </c>
      <c r="J727" t="s">
        <v>3</v>
      </c>
      <c r="K727" t="s">
        <v>1205</v>
      </c>
      <c r="L727">
        <v>1191</v>
      </c>
      <c r="N727">
        <v>1013</v>
      </c>
      <c r="O727" t="s">
        <v>1203</v>
      </c>
      <c r="P727" t="s">
        <v>1203</v>
      </c>
      <c r="Q727">
        <v>1</v>
      </c>
      <c r="X727">
        <v>0.16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1</v>
      </c>
      <c r="AE727">
        <v>2</v>
      </c>
      <c r="AF727" t="s">
        <v>321</v>
      </c>
      <c r="AG727">
        <v>4.8000000000000001E-2</v>
      </c>
      <c r="AH727">
        <v>2</v>
      </c>
      <c r="AI727">
        <v>448998179</v>
      </c>
      <c r="AJ727">
        <v>722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</row>
    <row r="728" spans="1:44" x14ac:dyDescent="0.2">
      <c r="A728">
        <f>ROW(Source!A517)</f>
        <v>517</v>
      </c>
      <c r="B728">
        <v>448998188</v>
      </c>
      <c r="C728">
        <v>448998177</v>
      </c>
      <c r="D728">
        <v>277944840</v>
      </c>
      <c r="E728">
        <v>1</v>
      </c>
      <c r="F728">
        <v>1</v>
      </c>
      <c r="G728">
        <v>1</v>
      </c>
      <c r="H728">
        <v>2</v>
      </c>
      <c r="I728" t="s">
        <v>1364</v>
      </c>
      <c r="J728" t="s">
        <v>1365</v>
      </c>
      <c r="K728" t="s">
        <v>1366</v>
      </c>
      <c r="L728">
        <v>1368</v>
      </c>
      <c r="N728">
        <v>1011</v>
      </c>
      <c r="O728" t="s">
        <v>1100</v>
      </c>
      <c r="P728" t="s">
        <v>1100</v>
      </c>
      <c r="Q728">
        <v>1</v>
      </c>
      <c r="X728">
        <v>0.16</v>
      </c>
      <c r="Y728">
        <v>0</v>
      </c>
      <c r="Z728">
        <v>1558.39</v>
      </c>
      <c r="AA728">
        <v>563.72</v>
      </c>
      <c r="AB728">
        <v>0</v>
      </c>
      <c r="AC728">
        <v>0</v>
      </c>
      <c r="AD728">
        <v>1</v>
      </c>
      <c r="AE728">
        <v>0</v>
      </c>
      <c r="AF728" t="s">
        <v>321</v>
      </c>
      <c r="AG728">
        <v>4.8000000000000001E-2</v>
      </c>
      <c r="AH728">
        <v>2</v>
      </c>
      <c r="AI728">
        <v>448998180</v>
      </c>
      <c r="AJ728">
        <v>723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</row>
    <row r="729" spans="1:44" x14ac:dyDescent="0.2">
      <c r="A729">
        <f>ROW(Source!A517)</f>
        <v>517</v>
      </c>
      <c r="B729">
        <v>448998189</v>
      </c>
      <c r="C729">
        <v>448998177</v>
      </c>
      <c r="D729">
        <v>277870628</v>
      </c>
      <c r="E729">
        <v>1</v>
      </c>
      <c r="F729">
        <v>1</v>
      </c>
      <c r="G729">
        <v>1</v>
      </c>
      <c r="H729">
        <v>3</v>
      </c>
      <c r="I729" t="s">
        <v>1646</v>
      </c>
      <c r="J729" t="s">
        <v>1647</v>
      </c>
      <c r="K729" t="s">
        <v>1648</v>
      </c>
      <c r="L729">
        <v>1348</v>
      </c>
      <c r="N729">
        <v>1009</v>
      </c>
      <c r="O729" t="s">
        <v>83</v>
      </c>
      <c r="P729" t="s">
        <v>83</v>
      </c>
      <c r="Q729">
        <v>1000</v>
      </c>
      <c r="X729">
        <v>2.9999999999999997E-4</v>
      </c>
      <c r="Y729">
        <v>4338.2700000000004</v>
      </c>
      <c r="Z729">
        <v>0</v>
      </c>
      <c r="AA729">
        <v>0</v>
      </c>
      <c r="AB729">
        <v>0</v>
      </c>
      <c r="AC729">
        <v>0</v>
      </c>
      <c r="AD729">
        <v>1</v>
      </c>
      <c r="AE729">
        <v>0</v>
      </c>
      <c r="AF729" t="s">
        <v>135</v>
      </c>
      <c r="AG729">
        <v>0</v>
      </c>
      <c r="AH729">
        <v>2</v>
      </c>
      <c r="AI729">
        <v>448998181</v>
      </c>
      <c r="AJ729">
        <v>724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</row>
    <row r="730" spans="1:44" x14ac:dyDescent="0.2">
      <c r="A730">
        <f>ROW(Source!A517)</f>
        <v>517</v>
      </c>
      <c r="B730">
        <v>448998190</v>
      </c>
      <c r="C730">
        <v>448998177</v>
      </c>
      <c r="D730">
        <v>277883321</v>
      </c>
      <c r="E730">
        <v>1</v>
      </c>
      <c r="F730">
        <v>1</v>
      </c>
      <c r="G730">
        <v>1</v>
      </c>
      <c r="H730">
        <v>3</v>
      </c>
      <c r="I730" t="s">
        <v>1649</v>
      </c>
      <c r="J730" t="s">
        <v>1650</v>
      </c>
      <c r="K730" t="s">
        <v>1651</v>
      </c>
      <c r="L730">
        <v>1339</v>
      </c>
      <c r="N730">
        <v>1007</v>
      </c>
      <c r="O730" t="s">
        <v>49</v>
      </c>
      <c r="P730" t="s">
        <v>49</v>
      </c>
      <c r="Q730">
        <v>1</v>
      </c>
      <c r="X730">
        <v>5.0000000000000001E-3</v>
      </c>
      <c r="Y730">
        <v>175456.94</v>
      </c>
      <c r="Z730">
        <v>0</v>
      </c>
      <c r="AA730">
        <v>0</v>
      </c>
      <c r="AB730">
        <v>0</v>
      </c>
      <c r="AC730">
        <v>0</v>
      </c>
      <c r="AD730">
        <v>1</v>
      </c>
      <c r="AE730">
        <v>0</v>
      </c>
      <c r="AF730" t="s">
        <v>135</v>
      </c>
      <c r="AG730">
        <v>0</v>
      </c>
      <c r="AH730">
        <v>2</v>
      </c>
      <c r="AI730">
        <v>448998182</v>
      </c>
      <c r="AJ730">
        <v>725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</row>
    <row r="731" spans="1:44" x14ac:dyDescent="0.2">
      <c r="A731">
        <f>ROW(Source!A517)</f>
        <v>517</v>
      </c>
      <c r="B731">
        <v>448998191</v>
      </c>
      <c r="C731">
        <v>448998177</v>
      </c>
      <c r="D731">
        <v>277896293</v>
      </c>
      <c r="E731">
        <v>1</v>
      </c>
      <c r="F731">
        <v>1</v>
      </c>
      <c r="G731">
        <v>1</v>
      </c>
      <c r="H731">
        <v>3</v>
      </c>
      <c r="I731" t="s">
        <v>1652</v>
      </c>
      <c r="J731" t="s">
        <v>1653</v>
      </c>
      <c r="K731" t="s">
        <v>1654</v>
      </c>
      <c r="L731">
        <v>1348</v>
      </c>
      <c r="N731">
        <v>1009</v>
      </c>
      <c r="O731" t="s">
        <v>83</v>
      </c>
      <c r="P731" t="s">
        <v>83</v>
      </c>
      <c r="Q731">
        <v>1000</v>
      </c>
      <c r="X731">
        <v>2.0000000000000001E-4</v>
      </c>
      <c r="Y731">
        <v>82937.06</v>
      </c>
      <c r="Z731">
        <v>0</v>
      </c>
      <c r="AA731">
        <v>0</v>
      </c>
      <c r="AB731">
        <v>0</v>
      </c>
      <c r="AC731">
        <v>0</v>
      </c>
      <c r="AD731">
        <v>1</v>
      </c>
      <c r="AE731">
        <v>0</v>
      </c>
      <c r="AF731" t="s">
        <v>135</v>
      </c>
      <c r="AG731">
        <v>0</v>
      </c>
      <c r="AH731">
        <v>2</v>
      </c>
      <c r="AI731">
        <v>448998183</v>
      </c>
      <c r="AJ731">
        <v>726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</row>
    <row r="732" spans="1:44" x14ac:dyDescent="0.2">
      <c r="A732">
        <f>ROW(Source!A517)</f>
        <v>517</v>
      </c>
      <c r="B732">
        <v>448998192</v>
      </c>
      <c r="C732">
        <v>448998177</v>
      </c>
      <c r="D732">
        <v>277896669</v>
      </c>
      <c r="E732">
        <v>1</v>
      </c>
      <c r="F732">
        <v>1</v>
      </c>
      <c r="G732">
        <v>1</v>
      </c>
      <c r="H732">
        <v>3</v>
      </c>
      <c r="I732" t="s">
        <v>1425</v>
      </c>
      <c r="J732" t="s">
        <v>1426</v>
      </c>
      <c r="K732" t="s">
        <v>1427</v>
      </c>
      <c r="L732">
        <v>1346</v>
      </c>
      <c r="N732">
        <v>1009</v>
      </c>
      <c r="O732" t="s">
        <v>441</v>
      </c>
      <c r="P732" t="s">
        <v>441</v>
      </c>
      <c r="Q732">
        <v>1</v>
      </c>
      <c r="X732">
        <v>0.01</v>
      </c>
      <c r="Y732">
        <v>133.31</v>
      </c>
      <c r="Z732">
        <v>0</v>
      </c>
      <c r="AA732">
        <v>0</v>
      </c>
      <c r="AB732">
        <v>0</v>
      </c>
      <c r="AC732">
        <v>0</v>
      </c>
      <c r="AD732">
        <v>1</v>
      </c>
      <c r="AE732">
        <v>0</v>
      </c>
      <c r="AF732" t="s">
        <v>135</v>
      </c>
      <c r="AG732">
        <v>0</v>
      </c>
      <c r="AH732">
        <v>2</v>
      </c>
      <c r="AI732">
        <v>448998184</v>
      </c>
      <c r="AJ732">
        <v>727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</row>
    <row r="733" spans="1:44" x14ac:dyDescent="0.2">
      <c r="A733">
        <f>ROW(Source!A517)</f>
        <v>517</v>
      </c>
      <c r="B733">
        <v>448998193</v>
      </c>
      <c r="C733">
        <v>448998177</v>
      </c>
      <c r="D733">
        <v>277566433</v>
      </c>
      <c r="E733">
        <v>109</v>
      </c>
      <c r="F733">
        <v>1</v>
      </c>
      <c r="G733">
        <v>1</v>
      </c>
      <c r="H733">
        <v>3</v>
      </c>
      <c r="I733" t="s">
        <v>633</v>
      </c>
      <c r="J733" t="s">
        <v>3</v>
      </c>
      <c r="K733" t="s">
        <v>634</v>
      </c>
      <c r="L733">
        <v>3277935</v>
      </c>
      <c r="N733">
        <v>1013</v>
      </c>
      <c r="O733" t="s">
        <v>635</v>
      </c>
      <c r="P733" t="s">
        <v>635</v>
      </c>
      <c r="Q733">
        <v>1</v>
      </c>
      <c r="X733">
        <v>2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 t="s">
        <v>135</v>
      </c>
      <c r="AG733">
        <v>0</v>
      </c>
      <c r="AH733">
        <v>2</v>
      </c>
      <c r="AI733">
        <v>448998185</v>
      </c>
      <c r="AJ733">
        <v>728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</row>
    <row r="734" spans="1:44" x14ac:dyDescent="0.2">
      <c r="A734">
        <f>ROW(Source!A519)</f>
        <v>519</v>
      </c>
      <c r="B734">
        <v>448998204</v>
      </c>
      <c r="C734">
        <v>448998195</v>
      </c>
      <c r="D734">
        <v>277560276</v>
      </c>
      <c r="E734">
        <v>109</v>
      </c>
      <c r="F734">
        <v>1</v>
      </c>
      <c r="G734">
        <v>1</v>
      </c>
      <c r="H734">
        <v>1</v>
      </c>
      <c r="I734" t="s">
        <v>1201</v>
      </c>
      <c r="J734" t="s">
        <v>3</v>
      </c>
      <c r="K734" t="s">
        <v>1202</v>
      </c>
      <c r="L734">
        <v>1191</v>
      </c>
      <c r="N734">
        <v>1013</v>
      </c>
      <c r="O734" t="s">
        <v>1203</v>
      </c>
      <c r="P734" t="s">
        <v>1203</v>
      </c>
      <c r="Q734">
        <v>1</v>
      </c>
      <c r="X734">
        <v>4.0999999999999996</v>
      </c>
      <c r="Y734">
        <v>0</v>
      </c>
      <c r="Z734">
        <v>0</v>
      </c>
      <c r="AA734">
        <v>0</v>
      </c>
      <c r="AB734">
        <v>435.6</v>
      </c>
      <c r="AC734">
        <v>0</v>
      </c>
      <c r="AD734">
        <v>1</v>
      </c>
      <c r="AE734">
        <v>1</v>
      </c>
      <c r="AF734" t="s">
        <v>3</v>
      </c>
      <c r="AG734">
        <v>4.0999999999999996</v>
      </c>
      <c r="AH734">
        <v>2</v>
      </c>
      <c r="AI734">
        <v>448998196</v>
      </c>
      <c r="AJ734">
        <v>729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</row>
    <row r="735" spans="1:44" x14ac:dyDescent="0.2">
      <c r="A735">
        <f>ROW(Source!A519)</f>
        <v>519</v>
      </c>
      <c r="B735">
        <v>448998205</v>
      </c>
      <c r="C735">
        <v>448998195</v>
      </c>
      <c r="D735">
        <v>277560491</v>
      </c>
      <c r="E735">
        <v>109</v>
      </c>
      <c r="F735">
        <v>1</v>
      </c>
      <c r="G735">
        <v>1</v>
      </c>
      <c r="H735">
        <v>1</v>
      </c>
      <c r="I735" t="s">
        <v>1204</v>
      </c>
      <c r="J735" t="s">
        <v>3</v>
      </c>
      <c r="K735" t="s">
        <v>1205</v>
      </c>
      <c r="L735">
        <v>1191</v>
      </c>
      <c r="N735">
        <v>1013</v>
      </c>
      <c r="O735" t="s">
        <v>1203</v>
      </c>
      <c r="P735" t="s">
        <v>1203</v>
      </c>
      <c r="Q735">
        <v>1</v>
      </c>
      <c r="X735">
        <v>0.16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1</v>
      </c>
      <c r="AE735">
        <v>2</v>
      </c>
      <c r="AF735" t="s">
        <v>3</v>
      </c>
      <c r="AG735">
        <v>0.16</v>
      </c>
      <c r="AH735">
        <v>2</v>
      </c>
      <c r="AI735">
        <v>448998197</v>
      </c>
      <c r="AJ735">
        <v>730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</row>
    <row r="736" spans="1:44" x14ac:dyDescent="0.2">
      <c r="A736">
        <f>ROW(Source!A519)</f>
        <v>519</v>
      </c>
      <c r="B736">
        <v>448998206</v>
      </c>
      <c r="C736">
        <v>448998195</v>
      </c>
      <c r="D736">
        <v>277944840</v>
      </c>
      <c r="E736">
        <v>1</v>
      </c>
      <c r="F736">
        <v>1</v>
      </c>
      <c r="G736">
        <v>1</v>
      </c>
      <c r="H736">
        <v>2</v>
      </c>
      <c r="I736" t="s">
        <v>1364</v>
      </c>
      <c r="J736" t="s">
        <v>1365</v>
      </c>
      <c r="K736" t="s">
        <v>1366</v>
      </c>
      <c r="L736">
        <v>1368</v>
      </c>
      <c r="N736">
        <v>1011</v>
      </c>
      <c r="O736" t="s">
        <v>1100</v>
      </c>
      <c r="P736" t="s">
        <v>1100</v>
      </c>
      <c r="Q736">
        <v>1</v>
      </c>
      <c r="X736">
        <v>0.16</v>
      </c>
      <c r="Y736">
        <v>0</v>
      </c>
      <c r="Z736">
        <v>1558.39</v>
      </c>
      <c r="AA736">
        <v>563.72</v>
      </c>
      <c r="AB736">
        <v>0</v>
      </c>
      <c r="AC736">
        <v>0</v>
      </c>
      <c r="AD736">
        <v>1</v>
      </c>
      <c r="AE736">
        <v>0</v>
      </c>
      <c r="AF736" t="s">
        <v>3</v>
      </c>
      <c r="AG736">
        <v>0.16</v>
      </c>
      <c r="AH736">
        <v>2</v>
      </c>
      <c r="AI736">
        <v>448998198</v>
      </c>
      <c r="AJ736">
        <v>731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</row>
    <row r="737" spans="1:44" x14ac:dyDescent="0.2">
      <c r="A737">
        <f>ROW(Source!A519)</f>
        <v>519</v>
      </c>
      <c r="B737">
        <v>448998207</v>
      </c>
      <c r="C737">
        <v>448998195</v>
      </c>
      <c r="D737">
        <v>277870628</v>
      </c>
      <c r="E737">
        <v>1</v>
      </c>
      <c r="F737">
        <v>1</v>
      </c>
      <c r="G737">
        <v>1</v>
      </c>
      <c r="H737">
        <v>3</v>
      </c>
      <c r="I737" t="s">
        <v>1646</v>
      </c>
      <c r="J737" t="s">
        <v>1647</v>
      </c>
      <c r="K737" t="s">
        <v>1648</v>
      </c>
      <c r="L737">
        <v>1348</v>
      </c>
      <c r="N737">
        <v>1009</v>
      </c>
      <c r="O737" t="s">
        <v>83</v>
      </c>
      <c r="P737" t="s">
        <v>83</v>
      </c>
      <c r="Q737">
        <v>1000</v>
      </c>
      <c r="X737">
        <v>2.9999999999999997E-4</v>
      </c>
      <c r="Y737">
        <v>4338.2700000000004</v>
      </c>
      <c r="Z737">
        <v>0</v>
      </c>
      <c r="AA737">
        <v>0</v>
      </c>
      <c r="AB737">
        <v>0</v>
      </c>
      <c r="AC737">
        <v>0</v>
      </c>
      <c r="AD737">
        <v>1</v>
      </c>
      <c r="AE737">
        <v>0</v>
      </c>
      <c r="AF737" t="s">
        <v>135</v>
      </c>
      <c r="AG737">
        <v>0</v>
      </c>
      <c r="AH737">
        <v>2</v>
      </c>
      <c r="AI737">
        <v>448998199</v>
      </c>
      <c r="AJ737">
        <v>732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</row>
    <row r="738" spans="1:44" x14ac:dyDescent="0.2">
      <c r="A738">
        <f>ROW(Source!A519)</f>
        <v>519</v>
      </c>
      <c r="B738">
        <v>448998208</v>
      </c>
      <c r="C738">
        <v>448998195</v>
      </c>
      <c r="D738">
        <v>277883321</v>
      </c>
      <c r="E738">
        <v>1</v>
      </c>
      <c r="F738">
        <v>1</v>
      </c>
      <c r="G738">
        <v>1</v>
      </c>
      <c r="H738">
        <v>3</v>
      </c>
      <c r="I738" t="s">
        <v>1649</v>
      </c>
      <c r="J738" t="s">
        <v>1650</v>
      </c>
      <c r="K738" t="s">
        <v>1651</v>
      </c>
      <c r="L738">
        <v>1339</v>
      </c>
      <c r="N738">
        <v>1007</v>
      </c>
      <c r="O738" t="s">
        <v>49</v>
      </c>
      <c r="P738" t="s">
        <v>49</v>
      </c>
      <c r="Q738">
        <v>1</v>
      </c>
      <c r="X738">
        <v>5.0000000000000001E-3</v>
      </c>
      <c r="Y738">
        <v>175456.94</v>
      </c>
      <c r="Z738">
        <v>0</v>
      </c>
      <c r="AA738">
        <v>0</v>
      </c>
      <c r="AB738">
        <v>0</v>
      </c>
      <c r="AC738">
        <v>0</v>
      </c>
      <c r="AD738">
        <v>1</v>
      </c>
      <c r="AE738">
        <v>0</v>
      </c>
      <c r="AF738" t="s">
        <v>135</v>
      </c>
      <c r="AG738">
        <v>0</v>
      </c>
      <c r="AH738">
        <v>2</v>
      </c>
      <c r="AI738">
        <v>448998200</v>
      </c>
      <c r="AJ738">
        <v>733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</row>
    <row r="739" spans="1:44" x14ac:dyDescent="0.2">
      <c r="A739">
        <f>ROW(Source!A519)</f>
        <v>519</v>
      </c>
      <c r="B739">
        <v>448998209</v>
      </c>
      <c r="C739">
        <v>448998195</v>
      </c>
      <c r="D739">
        <v>277896293</v>
      </c>
      <c r="E739">
        <v>1</v>
      </c>
      <c r="F739">
        <v>1</v>
      </c>
      <c r="G739">
        <v>1</v>
      </c>
      <c r="H739">
        <v>3</v>
      </c>
      <c r="I739" t="s">
        <v>1652</v>
      </c>
      <c r="J739" t="s">
        <v>1653</v>
      </c>
      <c r="K739" t="s">
        <v>1654</v>
      </c>
      <c r="L739">
        <v>1348</v>
      </c>
      <c r="N739">
        <v>1009</v>
      </c>
      <c r="O739" t="s">
        <v>83</v>
      </c>
      <c r="P739" t="s">
        <v>83</v>
      </c>
      <c r="Q739">
        <v>1000</v>
      </c>
      <c r="X739">
        <v>2.0000000000000001E-4</v>
      </c>
      <c r="Y739">
        <v>82937.06</v>
      </c>
      <c r="Z739">
        <v>0</v>
      </c>
      <c r="AA739">
        <v>0</v>
      </c>
      <c r="AB739">
        <v>0</v>
      </c>
      <c r="AC739">
        <v>0</v>
      </c>
      <c r="AD739">
        <v>1</v>
      </c>
      <c r="AE739">
        <v>0</v>
      </c>
      <c r="AF739" t="s">
        <v>135</v>
      </c>
      <c r="AG739">
        <v>0</v>
      </c>
      <c r="AH739">
        <v>2</v>
      </c>
      <c r="AI739">
        <v>448998201</v>
      </c>
      <c r="AJ739">
        <v>734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</row>
    <row r="740" spans="1:44" x14ac:dyDescent="0.2">
      <c r="A740">
        <f>ROW(Source!A519)</f>
        <v>519</v>
      </c>
      <c r="B740">
        <v>448998210</v>
      </c>
      <c r="C740">
        <v>448998195</v>
      </c>
      <c r="D740">
        <v>277896669</v>
      </c>
      <c r="E740">
        <v>1</v>
      </c>
      <c r="F740">
        <v>1</v>
      </c>
      <c r="G740">
        <v>1</v>
      </c>
      <c r="H740">
        <v>3</v>
      </c>
      <c r="I740" t="s">
        <v>1425</v>
      </c>
      <c r="J740" t="s">
        <v>1426</v>
      </c>
      <c r="K740" t="s">
        <v>1427</v>
      </c>
      <c r="L740">
        <v>1346</v>
      </c>
      <c r="N740">
        <v>1009</v>
      </c>
      <c r="O740" t="s">
        <v>441</v>
      </c>
      <c r="P740" t="s">
        <v>441</v>
      </c>
      <c r="Q740">
        <v>1</v>
      </c>
      <c r="X740">
        <v>0.01</v>
      </c>
      <c r="Y740">
        <v>133.31</v>
      </c>
      <c r="Z740">
        <v>0</v>
      </c>
      <c r="AA740">
        <v>0</v>
      </c>
      <c r="AB740">
        <v>0</v>
      </c>
      <c r="AC740">
        <v>0</v>
      </c>
      <c r="AD740">
        <v>1</v>
      </c>
      <c r="AE740">
        <v>0</v>
      </c>
      <c r="AF740" t="s">
        <v>135</v>
      </c>
      <c r="AG740">
        <v>0</v>
      </c>
      <c r="AH740">
        <v>2</v>
      </c>
      <c r="AI740">
        <v>448998202</v>
      </c>
      <c r="AJ740">
        <v>735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</row>
    <row r="741" spans="1:44" x14ac:dyDescent="0.2">
      <c r="A741">
        <f>ROW(Source!A519)</f>
        <v>519</v>
      </c>
      <c r="B741">
        <v>448998211</v>
      </c>
      <c r="C741">
        <v>448998195</v>
      </c>
      <c r="D741">
        <v>277566433</v>
      </c>
      <c r="E741">
        <v>109</v>
      </c>
      <c r="F741">
        <v>1</v>
      </c>
      <c r="G741">
        <v>1</v>
      </c>
      <c r="H741">
        <v>3</v>
      </c>
      <c r="I741" t="s">
        <v>633</v>
      </c>
      <c r="J741" t="s">
        <v>3</v>
      </c>
      <c r="K741" t="s">
        <v>634</v>
      </c>
      <c r="L741">
        <v>3277935</v>
      </c>
      <c r="N741">
        <v>1013</v>
      </c>
      <c r="O741" t="s">
        <v>635</v>
      </c>
      <c r="P741" t="s">
        <v>635</v>
      </c>
      <c r="Q741">
        <v>1</v>
      </c>
      <c r="X741">
        <v>2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 t="s">
        <v>135</v>
      </c>
      <c r="AG741">
        <v>0</v>
      </c>
      <c r="AH741">
        <v>2</v>
      </c>
      <c r="AI741">
        <v>448998203</v>
      </c>
      <c r="AJ741">
        <v>736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</row>
    <row r="742" spans="1:44" x14ac:dyDescent="0.2">
      <c r="A742">
        <f>ROW(Source!A521)</f>
        <v>521</v>
      </c>
      <c r="B742">
        <v>448998220</v>
      </c>
      <c r="C742">
        <v>448998213</v>
      </c>
      <c r="D742">
        <v>327091364</v>
      </c>
      <c r="E742">
        <v>112</v>
      </c>
      <c r="F742">
        <v>1</v>
      </c>
      <c r="G742">
        <v>1</v>
      </c>
      <c r="H742">
        <v>1</v>
      </c>
      <c r="I742" t="s">
        <v>1655</v>
      </c>
      <c r="J742" t="s">
        <v>3</v>
      </c>
      <c r="K742" t="s">
        <v>1656</v>
      </c>
      <c r="L742">
        <v>1369</v>
      </c>
      <c r="N742">
        <v>1013</v>
      </c>
      <c r="O742" t="s">
        <v>1450</v>
      </c>
      <c r="P742" t="s">
        <v>1450</v>
      </c>
      <c r="Q742">
        <v>1</v>
      </c>
      <c r="X742">
        <v>2.35</v>
      </c>
      <c r="Y742">
        <v>0</v>
      </c>
      <c r="Z742">
        <v>0</v>
      </c>
      <c r="AA742">
        <v>0</v>
      </c>
      <c r="AB742">
        <v>398.99</v>
      </c>
      <c r="AC742">
        <v>0</v>
      </c>
      <c r="AD742">
        <v>1</v>
      </c>
      <c r="AE742">
        <v>1</v>
      </c>
      <c r="AF742" t="s">
        <v>321</v>
      </c>
      <c r="AG742">
        <v>0.70499999999999996</v>
      </c>
      <c r="AH742">
        <v>2</v>
      </c>
      <c r="AI742">
        <v>448998214</v>
      </c>
      <c r="AJ742">
        <v>737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</row>
    <row r="743" spans="1:44" x14ac:dyDescent="0.2">
      <c r="A743">
        <f>ROW(Source!A521)</f>
        <v>521</v>
      </c>
      <c r="B743">
        <v>448998221</v>
      </c>
      <c r="C743">
        <v>448998213</v>
      </c>
      <c r="D743">
        <v>327091374</v>
      </c>
      <c r="E743">
        <v>112</v>
      </c>
      <c r="F743">
        <v>1</v>
      </c>
      <c r="G743">
        <v>1</v>
      </c>
      <c r="H743">
        <v>1</v>
      </c>
      <c r="I743" t="s">
        <v>1657</v>
      </c>
      <c r="J743" t="s">
        <v>3</v>
      </c>
      <c r="K743" t="s">
        <v>1658</v>
      </c>
      <c r="L743">
        <v>1369</v>
      </c>
      <c r="N743">
        <v>1013</v>
      </c>
      <c r="O743" t="s">
        <v>1450</v>
      </c>
      <c r="P743" t="s">
        <v>1450</v>
      </c>
      <c r="Q743">
        <v>1</v>
      </c>
      <c r="X743">
        <v>7.04</v>
      </c>
      <c r="Y743">
        <v>0</v>
      </c>
      <c r="Z743">
        <v>0</v>
      </c>
      <c r="AA743">
        <v>0</v>
      </c>
      <c r="AB743">
        <v>563.72</v>
      </c>
      <c r="AC743">
        <v>0</v>
      </c>
      <c r="AD743">
        <v>1</v>
      </c>
      <c r="AE743">
        <v>1</v>
      </c>
      <c r="AF743" t="s">
        <v>321</v>
      </c>
      <c r="AG743">
        <v>2.1120000000000001</v>
      </c>
      <c r="AH743">
        <v>2</v>
      </c>
      <c r="AI743">
        <v>448998215</v>
      </c>
      <c r="AJ743">
        <v>738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</row>
    <row r="744" spans="1:44" x14ac:dyDescent="0.2">
      <c r="A744">
        <f>ROW(Source!A521)</f>
        <v>521</v>
      </c>
      <c r="B744">
        <v>448998222</v>
      </c>
      <c r="C744">
        <v>448998213</v>
      </c>
      <c r="D744">
        <v>327091378</v>
      </c>
      <c r="E744">
        <v>112</v>
      </c>
      <c r="F744">
        <v>1</v>
      </c>
      <c r="G744">
        <v>1</v>
      </c>
      <c r="H744">
        <v>1</v>
      </c>
      <c r="I744" t="s">
        <v>1659</v>
      </c>
      <c r="J744" t="s">
        <v>3</v>
      </c>
      <c r="K744" t="s">
        <v>1660</v>
      </c>
      <c r="L744">
        <v>1369</v>
      </c>
      <c r="N744">
        <v>1013</v>
      </c>
      <c r="O744" t="s">
        <v>1450</v>
      </c>
      <c r="P744" t="s">
        <v>1450</v>
      </c>
      <c r="Q744">
        <v>1</v>
      </c>
      <c r="X744">
        <v>4.7300000000000004</v>
      </c>
      <c r="Y744">
        <v>0</v>
      </c>
      <c r="Z744">
        <v>0</v>
      </c>
      <c r="AA744">
        <v>0</v>
      </c>
      <c r="AB744">
        <v>658.89</v>
      </c>
      <c r="AC744">
        <v>0</v>
      </c>
      <c r="AD744">
        <v>1</v>
      </c>
      <c r="AE744">
        <v>1</v>
      </c>
      <c r="AF744" t="s">
        <v>321</v>
      </c>
      <c r="AG744">
        <v>1.419</v>
      </c>
      <c r="AH744">
        <v>2</v>
      </c>
      <c r="AI744">
        <v>448998216</v>
      </c>
      <c r="AJ744">
        <v>739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</row>
    <row r="745" spans="1:44" x14ac:dyDescent="0.2">
      <c r="A745">
        <f>ROW(Source!A521)</f>
        <v>521</v>
      </c>
      <c r="B745">
        <v>448998223</v>
      </c>
      <c r="C745">
        <v>448998213</v>
      </c>
      <c r="D745">
        <v>327091406</v>
      </c>
      <c r="E745">
        <v>112</v>
      </c>
      <c r="F745">
        <v>1</v>
      </c>
      <c r="G745">
        <v>1</v>
      </c>
      <c r="H745">
        <v>1</v>
      </c>
      <c r="I745" t="s">
        <v>1204</v>
      </c>
      <c r="J745" t="s">
        <v>3</v>
      </c>
      <c r="K745" t="s">
        <v>1205</v>
      </c>
      <c r="L745">
        <v>1191</v>
      </c>
      <c r="N745">
        <v>1013</v>
      </c>
      <c r="O745" t="s">
        <v>1203</v>
      </c>
      <c r="P745" t="s">
        <v>1203</v>
      </c>
      <c r="Q745">
        <v>1</v>
      </c>
      <c r="X745">
        <v>0.01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1</v>
      </c>
      <c r="AE745">
        <v>2</v>
      </c>
      <c r="AF745" t="s">
        <v>321</v>
      </c>
      <c r="AG745">
        <v>3.0000000000000001E-3</v>
      </c>
      <c r="AH745">
        <v>2</v>
      </c>
      <c r="AI745">
        <v>448998217</v>
      </c>
      <c r="AJ745">
        <v>740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</row>
    <row r="746" spans="1:44" x14ac:dyDescent="0.2">
      <c r="A746">
        <f>ROW(Source!A521)</f>
        <v>521</v>
      </c>
      <c r="B746">
        <v>448998224</v>
      </c>
      <c r="C746">
        <v>448998213</v>
      </c>
      <c r="D746">
        <v>327212380</v>
      </c>
      <c r="E746">
        <v>1</v>
      </c>
      <c r="F746">
        <v>1</v>
      </c>
      <c r="G746">
        <v>1</v>
      </c>
      <c r="H746">
        <v>2</v>
      </c>
      <c r="I746" t="s">
        <v>1206</v>
      </c>
      <c r="J746" t="s">
        <v>1207</v>
      </c>
      <c r="K746" t="s">
        <v>1208</v>
      </c>
      <c r="L746">
        <v>1368</v>
      </c>
      <c r="N746">
        <v>1011</v>
      </c>
      <c r="O746" t="s">
        <v>1100</v>
      </c>
      <c r="P746" t="s">
        <v>1100</v>
      </c>
      <c r="Q746">
        <v>1</v>
      </c>
      <c r="X746">
        <v>0.01</v>
      </c>
      <c r="Y746">
        <v>0</v>
      </c>
      <c r="Z746">
        <v>477.92</v>
      </c>
      <c r="AA746">
        <v>490.51</v>
      </c>
      <c r="AB746">
        <v>0</v>
      </c>
      <c r="AC746">
        <v>0</v>
      </c>
      <c r="AD746">
        <v>1</v>
      </c>
      <c r="AE746">
        <v>0</v>
      </c>
      <c r="AF746" t="s">
        <v>321</v>
      </c>
      <c r="AG746">
        <v>3.0000000000000001E-3</v>
      </c>
      <c r="AH746">
        <v>2</v>
      </c>
      <c r="AI746">
        <v>448998218</v>
      </c>
      <c r="AJ746">
        <v>741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</row>
    <row r="747" spans="1:44" x14ac:dyDescent="0.2">
      <c r="A747">
        <f>ROW(Source!A521)</f>
        <v>521</v>
      </c>
      <c r="B747">
        <v>448998225</v>
      </c>
      <c r="C747">
        <v>448998213</v>
      </c>
      <c r="D747">
        <v>327163488</v>
      </c>
      <c r="E747">
        <v>1</v>
      </c>
      <c r="F747">
        <v>1</v>
      </c>
      <c r="G747">
        <v>1</v>
      </c>
      <c r="H747">
        <v>3</v>
      </c>
      <c r="I747" t="s">
        <v>1210</v>
      </c>
      <c r="J747" t="s">
        <v>1211</v>
      </c>
      <c r="K747" t="s">
        <v>1212</v>
      </c>
      <c r="L747">
        <v>1383</v>
      </c>
      <c r="N747">
        <v>1013</v>
      </c>
      <c r="O747" t="s">
        <v>1213</v>
      </c>
      <c r="P747" t="s">
        <v>1213</v>
      </c>
      <c r="Q747">
        <v>1</v>
      </c>
      <c r="X747">
        <v>0.53</v>
      </c>
      <c r="Y747">
        <v>5.89</v>
      </c>
      <c r="Z747">
        <v>0</v>
      </c>
      <c r="AA747">
        <v>0</v>
      </c>
      <c r="AB747">
        <v>0</v>
      </c>
      <c r="AC747">
        <v>0</v>
      </c>
      <c r="AD747">
        <v>1</v>
      </c>
      <c r="AE747">
        <v>0</v>
      </c>
      <c r="AF747" t="s">
        <v>135</v>
      </c>
      <c r="AG747">
        <v>0</v>
      </c>
      <c r="AH747">
        <v>2</v>
      </c>
      <c r="AI747">
        <v>448998219</v>
      </c>
      <c r="AJ747">
        <v>742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</row>
    <row r="748" spans="1:44" x14ac:dyDescent="0.2">
      <c r="A748">
        <f>ROW(Source!A521)</f>
        <v>521</v>
      </c>
      <c r="B748">
        <v>448998226</v>
      </c>
      <c r="C748">
        <v>448998213</v>
      </c>
      <c r="D748">
        <v>327097010</v>
      </c>
      <c r="E748">
        <v>112</v>
      </c>
      <c r="F748">
        <v>1</v>
      </c>
      <c r="G748">
        <v>1</v>
      </c>
      <c r="H748">
        <v>3</v>
      </c>
      <c r="I748" t="s">
        <v>633</v>
      </c>
      <c r="J748" t="s">
        <v>3</v>
      </c>
      <c r="K748" t="s">
        <v>634</v>
      </c>
      <c r="L748">
        <v>3277935</v>
      </c>
      <c r="N748">
        <v>1013</v>
      </c>
      <c r="O748" t="s">
        <v>635</v>
      </c>
      <c r="P748" t="s">
        <v>635</v>
      </c>
      <c r="Q748">
        <v>1</v>
      </c>
      <c r="X748">
        <v>2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 t="s">
        <v>135</v>
      </c>
      <c r="AG748">
        <v>0</v>
      </c>
      <c r="AH748">
        <v>3</v>
      </c>
      <c r="AI748">
        <v>-1</v>
      </c>
      <c r="AJ748" t="s">
        <v>3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</row>
    <row r="749" spans="1:44" x14ac:dyDescent="0.2">
      <c r="A749">
        <f>ROW(Source!A522)</f>
        <v>522</v>
      </c>
      <c r="B749">
        <v>448998234</v>
      </c>
      <c r="C749">
        <v>448998227</v>
      </c>
      <c r="D749">
        <v>327091364</v>
      </c>
      <c r="E749">
        <v>112</v>
      </c>
      <c r="F749">
        <v>1</v>
      </c>
      <c r="G749">
        <v>1</v>
      </c>
      <c r="H749">
        <v>1</v>
      </c>
      <c r="I749" t="s">
        <v>1655</v>
      </c>
      <c r="J749" t="s">
        <v>3</v>
      </c>
      <c r="K749" t="s">
        <v>1656</v>
      </c>
      <c r="L749">
        <v>1369</v>
      </c>
      <c r="N749">
        <v>1013</v>
      </c>
      <c r="O749" t="s">
        <v>1450</v>
      </c>
      <c r="P749" t="s">
        <v>1450</v>
      </c>
      <c r="Q749">
        <v>1</v>
      </c>
      <c r="X749">
        <v>2.35</v>
      </c>
      <c r="Y749">
        <v>0</v>
      </c>
      <c r="Z749">
        <v>0</v>
      </c>
      <c r="AA749">
        <v>0</v>
      </c>
      <c r="AB749">
        <v>398.99</v>
      </c>
      <c r="AC749">
        <v>0</v>
      </c>
      <c r="AD749">
        <v>1</v>
      </c>
      <c r="AE749">
        <v>1</v>
      </c>
      <c r="AF749" t="s">
        <v>3</v>
      </c>
      <c r="AG749">
        <v>2.35</v>
      </c>
      <c r="AH749">
        <v>2</v>
      </c>
      <c r="AI749">
        <v>448998228</v>
      </c>
      <c r="AJ749">
        <v>743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</row>
    <row r="750" spans="1:44" x14ac:dyDescent="0.2">
      <c r="A750">
        <f>ROW(Source!A522)</f>
        <v>522</v>
      </c>
      <c r="B750">
        <v>448998235</v>
      </c>
      <c r="C750">
        <v>448998227</v>
      </c>
      <c r="D750">
        <v>327091374</v>
      </c>
      <c r="E750">
        <v>112</v>
      </c>
      <c r="F750">
        <v>1</v>
      </c>
      <c r="G750">
        <v>1</v>
      </c>
      <c r="H750">
        <v>1</v>
      </c>
      <c r="I750" t="s">
        <v>1657</v>
      </c>
      <c r="J750" t="s">
        <v>3</v>
      </c>
      <c r="K750" t="s">
        <v>1658</v>
      </c>
      <c r="L750">
        <v>1369</v>
      </c>
      <c r="N750">
        <v>1013</v>
      </c>
      <c r="O750" t="s">
        <v>1450</v>
      </c>
      <c r="P750" t="s">
        <v>1450</v>
      </c>
      <c r="Q750">
        <v>1</v>
      </c>
      <c r="X750">
        <v>7.04</v>
      </c>
      <c r="Y750">
        <v>0</v>
      </c>
      <c r="Z750">
        <v>0</v>
      </c>
      <c r="AA750">
        <v>0</v>
      </c>
      <c r="AB750">
        <v>563.72</v>
      </c>
      <c r="AC750">
        <v>0</v>
      </c>
      <c r="AD750">
        <v>1</v>
      </c>
      <c r="AE750">
        <v>1</v>
      </c>
      <c r="AF750" t="s">
        <v>3</v>
      </c>
      <c r="AG750">
        <v>7.04</v>
      </c>
      <c r="AH750">
        <v>2</v>
      </c>
      <c r="AI750">
        <v>448998229</v>
      </c>
      <c r="AJ750">
        <v>744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</row>
    <row r="751" spans="1:44" x14ac:dyDescent="0.2">
      <c r="A751">
        <f>ROW(Source!A522)</f>
        <v>522</v>
      </c>
      <c r="B751">
        <v>448998236</v>
      </c>
      <c r="C751">
        <v>448998227</v>
      </c>
      <c r="D751">
        <v>327091378</v>
      </c>
      <c r="E751">
        <v>112</v>
      </c>
      <c r="F751">
        <v>1</v>
      </c>
      <c r="G751">
        <v>1</v>
      </c>
      <c r="H751">
        <v>1</v>
      </c>
      <c r="I751" t="s">
        <v>1659</v>
      </c>
      <c r="J751" t="s">
        <v>3</v>
      </c>
      <c r="K751" t="s">
        <v>1660</v>
      </c>
      <c r="L751">
        <v>1369</v>
      </c>
      <c r="N751">
        <v>1013</v>
      </c>
      <c r="O751" t="s">
        <v>1450</v>
      </c>
      <c r="P751" t="s">
        <v>1450</v>
      </c>
      <c r="Q751">
        <v>1</v>
      </c>
      <c r="X751">
        <v>4.7300000000000004</v>
      </c>
      <c r="Y751">
        <v>0</v>
      </c>
      <c r="Z751">
        <v>0</v>
      </c>
      <c r="AA751">
        <v>0</v>
      </c>
      <c r="AB751">
        <v>658.89</v>
      </c>
      <c r="AC751">
        <v>0</v>
      </c>
      <c r="AD751">
        <v>1</v>
      </c>
      <c r="AE751">
        <v>1</v>
      </c>
      <c r="AF751" t="s">
        <v>3</v>
      </c>
      <c r="AG751">
        <v>4.7300000000000004</v>
      </c>
      <c r="AH751">
        <v>2</v>
      </c>
      <c r="AI751">
        <v>448998230</v>
      </c>
      <c r="AJ751">
        <v>745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</row>
    <row r="752" spans="1:44" x14ac:dyDescent="0.2">
      <c r="A752">
        <f>ROW(Source!A522)</f>
        <v>522</v>
      </c>
      <c r="B752">
        <v>448998237</v>
      </c>
      <c r="C752">
        <v>448998227</v>
      </c>
      <c r="D752">
        <v>327091406</v>
      </c>
      <c r="E752">
        <v>112</v>
      </c>
      <c r="F752">
        <v>1</v>
      </c>
      <c r="G752">
        <v>1</v>
      </c>
      <c r="H752">
        <v>1</v>
      </c>
      <c r="I752" t="s">
        <v>1204</v>
      </c>
      <c r="J752" t="s">
        <v>3</v>
      </c>
      <c r="K752" t="s">
        <v>1205</v>
      </c>
      <c r="L752">
        <v>1191</v>
      </c>
      <c r="N752">
        <v>1013</v>
      </c>
      <c r="O752" t="s">
        <v>1203</v>
      </c>
      <c r="P752" t="s">
        <v>1203</v>
      </c>
      <c r="Q752">
        <v>1</v>
      </c>
      <c r="X752">
        <v>0.01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1</v>
      </c>
      <c r="AE752">
        <v>2</v>
      </c>
      <c r="AF752" t="s">
        <v>3</v>
      </c>
      <c r="AG752">
        <v>0.01</v>
      </c>
      <c r="AH752">
        <v>2</v>
      </c>
      <c r="AI752">
        <v>448998231</v>
      </c>
      <c r="AJ752">
        <v>746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</row>
    <row r="753" spans="1:44" x14ac:dyDescent="0.2">
      <c r="A753">
        <f>ROW(Source!A522)</f>
        <v>522</v>
      </c>
      <c r="B753">
        <v>448998238</v>
      </c>
      <c r="C753">
        <v>448998227</v>
      </c>
      <c r="D753">
        <v>327212380</v>
      </c>
      <c r="E753">
        <v>1</v>
      </c>
      <c r="F753">
        <v>1</v>
      </c>
      <c r="G753">
        <v>1</v>
      </c>
      <c r="H753">
        <v>2</v>
      </c>
      <c r="I753" t="s">
        <v>1206</v>
      </c>
      <c r="J753" t="s">
        <v>1207</v>
      </c>
      <c r="K753" t="s">
        <v>1208</v>
      </c>
      <c r="L753">
        <v>1368</v>
      </c>
      <c r="N753">
        <v>1011</v>
      </c>
      <c r="O753" t="s">
        <v>1100</v>
      </c>
      <c r="P753" t="s">
        <v>1100</v>
      </c>
      <c r="Q753">
        <v>1</v>
      </c>
      <c r="X753">
        <v>0.01</v>
      </c>
      <c r="Y753">
        <v>0</v>
      </c>
      <c r="Z753">
        <v>477.92</v>
      </c>
      <c r="AA753">
        <v>490.51</v>
      </c>
      <c r="AB753">
        <v>0</v>
      </c>
      <c r="AC753">
        <v>0</v>
      </c>
      <c r="AD753">
        <v>1</v>
      </c>
      <c r="AE753">
        <v>0</v>
      </c>
      <c r="AF753" t="s">
        <v>3</v>
      </c>
      <c r="AG753">
        <v>0.01</v>
      </c>
      <c r="AH753">
        <v>2</v>
      </c>
      <c r="AI753">
        <v>448998232</v>
      </c>
      <c r="AJ753">
        <v>747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</row>
    <row r="754" spans="1:44" x14ac:dyDescent="0.2">
      <c r="A754">
        <f>ROW(Source!A522)</f>
        <v>522</v>
      </c>
      <c r="B754">
        <v>448998239</v>
      </c>
      <c r="C754">
        <v>448998227</v>
      </c>
      <c r="D754">
        <v>327163488</v>
      </c>
      <c r="E754">
        <v>1</v>
      </c>
      <c r="F754">
        <v>1</v>
      </c>
      <c r="G754">
        <v>1</v>
      </c>
      <c r="H754">
        <v>3</v>
      </c>
      <c r="I754" t="s">
        <v>1210</v>
      </c>
      <c r="J754" t="s">
        <v>1211</v>
      </c>
      <c r="K754" t="s">
        <v>1212</v>
      </c>
      <c r="L754">
        <v>1383</v>
      </c>
      <c r="N754">
        <v>1013</v>
      </c>
      <c r="O754" t="s">
        <v>1213</v>
      </c>
      <c r="P754" t="s">
        <v>1213</v>
      </c>
      <c r="Q754">
        <v>1</v>
      </c>
      <c r="X754">
        <v>0.53</v>
      </c>
      <c r="Y754">
        <v>5.89</v>
      </c>
      <c r="Z754">
        <v>0</v>
      </c>
      <c r="AA754">
        <v>0</v>
      </c>
      <c r="AB754">
        <v>0</v>
      </c>
      <c r="AC754">
        <v>0</v>
      </c>
      <c r="AD754">
        <v>1</v>
      </c>
      <c r="AE754">
        <v>0</v>
      </c>
      <c r="AF754" t="s">
        <v>135</v>
      </c>
      <c r="AG754">
        <v>0</v>
      </c>
      <c r="AH754">
        <v>2</v>
      </c>
      <c r="AI754">
        <v>448998233</v>
      </c>
      <c r="AJ754">
        <v>748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</row>
    <row r="755" spans="1:44" x14ac:dyDescent="0.2">
      <c r="A755">
        <f>ROW(Source!A522)</f>
        <v>522</v>
      </c>
      <c r="B755">
        <v>448998240</v>
      </c>
      <c r="C755">
        <v>448998227</v>
      </c>
      <c r="D755">
        <v>327097010</v>
      </c>
      <c r="E755">
        <v>112</v>
      </c>
      <c r="F755">
        <v>1</v>
      </c>
      <c r="G755">
        <v>1</v>
      </c>
      <c r="H755">
        <v>3</v>
      </c>
      <c r="I755" t="s">
        <v>633</v>
      </c>
      <c r="J755" t="s">
        <v>3</v>
      </c>
      <c r="K755" t="s">
        <v>634</v>
      </c>
      <c r="L755">
        <v>3277935</v>
      </c>
      <c r="N755">
        <v>1013</v>
      </c>
      <c r="O755" t="s">
        <v>635</v>
      </c>
      <c r="P755" t="s">
        <v>635</v>
      </c>
      <c r="Q755">
        <v>1</v>
      </c>
      <c r="X755">
        <v>2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 t="s">
        <v>135</v>
      </c>
      <c r="AG755">
        <v>0</v>
      </c>
      <c r="AH755">
        <v>3</v>
      </c>
      <c r="AI755">
        <v>-1</v>
      </c>
      <c r="AJ755" t="s">
        <v>3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</row>
    <row r="756" spans="1:44" x14ac:dyDescent="0.2">
      <c r="A756">
        <f>ROW(Source!A523)</f>
        <v>523</v>
      </c>
      <c r="B756">
        <v>448998246</v>
      </c>
      <c r="C756">
        <v>448998241</v>
      </c>
      <c r="D756">
        <v>277560289</v>
      </c>
      <c r="E756">
        <v>109</v>
      </c>
      <c r="F756">
        <v>1</v>
      </c>
      <c r="G756">
        <v>1</v>
      </c>
      <c r="H756">
        <v>1</v>
      </c>
      <c r="I756" t="s">
        <v>1413</v>
      </c>
      <c r="J756" t="s">
        <v>3</v>
      </c>
      <c r="K756" t="s">
        <v>1414</v>
      </c>
      <c r="L756">
        <v>1191</v>
      </c>
      <c r="N756">
        <v>1013</v>
      </c>
      <c r="O756" t="s">
        <v>1203</v>
      </c>
      <c r="P756" t="s">
        <v>1203</v>
      </c>
      <c r="Q756">
        <v>1</v>
      </c>
      <c r="X756">
        <v>1</v>
      </c>
      <c r="Y756">
        <v>0</v>
      </c>
      <c r="Z756">
        <v>0</v>
      </c>
      <c r="AA756">
        <v>0</v>
      </c>
      <c r="AB756">
        <v>463.05</v>
      </c>
      <c r="AC756">
        <v>0</v>
      </c>
      <c r="AD756">
        <v>1</v>
      </c>
      <c r="AE756">
        <v>1</v>
      </c>
      <c r="AF756" t="s">
        <v>321</v>
      </c>
      <c r="AG756">
        <v>0.3</v>
      </c>
      <c r="AH756">
        <v>2</v>
      </c>
      <c r="AI756">
        <v>448998242</v>
      </c>
      <c r="AJ756">
        <v>749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</row>
    <row r="757" spans="1:44" x14ac:dyDescent="0.2">
      <c r="A757">
        <f>ROW(Source!A523)</f>
        <v>523</v>
      </c>
      <c r="B757">
        <v>448998247</v>
      </c>
      <c r="C757">
        <v>448998241</v>
      </c>
      <c r="D757">
        <v>277881812</v>
      </c>
      <c r="E757">
        <v>1</v>
      </c>
      <c r="F757">
        <v>1</v>
      </c>
      <c r="G757">
        <v>1</v>
      </c>
      <c r="H757">
        <v>3</v>
      </c>
      <c r="I757" t="s">
        <v>1661</v>
      </c>
      <c r="J757" t="s">
        <v>1662</v>
      </c>
      <c r="K757" t="s">
        <v>1663</v>
      </c>
      <c r="L757">
        <v>1346</v>
      </c>
      <c r="N757">
        <v>1009</v>
      </c>
      <c r="O757" t="s">
        <v>441</v>
      </c>
      <c r="P757" t="s">
        <v>441</v>
      </c>
      <c r="Q757">
        <v>1</v>
      </c>
      <c r="X757">
        <v>0.01</v>
      </c>
      <c r="Y757">
        <v>899.56</v>
      </c>
      <c r="Z757">
        <v>0</v>
      </c>
      <c r="AA757">
        <v>0</v>
      </c>
      <c r="AB757">
        <v>0</v>
      </c>
      <c r="AC757">
        <v>0</v>
      </c>
      <c r="AD757">
        <v>1</v>
      </c>
      <c r="AE757">
        <v>0</v>
      </c>
      <c r="AF757" t="s">
        <v>98</v>
      </c>
      <c r="AG757">
        <v>0</v>
      </c>
      <c r="AH757">
        <v>2</v>
      </c>
      <c r="AI757">
        <v>448998243</v>
      </c>
      <c r="AJ757">
        <v>750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</row>
    <row r="758" spans="1:44" x14ac:dyDescent="0.2">
      <c r="A758">
        <f>ROW(Source!A523)</f>
        <v>523</v>
      </c>
      <c r="B758">
        <v>448998248</v>
      </c>
      <c r="C758">
        <v>448998241</v>
      </c>
      <c r="D758">
        <v>277922011</v>
      </c>
      <c r="E758">
        <v>1</v>
      </c>
      <c r="F758">
        <v>1</v>
      </c>
      <c r="G758">
        <v>1</v>
      </c>
      <c r="H758">
        <v>3</v>
      </c>
      <c r="I758" t="s">
        <v>1664</v>
      </c>
      <c r="J758" t="s">
        <v>1665</v>
      </c>
      <c r="K758" t="s">
        <v>1666</v>
      </c>
      <c r="L758">
        <v>1477</v>
      </c>
      <c r="N758">
        <v>1013</v>
      </c>
      <c r="O758" t="s">
        <v>1667</v>
      </c>
      <c r="P758" t="s">
        <v>1668</v>
      </c>
      <c r="Q758">
        <v>1</v>
      </c>
      <c r="X758">
        <v>2E-3</v>
      </c>
      <c r="Y758">
        <v>18298.23</v>
      </c>
      <c r="Z758">
        <v>0</v>
      </c>
      <c r="AA758">
        <v>0</v>
      </c>
      <c r="AB758">
        <v>0</v>
      </c>
      <c r="AC758">
        <v>0</v>
      </c>
      <c r="AD758">
        <v>1</v>
      </c>
      <c r="AE758">
        <v>0</v>
      </c>
      <c r="AF758" t="s">
        <v>98</v>
      </c>
      <c r="AG758">
        <v>0</v>
      </c>
      <c r="AH758">
        <v>2</v>
      </c>
      <c r="AI758">
        <v>448998244</v>
      </c>
      <c r="AJ758">
        <v>751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</row>
    <row r="759" spans="1:44" x14ac:dyDescent="0.2">
      <c r="A759">
        <f>ROW(Source!A523)</f>
        <v>523</v>
      </c>
      <c r="B759">
        <v>448998249</v>
      </c>
      <c r="C759">
        <v>448998241</v>
      </c>
      <c r="D759">
        <v>277566433</v>
      </c>
      <c r="E759">
        <v>109</v>
      </c>
      <c r="F759">
        <v>1</v>
      </c>
      <c r="G759">
        <v>1</v>
      </c>
      <c r="H759">
        <v>3</v>
      </c>
      <c r="I759" t="s">
        <v>633</v>
      </c>
      <c r="J759" t="s">
        <v>3</v>
      </c>
      <c r="K759" t="s">
        <v>634</v>
      </c>
      <c r="L759">
        <v>3277935</v>
      </c>
      <c r="N759">
        <v>1013</v>
      </c>
      <c r="O759" t="s">
        <v>635</v>
      </c>
      <c r="P759" t="s">
        <v>635</v>
      </c>
      <c r="Q759">
        <v>1</v>
      </c>
      <c r="X759">
        <v>2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 t="s">
        <v>98</v>
      </c>
      <c r="AG759">
        <v>0</v>
      </c>
      <c r="AH759">
        <v>2</v>
      </c>
      <c r="AI759">
        <v>448998245</v>
      </c>
      <c r="AJ759">
        <v>752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</row>
    <row r="760" spans="1:44" x14ac:dyDescent="0.2">
      <c r="A760">
        <f>ROW(Source!A525)</f>
        <v>525</v>
      </c>
      <c r="B760">
        <v>448998256</v>
      </c>
      <c r="C760">
        <v>448998251</v>
      </c>
      <c r="D760">
        <v>277560289</v>
      </c>
      <c r="E760">
        <v>109</v>
      </c>
      <c r="F760">
        <v>1</v>
      </c>
      <c r="G760">
        <v>1</v>
      </c>
      <c r="H760">
        <v>1</v>
      </c>
      <c r="I760" t="s">
        <v>1413</v>
      </c>
      <c r="J760" t="s">
        <v>3</v>
      </c>
      <c r="K760" t="s">
        <v>1414</v>
      </c>
      <c r="L760">
        <v>1191</v>
      </c>
      <c r="N760">
        <v>1013</v>
      </c>
      <c r="O760" t="s">
        <v>1203</v>
      </c>
      <c r="P760" t="s">
        <v>1203</v>
      </c>
      <c r="Q760">
        <v>1</v>
      </c>
      <c r="X760">
        <v>1</v>
      </c>
      <c r="Y760">
        <v>0</v>
      </c>
      <c r="Z760">
        <v>0</v>
      </c>
      <c r="AA760">
        <v>0</v>
      </c>
      <c r="AB760">
        <v>463.05</v>
      </c>
      <c r="AC760">
        <v>0</v>
      </c>
      <c r="AD760">
        <v>1</v>
      </c>
      <c r="AE760">
        <v>1</v>
      </c>
      <c r="AF760" t="s">
        <v>3</v>
      </c>
      <c r="AG760">
        <v>1</v>
      </c>
      <c r="AH760">
        <v>2</v>
      </c>
      <c r="AI760">
        <v>448998252</v>
      </c>
      <c r="AJ760">
        <v>753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</row>
    <row r="761" spans="1:44" x14ac:dyDescent="0.2">
      <c r="A761">
        <f>ROW(Source!A525)</f>
        <v>525</v>
      </c>
      <c r="B761">
        <v>448998257</v>
      </c>
      <c r="C761">
        <v>448998251</v>
      </c>
      <c r="D761">
        <v>277881812</v>
      </c>
      <c r="E761">
        <v>1</v>
      </c>
      <c r="F761">
        <v>1</v>
      </c>
      <c r="G761">
        <v>1</v>
      </c>
      <c r="H761">
        <v>3</v>
      </c>
      <c r="I761" t="s">
        <v>1661</v>
      </c>
      <c r="J761" t="s">
        <v>1662</v>
      </c>
      <c r="K761" t="s">
        <v>1663</v>
      </c>
      <c r="L761">
        <v>1346</v>
      </c>
      <c r="N761">
        <v>1009</v>
      </c>
      <c r="O761" t="s">
        <v>441</v>
      </c>
      <c r="P761" t="s">
        <v>441</v>
      </c>
      <c r="Q761">
        <v>1</v>
      </c>
      <c r="X761">
        <v>0.01</v>
      </c>
      <c r="Y761">
        <v>899.56</v>
      </c>
      <c r="Z761">
        <v>0</v>
      </c>
      <c r="AA761">
        <v>0</v>
      </c>
      <c r="AB761">
        <v>0</v>
      </c>
      <c r="AC761">
        <v>0</v>
      </c>
      <c r="AD761">
        <v>1</v>
      </c>
      <c r="AE761">
        <v>0</v>
      </c>
      <c r="AF761" t="s">
        <v>135</v>
      </c>
      <c r="AG761">
        <v>0</v>
      </c>
      <c r="AH761">
        <v>2</v>
      </c>
      <c r="AI761">
        <v>448998253</v>
      </c>
      <c r="AJ761">
        <v>754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</row>
    <row r="762" spans="1:44" x14ac:dyDescent="0.2">
      <c r="A762">
        <f>ROW(Source!A525)</f>
        <v>525</v>
      </c>
      <c r="B762">
        <v>448998258</v>
      </c>
      <c r="C762">
        <v>448998251</v>
      </c>
      <c r="D762">
        <v>277922011</v>
      </c>
      <c r="E762">
        <v>1</v>
      </c>
      <c r="F762">
        <v>1</v>
      </c>
      <c r="G762">
        <v>1</v>
      </c>
      <c r="H762">
        <v>3</v>
      </c>
      <c r="I762" t="s">
        <v>1664</v>
      </c>
      <c r="J762" t="s">
        <v>1665</v>
      </c>
      <c r="K762" t="s">
        <v>1666</v>
      </c>
      <c r="L762">
        <v>1477</v>
      </c>
      <c r="N762">
        <v>1013</v>
      </c>
      <c r="O762" t="s">
        <v>1667</v>
      </c>
      <c r="P762" t="s">
        <v>1668</v>
      </c>
      <c r="Q762">
        <v>1</v>
      </c>
      <c r="X762">
        <v>2E-3</v>
      </c>
      <c r="Y762">
        <v>18298.23</v>
      </c>
      <c r="Z762">
        <v>0</v>
      </c>
      <c r="AA762">
        <v>0</v>
      </c>
      <c r="AB762">
        <v>0</v>
      </c>
      <c r="AC762">
        <v>0</v>
      </c>
      <c r="AD762">
        <v>1</v>
      </c>
      <c r="AE762">
        <v>0</v>
      </c>
      <c r="AF762" t="s">
        <v>135</v>
      </c>
      <c r="AG762">
        <v>0</v>
      </c>
      <c r="AH762">
        <v>2</v>
      </c>
      <c r="AI762">
        <v>448998254</v>
      </c>
      <c r="AJ762">
        <v>755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</row>
    <row r="763" spans="1:44" x14ac:dyDescent="0.2">
      <c r="A763">
        <f>ROW(Source!A525)</f>
        <v>525</v>
      </c>
      <c r="B763">
        <v>448998259</v>
      </c>
      <c r="C763">
        <v>448998251</v>
      </c>
      <c r="D763">
        <v>277566433</v>
      </c>
      <c r="E763">
        <v>109</v>
      </c>
      <c r="F763">
        <v>1</v>
      </c>
      <c r="G763">
        <v>1</v>
      </c>
      <c r="H763">
        <v>3</v>
      </c>
      <c r="I763" t="s">
        <v>633</v>
      </c>
      <c r="J763" t="s">
        <v>3</v>
      </c>
      <c r="K763" t="s">
        <v>634</v>
      </c>
      <c r="L763">
        <v>3277935</v>
      </c>
      <c r="N763">
        <v>1013</v>
      </c>
      <c r="O763" t="s">
        <v>635</v>
      </c>
      <c r="P763" t="s">
        <v>635</v>
      </c>
      <c r="Q763">
        <v>1</v>
      </c>
      <c r="X763">
        <v>2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 t="s">
        <v>135</v>
      </c>
      <c r="AG763">
        <v>0</v>
      </c>
      <c r="AH763">
        <v>2</v>
      </c>
      <c r="AI763">
        <v>448998255</v>
      </c>
      <c r="AJ763">
        <v>756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</row>
    <row r="764" spans="1:44" x14ac:dyDescent="0.2">
      <c r="A764">
        <f>ROW(Source!A562)</f>
        <v>562</v>
      </c>
      <c r="B764">
        <v>448998270</v>
      </c>
      <c r="C764">
        <v>448998261</v>
      </c>
      <c r="D764">
        <v>277560295</v>
      </c>
      <c r="E764">
        <v>109</v>
      </c>
      <c r="F764">
        <v>1</v>
      </c>
      <c r="G764">
        <v>1</v>
      </c>
      <c r="H764">
        <v>1</v>
      </c>
      <c r="I764" t="s">
        <v>1459</v>
      </c>
      <c r="J764" t="s">
        <v>3</v>
      </c>
      <c r="K764" t="s">
        <v>1460</v>
      </c>
      <c r="L764">
        <v>1191</v>
      </c>
      <c r="N764">
        <v>1013</v>
      </c>
      <c r="O764" t="s">
        <v>1203</v>
      </c>
      <c r="P764" t="s">
        <v>1203</v>
      </c>
      <c r="Q764">
        <v>1</v>
      </c>
      <c r="X764">
        <v>5.67</v>
      </c>
      <c r="Y764">
        <v>0</v>
      </c>
      <c r="Z764">
        <v>0</v>
      </c>
      <c r="AA764">
        <v>0</v>
      </c>
      <c r="AB764">
        <v>474.03</v>
      </c>
      <c r="AC764">
        <v>0</v>
      </c>
      <c r="AD764">
        <v>1</v>
      </c>
      <c r="AE764">
        <v>1</v>
      </c>
      <c r="AF764" t="s">
        <v>684</v>
      </c>
      <c r="AG764">
        <v>2.2680000000000002</v>
      </c>
      <c r="AH764">
        <v>2</v>
      </c>
      <c r="AI764">
        <v>448998262</v>
      </c>
      <c r="AJ764">
        <v>757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</row>
    <row r="765" spans="1:44" x14ac:dyDescent="0.2">
      <c r="A765">
        <f>ROW(Source!A562)</f>
        <v>562</v>
      </c>
      <c r="B765">
        <v>448998271</v>
      </c>
      <c r="C765">
        <v>448998261</v>
      </c>
      <c r="D765">
        <v>277560491</v>
      </c>
      <c r="E765">
        <v>109</v>
      </c>
      <c r="F765">
        <v>1</v>
      </c>
      <c r="G765">
        <v>1</v>
      </c>
      <c r="H765">
        <v>1</v>
      </c>
      <c r="I765" t="s">
        <v>1204</v>
      </c>
      <c r="J765" t="s">
        <v>3</v>
      </c>
      <c r="K765" t="s">
        <v>1205</v>
      </c>
      <c r="L765">
        <v>1191</v>
      </c>
      <c r="N765">
        <v>1013</v>
      </c>
      <c r="O765" t="s">
        <v>1203</v>
      </c>
      <c r="P765" t="s">
        <v>1203</v>
      </c>
      <c r="Q765">
        <v>1</v>
      </c>
      <c r="X765">
        <v>0.12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1</v>
      </c>
      <c r="AE765">
        <v>2</v>
      </c>
      <c r="AF765" t="s">
        <v>684</v>
      </c>
      <c r="AG765">
        <v>4.8000000000000001E-2</v>
      </c>
      <c r="AH765">
        <v>2</v>
      </c>
      <c r="AI765">
        <v>448998263</v>
      </c>
      <c r="AJ765">
        <v>758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</row>
    <row r="766" spans="1:44" x14ac:dyDescent="0.2">
      <c r="A766">
        <f>ROW(Source!A562)</f>
        <v>562</v>
      </c>
      <c r="B766">
        <v>448998272</v>
      </c>
      <c r="C766">
        <v>448998261</v>
      </c>
      <c r="D766">
        <v>277944965</v>
      </c>
      <c r="E766">
        <v>1</v>
      </c>
      <c r="F766">
        <v>1</v>
      </c>
      <c r="G766">
        <v>1</v>
      </c>
      <c r="H766">
        <v>2</v>
      </c>
      <c r="I766" t="s">
        <v>1575</v>
      </c>
      <c r="J766" t="s">
        <v>1576</v>
      </c>
      <c r="K766" t="s">
        <v>1577</v>
      </c>
      <c r="L766">
        <v>1368</v>
      </c>
      <c r="N766">
        <v>1011</v>
      </c>
      <c r="O766" t="s">
        <v>1100</v>
      </c>
      <c r="P766" t="s">
        <v>1100</v>
      </c>
      <c r="Q766">
        <v>1</v>
      </c>
      <c r="X766">
        <v>0.12</v>
      </c>
      <c r="Y766">
        <v>0</v>
      </c>
      <c r="Z766">
        <v>7.51</v>
      </c>
      <c r="AA766">
        <v>435.6</v>
      </c>
      <c r="AB766">
        <v>0</v>
      </c>
      <c r="AC766">
        <v>0</v>
      </c>
      <c r="AD766">
        <v>1</v>
      </c>
      <c r="AE766">
        <v>0</v>
      </c>
      <c r="AF766" t="s">
        <v>684</v>
      </c>
      <c r="AG766">
        <v>4.8000000000000001E-2</v>
      </c>
      <c r="AH766">
        <v>2</v>
      </c>
      <c r="AI766">
        <v>448998264</v>
      </c>
      <c r="AJ766">
        <v>759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</row>
    <row r="767" spans="1:44" x14ac:dyDescent="0.2">
      <c r="A767">
        <f>ROW(Source!A562)</f>
        <v>562</v>
      </c>
      <c r="B767">
        <v>448998273</v>
      </c>
      <c r="C767">
        <v>448998261</v>
      </c>
      <c r="D767">
        <v>277867826</v>
      </c>
      <c r="E767">
        <v>1</v>
      </c>
      <c r="F767">
        <v>1</v>
      </c>
      <c r="G767">
        <v>1</v>
      </c>
      <c r="H767">
        <v>3</v>
      </c>
      <c r="I767" t="s">
        <v>1323</v>
      </c>
      <c r="J767" t="s">
        <v>1324</v>
      </c>
      <c r="K767" t="s">
        <v>1325</v>
      </c>
      <c r="L767">
        <v>1348</v>
      </c>
      <c r="N767">
        <v>1009</v>
      </c>
      <c r="O767" t="s">
        <v>83</v>
      </c>
      <c r="P767" t="s">
        <v>83</v>
      </c>
      <c r="Q767">
        <v>1000</v>
      </c>
      <c r="X767">
        <v>1.9E-3</v>
      </c>
      <c r="Y767">
        <v>88150.96</v>
      </c>
      <c r="Z767">
        <v>0</v>
      </c>
      <c r="AA767">
        <v>0</v>
      </c>
      <c r="AB767">
        <v>0</v>
      </c>
      <c r="AC767">
        <v>0</v>
      </c>
      <c r="AD767">
        <v>1</v>
      </c>
      <c r="AE767">
        <v>0</v>
      </c>
      <c r="AF767" t="s">
        <v>38</v>
      </c>
      <c r="AG767">
        <v>0</v>
      </c>
      <c r="AH767">
        <v>2</v>
      </c>
      <c r="AI767">
        <v>448998265</v>
      </c>
      <c r="AJ767">
        <v>760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</row>
    <row r="768" spans="1:44" x14ac:dyDescent="0.2">
      <c r="A768">
        <f>ROW(Source!A562)</f>
        <v>562</v>
      </c>
      <c r="B768">
        <v>448998274</v>
      </c>
      <c r="C768">
        <v>448998261</v>
      </c>
      <c r="D768">
        <v>277870297</v>
      </c>
      <c r="E768">
        <v>1</v>
      </c>
      <c r="F768">
        <v>1</v>
      </c>
      <c r="G768">
        <v>1</v>
      </c>
      <c r="H768">
        <v>3</v>
      </c>
      <c r="I768" t="s">
        <v>1498</v>
      </c>
      <c r="J768" t="s">
        <v>1499</v>
      </c>
      <c r="K768" t="s">
        <v>1500</v>
      </c>
      <c r="L768">
        <v>1339</v>
      </c>
      <c r="N768">
        <v>1007</v>
      </c>
      <c r="O768" t="s">
        <v>49</v>
      </c>
      <c r="P768" t="s">
        <v>49</v>
      </c>
      <c r="Q768">
        <v>1</v>
      </c>
      <c r="X768">
        <v>0.05</v>
      </c>
      <c r="Y768">
        <v>767.69</v>
      </c>
      <c r="Z768">
        <v>0</v>
      </c>
      <c r="AA768">
        <v>0</v>
      </c>
      <c r="AB768">
        <v>0</v>
      </c>
      <c r="AC768">
        <v>0</v>
      </c>
      <c r="AD768">
        <v>1</v>
      </c>
      <c r="AE768">
        <v>0</v>
      </c>
      <c r="AF768" t="s">
        <v>38</v>
      </c>
      <c r="AG768">
        <v>0</v>
      </c>
      <c r="AH768">
        <v>2</v>
      </c>
      <c r="AI768">
        <v>448998266</v>
      </c>
      <c r="AJ768">
        <v>761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</row>
    <row r="769" spans="1:44" x14ac:dyDescent="0.2">
      <c r="A769">
        <f>ROW(Source!A562)</f>
        <v>562</v>
      </c>
      <c r="B769">
        <v>448998275</v>
      </c>
      <c r="C769">
        <v>448998261</v>
      </c>
      <c r="D769">
        <v>277561715</v>
      </c>
      <c r="E769">
        <v>109</v>
      </c>
      <c r="F769">
        <v>1</v>
      </c>
      <c r="G769">
        <v>1</v>
      </c>
      <c r="H769">
        <v>3</v>
      </c>
      <c r="I769" t="s">
        <v>47</v>
      </c>
      <c r="J769" t="s">
        <v>3</v>
      </c>
      <c r="K769" t="s">
        <v>48</v>
      </c>
      <c r="L769">
        <v>1339</v>
      </c>
      <c r="N769">
        <v>1007</v>
      </c>
      <c r="O769" t="s">
        <v>49</v>
      </c>
      <c r="P769" t="s">
        <v>49</v>
      </c>
      <c r="Q769">
        <v>1</v>
      </c>
      <c r="X769">
        <v>0.375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 t="s">
        <v>38</v>
      </c>
      <c r="AG769">
        <v>0</v>
      </c>
      <c r="AH769">
        <v>2</v>
      </c>
      <c r="AI769">
        <v>448998267</v>
      </c>
      <c r="AJ769">
        <v>762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</row>
    <row r="770" spans="1:44" x14ac:dyDescent="0.2">
      <c r="A770">
        <f>ROW(Source!A562)</f>
        <v>562</v>
      </c>
      <c r="B770">
        <v>448998276</v>
      </c>
      <c r="C770">
        <v>448998261</v>
      </c>
      <c r="D770">
        <v>277880094</v>
      </c>
      <c r="E770">
        <v>1</v>
      </c>
      <c r="F770">
        <v>1</v>
      </c>
      <c r="G770">
        <v>1</v>
      </c>
      <c r="H770">
        <v>3</v>
      </c>
      <c r="I770" t="s">
        <v>1669</v>
      </c>
      <c r="J770" t="s">
        <v>1670</v>
      </c>
      <c r="K770" t="s">
        <v>1671</v>
      </c>
      <c r="L770">
        <v>1348</v>
      </c>
      <c r="N770">
        <v>1009</v>
      </c>
      <c r="O770" t="s">
        <v>83</v>
      </c>
      <c r="P770" t="s">
        <v>83</v>
      </c>
      <c r="Q770">
        <v>1000</v>
      </c>
      <c r="X770">
        <v>1.3899999999999999E-2</v>
      </c>
      <c r="Y770">
        <v>67257.58</v>
      </c>
      <c r="Z770">
        <v>0</v>
      </c>
      <c r="AA770">
        <v>0</v>
      </c>
      <c r="AB770">
        <v>0</v>
      </c>
      <c r="AC770">
        <v>0</v>
      </c>
      <c r="AD770">
        <v>1</v>
      </c>
      <c r="AE770">
        <v>0</v>
      </c>
      <c r="AF770" t="s">
        <v>38</v>
      </c>
      <c r="AG770">
        <v>0</v>
      </c>
      <c r="AH770">
        <v>2</v>
      </c>
      <c r="AI770">
        <v>448998268</v>
      </c>
      <c r="AJ770">
        <v>763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</row>
    <row r="771" spans="1:44" x14ac:dyDescent="0.2">
      <c r="A771">
        <f>ROW(Source!A562)</f>
        <v>562</v>
      </c>
      <c r="B771">
        <v>448998277</v>
      </c>
      <c r="C771">
        <v>448998261</v>
      </c>
      <c r="D771">
        <v>277882491</v>
      </c>
      <c r="E771">
        <v>1</v>
      </c>
      <c r="F771">
        <v>1</v>
      </c>
      <c r="G771">
        <v>1</v>
      </c>
      <c r="H771">
        <v>3</v>
      </c>
      <c r="I771" t="s">
        <v>1580</v>
      </c>
      <c r="J771" t="s">
        <v>1581</v>
      </c>
      <c r="K771" t="s">
        <v>1582</v>
      </c>
      <c r="L771">
        <v>1339</v>
      </c>
      <c r="N771">
        <v>1007</v>
      </c>
      <c r="O771" t="s">
        <v>49</v>
      </c>
      <c r="P771" t="s">
        <v>49</v>
      </c>
      <c r="Q771">
        <v>1</v>
      </c>
      <c r="X771">
        <v>7.4999999999999997E-2</v>
      </c>
      <c r="Y771">
        <v>5764.42</v>
      </c>
      <c r="Z771">
        <v>0</v>
      </c>
      <c r="AA771">
        <v>0</v>
      </c>
      <c r="AB771">
        <v>0</v>
      </c>
      <c r="AC771">
        <v>0</v>
      </c>
      <c r="AD771">
        <v>1</v>
      </c>
      <c r="AE771">
        <v>0</v>
      </c>
      <c r="AF771" t="s">
        <v>38</v>
      </c>
      <c r="AG771">
        <v>0</v>
      </c>
      <c r="AH771">
        <v>2</v>
      </c>
      <c r="AI771">
        <v>448998269</v>
      </c>
      <c r="AJ771">
        <v>764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</row>
    <row r="772" spans="1:44" x14ac:dyDescent="0.2">
      <c r="A772">
        <f>ROW(Source!A564)</f>
        <v>564</v>
      </c>
      <c r="B772">
        <v>448998288</v>
      </c>
      <c r="C772">
        <v>448998279</v>
      </c>
      <c r="D772">
        <v>277560295</v>
      </c>
      <c r="E772">
        <v>109</v>
      </c>
      <c r="F772">
        <v>1</v>
      </c>
      <c r="G772">
        <v>1</v>
      </c>
      <c r="H772">
        <v>1</v>
      </c>
      <c r="I772" t="s">
        <v>1459</v>
      </c>
      <c r="J772" t="s">
        <v>3</v>
      </c>
      <c r="K772" t="s">
        <v>1460</v>
      </c>
      <c r="L772">
        <v>1191</v>
      </c>
      <c r="N772">
        <v>1013</v>
      </c>
      <c r="O772" t="s">
        <v>1203</v>
      </c>
      <c r="P772" t="s">
        <v>1203</v>
      </c>
      <c r="Q772">
        <v>1</v>
      </c>
      <c r="X772">
        <v>5.67</v>
      </c>
      <c r="Y772">
        <v>0</v>
      </c>
      <c r="Z772">
        <v>0</v>
      </c>
      <c r="AA772">
        <v>0</v>
      </c>
      <c r="AB772">
        <v>474.03</v>
      </c>
      <c r="AC772">
        <v>0</v>
      </c>
      <c r="AD772">
        <v>1</v>
      </c>
      <c r="AE772">
        <v>1</v>
      </c>
      <c r="AF772" t="s">
        <v>3</v>
      </c>
      <c r="AG772">
        <v>5.67</v>
      </c>
      <c r="AH772">
        <v>2</v>
      </c>
      <c r="AI772">
        <v>448998280</v>
      </c>
      <c r="AJ772">
        <v>765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</row>
    <row r="773" spans="1:44" x14ac:dyDescent="0.2">
      <c r="A773">
        <f>ROW(Source!A564)</f>
        <v>564</v>
      </c>
      <c r="B773">
        <v>448998289</v>
      </c>
      <c r="C773">
        <v>448998279</v>
      </c>
      <c r="D773">
        <v>277560491</v>
      </c>
      <c r="E773">
        <v>109</v>
      </c>
      <c r="F773">
        <v>1</v>
      </c>
      <c r="G773">
        <v>1</v>
      </c>
      <c r="H773">
        <v>1</v>
      </c>
      <c r="I773" t="s">
        <v>1204</v>
      </c>
      <c r="J773" t="s">
        <v>3</v>
      </c>
      <c r="K773" t="s">
        <v>1205</v>
      </c>
      <c r="L773">
        <v>1191</v>
      </c>
      <c r="N773">
        <v>1013</v>
      </c>
      <c r="O773" t="s">
        <v>1203</v>
      </c>
      <c r="P773" t="s">
        <v>1203</v>
      </c>
      <c r="Q773">
        <v>1</v>
      </c>
      <c r="X773">
        <v>0.12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1</v>
      </c>
      <c r="AE773">
        <v>2</v>
      </c>
      <c r="AF773" t="s">
        <v>3</v>
      </c>
      <c r="AG773">
        <v>0.12</v>
      </c>
      <c r="AH773">
        <v>2</v>
      </c>
      <c r="AI773">
        <v>448998281</v>
      </c>
      <c r="AJ773">
        <v>766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</row>
    <row r="774" spans="1:44" x14ac:dyDescent="0.2">
      <c r="A774">
        <f>ROW(Source!A564)</f>
        <v>564</v>
      </c>
      <c r="B774">
        <v>448998290</v>
      </c>
      <c r="C774">
        <v>448998279</v>
      </c>
      <c r="D774">
        <v>277944965</v>
      </c>
      <c r="E774">
        <v>1</v>
      </c>
      <c r="F774">
        <v>1</v>
      </c>
      <c r="G774">
        <v>1</v>
      </c>
      <c r="H774">
        <v>2</v>
      </c>
      <c r="I774" t="s">
        <v>1575</v>
      </c>
      <c r="J774" t="s">
        <v>1576</v>
      </c>
      <c r="K774" t="s">
        <v>1577</v>
      </c>
      <c r="L774">
        <v>1368</v>
      </c>
      <c r="N774">
        <v>1011</v>
      </c>
      <c r="O774" t="s">
        <v>1100</v>
      </c>
      <c r="P774" t="s">
        <v>1100</v>
      </c>
      <c r="Q774">
        <v>1</v>
      </c>
      <c r="X774">
        <v>0.12</v>
      </c>
      <c r="Y774">
        <v>0</v>
      </c>
      <c r="Z774">
        <v>7.51</v>
      </c>
      <c r="AA774">
        <v>435.6</v>
      </c>
      <c r="AB774">
        <v>0</v>
      </c>
      <c r="AC774">
        <v>0</v>
      </c>
      <c r="AD774">
        <v>1</v>
      </c>
      <c r="AE774">
        <v>0</v>
      </c>
      <c r="AF774" t="s">
        <v>3</v>
      </c>
      <c r="AG774">
        <v>0.12</v>
      </c>
      <c r="AH774">
        <v>2</v>
      </c>
      <c r="AI774">
        <v>448998282</v>
      </c>
      <c r="AJ774">
        <v>767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</row>
    <row r="775" spans="1:44" x14ac:dyDescent="0.2">
      <c r="A775">
        <f>ROW(Source!A564)</f>
        <v>564</v>
      </c>
      <c r="B775">
        <v>448998291</v>
      </c>
      <c r="C775">
        <v>448998279</v>
      </c>
      <c r="D775">
        <v>277867826</v>
      </c>
      <c r="E775">
        <v>1</v>
      </c>
      <c r="F775">
        <v>1</v>
      </c>
      <c r="G775">
        <v>1</v>
      </c>
      <c r="H775">
        <v>3</v>
      </c>
      <c r="I775" t="s">
        <v>1323</v>
      </c>
      <c r="J775" t="s">
        <v>1324</v>
      </c>
      <c r="K775" t="s">
        <v>1325</v>
      </c>
      <c r="L775">
        <v>1348</v>
      </c>
      <c r="N775">
        <v>1009</v>
      </c>
      <c r="O775" t="s">
        <v>83</v>
      </c>
      <c r="P775" t="s">
        <v>83</v>
      </c>
      <c r="Q775">
        <v>1000</v>
      </c>
      <c r="X775">
        <v>1.9E-3</v>
      </c>
      <c r="Y775">
        <v>88150.96</v>
      </c>
      <c r="Z775">
        <v>0</v>
      </c>
      <c r="AA775">
        <v>0</v>
      </c>
      <c r="AB775">
        <v>0</v>
      </c>
      <c r="AC775">
        <v>0</v>
      </c>
      <c r="AD775">
        <v>1</v>
      </c>
      <c r="AE775">
        <v>0</v>
      </c>
      <c r="AF775" t="s">
        <v>23</v>
      </c>
      <c r="AG775">
        <v>0</v>
      </c>
      <c r="AH775">
        <v>2</v>
      </c>
      <c r="AI775">
        <v>448998283</v>
      </c>
      <c r="AJ775">
        <v>768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</row>
    <row r="776" spans="1:44" x14ac:dyDescent="0.2">
      <c r="A776">
        <f>ROW(Source!A564)</f>
        <v>564</v>
      </c>
      <c r="B776">
        <v>448998292</v>
      </c>
      <c r="C776">
        <v>448998279</v>
      </c>
      <c r="D776">
        <v>277870297</v>
      </c>
      <c r="E776">
        <v>1</v>
      </c>
      <c r="F776">
        <v>1</v>
      </c>
      <c r="G776">
        <v>1</v>
      </c>
      <c r="H776">
        <v>3</v>
      </c>
      <c r="I776" t="s">
        <v>1498</v>
      </c>
      <c r="J776" t="s">
        <v>1499</v>
      </c>
      <c r="K776" t="s">
        <v>1500</v>
      </c>
      <c r="L776">
        <v>1339</v>
      </c>
      <c r="N776">
        <v>1007</v>
      </c>
      <c r="O776" t="s">
        <v>49</v>
      </c>
      <c r="P776" t="s">
        <v>49</v>
      </c>
      <c r="Q776">
        <v>1</v>
      </c>
      <c r="X776">
        <v>0.05</v>
      </c>
      <c r="Y776">
        <v>767.69</v>
      </c>
      <c r="Z776">
        <v>0</v>
      </c>
      <c r="AA776">
        <v>0</v>
      </c>
      <c r="AB776">
        <v>0</v>
      </c>
      <c r="AC776">
        <v>0</v>
      </c>
      <c r="AD776">
        <v>1</v>
      </c>
      <c r="AE776">
        <v>0</v>
      </c>
      <c r="AF776" t="s">
        <v>23</v>
      </c>
      <c r="AG776">
        <v>0</v>
      </c>
      <c r="AH776">
        <v>2</v>
      </c>
      <c r="AI776">
        <v>448998284</v>
      </c>
      <c r="AJ776">
        <v>769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</row>
    <row r="777" spans="1:44" x14ac:dyDescent="0.2">
      <c r="A777">
        <f>ROW(Source!A564)</f>
        <v>564</v>
      </c>
      <c r="B777">
        <v>448998293</v>
      </c>
      <c r="C777">
        <v>448998279</v>
      </c>
      <c r="D777">
        <v>277561715</v>
      </c>
      <c r="E777">
        <v>109</v>
      </c>
      <c r="F777">
        <v>1</v>
      </c>
      <c r="G777">
        <v>1</v>
      </c>
      <c r="H777">
        <v>3</v>
      </c>
      <c r="I777" t="s">
        <v>47</v>
      </c>
      <c r="J777" t="s">
        <v>3</v>
      </c>
      <c r="K777" t="s">
        <v>48</v>
      </c>
      <c r="L777">
        <v>1339</v>
      </c>
      <c r="N777">
        <v>1007</v>
      </c>
      <c r="O777" t="s">
        <v>49</v>
      </c>
      <c r="P777" t="s">
        <v>49</v>
      </c>
      <c r="Q777">
        <v>1</v>
      </c>
      <c r="X777">
        <v>0.375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 t="s">
        <v>23</v>
      </c>
      <c r="AG777">
        <v>0</v>
      </c>
      <c r="AH777">
        <v>2</v>
      </c>
      <c r="AI777">
        <v>448998285</v>
      </c>
      <c r="AJ777">
        <v>770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</row>
    <row r="778" spans="1:44" x14ac:dyDescent="0.2">
      <c r="A778">
        <f>ROW(Source!A564)</f>
        <v>564</v>
      </c>
      <c r="B778">
        <v>448998294</v>
      </c>
      <c r="C778">
        <v>448998279</v>
      </c>
      <c r="D778">
        <v>277880094</v>
      </c>
      <c r="E778">
        <v>1</v>
      </c>
      <c r="F778">
        <v>1</v>
      </c>
      <c r="G778">
        <v>1</v>
      </c>
      <c r="H778">
        <v>3</v>
      </c>
      <c r="I778" t="s">
        <v>1669</v>
      </c>
      <c r="J778" t="s">
        <v>1670</v>
      </c>
      <c r="K778" t="s">
        <v>1671</v>
      </c>
      <c r="L778">
        <v>1348</v>
      </c>
      <c r="N778">
        <v>1009</v>
      </c>
      <c r="O778" t="s">
        <v>83</v>
      </c>
      <c r="P778" t="s">
        <v>83</v>
      </c>
      <c r="Q778">
        <v>1000</v>
      </c>
      <c r="X778">
        <v>1.3899999999999999E-2</v>
      </c>
      <c r="Y778">
        <v>67257.58</v>
      </c>
      <c r="Z778">
        <v>0</v>
      </c>
      <c r="AA778">
        <v>0</v>
      </c>
      <c r="AB778">
        <v>0</v>
      </c>
      <c r="AC778">
        <v>0</v>
      </c>
      <c r="AD778">
        <v>1</v>
      </c>
      <c r="AE778">
        <v>0</v>
      </c>
      <c r="AF778" t="s">
        <v>23</v>
      </c>
      <c r="AG778">
        <v>0</v>
      </c>
      <c r="AH778">
        <v>2</v>
      </c>
      <c r="AI778">
        <v>448998286</v>
      </c>
      <c r="AJ778">
        <v>771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</row>
    <row r="779" spans="1:44" x14ac:dyDescent="0.2">
      <c r="A779">
        <f>ROW(Source!A564)</f>
        <v>564</v>
      </c>
      <c r="B779">
        <v>448998295</v>
      </c>
      <c r="C779">
        <v>448998279</v>
      </c>
      <c r="D779">
        <v>277882491</v>
      </c>
      <c r="E779">
        <v>1</v>
      </c>
      <c r="F779">
        <v>1</v>
      </c>
      <c r="G779">
        <v>1</v>
      </c>
      <c r="H779">
        <v>3</v>
      </c>
      <c r="I779" t="s">
        <v>1580</v>
      </c>
      <c r="J779" t="s">
        <v>1581</v>
      </c>
      <c r="K779" t="s">
        <v>1582</v>
      </c>
      <c r="L779">
        <v>1339</v>
      </c>
      <c r="N779">
        <v>1007</v>
      </c>
      <c r="O779" t="s">
        <v>49</v>
      </c>
      <c r="P779" t="s">
        <v>49</v>
      </c>
      <c r="Q779">
        <v>1</v>
      </c>
      <c r="X779">
        <v>7.4999999999999997E-2</v>
      </c>
      <c r="Y779">
        <v>5764.42</v>
      </c>
      <c r="Z779">
        <v>0</v>
      </c>
      <c r="AA779">
        <v>0</v>
      </c>
      <c r="AB779">
        <v>0</v>
      </c>
      <c r="AC779">
        <v>0</v>
      </c>
      <c r="AD779">
        <v>1</v>
      </c>
      <c r="AE779">
        <v>0</v>
      </c>
      <c r="AF779" t="s">
        <v>23</v>
      </c>
      <c r="AG779">
        <v>0</v>
      </c>
      <c r="AH779">
        <v>2</v>
      </c>
      <c r="AI779">
        <v>448998287</v>
      </c>
      <c r="AJ779">
        <v>772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</row>
    <row r="780" spans="1:44" x14ac:dyDescent="0.2">
      <c r="A780">
        <f>ROW(Source!A566)</f>
        <v>566</v>
      </c>
      <c r="B780">
        <v>448998301</v>
      </c>
      <c r="C780">
        <v>448998297</v>
      </c>
      <c r="D780">
        <v>327091202</v>
      </c>
      <c r="E780">
        <v>112</v>
      </c>
      <c r="F780">
        <v>1</v>
      </c>
      <c r="G780">
        <v>1</v>
      </c>
      <c r="H780">
        <v>1</v>
      </c>
      <c r="I780" t="s">
        <v>1251</v>
      </c>
      <c r="J780" t="s">
        <v>3</v>
      </c>
      <c r="K780" t="s">
        <v>1672</v>
      </c>
      <c r="L780">
        <v>1191</v>
      </c>
      <c r="N780">
        <v>1013</v>
      </c>
      <c r="O780" t="s">
        <v>1203</v>
      </c>
      <c r="P780" t="s">
        <v>1203</v>
      </c>
      <c r="Q780">
        <v>1</v>
      </c>
      <c r="X780">
        <v>0.52</v>
      </c>
      <c r="Y780">
        <v>0</v>
      </c>
      <c r="Z780">
        <v>0</v>
      </c>
      <c r="AA780">
        <v>0</v>
      </c>
      <c r="AB780">
        <v>505.15</v>
      </c>
      <c r="AC780">
        <v>0</v>
      </c>
      <c r="AD780">
        <v>1</v>
      </c>
      <c r="AE780">
        <v>1</v>
      </c>
      <c r="AF780" t="s">
        <v>3</v>
      </c>
      <c r="AG780">
        <v>0.52</v>
      </c>
      <c r="AH780">
        <v>2</v>
      </c>
      <c r="AI780">
        <v>448998298</v>
      </c>
      <c r="AJ780">
        <v>773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</row>
    <row r="781" spans="1:44" x14ac:dyDescent="0.2">
      <c r="A781">
        <f>ROW(Source!A566)</f>
        <v>566</v>
      </c>
      <c r="B781">
        <v>448998302</v>
      </c>
      <c r="C781">
        <v>448998297</v>
      </c>
      <c r="D781">
        <v>327164842</v>
      </c>
      <c r="E781">
        <v>1</v>
      </c>
      <c r="F781">
        <v>1</v>
      </c>
      <c r="G781">
        <v>1</v>
      </c>
      <c r="H781">
        <v>3</v>
      </c>
      <c r="I781" t="s">
        <v>1673</v>
      </c>
      <c r="J781" t="s">
        <v>1674</v>
      </c>
      <c r="K781" t="s">
        <v>1675</v>
      </c>
      <c r="L781">
        <v>1346</v>
      </c>
      <c r="N781">
        <v>1009</v>
      </c>
      <c r="O781" t="s">
        <v>441</v>
      </c>
      <c r="P781" t="s">
        <v>441</v>
      </c>
      <c r="Q781">
        <v>1</v>
      </c>
      <c r="X781">
        <v>3.5000000000000003E-2</v>
      </c>
      <c r="Y781">
        <v>154.58000000000001</v>
      </c>
      <c r="Z781">
        <v>0</v>
      </c>
      <c r="AA781">
        <v>0</v>
      </c>
      <c r="AB781">
        <v>0</v>
      </c>
      <c r="AC781">
        <v>0</v>
      </c>
      <c r="AD781">
        <v>1</v>
      </c>
      <c r="AE781">
        <v>0</v>
      </c>
      <c r="AF781" t="s">
        <v>3</v>
      </c>
      <c r="AG781">
        <v>3.5000000000000003E-2</v>
      </c>
      <c r="AH781">
        <v>2</v>
      </c>
      <c r="AI781">
        <v>448998299</v>
      </c>
      <c r="AJ781">
        <v>774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</row>
    <row r="782" spans="1:44" x14ac:dyDescent="0.2">
      <c r="A782">
        <f>ROW(Source!A566)</f>
        <v>566</v>
      </c>
      <c r="B782">
        <v>448998303</v>
      </c>
      <c r="C782">
        <v>448998297</v>
      </c>
      <c r="D782">
        <v>327097010</v>
      </c>
      <c r="E782">
        <v>112</v>
      </c>
      <c r="F782">
        <v>1</v>
      </c>
      <c r="G782">
        <v>1</v>
      </c>
      <c r="H782">
        <v>3</v>
      </c>
      <c r="I782" t="s">
        <v>633</v>
      </c>
      <c r="J782" t="s">
        <v>3</v>
      </c>
      <c r="K782" t="s">
        <v>634</v>
      </c>
      <c r="L782">
        <v>3277935</v>
      </c>
      <c r="N782">
        <v>1013</v>
      </c>
      <c r="O782" t="s">
        <v>635</v>
      </c>
      <c r="P782" t="s">
        <v>635</v>
      </c>
      <c r="Q782">
        <v>1</v>
      </c>
      <c r="X782">
        <v>2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 t="s">
        <v>3</v>
      </c>
      <c r="AG782">
        <v>2</v>
      </c>
      <c r="AH782">
        <v>2</v>
      </c>
      <c r="AI782">
        <v>448998300</v>
      </c>
      <c r="AJ782">
        <v>775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</row>
    <row r="783" spans="1:44" x14ac:dyDescent="0.2">
      <c r="A783">
        <f>ROW(Source!A568)</f>
        <v>568</v>
      </c>
      <c r="B783">
        <v>448998308</v>
      </c>
      <c r="C783">
        <v>448998305</v>
      </c>
      <c r="D783">
        <v>277560309</v>
      </c>
      <c r="E783">
        <v>109</v>
      </c>
      <c r="F783">
        <v>1</v>
      </c>
      <c r="G783">
        <v>1</v>
      </c>
      <c r="H783">
        <v>1</v>
      </c>
      <c r="I783" t="s">
        <v>1251</v>
      </c>
      <c r="J783" t="s">
        <v>3</v>
      </c>
      <c r="K783" t="s">
        <v>1252</v>
      </c>
      <c r="L783">
        <v>1191</v>
      </c>
      <c r="N783">
        <v>1013</v>
      </c>
      <c r="O783" t="s">
        <v>1203</v>
      </c>
      <c r="P783" t="s">
        <v>1203</v>
      </c>
      <c r="Q783">
        <v>1</v>
      </c>
      <c r="X783">
        <v>0.52</v>
      </c>
      <c r="Y783">
        <v>0</v>
      </c>
      <c r="Z783">
        <v>0</v>
      </c>
      <c r="AA783">
        <v>0</v>
      </c>
      <c r="AB783">
        <v>505.15</v>
      </c>
      <c r="AC783">
        <v>0</v>
      </c>
      <c r="AD783">
        <v>1</v>
      </c>
      <c r="AE783">
        <v>1</v>
      </c>
      <c r="AF783" t="s">
        <v>696</v>
      </c>
      <c r="AG783">
        <v>0.156</v>
      </c>
      <c r="AH783">
        <v>2</v>
      </c>
      <c r="AI783">
        <v>448998306</v>
      </c>
      <c r="AJ783">
        <v>776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</row>
    <row r="784" spans="1:44" x14ac:dyDescent="0.2">
      <c r="A784">
        <f>ROW(Source!A568)</f>
        <v>568</v>
      </c>
      <c r="B784">
        <v>448998309</v>
      </c>
      <c r="C784">
        <v>448998305</v>
      </c>
      <c r="D784">
        <v>277867716</v>
      </c>
      <c r="E784">
        <v>1</v>
      </c>
      <c r="F784">
        <v>1</v>
      </c>
      <c r="G784">
        <v>1</v>
      </c>
      <c r="H784">
        <v>3</v>
      </c>
      <c r="I784" t="s">
        <v>1673</v>
      </c>
      <c r="J784" t="s">
        <v>1676</v>
      </c>
      <c r="K784" t="s">
        <v>1675</v>
      </c>
      <c r="L784">
        <v>1346</v>
      </c>
      <c r="N784">
        <v>1009</v>
      </c>
      <c r="O784" t="s">
        <v>441</v>
      </c>
      <c r="P784" t="s">
        <v>441</v>
      </c>
      <c r="Q784">
        <v>1</v>
      </c>
      <c r="X784">
        <v>3.5000000000000003E-2</v>
      </c>
      <c r="Y784">
        <v>117.33</v>
      </c>
      <c r="Z784">
        <v>0</v>
      </c>
      <c r="AA784">
        <v>0</v>
      </c>
      <c r="AB784">
        <v>0</v>
      </c>
      <c r="AC784">
        <v>0</v>
      </c>
      <c r="AD784">
        <v>1</v>
      </c>
      <c r="AE784">
        <v>0</v>
      </c>
      <c r="AF784" t="s">
        <v>38</v>
      </c>
      <c r="AG784">
        <v>0</v>
      </c>
      <c r="AH784">
        <v>2</v>
      </c>
      <c r="AI784">
        <v>448998307</v>
      </c>
      <c r="AJ784">
        <v>777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</row>
    <row r="785" spans="1:44" x14ac:dyDescent="0.2">
      <c r="A785">
        <f>ROW(Source!A568)</f>
        <v>568</v>
      </c>
      <c r="B785">
        <v>448998310</v>
      </c>
      <c r="C785">
        <v>448998305</v>
      </c>
      <c r="D785">
        <v>277566433</v>
      </c>
      <c r="E785">
        <v>109</v>
      </c>
      <c r="F785">
        <v>1</v>
      </c>
      <c r="G785">
        <v>1</v>
      </c>
      <c r="H785">
        <v>3</v>
      </c>
      <c r="I785" t="s">
        <v>633</v>
      </c>
      <c r="J785" t="s">
        <v>3</v>
      </c>
      <c r="K785" t="s">
        <v>634</v>
      </c>
      <c r="L785">
        <v>3277935</v>
      </c>
      <c r="N785">
        <v>1013</v>
      </c>
      <c r="O785" t="s">
        <v>635</v>
      </c>
      <c r="P785" t="s">
        <v>635</v>
      </c>
      <c r="Q785">
        <v>1</v>
      </c>
      <c r="X785">
        <v>2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 t="s">
        <v>38</v>
      </c>
      <c r="AG785">
        <v>0</v>
      </c>
      <c r="AH785">
        <v>3</v>
      </c>
      <c r="AI785">
        <v>-1</v>
      </c>
      <c r="AJ785" t="s">
        <v>3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</row>
    <row r="786" spans="1:44" x14ac:dyDescent="0.2">
      <c r="A786">
        <f>ROW(Source!A569)</f>
        <v>569</v>
      </c>
      <c r="B786">
        <v>448998314</v>
      </c>
      <c r="C786">
        <v>448998311</v>
      </c>
      <c r="D786">
        <v>277560309</v>
      </c>
      <c r="E786">
        <v>109</v>
      </c>
      <c r="F786">
        <v>1</v>
      </c>
      <c r="G786">
        <v>1</v>
      </c>
      <c r="H786">
        <v>1</v>
      </c>
      <c r="I786" t="s">
        <v>1251</v>
      </c>
      <c r="J786" t="s">
        <v>3</v>
      </c>
      <c r="K786" t="s">
        <v>1252</v>
      </c>
      <c r="L786">
        <v>1191</v>
      </c>
      <c r="N786">
        <v>1013</v>
      </c>
      <c r="O786" t="s">
        <v>1203</v>
      </c>
      <c r="P786" t="s">
        <v>1203</v>
      </c>
      <c r="Q786">
        <v>1</v>
      </c>
      <c r="X786">
        <v>0.52</v>
      </c>
      <c r="Y786">
        <v>0</v>
      </c>
      <c r="Z786">
        <v>0</v>
      </c>
      <c r="AA786">
        <v>0</v>
      </c>
      <c r="AB786">
        <v>505.15</v>
      </c>
      <c r="AC786">
        <v>0</v>
      </c>
      <c r="AD786">
        <v>1</v>
      </c>
      <c r="AE786">
        <v>1</v>
      </c>
      <c r="AF786" t="s">
        <v>3</v>
      </c>
      <c r="AG786">
        <v>0.52</v>
      </c>
      <c r="AH786">
        <v>2</v>
      </c>
      <c r="AI786">
        <v>448998312</v>
      </c>
      <c r="AJ786">
        <v>778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</row>
    <row r="787" spans="1:44" x14ac:dyDescent="0.2">
      <c r="A787">
        <f>ROW(Source!A569)</f>
        <v>569</v>
      </c>
      <c r="B787">
        <v>448998315</v>
      </c>
      <c r="C787">
        <v>448998311</v>
      </c>
      <c r="D787">
        <v>277867716</v>
      </c>
      <c r="E787">
        <v>1</v>
      </c>
      <c r="F787">
        <v>1</v>
      </c>
      <c r="G787">
        <v>1</v>
      </c>
      <c r="H787">
        <v>3</v>
      </c>
      <c r="I787" t="s">
        <v>1673</v>
      </c>
      <c r="J787" t="s">
        <v>1676</v>
      </c>
      <c r="K787" t="s">
        <v>1675</v>
      </c>
      <c r="L787">
        <v>1346</v>
      </c>
      <c r="N787">
        <v>1009</v>
      </c>
      <c r="O787" t="s">
        <v>441</v>
      </c>
      <c r="P787" t="s">
        <v>441</v>
      </c>
      <c r="Q787">
        <v>1</v>
      </c>
      <c r="X787">
        <v>3.5000000000000003E-2</v>
      </c>
      <c r="Y787">
        <v>117.33</v>
      </c>
      <c r="Z787">
        <v>0</v>
      </c>
      <c r="AA787">
        <v>0</v>
      </c>
      <c r="AB787">
        <v>0</v>
      </c>
      <c r="AC787">
        <v>0</v>
      </c>
      <c r="AD787">
        <v>1</v>
      </c>
      <c r="AE787">
        <v>0</v>
      </c>
      <c r="AF787" t="s">
        <v>23</v>
      </c>
      <c r="AG787">
        <v>0</v>
      </c>
      <c r="AH787">
        <v>2</v>
      </c>
      <c r="AI787">
        <v>448998313</v>
      </c>
      <c r="AJ787">
        <v>779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</row>
    <row r="788" spans="1:44" x14ac:dyDescent="0.2">
      <c r="A788">
        <f>ROW(Source!A569)</f>
        <v>569</v>
      </c>
      <c r="B788">
        <v>448998316</v>
      </c>
      <c r="C788">
        <v>448998311</v>
      </c>
      <c r="D788">
        <v>277566433</v>
      </c>
      <c r="E788">
        <v>109</v>
      </c>
      <c r="F788">
        <v>1</v>
      </c>
      <c r="G788">
        <v>1</v>
      </c>
      <c r="H788">
        <v>3</v>
      </c>
      <c r="I788" t="s">
        <v>633</v>
      </c>
      <c r="J788" t="s">
        <v>3</v>
      </c>
      <c r="K788" t="s">
        <v>634</v>
      </c>
      <c r="L788">
        <v>3277935</v>
      </c>
      <c r="N788">
        <v>1013</v>
      </c>
      <c r="O788" t="s">
        <v>635</v>
      </c>
      <c r="P788" t="s">
        <v>635</v>
      </c>
      <c r="Q788">
        <v>1</v>
      </c>
      <c r="X788">
        <v>2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 t="s">
        <v>23</v>
      </c>
      <c r="AG788">
        <v>0</v>
      </c>
      <c r="AH788">
        <v>3</v>
      </c>
      <c r="AI788">
        <v>-1</v>
      </c>
      <c r="AJ788" t="s">
        <v>3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</row>
    <row r="789" spans="1:44" x14ac:dyDescent="0.2">
      <c r="A789">
        <f>ROW(Source!A570)</f>
        <v>570</v>
      </c>
      <c r="B789">
        <v>448998324</v>
      </c>
      <c r="C789">
        <v>448998317</v>
      </c>
      <c r="D789">
        <v>277560309</v>
      </c>
      <c r="E789">
        <v>109</v>
      </c>
      <c r="F789">
        <v>1</v>
      </c>
      <c r="G789">
        <v>1</v>
      </c>
      <c r="H789">
        <v>1</v>
      </c>
      <c r="I789" t="s">
        <v>1251</v>
      </c>
      <c r="J789" t="s">
        <v>3</v>
      </c>
      <c r="K789" t="s">
        <v>1252</v>
      </c>
      <c r="L789">
        <v>1191</v>
      </c>
      <c r="N789">
        <v>1013</v>
      </c>
      <c r="O789" t="s">
        <v>1203</v>
      </c>
      <c r="P789" t="s">
        <v>1203</v>
      </c>
      <c r="Q789">
        <v>1</v>
      </c>
      <c r="X789">
        <v>1.1100000000000001</v>
      </c>
      <c r="Y789">
        <v>0</v>
      </c>
      <c r="Z789">
        <v>0</v>
      </c>
      <c r="AA789">
        <v>0</v>
      </c>
      <c r="AB789">
        <v>505.15</v>
      </c>
      <c r="AC789">
        <v>0</v>
      </c>
      <c r="AD789">
        <v>1</v>
      </c>
      <c r="AE789">
        <v>1</v>
      </c>
      <c r="AF789" t="s">
        <v>99</v>
      </c>
      <c r="AG789">
        <v>0.77700000000000002</v>
      </c>
      <c r="AH789">
        <v>2</v>
      </c>
      <c r="AI789">
        <v>448998318</v>
      </c>
      <c r="AJ789">
        <v>780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</row>
    <row r="790" spans="1:44" x14ac:dyDescent="0.2">
      <c r="A790">
        <f>ROW(Source!A570)</f>
        <v>570</v>
      </c>
      <c r="B790">
        <v>448998325</v>
      </c>
      <c r="C790">
        <v>448998317</v>
      </c>
      <c r="D790">
        <v>277946072</v>
      </c>
      <c r="E790">
        <v>1</v>
      </c>
      <c r="F790">
        <v>1</v>
      </c>
      <c r="G790">
        <v>1</v>
      </c>
      <c r="H790">
        <v>2</v>
      </c>
      <c r="I790" t="s">
        <v>1238</v>
      </c>
      <c r="J790" t="s">
        <v>1239</v>
      </c>
      <c r="K790" t="s">
        <v>1240</v>
      </c>
      <c r="L790">
        <v>1368</v>
      </c>
      <c r="N790">
        <v>1011</v>
      </c>
      <c r="O790" t="s">
        <v>1100</v>
      </c>
      <c r="P790" t="s">
        <v>1100</v>
      </c>
      <c r="Q790">
        <v>1</v>
      </c>
      <c r="X790">
        <v>0.26</v>
      </c>
      <c r="Y790">
        <v>0</v>
      </c>
      <c r="Z790">
        <v>27.77</v>
      </c>
      <c r="AA790">
        <v>0</v>
      </c>
      <c r="AB790">
        <v>0</v>
      </c>
      <c r="AC790">
        <v>0</v>
      </c>
      <c r="AD790">
        <v>1</v>
      </c>
      <c r="AE790">
        <v>0</v>
      </c>
      <c r="AF790" t="s">
        <v>99</v>
      </c>
      <c r="AG790">
        <v>0.182</v>
      </c>
      <c r="AH790">
        <v>2</v>
      </c>
      <c r="AI790">
        <v>448998319</v>
      </c>
      <c r="AJ790">
        <v>781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</row>
    <row r="791" spans="1:44" x14ac:dyDescent="0.2">
      <c r="A791">
        <f>ROW(Source!A570)</f>
        <v>570</v>
      </c>
      <c r="B791">
        <v>448998326</v>
      </c>
      <c r="C791">
        <v>448998317</v>
      </c>
      <c r="D791">
        <v>277865475</v>
      </c>
      <c r="E791">
        <v>1</v>
      </c>
      <c r="F791">
        <v>1</v>
      </c>
      <c r="G791">
        <v>1</v>
      </c>
      <c r="H791">
        <v>3</v>
      </c>
      <c r="I791" t="s">
        <v>1210</v>
      </c>
      <c r="J791" t="s">
        <v>1211</v>
      </c>
      <c r="K791" t="s">
        <v>1212</v>
      </c>
      <c r="L791">
        <v>1383</v>
      </c>
      <c r="N791">
        <v>1013</v>
      </c>
      <c r="O791" t="s">
        <v>1213</v>
      </c>
      <c r="P791" t="s">
        <v>1213</v>
      </c>
      <c r="Q791">
        <v>1</v>
      </c>
      <c r="X791">
        <v>0.2132</v>
      </c>
      <c r="Y791">
        <v>5.89</v>
      </c>
      <c r="Z791">
        <v>0</v>
      </c>
      <c r="AA791">
        <v>0</v>
      </c>
      <c r="AB791">
        <v>0</v>
      </c>
      <c r="AC791">
        <v>0</v>
      </c>
      <c r="AD791">
        <v>1</v>
      </c>
      <c r="AE791">
        <v>0</v>
      </c>
      <c r="AF791" t="s">
        <v>135</v>
      </c>
      <c r="AG791">
        <v>0</v>
      </c>
      <c r="AH791">
        <v>2</v>
      </c>
      <c r="AI791">
        <v>448998320</v>
      </c>
      <c r="AJ791">
        <v>782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</row>
    <row r="792" spans="1:44" x14ac:dyDescent="0.2">
      <c r="A792">
        <f>ROW(Source!A570)</f>
        <v>570</v>
      </c>
      <c r="B792">
        <v>448998327</v>
      </c>
      <c r="C792">
        <v>448998317</v>
      </c>
      <c r="D792">
        <v>277560916</v>
      </c>
      <c r="E792">
        <v>109</v>
      </c>
      <c r="F792">
        <v>1</v>
      </c>
      <c r="G792">
        <v>1</v>
      </c>
      <c r="H792">
        <v>3</v>
      </c>
      <c r="I792" t="s">
        <v>707</v>
      </c>
      <c r="J792" t="s">
        <v>3</v>
      </c>
      <c r="K792" t="s">
        <v>708</v>
      </c>
      <c r="L792">
        <v>1371</v>
      </c>
      <c r="N792">
        <v>1013</v>
      </c>
      <c r="O792" t="s">
        <v>32</v>
      </c>
      <c r="P792" t="s">
        <v>32</v>
      </c>
      <c r="Q792">
        <v>1</v>
      </c>
      <c r="X792">
        <v>1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 t="s">
        <v>135</v>
      </c>
      <c r="AG792">
        <v>0</v>
      </c>
      <c r="AH792">
        <v>2</v>
      </c>
      <c r="AI792">
        <v>448998321</v>
      </c>
      <c r="AJ792">
        <v>783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</row>
    <row r="793" spans="1:44" x14ac:dyDescent="0.2">
      <c r="A793">
        <f>ROW(Source!A570)</f>
        <v>570</v>
      </c>
      <c r="B793">
        <v>448998328</v>
      </c>
      <c r="C793">
        <v>448998317</v>
      </c>
      <c r="D793">
        <v>277866682</v>
      </c>
      <c r="E793">
        <v>1</v>
      </c>
      <c r="F793">
        <v>1</v>
      </c>
      <c r="G793">
        <v>1</v>
      </c>
      <c r="H793">
        <v>3</v>
      </c>
      <c r="I793" t="s">
        <v>1320</v>
      </c>
      <c r="J793" t="s">
        <v>1321</v>
      </c>
      <c r="K793" t="s">
        <v>1322</v>
      </c>
      <c r="L793">
        <v>1346</v>
      </c>
      <c r="N793">
        <v>1009</v>
      </c>
      <c r="O793" t="s">
        <v>441</v>
      </c>
      <c r="P793" t="s">
        <v>441</v>
      </c>
      <c r="Q793">
        <v>1</v>
      </c>
      <c r="X793">
        <v>7.0000000000000007E-2</v>
      </c>
      <c r="Y793">
        <v>155.63</v>
      </c>
      <c r="Z793">
        <v>0</v>
      </c>
      <c r="AA793">
        <v>0</v>
      </c>
      <c r="AB793">
        <v>0</v>
      </c>
      <c r="AC793">
        <v>0</v>
      </c>
      <c r="AD793">
        <v>1</v>
      </c>
      <c r="AE793">
        <v>0</v>
      </c>
      <c r="AF793" t="s">
        <v>135</v>
      </c>
      <c r="AG793">
        <v>0</v>
      </c>
      <c r="AH793">
        <v>2</v>
      </c>
      <c r="AI793">
        <v>448998322</v>
      </c>
      <c r="AJ793">
        <v>784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</row>
    <row r="794" spans="1:44" x14ac:dyDescent="0.2">
      <c r="A794">
        <f>ROW(Source!A570)</f>
        <v>570</v>
      </c>
      <c r="B794">
        <v>448998329</v>
      </c>
      <c r="C794">
        <v>448998317</v>
      </c>
      <c r="D794">
        <v>277868409</v>
      </c>
      <c r="E794">
        <v>1</v>
      </c>
      <c r="F794">
        <v>1</v>
      </c>
      <c r="G794">
        <v>1</v>
      </c>
      <c r="H794">
        <v>3</v>
      </c>
      <c r="I794" t="s">
        <v>1677</v>
      </c>
      <c r="J794" t="s">
        <v>1678</v>
      </c>
      <c r="K794" t="s">
        <v>1679</v>
      </c>
      <c r="L794">
        <v>1425</v>
      </c>
      <c r="N794">
        <v>1013</v>
      </c>
      <c r="O794" t="s">
        <v>62</v>
      </c>
      <c r="P794" t="s">
        <v>62</v>
      </c>
      <c r="Q794">
        <v>1</v>
      </c>
      <c r="X794">
        <v>0.08</v>
      </c>
      <c r="Y794">
        <v>138.41</v>
      </c>
      <c r="Z794">
        <v>0</v>
      </c>
      <c r="AA794">
        <v>0</v>
      </c>
      <c r="AB794">
        <v>0</v>
      </c>
      <c r="AC794">
        <v>0</v>
      </c>
      <c r="AD794">
        <v>1</v>
      </c>
      <c r="AE794">
        <v>0</v>
      </c>
      <c r="AF794" t="s">
        <v>135</v>
      </c>
      <c r="AG794">
        <v>0</v>
      </c>
      <c r="AH794">
        <v>2</v>
      </c>
      <c r="AI794">
        <v>448998323</v>
      </c>
      <c r="AJ794">
        <v>785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</row>
    <row r="795" spans="1:44" x14ac:dyDescent="0.2">
      <c r="A795">
        <f>ROW(Source!A572)</f>
        <v>572</v>
      </c>
      <c r="B795">
        <v>448998338</v>
      </c>
      <c r="C795">
        <v>448998331</v>
      </c>
      <c r="D795">
        <v>277560309</v>
      </c>
      <c r="E795">
        <v>109</v>
      </c>
      <c r="F795">
        <v>1</v>
      </c>
      <c r="G795">
        <v>1</v>
      </c>
      <c r="H795">
        <v>1</v>
      </c>
      <c r="I795" t="s">
        <v>1251</v>
      </c>
      <c r="J795" t="s">
        <v>3</v>
      </c>
      <c r="K795" t="s">
        <v>1252</v>
      </c>
      <c r="L795">
        <v>1191</v>
      </c>
      <c r="N795">
        <v>1013</v>
      </c>
      <c r="O795" t="s">
        <v>1203</v>
      </c>
      <c r="P795" t="s">
        <v>1203</v>
      </c>
      <c r="Q795">
        <v>1</v>
      </c>
      <c r="X795">
        <v>1.1100000000000001</v>
      </c>
      <c r="Y795">
        <v>0</v>
      </c>
      <c r="Z795">
        <v>0</v>
      </c>
      <c r="AA795">
        <v>0</v>
      </c>
      <c r="AB795">
        <v>505.15</v>
      </c>
      <c r="AC795">
        <v>0</v>
      </c>
      <c r="AD795">
        <v>1</v>
      </c>
      <c r="AE795">
        <v>1</v>
      </c>
      <c r="AF795" t="s">
        <v>3</v>
      </c>
      <c r="AG795">
        <v>1.1100000000000001</v>
      </c>
      <c r="AH795">
        <v>2</v>
      </c>
      <c r="AI795">
        <v>448998332</v>
      </c>
      <c r="AJ795">
        <v>786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</row>
    <row r="796" spans="1:44" x14ac:dyDescent="0.2">
      <c r="A796">
        <f>ROW(Source!A572)</f>
        <v>572</v>
      </c>
      <c r="B796">
        <v>448998339</v>
      </c>
      <c r="C796">
        <v>448998331</v>
      </c>
      <c r="D796">
        <v>277946072</v>
      </c>
      <c r="E796">
        <v>1</v>
      </c>
      <c r="F796">
        <v>1</v>
      </c>
      <c r="G796">
        <v>1</v>
      </c>
      <c r="H796">
        <v>2</v>
      </c>
      <c r="I796" t="s">
        <v>1238</v>
      </c>
      <c r="J796" t="s">
        <v>1239</v>
      </c>
      <c r="K796" t="s">
        <v>1240</v>
      </c>
      <c r="L796">
        <v>1368</v>
      </c>
      <c r="N796">
        <v>1011</v>
      </c>
      <c r="O796" t="s">
        <v>1100</v>
      </c>
      <c r="P796" t="s">
        <v>1100</v>
      </c>
      <c r="Q796">
        <v>1</v>
      </c>
      <c r="X796">
        <v>0.26</v>
      </c>
      <c r="Y796">
        <v>0</v>
      </c>
      <c r="Z796">
        <v>27.77</v>
      </c>
      <c r="AA796">
        <v>0</v>
      </c>
      <c r="AB796">
        <v>0</v>
      </c>
      <c r="AC796">
        <v>0</v>
      </c>
      <c r="AD796">
        <v>1</v>
      </c>
      <c r="AE796">
        <v>0</v>
      </c>
      <c r="AF796" t="s">
        <v>3</v>
      </c>
      <c r="AG796">
        <v>0.26</v>
      </c>
      <c r="AH796">
        <v>2</v>
      </c>
      <c r="AI796">
        <v>448998333</v>
      </c>
      <c r="AJ796">
        <v>787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</row>
    <row r="797" spans="1:44" x14ac:dyDescent="0.2">
      <c r="A797">
        <f>ROW(Source!A572)</f>
        <v>572</v>
      </c>
      <c r="B797">
        <v>448998340</v>
      </c>
      <c r="C797">
        <v>448998331</v>
      </c>
      <c r="D797">
        <v>277865475</v>
      </c>
      <c r="E797">
        <v>1</v>
      </c>
      <c r="F797">
        <v>1</v>
      </c>
      <c r="G797">
        <v>1</v>
      </c>
      <c r="H797">
        <v>3</v>
      </c>
      <c r="I797" t="s">
        <v>1210</v>
      </c>
      <c r="J797" t="s">
        <v>1211</v>
      </c>
      <c r="K797" t="s">
        <v>1212</v>
      </c>
      <c r="L797">
        <v>1383</v>
      </c>
      <c r="N797">
        <v>1013</v>
      </c>
      <c r="O797" t="s">
        <v>1213</v>
      </c>
      <c r="P797" t="s">
        <v>1213</v>
      </c>
      <c r="Q797">
        <v>1</v>
      </c>
      <c r="X797">
        <v>0.2132</v>
      </c>
      <c r="Y797">
        <v>5.89</v>
      </c>
      <c r="Z797">
        <v>0</v>
      </c>
      <c r="AA797">
        <v>0</v>
      </c>
      <c r="AB797">
        <v>0</v>
      </c>
      <c r="AC797">
        <v>0</v>
      </c>
      <c r="AD797">
        <v>1</v>
      </c>
      <c r="AE797">
        <v>0</v>
      </c>
      <c r="AF797" t="s">
        <v>135</v>
      </c>
      <c r="AG797">
        <v>0</v>
      </c>
      <c r="AH797">
        <v>2</v>
      </c>
      <c r="AI797">
        <v>448998334</v>
      </c>
      <c r="AJ797">
        <v>788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</row>
    <row r="798" spans="1:44" x14ac:dyDescent="0.2">
      <c r="A798">
        <f>ROW(Source!A572)</f>
        <v>572</v>
      </c>
      <c r="B798">
        <v>448998341</v>
      </c>
      <c r="C798">
        <v>448998331</v>
      </c>
      <c r="D798">
        <v>277560916</v>
      </c>
      <c r="E798">
        <v>109</v>
      </c>
      <c r="F798">
        <v>1</v>
      </c>
      <c r="G798">
        <v>1</v>
      </c>
      <c r="H798">
        <v>3</v>
      </c>
      <c r="I798" t="s">
        <v>707</v>
      </c>
      <c r="J798" t="s">
        <v>3</v>
      </c>
      <c r="K798" t="s">
        <v>708</v>
      </c>
      <c r="L798">
        <v>1371</v>
      </c>
      <c r="N798">
        <v>1013</v>
      </c>
      <c r="O798" t="s">
        <v>32</v>
      </c>
      <c r="P798" t="s">
        <v>32</v>
      </c>
      <c r="Q798">
        <v>1</v>
      </c>
      <c r="X798">
        <v>1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 t="s">
        <v>135</v>
      </c>
      <c r="AG798">
        <v>0</v>
      </c>
      <c r="AH798">
        <v>2</v>
      </c>
      <c r="AI798">
        <v>448998335</v>
      </c>
      <c r="AJ798">
        <v>789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</row>
    <row r="799" spans="1:44" x14ac:dyDescent="0.2">
      <c r="A799">
        <f>ROW(Source!A572)</f>
        <v>572</v>
      </c>
      <c r="B799">
        <v>448998342</v>
      </c>
      <c r="C799">
        <v>448998331</v>
      </c>
      <c r="D799">
        <v>277866682</v>
      </c>
      <c r="E799">
        <v>1</v>
      </c>
      <c r="F799">
        <v>1</v>
      </c>
      <c r="G799">
        <v>1</v>
      </c>
      <c r="H799">
        <v>3</v>
      </c>
      <c r="I799" t="s">
        <v>1320</v>
      </c>
      <c r="J799" t="s">
        <v>1321</v>
      </c>
      <c r="K799" t="s">
        <v>1322</v>
      </c>
      <c r="L799">
        <v>1346</v>
      </c>
      <c r="N799">
        <v>1009</v>
      </c>
      <c r="O799" t="s">
        <v>441</v>
      </c>
      <c r="P799" t="s">
        <v>441</v>
      </c>
      <c r="Q799">
        <v>1</v>
      </c>
      <c r="X799">
        <v>7.0000000000000007E-2</v>
      </c>
      <c r="Y799">
        <v>155.63</v>
      </c>
      <c r="Z799">
        <v>0</v>
      </c>
      <c r="AA799">
        <v>0</v>
      </c>
      <c r="AB799">
        <v>0</v>
      </c>
      <c r="AC799">
        <v>0</v>
      </c>
      <c r="AD799">
        <v>1</v>
      </c>
      <c r="AE799">
        <v>0</v>
      </c>
      <c r="AF799" t="s">
        <v>135</v>
      </c>
      <c r="AG799">
        <v>0</v>
      </c>
      <c r="AH799">
        <v>2</v>
      </c>
      <c r="AI799">
        <v>448998336</v>
      </c>
      <c r="AJ799">
        <v>790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</row>
    <row r="800" spans="1:44" x14ac:dyDescent="0.2">
      <c r="A800">
        <f>ROW(Source!A572)</f>
        <v>572</v>
      </c>
      <c r="B800">
        <v>448998343</v>
      </c>
      <c r="C800">
        <v>448998331</v>
      </c>
      <c r="D800">
        <v>277868409</v>
      </c>
      <c r="E800">
        <v>1</v>
      </c>
      <c r="F800">
        <v>1</v>
      </c>
      <c r="G800">
        <v>1</v>
      </c>
      <c r="H800">
        <v>3</v>
      </c>
      <c r="I800" t="s">
        <v>1677</v>
      </c>
      <c r="J800" t="s">
        <v>1678</v>
      </c>
      <c r="K800" t="s">
        <v>1679</v>
      </c>
      <c r="L800">
        <v>1425</v>
      </c>
      <c r="N800">
        <v>1013</v>
      </c>
      <c r="O800" t="s">
        <v>62</v>
      </c>
      <c r="P800" t="s">
        <v>62</v>
      </c>
      <c r="Q800">
        <v>1</v>
      </c>
      <c r="X800">
        <v>0.08</v>
      </c>
      <c r="Y800">
        <v>138.41</v>
      </c>
      <c r="Z800">
        <v>0</v>
      </c>
      <c r="AA800">
        <v>0</v>
      </c>
      <c r="AB800">
        <v>0</v>
      </c>
      <c r="AC800">
        <v>0</v>
      </c>
      <c r="AD800">
        <v>1</v>
      </c>
      <c r="AE800">
        <v>0</v>
      </c>
      <c r="AF800" t="s">
        <v>135</v>
      </c>
      <c r="AG800">
        <v>0</v>
      </c>
      <c r="AH800">
        <v>2</v>
      </c>
      <c r="AI800">
        <v>448998337</v>
      </c>
      <c r="AJ800">
        <v>791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</row>
    <row r="801" spans="1:44" x14ac:dyDescent="0.2">
      <c r="A801">
        <f>ROW(Source!A574)</f>
        <v>574</v>
      </c>
      <c r="B801">
        <v>448998352</v>
      </c>
      <c r="C801">
        <v>448998345</v>
      </c>
      <c r="D801">
        <v>277560276</v>
      </c>
      <c r="E801">
        <v>109</v>
      </c>
      <c r="F801">
        <v>1</v>
      </c>
      <c r="G801">
        <v>1</v>
      </c>
      <c r="H801">
        <v>1</v>
      </c>
      <c r="I801" t="s">
        <v>1201</v>
      </c>
      <c r="J801" t="s">
        <v>3</v>
      </c>
      <c r="K801" t="s">
        <v>1202</v>
      </c>
      <c r="L801">
        <v>1191</v>
      </c>
      <c r="N801">
        <v>1013</v>
      </c>
      <c r="O801" t="s">
        <v>1203</v>
      </c>
      <c r="P801" t="s">
        <v>1203</v>
      </c>
      <c r="Q801">
        <v>1</v>
      </c>
      <c r="X801">
        <v>0.52</v>
      </c>
      <c r="Y801">
        <v>0</v>
      </c>
      <c r="Z801">
        <v>0</v>
      </c>
      <c r="AA801">
        <v>0</v>
      </c>
      <c r="AB801">
        <v>435.6</v>
      </c>
      <c r="AC801">
        <v>0</v>
      </c>
      <c r="AD801">
        <v>1</v>
      </c>
      <c r="AE801">
        <v>1</v>
      </c>
      <c r="AF801" t="s">
        <v>696</v>
      </c>
      <c r="AG801">
        <v>0.156</v>
      </c>
      <c r="AH801">
        <v>2</v>
      </c>
      <c r="AI801">
        <v>448998346</v>
      </c>
      <c r="AJ801">
        <v>792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</row>
    <row r="802" spans="1:44" x14ac:dyDescent="0.2">
      <c r="A802">
        <f>ROW(Source!A574)</f>
        <v>574</v>
      </c>
      <c r="B802">
        <v>448998353</v>
      </c>
      <c r="C802">
        <v>448998345</v>
      </c>
      <c r="D802">
        <v>277560491</v>
      </c>
      <c r="E802">
        <v>109</v>
      </c>
      <c r="F802">
        <v>1</v>
      </c>
      <c r="G802">
        <v>1</v>
      </c>
      <c r="H802">
        <v>1</v>
      </c>
      <c r="I802" t="s">
        <v>1204</v>
      </c>
      <c r="J802" t="s">
        <v>3</v>
      </c>
      <c r="K802" t="s">
        <v>1205</v>
      </c>
      <c r="L802">
        <v>1191</v>
      </c>
      <c r="N802">
        <v>1013</v>
      </c>
      <c r="O802" t="s">
        <v>1203</v>
      </c>
      <c r="P802" t="s">
        <v>1203</v>
      </c>
      <c r="Q802">
        <v>1</v>
      </c>
      <c r="X802">
        <v>0.22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1</v>
      </c>
      <c r="AE802">
        <v>2</v>
      </c>
      <c r="AF802" t="s">
        <v>696</v>
      </c>
      <c r="AG802">
        <v>6.6000000000000003E-2</v>
      </c>
      <c r="AH802">
        <v>2</v>
      </c>
      <c r="AI802">
        <v>448998347</v>
      </c>
      <c r="AJ802">
        <v>793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</row>
    <row r="803" spans="1:44" x14ac:dyDescent="0.2">
      <c r="A803">
        <f>ROW(Source!A574)</f>
        <v>574</v>
      </c>
      <c r="B803">
        <v>448998354</v>
      </c>
      <c r="C803">
        <v>448998345</v>
      </c>
      <c r="D803">
        <v>277944918</v>
      </c>
      <c r="E803">
        <v>1</v>
      </c>
      <c r="F803">
        <v>1</v>
      </c>
      <c r="G803">
        <v>1</v>
      </c>
      <c r="H803">
        <v>2</v>
      </c>
      <c r="I803" t="s">
        <v>1381</v>
      </c>
      <c r="J803" t="s">
        <v>1382</v>
      </c>
      <c r="K803" t="s">
        <v>1383</v>
      </c>
      <c r="L803">
        <v>1368</v>
      </c>
      <c r="N803">
        <v>1011</v>
      </c>
      <c r="O803" t="s">
        <v>1100</v>
      </c>
      <c r="P803" t="s">
        <v>1100</v>
      </c>
      <c r="Q803">
        <v>1</v>
      </c>
      <c r="X803">
        <v>0.2</v>
      </c>
      <c r="Y803">
        <v>0</v>
      </c>
      <c r="Z803">
        <v>1472.34</v>
      </c>
      <c r="AA803">
        <v>658.89</v>
      </c>
      <c r="AB803">
        <v>0</v>
      </c>
      <c r="AC803">
        <v>0</v>
      </c>
      <c r="AD803">
        <v>1</v>
      </c>
      <c r="AE803">
        <v>0</v>
      </c>
      <c r="AF803" t="s">
        <v>696</v>
      </c>
      <c r="AG803">
        <v>0.06</v>
      </c>
      <c r="AH803">
        <v>2</v>
      </c>
      <c r="AI803">
        <v>448998348</v>
      </c>
      <c r="AJ803">
        <v>794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</row>
    <row r="804" spans="1:44" x14ac:dyDescent="0.2">
      <c r="A804">
        <f>ROW(Source!A574)</f>
        <v>574</v>
      </c>
      <c r="B804">
        <v>448998355</v>
      </c>
      <c r="C804">
        <v>448998345</v>
      </c>
      <c r="D804">
        <v>277945805</v>
      </c>
      <c r="E804">
        <v>1</v>
      </c>
      <c r="F804">
        <v>1</v>
      </c>
      <c r="G804">
        <v>1</v>
      </c>
      <c r="H804">
        <v>2</v>
      </c>
      <c r="I804" t="s">
        <v>1206</v>
      </c>
      <c r="J804" t="s">
        <v>1207</v>
      </c>
      <c r="K804" t="s">
        <v>1208</v>
      </c>
      <c r="L804">
        <v>1368</v>
      </c>
      <c r="N804">
        <v>1011</v>
      </c>
      <c r="O804" t="s">
        <v>1100</v>
      </c>
      <c r="P804" t="s">
        <v>1100</v>
      </c>
      <c r="Q804">
        <v>1</v>
      </c>
      <c r="X804">
        <v>0.02</v>
      </c>
      <c r="Y804">
        <v>0</v>
      </c>
      <c r="Z804">
        <v>477.92</v>
      </c>
      <c r="AA804">
        <v>490.51</v>
      </c>
      <c r="AB804">
        <v>0</v>
      </c>
      <c r="AC804">
        <v>0</v>
      </c>
      <c r="AD804">
        <v>1</v>
      </c>
      <c r="AE804">
        <v>0</v>
      </c>
      <c r="AF804" t="s">
        <v>696</v>
      </c>
      <c r="AG804">
        <v>6.0000000000000001E-3</v>
      </c>
      <c r="AH804">
        <v>2</v>
      </c>
      <c r="AI804">
        <v>448998349</v>
      </c>
      <c r="AJ804">
        <v>795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</row>
    <row r="805" spans="1:44" x14ac:dyDescent="0.2">
      <c r="A805">
        <f>ROW(Source!A574)</f>
        <v>574</v>
      </c>
      <c r="B805">
        <v>448998356</v>
      </c>
      <c r="C805">
        <v>448998345</v>
      </c>
      <c r="D805">
        <v>277867722</v>
      </c>
      <c r="E805">
        <v>1</v>
      </c>
      <c r="F805">
        <v>1</v>
      </c>
      <c r="G805">
        <v>1</v>
      </c>
      <c r="H805">
        <v>3</v>
      </c>
      <c r="I805" t="s">
        <v>1384</v>
      </c>
      <c r="J805" t="s">
        <v>1385</v>
      </c>
      <c r="K805" t="s">
        <v>1386</v>
      </c>
      <c r="L805">
        <v>1346</v>
      </c>
      <c r="N805">
        <v>1009</v>
      </c>
      <c r="O805" t="s">
        <v>441</v>
      </c>
      <c r="P805" t="s">
        <v>441</v>
      </c>
      <c r="Q805">
        <v>1</v>
      </c>
      <c r="X805">
        <v>0.32</v>
      </c>
      <c r="Y805">
        <v>107.23</v>
      </c>
      <c r="Z805">
        <v>0</v>
      </c>
      <c r="AA805">
        <v>0</v>
      </c>
      <c r="AB805">
        <v>0</v>
      </c>
      <c r="AC805">
        <v>0</v>
      </c>
      <c r="AD805">
        <v>1</v>
      </c>
      <c r="AE805">
        <v>0</v>
      </c>
      <c r="AF805" t="s">
        <v>38</v>
      </c>
      <c r="AG805">
        <v>0</v>
      </c>
      <c r="AH805">
        <v>2</v>
      </c>
      <c r="AI805">
        <v>448998350</v>
      </c>
      <c r="AJ805">
        <v>796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</row>
    <row r="806" spans="1:44" x14ac:dyDescent="0.2">
      <c r="A806">
        <f>ROW(Source!A574)</f>
        <v>574</v>
      </c>
      <c r="B806">
        <v>448998357</v>
      </c>
      <c r="C806">
        <v>448998345</v>
      </c>
      <c r="D806">
        <v>277566433</v>
      </c>
      <c r="E806">
        <v>109</v>
      </c>
      <c r="F806">
        <v>1</v>
      </c>
      <c r="G806">
        <v>1</v>
      </c>
      <c r="H806">
        <v>3</v>
      </c>
      <c r="I806" t="s">
        <v>633</v>
      </c>
      <c r="J806" t="s">
        <v>3</v>
      </c>
      <c r="K806" t="s">
        <v>634</v>
      </c>
      <c r="L806">
        <v>3277935</v>
      </c>
      <c r="N806">
        <v>1013</v>
      </c>
      <c r="O806" t="s">
        <v>635</v>
      </c>
      <c r="P806" t="s">
        <v>635</v>
      </c>
      <c r="Q806">
        <v>1</v>
      </c>
      <c r="X806">
        <v>2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 t="s">
        <v>38</v>
      </c>
      <c r="AG806">
        <v>0</v>
      </c>
      <c r="AH806">
        <v>2</v>
      </c>
      <c r="AI806">
        <v>448998351</v>
      </c>
      <c r="AJ806">
        <v>797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</row>
    <row r="807" spans="1:44" x14ac:dyDescent="0.2">
      <c r="A807">
        <f>ROW(Source!A576)</f>
        <v>576</v>
      </c>
      <c r="B807">
        <v>448998366</v>
      </c>
      <c r="C807">
        <v>448998359</v>
      </c>
      <c r="D807">
        <v>277560276</v>
      </c>
      <c r="E807">
        <v>109</v>
      </c>
      <c r="F807">
        <v>1</v>
      </c>
      <c r="G807">
        <v>1</v>
      </c>
      <c r="H807">
        <v>1</v>
      </c>
      <c r="I807" t="s">
        <v>1201</v>
      </c>
      <c r="J807" t="s">
        <v>3</v>
      </c>
      <c r="K807" t="s">
        <v>1202</v>
      </c>
      <c r="L807">
        <v>1191</v>
      </c>
      <c r="N807">
        <v>1013</v>
      </c>
      <c r="O807" t="s">
        <v>1203</v>
      </c>
      <c r="P807" t="s">
        <v>1203</v>
      </c>
      <c r="Q807">
        <v>1</v>
      </c>
      <c r="X807">
        <v>0.52</v>
      </c>
      <c r="Y807">
        <v>0</v>
      </c>
      <c r="Z807">
        <v>0</v>
      </c>
      <c r="AA807">
        <v>0</v>
      </c>
      <c r="AB807">
        <v>435.6</v>
      </c>
      <c r="AC807">
        <v>0</v>
      </c>
      <c r="AD807">
        <v>1</v>
      </c>
      <c r="AE807">
        <v>1</v>
      </c>
      <c r="AF807" t="s">
        <v>3</v>
      </c>
      <c r="AG807">
        <v>0.52</v>
      </c>
      <c r="AH807">
        <v>2</v>
      </c>
      <c r="AI807">
        <v>448998360</v>
      </c>
      <c r="AJ807">
        <v>798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</row>
    <row r="808" spans="1:44" x14ac:dyDescent="0.2">
      <c r="A808">
        <f>ROW(Source!A576)</f>
        <v>576</v>
      </c>
      <c r="B808">
        <v>448998367</v>
      </c>
      <c r="C808">
        <v>448998359</v>
      </c>
      <c r="D808">
        <v>277560491</v>
      </c>
      <c r="E808">
        <v>109</v>
      </c>
      <c r="F808">
        <v>1</v>
      </c>
      <c r="G808">
        <v>1</v>
      </c>
      <c r="H808">
        <v>1</v>
      </c>
      <c r="I808" t="s">
        <v>1204</v>
      </c>
      <c r="J808" t="s">
        <v>3</v>
      </c>
      <c r="K808" t="s">
        <v>1205</v>
      </c>
      <c r="L808">
        <v>1191</v>
      </c>
      <c r="N808">
        <v>1013</v>
      </c>
      <c r="O808" t="s">
        <v>1203</v>
      </c>
      <c r="P808" t="s">
        <v>1203</v>
      </c>
      <c r="Q808">
        <v>1</v>
      </c>
      <c r="X808">
        <v>0.22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1</v>
      </c>
      <c r="AE808">
        <v>2</v>
      </c>
      <c r="AF808" t="s">
        <v>3</v>
      </c>
      <c r="AG808">
        <v>0.22</v>
      </c>
      <c r="AH808">
        <v>2</v>
      </c>
      <c r="AI808">
        <v>448998361</v>
      </c>
      <c r="AJ808">
        <v>799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</row>
    <row r="809" spans="1:44" x14ac:dyDescent="0.2">
      <c r="A809">
        <f>ROW(Source!A576)</f>
        <v>576</v>
      </c>
      <c r="B809">
        <v>448998368</v>
      </c>
      <c r="C809">
        <v>448998359</v>
      </c>
      <c r="D809">
        <v>277944918</v>
      </c>
      <c r="E809">
        <v>1</v>
      </c>
      <c r="F809">
        <v>1</v>
      </c>
      <c r="G809">
        <v>1</v>
      </c>
      <c r="H809">
        <v>2</v>
      </c>
      <c r="I809" t="s">
        <v>1381</v>
      </c>
      <c r="J809" t="s">
        <v>1382</v>
      </c>
      <c r="K809" t="s">
        <v>1383</v>
      </c>
      <c r="L809">
        <v>1368</v>
      </c>
      <c r="N809">
        <v>1011</v>
      </c>
      <c r="O809" t="s">
        <v>1100</v>
      </c>
      <c r="P809" t="s">
        <v>1100</v>
      </c>
      <c r="Q809">
        <v>1</v>
      </c>
      <c r="X809">
        <v>0.2</v>
      </c>
      <c r="Y809">
        <v>0</v>
      </c>
      <c r="Z809">
        <v>1472.34</v>
      </c>
      <c r="AA809">
        <v>658.89</v>
      </c>
      <c r="AB809">
        <v>0</v>
      </c>
      <c r="AC809">
        <v>0</v>
      </c>
      <c r="AD809">
        <v>1</v>
      </c>
      <c r="AE809">
        <v>0</v>
      </c>
      <c r="AF809" t="s">
        <v>3</v>
      </c>
      <c r="AG809">
        <v>0.2</v>
      </c>
      <c r="AH809">
        <v>2</v>
      </c>
      <c r="AI809">
        <v>448998362</v>
      </c>
      <c r="AJ809">
        <v>800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</row>
    <row r="810" spans="1:44" x14ac:dyDescent="0.2">
      <c r="A810">
        <f>ROW(Source!A576)</f>
        <v>576</v>
      </c>
      <c r="B810">
        <v>448998369</v>
      </c>
      <c r="C810">
        <v>448998359</v>
      </c>
      <c r="D810">
        <v>277945805</v>
      </c>
      <c r="E810">
        <v>1</v>
      </c>
      <c r="F810">
        <v>1</v>
      </c>
      <c r="G810">
        <v>1</v>
      </c>
      <c r="H810">
        <v>2</v>
      </c>
      <c r="I810" t="s">
        <v>1206</v>
      </c>
      <c r="J810" t="s">
        <v>1207</v>
      </c>
      <c r="K810" t="s">
        <v>1208</v>
      </c>
      <c r="L810">
        <v>1368</v>
      </c>
      <c r="N810">
        <v>1011</v>
      </c>
      <c r="O810" t="s">
        <v>1100</v>
      </c>
      <c r="P810" t="s">
        <v>1100</v>
      </c>
      <c r="Q810">
        <v>1</v>
      </c>
      <c r="X810">
        <v>0.02</v>
      </c>
      <c r="Y810">
        <v>0</v>
      </c>
      <c r="Z810">
        <v>477.92</v>
      </c>
      <c r="AA810">
        <v>490.51</v>
      </c>
      <c r="AB810">
        <v>0</v>
      </c>
      <c r="AC810">
        <v>0</v>
      </c>
      <c r="AD810">
        <v>1</v>
      </c>
      <c r="AE810">
        <v>0</v>
      </c>
      <c r="AF810" t="s">
        <v>3</v>
      </c>
      <c r="AG810">
        <v>0.02</v>
      </c>
      <c r="AH810">
        <v>2</v>
      </c>
      <c r="AI810">
        <v>448998363</v>
      </c>
      <c r="AJ810">
        <v>801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</row>
    <row r="811" spans="1:44" x14ac:dyDescent="0.2">
      <c r="A811">
        <f>ROW(Source!A576)</f>
        <v>576</v>
      </c>
      <c r="B811">
        <v>448998370</v>
      </c>
      <c r="C811">
        <v>448998359</v>
      </c>
      <c r="D811">
        <v>277867722</v>
      </c>
      <c r="E811">
        <v>1</v>
      </c>
      <c r="F811">
        <v>1</v>
      </c>
      <c r="G811">
        <v>1</v>
      </c>
      <c r="H811">
        <v>3</v>
      </c>
      <c r="I811" t="s">
        <v>1384</v>
      </c>
      <c r="J811" t="s">
        <v>1385</v>
      </c>
      <c r="K811" t="s">
        <v>1386</v>
      </c>
      <c r="L811">
        <v>1346</v>
      </c>
      <c r="N811">
        <v>1009</v>
      </c>
      <c r="O811" t="s">
        <v>441</v>
      </c>
      <c r="P811" t="s">
        <v>441</v>
      </c>
      <c r="Q811">
        <v>1</v>
      </c>
      <c r="X811">
        <v>0.32</v>
      </c>
      <c r="Y811">
        <v>107.23</v>
      </c>
      <c r="Z811">
        <v>0</v>
      </c>
      <c r="AA811">
        <v>0</v>
      </c>
      <c r="AB811">
        <v>0</v>
      </c>
      <c r="AC811">
        <v>0</v>
      </c>
      <c r="AD811">
        <v>1</v>
      </c>
      <c r="AE811">
        <v>0</v>
      </c>
      <c r="AF811" t="s">
        <v>23</v>
      </c>
      <c r="AG811">
        <v>0</v>
      </c>
      <c r="AH811">
        <v>2</v>
      </c>
      <c r="AI811">
        <v>448998364</v>
      </c>
      <c r="AJ811">
        <v>802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</row>
    <row r="812" spans="1:44" x14ac:dyDescent="0.2">
      <c r="A812">
        <f>ROW(Source!A576)</f>
        <v>576</v>
      </c>
      <c r="B812">
        <v>448998371</v>
      </c>
      <c r="C812">
        <v>448998359</v>
      </c>
      <c r="D812">
        <v>277566433</v>
      </c>
      <c r="E812">
        <v>109</v>
      </c>
      <c r="F812">
        <v>1</v>
      </c>
      <c r="G812">
        <v>1</v>
      </c>
      <c r="H812">
        <v>3</v>
      </c>
      <c r="I812" t="s">
        <v>633</v>
      </c>
      <c r="J812" t="s">
        <v>3</v>
      </c>
      <c r="K812" t="s">
        <v>634</v>
      </c>
      <c r="L812">
        <v>3277935</v>
      </c>
      <c r="N812">
        <v>1013</v>
      </c>
      <c r="O812" t="s">
        <v>635</v>
      </c>
      <c r="P812" t="s">
        <v>635</v>
      </c>
      <c r="Q812">
        <v>1</v>
      </c>
      <c r="X812">
        <v>2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 t="s">
        <v>23</v>
      </c>
      <c r="AG812">
        <v>0</v>
      </c>
      <c r="AH812">
        <v>2</v>
      </c>
      <c r="AI812">
        <v>448998365</v>
      </c>
      <c r="AJ812">
        <v>803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</row>
    <row r="813" spans="1:44" x14ac:dyDescent="0.2">
      <c r="A813">
        <f>ROW(Source!A578)</f>
        <v>578</v>
      </c>
      <c r="B813">
        <v>448998376</v>
      </c>
      <c r="C813">
        <v>448998373</v>
      </c>
      <c r="D813">
        <v>277560309</v>
      </c>
      <c r="E813">
        <v>109</v>
      </c>
      <c r="F813">
        <v>1</v>
      </c>
      <c r="G813">
        <v>1</v>
      </c>
      <c r="H813">
        <v>1</v>
      </c>
      <c r="I813" t="s">
        <v>1251</v>
      </c>
      <c r="J813" t="s">
        <v>3</v>
      </c>
      <c r="K813" t="s">
        <v>1252</v>
      </c>
      <c r="L813">
        <v>1191</v>
      </c>
      <c r="N813">
        <v>1013</v>
      </c>
      <c r="O813" t="s">
        <v>1203</v>
      </c>
      <c r="P813" t="s">
        <v>1203</v>
      </c>
      <c r="Q813">
        <v>1</v>
      </c>
      <c r="X813">
        <v>0.52</v>
      </c>
      <c r="Y813">
        <v>0</v>
      </c>
      <c r="Z813">
        <v>0</v>
      </c>
      <c r="AA813">
        <v>0</v>
      </c>
      <c r="AB813">
        <v>505.15</v>
      </c>
      <c r="AC813">
        <v>0</v>
      </c>
      <c r="AD813">
        <v>1</v>
      </c>
      <c r="AE813">
        <v>1</v>
      </c>
      <c r="AF813" t="s">
        <v>696</v>
      </c>
      <c r="AG813">
        <v>0.156</v>
      </c>
      <c r="AH813">
        <v>2</v>
      </c>
      <c r="AI813">
        <v>448998374</v>
      </c>
      <c r="AJ813">
        <v>804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</row>
    <row r="814" spans="1:44" x14ac:dyDescent="0.2">
      <c r="A814">
        <f>ROW(Source!A578)</f>
        <v>578</v>
      </c>
      <c r="B814">
        <v>448998377</v>
      </c>
      <c r="C814">
        <v>448998373</v>
      </c>
      <c r="D814">
        <v>277867716</v>
      </c>
      <c r="E814">
        <v>1</v>
      </c>
      <c r="F814">
        <v>1</v>
      </c>
      <c r="G814">
        <v>1</v>
      </c>
      <c r="H814">
        <v>3</v>
      </c>
      <c r="I814" t="s">
        <v>1673</v>
      </c>
      <c r="J814" t="s">
        <v>1676</v>
      </c>
      <c r="K814" t="s">
        <v>1675</v>
      </c>
      <c r="L814">
        <v>1346</v>
      </c>
      <c r="N814">
        <v>1009</v>
      </c>
      <c r="O814" t="s">
        <v>441</v>
      </c>
      <c r="P814" t="s">
        <v>441</v>
      </c>
      <c r="Q814">
        <v>1</v>
      </c>
      <c r="X814">
        <v>3.5000000000000003E-2</v>
      </c>
      <c r="Y814">
        <v>117.33</v>
      </c>
      <c r="Z814">
        <v>0</v>
      </c>
      <c r="AA814">
        <v>0</v>
      </c>
      <c r="AB814">
        <v>0</v>
      </c>
      <c r="AC814">
        <v>0</v>
      </c>
      <c r="AD814">
        <v>1</v>
      </c>
      <c r="AE814">
        <v>0</v>
      </c>
      <c r="AF814" t="s">
        <v>38</v>
      </c>
      <c r="AG814">
        <v>0</v>
      </c>
      <c r="AH814">
        <v>2</v>
      </c>
      <c r="AI814">
        <v>448998375</v>
      </c>
      <c r="AJ814">
        <v>805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</row>
    <row r="815" spans="1:44" x14ac:dyDescent="0.2">
      <c r="A815">
        <f>ROW(Source!A578)</f>
        <v>578</v>
      </c>
      <c r="B815">
        <v>448998378</v>
      </c>
      <c r="C815">
        <v>448998373</v>
      </c>
      <c r="D815">
        <v>277566433</v>
      </c>
      <c r="E815">
        <v>109</v>
      </c>
      <c r="F815">
        <v>1</v>
      </c>
      <c r="G815">
        <v>1</v>
      </c>
      <c r="H815">
        <v>3</v>
      </c>
      <c r="I815" t="s">
        <v>633</v>
      </c>
      <c r="J815" t="s">
        <v>3</v>
      </c>
      <c r="K815" t="s">
        <v>634</v>
      </c>
      <c r="L815">
        <v>3277935</v>
      </c>
      <c r="N815">
        <v>1013</v>
      </c>
      <c r="O815" t="s">
        <v>635</v>
      </c>
      <c r="P815" t="s">
        <v>635</v>
      </c>
      <c r="Q815">
        <v>1</v>
      </c>
      <c r="X815">
        <v>2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 t="s">
        <v>38</v>
      </c>
      <c r="AG815">
        <v>0</v>
      </c>
      <c r="AH815">
        <v>3</v>
      </c>
      <c r="AI815">
        <v>-1</v>
      </c>
      <c r="AJ815" t="s">
        <v>3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</row>
    <row r="816" spans="1:44" x14ac:dyDescent="0.2">
      <c r="A816">
        <f>ROW(Source!A579)</f>
        <v>579</v>
      </c>
      <c r="B816">
        <v>448998382</v>
      </c>
      <c r="C816">
        <v>448998379</v>
      </c>
      <c r="D816">
        <v>277560309</v>
      </c>
      <c r="E816">
        <v>109</v>
      </c>
      <c r="F816">
        <v>1</v>
      </c>
      <c r="G816">
        <v>1</v>
      </c>
      <c r="H816">
        <v>1</v>
      </c>
      <c r="I816" t="s">
        <v>1251</v>
      </c>
      <c r="J816" t="s">
        <v>3</v>
      </c>
      <c r="K816" t="s">
        <v>1252</v>
      </c>
      <c r="L816">
        <v>1191</v>
      </c>
      <c r="N816">
        <v>1013</v>
      </c>
      <c r="O816" t="s">
        <v>1203</v>
      </c>
      <c r="P816" t="s">
        <v>1203</v>
      </c>
      <c r="Q816">
        <v>1</v>
      </c>
      <c r="X816">
        <v>0.52</v>
      </c>
      <c r="Y816">
        <v>0</v>
      </c>
      <c r="Z816">
        <v>0</v>
      </c>
      <c r="AA816">
        <v>0</v>
      </c>
      <c r="AB816">
        <v>505.15</v>
      </c>
      <c r="AC816">
        <v>0</v>
      </c>
      <c r="AD816">
        <v>1</v>
      </c>
      <c r="AE816">
        <v>1</v>
      </c>
      <c r="AF816" t="s">
        <v>3</v>
      </c>
      <c r="AG816">
        <v>0.52</v>
      </c>
      <c r="AH816">
        <v>2</v>
      </c>
      <c r="AI816">
        <v>448998380</v>
      </c>
      <c r="AJ816">
        <v>806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</row>
    <row r="817" spans="1:44" x14ac:dyDescent="0.2">
      <c r="A817">
        <f>ROW(Source!A579)</f>
        <v>579</v>
      </c>
      <c r="B817">
        <v>448998383</v>
      </c>
      <c r="C817">
        <v>448998379</v>
      </c>
      <c r="D817">
        <v>277867716</v>
      </c>
      <c r="E817">
        <v>1</v>
      </c>
      <c r="F817">
        <v>1</v>
      </c>
      <c r="G817">
        <v>1</v>
      </c>
      <c r="H817">
        <v>3</v>
      </c>
      <c r="I817" t="s">
        <v>1673</v>
      </c>
      <c r="J817" t="s">
        <v>1676</v>
      </c>
      <c r="K817" t="s">
        <v>1675</v>
      </c>
      <c r="L817">
        <v>1346</v>
      </c>
      <c r="N817">
        <v>1009</v>
      </c>
      <c r="O817" t="s">
        <v>441</v>
      </c>
      <c r="P817" t="s">
        <v>441</v>
      </c>
      <c r="Q817">
        <v>1</v>
      </c>
      <c r="X817">
        <v>3.5000000000000003E-2</v>
      </c>
      <c r="Y817">
        <v>117.33</v>
      </c>
      <c r="Z817">
        <v>0</v>
      </c>
      <c r="AA817">
        <v>0</v>
      </c>
      <c r="AB817">
        <v>0</v>
      </c>
      <c r="AC817">
        <v>0</v>
      </c>
      <c r="AD817">
        <v>1</v>
      </c>
      <c r="AE817">
        <v>0</v>
      </c>
      <c r="AF817" t="s">
        <v>135</v>
      </c>
      <c r="AG817">
        <v>0</v>
      </c>
      <c r="AH817">
        <v>2</v>
      </c>
      <c r="AI817">
        <v>448998381</v>
      </c>
      <c r="AJ817">
        <v>807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</row>
    <row r="818" spans="1:44" x14ac:dyDescent="0.2">
      <c r="A818">
        <f>ROW(Source!A579)</f>
        <v>579</v>
      </c>
      <c r="B818">
        <v>448998384</v>
      </c>
      <c r="C818">
        <v>448998379</v>
      </c>
      <c r="D818">
        <v>277566433</v>
      </c>
      <c r="E818">
        <v>109</v>
      </c>
      <c r="F818">
        <v>1</v>
      </c>
      <c r="G818">
        <v>1</v>
      </c>
      <c r="H818">
        <v>3</v>
      </c>
      <c r="I818" t="s">
        <v>633</v>
      </c>
      <c r="J818" t="s">
        <v>3</v>
      </c>
      <c r="K818" t="s">
        <v>634</v>
      </c>
      <c r="L818">
        <v>3277935</v>
      </c>
      <c r="N818">
        <v>1013</v>
      </c>
      <c r="O818" t="s">
        <v>635</v>
      </c>
      <c r="P818" t="s">
        <v>635</v>
      </c>
      <c r="Q818">
        <v>1</v>
      </c>
      <c r="X818">
        <v>2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 t="s">
        <v>135</v>
      </c>
      <c r="AG818">
        <v>0</v>
      </c>
      <c r="AH818">
        <v>3</v>
      </c>
      <c r="AI818">
        <v>-1</v>
      </c>
      <c r="AJ818" t="s">
        <v>3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</row>
    <row r="819" spans="1:44" x14ac:dyDescent="0.2">
      <c r="A819">
        <f>ROW(Source!A580)</f>
        <v>580</v>
      </c>
      <c r="B819">
        <v>448998389</v>
      </c>
      <c r="C819">
        <v>448998385</v>
      </c>
      <c r="D819">
        <v>277560309</v>
      </c>
      <c r="E819">
        <v>109</v>
      </c>
      <c r="F819">
        <v>1</v>
      </c>
      <c r="G819">
        <v>1</v>
      </c>
      <c r="H819">
        <v>1</v>
      </c>
      <c r="I819" t="s">
        <v>1251</v>
      </c>
      <c r="J819" t="s">
        <v>3</v>
      </c>
      <c r="K819" t="s">
        <v>1252</v>
      </c>
      <c r="L819">
        <v>1191</v>
      </c>
      <c r="N819">
        <v>1013</v>
      </c>
      <c r="O819" t="s">
        <v>1203</v>
      </c>
      <c r="P819" t="s">
        <v>1203</v>
      </c>
      <c r="Q819">
        <v>1</v>
      </c>
      <c r="X819">
        <v>1.03</v>
      </c>
      <c r="Y819">
        <v>0</v>
      </c>
      <c r="Z819">
        <v>0</v>
      </c>
      <c r="AA819">
        <v>0</v>
      </c>
      <c r="AB819">
        <v>505.15</v>
      </c>
      <c r="AC819">
        <v>0</v>
      </c>
      <c r="AD819">
        <v>1</v>
      </c>
      <c r="AE819">
        <v>1</v>
      </c>
      <c r="AF819" t="s">
        <v>321</v>
      </c>
      <c r="AG819">
        <v>0.309</v>
      </c>
      <c r="AH819">
        <v>2</v>
      </c>
      <c r="AI819">
        <v>448998386</v>
      </c>
      <c r="AJ819">
        <v>808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</row>
    <row r="820" spans="1:44" x14ac:dyDescent="0.2">
      <c r="A820">
        <f>ROW(Source!A580)</f>
        <v>580</v>
      </c>
      <c r="B820">
        <v>448998390</v>
      </c>
      <c r="C820">
        <v>448998385</v>
      </c>
      <c r="D820">
        <v>277867733</v>
      </c>
      <c r="E820">
        <v>1</v>
      </c>
      <c r="F820">
        <v>1</v>
      </c>
      <c r="G820">
        <v>1</v>
      </c>
      <c r="H820">
        <v>3</v>
      </c>
      <c r="I820" t="s">
        <v>1241</v>
      </c>
      <c r="J820" t="s">
        <v>1242</v>
      </c>
      <c r="K820" t="s">
        <v>1243</v>
      </c>
      <c r="L820">
        <v>1346</v>
      </c>
      <c r="N820">
        <v>1009</v>
      </c>
      <c r="O820" t="s">
        <v>441</v>
      </c>
      <c r="P820" t="s">
        <v>441</v>
      </c>
      <c r="Q820">
        <v>1</v>
      </c>
      <c r="X820">
        <v>0.02</v>
      </c>
      <c r="Y820">
        <v>174.93</v>
      </c>
      <c r="Z820">
        <v>0</v>
      </c>
      <c r="AA820">
        <v>0</v>
      </c>
      <c r="AB820">
        <v>0</v>
      </c>
      <c r="AC820">
        <v>0</v>
      </c>
      <c r="AD820">
        <v>1</v>
      </c>
      <c r="AE820">
        <v>0</v>
      </c>
      <c r="AF820" t="s">
        <v>135</v>
      </c>
      <c r="AG820">
        <v>0</v>
      </c>
      <c r="AH820">
        <v>2</v>
      </c>
      <c r="AI820">
        <v>448998387</v>
      </c>
      <c r="AJ820">
        <v>809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</row>
    <row r="821" spans="1:44" x14ac:dyDescent="0.2">
      <c r="A821">
        <f>ROW(Source!A580)</f>
        <v>580</v>
      </c>
      <c r="B821">
        <v>448998391</v>
      </c>
      <c r="C821">
        <v>448998385</v>
      </c>
      <c r="D821">
        <v>277566433</v>
      </c>
      <c r="E821">
        <v>109</v>
      </c>
      <c r="F821">
        <v>1</v>
      </c>
      <c r="G821">
        <v>1</v>
      </c>
      <c r="H821">
        <v>3</v>
      </c>
      <c r="I821" t="s">
        <v>633</v>
      </c>
      <c r="J821" t="s">
        <v>3</v>
      </c>
      <c r="K821" t="s">
        <v>634</v>
      </c>
      <c r="L821">
        <v>3277935</v>
      </c>
      <c r="N821">
        <v>1013</v>
      </c>
      <c r="O821" t="s">
        <v>635</v>
      </c>
      <c r="P821" t="s">
        <v>635</v>
      </c>
      <c r="Q821">
        <v>1</v>
      </c>
      <c r="X821">
        <v>2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 t="s">
        <v>135</v>
      </c>
      <c r="AG821">
        <v>0</v>
      </c>
      <c r="AH821">
        <v>2</v>
      </c>
      <c r="AI821">
        <v>448998388</v>
      </c>
      <c r="AJ821">
        <v>810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</row>
    <row r="822" spans="1:44" x14ac:dyDescent="0.2">
      <c r="A822">
        <f>ROW(Source!A582)</f>
        <v>582</v>
      </c>
      <c r="B822">
        <v>448998397</v>
      </c>
      <c r="C822">
        <v>448998393</v>
      </c>
      <c r="D822">
        <v>277560309</v>
      </c>
      <c r="E822">
        <v>109</v>
      </c>
      <c r="F822">
        <v>1</v>
      </c>
      <c r="G822">
        <v>1</v>
      </c>
      <c r="H822">
        <v>1</v>
      </c>
      <c r="I822" t="s">
        <v>1251</v>
      </c>
      <c r="J822" t="s">
        <v>3</v>
      </c>
      <c r="K822" t="s">
        <v>1252</v>
      </c>
      <c r="L822">
        <v>1191</v>
      </c>
      <c r="N822">
        <v>1013</v>
      </c>
      <c r="O822" t="s">
        <v>1203</v>
      </c>
      <c r="P822" t="s">
        <v>1203</v>
      </c>
      <c r="Q822">
        <v>1</v>
      </c>
      <c r="X822">
        <v>1.03</v>
      </c>
      <c r="Y822">
        <v>0</v>
      </c>
      <c r="Z822">
        <v>0</v>
      </c>
      <c r="AA822">
        <v>0</v>
      </c>
      <c r="AB822">
        <v>505.15</v>
      </c>
      <c r="AC822">
        <v>0</v>
      </c>
      <c r="AD822">
        <v>1</v>
      </c>
      <c r="AE822">
        <v>1</v>
      </c>
      <c r="AF822" t="s">
        <v>3</v>
      </c>
      <c r="AG822">
        <v>1.03</v>
      </c>
      <c r="AH822">
        <v>2</v>
      </c>
      <c r="AI822">
        <v>448998394</v>
      </c>
      <c r="AJ822">
        <v>811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</row>
    <row r="823" spans="1:44" x14ac:dyDescent="0.2">
      <c r="A823">
        <f>ROW(Source!A582)</f>
        <v>582</v>
      </c>
      <c r="B823">
        <v>448998398</v>
      </c>
      <c r="C823">
        <v>448998393</v>
      </c>
      <c r="D823">
        <v>277867733</v>
      </c>
      <c r="E823">
        <v>1</v>
      </c>
      <c r="F823">
        <v>1</v>
      </c>
      <c r="G823">
        <v>1</v>
      </c>
      <c r="H823">
        <v>3</v>
      </c>
      <c r="I823" t="s">
        <v>1241</v>
      </c>
      <c r="J823" t="s">
        <v>1242</v>
      </c>
      <c r="K823" t="s">
        <v>1243</v>
      </c>
      <c r="L823">
        <v>1346</v>
      </c>
      <c r="N823">
        <v>1009</v>
      </c>
      <c r="O823" t="s">
        <v>441</v>
      </c>
      <c r="P823" t="s">
        <v>441</v>
      </c>
      <c r="Q823">
        <v>1</v>
      </c>
      <c r="X823">
        <v>0.02</v>
      </c>
      <c r="Y823">
        <v>174.93</v>
      </c>
      <c r="Z823">
        <v>0</v>
      </c>
      <c r="AA823">
        <v>0</v>
      </c>
      <c r="AB823">
        <v>0</v>
      </c>
      <c r="AC823">
        <v>0</v>
      </c>
      <c r="AD823">
        <v>1</v>
      </c>
      <c r="AE823">
        <v>0</v>
      </c>
      <c r="AF823" t="s">
        <v>135</v>
      </c>
      <c r="AG823">
        <v>0</v>
      </c>
      <c r="AH823">
        <v>2</v>
      </c>
      <c r="AI823">
        <v>448998395</v>
      </c>
      <c r="AJ823">
        <v>812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</row>
    <row r="824" spans="1:44" x14ac:dyDescent="0.2">
      <c r="A824">
        <f>ROW(Source!A582)</f>
        <v>582</v>
      </c>
      <c r="B824">
        <v>448998399</v>
      </c>
      <c r="C824">
        <v>448998393</v>
      </c>
      <c r="D824">
        <v>277566433</v>
      </c>
      <c r="E824">
        <v>109</v>
      </c>
      <c r="F824">
        <v>1</v>
      </c>
      <c r="G824">
        <v>1</v>
      </c>
      <c r="H824">
        <v>3</v>
      </c>
      <c r="I824" t="s">
        <v>633</v>
      </c>
      <c r="J824" t="s">
        <v>3</v>
      </c>
      <c r="K824" t="s">
        <v>634</v>
      </c>
      <c r="L824">
        <v>3277935</v>
      </c>
      <c r="N824">
        <v>1013</v>
      </c>
      <c r="O824" t="s">
        <v>635</v>
      </c>
      <c r="P824" t="s">
        <v>635</v>
      </c>
      <c r="Q824">
        <v>1</v>
      </c>
      <c r="X824">
        <v>2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 t="s">
        <v>135</v>
      </c>
      <c r="AG824">
        <v>0</v>
      </c>
      <c r="AH824">
        <v>2</v>
      </c>
      <c r="AI824">
        <v>448998396</v>
      </c>
      <c r="AJ824">
        <v>813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</row>
    <row r="825" spans="1:44" x14ac:dyDescent="0.2">
      <c r="A825">
        <f>ROW(Source!A584)</f>
        <v>584</v>
      </c>
      <c r="B825">
        <v>448998419</v>
      </c>
      <c r="C825">
        <v>448998401</v>
      </c>
      <c r="D825">
        <v>277560305</v>
      </c>
      <c r="E825">
        <v>109</v>
      </c>
      <c r="F825">
        <v>1</v>
      </c>
      <c r="G825">
        <v>1</v>
      </c>
      <c r="H825">
        <v>1</v>
      </c>
      <c r="I825" t="s">
        <v>1493</v>
      </c>
      <c r="J825" t="s">
        <v>3</v>
      </c>
      <c r="K825" t="s">
        <v>1592</v>
      </c>
      <c r="L825">
        <v>1191</v>
      </c>
      <c r="N825">
        <v>1013</v>
      </c>
      <c r="O825" t="s">
        <v>1203</v>
      </c>
      <c r="P825" t="s">
        <v>1203</v>
      </c>
      <c r="Q825">
        <v>1</v>
      </c>
      <c r="X825">
        <v>605</v>
      </c>
      <c r="Y825">
        <v>0</v>
      </c>
      <c r="Z825">
        <v>0</v>
      </c>
      <c r="AA825">
        <v>0</v>
      </c>
      <c r="AB825">
        <v>490.51</v>
      </c>
      <c r="AC825">
        <v>0</v>
      </c>
      <c r="AD825">
        <v>1</v>
      </c>
      <c r="AE825">
        <v>1</v>
      </c>
      <c r="AF825" t="s">
        <v>3</v>
      </c>
      <c r="AG825">
        <v>605</v>
      </c>
      <c r="AH825">
        <v>2</v>
      </c>
      <c r="AI825">
        <v>448998402</v>
      </c>
      <c r="AJ825">
        <v>814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</row>
    <row r="826" spans="1:44" x14ac:dyDescent="0.2">
      <c r="A826">
        <f>ROW(Source!A584)</f>
        <v>584</v>
      </c>
      <c r="B826">
        <v>448998420</v>
      </c>
      <c r="C826">
        <v>448998401</v>
      </c>
      <c r="D826">
        <v>277560491</v>
      </c>
      <c r="E826">
        <v>109</v>
      </c>
      <c r="F826">
        <v>1</v>
      </c>
      <c r="G826">
        <v>1</v>
      </c>
      <c r="H826">
        <v>1</v>
      </c>
      <c r="I826" t="s">
        <v>1204</v>
      </c>
      <c r="J826" t="s">
        <v>3</v>
      </c>
      <c r="K826" t="s">
        <v>1205</v>
      </c>
      <c r="L826">
        <v>1191</v>
      </c>
      <c r="N826">
        <v>1013</v>
      </c>
      <c r="O826" t="s">
        <v>1203</v>
      </c>
      <c r="P826" t="s">
        <v>1203</v>
      </c>
      <c r="Q826">
        <v>1</v>
      </c>
      <c r="X826">
        <v>30.2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1</v>
      </c>
      <c r="AE826">
        <v>2</v>
      </c>
      <c r="AF826" t="s">
        <v>3</v>
      </c>
      <c r="AG826">
        <v>30.2</v>
      </c>
      <c r="AH826">
        <v>2</v>
      </c>
      <c r="AI826">
        <v>448998403</v>
      </c>
      <c r="AJ826">
        <v>815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</row>
    <row r="827" spans="1:44" x14ac:dyDescent="0.2">
      <c r="A827">
        <f>ROW(Source!A584)</f>
        <v>584</v>
      </c>
      <c r="B827">
        <v>448998421</v>
      </c>
      <c r="C827">
        <v>448998401</v>
      </c>
      <c r="D827">
        <v>277944840</v>
      </c>
      <c r="E827">
        <v>1</v>
      </c>
      <c r="F827">
        <v>1</v>
      </c>
      <c r="G827">
        <v>1</v>
      </c>
      <c r="H827">
        <v>2</v>
      </c>
      <c r="I827" t="s">
        <v>1364</v>
      </c>
      <c r="J827" t="s">
        <v>1365</v>
      </c>
      <c r="K827" t="s">
        <v>1366</v>
      </c>
      <c r="L827">
        <v>1368</v>
      </c>
      <c r="N827">
        <v>1011</v>
      </c>
      <c r="O827" t="s">
        <v>1100</v>
      </c>
      <c r="P827" t="s">
        <v>1100</v>
      </c>
      <c r="Q827">
        <v>1</v>
      </c>
      <c r="X827">
        <v>30.2</v>
      </c>
      <c r="Y827">
        <v>0</v>
      </c>
      <c r="Z827">
        <v>1558.39</v>
      </c>
      <c r="AA827">
        <v>563.72</v>
      </c>
      <c r="AB827">
        <v>0</v>
      </c>
      <c r="AC827">
        <v>0</v>
      </c>
      <c r="AD827">
        <v>1</v>
      </c>
      <c r="AE827">
        <v>0</v>
      </c>
      <c r="AF827" t="s">
        <v>3</v>
      </c>
      <c r="AG827">
        <v>30.2</v>
      </c>
      <c r="AH827">
        <v>2</v>
      </c>
      <c r="AI827">
        <v>448998404</v>
      </c>
      <c r="AJ827">
        <v>816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</row>
    <row r="828" spans="1:44" x14ac:dyDescent="0.2">
      <c r="A828">
        <f>ROW(Source!A584)</f>
        <v>584</v>
      </c>
      <c r="B828">
        <v>448998422</v>
      </c>
      <c r="C828">
        <v>448998401</v>
      </c>
      <c r="D828">
        <v>277865441</v>
      </c>
      <c r="E828">
        <v>1</v>
      </c>
      <c r="F828">
        <v>1</v>
      </c>
      <c r="G828">
        <v>1</v>
      </c>
      <c r="H828">
        <v>3</v>
      </c>
      <c r="I828" t="s">
        <v>1680</v>
      </c>
      <c r="J828" t="s">
        <v>1681</v>
      </c>
      <c r="K828" t="s">
        <v>1682</v>
      </c>
      <c r="L828">
        <v>1346</v>
      </c>
      <c r="N828">
        <v>1009</v>
      </c>
      <c r="O828" t="s">
        <v>441</v>
      </c>
      <c r="P828" t="s">
        <v>441</v>
      </c>
      <c r="Q828">
        <v>1</v>
      </c>
      <c r="X828">
        <v>0.4</v>
      </c>
      <c r="Y828">
        <v>177.09</v>
      </c>
      <c r="Z828">
        <v>0</v>
      </c>
      <c r="AA828">
        <v>0</v>
      </c>
      <c r="AB828">
        <v>0</v>
      </c>
      <c r="AC828">
        <v>0</v>
      </c>
      <c r="AD828">
        <v>1</v>
      </c>
      <c r="AE828">
        <v>0</v>
      </c>
      <c r="AF828" t="s">
        <v>3</v>
      </c>
      <c r="AG828">
        <v>0.4</v>
      </c>
      <c r="AH828">
        <v>2</v>
      </c>
      <c r="AI828">
        <v>448998405</v>
      </c>
      <c r="AJ828">
        <v>817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</row>
    <row r="829" spans="1:44" x14ac:dyDescent="0.2">
      <c r="A829">
        <f>ROW(Source!A584)</f>
        <v>584</v>
      </c>
      <c r="B829">
        <v>448998423</v>
      </c>
      <c r="C829">
        <v>448998401</v>
      </c>
      <c r="D829">
        <v>277865759</v>
      </c>
      <c r="E829">
        <v>1</v>
      </c>
      <c r="F829">
        <v>1</v>
      </c>
      <c r="G829">
        <v>1</v>
      </c>
      <c r="H829">
        <v>3</v>
      </c>
      <c r="I829" t="s">
        <v>1683</v>
      </c>
      <c r="J829" t="s">
        <v>1684</v>
      </c>
      <c r="K829" t="s">
        <v>1685</v>
      </c>
      <c r="L829">
        <v>1301</v>
      </c>
      <c r="N829">
        <v>1003</v>
      </c>
      <c r="O829" t="s">
        <v>211</v>
      </c>
      <c r="P829" t="s">
        <v>211</v>
      </c>
      <c r="Q829">
        <v>1</v>
      </c>
      <c r="X829">
        <v>130.53</v>
      </c>
      <c r="Y829">
        <v>2.27</v>
      </c>
      <c r="Z829">
        <v>0</v>
      </c>
      <c r="AA829">
        <v>0</v>
      </c>
      <c r="AB829">
        <v>0</v>
      </c>
      <c r="AC829">
        <v>0</v>
      </c>
      <c r="AD829">
        <v>1</v>
      </c>
      <c r="AE829">
        <v>0</v>
      </c>
      <c r="AF829" t="s">
        <v>3</v>
      </c>
      <c r="AG829">
        <v>130.53</v>
      </c>
      <c r="AH829">
        <v>2</v>
      </c>
      <c r="AI829">
        <v>448998406</v>
      </c>
      <c r="AJ829">
        <v>818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</row>
    <row r="830" spans="1:44" x14ac:dyDescent="0.2">
      <c r="A830">
        <f>ROW(Source!A584)</f>
        <v>584</v>
      </c>
      <c r="B830">
        <v>448998424</v>
      </c>
      <c r="C830">
        <v>448998401</v>
      </c>
      <c r="D830">
        <v>277867681</v>
      </c>
      <c r="E830">
        <v>1</v>
      </c>
      <c r="F830">
        <v>1</v>
      </c>
      <c r="G830">
        <v>1</v>
      </c>
      <c r="H830">
        <v>3</v>
      </c>
      <c r="I830" t="s">
        <v>1552</v>
      </c>
      <c r="J830" t="s">
        <v>1553</v>
      </c>
      <c r="K830" t="s">
        <v>1554</v>
      </c>
      <c r="L830">
        <v>1348</v>
      </c>
      <c r="N830">
        <v>1009</v>
      </c>
      <c r="O830" t="s">
        <v>83</v>
      </c>
      <c r="P830" t="s">
        <v>83</v>
      </c>
      <c r="Q830">
        <v>1000</v>
      </c>
      <c r="X830">
        <v>2E-3</v>
      </c>
      <c r="Y830">
        <v>106965.2</v>
      </c>
      <c r="Z830">
        <v>0</v>
      </c>
      <c r="AA830">
        <v>0</v>
      </c>
      <c r="AB830">
        <v>0</v>
      </c>
      <c r="AC830">
        <v>0</v>
      </c>
      <c r="AD830">
        <v>1</v>
      </c>
      <c r="AE830">
        <v>0</v>
      </c>
      <c r="AF830" t="s">
        <v>3</v>
      </c>
      <c r="AG830">
        <v>2E-3</v>
      </c>
      <c r="AH830">
        <v>2</v>
      </c>
      <c r="AI830">
        <v>448998407</v>
      </c>
      <c r="AJ830">
        <v>819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</row>
    <row r="831" spans="1:44" x14ac:dyDescent="0.2">
      <c r="A831">
        <f>ROW(Source!A584)</f>
        <v>584</v>
      </c>
      <c r="B831">
        <v>448998425</v>
      </c>
      <c r="C831">
        <v>448998401</v>
      </c>
      <c r="D831">
        <v>277867740</v>
      </c>
      <c r="E831">
        <v>1</v>
      </c>
      <c r="F831">
        <v>1</v>
      </c>
      <c r="G831">
        <v>1</v>
      </c>
      <c r="H831">
        <v>3</v>
      </c>
      <c r="I831" t="s">
        <v>1686</v>
      </c>
      <c r="J831" t="s">
        <v>1687</v>
      </c>
      <c r="K831" t="s">
        <v>1688</v>
      </c>
      <c r="L831">
        <v>1348</v>
      </c>
      <c r="N831">
        <v>1009</v>
      </c>
      <c r="O831" t="s">
        <v>83</v>
      </c>
      <c r="P831" t="s">
        <v>83</v>
      </c>
      <c r="Q831">
        <v>1000</v>
      </c>
      <c r="X831">
        <v>1E-3</v>
      </c>
      <c r="Y831">
        <v>127406</v>
      </c>
      <c r="Z831">
        <v>0</v>
      </c>
      <c r="AA831">
        <v>0</v>
      </c>
      <c r="AB831">
        <v>0</v>
      </c>
      <c r="AC831">
        <v>0</v>
      </c>
      <c r="AD831">
        <v>1</v>
      </c>
      <c r="AE831">
        <v>0</v>
      </c>
      <c r="AF831" t="s">
        <v>3</v>
      </c>
      <c r="AG831">
        <v>1E-3</v>
      </c>
      <c r="AH831">
        <v>2</v>
      </c>
      <c r="AI831">
        <v>448998408</v>
      </c>
      <c r="AJ831">
        <v>820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</row>
    <row r="832" spans="1:44" x14ac:dyDescent="0.2">
      <c r="A832">
        <f>ROW(Source!A584)</f>
        <v>584</v>
      </c>
      <c r="B832">
        <v>448998426</v>
      </c>
      <c r="C832">
        <v>448998401</v>
      </c>
      <c r="D832">
        <v>277869581</v>
      </c>
      <c r="E832">
        <v>1</v>
      </c>
      <c r="F832">
        <v>1</v>
      </c>
      <c r="G832">
        <v>1</v>
      </c>
      <c r="H832">
        <v>3</v>
      </c>
      <c r="I832" t="s">
        <v>1689</v>
      </c>
      <c r="J832" t="s">
        <v>1690</v>
      </c>
      <c r="K832" t="s">
        <v>1691</v>
      </c>
      <c r="L832">
        <v>1346</v>
      </c>
      <c r="N832">
        <v>1009</v>
      </c>
      <c r="O832" t="s">
        <v>441</v>
      </c>
      <c r="P832" t="s">
        <v>441</v>
      </c>
      <c r="Q832">
        <v>1</v>
      </c>
      <c r="X832">
        <v>1</v>
      </c>
      <c r="Y832">
        <v>373.74</v>
      </c>
      <c r="Z832">
        <v>0</v>
      </c>
      <c r="AA832">
        <v>0</v>
      </c>
      <c r="AB832">
        <v>0</v>
      </c>
      <c r="AC832">
        <v>0</v>
      </c>
      <c r="AD832">
        <v>1</v>
      </c>
      <c r="AE832">
        <v>0</v>
      </c>
      <c r="AF832" t="s">
        <v>3</v>
      </c>
      <c r="AG832">
        <v>1</v>
      </c>
      <c r="AH832">
        <v>2</v>
      </c>
      <c r="AI832">
        <v>448998409</v>
      </c>
      <c r="AJ832">
        <v>821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</row>
    <row r="833" spans="1:44" x14ac:dyDescent="0.2">
      <c r="A833">
        <f>ROW(Source!A584)</f>
        <v>584</v>
      </c>
      <c r="B833">
        <v>448998427</v>
      </c>
      <c r="C833">
        <v>448998401</v>
      </c>
      <c r="D833">
        <v>277879101</v>
      </c>
      <c r="E833">
        <v>1</v>
      </c>
      <c r="F833">
        <v>1</v>
      </c>
      <c r="G833">
        <v>1</v>
      </c>
      <c r="H833">
        <v>3</v>
      </c>
      <c r="I833" t="s">
        <v>1267</v>
      </c>
      <c r="J833" t="s">
        <v>1268</v>
      </c>
      <c r="K833" t="s">
        <v>1269</v>
      </c>
      <c r="L833">
        <v>1348</v>
      </c>
      <c r="N833">
        <v>1009</v>
      </c>
      <c r="O833" t="s">
        <v>83</v>
      </c>
      <c r="P833" t="s">
        <v>83</v>
      </c>
      <c r="Q833">
        <v>1000</v>
      </c>
      <c r="X833">
        <v>5.0000000000000002E-5</v>
      </c>
      <c r="Y833">
        <v>88783.86</v>
      </c>
      <c r="Z833">
        <v>0</v>
      </c>
      <c r="AA833">
        <v>0</v>
      </c>
      <c r="AB833">
        <v>0</v>
      </c>
      <c r="AC833">
        <v>0</v>
      </c>
      <c r="AD833">
        <v>1</v>
      </c>
      <c r="AE833">
        <v>0</v>
      </c>
      <c r="AF833" t="s">
        <v>3</v>
      </c>
      <c r="AG833">
        <v>5.0000000000000002E-5</v>
      </c>
      <c r="AH833">
        <v>2</v>
      </c>
      <c r="AI833">
        <v>448998410</v>
      </c>
      <c r="AJ833">
        <v>822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</row>
    <row r="834" spans="1:44" x14ac:dyDescent="0.2">
      <c r="A834">
        <f>ROW(Source!A584)</f>
        <v>584</v>
      </c>
      <c r="B834">
        <v>448998428</v>
      </c>
      <c r="C834">
        <v>448998401</v>
      </c>
      <c r="D834">
        <v>277879502</v>
      </c>
      <c r="E834">
        <v>1</v>
      </c>
      <c r="F834">
        <v>1</v>
      </c>
      <c r="G834">
        <v>1</v>
      </c>
      <c r="H834">
        <v>3</v>
      </c>
      <c r="I834" t="s">
        <v>1692</v>
      </c>
      <c r="J834" t="s">
        <v>1693</v>
      </c>
      <c r="K834" t="s">
        <v>1694</v>
      </c>
      <c r="L834">
        <v>1348</v>
      </c>
      <c r="N834">
        <v>1009</v>
      </c>
      <c r="O834" t="s">
        <v>83</v>
      </c>
      <c r="P834" t="s">
        <v>83</v>
      </c>
      <c r="Q834">
        <v>1000</v>
      </c>
      <c r="X834">
        <v>2E-3</v>
      </c>
      <c r="Y834">
        <v>75646.559999999998</v>
      </c>
      <c r="Z834">
        <v>0</v>
      </c>
      <c r="AA834">
        <v>0</v>
      </c>
      <c r="AB834">
        <v>0</v>
      </c>
      <c r="AC834">
        <v>0</v>
      </c>
      <c r="AD834">
        <v>1</v>
      </c>
      <c r="AE834">
        <v>0</v>
      </c>
      <c r="AF834" t="s">
        <v>3</v>
      </c>
      <c r="AG834">
        <v>2E-3</v>
      </c>
      <c r="AH834">
        <v>2</v>
      </c>
      <c r="AI834">
        <v>448998411</v>
      </c>
      <c r="AJ834">
        <v>823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</row>
    <row r="835" spans="1:44" x14ac:dyDescent="0.2">
      <c r="A835">
        <f>ROW(Source!A584)</f>
        <v>584</v>
      </c>
      <c r="B835">
        <v>448998429</v>
      </c>
      <c r="C835">
        <v>448998401</v>
      </c>
      <c r="D835">
        <v>277881811</v>
      </c>
      <c r="E835">
        <v>1</v>
      </c>
      <c r="F835">
        <v>1</v>
      </c>
      <c r="G835">
        <v>1</v>
      </c>
      <c r="H835">
        <v>3</v>
      </c>
      <c r="I835" t="s">
        <v>1695</v>
      </c>
      <c r="J835" t="s">
        <v>1696</v>
      </c>
      <c r="K835" t="s">
        <v>1697</v>
      </c>
      <c r="L835">
        <v>1346</v>
      </c>
      <c r="N835">
        <v>1009</v>
      </c>
      <c r="O835" t="s">
        <v>441</v>
      </c>
      <c r="P835" t="s">
        <v>441</v>
      </c>
      <c r="Q835">
        <v>1</v>
      </c>
      <c r="X835">
        <v>1.65</v>
      </c>
      <c r="Y835">
        <v>931.11</v>
      </c>
      <c r="Z835">
        <v>0</v>
      </c>
      <c r="AA835">
        <v>0</v>
      </c>
      <c r="AB835">
        <v>0</v>
      </c>
      <c r="AC835">
        <v>0</v>
      </c>
      <c r="AD835">
        <v>1</v>
      </c>
      <c r="AE835">
        <v>0</v>
      </c>
      <c r="AF835" t="s">
        <v>3</v>
      </c>
      <c r="AG835">
        <v>1.65</v>
      </c>
      <c r="AH835">
        <v>2</v>
      </c>
      <c r="AI835">
        <v>448998412</v>
      </c>
      <c r="AJ835">
        <v>824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</row>
    <row r="836" spans="1:44" x14ac:dyDescent="0.2">
      <c r="A836">
        <f>ROW(Source!A584)</f>
        <v>584</v>
      </c>
      <c r="B836">
        <v>448998430</v>
      </c>
      <c r="C836">
        <v>448998401</v>
      </c>
      <c r="D836">
        <v>277882348</v>
      </c>
      <c r="E836">
        <v>1</v>
      </c>
      <c r="F836">
        <v>1</v>
      </c>
      <c r="G836">
        <v>1</v>
      </c>
      <c r="H836">
        <v>3</v>
      </c>
      <c r="I836" t="s">
        <v>1698</v>
      </c>
      <c r="J836" t="s">
        <v>1699</v>
      </c>
      <c r="K836" t="s">
        <v>1700</v>
      </c>
      <c r="L836">
        <v>1339</v>
      </c>
      <c r="N836">
        <v>1007</v>
      </c>
      <c r="O836" t="s">
        <v>49</v>
      </c>
      <c r="P836" t="s">
        <v>49</v>
      </c>
      <c r="Q836">
        <v>1</v>
      </c>
      <c r="X836">
        <v>2.8000000000000001E-2</v>
      </c>
      <c r="Y836">
        <v>6442.06</v>
      </c>
      <c r="Z836">
        <v>0</v>
      </c>
      <c r="AA836">
        <v>0</v>
      </c>
      <c r="AB836">
        <v>0</v>
      </c>
      <c r="AC836">
        <v>0</v>
      </c>
      <c r="AD836">
        <v>1</v>
      </c>
      <c r="AE836">
        <v>0</v>
      </c>
      <c r="AF836" t="s">
        <v>3</v>
      </c>
      <c r="AG836">
        <v>2.8000000000000001E-2</v>
      </c>
      <c r="AH836">
        <v>2</v>
      </c>
      <c r="AI836">
        <v>448998413</v>
      </c>
      <c r="AJ836">
        <v>825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</row>
    <row r="837" spans="1:44" x14ac:dyDescent="0.2">
      <c r="A837">
        <f>ROW(Source!A584)</f>
        <v>584</v>
      </c>
      <c r="B837">
        <v>448998431</v>
      </c>
      <c r="C837">
        <v>448998401</v>
      </c>
      <c r="D837">
        <v>277896329</v>
      </c>
      <c r="E837">
        <v>1</v>
      </c>
      <c r="F837">
        <v>1</v>
      </c>
      <c r="G837">
        <v>1</v>
      </c>
      <c r="H837">
        <v>3</v>
      </c>
      <c r="I837" t="s">
        <v>1701</v>
      </c>
      <c r="J837" t="s">
        <v>1702</v>
      </c>
      <c r="K837" t="s">
        <v>1703</v>
      </c>
      <c r="L837">
        <v>1346</v>
      </c>
      <c r="N837">
        <v>1009</v>
      </c>
      <c r="O837" t="s">
        <v>441</v>
      </c>
      <c r="P837" t="s">
        <v>441</v>
      </c>
      <c r="Q837">
        <v>1</v>
      </c>
      <c r="X837">
        <v>0.5</v>
      </c>
      <c r="Y837">
        <v>157.44</v>
      </c>
      <c r="Z837">
        <v>0</v>
      </c>
      <c r="AA837">
        <v>0</v>
      </c>
      <c r="AB837">
        <v>0</v>
      </c>
      <c r="AC837">
        <v>0</v>
      </c>
      <c r="AD837">
        <v>1</v>
      </c>
      <c r="AE837">
        <v>0</v>
      </c>
      <c r="AF837" t="s">
        <v>3</v>
      </c>
      <c r="AG837">
        <v>0.5</v>
      </c>
      <c r="AH837">
        <v>2</v>
      </c>
      <c r="AI837">
        <v>448998414</v>
      </c>
      <c r="AJ837">
        <v>826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</row>
    <row r="838" spans="1:44" x14ac:dyDescent="0.2">
      <c r="A838">
        <f>ROW(Source!A584)</f>
        <v>584</v>
      </c>
      <c r="B838">
        <v>448998432</v>
      </c>
      <c r="C838">
        <v>448998401</v>
      </c>
      <c r="D838">
        <v>277910729</v>
      </c>
      <c r="E838">
        <v>1</v>
      </c>
      <c r="F838">
        <v>1</v>
      </c>
      <c r="G838">
        <v>1</v>
      </c>
      <c r="H838">
        <v>3</v>
      </c>
      <c r="I838" t="s">
        <v>1704</v>
      </c>
      <c r="J838" t="s">
        <v>1705</v>
      </c>
      <c r="K838" t="s">
        <v>1706</v>
      </c>
      <c r="L838">
        <v>1425</v>
      </c>
      <c r="N838">
        <v>1013</v>
      </c>
      <c r="O838" t="s">
        <v>62</v>
      </c>
      <c r="P838" t="s">
        <v>62</v>
      </c>
      <c r="Q838">
        <v>1</v>
      </c>
      <c r="X838">
        <v>1.55</v>
      </c>
      <c r="Y838">
        <v>840.04</v>
      </c>
      <c r="Z838">
        <v>0</v>
      </c>
      <c r="AA838">
        <v>0</v>
      </c>
      <c r="AB838">
        <v>0</v>
      </c>
      <c r="AC838">
        <v>0</v>
      </c>
      <c r="AD838">
        <v>1</v>
      </c>
      <c r="AE838">
        <v>0</v>
      </c>
      <c r="AF838" t="s">
        <v>3</v>
      </c>
      <c r="AG838">
        <v>1.55</v>
      </c>
      <c r="AH838">
        <v>2</v>
      </c>
      <c r="AI838">
        <v>448998415</v>
      </c>
      <c r="AJ838">
        <v>827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</row>
    <row r="839" spans="1:44" x14ac:dyDescent="0.2">
      <c r="A839">
        <f>ROW(Source!A584)</f>
        <v>584</v>
      </c>
      <c r="B839">
        <v>448998433</v>
      </c>
      <c r="C839">
        <v>448998401</v>
      </c>
      <c r="D839">
        <v>277933475</v>
      </c>
      <c r="E839">
        <v>1</v>
      </c>
      <c r="F839">
        <v>1</v>
      </c>
      <c r="G839">
        <v>1</v>
      </c>
      <c r="H839">
        <v>3</v>
      </c>
      <c r="I839" t="s">
        <v>1707</v>
      </c>
      <c r="J839" t="s">
        <v>1708</v>
      </c>
      <c r="K839" t="s">
        <v>1709</v>
      </c>
      <c r="L839">
        <v>1346</v>
      </c>
      <c r="N839">
        <v>1009</v>
      </c>
      <c r="O839" t="s">
        <v>441</v>
      </c>
      <c r="P839" t="s">
        <v>441</v>
      </c>
      <c r="Q839">
        <v>1</v>
      </c>
      <c r="X839">
        <v>1</v>
      </c>
      <c r="Y839">
        <v>189.97</v>
      </c>
      <c r="Z839">
        <v>0</v>
      </c>
      <c r="AA839">
        <v>0</v>
      </c>
      <c r="AB839">
        <v>0</v>
      </c>
      <c r="AC839">
        <v>0</v>
      </c>
      <c r="AD839">
        <v>1</v>
      </c>
      <c r="AE839">
        <v>0</v>
      </c>
      <c r="AF839" t="s">
        <v>3</v>
      </c>
      <c r="AG839">
        <v>1</v>
      </c>
      <c r="AH839">
        <v>2</v>
      </c>
      <c r="AI839">
        <v>448998416</v>
      </c>
      <c r="AJ839">
        <v>828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</row>
    <row r="840" spans="1:44" x14ac:dyDescent="0.2">
      <c r="A840">
        <f>ROW(Source!A584)</f>
        <v>584</v>
      </c>
      <c r="B840">
        <v>448998434</v>
      </c>
      <c r="C840">
        <v>448998401</v>
      </c>
      <c r="D840">
        <v>277566433</v>
      </c>
      <c r="E840">
        <v>109</v>
      </c>
      <c r="F840">
        <v>1</v>
      </c>
      <c r="G840">
        <v>1</v>
      </c>
      <c r="H840">
        <v>3</v>
      </c>
      <c r="I840" t="s">
        <v>633</v>
      </c>
      <c r="J840" t="s">
        <v>3</v>
      </c>
      <c r="K840" t="s">
        <v>634</v>
      </c>
      <c r="L840">
        <v>3277935</v>
      </c>
      <c r="N840">
        <v>1013</v>
      </c>
      <c r="O840" t="s">
        <v>635</v>
      </c>
      <c r="P840" t="s">
        <v>635</v>
      </c>
      <c r="Q840">
        <v>1</v>
      </c>
      <c r="X840">
        <v>2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 t="s">
        <v>3</v>
      </c>
      <c r="AG840">
        <v>2</v>
      </c>
      <c r="AH840">
        <v>2</v>
      </c>
      <c r="AI840">
        <v>448998417</v>
      </c>
      <c r="AJ840">
        <v>829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</row>
    <row r="841" spans="1:44" x14ac:dyDescent="0.2">
      <c r="A841">
        <f>ROW(Source!A584)</f>
        <v>584</v>
      </c>
      <c r="B841">
        <v>448998435</v>
      </c>
      <c r="C841">
        <v>448998401</v>
      </c>
      <c r="D841">
        <v>277566436</v>
      </c>
      <c r="E841">
        <v>109</v>
      </c>
      <c r="F841">
        <v>1</v>
      </c>
      <c r="G841">
        <v>1</v>
      </c>
      <c r="H841">
        <v>3</v>
      </c>
      <c r="I841" t="s">
        <v>725</v>
      </c>
      <c r="J841" t="s">
        <v>3</v>
      </c>
      <c r="K841" t="s">
        <v>726</v>
      </c>
      <c r="L841">
        <v>1348</v>
      </c>
      <c r="N841">
        <v>1009</v>
      </c>
      <c r="O841" t="s">
        <v>83</v>
      </c>
      <c r="P841" t="s">
        <v>83</v>
      </c>
      <c r="Q841">
        <v>1000</v>
      </c>
      <c r="X841">
        <v>1.4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 t="s">
        <v>3</v>
      </c>
      <c r="AG841">
        <v>1.4</v>
      </c>
      <c r="AH841">
        <v>2</v>
      </c>
      <c r="AI841">
        <v>448998418</v>
      </c>
      <c r="AJ841">
        <v>830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</row>
    <row r="842" spans="1:44" x14ac:dyDescent="0.2">
      <c r="A842">
        <f>ROW(Source!A587)</f>
        <v>587</v>
      </c>
      <c r="B842">
        <v>448998451</v>
      </c>
      <c r="C842">
        <v>448998438</v>
      </c>
      <c r="D842">
        <v>277560305</v>
      </c>
      <c r="E842">
        <v>109</v>
      </c>
      <c r="F842">
        <v>1</v>
      </c>
      <c r="G842">
        <v>1</v>
      </c>
      <c r="H842">
        <v>1</v>
      </c>
      <c r="I842" t="s">
        <v>1493</v>
      </c>
      <c r="J842" t="s">
        <v>3</v>
      </c>
      <c r="K842" t="s">
        <v>1592</v>
      </c>
      <c r="L842">
        <v>1191</v>
      </c>
      <c r="N842">
        <v>1013</v>
      </c>
      <c r="O842" t="s">
        <v>1203</v>
      </c>
      <c r="P842" t="s">
        <v>1203</v>
      </c>
      <c r="Q842">
        <v>1</v>
      </c>
      <c r="X842">
        <v>10</v>
      </c>
      <c r="Y842">
        <v>0</v>
      </c>
      <c r="Z842">
        <v>0</v>
      </c>
      <c r="AA842">
        <v>0</v>
      </c>
      <c r="AB842">
        <v>490.51</v>
      </c>
      <c r="AC842">
        <v>0</v>
      </c>
      <c r="AD842">
        <v>1</v>
      </c>
      <c r="AE842">
        <v>1</v>
      </c>
      <c r="AF842" t="s">
        <v>3</v>
      </c>
      <c r="AG842">
        <v>10</v>
      </c>
      <c r="AH842">
        <v>2</v>
      </c>
      <c r="AI842">
        <v>448998439</v>
      </c>
      <c r="AJ842">
        <v>831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</row>
    <row r="843" spans="1:44" x14ac:dyDescent="0.2">
      <c r="A843">
        <f>ROW(Source!A587)</f>
        <v>587</v>
      </c>
      <c r="B843">
        <v>448998452</v>
      </c>
      <c r="C843">
        <v>448998438</v>
      </c>
      <c r="D843">
        <v>277862626</v>
      </c>
      <c r="E843">
        <v>1</v>
      </c>
      <c r="F843">
        <v>1</v>
      </c>
      <c r="G843">
        <v>1</v>
      </c>
      <c r="H843">
        <v>3</v>
      </c>
      <c r="I843" t="s">
        <v>1710</v>
      </c>
      <c r="J843" t="s">
        <v>1711</v>
      </c>
      <c r="K843" t="s">
        <v>1712</v>
      </c>
      <c r="L843">
        <v>1346</v>
      </c>
      <c r="N843">
        <v>1009</v>
      </c>
      <c r="O843" t="s">
        <v>441</v>
      </c>
      <c r="P843" t="s">
        <v>441</v>
      </c>
      <c r="Q843">
        <v>1</v>
      </c>
      <c r="X843">
        <v>0.01</v>
      </c>
      <c r="Y843">
        <v>38.659999999999997</v>
      </c>
      <c r="Z843">
        <v>0</v>
      </c>
      <c r="AA843">
        <v>0</v>
      </c>
      <c r="AB843">
        <v>0</v>
      </c>
      <c r="AC843">
        <v>0</v>
      </c>
      <c r="AD843">
        <v>1</v>
      </c>
      <c r="AE843">
        <v>0</v>
      </c>
      <c r="AF843" t="s">
        <v>135</v>
      </c>
      <c r="AG843">
        <v>0</v>
      </c>
      <c r="AH843">
        <v>2</v>
      </c>
      <c r="AI843">
        <v>448998440</v>
      </c>
      <c r="AJ843">
        <v>832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</row>
    <row r="844" spans="1:44" x14ac:dyDescent="0.2">
      <c r="A844">
        <f>ROW(Source!A587)</f>
        <v>587</v>
      </c>
      <c r="B844">
        <v>448998453</v>
      </c>
      <c r="C844">
        <v>448998438</v>
      </c>
      <c r="D844">
        <v>277862733</v>
      </c>
      <c r="E844">
        <v>1</v>
      </c>
      <c r="F844">
        <v>1</v>
      </c>
      <c r="G844">
        <v>1</v>
      </c>
      <c r="H844">
        <v>3</v>
      </c>
      <c r="I844" t="s">
        <v>1713</v>
      </c>
      <c r="J844" t="s">
        <v>1714</v>
      </c>
      <c r="K844" t="s">
        <v>1715</v>
      </c>
      <c r="L844">
        <v>1346</v>
      </c>
      <c r="N844">
        <v>1009</v>
      </c>
      <c r="O844" t="s">
        <v>441</v>
      </c>
      <c r="P844" t="s">
        <v>441</v>
      </c>
      <c r="Q844">
        <v>1</v>
      </c>
      <c r="X844">
        <v>0.05</v>
      </c>
      <c r="Y844">
        <v>284.14999999999998</v>
      </c>
      <c r="Z844">
        <v>0</v>
      </c>
      <c r="AA844">
        <v>0</v>
      </c>
      <c r="AB844">
        <v>0</v>
      </c>
      <c r="AC844">
        <v>0</v>
      </c>
      <c r="AD844">
        <v>1</v>
      </c>
      <c r="AE844">
        <v>0</v>
      </c>
      <c r="AF844" t="s">
        <v>135</v>
      </c>
      <c r="AG844">
        <v>0</v>
      </c>
      <c r="AH844">
        <v>2</v>
      </c>
      <c r="AI844">
        <v>448998441</v>
      </c>
      <c r="AJ844">
        <v>833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</row>
    <row r="845" spans="1:44" x14ac:dyDescent="0.2">
      <c r="A845">
        <f>ROW(Source!A587)</f>
        <v>587</v>
      </c>
      <c r="B845">
        <v>448998454</v>
      </c>
      <c r="C845">
        <v>448998438</v>
      </c>
      <c r="D845">
        <v>277865441</v>
      </c>
      <c r="E845">
        <v>1</v>
      </c>
      <c r="F845">
        <v>1</v>
      </c>
      <c r="G845">
        <v>1</v>
      </c>
      <c r="H845">
        <v>3</v>
      </c>
      <c r="I845" t="s">
        <v>1680</v>
      </c>
      <c r="J845" t="s">
        <v>1681</v>
      </c>
      <c r="K845" t="s">
        <v>1682</v>
      </c>
      <c r="L845">
        <v>1346</v>
      </c>
      <c r="N845">
        <v>1009</v>
      </c>
      <c r="O845" t="s">
        <v>441</v>
      </c>
      <c r="P845" t="s">
        <v>441</v>
      </c>
      <c r="Q845">
        <v>1</v>
      </c>
      <c r="X845">
        <v>0.2</v>
      </c>
      <c r="Y845">
        <v>177.09</v>
      </c>
      <c r="Z845">
        <v>0</v>
      </c>
      <c r="AA845">
        <v>0</v>
      </c>
      <c r="AB845">
        <v>0</v>
      </c>
      <c r="AC845">
        <v>0</v>
      </c>
      <c r="AD845">
        <v>1</v>
      </c>
      <c r="AE845">
        <v>0</v>
      </c>
      <c r="AF845" t="s">
        <v>135</v>
      </c>
      <c r="AG845">
        <v>0</v>
      </c>
      <c r="AH845">
        <v>2</v>
      </c>
      <c r="AI845">
        <v>448998442</v>
      </c>
      <c r="AJ845">
        <v>834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</row>
    <row r="846" spans="1:44" x14ac:dyDescent="0.2">
      <c r="A846">
        <f>ROW(Source!A587)</f>
        <v>587</v>
      </c>
      <c r="B846">
        <v>448998455</v>
      </c>
      <c r="C846">
        <v>448998438</v>
      </c>
      <c r="D846">
        <v>277865759</v>
      </c>
      <c r="E846">
        <v>1</v>
      </c>
      <c r="F846">
        <v>1</v>
      </c>
      <c r="G846">
        <v>1</v>
      </c>
      <c r="H846">
        <v>3</v>
      </c>
      <c r="I846" t="s">
        <v>1683</v>
      </c>
      <c r="J846" t="s">
        <v>1684</v>
      </c>
      <c r="K846" t="s">
        <v>1685</v>
      </c>
      <c r="L846">
        <v>1301</v>
      </c>
      <c r="N846">
        <v>1003</v>
      </c>
      <c r="O846" t="s">
        <v>211</v>
      </c>
      <c r="P846" t="s">
        <v>211</v>
      </c>
      <c r="Q846">
        <v>1</v>
      </c>
      <c r="X846">
        <v>8.42</v>
      </c>
      <c r="Y846">
        <v>2.27</v>
      </c>
      <c r="Z846">
        <v>0</v>
      </c>
      <c r="AA846">
        <v>0</v>
      </c>
      <c r="AB846">
        <v>0</v>
      </c>
      <c r="AC846">
        <v>0</v>
      </c>
      <c r="AD846">
        <v>1</v>
      </c>
      <c r="AE846">
        <v>0</v>
      </c>
      <c r="AF846" t="s">
        <v>135</v>
      </c>
      <c r="AG846">
        <v>0</v>
      </c>
      <c r="AH846">
        <v>2</v>
      </c>
      <c r="AI846">
        <v>448998443</v>
      </c>
      <c r="AJ846">
        <v>835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</row>
    <row r="847" spans="1:44" x14ac:dyDescent="0.2">
      <c r="A847">
        <f>ROW(Source!A587)</f>
        <v>587</v>
      </c>
      <c r="B847">
        <v>448998456</v>
      </c>
      <c r="C847">
        <v>448998438</v>
      </c>
      <c r="D847">
        <v>277869581</v>
      </c>
      <c r="E847">
        <v>1</v>
      </c>
      <c r="F847">
        <v>1</v>
      </c>
      <c r="G847">
        <v>1</v>
      </c>
      <c r="H847">
        <v>3</v>
      </c>
      <c r="I847" t="s">
        <v>1689</v>
      </c>
      <c r="J847" t="s">
        <v>1690</v>
      </c>
      <c r="K847" t="s">
        <v>1691</v>
      </c>
      <c r="L847">
        <v>1346</v>
      </c>
      <c r="N847">
        <v>1009</v>
      </c>
      <c r="O847" t="s">
        <v>441</v>
      </c>
      <c r="P847" t="s">
        <v>441</v>
      </c>
      <c r="Q847">
        <v>1</v>
      </c>
      <c r="X847">
        <v>0.1</v>
      </c>
      <c r="Y847">
        <v>373.74</v>
      </c>
      <c r="Z847">
        <v>0</v>
      </c>
      <c r="AA847">
        <v>0</v>
      </c>
      <c r="AB847">
        <v>0</v>
      </c>
      <c r="AC847">
        <v>0</v>
      </c>
      <c r="AD847">
        <v>1</v>
      </c>
      <c r="AE847">
        <v>0</v>
      </c>
      <c r="AF847" t="s">
        <v>135</v>
      </c>
      <c r="AG847">
        <v>0</v>
      </c>
      <c r="AH847">
        <v>2</v>
      </c>
      <c r="AI847">
        <v>448998444</v>
      </c>
      <c r="AJ847">
        <v>836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</row>
    <row r="848" spans="1:44" x14ac:dyDescent="0.2">
      <c r="A848">
        <f>ROW(Source!A587)</f>
        <v>587</v>
      </c>
      <c r="B848">
        <v>448998457</v>
      </c>
      <c r="C848">
        <v>448998438</v>
      </c>
      <c r="D848">
        <v>277876796</v>
      </c>
      <c r="E848">
        <v>1</v>
      </c>
      <c r="F848">
        <v>1</v>
      </c>
      <c r="G848">
        <v>1</v>
      </c>
      <c r="H848">
        <v>3</v>
      </c>
      <c r="I848" t="s">
        <v>1716</v>
      </c>
      <c r="J848" t="s">
        <v>1717</v>
      </c>
      <c r="K848" t="s">
        <v>1718</v>
      </c>
      <c r="L848">
        <v>1346</v>
      </c>
      <c r="N848">
        <v>1009</v>
      </c>
      <c r="O848" t="s">
        <v>441</v>
      </c>
      <c r="P848" t="s">
        <v>441</v>
      </c>
      <c r="Q848">
        <v>1</v>
      </c>
      <c r="X848">
        <v>0.2</v>
      </c>
      <c r="Y848">
        <v>53.98</v>
      </c>
      <c r="Z848">
        <v>0</v>
      </c>
      <c r="AA848">
        <v>0</v>
      </c>
      <c r="AB848">
        <v>0</v>
      </c>
      <c r="AC848">
        <v>0</v>
      </c>
      <c r="AD848">
        <v>1</v>
      </c>
      <c r="AE848">
        <v>0</v>
      </c>
      <c r="AF848" t="s">
        <v>135</v>
      </c>
      <c r="AG848">
        <v>0</v>
      </c>
      <c r="AH848">
        <v>2</v>
      </c>
      <c r="AI848">
        <v>448998445</v>
      </c>
      <c r="AJ848">
        <v>837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</row>
    <row r="849" spans="1:44" x14ac:dyDescent="0.2">
      <c r="A849">
        <f>ROW(Source!A587)</f>
        <v>587</v>
      </c>
      <c r="B849">
        <v>448998458</v>
      </c>
      <c r="C849">
        <v>448998438</v>
      </c>
      <c r="D849">
        <v>277881812</v>
      </c>
      <c r="E849">
        <v>1</v>
      </c>
      <c r="F849">
        <v>1</v>
      </c>
      <c r="G849">
        <v>1</v>
      </c>
      <c r="H849">
        <v>3</v>
      </c>
      <c r="I849" t="s">
        <v>1661</v>
      </c>
      <c r="J849" t="s">
        <v>1662</v>
      </c>
      <c r="K849" t="s">
        <v>1663</v>
      </c>
      <c r="L849">
        <v>1346</v>
      </c>
      <c r="N849">
        <v>1009</v>
      </c>
      <c r="O849" t="s">
        <v>441</v>
      </c>
      <c r="P849" t="s">
        <v>441</v>
      </c>
      <c r="Q849">
        <v>1</v>
      </c>
      <c r="X849">
        <v>0.2</v>
      </c>
      <c r="Y849">
        <v>899.56</v>
      </c>
      <c r="Z849">
        <v>0</v>
      </c>
      <c r="AA849">
        <v>0</v>
      </c>
      <c r="AB849">
        <v>0</v>
      </c>
      <c r="AC849">
        <v>0</v>
      </c>
      <c r="AD849">
        <v>1</v>
      </c>
      <c r="AE849">
        <v>0</v>
      </c>
      <c r="AF849" t="s">
        <v>135</v>
      </c>
      <c r="AG849">
        <v>0</v>
      </c>
      <c r="AH849">
        <v>2</v>
      </c>
      <c r="AI849">
        <v>448998446</v>
      </c>
      <c r="AJ849">
        <v>838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</row>
    <row r="850" spans="1:44" x14ac:dyDescent="0.2">
      <c r="A850">
        <f>ROW(Source!A587)</f>
        <v>587</v>
      </c>
      <c r="B850">
        <v>448998459</v>
      </c>
      <c r="C850">
        <v>448998438</v>
      </c>
      <c r="D850">
        <v>277896341</v>
      </c>
      <c r="E850">
        <v>1</v>
      </c>
      <c r="F850">
        <v>1</v>
      </c>
      <c r="G850">
        <v>1</v>
      </c>
      <c r="H850">
        <v>3</v>
      </c>
      <c r="I850" t="s">
        <v>1719</v>
      </c>
      <c r="J850" t="s">
        <v>1720</v>
      </c>
      <c r="K850" t="s">
        <v>1721</v>
      </c>
      <c r="L850">
        <v>1348</v>
      </c>
      <c r="N850">
        <v>1009</v>
      </c>
      <c r="O850" t="s">
        <v>83</v>
      </c>
      <c r="P850" t="s">
        <v>83</v>
      </c>
      <c r="Q850">
        <v>1000</v>
      </c>
      <c r="X850">
        <v>2.0000000000000002E-5</v>
      </c>
      <c r="Y850">
        <v>337045.54</v>
      </c>
      <c r="Z850">
        <v>0</v>
      </c>
      <c r="AA850">
        <v>0</v>
      </c>
      <c r="AB850">
        <v>0</v>
      </c>
      <c r="AC850">
        <v>0</v>
      </c>
      <c r="AD850">
        <v>1</v>
      </c>
      <c r="AE850">
        <v>0</v>
      </c>
      <c r="AF850" t="s">
        <v>135</v>
      </c>
      <c r="AG850">
        <v>0</v>
      </c>
      <c r="AH850">
        <v>2</v>
      </c>
      <c r="AI850">
        <v>448998447</v>
      </c>
      <c r="AJ850">
        <v>839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</row>
    <row r="851" spans="1:44" x14ac:dyDescent="0.2">
      <c r="A851">
        <f>ROW(Source!A587)</f>
        <v>587</v>
      </c>
      <c r="B851">
        <v>448998460</v>
      </c>
      <c r="C851">
        <v>448998438</v>
      </c>
      <c r="D851">
        <v>277896389</v>
      </c>
      <c r="E851">
        <v>1</v>
      </c>
      <c r="F851">
        <v>1</v>
      </c>
      <c r="G851">
        <v>1</v>
      </c>
      <c r="H851">
        <v>3</v>
      </c>
      <c r="I851" t="s">
        <v>1722</v>
      </c>
      <c r="J851" t="s">
        <v>1723</v>
      </c>
      <c r="K851" t="s">
        <v>1724</v>
      </c>
      <c r="L851">
        <v>1346</v>
      </c>
      <c r="N851">
        <v>1009</v>
      </c>
      <c r="O851" t="s">
        <v>441</v>
      </c>
      <c r="P851" t="s">
        <v>441</v>
      </c>
      <c r="Q851">
        <v>1</v>
      </c>
      <c r="X851">
        <v>0.5</v>
      </c>
      <c r="Y851">
        <v>145.03</v>
      </c>
      <c r="Z851">
        <v>0</v>
      </c>
      <c r="AA851">
        <v>0</v>
      </c>
      <c r="AB851">
        <v>0</v>
      </c>
      <c r="AC851">
        <v>0</v>
      </c>
      <c r="AD851">
        <v>1</v>
      </c>
      <c r="AE851">
        <v>0</v>
      </c>
      <c r="AF851" t="s">
        <v>135</v>
      </c>
      <c r="AG851">
        <v>0</v>
      </c>
      <c r="AH851">
        <v>2</v>
      </c>
      <c r="AI851">
        <v>448998448</v>
      </c>
      <c r="AJ851">
        <v>840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</row>
    <row r="852" spans="1:44" x14ac:dyDescent="0.2">
      <c r="A852">
        <f>ROW(Source!A587)</f>
        <v>587</v>
      </c>
      <c r="B852">
        <v>448998461</v>
      </c>
      <c r="C852">
        <v>448998438</v>
      </c>
      <c r="D852">
        <v>277566433</v>
      </c>
      <c r="E852">
        <v>109</v>
      </c>
      <c r="F852">
        <v>1</v>
      </c>
      <c r="G852">
        <v>1</v>
      </c>
      <c r="H852">
        <v>3</v>
      </c>
      <c r="I852" t="s">
        <v>633</v>
      </c>
      <c r="J852" t="s">
        <v>3</v>
      </c>
      <c r="K852" t="s">
        <v>634</v>
      </c>
      <c r="L852">
        <v>3277935</v>
      </c>
      <c r="N852">
        <v>1013</v>
      </c>
      <c r="O852" t="s">
        <v>635</v>
      </c>
      <c r="P852" t="s">
        <v>635</v>
      </c>
      <c r="Q852">
        <v>1</v>
      </c>
      <c r="X852">
        <v>2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 t="s">
        <v>135</v>
      </c>
      <c r="AG852">
        <v>0</v>
      </c>
      <c r="AH852">
        <v>2</v>
      </c>
      <c r="AI852">
        <v>448998449</v>
      </c>
      <c r="AJ852">
        <v>841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</row>
    <row r="853" spans="1:44" x14ac:dyDescent="0.2">
      <c r="A853">
        <f>ROW(Source!A587)</f>
        <v>587</v>
      </c>
      <c r="B853">
        <v>448998462</v>
      </c>
      <c r="C853">
        <v>448998438</v>
      </c>
      <c r="D853">
        <v>277566436</v>
      </c>
      <c r="E853">
        <v>109</v>
      </c>
      <c r="F853">
        <v>1</v>
      </c>
      <c r="G853">
        <v>1</v>
      </c>
      <c r="H853">
        <v>3</v>
      </c>
      <c r="I853" t="s">
        <v>725</v>
      </c>
      <c r="J853" t="s">
        <v>3</v>
      </c>
      <c r="K853" t="s">
        <v>726</v>
      </c>
      <c r="L853">
        <v>1348</v>
      </c>
      <c r="N853">
        <v>1009</v>
      </c>
      <c r="O853" t="s">
        <v>83</v>
      </c>
      <c r="P853" t="s">
        <v>83</v>
      </c>
      <c r="Q853">
        <v>1000</v>
      </c>
      <c r="X853">
        <v>1.2E-2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 t="s">
        <v>135</v>
      </c>
      <c r="AG853">
        <v>0</v>
      </c>
      <c r="AH853">
        <v>2</v>
      </c>
      <c r="AI853">
        <v>448998450</v>
      </c>
      <c r="AJ853">
        <v>842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</row>
    <row r="854" spans="1:44" x14ac:dyDescent="0.2">
      <c r="A854">
        <f>ROW(Source!A590)</f>
        <v>590</v>
      </c>
      <c r="B854">
        <v>448998476</v>
      </c>
      <c r="C854">
        <v>448998465</v>
      </c>
      <c r="D854">
        <v>277560305</v>
      </c>
      <c r="E854">
        <v>109</v>
      </c>
      <c r="F854">
        <v>1</v>
      </c>
      <c r="G854">
        <v>1</v>
      </c>
      <c r="H854">
        <v>1</v>
      </c>
      <c r="I854" t="s">
        <v>1493</v>
      </c>
      <c r="J854" t="s">
        <v>3</v>
      </c>
      <c r="K854" t="s">
        <v>1592</v>
      </c>
      <c r="L854">
        <v>1191</v>
      </c>
      <c r="N854">
        <v>1013</v>
      </c>
      <c r="O854" t="s">
        <v>1203</v>
      </c>
      <c r="P854" t="s">
        <v>1203</v>
      </c>
      <c r="Q854">
        <v>1</v>
      </c>
      <c r="X854">
        <v>14</v>
      </c>
      <c r="Y854">
        <v>0</v>
      </c>
      <c r="Z854">
        <v>0</v>
      </c>
      <c r="AA854">
        <v>0</v>
      </c>
      <c r="AB854">
        <v>490.51</v>
      </c>
      <c r="AC854">
        <v>0</v>
      </c>
      <c r="AD854">
        <v>1</v>
      </c>
      <c r="AE854">
        <v>1</v>
      </c>
      <c r="AF854" t="s">
        <v>3</v>
      </c>
      <c r="AG854">
        <v>14</v>
      </c>
      <c r="AH854">
        <v>2</v>
      </c>
      <c r="AI854">
        <v>448998466</v>
      </c>
      <c r="AJ854">
        <v>843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</row>
    <row r="855" spans="1:44" x14ac:dyDescent="0.2">
      <c r="A855">
        <f>ROW(Source!A590)</f>
        <v>590</v>
      </c>
      <c r="B855">
        <v>448998477</v>
      </c>
      <c r="C855">
        <v>448998465</v>
      </c>
      <c r="D855">
        <v>277560491</v>
      </c>
      <c r="E855">
        <v>109</v>
      </c>
      <c r="F855">
        <v>1</v>
      </c>
      <c r="G855">
        <v>1</v>
      </c>
      <c r="H855">
        <v>1</v>
      </c>
      <c r="I855" t="s">
        <v>1204</v>
      </c>
      <c r="J855" t="s">
        <v>3</v>
      </c>
      <c r="K855" t="s">
        <v>1205</v>
      </c>
      <c r="L855">
        <v>1191</v>
      </c>
      <c r="N855">
        <v>1013</v>
      </c>
      <c r="O855" t="s">
        <v>1203</v>
      </c>
      <c r="P855" t="s">
        <v>1203</v>
      </c>
      <c r="Q855">
        <v>1</v>
      </c>
      <c r="X855">
        <v>0.7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1</v>
      </c>
      <c r="AE855">
        <v>2</v>
      </c>
      <c r="AF855" t="s">
        <v>3</v>
      </c>
      <c r="AG855">
        <v>0.7</v>
      </c>
      <c r="AH855">
        <v>2</v>
      </c>
      <c r="AI855">
        <v>448998467</v>
      </c>
      <c r="AJ855">
        <v>844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</row>
    <row r="856" spans="1:44" x14ac:dyDescent="0.2">
      <c r="A856">
        <f>ROW(Source!A590)</f>
        <v>590</v>
      </c>
      <c r="B856">
        <v>448998478</v>
      </c>
      <c r="C856">
        <v>448998465</v>
      </c>
      <c r="D856">
        <v>277944840</v>
      </c>
      <c r="E856">
        <v>1</v>
      </c>
      <c r="F856">
        <v>1</v>
      </c>
      <c r="G856">
        <v>1</v>
      </c>
      <c r="H856">
        <v>2</v>
      </c>
      <c r="I856" t="s">
        <v>1364</v>
      </c>
      <c r="J856" t="s">
        <v>1365</v>
      </c>
      <c r="K856" t="s">
        <v>1366</v>
      </c>
      <c r="L856">
        <v>1368</v>
      </c>
      <c r="N856">
        <v>1011</v>
      </c>
      <c r="O856" t="s">
        <v>1100</v>
      </c>
      <c r="P856" t="s">
        <v>1100</v>
      </c>
      <c r="Q856">
        <v>1</v>
      </c>
      <c r="X856">
        <v>0.7</v>
      </c>
      <c r="Y856">
        <v>0</v>
      </c>
      <c r="Z856">
        <v>1558.39</v>
      </c>
      <c r="AA856">
        <v>563.72</v>
      </c>
      <c r="AB856">
        <v>0</v>
      </c>
      <c r="AC856">
        <v>0</v>
      </c>
      <c r="AD856">
        <v>1</v>
      </c>
      <c r="AE856">
        <v>0</v>
      </c>
      <c r="AF856" t="s">
        <v>3</v>
      </c>
      <c r="AG856">
        <v>0.7</v>
      </c>
      <c r="AH856">
        <v>2</v>
      </c>
      <c r="AI856">
        <v>448998468</v>
      </c>
      <c r="AJ856">
        <v>845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</row>
    <row r="857" spans="1:44" x14ac:dyDescent="0.2">
      <c r="A857">
        <f>ROW(Source!A590)</f>
        <v>590</v>
      </c>
      <c r="B857">
        <v>448998479</v>
      </c>
      <c r="C857">
        <v>448998465</v>
      </c>
      <c r="D857">
        <v>277869504</v>
      </c>
      <c r="E857">
        <v>1</v>
      </c>
      <c r="F857">
        <v>1</v>
      </c>
      <c r="G857">
        <v>1</v>
      </c>
      <c r="H857">
        <v>3</v>
      </c>
      <c r="I857" t="s">
        <v>1725</v>
      </c>
      <c r="J857" t="s">
        <v>1726</v>
      </c>
      <c r="K857" t="s">
        <v>1727</v>
      </c>
      <c r="L857">
        <v>1346</v>
      </c>
      <c r="N857">
        <v>1009</v>
      </c>
      <c r="O857" t="s">
        <v>441</v>
      </c>
      <c r="P857" t="s">
        <v>441</v>
      </c>
      <c r="Q857">
        <v>1</v>
      </c>
      <c r="X857">
        <v>0.01</v>
      </c>
      <c r="Y857">
        <v>285.97000000000003</v>
      </c>
      <c r="Z857">
        <v>0</v>
      </c>
      <c r="AA857">
        <v>0</v>
      </c>
      <c r="AB857">
        <v>0</v>
      </c>
      <c r="AC857">
        <v>0</v>
      </c>
      <c r="AD857">
        <v>1</v>
      </c>
      <c r="AE857">
        <v>0</v>
      </c>
      <c r="AF857" t="s">
        <v>135</v>
      </c>
      <c r="AG857">
        <v>0</v>
      </c>
      <c r="AH857">
        <v>2</v>
      </c>
      <c r="AI857">
        <v>448998469</v>
      </c>
      <c r="AJ857">
        <v>846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</row>
    <row r="858" spans="1:44" x14ac:dyDescent="0.2">
      <c r="A858">
        <f>ROW(Source!A590)</f>
        <v>590</v>
      </c>
      <c r="B858">
        <v>448998480</v>
      </c>
      <c r="C858">
        <v>448998465</v>
      </c>
      <c r="D858">
        <v>277869581</v>
      </c>
      <c r="E858">
        <v>1</v>
      </c>
      <c r="F858">
        <v>1</v>
      </c>
      <c r="G858">
        <v>1</v>
      </c>
      <c r="H858">
        <v>3</v>
      </c>
      <c r="I858" t="s">
        <v>1689</v>
      </c>
      <c r="J858" t="s">
        <v>1690</v>
      </c>
      <c r="K858" t="s">
        <v>1691</v>
      </c>
      <c r="L858">
        <v>1346</v>
      </c>
      <c r="N858">
        <v>1009</v>
      </c>
      <c r="O858" t="s">
        <v>441</v>
      </c>
      <c r="P858" t="s">
        <v>441</v>
      </c>
      <c r="Q858">
        <v>1</v>
      </c>
      <c r="X858">
        <v>6.9999999999999999E-4</v>
      </c>
      <c r="Y858">
        <v>373.74</v>
      </c>
      <c r="Z858">
        <v>0</v>
      </c>
      <c r="AA858">
        <v>0</v>
      </c>
      <c r="AB858">
        <v>0</v>
      </c>
      <c r="AC858">
        <v>0</v>
      </c>
      <c r="AD858">
        <v>1</v>
      </c>
      <c r="AE858">
        <v>0</v>
      </c>
      <c r="AF858" t="s">
        <v>135</v>
      </c>
      <c r="AG858">
        <v>0</v>
      </c>
      <c r="AH858">
        <v>2</v>
      </c>
      <c r="AI858">
        <v>448998470</v>
      </c>
      <c r="AJ858">
        <v>847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</row>
    <row r="859" spans="1:44" x14ac:dyDescent="0.2">
      <c r="A859">
        <f>ROW(Source!A590)</f>
        <v>590</v>
      </c>
      <c r="B859">
        <v>448998481</v>
      </c>
      <c r="C859">
        <v>448998465</v>
      </c>
      <c r="D859">
        <v>277881811</v>
      </c>
      <c r="E859">
        <v>1</v>
      </c>
      <c r="F859">
        <v>1</v>
      </c>
      <c r="G859">
        <v>1</v>
      </c>
      <c r="H859">
        <v>3</v>
      </c>
      <c r="I859" t="s">
        <v>1695</v>
      </c>
      <c r="J859" t="s">
        <v>1696</v>
      </c>
      <c r="K859" t="s">
        <v>1697</v>
      </c>
      <c r="L859">
        <v>1346</v>
      </c>
      <c r="N859">
        <v>1009</v>
      </c>
      <c r="O859" t="s">
        <v>441</v>
      </c>
      <c r="P859" t="s">
        <v>441</v>
      </c>
      <c r="Q859">
        <v>1</v>
      </c>
      <c r="X859">
        <v>0.1</v>
      </c>
      <c r="Y859">
        <v>931.11</v>
      </c>
      <c r="Z859">
        <v>0</v>
      </c>
      <c r="AA859">
        <v>0</v>
      </c>
      <c r="AB859">
        <v>0</v>
      </c>
      <c r="AC859">
        <v>0</v>
      </c>
      <c r="AD859">
        <v>1</v>
      </c>
      <c r="AE859">
        <v>0</v>
      </c>
      <c r="AF859" t="s">
        <v>135</v>
      </c>
      <c r="AG859">
        <v>0</v>
      </c>
      <c r="AH859">
        <v>2</v>
      </c>
      <c r="AI859">
        <v>448998471</v>
      </c>
      <c r="AJ859">
        <v>848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</row>
    <row r="860" spans="1:44" x14ac:dyDescent="0.2">
      <c r="A860">
        <f>ROW(Source!A590)</f>
        <v>590</v>
      </c>
      <c r="B860">
        <v>448998482</v>
      </c>
      <c r="C860">
        <v>448998465</v>
      </c>
      <c r="D860">
        <v>277910731</v>
      </c>
      <c r="E860">
        <v>1</v>
      </c>
      <c r="F860">
        <v>1</v>
      </c>
      <c r="G860">
        <v>1</v>
      </c>
      <c r="H860">
        <v>3</v>
      </c>
      <c r="I860" t="s">
        <v>1728</v>
      </c>
      <c r="J860" t="s">
        <v>1729</v>
      </c>
      <c r="K860" t="s">
        <v>1730</v>
      </c>
      <c r="L860">
        <v>1425</v>
      </c>
      <c r="N860">
        <v>1013</v>
      </c>
      <c r="O860" t="s">
        <v>62</v>
      </c>
      <c r="P860" t="s">
        <v>62</v>
      </c>
      <c r="Q860">
        <v>1</v>
      </c>
      <c r="X860">
        <v>0.02</v>
      </c>
      <c r="Y860">
        <v>2094.8200000000002</v>
      </c>
      <c r="Z860">
        <v>0</v>
      </c>
      <c r="AA860">
        <v>0</v>
      </c>
      <c r="AB860">
        <v>0</v>
      </c>
      <c r="AC860">
        <v>0</v>
      </c>
      <c r="AD860">
        <v>1</v>
      </c>
      <c r="AE860">
        <v>0</v>
      </c>
      <c r="AF860" t="s">
        <v>135</v>
      </c>
      <c r="AG860">
        <v>0</v>
      </c>
      <c r="AH860">
        <v>2</v>
      </c>
      <c r="AI860">
        <v>448998472</v>
      </c>
      <c r="AJ860">
        <v>849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</row>
    <row r="861" spans="1:44" x14ac:dyDescent="0.2">
      <c r="A861">
        <f>ROW(Source!A590)</f>
        <v>590</v>
      </c>
      <c r="B861">
        <v>448998483</v>
      </c>
      <c r="C861">
        <v>448998465</v>
      </c>
      <c r="D861">
        <v>277937841</v>
      </c>
      <c r="E861">
        <v>1</v>
      </c>
      <c r="F861">
        <v>1</v>
      </c>
      <c r="G861">
        <v>1</v>
      </c>
      <c r="H861">
        <v>3</v>
      </c>
      <c r="I861" t="s">
        <v>1731</v>
      </c>
      <c r="J861" t="s">
        <v>1732</v>
      </c>
      <c r="K861" t="s">
        <v>1733</v>
      </c>
      <c r="L861">
        <v>1425</v>
      </c>
      <c r="N861">
        <v>1013</v>
      </c>
      <c r="O861" t="s">
        <v>62</v>
      </c>
      <c r="P861" t="s">
        <v>62</v>
      </c>
      <c r="Q861">
        <v>1</v>
      </c>
      <c r="X861">
        <v>0.02</v>
      </c>
      <c r="Y861">
        <v>235.73</v>
      </c>
      <c r="Z861">
        <v>0</v>
      </c>
      <c r="AA861">
        <v>0</v>
      </c>
      <c r="AB861">
        <v>0</v>
      </c>
      <c r="AC861">
        <v>0</v>
      </c>
      <c r="AD861">
        <v>1</v>
      </c>
      <c r="AE861">
        <v>0</v>
      </c>
      <c r="AF861" t="s">
        <v>135</v>
      </c>
      <c r="AG861">
        <v>0</v>
      </c>
      <c r="AH861">
        <v>2</v>
      </c>
      <c r="AI861">
        <v>448998473</v>
      </c>
      <c r="AJ861">
        <v>850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</row>
    <row r="862" spans="1:44" x14ac:dyDescent="0.2">
      <c r="A862">
        <f>ROW(Source!A590)</f>
        <v>590</v>
      </c>
      <c r="B862">
        <v>448998484</v>
      </c>
      <c r="C862">
        <v>448998465</v>
      </c>
      <c r="D862">
        <v>277566433</v>
      </c>
      <c r="E862">
        <v>109</v>
      </c>
      <c r="F862">
        <v>1</v>
      </c>
      <c r="G862">
        <v>1</v>
      </c>
      <c r="H862">
        <v>3</v>
      </c>
      <c r="I862" t="s">
        <v>633</v>
      </c>
      <c r="J862" t="s">
        <v>3</v>
      </c>
      <c r="K862" t="s">
        <v>634</v>
      </c>
      <c r="L862">
        <v>3277935</v>
      </c>
      <c r="N862">
        <v>1013</v>
      </c>
      <c r="O862" t="s">
        <v>635</v>
      </c>
      <c r="P862" t="s">
        <v>635</v>
      </c>
      <c r="Q862">
        <v>1</v>
      </c>
      <c r="X862">
        <v>2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 t="s">
        <v>135</v>
      </c>
      <c r="AG862">
        <v>0</v>
      </c>
      <c r="AH862">
        <v>2</v>
      </c>
      <c r="AI862">
        <v>448998474</v>
      </c>
      <c r="AJ862">
        <v>851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</row>
    <row r="863" spans="1:44" x14ac:dyDescent="0.2">
      <c r="A863">
        <f>ROW(Source!A590)</f>
        <v>590</v>
      </c>
      <c r="B863">
        <v>448998485</v>
      </c>
      <c r="C863">
        <v>448998465</v>
      </c>
      <c r="D863">
        <v>277566436</v>
      </c>
      <c r="E863">
        <v>109</v>
      </c>
      <c r="F863">
        <v>1</v>
      </c>
      <c r="G863">
        <v>1</v>
      </c>
      <c r="H863">
        <v>3</v>
      </c>
      <c r="I863" t="s">
        <v>725</v>
      </c>
      <c r="J863" t="s">
        <v>3</v>
      </c>
      <c r="K863" t="s">
        <v>726</v>
      </c>
      <c r="L863">
        <v>1348</v>
      </c>
      <c r="N863">
        <v>1009</v>
      </c>
      <c r="O863" t="s">
        <v>83</v>
      </c>
      <c r="P863" t="s">
        <v>83</v>
      </c>
      <c r="Q863">
        <v>1000</v>
      </c>
      <c r="X863">
        <v>8.0000000000000002E-3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 t="s">
        <v>135</v>
      </c>
      <c r="AG863">
        <v>0</v>
      </c>
      <c r="AH863">
        <v>2</v>
      </c>
      <c r="AI863">
        <v>448998475</v>
      </c>
      <c r="AJ863">
        <v>852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</row>
    <row r="864" spans="1:44" x14ac:dyDescent="0.2">
      <c r="A864">
        <f>ROW(Source!A593)</f>
        <v>593</v>
      </c>
      <c r="B864">
        <v>448998502</v>
      </c>
      <c r="C864">
        <v>448998494</v>
      </c>
      <c r="D864">
        <v>277560289</v>
      </c>
      <c r="E864">
        <v>109</v>
      </c>
      <c r="F864">
        <v>1</v>
      </c>
      <c r="G864">
        <v>1</v>
      </c>
      <c r="H864">
        <v>1</v>
      </c>
      <c r="I864" t="s">
        <v>1413</v>
      </c>
      <c r="J864" t="s">
        <v>3</v>
      </c>
      <c r="K864" t="s">
        <v>1414</v>
      </c>
      <c r="L864">
        <v>1191</v>
      </c>
      <c r="N864">
        <v>1013</v>
      </c>
      <c r="O864" t="s">
        <v>1203</v>
      </c>
      <c r="P864" t="s">
        <v>1203</v>
      </c>
      <c r="Q864">
        <v>1</v>
      </c>
      <c r="X864">
        <v>8</v>
      </c>
      <c r="Y864">
        <v>0</v>
      </c>
      <c r="Z864">
        <v>0</v>
      </c>
      <c r="AA864">
        <v>0</v>
      </c>
      <c r="AB864">
        <v>463.05</v>
      </c>
      <c r="AC864">
        <v>0</v>
      </c>
      <c r="AD864">
        <v>1</v>
      </c>
      <c r="AE864">
        <v>1</v>
      </c>
      <c r="AF864" t="s">
        <v>3</v>
      </c>
      <c r="AG864">
        <v>8</v>
      </c>
      <c r="AH864">
        <v>2</v>
      </c>
      <c r="AI864">
        <v>448998495</v>
      </c>
      <c r="AJ864">
        <v>853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</row>
    <row r="865" spans="1:44" x14ac:dyDescent="0.2">
      <c r="A865">
        <f>ROW(Source!A593)</f>
        <v>593</v>
      </c>
      <c r="B865">
        <v>448998503</v>
      </c>
      <c r="C865">
        <v>448998494</v>
      </c>
      <c r="D865">
        <v>277869581</v>
      </c>
      <c r="E865">
        <v>1</v>
      </c>
      <c r="F865">
        <v>1</v>
      </c>
      <c r="G865">
        <v>1</v>
      </c>
      <c r="H865">
        <v>3</v>
      </c>
      <c r="I865" t="s">
        <v>1689</v>
      </c>
      <c r="J865" t="s">
        <v>1690</v>
      </c>
      <c r="K865" t="s">
        <v>1691</v>
      </c>
      <c r="L865">
        <v>1346</v>
      </c>
      <c r="N865">
        <v>1009</v>
      </c>
      <c r="O865" t="s">
        <v>441</v>
      </c>
      <c r="P865" t="s">
        <v>441</v>
      </c>
      <c r="Q865">
        <v>1</v>
      </c>
      <c r="X865">
        <v>5.0000000000000001E-4</v>
      </c>
      <c r="Y865">
        <v>373.74</v>
      </c>
      <c r="Z865">
        <v>0</v>
      </c>
      <c r="AA865">
        <v>0</v>
      </c>
      <c r="AB865">
        <v>0</v>
      </c>
      <c r="AC865">
        <v>0</v>
      </c>
      <c r="AD865">
        <v>1</v>
      </c>
      <c r="AE865">
        <v>0</v>
      </c>
      <c r="AF865" t="s">
        <v>3</v>
      </c>
      <c r="AG865">
        <v>5.0000000000000001E-4</v>
      </c>
      <c r="AH865">
        <v>2</v>
      </c>
      <c r="AI865">
        <v>448998496</v>
      </c>
      <c r="AJ865">
        <v>854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</row>
    <row r="866" spans="1:44" x14ac:dyDescent="0.2">
      <c r="A866">
        <f>ROW(Source!A593)</f>
        <v>593</v>
      </c>
      <c r="B866">
        <v>448998504</v>
      </c>
      <c r="C866">
        <v>448998494</v>
      </c>
      <c r="D866">
        <v>277881811</v>
      </c>
      <c r="E866">
        <v>1</v>
      </c>
      <c r="F866">
        <v>1</v>
      </c>
      <c r="G866">
        <v>1</v>
      </c>
      <c r="H866">
        <v>3</v>
      </c>
      <c r="I866" t="s">
        <v>1695</v>
      </c>
      <c r="J866" t="s">
        <v>1696</v>
      </c>
      <c r="K866" t="s">
        <v>1697</v>
      </c>
      <c r="L866">
        <v>1346</v>
      </c>
      <c r="N866">
        <v>1009</v>
      </c>
      <c r="O866" t="s">
        <v>441</v>
      </c>
      <c r="P866" t="s">
        <v>441</v>
      </c>
      <c r="Q866">
        <v>1</v>
      </c>
      <c r="X866">
        <v>0.01</v>
      </c>
      <c r="Y866">
        <v>931.11</v>
      </c>
      <c r="Z866">
        <v>0</v>
      </c>
      <c r="AA866">
        <v>0</v>
      </c>
      <c r="AB866">
        <v>0</v>
      </c>
      <c r="AC866">
        <v>0</v>
      </c>
      <c r="AD866">
        <v>1</v>
      </c>
      <c r="AE866">
        <v>0</v>
      </c>
      <c r="AF866" t="s">
        <v>3</v>
      </c>
      <c r="AG866">
        <v>0.01</v>
      </c>
      <c r="AH866">
        <v>2</v>
      </c>
      <c r="AI866">
        <v>448998497</v>
      </c>
      <c r="AJ866">
        <v>855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</row>
    <row r="867" spans="1:44" x14ac:dyDescent="0.2">
      <c r="A867">
        <f>ROW(Source!A593)</f>
        <v>593</v>
      </c>
      <c r="B867">
        <v>448998505</v>
      </c>
      <c r="C867">
        <v>448998494</v>
      </c>
      <c r="D867">
        <v>277910731</v>
      </c>
      <c r="E867">
        <v>1</v>
      </c>
      <c r="F867">
        <v>1</v>
      </c>
      <c r="G867">
        <v>1</v>
      </c>
      <c r="H867">
        <v>3</v>
      </c>
      <c r="I867" t="s">
        <v>1728</v>
      </c>
      <c r="J867" t="s">
        <v>1729</v>
      </c>
      <c r="K867" t="s">
        <v>1730</v>
      </c>
      <c r="L867">
        <v>1425</v>
      </c>
      <c r="N867">
        <v>1013</v>
      </c>
      <c r="O867" t="s">
        <v>62</v>
      </c>
      <c r="P867" t="s">
        <v>62</v>
      </c>
      <c r="Q867">
        <v>1</v>
      </c>
      <c r="X867">
        <v>0.02</v>
      </c>
      <c r="Y867">
        <v>2094.8200000000002</v>
      </c>
      <c r="Z867">
        <v>0</v>
      </c>
      <c r="AA867">
        <v>0</v>
      </c>
      <c r="AB867">
        <v>0</v>
      </c>
      <c r="AC867">
        <v>0</v>
      </c>
      <c r="AD867">
        <v>1</v>
      </c>
      <c r="AE867">
        <v>0</v>
      </c>
      <c r="AF867" t="s">
        <v>3</v>
      </c>
      <c r="AG867">
        <v>0.02</v>
      </c>
      <c r="AH867">
        <v>2</v>
      </c>
      <c r="AI867">
        <v>448998498</v>
      </c>
      <c r="AJ867">
        <v>856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</row>
    <row r="868" spans="1:44" x14ac:dyDescent="0.2">
      <c r="A868">
        <f>ROW(Source!A593)</f>
        <v>593</v>
      </c>
      <c r="B868">
        <v>448998506</v>
      </c>
      <c r="C868">
        <v>448998494</v>
      </c>
      <c r="D868">
        <v>277937841</v>
      </c>
      <c r="E868">
        <v>1</v>
      </c>
      <c r="F868">
        <v>1</v>
      </c>
      <c r="G868">
        <v>1</v>
      </c>
      <c r="H868">
        <v>3</v>
      </c>
      <c r="I868" t="s">
        <v>1731</v>
      </c>
      <c r="J868" t="s">
        <v>1732</v>
      </c>
      <c r="K868" t="s">
        <v>1733</v>
      </c>
      <c r="L868">
        <v>1425</v>
      </c>
      <c r="N868">
        <v>1013</v>
      </c>
      <c r="O868" t="s">
        <v>62</v>
      </c>
      <c r="P868" t="s">
        <v>62</v>
      </c>
      <c r="Q868">
        <v>1</v>
      </c>
      <c r="X868">
        <v>0.02</v>
      </c>
      <c r="Y868">
        <v>235.73</v>
      </c>
      <c r="Z868">
        <v>0</v>
      </c>
      <c r="AA868">
        <v>0</v>
      </c>
      <c r="AB868">
        <v>0</v>
      </c>
      <c r="AC868">
        <v>0</v>
      </c>
      <c r="AD868">
        <v>1</v>
      </c>
      <c r="AE868">
        <v>0</v>
      </c>
      <c r="AF868" t="s">
        <v>3</v>
      </c>
      <c r="AG868">
        <v>0.02</v>
      </c>
      <c r="AH868">
        <v>2</v>
      </c>
      <c r="AI868">
        <v>448998499</v>
      </c>
      <c r="AJ868">
        <v>857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</row>
    <row r="869" spans="1:44" x14ac:dyDescent="0.2">
      <c r="A869">
        <f>ROW(Source!A593)</f>
        <v>593</v>
      </c>
      <c r="B869">
        <v>448998507</v>
      </c>
      <c r="C869">
        <v>448998494</v>
      </c>
      <c r="D869">
        <v>277566433</v>
      </c>
      <c r="E869">
        <v>109</v>
      </c>
      <c r="F869">
        <v>1</v>
      </c>
      <c r="G869">
        <v>1</v>
      </c>
      <c r="H869">
        <v>3</v>
      </c>
      <c r="I869" t="s">
        <v>633</v>
      </c>
      <c r="J869" t="s">
        <v>3</v>
      </c>
      <c r="K869" t="s">
        <v>634</v>
      </c>
      <c r="L869">
        <v>3277935</v>
      </c>
      <c r="N869">
        <v>1013</v>
      </c>
      <c r="O869" t="s">
        <v>635</v>
      </c>
      <c r="P869" t="s">
        <v>635</v>
      </c>
      <c r="Q869">
        <v>1</v>
      </c>
      <c r="X869">
        <v>2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 t="s">
        <v>3</v>
      </c>
      <c r="AG869">
        <v>2</v>
      </c>
      <c r="AH869">
        <v>2</v>
      </c>
      <c r="AI869">
        <v>448998500</v>
      </c>
      <c r="AJ869">
        <v>858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</row>
    <row r="870" spans="1:44" x14ac:dyDescent="0.2">
      <c r="A870">
        <f>ROW(Source!A593)</f>
        <v>593</v>
      </c>
      <c r="B870">
        <v>448998508</v>
      </c>
      <c r="C870">
        <v>448998494</v>
      </c>
      <c r="D870">
        <v>277566436</v>
      </c>
      <c r="E870">
        <v>109</v>
      </c>
      <c r="F870">
        <v>1</v>
      </c>
      <c r="G870">
        <v>1</v>
      </c>
      <c r="H870">
        <v>3</v>
      </c>
      <c r="I870" t="s">
        <v>725</v>
      </c>
      <c r="J870" t="s">
        <v>3</v>
      </c>
      <c r="K870" t="s">
        <v>726</v>
      </c>
      <c r="L870">
        <v>1348</v>
      </c>
      <c r="N870">
        <v>1009</v>
      </c>
      <c r="O870" t="s">
        <v>83</v>
      </c>
      <c r="P870" t="s">
        <v>83</v>
      </c>
      <c r="Q870">
        <v>1000</v>
      </c>
      <c r="X870">
        <v>3.4000000000000002E-2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 t="s">
        <v>3</v>
      </c>
      <c r="AG870">
        <v>3.4000000000000002E-2</v>
      </c>
      <c r="AH870">
        <v>2</v>
      </c>
      <c r="AI870">
        <v>448998501</v>
      </c>
      <c r="AJ870">
        <v>859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</row>
    <row r="871" spans="1:44" x14ac:dyDescent="0.2">
      <c r="A871">
        <f>ROW(Source!A596)</f>
        <v>596</v>
      </c>
      <c r="B871">
        <v>448998515</v>
      </c>
      <c r="C871">
        <v>448998511</v>
      </c>
      <c r="D871">
        <v>277560307</v>
      </c>
      <c r="E871">
        <v>109</v>
      </c>
      <c r="F871">
        <v>1</v>
      </c>
      <c r="G871">
        <v>1</v>
      </c>
      <c r="H871">
        <v>1</v>
      </c>
      <c r="I871" t="s">
        <v>1233</v>
      </c>
      <c r="J871" t="s">
        <v>3</v>
      </c>
      <c r="K871" t="s">
        <v>1234</v>
      </c>
      <c r="L871">
        <v>1191</v>
      </c>
      <c r="N871">
        <v>1013</v>
      </c>
      <c r="O871" t="s">
        <v>1203</v>
      </c>
      <c r="P871" t="s">
        <v>1203</v>
      </c>
      <c r="Q871">
        <v>1</v>
      </c>
      <c r="X871">
        <v>45.62</v>
      </c>
      <c r="Y871">
        <v>0</v>
      </c>
      <c r="Z871">
        <v>0</v>
      </c>
      <c r="AA871">
        <v>0</v>
      </c>
      <c r="AB871">
        <v>497.83</v>
      </c>
      <c r="AC871">
        <v>0</v>
      </c>
      <c r="AD871">
        <v>1</v>
      </c>
      <c r="AE871">
        <v>1</v>
      </c>
      <c r="AF871" t="s">
        <v>321</v>
      </c>
      <c r="AG871">
        <v>13.685999999999998</v>
      </c>
      <c r="AH871">
        <v>2</v>
      </c>
      <c r="AI871">
        <v>448998512</v>
      </c>
      <c r="AJ871">
        <v>860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</row>
    <row r="872" spans="1:44" x14ac:dyDescent="0.2">
      <c r="A872">
        <f>ROW(Source!A596)</f>
        <v>596</v>
      </c>
      <c r="B872">
        <v>448998516</v>
      </c>
      <c r="C872">
        <v>448998511</v>
      </c>
      <c r="D872">
        <v>277560491</v>
      </c>
      <c r="E872">
        <v>109</v>
      </c>
      <c r="F872">
        <v>1</v>
      </c>
      <c r="G872">
        <v>1</v>
      </c>
      <c r="H872">
        <v>1</v>
      </c>
      <c r="I872" t="s">
        <v>1204</v>
      </c>
      <c r="J872" t="s">
        <v>3</v>
      </c>
      <c r="K872" t="s">
        <v>1205</v>
      </c>
      <c r="L872">
        <v>1191</v>
      </c>
      <c r="N872">
        <v>1013</v>
      </c>
      <c r="O872" t="s">
        <v>1203</v>
      </c>
      <c r="P872" t="s">
        <v>1203</v>
      </c>
      <c r="Q872">
        <v>1</v>
      </c>
      <c r="X872">
        <v>0.01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1</v>
      </c>
      <c r="AE872">
        <v>2</v>
      </c>
      <c r="AF872" t="s">
        <v>321</v>
      </c>
      <c r="AG872">
        <v>3.0000000000000001E-3</v>
      </c>
      <c r="AH872">
        <v>2</v>
      </c>
      <c r="AI872">
        <v>448998513</v>
      </c>
      <c r="AJ872">
        <v>861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</row>
    <row r="873" spans="1:44" x14ac:dyDescent="0.2">
      <c r="A873">
        <f>ROW(Source!A596)</f>
        <v>596</v>
      </c>
      <c r="B873">
        <v>448998517</v>
      </c>
      <c r="C873">
        <v>448998511</v>
      </c>
      <c r="D873">
        <v>277945805</v>
      </c>
      <c r="E873">
        <v>1</v>
      </c>
      <c r="F873">
        <v>1</v>
      </c>
      <c r="G873">
        <v>1</v>
      </c>
      <c r="H873">
        <v>2</v>
      </c>
      <c r="I873" t="s">
        <v>1206</v>
      </c>
      <c r="J873" t="s">
        <v>1207</v>
      </c>
      <c r="K873" t="s">
        <v>1208</v>
      </c>
      <c r="L873">
        <v>1368</v>
      </c>
      <c r="N873">
        <v>1011</v>
      </c>
      <c r="O873" t="s">
        <v>1100</v>
      </c>
      <c r="P873" t="s">
        <v>1100</v>
      </c>
      <c r="Q873">
        <v>1</v>
      </c>
      <c r="X873">
        <v>0.01</v>
      </c>
      <c r="Y873">
        <v>0</v>
      </c>
      <c r="Z873">
        <v>477.92</v>
      </c>
      <c r="AA873">
        <v>490.51</v>
      </c>
      <c r="AB873">
        <v>0</v>
      </c>
      <c r="AC873">
        <v>0</v>
      </c>
      <c r="AD873">
        <v>1</v>
      </c>
      <c r="AE873">
        <v>0</v>
      </c>
      <c r="AF873" t="s">
        <v>321</v>
      </c>
      <c r="AG873">
        <v>3.0000000000000001E-3</v>
      </c>
      <c r="AH873">
        <v>2</v>
      </c>
      <c r="AI873">
        <v>448998514</v>
      </c>
      <c r="AJ873">
        <v>862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</row>
    <row r="874" spans="1:44" x14ac:dyDescent="0.2">
      <c r="A874">
        <f>ROW(Source!A596)</f>
        <v>596</v>
      </c>
      <c r="B874">
        <v>448998518</v>
      </c>
      <c r="C874">
        <v>448998511</v>
      </c>
      <c r="D874">
        <v>277566433</v>
      </c>
      <c r="E874">
        <v>109</v>
      </c>
      <c r="F874">
        <v>1</v>
      </c>
      <c r="G874">
        <v>1</v>
      </c>
      <c r="H874">
        <v>3</v>
      </c>
      <c r="I874" t="s">
        <v>633</v>
      </c>
      <c r="J874" t="s">
        <v>3</v>
      </c>
      <c r="K874" t="s">
        <v>634</v>
      </c>
      <c r="L874">
        <v>3277935</v>
      </c>
      <c r="N874">
        <v>1013</v>
      </c>
      <c r="O874" t="s">
        <v>635</v>
      </c>
      <c r="P874" t="s">
        <v>635</v>
      </c>
      <c r="Q874">
        <v>1</v>
      </c>
      <c r="X874">
        <v>2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 t="s">
        <v>98</v>
      </c>
      <c r="AG874">
        <v>0</v>
      </c>
      <c r="AH874">
        <v>3</v>
      </c>
      <c r="AI874">
        <v>-1</v>
      </c>
      <c r="AJ874" t="s">
        <v>3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</row>
    <row r="875" spans="1:44" x14ac:dyDescent="0.2">
      <c r="A875">
        <f>ROW(Source!A597)</f>
        <v>597</v>
      </c>
      <c r="B875">
        <v>448998523</v>
      </c>
      <c r="C875">
        <v>448998519</v>
      </c>
      <c r="D875">
        <v>277560307</v>
      </c>
      <c r="E875">
        <v>109</v>
      </c>
      <c r="F875">
        <v>1</v>
      </c>
      <c r="G875">
        <v>1</v>
      </c>
      <c r="H875">
        <v>1</v>
      </c>
      <c r="I875" t="s">
        <v>1233</v>
      </c>
      <c r="J875" t="s">
        <v>3</v>
      </c>
      <c r="K875" t="s">
        <v>1234</v>
      </c>
      <c r="L875">
        <v>1191</v>
      </c>
      <c r="N875">
        <v>1013</v>
      </c>
      <c r="O875" t="s">
        <v>1203</v>
      </c>
      <c r="P875" t="s">
        <v>1203</v>
      </c>
      <c r="Q875">
        <v>1</v>
      </c>
      <c r="X875">
        <v>45.62</v>
      </c>
      <c r="Y875">
        <v>0</v>
      </c>
      <c r="Z875">
        <v>0</v>
      </c>
      <c r="AA875">
        <v>0</v>
      </c>
      <c r="AB875">
        <v>497.83</v>
      </c>
      <c r="AC875">
        <v>0</v>
      </c>
      <c r="AD875">
        <v>1</v>
      </c>
      <c r="AE875">
        <v>1</v>
      </c>
      <c r="AF875" t="s">
        <v>3</v>
      </c>
      <c r="AG875">
        <v>45.62</v>
      </c>
      <c r="AH875">
        <v>2</v>
      </c>
      <c r="AI875">
        <v>448998520</v>
      </c>
      <c r="AJ875">
        <v>863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</row>
    <row r="876" spans="1:44" x14ac:dyDescent="0.2">
      <c r="A876">
        <f>ROW(Source!A597)</f>
        <v>597</v>
      </c>
      <c r="B876">
        <v>448998524</v>
      </c>
      <c r="C876">
        <v>448998519</v>
      </c>
      <c r="D876">
        <v>277560491</v>
      </c>
      <c r="E876">
        <v>109</v>
      </c>
      <c r="F876">
        <v>1</v>
      </c>
      <c r="G876">
        <v>1</v>
      </c>
      <c r="H876">
        <v>1</v>
      </c>
      <c r="I876" t="s">
        <v>1204</v>
      </c>
      <c r="J876" t="s">
        <v>3</v>
      </c>
      <c r="K876" t="s">
        <v>1205</v>
      </c>
      <c r="L876">
        <v>1191</v>
      </c>
      <c r="N876">
        <v>1013</v>
      </c>
      <c r="O876" t="s">
        <v>1203</v>
      </c>
      <c r="P876" t="s">
        <v>1203</v>
      </c>
      <c r="Q876">
        <v>1</v>
      </c>
      <c r="X876">
        <v>0.01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1</v>
      </c>
      <c r="AE876">
        <v>2</v>
      </c>
      <c r="AF876" t="s">
        <v>3</v>
      </c>
      <c r="AG876">
        <v>0.01</v>
      </c>
      <c r="AH876">
        <v>2</v>
      </c>
      <c r="AI876">
        <v>448998521</v>
      </c>
      <c r="AJ876">
        <v>864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</row>
    <row r="877" spans="1:44" x14ac:dyDescent="0.2">
      <c r="A877">
        <f>ROW(Source!A597)</f>
        <v>597</v>
      </c>
      <c r="B877">
        <v>448998525</v>
      </c>
      <c r="C877">
        <v>448998519</v>
      </c>
      <c r="D877">
        <v>277945805</v>
      </c>
      <c r="E877">
        <v>1</v>
      </c>
      <c r="F877">
        <v>1</v>
      </c>
      <c r="G877">
        <v>1</v>
      </c>
      <c r="H877">
        <v>2</v>
      </c>
      <c r="I877" t="s">
        <v>1206</v>
      </c>
      <c r="J877" t="s">
        <v>1207</v>
      </c>
      <c r="K877" t="s">
        <v>1208</v>
      </c>
      <c r="L877">
        <v>1368</v>
      </c>
      <c r="N877">
        <v>1011</v>
      </c>
      <c r="O877" t="s">
        <v>1100</v>
      </c>
      <c r="P877" t="s">
        <v>1100</v>
      </c>
      <c r="Q877">
        <v>1</v>
      </c>
      <c r="X877">
        <v>0.01</v>
      </c>
      <c r="Y877">
        <v>0</v>
      </c>
      <c r="Z877">
        <v>477.92</v>
      </c>
      <c r="AA877">
        <v>490.51</v>
      </c>
      <c r="AB877">
        <v>0</v>
      </c>
      <c r="AC877">
        <v>0</v>
      </c>
      <c r="AD877">
        <v>1</v>
      </c>
      <c r="AE877">
        <v>0</v>
      </c>
      <c r="AF877" t="s">
        <v>3</v>
      </c>
      <c r="AG877">
        <v>0.01</v>
      </c>
      <c r="AH877">
        <v>2</v>
      </c>
      <c r="AI877">
        <v>448998522</v>
      </c>
      <c r="AJ877">
        <v>865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</row>
    <row r="878" spans="1:44" x14ac:dyDescent="0.2">
      <c r="A878">
        <f>ROW(Source!A597)</f>
        <v>597</v>
      </c>
      <c r="B878">
        <v>448998526</v>
      </c>
      <c r="C878">
        <v>448998519</v>
      </c>
      <c r="D878">
        <v>277566433</v>
      </c>
      <c r="E878">
        <v>109</v>
      </c>
      <c r="F878">
        <v>1</v>
      </c>
      <c r="G878">
        <v>1</v>
      </c>
      <c r="H878">
        <v>3</v>
      </c>
      <c r="I878" t="s">
        <v>633</v>
      </c>
      <c r="J878" t="s">
        <v>3</v>
      </c>
      <c r="K878" t="s">
        <v>634</v>
      </c>
      <c r="L878">
        <v>3277935</v>
      </c>
      <c r="N878">
        <v>1013</v>
      </c>
      <c r="O878" t="s">
        <v>635</v>
      </c>
      <c r="P878" t="s">
        <v>635</v>
      </c>
      <c r="Q878">
        <v>1</v>
      </c>
      <c r="X878">
        <v>2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 t="s">
        <v>135</v>
      </c>
      <c r="AG878">
        <v>0</v>
      </c>
      <c r="AH878">
        <v>3</v>
      </c>
      <c r="AI878">
        <v>-1</v>
      </c>
      <c r="AJ878" t="s">
        <v>3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</row>
    <row r="879" spans="1:44" x14ac:dyDescent="0.2">
      <c r="A879">
        <f>ROW(Source!A598)</f>
        <v>598</v>
      </c>
      <c r="B879">
        <v>448998537</v>
      </c>
      <c r="C879">
        <v>448998527</v>
      </c>
      <c r="D879">
        <v>277560446</v>
      </c>
      <c r="E879">
        <v>109</v>
      </c>
      <c r="F879">
        <v>1</v>
      </c>
      <c r="G879">
        <v>1</v>
      </c>
      <c r="H879">
        <v>1</v>
      </c>
      <c r="I879" t="s">
        <v>1655</v>
      </c>
      <c r="J879" t="s">
        <v>3</v>
      </c>
      <c r="K879" t="s">
        <v>1656</v>
      </c>
      <c r="L879">
        <v>1369</v>
      </c>
      <c r="N879">
        <v>1013</v>
      </c>
      <c r="O879" t="s">
        <v>1450</v>
      </c>
      <c r="P879" t="s">
        <v>1450</v>
      </c>
      <c r="Q879">
        <v>1</v>
      </c>
      <c r="X879">
        <v>0.06</v>
      </c>
      <c r="Y879">
        <v>0</v>
      </c>
      <c r="Z879">
        <v>0</v>
      </c>
      <c r="AA879">
        <v>0</v>
      </c>
      <c r="AB879">
        <v>398.99</v>
      </c>
      <c r="AC879">
        <v>0</v>
      </c>
      <c r="AD879">
        <v>1</v>
      </c>
      <c r="AE879">
        <v>1</v>
      </c>
      <c r="AF879" t="s">
        <v>3</v>
      </c>
      <c r="AG879">
        <v>0.06</v>
      </c>
      <c r="AH879">
        <v>2</v>
      </c>
      <c r="AI879">
        <v>448998528</v>
      </c>
      <c r="AJ879">
        <v>866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</row>
    <row r="880" spans="1:44" x14ac:dyDescent="0.2">
      <c r="A880">
        <f>ROW(Source!A598)</f>
        <v>598</v>
      </c>
      <c r="B880">
        <v>448998538</v>
      </c>
      <c r="C880">
        <v>448998527</v>
      </c>
      <c r="D880">
        <v>277560455</v>
      </c>
      <c r="E880">
        <v>109</v>
      </c>
      <c r="F880">
        <v>1</v>
      </c>
      <c r="G880">
        <v>1</v>
      </c>
      <c r="H880">
        <v>1</v>
      </c>
      <c r="I880" t="s">
        <v>1657</v>
      </c>
      <c r="J880" t="s">
        <v>3</v>
      </c>
      <c r="K880" t="s">
        <v>1658</v>
      </c>
      <c r="L880">
        <v>1369</v>
      </c>
      <c r="N880">
        <v>1013</v>
      </c>
      <c r="O880" t="s">
        <v>1450</v>
      </c>
      <c r="P880" t="s">
        <v>1450</v>
      </c>
      <c r="Q880">
        <v>1</v>
      </c>
      <c r="X880">
        <v>12.29</v>
      </c>
      <c r="Y880">
        <v>0</v>
      </c>
      <c r="Z880">
        <v>0</v>
      </c>
      <c r="AA880">
        <v>0</v>
      </c>
      <c r="AB880">
        <v>563.72</v>
      </c>
      <c r="AC880">
        <v>0</v>
      </c>
      <c r="AD880">
        <v>1</v>
      </c>
      <c r="AE880">
        <v>1</v>
      </c>
      <c r="AF880" t="s">
        <v>3</v>
      </c>
      <c r="AG880">
        <v>12.29</v>
      </c>
      <c r="AH880">
        <v>2</v>
      </c>
      <c r="AI880">
        <v>448998529</v>
      </c>
      <c r="AJ880">
        <v>867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</row>
    <row r="881" spans="1:44" x14ac:dyDescent="0.2">
      <c r="A881">
        <f>ROW(Source!A598)</f>
        <v>598</v>
      </c>
      <c r="B881">
        <v>448998539</v>
      </c>
      <c r="C881">
        <v>448998527</v>
      </c>
      <c r="D881">
        <v>277560459</v>
      </c>
      <c r="E881">
        <v>109</v>
      </c>
      <c r="F881">
        <v>1</v>
      </c>
      <c r="G881">
        <v>1</v>
      </c>
      <c r="H881">
        <v>1</v>
      </c>
      <c r="I881" t="s">
        <v>1659</v>
      </c>
      <c r="J881" t="s">
        <v>3</v>
      </c>
      <c r="K881" t="s">
        <v>1660</v>
      </c>
      <c r="L881">
        <v>1369</v>
      </c>
      <c r="N881">
        <v>1013</v>
      </c>
      <c r="O881" t="s">
        <v>1450</v>
      </c>
      <c r="P881" t="s">
        <v>1450</v>
      </c>
      <c r="Q881">
        <v>1</v>
      </c>
      <c r="X881">
        <v>12.29</v>
      </c>
      <c r="Y881">
        <v>0</v>
      </c>
      <c r="Z881">
        <v>0</v>
      </c>
      <c r="AA881">
        <v>0</v>
      </c>
      <c r="AB881">
        <v>658.89</v>
      </c>
      <c r="AC881">
        <v>0</v>
      </c>
      <c r="AD881">
        <v>1</v>
      </c>
      <c r="AE881">
        <v>1</v>
      </c>
      <c r="AF881" t="s">
        <v>3</v>
      </c>
      <c r="AG881">
        <v>12.29</v>
      </c>
      <c r="AH881">
        <v>2</v>
      </c>
      <c r="AI881">
        <v>448998530</v>
      </c>
      <c r="AJ881">
        <v>868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</row>
    <row r="882" spans="1:44" x14ac:dyDescent="0.2">
      <c r="A882">
        <f>ROW(Source!A598)</f>
        <v>598</v>
      </c>
      <c r="B882">
        <v>448998540</v>
      </c>
      <c r="C882">
        <v>448998527</v>
      </c>
      <c r="D882">
        <v>277560491</v>
      </c>
      <c r="E882">
        <v>109</v>
      </c>
      <c r="F882">
        <v>1</v>
      </c>
      <c r="G882">
        <v>1</v>
      </c>
      <c r="H882">
        <v>1</v>
      </c>
      <c r="I882" t="s">
        <v>1204</v>
      </c>
      <c r="J882" t="s">
        <v>3</v>
      </c>
      <c r="K882" t="s">
        <v>1205</v>
      </c>
      <c r="L882">
        <v>1191</v>
      </c>
      <c r="N882">
        <v>1013</v>
      </c>
      <c r="O882" t="s">
        <v>1203</v>
      </c>
      <c r="P882" t="s">
        <v>1203</v>
      </c>
      <c r="Q882">
        <v>1</v>
      </c>
      <c r="X882">
        <v>0.02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1</v>
      </c>
      <c r="AE882">
        <v>2</v>
      </c>
      <c r="AF882" t="s">
        <v>3</v>
      </c>
      <c r="AG882">
        <v>0.02</v>
      </c>
      <c r="AH882">
        <v>2</v>
      </c>
      <c r="AI882">
        <v>448998531</v>
      </c>
      <c r="AJ882">
        <v>869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</row>
    <row r="883" spans="1:44" x14ac:dyDescent="0.2">
      <c r="A883">
        <f>ROW(Source!A598)</f>
        <v>598</v>
      </c>
      <c r="B883">
        <v>448998541</v>
      </c>
      <c r="C883">
        <v>448998527</v>
      </c>
      <c r="D883">
        <v>277945805</v>
      </c>
      <c r="E883">
        <v>1</v>
      </c>
      <c r="F883">
        <v>1</v>
      </c>
      <c r="G883">
        <v>1</v>
      </c>
      <c r="H883">
        <v>2</v>
      </c>
      <c r="I883" t="s">
        <v>1206</v>
      </c>
      <c r="J883" t="s">
        <v>1207</v>
      </c>
      <c r="K883" t="s">
        <v>1208</v>
      </c>
      <c r="L883">
        <v>1368</v>
      </c>
      <c r="N883">
        <v>1011</v>
      </c>
      <c r="O883" t="s">
        <v>1100</v>
      </c>
      <c r="P883" t="s">
        <v>1100</v>
      </c>
      <c r="Q883">
        <v>1</v>
      </c>
      <c r="X883">
        <v>0.02</v>
      </c>
      <c r="Y883">
        <v>0</v>
      </c>
      <c r="Z883">
        <v>477.92</v>
      </c>
      <c r="AA883">
        <v>490.51</v>
      </c>
      <c r="AB883">
        <v>0</v>
      </c>
      <c r="AC883">
        <v>0</v>
      </c>
      <c r="AD883">
        <v>1</v>
      </c>
      <c r="AE883">
        <v>0</v>
      </c>
      <c r="AF883" t="s">
        <v>3</v>
      </c>
      <c r="AG883">
        <v>0.02</v>
      </c>
      <c r="AH883">
        <v>2</v>
      </c>
      <c r="AI883">
        <v>448998532</v>
      </c>
      <c r="AJ883">
        <v>870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</row>
    <row r="884" spans="1:44" x14ac:dyDescent="0.2">
      <c r="A884">
        <f>ROW(Source!A598)</f>
        <v>598</v>
      </c>
      <c r="B884">
        <v>448998542</v>
      </c>
      <c r="C884">
        <v>448998527</v>
      </c>
      <c r="D884">
        <v>277865475</v>
      </c>
      <c r="E884">
        <v>1</v>
      </c>
      <c r="F884">
        <v>1</v>
      </c>
      <c r="G884">
        <v>1</v>
      </c>
      <c r="H884">
        <v>3</v>
      </c>
      <c r="I884" t="s">
        <v>1210</v>
      </c>
      <c r="J884" t="s">
        <v>1211</v>
      </c>
      <c r="K884" t="s">
        <v>1212</v>
      </c>
      <c r="L884">
        <v>1383</v>
      </c>
      <c r="N884">
        <v>1013</v>
      </c>
      <c r="O884" t="s">
        <v>1213</v>
      </c>
      <c r="P884" t="s">
        <v>1213</v>
      </c>
      <c r="Q884">
        <v>1</v>
      </c>
      <c r="X884">
        <v>0.68</v>
      </c>
      <c r="Y884">
        <v>5.89</v>
      </c>
      <c r="Z884">
        <v>0</v>
      </c>
      <c r="AA884">
        <v>0</v>
      </c>
      <c r="AB884">
        <v>0</v>
      </c>
      <c r="AC884">
        <v>0</v>
      </c>
      <c r="AD884">
        <v>1</v>
      </c>
      <c r="AE884">
        <v>0</v>
      </c>
      <c r="AF884" t="s">
        <v>135</v>
      </c>
      <c r="AG884">
        <v>0</v>
      </c>
      <c r="AH884">
        <v>2</v>
      </c>
      <c r="AI884">
        <v>448998533</v>
      </c>
      <c r="AJ884">
        <v>871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</row>
    <row r="885" spans="1:44" x14ac:dyDescent="0.2">
      <c r="A885">
        <f>ROW(Source!A598)</f>
        <v>598</v>
      </c>
      <c r="B885">
        <v>448998543</v>
      </c>
      <c r="C885">
        <v>448998527</v>
      </c>
      <c r="D885">
        <v>277867841</v>
      </c>
      <c r="E885">
        <v>1</v>
      </c>
      <c r="F885">
        <v>1</v>
      </c>
      <c r="G885">
        <v>1</v>
      </c>
      <c r="H885">
        <v>3</v>
      </c>
      <c r="I885" t="s">
        <v>1734</v>
      </c>
      <c r="J885" t="s">
        <v>1735</v>
      </c>
      <c r="K885" t="s">
        <v>1736</v>
      </c>
      <c r="L885">
        <v>1425</v>
      </c>
      <c r="N885">
        <v>1013</v>
      </c>
      <c r="O885" t="s">
        <v>62</v>
      </c>
      <c r="P885" t="s">
        <v>62</v>
      </c>
      <c r="Q885">
        <v>1</v>
      </c>
      <c r="X885">
        <v>0.4</v>
      </c>
      <c r="Y885">
        <v>170.67</v>
      </c>
      <c r="Z885">
        <v>0</v>
      </c>
      <c r="AA885">
        <v>0</v>
      </c>
      <c r="AB885">
        <v>0</v>
      </c>
      <c r="AC885">
        <v>0</v>
      </c>
      <c r="AD885">
        <v>1</v>
      </c>
      <c r="AE885">
        <v>0</v>
      </c>
      <c r="AF885" t="s">
        <v>135</v>
      </c>
      <c r="AG885">
        <v>0</v>
      </c>
      <c r="AH885">
        <v>2</v>
      </c>
      <c r="AI885">
        <v>448998534</v>
      </c>
      <c r="AJ885">
        <v>872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</row>
    <row r="886" spans="1:44" x14ac:dyDescent="0.2">
      <c r="A886">
        <f>ROW(Source!A598)</f>
        <v>598</v>
      </c>
      <c r="B886">
        <v>448998544</v>
      </c>
      <c r="C886">
        <v>448998527</v>
      </c>
      <c r="D886">
        <v>277868413</v>
      </c>
      <c r="E886">
        <v>1</v>
      </c>
      <c r="F886">
        <v>1</v>
      </c>
      <c r="G886">
        <v>1</v>
      </c>
      <c r="H886">
        <v>3</v>
      </c>
      <c r="I886" t="s">
        <v>1737</v>
      </c>
      <c r="J886" t="s">
        <v>1738</v>
      </c>
      <c r="K886" t="s">
        <v>1739</v>
      </c>
      <c r="L886">
        <v>1425</v>
      </c>
      <c r="N886">
        <v>1013</v>
      </c>
      <c r="O886" t="s">
        <v>62</v>
      </c>
      <c r="P886" t="s">
        <v>62</v>
      </c>
      <c r="Q886">
        <v>1</v>
      </c>
      <c r="X886">
        <v>0.4</v>
      </c>
      <c r="Y886">
        <v>176.95</v>
      </c>
      <c r="Z886">
        <v>0</v>
      </c>
      <c r="AA886">
        <v>0</v>
      </c>
      <c r="AB886">
        <v>0</v>
      </c>
      <c r="AC886">
        <v>0</v>
      </c>
      <c r="AD886">
        <v>1</v>
      </c>
      <c r="AE886">
        <v>0</v>
      </c>
      <c r="AF886" t="s">
        <v>135</v>
      </c>
      <c r="AG886">
        <v>0</v>
      </c>
      <c r="AH886">
        <v>2</v>
      </c>
      <c r="AI886">
        <v>448998535</v>
      </c>
      <c r="AJ886">
        <v>873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</row>
    <row r="887" spans="1:44" x14ac:dyDescent="0.2">
      <c r="A887">
        <f>ROW(Source!A598)</f>
        <v>598</v>
      </c>
      <c r="B887">
        <v>448998545</v>
      </c>
      <c r="C887">
        <v>448998527</v>
      </c>
      <c r="D887">
        <v>277566433</v>
      </c>
      <c r="E887">
        <v>109</v>
      </c>
      <c r="F887">
        <v>1</v>
      </c>
      <c r="G887">
        <v>1</v>
      </c>
      <c r="H887">
        <v>3</v>
      </c>
      <c r="I887" t="s">
        <v>633</v>
      </c>
      <c r="J887" t="s">
        <v>3</v>
      </c>
      <c r="K887" t="s">
        <v>634</v>
      </c>
      <c r="L887">
        <v>3277935</v>
      </c>
      <c r="N887">
        <v>1013</v>
      </c>
      <c r="O887" t="s">
        <v>635</v>
      </c>
      <c r="P887" t="s">
        <v>635</v>
      </c>
      <c r="Q887">
        <v>1</v>
      </c>
      <c r="X887">
        <v>2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 t="s">
        <v>135</v>
      </c>
      <c r="AG887">
        <v>0</v>
      </c>
      <c r="AH887">
        <v>2</v>
      </c>
      <c r="AI887">
        <v>448998536</v>
      </c>
      <c r="AJ887">
        <v>874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</row>
    <row r="888" spans="1:44" x14ac:dyDescent="0.2">
      <c r="A888">
        <f>ROW(Source!A600)</f>
        <v>600</v>
      </c>
      <c r="B888">
        <v>448998565</v>
      </c>
      <c r="C888">
        <v>448998547</v>
      </c>
      <c r="D888">
        <v>277560343</v>
      </c>
      <c r="E888">
        <v>109</v>
      </c>
      <c r="F888">
        <v>1</v>
      </c>
      <c r="G888">
        <v>1</v>
      </c>
      <c r="H888">
        <v>1</v>
      </c>
      <c r="I888" t="s">
        <v>1433</v>
      </c>
      <c r="J888" t="s">
        <v>3</v>
      </c>
      <c r="K888" t="s">
        <v>1434</v>
      </c>
      <c r="L888">
        <v>1191</v>
      </c>
      <c r="N888">
        <v>1013</v>
      </c>
      <c r="O888" t="s">
        <v>1203</v>
      </c>
      <c r="P888" t="s">
        <v>1203</v>
      </c>
      <c r="Q888">
        <v>1</v>
      </c>
      <c r="X888">
        <v>9.3000000000000007</v>
      </c>
      <c r="Y888">
        <v>0</v>
      </c>
      <c r="Z888">
        <v>0</v>
      </c>
      <c r="AA888">
        <v>0</v>
      </c>
      <c r="AB888">
        <v>563.72</v>
      </c>
      <c r="AC888">
        <v>0</v>
      </c>
      <c r="AD888">
        <v>1</v>
      </c>
      <c r="AE888">
        <v>1</v>
      </c>
      <c r="AF888" t="s">
        <v>3</v>
      </c>
      <c r="AG888">
        <v>9.3000000000000007</v>
      </c>
      <c r="AH888">
        <v>2</v>
      </c>
      <c r="AI888">
        <v>448998548</v>
      </c>
      <c r="AJ888">
        <v>875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</row>
    <row r="889" spans="1:44" x14ac:dyDescent="0.2">
      <c r="A889">
        <f>ROW(Source!A600)</f>
        <v>600</v>
      </c>
      <c r="B889">
        <v>448998566</v>
      </c>
      <c r="C889">
        <v>448998547</v>
      </c>
      <c r="D889">
        <v>277560491</v>
      </c>
      <c r="E889">
        <v>109</v>
      </c>
      <c r="F889">
        <v>1</v>
      </c>
      <c r="G889">
        <v>1</v>
      </c>
      <c r="H889">
        <v>1</v>
      </c>
      <c r="I889" t="s">
        <v>1204</v>
      </c>
      <c r="J889" t="s">
        <v>3</v>
      </c>
      <c r="K889" t="s">
        <v>1205</v>
      </c>
      <c r="L889">
        <v>1191</v>
      </c>
      <c r="N889">
        <v>1013</v>
      </c>
      <c r="O889" t="s">
        <v>1203</v>
      </c>
      <c r="P889" t="s">
        <v>1203</v>
      </c>
      <c r="Q889">
        <v>1</v>
      </c>
      <c r="X889">
        <v>0.4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1</v>
      </c>
      <c r="AE889">
        <v>2</v>
      </c>
      <c r="AF889" t="s">
        <v>3</v>
      </c>
      <c r="AG889">
        <v>0.4</v>
      </c>
      <c r="AH889">
        <v>2</v>
      </c>
      <c r="AI889">
        <v>448998549</v>
      </c>
      <c r="AJ889">
        <v>876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</row>
    <row r="890" spans="1:44" x14ac:dyDescent="0.2">
      <c r="A890">
        <f>ROW(Source!A600)</f>
        <v>600</v>
      </c>
      <c r="B890">
        <v>448998567</v>
      </c>
      <c r="C890">
        <v>448998547</v>
      </c>
      <c r="D890">
        <v>277944840</v>
      </c>
      <c r="E890">
        <v>1</v>
      </c>
      <c r="F890">
        <v>1</v>
      </c>
      <c r="G890">
        <v>1</v>
      </c>
      <c r="H890">
        <v>2</v>
      </c>
      <c r="I890" t="s">
        <v>1364</v>
      </c>
      <c r="J890" t="s">
        <v>1365</v>
      </c>
      <c r="K890" t="s">
        <v>1366</v>
      </c>
      <c r="L890">
        <v>1368</v>
      </c>
      <c r="N890">
        <v>1011</v>
      </c>
      <c r="O890" t="s">
        <v>1100</v>
      </c>
      <c r="P890" t="s">
        <v>1100</v>
      </c>
      <c r="Q890">
        <v>1</v>
      </c>
      <c r="X890">
        <v>0.4</v>
      </c>
      <c r="Y890">
        <v>0</v>
      </c>
      <c r="Z890">
        <v>1558.39</v>
      </c>
      <c r="AA890">
        <v>563.72</v>
      </c>
      <c r="AB890">
        <v>0</v>
      </c>
      <c r="AC890">
        <v>0</v>
      </c>
      <c r="AD890">
        <v>1</v>
      </c>
      <c r="AE890">
        <v>0</v>
      </c>
      <c r="AF890" t="s">
        <v>3</v>
      </c>
      <c r="AG890">
        <v>0.4</v>
      </c>
      <c r="AH890">
        <v>2</v>
      </c>
      <c r="AI890">
        <v>448998550</v>
      </c>
      <c r="AJ890">
        <v>877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</row>
    <row r="891" spans="1:44" x14ac:dyDescent="0.2">
      <c r="A891">
        <f>ROW(Source!A600)</f>
        <v>600</v>
      </c>
      <c r="B891">
        <v>448998568</v>
      </c>
      <c r="C891">
        <v>448998547</v>
      </c>
      <c r="D891">
        <v>277862733</v>
      </c>
      <c r="E891">
        <v>1</v>
      </c>
      <c r="F891">
        <v>1</v>
      </c>
      <c r="G891">
        <v>1</v>
      </c>
      <c r="H891">
        <v>3</v>
      </c>
      <c r="I891" t="s">
        <v>1713</v>
      </c>
      <c r="J891" t="s">
        <v>1714</v>
      </c>
      <c r="K891" t="s">
        <v>1715</v>
      </c>
      <c r="L891">
        <v>1346</v>
      </c>
      <c r="N891">
        <v>1009</v>
      </c>
      <c r="O891" t="s">
        <v>441</v>
      </c>
      <c r="P891" t="s">
        <v>441</v>
      </c>
      <c r="Q891">
        <v>1</v>
      </c>
      <c r="X891">
        <v>0.01</v>
      </c>
      <c r="Y891">
        <v>284.14999999999998</v>
      </c>
      <c r="Z891">
        <v>0</v>
      </c>
      <c r="AA891">
        <v>0</v>
      </c>
      <c r="AB891">
        <v>0</v>
      </c>
      <c r="AC891">
        <v>0</v>
      </c>
      <c r="AD891">
        <v>1</v>
      </c>
      <c r="AE891">
        <v>0</v>
      </c>
      <c r="AF891" t="s">
        <v>135</v>
      </c>
      <c r="AG891">
        <v>0</v>
      </c>
      <c r="AH891">
        <v>2</v>
      </c>
      <c r="AI891">
        <v>448998551</v>
      </c>
      <c r="AJ891">
        <v>878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</row>
    <row r="892" spans="1:44" x14ac:dyDescent="0.2">
      <c r="A892">
        <f>ROW(Source!A600)</f>
        <v>600</v>
      </c>
      <c r="B892">
        <v>448998569</v>
      </c>
      <c r="C892">
        <v>448998547</v>
      </c>
      <c r="D892">
        <v>277865759</v>
      </c>
      <c r="E892">
        <v>1</v>
      </c>
      <c r="F892">
        <v>1</v>
      </c>
      <c r="G892">
        <v>1</v>
      </c>
      <c r="H892">
        <v>3</v>
      </c>
      <c r="I892" t="s">
        <v>1683</v>
      </c>
      <c r="J892" t="s">
        <v>1684</v>
      </c>
      <c r="K892" t="s">
        <v>1685</v>
      </c>
      <c r="L892">
        <v>1301</v>
      </c>
      <c r="N892">
        <v>1003</v>
      </c>
      <c r="O892" t="s">
        <v>211</v>
      </c>
      <c r="P892" t="s">
        <v>211</v>
      </c>
      <c r="Q892">
        <v>1</v>
      </c>
      <c r="X892">
        <v>4.21</v>
      </c>
      <c r="Y892">
        <v>2.27</v>
      </c>
      <c r="Z892">
        <v>0</v>
      </c>
      <c r="AA892">
        <v>0</v>
      </c>
      <c r="AB892">
        <v>0</v>
      </c>
      <c r="AC892">
        <v>0</v>
      </c>
      <c r="AD892">
        <v>1</v>
      </c>
      <c r="AE892">
        <v>0</v>
      </c>
      <c r="AF892" t="s">
        <v>135</v>
      </c>
      <c r="AG892">
        <v>0</v>
      </c>
      <c r="AH892">
        <v>2</v>
      </c>
      <c r="AI892">
        <v>448998552</v>
      </c>
      <c r="AJ892">
        <v>879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</row>
    <row r="893" spans="1:44" x14ac:dyDescent="0.2">
      <c r="A893">
        <f>ROW(Source!A600)</f>
        <v>600</v>
      </c>
      <c r="B893">
        <v>448998570</v>
      </c>
      <c r="C893">
        <v>448998547</v>
      </c>
      <c r="D893">
        <v>277867733</v>
      </c>
      <c r="E893">
        <v>1</v>
      </c>
      <c r="F893">
        <v>1</v>
      </c>
      <c r="G893">
        <v>1</v>
      </c>
      <c r="H893">
        <v>3</v>
      </c>
      <c r="I893" t="s">
        <v>1241</v>
      </c>
      <c r="J893" t="s">
        <v>1242</v>
      </c>
      <c r="K893" t="s">
        <v>1243</v>
      </c>
      <c r="L893">
        <v>1346</v>
      </c>
      <c r="N893">
        <v>1009</v>
      </c>
      <c r="O893" t="s">
        <v>441</v>
      </c>
      <c r="P893" t="s">
        <v>441</v>
      </c>
      <c r="Q893">
        <v>1</v>
      </c>
      <c r="X893">
        <v>0.3</v>
      </c>
      <c r="Y893">
        <v>174.93</v>
      </c>
      <c r="Z893">
        <v>0</v>
      </c>
      <c r="AA893">
        <v>0</v>
      </c>
      <c r="AB893">
        <v>0</v>
      </c>
      <c r="AC893">
        <v>0</v>
      </c>
      <c r="AD893">
        <v>1</v>
      </c>
      <c r="AE893">
        <v>0</v>
      </c>
      <c r="AF893" t="s">
        <v>135</v>
      </c>
      <c r="AG893">
        <v>0</v>
      </c>
      <c r="AH893">
        <v>2</v>
      </c>
      <c r="AI893">
        <v>448998553</v>
      </c>
      <c r="AJ893">
        <v>880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</row>
    <row r="894" spans="1:44" x14ac:dyDescent="0.2">
      <c r="A894">
        <f>ROW(Source!A600)</f>
        <v>600</v>
      </c>
      <c r="B894">
        <v>448998571</v>
      </c>
      <c r="C894">
        <v>448998547</v>
      </c>
      <c r="D894">
        <v>277867849</v>
      </c>
      <c r="E894">
        <v>1</v>
      </c>
      <c r="F894">
        <v>1</v>
      </c>
      <c r="G894">
        <v>1</v>
      </c>
      <c r="H894">
        <v>3</v>
      </c>
      <c r="I894" t="s">
        <v>1740</v>
      </c>
      <c r="J894" t="s">
        <v>1741</v>
      </c>
      <c r="K894" t="s">
        <v>1742</v>
      </c>
      <c r="L894">
        <v>1425</v>
      </c>
      <c r="N894">
        <v>1013</v>
      </c>
      <c r="O894" t="s">
        <v>62</v>
      </c>
      <c r="P894" t="s">
        <v>62</v>
      </c>
      <c r="Q894">
        <v>1</v>
      </c>
      <c r="X894">
        <v>0.1</v>
      </c>
      <c r="Y894">
        <v>978.09</v>
      </c>
      <c r="Z894">
        <v>0</v>
      </c>
      <c r="AA894">
        <v>0</v>
      </c>
      <c r="AB894">
        <v>0</v>
      </c>
      <c r="AC894">
        <v>0</v>
      </c>
      <c r="AD894">
        <v>1</v>
      </c>
      <c r="AE894">
        <v>0</v>
      </c>
      <c r="AF894" t="s">
        <v>135</v>
      </c>
      <c r="AG894">
        <v>0</v>
      </c>
      <c r="AH894">
        <v>2</v>
      </c>
      <c r="AI894">
        <v>448998554</v>
      </c>
      <c r="AJ894">
        <v>881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</row>
    <row r="895" spans="1:44" x14ac:dyDescent="0.2">
      <c r="A895">
        <f>ROW(Source!A600)</f>
        <v>600</v>
      </c>
      <c r="B895">
        <v>448998572</v>
      </c>
      <c r="C895">
        <v>448998547</v>
      </c>
      <c r="D895">
        <v>277870628</v>
      </c>
      <c r="E895">
        <v>1</v>
      </c>
      <c r="F895">
        <v>1</v>
      </c>
      <c r="G895">
        <v>1</v>
      </c>
      <c r="H895">
        <v>3</v>
      </c>
      <c r="I895" t="s">
        <v>1646</v>
      </c>
      <c r="J895" t="s">
        <v>1647</v>
      </c>
      <c r="K895" t="s">
        <v>1648</v>
      </c>
      <c r="L895">
        <v>1348</v>
      </c>
      <c r="N895">
        <v>1009</v>
      </c>
      <c r="O895" t="s">
        <v>83</v>
      </c>
      <c r="P895" t="s">
        <v>83</v>
      </c>
      <c r="Q895">
        <v>1000</v>
      </c>
      <c r="X895">
        <v>2.9999999999999997E-4</v>
      </c>
      <c r="Y895">
        <v>4338.2700000000004</v>
      </c>
      <c r="Z895">
        <v>0</v>
      </c>
      <c r="AA895">
        <v>0</v>
      </c>
      <c r="AB895">
        <v>0</v>
      </c>
      <c r="AC895">
        <v>0</v>
      </c>
      <c r="AD895">
        <v>1</v>
      </c>
      <c r="AE895">
        <v>0</v>
      </c>
      <c r="AF895" t="s">
        <v>135</v>
      </c>
      <c r="AG895">
        <v>0</v>
      </c>
      <c r="AH895">
        <v>2</v>
      </c>
      <c r="AI895">
        <v>448998555</v>
      </c>
      <c r="AJ895">
        <v>882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</row>
    <row r="896" spans="1:44" x14ac:dyDescent="0.2">
      <c r="A896">
        <f>ROW(Source!A600)</f>
        <v>600</v>
      </c>
      <c r="B896">
        <v>448998573</v>
      </c>
      <c r="C896">
        <v>448998547</v>
      </c>
      <c r="D896">
        <v>277881757</v>
      </c>
      <c r="E896">
        <v>1</v>
      </c>
      <c r="F896">
        <v>1</v>
      </c>
      <c r="G896">
        <v>1</v>
      </c>
      <c r="H896">
        <v>3</v>
      </c>
      <c r="I896" t="s">
        <v>1743</v>
      </c>
      <c r="J896" t="s">
        <v>1744</v>
      </c>
      <c r="K896" t="s">
        <v>1745</v>
      </c>
      <c r="L896">
        <v>1348</v>
      </c>
      <c r="N896">
        <v>1009</v>
      </c>
      <c r="O896" t="s">
        <v>83</v>
      </c>
      <c r="P896" t="s">
        <v>83</v>
      </c>
      <c r="Q896">
        <v>1000</v>
      </c>
      <c r="X896">
        <v>1E-4</v>
      </c>
      <c r="Y896">
        <v>1050091.7</v>
      </c>
      <c r="Z896">
        <v>0</v>
      </c>
      <c r="AA896">
        <v>0</v>
      </c>
      <c r="AB896">
        <v>0</v>
      </c>
      <c r="AC896">
        <v>0</v>
      </c>
      <c r="AD896">
        <v>1</v>
      </c>
      <c r="AE896">
        <v>0</v>
      </c>
      <c r="AF896" t="s">
        <v>135</v>
      </c>
      <c r="AG896">
        <v>0</v>
      </c>
      <c r="AH896">
        <v>2</v>
      </c>
      <c r="AI896">
        <v>448998556</v>
      </c>
      <c r="AJ896">
        <v>883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</row>
    <row r="897" spans="1:44" x14ac:dyDescent="0.2">
      <c r="A897">
        <f>ROW(Source!A600)</f>
        <v>600</v>
      </c>
      <c r="B897">
        <v>448998574</v>
      </c>
      <c r="C897">
        <v>448998547</v>
      </c>
      <c r="D897">
        <v>277881812</v>
      </c>
      <c r="E897">
        <v>1</v>
      </c>
      <c r="F897">
        <v>1</v>
      </c>
      <c r="G897">
        <v>1</v>
      </c>
      <c r="H897">
        <v>3</v>
      </c>
      <c r="I897" t="s">
        <v>1661</v>
      </c>
      <c r="J897" t="s">
        <v>1662</v>
      </c>
      <c r="K897" t="s">
        <v>1663</v>
      </c>
      <c r="L897">
        <v>1346</v>
      </c>
      <c r="N897">
        <v>1009</v>
      </c>
      <c r="O897" t="s">
        <v>441</v>
      </c>
      <c r="P897" t="s">
        <v>441</v>
      </c>
      <c r="Q897">
        <v>1</v>
      </c>
      <c r="X897">
        <v>0.06</v>
      </c>
      <c r="Y897">
        <v>899.56</v>
      </c>
      <c r="Z897">
        <v>0</v>
      </c>
      <c r="AA897">
        <v>0</v>
      </c>
      <c r="AB897">
        <v>0</v>
      </c>
      <c r="AC897">
        <v>0</v>
      </c>
      <c r="AD897">
        <v>1</v>
      </c>
      <c r="AE897">
        <v>0</v>
      </c>
      <c r="AF897" t="s">
        <v>135</v>
      </c>
      <c r="AG897">
        <v>0</v>
      </c>
      <c r="AH897">
        <v>2</v>
      </c>
      <c r="AI897">
        <v>448998557</v>
      </c>
      <c r="AJ897">
        <v>884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</row>
    <row r="898" spans="1:44" x14ac:dyDescent="0.2">
      <c r="A898">
        <f>ROW(Source!A600)</f>
        <v>600</v>
      </c>
      <c r="B898">
        <v>448998575</v>
      </c>
      <c r="C898">
        <v>448998547</v>
      </c>
      <c r="D898">
        <v>277896103</v>
      </c>
      <c r="E898">
        <v>1</v>
      </c>
      <c r="F898">
        <v>1</v>
      </c>
      <c r="G898">
        <v>1</v>
      </c>
      <c r="H898">
        <v>3</v>
      </c>
      <c r="I898" t="s">
        <v>1746</v>
      </c>
      <c r="J898" t="s">
        <v>1747</v>
      </c>
      <c r="K898" t="s">
        <v>1748</v>
      </c>
      <c r="L898">
        <v>1348</v>
      </c>
      <c r="N898">
        <v>1009</v>
      </c>
      <c r="O898" t="s">
        <v>83</v>
      </c>
      <c r="P898" t="s">
        <v>83</v>
      </c>
      <c r="Q898">
        <v>1000</v>
      </c>
      <c r="X898">
        <v>2.0000000000000002E-5</v>
      </c>
      <c r="Y898">
        <v>47961.85</v>
      </c>
      <c r="Z898">
        <v>0</v>
      </c>
      <c r="AA898">
        <v>0</v>
      </c>
      <c r="AB898">
        <v>0</v>
      </c>
      <c r="AC898">
        <v>0</v>
      </c>
      <c r="AD898">
        <v>1</v>
      </c>
      <c r="AE898">
        <v>0</v>
      </c>
      <c r="AF898" t="s">
        <v>135</v>
      </c>
      <c r="AG898">
        <v>0</v>
      </c>
      <c r="AH898">
        <v>2</v>
      </c>
      <c r="AI898">
        <v>448998558</v>
      </c>
      <c r="AJ898">
        <v>885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</row>
    <row r="899" spans="1:44" x14ac:dyDescent="0.2">
      <c r="A899">
        <f>ROW(Source!A600)</f>
        <v>600</v>
      </c>
      <c r="B899">
        <v>448998576</v>
      </c>
      <c r="C899">
        <v>448998547</v>
      </c>
      <c r="D899">
        <v>277896329</v>
      </c>
      <c r="E899">
        <v>1</v>
      </c>
      <c r="F899">
        <v>1</v>
      </c>
      <c r="G899">
        <v>1</v>
      </c>
      <c r="H899">
        <v>3</v>
      </c>
      <c r="I899" t="s">
        <v>1701</v>
      </c>
      <c r="J899" t="s">
        <v>1702</v>
      </c>
      <c r="K899" t="s">
        <v>1703</v>
      </c>
      <c r="L899">
        <v>1346</v>
      </c>
      <c r="N899">
        <v>1009</v>
      </c>
      <c r="O899" t="s">
        <v>441</v>
      </c>
      <c r="P899" t="s">
        <v>441</v>
      </c>
      <c r="Q899">
        <v>1</v>
      </c>
      <c r="X899">
        <v>0.03</v>
      </c>
      <c r="Y899">
        <v>157.44</v>
      </c>
      <c r="Z899">
        <v>0</v>
      </c>
      <c r="AA899">
        <v>0</v>
      </c>
      <c r="AB899">
        <v>0</v>
      </c>
      <c r="AC899">
        <v>0</v>
      </c>
      <c r="AD899">
        <v>1</v>
      </c>
      <c r="AE899">
        <v>0</v>
      </c>
      <c r="AF899" t="s">
        <v>135</v>
      </c>
      <c r="AG899">
        <v>0</v>
      </c>
      <c r="AH899">
        <v>2</v>
      </c>
      <c r="AI899">
        <v>448998559</v>
      </c>
      <c r="AJ899">
        <v>886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</row>
    <row r="900" spans="1:44" x14ac:dyDescent="0.2">
      <c r="A900">
        <f>ROW(Source!A600)</f>
        <v>600</v>
      </c>
      <c r="B900">
        <v>448998577</v>
      </c>
      <c r="C900">
        <v>448998547</v>
      </c>
      <c r="D900">
        <v>277910729</v>
      </c>
      <c r="E900">
        <v>1</v>
      </c>
      <c r="F900">
        <v>1</v>
      </c>
      <c r="G900">
        <v>1</v>
      </c>
      <c r="H900">
        <v>3</v>
      </c>
      <c r="I900" t="s">
        <v>1704</v>
      </c>
      <c r="J900" t="s">
        <v>1705</v>
      </c>
      <c r="K900" t="s">
        <v>1706</v>
      </c>
      <c r="L900">
        <v>1425</v>
      </c>
      <c r="N900">
        <v>1013</v>
      </c>
      <c r="O900" t="s">
        <v>62</v>
      </c>
      <c r="P900" t="s">
        <v>62</v>
      </c>
      <c r="Q900">
        <v>1</v>
      </c>
      <c r="X900">
        <v>0.1</v>
      </c>
      <c r="Y900">
        <v>840.04</v>
      </c>
      <c r="Z900">
        <v>0</v>
      </c>
      <c r="AA900">
        <v>0</v>
      </c>
      <c r="AB900">
        <v>0</v>
      </c>
      <c r="AC900">
        <v>0</v>
      </c>
      <c r="AD900">
        <v>1</v>
      </c>
      <c r="AE900">
        <v>0</v>
      </c>
      <c r="AF900" t="s">
        <v>135</v>
      </c>
      <c r="AG900">
        <v>0</v>
      </c>
      <c r="AH900">
        <v>2</v>
      </c>
      <c r="AI900">
        <v>448998560</v>
      </c>
      <c r="AJ900">
        <v>887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</row>
    <row r="901" spans="1:44" x14ac:dyDescent="0.2">
      <c r="A901">
        <f>ROW(Source!A600)</f>
        <v>600</v>
      </c>
      <c r="B901">
        <v>448998578</v>
      </c>
      <c r="C901">
        <v>448998547</v>
      </c>
      <c r="D901">
        <v>277922916</v>
      </c>
      <c r="E901">
        <v>1</v>
      </c>
      <c r="F901">
        <v>1</v>
      </c>
      <c r="G901">
        <v>1</v>
      </c>
      <c r="H901">
        <v>3</v>
      </c>
      <c r="I901" t="s">
        <v>1749</v>
      </c>
      <c r="J901" t="s">
        <v>1750</v>
      </c>
      <c r="K901" t="s">
        <v>1751</v>
      </c>
      <c r="L901">
        <v>1346</v>
      </c>
      <c r="N901">
        <v>1009</v>
      </c>
      <c r="O901" t="s">
        <v>441</v>
      </c>
      <c r="P901" t="s">
        <v>441</v>
      </c>
      <c r="Q901">
        <v>1</v>
      </c>
      <c r="X901">
        <v>0.02</v>
      </c>
      <c r="Y901">
        <v>232.2</v>
      </c>
      <c r="Z901">
        <v>0</v>
      </c>
      <c r="AA901">
        <v>0</v>
      </c>
      <c r="AB901">
        <v>0</v>
      </c>
      <c r="AC901">
        <v>0</v>
      </c>
      <c r="AD901">
        <v>1</v>
      </c>
      <c r="AE901">
        <v>0</v>
      </c>
      <c r="AF901" t="s">
        <v>135</v>
      </c>
      <c r="AG901">
        <v>0</v>
      </c>
      <c r="AH901">
        <v>2</v>
      </c>
      <c r="AI901">
        <v>448998561</v>
      </c>
      <c r="AJ901">
        <v>888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</row>
    <row r="902" spans="1:44" x14ac:dyDescent="0.2">
      <c r="A902">
        <f>ROW(Source!A600)</f>
        <v>600</v>
      </c>
      <c r="B902">
        <v>448998579</v>
      </c>
      <c r="C902">
        <v>448998547</v>
      </c>
      <c r="D902">
        <v>277933475</v>
      </c>
      <c r="E902">
        <v>1</v>
      </c>
      <c r="F902">
        <v>1</v>
      </c>
      <c r="G902">
        <v>1</v>
      </c>
      <c r="H902">
        <v>3</v>
      </c>
      <c r="I902" t="s">
        <v>1707</v>
      </c>
      <c r="J902" t="s">
        <v>1708</v>
      </c>
      <c r="K902" t="s">
        <v>1709</v>
      </c>
      <c r="L902">
        <v>1346</v>
      </c>
      <c r="N902">
        <v>1009</v>
      </c>
      <c r="O902" t="s">
        <v>441</v>
      </c>
      <c r="P902" t="s">
        <v>441</v>
      </c>
      <c r="Q902">
        <v>1</v>
      </c>
      <c r="X902">
        <v>0.08</v>
      </c>
      <c r="Y902">
        <v>189.97</v>
      </c>
      <c r="Z902">
        <v>0</v>
      </c>
      <c r="AA902">
        <v>0</v>
      </c>
      <c r="AB902">
        <v>0</v>
      </c>
      <c r="AC902">
        <v>0</v>
      </c>
      <c r="AD902">
        <v>1</v>
      </c>
      <c r="AE902">
        <v>0</v>
      </c>
      <c r="AF902" t="s">
        <v>135</v>
      </c>
      <c r="AG902">
        <v>0</v>
      </c>
      <c r="AH902">
        <v>2</v>
      </c>
      <c r="AI902">
        <v>448998562</v>
      </c>
      <c r="AJ902">
        <v>889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</row>
    <row r="903" spans="1:44" x14ac:dyDescent="0.2">
      <c r="A903">
        <f>ROW(Source!A600)</f>
        <v>600</v>
      </c>
      <c r="B903">
        <v>448998580</v>
      </c>
      <c r="C903">
        <v>448998547</v>
      </c>
      <c r="D903">
        <v>277566433</v>
      </c>
      <c r="E903">
        <v>109</v>
      </c>
      <c r="F903">
        <v>1</v>
      </c>
      <c r="G903">
        <v>1</v>
      </c>
      <c r="H903">
        <v>3</v>
      </c>
      <c r="I903" t="s">
        <v>633</v>
      </c>
      <c r="J903" t="s">
        <v>3</v>
      </c>
      <c r="K903" t="s">
        <v>634</v>
      </c>
      <c r="L903">
        <v>3277935</v>
      </c>
      <c r="N903">
        <v>1013</v>
      </c>
      <c r="O903" t="s">
        <v>635</v>
      </c>
      <c r="P903" t="s">
        <v>635</v>
      </c>
      <c r="Q903">
        <v>1</v>
      </c>
      <c r="X903">
        <v>2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 t="s">
        <v>135</v>
      </c>
      <c r="AG903">
        <v>0</v>
      </c>
      <c r="AH903">
        <v>2</v>
      </c>
      <c r="AI903">
        <v>448998563</v>
      </c>
      <c r="AJ903">
        <v>890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</row>
    <row r="904" spans="1:44" x14ac:dyDescent="0.2">
      <c r="A904">
        <f>ROW(Source!A600)</f>
        <v>600</v>
      </c>
      <c r="B904">
        <v>448998581</v>
      </c>
      <c r="C904">
        <v>448998547</v>
      </c>
      <c r="D904">
        <v>277566436</v>
      </c>
      <c r="E904">
        <v>109</v>
      </c>
      <c r="F904">
        <v>1</v>
      </c>
      <c r="G904">
        <v>1</v>
      </c>
      <c r="H904">
        <v>3</v>
      </c>
      <c r="I904" t="s">
        <v>725</v>
      </c>
      <c r="J904" t="s">
        <v>3</v>
      </c>
      <c r="K904" t="s">
        <v>726</v>
      </c>
      <c r="L904">
        <v>1348</v>
      </c>
      <c r="N904">
        <v>1009</v>
      </c>
      <c r="O904" t="s">
        <v>83</v>
      </c>
      <c r="P904" t="s">
        <v>83</v>
      </c>
      <c r="Q904">
        <v>1000</v>
      </c>
      <c r="X904">
        <v>1E-3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 t="s">
        <v>135</v>
      </c>
      <c r="AG904">
        <v>0</v>
      </c>
      <c r="AH904">
        <v>2</v>
      </c>
      <c r="AI904">
        <v>448998564</v>
      </c>
      <c r="AJ904">
        <v>891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</row>
    <row r="905" spans="1:44" x14ac:dyDescent="0.2">
      <c r="A905">
        <f>ROW(Source!A603)</f>
        <v>603</v>
      </c>
      <c r="B905">
        <v>448998602</v>
      </c>
      <c r="C905">
        <v>448998584</v>
      </c>
      <c r="D905">
        <v>277560343</v>
      </c>
      <c r="E905">
        <v>109</v>
      </c>
      <c r="F905">
        <v>1</v>
      </c>
      <c r="G905">
        <v>1</v>
      </c>
      <c r="H905">
        <v>1</v>
      </c>
      <c r="I905" t="s">
        <v>1433</v>
      </c>
      <c r="J905" t="s">
        <v>3</v>
      </c>
      <c r="K905" t="s">
        <v>1434</v>
      </c>
      <c r="L905">
        <v>1191</v>
      </c>
      <c r="N905">
        <v>1013</v>
      </c>
      <c r="O905" t="s">
        <v>1203</v>
      </c>
      <c r="P905" t="s">
        <v>1203</v>
      </c>
      <c r="Q905">
        <v>1</v>
      </c>
      <c r="X905">
        <v>9.3000000000000007</v>
      </c>
      <c r="Y905">
        <v>0</v>
      </c>
      <c r="Z905">
        <v>0</v>
      </c>
      <c r="AA905">
        <v>0</v>
      </c>
      <c r="AB905">
        <v>563.72</v>
      </c>
      <c r="AC905">
        <v>0</v>
      </c>
      <c r="AD905">
        <v>1</v>
      </c>
      <c r="AE905">
        <v>1</v>
      </c>
      <c r="AF905" t="s">
        <v>3</v>
      </c>
      <c r="AG905">
        <v>9.3000000000000007</v>
      </c>
      <c r="AH905">
        <v>2</v>
      </c>
      <c r="AI905">
        <v>448998585</v>
      </c>
      <c r="AJ905">
        <v>892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</row>
    <row r="906" spans="1:44" x14ac:dyDescent="0.2">
      <c r="A906">
        <f>ROW(Source!A603)</f>
        <v>603</v>
      </c>
      <c r="B906">
        <v>448998603</v>
      </c>
      <c r="C906">
        <v>448998584</v>
      </c>
      <c r="D906">
        <v>277560491</v>
      </c>
      <c r="E906">
        <v>109</v>
      </c>
      <c r="F906">
        <v>1</v>
      </c>
      <c r="G906">
        <v>1</v>
      </c>
      <c r="H906">
        <v>1</v>
      </c>
      <c r="I906" t="s">
        <v>1204</v>
      </c>
      <c r="J906" t="s">
        <v>3</v>
      </c>
      <c r="K906" t="s">
        <v>1205</v>
      </c>
      <c r="L906">
        <v>1191</v>
      </c>
      <c r="N906">
        <v>1013</v>
      </c>
      <c r="O906" t="s">
        <v>1203</v>
      </c>
      <c r="P906" t="s">
        <v>1203</v>
      </c>
      <c r="Q906">
        <v>1</v>
      </c>
      <c r="X906">
        <v>0.4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1</v>
      </c>
      <c r="AE906">
        <v>2</v>
      </c>
      <c r="AF906" t="s">
        <v>3</v>
      </c>
      <c r="AG906">
        <v>0.4</v>
      </c>
      <c r="AH906">
        <v>2</v>
      </c>
      <c r="AI906">
        <v>448998586</v>
      </c>
      <c r="AJ906">
        <v>893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</row>
    <row r="907" spans="1:44" x14ac:dyDescent="0.2">
      <c r="A907">
        <f>ROW(Source!A603)</f>
        <v>603</v>
      </c>
      <c r="B907">
        <v>448998604</v>
      </c>
      <c r="C907">
        <v>448998584</v>
      </c>
      <c r="D907">
        <v>277944840</v>
      </c>
      <c r="E907">
        <v>1</v>
      </c>
      <c r="F907">
        <v>1</v>
      </c>
      <c r="G907">
        <v>1</v>
      </c>
      <c r="H907">
        <v>2</v>
      </c>
      <c r="I907" t="s">
        <v>1364</v>
      </c>
      <c r="J907" t="s">
        <v>1365</v>
      </c>
      <c r="K907" t="s">
        <v>1366</v>
      </c>
      <c r="L907">
        <v>1368</v>
      </c>
      <c r="N907">
        <v>1011</v>
      </c>
      <c r="O907" t="s">
        <v>1100</v>
      </c>
      <c r="P907" t="s">
        <v>1100</v>
      </c>
      <c r="Q907">
        <v>1</v>
      </c>
      <c r="X907">
        <v>0.4</v>
      </c>
      <c r="Y907">
        <v>0</v>
      </c>
      <c r="Z907">
        <v>1558.39</v>
      </c>
      <c r="AA907">
        <v>563.72</v>
      </c>
      <c r="AB907">
        <v>0</v>
      </c>
      <c r="AC907">
        <v>0</v>
      </c>
      <c r="AD907">
        <v>1</v>
      </c>
      <c r="AE907">
        <v>0</v>
      </c>
      <c r="AF907" t="s">
        <v>3</v>
      </c>
      <c r="AG907">
        <v>0.4</v>
      </c>
      <c r="AH907">
        <v>2</v>
      </c>
      <c r="AI907">
        <v>448998587</v>
      </c>
      <c r="AJ907">
        <v>894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</row>
    <row r="908" spans="1:44" x14ac:dyDescent="0.2">
      <c r="A908">
        <f>ROW(Source!A603)</f>
        <v>603</v>
      </c>
      <c r="B908">
        <v>448998605</v>
      </c>
      <c r="C908">
        <v>448998584</v>
      </c>
      <c r="D908">
        <v>277862733</v>
      </c>
      <c r="E908">
        <v>1</v>
      </c>
      <c r="F908">
        <v>1</v>
      </c>
      <c r="G908">
        <v>1</v>
      </c>
      <c r="H908">
        <v>3</v>
      </c>
      <c r="I908" t="s">
        <v>1713</v>
      </c>
      <c r="J908" t="s">
        <v>1714</v>
      </c>
      <c r="K908" t="s">
        <v>1715</v>
      </c>
      <c r="L908">
        <v>1346</v>
      </c>
      <c r="N908">
        <v>1009</v>
      </c>
      <c r="O908" t="s">
        <v>441</v>
      </c>
      <c r="P908" t="s">
        <v>441</v>
      </c>
      <c r="Q908">
        <v>1</v>
      </c>
      <c r="X908">
        <v>0.01</v>
      </c>
      <c r="Y908">
        <v>284.14999999999998</v>
      </c>
      <c r="Z908">
        <v>0</v>
      </c>
      <c r="AA908">
        <v>0</v>
      </c>
      <c r="AB908">
        <v>0</v>
      </c>
      <c r="AC908">
        <v>0</v>
      </c>
      <c r="AD908">
        <v>1</v>
      </c>
      <c r="AE908">
        <v>0</v>
      </c>
      <c r="AF908" t="s">
        <v>135</v>
      </c>
      <c r="AG908">
        <v>0</v>
      </c>
      <c r="AH908">
        <v>2</v>
      </c>
      <c r="AI908">
        <v>448998588</v>
      </c>
      <c r="AJ908">
        <v>895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</row>
    <row r="909" spans="1:44" x14ac:dyDescent="0.2">
      <c r="A909">
        <f>ROW(Source!A603)</f>
        <v>603</v>
      </c>
      <c r="B909">
        <v>448998606</v>
      </c>
      <c r="C909">
        <v>448998584</v>
      </c>
      <c r="D909">
        <v>277865759</v>
      </c>
      <c r="E909">
        <v>1</v>
      </c>
      <c r="F909">
        <v>1</v>
      </c>
      <c r="G909">
        <v>1</v>
      </c>
      <c r="H909">
        <v>3</v>
      </c>
      <c r="I909" t="s">
        <v>1683</v>
      </c>
      <c r="J909" t="s">
        <v>1684</v>
      </c>
      <c r="K909" t="s">
        <v>1685</v>
      </c>
      <c r="L909">
        <v>1301</v>
      </c>
      <c r="N909">
        <v>1003</v>
      </c>
      <c r="O909" t="s">
        <v>211</v>
      </c>
      <c r="P909" t="s">
        <v>211</v>
      </c>
      <c r="Q909">
        <v>1</v>
      </c>
      <c r="X909">
        <v>4.21</v>
      </c>
      <c r="Y909">
        <v>2.27</v>
      </c>
      <c r="Z909">
        <v>0</v>
      </c>
      <c r="AA909">
        <v>0</v>
      </c>
      <c r="AB909">
        <v>0</v>
      </c>
      <c r="AC909">
        <v>0</v>
      </c>
      <c r="AD909">
        <v>1</v>
      </c>
      <c r="AE909">
        <v>0</v>
      </c>
      <c r="AF909" t="s">
        <v>135</v>
      </c>
      <c r="AG909">
        <v>0</v>
      </c>
      <c r="AH909">
        <v>2</v>
      </c>
      <c r="AI909">
        <v>448998589</v>
      </c>
      <c r="AJ909">
        <v>896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</row>
    <row r="910" spans="1:44" x14ac:dyDescent="0.2">
      <c r="A910">
        <f>ROW(Source!A603)</f>
        <v>603</v>
      </c>
      <c r="B910">
        <v>448998607</v>
      </c>
      <c r="C910">
        <v>448998584</v>
      </c>
      <c r="D910">
        <v>277867733</v>
      </c>
      <c r="E910">
        <v>1</v>
      </c>
      <c r="F910">
        <v>1</v>
      </c>
      <c r="G910">
        <v>1</v>
      </c>
      <c r="H910">
        <v>3</v>
      </c>
      <c r="I910" t="s">
        <v>1241</v>
      </c>
      <c r="J910" t="s">
        <v>1242</v>
      </c>
      <c r="K910" t="s">
        <v>1243</v>
      </c>
      <c r="L910">
        <v>1346</v>
      </c>
      <c r="N910">
        <v>1009</v>
      </c>
      <c r="O910" t="s">
        <v>441</v>
      </c>
      <c r="P910" t="s">
        <v>441</v>
      </c>
      <c r="Q910">
        <v>1</v>
      </c>
      <c r="X910">
        <v>0.3</v>
      </c>
      <c r="Y910">
        <v>174.93</v>
      </c>
      <c r="Z910">
        <v>0</v>
      </c>
      <c r="AA910">
        <v>0</v>
      </c>
      <c r="AB910">
        <v>0</v>
      </c>
      <c r="AC910">
        <v>0</v>
      </c>
      <c r="AD910">
        <v>1</v>
      </c>
      <c r="AE910">
        <v>0</v>
      </c>
      <c r="AF910" t="s">
        <v>135</v>
      </c>
      <c r="AG910">
        <v>0</v>
      </c>
      <c r="AH910">
        <v>2</v>
      </c>
      <c r="AI910">
        <v>448998590</v>
      </c>
      <c r="AJ910">
        <v>897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</row>
    <row r="911" spans="1:44" x14ac:dyDescent="0.2">
      <c r="A911">
        <f>ROW(Source!A603)</f>
        <v>603</v>
      </c>
      <c r="B911">
        <v>448998608</v>
      </c>
      <c r="C911">
        <v>448998584</v>
      </c>
      <c r="D911">
        <v>277867849</v>
      </c>
      <c r="E911">
        <v>1</v>
      </c>
      <c r="F911">
        <v>1</v>
      </c>
      <c r="G911">
        <v>1</v>
      </c>
      <c r="H911">
        <v>3</v>
      </c>
      <c r="I911" t="s">
        <v>1740</v>
      </c>
      <c r="J911" t="s">
        <v>1741</v>
      </c>
      <c r="K911" t="s">
        <v>1742</v>
      </c>
      <c r="L911">
        <v>1425</v>
      </c>
      <c r="N911">
        <v>1013</v>
      </c>
      <c r="O911" t="s">
        <v>62</v>
      </c>
      <c r="P911" t="s">
        <v>62</v>
      </c>
      <c r="Q911">
        <v>1</v>
      </c>
      <c r="X911">
        <v>0.1</v>
      </c>
      <c r="Y911">
        <v>978.09</v>
      </c>
      <c r="Z911">
        <v>0</v>
      </c>
      <c r="AA911">
        <v>0</v>
      </c>
      <c r="AB911">
        <v>0</v>
      </c>
      <c r="AC911">
        <v>0</v>
      </c>
      <c r="AD911">
        <v>1</v>
      </c>
      <c r="AE911">
        <v>0</v>
      </c>
      <c r="AF911" t="s">
        <v>135</v>
      </c>
      <c r="AG911">
        <v>0</v>
      </c>
      <c r="AH911">
        <v>2</v>
      </c>
      <c r="AI911">
        <v>448998591</v>
      </c>
      <c r="AJ911">
        <v>898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</row>
    <row r="912" spans="1:44" x14ac:dyDescent="0.2">
      <c r="A912">
        <f>ROW(Source!A603)</f>
        <v>603</v>
      </c>
      <c r="B912">
        <v>448998609</v>
      </c>
      <c r="C912">
        <v>448998584</v>
      </c>
      <c r="D912">
        <v>277870628</v>
      </c>
      <c r="E912">
        <v>1</v>
      </c>
      <c r="F912">
        <v>1</v>
      </c>
      <c r="G912">
        <v>1</v>
      </c>
      <c r="H912">
        <v>3</v>
      </c>
      <c r="I912" t="s">
        <v>1646</v>
      </c>
      <c r="J912" t="s">
        <v>1647</v>
      </c>
      <c r="K912" t="s">
        <v>1648</v>
      </c>
      <c r="L912">
        <v>1348</v>
      </c>
      <c r="N912">
        <v>1009</v>
      </c>
      <c r="O912" t="s">
        <v>83</v>
      </c>
      <c r="P912" t="s">
        <v>83</v>
      </c>
      <c r="Q912">
        <v>1000</v>
      </c>
      <c r="X912">
        <v>2.9999999999999997E-4</v>
      </c>
      <c r="Y912">
        <v>4338.2700000000004</v>
      </c>
      <c r="Z912">
        <v>0</v>
      </c>
      <c r="AA912">
        <v>0</v>
      </c>
      <c r="AB912">
        <v>0</v>
      </c>
      <c r="AC912">
        <v>0</v>
      </c>
      <c r="AD912">
        <v>1</v>
      </c>
      <c r="AE912">
        <v>0</v>
      </c>
      <c r="AF912" t="s">
        <v>135</v>
      </c>
      <c r="AG912">
        <v>0</v>
      </c>
      <c r="AH912">
        <v>2</v>
      </c>
      <c r="AI912">
        <v>448998592</v>
      </c>
      <c r="AJ912">
        <v>899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</row>
    <row r="913" spans="1:44" x14ac:dyDescent="0.2">
      <c r="A913">
        <f>ROW(Source!A603)</f>
        <v>603</v>
      </c>
      <c r="B913">
        <v>448998610</v>
      </c>
      <c r="C913">
        <v>448998584</v>
      </c>
      <c r="D913">
        <v>277881757</v>
      </c>
      <c r="E913">
        <v>1</v>
      </c>
      <c r="F913">
        <v>1</v>
      </c>
      <c r="G913">
        <v>1</v>
      </c>
      <c r="H913">
        <v>3</v>
      </c>
      <c r="I913" t="s">
        <v>1743</v>
      </c>
      <c r="J913" t="s">
        <v>1744</v>
      </c>
      <c r="K913" t="s">
        <v>1745</v>
      </c>
      <c r="L913">
        <v>1348</v>
      </c>
      <c r="N913">
        <v>1009</v>
      </c>
      <c r="O913" t="s">
        <v>83</v>
      </c>
      <c r="P913" t="s">
        <v>83</v>
      </c>
      <c r="Q913">
        <v>1000</v>
      </c>
      <c r="X913">
        <v>1E-4</v>
      </c>
      <c r="Y913">
        <v>1050091.7</v>
      </c>
      <c r="Z913">
        <v>0</v>
      </c>
      <c r="AA913">
        <v>0</v>
      </c>
      <c r="AB913">
        <v>0</v>
      </c>
      <c r="AC913">
        <v>0</v>
      </c>
      <c r="AD913">
        <v>1</v>
      </c>
      <c r="AE913">
        <v>0</v>
      </c>
      <c r="AF913" t="s">
        <v>135</v>
      </c>
      <c r="AG913">
        <v>0</v>
      </c>
      <c r="AH913">
        <v>2</v>
      </c>
      <c r="AI913">
        <v>448998593</v>
      </c>
      <c r="AJ913">
        <v>900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</row>
    <row r="914" spans="1:44" x14ac:dyDescent="0.2">
      <c r="A914">
        <f>ROW(Source!A603)</f>
        <v>603</v>
      </c>
      <c r="B914">
        <v>448998611</v>
      </c>
      <c r="C914">
        <v>448998584</v>
      </c>
      <c r="D914">
        <v>277881812</v>
      </c>
      <c r="E914">
        <v>1</v>
      </c>
      <c r="F914">
        <v>1</v>
      </c>
      <c r="G914">
        <v>1</v>
      </c>
      <c r="H914">
        <v>3</v>
      </c>
      <c r="I914" t="s">
        <v>1661</v>
      </c>
      <c r="J914" t="s">
        <v>1662</v>
      </c>
      <c r="K914" t="s">
        <v>1663</v>
      </c>
      <c r="L914">
        <v>1346</v>
      </c>
      <c r="N914">
        <v>1009</v>
      </c>
      <c r="O914" t="s">
        <v>441</v>
      </c>
      <c r="P914" t="s">
        <v>441</v>
      </c>
      <c r="Q914">
        <v>1</v>
      </c>
      <c r="X914">
        <v>0.06</v>
      </c>
      <c r="Y914">
        <v>899.56</v>
      </c>
      <c r="Z914">
        <v>0</v>
      </c>
      <c r="AA914">
        <v>0</v>
      </c>
      <c r="AB914">
        <v>0</v>
      </c>
      <c r="AC914">
        <v>0</v>
      </c>
      <c r="AD914">
        <v>1</v>
      </c>
      <c r="AE914">
        <v>0</v>
      </c>
      <c r="AF914" t="s">
        <v>135</v>
      </c>
      <c r="AG914">
        <v>0</v>
      </c>
      <c r="AH914">
        <v>2</v>
      </c>
      <c r="AI914">
        <v>448998594</v>
      </c>
      <c r="AJ914">
        <v>901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</row>
    <row r="915" spans="1:44" x14ac:dyDescent="0.2">
      <c r="A915">
        <f>ROW(Source!A603)</f>
        <v>603</v>
      </c>
      <c r="B915">
        <v>448998612</v>
      </c>
      <c r="C915">
        <v>448998584</v>
      </c>
      <c r="D915">
        <v>277896103</v>
      </c>
      <c r="E915">
        <v>1</v>
      </c>
      <c r="F915">
        <v>1</v>
      </c>
      <c r="G915">
        <v>1</v>
      </c>
      <c r="H915">
        <v>3</v>
      </c>
      <c r="I915" t="s">
        <v>1746</v>
      </c>
      <c r="J915" t="s">
        <v>1747</v>
      </c>
      <c r="K915" t="s">
        <v>1748</v>
      </c>
      <c r="L915">
        <v>1348</v>
      </c>
      <c r="N915">
        <v>1009</v>
      </c>
      <c r="O915" t="s">
        <v>83</v>
      </c>
      <c r="P915" t="s">
        <v>83</v>
      </c>
      <c r="Q915">
        <v>1000</v>
      </c>
      <c r="X915">
        <v>2.0000000000000002E-5</v>
      </c>
      <c r="Y915">
        <v>47961.85</v>
      </c>
      <c r="Z915">
        <v>0</v>
      </c>
      <c r="AA915">
        <v>0</v>
      </c>
      <c r="AB915">
        <v>0</v>
      </c>
      <c r="AC915">
        <v>0</v>
      </c>
      <c r="AD915">
        <v>1</v>
      </c>
      <c r="AE915">
        <v>0</v>
      </c>
      <c r="AF915" t="s">
        <v>135</v>
      </c>
      <c r="AG915">
        <v>0</v>
      </c>
      <c r="AH915">
        <v>2</v>
      </c>
      <c r="AI915">
        <v>448998595</v>
      </c>
      <c r="AJ915">
        <v>902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</row>
    <row r="916" spans="1:44" x14ac:dyDescent="0.2">
      <c r="A916">
        <f>ROW(Source!A603)</f>
        <v>603</v>
      </c>
      <c r="B916">
        <v>448998613</v>
      </c>
      <c r="C916">
        <v>448998584</v>
      </c>
      <c r="D916">
        <v>277896329</v>
      </c>
      <c r="E916">
        <v>1</v>
      </c>
      <c r="F916">
        <v>1</v>
      </c>
      <c r="G916">
        <v>1</v>
      </c>
      <c r="H916">
        <v>3</v>
      </c>
      <c r="I916" t="s">
        <v>1701</v>
      </c>
      <c r="J916" t="s">
        <v>1702</v>
      </c>
      <c r="K916" t="s">
        <v>1703</v>
      </c>
      <c r="L916">
        <v>1346</v>
      </c>
      <c r="N916">
        <v>1009</v>
      </c>
      <c r="O916" t="s">
        <v>441</v>
      </c>
      <c r="P916" t="s">
        <v>441</v>
      </c>
      <c r="Q916">
        <v>1</v>
      </c>
      <c r="X916">
        <v>0.03</v>
      </c>
      <c r="Y916">
        <v>157.44</v>
      </c>
      <c r="Z916">
        <v>0</v>
      </c>
      <c r="AA916">
        <v>0</v>
      </c>
      <c r="AB916">
        <v>0</v>
      </c>
      <c r="AC916">
        <v>0</v>
      </c>
      <c r="AD916">
        <v>1</v>
      </c>
      <c r="AE916">
        <v>0</v>
      </c>
      <c r="AF916" t="s">
        <v>135</v>
      </c>
      <c r="AG916">
        <v>0</v>
      </c>
      <c r="AH916">
        <v>2</v>
      </c>
      <c r="AI916">
        <v>448998596</v>
      </c>
      <c r="AJ916">
        <v>903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</row>
    <row r="917" spans="1:44" x14ac:dyDescent="0.2">
      <c r="A917">
        <f>ROW(Source!A603)</f>
        <v>603</v>
      </c>
      <c r="B917">
        <v>448998614</v>
      </c>
      <c r="C917">
        <v>448998584</v>
      </c>
      <c r="D917">
        <v>277910729</v>
      </c>
      <c r="E917">
        <v>1</v>
      </c>
      <c r="F917">
        <v>1</v>
      </c>
      <c r="G917">
        <v>1</v>
      </c>
      <c r="H917">
        <v>3</v>
      </c>
      <c r="I917" t="s">
        <v>1704</v>
      </c>
      <c r="J917" t="s">
        <v>1705</v>
      </c>
      <c r="K917" t="s">
        <v>1706</v>
      </c>
      <c r="L917">
        <v>1425</v>
      </c>
      <c r="N917">
        <v>1013</v>
      </c>
      <c r="O917" t="s">
        <v>62</v>
      </c>
      <c r="P917" t="s">
        <v>62</v>
      </c>
      <c r="Q917">
        <v>1</v>
      </c>
      <c r="X917">
        <v>0.1</v>
      </c>
      <c r="Y917">
        <v>840.04</v>
      </c>
      <c r="Z917">
        <v>0</v>
      </c>
      <c r="AA917">
        <v>0</v>
      </c>
      <c r="AB917">
        <v>0</v>
      </c>
      <c r="AC917">
        <v>0</v>
      </c>
      <c r="AD917">
        <v>1</v>
      </c>
      <c r="AE917">
        <v>0</v>
      </c>
      <c r="AF917" t="s">
        <v>135</v>
      </c>
      <c r="AG917">
        <v>0</v>
      </c>
      <c r="AH917">
        <v>2</v>
      </c>
      <c r="AI917">
        <v>448998597</v>
      </c>
      <c r="AJ917">
        <v>904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</row>
    <row r="918" spans="1:44" x14ac:dyDescent="0.2">
      <c r="A918">
        <f>ROW(Source!A603)</f>
        <v>603</v>
      </c>
      <c r="B918">
        <v>448998615</v>
      </c>
      <c r="C918">
        <v>448998584</v>
      </c>
      <c r="D918">
        <v>277922916</v>
      </c>
      <c r="E918">
        <v>1</v>
      </c>
      <c r="F918">
        <v>1</v>
      </c>
      <c r="G918">
        <v>1</v>
      </c>
      <c r="H918">
        <v>3</v>
      </c>
      <c r="I918" t="s">
        <v>1749</v>
      </c>
      <c r="J918" t="s">
        <v>1750</v>
      </c>
      <c r="K918" t="s">
        <v>1751</v>
      </c>
      <c r="L918">
        <v>1346</v>
      </c>
      <c r="N918">
        <v>1009</v>
      </c>
      <c r="O918" t="s">
        <v>441</v>
      </c>
      <c r="P918" t="s">
        <v>441</v>
      </c>
      <c r="Q918">
        <v>1</v>
      </c>
      <c r="X918">
        <v>0.02</v>
      </c>
      <c r="Y918">
        <v>232.2</v>
      </c>
      <c r="Z918">
        <v>0</v>
      </c>
      <c r="AA918">
        <v>0</v>
      </c>
      <c r="AB918">
        <v>0</v>
      </c>
      <c r="AC918">
        <v>0</v>
      </c>
      <c r="AD918">
        <v>1</v>
      </c>
      <c r="AE918">
        <v>0</v>
      </c>
      <c r="AF918" t="s">
        <v>135</v>
      </c>
      <c r="AG918">
        <v>0</v>
      </c>
      <c r="AH918">
        <v>2</v>
      </c>
      <c r="AI918">
        <v>448998598</v>
      </c>
      <c r="AJ918">
        <v>905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</row>
    <row r="919" spans="1:44" x14ac:dyDescent="0.2">
      <c r="A919">
        <f>ROW(Source!A603)</f>
        <v>603</v>
      </c>
      <c r="B919">
        <v>448998616</v>
      </c>
      <c r="C919">
        <v>448998584</v>
      </c>
      <c r="D919">
        <v>277933475</v>
      </c>
      <c r="E919">
        <v>1</v>
      </c>
      <c r="F919">
        <v>1</v>
      </c>
      <c r="G919">
        <v>1</v>
      </c>
      <c r="H919">
        <v>3</v>
      </c>
      <c r="I919" t="s">
        <v>1707</v>
      </c>
      <c r="J919" t="s">
        <v>1708</v>
      </c>
      <c r="K919" t="s">
        <v>1709</v>
      </c>
      <c r="L919">
        <v>1346</v>
      </c>
      <c r="N919">
        <v>1009</v>
      </c>
      <c r="O919" t="s">
        <v>441</v>
      </c>
      <c r="P919" t="s">
        <v>441</v>
      </c>
      <c r="Q919">
        <v>1</v>
      </c>
      <c r="X919">
        <v>0.08</v>
      </c>
      <c r="Y919">
        <v>189.97</v>
      </c>
      <c r="Z919">
        <v>0</v>
      </c>
      <c r="AA919">
        <v>0</v>
      </c>
      <c r="AB919">
        <v>0</v>
      </c>
      <c r="AC919">
        <v>0</v>
      </c>
      <c r="AD919">
        <v>1</v>
      </c>
      <c r="AE919">
        <v>0</v>
      </c>
      <c r="AF919" t="s">
        <v>135</v>
      </c>
      <c r="AG919">
        <v>0</v>
      </c>
      <c r="AH919">
        <v>2</v>
      </c>
      <c r="AI919">
        <v>448998599</v>
      </c>
      <c r="AJ919">
        <v>906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</row>
    <row r="920" spans="1:44" x14ac:dyDescent="0.2">
      <c r="A920">
        <f>ROW(Source!A603)</f>
        <v>603</v>
      </c>
      <c r="B920">
        <v>448998617</v>
      </c>
      <c r="C920">
        <v>448998584</v>
      </c>
      <c r="D920">
        <v>277566433</v>
      </c>
      <c r="E920">
        <v>109</v>
      </c>
      <c r="F920">
        <v>1</v>
      </c>
      <c r="G920">
        <v>1</v>
      </c>
      <c r="H920">
        <v>3</v>
      </c>
      <c r="I920" t="s">
        <v>633</v>
      </c>
      <c r="J920" t="s">
        <v>3</v>
      </c>
      <c r="K920" t="s">
        <v>634</v>
      </c>
      <c r="L920">
        <v>3277935</v>
      </c>
      <c r="N920">
        <v>1013</v>
      </c>
      <c r="O920" t="s">
        <v>635</v>
      </c>
      <c r="P920" t="s">
        <v>635</v>
      </c>
      <c r="Q920">
        <v>1</v>
      </c>
      <c r="X920">
        <v>2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 t="s">
        <v>135</v>
      </c>
      <c r="AG920">
        <v>0</v>
      </c>
      <c r="AH920">
        <v>2</v>
      </c>
      <c r="AI920">
        <v>448998600</v>
      </c>
      <c r="AJ920">
        <v>907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</row>
    <row r="921" spans="1:44" x14ac:dyDescent="0.2">
      <c r="A921">
        <f>ROW(Source!A603)</f>
        <v>603</v>
      </c>
      <c r="B921">
        <v>448998618</v>
      </c>
      <c r="C921">
        <v>448998584</v>
      </c>
      <c r="D921">
        <v>277566436</v>
      </c>
      <c r="E921">
        <v>109</v>
      </c>
      <c r="F921">
        <v>1</v>
      </c>
      <c r="G921">
        <v>1</v>
      </c>
      <c r="H921">
        <v>3</v>
      </c>
      <c r="I921" t="s">
        <v>725</v>
      </c>
      <c r="J921" t="s">
        <v>3</v>
      </c>
      <c r="K921" t="s">
        <v>726</v>
      </c>
      <c r="L921">
        <v>1348</v>
      </c>
      <c r="N921">
        <v>1009</v>
      </c>
      <c r="O921" t="s">
        <v>83</v>
      </c>
      <c r="P921" t="s">
        <v>83</v>
      </c>
      <c r="Q921">
        <v>1000</v>
      </c>
      <c r="X921">
        <v>1E-3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 t="s">
        <v>135</v>
      </c>
      <c r="AG921">
        <v>0</v>
      </c>
      <c r="AH921">
        <v>2</v>
      </c>
      <c r="AI921">
        <v>448998601</v>
      </c>
      <c r="AJ921">
        <v>908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</row>
    <row r="922" spans="1:44" x14ac:dyDescent="0.2">
      <c r="A922">
        <f>ROW(Source!A606)</f>
        <v>606</v>
      </c>
      <c r="B922">
        <v>448998639</v>
      </c>
      <c r="C922">
        <v>448998621</v>
      </c>
      <c r="D922">
        <v>277560343</v>
      </c>
      <c r="E922">
        <v>109</v>
      </c>
      <c r="F922">
        <v>1</v>
      </c>
      <c r="G922">
        <v>1</v>
      </c>
      <c r="H922">
        <v>1</v>
      </c>
      <c r="I922" t="s">
        <v>1433</v>
      </c>
      <c r="J922" t="s">
        <v>3</v>
      </c>
      <c r="K922" t="s">
        <v>1434</v>
      </c>
      <c r="L922">
        <v>1191</v>
      </c>
      <c r="N922">
        <v>1013</v>
      </c>
      <c r="O922" t="s">
        <v>1203</v>
      </c>
      <c r="P922" t="s">
        <v>1203</v>
      </c>
      <c r="Q922">
        <v>1</v>
      </c>
      <c r="X922">
        <v>9.3000000000000007</v>
      </c>
      <c r="Y922">
        <v>0</v>
      </c>
      <c r="Z922">
        <v>0</v>
      </c>
      <c r="AA922">
        <v>0</v>
      </c>
      <c r="AB922">
        <v>563.72</v>
      </c>
      <c r="AC922">
        <v>0</v>
      </c>
      <c r="AD922">
        <v>1</v>
      </c>
      <c r="AE922">
        <v>1</v>
      </c>
      <c r="AF922" t="s">
        <v>3</v>
      </c>
      <c r="AG922">
        <v>9.3000000000000007</v>
      </c>
      <c r="AH922">
        <v>2</v>
      </c>
      <c r="AI922">
        <v>448998622</v>
      </c>
      <c r="AJ922">
        <v>909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</row>
    <row r="923" spans="1:44" x14ac:dyDescent="0.2">
      <c r="A923">
        <f>ROW(Source!A606)</f>
        <v>606</v>
      </c>
      <c r="B923">
        <v>448998640</v>
      </c>
      <c r="C923">
        <v>448998621</v>
      </c>
      <c r="D923">
        <v>277560491</v>
      </c>
      <c r="E923">
        <v>109</v>
      </c>
      <c r="F923">
        <v>1</v>
      </c>
      <c r="G923">
        <v>1</v>
      </c>
      <c r="H923">
        <v>1</v>
      </c>
      <c r="I923" t="s">
        <v>1204</v>
      </c>
      <c r="J923" t="s">
        <v>3</v>
      </c>
      <c r="K923" t="s">
        <v>1205</v>
      </c>
      <c r="L923">
        <v>1191</v>
      </c>
      <c r="N923">
        <v>1013</v>
      </c>
      <c r="O923" t="s">
        <v>1203</v>
      </c>
      <c r="P923" t="s">
        <v>1203</v>
      </c>
      <c r="Q923">
        <v>1</v>
      </c>
      <c r="X923">
        <v>0.4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1</v>
      </c>
      <c r="AE923">
        <v>2</v>
      </c>
      <c r="AF923" t="s">
        <v>3</v>
      </c>
      <c r="AG923">
        <v>0.4</v>
      </c>
      <c r="AH923">
        <v>2</v>
      </c>
      <c r="AI923">
        <v>448998623</v>
      </c>
      <c r="AJ923">
        <v>910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</row>
    <row r="924" spans="1:44" x14ac:dyDescent="0.2">
      <c r="A924">
        <f>ROW(Source!A606)</f>
        <v>606</v>
      </c>
      <c r="B924">
        <v>448998641</v>
      </c>
      <c r="C924">
        <v>448998621</v>
      </c>
      <c r="D924">
        <v>277944840</v>
      </c>
      <c r="E924">
        <v>1</v>
      </c>
      <c r="F924">
        <v>1</v>
      </c>
      <c r="G924">
        <v>1</v>
      </c>
      <c r="H924">
        <v>2</v>
      </c>
      <c r="I924" t="s">
        <v>1364</v>
      </c>
      <c r="J924" t="s">
        <v>1365</v>
      </c>
      <c r="K924" t="s">
        <v>1366</v>
      </c>
      <c r="L924">
        <v>1368</v>
      </c>
      <c r="N924">
        <v>1011</v>
      </c>
      <c r="O924" t="s">
        <v>1100</v>
      </c>
      <c r="P924" t="s">
        <v>1100</v>
      </c>
      <c r="Q924">
        <v>1</v>
      </c>
      <c r="X924">
        <v>0.4</v>
      </c>
      <c r="Y924">
        <v>0</v>
      </c>
      <c r="Z924">
        <v>1558.39</v>
      </c>
      <c r="AA924">
        <v>563.72</v>
      </c>
      <c r="AB924">
        <v>0</v>
      </c>
      <c r="AC924">
        <v>0</v>
      </c>
      <c r="AD924">
        <v>1</v>
      </c>
      <c r="AE924">
        <v>0</v>
      </c>
      <c r="AF924" t="s">
        <v>3</v>
      </c>
      <c r="AG924">
        <v>0.4</v>
      </c>
      <c r="AH924">
        <v>2</v>
      </c>
      <c r="AI924">
        <v>448998624</v>
      </c>
      <c r="AJ924">
        <v>911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</row>
    <row r="925" spans="1:44" x14ac:dyDescent="0.2">
      <c r="A925">
        <f>ROW(Source!A606)</f>
        <v>606</v>
      </c>
      <c r="B925">
        <v>448998642</v>
      </c>
      <c r="C925">
        <v>448998621</v>
      </c>
      <c r="D925">
        <v>277862733</v>
      </c>
      <c r="E925">
        <v>1</v>
      </c>
      <c r="F925">
        <v>1</v>
      </c>
      <c r="G925">
        <v>1</v>
      </c>
      <c r="H925">
        <v>3</v>
      </c>
      <c r="I925" t="s">
        <v>1713</v>
      </c>
      <c r="J925" t="s">
        <v>1714</v>
      </c>
      <c r="K925" t="s">
        <v>1715</v>
      </c>
      <c r="L925">
        <v>1346</v>
      </c>
      <c r="N925">
        <v>1009</v>
      </c>
      <c r="O925" t="s">
        <v>441</v>
      </c>
      <c r="P925" t="s">
        <v>441</v>
      </c>
      <c r="Q925">
        <v>1</v>
      </c>
      <c r="X925">
        <v>0.01</v>
      </c>
      <c r="Y925">
        <v>284.14999999999998</v>
      </c>
      <c r="Z925">
        <v>0</v>
      </c>
      <c r="AA925">
        <v>0</v>
      </c>
      <c r="AB925">
        <v>0</v>
      </c>
      <c r="AC925">
        <v>0</v>
      </c>
      <c r="AD925">
        <v>1</v>
      </c>
      <c r="AE925">
        <v>0</v>
      </c>
      <c r="AF925" t="s">
        <v>135</v>
      </c>
      <c r="AG925">
        <v>0</v>
      </c>
      <c r="AH925">
        <v>2</v>
      </c>
      <c r="AI925">
        <v>448998625</v>
      </c>
      <c r="AJ925">
        <v>912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</row>
    <row r="926" spans="1:44" x14ac:dyDescent="0.2">
      <c r="A926">
        <f>ROW(Source!A606)</f>
        <v>606</v>
      </c>
      <c r="B926">
        <v>448998643</v>
      </c>
      <c r="C926">
        <v>448998621</v>
      </c>
      <c r="D926">
        <v>277865759</v>
      </c>
      <c r="E926">
        <v>1</v>
      </c>
      <c r="F926">
        <v>1</v>
      </c>
      <c r="G926">
        <v>1</v>
      </c>
      <c r="H926">
        <v>3</v>
      </c>
      <c r="I926" t="s">
        <v>1683</v>
      </c>
      <c r="J926" t="s">
        <v>1684</v>
      </c>
      <c r="K926" t="s">
        <v>1685</v>
      </c>
      <c r="L926">
        <v>1301</v>
      </c>
      <c r="N926">
        <v>1003</v>
      </c>
      <c r="O926" t="s">
        <v>211</v>
      </c>
      <c r="P926" t="s">
        <v>211</v>
      </c>
      <c r="Q926">
        <v>1</v>
      </c>
      <c r="X926">
        <v>4.21</v>
      </c>
      <c r="Y926">
        <v>2.27</v>
      </c>
      <c r="Z926">
        <v>0</v>
      </c>
      <c r="AA926">
        <v>0</v>
      </c>
      <c r="AB926">
        <v>0</v>
      </c>
      <c r="AC926">
        <v>0</v>
      </c>
      <c r="AD926">
        <v>1</v>
      </c>
      <c r="AE926">
        <v>0</v>
      </c>
      <c r="AF926" t="s">
        <v>135</v>
      </c>
      <c r="AG926">
        <v>0</v>
      </c>
      <c r="AH926">
        <v>2</v>
      </c>
      <c r="AI926">
        <v>448998626</v>
      </c>
      <c r="AJ926">
        <v>913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</row>
    <row r="927" spans="1:44" x14ac:dyDescent="0.2">
      <c r="A927">
        <f>ROW(Source!A606)</f>
        <v>606</v>
      </c>
      <c r="B927">
        <v>448998644</v>
      </c>
      <c r="C927">
        <v>448998621</v>
      </c>
      <c r="D927">
        <v>277867733</v>
      </c>
      <c r="E927">
        <v>1</v>
      </c>
      <c r="F927">
        <v>1</v>
      </c>
      <c r="G927">
        <v>1</v>
      </c>
      <c r="H927">
        <v>3</v>
      </c>
      <c r="I927" t="s">
        <v>1241</v>
      </c>
      <c r="J927" t="s">
        <v>1242</v>
      </c>
      <c r="K927" t="s">
        <v>1243</v>
      </c>
      <c r="L927">
        <v>1346</v>
      </c>
      <c r="N927">
        <v>1009</v>
      </c>
      <c r="O927" t="s">
        <v>441</v>
      </c>
      <c r="P927" t="s">
        <v>441</v>
      </c>
      <c r="Q927">
        <v>1</v>
      </c>
      <c r="X927">
        <v>0.3</v>
      </c>
      <c r="Y927">
        <v>174.93</v>
      </c>
      <c r="Z927">
        <v>0</v>
      </c>
      <c r="AA927">
        <v>0</v>
      </c>
      <c r="AB927">
        <v>0</v>
      </c>
      <c r="AC927">
        <v>0</v>
      </c>
      <c r="AD927">
        <v>1</v>
      </c>
      <c r="AE927">
        <v>0</v>
      </c>
      <c r="AF927" t="s">
        <v>135</v>
      </c>
      <c r="AG927">
        <v>0</v>
      </c>
      <c r="AH927">
        <v>2</v>
      </c>
      <c r="AI927">
        <v>448998627</v>
      </c>
      <c r="AJ927">
        <v>914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</row>
    <row r="928" spans="1:44" x14ac:dyDescent="0.2">
      <c r="A928">
        <f>ROW(Source!A606)</f>
        <v>606</v>
      </c>
      <c r="B928">
        <v>448998645</v>
      </c>
      <c r="C928">
        <v>448998621</v>
      </c>
      <c r="D928">
        <v>277867849</v>
      </c>
      <c r="E928">
        <v>1</v>
      </c>
      <c r="F928">
        <v>1</v>
      </c>
      <c r="G928">
        <v>1</v>
      </c>
      <c r="H928">
        <v>3</v>
      </c>
      <c r="I928" t="s">
        <v>1740</v>
      </c>
      <c r="J928" t="s">
        <v>1741</v>
      </c>
      <c r="K928" t="s">
        <v>1742</v>
      </c>
      <c r="L928">
        <v>1425</v>
      </c>
      <c r="N928">
        <v>1013</v>
      </c>
      <c r="O928" t="s">
        <v>62</v>
      </c>
      <c r="P928" t="s">
        <v>62</v>
      </c>
      <c r="Q928">
        <v>1</v>
      </c>
      <c r="X928">
        <v>0.1</v>
      </c>
      <c r="Y928">
        <v>978.09</v>
      </c>
      <c r="Z928">
        <v>0</v>
      </c>
      <c r="AA928">
        <v>0</v>
      </c>
      <c r="AB928">
        <v>0</v>
      </c>
      <c r="AC928">
        <v>0</v>
      </c>
      <c r="AD928">
        <v>1</v>
      </c>
      <c r="AE928">
        <v>0</v>
      </c>
      <c r="AF928" t="s">
        <v>135</v>
      </c>
      <c r="AG928">
        <v>0</v>
      </c>
      <c r="AH928">
        <v>2</v>
      </c>
      <c r="AI928">
        <v>448998628</v>
      </c>
      <c r="AJ928">
        <v>915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</row>
    <row r="929" spans="1:44" x14ac:dyDescent="0.2">
      <c r="A929">
        <f>ROW(Source!A606)</f>
        <v>606</v>
      </c>
      <c r="B929">
        <v>448998646</v>
      </c>
      <c r="C929">
        <v>448998621</v>
      </c>
      <c r="D929">
        <v>277870628</v>
      </c>
      <c r="E929">
        <v>1</v>
      </c>
      <c r="F929">
        <v>1</v>
      </c>
      <c r="G929">
        <v>1</v>
      </c>
      <c r="H929">
        <v>3</v>
      </c>
      <c r="I929" t="s">
        <v>1646</v>
      </c>
      <c r="J929" t="s">
        <v>1647</v>
      </c>
      <c r="K929" t="s">
        <v>1648</v>
      </c>
      <c r="L929">
        <v>1348</v>
      </c>
      <c r="N929">
        <v>1009</v>
      </c>
      <c r="O929" t="s">
        <v>83</v>
      </c>
      <c r="P929" t="s">
        <v>83</v>
      </c>
      <c r="Q929">
        <v>1000</v>
      </c>
      <c r="X929">
        <v>2.9999999999999997E-4</v>
      </c>
      <c r="Y929">
        <v>4338.2700000000004</v>
      </c>
      <c r="Z929">
        <v>0</v>
      </c>
      <c r="AA929">
        <v>0</v>
      </c>
      <c r="AB929">
        <v>0</v>
      </c>
      <c r="AC929">
        <v>0</v>
      </c>
      <c r="AD929">
        <v>1</v>
      </c>
      <c r="AE929">
        <v>0</v>
      </c>
      <c r="AF929" t="s">
        <v>135</v>
      </c>
      <c r="AG929">
        <v>0</v>
      </c>
      <c r="AH929">
        <v>2</v>
      </c>
      <c r="AI929">
        <v>448998629</v>
      </c>
      <c r="AJ929">
        <v>916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</row>
    <row r="930" spans="1:44" x14ac:dyDescent="0.2">
      <c r="A930">
        <f>ROW(Source!A606)</f>
        <v>606</v>
      </c>
      <c r="B930">
        <v>448998647</v>
      </c>
      <c r="C930">
        <v>448998621</v>
      </c>
      <c r="D930">
        <v>277881757</v>
      </c>
      <c r="E930">
        <v>1</v>
      </c>
      <c r="F930">
        <v>1</v>
      </c>
      <c r="G930">
        <v>1</v>
      </c>
      <c r="H930">
        <v>3</v>
      </c>
      <c r="I930" t="s">
        <v>1743</v>
      </c>
      <c r="J930" t="s">
        <v>1744</v>
      </c>
      <c r="K930" t="s">
        <v>1745</v>
      </c>
      <c r="L930">
        <v>1348</v>
      </c>
      <c r="N930">
        <v>1009</v>
      </c>
      <c r="O930" t="s">
        <v>83</v>
      </c>
      <c r="P930" t="s">
        <v>83</v>
      </c>
      <c r="Q930">
        <v>1000</v>
      </c>
      <c r="X930">
        <v>1E-4</v>
      </c>
      <c r="Y930">
        <v>1050091.7</v>
      </c>
      <c r="Z930">
        <v>0</v>
      </c>
      <c r="AA930">
        <v>0</v>
      </c>
      <c r="AB930">
        <v>0</v>
      </c>
      <c r="AC930">
        <v>0</v>
      </c>
      <c r="AD930">
        <v>1</v>
      </c>
      <c r="AE930">
        <v>0</v>
      </c>
      <c r="AF930" t="s">
        <v>135</v>
      </c>
      <c r="AG930">
        <v>0</v>
      </c>
      <c r="AH930">
        <v>2</v>
      </c>
      <c r="AI930">
        <v>448998630</v>
      </c>
      <c r="AJ930">
        <v>917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</row>
    <row r="931" spans="1:44" x14ac:dyDescent="0.2">
      <c r="A931">
        <f>ROW(Source!A606)</f>
        <v>606</v>
      </c>
      <c r="B931">
        <v>448998648</v>
      </c>
      <c r="C931">
        <v>448998621</v>
      </c>
      <c r="D931">
        <v>277881812</v>
      </c>
      <c r="E931">
        <v>1</v>
      </c>
      <c r="F931">
        <v>1</v>
      </c>
      <c r="G931">
        <v>1</v>
      </c>
      <c r="H931">
        <v>3</v>
      </c>
      <c r="I931" t="s">
        <v>1661</v>
      </c>
      <c r="J931" t="s">
        <v>1662</v>
      </c>
      <c r="K931" t="s">
        <v>1663</v>
      </c>
      <c r="L931">
        <v>1346</v>
      </c>
      <c r="N931">
        <v>1009</v>
      </c>
      <c r="O931" t="s">
        <v>441</v>
      </c>
      <c r="P931" t="s">
        <v>441</v>
      </c>
      <c r="Q931">
        <v>1</v>
      </c>
      <c r="X931">
        <v>0.06</v>
      </c>
      <c r="Y931">
        <v>899.56</v>
      </c>
      <c r="Z931">
        <v>0</v>
      </c>
      <c r="AA931">
        <v>0</v>
      </c>
      <c r="AB931">
        <v>0</v>
      </c>
      <c r="AC931">
        <v>0</v>
      </c>
      <c r="AD931">
        <v>1</v>
      </c>
      <c r="AE931">
        <v>0</v>
      </c>
      <c r="AF931" t="s">
        <v>135</v>
      </c>
      <c r="AG931">
        <v>0</v>
      </c>
      <c r="AH931">
        <v>2</v>
      </c>
      <c r="AI931">
        <v>448998631</v>
      </c>
      <c r="AJ931">
        <v>918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</row>
    <row r="932" spans="1:44" x14ac:dyDescent="0.2">
      <c r="A932">
        <f>ROW(Source!A606)</f>
        <v>606</v>
      </c>
      <c r="B932">
        <v>448998649</v>
      </c>
      <c r="C932">
        <v>448998621</v>
      </c>
      <c r="D932">
        <v>277896103</v>
      </c>
      <c r="E932">
        <v>1</v>
      </c>
      <c r="F932">
        <v>1</v>
      </c>
      <c r="G932">
        <v>1</v>
      </c>
      <c r="H932">
        <v>3</v>
      </c>
      <c r="I932" t="s">
        <v>1746</v>
      </c>
      <c r="J932" t="s">
        <v>1747</v>
      </c>
      <c r="K932" t="s">
        <v>1748</v>
      </c>
      <c r="L932">
        <v>1348</v>
      </c>
      <c r="N932">
        <v>1009</v>
      </c>
      <c r="O932" t="s">
        <v>83</v>
      </c>
      <c r="P932" t="s">
        <v>83</v>
      </c>
      <c r="Q932">
        <v>1000</v>
      </c>
      <c r="X932">
        <v>2.0000000000000002E-5</v>
      </c>
      <c r="Y932">
        <v>47961.85</v>
      </c>
      <c r="Z932">
        <v>0</v>
      </c>
      <c r="AA932">
        <v>0</v>
      </c>
      <c r="AB932">
        <v>0</v>
      </c>
      <c r="AC932">
        <v>0</v>
      </c>
      <c r="AD932">
        <v>1</v>
      </c>
      <c r="AE932">
        <v>0</v>
      </c>
      <c r="AF932" t="s">
        <v>135</v>
      </c>
      <c r="AG932">
        <v>0</v>
      </c>
      <c r="AH932">
        <v>2</v>
      </c>
      <c r="AI932">
        <v>448998632</v>
      </c>
      <c r="AJ932">
        <v>919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</row>
    <row r="933" spans="1:44" x14ac:dyDescent="0.2">
      <c r="A933">
        <f>ROW(Source!A606)</f>
        <v>606</v>
      </c>
      <c r="B933">
        <v>448998650</v>
      </c>
      <c r="C933">
        <v>448998621</v>
      </c>
      <c r="D933">
        <v>277896329</v>
      </c>
      <c r="E933">
        <v>1</v>
      </c>
      <c r="F933">
        <v>1</v>
      </c>
      <c r="G933">
        <v>1</v>
      </c>
      <c r="H933">
        <v>3</v>
      </c>
      <c r="I933" t="s">
        <v>1701</v>
      </c>
      <c r="J933" t="s">
        <v>1702</v>
      </c>
      <c r="K933" t="s">
        <v>1703</v>
      </c>
      <c r="L933">
        <v>1346</v>
      </c>
      <c r="N933">
        <v>1009</v>
      </c>
      <c r="O933" t="s">
        <v>441</v>
      </c>
      <c r="P933" t="s">
        <v>441</v>
      </c>
      <c r="Q933">
        <v>1</v>
      </c>
      <c r="X933">
        <v>0.03</v>
      </c>
      <c r="Y933">
        <v>157.44</v>
      </c>
      <c r="Z933">
        <v>0</v>
      </c>
      <c r="AA933">
        <v>0</v>
      </c>
      <c r="AB933">
        <v>0</v>
      </c>
      <c r="AC933">
        <v>0</v>
      </c>
      <c r="AD933">
        <v>1</v>
      </c>
      <c r="AE933">
        <v>0</v>
      </c>
      <c r="AF933" t="s">
        <v>135</v>
      </c>
      <c r="AG933">
        <v>0</v>
      </c>
      <c r="AH933">
        <v>2</v>
      </c>
      <c r="AI933">
        <v>448998633</v>
      </c>
      <c r="AJ933">
        <v>920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</row>
    <row r="934" spans="1:44" x14ac:dyDescent="0.2">
      <c r="A934">
        <f>ROW(Source!A606)</f>
        <v>606</v>
      </c>
      <c r="B934">
        <v>448998651</v>
      </c>
      <c r="C934">
        <v>448998621</v>
      </c>
      <c r="D934">
        <v>277910729</v>
      </c>
      <c r="E934">
        <v>1</v>
      </c>
      <c r="F934">
        <v>1</v>
      </c>
      <c r="G934">
        <v>1</v>
      </c>
      <c r="H934">
        <v>3</v>
      </c>
      <c r="I934" t="s">
        <v>1704</v>
      </c>
      <c r="J934" t="s">
        <v>1705</v>
      </c>
      <c r="K934" t="s">
        <v>1706</v>
      </c>
      <c r="L934">
        <v>1425</v>
      </c>
      <c r="N934">
        <v>1013</v>
      </c>
      <c r="O934" t="s">
        <v>62</v>
      </c>
      <c r="P934" t="s">
        <v>62</v>
      </c>
      <c r="Q934">
        <v>1</v>
      </c>
      <c r="X934">
        <v>0.1</v>
      </c>
      <c r="Y934">
        <v>840.04</v>
      </c>
      <c r="Z934">
        <v>0</v>
      </c>
      <c r="AA934">
        <v>0</v>
      </c>
      <c r="AB934">
        <v>0</v>
      </c>
      <c r="AC934">
        <v>0</v>
      </c>
      <c r="AD934">
        <v>1</v>
      </c>
      <c r="AE934">
        <v>0</v>
      </c>
      <c r="AF934" t="s">
        <v>135</v>
      </c>
      <c r="AG934">
        <v>0</v>
      </c>
      <c r="AH934">
        <v>2</v>
      </c>
      <c r="AI934">
        <v>448998634</v>
      </c>
      <c r="AJ934">
        <v>921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</row>
    <row r="935" spans="1:44" x14ac:dyDescent="0.2">
      <c r="A935">
        <f>ROW(Source!A606)</f>
        <v>606</v>
      </c>
      <c r="B935">
        <v>448998652</v>
      </c>
      <c r="C935">
        <v>448998621</v>
      </c>
      <c r="D935">
        <v>277922916</v>
      </c>
      <c r="E935">
        <v>1</v>
      </c>
      <c r="F935">
        <v>1</v>
      </c>
      <c r="G935">
        <v>1</v>
      </c>
      <c r="H935">
        <v>3</v>
      </c>
      <c r="I935" t="s">
        <v>1749</v>
      </c>
      <c r="J935" t="s">
        <v>1750</v>
      </c>
      <c r="K935" t="s">
        <v>1751</v>
      </c>
      <c r="L935">
        <v>1346</v>
      </c>
      <c r="N935">
        <v>1009</v>
      </c>
      <c r="O935" t="s">
        <v>441</v>
      </c>
      <c r="P935" t="s">
        <v>441</v>
      </c>
      <c r="Q935">
        <v>1</v>
      </c>
      <c r="X935">
        <v>0.02</v>
      </c>
      <c r="Y935">
        <v>232.2</v>
      </c>
      <c r="Z935">
        <v>0</v>
      </c>
      <c r="AA935">
        <v>0</v>
      </c>
      <c r="AB935">
        <v>0</v>
      </c>
      <c r="AC935">
        <v>0</v>
      </c>
      <c r="AD935">
        <v>1</v>
      </c>
      <c r="AE935">
        <v>0</v>
      </c>
      <c r="AF935" t="s">
        <v>135</v>
      </c>
      <c r="AG935">
        <v>0</v>
      </c>
      <c r="AH935">
        <v>2</v>
      </c>
      <c r="AI935">
        <v>448998635</v>
      </c>
      <c r="AJ935">
        <v>922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</row>
    <row r="936" spans="1:44" x14ac:dyDescent="0.2">
      <c r="A936">
        <f>ROW(Source!A606)</f>
        <v>606</v>
      </c>
      <c r="B936">
        <v>448998653</v>
      </c>
      <c r="C936">
        <v>448998621</v>
      </c>
      <c r="D936">
        <v>277933475</v>
      </c>
      <c r="E936">
        <v>1</v>
      </c>
      <c r="F936">
        <v>1</v>
      </c>
      <c r="G936">
        <v>1</v>
      </c>
      <c r="H936">
        <v>3</v>
      </c>
      <c r="I936" t="s">
        <v>1707</v>
      </c>
      <c r="J936" t="s">
        <v>1708</v>
      </c>
      <c r="K936" t="s">
        <v>1709</v>
      </c>
      <c r="L936">
        <v>1346</v>
      </c>
      <c r="N936">
        <v>1009</v>
      </c>
      <c r="O936" t="s">
        <v>441</v>
      </c>
      <c r="P936" t="s">
        <v>441</v>
      </c>
      <c r="Q936">
        <v>1</v>
      </c>
      <c r="X936">
        <v>0.08</v>
      </c>
      <c r="Y936">
        <v>189.97</v>
      </c>
      <c r="Z936">
        <v>0</v>
      </c>
      <c r="AA936">
        <v>0</v>
      </c>
      <c r="AB936">
        <v>0</v>
      </c>
      <c r="AC936">
        <v>0</v>
      </c>
      <c r="AD936">
        <v>1</v>
      </c>
      <c r="AE936">
        <v>0</v>
      </c>
      <c r="AF936" t="s">
        <v>135</v>
      </c>
      <c r="AG936">
        <v>0</v>
      </c>
      <c r="AH936">
        <v>2</v>
      </c>
      <c r="AI936">
        <v>448998636</v>
      </c>
      <c r="AJ936">
        <v>923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</row>
    <row r="937" spans="1:44" x14ac:dyDescent="0.2">
      <c r="A937">
        <f>ROW(Source!A606)</f>
        <v>606</v>
      </c>
      <c r="B937">
        <v>448998654</v>
      </c>
      <c r="C937">
        <v>448998621</v>
      </c>
      <c r="D937">
        <v>277566433</v>
      </c>
      <c r="E937">
        <v>109</v>
      </c>
      <c r="F937">
        <v>1</v>
      </c>
      <c r="G937">
        <v>1</v>
      </c>
      <c r="H937">
        <v>3</v>
      </c>
      <c r="I937" t="s">
        <v>633</v>
      </c>
      <c r="J937" t="s">
        <v>3</v>
      </c>
      <c r="K937" t="s">
        <v>634</v>
      </c>
      <c r="L937">
        <v>3277935</v>
      </c>
      <c r="N937">
        <v>1013</v>
      </c>
      <c r="O937" t="s">
        <v>635</v>
      </c>
      <c r="P937" t="s">
        <v>635</v>
      </c>
      <c r="Q937">
        <v>1</v>
      </c>
      <c r="X937">
        <v>2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 t="s">
        <v>135</v>
      </c>
      <c r="AG937">
        <v>0</v>
      </c>
      <c r="AH937">
        <v>2</v>
      </c>
      <c r="AI937">
        <v>448998637</v>
      </c>
      <c r="AJ937">
        <v>924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</row>
    <row r="938" spans="1:44" x14ac:dyDescent="0.2">
      <c r="A938">
        <f>ROW(Source!A606)</f>
        <v>606</v>
      </c>
      <c r="B938">
        <v>448998655</v>
      </c>
      <c r="C938">
        <v>448998621</v>
      </c>
      <c r="D938">
        <v>277566436</v>
      </c>
      <c r="E938">
        <v>109</v>
      </c>
      <c r="F938">
        <v>1</v>
      </c>
      <c r="G938">
        <v>1</v>
      </c>
      <c r="H938">
        <v>3</v>
      </c>
      <c r="I938" t="s">
        <v>725</v>
      </c>
      <c r="J938" t="s">
        <v>3</v>
      </c>
      <c r="K938" t="s">
        <v>726</v>
      </c>
      <c r="L938">
        <v>1348</v>
      </c>
      <c r="N938">
        <v>1009</v>
      </c>
      <c r="O938" t="s">
        <v>83</v>
      </c>
      <c r="P938" t="s">
        <v>83</v>
      </c>
      <c r="Q938">
        <v>1000</v>
      </c>
      <c r="X938">
        <v>1E-3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 t="s">
        <v>135</v>
      </c>
      <c r="AG938">
        <v>0</v>
      </c>
      <c r="AH938">
        <v>2</v>
      </c>
      <c r="AI938">
        <v>448998638</v>
      </c>
      <c r="AJ938">
        <v>925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</row>
    <row r="939" spans="1:44" x14ac:dyDescent="0.2">
      <c r="A939">
        <f>ROW(Source!A609)</f>
        <v>609</v>
      </c>
      <c r="B939">
        <v>448998668</v>
      </c>
      <c r="C939">
        <v>448998658</v>
      </c>
      <c r="D939">
        <v>277560305</v>
      </c>
      <c r="E939">
        <v>109</v>
      </c>
      <c r="F939">
        <v>1</v>
      </c>
      <c r="G939">
        <v>1</v>
      </c>
      <c r="H939">
        <v>1</v>
      </c>
      <c r="I939" t="s">
        <v>1493</v>
      </c>
      <c r="J939" t="s">
        <v>3</v>
      </c>
      <c r="K939" t="s">
        <v>1592</v>
      </c>
      <c r="L939">
        <v>1191</v>
      </c>
      <c r="N939">
        <v>1013</v>
      </c>
      <c r="O939" t="s">
        <v>1203</v>
      </c>
      <c r="P939" t="s">
        <v>1203</v>
      </c>
      <c r="Q939">
        <v>1</v>
      </c>
      <c r="X939">
        <v>41.2</v>
      </c>
      <c r="Y939">
        <v>0</v>
      </c>
      <c r="Z939">
        <v>0</v>
      </c>
      <c r="AA939">
        <v>0</v>
      </c>
      <c r="AB939">
        <v>490.51</v>
      </c>
      <c r="AC939">
        <v>0</v>
      </c>
      <c r="AD939">
        <v>1</v>
      </c>
      <c r="AE939">
        <v>1</v>
      </c>
      <c r="AF939" t="s">
        <v>3</v>
      </c>
      <c r="AG939">
        <v>41.2</v>
      </c>
      <c r="AH939">
        <v>2</v>
      </c>
      <c r="AI939">
        <v>448998659</v>
      </c>
      <c r="AJ939">
        <v>926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</row>
    <row r="940" spans="1:44" x14ac:dyDescent="0.2">
      <c r="A940">
        <f>ROW(Source!A609)</f>
        <v>609</v>
      </c>
      <c r="B940">
        <v>448998669</v>
      </c>
      <c r="C940">
        <v>448998658</v>
      </c>
      <c r="D940">
        <v>277560491</v>
      </c>
      <c r="E940">
        <v>109</v>
      </c>
      <c r="F940">
        <v>1</v>
      </c>
      <c r="G940">
        <v>1</v>
      </c>
      <c r="H940">
        <v>1</v>
      </c>
      <c r="I940" t="s">
        <v>1204</v>
      </c>
      <c r="J940" t="s">
        <v>3</v>
      </c>
      <c r="K940" t="s">
        <v>1205</v>
      </c>
      <c r="L940">
        <v>1191</v>
      </c>
      <c r="N940">
        <v>1013</v>
      </c>
      <c r="O940" t="s">
        <v>1203</v>
      </c>
      <c r="P940" t="s">
        <v>1203</v>
      </c>
      <c r="Q940">
        <v>1</v>
      </c>
      <c r="X940">
        <v>0.2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1</v>
      </c>
      <c r="AE940">
        <v>2</v>
      </c>
      <c r="AF940" t="s">
        <v>3</v>
      </c>
      <c r="AG940">
        <v>0.2</v>
      </c>
      <c r="AH940">
        <v>2</v>
      </c>
      <c r="AI940">
        <v>448998660</v>
      </c>
      <c r="AJ940">
        <v>927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</row>
    <row r="941" spans="1:44" x14ac:dyDescent="0.2">
      <c r="A941">
        <f>ROW(Source!A609)</f>
        <v>609</v>
      </c>
      <c r="B941">
        <v>448998670</v>
      </c>
      <c r="C941">
        <v>448998658</v>
      </c>
      <c r="D941">
        <v>277944622</v>
      </c>
      <c r="E941">
        <v>1</v>
      </c>
      <c r="F941">
        <v>1</v>
      </c>
      <c r="G941">
        <v>1</v>
      </c>
      <c r="H941">
        <v>2</v>
      </c>
      <c r="I941" t="s">
        <v>1220</v>
      </c>
      <c r="J941" t="s">
        <v>1221</v>
      </c>
      <c r="K941" t="s">
        <v>1222</v>
      </c>
      <c r="L941">
        <v>1368</v>
      </c>
      <c r="N941">
        <v>1011</v>
      </c>
      <c r="O941" t="s">
        <v>1100</v>
      </c>
      <c r="P941" t="s">
        <v>1100</v>
      </c>
      <c r="Q941">
        <v>1</v>
      </c>
      <c r="X941">
        <v>0.1</v>
      </c>
      <c r="Y941">
        <v>0</v>
      </c>
      <c r="Z941">
        <v>1551.19</v>
      </c>
      <c r="AA941">
        <v>658.89</v>
      </c>
      <c r="AB941">
        <v>0</v>
      </c>
      <c r="AC941">
        <v>0</v>
      </c>
      <c r="AD941">
        <v>1</v>
      </c>
      <c r="AE941">
        <v>0</v>
      </c>
      <c r="AF941" t="s">
        <v>3</v>
      </c>
      <c r="AG941">
        <v>0.1</v>
      </c>
      <c r="AH941">
        <v>2</v>
      </c>
      <c r="AI941">
        <v>448998661</v>
      </c>
      <c r="AJ941">
        <v>928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</row>
    <row r="942" spans="1:44" x14ac:dyDescent="0.2">
      <c r="A942">
        <f>ROW(Source!A609)</f>
        <v>609</v>
      </c>
      <c r="B942">
        <v>448998671</v>
      </c>
      <c r="C942">
        <v>448998658</v>
      </c>
      <c r="D942">
        <v>277945805</v>
      </c>
      <c r="E942">
        <v>1</v>
      </c>
      <c r="F942">
        <v>1</v>
      </c>
      <c r="G942">
        <v>1</v>
      </c>
      <c r="H942">
        <v>2</v>
      </c>
      <c r="I942" t="s">
        <v>1206</v>
      </c>
      <c r="J942" t="s">
        <v>1207</v>
      </c>
      <c r="K942" t="s">
        <v>1208</v>
      </c>
      <c r="L942">
        <v>1368</v>
      </c>
      <c r="N942">
        <v>1011</v>
      </c>
      <c r="O942" t="s">
        <v>1100</v>
      </c>
      <c r="P942" t="s">
        <v>1100</v>
      </c>
      <c r="Q942">
        <v>1</v>
      </c>
      <c r="X942">
        <v>0.1</v>
      </c>
      <c r="Y942">
        <v>0</v>
      </c>
      <c r="Z942">
        <v>477.92</v>
      </c>
      <c r="AA942">
        <v>490.51</v>
      </c>
      <c r="AB942">
        <v>0</v>
      </c>
      <c r="AC942">
        <v>0</v>
      </c>
      <c r="AD942">
        <v>1</v>
      </c>
      <c r="AE942">
        <v>0</v>
      </c>
      <c r="AF942" t="s">
        <v>3</v>
      </c>
      <c r="AG942">
        <v>0.1</v>
      </c>
      <c r="AH942">
        <v>2</v>
      </c>
      <c r="AI942">
        <v>448998662</v>
      </c>
      <c r="AJ942">
        <v>929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</row>
    <row r="943" spans="1:44" x14ac:dyDescent="0.2">
      <c r="A943">
        <f>ROW(Source!A609)</f>
        <v>609</v>
      </c>
      <c r="B943">
        <v>448998672</v>
      </c>
      <c r="C943">
        <v>448998658</v>
      </c>
      <c r="D943">
        <v>277946072</v>
      </c>
      <c r="E943">
        <v>1</v>
      </c>
      <c r="F943">
        <v>1</v>
      </c>
      <c r="G943">
        <v>1</v>
      </c>
      <c r="H943">
        <v>2</v>
      </c>
      <c r="I943" t="s">
        <v>1238</v>
      </c>
      <c r="J943" t="s">
        <v>1239</v>
      </c>
      <c r="K943" t="s">
        <v>1240</v>
      </c>
      <c r="L943">
        <v>1368</v>
      </c>
      <c r="N943">
        <v>1011</v>
      </c>
      <c r="O943" t="s">
        <v>1100</v>
      </c>
      <c r="P943" t="s">
        <v>1100</v>
      </c>
      <c r="Q943">
        <v>1</v>
      </c>
      <c r="X943">
        <v>0.16</v>
      </c>
      <c r="Y943">
        <v>0</v>
      </c>
      <c r="Z943">
        <v>27.77</v>
      </c>
      <c r="AA943">
        <v>0</v>
      </c>
      <c r="AB943">
        <v>0</v>
      </c>
      <c r="AC943">
        <v>0</v>
      </c>
      <c r="AD943">
        <v>1</v>
      </c>
      <c r="AE943">
        <v>0</v>
      </c>
      <c r="AF943" t="s">
        <v>3</v>
      </c>
      <c r="AG943">
        <v>0.16</v>
      </c>
      <c r="AH943">
        <v>2</v>
      </c>
      <c r="AI943">
        <v>448998663</v>
      </c>
      <c r="AJ943">
        <v>930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</row>
    <row r="944" spans="1:44" x14ac:dyDescent="0.2">
      <c r="A944">
        <f>ROW(Source!A609)</f>
        <v>609</v>
      </c>
      <c r="B944">
        <v>448998673</v>
      </c>
      <c r="C944">
        <v>448998658</v>
      </c>
      <c r="D944">
        <v>277879488</v>
      </c>
      <c r="E944">
        <v>1</v>
      </c>
      <c r="F944">
        <v>1</v>
      </c>
      <c r="G944">
        <v>1</v>
      </c>
      <c r="H944">
        <v>3</v>
      </c>
      <c r="I944" t="s">
        <v>1752</v>
      </c>
      <c r="J944" t="s">
        <v>1753</v>
      </c>
      <c r="K944" t="s">
        <v>1754</v>
      </c>
      <c r="L944">
        <v>1348</v>
      </c>
      <c r="N944">
        <v>1009</v>
      </c>
      <c r="O944" t="s">
        <v>83</v>
      </c>
      <c r="P944" t="s">
        <v>83</v>
      </c>
      <c r="Q944">
        <v>1000</v>
      </c>
      <c r="X944">
        <v>3.0000000000000001E-3</v>
      </c>
      <c r="Y944">
        <v>70310.45</v>
      </c>
      <c r="Z944">
        <v>0</v>
      </c>
      <c r="AA944">
        <v>0</v>
      </c>
      <c r="AB944">
        <v>0</v>
      </c>
      <c r="AC944">
        <v>0</v>
      </c>
      <c r="AD944">
        <v>1</v>
      </c>
      <c r="AE944">
        <v>0</v>
      </c>
      <c r="AF944" t="s">
        <v>135</v>
      </c>
      <c r="AG944">
        <v>0</v>
      </c>
      <c r="AH944">
        <v>2</v>
      </c>
      <c r="AI944">
        <v>448998664</v>
      </c>
      <c r="AJ944">
        <v>931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</row>
    <row r="945" spans="1:44" x14ac:dyDescent="0.2">
      <c r="A945">
        <f>ROW(Source!A609)</f>
        <v>609</v>
      </c>
      <c r="B945">
        <v>448998674</v>
      </c>
      <c r="C945">
        <v>448998658</v>
      </c>
      <c r="D945">
        <v>277896271</v>
      </c>
      <c r="E945">
        <v>1</v>
      </c>
      <c r="F945">
        <v>1</v>
      </c>
      <c r="G945">
        <v>1</v>
      </c>
      <c r="H945">
        <v>3</v>
      </c>
      <c r="I945" t="s">
        <v>1755</v>
      </c>
      <c r="J945" t="s">
        <v>1756</v>
      </c>
      <c r="K945" t="s">
        <v>1757</v>
      </c>
      <c r="L945">
        <v>1346</v>
      </c>
      <c r="N945">
        <v>1009</v>
      </c>
      <c r="O945" t="s">
        <v>441</v>
      </c>
      <c r="P945" t="s">
        <v>441</v>
      </c>
      <c r="Q945">
        <v>1</v>
      </c>
      <c r="X945">
        <v>0.8</v>
      </c>
      <c r="Y945">
        <v>79.88</v>
      </c>
      <c r="Z945">
        <v>0</v>
      </c>
      <c r="AA945">
        <v>0</v>
      </c>
      <c r="AB945">
        <v>0</v>
      </c>
      <c r="AC945">
        <v>0</v>
      </c>
      <c r="AD945">
        <v>1</v>
      </c>
      <c r="AE945">
        <v>0</v>
      </c>
      <c r="AF945" t="s">
        <v>135</v>
      </c>
      <c r="AG945">
        <v>0</v>
      </c>
      <c r="AH945">
        <v>2</v>
      </c>
      <c r="AI945">
        <v>448998665</v>
      </c>
      <c r="AJ945">
        <v>932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</row>
    <row r="946" spans="1:44" x14ac:dyDescent="0.2">
      <c r="A946">
        <f>ROW(Source!A609)</f>
        <v>609</v>
      </c>
      <c r="B946">
        <v>448998675</v>
      </c>
      <c r="C946">
        <v>448998658</v>
      </c>
      <c r="D946">
        <v>277913527</v>
      </c>
      <c r="E946">
        <v>1</v>
      </c>
      <c r="F946">
        <v>1</v>
      </c>
      <c r="G946">
        <v>1</v>
      </c>
      <c r="H946">
        <v>3</v>
      </c>
      <c r="I946" t="s">
        <v>1758</v>
      </c>
      <c r="J946" t="s">
        <v>1759</v>
      </c>
      <c r="K946" t="s">
        <v>1760</v>
      </c>
      <c r="L946">
        <v>1425</v>
      </c>
      <c r="N946">
        <v>1013</v>
      </c>
      <c r="O946" t="s">
        <v>62</v>
      </c>
      <c r="P946" t="s">
        <v>62</v>
      </c>
      <c r="Q946">
        <v>1</v>
      </c>
      <c r="X946">
        <v>1.02</v>
      </c>
      <c r="Y946">
        <v>896.51</v>
      </c>
      <c r="Z946">
        <v>0</v>
      </c>
      <c r="AA946">
        <v>0</v>
      </c>
      <c r="AB946">
        <v>0</v>
      </c>
      <c r="AC946">
        <v>0</v>
      </c>
      <c r="AD946">
        <v>1</v>
      </c>
      <c r="AE946">
        <v>0</v>
      </c>
      <c r="AF946" t="s">
        <v>135</v>
      </c>
      <c r="AG946">
        <v>0</v>
      </c>
      <c r="AH946">
        <v>2</v>
      </c>
      <c r="AI946">
        <v>448998666</v>
      </c>
      <c r="AJ946">
        <v>933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</row>
    <row r="947" spans="1:44" x14ac:dyDescent="0.2">
      <c r="A947">
        <f>ROW(Source!A609)</f>
        <v>609</v>
      </c>
      <c r="B947">
        <v>448998676</v>
      </c>
      <c r="C947">
        <v>448998658</v>
      </c>
      <c r="D947">
        <v>277566433</v>
      </c>
      <c r="E947">
        <v>109</v>
      </c>
      <c r="F947">
        <v>1</v>
      </c>
      <c r="G947">
        <v>1</v>
      </c>
      <c r="H947">
        <v>3</v>
      </c>
      <c r="I947" t="s">
        <v>633</v>
      </c>
      <c r="J947" t="s">
        <v>3</v>
      </c>
      <c r="K947" t="s">
        <v>634</v>
      </c>
      <c r="L947">
        <v>3277935</v>
      </c>
      <c r="N947">
        <v>1013</v>
      </c>
      <c r="O947" t="s">
        <v>635</v>
      </c>
      <c r="P947" t="s">
        <v>635</v>
      </c>
      <c r="Q947">
        <v>1</v>
      </c>
      <c r="X947">
        <v>2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 t="s">
        <v>135</v>
      </c>
      <c r="AG947">
        <v>0</v>
      </c>
      <c r="AH947">
        <v>2</v>
      </c>
      <c r="AI947">
        <v>448998667</v>
      </c>
      <c r="AJ947">
        <v>934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</row>
    <row r="948" spans="1:44" x14ac:dyDescent="0.2">
      <c r="A948">
        <f>ROW(Source!A611)</f>
        <v>611</v>
      </c>
      <c r="B948">
        <v>448998694</v>
      </c>
      <c r="C948">
        <v>448998678</v>
      </c>
      <c r="D948">
        <v>277560337</v>
      </c>
      <c r="E948">
        <v>109</v>
      </c>
      <c r="F948">
        <v>1</v>
      </c>
      <c r="G948">
        <v>1</v>
      </c>
      <c r="H948">
        <v>1</v>
      </c>
      <c r="I948" t="s">
        <v>1761</v>
      </c>
      <c r="J948" t="s">
        <v>3</v>
      </c>
      <c r="K948" t="s">
        <v>1762</v>
      </c>
      <c r="L948">
        <v>1191</v>
      </c>
      <c r="N948">
        <v>1013</v>
      </c>
      <c r="O948" t="s">
        <v>1203</v>
      </c>
      <c r="P948" t="s">
        <v>1203</v>
      </c>
      <c r="Q948">
        <v>1</v>
      </c>
      <c r="X948">
        <v>2.06</v>
      </c>
      <c r="Y948">
        <v>0</v>
      </c>
      <c r="Z948">
        <v>0</v>
      </c>
      <c r="AA948">
        <v>0</v>
      </c>
      <c r="AB948">
        <v>556.4</v>
      </c>
      <c r="AC948">
        <v>0</v>
      </c>
      <c r="AD948">
        <v>1</v>
      </c>
      <c r="AE948">
        <v>1</v>
      </c>
      <c r="AF948" t="s">
        <v>3</v>
      </c>
      <c r="AG948">
        <v>2.06</v>
      </c>
      <c r="AH948">
        <v>2</v>
      </c>
      <c r="AI948">
        <v>448998679</v>
      </c>
      <c r="AJ948">
        <v>935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</row>
    <row r="949" spans="1:44" x14ac:dyDescent="0.2">
      <c r="A949">
        <f>ROW(Source!A611)</f>
        <v>611</v>
      </c>
      <c r="B949">
        <v>448998695</v>
      </c>
      <c r="C949">
        <v>448998678</v>
      </c>
      <c r="D949">
        <v>277865759</v>
      </c>
      <c r="E949">
        <v>1</v>
      </c>
      <c r="F949">
        <v>1</v>
      </c>
      <c r="G949">
        <v>1</v>
      </c>
      <c r="H949">
        <v>3</v>
      </c>
      <c r="I949" t="s">
        <v>1683</v>
      </c>
      <c r="J949" t="s">
        <v>1684</v>
      </c>
      <c r="K949" t="s">
        <v>1685</v>
      </c>
      <c r="L949">
        <v>1301</v>
      </c>
      <c r="N949">
        <v>1003</v>
      </c>
      <c r="O949" t="s">
        <v>211</v>
      </c>
      <c r="P949" t="s">
        <v>211</v>
      </c>
      <c r="Q949">
        <v>1</v>
      </c>
      <c r="X949">
        <v>0.42</v>
      </c>
      <c r="Y949">
        <v>2.27</v>
      </c>
      <c r="Z949">
        <v>0</v>
      </c>
      <c r="AA949">
        <v>0</v>
      </c>
      <c r="AB949">
        <v>0</v>
      </c>
      <c r="AC949">
        <v>0</v>
      </c>
      <c r="AD949">
        <v>1</v>
      </c>
      <c r="AE949">
        <v>0</v>
      </c>
      <c r="AF949" t="s">
        <v>135</v>
      </c>
      <c r="AG949">
        <v>0</v>
      </c>
      <c r="AH949">
        <v>2</v>
      </c>
      <c r="AI949">
        <v>448998680</v>
      </c>
      <c r="AJ949">
        <v>936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</row>
    <row r="950" spans="1:44" x14ac:dyDescent="0.2">
      <c r="A950">
        <f>ROW(Source!A611)</f>
        <v>611</v>
      </c>
      <c r="B950">
        <v>448998696</v>
      </c>
      <c r="C950">
        <v>448998678</v>
      </c>
      <c r="D950">
        <v>277866561</v>
      </c>
      <c r="E950">
        <v>1</v>
      </c>
      <c r="F950">
        <v>1</v>
      </c>
      <c r="G950">
        <v>1</v>
      </c>
      <c r="H950">
        <v>3</v>
      </c>
      <c r="I950" t="s">
        <v>1763</v>
      </c>
      <c r="J950" t="s">
        <v>1764</v>
      </c>
      <c r="K950" t="s">
        <v>1765</v>
      </c>
      <c r="L950">
        <v>1346</v>
      </c>
      <c r="N950">
        <v>1009</v>
      </c>
      <c r="O950" t="s">
        <v>441</v>
      </c>
      <c r="P950" t="s">
        <v>441</v>
      </c>
      <c r="Q950">
        <v>1</v>
      </c>
      <c r="X950">
        <v>2.0000000000000001E-4</v>
      </c>
      <c r="Y950">
        <v>1193.3399999999999</v>
      </c>
      <c r="Z950">
        <v>0</v>
      </c>
      <c r="AA950">
        <v>0</v>
      </c>
      <c r="AB950">
        <v>0</v>
      </c>
      <c r="AC950">
        <v>0</v>
      </c>
      <c r="AD950">
        <v>1</v>
      </c>
      <c r="AE950">
        <v>0</v>
      </c>
      <c r="AF950" t="s">
        <v>135</v>
      </c>
      <c r="AG950">
        <v>0</v>
      </c>
      <c r="AH950">
        <v>2</v>
      </c>
      <c r="AI950">
        <v>448998681</v>
      </c>
      <c r="AJ950">
        <v>937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</row>
    <row r="951" spans="1:44" x14ac:dyDescent="0.2">
      <c r="A951">
        <f>ROW(Source!A611)</f>
        <v>611</v>
      </c>
      <c r="B951">
        <v>448998697</v>
      </c>
      <c r="C951">
        <v>448998678</v>
      </c>
      <c r="D951">
        <v>277866562</v>
      </c>
      <c r="E951">
        <v>1</v>
      </c>
      <c r="F951">
        <v>1</v>
      </c>
      <c r="G951">
        <v>1</v>
      </c>
      <c r="H951">
        <v>3</v>
      </c>
      <c r="I951" t="s">
        <v>1766</v>
      </c>
      <c r="J951" t="s">
        <v>1767</v>
      </c>
      <c r="K951" t="s">
        <v>1768</v>
      </c>
      <c r="L951">
        <v>1346</v>
      </c>
      <c r="N951">
        <v>1009</v>
      </c>
      <c r="O951" t="s">
        <v>441</v>
      </c>
      <c r="P951" t="s">
        <v>441</v>
      </c>
      <c r="Q951">
        <v>1</v>
      </c>
      <c r="X951">
        <v>5.0000000000000001E-4</v>
      </c>
      <c r="Y951">
        <v>1144.4000000000001</v>
      </c>
      <c r="Z951">
        <v>0</v>
      </c>
      <c r="AA951">
        <v>0</v>
      </c>
      <c r="AB951">
        <v>0</v>
      </c>
      <c r="AC951">
        <v>0</v>
      </c>
      <c r="AD951">
        <v>1</v>
      </c>
      <c r="AE951">
        <v>0</v>
      </c>
      <c r="AF951" t="s">
        <v>135</v>
      </c>
      <c r="AG951">
        <v>0</v>
      </c>
      <c r="AH951">
        <v>2</v>
      </c>
      <c r="AI951">
        <v>448998682</v>
      </c>
      <c r="AJ951">
        <v>938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</row>
    <row r="952" spans="1:44" x14ac:dyDescent="0.2">
      <c r="A952">
        <f>ROW(Source!A611)</f>
        <v>611</v>
      </c>
      <c r="B952">
        <v>448998698</v>
      </c>
      <c r="C952">
        <v>448998678</v>
      </c>
      <c r="D952">
        <v>277869418</v>
      </c>
      <c r="E952">
        <v>1</v>
      </c>
      <c r="F952">
        <v>1</v>
      </c>
      <c r="G952">
        <v>1</v>
      </c>
      <c r="H952">
        <v>3</v>
      </c>
      <c r="I952" t="s">
        <v>1769</v>
      </c>
      <c r="J952" t="s">
        <v>1770</v>
      </c>
      <c r="K952" t="s">
        <v>1771</v>
      </c>
      <c r="L952">
        <v>1346</v>
      </c>
      <c r="N952">
        <v>1009</v>
      </c>
      <c r="O952" t="s">
        <v>441</v>
      </c>
      <c r="P952" t="s">
        <v>441</v>
      </c>
      <c r="Q952">
        <v>1</v>
      </c>
      <c r="X952">
        <v>1.4999999999999999E-2</v>
      </c>
      <c r="Y952">
        <v>89.75</v>
      </c>
      <c r="Z952">
        <v>0</v>
      </c>
      <c r="AA952">
        <v>0</v>
      </c>
      <c r="AB952">
        <v>0</v>
      </c>
      <c r="AC952">
        <v>0</v>
      </c>
      <c r="AD952">
        <v>1</v>
      </c>
      <c r="AE952">
        <v>0</v>
      </c>
      <c r="AF952" t="s">
        <v>135</v>
      </c>
      <c r="AG952">
        <v>0</v>
      </c>
      <c r="AH952">
        <v>2</v>
      </c>
      <c r="AI952">
        <v>448998683</v>
      </c>
      <c r="AJ952">
        <v>939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</row>
    <row r="953" spans="1:44" x14ac:dyDescent="0.2">
      <c r="A953">
        <f>ROW(Source!A611)</f>
        <v>611</v>
      </c>
      <c r="B953">
        <v>448998699</v>
      </c>
      <c r="C953">
        <v>448998678</v>
      </c>
      <c r="D953">
        <v>277869583</v>
      </c>
      <c r="E953">
        <v>1</v>
      </c>
      <c r="F953">
        <v>1</v>
      </c>
      <c r="G953">
        <v>1</v>
      </c>
      <c r="H953">
        <v>3</v>
      </c>
      <c r="I953" t="s">
        <v>1772</v>
      </c>
      <c r="J953" t="s">
        <v>1773</v>
      </c>
      <c r="K953" t="s">
        <v>1774</v>
      </c>
      <c r="L953">
        <v>1346</v>
      </c>
      <c r="N953">
        <v>1009</v>
      </c>
      <c r="O953" t="s">
        <v>441</v>
      </c>
      <c r="P953" t="s">
        <v>441</v>
      </c>
      <c r="Q953">
        <v>1</v>
      </c>
      <c r="X953">
        <v>1E-4</v>
      </c>
      <c r="Y953">
        <v>451.21</v>
      </c>
      <c r="Z953">
        <v>0</v>
      </c>
      <c r="AA953">
        <v>0</v>
      </c>
      <c r="AB953">
        <v>0</v>
      </c>
      <c r="AC953">
        <v>0</v>
      </c>
      <c r="AD953">
        <v>1</v>
      </c>
      <c r="AE953">
        <v>0</v>
      </c>
      <c r="AF953" t="s">
        <v>135</v>
      </c>
      <c r="AG953">
        <v>0</v>
      </c>
      <c r="AH953">
        <v>2</v>
      </c>
      <c r="AI953">
        <v>448998684</v>
      </c>
      <c r="AJ953">
        <v>940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</row>
    <row r="954" spans="1:44" x14ac:dyDescent="0.2">
      <c r="A954">
        <f>ROW(Source!A611)</f>
        <v>611</v>
      </c>
      <c r="B954">
        <v>448998700</v>
      </c>
      <c r="C954">
        <v>448998678</v>
      </c>
      <c r="D954">
        <v>277881757</v>
      </c>
      <c r="E954">
        <v>1</v>
      </c>
      <c r="F954">
        <v>1</v>
      </c>
      <c r="G954">
        <v>1</v>
      </c>
      <c r="H954">
        <v>3</v>
      </c>
      <c r="I954" t="s">
        <v>1743</v>
      </c>
      <c r="J954" t="s">
        <v>1744</v>
      </c>
      <c r="K954" t="s">
        <v>1745</v>
      </c>
      <c r="L954">
        <v>1348</v>
      </c>
      <c r="N954">
        <v>1009</v>
      </c>
      <c r="O954" t="s">
        <v>83</v>
      </c>
      <c r="P954" t="s">
        <v>83</v>
      </c>
      <c r="Q954">
        <v>1000</v>
      </c>
      <c r="X954">
        <v>1.0000000000000001E-5</v>
      </c>
      <c r="Y954">
        <v>1050091.7</v>
      </c>
      <c r="Z954">
        <v>0</v>
      </c>
      <c r="AA954">
        <v>0</v>
      </c>
      <c r="AB954">
        <v>0</v>
      </c>
      <c r="AC954">
        <v>0</v>
      </c>
      <c r="AD954">
        <v>1</v>
      </c>
      <c r="AE954">
        <v>0</v>
      </c>
      <c r="AF954" t="s">
        <v>135</v>
      </c>
      <c r="AG954">
        <v>0</v>
      </c>
      <c r="AH954">
        <v>2</v>
      </c>
      <c r="AI954">
        <v>448998685</v>
      </c>
      <c r="AJ954">
        <v>941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</row>
    <row r="955" spans="1:44" x14ac:dyDescent="0.2">
      <c r="A955">
        <f>ROW(Source!A611)</f>
        <v>611</v>
      </c>
      <c r="B955">
        <v>448998701</v>
      </c>
      <c r="C955">
        <v>448998678</v>
      </c>
      <c r="D955">
        <v>277881813</v>
      </c>
      <c r="E955">
        <v>1</v>
      </c>
      <c r="F955">
        <v>1</v>
      </c>
      <c r="G955">
        <v>1</v>
      </c>
      <c r="H955">
        <v>3</v>
      </c>
      <c r="I955" t="s">
        <v>1775</v>
      </c>
      <c r="J955" t="s">
        <v>1776</v>
      </c>
      <c r="K955" t="s">
        <v>1777</v>
      </c>
      <c r="L955">
        <v>1346</v>
      </c>
      <c r="N955">
        <v>1009</v>
      </c>
      <c r="O955" t="s">
        <v>441</v>
      </c>
      <c r="P955" t="s">
        <v>441</v>
      </c>
      <c r="Q955">
        <v>1</v>
      </c>
      <c r="X955">
        <v>2E-3</v>
      </c>
      <c r="Y955">
        <v>1562.87</v>
      </c>
      <c r="Z955">
        <v>0</v>
      </c>
      <c r="AA955">
        <v>0</v>
      </c>
      <c r="AB955">
        <v>0</v>
      </c>
      <c r="AC955">
        <v>0</v>
      </c>
      <c r="AD955">
        <v>1</v>
      </c>
      <c r="AE955">
        <v>0</v>
      </c>
      <c r="AF955" t="s">
        <v>135</v>
      </c>
      <c r="AG955">
        <v>0</v>
      </c>
      <c r="AH955">
        <v>2</v>
      </c>
      <c r="AI955">
        <v>448998686</v>
      </c>
      <c r="AJ955">
        <v>942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</row>
    <row r="956" spans="1:44" x14ac:dyDescent="0.2">
      <c r="A956">
        <f>ROW(Source!A611)</f>
        <v>611</v>
      </c>
      <c r="B956">
        <v>448998702</v>
      </c>
      <c r="C956">
        <v>448998678</v>
      </c>
      <c r="D956">
        <v>277881815</v>
      </c>
      <c r="E956">
        <v>1</v>
      </c>
      <c r="F956">
        <v>1</v>
      </c>
      <c r="G956">
        <v>1</v>
      </c>
      <c r="H956">
        <v>3</v>
      </c>
      <c r="I956" t="s">
        <v>1778</v>
      </c>
      <c r="J956" t="s">
        <v>1779</v>
      </c>
      <c r="K956" t="s">
        <v>1780</v>
      </c>
      <c r="L956">
        <v>1346</v>
      </c>
      <c r="N956">
        <v>1009</v>
      </c>
      <c r="O956" t="s">
        <v>441</v>
      </c>
      <c r="P956" t="s">
        <v>441</v>
      </c>
      <c r="Q956">
        <v>1</v>
      </c>
      <c r="X956">
        <v>2E-3</v>
      </c>
      <c r="Y956">
        <v>1836.83</v>
      </c>
      <c r="Z956">
        <v>0</v>
      </c>
      <c r="AA956">
        <v>0</v>
      </c>
      <c r="AB956">
        <v>0</v>
      </c>
      <c r="AC956">
        <v>0</v>
      </c>
      <c r="AD956">
        <v>1</v>
      </c>
      <c r="AE956">
        <v>0</v>
      </c>
      <c r="AF956" t="s">
        <v>135</v>
      </c>
      <c r="AG956">
        <v>0</v>
      </c>
      <c r="AH956">
        <v>2</v>
      </c>
      <c r="AI956">
        <v>448998687</v>
      </c>
      <c r="AJ956">
        <v>943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</row>
    <row r="957" spans="1:44" x14ac:dyDescent="0.2">
      <c r="A957">
        <f>ROW(Source!A611)</f>
        <v>611</v>
      </c>
      <c r="B957">
        <v>448998703</v>
      </c>
      <c r="C957">
        <v>448998678</v>
      </c>
      <c r="D957">
        <v>277896307</v>
      </c>
      <c r="E957">
        <v>1</v>
      </c>
      <c r="F957">
        <v>1</v>
      </c>
      <c r="G957">
        <v>1</v>
      </c>
      <c r="H957">
        <v>3</v>
      </c>
      <c r="I957" t="s">
        <v>1781</v>
      </c>
      <c r="J957" t="s">
        <v>1782</v>
      </c>
      <c r="K957" t="s">
        <v>1783</v>
      </c>
      <c r="L957">
        <v>1346</v>
      </c>
      <c r="N957">
        <v>1009</v>
      </c>
      <c r="O957" t="s">
        <v>441</v>
      </c>
      <c r="P957" t="s">
        <v>441</v>
      </c>
      <c r="Q957">
        <v>1</v>
      </c>
      <c r="X957">
        <v>2E-3</v>
      </c>
      <c r="Y957">
        <v>8329.08</v>
      </c>
      <c r="Z957">
        <v>0</v>
      </c>
      <c r="AA957">
        <v>0</v>
      </c>
      <c r="AB957">
        <v>0</v>
      </c>
      <c r="AC957">
        <v>0</v>
      </c>
      <c r="AD957">
        <v>1</v>
      </c>
      <c r="AE957">
        <v>0</v>
      </c>
      <c r="AF957" t="s">
        <v>135</v>
      </c>
      <c r="AG957">
        <v>0</v>
      </c>
      <c r="AH957">
        <v>2</v>
      </c>
      <c r="AI957">
        <v>448998688</v>
      </c>
      <c r="AJ957">
        <v>944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</row>
    <row r="958" spans="1:44" x14ac:dyDescent="0.2">
      <c r="A958">
        <f>ROW(Source!A611)</f>
        <v>611</v>
      </c>
      <c r="B958">
        <v>448998704</v>
      </c>
      <c r="C958">
        <v>448998678</v>
      </c>
      <c r="D958">
        <v>277896356</v>
      </c>
      <c r="E958">
        <v>1</v>
      </c>
      <c r="F958">
        <v>1</v>
      </c>
      <c r="G958">
        <v>1</v>
      </c>
      <c r="H958">
        <v>3</v>
      </c>
      <c r="I958" t="s">
        <v>1784</v>
      </c>
      <c r="J958" t="s">
        <v>1785</v>
      </c>
      <c r="K958" t="s">
        <v>1786</v>
      </c>
      <c r="L958">
        <v>1348</v>
      </c>
      <c r="N958">
        <v>1009</v>
      </c>
      <c r="O958" t="s">
        <v>83</v>
      </c>
      <c r="P958" t="s">
        <v>83</v>
      </c>
      <c r="Q958">
        <v>1000</v>
      </c>
      <c r="X958">
        <v>1.0000000000000001E-5</v>
      </c>
      <c r="Y958">
        <v>155497.88</v>
      </c>
      <c r="Z958">
        <v>0</v>
      </c>
      <c r="AA958">
        <v>0</v>
      </c>
      <c r="AB958">
        <v>0</v>
      </c>
      <c r="AC958">
        <v>0</v>
      </c>
      <c r="AD958">
        <v>1</v>
      </c>
      <c r="AE958">
        <v>0</v>
      </c>
      <c r="AF958" t="s">
        <v>135</v>
      </c>
      <c r="AG958">
        <v>0</v>
      </c>
      <c r="AH958">
        <v>2</v>
      </c>
      <c r="AI958">
        <v>448998689</v>
      </c>
      <c r="AJ958">
        <v>945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</row>
    <row r="959" spans="1:44" x14ac:dyDescent="0.2">
      <c r="A959">
        <f>ROW(Source!A611)</f>
        <v>611</v>
      </c>
      <c r="B959">
        <v>448998705</v>
      </c>
      <c r="C959">
        <v>448998678</v>
      </c>
      <c r="D959">
        <v>277910701</v>
      </c>
      <c r="E959">
        <v>1</v>
      </c>
      <c r="F959">
        <v>1</v>
      </c>
      <c r="G959">
        <v>1</v>
      </c>
      <c r="H959">
        <v>3</v>
      </c>
      <c r="I959" t="s">
        <v>1787</v>
      </c>
      <c r="J959" t="s">
        <v>1788</v>
      </c>
      <c r="K959" t="s">
        <v>1789</v>
      </c>
      <c r="L959">
        <v>1425</v>
      </c>
      <c r="N959">
        <v>1013</v>
      </c>
      <c r="O959" t="s">
        <v>62</v>
      </c>
      <c r="P959" t="s">
        <v>62</v>
      </c>
      <c r="Q959">
        <v>1</v>
      </c>
      <c r="X959">
        <v>0.01</v>
      </c>
      <c r="Y959">
        <v>233.18</v>
      </c>
      <c r="Z959">
        <v>0</v>
      </c>
      <c r="AA959">
        <v>0</v>
      </c>
      <c r="AB959">
        <v>0</v>
      </c>
      <c r="AC959">
        <v>0</v>
      </c>
      <c r="AD959">
        <v>1</v>
      </c>
      <c r="AE959">
        <v>0</v>
      </c>
      <c r="AF959" t="s">
        <v>135</v>
      </c>
      <c r="AG959">
        <v>0</v>
      </c>
      <c r="AH959">
        <v>2</v>
      </c>
      <c r="AI959">
        <v>448998690</v>
      </c>
      <c r="AJ959">
        <v>946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</row>
    <row r="960" spans="1:44" x14ac:dyDescent="0.2">
      <c r="A960">
        <f>ROW(Source!A611)</f>
        <v>611</v>
      </c>
      <c r="B960">
        <v>448998706</v>
      </c>
      <c r="C960">
        <v>448998678</v>
      </c>
      <c r="D960">
        <v>277933476</v>
      </c>
      <c r="E960">
        <v>1</v>
      </c>
      <c r="F960">
        <v>1</v>
      </c>
      <c r="G960">
        <v>1</v>
      </c>
      <c r="H960">
        <v>3</v>
      </c>
      <c r="I960" t="s">
        <v>1790</v>
      </c>
      <c r="J960" t="s">
        <v>1791</v>
      </c>
      <c r="K960" t="s">
        <v>1792</v>
      </c>
      <c r="L960">
        <v>1346</v>
      </c>
      <c r="N960">
        <v>1009</v>
      </c>
      <c r="O960" t="s">
        <v>441</v>
      </c>
      <c r="P960" t="s">
        <v>441</v>
      </c>
      <c r="Q960">
        <v>1</v>
      </c>
      <c r="X960">
        <v>7.0000000000000001E-3</v>
      </c>
      <c r="Y960">
        <v>196.41</v>
      </c>
      <c r="Z960">
        <v>0</v>
      </c>
      <c r="AA960">
        <v>0</v>
      </c>
      <c r="AB960">
        <v>0</v>
      </c>
      <c r="AC960">
        <v>0</v>
      </c>
      <c r="AD960">
        <v>1</v>
      </c>
      <c r="AE960">
        <v>0</v>
      </c>
      <c r="AF960" t="s">
        <v>135</v>
      </c>
      <c r="AG960">
        <v>0</v>
      </c>
      <c r="AH960">
        <v>2</v>
      </c>
      <c r="AI960">
        <v>448998691</v>
      </c>
      <c r="AJ960">
        <v>947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</row>
    <row r="961" spans="1:44" x14ac:dyDescent="0.2">
      <c r="A961">
        <f>ROW(Source!A611)</f>
        <v>611</v>
      </c>
      <c r="B961">
        <v>448998707</v>
      </c>
      <c r="C961">
        <v>448998678</v>
      </c>
      <c r="D961">
        <v>277937841</v>
      </c>
      <c r="E961">
        <v>1</v>
      </c>
      <c r="F961">
        <v>1</v>
      </c>
      <c r="G961">
        <v>1</v>
      </c>
      <c r="H961">
        <v>3</v>
      </c>
      <c r="I961" t="s">
        <v>1731</v>
      </c>
      <c r="J961" t="s">
        <v>1732</v>
      </c>
      <c r="K961" t="s">
        <v>1733</v>
      </c>
      <c r="L961">
        <v>1425</v>
      </c>
      <c r="N961">
        <v>1013</v>
      </c>
      <c r="O961" t="s">
        <v>62</v>
      </c>
      <c r="P961" t="s">
        <v>62</v>
      </c>
      <c r="Q961">
        <v>1</v>
      </c>
      <c r="X961">
        <v>0.01</v>
      </c>
      <c r="Y961">
        <v>235.73</v>
      </c>
      <c r="Z961">
        <v>0</v>
      </c>
      <c r="AA961">
        <v>0</v>
      </c>
      <c r="AB961">
        <v>0</v>
      </c>
      <c r="AC961">
        <v>0</v>
      </c>
      <c r="AD961">
        <v>1</v>
      </c>
      <c r="AE961">
        <v>0</v>
      </c>
      <c r="AF961" t="s">
        <v>135</v>
      </c>
      <c r="AG961">
        <v>0</v>
      </c>
      <c r="AH961">
        <v>2</v>
      </c>
      <c r="AI961">
        <v>448998692</v>
      </c>
      <c r="AJ961">
        <v>948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</row>
    <row r="962" spans="1:44" x14ac:dyDescent="0.2">
      <c r="A962">
        <f>ROW(Source!A611)</f>
        <v>611</v>
      </c>
      <c r="B962">
        <v>448998708</v>
      </c>
      <c r="C962">
        <v>448998678</v>
      </c>
      <c r="D962">
        <v>277566433</v>
      </c>
      <c r="E962">
        <v>109</v>
      </c>
      <c r="F962">
        <v>1</v>
      </c>
      <c r="G962">
        <v>1</v>
      </c>
      <c r="H962">
        <v>3</v>
      </c>
      <c r="I962" t="s">
        <v>633</v>
      </c>
      <c r="J962" t="s">
        <v>3</v>
      </c>
      <c r="K962" t="s">
        <v>634</v>
      </c>
      <c r="L962">
        <v>3277935</v>
      </c>
      <c r="N962">
        <v>1013</v>
      </c>
      <c r="O962" t="s">
        <v>635</v>
      </c>
      <c r="P962" t="s">
        <v>635</v>
      </c>
      <c r="Q962">
        <v>1</v>
      </c>
      <c r="X962">
        <v>2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 t="s">
        <v>135</v>
      </c>
      <c r="AG962">
        <v>0</v>
      </c>
      <c r="AH962">
        <v>2</v>
      </c>
      <c r="AI962">
        <v>448998693</v>
      </c>
      <c r="AJ962">
        <v>949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</row>
    <row r="963" spans="1:44" x14ac:dyDescent="0.2">
      <c r="A963">
        <f>ROW(Source!A613)</f>
        <v>613</v>
      </c>
      <c r="B963">
        <v>448998721</v>
      </c>
      <c r="C963">
        <v>448998710</v>
      </c>
      <c r="D963">
        <v>277560305</v>
      </c>
      <c r="E963">
        <v>109</v>
      </c>
      <c r="F963">
        <v>1</v>
      </c>
      <c r="G963">
        <v>1</v>
      </c>
      <c r="H963">
        <v>1</v>
      </c>
      <c r="I963" t="s">
        <v>1493</v>
      </c>
      <c r="J963" t="s">
        <v>3</v>
      </c>
      <c r="K963" t="s">
        <v>1592</v>
      </c>
      <c r="L963">
        <v>1191</v>
      </c>
      <c r="N963">
        <v>1013</v>
      </c>
      <c r="O963" t="s">
        <v>1203</v>
      </c>
      <c r="P963" t="s">
        <v>1203</v>
      </c>
      <c r="Q963">
        <v>1</v>
      </c>
      <c r="X963">
        <v>50</v>
      </c>
      <c r="Y963">
        <v>0</v>
      </c>
      <c r="Z963">
        <v>0</v>
      </c>
      <c r="AA963">
        <v>0</v>
      </c>
      <c r="AB963">
        <v>490.51</v>
      </c>
      <c r="AC963">
        <v>0</v>
      </c>
      <c r="AD963">
        <v>1</v>
      </c>
      <c r="AE963">
        <v>1</v>
      </c>
      <c r="AF963" t="s">
        <v>3</v>
      </c>
      <c r="AG963">
        <v>50</v>
      </c>
      <c r="AH963">
        <v>2</v>
      </c>
      <c r="AI963">
        <v>448998711</v>
      </c>
      <c r="AJ963">
        <v>950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</row>
    <row r="964" spans="1:44" x14ac:dyDescent="0.2">
      <c r="A964">
        <f>ROW(Source!A613)</f>
        <v>613</v>
      </c>
      <c r="B964">
        <v>448998722</v>
      </c>
      <c r="C964">
        <v>448998710</v>
      </c>
      <c r="D964">
        <v>277560491</v>
      </c>
      <c r="E964">
        <v>109</v>
      </c>
      <c r="F964">
        <v>1</v>
      </c>
      <c r="G964">
        <v>1</v>
      </c>
      <c r="H964">
        <v>1</v>
      </c>
      <c r="I964" t="s">
        <v>1204</v>
      </c>
      <c r="J964" t="s">
        <v>3</v>
      </c>
      <c r="K964" t="s">
        <v>1205</v>
      </c>
      <c r="L964">
        <v>1191</v>
      </c>
      <c r="N964">
        <v>1013</v>
      </c>
      <c r="O964" t="s">
        <v>1203</v>
      </c>
      <c r="P964" t="s">
        <v>1203</v>
      </c>
      <c r="Q964">
        <v>1</v>
      </c>
      <c r="X964">
        <v>2.5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1</v>
      </c>
      <c r="AE964">
        <v>2</v>
      </c>
      <c r="AF964" t="s">
        <v>3</v>
      </c>
      <c r="AG964">
        <v>2.5</v>
      </c>
      <c r="AH964">
        <v>2</v>
      </c>
      <c r="AI964">
        <v>448998712</v>
      </c>
      <c r="AJ964">
        <v>951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</row>
    <row r="965" spans="1:44" x14ac:dyDescent="0.2">
      <c r="A965">
        <f>ROW(Source!A613)</f>
        <v>613</v>
      </c>
      <c r="B965">
        <v>448998723</v>
      </c>
      <c r="C965">
        <v>448998710</v>
      </c>
      <c r="D965">
        <v>277944840</v>
      </c>
      <c r="E965">
        <v>1</v>
      </c>
      <c r="F965">
        <v>1</v>
      </c>
      <c r="G965">
        <v>1</v>
      </c>
      <c r="H965">
        <v>2</v>
      </c>
      <c r="I965" t="s">
        <v>1364</v>
      </c>
      <c r="J965" t="s">
        <v>1365</v>
      </c>
      <c r="K965" t="s">
        <v>1366</v>
      </c>
      <c r="L965">
        <v>1368</v>
      </c>
      <c r="N965">
        <v>1011</v>
      </c>
      <c r="O965" t="s">
        <v>1100</v>
      </c>
      <c r="P965" t="s">
        <v>1100</v>
      </c>
      <c r="Q965">
        <v>1</v>
      </c>
      <c r="X965">
        <v>2.5</v>
      </c>
      <c r="Y965">
        <v>0</v>
      </c>
      <c r="Z965">
        <v>1558.39</v>
      </c>
      <c r="AA965">
        <v>563.72</v>
      </c>
      <c r="AB965">
        <v>0</v>
      </c>
      <c r="AC965">
        <v>0</v>
      </c>
      <c r="AD965">
        <v>1</v>
      </c>
      <c r="AE965">
        <v>0</v>
      </c>
      <c r="AF965" t="s">
        <v>3</v>
      </c>
      <c r="AG965">
        <v>2.5</v>
      </c>
      <c r="AH965">
        <v>2</v>
      </c>
      <c r="AI965">
        <v>448998713</v>
      </c>
      <c r="AJ965">
        <v>952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</row>
    <row r="966" spans="1:44" x14ac:dyDescent="0.2">
      <c r="A966">
        <f>ROW(Source!A613)</f>
        <v>613</v>
      </c>
      <c r="B966">
        <v>448998724</v>
      </c>
      <c r="C966">
        <v>448998710</v>
      </c>
      <c r="D966">
        <v>277869504</v>
      </c>
      <c r="E966">
        <v>1</v>
      </c>
      <c r="F966">
        <v>1</v>
      </c>
      <c r="G966">
        <v>1</v>
      </c>
      <c r="H966">
        <v>3</v>
      </c>
      <c r="I966" t="s">
        <v>1725</v>
      </c>
      <c r="J966" t="s">
        <v>1726</v>
      </c>
      <c r="K966" t="s">
        <v>1727</v>
      </c>
      <c r="L966">
        <v>1346</v>
      </c>
      <c r="N966">
        <v>1009</v>
      </c>
      <c r="O966" t="s">
        <v>441</v>
      </c>
      <c r="P966" t="s">
        <v>441</v>
      </c>
      <c r="Q966">
        <v>1</v>
      </c>
      <c r="X966">
        <v>0.02</v>
      </c>
      <c r="Y966">
        <v>285.97000000000003</v>
      </c>
      <c r="Z966">
        <v>0</v>
      </c>
      <c r="AA966">
        <v>0</v>
      </c>
      <c r="AB966">
        <v>0</v>
      </c>
      <c r="AC966">
        <v>0</v>
      </c>
      <c r="AD966">
        <v>1</v>
      </c>
      <c r="AE966">
        <v>0</v>
      </c>
      <c r="AF966" t="s">
        <v>3</v>
      </c>
      <c r="AG966">
        <v>0.02</v>
      </c>
      <c r="AH966">
        <v>2</v>
      </c>
      <c r="AI966">
        <v>448998714</v>
      </c>
      <c r="AJ966">
        <v>953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</row>
    <row r="967" spans="1:44" x14ac:dyDescent="0.2">
      <c r="A967">
        <f>ROW(Source!A613)</f>
        <v>613</v>
      </c>
      <c r="B967">
        <v>448998725</v>
      </c>
      <c r="C967">
        <v>448998710</v>
      </c>
      <c r="D967">
        <v>277869581</v>
      </c>
      <c r="E967">
        <v>1</v>
      </c>
      <c r="F967">
        <v>1</v>
      </c>
      <c r="G967">
        <v>1</v>
      </c>
      <c r="H967">
        <v>3</v>
      </c>
      <c r="I967" t="s">
        <v>1689</v>
      </c>
      <c r="J967" t="s">
        <v>1690</v>
      </c>
      <c r="K967" t="s">
        <v>1691</v>
      </c>
      <c r="L967">
        <v>1346</v>
      </c>
      <c r="N967">
        <v>1009</v>
      </c>
      <c r="O967" t="s">
        <v>441</v>
      </c>
      <c r="P967" t="s">
        <v>441</v>
      </c>
      <c r="Q967">
        <v>1</v>
      </c>
      <c r="X967">
        <v>8.0000000000000004E-4</v>
      </c>
      <c r="Y967">
        <v>373.74</v>
      </c>
      <c r="Z967">
        <v>0</v>
      </c>
      <c r="AA967">
        <v>0</v>
      </c>
      <c r="AB967">
        <v>0</v>
      </c>
      <c r="AC967">
        <v>0</v>
      </c>
      <c r="AD967">
        <v>1</v>
      </c>
      <c r="AE967">
        <v>0</v>
      </c>
      <c r="AF967" t="s">
        <v>3</v>
      </c>
      <c r="AG967">
        <v>8.0000000000000004E-4</v>
      </c>
      <c r="AH967">
        <v>2</v>
      </c>
      <c r="AI967">
        <v>448998715</v>
      </c>
      <c r="AJ967">
        <v>954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</row>
    <row r="968" spans="1:44" x14ac:dyDescent="0.2">
      <c r="A968">
        <f>ROW(Source!A613)</f>
        <v>613</v>
      </c>
      <c r="B968">
        <v>448998726</v>
      </c>
      <c r="C968">
        <v>448998710</v>
      </c>
      <c r="D968">
        <v>277881811</v>
      </c>
      <c r="E968">
        <v>1</v>
      </c>
      <c r="F968">
        <v>1</v>
      </c>
      <c r="G968">
        <v>1</v>
      </c>
      <c r="H968">
        <v>3</v>
      </c>
      <c r="I968" t="s">
        <v>1695</v>
      </c>
      <c r="J968" t="s">
        <v>1696</v>
      </c>
      <c r="K968" t="s">
        <v>1697</v>
      </c>
      <c r="L968">
        <v>1346</v>
      </c>
      <c r="N968">
        <v>1009</v>
      </c>
      <c r="O968" t="s">
        <v>441</v>
      </c>
      <c r="P968" t="s">
        <v>441</v>
      </c>
      <c r="Q968">
        <v>1</v>
      </c>
      <c r="X968">
        <v>0.14000000000000001</v>
      </c>
      <c r="Y968">
        <v>931.11</v>
      </c>
      <c r="Z968">
        <v>0</v>
      </c>
      <c r="AA968">
        <v>0</v>
      </c>
      <c r="AB968">
        <v>0</v>
      </c>
      <c r="AC968">
        <v>0</v>
      </c>
      <c r="AD968">
        <v>1</v>
      </c>
      <c r="AE968">
        <v>0</v>
      </c>
      <c r="AF968" t="s">
        <v>3</v>
      </c>
      <c r="AG968">
        <v>0.14000000000000001</v>
      </c>
      <c r="AH968">
        <v>2</v>
      </c>
      <c r="AI968">
        <v>448998716</v>
      </c>
      <c r="AJ968">
        <v>955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</row>
    <row r="969" spans="1:44" x14ac:dyDescent="0.2">
      <c r="A969">
        <f>ROW(Source!A613)</f>
        <v>613</v>
      </c>
      <c r="B969">
        <v>448998727</v>
      </c>
      <c r="C969">
        <v>448998710</v>
      </c>
      <c r="D969">
        <v>277910731</v>
      </c>
      <c r="E969">
        <v>1</v>
      </c>
      <c r="F969">
        <v>1</v>
      </c>
      <c r="G969">
        <v>1</v>
      </c>
      <c r="H969">
        <v>3</v>
      </c>
      <c r="I969" t="s">
        <v>1728</v>
      </c>
      <c r="J969" t="s">
        <v>1729</v>
      </c>
      <c r="K969" t="s">
        <v>1730</v>
      </c>
      <c r="L969">
        <v>1425</v>
      </c>
      <c r="N969">
        <v>1013</v>
      </c>
      <c r="O969" t="s">
        <v>62</v>
      </c>
      <c r="P969" t="s">
        <v>62</v>
      </c>
      <c r="Q969">
        <v>1</v>
      </c>
      <c r="X969">
        <v>0.14000000000000001</v>
      </c>
      <c r="Y969">
        <v>2094.8200000000002</v>
      </c>
      <c r="Z969">
        <v>0</v>
      </c>
      <c r="AA969">
        <v>0</v>
      </c>
      <c r="AB969">
        <v>0</v>
      </c>
      <c r="AC969">
        <v>0</v>
      </c>
      <c r="AD969">
        <v>1</v>
      </c>
      <c r="AE969">
        <v>0</v>
      </c>
      <c r="AF969" t="s">
        <v>3</v>
      </c>
      <c r="AG969">
        <v>0.14000000000000001</v>
      </c>
      <c r="AH969">
        <v>2</v>
      </c>
      <c r="AI969">
        <v>448998717</v>
      </c>
      <c r="AJ969">
        <v>956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</row>
    <row r="970" spans="1:44" x14ac:dyDescent="0.2">
      <c r="A970">
        <f>ROW(Source!A613)</f>
        <v>613</v>
      </c>
      <c r="B970">
        <v>448998728</v>
      </c>
      <c r="C970">
        <v>448998710</v>
      </c>
      <c r="D970">
        <v>277937841</v>
      </c>
      <c r="E970">
        <v>1</v>
      </c>
      <c r="F970">
        <v>1</v>
      </c>
      <c r="G970">
        <v>1</v>
      </c>
      <c r="H970">
        <v>3</v>
      </c>
      <c r="I970" t="s">
        <v>1731</v>
      </c>
      <c r="J970" t="s">
        <v>1732</v>
      </c>
      <c r="K970" t="s">
        <v>1733</v>
      </c>
      <c r="L970">
        <v>1425</v>
      </c>
      <c r="N970">
        <v>1013</v>
      </c>
      <c r="O970" t="s">
        <v>62</v>
      </c>
      <c r="P970" t="s">
        <v>62</v>
      </c>
      <c r="Q970">
        <v>1</v>
      </c>
      <c r="X970">
        <v>0.14000000000000001</v>
      </c>
      <c r="Y970">
        <v>235.73</v>
      </c>
      <c r="Z970">
        <v>0</v>
      </c>
      <c r="AA970">
        <v>0</v>
      </c>
      <c r="AB970">
        <v>0</v>
      </c>
      <c r="AC970">
        <v>0</v>
      </c>
      <c r="AD970">
        <v>1</v>
      </c>
      <c r="AE970">
        <v>0</v>
      </c>
      <c r="AF970" t="s">
        <v>3</v>
      </c>
      <c r="AG970">
        <v>0.14000000000000001</v>
      </c>
      <c r="AH970">
        <v>2</v>
      </c>
      <c r="AI970">
        <v>448998718</v>
      </c>
      <c r="AJ970">
        <v>957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</row>
    <row r="971" spans="1:44" x14ac:dyDescent="0.2">
      <c r="A971">
        <f>ROW(Source!A613)</f>
        <v>613</v>
      </c>
      <c r="B971">
        <v>448998729</v>
      </c>
      <c r="C971">
        <v>448998710</v>
      </c>
      <c r="D971">
        <v>277566433</v>
      </c>
      <c r="E971">
        <v>109</v>
      </c>
      <c r="F971">
        <v>1</v>
      </c>
      <c r="G971">
        <v>1</v>
      </c>
      <c r="H971">
        <v>3</v>
      </c>
      <c r="I971" t="s">
        <v>633</v>
      </c>
      <c r="J971" t="s">
        <v>3</v>
      </c>
      <c r="K971" t="s">
        <v>634</v>
      </c>
      <c r="L971">
        <v>3277935</v>
      </c>
      <c r="N971">
        <v>1013</v>
      </c>
      <c r="O971" t="s">
        <v>635</v>
      </c>
      <c r="P971" t="s">
        <v>635</v>
      </c>
      <c r="Q971">
        <v>1</v>
      </c>
      <c r="X971">
        <v>2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 t="s">
        <v>3</v>
      </c>
      <c r="AG971">
        <v>2</v>
      </c>
      <c r="AH971">
        <v>2</v>
      </c>
      <c r="AI971">
        <v>448998719</v>
      </c>
      <c r="AJ971">
        <v>958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</row>
    <row r="972" spans="1:44" x14ac:dyDescent="0.2">
      <c r="A972">
        <f>ROW(Source!A613)</f>
        <v>613</v>
      </c>
      <c r="B972">
        <v>448998730</v>
      </c>
      <c r="C972">
        <v>448998710</v>
      </c>
      <c r="D972">
        <v>277566436</v>
      </c>
      <c r="E972">
        <v>109</v>
      </c>
      <c r="F972">
        <v>1</v>
      </c>
      <c r="G972">
        <v>1</v>
      </c>
      <c r="H972">
        <v>3</v>
      </c>
      <c r="I972" t="s">
        <v>725</v>
      </c>
      <c r="J972" t="s">
        <v>3</v>
      </c>
      <c r="K972" t="s">
        <v>726</v>
      </c>
      <c r="L972">
        <v>1348</v>
      </c>
      <c r="N972">
        <v>1009</v>
      </c>
      <c r="O972" t="s">
        <v>83</v>
      </c>
      <c r="P972" t="s">
        <v>83</v>
      </c>
      <c r="Q972">
        <v>1000</v>
      </c>
      <c r="X972">
        <v>0.2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 t="s">
        <v>3</v>
      </c>
      <c r="AG972">
        <v>0.2</v>
      </c>
      <c r="AH972">
        <v>2</v>
      </c>
      <c r="AI972">
        <v>448998720</v>
      </c>
      <c r="AJ972">
        <v>959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</row>
    <row r="973" spans="1:44" x14ac:dyDescent="0.2">
      <c r="A973">
        <f>ROW(Source!A616)</f>
        <v>616</v>
      </c>
      <c r="B973">
        <v>448998744</v>
      </c>
      <c r="C973">
        <v>448998733</v>
      </c>
      <c r="D973">
        <v>277560305</v>
      </c>
      <c r="E973">
        <v>109</v>
      </c>
      <c r="F973">
        <v>1</v>
      </c>
      <c r="G973">
        <v>1</v>
      </c>
      <c r="H973">
        <v>1</v>
      </c>
      <c r="I973" t="s">
        <v>1493</v>
      </c>
      <c r="J973" t="s">
        <v>3</v>
      </c>
      <c r="K973" t="s">
        <v>1592</v>
      </c>
      <c r="L973">
        <v>1191</v>
      </c>
      <c r="N973">
        <v>1013</v>
      </c>
      <c r="O973" t="s">
        <v>1203</v>
      </c>
      <c r="P973" t="s">
        <v>1203</v>
      </c>
      <c r="Q973">
        <v>1</v>
      </c>
      <c r="X973">
        <v>55</v>
      </c>
      <c r="Y973">
        <v>0</v>
      </c>
      <c r="Z973">
        <v>0</v>
      </c>
      <c r="AA973">
        <v>0</v>
      </c>
      <c r="AB973">
        <v>490.51</v>
      </c>
      <c r="AC973">
        <v>0</v>
      </c>
      <c r="AD973">
        <v>1</v>
      </c>
      <c r="AE973">
        <v>1</v>
      </c>
      <c r="AF973" t="s">
        <v>3</v>
      </c>
      <c r="AG973">
        <v>55</v>
      </c>
      <c r="AH973">
        <v>2</v>
      </c>
      <c r="AI973">
        <v>448998734</v>
      </c>
      <c r="AJ973">
        <v>960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</row>
    <row r="974" spans="1:44" x14ac:dyDescent="0.2">
      <c r="A974">
        <f>ROW(Source!A616)</f>
        <v>616</v>
      </c>
      <c r="B974">
        <v>448998745</v>
      </c>
      <c r="C974">
        <v>448998733</v>
      </c>
      <c r="D974">
        <v>277560491</v>
      </c>
      <c r="E974">
        <v>109</v>
      </c>
      <c r="F974">
        <v>1</v>
      </c>
      <c r="G974">
        <v>1</v>
      </c>
      <c r="H974">
        <v>1</v>
      </c>
      <c r="I974" t="s">
        <v>1204</v>
      </c>
      <c r="J974" t="s">
        <v>3</v>
      </c>
      <c r="K974" t="s">
        <v>1205</v>
      </c>
      <c r="L974">
        <v>1191</v>
      </c>
      <c r="N974">
        <v>1013</v>
      </c>
      <c r="O974" t="s">
        <v>1203</v>
      </c>
      <c r="P974" t="s">
        <v>1203</v>
      </c>
      <c r="Q974">
        <v>1</v>
      </c>
      <c r="X974">
        <v>2.75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1</v>
      </c>
      <c r="AE974">
        <v>2</v>
      </c>
      <c r="AF974" t="s">
        <v>3</v>
      </c>
      <c r="AG974">
        <v>2.75</v>
      </c>
      <c r="AH974">
        <v>2</v>
      </c>
      <c r="AI974">
        <v>448998735</v>
      </c>
      <c r="AJ974">
        <v>961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</row>
    <row r="975" spans="1:44" x14ac:dyDescent="0.2">
      <c r="A975">
        <f>ROW(Source!A616)</f>
        <v>616</v>
      </c>
      <c r="B975">
        <v>448998746</v>
      </c>
      <c r="C975">
        <v>448998733</v>
      </c>
      <c r="D975">
        <v>277944840</v>
      </c>
      <c r="E975">
        <v>1</v>
      </c>
      <c r="F975">
        <v>1</v>
      </c>
      <c r="G975">
        <v>1</v>
      </c>
      <c r="H975">
        <v>2</v>
      </c>
      <c r="I975" t="s">
        <v>1364</v>
      </c>
      <c r="J975" t="s">
        <v>1365</v>
      </c>
      <c r="K975" t="s">
        <v>1366</v>
      </c>
      <c r="L975">
        <v>1368</v>
      </c>
      <c r="N975">
        <v>1011</v>
      </c>
      <c r="O975" t="s">
        <v>1100</v>
      </c>
      <c r="P975" t="s">
        <v>1100</v>
      </c>
      <c r="Q975">
        <v>1</v>
      </c>
      <c r="X975">
        <v>2.75</v>
      </c>
      <c r="Y975">
        <v>0</v>
      </c>
      <c r="Z975">
        <v>1558.39</v>
      </c>
      <c r="AA975">
        <v>563.72</v>
      </c>
      <c r="AB975">
        <v>0</v>
      </c>
      <c r="AC975">
        <v>0</v>
      </c>
      <c r="AD975">
        <v>1</v>
      </c>
      <c r="AE975">
        <v>0</v>
      </c>
      <c r="AF975" t="s">
        <v>3</v>
      </c>
      <c r="AG975">
        <v>2.75</v>
      </c>
      <c r="AH975">
        <v>2</v>
      </c>
      <c r="AI975">
        <v>448998736</v>
      </c>
      <c r="AJ975">
        <v>962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</row>
    <row r="976" spans="1:44" x14ac:dyDescent="0.2">
      <c r="A976">
        <f>ROW(Source!A616)</f>
        <v>616</v>
      </c>
      <c r="B976">
        <v>448998747</v>
      </c>
      <c r="C976">
        <v>448998733</v>
      </c>
      <c r="D976">
        <v>277869504</v>
      </c>
      <c r="E976">
        <v>1</v>
      </c>
      <c r="F976">
        <v>1</v>
      </c>
      <c r="G976">
        <v>1</v>
      </c>
      <c r="H976">
        <v>3</v>
      </c>
      <c r="I976" t="s">
        <v>1725</v>
      </c>
      <c r="J976" t="s">
        <v>1726</v>
      </c>
      <c r="K976" t="s">
        <v>1727</v>
      </c>
      <c r="L976">
        <v>1346</v>
      </c>
      <c r="N976">
        <v>1009</v>
      </c>
      <c r="O976" t="s">
        <v>441</v>
      </c>
      <c r="P976" t="s">
        <v>441</v>
      </c>
      <c r="Q976">
        <v>1</v>
      </c>
      <c r="X976">
        <v>0.01</v>
      </c>
      <c r="Y976">
        <v>285.97000000000003</v>
      </c>
      <c r="Z976">
        <v>0</v>
      </c>
      <c r="AA976">
        <v>0</v>
      </c>
      <c r="AB976">
        <v>0</v>
      </c>
      <c r="AC976">
        <v>0</v>
      </c>
      <c r="AD976">
        <v>1</v>
      </c>
      <c r="AE976">
        <v>0</v>
      </c>
      <c r="AF976" t="s">
        <v>3</v>
      </c>
      <c r="AG976">
        <v>0.01</v>
      </c>
      <c r="AH976">
        <v>2</v>
      </c>
      <c r="AI976">
        <v>448998737</v>
      </c>
      <c r="AJ976">
        <v>963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</row>
    <row r="977" spans="1:44" x14ac:dyDescent="0.2">
      <c r="A977">
        <f>ROW(Source!A616)</f>
        <v>616</v>
      </c>
      <c r="B977">
        <v>448998748</v>
      </c>
      <c r="C977">
        <v>448998733</v>
      </c>
      <c r="D977">
        <v>277869581</v>
      </c>
      <c r="E977">
        <v>1</v>
      </c>
      <c r="F977">
        <v>1</v>
      </c>
      <c r="G977">
        <v>1</v>
      </c>
      <c r="H977">
        <v>3</v>
      </c>
      <c r="I977" t="s">
        <v>1689</v>
      </c>
      <c r="J977" t="s">
        <v>1690</v>
      </c>
      <c r="K977" t="s">
        <v>1691</v>
      </c>
      <c r="L977">
        <v>1346</v>
      </c>
      <c r="N977">
        <v>1009</v>
      </c>
      <c r="O977" t="s">
        <v>441</v>
      </c>
      <c r="P977" t="s">
        <v>441</v>
      </c>
      <c r="Q977">
        <v>1</v>
      </c>
      <c r="X977">
        <v>1E-3</v>
      </c>
      <c r="Y977">
        <v>373.74</v>
      </c>
      <c r="Z977">
        <v>0</v>
      </c>
      <c r="AA977">
        <v>0</v>
      </c>
      <c r="AB977">
        <v>0</v>
      </c>
      <c r="AC977">
        <v>0</v>
      </c>
      <c r="AD977">
        <v>1</v>
      </c>
      <c r="AE977">
        <v>0</v>
      </c>
      <c r="AF977" t="s">
        <v>3</v>
      </c>
      <c r="AG977">
        <v>1E-3</v>
      </c>
      <c r="AH977">
        <v>2</v>
      </c>
      <c r="AI977">
        <v>448998738</v>
      </c>
      <c r="AJ977">
        <v>964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</row>
    <row r="978" spans="1:44" x14ac:dyDescent="0.2">
      <c r="A978">
        <f>ROW(Source!A616)</f>
        <v>616</v>
      </c>
      <c r="B978">
        <v>448998749</v>
      </c>
      <c r="C978">
        <v>448998733</v>
      </c>
      <c r="D978">
        <v>277881811</v>
      </c>
      <c r="E978">
        <v>1</v>
      </c>
      <c r="F978">
        <v>1</v>
      </c>
      <c r="G978">
        <v>1</v>
      </c>
      <c r="H978">
        <v>3</v>
      </c>
      <c r="I978" t="s">
        <v>1695</v>
      </c>
      <c r="J978" t="s">
        <v>1696</v>
      </c>
      <c r="K978" t="s">
        <v>1697</v>
      </c>
      <c r="L978">
        <v>1346</v>
      </c>
      <c r="N978">
        <v>1009</v>
      </c>
      <c r="O978" t="s">
        <v>441</v>
      </c>
      <c r="P978" t="s">
        <v>441</v>
      </c>
      <c r="Q978">
        <v>1</v>
      </c>
      <c r="X978">
        <v>0.22</v>
      </c>
      <c r="Y978">
        <v>931.11</v>
      </c>
      <c r="Z978">
        <v>0</v>
      </c>
      <c r="AA978">
        <v>0</v>
      </c>
      <c r="AB978">
        <v>0</v>
      </c>
      <c r="AC978">
        <v>0</v>
      </c>
      <c r="AD978">
        <v>1</v>
      </c>
      <c r="AE978">
        <v>0</v>
      </c>
      <c r="AF978" t="s">
        <v>3</v>
      </c>
      <c r="AG978">
        <v>0.22</v>
      </c>
      <c r="AH978">
        <v>2</v>
      </c>
      <c r="AI978">
        <v>448998739</v>
      </c>
      <c r="AJ978">
        <v>965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</row>
    <row r="979" spans="1:44" x14ac:dyDescent="0.2">
      <c r="A979">
        <f>ROW(Source!A616)</f>
        <v>616</v>
      </c>
      <c r="B979">
        <v>448998750</v>
      </c>
      <c r="C979">
        <v>448998733</v>
      </c>
      <c r="D979">
        <v>277910731</v>
      </c>
      <c r="E979">
        <v>1</v>
      </c>
      <c r="F979">
        <v>1</v>
      </c>
      <c r="G979">
        <v>1</v>
      </c>
      <c r="H979">
        <v>3</v>
      </c>
      <c r="I979" t="s">
        <v>1728</v>
      </c>
      <c r="J979" t="s">
        <v>1729</v>
      </c>
      <c r="K979" t="s">
        <v>1730</v>
      </c>
      <c r="L979">
        <v>1425</v>
      </c>
      <c r="N979">
        <v>1013</v>
      </c>
      <c r="O979" t="s">
        <v>62</v>
      </c>
      <c r="P979" t="s">
        <v>62</v>
      </c>
      <c r="Q979">
        <v>1</v>
      </c>
      <c r="X979">
        <v>0.26</v>
      </c>
      <c r="Y979">
        <v>2094.8200000000002</v>
      </c>
      <c r="Z979">
        <v>0</v>
      </c>
      <c r="AA979">
        <v>0</v>
      </c>
      <c r="AB979">
        <v>0</v>
      </c>
      <c r="AC979">
        <v>0</v>
      </c>
      <c r="AD979">
        <v>1</v>
      </c>
      <c r="AE979">
        <v>0</v>
      </c>
      <c r="AF979" t="s">
        <v>3</v>
      </c>
      <c r="AG979">
        <v>0.26</v>
      </c>
      <c r="AH979">
        <v>2</v>
      </c>
      <c r="AI979">
        <v>448998740</v>
      </c>
      <c r="AJ979">
        <v>966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</row>
    <row r="980" spans="1:44" x14ac:dyDescent="0.2">
      <c r="A980">
        <f>ROW(Source!A616)</f>
        <v>616</v>
      </c>
      <c r="B980">
        <v>448998751</v>
      </c>
      <c r="C980">
        <v>448998733</v>
      </c>
      <c r="D980">
        <v>277937841</v>
      </c>
      <c r="E980">
        <v>1</v>
      </c>
      <c r="F980">
        <v>1</v>
      </c>
      <c r="G980">
        <v>1</v>
      </c>
      <c r="H980">
        <v>3</v>
      </c>
      <c r="I980" t="s">
        <v>1731</v>
      </c>
      <c r="J980" t="s">
        <v>1732</v>
      </c>
      <c r="K980" t="s">
        <v>1733</v>
      </c>
      <c r="L980">
        <v>1425</v>
      </c>
      <c r="N980">
        <v>1013</v>
      </c>
      <c r="O980" t="s">
        <v>62</v>
      </c>
      <c r="P980" t="s">
        <v>62</v>
      </c>
      <c r="Q980">
        <v>1</v>
      </c>
      <c r="X980">
        <v>0.26</v>
      </c>
      <c r="Y980">
        <v>235.73</v>
      </c>
      <c r="Z980">
        <v>0</v>
      </c>
      <c r="AA980">
        <v>0</v>
      </c>
      <c r="AB980">
        <v>0</v>
      </c>
      <c r="AC980">
        <v>0</v>
      </c>
      <c r="AD980">
        <v>1</v>
      </c>
      <c r="AE980">
        <v>0</v>
      </c>
      <c r="AF980" t="s">
        <v>3</v>
      </c>
      <c r="AG980">
        <v>0.26</v>
      </c>
      <c r="AH980">
        <v>2</v>
      </c>
      <c r="AI980">
        <v>448998741</v>
      </c>
      <c r="AJ980">
        <v>967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</row>
    <row r="981" spans="1:44" x14ac:dyDescent="0.2">
      <c r="A981">
        <f>ROW(Source!A616)</f>
        <v>616</v>
      </c>
      <c r="B981">
        <v>448998752</v>
      </c>
      <c r="C981">
        <v>448998733</v>
      </c>
      <c r="D981">
        <v>277566433</v>
      </c>
      <c r="E981">
        <v>109</v>
      </c>
      <c r="F981">
        <v>1</v>
      </c>
      <c r="G981">
        <v>1</v>
      </c>
      <c r="H981">
        <v>3</v>
      </c>
      <c r="I981" t="s">
        <v>633</v>
      </c>
      <c r="J981" t="s">
        <v>3</v>
      </c>
      <c r="K981" t="s">
        <v>634</v>
      </c>
      <c r="L981">
        <v>3277935</v>
      </c>
      <c r="N981">
        <v>1013</v>
      </c>
      <c r="O981" t="s">
        <v>635</v>
      </c>
      <c r="P981" t="s">
        <v>635</v>
      </c>
      <c r="Q981">
        <v>1</v>
      </c>
      <c r="X981">
        <v>2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 t="s">
        <v>3</v>
      </c>
      <c r="AG981">
        <v>2</v>
      </c>
      <c r="AH981">
        <v>2</v>
      </c>
      <c r="AI981">
        <v>448998742</v>
      </c>
      <c r="AJ981">
        <v>968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</row>
    <row r="982" spans="1:44" x14ac:dyDescent="0.2">
      <c r="A982">
        <f>ROW(Source!A616)</f>
        <v>616</v>
      </c>
      <c r="B982">
        <v>448998753</v>
      </c>
      <c r="C982">
        <v>448998733</v>
      </c>
      <c r="D982">
        <v>277566436</v>
      </c>
      <c r="E982">
        <v>109</v>
      </c>
      <c r="F982">
        <v>1</v>
      </c>
      <c r="G982">
        <v>1</v>
      </c>
      <c r="H982">
        <v>3</v>
      </c>
      <c r="I982" t="s">
        <v>725</v>
      </c>
      <c r="J982" t="s">
        <v>3</v>
      </c>
      <c r="K982" t="s">
        <v>726</v>
      </c>
      <c r="L982">
        <v>1348</v>
      </c>
      <c r="N982">
        <v>1009</v>
      </c>
      <c r="O982" t="s">
        <v>83</v>
      </c>
      <c r="P982" t="s">
        <v>83</v>
      </c>
      <c r="Q982">
        <v>1000</v>
      </c>
      <c r="X982">
        <v>0.2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 t="s">
        <v>3</v>
      </c>
      <c r="AG982">
        <v>0.2</v>
      </c>
      <c r="AH982">
        <v>2</v>
      </c>
      <c r="AI982">
        <v>448998743</v>
      </c>
      <c r="AJ982">
        <v>969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</row>
    <row r="983" spans="1:44" x14ac:dyDescent="0.2">
      <c r="A983">
        <f>ROW(Source!A654)</f>
        <v>654</v>
      </c>
      <c r="B983">
        <v>448998765</v>
      </c>
      <c r="C983">
        <v>448998756</v>
      </c>
      <c r="D983">
        <v>277560446</v>
      </c>
      <c r="E983">
        <v>109</v>
      </c>
      <c r="F983">
        <v>1</v>
      </c>
      <c r="G983">
        <v>1</v>
      </c>
      <c r="H983">
        <v>1</v>
      </c>
      <c r="I983" t="s">
        <v>1655</v>
      </c>
      <c r="J983" t="s">
        <v>3</v>
      </c>
      <c r="K983" t="s">
        <v>1656</v>
      </c>
      <c r="L983">
        <v>1369</v>
      </c>
      <c r="N983">
        <v>1013</v>
      </c>
      <c r="O983" t="s">
        <v>1450</v>
      </c>
      <c r="P983" t="s">
        <v>1450</v>
      </c>
      <c r="Q983">
        <v>1</v>
      </c>
      <c r="X983">
        <v>0.06</v>
      </c>
      <c r="Y983">
        <v>0</v>
      </c>
      <c r="Z983">
        <v>0</v>
      </c>
      <c r="AA983">
        <v>0</v>
      </c>
      <c r="AB983">
        <v>398.99</v>
      </c>
      <c r="AC983">
        <v>0</v>
      </c>
      <c r="AD983">
        <v>1</v>
      </c>
      <c r="AE983">
        <v>1</v>
      </c>
      <c r="AF983" t="s">
        <v>321</v>
      </c>
      <c r="AG983">
        <v>1.7999999999999999E-2</v>
      </c>
      <c r="AH983">
        <v>2</v>
      </c>
      <c r="AI983">
        <v>448998757</v>
      </c>
      <c r="AJ983">
        <v>970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</row>
    <row r="984" spans="1:44" x14ac:dyDescent="0.2">
      <c r="A984">
        <f>ROW(Source!A654)</f>
        <v>654</v>
      </c>
      <c r="B984">
        <v>448998766</v>
      </c>
      <c r="C984">
        <v>448998756</v>
      </c>
      <c r="D984">
        <v>277560455</v>
      </c>
      <c r="E984">
        <v>109</v>
      </c>
      <c r="F984">
        <v>1</v>
      </c>
      <c r="G984">
        <v>1</v>
      </c>
      <c r="H984">
        <v>1</v>
      </c>
      <c r="I984" t="s">
        <v>1657</v>
      </c>
      <c r="J984" t="s">
        <v>3</v>
      </c>
      <c r="K984" t="s">
        <v>1658</v>
      </c>
      <c r="L984">
        <v>1369</v>
      </c>
      <c r="N984">
        <v>1013</v>
      </c>
      <c r="O984" t="s">
        <v>1450</v>
      </c>
      <c r="P984" t="s">
        <v>1450</v>
      </c>
      <c r="Q984">
        <v>1</v>
      </c>
      <c r="X984">
        <v>12.29</v>
      </c>
      <c r="Y984">
        <v>0</v>
      </c>
      <c r="Z984">
        <v>0</v>
      </c>
      <c r="AA984">
        <v>0</v>
      </c>
      <c r="AB984">
        <v>563.72</v>
      </c>
      <c r="AC984">
        <v>0</v>
      </c>
      <c r="AD984">
        <v>1</v>
      </c>
      <c r="AE984">
        <v>1</v>
      </c>
      <c r="AF984" t="s">
        <v>321</v>
      </c>
      <c r="AG984">
        <v>3.6869999999999994</v>
      </c>
      <c r="AH984">
        <v>2</v>
      </c>
      <c r="AI984">
        <v>448998758</v>
      </c>
      <c r="AJ984">
        <v>971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</row>
    <row r="985" spans="1:44" x14ac:dyDescent="0.2">
      <c r="A985">
        <f>ROW(Source!A654)</f>
        <v>654</v>
      </c>
      <c r="B985">
        <v>448998767</v>
      </c>
      <c r="C985">
        <v>448998756</v>
      </c>
      <c r="D985">
        <v>277560459</v>
      </c>
      <c r="E985">
        <v>109</v>
      </c>
      <c r="F985">
        <v>1</v>
      </c>
      <c r="G985">
        <v>1</v>
      </c>
      <c r="H985">
        <v>1</v>
      </c>
      <c r="I985" t="s">
        <v>1659</v>
      </c>
      <c r="J985" t="s">
        <v>3</v>
      </c>
      <c r="K985" t="s">
        <v>1660</v>
      </c>
      <c r="L985">
        <v>1369</v>
      </c>
      <c r="N985">
        <v>1013</v>
      </c>
      <c r="O985" t="s">
        <v>1450</v>
      </c>
      <c r="P985" t="s">
        <v>1450</v>
      </c>
      <c r="Q985">
        <v>1</v>
      </c>
      <c r="X985">
        <v>12.29</v>
      </c>
      <c r="Y985">
        <v>0</v>
      </c>
      <c r="Z985">
        <v>0</v>
      </c>
      <c r="AA985">
        <v>0</v>
      </c>
      <c r="AB985">
        <v>658.89</v>
      </c>
      <c r="AC985">
        <v>0</v>
      </c>
      <c r="AD985">
        <v>1</v>
      </c>
      <c r="AE985">
        <v>1</v>
      </c>
      <c r="AF985" t="s">
        <v>321</v>
      </c>
      <c r="AG985">
        <v>3.6869999999999994</v>
      </c>
      <c r="AH985">
        <v>2</v>
      </c>
      <c r="AI985">
        <v>448998759</v>
      </c>
      <c r="AJ985">
        <v>972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</row>
    <row r="986" spans="1:44" x14ac:dyDescent="0.2">
      <c r="A986">
        <f>ROW(Source!A654)</f>
        <v>654</v>
      </c>
      <c r="B986">
        <v>448998768</v>
      </c>
      <c r="C986">
        <v>448998756</v>
      </c>
      <c r="D986">
        <v>277560491</v>
      </c>
      <c r="E986">
        <v>109</v>
      </c>
      <c r="F986">
        <v>1</v>
      </c>
      <c r="G986">
        <v>1</v>
      </c>
      <c r="H986">
        <v>1</v>
      </c>
      <c r="I986" t="s">
        <v>1204</v>
      </c>
      <c r="J986" t="s">
        <v>3</v>
      </c>
      <c r="K986" t="s">
        <v>1205</v>
      </c>
      <c r="L986">
        <v>1191</v>
      </c>
      <c r="N986">
        <v>1013</v>
      </c>
      <c r="O986" t="s">
        <v>1203</v>
      </c>
      <c r="P986" t="s">
        <v>1203</v>
      </c>
      <c r="Q986">
        <v>1</v>
      </c>
      <c r="X986">
        <v>0.02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1</v>
      </c>
      <c r="AE986">
        <v>2</v>
      </c>
      <c r="AF986" t="s">
        <v>321</v>
      </c>
      <c r="AG986">
        <v>6.0000000000000001E-3</v>
      </c>
      <c r="AH986">
        <v>2</v>
      </c>
      <c r="AI986">
        <v>448998760</v>
      </c>
      <c r="AJ986">
        <v>973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</row>
    <row r="987" spans="1:44" x14ac:dyDescent="0.2">
      <c r="A987">
        <f>ROW(Source!A654)</f>
        <v>654</v>
      </c>
      <c r="B987">
        <v>448998769</v>
      </c>
      <c r="C987">
        <v>448998756</v>
      </c>
      <c r="D987">
        <v>277945805</v>
      </c>
      <c r="E987">
        <v>1</v>
      </c>
      <c r="F987">
        <v>1</v>
      </c>
      <c r="G987">
        <v>1</v>
      </c>
      <c r="H987">
        <v>2</v>
      </c>
      <c r="I987" t="s">
        <v>1206</v>
      </c>
      <c r="J987" t="s">
        <v>1207</v>
      </c>
      <c r="K987" t="s">
        <v>1208</v>
      </c>
      <c r="L987">
        <v>1368</v>
      </c>
      <c r="N987">
        <v>1011</v>
      </c>
      <c r="O987" t="s">
        <v>1100</v>
      </c>
      <c r="P987" t="s">
        <v>1100</v>
      </c>
      <c r="Q987">
        <v>1</v>
      </c>
      <c r="X987">
        <v>0.02</v>
      </c>
      <c r="Y987">
        <v>0</v>
      </c>
      <c r="Z987">
        <v>477.92</v>
      </c>
      <c r="AA987">
        <v>490.51</v>
      </c>
      <c r="AB987">
        <v>0</v>
      </c>
      <c r="AC987">
        <v>0</v>
      </c>
      <c r="AD987">
        <v>1</v>
      </c>
      <c r="AE987">
        <v>0</v>
      </c>
      <c r="AF987" t="s">
        <v>321</v>
      </c>
      <c r="AG987">
        <v>6.0000000000000001E-3</v>
      </c>
      <c r="AH987">
        <v>2</v>
      </c>
      <c r="AI987">
        <v>448998761</v>
      </c>
      <c r="AJ987">
        <v>974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</row>
    <row r="988" spans="1:44" x14ac:dyDescent="0.2">
      <c r="A988">
        <f>ROW(Source!A654)</f>
        <v>654</v>
      </c>
      <c r="B988">
        <v>448998770</v>
      </c>
      <c r="C988">
        <v>448998756</v>
      </c>
      <c r="D988">
        <v>277865475</v>
      </c>
      <c r="E988">
        <v>1</v>
      </c>
      <c r="F988">
        <v>1</v>
      </c>
      <c r="G988">
        <v>1</v>
      </c>
      <c r="H988">
        <v>3</v>
      </c>
      <c r="I988" t="s">
        <v>1210</v>
      </c>
      <c r="J988" t="s">
        <v>1211</v>
      </c>
      <c r="K988" t="s">
        <v>1212</v>
      </c>
      <c r="L988">
        <v>1383</v>
      </c>
      <c r="N988">
        <v>1013</v>
      </c>
      <c r="O988" t="s">
        <v>1213</v>
      </c>
      <c r="P988" t="s">
        <v>1213</v>
      </c>
      <c r="Q988">
        <v>1</v>
      </c>
      <c r="X988">
        <v>0.68</v>
      </c>
      <c r="Y988">
        <v>5.89</v>
      </c>
      <c r="Z988">
        <v>0</v>
      </c>
      <c r="AA988">
        <v>0</v>
      </c>
      <c r="AB988">
        <v>0</v>
      </c>
      <c r="AC988">
        <v>0</v>
      </c>
      <c r="AD988">
        <v>1</v>
      </c>
      <c r="AE988">
        <v>0</v>
      </c>
      <c r="AF988" t="s">
        <v>135</v>
      </c>
      <c r="AG988">
        <v>0</v>
      </c>
      <c r="AH988">
        <v>2</v>
      </c>
      <c r="AI988">
        <v>448998762</v>
      </c>
      <c r="AJ988">
        <v>975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</row>
    <row r="989" spans="1:44" x14ac:dyDescent="0.2">
      <c r="A989">
        <f>ROW(Source!A654)</f>
        <v>654</v>
      </c>
      <c r="B989">
        <v>448998771</v>
      </c>
      <c r="C989">
        <v>448998756</v>
      </c>
      <c r="D989">
        <v>277867841</v>
      </c>
      <c r="E989">
        <v>1</v>
      </c>
      <c r="F989">
        <v>1</v>
      </c>
      <c r="G989">
        <v>1</v>
      </c>
      <c r="H989">
        <v>3</v>
      </c>
      <c r="I989" t="s">
        <v>1734</v>
      </c>
      <c r="J989" t="s">
        <v>1735</v>
      </c>
      <c r="K989" t="s">
        <v>1736</v>
      </c>
      <c r="L989">
        <v>1425</v>
      </c>
      <c r="N989">
        <v>1013</v>
      </c>
      <c r="O989" t="s">
        <v>62</v>
      </c>
      <c r="P989" t="s">
        <v>62</v>
      </c>
      <c r="Q989">
        <v>1</v>
      </c>
      <c r="X989">
        <v>0.4</v>
      </c>
      <c r="Y989">
        <v>170.67</v>
      </c>
      <c r="Z989">
        <v>0</v>
      </c>
      <c r="AA989">
        <v>0</v>
      </c>
      <c r="AB989">
        <v>0</v>
      </c>
      <c r="AC989">
        <v>0</v>
      </c>
      <c r="AD989">
        <v>1</v>
      </c>
      <c r="AE989">
        <v>0</v>
      </c>
      <c r="AF989" t="s">
        <v>135</v>
      </c>
      <c r="AG989">
        <v>0</v>
      </c>
      <c r="AH989">
        <v>2</v>
      </c>
      <c r="AI989">
        <v>448998763</v>
      </c>
      <c r="AJ989">
        <v>976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</row>
    <row r="990" spans="1:44" x14ac:dyDescent="0.2">
      <c r="A990">
        <f>ROW(Source!A654)</f>
        <v>654</v>
      </c>
      <c r="B990">
        <v>448998772</v>
      </c>
      <c r="C990">
        <v>448998756</v>
      </c>
      <c r="D990">
        <v>277868413</v>
      </c>
      <c r="E990">
        <v>1</v>
      </c>
      <c r="F990">
        <v>1</v>
      </c>
      <c r="G990">
        <v>1</v>
      </c>
      <c r="H990">
        <v>3</v>
      </c>
      <c r="I990" t="s">
        <v>1737</v>
      </c>
      <c r="J990" t="s">
        <v>1738</v>
      </c>
      <c r="K990" t="s">
        <v>1739</v>
      </c>
      <c r="L990">
        <v>1425</v>
      </c>
      <c r="N990">
        <v>1013</v>
      </c>
      <c r="O990" t="s">
        <v>62</v>
      </c>
      <c r="P990" t="s">
        <v>62</v>
      </c>
      <c r="Q990">
        <v>1</v>
      </c>
      <c r="X990">
        <v>0.4</v>
      </c>
      <c r="Y990">
        <v>176.95</v>
      </c>
      <c r="Z990">
        <v>0</v>
      </c>
      <c r="AA990">
        <v>0</v>
      </c>
      <c r="AB990">
        <v>0</v>
      </c>
      <c r="AC990">
        <v>0</v>
      </c>
      <c r="AD990">
        <v>1</v>
      </c>
      <c r="AE990">
        <v>0</v>
      </c>
      <c r="AF990" t="s">
        <v>135</v>
      </c>
      <c r="AG990">
        <v>0</v>
      </c>
      <c r="AH990">
        <v>2</v>
      </c>
      <c r="AI990">
        <v>448998764</v>
      </c>
      <c r="AJ990">
        <v>977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</row>
    <row r="991" spans="1:44" x14ac:dyDescent="0.2">
      <c r="A991">
        <f>ROW(Source!A654)</f>
        <v>654</v>
      </c>
      <c r="B991">
        <v>448998773</v>
      </c>
      <c r="C991">
        <v>448998756</v>
      </c>
      <c r="D991">
        <v>277566433</v>
      </c>
      <c r="E991">
        <v>109</v>
      </c>
      <c r="F991">
        <v>1</v>
      </c>
      <c r="G991">
        <v>1</v>
      </c>
      <c r="H991">
        <v>3</v>
      </c>
      <c r="I991" t="s">
        <v>633</v>
      </c>
      <c r="J991" t="s">
        <v>3</v>
      </c>
      <c r="K991" t="s">
        <v>634</v>
      </c>
      <c r="L991">
        <v>3277935</v>
      </c>
      <c r="N991">
        <v>1013</v>
      </c>
      <c r="O991" t="s">
        <v>635</v>
      </c>
      <c r="P991" t="s">
        <v>635</v>
      </c>
      <c r="Q991">
        <v>1</v>
      </c>
      <c r="X991">
        <v>2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 t="s">
        <v>135</v>
      </c>
      <c r="AG991">
        <v>0</v>
      </c>
      <c r="AH991">
        <v>3</v>
      </c>
      <c r="AI991">
        <v>-1</v>
      </c>
      <c r="AJ991" t="s">
        <v>3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</row>
    <row r="992" spans="1:44" x14ac:dyDescent="0.2">
      <c r="A992">
        <f>ROW(Source!A655)</f>
        <v>655</v>
      </c>
      <c r="B992">
        <v>448998783</v>
      </c>
      <c r="C992">
        <v>448998774</v>
      </c>
      <c r="D992">
        <v>277560446</v>
      </c>
      <c r="E992">
        <v>109</v>
      </c>
      <c r="F992">
        <v>1</v>
      </c>
      <c r="G992">
        <v>1</v>
      </c>
      <c r="H992">
        <v>1</v>
      </c>
      <c r="I992" t="s">
        <v>1655</v>
      </c>
      <c r="J992" t="s">
        <v>3</v>
      </c>
      <c r="K992" t="s">
        <v>1656</v>
      </c>
      <c r="L992">
        <v>1369</v>
      </c>
      <c r="N992">
        <v>1013</v>
      </c>
      <c r="O992" t="s">
        <v>1450</v>
      </c>
      <c r="P992" t="s">
        <v>1450</v>
      </c>
      <c r="Q992">
        <v>1</v>
      </c>
      <c r="X992">
        <v>0.06</v>
      </c>
      <c r="Y992">
        <v>0</v>
      </c>
      <c r="Z992">
        <v>0</v>
      </c>
      <c r="AA992">
        <v>0</v>
      </c>
      <c r="AB992">
        <v>398.99</v>
      </c>
      <c r="AC992">
        <v>0</v>
      </c>
      <c r="AD992">
        <v>1</v>
      </c>
      <c r="AE992">
        <v>1</v>
      </c>
      <c r="AF992" t="s">
        <v>3</v>
      </c>
      <c r="AG992">
        <v>0.06</v>
      </c>
      <c r="AH992">
        <v>2</v>
      </c>
      <c r="AI992">
        <v>448998775</v>
      </c>
      <c r="AJ992">
        <v>978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</row>
    <row r="993" spans="1:44" x14ac:dyDescent="0.2">
      <c r="A993">
        <f>ROW(Source!A655)</f>
        <v>655</v>
      </c>
      <c r="B993">
        <v>448998784</v>
      </c>
      <c r="C993">
        <v>448998774</v>
      </c>
      <c r="D993">
        <v>277560455</v>
      </c>
      <c r="E993">
        <v>109</v>
      </c>
      <c r="F993">
        <v>1</v>
      </c>
      <c r="G993">
        <v>1</v>
      </c>
      <c r="H993">
        <v>1</v>
      </c>
      <c r="I993" t="s">
        <v>1657</v>
      </c>
      <c r="J993" t="s">
        <v>3</v>
      </c>
      <c r="K993" t="s">
        <v>1658</v>
      </c>
      <c r="L993">
        <v>1369</v>
      </c>
      <c r="N993">
        <v>1013</v>
      </c>
      <c r="O993" t="s">
        <v>1450</v>
      </c>
      <c r="P993" t="s">
        <v>1450</v>
      </c>
      <c r="Q993">
        <v>1</v>
      </c>
      <c r="X993">
        <v>12.29</v>
      </c>
      <c r="Y993">
        <v>0</v>
      </c>
      <c r="Z993">
        <v>0</v>
      </c>
      <c r="AA993">
        <v>0</v>
      </c>
      <c r="AB993">
        <v>563.72</v>
      </c>
      <c r="AC993">
        <v>0</v>
      </c>
      <c r="AD993">
        <v>1</v>
      </c>
      <c r="AE993">
        <v>1</v>
      </c>
      <c r="AF993" t="s">
        <v>3</v>
      </c>
      <c r="AG993">
        <v>12.29</v>
      </c>
      <c r="AH993">
        <v>2</v>
      </c>
      <c r="AI993">
        <v>448998776</v>
      </c>
      <c r="AJ993">
        <v>979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</row>
    <row r="994" spans="1:44" x14ac:dyDescent="0.2">
      <c r="A994">
        <f>ROW(Source!A655)</f>
        <v>655</v>
      </c>
      <c r="B994">
        <v>448998785</v>
      </c>
      <c r="C994">
        <v>448998774</v>
      </c>
      <c r="D994">
        <v>277560459</v>
      </c>
      <c r="E994">
        <v>109</v>
      </c>
      <c r="F994">
        <v>1</v>
      </c>
      <c r="G994">
        <v>1</v>
      </c>
      <c r="H994">
        <v>1</v>
      </c>
      <c r="I994" t="s">
        <v>1659</v>
      </c>
      <c r="J994" t="s">
        <v>3</v>
      </c>
      <c r="K994" t="s">
        <v>1660</v>
      </c>
      <c r="L994">
        <v>1369</v>
      </c>
      <c r="N994">
        <v>1013</v>
      </c>
      <c r="O994" t="s">
        <v>1450</v>
      </c>
      <c r="P994" t="s">
        <v>1450</v>
      </c>
      <c r="Q994">
        <v>1</v>
      </c>
      <c r="X994">
        <v>12.29</v>
      </c>
      <c r="Y994">
        <v>0</v>
      </c>
      <c r="Z994">
        <v>0</v>
      </c>
      <c r="AA994">
        <v>0</v>
      </c>
      <c r="AB994">
        <v>658.89</v>
      </c>
      <c r="AC994">
        <v>0</v>
      </c>
      <c r="AD994">
        <v>1</v>
      </c>
      <c r="AE994">
        <v>1</v>
      </c>
      <c r="AF994" t="s">
        <v>3</v>
      </c>
      <c r="AG994">
        <v>12.29</v>
      </c>
      <c r="AH994">
        <v>2</v>
      </c>
      <c r="AI994">
        <v>448998777</v>
      </c>
      <c r="AJ994">
        <v>980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</row>
    <row r="995" spans="1:44" x14ac:dyDescent="0.2">
      <c r="A995">
        <f>ROW(Source!A655)</f>
        <v>655</v>
      </c>
      <c r="B995">
        <v>448998786</v>
      </c>
      <c r="C995">
        <v>448998774</v>
      </c>
      <c r="D995">
        <v>277560491</v>
      </c>
      <c r="E995">
        <v>109</v>
      </c>
      <c r="F995">
        <v>1</v>
      </c>
      <c r="G995">
        <v>1</v>
      </c>
      <c r="H995">
        <v>1</v>
      </c>
      <c r="I995" t="s">
        <v>1204</v>
      </c>
      <c r="J995" t="s">
        <v>3</v>
      </c>
      <c r="K995" t="s">
        <v>1205</v>
      </c>
      <c r="L995">
        <v>1191</v>
      </c>
      <c r="N995">
        <v>1013</v>
      </c>
      <c r="O995" t="s">
        <v>1203</v>
      </c>
      <c r="P995" t="s">
        <v>1203</v>
      </c>
      <c r="Q995">
        <v>1</v>
      </c>
      <c r="X995">
        <v>0.02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1</v>
      </c>
      <c r="AE995">
        <v>2</v>
      </c>
      <c r="AF995" t="s">
        <v>3</v>
      </c>
      <c r="AG995">
        <v>0.02</v>
      </c>
      <c r="AH995">
        <v>2</v>
      </c>
      <c r="AI995">
        <v>448998778</v>
      </c>
      <c r="AJ995">
        <v>981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</row>
    <row r="996" spans="1:44" x14ac:dyDescent="0.2">
      <c r="A996">
        <f>ROW(Source!A655)</f>
        <v>655</v>
      </c>
      <c r="B996">
        <v>448998787</v>
      </c>
      <c r="C996">
        <v>448998774</v>
      </c>
      <c r="D996">
        <v>277945805</v>
      </c>
      <c r="E996">
        <v>1</v>
      </c>
      <c r="F996">
        <v>1</v>
      </c>
      <c r="G996">
        <v>1</v>
      </c>
      <c r="H996">
        <v>2</v>
      </c>
      <c r="I996" t="s">
        <v>1206</v>
      </c>
      <c r="J996" t="s">
        <v>1207</v>
      </c>
      <c r="K996" t="s">
        <v>1208</v>
      </c>
      <c r="L996">
        <v>1368</v>
      </c>
      <c r="N996">
        <v>1011</v>
      </c>
      <c r="O996" t="s">
        <v>1100</v>
      </c>
      <c r="P996" t="s">
        <v>1100</v>
      </c>
      <c r="Q996">
        <v>1</v>
      </c>
      <c r="X996">
        <v>0.02</v>
      </c>
      <c r="Y996">
        <v>0</v>
      </c>
      <c r="Z996">
        <v>477.92</v>
      </c>
      <c r="AA996">
        <v>490.51</v>
      </c>
      <c r="AB996">
        <v>0</v>
      </c>
      <c r="AC996">
        <v>0</v>
      </c>
      <c r="AD996">
        <v>1</v>
      </c>
      <c r="AE996">
        <v>0</v>
      </c>
      <c r="AF996" t="s">
        <v>3</v>
      </c>
      <c r="AG996">
        <v>0.02</v>
      </c>
      <c r="AH996">
        <v>2</v>
      </c>
      <c r="AI996">
        <v>448998779</v>
      </c>
      <c r="AJ996">
        <v>982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</row>
    <row r="997" spans="1:44" x14ac:dyDescent="0.2">
      <c r="A997">
        <f>ROW(Source!A655)</f>
        <v>655</v>
      </c>
      <c r="B997">
        <v>448998788</v>
      </c>
      <c r="C997">
        <v>448998774</v>
      </c>
      <c r="D997">
        <v>277865475</v>
      </c>
      <c r="E997">
        <v>1</v>
      </c>
      <c r="F997">
        <v>1</v>
      </c>
      <c r="G997">
        <v>1</v>
      </c>
      <c r="H997">
        <v>3</v>
      </c>
      <c r="I997" t="s">
        <v>1210</v>
      </c>
      <c r="J997" t="s">
        <v>1211</v>
      </c>
      <c r="K997" t="s">
        <v>1212</v>
      </c>
      <c r="L997">
        <v>1383</v>
      </c>
      <c r="N997">
        <v>1013</v>
      </c>
      <c r="O997" t="s">
        <v>1213</v>
      </c>
      <c r="P997" t="s">
        <v>1213</v>
      </c>
      <c r="Q997">
        <v>1</v>
      </c>
      <c r="X997">
        <v>0.68</v>
      </c>
      <c r="Y997">
        <v>5.89</v>
      </c>
      <c r="Z997">
        <v>0</v>
      </c>
      <c r="AA997">
        <v>0</v>
      </c>
      <c r="AB997">
        <v>0</v>
      </c>
      <c r="AC997">
        <v>0</v>
      </c>
      <c r="AD997">
        <v>1</v>
      </c>
      <c r="AE997">
        <v>0</v>
      </c>
      <c r="AF997" t="s">
        <v>135</v>
      </c>
      <c r="AG997">
        <v>0</v>
      </c>
      <c r="AH997">
        <v>2</v>
      </c>
      <c r="AI997">
        <v>448998780</v>
      </c>
      <c r="AJ997">
        <v>983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</row>
    <row r="998" spans="1:44" x14ac:dyDescent="0.2">
      <c r="A998">
        <f>ROW(Source!A655)</f>
        <v>655</v>
      </c>
      <c r="B998">
        <v>448998789</v>
      </c>
      <c r="C998">
        <v>448998774</v>
      </c>
      <c r="D998">
        <v>277867841</v>
      </c>
      <c r="E998">
        <v>1</v>
      </c>
      <c r="F998">
        <v>1</v>
      </c>
      <c r="G998">
        <v>1</v>
      </c>
      <c r="H998">
        <v>3</v>
      </c>
      <c r="I998" t="s">
        <v>1734</v>
      </c>
      <c r="J998" t="s">
        <v>1735</v>
      </c>
      <c r="K998" t="s">
        <v>1736</v>
      </c>
      <c r="L998">
        <v>1425</v>
      </c>
      <c r="N998">
        <v>1013</v>
      </c>
      <c r="O998" t="s">
        <v>62</v>
      </c>
      <c r="P998" t="s">
        <v>62</v>
      </c>
      <c r="Q998">
        <v>1</v>
      </c>
      <c r="X998">
        <v>0.4</v>
      </c>
      <c r="Y998">
        <v>170.67</v>
      </c>
      <c r="Z998">
        <v>0</v>
      </c>
      <c r="AA998">
        <v>0</v>
      </c>
      <c r="AB998">
        <v>0</v>
      </c>
      <c r="AC998">
        <v>0</v>
      </c>
      <c r="AD998">
        <v>1</v>
      </c>
      <c r="AE998">
        <v>0</v>
      </c>
      <c r="AF998" t="s">
        <v>135</v>
      </c>
      <c r="AG998">
        <v>0</v>
      </c>
      <c r="AH998">
        <v>2</v>
      </c>
      <c r="AI998">
        <v>448998781</v>
      </c>
      <c r="AJ998">
        <v>984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</row>
    <row r="999" spans="1:44" x14ac:dyDescent="0.2">
      <c r="A999">
        <f>ROW(Source!A655)</f>
        <v>655</v>
      </c>
      <c r="B999">
        <v>448998790</v>
      </c>
      <c r="C999">
        <v>448998774</v>
      </c>
      <c r="D999">
        <v>277868413</v>
      </c>
      <c r="E999">
        <v>1</v>
      </c>
      <c r="F999">
        <v>1</v>
      </c>
      <c r="G999">
        <v>1</v>
      </c>
      <c r="H999">
        <v>3</v>
      </c>
      <c r="I999" t="s">
        <v>1737</v>
      </c>
      <c r="J999" t="s">
        <v>1738</v>
      </c>
      <c r="K999" t="s">
        <v>1739</v>
      </c>
      <c r="L999">
        <v>1425</v>
      </c>
      <c r="N999">
        <v>1013</v>
      </c>
      <c r="O999" t="s">
        <v>62</v>
      </c>
      <c r="P999" t="s">
        <v>62</v>
      </c>
      <c r="Q999">
        <v>1</v>
      </c>
      <c r="X999">
        <v>0.4</v>
      </c>
      <c r="Y999">
        <v>176.95</v>
      </c>
      <c r="Z999">
        <v>0</v>
      </c>
      <c r="AA999">
        <v>0</v>
      </c>
      <c r="AB999">
        <v>0</v>
      </c>
      <c r="AC999">
        <v>0</v>
      </c>
      <c r="AD999">
        <v>1</v>
      </c>
      <c r="AE999">
        <v>0</v>
      </c>
      <c r="AF999" t="s">
        <v>135</v>
      </c>
      <c r="AG999">
        <v>0</v>
      </c>
      <c r="AH999">
        <v>2</v>
      </c>
      <c r="AI999">
        <v>448998782</v>
      </c>
      <c r="AJ999">
        <v>985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</row>
    <row r="1000" spans="1:44" x14ac:dyDescent="0.2">
      <c r="A1000">
        <f>ROW(Source!A655)</f>
        <v>655</v>
      </c>
      <c r="B1000">
        <v>448998791</v>
      </c>
      <c r="C1000">
        <v>448998774</v>
      </c>
      <c r="D1000">
        <v>277566433</v>
      </c>
      <c r="E1000">
        <v>109</v>
      </c>
      <c r="F1000">
        <v>1</v>
      </c>
      <c r="G1000">
        <v>1</v>
      </c>
      <c r="H1000">
        <v>3</v>
      </c>
      <c r="I1000" t="s">
        <v>633</v>
      </c>
      <c r="J1000" t="s">
        <v>3</v>
      </c>
      <c r="K1000" t="s">
        <v>634</v>
      </c>
      <c r="L1000">
        <v>3277935</v>
      </c>
      <c r="N1000">
        <v>1013</v>
      </c>
      <c r="O1000" t="s">
        <v>635</v>
      </c>
      <c r="P1000" t="s">
        <v>635</v>
      </c>
      <c r="Q1000">
        <v>1</v>
      </c>
      <c r="X1000">
        <v>2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 t="s">
        <v>135</v>
      </c>
      <c r="AG1000">
        <v>0</v>
      </c>
      <c r="AH1000">
        <v>3</v>
      </c>
      <c r="AI1000">
        <v>-1</v>
      </c>
      <c r="AJ1000" t="s">
        <v>3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</row>
    <row r="1001" spans="1:44" x14ac:dyDescent="0.2">
      <c r="A1001">
        <f>ROW(Source!A656)</f>
        <v>656</v>
      </c>
      <c r="B1001">
        <v>448998800</v>
      </c>
      <c r="C1001">
        <v>448998792</v>
      </c>
      <c r="D1001">
        <v>277560289</v>
      </c>
      <c r="E1001">
        <v>109</v>
      </c>
      <c r="F1001">
        <v>1</v>
      </c>
      <c r="G1001">
        <v>1</v>
      </c>
      <c r="H1001">
        <v>1</v>
      </c>
      <c r="I1001" t="s">
        <v>1413</v>
      </c>
      <c r="J1001" t="s">
        <v>3</v>
      </c>
      <c r="K1001" t="s">
        <v>1414</v>
      </c>
      <c r="L1001">
        <v>1191</v>
      </c>
      <c r="N1001">
        <v>1013</v>
      </c>
      <c r="O1001" t="s">
        <v>1203</v>
      </c>
      <c r="P1001" t="s">
        <v>1203</v>
      </c>
      <c r="Q1001">
        <v>1</v>
      </c>
      <c r="X1001">
        <v>8</v>
      </c>
      <c r="Y1001">
        <v>0</v>
      </c>
      <c r="Z1001">
        <v>0</v>
      </c>
      <c r="AA1001">
        <v>0</v>
      </c>
      <c r="AB1001">
        <v>463.05</v>
      </c>
      <c r="AC1001">
        <v>0</v>
      </c>
      <c r="AD1001">
        <v>1</v>
      </c>
      <c r="AE1001">
        <v>1</v>
      </c>
      <c r="AF1001" t="s">
        <v>3</v>
      </c>
      <c r="AG1001">
        <v>8</v>
      </c>
      <c r="AH1001">
        <v>2</v>
      </c>
      <c r="AI1001">
        <v>448998793</v>
      </c>
      <c r="AJ1001">
        <v>986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</row>
    <row r="1002" spans="1:44" x14ac:dyDescent="0.2">
      <c r="A1002">
        <f>ROW(Source!A656)</f>
        <v>656</v>
      </c>
      <c r="B1002">
        <v>448998801</v>
      </c>
      <c r="C1002">
        <v>448998792</v>
      </c>
      <c r="D1002">
        <v>277869581</v>
      </c>
      <c r="E1002">
        <v>1</v>
      </c>
      <c r="F1002">
        <v>1</v>
      </c>
      <c r="G1002">
        <v>1</v>
      </c>
      <c r="H1002">
        <v>3</v>
      </c>
      <c r="I1002" t="s">
        <v>1689</v>
      </c>
      <c r="J1002" t="s">
        <v>1690</v>
      </c>
      <c r="K1002" t="s">
        <v>1691</v>
      </c>
      <c r="L1002">
        <v>1346</v>
      </c>
      <c r="N1002">
        <v>1009</v>
      </c>
      <c r="O1002" t="s">
        <v>441</v>
      </c>
      <c r="P1002" t="s">
        <v>441</v>
      </c>
      <c r="Q1002">
        <v>1</v>
      </c>
      <c r="X1002">
        <v>5.0000000000000001E-4</v>
      </c>
      <c r="Y1002">
        <v>373.74</v>
      </c>
      <c r="Z1002">
        <v>0</v>
      </c>
      <c r="AA1002">
        <v>0</v>
      </c>
      <c r="AB1002">
        <v>0</v>
      </c>
      <c r="AC1002">
        <v>0</v>
      </c>
      <c r="AD1002">
        <v>1</v>
      </c>
      <c r="AE1002">
        <v>0</v>
      </c>
      <c r="AF1002" t="s">
        <v>135</v>
      </c>
      <c r="AG1002">
        <v>0</v>
      </c>
      <c r="AH1002">
        <v>2</v>
      </c>
      <c r="AI1002">
        <v>448998794</v>
      </c>
      <c r="AJ1002">
        <v>987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</row>
    <row r="1003" spans="1:44" x14ac:dyDescent="0.2">
      <c r="A1003">
        <f>ROW(Source!A656)</f>
        <v>656</v>
      </c>
      <c r="B1003">
        <v>448998802</v>
      </c>
      <c r="C1003">
        <v>448998792</v>
      </c>
      <c r="D1003">
        <v>277881811</v>
      </c>
      <c r="E1003">
        <v>1</v>
      </c>
      <c r="F1003">
        <v>1</v>
      </c>
      <c r="G1003">
        <v>1</v>
      </c>
      <c r="H1003">
        <v>3</v>
      </c>
      <c r="I1003" t="s">
        <v>1695</v>
      </c>
      <c r="J1003" t="s">
        <v>1696</v>
      </c>
      <c r="K1003" t="s">
        <v>1697</v>
      </c>
      <c r="L1003">
        <v>1346</v>
      </c>
      <c r="N1003">
        <v>1009</v>
      </c>
      <c r="O1003" t="s">
        <v>441</v>
      </c>
      <c r="P1003" t="s">
        <v>441</v>
      </c>
      <c r="Q1003">
        <v>1</v>
      </c>
      <c r="X1003">
        <v>0.01</v>
      </c>
      <c r="Y1003">
        <v>931.11</v>
      </c>
      <c r="Z1003">
        <v>0</v>
      </c>
      <c r="AA1003">
        <v>0</v>
      </c>
      <c r="AB1003">
        <v>0</v>
      </c>
      <c r="AC1003">
        <v>0</v>
      </c>
      <c r="AD1003">
        <v>1</v>
      </c>
      <c r="AE1003">
        <v>0</v>
      </c>
      <c r="AF1003" t="s">
        <v>135</v>
      </c>
      <c r="AG1003">
        <v>0</v>
      </c>
      <c r="AH1003">
        <v>2</v>
      </c>
      <c r="AI1003">
        <v>448998795</v>
      </c>
      <c r="AJ1003">
        <v>988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</row>
    <row r="1004" spans="1:44" x14ac:dyDescent="0.2">
      <c r="A1004">
        <f>ROW(Source!A656)</f>
        <v>656</v>
      </c>
      <c r="B1004">
        <v>448998803</v>
      </c>
      <c r="C1004">
        <v>448998792</v>
      </c>
      <c r="D1004">
        <v>277910731</v>
      </c>
      <c r="E1004">
        <v>1</v>
      </c>
      <c r="F1004">
        <v>1</v>
      </c>
      <c r="G1004">
        <v>1</v>
      </c>
      <c r="H1004">
        <v>3</v>
      </c>
      <c r="I1004" t="s">
        <v>1728</v>
      </c>
      <c r="J1004" t="s">
        <v>1729</v>
      </c>
      <c r="K1004" t="s">
        <v>1730</v>
      </c>
      <c r="L1004">
        <v>1425</v>
      </c>
      <c r="N1004">
        <v>1013</v>
      </c>
      <c r="O1004" t="s">
        <v>62</v>
      </c>
      <c r="P1004" t="s">
        <v>62</v>
      </c>
      <c r="Q1004">
        <v>1</v>
      </c>
      <c r="X1004">
        <v>0.02</v>
      </c>
      <c r="Y1004">
        <v>2094.8200000000002</v>
      </c>
      <c r="Z1004">
        <v>0</v>
      </c>
      <c r="AA1004">
        <v>0</v>
      </c>
      <c r="AB1004">
        <v>0</v>
      </c>
      <c r="AC1004">
        <v>0</v>
      </c>
      <c r="AD1004">
        <v>1</v>
      </c>
      <c r="AE1004">
        <v>0</v>
      </c>
      <c r="AF1004" t="s">
        <v>135</v>
      </c>
      <c r="AG1004">
        <v>0</v>
      </c>
      <c r="AH1004">
        <v>2</v>
      </c>
      <c r="AI1004">
        <v>448998796</v>
      </c>
      <c r="AJ1004">
        <v>989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</row>
    <row r="1005" spans="1:44" x14ac:dyDescent="0.2">
      <c r="A1005">
        <f>ROW(Source!A656)</f>
        <v>656</v>
      </c>
      <c r="B1005">
        <v>448998804</v>
      </c>
      <c r="C1005">
        <v>448998792</v>
      </c>
      <c r="D1005">
        <v>277937841</v>
      </c>
      <c r="E1005">
        <v>1</v>
      </c>
      <c r="F1005">
        <v>1</v>
      </c>
      <c r="G1005">
        <v>1</v>
      </c>
      <c r="H1005">
        <v>3</v>
      </c>
      <c r="I1005" t="s">
        <v>1731</v>
      </c>
      <c r="J1005" t="s">
        <v>1732</v>
      </c>
      <c r="K1005" t="s">
        <v>1733</v>
      </c>
      <c r="L1005">
        <v>1425</v>
      </c>
      <c r="N1005">
        <v>1013</v>
      </c>
      <c r="O1005" t="s">
        <v>62</v>
      </c>
      <c r="P1005" t="s">
        <v>62</v>
      </c>
      <c r="Q1005">
        <v>1</v>
      </c>
      <c r="X1005">
        <v>0.02</v>
      </c>
      <c r="Y1005">
        <v>235.73</v>
      </c>
      <c r="Z1005">
        <v>0</v>
      </c>
      <c r="AA1005">
        <v>0</v>
      </c>
      <c r="AB1005">
        <v>0</v>
      </c>
      <c r="AC1005">
        <v>0</v>
      </c>
      <c r="AD1005">
        <v>1</v>
      </c>
      <c r="AE1005">
        <v>0</v>
      </c>
      <c r="AF1005" t="s">
        <v>135</v>
      </c>
      <c r="AG1005">
        <v>0</v>
      </c>
      <c r="AH1005">
        <v>2</v>
      </c>
      <c r="AI1005">
        <v>448998797</v>
      </c>
      <c r="AJ1005">
        <v>990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</row>
    <row r="1006" spans="1:44" x14ac:dyDescent="0.2">
      <c r="A1006">
        <f>ROW(Source!A656)</f>
        <v>656</v>
      </c>
      <c r="B1006">
        <v>448998805</v>
      </c>
      <c r="C1006">
        <v>448998792</v>
      </c>
      <c r="D1006">
        <v>277566433</v>
      </c>
      <c r="E1006">
        <v>109</v>
      </c>
      <c r="F1006">
        <v>1</v>
      </c>
      <c r="G1006">
        <v>1</v>
      </c>
      <c r="H1006">
        <v>3</v>
      </c>
      <c r="I1006" t="s">
        <v>633</v>
      </c>
      <c r="J1006" t="s">
        <v>3</v>
      </c>
      <c r="K1006" t="s">
        <v>634</v>
      </c>
      <c r="L1006">
        <v>3277935</v>
      </c>
      <c r="N1006">
        <v>1013</v>
      </c>
      <c r="O1006" t="s">
        <v>635</v>
      </c>
      <c r="P1006" t="s">
        <v>635</v>
      </c>
      <c r="Q1006">
        <v>1</v>
      </c>
      <c r="X1006">
        <v>2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 t="s">
        <v>135</v>
      </c>
      <c r="AG1006">
        <v>0</v>
      </c>
      <c r="AH1006">
        <v>2</v>
      </c>
      <c r="AI1006">
        <v>448998798</v>
      </c>
      <c r="AJ1006">
        <v>991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</row>
    <row r="1007" spans="1:44" x14ac:dyDescent="0.2">
      <c r="A1007">
        <f>ROW(Source!A656)</f>
        <v>656</v>
      </c>
      <c r="B1007">
        <v>448998806</v>
      </c>
      <c r="C1007">
        <v>448998792</v>
      </c>
      <c r="D1007">
        <v>277566436</v>
      </c>
      <c r="E1007">
        <v>109</v>
      </c>
      <c r="F1007">
        <v>1</v>
      </c>
      <c r="G1007">
        <v>1</v>
      </c>
      <c r="H1007">
        <v>3</v>
      </c>
      <c r="I1007" t="s">
        <v>725</v>
      </c>
      <c r="J1007" t="s">
        <v>3</v>
      </c>
      <c r="K1007" t="s">
        <v>726</v>
      </c>
      <c r="L1007">
        <v>1348</v>
      </c>
      <c r="N1007">
        <v>1009</v>
      </c>
      <c r="O1007" t="s">
        <v>83</v>
      </c>
      <c r="P1007" t="s">
        <v>83</v>
      </c>
      <c r="Q1007">
        <v>1000</v>
      </c>
      <c r="X1007">
        <v>3.4000000000000002E-2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 t="s">
        <v>135</v>
      </c>
      <c r="AG1007">
        <v>0</v>
      </c>
      <c r="AH1007">
        <v>2</v>
      </c>
      <c r="AI1007">
        <v>448998799</v>
      </c>
      <c r="AJ1007">
        <v>992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</row>
    <row r="1008" spans="1:44" x14ac:dyDescent="0.2">
      <c r="A1008">
        <f>ROW(Source!A659)</f>
        <v>659</v>
      </c>
      <c r="B1008">
        <v>448998818</v>
      </c>
      <c r="C1008">
        <v>448998809</v>
      </c>
      <c r="D1008">
        <v>277560446</v>
      </c>
      <c r="E1008">
        <v>109</v>
      </c>
      <c r="F1008">
        <v>1</v>
      </c>
      <c r="G1008">
        <v>1</v>
      </c>
      <c r="H1008">
        <v>1</v>
      </c>
      <c r="I1008" t="s">
        <v>1655</v>
      </c>
      <c r="J1008" t="s">
        <v>3</v>
      </c>
      <c r="K1008" t="s">
        <v>1656</v>
      </c>
      <c r="L1008">
        <v>1369</v>
      </c>
      <c r="N1008">
        <v>1013</v>
      </c>
      <c r="O1008" t="s">
        <v>1450</v>
      </c>
      <c r="P1008" t="s">
        <v>1450</v>
      </c>
      <c r="Q1008">
        <v>1</v>
      </c>
      <c r="X1008">
        <v>0.42</v>
      </c>
      <c r="Y1008">
        <v>0</v>
      </c>
      <c r="Z1008">
        <v>0</v>
      </c>
      <c r="AA1008">
        <v>0</v>
      </c>
      <c r="AB1008">
        <v>398.99</v>
      </c>
      <c r="AC1008">
        <v>0</v>
      </c>
      <c r="AD1008">
        <v>1</v>
      </c>
      <c r="AE1008">
        <v>1</v>
      </c>
      <c r="AF1008" t="s">
        <v>772</v>
      </c>
      <c r="AG1008">
        <v>0.252</v>
      </c>
      <c r="AH1008">
        <v>2</v>
      </c>
      <c r="AI1008">
        <v>448998810</v>
      </c>
      <c r="AJ1008">
        <v>993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</row>
    <row r="1009" spans="1:44" x14ac:dyDescent="0.2">
      <c r="A1009">
        <f>ROW(Source!A659)</f>
        <v>659</v>
      </c>
      <c r="B1009">
        <v>448998819</v>
      </c>
      <c r="C1009">
        <v>448998809</v>
      </c>
      <c r="D1009">
        <v>277560452</v>
      </c>
      <c r="E1009">
        <v>109</v>
      </c>
      <c r="F1009">
        <v>1</v>
      </c>
      <c r="G1009">
        <v>1</v>
      </c>
      <c r="H1009">
        <v>1</v>
      </c>
      <c r="I1009" t="s">
        <v>1453</v>
      </c>
      <c r="J1009" t="s">
        <v>3</v>
      </c>
      <c r="K1009" t="s">
        <v>1454</v>
      </c>
      <c r="L1009">
        <v>1369</v>
      </c>
      <c r="N1009">
        <v>1013</v>
      </c>
      <c r="O1009" t="s">
        <v>1450</v>
      </c>
      <c r="P1009" t="s">
        <v>1450</v>
      </c>
      <c r="Q1009">
        <v>1</v>
      </c>
      <c r="X1009">
        <v>1.05</v>
      </c>
      <c r="Y1009">
        <v>0</v>
      </c>
      <c r="Z1009">
        <v>0</v>
      </c>
      <c r="AA1009">
        <v>0</v>
      </c>
      <c r="AB1009">
        <v>490.51</v>
      </c>
      <c r="AC1009">
        <v>0</v>
      </c>
      <c r="AD1009">
        <v>1</v>
      </c>
      <c r="AE1009">
        <v>1</v>
      </c>
      <c r="AF1009" t="s">
        <v>772</v>
      </c>
      <c r="AG1009">
        <v>0.63</v>
      </c>
      <c r="AH1009">
        <v>2</v>
      </c>
      <c r="AI1009">
        <v>448998811</v>
      </c>
      <c r="AJ1009">
        <v>994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</row>
    <row r="1010" spans="1:44" x14ac:dyDescent="0.2">
      <c r="A1010">
        <f>ROW(Source!A659)</f>
        <v>659</v>
      </c>
      <c r="B1010">
        <v>448998820</v>
      </c>
      <c r="C1010">
        <v>448998809</v>
      </c>
      <c r="D1010">
        <v>277560455</v>
      </c>
      <c r="E1010">
        <v>109</v>
      </c>
      <c r="F1010">
        <v>1</v>
      </c>
      <c r="G1010">
        <v>1</v>
      </c>
      <c r="H1010">
        <v>1</v>
      </c>
      <c r="I1010" t="s">
        <v>1657</v>
      </c>
      <c r="J1010" t="s">
        <v>3</v>
      </c>
      <c r="K1010" t="s">
        <v>1658</v>
      </c>
      <c r="L1010">
        <v>1369</v>
      </c>
      <c r="N1010">
        <v>1013</v>
      </c>
      <c r="O1010" t="s">
        <v>1450</v>
      </c>
      <c r="P1010" t="s">
        <v>1450</v>
      </c>
      <c r="Q1010">
        <v>1</v>
      </c>
      <c r="X1010">
        <v>6.2</v>
      </c>
      <c r="Y1010">
        <v>0</v>
      </c>
      <c r="Z1010">
        <v>0</v>
      </c>
      <c r="AA1010">
        <v>0</v>
      </c>
      <c r="AB1010">
        <v>563.72</v>
      </c>
      <c r="AC1010">
        <v>0</v>
      </c>
      <c r="AD1010">
        <v>1</v>
      </c>
      <c r="AE1010">
        <v>1</v>
      </c>
      <c r="AF1010" t="s">
        <v>772</v>
      </c>
      <c r="AG1010">
        <v>3.7199999999999998</v>
      </c>
      <c r="AH1010">
        <v>2</v>
      </c>
      <c r="AI1010">
        <v>448998812</v>
      </c>
      <c r="AJ1010">
        <v>995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</row>
    <row r="1011" spans="1:44" x14ac:dyDescent="0.2">
      <c r="A1011">
        <f>ROW(Source!A659)</f>
        <v>659</v>
      </c>
      <c r="B1011">
        <v>448998821</v>
      </c>
      <c r="C1011">
        <v>448998809</v>
      </c>
      <c r="D1011">
        <v>277560459</v>
      </c>
      <c r="E1011">
        <v>109</v>
      </c>
      <c r="F1011">
        <v>1</v>
      </c>
      <c r="G1011">
        <v>1</v>
      </c>
      <c r="H1011">
        <v>1</v>
      </c>
      <c r="I1011" t="s">
        <v>1659</v>
      </c>
      <c r="J1011" t="s">
        <v>3</v>
      </c>
      <c r="K1011" t="s">
        <v>1660</v>
      </c>
      <c r="L1011">
        <v>1369</v>
      </c>
      <c r="N1011">
        <v>1013</v>
      </c>
      <c r="O1011" t="s">
        <v>1450</v>
      </c>
      <c r="P1011" t="s">
        <v>1450</v>
      </c>
      <c r="Q1011">
        <v>1</v>
      </c>
      <c r="X1011">
        <v>6.2</v>
      </c>
      <c r="Y1011">
        <v>0</v>
      </c>
      <c r="Z1011">
        <v>0</v>
      </c>
      <c r="AA1011">
        <v>0</v>
      </c>
      <c r="AB1011">
        <v>658.89</v>
      </c>
      <c r="AC1011">
        <v>0</v>
      </c>
      <c r="AD1011">
        <v>1</v>
      </c>
      <c r="AE1011">
        <v>1</v>
      </c>
      <c r="AF1011" t="s">
        <v>772</v>
      </c>
      <c r="AG1011">
        <v>3.7199999999999998</v>
      </c>
      <c r="AH1011">
        <v>2</v>
      </c>
      <c r="AI1011">
        <v>448998813</v>
      </c>
      <c r="AJ1011">
        <v>996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</row>
    <row r="1012" spans="1:44" x14ac:dyDescent="0.2">
      <c r="A1012">
        <f>ROW(Source!A659)</f>
        <v>659</v>
      </c>
      <c r="B1012">
        <v>448998822</v>
      </c>
      <c r="C1012">
        <v>448998809</v>
      </c>
      <c r="D1012">
        <v>277560491</v>
      </c>
      <c r="E1012">
        <v>109</v>
      </c>
      <c r="F1012">
        <v>1</v>
      </c>
      <c r="G1012">
        <v>1</v>
      </c>
      <c r="H1012">
        <v>1</v>
      </c>
      <c r="I1012" t="s">
        <v>1204</v>
      </c>
      <c r="J1012" t="s">
        <v>3</v>
      </c>
      <c r="K1012" t="s">
        <v>1205</v>
      </c>
      <c r="L1012">
        <v>1191</v>
      </c>
      <c r="N1012">
        <v>1013</v>
      </c>
      <c r="O1012" t="s">
        <v>1203</v>
      </c>
      <c r="P1012" t="s">
        <v>1203</v>
      </c>
      <c r="Q1012">
        <v>1</v>
      </c>
      <c r="X1012">
        <v>0.12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1</v>
      </c>
      <c r="AE1012">
        <v>2</v>
      </c>
      <c r="AF1012" t="s">
        <v>772</v>
      </c>
      <c r="AG1012">
        <v>7.1999999999999995E-2</v>
      </c>
      <c r="AH1012">
        <v>2</v>
      </c>
      <c r="AI1012">
        <v>448998814</v>
      </c>
      <c r="AJ1012">
        <v>997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</row>
    <row r="1013" spans="1:44" x14ac:dyDescent="0.2">
      <c r="A1013">
        <f>ROW(Source!A659)</f>
        <v>659</v>
      </c>
      <c r="B1013">
        <v>448998823</v>
      </c>
      <c r="C1013">
        <v>448998809</v>
      </c>
      <c r="D1013">
        <v>277945805</v>
      </c>
      <c r="E1013">
        <v>1</v>
      </c>
      <c r="F1013">
        <v>1</v>
      </c>
      <c r="G1013">
        <v>1</v>
      </c>
      <c r="H1013">
        <v>2</v>
      </c>
      <c r="I1013" t="s">
        <v>1206</v>
      </c>
      <c r="J1013" t="s">
        <v>1207</v>
      </c>
      <c r="K1013" t="s">
        <v>1208</v>
      </c>
      <c r="L1013">
        <v>1368</v>
      </c>
      <c r="N1013">
        <v>1011</v>
      </c>
      <c r="O1013" t="s">
        <v>1100</v>
      </c>
      <c r="P1013" t="s">
        <v>1100</v>
      </c>
      <c r="Q1013">
        <v>1</v>
      </c>
      <c r="X1013">
        <v>0.12</v>
      </c>
      <c r="Y1013">
        <v>0</v>
      </c>
      <c r="Z1013">
        <v>477.92</v>
      </c>
      <c r="AA1013">
        <v>490.51</v>
      </c>
      <c r="AB1013">
        <v>0</v>
      </c>
      <c r="AC1013">
        <v>0</v>
      </c>
      <c r="AD1013">
        <v>1</v>
      </c>
      <c r="AE1013">
        <v>0</v>
      </c>
      <c r="AF1013" t="s">
        <v>772</v>
      </c>
      <c r="AG1013">
        <v>7.1999999999999995E-2</v>
      </c>
      <c r="AH1013">
        <v>2</v>
      </c>
      <c r="AI1013">
        <v>448998815</v>
      </c>
      <c r="AJ1013">
        <v>998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</row>
    <row r="1014" spans="1:44" x14ac:dyDescent="0.2">
      <c r="A1014">
        <f>ROW(Source!A659)</f>
        <v>659</v>
      </c>
      <c r="B1014">
        <v>448998824</v>
      </c>
      <c r="C1014">
        <v>448998809</v>
      </c>
      <c r="D1014">
        <v>277867738</v>
      </c>
      <c r="E1014">
        <v>1</v>
      </c>
      <c r="F1014">
        <v>1</v>
      </c>
      <c r="G1014">
        <v>1</v>
      </c>
      <c r="H1014">
        <v>3</v>
      </c>
      <c r="I1014" t="s">
        <v>1793</v>
      </c>
      <c r="J1014" t="s">
        <v>1794</v>
      </c>
      <c r="K1014" t="s">
        <v>1795</v>
      </c>
      <c r="L1014">
        <v>1346</v>
      </c>
      <c r="N1014">
        <v>1009</v>
      </c>
      <c r="O1014" t="s">
        <v>441</v>
      </c>
      <c r="P1014" t="s">
        <v>441</v>
      </c>
      <c r="Q1014">
        <v>1</v>
      </c>
      <c r="X1014">
        <v>0.34</v>
      </c>
      <c r="Y1014">
        <v>2582.8000000000002</v>
      </c>
      <c r="Z1014">
        <v>0</v>
      </c>
      <c r="AA1014">
        <v>0</v>
      </c>
      <c r="AB1014">
        <v>0</v>
      </c>
      <c r="AC1014">
        <v>0</v>
      </c>
      <c r="AD1014">
        <v>1</v>
      </c>
      <c r="AE1014">
        <v>0</v>
      </c>
      <c r="AF1014" t="s">
        <v>135</v>
      </c>
      <c r="AG1014">
        <v>0</v>
      </c>
      <c r="AH1014">
        <v>2</v>
      </c>
      <c r="AI1014">
        <v>448998816</v>
      </c>
      <c r="AJ1014">
        <v>999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</row>
    <row r="1015" spans="1:44" x14ac:dyDescent="0.2">
      <c r="A1015">
        <f>ROW(Source!A659)</f>
        <v>659</v>
      </c>
      <c r="B1015">
        <v>448998825</v>
      </c>
      <c r="C1015">
        <v>448998809</v>
      </c>
      <c r="D1015">
        <v>277881813</v>
      </c>
      <c r="E1015">
        <v>1</v>
      </c>
      <c r="F1015">
        <v>1</v>
      </c>
      <c r="G1015">
        <v>1</v>
      </c>
      <c r="H1015">
        <v>3</v>
      </c>
      <c r="I1015" t="s">
        <v>1775</v>
      </c>
      <c r="J1015" t="s">
        <v>1776</v>
      </c>
      <c r="K1015" t="s">
        <v>1777</v>
      </c>
      <c r="L1015">
        <v>1346</v>
      </c>
      <c r="N1015">
        <v>1009</v>
      </c>
      <c r="O1015" t="s">
        <v>441</v>
      </c>
      <c r="P1015" t="s">
        <v>441</v>
      </c>
      <c r="Q1015">
        <v>1</v>
      </c>
      <c r="X1015">
        <v>0.05</v>
      </c>
      <c r="Y1015">
        <v>1562.87</v>
      </c>
      <c r="Z1015">
        <v>0</v>
      </c>
      <c r="AA1015">
        <v>0</v>
      </c>
      <c r="AB1015">
        <v>0</v>
      </c>
      <c r="AC1015">
        <v>0</v>
      </c>
      <c r="AD1015">
        <v>1</v>
      </c>
      <c r="AE1015">
        <v>0</v>
      </c>
      <c r="AF1015" t="s">
        <v>135</v>
      </c>
      <c r="AG1015">
        <v>0</v>
      </c>
      <c r="AH1015">
        <v>2</v>
      </c>
      <c r="AI1015">
        <v>448998817</v>
      </c>
      <c r="AJ1015">
        <v>1000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</row>
    <row r="1016" spans="1:44" x14ac:dyDescent="0.2">
      <c r="A1016">
        <f>ROW(Source!A659)</f>
        <v>659</v>
      </c>
      <c r="B1016">
        <v>448998826</v>
      </c>
      <c r="C1016">
        <v>448998809</v>
      </c>
      <c r="D1016">
        <v>277566433</v>
      </c>
      <c r="E1016">
        <v>109</v>
      </c>
      <c r="F1016">
        <v>1</v>
      </c>
      <c r="G1016">
        <v>1</v>
      </c>
      <c r="H1016">
        <v>3</v>
      </c>
      <c r="I1016" t="s">
        <v>633</v>
      </c>
      <c r="J1016" t="s">
        <v>3</v>
      </c>
      <c r="K1016" t="s">
        <v>634</v>
      </c>
      <c r="L1016">
        <v>3277935</v>
      </c>
      <c r="N1016">
        <v>1013</v>
      </c>
      <c r="O1016" t="s">
        <v>635</v>
      </c>
      <c r="P1016" t="s">
        <v>635</v>
      </c>
      <c r="Q1016">
        <v>1</v>
      </c>
      <c r="X1016">
        <v>2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 t="s">
        <v>135</v>
      </c>
      <c r="AG1016">
        <v>0</v>
      </c>
      <c r="AH1016">
        <v>3</v>
      </c>
      <c r="AI1016">
        <v>-1</v>
      </c>
      <c r="AJ1016" t="s">
        <v>3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</row>
    <row r="1017" spans="1:44" x14ac:dyDescent="0.2">
      <c r="A1017">
        <f>ROW(Source!A660)</f>
        <v>660</v>
      </c>
      <c r="B1017">
        <v>448998836</v>
      </c>
      <c r="C1017">
        <v>448998827</v>
      </c>
      <c r="D1017">
        <v>277560446</v>
      </c>
      <c r="E1017">
        <v>109</v>
      </c>
      <c r="F1017">
        <v>1</v>
      </c>
      <c r="G1017">
        <v>1</v>
      </c>
      <c r="H1017">
        <v>1</v>
      </c>
      <c r="I1017" t="s">
        <v>1655</v>
      </c>
      <c r="J1017" t="s">
        <v>3</v>
      </c>
      <c r="K1017" t="s">
        <v>1656</v>
      </c>
      <c r="L1017">
        <v>1369</v>
      </c>
      <c r="N1017">
        <v>1013</v>
      </c>
      <c r="O1017" t="s">
        <v>1450</v>
      </c>
      <c r="P1017" t="s">
        <v>1450</v>
      </c>
      <c r="Q1017">
        <v>1</v>
      </c>
      <c r="X1017">
        <v>0.42</v>
      </c>
      <c r="Y1017">
        <v>0</v>
      </c>
      <c r="Z1017">
        <v>0</v>
      </c>
      <c r="AA1017">
        <v>0</v>
      </c>
      <c r="AB1017">
        <v>398.99</v>
      </c>
      <c r="AC1017">
        <v>0</v>
      </c>
      <c r="AD1017">
        <v>1</v>
      </c>
      <c r="AE1017">
        <v>1</v>
      </c>
      <c r="AF1017" t="s">
        <v>321</v>
      </c>
      <c r="AG1017">
        <v>0.126</v>
      </c>
      <c r="AH1017">
        <v>2</v>
      </c>
      <c r="AI1017">
        <v>448998828</v>
      </c>
      <c r="AJ1017">
        <v>1001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</row>
    <row r="1018" spans="1:44" x14ac:dyDescent="0.2">
      <c r="A1018">
        <f>ROW(Source!A660)</f>
        <v>660</v>
      </c>
      <c r="B1018">
        <v>448998837</v>
      </c>
      <c r="C1018">
        <v>448998827</v>
      </c>
      <c r="D1018">
        <v>277560452</v>
      </c>
      <c r="E1018">
        <v>109</v>
      </c>
      <c r="F1018">
        <v>1</v>
      </c>
      <c r="G1018">
        <v>1</v>
      </c>
      <c r="H1018">
        <v>1</v>
      </c>
      <c r="I1018" t="s">
        <v>1453</v>
      </c>
      <c r="J1018" t="s">
        <v>3</v>
      </c>
      <c r="K1018" t="s">
        <v>1454</v>
      </c>
      <c r="L1018">
        <v>1369</v>
      </c>
      <c r="N1018">
        <v>1013</v>
      </c>
      <c r="O1018" t="s">
        <v>1450</v>
      </c>
      <c r="P1018" t="s">
        <v>1450</v>
      </c>
      <c r="Q1018">
        <v>1</v>
      </c>
      <c r="X1018">
        <v>1.05</v>
      </c>
      <c r="Y1018">
        <v>0</v>
      </c>
      <c r="Z1018">
        <v>0</v>
      </c>
      <c r="AA1018">
        <v>0</v>
      </c>
      <c r="AB1018">
        <v>490.51</v>
      </c>
      <c r="AC1018">
        <v>0</v>
      </c>
      <c r="AD1018">
        <v>1</v>
      </c>
      <c r="AE1018">
        <v>1</v>
      </c>
      <c r="AF1018" t="s">
        <v>321</v>
      </c>
      <c r="AG1018">
        <v>0.315</v>
      </c>
      <c r="AH1018">
        <v>2</v>
      </c>
      <c r="AI1018">
        <v>448998829</v>
      </c>
      <c r="AJ1018">
        <v>1002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</row>
    <row r="1019" spans="1:44" x14ac:dyDescent="0.2">
      <c r="A1019">
        <f>ROW(Source!A660)</f>
        <v>660</v>
      </c>
      <c r="B1019">
        <v>448998838</v>
      </c>
      <c r="C1019">
        <v>448998827</v>
      </c>
      <c r="D1019">
        <v>277560455</v>
      </c>
      <c r="E1019">
        <v>109</v>
      </c>
      <c r="F1019">
        <v>1</v>
      </c>
      <c r="G1019">
        <v>1</v>
      </c>
      <c r="H1019">
        <v>1</v>
      </c>
      <c r="I1019" t="s">
        <v>1657</v>
      </c>
      <c r="J1019" t="s">
        <v>3</v>
      </c>
      <c r="K1019" t="s">
        <v>1658</v>
      </c>
      <c r="L1019">
        <v>1369</v>
      </c>
      <c r="N1019">
        <v>1013</v>
      </c>
      <c r="O1019" t="s">
        <v>1450</v>
      </c>
      <c r="P1019" t="s">
        <v>1450</v>
      </c>
      <c r="Q1019">
        <v>1</v>
      </c>
      <c r="X1019">
        <v>6.2</v>
      </c>
      <c r="Y1019">
        <v>0</v>
      </c>
      <c r="Z1019">
        <v>0</v>
      </c>
      <c r="AA1019">
        <v>0</v>
      </c>
      <c r="AB1019">
        <v>563.72</v>
      </c>
      <c r="AC1019">
        <v>0</v>
      </c>
      <c r="AD1019">
        <v>1</v>
      </c>
      <c r="AE1019">
        <v>1</v>
      </c>
      <c r="AF1019" t="s">
        <v>321</v>
      </c>
      <c r="AG1019">
        <v>1.8599999999999999</v>
      </c>
      <c r="AH1019">
        <v>2</v>
      </c>
      <c r="AI1019">
        <v>448998830</v>
      </c>
      <c r="AJ1019">
        <v>1003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</row>
    <row r="1020" spans="1:44" x14ac:dyDescent="0.2">
      <c r="A1020">
        <f>ROW(Source!A660)</f>
        <v>660</v>
      </c>
      <c r="B1020">
        <v>448998839</v>
      </c>
      <c r="C1020">
        <v>448998827</v>
      </c>
      <c r="D1020">
        <v>277560459</v>
      </c>
      <c r="E1020">
        <v>109</v>
      </c>
      <c r="F1020">
        <v>1</v>
      </c>
      <c r="G1020">
        <v>1</v>
      </c>
      <c r="H1020">
        <v>1</v>
      </c>
      <c r="I1020" t="s">
        <v>1659</v>
      </c>
      <c r="J1020" t="s">
        <v>3</v>
      </c>
      <c r="K1020" t="s">
        <v>1660</v>
      </c>
      <c r="L1020">
        <v>1369</v>
      </c>
      <c r="N1020">
        <v>1013</v>
      </c>
      <c r="O1020" t="s">
        <v>1450</v>
      </c>
      <c r="P1020" t="s">
        <v>1450</v>
      </c>
      <c r="Q1020">
        <v>1</v>
      </c>
      <c r="X1020">
        <v>6.2</v>
      </c>
      <c r="Y1020">
        <v>0</v>
      </c>
      <c r="Z1020">
        <v>0</v>
      </c>
      <c r="AA1020">
        <v>0</v>
      </c>
      <c r="AB1020">
        <v>658.89</v>
      </c>
      <c r="AC1020">
        <v>0</v>
      </c>
      <c r="AD1020">
        <v>1</v>
      </c>
      <c r="AE1020">
        <v>1</v>
      </c>
      <c r="AF1020" t="s">
        <v>321</v>
      </c>
      <c r="AG1020">
        <v>1.8599999999999999</v>
      </c>
      <c r="AH1020">
        <v>2</v>
      </c>
      <c r="AI1020">
        <v>448998831</v>
      </c>
      <c r="AJ1020">
        <v>1004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</row>
    <row r="1021" spans="1:44" x14ac:dyDescent="0.2">
      <c r="A1021">
        <f>ROW(Source!A660)</f>
        <v>660</v>
      </c>
      <c r="B1021">
        <v>448998840</v>
      </c>
      <c r="C1021">
        <v>448998827</v>
      </c>
      <c r="D1021">
        <v>277560491</v>
      </c>
      <c r="E1021">
        <v>109</v>
      </c>
      <c r="F1021">
        <v>1</v>
      </c>
      <c r="G1021">
        <v>1</v>
      </c>
      <c r="H1021">
        <v>1</v>
      </c>
      <c r="I1021" t="s">
        <v>1204</v>
      </c>
      <c r="J1021" t="s">
        <v>3</v>
      </c>
      <c r="K1021" t="s">
        <v>1205</v>
      </c>
      <c r="L1021">
        <v>1191</v>
      </c>
      <c r="N1021">
        <v>1013</v>
      </c>
      <c r="O1021" t="s">
        <v>1203</v>
      </c>
      <c r="P1021" t="s">
        <v>1203</v>
      </c>
      <c r="Q1021">
        <v>1</v>
      </c>
      <c r="X1021">
        <v>0.12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1</v>
      </c>
      <c r="AE1021">
        <v>2</v>
      </c>
      <c r="AF1021" t="s">
        <v>321</v>
      </c>
      <c r="AG1021">
        <v>3.5999999999999997E-2</v>
      </c>
      <c r="AH1021">
        <v>2</v>
      </c>
      <c r="AI1021">
        <v>448998832</v>
      </c>
      <c r="AJ1021">
        <v>1005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</row>
    <row r="1022" spans="1:44" x14ac:dyDescent="0.2">
      <c r="A1022">
        <f>ROW(Source!A660)</f>
        <v>660</v>
      </c>
      <c r="B1022">
        <v>448998841</v>
      </c>
      <c r="C1022">
        <v>448998827</v>
      </c>
      <c r="D1022">
        <v>277945805</v>
      </c>
      <c r="E1022">
        <v>1</v>
      </c>
      <c r="F1022">
        <v>1</v>
      </c>
      <c r="G1022">
        <v>1</v>
      </c>
      <c r="H1022">
        <v>2</v>
      </c>
      <c r="I1022" t="s">
        <v>1206</v>
      </c>
      <c r="J1022" t="s">
        <v>1207</v>
      </c>
      <c r="K1022" t="s">
        <v>1208</v>
      </c>
      <c r="L1022">
        <v>1368</v>
      </c>
      <c r="N1022">
        <v>1011</v>
      </c>
      <c r="O1022" t="s">
        <v>1100</v>
      </c>
      <c r="P1022" t="s">
        <v>1100</v>
      </c>
      <c r="Q1022">
        <v>1</v>
      </c>
      <c r="X1022">
        <v>0.12</v>
      </c>
      <c r="Y1022">
        <v>0</v>
      </c>
      <c r="Z1022">
        <v>477.92</v>
      </c>
      <c r="AA1022">
        <v>490.51</v>
      </c>
      <c r="AB1022">
        <v>0</v>
      </c>
      <c r="AC1022">
        <v>0</v>
      </c>
      <c r="AD1022">
        <v>1</v>
      </c>
      <c r="AE1022">
        <v>0</v>
      </c>
      <c r="AF1022" t="s">
        <v>321</v>
      </c>
      <c r="AG1022">
        <v>3.5999999999999997E-2</v>
      </c>
      <c r="AH1022">
        <v>2</v>
      </c>
      <c r="AI1022">
        <v>448998833</v>
      </c>
      <c r="AJ1022">
        <v>1006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</row>
    <row r="1023" spans="1:44" x14ac:dyDescent="0.2">
      <c r="A1023">
        <f>ROW(Source!A660)</f>
        <v>660</v>
      </c>
      <c r="B1023">
        <v>448998842</v>
      </c>
      <c r="C1023">
        <v>448998827</v>
      </c>
      <c r="D1023">
        <v>277867738</v>
      </c>
      <c r="E1023">
        <v>1</v>
      </c>
      <c r="F1023">
        <v>1</v>
      </c>
      <c r="G1023">
        <v>1</v>
      </c>
      <c r="H1023">
        <v>3</v>
      </c>
      <c r="I1023" t="s">
        <v>1793</v>
      </c>
      <c r="J1023" t="s">
        <v>1794</v>
      </c>
      <c r="K1023" t="s">
        <v>1795</v>
      </c>
      <c r="L1023">
        <v>1346</v>
      </c>
      <c r="N1023">
        <v>1009</v>
      </c>
      <c r="O1023" t="s">
        <v>441</v>
      </c>
      <c r="P1023" t="s">
        <v>441</v>
      </c>
      <c r="Q1023">
        <v>1</v>
      </c>
      <c r="X1023">
        <v>0.34</v>
      </c>
      <c r="Y1023">
        <v>2582.8000000000002</v>
      </c>
      <c r="Z1023">
        <v>0</v>
      </c>
      <c r="AA1023">
        <v>0</v>
      </c>
      <c r="AB1023">
        <v>0</v>
      </c>
      <c r="AC1023">
        <v>0</v>
      </c>
      <c r="AD1023">
        <v>1</v>
      </c>
      <c r="AE1023">
        <v>0</v>
      </c>
      <c r="AF1023" t="s">
        <v>135</v>
      </c>
      <c r="AG1023">
        <v>0</v>
      </c>
      <c r="AH1023">
        <v>2</v>
      </c>
      <c r="AI1023">
        <v>448998834</v>
      </c>
      <c r="AJ1023">
        <v>1007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</row>
    <row r="1024" spans="1:44" x14ac:dyDescent="0.2">
      <c r="A1024">
        <f>ROW(Source!A660)</f>
        <v>660</v>
      </c>
      <c r="B1024">
        <v>448998843</v>
      </c>
      <c r="C1024">
        <v>448998827</v>
      </c>
      <c r="D1024">
        <v>277881813</v>
      </c>
      <c r="E1024">
        <v>1</v>
      </c>
      <c r="F1024">
        <v>1</v>
      </c>
      <c r="G1024">
        <v>1</v>
      </c>
      <c r="H1024">
        <v>3</v>
      </c>
      <c r="I1024" t="s">
        <v>1775</v>
      </c>
      <c r="J1024" t="s">
        <v>1776</v>
      </c>
      <c r="K1024" t="s">
        <v>1777</v>
      </c>
      <c r="L1024">
        <v>1346</v>
      </c>
      <c r="N1024">
        <v>1009</v>
      </c>
      <c r="O1024" t="s">
        <v>441</v>
      </c>
      <c r="P1024" t="s">
        <v>441</v>
      </c>
      <c r="Q1024">
        <v>1</v>
      </c>
      <c r="X1024">
        <v>0.05</v>
      </c>
      <c r="Y1024">
        <v>1562.87</v>
      </c>
      <c r="Z1024">
        <v>0</v>
      </c>
      <c r="AA1024">
        <v>0</v>
      </c>
      <c r="AB1024">
        <v>0</v>
      </c>
      <c r="AC1024">
        <v>0</v>
      </c>
      <c r="AD1024">
        <v>1</v>
      </c>
      <c r="AE1024">
        <v>0</v>
      </c>
      <c r="AF1024" t="s">
        <v>135</v>
      </c>
      <c r="AG1024">
        <v>0</v>
      </c>
      <c r="AH1024">
        <v>2</v>
      </c>
      <c r="AI1024">
        <v>448998835</v>
      </c>
      <c r="AJ1024">
        <v>1008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</row>
    <row r="1025" spans="1:44" x14ac:dyDescent="0.2">
      <c r="A1025">
        <f>ROW(Source!A660)</f>
        <v>660</v>
      </c>
      <c r="B1025">
        <v>448998844</v>
      </c>
      <c r="C1025">
        <v>448998827</v>
      </c>
      <c r="D1025">
        <v>277566433</v>
      </c>
      <c r="E1025">
        <v>109</v>
      </c>
      <c r="F1025">
        <v>1</v>
      </c>
      <c r="G1025">
        <v>1</v>
      </c>
      <c r="H1025">
        <v>3</v>
      </c>
      <c r="I1025" t="s">
        <v>633</v>
      </c>
      <c r="J1025" t="s">
        <v>3</v>
      </c>
      <c r="K1025" t="s">
        <v>634</v>
      </c>
      <c r="L1025">
        <v>3277935</v>
      </c>
      <c r="N1025">
        <v>1013</v>
      </c>
      <c r="O1025" t="s">
        <v>635</v>
      </c>
      <c r="P1025" t="s">
        <v>635</v>
      </c>
      <c r="Q1025">
        <v>1</v>
      </c>
      <c r="X1025">
        <v>2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 t="s">
        <v>135</v>
      </c>
      <c r="AG1025">
        <v>0</v>
      </c>
      <c r="AH1025">
        <v>3</v>
      </c>
      <c r="AI1025">
        <v>-1</v>
      </c>
      <c r="AJ1025" t="s">
        <v>3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</row>
    <row r="1026" spans="1:44" x14ac:dyDescent="0.2">
      <c r="A1026">
        <f>ROW(Source!A661)</f>
        <v>661</v>
      </c>
      <c r="B1026">
        <v>448998854</v>
      </c>
      <c r="C1026">
        <v>448998845</v>
      </c>
      <c r="D1026">
        <v>277560446</v>
      </c>
      <c r="E1026">
        <v>109</v>
      </c>
      <c r="F1026">
        <v>1</v>
      </c>
      <c r="G1026">
        <v>1</v>
      </c>
      <c r="H1026">
        <v>1</v>
      </c>
      <c r="I1026" t="s">
        <v>1655</v>
      </c>
      <c r="J1026" t="s">
        <v>3</v>
      </c>
      <c r="K1026" t="s">
        <v>1656</v>
      </c>
      <c r="L1026">
        <v>1369</v>
      </c>
      <c r="N1026">
        <v>1013</v>
      </c>
      <c r="O1026" t="s">
        <v>1450</v>
      </c>
      <c r="P1026" t="s">
        <v>1450</v>
      </c>
      <c r="Q1026">
        <v>1</v>
      </c>
      <c r="X1026">
        <v>0.42</v>
      </c>
      <c r="Y1026">
        <v>0</v>
      </c>
      <c r="Z1026">
        <v>0</v>
      </c>
      <c r="AA1026">
        <v>0</v>
      </c>
      <c r="AB1026">
        <v>398.99</v>
      </c>
      <c r="AC1026">
        <v>0</v>
      </c>
      <c r="AD1026">
        <v>1</v>
      </c>
      <c r="AE1026">
        <v>1</v>
      </c>
      <c r="AF1026" t="s">
        <v>3</v>
      </c>
      <c r="AG1026">
        <v>0.42</v>
      </c>
      <c r="AH1026">
        <v>2</v>
      </c>
      <c r="AI1026">
        <v>448998846</v>
      </c>
      <c r="AJ1026">
        <v>1009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</row>
    <row r="1027" spans="1:44" x14ac:dyDescent="0.2">
      <c r="A1027">
        <f>ROW(Source!A661)</f>
        <v>661</v>
      </c>
      <c r="B1027">
        <v>448998855</v>
      </c>
      <c r="C1027">
        <v>448998845</v>
      </c>
      <c r="D1027">
        <v>277560452</v>
      </c>
      <c r="E1027">
        <v>109</v>
      </c>
      <c r="F1027">
        <v>1</v>
      </c>
      <c r="G1027">
        <v>1</v>
      </c>
      <c r="H1027">
        <v>1</v>
      </c>
      <c r="I1027" t="s">
        <v>1453</v>
      </c>
      <c r="J1027" t="s">
        <v>3</v>
      </c>
      <c r="K1027" t="s">
        <v>1454</v>
      </c>
      <c r="L1027">
        <v>1369</v>
      </c>
      <c r="N1027">
        <v>1013</v>
      </c>
      <c r="O1027" t="s">
        <v>1450</v>
      </c>
      <c r="P1027" t="s">
        <v>1450</v>
      </c>
      <c r="Q1027">
        <v>1</v>
      </c>
      <c r="X1027">
        <v>1.05</v>
      </c>
      <c r="Y1027">
        <v>0</v>
      </c>
      <c r="Z1027">
        <v>0</v>
      </c>
      <c r="AA1027">
        <v>0</v>
      </c>
      <c r="AB1027">
        <v>490.51</v>
      </c>
      <c r="AC1027">
        <v>0</v>
      </c>
      <c r="AD1027">
        <v>1</v>
      </c>
      <c r="AE1027">
        <v>1</v>
      </c>
      <c r="AF1027" t="s">
        <v>3</v>
      </c>
      <c r="AG1027">
        <v>1.05</v>
      </c>
      <c r="AH1027">
        <v>2</v>
      </c>
      <c r="AI1027">
        <v>448998847</v>
      </c>
      <c r="AJ1027">
        <v>1010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</row>
    <row r="1028" spans="1:44" x14ac:dyDescent="0.2">
      <c r="A1028">
        <f>ROW(Source!A661)</f>
        <v>661</v>
      </c>
      <c r="B1028">
        <v>448998856</v>
      </c>
      <c r="C1028">
        <v>448998845</v>
      </c>
      <c r="D1028">
        <v>277560455</v>
      </c>
      <c r="E1028">
        <v>109</v>
      </c>
      <c r="F1028">
        <v>1</v>
      </c>
      <c r="G1028">
        <v>1</v>
      </c>
      <c r="H1028">
        <v>1</v>
      </c>
      <c r="I1028" t="s">
        <v>1657</v>
      </c>
      <c r="J1028" t="s">
        <v>3</v>
      </c>
      <c r="K1028" t="s">
        <v>1658</v>
      </c>
      <c r="L1028">
        <v>1369</v>
      </c>
      <c r="N1028">
        <v>1013</v>
      </c>
      <c r="O1028" t="s">
        <v>1450</v>
      </c>
      <c r="P1028" t="s">
        <v>1450</v>
      </c>
      <c r="Q1028">
        <v>1</v>
      </c>
      <c r="X1028">
        <v>6.2</v>
      </c>
      <c r="Y1028">
        <v>0</v>
      </c>
      <c r="Z1028">
        <v>0</v>
      </c>
      <c r="AA1028">
        <v>0</v>
      </c>
      <c r="AB1028">
        <v>563.72</v>
      </c>
      <c r="AC1028">
        <v>0</v>
      </c>
      <c r="AD1028">
        <v>1</v>
      </c>
      <c r="AE1028">
        <v>1</v>
      </c>
      <c r="AF1028" t="s">
        <v>3</v>
      </c>
      <c r="AG1028">
        <v>6.2</v>
      </c>
      <c r="AH1028">
        <v>2</v>
      </c>
      <c r="AI1028">
        <v>448998848</v>
      </c>
      <c r="AJ1028">
        <v>1011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</row>
    <row r="1029" spans="1:44" x14ac:dyDescent="0.2">
      <c r="A1029">
        <f>ROW(Source!A661)</f>
        <v>661</v>
      </c>
      <c r="B1029">
        <v>448998857</v>
      </c>
      <c r="C1029">
        <v>448998845</v>
      </c>
      <c r="D1029">
        <v>277560459</v>
      </c>
      <c r="E1029">
        <v>109</v>
      </c>
      <c r="F1029">
        <v>1</v>
      </c>
      <c r="G1029">
        <v>1</v>
      </c>
      <c r="H1029">
        <v>1</v>
      </c>
      <c r="I1029" t="s">
        <v>1659</v>
      </c>
      <c r="J1029" t="s">
        <v>3</v>
      </c>
      <c r="K1029" t="s">
        <v>1660</v>
      </c>
      <c r="L1029">
        <v>1369</v>
      </c>
      <c r="N1029">
        <v>1013</v>
      </c>
      <c r="O1029" t="s">
        <v>1450</v>
      </c>
      <c r="P1029" t="s">
        <v>1450</v>
      </c>
      <c r="Q1029">
        <v>1</v>
      </c>
      <c r="X1029">
        <v>6.2</v>
      </c>
      <c r="Y1029">
        <v>0</v>
      </c>
      <c r="Z1029">
        <v>0</v>
      </c>
      <c r="AA1029">
        <v>0</v>
      </c>
      <c r="AB1029">
        <v>658.89</v>
      </c>
      <c r="AC1029">
        <v>0</v>
      </c>
      <c r="AD1029">
        <v>1</v>
      </c>
      <c r="AE1029">
        <v>1</v>
      </c>
      <c r="AF1029" t="s">
        <v>3</v>
      </c>
      <c r="AG1029">
        <v>6.2</v>
      </c>
      <c r="AH1029">
        <v>2</v>
      </c>
      <c r="AI1029">
        <v>448998849</v>
      </c>
      <c r="AJ1029">
        <v>1012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</row>
    <row r="1030" spans="1:44" x14ac:dyDescent="0.2">
      <c r="A1030">
        <f>ROW(Source!A661)</f>
        <v>661</v>
      </c>
      <c r="B1030">
        <v>448998858</v>
      </c>
      <c r="C1030">
        <v>448998845</v>
      </c>
      <c r="D1030">
        <v>277560491</v>
      </c>
      <c r="E1030">
        <v>109</v>
      </c>
      <c r="F1030">
        <v>1</v>
      </c>
      <c r="G1030">
        <v>1</v>
      </c>
      <c r="H1030">
        <v>1</v>
      </c>
      <c r="I1030" t="s">
        <v>1204</v>
      </c>
      <c r="J1030" t="s">
        <v>3</v>
      </c>
      <c r="K1030" t="s">
        <v>1205</v>
      </c>
      <c r="L1030">
        <v>1191</v>
      </c>
      <c r="N1030">
        <v>1013</v>
      </c>
      <c r="O1030" t="s">
        <v>1203</v>
      </c>
      <c r="P1030" t="s">
        <v>1203</v>
      </c>
      <c r="Q1030">
        <v>1</v>
      </c>
      <c r="X1030">
        <v>0.12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1</v>
      </c>
      <c r="AE1030">
        <v>2</v>
      </c>
      <c r="AF1030" t="s">
        <v>3</v>
      </c>
      <c r="AG1030">
        <v>0.12</v>
      </c>
      <c r="AH1030">
        <v>2</v>
      </c>
      <c r="AI1030">
        <v>448998850</v>
      </c>
      <c r="AJ1030">
        <v>1013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</row>
    <row r="1031" spans="1:44" x14ac:dyDescent="0.2">
      <c r="A1031">
        <f>ROW(Source!A661)</f>
        <v>661</v>
      </c>
      <c r="B1031">
        <v>448998859</v>
      </c>
      <c r="C1031">
        <v>448998845</v>
      </c>
      <c r="D1031">
        <v>277945805</v>
      </c>
      <c r="E1031">
        <v>1</v>
      </c>
      <c r="F1031">
        <v>1</v>
      </c>
      <c r="G1031">
        <v>1</v>
      </c>
      <c r="H1031">
        <v>2</v>
      </c>
      <c r="I1031" t="s">
        <v>1206</v>
      </c>
      <c r="J1031" t="s">
        <v>1207</v>
      </c>
      <c r="K1031" t="s">
        <v>1208</v>
      </c>
      <c r="L1031">
        <v>1368</v>
      </c>
      <c r="N1031">
        <v>1011</v>
      </c>
      <c r="O1031" t="s">
        <v>1100</v>
      </c>
      <c r="P1031" t="s">
        <v>1100</v>
      </c>
      <c r="Q1031">
        <v>1</v>
      </c>
      <c r="X1031">
        <v>0.12</v>
      </c>
      <c r="Y1031">
        <v>0</v>
      </c>
      <c r="Z1031">
        <v>477.92</v>
      </c>
      <c r="AA1031">
        <v>490.51</v>
      </c>
      <c r="AB1031">
        <v>0</v>
      </c>
      <c r="AC1031">
        <v>0</v>
      </c>
      <c r="AD1031">
        <v>1</v>
      </c>
      <c r="AE1031">
        <v>0</v>
      </c>
      <c r="AF1031" t="s">
        <v>3</v>
      </c>
      <c r="AG1031">
        <v>0.12</v>
      </c>
      <c r="AH1031">
        <v>2</v>
      </c>
      <c r="AI1031">
        <v>448998851</v>
      </c>
      <c r="AJ1031">
        <v>1014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</row>
    <row r="1032" spans="1:44" x14ac:dyDescent="0.2">
      <c r="A1032">
        <f>ROW(Source!A661)</f>
        <v>661</v>
      </c>
      <c r="B1032">
        <v>448998860</v>
      </c>
      <c r="C1032">
        <v>448998845</v>
      </c>
      <c r="D1032">
        <v>277867738</v>
      </c>
      <c r="E1032">
        <v>1</v>
      </c>
      <c r="F1032">
        <v>1</v>
      </c>
      <c r="G1032">
        <v>1</v>
      </c>
      <c r="H1032">
        <v>3</v>
      </c>
      <c r="I1032" t="s">
        <v>1793</v>
      </c>
      <c r="J1032" t="s">
        <v>1794</v>
      </c>
      <c r="K1032" t="s">
        <v>1795</v>
      </c>
      <c r="L1032">
        <v>1346</v>
      </c>
      <c r="N1032">
        <v>1009</v>
      </c>
      <c r="O1032" t="s">
        <v>441</v>
      </c>
      <c r="P1032" t="s">
        <v>441</v>
      </c>
      <c r="Q1032">
        <v>1</v>
      </c>
      <c r="X1032">
        <v>0.34</v>
      </c>
      <c r="Y1032">
        <v>2582.8000000000002</v>
      </c>
      <c r="Z1032">
        <v>0</v>
      </c>
      <c r="AA1032">
        <v>0</v>
      </c>
      <c r="AB1032">
        <v>0</v>
      </c>
      <c r="AC1032">
        <v>0</v>
      </c>
      <c r="AD1032">
        <v>1</v>
      </c>
      <c r="AE1032">
        <v>0</v>
      </c>
      <c r="AF1032" t="s">
        <v>135</v>
      </c>
      <c r="AG1032">
        <v>0</v>
      </c>
      <c r="AH1032">
        <v>2</v>
      </c>
      <c r="AI1032">
        <v>448998852</v>
      </c>
      <c r="AJ1032">
        <v>1015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</row>
    <row r="1033" spans="1:44" x14ac:dyDescent="0.2">
      <c r="A1033">
        <f>ROW(Source!A661)</f>
        <v>661</v>
      </c>
      <c r="B1033">
        <v>448998861</v>
      </c>
      <c r="C1033">
        <v>448998845</v>
      </c>
      <c r="D1033">
        <v>277881813</v>
      </c>
      <c r="E1033">
        <v>1</v>
      </c>
      <c r="F1033">
        <v>1</v>
      </c>
      <c r="G1033">
        <v>1</v>
      </c>
      <c r="H1033">
        <v>3</v>
      </c>
      <c r="I1033" t="s">
        <v>1775</v>
      </c>
      <c r="J1033" t="s">
        <v>1776</v>
      </c>
      <c r="K1033" t="s">
        <v>1777</v>
      </c>
      <c r="L1033">
        <v>1346</v>
      </c>
      <c r="N1033">
        <v>1009</v>
      </c>
      <c r="O1033" t="s">
        <v>441</v>
      </c>
      <c r="P1033" t="s">
        <v>441</v>
      </c>
      <c r="Q1033">
        <v>1</v>
      </c>
      <c r="X1033">
        <v>0.05</v>
      </c>
      <c r="Y1033">
        <v>1562.87</v>
      </c>
      <c r="Z1033">
        <v>0</v>
      </c>
      <c r="AA1033">
        <v>0</v>
      </c>
      <c r="AB1033">
        <v>0</v>
      </c>
      <c r="AC1033">
        <v>0</v>
      </c>
      <c r="AD1033">
        <v>1</v>
      </c>
      <c r="AE1033">
        <v>0</v>
      </c>
      <c r="AF1033" t="s">
        <v>135</v>
      </c>
      <c r="AG1033">
        <v>0</v>
      </c>
      <c r="AH1033">
        <v>2</v>
      </c>
      <c r="AI1033">
        <v>448998853</v>
      </c>
      <c r="AJ1033">
        <v>1016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</row>
    <row r="1034" spans="1:44" x14ac:dyDescent="0.2">
      <c r="A1034">
        <f>ROW(Source!A661)</f>
        <v>661</v>
      </c>
      <c r="B1034">
        <v>448998862</v>
      </c>
      <c r="C1034">
        <v>448998845</v>
      </c>
      <c r="D1034">
        <v>277566433</v>
      </c>
      <c r="E1034">
        <v>109</v>
      </c>
      <c r="F1034">
        <v>1</v>
      </c>
      <c r="G1034">
        <v>1</v>
      </c>
      <c r="H1034">
        <v>3</v>
      </c>
      <c r="I1034" t="s">
        <v>633</v>
      </c>
      <c r="J1034" t="s">
        <v>3</v>
      </c>
      <c r="K1034" t="s">
        <v>634</v>
      </c>
      <c r="L1034">
        <v>3277935</v>
      </c>
      <c r="N1034">
        <v>1013</v>
      </c>
      <c r="O1034" t="s">
        <v>635</v>
      </c>
      <c r="P1034" t="s">
        <v>635</v>
      </c>
      <c r="Q1034">
        <v>1</v>
      </c>
      <c r="X1034">
        <v>2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 t="s">
        <v>135</v>
      </c>
      <c r="AG1034">
        <v>0</v>
      </c>
      <c r="AH1034">
        <v>3</v>
      </c>
      <c r="AI1034">
        <v>-1</v>
      </c>
      <c r="AJ1034" t="s">
        <v>3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</row>
    <row r="1035" spans="1:44" x14ac:dyDescent="0.2">
      <c r="A1035">
        <f>ROW(Source!A662)</f>
        <v>662</v>
      </c>
      <c r="B1035">
        <v>448998871</v>
      </c>
      <c r="C1035">
        <v>448998863</v>
      </c>
      <c r="D1035">
        <v>327091362</v>
      </c>
      <c r="E1035">
        <v>112</v>
      </c>
      <c r="F1035">
        <v>1</v>
      </c>
      <c r="G1035">
        <v>1</v>
      </c>
      <c r="H1035">
        <v>1</v>
      </c>
      <c r="I1035" t="s">
        <v>1448</v>
      </c>
      <c r="J1035" t="s">
        <v>3</v>
      </c>
      <c r="K1035" t="s">
        <v>1449</v>
      </c>
      <c r="L1035">
        <v>1369</v>
      </c>
      <c r="N1035">
        <v>1013</v>
      </c>
      <c r="O1035" t="s">
        <v>1450</v>
      </c>
      <c r="P1035" t="s">
        <v>1450</v>
      </c>
      <c r="Q1035">
        <v>1</v>
      </c>
      <c r="X1035">
        <v>0.01</v>
      </c>
      <c r="Y1035">
        <v>0</v>
      </c>
      <c r="Z1035">
        <v>0</v>
      </c>
      <c r="AA1035">
        <v>0</v>
      </c>
      <c r="AB1035">
        <v>366.05</v>
      </c>
      <c r="AC1035">
        <v>0</v>
      </c>
      <c r="AD1035">
        <v>1</v>
      </c>
      <c r="AE1035">
        <v>1</v>
      </c>
      <c r="AF1035" t="s">
        <v>772</v>
      </c>
      <c r="AG1035">
        <v>6.0000000000000001E-3</v>
      </c>
      <c r="AH1035">
        <v>2</v>
      </c>
      <c r="AI1035">
        <v>448998864</v>
      </c>
      <c r="AJ1035">
        <v>1017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</row>
    <row r="1036" spans="1:44" x14ac:dyDescent="0.2">
      <c r="A1036">
        <f>ROW(Source!A662)</f>
        <v>662</v>
      </c>
      <c r="B1036">
        <v>448998872</v>
      </c>
      <c r="C1036">
        <v>448998863</v>
      </c>
      <c r="D1036">
        <v>327091374</v>
      </c>
      <c r="E1036">
        <v>112</v>
      </c>
      <c r="F1036">
        <v>1</v>
      </c>
      <c r="G1036">
        <v>1</v>
      </c>
      <c r="H1036">
        <v>1</v>
      </c>
      <c r="I1036" t="s">
        <v>1657</v>
      </c>
      <c r="J1036" t="s">
        <v>3</v>
      </c>
      <c r="K1036" t="s">
        <v>1658</v>
      </c>
      <c r="L1036">
        <v>1369</v>
      </c>
      <c r="N1036">
        <v>1013</v>
      </c>
      <c r="O1036" t="s">
        <v>1450</v>
      </c>
      <c r="P1036" t="s">
        <v>1450</v>
      </c>
      <c r="Q1036">
        <v>1</v>
      </c>
      <c r="X1036">
        <v>1.88</v>
      </c>
      <c r="Y1036">
        <v>0</v>
      </c>
      <c r="Z1036">
        <v>0</v>
      </c>
      <c r="AA1036">
        <v>0</v>
      </c>
      <c r="AB1036">
        <v>563.72</v>
      </c>
      <c r="AC1036">
        <v>0</v>
      </c>
      <c r="AD1036">
        <v>1</v>
      </c>
      <c r="AE1036">
        <v>1</v>
      </c>
      <c r="AF1036" t="s">
        <v>772</v>
      </c>
      <c r="AG1036">
        <v>1.1279999999999999</v>
      </c>
      <c r="AH1036">
        <v>2</v>
      </c>
      <c r="AI1036">
        <v>448998865</v>
      </c>
      <c r="AJ1036">
        <v>1018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</row>
    <row r="1037" spans="1:44" x14ac:dyDescent="0.2">
      <c r="A1037">
        <f>ROW(Source!A662)</f>
        <v>662</v>
      </c>
      <c r="B1037">
        <v>448998873</v>
      </c>
      <c r="C1037">
        <v>448998863</v>
      </c>
      <c r="D1037">
        <v>327091378</v>
      </c>
      <c r="E1037">
        <v>112</v>
      </c>
      <c r="F1037">
        <v>1</v>
      </c>
      <c r="G1037">
        <v>1</v>
      </c>
      <c r="H1037">
        <v>1</v>
      </c>
      <c r="I1037" t="s">
        <v>1659</v>
      </c>
      <c r="J1037" t="s">
        <v>3</v>
      </c>
      <c r="K1037" t="s">
        <v>1660</v>
      </c>
      <c r="L1037">
        <v>1369</v>
      </c>
      <c r="N1037">
        <v>1013</v>
      </c>
      <c r="O1037" t="s">
        <v>1450</v>
      </c>
      <c r="P1037" t="s">
        <v>1450</v>
      </c>
      <c r="Q1037">
        <v>1</v>
      </c>
      <c r="X1037">
        <v>1.88</v>
      </c>
      <c r="Y1037">
        <v>0</v>
      </c>
      <c r="Z1037">
        <v>0</v>
      </c>
      <c r="AA1037">
        <v>0</v>
      </c>
      <c r="AB1037">
        <v>658.89</v>
      </c>
      <c r="AC1037">
        <v>0</v>
      </c>
      <c r="AD1037">
        <v>1</v>
      </c>
      <c r="AE1037">
        <v>1</v>
      </c>
      <c r="AF1037" t="s">
        <v>772</v>
      </c>
      <c r="AG1037">
        <v>1.1279999999999999</v>
      </c>
      <c r="AH1037">
        <v>2</v>
      </c>
      <c r="AI1037">
        <v>448998866</v>
      </c>
      <c r="AJ1037">
        <v>1019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</row>
    <row r="1038" spans="1:44" x14ac:dyDescent="0.2">
      <c r="A1038">
        <f>ROW(Source!A662)</f>
        <v>662</v>
      </c>
      <c r="B1038">
        <v>448998874</v>
      </c>
      <c r="C1038">
        <v>448998863</v>
      </c>
      <c r="D1038">
        <v>327091406</v>
      </c>
      <c r="E1038">
        <v>112</v>
      </c>
      <c r="F1038">
        <v>1</v>
      </c>
      <c r="G1038">
        <v>1</v>
      </c>
      <c r="H1038">
        <v>1</v>
      </c>
      <c r="I1038" t="s">
        <v>1204</v>
      </c>
      <c r="J1038" t="s">
        <v>3</v>
      </c>
      <c r="K1038" t="s">
        <v>1205</v>
      </c>
      <c r="L1038">
        <v>1191</v>
      </c>
      <c r="N1038">
        <v>1013</v>
      </c>
      <c r="O1038" t="s">
        <v>1203</v>
      </c>
      <c r="P1038" t="s">
        <v>1203</v>
      </c>
      <c r="Q1038">
        <v>1</v>
      </c>
      <c r="X1038">
        <v>0.01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1</v>
      </c>
      <c r="AE1038">
        <v>2</v>
      </c>
      <c r="AF1038" t="s">
        <v>772</v>
      </c>
      <c r="AG1038">
        <v>6.0000000000000001E-3</v>
      </c>
      <c r="AH1038">
        <v>2</v>
      </c>
      <c r="AI1038">
        <v>448998867</v>
      </c>
      <c r="AJ1038">
        <v>1020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</row>
    <row r="1039" spans="1:44" x14ac:dyDescent="0.2">
      <c r="A1039">
        <f>ROW(Source!A662)</f>
        <v>662</v>
      </c>
      <c r="B1039">
        <v>448998875</v>
      </c>
      <c r="C1039">
        <v>448998863</v>
      </c>
      <c r="D1039">
        <v>327212380</v>
      </c>
      <c r="E1039">
        <v>1</v>
      </c>
      <c r="F1039">
        <v>1</v>
      </c>
      <c r="G1039">
        <v>1</v>
      </c>
      <c r="H1039">
        <v>2</v>
      </c>
      <c r="I1039" t="s">
        <v>1206</v>
      </c>
      <c r="J1039" t="s">
        <v>1207</v>
      </c>
      <c r="K1039" t="s">
        <v>1208</v>
      </c>
      <c r="L1039">
        <v>1368</v>
      </c>
      <c r="N1039">
        <v>1011</v>
      </c>
      <c r="O1039" t="s">
        <v>1100</v>
      </c>
      <c r="P1039" t="s">
        <v>1100</v>
      </c>
      <c r="Q1039">
        <v>1</v>
      </c>
      <c r="X1039">
        <v>0.01</v>
      </c>
      <c r="Y1039">
        <v>0</v>
      </c>
      <c r="Z1039">
        <v>477.92</v>
      </c>
      <c r="AA1039">
        <v>490.51</v>
      </c>
      <c r="AB1039">
        <v>0</v>
      </c>
      <c r="AC1039">
        <v>0</v>
      </c>
      <c r="AD1039">
        <v>1</v>
      </c>
      <c r="AE1039">
        <v>0</v>
      </c>
      <c r="AF1039" t="s">
        <v>772</v>
      </c>
      <c r="AG1039">
        <v>6.0000000000000001E-3</v>
      </c>
      <c r="AH1039">
        <v>2</v>
      </c>
      <c r="AI1039">
        <v>448998868</v>
      </c>
      <c r="AJ1039">
        <v>1021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</row>
    <row r="1040" spans="1:44" x14ac:dyDescent="0.2">
      <c r="A1040">
        <f>ROW(Source!A662)</f>
        <v>662</v>
      </c>
      <c r="B1040">
        <v>448998876</v>
      </c>
      <c r="C1040">
        <v>448998863</v>
      </c>
      <c r="D1040">
        <v>327163488</v>
      </c>
      <c r="E1040">
        <v>1</v>
      </c>
      <c r="F1040">
        <v>1</v>
      </c>
      <c r="G1040">
        <v>1</v>
      </c>
      <c r="H1040">
        <v>3</v>
      </c>
      <c r="I1040" t="s">
        <v>1210</v>
      </c>
      <c r="J1040" t="s">
        <v>1211</v>
      </c>
      <c r="K1040" t="s">
        <v>1212</v>
      </c>
      <c r="L1040">
        <v>1383</v>
      </c>
      <c r="N1040">
        <v>1013</v>
      </c>
      <c r="O1040" t="s">
        <v>1213</v>
      </c>
      <c r="P1040" t="s">
        <v>1213</v>
      </c>
      <c r="Q1040">
        <v>1</v>
      </c>
      <c r="X1040">
        <v>0.10100000000000001</v>
      </c>
      <c r="Y1040">
        <v>5.89</v>
      </c>
      <c r="Z1040">
        <v>0</v>
      </c>
      <c r="AA1040">
        <v>0</v>
      </c>
      <c r="AB1040">
        <v>0</v>
      </c>
      <c r="AC1040">
        <v>0</v>
      </c>
      <c r="AD1040">
        <v>1</v>
      </c>
      <c r="AE1040">
        <v>0</v>
      </c>
      <c r="AF1040" t="s">
        <v>135</v>
      </c>
      <c r="AG1040">
        <v>0</v>
      </c>
      <c r="AH1040">
        <v>2</v>
      </c>
      <c r="AI1040">
        <v>448998869</v>
      </c>
      <c r="AJ1040">
        <v>1022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</row>
    <row r="1041" spans="1:44" x14ac:dyDescent="0.2">
      <c r="A1041">
        <f>ROW(Source!A662)</f>
        <v>662</v>
      </c>
      <c r="B1041">
        <v>448998877</v>
      </c>
      <c r="C1041">
        <v>448998863</v>
      </c>
      <c r="D1041">
        <v>327165409</v>
      </c>
      <c r="E1041">
        <v>1</v>
      </c>
      <c r="F1041">
        <v>1</v>
      </c>
      <c r="G1041">
        <v>1</v>
      </c>
      <c r="H1041">
        <v>3</v>
      </c>
      <c r="I1041" t="s">
        <v>1796</v>
      </c>
      <c r="J1041" t="s">
        <v>1797</v>
      </c>
      <c r="K1041" t="s">
        <v>1798</v>
      </c>
      <c r="L1041">
        <v>1371</v>
      </c>
      <c r="N1041">
        <v>1013</v>
      </c>
      <c r="O1041" t="s">
        <v>32</v>
      </c>
      <c r="P1041" t="s">
        <v>32</v>
      </c>
      <c r="Q1041">
        <v>1</v>
      </c>
      <c r="X1041">
        <v>2.4599999999999999E-3</v>
      </c>
      <c r="Y1041">
        <v>44.99</v>
      </c>
      <c r="Z1041">
        <v>0</v>
      </c>
      <c r="AA1041">
        <v>0</v>
      </c>
      <c r="AB1041">
        <v>0</v>
      </c>
      <c r="AC1041">
        <v>0</v>
      </c>
      <c r="AD1041">
        <v>1</v>
      </c>
      <c r="AE1041">
        <v>0</v>
      </c>
      <c r="AF1041" t="s">
        <v>135</v>
      </c>
      <c r="AG1041">
        <v>0</v>
      </c>
      <c r="AH1041">
        <v>2</v>
      </c>
      <c r="AI1041">
        <v>448998870</v>
      </c>
      <c r="AJ1041">
        <v>1023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</row>
    <row r="1042" spans="1:44" x14ac:dyDescent="0.2">
      <c r="A1042">
        <f>ROW(Source!A662)</f>
        <v>662</v>
      </c>
      <c r="B1042">
        <v>448998878</v>
      </c>
      <c r="C1042">
        <v>448998863</v>
      </c>
      <c r="D1042">
        <v>327097010</v>
      </c>
      <c r="E1042">
        <v>112</v>
      </c>
      <c r="F1042">
        <v>1</v>
      </c>
      <c r="G1042">
        <v>1</v>
      </c>
      <c r="H1042">
        <v>3</v>
      </c>
      <c r="I1042" t="s">
        <v>633</v>
      </c>
      <c r="J1042" t="s">
        <v>3</v>
      </c>
      <c r="K1042" t="s">
        <v>634</v>
      </c>
      <c r="L1042">
        <v>3277935</v>
      </c>
      <c r="N1042">
        <v>1013</v>
      </c>
      <c r="O1042" t="s">
        <v>635</v>
      </c>
      <c r="P1042" t="s">
        <v>635</v>
      </c>
      <c r="Q1042">
        <v>1</v>
      </c>
      <c r="X1042">
        <v>2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 t="s">
        <v>135</v>
      </c>
      <c r="AG1042">
        <v>0</v>
      </c>
      <c r="AH1042">
        <v>3</v>
      </c>
      <c r="AI1042">
        <v>-1</v>
      </c>
      <c r="AJ1042" t="s">
        <v>3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</row>
    <row r="1043" spans="1:44" x14ac:dyDescent="0.2">
      <c r="A1043">
        <f>ROW(Source!A663)</f>
        <v>663</v>
      </c>
      <c r="B1043">
        <v>448998887</v>
      </c>
      <c r="C1043">
        <v>448998879</v>
      </c>
      <c r="D1043">
        <v>327091362</v>
      </c>
      <c r="E1043">
        <v>112</v>
      </c>
      <c r="F1043">
        <v>1</v>
      </c>
      <c r="G1043">
        <v>1</v>
      </c>
      <c r="H1043">
        <v>1</v>
      </c>
      <c r="I1043" t="s">
        <v>1448</v>
      </c>
      <c r="J1043" t="s">
        <v>3</v>
      </c>
      <c r="K1043" t="s">
        <v>1449</v>
      </c>
      <c r="L1043">
        <v>1369</v>
      </c>
      <c r="N1043">
        <v>1013</v>
      </c>
      <c r="O1043" t="s">
        <v>1450</v>
      </c>
      <c r="P1043" t="s">
        <v>1450</v>
      </c>
      <c r="Q1043">
        <v>1</v>
      </c>
      <c r="X1043">
        <v>0.01</v>
      </c>
      <c r="Y1043">
        <v>0</v>
      </c>
      <c r="Z1043">
        <v>0</v>
      </c>
      <c r="AA1043">
        <v>0</v>
      </c>
      <c r="AB1043">
        <v>366.05</v>
      </c>
      <c r="AC1043">
        <v>0</v>
      </c>
      <c r="AD1043">
        <v>1</v>
      </c>
      <c r="AE1043">
        <v>1</v>
      </c>
      <c r="AF1043" t="s">
        <v>321</v>
      </c>
      <c r="AG1043">
        <v>3.0000000000000001E-3</v>
      </c>
      <c r="AH1043">
        <v>2</v>
      </c>
      <c r="AI1043">
        <v>448998880</v>
      </c>
      <c r="AJ1043">
        <v>1024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</row>
    <row r="1044" spans="1:44" x14ac:dyDescent="0.2">
      <c r="A1044">
        <f>ROW(Source!A663)</f>
        <v>663</v>
      </c>
      <c r="B1044">
        <v>448998888</v>
      </c>
      <c r="C1044">
        <v>448998879</v>
      </c>
      <c r="D1044">
        <v>327091374</v>
      </c>
      <c r="E1044">
        <v>112</v>
      </c>
      <c r="F1044">
        <v>1</v>
      </c>
      <c r="G1044">
        <v>1</v>
      </c>
      <c r="H1044">
        <v>1</v>
      </c>
      <c r="I1044" t="s">
        <v>1657</v>
      </c>
      <c r="J1044" t="s">
        <v>3</v>
      </c>
      <c r="K1044" t="s">
        <v>1658</v>
      </c>
      <c r="L1044">
        <v>1369</v>
      </c>
      <c r="N1044">
        <v>1013</v>
      </c>
      <c r="O1044" t="s">
        <v>1450</v>
      </c>
      <c r="P1044" t="s">
        <v>1450</v>
      </c>
      <c r="Q1044">
        <v>1</v>
      </c>
      <c r="X1044">
        <v>1.88</v>
      </c>
      <c r="Y1044">
        <v>0</v>
      </c>
      <c r="Z1044">
        <v>0</v>
      </c>
      <c r="AA1044">
        <v>0</v>
      </c>
      <c r="AB1044">
        <v>563.72</v>
      </c>
      <c r="AC1044">
        <v>0</v>
      </c>
      <c r="AD1044">
        <v>1</v>
      </c>
      <c r="AE1044">
        <v>1</v>
      </c>
      <c r="AF1044" t="s">
        <v>321</v>
      </c>
      <c r="AG1044">
        <v>0.56399999999999995</v>
      </c>
      <c r="AH1044">
        <v>2</v>
      </c>
      <c r="AI1044">
        <v>448998881</v>
      </c>
      <c r="AJ1044">
        <v>1025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</row>
    <row r="1045" spans="1:44" x14ac:dyDescent="0.2">
      <c r="A1045">
        <f>ROW(Source!A663)</f>
        <v>663</v>
      </c>
      <c r="B1045">
        <v>448998889</v>
      </c>
      <c r="C1045">
        <v>448998879</v>
      </c>
      <c r="D1045">
        <v>327091378</v>
      </c>
      <c r="E1045">
        <v>112</v>
      </c>
      <c r="F1045">
        <v>1</v>
      </c>
      <c r="G1045">
        <v>1</v>
      </c>
      <c r="H1045">
        <v>1</v>
      </c>
      <c r="I1045" t="s">
        <v>1659</v>
      </c>
      <c r="J1045" t="s">
        <v>3</v>
      </c>
      <c r="K1045" t="s">
        <v>1660</v>
      </c>
      <c r="L1045">
        <v>1369</v>
      </c>
      <c r="N1045">
        <v>1013</v>
      </c>
      <c r="O1045" t="s">
        <v>1450</v>
      </c>
      <c r="P1045" t="s">
        <v>1450</v>
      </c>
      <c r="Q1045">
        <v>1</v>
      </c>
      <c r="X1045">
        <v>1.88</v>
      </c>
      <c r="Y1045">
        <v>0</v>
      </c>
      <c r="Z1045">
        <v>0</v>
      </c>
      <c r="AA1045">
        <v>0</v>
      </c>
      <c r="AB1045">
        <v>658.89</v>
      </c>
      <c r="AC1045">
        <v>0</v>
      </c>
      <c r="AD1045">
        <v>1</v>
      </c>
      <c r="AE1045">
        <v>1</v>
      </c>
      <c r="AF1045" t="s">
        <v>321</v>
      </c>
      <c r="AG1045">
        <v>0.56399999999999995</v>
      </c>
      <c r="AH1045">
        <v>2</v>
      </c>
      <c r="AI1045">
        <v>448998882</v>
      </c>
      <c r="AJ1045">
        <v>1026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</row>
    <row r="1046" spans="1:44" x14ac:dyDescent="0.2">
      <c r="A1046">
        <f>ROW(Source!A663)</f>
        <v>663</v>
      </c>
      <c r="B1046">
        <v>448998890</v>
      </c>
      <c r="C1046">
        <v>448998879</v>
      </c>
      <c r="D1046">
        <v>327091406</v>
      </c>
      <c r="E1046">
        <v>112</v>
      </c>
      <c r="F1046">
        <v>1</v>
      </c>
      <c r="G1046">
        <v>1</v>
      </c>
      <c r="H1046">
        <v>1</v>
      </c>
      <c r="I1046" t="s">
        <v>1204</v>
      </c>
      <c r="J1046" t="s">
        <v>3</v>
      </c>
      <c r="K1046" t="s">
        <v>1205</v>
      </c>
      <c r="L1046">
        <v>1191</v>
      </c>
      <c r="N1046">
        <v>1013</v>
      </c>
      <c r="O1046" t="s">
        <v>1203</v>
      </c>
      <c r="P1046" t="s">
        <v>1203</v>
      </c>
      <c r="Q1046">
        <v>1</v>
      </c>
      <c r="X1046">
        <v>0.01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1</v>
      </c>
      <c r="AE1046">
        <v>2</v>
      </c>
      <c r="AF1046" t="s">
        <v>321</v>
      </c>
      <c r="AG1046">
        <v>3.0000000000000001E-3</v>
      </c>
      <c r="AH1046">
        <v>2</v>
      </c>
      <c r="AI1046">
        <v>448998883</v>
      </c>
      <c r="AJ1046">
        <v>1027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</row>
    <row r="1047" spans="1:44" x14ac:dyDescent="0.2">
      <c r="A1047">
        <f>ROW(Source!A663)</f>
        <v>663</v>
      </c>
      <c r="B1047">
        <v>448998891</v>
      </c>
      <c r="C1047">
        <v>448998879</v>
      </c>
      <c r="D1047">
        <v>327212380</v>
      </c>
      <c r="E1047">
        <v>1</v>
      </c>
      <c r="F1047">
        <v>1</v>
      </c>
      <c r="G1047">
        <v>1</v>
      </c>
      <c r="H1047">
        <v>2</v>
      </c>
      <c r="I1047" t="s">
        <v>1206</v>
      </c>
      <c r="J1047" t="s">
        <v>1207</v>
      </c>
      <c r="K1047" t="s">
        <v>1208</v>
      </c>
      <c r="L1047">
        <v>1368</v>
      </c>
      <c r="N1047">
        <v>1011</v>
      </c>
      <c r="O1047" t="s">
        <v>1100</v>
      </c>
      <c r="P1047" t="s">
        <v>1100</v>
      </c>
      <c r="Q1047">
        <v>1</v>
      </c>
      <c r="X1047">
        <v>0.01</v>
      </c>
      <c r="Y1047">
        <v>0</v>
      </c>
      <c r="Z1047">
        <v>477.92</v>
      </c>
      <c r="AA1047">
        <v>490.51</v>
      </c>
      <c r="AB1047">
        <v>0</v>
      </c>
      <c r="AC1047">
        <v>0</v>
      </c>
      <c r="AD1047">
        <v>1</v>
      </c>
      <c r="AE1047">
        <v>0</v>
      </c>
      <c r="AF1047" t="s">
        <v>321</v>
      </c>
      <c r="AG1047">
        <v>3.0000000000000001E-3</v>
      </c>
      <c r="AH1047">
        <v>2</v>
      </c>
      <c r="AI1047">
        <v>448998884</v>
      </c>
      <c r="AJ1047">
        <v>1028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</row>
    <row r="1048" spans="1:44" x14ac:dyDescent="0.2">
      <c r="A1048">
        <f>ROW(Source!A663)</f>
        <v>663</v>
      </c>
      <c r="B1048">
        <v>448998892</v>
      </c>
      <c r="C1048">
        <v>448998879</v>
      </c>
      <c r="D1048">
        <v>327163488</v>
      </c>
      <c r="E1048">
        <v>1</v>
      </c>
      <c r="F1048">
        <v>1</v>
      </c>
      <c r="G1048">
        <v>1</v>
      </c>
      <c r="H1048">
        <v>3</v>
      </c>
      <c r="I1048" t="s">
        <v>1210</v>
      </c>
      <c r="J1048" t="s">
        <v>1211</v>
      </c>
      <c r="K1048" t="s">
        <v>1212</v>
      </c>
      <c r="L1048">
        <v>1383</v>
      </c>
      <c r="N1048">
        <v>1013</v>
      </c>
      <c r="O1048" t="s">
        <v>1213</v>
      </c>
      <c r="P1048" t="s">
        <v>1213</v>
      </c>
      <c r="Q1048">
        <v>1</v>
      </c>
      <c r="X1048">
        <v>0.10100000000000001</v>
      </c>
      <c r="Y1048">
        <v>5.89</v>
      </c>
      <c r="Z1048">
        <v>0</v>
      </c>
      <c r="AA1048">
        <v>0</v>
      </c>
      <c r="AB1048">
        <v>0</v>
      </c>
      <c r="AC1048">
        <v>0</v>
      </c>
      <c r="AD1048">
        <v>1</v>
      </c>
      <c r="AE1048">
        <v>0</v>
      </c>
      <c r="AF1048" t="s">
        <v>135</v>
      </c>
      <c r="AG1048">
        <v>0</v>
      </c>
      <c r="AH1048">
        <v>2</v>
      </c>
      <c r="AI1048">
        <v>448998885</v>
      </c>
      <c r="AJ1048">
        <v>1029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</row>
    <row r="1049" spans="1:44" x14ac:dyDescent="0.2">
      <c r="A1049">
        <f>ROW(Source!A663)</f>
        <v>663</v>
      </c>
      <c r="B1049">
        <v>448998893</v>
      </c>
      <c r="C1049">
        <v>448998879</v>
      </c>
      <c r="D1049">
        <v>327165409</v>
      </c>
      <c r="E1049">
        <v>1</v>
      </c>
      <c r="F1049">
        <v>1</v>
      </c>
      <c r="G1049">
        <v>1</v>
      </c>
      <c r="H1049">
        <v>3</v>
      </c>
      <c r="I1049" t="s">
        <v>1796</v>
      </c>
      <c r="J1049" t="s">
        <v>1797</v>
      </c>
      <c r="K1049" t="s">
        <v>1798</v>
      </c>
      <c r="L1049">
        <v>1371</v>
      </c>
      <c r="N1049">
        <v>1013</v>
      </c>
      <c r="O1049" t="s">
        <v>32</v>
      </c>
      <c r="P1049" t="s">
        <v>32</v>
      </c>
      <c r="Q1049">
        <v>1</v>
      </c>
      <c r="X1049">
        <v>2.4599999999999999E-3</v>
      </c>
      <c r="Y1049">
        <v>44.99</v>
      </c>
      <c r="Z1049">
        <v>0</v>
      </c>
      <c r="AA1049">
        <v>0</v>
      </c>
      <c r="AB1049">
        <v>0</v>
      </c>
      <c r="AC1049">
        <v>0</v>
      </c>
      <c r="AD1049">
        <v>1</v>
      </c>
      <c r="AE1049">
        <v>0</v>
      </c>
      <c r="AF1049" t="s">
        <v>135</v>
      </c>
      <c r="AG1049">
        <v>0</v>
      </c>
      <c r="AH1049">
        <v>2</v>
      </c>
      <c r="AI1049">
        <v>448998886</v>
      </c>
      <c r="AJ1049">
        <v>1030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</row>
    <row r="1050" spans="1:44" x14ac:dyDescent="0.2">
      <c r="A1050">
        <f>ROW(Source!A663)</f>
        <v>663</v>
      </c>
      <c r="B1050">
        <v>448998894</v>
      </c>
      <c r="C1050">
        <v>448998879</v>
      </c>
      <c r="D1050">
        <v>327097010</v>
      </c>
      <c r="E1050">
        <v>112</v>
      </c>
      <c r="F1050">
        <v>1</v>
      </c>
      <c r="G1050">
        <v>1</v>
      </c>
      <c r="H1050">
        <v>3</v>
      </c>
      <c r="I1050" t="s">
        <v>633</v>
      </c>
      <c r="J1050" t="s">
        <v>3</v>
      </c>
      <c r="K1050" t="s">
        <v>634</v>
      </c>
      <c r="L1050">
        <v>3277935</v>
      </c>
      <c r="N1050">
        <v>1013</v>
      </c>
      <c r="O1050" t="s">
        <v>635</v>
      </c>
      <c r="P1050" t="s">
        <v>635</v>
      </c>
      <c r="Q1050">
        <v>1</v>
      </c>
      <c r="X1050">
        <v>2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 t="s">
        <v>135</v>
      </c>
      <c r="AG1050">
        <v>0</v>
      </c>
      <c r="AH1050">
        <v>3</v>
      </c>
      <c r="AI1050">
        <v>-1</v>
      </c>
      <c r="AJ1050" t="s">
        <v>3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</row>
    <row r="1051" spans="1:44" x14ac:dyDescent="0.2">
      <c r="A1051">
        <f>ROW(Source!A664)</f>
        <v>664</v>
      </c>
      <c r="B1051">
        <v>448998903</v>
      </c>
      <c r="C1051">
        <v>448998895</v>
      </c>
      <c r="D1051">
        <v>327091362</v>
      </c>
      <c r="E1051">
        <v>112</v>
      </c>
      <c r="F1051">
        <v>1</v>
      </c>
      <c r="G1051">
        <v>1</v>
      </c>
      <c r="H1051">
        <v>1</v>
      </c>
      <c r="I1051" t="s">
        <v>1448</v>
      </c>
      <c r="J1051" t="s">
        <v>3</v>
      </c>
      <c r="K1051" t="s">
        <v>1449</v>
      </c>
      <c r="L1051">
        <v>1369</v>
      </c>
      <c r="N1051">
        <v>1013</v>
      </c>
      <c r="O1051" t="s">
        <v>1450</v>
      </c>
      <c r="P1051" t="s">
        <v>1450</v>
      </c>
      <c r="Q1051">
        <v>1</v>
      </c>
      <c r="X1051">
        <v>0.01</v>
      </c>
      <c r="Y1051">
        <v>0</v>
      </c>
      <c r="Z1051">
        <v>0</v>
      </c>
      <c r="AA1051">
        <v>0</v>
      </c>
      <c r="AB1051">
        <v>366.05</v>
      </c>
      <c r="AC1051">
        <v>0</v>
      </c>
      <c r="AD1051">
        <v>1</v>
      </c>
      <c r="AE1051">
        <v>1</v>
      </c>
      <c r="AF1051" t="s">
        <v>3</v>
      </c>
      <c r="AG1051">
        <v>0.01</v>
      </c>
      <c r="AH1051">
        <v>2</v>
      </c>
      <c r="AI1051">
        <v>448998896</v>
      </c>
      <c r="AJ1051">
        <v>1031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</row>
    <row r="1052" spans="1:44" x14ac:dyDescent="0.2">
      <c r="A1052">
        <f>ROW(Source!A664)</f>
        <v>664</v>
      </c>
      <c r="B1052">
        <v>448998904</v>
      </c>
      <c r="C1052">
        <v>448998895</v>
      </c>
      <c r="D1052">
        <v>327091374</v>
      </c>
      <c r="E1052">
        <v>112</v>
      </c>
      <c r="F1052">
        <v>1</v>
      </c>
      <c r="G1052">
        <v>1</v>
      </c>
      <c r="H1052">
        <v>1</v>
      </c>
      <c r="I1052" t="s">
        <v>1657</v>
      </c>
      <c r="J1052" t="s">
        <v>3</v>
      </c>
      <c r="K1052" t="s">
        <v>1658</v>
      </c>
      <c r="L1052">
        <v>1369</v>
      </c>
      <c r="N1052">
        <v>1013</v>
      </c>
      <c r="O1052" t="s">
        <v>1450</v>
      </c>
      <c r="P1052" t="s">
        <v>1450</v>
      </c>
      <c r="Q1052">
        <v>1</v>
      </c>
      <c r="X1052">
        <v>1.88</v>
      </c>
      <c r="Y1052">
        <v>0</v>
      </c>
      <c r="Z1052">
        <v>0</v>
      </c>
      <c r="AA1052">
        <v>0</v>
      </c>
      <c r="AB1052">
        <v>563.72</v>
      </c>
      <c r="AC1052">
        <v>0</v>
      </c>
      <c r="AD1052">
        <v>1</v>
      </c>
      <c r="AE1052">
        <v>1</v>
      </c>
      <c r="AF1052" t="s">
        <v>3</v>
      </c>
      <c r="AG1052">
        <v>1.88</v>
      </c>
      <c r="AH1052">
        <v>2</v>
      </c>
      <c r="AI1052">
        <v>448998897</v>
      </c>
      <c r="AJ1052">
        <v>1032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</row>
    <row r="1053" spans="1:44" x14ac:dyDescent="0.2">
      <c r="A1053">
        <f>ROW(Source!A664)</f>
        <v>664</v>
      </c>
      <c r="B1053">
        <v>448998905</v>
      </c>
      <c r="C1053">
        <v>448998895</v>
      </c>
      <c r="D1053">
        <v>327091378</v>
      </c>
      <c r="E1053">
        <v>112</v>
      </c>
      <c r="F1053">
        <v>1</v>
      </c>
      <c r="G1053">
        <v>1</v>
      </c>
      <c r="H1053">
        <v>1</v>
      </c>
      <c r="I1053" t="s">
        <v>1659</v>
      </c>
      <c r="J1053" t="s">
        <v>3</v>
      </c>
      <c r="K1053" t="s">
        <v>1660</v>
      </c>
      <c r="L1053">
        <v>1369</v>
      </c>
      <c r="N1053">
        <v>1013</v>
      </c>
      <c r="O1053" t="s">
        <v>1450</v>
      </c>
      <c r="P1053" t="s">
        <v>1450</v>
      </c>
      <c r="Q1053">
        <v>1</v>
      </c>
      <c r="X1053">
        <v>1.88</v>
      </c>
      <c r="Y1053">
        <v>0</v>
      </c>
      <c r="Z1053">
        <v>0</v>
      </c>
      <c r="AA1053">
        <v>0</v>
      </c>
      <c r="AB1053">
        <v>658.89</v>
      </c>
      <c r="AC1053">
        <v>0</v>
      </c>
      <c r="AD1053">
        <v>1</v>
      </c>
      <c r="AE1053">
        <v>1</v>
      </c>
      <c r="AF1053" t="s">
        <v>3</v>
      </c>
      <c r="AG1053">
        <v>1.88</v>
      </c>
      <c r="AH1053">
        <v>2</v>
      </c>
      <c r="AI1053">
        <v>448998898</v>
      </c>
      <c r="AJ1053">
        <v>1033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</row>
    <row r="1054" spans="1:44" x14ac:dyDescent="0.2">
      <c r="A1054">
        <f>ROW(Source!A664)</f>
        <v>664</v>
      </c>
      <c r="B1054">
        <v>448998906</v>
      </c>
      <c r="C1054">
        <v>448998895</v>
      </c>
      <c r="D1054">
        <v>327091406</v>
      </c>
      <c r="E1054">
        <v>112</v>
      </c>
      <c r="F1054">
        <v>1</v>
      </c>
      <c r="G1054">
        <v>1</v>
      </c>
      <c r="H1054">
        <v>1</v>
      </c>
      <c r="I1054" t="s">
        <v>1204</v>
      </c>
      <c r="J1054" t="s">
        <v>3</v>
      </c>
      <c r="K1054" t="s">
        <v>1205</v>
      </c>
      <c r="L1054">
        <v>1191</v>
      </c>
      <c r="N1054">
        <v>1013</v>
      </c>
      <c r="O1054" t="s">
        <v>1203</v>
      </c>
      <c r="P1054" t="s">
        <v>1203</v>
      </c>
      <c r="Q1054">
        <v>1</v>
      </c>
      <c r="X1054">
        <v>0.01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1</v>
      </c>
      <c r="AE1054">
        <v>2</v>
      </c>
      <c r="AF1054" t="s">
        <v>3</v>
      </c>
      <c r="AG1054">
        <v>0.01</v>
      </c>
      <c r="AH1054">
        <v>2</v>
      </c>
      <c r="AI1054">
        <v>448998899</v>
      </c>
      <c r="AJ1054">
        <v>1034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</row>
    <row r="1055" spans="1:44" x14ac:dyDescent="0.2">
      <c r="A1055">
        <f>ROW(Source!A664)</f>
        <v>664</v>
      </c>
      <c r="B1055">
        <v>448998907</v>
      </c>
      <c r="C1055">
        <v>448998895</v>
      </c>
      <c r="D1055">
        <v>327212380</v>
      </c>
      <c r="E1055">
        <v>1</v>
      </c>
      <c r="F1055">
        <v>1</v>
      </c>
      <c r="G1055">
        <v>1</v>
      </c>
      <c r="H1055">
        <v>2</v>
      </c>
      <c r="I1055" t="s">
        <v>1206</v>
      </c>
      <c r="J1055" t="s">
        <v>1207</v>
      </c>
      <c r="K1055" t="s">
        <v>1208</v>
      </c>
      <c r="L1055">
        <v>1368</v>
      </c>
      <c r="N1055">
        <v>1011</v>
      </c>
      <c r="O1055" t="s">
        <v>1100</v>
      </c>
      <c r="P1055" t="s">
        <v>1100</v>
      </c>
      <c r="Q1055">
        <v>1</v>
      </c>
      <c r="X1055">
        <v>0.01</v>
      </c>
      <c r="Y1055">
        <v>0</v>
      </c>
      <c r="Z1055">
        <v>477.92</v>
      </c>
      <c r="AA1055">
        <v>490.51</v>
      </c>
      <c r="AB1055">
        <v>0</v>
      </c>
      <c r="AC1055">
        <v>0</v>
      </c>
      <c r="AD1055">
        <v>1</v>
      </c>
      <c r="AE1055">
        <v>0</v>
      </c>
      <c r="AF1055" t="s">
        <v>3</v>
      </c>
      <c r="AG1055">
        <v>0.01</v>
      </c>
      <c r="AH1055">
        <v>2</v>
      </c>
      <c r="AI1055">
        <v>448998900</v>
      </c>
      <c r="AJ1055">
        <v>1035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</row>
    <row r="1056" spans="1:44" x14ac:dyDescent="0.2">
      <c r="A1056">
        <f>ROW(Source!A664)</f>
        <v>664</v>
      </c>
      <c r="B1056">
        <v>448998908</v>
      </c>
      <c r="C1056">
        <v>448998895</v>
      </c>
      <c r="D1056">
        <v>327163488</v>
      </c>
      <c r="E1056">
        <v>1</v>
      </c>
      <c r="F1056">
        <v>1</v>
      </c>
      <c r="G1056">
        <v>1</v>
      </c>
      <c r="H1056">
        <v>3</v>
      </c>
      <c r="I1056" t="s">
        <v>1210</v>
      </c>
      <c r="J1056" t="s">
        <v>1211</v>
      </c>
      <c r="K1056" t="s">
        <v>1212</v>
      </c>
      <c r="L1056">
        <v>1383</v>
      </c>
      <c r="N1056">
        <v>1013</v>
      </c>
      <c r="O1056" t="s">
        <v>1213</v>
      </c>
      <c r="P1056" t="s">
        <v>1213</v>
      </c>
      <c r="Q1056">
        <v>1</v>
      </c>
      <c r="X1056">
        <v>0.10100000000000001</v>
      </c>
      <c r="Y1056">
        <v>5.89</v>
      </c>
      <c r="Z1056">
        <v>0</v>
      </c>
      <c r="AA1056">
        <v>0</v>
      </c>
      <c r="AB1056">
        <v>0</v>
      </c>
      <c r="AC1056">
        <v>0</v>
      </c>
      <c r="AD1056">
        <v>1</v>
      </c>
      <c r="AE1056">
        <v>0</v>
      </c>
      <c r="AF1056" t="s">
        <v>135</v>
      </c>
      <c r="AG1056">
        <v>0</v>
      </c>
      <c r="AH1056">
        <v>2</v>
      </c>
      <c r="AI1056">
        <v>448998901</v>
      </c>
      <c r="AJ1056">
        <v>1036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</row>
    <row r="1057" spans="1:44" x14ac:dyDescent="0.2">
      <c r="A1057">
        <f>ROW(Source!A664)</f>
        <v>664</v>
      </c>
      <c r="B1057">
        <v>448998909</v>
      </c>
      <c r="C1057">
        <v>448998895</v>
      </c>
      <c r="D1057">
        <v>327165409</v>
      </c>
      <c r="E1057">
        <v>1</v>
      </c>
      <c r="F1057">
        <v>1</v>
      </c>
      <c r="G1057">
        <v>1</v>
      </c>
      <c r="H1057">
        <v>3</v>
      </c>
      <c r="I1057" t="s">
        <v>1796</v>
      </c>
      <c r="J1057" t="s">
        <v>1797</v>
      </c>
      <c r="K1057" t="s">
        <v>1798</v>
      </c>
      <c r="L1057">
        <v>1371</v>
      </c>
      <c r="N1057">
        <v>1013</v>
      </c>
      <c r="O1057" t="s">
        <v>32</v>
      </c>
      <c r="P1057" t="s">
        <v>32</v>
      </c>
      <c r="Q1057">
        <v>1</v>
      </c>
      <c r="X1057">
        <v>2.4599999999999999E-3</v>
      </c>
      <c r="Y1057">
        <v>44.99</v>
      </c>
      <c r="Z1057">
        <v>0</v>
      </c>
      <c r="AA1057">
        <v>0</v>
      </c>
      <c r="AB1057">
        <v>0</v>
      </c>
      <c r="AC1057">
        <v>0</v>
      </c>
      <c r="AD1057">
        <v>1</v>
      </c>
      <c r="AE1057">
        <v>0</v>
      </c>
      <c r="AF1057" t="s">
        <v>135</v>
      </c>
      <c r="AG1057">
        <v>0</v>
      </c>
      <c r="AH1057">
        <v>2</v>
      </c>
      <c r="AI1057">
        <v>448998902</v>
      </c>
      <c r="AJ1057">
        <v>1037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</row>
    <row r="1058" spans="1:44" x14ac:dyDescent="0.2">
      <c r="A1058">
        <f>ROW(Source!A664)</f>
        <v>664</v>
      </c>
      <c r="B1058">
        <v>448998910</v>
      </c>
      <c r="C1058">
        <v>448998895</v>
      </c>
      <c r="D1058">
        <v>327097010</v>
      </c>
      <c r="E1058">
        <v>112</v>
      </c>
      <c r="F1058">
        <v>1</v>
      </c>
      <c r="G1058">
        <v>1</v>
      </c>
      <c r="H1058">
        <v>3</v>
      </c>
      <c r="I1058" t="s">
        <v>633</v>
      </c>
      <c r="J1058" t="s">
        <v>3</v>
      </c>
      <c r="K1058" t="s">
        <v>634</v>
      </c>
      <c r="L1058">
        <v>3277935</v>
      </c>
      <c r="N1058">
        <v>1013</v>
      </c>
      <c r="O1058" t="s">
        <v>635</v>
      </c>
      <c r="P1058" t="s">
        <v>635</v>
      </c>
      <c r="Q1058">
        <v>1</v>
      </c>
      <c r="X1058">
        <v>2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 t="s">
        <v>135</v>
      </c>
      <c r="AG1058">
        <v>0</v>
      </c>
      <c r="AH1058">
        <v>3</v>
      </c>
      <c r="AI1058">
        <v>-1</v>
      </c>
      <c r="AJ1058" t="s">
        <v>3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</row>
    <row r="1059" spans="1:44" x14ac:dyDescent="0.2">
      <c r="A1059">
        <f>ROW(Source!A665)</f>
        <v>665</v>
      </c>
      <c r="B1059">
        <v>448998921</v>
      </c>
      <c r="C1059">
        <v>448998911</v>
      </c>
      <c r="D1059">
        <v>277560305</v>
      </c>
      <c r="E1059">
        <v>109</v>
      </c>
      <c r="F1059">
        <v>1</v>
      </c>
      <c r="G1059">
        <v>1</v>
      </c>
      <c r="H1059">
        <v>1</v>
      </c>
      <c r="I1059" t="s">
        <v>1493</v>
      </c>
      <c r="J1059" t="s">
        <v>3</v>
      </c>
      <c r="K1059" t="s">
        <v>1592</v>
      </c>
      <c r="L1059">
        <v>1191</v>
      </c>
      <c r="N1059">
        <v>1013</v>
      </c>
      <c r="O1059" t="s">
        <v>1203</v>
      </c>
      <c r="P1059" t="s">
        <v>1203</v>
      </c>
      <c r="Q1059">
        <v>1</v>
      </c>
      <c r="X1059">
        <v>13.4</v>
      </c>
      <c r="Y1059">
        <v>0</v>
      </c>
      <c r="Z1059">
        <v>0</v>
      </c>
      <c r="AA1059">
        <v>0</v>
      </c>
      <c r="AB1059">
        <v>490.51</v>
      </c>
      <c r="AC1059">
        <v>0</v>
      </c>
      <c r="AD1059">
        <v>1</v>
      </c>
      <c r="AE1059">
        <v>1</v>
      </c>
      <c r="AF1059" t="s">
        <v>321</v>
      </c>
      <c r="AG1059">
        <v>4.0199999999999996</v>
      </c>
      <c r="AH1059">
        <v>2</v>
      </c>
      <c r="AI1059">
        <v>448998912</v>
      </c>
      <c r="AJ1059">
        <v>1038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</row>
    <row r="1060" spans="1:44" x14ac:dyDescent="0.2">
      <c r="A1060">
        <f>ROW(Source!A665)</f>
        <v>665</v>
      </c>
      <c r="B1060">
        <v>448998922</v>
      </c>
      <c r="C1060">
        <v>448998911</v>
      </c>
      <c r="D1060">
        <v>277560491</v>
      </c>
      <c r="E1060">
        <v>109</v>
      </c>
      <c r="F1060">
        <v>1</v>
      </c>
      <c r="G1060">
        <v>1</v>
      </c>
      <c r="H1060">
        <v>1</v>
      </c>
      <c r="I1060" t="s">
        <v>1204</v>
      </c>
      <c r="J1060" t="s">
        <v>3</v>
      </c>
      <c r="K1060" t="s">
        <v>1205</v>
      </c>
      <c r="L1060">
        <v>1191</v>
      </c>
      <c r="N1060">
        <v>1013</v>
      </c>
      <c r="O1060" t="s">
        <v>1203</v>
      </c>
      <c r="P1060" t="s">
        <v>1203</v>
      </c>
      <c r="Q1060">
        <v>1</v>
      </c>
      <c r="X1060">
        <v>1.46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1</v>
      </c>
      <c r="AE1060">
        <v>2</v>
      </c>
      <c r="AF1060" t="s">
        <v>321</v>
      </c>
      <c r="AG1060">
        <v>0.438</v>
      </c>
      <c r="AH1060">
        <v>2</v>
      </c>
      <c r="AI1060">
        <v>448998913</v>
      </c>
      <c r="AJ1060">
        <v>1039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</row>
    <row r="1061" spans="1:44" x14ac:dyDescent="0.2">
      <c r="A1061">
        <f>ROW(Source!A665)</f>
        <v>665</v>
      </c>
      <c r="B1061">
        <v>448998923</v>
      </c>
      <c r="C1061">
        <v>448998911</v>
      </c>
      <c r="D1061">
        <v>277944622</v>
      </c>
      <c r="E1061">
        <v>1</v>
      </c>
      <c r="F1061">
        <v>1</v>
      </c>
      <c r="G1061">
        <v>1</v>
      </c>
      <c r="H1061">
        <v>2</v>
      </c>
      <c r="I1061" t="s">
        <v>1220</v>
      </c>
      <c r="J1061" t="s">
        <v>1221</v>
      </c>
      <c r="K1061" t="s">
        <v>1222</v>
      </c>
      <c r="L1061">
        <v>1368</v>
      </c>
      <c r="N1061">
        <v>1011</v>
      </c>
      <c r="O1061" t="s">
        <v>1100</v>
      </c>
      <c r="P1061" t="s">
        <v>1100</v>
      </c>
      <c r="Q1061">
        <v>1</v>
      </c>
      <c r="X1061">
        <v>0.73</v>
      </c>
      <c r="Y1061">
        <v>0</v>
      </c>
      <c r="Z1061">
        <v>1551.19</v>
      </c>
      <c r="AA1061">
        <v>658.89</v>
      </c>
      <c r="AB1061">
        <v>0</v>
      </c>
      <c r="AC1061">
        <v>0</v>
      </c>
      <c r="AD1061">
        <v>1</v>
      </c>
      <c r="AE1061">
        <v>0</v>
      </c>
      <c r="AF1061" t="s">
        <v>321</v>
      </c>
      <c r="AG1061">
        <v>0.219</v>
      </c>
      <c r="AH1061">
        <v>2</v>
      </c>
      <c r="AI1061">
        <v>448998914</v>
      </c>
      <c r="AJ1061">
        <v>1040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</row>
    <row r="1062" spans="1:44" x14ac:dyDescent="0.2">
      <c r="A1062">
        <f>ROW(Source!A665)</f>
        <v>665</v>
      </c>
      <c r="B1062">
        <v>448998924</v>
      </c>
      <c r="C1062">
        <v>448998911</v>
      </c>
      <c r="D1062">
        <v>277945805</v>
      </c>
      <c r="E1062">
        <v>1</v>
      </c>
      <c r="F1062">
        <v>1</v>
      </c>
      <c r="G1062">
        <v>1</v>
      </c>
      <c r="H1062">
        <v>2</v>
      </c>
      <c r="I1062" t="s">
        <v>1206</v>
      </c>
      <c r="J1062" t="s">
        <v>1207</v>
      </c>
      <c r="K1062" t="s">
        <v>1208</v>
      </c>
      <c r="L1062">
        <v>1368</v>
      </c>
      <c r="N1062">
        <v>1011</v>
      </c>
      <c r="O1062" t="s">
        <v>1100</v>
      </c>
      <c r="P1062" t="s">
        <v>1100</v>
      </c>
      <c r="Q1062">
        <v>1</v>
      </c>
      <c r="X1062">
        <v>0.73</v>
      </c>
      <c r="Y1062">
        <v>0</v>
      </c>
      <c r="Z1062">
        <v>477.92</v>
      </c>
      <c r="AA1062">
        <v>490.51</v>
      </c>
      <c r="AB1062">
        <v>0</v>
      </c>
      <c r="AC1062">
        <v>0</v>
      </c>
      <c r="AD1062">
        <v>1</v>
      </c>
      <c r="AE1062">
        <v>0</v>
      </c>
      <c r="AF1062" t="s">
        <v>321</v>
      </c>
      <c r="AG1062">
        <v>0.219</v>
      </c>
      <c r="AH1062">
        <v>2</v>
      </c>
      <c r="AI1062">
        <v>448998915</v>
      </c>
      <c r="AJ1062">
        <v>1041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</row>
    <row r="1063" spans="1:44" x14ac:dyDescent="0.2">
      <c r="A1063">
        <f>ROW(Source!A665)</f>
        <v>665</v>
      </c>
      <c r="B1063">
        <v>448998925</v>
      </c>
      <c r="C1063">
        <v>448998911</v>
      </c>
      <c r="D1063">
        <v>277865783</v>
      </c>
      <c r="E1063">
        <v>1</v>
      </c>
      <c r="F1063">
        <v>1</v>
      </c>
      <c r="G1063">
        <v>1</v>
      </c>
      <c r="H1063">
        <v>3</v>
      </c>
      <c r="I1063" t="s">
        <v>1799</v>
      </c>
      <c r="J1063" t="s">
        <v>1800</v>
      </c>
      <c r="K1063" t="s">
        <v>1801</v>
      </c>
      <c r="L1063">
        <v>1302</v>
      </c>
      <c r="N1063">
        <v>1003</v>
      </c>
      <c r="O1063" t="s">
        <v>588</v>
      </c>
      <c r="P1063" t="s">
        <v>588</v>
      </c>
      <c r="Q1063">
        <v>10</v>
      </c>
      <c r="X1063">
        <v>4.8000000000000001E-2</v>
      </c>
      <c r="Y1063">
        <v>37.71</v>
      </c>
      <c r="Z1063">
        <v>0</v>
      </c>
      <c r="AA1063">
        <v>0</v>
      </c>
      <c r="AB1063">
        <v>0</v>
      </c>
      <c r="AC1063">
        <v>0</v>
      </c>
      <c r="AD1063">
        <v>1</v>
      </c>
      <c r="AE1063">
        <v>0</v>
      </c>
      <c r="AF1063" t="s">
        <v>135</v>
      </c>
      <c r="AG1063">
        <v>0</v>
      </c>
      <c r="AH1063">
        <v>2</v>
      </c>
      <c r="AI1063">
        <v>448998916</v>
      </c>
      <c r="AJ1063">
        <v>1042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</row>
    <row r="1064" spans="1:44" x14ac:dyDescent="0.2">
      <c r="A1064">
        <f>ROW(Source!A665)</f>
        <v>665</v>
      </c>
      <c r="B1064">
        <v>448998926</v>
      </c>
      <c r="C1064">
        <v>448998911</v>
      </c>
      <c r="D1064">
        <v>277867733</v>
      </c>
      <c r="E1064">
        <v>1</v>
      </c>
      <c r="F1064">
        <v>1</v>
      </c>
      <c r="G1064">
        <v>1</v>
      </c>
      <c r="H1064">
        <v>3</v>
      </c>
      <c r="I1064" t="s">
        <v>1241</v>
      </c>
      <c r="J1064" t="s">
        <v>1242</v>
      </c>
      <c r="K1064" t="s">
        <v>1243</v>
      </c>
      <c r="L1064">
        <v>1346</v>
      </c>
      <c r="N1064">
        <v>1009</v>
      </c>
      <c r="O1064" t="s">
        <v>441</v>
      </c>
      <c r="P1064" t="s">
        <v>441</v>
      </c>
      <c r="Q1064">
        <v>1</v>
      </c>
      <c r="X1064">
        <v>0.77</v>
      </c>
      <c r="Y1064">
        <v>174.93</v>
      </c>
      <c r="Z1064">
        <v>0</v>
      </c>
      <c r="AA1064">
        <v>0</v>
      </c>
      <c r="AB1064">
        <v>0</v>
      </c>
      <c r="AC1064">
        <v>0</v>
      </c>
      <c r="AD1064">
        <v>1</v>
      </c>
      <c r="AE1064">
        <v>0</v>
      </c>
      <c r="AF1064" t="s">
        <v>135</v>
      </c>
      <c r="AG1064">
        <v>0</v>
      </c>
      <c r="AH1064">
        <v>2</v>
      </c>
      <c r="AI1064">
        <v>448998917</v>
      </c>
      <c r="AJ1064">
        <v>1043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</row>
    <row r="1065" spans="1:44" x14ac:dyDescent="0.2">
      <c r="A1065">
        <f>ROW(Source!A665)</f>
        <v>665</v>
      </c>
      <c r="B1065">
        <v>448998927</v>
      </c>
      <c r="C1065">
        <v>448998911</v>
      </c>
      <c r="D1065">
        <v>277908024</v>
      </c>
      <c r="E1065">
        <v>1</v>
      </c>
      <c r="F1065">
        <v>1</v>
      </c>
      <c r="G1065">
        <v>1</v>
      </c>
      <c r="H1065">
        <v>3</v>
      </c>
      <c r="I1065" t="s">
        <v>1802</v>
      </c>
      <c r="J1065" t="s">
        <v>1803</v>
      </c>
      <c r="K1065" t="s">
        <v>1804</v>
      </c>
      <c r="L1065">
        <v>1455</v>
      </c>
      <c r="N1065">
        <v>1013</v>
      </c>
      <c r="O1065" t="s">
        <v>163</v>
      </c>
      <c r="P1065" t="s">
        <v>163</v>
      </c>
      <c r="Q1065">
        <v>1</v>
      </c>
      <c r="X1065">
        <v>0.1</v>
      </c>
      <c r="Y1065">
        <v>944.69</v>
      </c>
      <c r="Z1065">
        <v>0</v>
      </c>
      <c r="AA1065">
        <v>0</v>
      </c>
      <c r="AB1065">
        <v>0</v>
      </c>
      <c r="AC1065">
        <v>0</v>
      </c>
      <c r="AD1065">
        <v>1</v>
      </c>
      <c r="AE1065">
        <v>0</v>
      </c>
      <c r="AF1065" t="s">
        <v>135</v>
      </c>
      <c r="AG1065">
        <v>0</v>
      </c>
      <c r="AH1065">
        <v>2</v>
      </c>
      <c r="AI1065">
        <v>448998918</v>
      </c>
      <c r="AJ1065">
        <v>1044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</row>
    <row r="1066" spans="1:44" x14ac:dyDescent="0.2">
      <c r="A1066">
        <f>ROW(Source!A665)</f>
        <v>665</v>
      </c>
      <c r="B1066">
        <v>448998928</v>
      </c>
      <c r="C1066">
        <v>448998911</v>
      </c>
      <c r="D1066">
        <v>277910693</v>
      </c>
      <c r="E1066">
        <v>1</v>
      </c>
      <c r="F1066">
        <v>1</v>
      </c>
      <c r="G1066">
        <v>1</v>
      </c>
      <c r="H1066">
        <v>3</v>
      </c>
      <c r="I1066" t="s">
        <v>1805</v>
      </c>
      <c r="J1066" t="s">
        <v>1806</v>
      </c>
      <c r="K1066" t="s">
        <v>1807</v>
      </c>
      <c r="L1066">
        <v>1425</v>
      </c>
      <c r="N1066">
        <v>1013</v>
      </c>
      <c r="O1066" t="s">
        <v>62</v>
      </c>
      <c r="P1066" t="s">
        <v>62</v>
      </c>
      <c r="Q1066">
        <v>1</v>
      </c>
      <c r="X1066">
        <v>2.0400000000000001E-2</v>
      </c>
      <c r="Y1066">
        <v>10102.23</v>
      </c>
      <c r="Z1066">
        <v>0</v>
      </c>
      <c r="AA1066">
        <v>0</v>
      </c>
      <c r="AB1066">
        <v>0</v>
      </c>
      <c r="AC1066">
        <v>0</v>
      </c>
      <c r="AD1066">
        <v>1</v>
      </c>
      <c r="AE1066">
        <v>0</v>
      </c>
      <c r="AF1066" t="s">
        <v>135</v>
      </c>
      <c r="AG1066">
        <v>0</v>
      </c>
      <c r="AH1066">
        <v>2</v>
      </c>
      <c r="AI1066">
        <v>448998919</v>
      </c>
      <c r="AJ1066">
        <v>1045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</row>
    <row r="1067" spans="1:44" x14ac:dyDescent="0.2">
      <c r="A1067">
        <f>ROW(Source!A665)</f>
        <v>665</v>
      </c>
      <c r="B1067">
        <v>448998929</v>
      </c>
      <c r="C1067">
        <v>448998911</v>
      </c>
      <c r="D1067">
        <v>277933472</v>
      </c>
      <c r="E1067">
        <v>1</v>
      </c>
      <c r="F1067">
        <v>1</v>
      </c>
      <c r="G1067">
        <v>1</v>
      </c>
      <c r="H1067">
        <v>3</v>
      </c>
      <c r="I1067" t="s">
        <v>1808</v>
      </c>
      <c r="J1067" t="s">
        <v>1809</v>
      </c>
      <c r="K1067" t="s">
        <v>1810</v>
      </c>
      <c r="L1067">
        <v>1346</v>
      </c>
      <c r="N1067">
        <v>1009</v>
      </c>
      <c r="O1067" t="s">
        <v>441</v>
      </c>
      <c r="P1067" t="s">
        <v>441</v>
      </c>
      <c r="Q1067">
        <v>1</v>
      </c>
      <c r="X1067">
        <v>1.6E-2</v>
      </c>
      <c r="Y1067">
        <v>262.11</v>
      </c>
      <c r="Z1067">
        <v>0</v>
      </c>
      <c r="AA1067">
        <v>0</v>
      </c>
      <c r="AB1067">
        <v>0</v>
      </c>
      <c r="AC1067">
        <v>0</v>
      </c>
      <c r="AD1067">
        <v>1</v>
      </c>
      <c r="AE1067">
        <v>0</v>
      </c>
      <c r="AF1067" t="s">
        <v>135</v>
      </c>
      <c r="AG1067">
        <v>0</v>
      </c>
      <c r="AH1067">
        <v>2</v>
      </c>
      <c r="AI1067">
        <v>448998920</v>
      </c>
      <c r="AJ1067">
        <v>1046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</row>
    <row r="1068" spans="1:44" x14ac:dyDescent="0.2">
      <c r="A1068">
        <f>ROW(Source!A665)</f>
        <v>665</v>
      </c>
      <c r="B1068">
        <v>448998930</v>
      </c>
      <c r="C1068">
        <v>448998911</v>
      </c>
      <c r="D1068">
        <v>277566433</v>
      </c>
      <c r="E1068">
        <v>109</v>
      </c>
      <c r="F1068">
        <v>1</v>
      </c>
      <c r="G1068">
        <v>1</v>
      </c>
      <c r="H1068">
        <v>3</v>
      </c>
      <c r="I1068" t="s">
        <v>633</v>
      </c>
      <c r="J1068" t="s">
        <v>3</v>
      </c>
      <c r="K1068" t="s">
        <v>634</v>
      </c>
      <c r="L1068">
        <v>3277935</v>
      </c>
      <c r="N1068">
        <v>1013</v>
      </c>
      <c r="O1068" t="s">
        <v>635</v>
      </c>
      <c r="P1068" t="s">
        <v>635</v>
      </c>
      <c r="Q1068">
        <v>1</v>
      </c>
      <c r="X1068">
        <v>2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 t="s">
        <v>135</v>
      </c>
      <c r="AG1068">
        <v>0</v>
      </c>
      <c r="AH1068">
        <v>3</v>
      </c>
      <c r="AI1068">
        <v>-1</v>
      </c>
      <c r="AJ1068" t="s">
        <v>3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</row>
    <row r="1069" spans="1:44" x14ac:dyDescent="0.2">
      <c r="A1069">
        <f>ROW(Source!A666)</f>
        <v>666</v>
      </c>
      <c r="B1069">
        <v>448998941</v>
      </c>
      <c r="C1069">
        <v>448998931</v>
      </c>
      <c r="D1069">
        <v>277560305</v>
      </c>
      <c r="E1069">
        <v>109</v>
      </c>
      <c r="F1069">
        <v>1</v>
      </c>
      <c r="G1069">
        <v>1</v>
      </c>
      <c r="H1069">
        <v>1</v>
      </c>
      <c r="I1069" t="s">
        <v>1493</v>
      </c>
      <c r="J1069" t="s">
        <v>3</v>
      </c>
      <c r="K1069" t="s">
        <v>1592</v>
      </c>
      <c r="L1069">
        <v>1191</v>
      </c>
      <c r="N1069">
        <v>1013</v>
      </c>
      <c r="O1069" t="s">
        <v>1203</v>
      </c>
      <c r="P1069" t="s">
        <v>1203</v>
      </c>
      <c r="Q1069">
        <v>1</v>
      </c>
      <c r="X1069">
        <v>13.4</v>
      </c>
      <c r="Y1069">
        <v>0</v>
      </c>
      <c r="Z1069">
        <v>0</v>
      </c>
      <c r="AA1069">
        <v>0</v>
      </c>
      <c r="AB1069">
        <v>490.51</v>
      </c>
      <c r="AC1069">
        <v>0</v>
      </c>
      <c r="AD1069">
        <v>1</v>
      </c>
      <c r="AE1069">
        <v>1</v>
      </c>
      <c r="AF1069" t="s">
        <v>321</v>
      </c>
      <c r="AG1069">
        <v>4.0199999999999996</v>
      </c>
      <c r="AH1069">
        <v>2</v>
      </c>
      <c r="AI1069">
        <v>448998932</v>
      </c>
      <c r="AJ1069">
        <v>1047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</row>
    <row r="1070" spans="1:44" x14ac:dyDescent="0.2">
      <c r="A1070">
        <f>ROW(Source!A666)</f>
        <v>666</v>
      </c>
      <c r="B1070">
        <v>448998942</v>
      </c>
      <c r="C1070">
        <v>448998931</v>
      </c>
      <c r="D1070">
        <v>277560491</v>
      </c>
      <c r="E1070">
        <v>109</v>
      </c>
      <c r="F1070">
        <v>1</v>
      </c>
      <c r="G1070">
        <v>1</v>
      </c>
      <c r="H1070">
        <v>1</v>
      </c>
      <c r="I1070" t="s">
        <v>1204</v>
      </c>
      <c r="J1070" t="s">
        <v>3</v>
      </c>
      <c r="K1070" t="s">
        <v>1205</v>
      </c>
      <c r="L1070">
        <v>1191</v>
      </c>
      <c r="N1070">
        <v>1013</v>
      </c>
      <c r="O1070" t="s">
        <v>1203</v>
      </c>
      <c r="P1070" t="s">
        <v>1203</v>
      </c>
      <c r="Q1070">
        <v>1</v>
      </c>
      <c r="X1070">
        <v>1.46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1</v>
      </c>
      <c r="AE1070">
        <v>2</v>
      </c>
      <c r="AF1070" t="s">
        <v>321</v>
      </c>
      <c r="AG1070">
        <v>0.438</v>
      </c>
      <c r="AH1070">
        <v>2</v>
      </c>
      <c r="AI1070">
        <v>448998933</v>
      </c>
      <c r="AJ1070">
        <v>1048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</row>
    <row r="1071" spans="1:44" x14ac:dyDescent="0.2">
      <c r="A1071">
        <f>ROW(Source!A666)</f>
        <v>666</v>
      </c>
      <c r="B1071">
        <v>448998943</v>
      </c>
      <c r="C1071">
        <v>448998931</v>
      </c>
      <c r="D1071">
        <v>277944622</v>
      </c>
      <c r="E1071">
        <v>1</v>
      </c>
      <c r="F1071">
        <v>1</v>
      </c>
      <c r="G1071">
        <v>1</v>
      </c>
      <c r="H1071">
        <v>2</v>
      </c>
      <c r="I1071" t="s">
        <v>1220</v>
      </c>
      <c r="J1071" t="s">
        <v>1221</v>
      </c>
      <c r="K1071" t="s">
        <v>1222</v>
      </c>
      <c r="L1071">
        <v>1368</v>
      </c>
      <c r="N1071">
        <v>1011</v>
      </c>
      <c r="O1071" t="s">
        <v>1100</v>
      </c>
      <c r="P1071" t="s">
        <v>1100</v>
      </c>
      <c r="Q1071">
        <v>1</v>
      </c>
      <c r="X1071">
        <v>0.73</v>
      </c>
      <c r="Y1071">
        <v>0</v>
      </c>
      <c r="Z1071">
        <v>1551.19</v>
      </c>
      <c r="AA1071">
        <v>658.89</v>
      </c>
      <c r="AB1071">
        <v>0</v>
      </c>
      <c r="AC1071">
        <v>0</v>
      </c>
      <c r="AD1071">
        <v>1</v>
      </c>
      <c r="AE1071">
        <v>0</v>
      </c>
      <c r="AF1071" t="s">
        <v>321</v>
      </c>
      <c r="AG1071">
        <v>0.219</v>
      </c>
      <c r="AH1071">
        <v>2</v>
      </c>
      <c r="AI1071">
        <v>448998934</v>
      </c>
      <c r="AJ1071">
        <v>1049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</row>
    <row r="1072" spans="1:44" x14ac:dyDescent="0.2">
      <c r="A1072">
        <f>ROW(Source!A666)</f>
        <v>666</v>
      </c>
      <c r="B1072">
        <v>448998944</v>
      </c>
      <c r="C1072">
        <v>448998931</v>
      </c>
      <c r="D1072">
        <v>277945805</v>
      </c>
      <c r="E1072">
        <v>1</v>
      </c>
      <c r="F1072">
        <v>1</v>
      </c>
      <c r="G1072">
        <v>1</v>
      </c>
      <c r="H1072">
        <v>2</v>
      </c>
      <c r="I1072" t="s">
        <v>1206</v>
      </c>
      <c r="J1072" t="s">
        <v>1207</v>
      </c>
      <c r="K1072" t="s">
        <v>1208</v>
      </c>
      <c r="L1072">
        <v>1368</v>
      </c>
      <c r="N1072">
        <v>1011</v>
      </c>
      <c r="O1072" t="s">
        <v>1100</v>
      </c>
      <c r="P1072" t="s">
        <v>1100</v>
      </c>
      <c r="Q1072">
        <v>1</v>
      </c>
      <c r="X1072">
        <v>0.73</v>
      </c>
      <c r="Y1072">
        <v>0</v>
      </c>
      <c r="Z1072">
        <v>477.92</v>
      </c>
      <c r="AA1072">
        <v>490.51</v>
      </c>
      <c r="AB1072">
        <v>0</v>
      </c>
      <c r="AC1072">
        <v>0</v>
      </c>
      <c r="AD1072">
        <v>1</v>
      </c>
      <c r="AE1072">
        <v>0</v>
      </c>
      <c r="AF1072" t="s">
        <v>321</v>
      </c>
      <c r="AG1072">
        <v>0.219</v>
      </c>
      <c r="AH1072">
        <v>2</v>
      </c>
      <c r="AI1072">
        <v>448998935</v>
      </c>
      <c r="AJ1072">
        <v>1050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</row>
    <row r="1073" spans="1:44" x14ac:dyDescent="0.2">
      <c r="A1073">
        <f>ROW(Source!A666)</f>
        <v>666</v>
      </c>
      <c r="B1073">
        <v>448998945</v>
      </c>
      <c r="C1073">
        <v>448998931</v>
      </c>
      <c r="D1073">
        <v>277865783</v>
      </c>
      <c r="E1073">
        <v>1</v>
      </c>
      <c r="F1073">
        <v>1</v>
      </c>
      <c r="G1073">
        <v>1</v>
      </c>
      <c r="H1073">
        <v>3</v>
      </c>
      <c r="I1073" t="s">
        <v>1799</v>
      </c>
      <c r="J1073" t="s">
        <v>1800</v>
      </c>
      <c r="K1073" t="s">
        <v>1801</v>
      </c>
      <c r="L1073">
        <v>1302</v>
      </c>
      <c r="N1073">
        <v>1003</v>
      </c>
      <c r="O1073" t="s">
        <v>588</v>
      </c>
      <c r="P1073" t="s">
        <v>588</v>
      </c>
      <c r="Q1073">
        <v>10</v>
      </c>
      <c r="X1073">
        <v>4.8000000000000001E-2</v>
      </c>
      <c r="Y1073">
        <v>37.71</v>
      </c>
      <c r="Z1073">
        <v>0</v>
      </c>
      <c r="AA1073">
        <v>0</v>
      </c>
      <c r="AB1073">
        <v>0</v>
      </c>
      <c r="AC1073">
        <v>0</v>
      </c>
      <c r="AD1073">
        <v>1</v>
      </c>
      <c r="AE1073">
        <v>0</v>
      </c>
      <c r="AF1073" t="s">
        <v>135</v>
      </c>
      <c r="AG1073">
        <v>0</v>
      </c>
      <c r="AH1073">
        <v>2</v>
      </c>
      <c r="AI1073">
        <v>448998936</v>
      </c>
      <c r="AJ1073">
        <v>1051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</row>
    <row r="1074" spans="1:44" x14ac:dyDescent="0.2">
      <c r="A1074">
        <f>ROW(Source!A666)</f>
        <v>666</v>
      </c>
      <c r="B1074">
        <v>448998946</v>
      </c>
      <c r="C1074">
        <v>448998931</v>
      </c>
      <c r="D1074">
        <v>277867733</v>
      </c>
      <c r="E1074">
        <v>1</v>
      </c>
      <c r="F1074">
        <v>1</v>
      </c>
      <c r="G1074">
        <v>1</v>
      </c>
      <c r="H1074">
        <v>3</v>
      </c>
      <c r="I1074" t="s">
        <v>1241</v>
      </c>
      <c r="J1074" t="s">
        <v>1242</v>
      </c>
      <c r="K1074" t="s">
        <v>1243</v>
      </c>
      <c r="L1074">
        <v>1346</v>
      </c>
      <c r="N1074">
        <v>1009</v>
      </c>
      <c r="O1074" t="s">
        <v>441</v>
      </c>
      <c r="P1074" t="s">
        <v>441</v>
      </c>
      <c r="Q1074">
        <v>1</v>
      </c>
      <c r="X1074">
        <v>0.77</v>
      </c>
      <c r="Y1074">
        <v>174.93</v>
      </c>
      <c r="Z1074">
        <v>0</v>
      </c>
      <c r="AA1074">
        <v>0</v>
      </c>
      <c r="AB1074">
        <v>0</v>
      </c>
      <c r="AC1074">
        <v>0</v>
      </c>
      <c r="AD1074">
        <v>1</v>
      </c>
      <c r="AE1074">
        <v>0</v>
      </c>
      <c r="AF1074" t="s">
        <v>135</v>
      </c>
      <c r="AG1074">
        <v>0</v>
      </c>
      <c r="AH1074">
        <v>2</v>
      </c>
      <c r="AI1074">
        <v>448998937</v>
      </c>
      <c r="AJ1074">
        <v>1052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</row>
    <row r="1075" spans="1:44" x14ac:dyDescent="0.2">
      <c r="A1075">
        <f>ROW(Source!A666)</f>
        <v>666</v>
      </c>
      <c r="B1075">
        <v>448998947</v>
      </c>
      <c r="C1075">
        <v>448998931</v>
      </c>
      <c r="D1075">
        <v>277908024</v>
      </c>
      <c r="E1075">
        <v>1</v>
      </c>
      <c r="F1075">
        <v>1</v>
      </c>
      <c r="G1075">
        <v>1</v>
      </c>
      <c r="H1075">
        <v>3</v>
      </c>
      <c r="I1075" t="s">
        <v>1802</v>
      </c>
      <c r="J1075" t="s">
        <v>1803</v>
      </c>
      <c r="K1075" t="s">
        <v>1804</v>
      </c>
      <c r="L1075">
        <v>1455</v>
      </c>
      <c r="N1075">
        <v>1013</v>
      </c>
      <c r="O1075" t="s">
        <v>163</v>
      </c>
      <c r="P1075" t="s">
        <v>163</v>
      </c>
      <c r="Q1075">
        <v>1</v>
      </c>
      <c r="X1075">
        <v>0.1</v>
      </c>
      <c r="Y1075">
        <v>944.69</v>
      </c>
      <c r="Z1075">
        <v>0</v>
      </c>
      <c r="AA1075">
        <v>0</v>
      </c>
      <c r="AB1075">
        <v>0</v>
      </c>
      <c r="AC1075">
        <v>0</v>
      </c>
      <c r="AD1075">
        <v>1</v>
      </c>
      <c r="AE1075">
        <v>0</v>
      </c>
      <c r="AF1075" t="s">
        <v>135</v>
      </c>
      <c r="AG1075">
        <v>0</v>
      </c>
      <c r="AH1075">
        <v>2</v>
      </c>
      <c r="AI1075">
        <v>448998938</v>
      </c>
      <c r="AJ1075">
        <v>1053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</row>
    <row r="1076" spans="1:44" x14ac:dyDescent="0.2">
      <c r="A1076">
        <f>ROW(Source!A666)</f>
        <v>666</v>
      </c>
      <c r="B1076">
        <v>448998948</v>
      </c>
      <c r="C1076">
        <v>448998931</v>
      </c>
      <c r="D1076">
        <v>277910693</v>
      </c>
      <c r="E1076">
        <v>1</v>
      </c>
      <c r="F1076">
        <v>1</v>
      </c>
      <c r="G1076">
        <v>1</v>
      </c>
      <c r="H1076">
        <v>3</v>
      </c>
      <c r="I1076" t="s">
        <v>1805</v>
      </c>
      <c r="J1076" t="s">
        <v>1806</v>
      </c>
      <c r="K1076" t="s">
        <v>1807</v>
      </c>
      <c r="L1076">
        <v>1425</v>
      </c>
      <c r="N1076">
        <v>1013</v>
      </c>
      <c r="O1076" t="s">
        <v>62</v>
      </c>
      <c r="P1076" t="s">
        <v>62</v>
      </c>
      <c r="Q1076">
        <v>1</v>
      </c>
      <c r="X1076">
        <v>2.0400000000000001E-2</v>
      </c>
      <c r="Y1076">
        <v>10102.23</v>
      </c>
      <c r="Z1076">
        <v>0</v>
      </c>
      <c r="AA1076">
        <v>0</v>
      </c>
      <c r="AB1076">
        <v>0</v>
      </c>
      <c r="AC1076">
        <v>0</v>
      </c>
      <c r="AD1076">
        <v>1</v>
      </c>
      <c r="AE1076">
        <v>0</v>
      </c>
      <c r="AF1076" t="s">
        <v>135</v>
      </c>
      <c r="AG1076">
        <v>0</v>
      </c>
      <c r="AH1076">
        <v>2</v>
      </c>
      <c r="AI1076">
        <v>448998939</v>
      </c>
      <c r="AJ1076">
        <v>1054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</row>
    <row r="1077" spans="1:44" x14ac:dyDescent="0.2">
      <c r="A1077">
        <f>ROW(Source!A666)</f>
        <v>666</v>
      </c>
      <c r="B1077">
        <v>448998949</v>
      </c>
      <c r="C1077">
        <v>448998931</v>
      </c>
      <c r="D1077">
        <v>277933472</v>
      </c>
      <c r="E1077">
        <v>1</v>
      </c>
      <c r="F1077">
        <v>1</v>
      </c>
      <c r="G1077">
        <v>1</v>
      </c>
      <c r="H1077">
        <v>3</v>
      </c>
      <c r="I1077" t="s">
        <v>1808</v>
      </c>
      <c r="J1077" t="s">
        <v>1809</v>
      </c>
      <c r="K1077" t="s">
        <v>1810</v>
      </c>
      <c r="L1077">
        <v>1346</v>
      </c>
      <c r="N1077">
        <v>1009</v>
      </c>
      <c r="O1077" t="s">
        <v>441</v>
      </c>
      <c r="P1077" t="s">
        <v>441</v>
      </c>
      <c r="Q1077">
        <v>1</v>
      </c>
      <c r="X1077">
        <v>1.6E-2</v>
      </c>
      <c r="Y1077">
        <v>262.11</v>
      </c>
      <c r="Z1077">
        <v>0</v>
      </c>
      <c r="AA1077">
        <v>0</v>
      </c>
      <c r="AB1077">
        <v>0</v>
      </c>
      <c r="AC1077">
        <v>0</v>
      </c>
      <c r="AD1077">
        <v>1</v>
      </c>
      <c r="AE1077">
        <v>0</v>
      </c>
      <c r="AF1077" t="s">
        <v>135</v>
      </c>
      <c r="AG1077">
        <v>0</v>
      </c>
      <c r="AH1077">
        <v>2</v>
      </c>
      <c r="AI1077">
        <v>448998940</v>
      </c>
      <c r="AJ1077">
        <v>1055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</row>
    <row r="1078" spans="1:44" x14ac:dyDescent="0.2">
      <c r="A1078">
        <f>ROW(Source!A666)</f>
        <v>666</v>
      </c>
      <c r="B1078">
        <v>448998950</v>
      </c>
      <c r="C1078">
        <v>448998931</v>
      </c>
      <c r="D1078">
        <v>277566433</v>
      </c>
      <c r="E1078">
        <v>109</v>
      </c>
      <c r="F1078">
        <v>1</v>
      </c>
      <c r="G1078">
        <v>1</v>
      </c>
      <c r="H1078">
        <v>3</v>
      </c>
      <c r="I1078" t="s">
        <v>633</v>
      </c>
      <c r="J1078" t="s">
        <v>3</v>
      </c>
      <c r="K1078" t="s">
        <v>634</v>
      </c>
      <c r="L1078">
        <v>3277935</v>
      </c>
      <c r="N1078">
        <v>1013</v>
      </c>
      <c r="O1078" t="s">
        <v>635</v>
      </c>
      <c r="P1078" t="s">
        <v>635</v>
      </c>
      <c r="Q1078">
        <v>1</v>
      </c>
      <c r="X1078">
        <v>2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 t="s">
        <v>135</v>
      </c>
      <c r="AG1078">
        <v>0</v>
      </c>
      <c r="AH1078">
        <v>3</v>
      </c>
      <c r="AI1078">
        <v>-1</v>
      </c>
      <c r="AJ1078" t="s">
        <v>3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</row>
    <row r="1079" spans="1:44" x14ac:dyDescent="0.2">
      <c r="A1079">
        <f>ROW(Source!A667)</f>
        <v>667</v>
      </c>
      <c r="B1079">
        <v>448998962</v>
      </c>
      <c r="C1079">
        <v>448998951</v>
      </c>
      <c r="D1079">
        <v>277560305</v>
      </c>
      <c r="E1079">
        <v>109</v>
      </c>
      <c r="F1079">
        <v>1</v>
      </c>
      <c r="G1079">
        <v>1</v>
      </c>
      <c r="H1079">
        <v>1</v>
      </c>
      <c r="I1079" t="s">
        <v>1493</v>
      </c>
      <c r="J1079" t="s">
        <v>3</v>
      </c>
      <c r="K1079" t="s">
        <v>1592</v>
      </c>
      <c r="L1079">
        <v>1191</v>
      </c>
      <c r="N1079">
        <v>1013</v>
      </c>
      <c r="O1079" t="s">
        <v>1203</v>
      </c>
      <c r="P1079" t="s">
        <v>1203</v>
      </c>
      <c r="Q1079">
        <v>1</v>
      </c>
      <c r="X1079">
        <v>13.4</v>
      </c>
      <c r="Y1079">
        <v>0</v>
      </c>
      <c r="Z1079">
        <v>0</v>
      </c>
      <c r="AA1079">
        <v>0</v>
      </c>
      <c r="AB1079">
        <v>490.51</v>
      </c>
      <c r="AC1079">
        <v>0</v>
      </c>
      <c r="AD1079">
        <v>1</v>
      </c>
      <c r="AE1079">
        <v>1</v>
      </c>
      <c r="AF1079" t="s">
        <v>3</v>
      </c>
      <c r="AG1079">
        <v>13.4</v>
      </c>
      <c r="AH1079">
        <v>2</v>
      </c>
      <c r="AI1079">
        <v>448998952</v>
      </c>
      <c r="AJ1079">
        <v>1056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</row>
    <row r="1080" spans="1:44" x14ac:dyDescent="0.2">
      <c r="A1080">
        <f>ROW(Source!A667)</f>
        <v>667</v>
      </c>
      <c r="B1080">
        <v>448998963</v>
      </c>
      <c r="C1080">
        <v>448998951</v>
      </c>
      <c r="D1080">
        <v>277560491</v>
      </c>
      <c r="E1080">
        <v>109</v>
      </c>
      <c r="F1080">
        <v>1</v>
      </c>
      <c r="G1080">
        <v>1</v>
      </c>
      <c r="H1080">
        <v>1</v>
      </c>
      <c r="I1080" t="s">
        <v>1204</v>
      </c>
      <c r="J1080" t="s">
        <v>3</v>
      </c>
      <c r="K1080" t="s">
        <v>1205</v>
      </c>
      <c r="L1080">
        <v>1191</v>
      </c>
      <c r="N1080">
        <v>1013</v>
      </c>
      <c r="O1080" t="s">
        <v>1203</v>
      </c>
      <c r="P1080" t="s">
        <v>1203</v>
      </c>
      <c r="Q1080">
        <v>1</v>
      </c>
      <c r="X1080">
        <v>1.46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1</v>
      </c>
      <c r="AE1080">
        <v>2</v>
      </c>
      <c r="AF1080" t="s">
        <v>3</v>
      </c>
      <c r="AG1080">
        <v>1.46</v>
      </c>
      <c r="AH1080">
        <v>2</v>
      </c>
      <c r="AI1080">
        <v>448998953</v>
      </c>
      <c r="AJ1080">
        <v>1057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</row>
    <row r="1081" spans="1:44" x14ac:dyDescent="0.2">
      <c r="A1081">
        <f>ROW(Source!A667)</f>
        <v>667</v>
      </c>
      <c r="B1081">
        <v>448998964</v>
      </c>
      <c r="C1081">
        <v>448998951</v>
      </c>
      <c r="D1081">
        <v>277944622</v>
      </c>
      <c r="E1081">
        <v>1</v>
      </c>
      <c r="F1081">
        <v>1</v>
      </c>
      <c r="G1081">
        <v>1</v>
      </c>
      <c r="H1081">
        <v>2</v>
      </c>
      <c r="I1081" t="s">
        <v>1220</v>
      </c>
      <c r="J1081" t="s">
        <v>1221</v>
      </c>
      <c r="K1081" t="s">
        <v>1222</v>
      </c>
      <c r="L1081">
        <v>1368</v>
      </c>
      <c r="N1081">
        <v>1011</v>
      </c>
      <c r="O1081" t="s">
        <v>1100</v>
      </c>
      <c r="P1081" t="s">
        <v>1100</v>
      </c>
      <c r="Q1081">
        <v>1</v>
      </c>
      <c r="X1081">
        <v>0.73</v>
      </c>
      <c r="Y1081">
        <v>0</v>
      </c>
      <c r="Z1081">
        <v>1551.19</v>
      </c>
      <c r="AA1081">
        <v>658.89</v>
      </c>
      <c r="AB1081">
        <v>0</v>
      </c>
      <c r="AC1081">
        <v>0</v>
      </c>
      <c r="AD1081">
        <v>1</v>
      </c>
      <c r="AE1081">
        <v>0</v>
      </c>
      <c r="AF1081" t="s">
        <v>3</v>
      </c>
      <c r="AG1081">
        <v>0.73</v>
      </c>
      <c r="AH1081">
        <v>2</v>
      </c>
      <c r="AI1081">
        <v>448998954</v>
      </c>
      <c r="AJ1081">
        <v>1058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</row>
    <row r="1082" spans="1:44" x14ac:dyDescent="0.2">
      <c r="A1082">
        <f>ROW(Source!A667)</f>
        <v>667</v>
      </c>
      <c r="B1082">
        <v>448998965</v>
      </c>
      <c r="C1082">
        <v>448998951</v>
      </c>
      <c r="D1082">
        <v>277945805</v>
      </c>
      <c r="E1082">
        <v>1</v>
      </c>
      <c r="F1082">
        <v>1</v>
      </c>
      <c r="G1082">
        <v>1</v>
      </c>
      <c r="H1082">
        <v>2</v>
      </c>
      <c r="I1082" t="s">
        <v>1206</v>
      </c>
      <c r="J1082" t="s">
        <v>1207</v>
      </c>
      <c r="K1082" t="s">
        <v>1208</v>
      </c>
      <c r="L1082">
        <v>1368</v>
      </c>
      <c r="N1082">
        <v>1011</v>
      </c>
      <c r="O1082" t="s">
        <v>1100</v>
      </c>
      <c r="P1082" t="s">
        <v>1100</v>
      </c>
      <c r="Q1082">
        <v>1</v>
      </c>
      <c r="X1082">
        <v>0.73</v>
      </c>
      <c r="Y1082">
        <v>0</v>
      </c>
      <c r="Z1082">
        <v>477.92</v>
      </c>
      <c r="AA1082">
        <v>490.51</v>
      </c>
      <c r="AB1082">
        <v>0</v>
      </c>
      <c r="AC1082">
        <v>0</v>
      </c>
      <c r="AD1082">
        <v>1</v>
      </c>
      <c r="AE1082">
        <v>0</v>
      </c>
      <c r="AF1082" t="s">
        <v>3</v>
      </c>
      <c r="AG1082">
        <v>0.73</v>
      </c>
      <c r="AH1082">
        <v>2</v>
      </c>
      <c r="AI1082">
        <v>448998955</v>
      </c>
      <c r="AJ1082">
        <v>1059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</row>
    <row r="1083" spans="1:44" x14ac:dyDescent="0.2">
      <c r="A1083">
        <f>ROW(Source!A667)</f>
        <v>667</v>
      </c>
      <c r="B1083">
        <v>448998966</v>
      </c>
      <c r="C1083">
        <v>448998951</v>
      </c>
      <c r="D1083">
        <v>277865783</v>
      </c>
      <c r="E1083">
        <v>1</v>
      </c>
      <c r="F1083">
        <v>1</v>
      </c>
      <c r="G1083">
        <v>1</v>
      </c>
      <c r="H1083">
        <v>3</v>
      </c>
      <c r="I1083" t="s">
        <v>1799</v>
      </c>
      <c r="J1083" t="s">
        <v>1800</v>
      </c>
      <c r="K1083" t="s">
        <v>1801</v>
      </c>
      <c r="L1083">
        <v>1302</v>
      </c>
      <c r="N1083">
        <v>1003</v>
      </c>
      <c r="O1083" t="s">
        <v>588</v>
      </c>
      <c r="P1083" t="s">
        <v>588</v>
      </c>
      <c r="Q1083">
        <v>10</v>
      </c>
      <c r="X1083">
        <v>4.8000000000000001E-2</v>
      </c>
      <c r="Y1083">
        <v>37.71</v>
      </c>
      <c r="Z1083">
        <v>0</v>
      </c>
      <c r="AA1083">
        <v>0</v>
      </c>
      <c r="AB1083">
        <v>0</v>
      </c>
      <c r="AC1083">
        <v>0</v>
      </c>
      <c r="AD1083">
        <v>1</v>
      </c>
      <c r="AE1083">
        <v>0</v>
      </c>
      <c r="AF1083" t="s">
        <v>135</v>
      </c>
      <c r="AG1083">
        <v>0</v>
      </c>
      <c r="AH1083">
        <v>2</v>
      </c>
      <c r="AI1083">
        <v>448998956</v>
      </c>
      <c r="AJ1083">
        <v>1060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</row>
    <row r="1084" spans="1:44" x14ac:dyDescent="0.2">
      <c r="A1084">
        <f>ROW(Source!A667)</f>
        <v>667</v>
      </c>
      <c r="B1084">
        <v>448998967</v>
      </c>
      <c r="C1084">
        <v>448998951</v>
      </c>
      <c r="D1084">
        <v>277867733</v>
      </c>
      <c r="E1084">
        <v>1</v>
      </c>
      <c r="F1084">
        <v>1</v>
      </c>
      <c r="G1084">
        <v>1</v>
      </c>
      <c r="H1084">
        <v>3</v>
      </c>
      <c r="I1084" t="s">
        <v>1241</v>
      </c>
      <c r="J1084" t="s">
        <v>1242</v>
      </c>
      <c r="K1084" t="s">
        <v>1243</v>
      </c>
      <c r="L1084">
        <v>1346</v>
      </c>
      <c r="N1084">
        <v>1009</v>
      </c>
      <c r="O1084" t="s">
        <v>441</v>
      </c>
      <c r="P1084" t="s">
        <v>441</v>
      </c>
      <c r="Q1084">
        <v>1</v>
      </c>
      <c r="X1084">
        <v>0.77</v>
      </c>
      <c r="Y1084">
        <v>174.93</v>
      </c>
      <c r="Z1084">
        <v>0</v>
      </c>
      <c r="AA1084">
        <v>0</v>
      </c>
      <c r="AB1084">
        <v>0</v>
      </c>
      <c r="AC1084">
        <v>0</v>
      </c>
      <c r="AD1084">
        <v>1</v>
      </c>
      <c r="AE1084">
        <v>0</v>
      </c>
      <c r="AF1084" t="s">
        <v>135</v>
      </c>
      <c r="AG1084">
        <v>0</v>
      </c>
      <c r="AH1084">
        <v>2</v>
      </c>
      <c r="AI1084">
        <v>448998957</v>
      </c>
      <c r="AJ1084">
        <v>1061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</row>
    <row r="1085" spans="1:44" x14ac:dyDescent="0.2">
      <c r="A1085">
        <f>ROW(Source!A667)</f>
        <v>667</v>
      </c>
      <c r="B1085">
        <v>448998968</v>
      </c>
      <c r="C1085">
        <v>448998951</v>
      </c>
      <c r="D1085">
        <v>277908024</v>
      </c>
      <c r="E1085">
        <v>1</v>
      </c>
      <c r="F1085">
        <v>1</v>
      </c>
      <c r="G1085">
        <v>1</v>
      </c>
      <c r="H1085">
        <v>3</v>
      </c>
      <c r="I1085" t="s">
        <v>1802</v>
      </c>
      <c r="J1085" t="s">
        <v>1803</v>
      </c>
      <c r="K1085" t="s">
        <v>1804</v>
      </c>
      <c r="L1085">
        <v>1455</v>
      </c>
      <c r="N1085">
        <v>1013</v>
      </c>
      <c r="O1085" t="s">
        <v>163</v>
      </c>
      <c r="P1085" t="s">
        <v>163</v>
      </c>
      <c r="Q1085">
        <v>1</v>
      </c>
      <c r="X1085">
        <v>0.1</v>
      </c>
      <c r="Y1085">
        <v>944.69</v>
      </c>
      <c r="Z1085">
        <v>0</v>
      </c>
      <c r="AA1085">
        <v>0</v>
      </c>
      <c r="AB1085">
        <v>0</v>
      </c>
      <c r="AC1085">
        <v>0</v>
      </c>
      <c r="AD1085">
        <v>1</v>
      </c>
      <c r="AE1085">
        <v>0</v>
      </c>
      <c r="AF1085" t="s">
        <v>135</v>
      </c>
      <c r="AG1085">
        <v>0</v>
      </c>
      <c r="AH1085">
        <v>2</v>
      </c>
      <c r="AI1085">
        <v>448998958</v>
      </c>
      <c r="AJ1085">
        <v>1062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</row>
    <row r="1086" spans="1:44" x14ac:dyDescent="0.2">
      <c r="A1086">
        <f>ROW(Source!A667)</f>
        <v>667</v>
      </c>
      <c r="B1086">
        <v>448998969</v>
      </c>
      <c r="C1086">
        <v>448998951</v>
      </c>
      <c r="D1086">
        <v>277910693</v>
      </c>
      <c r="E1086">
        <v>1</v>
      </c>
      <c r="F1086">
        <v>1</v>
      </c>
      <c r="G1086">
        <v>1</v>
      </c>
      <c r="H1086">
        <v>3</v>
      </c>
      <c r="I1086" t="s">
        <v>1805</v>
      </c>
      <c r="J1086" t="s">
        <v>1806</v>
      </c>
      <c r="K1086" t="s">
        <v>1807</v>
      </c>
      <c r="L1086">
        <v>1425</v>
      </c>
      <c r="N1086">
        <v>1013</v>
      </c>
      <c r="O1086" t="s">
        <v>62</v>
      </c>
      <c r="P1086" t="s">
        <v>62</v>
      </c>
      <c r="Q1086">
        <v>1</v>
      </c>
      <c r="X1086">
        <v>2.0400000000000001E-2</v>
      </c>
      <c r="Y1086">
        <v>10102.23</v>
      </c>
      <c r="Z1086">
        <v>0</v>
      </c>
      <c r="AA1086">
        <v>0</v>
      </c>
      <c r="AB1086">
        <v>0</v>
      </c>
      <c r="AC1086">
        <v>0</v>
      </c>
      <c r="AD1086">
        <v>1</v>
      </c>
      <c r="AE1086">
        <v>0</v>
      </c>
      <c r="AF1086" t="s">
        <v>135</v>
      </c>
      <c r="AG1086">
        <v>0</v>
      </c>
      <c r="AH1086">
        <v>2</v>
      </c>
      <c r="AI1086">
        <v>448998959</v>
      </c>
      <c r="AJ1086">
        <v>1063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</row>
    <row r="1087" spans="1:44" x14ac:dyDescent="0.2">
      <c r="A1087">
        <f>ROW(Source!A667)</f>
        <v>667</v>
      </c>
      <c r="B1087">
        <v>448998970</v>
      </c>
      <c r="C1087">
        <v>448998951</v>
      </c>
      <c r="D1087">
        <v>277933472</v>
      </c>
      <c r="E1087">
        <v>1</v>
      </c>
      <c r="F1087">
        <v>1</v>
      </c>
      <c r="G1087">
        <v>1</v>
      </c>
      <c r="H1087">
        <v>3</v>
      </c>
      <c r="I1087" t="s">
        <v>1808</v>
      </c>
      <c r="J1087" t="s">
        <v>1809</v>
      </c>
      <c r="K1087" t="s">
        <v>1810</v>
      </c>
      <c r="L1087">
        <v>1346</v>
      </c>
      <c r="N1087">
        <v>1009</v>
      </c>
      <c r="O1087" t="s">
        <v>441</v>
      </c>
      <c r="P1087" t="s">
        <v>441</v>
      </c>
      <c r="Q1087">
        <v>1</v>
      </c>
      <c r="X1087">
        <v>1.6E-2</v>
      </c>
      <c r="Y1087">
        <v>262.11</v>
      </c>
      <c r="Z1087">
        <v>0</v>
      </c>
      <c r="AA1087">
        <v>0</v>
      </c>
      <c r="AB1087">
        <v>0</v>
      </c>
      <c r="AC1087">
        <v>0</v>
      </c>
      <c r="AD1087">
        <v>1</v>
      </c>
      <c r="AE1087">
        <v>0</v>
      </c>
      <c r="AF1087" t="s">
        <v>135</v>
      </c>
      <c r="AG1087">
        <v>0</v>
      </c>
      <c r="AH1087">
        <v>2</v>
      </c>
      <c r="AI1087">
        <v>448998960</v>
      </c>
      <c r="AJ1087">
        <v>1064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</row>
    <row r="1088" spans="1:44" x14ac:dyDescent="0.2">
      <c r="A1088">
        <f>ROW(Source!A667)</f>
        <v>667</v>
      </c>
      <c r="B1088">
        <v>448998971</v>
      </c>
      <c r="C1088">
        <v>448998951</v>
      </c>
      <c r="D1088">
        <v>277566433</v>
      </c>
      <c r="E1088">
        <v>109</v>
      </c>
      <c r="F1088">
        <v>1</v>
      </c>
      <c r="G1088">
        <v>1</v>
      </c>
      <c r="H1088">
        <v>3</v>
      </c>
      <c r="I1088" t="s">
        <v>633</v>
      </c>
      <c r="J1088" t="s">
        <v>3</v>
      </c>
      <c r="K1088" t="s">
        <v>634</v>
      </c>
      <c r="L1088">
        <v>3277935</v>
      </c>
      <c r="N1088">
        <v>1013</v>
      </c>
      <c r="O1088" t="s">
        <v>635</v>
      </c>
      <c r="P1088" t="s">
        <v>635</v>
      </c>
      <c r="Q1088">
        <v>1</v>
      </c>
      <c r="X1088">
        <v>2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 t="s">
        <v>135</v>
      </c>
      <c r="AG1088">
        <v>0</v>
      </c>
      <c r="AH1088">
        <v>2</v>
      </c>
      <c r="AI1088">
        <v>448998961</v>
      </c>
      <c r="AJ1088">
        <v>1065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</row>
    <row r="1089" spans="1:44" x14ac:dyDescent="0.2">
      <c r="A1089">
        <f>ROW(Source!A669)</f>
        <v>669</v>
      </c>
      <c r="B1089">
        <v>448998976</v>
      </c>
      <c r="C1089">
        <v>448998973</v>
      </c>
      <c r="D1089">
        <v>277560384</v>
      </c>
      <c r="E1089">
        <v>109</v>
      </c>
      <c r="F1089">
        <v>1</v>
      </c>
      <c r="G1089">
        <v>1</v>
      </c>
      <c r="H1089">
        <v>1</v>
      </c>
      <c r="I1089" t="s">
        <v>1811</v>
      </c>
      <c r="J1089" t="s">
        <v>3</v>
      </c>
      <c r="K1089" t="s">
        <v>1812</v>
      </c>
      <c r="L1089">
        <v>1191</v>
      </c>
      <c r="N1089">
        <v>1013</v>
      </c>
      <c r="O1089" t="s">
        <v>1203</v>
      </c>
      <c r="P1089" t="s">
        <v>1203</v>
      </c>
      <c r="Q1089">
        <v>1</v>
      </c>
      <c r="X1089">
        <v>19</v>
      </c>
      <c r="Y1089">
        <v>0</v>
      </c>
      <c r="Z1089">
        <v>0</v>
      </c>
      <c r="AA1089">
        <v>0</v>
      </c>
      <c r="AB1089">
        <v>658.89</v>
      </c>
      <c r="AC1089">
        <v>0</v>
      </c>
      <c r="AD1089">
        <v>1</v>
      </c>
      <c r="AE1089">
        <v>1</v>
      </c>
      <c r="AF1089" t="s">
        <v>3</v>
      </c>
      <c r="AG1089">
        <v>19</v>
      </c>
      <c r="AH1089">
        <v>2</v>
      </c>
      <c r="AI1089">
        <v>448998974</v>
      </c>
      <c r="AJ1089">
        <v>1066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</row>
    <row r="1090" spans="1:44" x14ac:dyDescent="0.2">
      <c r="A1090">
        <f>ROW(Source!A669)</f>
        <v>669</v>
      </c>
      <c r="B1090">
        <v>448998977</v>
      </c>
      <c r="C1090">
        <v>448998973</v>
      </c>
      <c r="D1090">
        <v>277566433</v>
      </c>
      <c r="E1090">
        <v>109</v>
      </c>
      <c r="F1090">
        <v>1</v>
      </c>
      <c r="G1090">
        <v>1</v>
      </c>
      <c r="H1090">
        <v>3</v>
      </c>
      <c r="I1090" t="s">
        <v>633</v>
      </c>
      <c r="J1090" t="s">
        <v>3</v>
      </c>
      <c r="K1090" t="s">
        <v>634</v>
      </c>
      <c r="L1090">
        <v>3277935</v>
      </c>
      <c r="N1090">
        <v>1013</v>
      </c>
      <c r="O1090" t="s">
        <v>635</v>
      </c>
      <c r="P1090" t="s">
        <v>635</v>
      </c>
      <c r="Q1090">
        <v>1</v>
      </c>
      <c r="X1090">
        <v>2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 t="s">
        <v>3</v>
      </c>
      <c r="AG1090">
        <v>2</v>
      </c>
      <c r="AH1090">
        <v>2</v>
      </c>
      <c r="AI1090">
        <v>448998975</v>
      </c>
      <c r="AJ1090">
        <v>1067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</row>
    <row r="1091" spans="1:44" x14ac:dyDescent="0.2">
      <c r="A1091">
        <f>ROW(Source!A671)</f>
        <v>671</v>
      </c>
      <c r="B1091">
        <v>448998982</v>
      </c>
      <c r="C1091">
        <v>448998979</v>
      </c>
      <c r="D1091">
        <v>327091374</v>
      </c>
      <c r="E1091">
        <v>112</v>
      </c>
      <c r="F1091">
        <v>1</v>
      </c>
      <c r="G1091">
        <v>1</v>
      </c>
      <c r="H1091">
        <v>1</v>
      </c>
      <c r="I1091" t="s">
        <v>1657</v>
      </c>
      <c r="J1091" t="s">
        <v>3</v>
      </c>
      <c r="K1091" t="s">
        <v>1658</v>
      </c>
      <c r="L1091">
        <v>1369</v>
      </c>
      <c r="N1091">
        <v>1013</v>
      </c>
      <c r="O1091" t="s">
        <v>1450</v>
      </c>
      <c r="P1091" t="s">
        <v>1450</v>
      </c>
      <c r="Q1091">
        <v>1</v>
      </c>
      <c r="X1091">
        <v>0.46</v>
      </c>
      <c r="Y1091">
        <v>0</v>
      </c>
      <c r="Z1091">
        <v>0</v>
      </c>
      <c r="AA1091">
        <v>0</v>
      </c>
      <c r="AB1091">
        <v>563.72</v>
      </c>
      <c r="AC1091">
        <v>0</v>
      </c>
      <c r="AD1091">
        <v>1</v>
      </c>
      <c r="AE1091">
        <v>1</v>
      </c>
      <c r="AF1091" t="s">
        <v>3</v>
      </c>
      <c r="AG1091">
        <v>0.46</v>
      </c>
      <c r="AH1091">
        <v>2</v>
      </c>
      <c r="AI1091">
        <v>448998980</v>
      </c>
      <c r="AJ1091">
        <v>1068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</row>
    <row r="1092" spans="1:44" x14ac:dyDescent="0.2">
      <c r="A1092">
        <f>ROW(Source!A671)</f>
        <v>671</v>
      </c>
      <c r="B1092">
        <v>448998983</v>
      </c>
      <c r="C1092">
        <v>448998979</v>
      </c>
      <c r="D1092">
        <v>327091378</v>
      </c>
      <c r="E1092">
        <v>112</v>
      </c>
      <c r="F1092">
        <v>1</v>
      </c>
      <c r="G1092">
        <v>1</v>
      </c>
      <c r="H1092">
        <v>1</v>
      </c>
      <c r="I1092" t="s">
        <v>1659</v>
      </c>
      <c r="J1092" t="s">
        <v>3</v>
      </c>
      <c r="K1092" t="s">
        <v>1660</v>
      </c>
      <c r="L1092">
        <v>1369</v>
      </c>
      <c r="N1092">
        <v>1013</v>
      </c>
      <c r="O1092" t="s">
        <v>1450</v>
      </c>
      <c r="P1092" t="s">
        <v>1450</v>
      </c>
      <c r="Q1092">
        <v>1</v>
      </c>
      <c r="X1092">
        <v>2.0499999999999998</v>
      </c>
      <c r="Y1092">
        <v>0</v>
      </c>
      <c r="Z1092">
        <v>0</v>
      </c>
      <c r="AA1092">
        <v>0</v>
      </c>
      <c r="AB1092">
        <v>658.89</v>
      </c>
      <c r="AC1092">
        <v>0</v>
      </c>
      <c r="AD1092">
        <v>1</v>
      </c>
      <c r="AE1092">
        <v>1</v>
      </c>
      <c r="AF1092" t="s">
        <v>3</v>
      </c>
      <c r="AG1092">
        <v>2.0499999999999998</v>
      </c>
      <c r="AH1092">
        <v>2</v>
      </c>
      <c r="AI1092">
        <v>448998981</v>
      </c>
      <c r="AJ1092">
        <v>1069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</row>
    <row r="1093" spans="1:44" x14ac:dyDescent="0.2">
      <c r="A1093">
        <f>ROW(Source!A671)</f>
        <v>671</v>
      </c>
      <c r="B1093">
        <v>448998984</v>
      </c>
      <c r="C1093">
        <v>448998979</v>
      </c>
      <c r="D1093">
        <v>327097010</v>
      </c>
      <c r="E1093">
        <v>112</v>
      </c>
      <c r="F1093">
        <v>1</v>
      </c>
      <c r="G1093">
        <v>1</v>
      </c>
      <c r="H1093">
        <v>3</v>
      </c>
      <c r="I1093" t="s">
        <v>633</v>
      </c>
      <c r="J1093" t="s">
        <v>3</v>
      </c>
      <c r="K1093" t="s">
        <v>634</v>
      </c>
      <c r="L1093">
        <v>3277935</v>
      </c>
      <c r="N1093">
        <v>1013</v>
      </c>
      <c r="O1093" t="s">
        <v>635</v>
      </c>
      <c r="P1093" t="s">
        <v>635</v>
      </c>
      <c r="Q1093">
        <v>1</v>
      </c>
      <c r="X1093">
        <v>2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 t="s">
        <v>135</v>
      </c>
      <c r="AG1093">
        <v>0</v>
      </c>
      <c r="AH1093">
        <v>3</v>
      </c>
      <c r="AI1093">
        <v>-1</v>
      </c>
      <c r="AJ1093" t="s">
        <v>3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</row>
    <row r="1094" spans="1:44" x14ac:dyDescent="0.2">
      <c r="A1094">
        <f>ROW(Source!A672)</f>
        <v>672</v>
      </c>
      <c r="B1094">
        <v>448998988</v>
      </c>
      <c r="C1094">
        <v>448998985</v>
      </c>
      <c r="D1094">
        <v>277560384</v>
      </c>
      <c r="E1094">
        <v>109</v>
      </c>
      <c r="F1094">
        <v>1</v>
      </c>
      <c r="G1094">
        <v>1</v>
      </c>
      <c r="H1094">
        <v>1</v>
      </c>
      <c r="I1094" t="s">
        <v>1811</v>
      </c>
      <c r="J1094" t="s">
        <v>3</v>
      </c>
      <c r="K1094" t="s">
        <v>1812</v>
      </c>
      <c r="L1094">
        <v>1191</v>
      </c>
      <c r="N1094">
        <v>1013</v>
      </c>
      <c r="O1094" t="s">
        <v>1203</v>
      </c>
      <c r="P1094" t="s">
        <v>1203</v>
      </c>
      <c r="Q1094">
        <v>1</v>
      </c>
      <c r="X1094">
        <v>15.5</v>
      </c>
      <c r="Y1094">
        <v>0</v>
      </c>
      <c r="Z1094">
        <v>0</v>
      </c>
      <c r="AA1094">
        <v>0</v>
      </c>
      <c r="AB1094">
        <v>658.89</v>
      </c>
      <c r="AC1094">
        <v>0</v>
      </c>
      <c r="AD1094">
        <v>1</v>
      </c>
      <c r="AE1094">
        <v>1</v>
      </c>
      <c r="AF1094" t="s">
        <v>3</v>
      </c>
      <c r="AG1094">
        <v>15.5</v>
      </c>
      <c r="AH1094">
        <v>2</v>
      </c>
      <c r="AI1094">
        <v>448998986</v>
      </c>
      <c r="AJ1094">
        <v>1070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</row>
    <row r="1095" spans="1:44" x14ac:dyDescent="0.2">
      <c r="A1095">
        <f>ROW(Source!A672)</f>
        <v>672</v>
      </c>
      <c r="B1095">
        <v>448998989</v>
      </c>
      <c r="C1095">
        <v>448998985</v>
      </c>
      <c r="D1095">
        <v>277566433</v>
      </c>
      <c r="E1095">
        <v>109</v>
      </c>
      <c r="F1095">
        <v>1</v>
      </c>
      <c r="G1095">
        <v>1</v>
      </c>
      <c r="H1095">
        <v>3</v>
      </c>
      <c r="I1095" t="s">
        <v>633</v>
      </c>
      <c r="J1095" t="s">
        <v>3</v>
      </c>
      <c r="K1095" t="s">
        <v>634</v>
      </c>
      <c r="L1095">
        <v>3277935</v>
      </c>
      <c r="N1095">
        <v>1013</v>
      </c>
      <c r="O1095" t="s">
        <v>635</v>
      </c>
      <c r="P1095" t="s">
        <v>635</v>
      </c>
      <c r="Q1095">
        <v>1</v>
      </c>
      <c r="X1095">
        <v>2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 t="s">
        <v>135</v>
      </c>
      <c r="AG1095">
        <v>0</v>
      </c>
      <c r="AH1095">
        <v>2</v>
      </c>
      <c r="AI1095">
        <v>448998987</v>
      </c>
      <c r="AJ1095">
        <v>1071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</row>
    <row r="1096" spans="1:44" x14ac:dyDescent="0.2">
      <c r="A1096">
        <f>ROW(Source!A674)</f>
        <v>674</v>
      </c>
      <c r="B1096">
        <v>448998995</v>
      </c>
      <c r="C1096">
        <v>448998991</v>
      </c>
      <c r="D1096">
        <v>327091163</v>
      </c>
      <c r="E1096">
        <v>112</v>
      </c>
      <c r="F1096">
        <v>1</v>
      </c>
      <c r="G1096">
        <v>1</v>
      </c>
      <c r="H1096">
        <v>1</v>
      </c>
      <c r="I1096" t="s">
        <v>1359</v>
      </c>
      <c r="J1096" t="s">
        <v>3</v>
      </c>
      <c r="K1096" t="s">
        <v>1455</v>
      </c>
      <c r="L1096">
        <v>1191</v>
      </c>
      <c r="N1096">
        <v>1013</v>
      </c>
      <c r="O1096" t="s">
        <v>1203</v>
      </c>
      <c r="P1096" t="s">
        <v>1203</v>
      </c>
      <c r="Q1096">
        <v>1</v>
      </c>
      <c r="X1096">
        <v>1.03</v>
      </c>
      <c r="Y1096">
        <v>0</v>
      </c>
      <c r="Z1096">
        <v>0</v>
      </c>
      <c r="AA1096">
        <v>0</v>
      </c>
      <c r="AB1096">
        <v>441.09</v>
      </c>
      <c r="AC1096">
        <v>0</v>
      </c>
      <c r="AD1096">
        <v>1</v>
      </c>
      <c r="AE1096">
        <v>1</v>
      </c>
      <c r="AF1096" t="s">
        <v>772</v>
      </c>
      <c r="AG1096">
        <v>0.61799999999999999</v>
      </c>
      <c r="AH1096">
        <v>2</v>
      </c>
      <c r="AI1096">
        <v>448998992</v>
      </c>
      <c r="AJ1096">
        <v>1072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</row>
    <row r="1097" spans="1:44" x14ac:dyDescent="0.2">
      <c r="A1097">
        <f>ROW(Source!A674)</f>
        <v>674</v>
      </c>
      <c r="B1097">
        <v>448998996</v>
      </c>
      <c r="C1097">
        <v>448998991</v>
      </c>
      <c r="D1097">
        <v>327091406</v>
      </c>
      <c r="E1097">
        <v>112</v>
      </c>
      <c r="F1097">
        <v>1</v>
      </c>
      <c r="G1097">
        <v>1</v>
      </c>
      <c r="H1097">
        <v>1</v>
      </c>
      <c r="I1097" t="s">
        <v>1204</v>
      </c>
      <c r="J1097" t="s">
        <v>3</v>
      </c>
      <c r="K1097" t="s">
        <v>1205</v>
      </c>
      <c r="L1097">
        <v>1191</v>
      </c>
      <c r="N1097">
        <v>1013</v>
      </c>
      <c r="O1097" t="s">
        <v>1203</v>
      </c>
      <c r="P1097" t="s">
        <v>1203</v>
      </c>
      <c r="Q1097">
        <v>1</v>
      </c>
      <c r="X1097">
        <v>0.01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1</v>
      </c>
      <c r="AE1097">
        <v>2</v>
      </c>
      <c r="AF1097" t="s">
        <v>772</v>
      </c>
      <c r="AG1097">
        <v>6.0000000000000001E-3</v>
      </c>
      <c r="AH1097">
        <v>2</v>
      </c>
      <c r="AI1097">
        <v>448998993</v>
      </c>
      <c r="AJ1097">
        <v>1073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</row>
    <row r="1098" spans="1:44" x14ac:dyDescent="0.2">
      <c r="A1098">
        <f>ROW(Source!A674)</f>
        <v>674</v>
      </c>
      <c r="B1098">
        <v>448998997</v>
      </c>
      <c r="C1098">
        <v>448998991</v>
      </c>
      <c r="D1098">
        <v>327212380</v>
      </c>
      <c r="E1098">
        <v>1</v>
      </c>
      <c r="F1098">
        <v>1</v>
      </c>
      <c r="G1098">
        <v>1</v>
      </c>
      <c r="H1098">
        <v>2</v>
      </c>
      <c r="I1098" t="s">
        <v>1206</v>
      </c>
      <c r="J1098" t="s">
        <v>1207</v>
      </c>
      <c r="K1098" t="s">
        <v>1208</v>
      </c>
      <c r="L1098">
        <v>1368</v>
      </c>
      <c r="N1098">
        <v>1011</v>
      </c>
      <c r="O1098" t="s">
        <v>1100</v>
      </c>
      <c r="P1098" t="s">
        <v>1100</v>
      </c>
      <c r="Q1098">
        <v>1</v>
      </c>
      <c r="X1098">
        <v>0.01</v>
      </c>
      <c r="Y1098">
        <v>0</v>
      </c>
      <c r="Z1098">
        <v>477.92</v>
      </c>
      <c r="AA1098">
        <v>490.51</v>
      </c>
      <c r="AB1098">
        <v>0</v>
      </c>
      <c r="AC1098">
        <v>0</v>
      </c>
      <c r="AD1098">
        <v>1</v>
      </c>
      <c r="AE1098">
        <v>0</v>
      </c>
      <c r="AF1098" t="s">
        <v>772</v>
      </c>
      <c r="AG1098">
        <v>6.0000000000000001E-3</v>
      </c>
      <c r="AH1098">
        <v>2</v>
      </c>
      <c r="AI1098">
        <v>448998994</v>
      </c>
      <c r="AJ1098">
        <v>1074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</row>
    <row r="1099" spans="1:44" x14ac:dyDescent="0.2">
      <c r="A1099">
        <f>ROW(Source!A674)</f>
        <v>674</v>
      </c>
      <c r="B1099">
        <v>448998998</v>
      </c>
      <c r="C1099">
        <v>448998991</v>
      </c>
      <c r="D1099">
        <v>327097010</v>
      </c>
      <c r="E1099">
        <v>112</v>
      </c>
      <c r="F1099">
        <v>1</v>
      </c>
      <c r="G1099">
        <v>1</v>
      </c>
      <c r="H1099">
        <v>3</v>
      </c>
      <c r="I1099" t="s">
        <v>633</v>
      </c>
      <c r="J1099" t="s">
        <v>3</v>
      </c>
      <c r="K1099" t="s">
        <v>634</v>
      </c>
      <c r="L1099">
        <v>3277935</v>
      </c>
      <c r="N1099">
        <v>1013</v>
      </c>
      <c r="O1099" t="s">
        <v>635</v>
      </c>
      <c r="P1099" t="s">
        <v>635</v>
      </c>
      <c r="Q1099">
        <v>1</v>
      </c>
      <c r="X1099">
        <v>2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 t="s">
        <v>135</v>
      </c>
      <c r="AG1099">
        <v>0</v>
      </c>
      <c r="AH1099">
        <v>3</v>
      </c>
      <c r="AI1099">
        <v>-1</v>
      </c>
      <c r="AJ1099" t="s">
        <v>3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</row>
    <row r="1100" spans="1:44" x14ac:dyDescent="0.2">
      <c r="A1100">
        <f>ROW(Source!A675)</f>
        <v>675</v>
      </c>
      <c r="B1100">
        <v>448999003</v>
      </c>
      <c r="C1100">
        <v>448998999</v>
      </c>
      <c r="D1100">
        <v>327091163</v>
      </c>
      <c r="E1100">
        <v>112</v>
      </c>
      <c r="F1100">
        <v>1</v>
      </c>
      <c r="G1100">
        <v>1</v>
      </c>
      <c r="H1100">
        <v>1</v>
      </c>
      <c r="I1100" t="s">
        <v>1359</v>
      </c>
      <c r="J1100" t="s">
        <v>3</v>
      </c>
      <c r="K1100" t="s">
        <v>1455</v>
      </c>
      <c r="L1100">
        <v>1191</v>
      </c>
      <c r="N1100">
        <v>1013</v>
      </c>
      <c r="O1100" t="s">
        <v>1203</v>
      </c>
      <c r="P1100" t="s">
        <v>1203</v>
      </c>
      <c r="Q1100">
        <v>1</v>
      </c>
      <c r="X1100">
        <v>1.03</v>
      </c>
      <c r="Y1100">
        <v>0</v>
      </c>
      <c r="Z1100">
        <v>0</v>
      </c>
      <c r="AA1100">
        <v>0</v>
      </c>
      <c r="AB1100">
        <v>441.09</v>
      </c>
      <c r="AC1100">
        <v>0</v>
      </c>
      <c r="AD1100">
        <v>1</v>
      </c>
      <c r="AE1100">
        <v>1</v>
      </c>
      <c r="AF1100" t="s">
        <v>321</v>
      </c>
      <c r="AG1100">
        <v>0.309</v>
      </c>
      <c r="AH1100">
        <v>2</v>
      </c>
      <c r="AI1100">
        <v>448999000</v>
      </c>
      <c r="AJ1100">
        <v>1075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</row>
    <row r="1101" spans="1:44" x14ac:dyDescent="0.2">
      <c r="A1101">
        <f>ROW(Source!A675)</f>
        <v>675</v>
      </c>
      <c r="B1101">
        <v>448999004</v>
      </c>
      <c r="C1101">
        <v>448998999</v>
      </c>
      <c r="D1101">
        <v>327091406</v>
      </c>
      <c r="E1101">
        <v>112</v>
      </c>
      <c r="F1101">
        <v>1</v>
      </c>
      <c r="G1101">
        <v>1</v>
      </c>
      <c r="H1101">
        <v>1</v>
      </c>
      <c r="I1101" t="s">
        <v>1204</v>
      </c>
      <c r="J1101" t="s">
        <v>3</v>
      </c>
      <c r="K1101" t="s">
        <v>1205</v>
      </c>
      <c r="L1101">
        <v>1191</v>
      </c>
      <c r="N1101">
        <v>1013</v>
      </c>
      <c r="O1101" t="s">
        <v>1203</v>
      </c>
      <c r="P1101" t="s">
        <v>1203</v>
      </c>
      <c r="Q1101">
        <v>1</v>
      </c>
      <c r="X1101">
        <v>0.01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1</v>
      </c>
      <c r="AE1101">
        <v>2</v>
      </c>
      <c r="AF1101" t="s">
        <v>321</v>
      </c>
      <c r="AG1101">
        <v>3.0000000000000001E-3</v>
      </c>
      <c r="AH1101">
        <v>2</v>
      </c>
      <c r="AI1101">
        <v>448999001</v>
      </c>
      <c r="AJ1101">
        <v>1076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</row>
    <row r="1102" spans="1:44" x14ac:dyDescent="0.2">
      <c r="A1102">
        <f>ROW(Source!A675)</f>
        <v>675</v>
      </c>
      <c r="B1102">
        <v>448999005</v>
      </c>
      <c r="C1102">
        <v>448998999</v>
      </c>
      <c r="D1102">
        <v>327212380</v>
      </c>
      <c r="E1102">
        <v>1</v>
      </c>
      <c r="F1102">
        <v>1</v>
      </c>
      <c r="G1102">
        <v>1</v>
      </c>
      <c r="H1102">
        <v>2</v>
      </c>
      <c r="I1102" t="s">
        <v>1206</v>
      </c>
      <c r="J1102" t="s">
        <v>1207</v>
      </c>
      <c r="K1102" t="s">
        <v>1208</v>
      </c>
      <c r="L1102">
        <v>1368</v>
      </c>
      <c r="N1102">
        <v>1011</v>
      </c>
      <c r="O1102" t="s">
        <v>1100</v>
      </c>
      <c r="P1102" t="s">
        <v>1100</v>
      </c>
      <c r="Q1102">
        <v>1</v>
      </c>
      <c r="X1102">
        <v>0.01</v>
      </c>
      <c r="Y1102">
        <v>0</v>
      </c>
      <c r="Z1102">
        <v>477.92</v>
      </c>
      <c r="AA1102">
        <v>490.51</v>
      </c>
      <c r="AB1102">
        <v>0</v>
      </c>
      <c r="AC1102">
        <v>0</v>
      </c>
      <c r="AD1102">
        <v>1</v>
      </c>
      <c r="AE1102">
        <v>0</v>
      </c>
      <c r="AF1102" t="s">
        <v>321</v>
      </c>
      <c r="AG1102">
        <v>3.0000000000000001E-3</v>
      </c>
      <c r="AH1102">
        <v>2</v>
      </c>
      <c r="AI1102">
        <v>448999002</v>
      </c>
      <c r="AJ1102">
        <v>1077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</row>
    <row r="1103" spans="1:44" x14ac:dyDescent="0.2">
      <c r="A1103">
        <f>ROW(Source!A675)</f>
        <v>675</v>
      </c>
      <c r="B1103">
        <v>448999006</v>
      </c>
      <c r="C1103">
        <v>448998999</v>
      </c>
      <c r="D1103">
        <v>327097010</v>
      </c>
      <c r="E1103">
        <v>112</v>
      </c>
      <c r="F1103">
        <v>1</v>
      </c>
      <c r="G1103">
        <v>1</v>
      </c>
      <c r="H1103">
        <v>3</v>
      </c>
      <c r="I1103" t="s">
        <v>633</v>
      </c>
      <c r="J1103" t="s">
        <v>3</v>
      </c>
      <c r="K1103" t="s">
        <v>634</v>
      </c>
      <c r="L1103">
        <v>3277935</v>
      </c>
      <c r="N1103">
        <v>1013</v>
      </c>
      <c r="O1103" t="s">
        <v>635</v>
      </c>
      <c r="P1103" t="s">
        <v>635</v>
      </c>
      <c r="Q1103">
        <v>1</v>
      </c>
      <c r="X1103">
        <v>2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 t="s">
        <v>135</v>
      </c>
      <c r="AG1103">
        <v>0</v>
      </c>
      <c r="AH1103">
        <v>3</v>
      </c>
      <c r="AI1103">
        <v>-1</v>
      </c>
      <c r="AJ1103" t="s">
        <v>3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</row>
    <row r="1104" spans="1:44" x14ac:dyDescent="0.2">
      <c r="A1104">
        <f>ROW(Source!A676)</f>
        <v>676</v>
      </c>
      <c r="B1104">
        <v>448999011</v>
      </c>
      <c r="C1104">
        <v>448999007</v>
      </c>
      <c r="D1104">
        <v>327091163</v>
      </c>
      <c r="E1104">
        <v>112</v>
      </c>
      <c r="F1104">
        <v>1</v>
      </c>
      <c r="G1104">
        <v>1</v>
      </c>
      <c r="H1104">
        <v>1</v>
      </c>
      <c r="I1104" t="s">
        <v>1359</v>
      </c>
      <c r="J1104" t="s">
        <v>3</v>
      </c>
      <c r="K1104" t="s">
        <v>1455</v>
      </c>
      <c r="L1104">
        <v>1191</v>
      </c>
      <c r="N1104">
        <v>1013</v>
      </c>
      <c r="O1104" t="s">
        <v>1203</v>
      </c>
      <c r="P1104" t="s">
        <v>1203</v>
      </c>
      <c r="Q1104">
        <v>1</v>
      </c>
      <c r="X1104">
        <v>1.03</v>
      </c>
      <c r="Y1104">
        <v>0</v>
      </c>
      <c r="Z1104">
        <v>0</v>
      </c>
      <c r="AA1104">
        <v>0</v>
      </c>
      <c r="AB1104">
        <v>441.09</v>
      </c>
      <c r="AC1104">
        <v>0</v>
      </c>
      <c r="AD1104">
        <v>1</v>
      </c>
      <c r="AE1104">
        <v>1</v>
      </c>
      <c r="AF1104" t="s">
        <v>3</v>
      </c>
      <c r="AG1104">
        <v>1.03</v>
      </c>
      <c r="AH1104">
        <v>2</v>
      </c>
      <c r="AI1104">
        <v>448999008</v>
      </c>
      <c r="AJ1104">
        <v>1078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</row>
    <row r="1105" spans="1:44" x14ac:dyDescent="0.2">
      <c r="A1105">
        <f>ROW(Source!A676)</f>
        <v>676</v>
      </c>
      <c r="B1105">
        <v>448999012</v>
      </c>
      <c r="C1105">
        <v>448999007</v>
      </c>
      <c r="D1105">
        <v>327091406</v>
      </c>
      <c r="E1105">
        <v>112</v>
      </c>
      <c r="F1105">
        <v>1</v>
      </c>
      <c r="G1105">
        <v>1</v>
      </c>
      <c r="H1105">
        <v>1</v>
      </c>
      <c r="I1105" t="s">
        <v>1204</v>
      </c>
      <c r="J1105" t="s">
        <v>3</v>
      </c>
      <c r="K1105" t="s">
        <v>1205</v>
      </c>
      <c r="L1105">
        <v>1191</v>
      </c>
      <c r="N1105">
        <v>1013</v>
      </c>
      <c r="O1105" t="s">
        <v>1203</v>
      </c>
      <c r="P1105" t="s">
        <v>1203</v>
      </c>
      <c r="Q1105">
        <v>1</v>
      </c>
      <c r="X1105">
        <v>0.01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1</v>
      </c>
      <c r="AE1105">
        <v>2</v>
      </c>
      <c r="AF1105" t="s">
        <v>3</v>
      </c>
      <c r="AG1105">
        <v>0.01</v>
      </c>
      <c r="AH1105">
        <v>2</v>
      </c>
      <c r="AI1105">
        <v>448999009</v>
      </c>
      <c r="AJ1105">
        <v>1079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</row>
    <row r="1106" spans="1:44" x14ac:dyDescent="0.2">
      <c r="A1106">
        <f>ROW(Source!A676)</f>
        <v>676</v>
      </c>
      <c r="B1106">
        <v>448999013</v>
      </c>
      <c r="C1106">
        <v>448999007</v>
      </c>
      <c r="D1106">
        <v>327212380</v>
      </c>
      <c r="E1106">
        <v>1</v>
      </c>
      <c r="F1106">
        <v>1</v>
      </c>
      <c r="G1106">
        <v>1</v>
      </c>
      <c r="H1106">
        <v>2</v>
      </c>
      <c r="I1106" t="s">
        <v>1206</v>
      </c>
      <c r="J1106" t="s">
        <v>1207</v>
      </c>
      <c r="K1106" t="s">
        <v>1208</v>
      </c>
      <c r="L1106">
        <v>1368</v>
      </c>
      <c r="N1106">
        <v>1011</v>
      </c>
      <c r="O1106" t="s">
        <v>1100</v>
      </c>
      <c r="P1106" t="s">
        <v>1100</v>
      </c>
      <c r="Q1106">
        <v>1</v>
      </c>
      <c r="X1106">
        <v>0.01</v>
      </c>
      <c r="Y1106">
        <v>0</v>
      </c>
      <c r="Z1106">
        <v>477.92</v>
      </c>
      <c r="AA1106">
        <v>490.51</v>
      </c>
      <c r="AB1106">
        <v>0</v>
      </c>
      <c r="AC1106">
        <v>0</v>
      </c>
      <c r="AD1106">
        <v>1</v>
      </c>
      <c r="AE1106">
        <v>0</v>
      </c>
      <c r="AF1106" t="s">
        <v>3</v>
      </c>
      <c r="AG1106">
        <v>0.01</v>
      </c>
      <c r="AH1106">
        <v>2</v>
      </c>
      <c r="AI1106">
        <v>448999010</v>
      </c>
      <c r="AJ1106">
        <v>1080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</row>
    <row r="1107" spans="1:44" x14ac:dyDescent="0.2">
      <c r="A1107">
        <f>ROW(Source!A676)</f>
        <v>676</v>
      </c>
      <c r="B1107">
        <v>448999014</v>
      </c>
      <c r="C1107">
        <v>448999007</v>
      </c>
      <c r="D1107">
        <v>327097010</v>
      </c>
      <c r="E1107">
        <v>112</v>
      </c>
      <c r="F1107">
        <v>1</v>
      </c>
      <c r="G1107">
        <v>1</v>
      </c>
      <c r="H1107">
        <v>3</v>
      </c>
      <c r="I1107" t="s">
        <v>633</v>
      </c>
      <c r="J1107" t="s">
        <v>3</v>
      </c>
      <c r="K1107" t="s">
        <v>634</v>
      </c>
      <c r="L1107">
        <v>3277935</v>
      </c>
      <c r="N1107">
        <v>1013</v>
      </c>
      <c r="O1107" t="s">
        <v>635</v>
      </c>
      <c r="P1107" t="s">
        <v>635</v>
      </c>
      <c r="Q1107">
        <v>1</v>
      </c>
      <c r="X1107">
        <v>2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 t="s">
        <v>135</v>
      </c>
      <c r="AG1107">
        <v>0</v>
      </c>
      <c r="AH1107">
        <v>3</v>
      </c>
      <c r="AI1107">
        <v>-1</v>
      </c>
      <c r="AJ1107" t="s">
        <v>3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</row>
    <row r="1108" spans="1:44" x14ac:dyDescent="0.2">
      <c r="A1108">
        <f>ROW(Source!A677)</f>
        <v>677</v>
      </c>
      <c r="B1108">
        <v>448999022</v>
      </c>
      <c r="C1108">
        <v>448999015</v>
      </c>
      <c r="D1108">
        <v>277560305</v>
      </c>
      <c r="E1108">
        <v>109</v>
      </c>
      <c r="F1108">
        <v>1</v>
      </c>
      <c r="G1108">
        <v>1</v>
      </c>
      <c r="H1108">
        <v>1</v>
      </c>
      <c r="I1108" t="s">
        <v>1493</v>
      </c>
      <c r="J1108" t="s">
        <v>3</v>
      </c>
      <c r="K1108" t="s">
        <v>1592</v>
      </c>
      <c r="L1108">
        <v>1191</v>
      </c>
      <c r="N1108">
        <v>1013</v>
      </c>
      <c r="O1108" t="s">
        <v>1203</v>
      </c>
      <c r="P1108" t="s">
        <v>1203</v>
      </c>
      <c r="Q1108">
        <v>1</v>
      </c>
      <c r="X1108">
        <v>6.2</v>
      </c>
      <c r="Y1108">
        <v>0</v>
      </c>
      <c r="Z1108">
        <v>0</v>
      </c>
      <c r="AA1108">
        <v>0</v>
      </c>
      <c r="AB1108">
        <v>490.51</v>
      </c>
      <c r="AC1108">
        <v>0</v>
      </c>
      <c r="AD1108">
        <v>1</v>
      </c>
      <c r="AE1108">
        <v>1</v>
      </c>
      <c r="AF1108" t="s">
        <v>321</v>
      </c>
      <c r="AG1108">
        <v>1.8599999999999999</v>
      </c>
      <c r="AH1108">
        <v>2</v>
      </c>
      <c r="AI1108">
        <v>448999016</v>
      </c>
      <c r="AJ1108">
        <v>1081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</row>
    <row r="1109" spans="1:44" x14ac:dyDescent="0.2">
      <c r="A1109">
        <f>ROW(Source!A677)</f>
        <v>677</v>
      </c>
      <c r="B1109">
        <v>448999023</v>
      </c>
      <c r="C1109">
        <v>448999015</v>
      </c>
      <c r="D1109">
        <v>277560491</v>
      </c>
      <c r="E1109">
        <v>109</v>
      </c>
      <c r="F1109">
        <v>1</v>
      </c>
      <c r="G1109">
        <v>1</v>
      </c>
      <c r="H1109">
        <v>1</v>
      </c>
      <c r="I1109" t="s">
        <v>1204</v>
      </c>
      <c r="J1109" t="s">
        <v>3</v>
      </c>
      <c r="K1109" t="s">
        <v>1205</v>
      </c>
      <c r="L1109">
        <v>1191</v>
      </c>
      <c r="N1109">
        <v>1013</v>
      </c>
      <c r="O1109" t="s">
        <v>1203</v>
      </c>
      <c r="P1109" t="s">
        <v>1203</v>
      </c>
      <c r="Q1109">
        <v>1</v>
      </c>
      <c r="X1109">
        <v>0.25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1</v>
      </c>
      <c r="AE1109">
        <v>2</v>
      </c>
      <c r="AF1109" t="s">
        <v>321</v>
      </c>
      <c r="AG1109">
        <v>7.4999999999999997E-2</v>
      </c>
      <c r="AH1109">
        <v>2</v>
      </c>
      <c r="AI1109">
        <v>448999017</v>
      </c>
      <c r="AJ1109">
        <v>1082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</row>
    <row r="1110" spans="1:44" x14ac:dyDescent="0.2">
      <c r="A1110">
        <f>ROW(Source!A677)</f>
        <v>677</v>
      </c>
      <c r="B1110">
        <v>448999024</v>
      </c>
      <c r="C1110">
        <v>448999015</v>
      </c>
      <c r="D1110">
        <v>277944840</v>
      </c>
      <c r="E1110">
        <v>1</v>
      </c>
      <c r="F1110">
        <v>1</v>
      </c>
      <c r="G1110">
        <v>1</v>
      </c>
      <c r="H1110">
        <v>2</v>
      </c>
      <c r="I1110" t="s">
        <v>1364</v>
      </c>
      <c r="J1110" t="s">
        <v>1365</v>
      </c>
      <c r="K1110" t="s">
        <v>1366</v>
      </c>
      <c r="L1110">
        <v>1368</v>
      </c>
      <c r="N1110">
        <v>1011</v>
      </c>
      <c r="O1110" t="s">
        <v>1100</v>
      </c>
      <c r="P1110" t="s">
        <v>1100</v>
      </c>
      <c r="Q1110">
        <v>1</v>
      </c>
      <c r="X1110">
        <v>0.25</v>
      </c>
      <c r="Y1110">
        <v>0</v>
      </c>
      <c r="Z1110">
        <v>1558.39</v>
      </c>
      <c r="AA1110">
        <v>563.72</v>
      </c>
      <c r="AB1110">
        <v>0</v>
      </c>
      <c r="AC1110">
        <v>0</v>
      </c>
      <c r="AD1110">
        <v>1</v>
      </c>
      <c r="AE1110">
        <v>0</v>
      </c>
      <c r="AF1110" t="s">
        <v>321</v>
      </c>
      <c r="AG1110">
        <v>7.4999999999999997E-2</v>
      </c>
      <c r="AH1110">
        <v>2</v>
      </c>
      <c r="AI1110">
        <v>448999018</v>
      </c>
      <c r="AJ1110">
        <v>1083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</row>
    <row r="1111" spans="1:44" x14ac:dyDescent="0.2">
      <c r="A1111">
        <f>ROW(Source!A677)</f>
        <v>677</v>
      </c>
      <c r="B1111">
        <v>448999025</v>
      </c>
      <c r="C1111">
        <v>448999015</v>
      </c>
      <c r="D1111">
        <v>277868351</v>
      </c>
      <c r="E1111">
        <v>1</v>
      </c>
      <c r="F1111">
        <v>1</v>
      </c>
      <c r="G1111">
        <v>1</v>
      </c>
      <c r="H1111">
        <v>3</v>
      </c>
      <c r="I1111" t="s">
        <v>1813</v>
      </c>
      <c r="J1111" t="s">
        <v>1814</v>
      </c>
      <c r="K1111" t="s">
        <v>1815</v>
      </c>
      <c r="L1111">
        <v>1348</v>
      </c>
      <c r="N1111">
        <v>1009</v>
      </c>
      <c r="O1111" t="s">
        <v>83</v>
      </c>
      <c r="P1111" t="s">
        <v>83</v>
      </c>
      <c r="Q1111">
        <v>1000</v>
      </c>
      <c r="X1111">
        <v>1.1000000000000001E-3</v>
      </c>
      <c r="Y1111">
        <v>99190.96</v>
      </c>
      <c r="Z1111">
        <v>0</v>
      </c>
      <c r="AA1111">
        <v>0</v>
      </c>
      <c r="AB1111">
        <v>0</v>
      </c>
      <c r="AC1111">
        <v>0</v>
      </c>
      <c r="AD1111">
        <v>1</v>
      </c>
      <c r="AE1111">
        <v>0</v>
      </c>
      <c r="AF1111" t="s">
        <v>135</v>
      </c>
      <c r="AG1111">
        <v>0</v>
      </c>
      <c r="AH1111">
        <v>2</v>
      </c>
      <c r="AI1111">
        <v>448999019</v>
      </c>
      <c r="AJ1111">
        <v>1084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</row>
    <row r="1112" spans="1:44" x14ac:dyDescent="0.2">
      <c r="A1112">
        <f>ROW(Source!A677)</f>
        <v>677</v>
      </c>
      <c r="B1112">
        <v>448999026</v>
      </c>
      <c r="C1112">
        <v>448999015</v>
      </c>
      <c r="D1112">
        <v>277881812</v>
      </c>
      <c r="E1112">
        <v>1</v>
      </c>
      <c r="F1112">
        <v>1</v>
      </c>
      <c r="G1112">
        <v>1</v>
      </c>
      <c r="H1112">
        <v>3</v>
      </c>
      <c r="I1112" t="s">
        <v>1661</v>
      </c>
      <c r="J1112" t="s">
        <v>1662</v>
      </c>
      <c r="K1112" t="s">
        <v>1663</v>
      </c>
      <c r="L1112">
        <v>1346</v>
      </c>
      <c r="N1112">
        <v>1009</v>
      </c>
      <c r="O1112" t="s">
        <v>441</v>
      </c>
      <c r="P1112" t="s">
        <v>441</v>
      </c>
      <c r="Q1112">
        <v>1</v>
      </c>
      <c r="X1112">
        <v>3.0000000000000001E-3</v>
      </c>
      <c r="Y1112">
        <v>899.56</v>
      </c>
      <c r="Z1112">
        <v>0</v>
      </c>
      <c r="AA1112">
        <v>0</v>
      </c>
      <c r="AB1112">
        <v>0</v>
      </c>
      <c r="AC1112">
        <v>0</v>
      </c>
      <c r="AD1112">
        <v>1</v>
      </c>
      <c r="AE1112">
        <v>0</v>
      </c>
      <c r="AF1112" t="s">
        <v>135</v>
      </c>
      <c r="AG1112">
        <v>0</v>
      </c>
      <c r="AH1112">
        <v>2</v>
      </c>
      <c r="AI1112">
        <v>448999020</v>
      </c>
      <c r="AJ1112">
        <v>1085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</row>
    <row r="1113" spans="1:44" x14ac:dyDescent="0.2">
      <c r="A1113">
        <f>ROW(Source!A677)</f>
        <v>677</v>
      </c>
      <c r="B1113">
        <v>448999027</v>
      </c>
      <c r="C1113">
        <v>448999015</v>
      </c>
      <c r="D1113">
        <v>277922291</v>
      </c>
      <c r="E1113">
        <v>1</v>
      </c>
      <c r="F1113">
        <v>1</v>
      </c>
      <c r="G1113">
        <v>1</v>
      </c>
      <c r="H1113">
        <v>3</v>
      </c>
      <c r="I1113" t="s">
        <v>1816</v>
      </c>
      <c r="J1113" t="s">
        <v>1817</v>
      </c>
      <c r="K1113" t="s">
        <v>1818</v>
      </c>
      <c r="L1113">
        <v>1477</v>
      </c>
      <c r="N1113">
        <v>1013</v>
      </c>
      <c r="O1113" t="s">
        <v>1667</v>
      </c>
      <c r="P1113" t="s">
        <v>1668</v>
      </c>
      <c r="Q1113">
        <v>1</v>
      </c>
      <c r="X1113">
        <v>6.9999999999999999E-4</v>
      </c>
      <c r="Y1113">
        <v>52187.89</v>
      </c>
      <c r="Z1113">
        <v>0</v>
      </c>
      <c r="AA1113">
        <v>0</v>
      </c>
      <c r="AB1113">
        <v>0</v>
      </c>
      <c r="AC1113">
        <v>0</v>
      </c>
      <c r="AD1113">
        <v>1</v>
      </c>
      <c r="AE1113">
        <v>0</v>
      </c>
      <c r="AF1113" t="s">
        <v>135</v>
      </c>
      <c r="AG1113">
        <v>0</v>
      </c>
      <c r="AH1113">
        <v>2</v>
      </c>
      <c r="AI1113">
        <v>448999021</v>
      </c>
      <c r="AJ1113">
        <v>1086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</row>
    <row r="1114" spans="1:44" x14ac:dyDescent="0.2">
      <c r="A1114">
        <f>ROW(Source!A677)</f>
        <v>677</v>
      </c>
      <c r="B1114">
        <v>448999028</v>
      </c>
      <c r="C1114">
        <v>448999015</v>
      </c>
      <c r="D1114">
        <v>277566433</v>
      </c>
      <c r="E1114">
        <v>109</v>
      </c>
      <c r="F1114">
        <v>1</v>
      </c>
      <c r="G1114">
        <v>1</v>
      </c>
      <c r="H1114">
        <v>3</v>
      </c>
      <c r="I1114" t="s">
        <v>633</v>
      </c>
      <c r="J1114" t="s">
        <v>3</v>
      </c>
      <c r="K1114" t="s">
        <v>634</v>
      </c>
      <c r="L1114">
        <v>3277935</v>
      </c>
      <c r="N1114">
        <v>1013</v>
      </c>
      <c r="O1114" t="s">
        <v>635</v>
      </c>
      <c r="P1114" t="s">
        <v>635</v>
      </c>
      <c r="Q1114">
        <v>1</v>
      </c>
      <c r="X1114">
        <v>2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 t="s">
        <v>135</v>
      </c>
      <c r="AG1114">
        <v>0</v>
      </c>
      <c r="AH1114">
        <v>3</v>
      </c>
      <c r="AI1114">
        <v>-1</v>
      </c>
      <c r="AJ1114" t="s">
        <v>3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</row>
    <row r="1115" spans="1:44" x14ac:dyDescent="0.2">
      <c r="A1115">
        <f>ROW(Source!A678)</f>
        <v>678</v>
      </c>
      <c r="B1115">
        <v>448999037</v>
      </c>
      <c r="C1115">
        <v>448999029</v>
      </c>
      <c r="D1115">
        <v>277560305</v>
      </c>
      <c r="E1115">
        <v>109</v>
      </c>
      <c r="F1115">
        <v>1</v>
      </c>
      <c r="G1115">
        <v>1</v>
      </c>
      <c r="H1115">
        <v>1</v>
      </c>
      <c r="I1115" t="s">
        <v>1493</v>
      </c>
      <c r="J1115" t="s">
        <v>3</v>
      </c>
      <c r="K1115" t="s">
        <v>1592</v>
      </c>
      <c r="L1115">
        <v>1191</v>
      </c>
      <c r="N1115">
        <v>1013</v>
      </c>
      <c r="O1115" t="s">
        <v>1203</v>
      </c>
      <c r="P1115" t="s">
        <v>1203</v>
      </c>
      <c r="Q1115">
        <v>1</v>
      </c>
      <c r="X1115">
        <v>6.2</v>
      </c>
      <c r="Y1115">
        <v>0</v>
      </c>
      <c r="Z1115">
        <v>0</v>
      </c>
      <c r="AA1115">
        <v>0</v>
      </c>
      <c r="AB1115">
        <v>490.51</v>
      </c>
      <c r="AC1115">
        <v>0</v>
      </c>
      <c r="AD1115">
        <v>1</v>
      </c>
      <c r="AE1115">
        <v>1</v>
      </c>
      <c r="AF1115" t="s">
        <v>321</v>
      </c>
      <c r="AG1115">
        <v>1.8599999999999999</v>
      </c>
      <c r="AH1115">
        <v>2</v>
      </c>
      <c r="AI1115">
        <v>448999030</v>
      </c>
      <c r="AJ1115">
        <v>1087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</row>
    <row r="1116" spans="1:44" x14ac:dyDescent="0.2">
      <c r="A1116">
        <f>ROW(Source!A678)</f>
        <v>678</v>
      </c>
      <c r="B1116">
        <v>448999038</v>
      </c>
      <c r="C1116">
        <v>448999029</v>
      </c>
      <c r="D1116">
        <v>277560491</v>
      </c>
      <c r="E1116">
        <v>109</v>
      </c>
      <c r="F1116">
        <v>1</v>
      </c>
      <c r="G1116">
        <v>1</v>
      </c>
      <c r="H1116">
        <v>1</v>
      </c>
      <c r="I1116" t="s">
        <v>1204</v>
      </c>
      <c r="J1116" t="s">
        <v>3</v>
      </c>
      <c r="K1116" t="s">
        <v>1205</v>
      </c>
      <c r="L1116">
        <v>1191</v>
      </c>
      <c r="N1116">
        <v>1013</v>
      </c>
      <c r="O1116" t="s">
        <v>1203</v>
      </c>
      <c r="P1116" t="s">
        <v>1203</v>
      </c>
      <c r="Q1116">
        <v>1</v>
      </c>
      <c r="X1116">
        <v>0.25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1</v>
      </c>
      <c r="AE1116">
        <v>2</v>
      </c>
      <c r="AF1116" t="s">
        <v>321</v>
      </c>
      <c r="AG1116">
        <v>7.4999999999999997E-2</v>
      </c>
      <c r="AH1116">
        <v>2</v>
      </c>
      <c r="AI1116">
        <v>448999031</v>
      </c>
      <c r="AJ1116">
        <v>1088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</row>
    <row r="1117" spans="1:44" x14ac:dyDescent="0.2">
      <c r="A1117">
        <f>ROW(Source!A678)</f>
        <v>678</v>
      </c>
      <c r="B1117">
        <v>448999039</v>
      </c>
      <c r="C1117">
        <v>448999029</v>
      </c>
      <c r="D1117">
        <v>277944840</v>
      </c>
      <c r="E1117">
        <v>1</v>
      </c>
      <c r="F1117">
        <v>1</v>
      </c>
      <c r="G1117">
        <v>1</v>
      </c>
      <c r="H1117">
        <v>2</v>
      </c>
      <c r="I1117" t="s">
        <v>1364</v>
      </c>
      <c r="J1117" t="s">
        <v>1365</v>
      </c>
      <c r="K1117" t="s">
        <v>1366</v>
      </c>
      <c r="L1117">
        <v>1368</v>
      </c>
      <c r="N1117">
        <v>1011</v>
      </c>
      <c r="O1117" t="s">
        <v>1100</v>
      </c>
      <c r="P1117" t="s">
        <v>1100</v>
      </c>
      <c r="Q1117">
        <v>1</v>
      </c>
      <c r="X1117">
        <v>0.25</v>
      </c>
      <c r="Y1117">
        <v>0</v>
      </c>
      <c r="Z1117">
        <v>1558.39</v>
      </c>
      <c r="AA1117">
        <v>563.72</v>
      </c>
      <c r="AB1117">
        <v>0</v>
      </c>
      <c r="AC1117">
        <v>0</v>
      </c>
      <c r="AD1117">
        <v>1</v>
      </c>
      <c r="AE1117">
        <v>0</v>
      </c>
      <c r="AF1117" t="s">
        <v>321</v>
      </c>
      <c r="AG1117">
        <v>7.4999999999999997E-2</v>
      </c>
      <c r="AH1117">
        <v>2</v>
      </c>
      <c r="AI1117">
        <v>448999032</v>
      </c>
      <c r="AJ1117">
        <v>1089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</row>
    <row r="1118" spans="1:44" x14ac:dyDescent="0.2">
      <c r="A1118">
        <f>ROW(Source!A678)</f>
        <v>678</v>
      </c>
      <c r="B1118">
        <v>448999040</v>
      </c>
      <c r="C1118">
        <v>448999029</v>
      </c>
      <c r="D1118">
        <v>277868351</v>
      </c>
      <c r="E1118">
        <v>1</v>
      </c>
      <c r="F1118">
        <v>1</v>
      </c>
      <c r="G1118">
        <v>1</v>
      </c>
      <c r="H1118">
        <v>3</v>
      </c>
      <c r="I1118" t="s">
        <v>1813</v>
      </c>
      <c r="J1118" t="s">
        <v>1814</v>
      </c>
      <c r="K1118" t="s">
        <v>1815</v>
      </c>
      <c r="L1118">
        <v>1348</v>
      </c>
      <c r="N1118">
        <v>1009</v>
      </c>
      <c r="O1118" t="s">
        <v>83</v>
      </c>
      <c r="P1118" t="s">
        <v>83</v>
      </c>
      <c r="Q1118">
        <v>1000</v>
      </c>
      <c r="X1118">
        <v>1.1000000000000001E-3</v>
      </c>
      <c r="Y1118">
        <v>99190.96</v>
      </c>
      <c r="Z1118">
        <v>0</v>
      </c>
      <c r="AA1118">
        <v>0</v>
      </c>
      <c r="AB1118">
        <v>0</v>
      </c>
      <c r="AC1118">
        <v>0</v>
      </c>
      <c r="AD1118">
        <v>1</v>
      </c>
      <c r="AE1118">
        <v>0</v>
      </c>
      <c r="AF1118" t="s">
        <v>135</v>
      </c>
      <c r="AG1118">
        <v>0</v>
      </c>
      <c r="AH1118">
        <v>2</v>
      </c>
      <c r="AI1118">
        <v>448999033</v>
      </c>
      <c r="AJ1118">
        <v>1090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</row>
    <row r="1119" spans="1:44" x14ac:dyDescent="0.2">
      <c r="A1119">
        <f>ROW(Source!A678)</f>
        <v>678</v>
      </c>
      <c r="B1119">
        <v>448999041</v>
      </c>
      <c r="C1119">
        <v>448999029</v>
      </c>
      <c r="D1119">
        <v>277881812</v>
      </c>
      <c r="E1119">
        <v>1</v>
      </c>
      <c r="F1119">
        <v>1</v>
      </c>
      <c r="G1119">
        <v>1</v>
      </c>
      <c r="H1119">
        <v>3</v>
      </c>
      <c r="I1119" t="s">
        <v>1661</v>
      </c>
      <c r="J1119" t="s">
        <v>1662</v>
      </c>
      <c r="K1119" t="s">
        <v>1663</v>
      </c>
      <c r="L1119">
        <v>1346</v>
      </c>
      <c r="N1119">
        <v>1009</v>
      </c>
      <c r="O1119" t="s">
        <v>441</v>
      </c>
      <c r="P1119" t="s">
        <v>441</v>
      </c>
      <c r="Q1119">
        <v>1</v>
      </c>
      <c r="X1119">
        <v>3.0000000000000001E-3</v>
      </c>
      <c r="Y1119">
        <v>899.56</v>
      </c>
      <c r="Z1119">
        <v>0</v>
      </c>
      <c r="AA1119">
        <v>0</v>
      </c>
      <c r="AB1119">
        <v>0</v>
      </c>
      <c r="AC1119">
        <v>0</v>
      </c>
      <c r="AD1119">
        <v>1</v>
      </c>
      <c r="AE1119">
        <v>0</v>
      </c>
      <c r="AF1119" t="s">
        <v>135</v>
      </c>
      <c r="AG1119">
        <v>0</v>
      </c>
      <c r="AH1119">
        <v>2</v>
      </c>
      <c r="AI1119">
        <v>448999034</v>
      </c>
      <c r="AJ1119">
        <v>1091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</row>
    <row r="1120" spans="1:44" x14ac:dyDescent="0.2">
      <c r="A1120">
        <f>ROW(Source!A678)</f>
        <v>678</v>
      </c>
      <c r="B1120">
        <v>448999042</v>
      </c>
      <c r="C1120">
        <v>448999029</v>
      </c>
      <c r="D1120">
        <v>277922291</v>
      </c>
      <c r="E1120">
        <v>1</v>
      </c>
      <c r="F1120">
        <v>1</v>
      </c>
      <c r="G1120">
        <v>1</v>
      </c>
      <c r="H1120">
        <v>3</v>
      </c>
      <c r="I1120" t="s">
        <v>1816</v>
      </c>
      <c r="J1120" t="s">
        <v>1817</v>
      </c>
      <c r="K1120" t="s">
        <v>1818</v>
      </c>
      <c r="L1120">
        <v>1477</v>
      </c>
      <c r="N1120">
        <v>1013</v>
      </c>
      <c r="O1120" t="s">
        <v>1667</v>
      </c>
      <c r="P1120" t="s">
        <v>1668</v>
      </c>
      <c r="Q1120">
        <v>1</v>
      </c>
      <c r="X1120">
        <v>6.9999999999999999E-4</v>
      </c>
      <c r="Y1120">
        <v>52187.89</v>
      </c>
      <c r="Z1120">
        <v>0</v>
      </c>
      <c r="AA1120">
        <v>0</v>
      </c>
      <c r="AB1120">
        <v>0</v>
      </c>
      <c r="AC1120">
        <v>0</v>
      </c>
      <c r="AD1120">
        <v>1</v>
      </c>
      <c r="AE1120">
        <v>0</v>
      </c>
      <c r="AF1120" t="s">
        <v>135</v>
      </c>
      <c r="AG1120">
        <v>0</v>
      </c>
      <c r="AH1120">
        <v>2</v>
      </c>
      <c r="AI1120">
        <v>448999035</v>
      </c>
      <c r="AJ1120">
        <v>1092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</row>
    <row r="1121" spans="1:44" x14ac:dyDescent="0.2">
      <c r="A1121">
        <f>ROW(Source!A678)</f>
        <v>678</v>
      </c>
      <c r="B1121">
        <v>448999043</v>
      </c>
      <c r="C1121">
        <v>448999029</v>
      </c>
      <c r="D1121">
        <v>277566433</v>
      </c>
      <c r="E1121">
        <v>109</v>
      </c>
      <c r="F1121">
        <v>1</v>
      </c>
      <c r="G1121">
        <v>1</v>
      </c>
      <c r="H1121">
        <v>3</v>
      </c>
      <c r="I1121" t="s">
        <v>633</v>
      </c>
      <c r="J1121" t="s">
        <v>3</v>
      </c>
      <c r="K1121" t="s">
        <v>634</v>
      </c>
      <c r="L1121">
        <v>3277935</v>
      </c>
      <c r="N1121">
        <v>1013</v>
      </c>
      <c r="O1121" t="s">
        <v>635</v>
      </c>
      <c r="P1121" t="s">
        <v>635</v>
      </c>
      <c r="Q1121">
        <v>1</v>
      </c>
      <c r="X1121">
        <v>2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 t="s">
        <v>135</v>
      </c>
      <c r="AG1121">
        <v>0</v>
      </c>
      <c r="AH1121">
        <v>2</v>
      </c>
      <c r="AI1121">
        <v>448999036</v>
      </c>
      <c r="AJ1121">
        <v>1093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</row>
    <row r="1122" spans="1:44" x14ac:dyDescent="0.2">
      <c r="A1122">
        <f>ROW(Source!A680)</f>
        <v>680</v>
      </c>
      <c r="B1122">
        <v>448999053</v>
      </c>
      <c r="C1122">
        <v>448999045</v>
      </c>
      <c r="D1122">
        <v>277560305</v>
      </c>
      <c r="E1122">
        <v>109</v>
      </c>
      <c r="F1122">
        <v>1</v>
      </c>
      <c r="G1122">
        <v>1</v>
      </c>
      <c r="H1122">
        <v>1</v>
      </c>
      <c r="I1122" t="s">
        <v>1493</v>
      </c>
      <c r="J1122" t="s">
        <v>3</v>
      </c>
      <c r="K1122" t="s">
        <v>1592</v>
      </c>
      <c r="L1122">
        <v>1191</v>
      </c>
      <c r="N1122">
        <v>1013</v>
      </c>
      <c r="O1122" t="s">
        <v>1203</v>
      </c>
      <c r="P1122" t="s">
        <v>1203</v>
      </c>
      <c r="Q1122">
        <v>1</v>
      </c>
      <c r="X1122">
        <v>6.2</v>
      </c>
      <c r="Y1122">
        <v>0</v>
      </c>
      <c r="Z1122">
        <v>0</v>
      </c>
      <c r="AA1122">
        <v>0</v>
      </c>
      <c r="AB1122">
        <v>490.51</v>
      </c>
      <c r="AC1122">
        <v>0</v>
      </c>
      <c r="AD1122">
        <v>1</v>
      </c>
      <c r="AE1122">
        <v>1</v>
      </c>
      <c r="AF1122" t="s">
        <v>3</v>
      </c>
      <c r="AG1122">
        <v>6.2</v>
      </c>
      <c r="AH1122">
        <v>2</v>
      </c>
      <c r="AI1122">
        <v>448999046</v>
      </c>
      <c r="AJ1122">
        <v>1094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</row>
    <row r="1123" spans="1:44" x14ac:dyDescent="0.2">
      <c r="A1123">
        <f>ROW(Source!A680)</f>
        <v>680</v>
      </c>
      <c r="B1123">
        <v>448999054</v>
      </c>
      <c r="C1123">
        <v>448999045</v>
      </c>
      <c r="D1123">
        <v>277560491</v>
      </c>
      <c r="E1123">
        <v>109</v>
      </c>
      <c r="F1123">
        <v>1</v>
      </c>
      <c r="G1123">
        <v>1</v>
      </c>
      <c r="H1123">
        <v>1</v>
      </c>
      <c r="I1123" t="s">
        <v>1204</v>
      </c>
      <c r="J1123" t="s">
        <v>3</v>
      </c>
      <c r="K1123" t="s">
        <v>1205</v>
      </c>
      <c r="L1123">
        <v>1191</v>
      </c>
      <c r="N1123">
        <v>1013</v>
      </c>
      <c r="O1123" t="s">
        <v>1203</v>
      </c>
      <c r="P1123" t="s">
        <v>1203</v>
      </c>
      <c r="Q1123">
        <v>1</v>
      </c>
      <c r="X1123">
        <v>0.25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1</v>
      </c>
      <c r="AE1123">
        <v>2</v>
      </c>
      <c r="AF1123" t="s">
        <v>3</v>
      </c>
      <c r="AG1123">
        <v>0.25</v>
      </c>
      <c r="AH1123">
        <v>2</v>
      </c>
      <c r="AI1123">
        <v>448999047</v>
      </c>
      <c r="AJ1123">
        <v>1095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</row>
    <row r="1124" spans="1:44" x14ac:dyDescent="0.2">
      <c r="A1124">
        <f>ROW(Source!A680)</f>
        <v>680</v>
      </c>
      <c r="B1124">
        <v>448999055</v>
      </c>
      <c r="C1124">
        <v>448999045</v>
      </c>
      <c r="D1124">
        <v>277944840</v>
      </c>
      <c r="E1124">
        <v>1</v>
      </c>
      <c r="F1124">
        <v>1</v>
      </c>
      <c r="G1124">
        <v>1</v>
      </c>
      <c r="H1124">
        <v>2</v>
      </c>
      <c r="I1124" t="s">
        <v>1364</v>
      </c>
      <c r="J1124" t="s">
        <v>1365</v>
      </c>
      <c r="K1124" t="s">
        <v>1366</v>
      </c>
      <c r="L1124">
        <v>1368</v>
      </c>
      <c r="N1124">
        <v>1011</v>
      </c>
      <c r="O1124" t="s">
        <v>1100</v>
      </c>
      <c r="P1124" t="s">
        <v>1100</v>
      </c>
      <c r="Q1124">
        <v>1</v>
      </c>
      <c r="X1124">
        <v>0.25</v>
      </c>
      <c r="Y1124">
        <v>0</v>
      </c>
      <c r="Z1124">
        <v>1558.39</v>
      </c>
      <c r="AA1124">
        <v>563.72</v>
      </c>
      <c r="AB1124">
        <v>0</v>
      </c>
      <c r="AC1124">
        <v>0</v>
      </c>
      <c r="AD1124">
        <v>1</v>
      </c>
      <c r="AE1124">
        <v>0</v>
      </c>
      <c r="AF1124" t="s">
        <v>3</v>
      </c>
      <c r="AG1124">
        <v>0.25</v>
      </c>
      <c r="AH1124">
        <v>2</v>
      </c>
      <c r="AI1124">
        <v>448999048</v>
      </c>
      <c r="AJ1124">
        <v>1096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</row>
    <row r="1125" spans="1:44" x14ac:dyDescent="0.2">
      <c r="A1125">
        <f>ROW(Source!A680)</f>
        <v>680</v>
      </c>
      <c r="B1125">
        <v>448999056</v>
      </c>
      <c r="C1125">
        <v>448999045</v>
      </c>
      <c r="D1125">
        <v>277868351</v>
      </c>
      <c r="E1125">
        <v>1</v>
      </c>
      <c r="F1125">
        <v>1</v>
      </c>
      <c r="G1125">
        <v>1</v>
      </c>
      <c r="H1125">
        <v>3</v>
      </c>
      <c r="I1125" t="s">
        <v>1813</v>
      </c>
      <c r="J1125" t="s">
        <v>1814</v>
      </c>
      <c r="K1125" t="s">
        <v>1815</v>
      </c>
      <c r="L1125">
        <v>1348</v>
      </c>
      <c r="N1125">
        <v>1009</v>
      </c>
      <c r="O1125" t="s">
        <v>83</v>
      </c>
      <c r="P1125" t="s">
        <v>83</v>
      </c>
      <c r="Q1125">
        <v>1000</v>
      </c>
      <c r="X1125">
        <v>1.1000000000000001E-3</v>
      </c>
      <c r="Y1125">
        <v>99190.96</v>
      </c>
      <c r="Z1125">
        <v>0</v>
      </c>
      <c r="AA1125">
        <v>0</v>
      </c>
      <c r="AB1125">
        <v>0</v>
      </c>
      <c r="AC1125">
        <v>0</v>
      </c>
      <c r="AD1125">
        <v>1</v>
      </c>
      <c r="AE1125">
        <v>0</v>
      </c>
      <c r="AF1125" t="s">
        <v>135</v>
      </c>
      <c r="AG1125">
        <v>0</v>
      </c>
      <c r="AH1125">
        <v>2</v>
      </c>
      <c r="AI1125">
        <v>448999049</v>
      </c>
      <c r="AJ1125">
        <v>1097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</row>
    <row r="1126" spans="1:44" x14ac:dyDescent="0.2">
      <c r="A1126">
        <f>ROW(Source!A680)</f>
        <v>680</v>
      </c>
      <c r="B1126">
        <v>448999057</v>
      </c>
      <c r="C1126">
        <v>448999045</v>
      </c>
      <c r="D1126">
        <v>277881812</v>
      </c>
      <c r="E1126">
        <v>1</v>
      </c>
      <c r="F1126">
        <v>1</v>
      </c>
      <c r="G1126">
        <v>1</v>
      </c>
      <c r="H1126">
        <v>3</v>
      </c>
      <c r="I1126" t="s">
        <v>1661</v>
      </c>
      <c r="J1126" t="s">
        <v>1662</v>
      </c>
      <c r="K1126" t="s">
        <v>1663</v>
      </c>
      <c r="L1126">
        <v>1346</v>
      </c>
      <c r="N1126">
        <v>1009</v>
      </c>
      <c r="O1126" t="s">
        <v>441</v>
      </c>
      <c r="P1126" t="s">
        <v>441</v>
      </c>
      <c r="Q1126">
        <v>1</v>
      </c>
      <c r="X1126">
        <v>3.0000000000000001E-3</v>
      </c>
      <c r="Y1126">
        <v>899.56</v>
      </c>
      <c r="Z1126">
        <v>0</v>
      </c>
      <c r="AA1126">
        <v>0</v>
      </c>
      <c r="AB1126">
        <v>0</v>
      </c>
      <c r="AC1126">
        <v>0</v>
      </c>
      <c r="AD1126">
        <v>1</v>
      </c>
      <c r="AE1126">
        <v>0</v>
      </c>
      <c r="AF1126" t="s">
        <v>135</v>
      </c>
      <c r="AG1126">
        <v>0</v>
      </c>
      <c r="AH1126">
        <v>2</v>
      </c>
      <c r="AI1126">
        <v>448999050</v>
      </c>
      <c r="AJ1126">
        <v>1098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</row>
    <row r="1127" spans="1:44" x14ac:dyDescent="0.2">
      <c r="A1127">
        <f>ROW(Source!A680)</f>
        <v>680</v>
      </c>
      <c r="B1127">
        <v>448999058</v>
      </c>
      <c r="C1127">
        <v>448999045</v>
      </c>
      <c r="D1127">
        <v>277922291</v>
      </c>
      <c r="E1127">
        <v>1</v>
      </c>
      <c r="F1127">
        <v>1</v>
      </c>
      <c r="G1127">
        <v>1</v>
      </c>
      <c r="H1127">
        <v>3</v>
      </c>
      <c r="I1127" t="s">
        <v>1816</v>
      </c>
      <c r="J1127" t="s">
        <v>1817</v>
      </c>
      <c r="K1127" t="s">
        <v>1818</v>
      </c>
      <c r="L1127">
        <v>1477</v>
      </c>
      <c r="N1127">
        <v>1013</v>
      </c>
      <c r="O1127" t="s">
        <v>1667</v>
      </c>
      <c r="P1127" t="s">
        <v>1668</v>
      </c>
      <c r="Q1127">
        <v>1</v>
      </c>
      <c r="X1127">
        <v>6.9999999999999999E-4</v>
      </c>
      <c r="Y1127">
        <v>52187.89</v>
      </c>
      <c r="Z1127">
        <v>0</v>
      </c>
      <c r="AA1127">
        <v>0</v>
      </c>
      <c r="AB1127">
        <v>0</v>
      </c>
      <c r="AC1127">
        <v>0</v>
      </c>
      <c r="AD1127">
        <v>1</v>
      </c>
      <c r="AE1127">
        <v>0</v>
      </c>
      <c r="AF1127" t="s">
        <v>135</v>
      </c>
      <c r="AG1127">
        <v>0</v>
      </c>
      <c r="AH1127">
        <v>2</v>
      </c>
      <c r="AI1127">
        <v>448999051</v>
      </c>
      <c r="AJ1127">
        <v>1099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</row>
    <row r="1128" spans="1:44" x14ac:dyDescent="0.2">
      <c r="A1128">
        <f>ROW(Source!A680)</f>
        <v>680</v>
      </c>
      <c r="B1128">
        <v>448999059</v>
      </c>
      <c r="C1128">
        <v>448999045</v>
      </c>
      <c r="D1128">
        <v>277566433</v>
      </c>
      <c r="E1128">
        <v>109</v>
      </c>
      <c r="F1128">
        <v>1</v>
      </c>
      <c r="G1128">
        <v>1</v>
      </c>
      <c r="H1128">
        <v>3</v>
      </c>
      <c r="I1128" t="s">
        <v>633</v>
      </c>
      <c r="J1128" t="s">
        <v>3</v>
      </c>
      <c r="K1128" t="s">
        <v>634</v>
      </c>
      <c r="L1128">
        <v>3277935</v>
      </c>
      <c r="N1128">
        <v>1013</v>
      </c>
      <c r="O1128" t="s">
        <v>635</v>
      </c>
      <c r="P1128" t="s">
        <v>635</v>
      </c>
      <c r="Q1128">
        <v>1</v>
      </c>
      <c r="X1128">
        <v>2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 t="s">
        <v>135</v>
      </c>
      <c r="AG1128">
        <v>0</v>
      </c>
      <c r="AH1128">
        <v>2</v>
      </c>
      <c r="AI1128">
        <v>448999052</v>
      </c>
      <c r="AJ1128">
        <v>1100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</row>
    <row r="1129" spans="1:44" x14ac:dyDescent="0.2">
      <c r="A1129">
        <f>ROW(Source!A682)</f>
        <v>682</v>
      </c>
      <c r="B1129">
        <v>448999067</v>
      </c>
      <c r="C1129">
        <v>448999061</v>
      </c>
      <c r="D1129">
        <v>327091163</v>
      </c>
      <c r="E1129">
        <v>112</v>
      </c>
      <c r="F1129">
        <v>1</v>
      </c>
      <c r="G1129">
        <v>1</v>
      </c>
      <c r="H1129">
        <v>1</v>
      </c>
      <c r="I1129" t="s">
        <v>1359</v>
      </c>
      <c r="J1129" t="s">
        <v>3</v>
      </c>
      <c r="K1129" t="s">
        <v>1455</v>
      </c>
      <c r="L1129">
        <v>1191</v>
      </c>
      <c r="N1129">
        <v>1013</v>
      </c>
      <c r="O1129" t="s">
        <v>1203</v>
      </c>
      <c r="P1129" t="s">
        <v>1203</v>
      </c>
      <c r="Q1129">
        <v>1</v>
      </c>
      <c r="X1129">
        <v>4.12</v>
      </c>
      <c r="Y1129">
        <v>0</v>
      </c>
      <c r="Z1129">
        <v>0</v>
      </c>
      <c r="AA1129">
        <v>0</v>
      </c>
      <c r="AB1129">
        <v>441.09</v>
      </c>
      <c r="AC1129">
        <v>0</v>
      </c>
      <c r="AD1129">
        <v>1</v>
      </c>
      <c r="AE1129">
        <v>1</v>
      </c>
      <c r="AF1129" t="s">
        <v>321</v>
      </c>
      <c r="AG1129">
        <v>1.236</v>
      </c>
      <c r="AH1129">
        <v>2</v>
      </c>
      <c r="AI1129">
        <v>448999065</v>
      </c>
      <c r="AJ1129">
        <v>1101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</row>
    <row r="1130" spans="1:44" x14ac:dyDescent="0.2">
      <c r="A1130">
        <f>ROW(Source!A682)</f>
        <v>682</v>
      </c>
      <c r="B1130">
        <v>448999068</v>
      </c>
      <c r="C1130">
        <v>448999061</v>
      </c>
      <c r="D1130">
        <v>327091406</v>
      </c>
      <c r="E1130">
        <v>112</v>
      </c>
      <c r="F1130">
        <v>1</v>
      </c>
      <c r="G1130">
        <v>1</v>
      </c>
      <c r="H1130">
        <v>1</v>
      </c>
      <c r="I1130" t="s">
        <v>1204</v>
      </c>
      <c r="J1130" t="s">
        <v>3</v>
      </c>
      <c r="K1130" t="s">
        <v>1205</v>
      </c>
      <c r="L1130">
        <v>1191</v>
      </c>
      <c r="N1130">
        <v>1013</v>
      </c>
      <c r="O1130" t="s">
        <v>1203</v>
      </c>
      <c r="P1130" t="s">
        <v>1203</v>
      </c>
      <c r="Q1130">
        <v>1</v>
      </c>
      <c r="X1130">
        <v>0.83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1</v>
      </c>
      <c r="AE1130">
        <v>2</v>
      </c>
      <c r="AF1130" t="s">
        <v>321</v>
      </c>
      <c r="AG1130">
        <v>0.24899999999999997</v>
      </c>
      <c r="AH1130">
        <v>2</v>
      </c>
      <c r="AI1130">
        <v>448999066</v>
      </c>
      <c r="AJ1130">
        <v>1102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</row>
    <row r="1131" spans="1:44" x14ac:dyDescent="0.2">
      <c r="A1131">
        <f>ROW(Source!A682)</f>
        <v>682</v>
      </c>
      <c r="B1131">
        <v>448999069</v>
      </c>
      <c r="C1131">
        <v>448999061</v>
      </c>
      <c r="D1131">
        <v>327211495</v>
      </c>
      <c r="E1131">
        <v>1</v>
      </c>
      <c r="F1131">
        <v>1</v>
      </c>
      <c r="G1131">
        <v>1</v>
      </c>
      <c r="H1131">
        <v>2</v>
      </c>
      <c r="I1131" t="s">
        <v>1220</v>
      </c>
      <c r="J1131" t="s">
        <v>1221</v>
      </c>
      <c r="K1131" t="s">
        <v>1222</v>
      </c>
      <c r="L1131">
        <v>1368</v>
      </c>
      <c r="N1131">
        <v>1011</v>
      </c>
      <c r="O1131" t="s">
        <v>1100</v>
      </c>
      <c r="P1131" t="s">
        <v>1100</v>
      </c>
      <c r="Q1131">
        <v>1</v>
      </c>
      <c r="X1131">
        <v>0.39600000000000002</v>
      </c>
      <c r="Y1131">
        <v>0</v>
      </c>
      <c r="Z1131">
        <v>1551.19</v>
      </c>
      <c r="AA1131">
        <v>658.89</v>
      </c>
      <c r="AB1131">
        <v>0</v>
      </c>
      <c r="AC1131">
        <v>0</v>
      </c>
      <c r="AD1131">
        <v>1</v>
      </c>
      <c r="AE1131">
        <v>0</v>
      </c>
      <c r="AF1131" t="s">
        <v>321</v>
      </c>
      <c r="AG1131">
        <v>0.1188</v>
      </c>
      <c r="AH1131">
        <v>2</v>
      </c>
      <c r="AI1131">
        <v>448999062</v>
      </c>
      <c r="AJ1131">
        <v>1103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</row>
    <row r="1132" spans="1:44" x14ac:dyDescent="0.2">
      <c r="A1132">
        <f>ROW(Source!A682)</f>
        <v>682</v>
      </c>
      <c r="B1132">
        <v>448999070</v>
      </c>
      <c r="C1132">
        <v>448999061</v>
      </c>
      <c r="D1132">
        <v>327211634</v>
      </c>
      <c r="E1132">
        <v>1</v>
      </c>
      <c r="F1132">
        <v>1</v>
      </c>
      <c r="G1132">
        <v>1</v>
      </c>
      <c r="H1132">
        <v>2</v>
      </c>
      <c r="I1132" t="s">
        <v>1401</v>
      </c>
      <c r="J1132" t="s">
        <v>1402</v>
      </c>
      <c r="K1132" t="s">
        <v>1403</v>
      </c>
      <c r="L1132">
        <v>1368</v>
      </c>
      <c r="N1132">
        <v>1011</v>
      </c>
      <c r="O1132" t="s">
        <v>1100</v>
      </c>
      <c r="P1132" t="s">
        <v>1100</v>
      </c>
      <c r="Q1132">
        <v>1</v>
      </c>
      <c r="X1132">
        <v>0.42</v>
      </c>
      <c r="Y1132">
        <v>0</v>
      </c>
      <c r="Z1132">
        <v>6.62</v>
      </c>
      <c r="AA1132">
        <v>0</v>
      </c>
      <c r="AB1132">
        <v>0</v>
      </c>
      <c r="AC1132">
        <v>0</v>
      </c>
      <c r="AD1132">
        <v>1</v>
      </c>
      <c r="AE1132">
        <v>0</v>
      </c>
      <c r="AF1132" t="s">
        <v>321</v>
      </c>
      <c r="AG1132">
        <v>0.126</v>
      </c>
      <c r="AH1132">
        <v>2</v>
      </c>
      <c r="AI1132">
        <v>448999063</v>
      </c>
      <c r="AJ1132">
        <v>1104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</row>
    <row r="1133" spans="1:44" x14ac:dyDescent="0.2">
      <c r="A1133">
        <f>ROW(Source!A682)</f>
        <v>682</v>
      </c>
      <c r="B1133">
        <v>448999071</v>
      </c>
      <c r="C1133">
        <v>448999061</v>
      </c>
      <c r="D1133">
        <v>327212380</v>
      </c>
      <c r="E1133">
        <v>1</v>
      </c>
      <c r="F1133">
        <v>1</v>
      </c>
      <c r="G1133">
        <v>1</v>
      </c>
      <c r="H1133">
        <v>2</v>
      </c>
      <c r="I1133" t="s">
        <v>1206</v>
      </c>
      <c r="J1133" t="s">
        <v>1207</v>
      </c>
      <c r="K1133" t="s">
        <v>1208</v>
      </c>
      <c r="L1133">
        <v>1368</v>
      </c>
      <c r="N1133">
        <v>1011</v>
      </c>
      <c r="O1133" t="s">
        <v>1100</v>
      </c>
      <c r="P1133" t="s">
        <v>1100</v>
      </c>
      <c r="Q1133">
        <v>1</v>
      </c>
      <c r="X1133">
        <v>0.434</v>
      </c>
      <c r="Y1133">
        <v>0</v>
      </c>
      <c r="Z1133">
        <v>477.92</v>
      </c>
      <c r="AA1133">
        <v>490.51</v>
      </c>
      <c r="AB1133">
        <v>0</v>
      </c>
      <c r="AC1133">
        <v>0</v>
      </c>
      <c r="AD1133">
        <v>1</v>
      </c>
      <c r="AE1133">
        <v>0</v>
      </c>
      <c r="AF1133" t="s">
        <v>321</v>
      </c>
      <c r="AG1133">
        <v>0.13019999999999998</v>
      </c>
      <c r="AH1133">
        <v>2</v>
      </c>
      <c r="AI1133">
        <v>448999064</v>
      </c>
      <c r="AJ1133">
        <v>1105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</row>
    <row r="1134" spans="1:44" x14ac:dyDescent="0.2">
      <c r="A1134">
        <f>ROW(Source!A682)</f>
        <v>682</v>
      </c>
      <c r="B1134">
        <v>448999072</v>
      </c>
      <c r="C1134">
        <v>448999061</v>
      </c>
      <c r="D1134">
        <v>327097010</v>
      </c>
      <c r="E1134">
        <v>112</v>
      </c>
      <c r="F1134">
        <v>1</v>
      </c>
      <c r="G1134">
        <v>1</v>
      </c>
      <c r="H1134">
        <v>3</v>
      </c>
      <c r="I1134" t="s">
        <v>633</v>
      </c>
      <c r="J1134" t="s">
        <v>3</v>
      </c>
      <c r="K1134" t="s">
        <v>634</v>
      </c>
      <c r="L1134">
        <v>3277935</v>
      </c>
      <c r="N1134">
        <v>1013</v>
      </c>
      <c r="O1134" t="s">
        <v>635</v>
      </c>
      <c r="P1134" t="s">
        <v>635</v>
      </c>
      <c r="Q1134">
        <v>1</v>
      </c>
      <c r="X1134">
        <v>2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 t="s">
        <v>135</v>
      </c>
      <c r="AG1134">
        <v>0</v>
      </c>
      <c r="AH1134">
        <v>3</v>
      </c>
      <c r="AI1134">
        <v>-1</v>
      </c>
      <c r="AJ1134" t="s">
        <v>3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</row>
    <row r="1135" spans="1:44" x14ac:dyDescent="0.2">
      <c r="A1135">
        <f>ROW(Source!A683)</f>
        <v>683</v>
      </c>
      <c r="B1135">
        <v>448999079</v>
      </c>
      <c r="C1135">
        <v>448999073</v>
      </c>
      <c r="D1135">
        <v>327091163</v>
      </c>
      <c r="E1135">
        <v>112</v>
      </c>
      <c r="F1135">
        <v>1</v>
      </c>
      <c r="G1135">
        <v>1</v>
      </c>
      <c r="H1135">
        <v>1</v>
      </c>
      <c r="I1135" t="s">
        <v>1359</v>
      </c>
      <c r="J1135" t="s">
        <v>3</v>
      </c>
      <c r="K1135" t="s">
        <v>1455</v>
      </c>
      <c r="L1135">
        <v>1191</v>
      </c>
      <c r="N1135">
        <v>1013</v>
      </c>
      <c r="O1135" t="s">
        <v>1203</v>
      </c>
      <c r="P1135" t="s">
        <v>1203</v>
      </c>
      <c r="Q1135">
        <v>1</v>
      </c>
      <c r="X1135">
        <v>4.12</v>
      </c>
      <c r="Y1135">
        <v>0</v>
      </c>
      <c r="Z1135">
        <v>0</v>
      </c>
      <c r="AA1135">
        <v>0</v>
      </c>
      <c r="AB1135">
        <v>441.09</v>
      </c>
      <c r="AC1135">
        <v>0</v>
      </c>
      <c r="AD1135">
        <v>1</v>
      </c>
      <c r="AE1135">
        <v>1</v>
      </c>
      <c r="AF1135" t="s">
        <v>3</v>
      </c>
      <c r="AG1135">
        <v>4.12</v>
      </c>
      <c r="AH1135">
        <v>2</v>
      </c>
      <c r="AI1135">
        <v>448999074</v>
      </c>
      <c r="AJ1135">
        <v>1106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</row>
    <row r="1136" spans="1:44" x14ac:dyDescent="0.2">
      <c r="A1136">
        <f>ROW(Source!A683)</f>
        <v>683</v>
      </c>
      <c r="B1136">
        <v>448999080</v>
      </c>
      <c r="C1136">
        <v>448999073</v>
      </c>
      <c r="D1136">
        <v>327091406</v>
      </c>
      <c r="E1136">
        <v>112</v>
      </c>
      <c r="F1136">
        <v>1</v>
      </c>
      <c r="G1136">
        <v>1</v>
      </c>
      <c r="H1136">
        <v>1</v>
      </c>
      <c r="I1136" t="s">
        <v>1204</v>
      </c>
      <c r="J1136" t="s">
        <v>3</v>
      </c>
      <c r="K1136" t="s">
        <v>1205</v>
      </c>
      <c r="L1136">
        <v>1191</v>
      </c>
      <c r="N1136">
        <v>1013</v>
      </c>
      <c r="O1136" t="s">
        <v>1203</v>
      </c>
      <c r="P1136" t="s">
        <v>1203</v>
      </c>
      <c r="Q1136">
        <v>1</v>
      </c>
      <c r="X1136">
        <v>0.83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1</v>
      </c>
      <c r="AE1136">
        <v>2</v>
      </c>
      <c r="AF1136" t="s">
        <v>3</v>
      </c>
      <c r="AG1136">
        <v>0.83</v>
      </c>
      <c r="AH1136">
        <v>2</v>
      </c>
      <c r="AI1136">
        <v>448999075</v>
      </c>
      <c r="AJ1136">
        <v>1107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</row>
    <row r="1137" spans="1:44" x14ac:dyDescent="0.2">
      <c r="A1137">
        <f>ROW(Source!A683)</f>
        <v>683</v>
      </c>
      <c r="B1137">
        <v>448999081</v>
      </c>
      <c r="C1137">
        <v>448999073</v>
      </c>
      <c r="D1137">
        <v>327211495</v>
      </c>
      <c r="E1137">
        <v>1</v>
      </c>
      <c r="F1137">
        <v>1</v>
      </c>
      <c r="G1137">
        <v>1</v>
      </c>
      <c r="H1137">
        <v>2</v>
      </c>
      <c r="I1137" t="s">
        <v>1220</v>
      </c>
      <c r="J1137" t="s">
        <v>1221</v>
      </c>
      <c r="K1137" t="s">
        <v>1222</v>
      </c>
      <c r="L1137">
        <v>1368</v>
      </c>
      <c r="N1137">
        <v>1011</v>
      </c>
      <c r="O1137" t="s">
        <v>1100</v>
      </c>
      <c r="P1137" t="s">
        <v>1100</v>
      </c>
      <c r="Q1137">
        <v>1</v>
      </c>
      <c r="X1137">
        <v>0.39600000000000002</v>
      </c>
      <c r="Y1137">
        <v>0</v>
      </c>
      <c r="Z1137">
        <v>1551.19</v>
      </c>
      <c r="AA1137">
        <v>658.89</v>
      </c>
      <c r="AB1137">
        <v>0</v>
      </c>
      <c r="AC1137">
        <v>0</v>
      </c>
      <c r="AD1137">
        <v>1</v>
      </c>
      <c r="AE1137">
        <v>0</v>
      </c>
      <c r="AF1137" t="s">
        <v>3</v>
      </c>
      <c r="AG1137">
        <v>0.39600000000000002</v>
      </c>
      <c r="AH1137">
        <v>2</v>
      </c>
      <c r="AI1137">
        <v>448999076</v>
      </c>
      <c r="AJ1137">
        <v>1108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</row>
    <row r="1138" spans="1:44" x14ac:dyDescent="0.2">
      <c r="A1138">
        <f>ROW(Source!A683)</f>
        <v>683</v>
      </c>
      <c r="B1138">
        <v>448999082</v>
      </c>
      <c r="C1138">
        <v>448999073</v>
      </c>
      <c r="D1138">
        <v>327211634</v>
      </c>
      <c r="E1138">
        <v>1</v>
      </c>
      <c r="F1138">
        <v>1</v>
      </c>
      <c r="G1138">
        <v>1</v>
      </c>
      <c r="H1138">
        <v>2</v>
      </c>
      <c r="I1138" t="s">
        <v>1401</v>
      </c>
      <c r="J1138" t="s">
        <v>1402</v>
      </c>
      <c r="K1138" t="s">
        <v>1403</v>
      </c>
      <c r="L1138">
        <v>1368</v>
      </c>
      <c r="N1138">
        <v>1011</v>
      </c>
      <c r="O1138" t="s">
        <v>1100</v>
      </c>
      <c r="P1138" t="s">
        <v>1100</v>
      </c>
      <c r="Q1138">
        <v>1</v>
      </c>
      <c r="X1138">
        <v>0.42</v>
      </c>
      <c r="Y1138">
        <v>0</v>
      </c>
      <c r="Z1138">
        <v>6.62</v>
      </c>
      <c r="AA1138">
        <v>0</v>
      </c>
      <c r="AB1138">
        <v>0</v>
      </c>
      <c r="AC1138">
        <v>0</v>
      </c>
      <c r="AD1138">
        <v>1</v>
      </c>
      <c r="AE1138">
        <v>0</v>
      </c>
      <c r="AF1138" t="s">
        <v>3</v>
      </c>
      <c r="AG1138">
        <v>0.42</v>
      </c>
      <c r="AH1138">
        <v>2</v>
      </c>
      <c r="AI1138">
        <v>448999077</v>
      </c>
      <c r="AJ1138">
        <v>1109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</row>
    <row r="1139" spans="1:44" x14ac:dyDescent="0.2">
      <c r="A1139">
        <f>ROW(Source!A683)</f>
        <v>683</v>
      </c>
      <c r="B1139">
        <v>448999083</v>
      </c>
      <c r="C1139">
        <v>448999073</v>
      </c>
      <c r="D1139">
        <v>327212380</v>
      </c>
      <c r="E1139">
        <v>1</v>
      </c>
      <c r="F1139">
        <v>1</v>
      </c>
      <c r="G1139">
        <v>1</v>
      </c>
      <c r="H1139">
        <v>2</v>
      </c>
      <c r="I1139" t="s">
        <v>1206</v>
      </c>
      <c r="J1139" t="s">
        <v>1207</v>
      </c>
      <c r="K1139" t="s">
        <v>1208</v>
      </c>
      <c r="L1139">
        <v>1368</v>
      </c>
      <c r="N1139">
        <v>1011</v>
      </c>
      <c r="O1139" t="s">
        <v>1100</v>
      </c>
      <c r="P1139" t="s">
        <v>1100</v>
      </c>
      <c r="Q1139">
        <v>1</v>
      </c>
      <c r="X1139">
        <v>0.434</v>
      </c>
      <c r="Y1139">
        <v>0</v>
      </c>
      <c r="Z1139">
        <v>477.92</v>
      </c>
      <c r="AA1139">
        <v>490.51</v>
      </c>
      <c r="AB1139">
        <v>0</v>
      </c>
      <c r="AC1139">
        <v>0</v>
      </c>
      <c r="AD1139">
        <v>1</v>
      </c>
      <c r="AE1139">
        <v>0</v>
      </c>
      <c r="AF1139" t="s">
        <v>3</v>
      </c>
      <c r="AG1139">
        <v>0.434</v>
      </c>
      <c r="AH1139">
        <v>2</v>
      </c>
      <c r="AI1139">
        <v>448999078</v>
      </c>
      <c r="AJ1139">
        <v>1110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</row>
    <row r="1140" spans="1:44" x14ac:dyDescent="0.2">
      <c r="A1140">
        <f>ROW(Source!A683)</f>
        <v>683</v>
      </c>
      <c r="B1140">
        <v>448999084</v>
      </c>
      <c r="C1140">
        <v>448999073</v>
      </c>
      <c r="D1140">
        <v>327097010</v>
      </c>
      <c r="E1140">
        <v>112</v>
      </c>
      <c r="F1140">
        <v>1</v>
      </c>
      <c r="G1140">
        <v>1</v>
      </c>
      <c r="H1140">
        <v>3</v>
      </c>
      <c r="I1140" t="s">
        <v>633</v>
      </c>
      <c r="J1140" t="s">
        <v>3</v>
      </c>
      <c r="K1140" t="s">
        <v>634</v>
      </c>
      <c r="L1140">
        <v>3277935</v>
      </c>
      <c r="N1140">
        <v>1013</v>
      </c>
      <c r="O1140" t="s">
        <v>635</v>
      </c>
      <c r="P1140" t="s">
        <v>635</v>
      </c>
      <c r="Q1140">
        <v>1</v>
      </c>
      <c r="X1140">
        <v>2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 t="s">
        <v>135</v>
      </c>
      <c r="AG1140">
        <v>0</v>
      </c>
      <c r="AH1140">
        <v>3</v>
      </c>
      <c r="AI1140">
        <v>-1</v>
      </c>
      <c r="AJ1140" t="s">
        <v>3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</row>
    <row r="1141" spans="1:44" x14ac:dyDescent="0.2">
      <c r="A1141">
        <f>ROW(Source!A684)</f>
        <v>684</v>
      </c>
      <c r="B1141">
        <v>448999103</v>
      </c>
      <c r="C1141">
        <v>448999085</v>
      </c>
      <c r="D1141">
        <v>277560343</v>
      </c>
      <c r="E1141">
        <v>109</v>
      </c>
      <c r="F1141">
        <v>1</v>
      </c>
      <c r="G1141">
        <v>1</v>
      </c>
      <c r="H1141">
        <v>1</v>
      </c>
      <c r="I1141" t="s">
        <v>1433</v>
      </c>
      <c r="J1141" t="s">
        <v>3</v>
      </c>
      <c r="K1141" t="s">
        <v>1434</v>
      </c>
      <c r="L1141">
        <v>1191</v>
      </c>
      <c r="N1141">
        <v>1013</v>
      </c>
      <c r="O1141" t="s">
        <v>1203</v>
      </c>
      <c r="P1141" t="s">
        <v>1203</v>
      </c>
      <c r="Q1141">
        <v>1</v>
      </c>
      <c r="X1141">
        <v>9.3000000000000007</v>
      </c>
      <c r="Y1141">
        <v>0</v>
      </c>
      <c r="Z1141">
        <v>0</v>
      </c>
      <c r="AA1141">
        <v>0</v>
      </c>
      <c r="AB1141">
        <v>563.72</v>
      </c>
      <c r="AC1141">
        <v>0</v>
      </c>
      <c r="AD1141">
        <v>1</v>
      </c>
      <c r="AE1141">
        <v>1</v>
      </c>
      <c r="AF1141" t="s">
        <v>321</v>
      </c>
      <c r="AG1141">
        <v>2.79</v>
      </c>
      <c r="AH1141">
        <v>2</v>
      </c>
      <c r="AI1141">
        <v>448999086</v>
      </c>
      <c r="AJ1141">
        <v>1111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</row>
    <row r="1142" spans="1:44" x14ac:dyDescent="0.2">
      <c r="A1142">
        <f>ROW(Source!A684)</f>
        <v>684</v>
      </c>
      <c r="B1142">
        <v>448999104</v>
      </c>
      <c r="C1142">
        <v>448999085</v>
      </c>
      <c r="D1142">
        <v>277560491</v>
      </c>
      <c r="E1142">
        <v>109</v>
      </c>
      <c r="F1142">
        <v>1</v>
      </c>
      <c r="G1142">
        <v>1</v>
      </c>
      <c r="H1142">
        <v>1</v>
      </c>
      <c r="I1142" t="s">
        <v>1204</v>
      </c>
      <c r="J1142" t="s">
        <v>3</v>
      </c>
      <c r="K1142" t="s">
        <v>1205</v>
      </c>
      <c r="L1142">
        <v>1191</v>
      </c>
      <c r="N1142">
        <v>1013</v>
      </c>
      <c r="O1142" t="s">
        <v>1203</v>
      </c>
      <c r="P1142" t="s">
        <v>1203</v>
      </c>
      <c r="Q1142">
        <v>1</v>
      </c>
      <c r="X1142">
        <v>0.4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1</v>
      </c>
      <c r="AE1142">
        <v>2</v>
      </c>
      <c r="AF1142" t="s">
        <v>321</v>
      </c>
      <c r="AG1142">
        <v>0.12</v>
      </c>
      <c r="AH1142">
        <v>2</v>
      </c>
      <c r="AI1142">
        <v>448999087</v>
      </c>
      <c r="AJ1142">
        <v>1112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</row>
    <row r="1143" spans="1:44" x14ac:dyDescent="0.2">
      <c r="A1143">
        <f>ROW(Source!A684)</f>
        <v>684</v>
      </c>
      <c r="B1143">
        <v>448999105</v>
      </c>
      <c r="C1143">
        <v>448999085</v>
      </c>
      <c r="D1143">
        <v>277944840</v>
      </c>
      <c r="E1143">
        <v>1</v>
      </c>
      <c r="F1143">
        <v>1</v>
      </c>
      <c r="G1143">
        <v>1</v>
      </c>
      <c r="H1143">
        <v>2</v>
      </c>
      <c r="I1143" t="s">
        <v>1364</v>
      </c>
      <c r="J1143" t="s">
        <v>1365</v>
      </c>
      <c r="K1143" t="s">
        <v>1366</v>
      </c>
      <c r="L1143">
        <v>1368</v>
      </c>
      <c r="N1143">
        <v>1011</v>
      </c>
      <c r="O1143" t="s">
        <v>1100</v>
      </c>
      <c r="P1143" t="s">
        <v>1100</v>
      </c>
      <c r="Q1143">
        <v>1</v>
      </c>
      <c r="X1143">
        <v>0.4</v>
      </c>
      <c r="Y1143">
        <v>0</v>
      </c>
      <c r="Z1143">
        <v>1558.39</v>
      </c>
      <c r="AA1143">
        <v>563.72</v>
      </c>
      <c r="AB1143">
        <v>0</v>
      </c>
      <c r="AC1143">
        <v>0</v>
      </c>
      <c r="AD1143">
        <v>1</v>
      </c>
      <c r="AE1143">
        <v>0</v>
      </c>
      <c r="AF1143" t="s">
        <v>321</v>
      </c>
      <c r="AG1143">
        <v>0.12</v>
      </c>
      <c r="AH1143">
        <v>2</v>
      </c>
      <c r="AI1143">
        <v>448999088</v>
      </c>
      <c r="AJ1143">
        <v>1113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</row>
    <row r="1144" spans="1:44" x14ac:dyDescent="0.2">
      <c r="A1144">
        <f>ROW(Source!A684)</f>
        <v>684</v>
      </c>
      <c r="B1144">
        <v>448999106</v>
      </c>
      <c r="C1144">
        <v>448999085</v>
      </c>
      <c r="D1144">
        <v>277862733</v>
      </c>
      <c r="E1144">
        <v>1</v>
      </c>
      <c r="F1144">
        <v>1</v>
      </c>
      <c r="G1144">
        <v>1</v>
      </c>
      <c r="H1144">
        <v>3</v>
      </c>
      <c r="I1144" t="s">
        <v>1713</v>
      </c>
      <c r="J1144" t="s">
        <v>1714</v>
      </c>
      <c r="K1144" t="s">
        <v>1715</v>
      </c>
      <c r="L1144">
        <v>1346</v>
      </c>
      <c r="N1144">
        <v>1009</v>
      </c>
      <c r="O1144" t="s">
        <v>441</v>
      </c>
      <c r="P1144" t="s">
        <v>441</v>
      </c>
      <c r="Q1144">
        <v>1</v>
      </c>
      <c r="X1144">
        <v>0.01</v>
      </c>
      <c r="Y1144">
        <v>284.14999999999998</v>
      </c>
      <c r="Z1144">
        <v>0</v>
      </c>
      <c r="AA1144">
        <v>0</v>
      </c>
      <c r="AB1144">
        <v>0</v>
      </c>
      <c r="AC1144">
        <v>0</v>
      </c>
      <c r="AD1144">
        <v>1</v>
      </c>
      <c r="AE1144">
        <v>0</v>
      </c>
      <c r="AF1144" t="s">
        <v>135</v>
      </c>
      <c r="AG1144">
        <v>0</v>
      </c>
      <c r="AH1144">
        <v>2</v>
      </c>
      <c r="AI1144">
        <v>448999089</v>
      </c>
      <c r="AJ1144">
        <v>1114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</row>
    <row r="1145" spans="1:44" x14ac:dyDescent="0.2">
      <c r="A1145">
        <f>ROW(Source!A684)</f>
        <v>684</v>
      </c>
      <c r="B1145">
        <v>448999107</v>
      </c>
      <c r="C1145">
        <v>448999085</v>
      </c>
      <c r="D1145">
        <v>277865759</v>
      </c>
      <c r="E1145">
        <v>1</v>
      </c>
      <c r="F1145">
        <v>1</v>
      </c>
      <c r="G1145">
        <v>1</v>
      </c>
      <c r="H1145">
        <v>3</v>
      </c>
      <c r="I1145" t="s">
        <v>1683</v>
      </c>
      <c r="J1145" t="s">
        <v>1684</v>
      </c>
      <c r="K1145" t="s">
        <v>1685</v>
      </c>
      <c r="L1145">
        <v>1301</v>
      </c>
      <c r="N1145">
        <v>1003</v>
      </c>
      <c r="O1145" t="s">
        <v>211</v>
      </c>
      <c r="P1145" t="s">
        <v>211</v>
      </c>
      <c r="Q1145">
        <v>1</v>
      </c>
      <c r="X1145">
        <v>4.21</v>
      </c>
      <c r="Y1145">
        <v>2.27</v>
      </c>
      <c r="Z1145">
        <v>0</v>
      </c>
      <c r="AA1145">
        <v>0</v>
      </c>
      <c r="AB1145">
        <v>0</v>
      </c>
      <c r="AC1145">
        <v>0</v>
      </c>
      <c r="AD1145">
        <v>1</v>
      </c>
      <c r="AE1145">
        <v>0</v>
      </c>
      <c r="AF1145" t="s">
        <v>135</v>
      </c>
      <c r="AG1145">
        <v>0</v>
      </c>
      <c r="AH1145">
        <v>2</v>
      </c>
      <c r="AI1145">
        <v>448999090</v>
      </c>
      <c r="AJ1145">
        <v>1115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</row>
    <row r="1146" spans="1:44" x14ac:dyDescent="0.2">
      <c r="A1146">
        <f>ROW(Source!A684)</f>
        <v>684</v>
      </c>
      <c r="B1146">
        <v>448999108</v>
      </c>
      <c r="C1146">
        <v>448999085</v>
      </c>
      <c r="D1146">
        <v>277867733</v>
      </c>
      <c r="E1146">
        <v>1</v>
      </c>
      <c r="F1146">
        <v>1</v>
      </c>
      <c r="G1146">
        <v>1</v>
      </c>
      <c r="H1146">
        <v>3</v>
      </c>
      <c r="I1146" t="s">
        <v>1241</v>
      </c>
      <c r="J1146" t="s">
        <v>1242</v>
      </c>
      <c r="K1146" t="s">
        <v>1243</v>
      </c>
      <c r="L1146">
        <v>1346</v>
      </c>
      <c r="N1146">
        <v>1009</v>
      </c>
      <c r="O1146" t="s">
        <v>441</v>
      </c>
      <c r="P1146" t="s">
        <v>441</v>
      </c>
      <c r="Q1146">
        <v>1</v>
      </c>
      <c r="X1146">
        <v>0.3</v>
      </c>
      <c r="Y1146">
        <v>174.93</v>
      </c>
      <c r="Z1146">
        <v>0</v>
      </c>
      <c r="AA1146">
        <v>0</v>
      </c>
      <c r="AB1146">
        <v>0</v>
      </c>
      <c r="AC1146">
        <v>0</v>
      </c>
      <c r="AD1146">
        <v>1</v>
      </c>
      <c r="AE1146">
        <v>0</v>
      </c>
      <c r="AF1146" t="s">
        <v>135</v>
      </c>
      <c r="AG1146">
        <v>0</v>
      </c>
      <c r="AH1146">
        <v>2</v>
      </c>
      <c r="AI1146">
        <v>448999091</v>
      </c>
      <c r="AJ1146">
        <v>1116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</row>
    <row r="1147" spans="1:44" x14ac:dyDescent="0.2">
      <c r="A1147">
        <f>ROW(Source!A684)</f>
        <v>684</v>
      </c>
      <c r="B1147">
        <v>448999109</v>
      </c>
      <c r="C1147">
        <v>448999085</v>
      </c>
      <c r="D1147">
        <v>277867849</v>
      </c>
      <c r="E1147">
        <v>1</v>
      </c>
      <c r="F1147">
        <v>1</v>
      </c>
      <c r="G1147">
        <v>1</v>
      </c>
      <c r="H1147">
        <v>3</v>
      </c>
      <c r="I1147" t="s">
        <v>1740</v>
      </c>
      <c r="J1147" t="s">
        <v>1741</v>
      </c>
      <c r="K1147" t="s">
        <v>1742</v>
      </c>
      <c r="L1147">
        <v>1425</v>
      </c>
      <c r="N1147">
        <v>1013</v>
      </c>
      <c r="O1147" t="s">
        <v>62</v>
      </c>
      <c r="P1147" t="s">
        <v>62</v>
      </c>
      <c r="Q1147">
        <v>1</v>
      </c>
      <c r="X1147">
        <v>0.1</v>
      </c>
      <c r="Y1147">
        <v>978.09</v>
      </c>
      <c r="Z1147">
        <v>0</v>
      </c>
      <c r="AA1147">
        <v>0</v>
      </c>
      <c r="AB1147">
        <v>0</v>
      </c>
      <c r="AC1147">
        <v>0</v>
      </c>
      <c r="AD1147">
        <v>1</v>
      </c>
      <c r="AE1147">
        <v>0</v>
      </c>
      <c r="AF1147" t="s">
        <v>135</v>
      </c>
      <c r="AG1147">
        <v>0</v>
      </c>
      <c r="AH1147">
        <v>2</v>
      </c>
      <c r="AI1147">
        <v>448999092</v>
      </c>
      <c r="AJ1147">
        <v>1117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</row>
    <row r="1148" spans="1:44" x14ac:dyDescent="0.2">
      <c r="A1148">
        <f>ROW(Source!A684)</f>
        <v>684</v>
      </c>
      <c r="B1148">
        <v>448999110</v>
      </c>
      <c r="C1148">
        <v>448999085</v>
      </c>
      <c r="D1148">
        <v>277870628</v>
      </c>
      <c r="E1148">
        <v>1</v>
      </c>
      <c r="F1148">
        <v>1</v>
      </c>
      <c r="G1148">
        <v>1</v>
      </c>
      <c r="H1148">
        <v>3</v>
      </c>
      <c r="I1148" t="s">
        <v>1646</v>
      </c>
      <c r="J1148" t="s">
        <v>1647</v>
      </c>
      <c r="K1148" t="s">
        <v>1648</v>
      </c>
      <c r="L1148">
        <v>1348</v>
      </c>
      <c r="N1148">
        <v>1009</v>
      </c>
      <c r="O1148" t="s">
        <v>83</v>
      </c>
      <c r="P1148" t="s">
        <v>83</v>
      </c>
      <c r="Q1148">
        <v>1000</v>
      </c>
      <c r="X1148">
        <v>2.9999999999999997E-4</v>
      </c>
      <c r="Y1148">
        <v>4338.2700000000004</v>
      </c>
      <c r="Z1148">
        <v>0</v>
      </c>
      <c r="AA1148">
        <v>0</v>
      </c>
      <c r="AB1148">
        <v>0</v>
      </c>
      <c r="AC1148">
        <v>0</v>
      </c>
      <c r="AD1148">
        <v>1</v>
      </c>
      <c r="AE1148">
        <v>0</v>
      </c>
      <c r="AF1148" t="s">
        <v>135</v>
      </c>
      <c r="AG1148">
        <v>0</v>
      </c>
      <c r="AH1148">
        <v>2</v>
      </c>
      <c r="AI1148">
        <v>448999093</v>
      </c>
      <c r="AJ1148">
        <v>1118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</row>
    <row r="1149" spans="1:44" x14ac:dyDescent="0.2">
      <c r="A1149">
        <f>ROW(Source!A684)</f>
        <v>684</v>
      </c>
      <c r="B1149">
        <v>448999111</v>
      </c>
      <c r="C1149">
        <v>448999085</v>
      </c>
      <c r="D1149">
        <v>277881757</v>
      </c>
      <c r="E1149">
        <v>1</v>
      </c>
      <c r="F1149">
        <v>1</v>
      </c>
      <c r="G1149">
        <v>1</v>
      </c>
      <c r="H1149">
        <v>3</v>
      </c>
      <c r="I1149" t="s">
        <v>1743</v>
      </c>
      <c r="J1149" t="s">
        <v>1744</v>
      </c>
      <c r="K1149" t="s">
        <v>1745</v>
      </c>
      <c r="L1149">
        <v>1348</v>
      </c>
      <c r="N1149">
        <v>1009</v>
      </c>
      <c r="O1149" t="s">
        <v>83</v>
      </c>
      <c r="P1149" t="s">
        <v>83</v>
      </c>
      <c r="Q1149">
        <v>1000</v>
      </c>
      <c r="X1149">
        <v>1E-4</v>
      </c>
      <c r="Y1149">
        <v>1050091.7</v>
      </c>
      <c r="Z1149">
        <v>0</v>
      </c>
      <c r="AA1149">
        <v>0</v>
      </c>
      <c r="AB1149">
        <v>0</v>
      </c>
      <c r="AC1149">
        <v>0</v>
      </c>
      <c r="AD1149">
        <v>1</v>
      </c>
      <c r="AE1149">
        <v>0</v>
      </c>
      <c r="AF1149" t="s">
        <v>135</v>
      </c>
      <c r="AG1149">
        <v>0</v>
      </c>
      <c r="AH1149">
        <v>2</v>
      </c>
      <c r="AI1149">
        <v>448999094</v>
      </c>
      <c r="AJ1149">
        <v>1119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</row>
    <row r="1150" spans="1:44" x14ac:dyDescent="0.2">
      <c r="A1150">
        <f>ROW(Source!A684)</f>
        <v>684</v>
      </c>
      <c r="B1150">
        <v>448999112</v>
      </c>
      <c r="C1150">
        <v>448999085</v>
      </c>
      <c r="D1150">
        <v>277881812</v>
      </c>
      <c r="E1150">
        <v>1</v>
      </c>
      <c r="F1150">
        <v>1</v>
      </c>
      <c r="G1150">
        <v>1</v>
      </c>
      <c r="H1150">
        <v>3</v>
      </c>
      <c r="I1150" t="s">
        <v>1661</v>
      </c>
      <c r="J1150" t="s">
        <v>1662</v>
      </c>
      <c r="K1150" t="s">
        <v>1663</v>
      </c>
      <c r="L1150">
        <v>1346</v>
      </c>
      <c r="N1150">
        <v>1009</v>
      </c>
      <c r="O1150" t="s">
        <v>441</v>
      </c>
      <c r="P1150" t="s">
        <v>441</v>
      </c>
      <c r="Q1150">
        <v>1</v>
      </c>
      <c r="X1150">
        <v>0.06</v>
      </c>
      <c r="Y1150">
        <v>899.56</v>
      </c>
      <c r="Z1150">
        <v>0</v>
      </c>
      <c r="AA1150">
        <v>0</v>
      </c>
      <c r="AB1150">
        <v>0</v>
      </c>
      <c r="AC1150">
        <v>0</v>
      </c>
      <c r="AD1150">
        <v>1</v>
      </c>
      <c r="AE1150">
        <v>0</v>
      </c>
      <c r="AF1150" t="s">
        <v>135</v>
      </c>
      <c r="AG1150">
        <v>0</v>
      </c>
      <c r="AH1150">
        <v>2</v>
      </c>
      <c r="AI1150">
        <v>448999095</v>
      </c>
      <c r="AJ1150">
        <v>1120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</row>
    <row r="1151" spans="1:44" x14ac:dyDescent="0.2">
      <c r="A1151">
        <f>ROW(Source!A684)</f>
        <v>684</v>
      </c>
      <c r="B1151">
        <v>448999113</v>
      </c>
      <c r="C1151">
        <v>448999085</v>
      </c>
      <c r="D1151">
        <v>277896103</v>
      </c>
      <c r="E1151">
        <v>1</v>
      </c>
      <c r="F1151">
        <v>1</v>
      </c>
      <c r="G1151">
        <v>1</v>
      </c>
      <c r="H1151">
        <v>3</v>
      </c>
      <c r="I1151" t="s">
        <v>1746</v>
      </c>
      <c r="J1151" t="s">
        <v>1747</v>
      </c>
      <c r="K1151" t="s">
        <v>1748</v>
      </c>
      <c r="L1151">
        <v>1348</v>
      </c>
      <c r="N1151">
        <v>1009</v>
      </c>
      <c r="O1151" t="s">
        <v>83</v>
      </c>
      <c r="P1151" t="s">
        <v>83</v>
      </c>
      <c r="Q1151">
        <v>1000</v>
      </c>
      <c r="X1151">
        <v>2.0000000000000002E-5</v>
      </c>
      <c r="Y1151">
        <v>47961.85</v>
      </c>
      <c r="Z1151">
        <v>0</v>
      </c>
      <c r="AA1151">
        <v>0</v>
      </c>
      <c r="AB1151">
        <v>0</v>
      </c>
      <c r="AC1151">
        <v>0</v>
      </c>
      <c r="AD1151">
        <v>1</v>
      </c>
      <c r="AE1151">
        <v>0</v>
      </c>
      <c r="AF1151" t="s">
        <v>135</v>
      </c>
      <c r="AG1151">
        <v>0</v>
      </c>
      <c r="AH1151">
        <v>2</v>
      </c>
      <c r="AI1151">
        <v>448999096</v>
      </c>
      <c r="AJ1151">
        <v>1121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</row>
    <row r="1152" spans="1:44" x14ac:dyDescent="0.2">
      <c r="A1152">
        <f>ROW(Source!A684)</f>
        <v>684</v>
      </c>
      <c r="B1152">
        <v>448999114</v>
      </c>
      <c r="C1152">
        <v>448999085</v>
      </c>
      <c r="D1152">
        <v>277896329</v>
      </c>
      <c r="E1152">
        <v>1</v>
      </c>
      <c r="F1152">
        <v>1</v>
      </c>
      <c r="G1152">
        <v>1</v>
      </c>
      <c r="H1152">
        <v>3</v>
      </c>
      <c r="I1152" t="s">
        <v>1701</v>
      </c>
      <c r="J1152" t="s">
        <v>1702</v>
      </c>
      <c r="K1152" t="s">
        <v>1703</v>
      </c>
      <c r="L1152">
        <v>1346</v>
      </c>
      <c r="N1152">
        <v>1009</v>
      </c>
      <c r="O1152" t="s">
        <v>441</v>
      </c>
      <c r="P1152" t="s">
        <v>441</v>
      </c>
      <c r="Q1152">
        <v>1</v>
      </c>
      <c r="X1152">
        <v>0.03</v>
      </c>
      <c r="Y1152">
        <v>157.44</v>
      </c>
      <c r="Z1152">
        <v>0</v>
      </c>
      <c r="AA1152">
        <v>0</v>
      </c>
      <c r="AB1152">
        <v>0</v>
      </c>
      <c r="AC1152">
        <v>0</v>
      </c>
      <c r="AD1152">
        <v>1</v>
      </c>
      <c r="AE1152">
        <v>0</v>
      </c>
      <c r="AF1152" t="s">
        <v>135</v>
      </c>
      <c r="AG1152">
        <v>0</v>
      </c>
      <c r="AH1152">
        <v>2</v>
      </c>
      <c r="AI1152">
        <v>448999097</v>
      </c>
      <c r="AJ1152">
        <v>1122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</row>
    <row r="1153" spans="1:44" x14ac:dyDescent="0.2">
      <c r="A1153">
        <f>ROW(Source!A684)</f>
        <v>684</v>
      </c>
      <c r="B1153">
        <v>448999115</v>
      </c>
      <c r="C1153">
        <v>448999085</v>
      </c>
      <c r="D1153">
        <v>277910729</v>
      </c>
      <c r="E1153">
        <v>1</v>
      </c>
      <c r="F1153">
        <v>1</v>
      </c>
      <c r="G1153">
        <v>1</v>
      </c>
      <c r="H1153">
        <v>3</v>
      </c>
      <c r="I1153" t="s">
        <v>1704</v>
      </c>
      <c r="J1153" t="s">
        <v>1705</v>
      </c>
      <c r="K1153" t="s">
        <v>1706</v>
      </c>
      <c r="L1153">
        <v>1425</v>
      </c>
      <c r="N1153">
        <v>1013</v>
      </c>
      <c r="O1153" t="s">
        <v>62</v>
      </c>
      <c r="P1153" t="s">
        <v>62</v>
      </c>
      <c r="Q1153">
        <v>1</v>
      </c>
      <c r="X1153">
        <v>0.1</v>
      </c>
      <c r="Y1153">
        <v>840.04</v>
      </c>
      <c r="Z1153">
        <v>0</v>
      </c>
      <c r="AA1153">
        <v>0</v>
      </c>
      <c r="AB1153">
        <v>0</v>
      </c>
      <c r="AC1153">
        <v>0</v>
      </c>
      <c r="AD1153">
        <v>1</v>
      </c>
      <c r="AE1153">
        <v>0</v>
      </c>
      <c r="AF1153" t="s">
        <v>135</v>
      </c>
      <c r="AG1153">
        <v>0</v>
      </c>
      <c r="AH1153">
        <v>2</v>
      </c>
      <c r="AI1153">
        <v>448999098</v>
      </c>
      <c r="AJ1153">
        <v>1123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</row>
    <row r="1154" spans="1:44" x14ac:dyDescent="0.2">
      <c r="A1154">
        <f>ROW(Source!A684)</f>
        <v>684</v>
      </c>
      <c r="B1154">
        <v>448999116</v>
      </c>
      <c r="C1154">
        <v>448999085</v>
      </c>
      <c r="D1154">
        <v>277922916</v>
      </c>
      <c r="E1154">
        <v>1</v>
      </c>
      <c r="F1154">
        <v>1</v>
      </c>
      <c r="G1154">
        <v>1</v>
      </c>
      <c r="H1154">
        <v>3</v>
      </c>
      <c r="I1154" t="s">
        <v>1749</v>
      </c>
      <c r="J1154" t="s">
        <v>1750</v>
      </c>
      <c r="K1154" t="s">
        <v>1751</v>
      </c>
      <c r="L1154">
        <v>1346</v>
      </c>
      <c r="N1154">
        <v>1009</v>
      </c>
      <c r="O1154" t="s">
        <v>441</v>
      </c>
      <c r="P1154" t="s">
        <v>441</v>
      </c>
      <c r="Q1154">
        <v>1</v>
      </c>
      <c r="X1154">
        <v>0.02</v>
      </c>
      <c r="Y1154">
        <v>232.2</v>
      </c>
      <c r="Z1154">
        <v>0</v>
      </c>
      <c r="AA1154">
        <v>0</v>
      </c>
      <c r="AB1154">
        <v>0</v>
      </c>
      <c r="AC1154">
        <v>0</v>
      </c>
      <c r="AD1154">
        <v>1</v>
      </c>
      <c r="AE1154">
        <v>0</v>
      </c>
      <c r="AF1154" t="s">
        <v>135</v>
      </c>
      <c r="AG1154">
        <v>0</v>
      </c>
      <c r="AH1154">
        <v>2</v>
      </c>
      <c r="AI1154">
        <v>448999099</v>
      </c>
      <c r="AJ1154">
        <v>1124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</row>
    <row r="1155" spans="1:44" x14ac:dyDescent="0.2">
      <c r="A1155">
        <f>ROW(Source!A684)</f>
        <v>684</v>
      </c>
      <c r="B1155">
        <v>448999117</v>
      </c>
      <c r="C1155">
        <v>448999085</v>
      </c>
      <c r="D1155">
        <v>277933475</v>
      </c>
      <c r="E1155">
        <v>1</v>
      </c>
      <c r="F1155">
        <v>1</v>
      </c>
      <c r="G1155">
        <v>1</v>
      </c>
      <c r="H1155">
        <v>3</v>
      </c>
      <c r="I1155" t="s">
        <v>1707</v>
      </c>
      <c r="J1155" t="s">
        <v>1708</v>
      </c>
      <c r="K1155" t="s">
        <v>1709</v>
      </c>
      <c r="L1155">
        <v>1346</v>
      </c>
      <c r="N1155">
        <v>1009</v>
      </c>
      <c r="O1155" t="s">
        <v>441</v>
      </c>
      <c r="P1155" t="s">
        <v>441</v>
      </c>
      <c r="Q1155">
        <v>1</v>
      </c>
      <c r="X1155">
        <v>0.08</v>
      </c>
      <c r="Y1155">
        <v>189.97</v>
      </c>
      <c r="Z1155">
        <v>0</v>
      </c>
      <c r="AA1155">
        <v>0</v>
      </c>
      <c r="AB1155">
        <v>0</v>
      </c>
      <c r="AC1155">
        <v>0</v>
      </c>
      <c r="AD1155">
        <v>1</v>
      </c>
      <c r="AE1155">
        <v>0</v>
      </c>
      <c r="AF1155" t="s">
        <v>135</v>
      </c>
      <c r="AG1155">
        <v>0</v>
      </c>
      <c r="AH1155">
        <v>2</v>
      </c>
      <c r="AI1155">
        <v>448999100</v>
      </c>
      <c r="AJ1155">
        <v>1125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</row>
    <row r="1156" spans="1:44" x14ac:dyDescent="0.2">
      <c r="A1156">
        <f>ROW(Source!A684)</f>
        <v>684</v>
      </c>
      <c r="B1156">
        <v>448999118</v>
      </c>
      <c r="C1156">
        <v>448999085</v>
      </c>
      <c r="D1156">
        <v>277566433</v>
      </c>
      <c r="E1156">
        <v>109</v>
      </c>
      <c r="F1156">
        <v>1</v>
      </c>
      <c r="G1156">
        <v>1</v>
      </c>
      <c r="H1156">
        <v>3</v>
      </c>
      <c r="I1156" t="s">
        <v>633</v>
      </c>
      <c r="J1156" t="s">
        <v>3</v>
      </c>
      <c r="K1156" t="s">
        <v>634</v>
      </c>
      <c r="L1156">
        <v>3277935</v>
      </c>
      <c r="N1156">
        <v>1013</v>
      </c>
      <c r="O1156" t="s">
        <v>635</v>
      </c>
      <c r="P1156" t="s">
        <v>635</v>
      </c>
      <c r="Q1156">
        <v>1</v>
      </c>
      <c r="X1156">
        <v>2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 t="s">
        <v>135</v>
      </c>
      <c r="AG1156">
        <v>0</v>
      </c>
      <c r="AH1156">
        <v>2</v>
      </c>
      <c r="AI1156">
        <v>448999101</v>
      </c>
      <c r="AJ1156">
        <v>1126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</row>
    <row r="1157" spans="1:44" x14ac:dyDescent="0.2">
      <c r="A1157">
        <f>ROW(Source!A684)</f>
        <v>684</v>
      </c>
      <c r="B1157">
        <v>448999119</v>
      </c>
      <c r="C1157">
        <v>448999085</v>
      </c>
      <c r="D1157">
        <v>277566436</v>
      </c>
      <c r="E1157">
        <v>109</v>
      </c>
      <c r="F1157">
        <v>1</v>
      </c>
      <c r="G1157">
        <v>1</v>
      </c>
      <c r="H1157">
        <v>3</v>
      </c>
      <c r="I1157" t="s">
        <v>725</v>
      </c>
      <c r="J1157" t="s">
        <v>3</v>
      </c>
      <c r="K1157" t="s">
        <v>726</v>
      </c>
      <c r="L1157">
        <v>1348</v>
      </c>
      <c r="N1157">
        <v>1009</v>
      </c>
      <c r="O1157" t="s">
        <v>83</v>
      </c>
      <c r="P1157" t="s">
        <v>83</v>
      </c>
      <c r="Q1157">
        <v>1000</v>
      </c>
      <c r="X1157">
        <v>1E-3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 t="s">
        <v>135</v>
      </c>
      <c r="AG1157">
        <v>0</v>
      </c>
      <c r="AH1157">
        <v>2</v>
      </c>
      <c r="AI1157">
        <v>448999102</v>
      </c>
      <c r="AJ1157">
        <v>1127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</row>
    <row r="1158" spans="1:44" x14ac:dyDescent="0.2">
      <c r="A1158">
        <f>ROW(Source!A687)</f>
        <v>687</v>
      </c>
      <c r="B1158">
        <v>448999140</v>
      </c>
      <c r="C1158">
        <v>448999122</v>
      </c>
      <c r="D1158">
        <v>277560343</v>
      </c>
      <c r="E1158">
        <v>109</v>
      </c>
      <c r="F1158">
        <v>1</v>
      </c>
      <c r="G1158">
        <v>1</v>
      </c>
      <c r="H1158">
        <v>1</v>
      </c>
      <c r="I1158" t="s">
        <v>1433</v>
      </c>
      <c r="J1158" t="s">
        <v>3</v>
      </c>
      <c r="K1158" t="s">
        <v>1434</v>
      </c>
      <c r="L1158">
        <v>1191</v>
      </c>
      <c r="N1158">
        <v>1013</v>
      </c>
      <c r="O1158" t="s">
        <v>1203</v>
      </c>
      <c r="P1158" t="s">
        <v>1203</v>
      </c>
      <c r="Q1158">
        <v>1</v>
      </c>
      <c r="X1158">
        <v>9.3000000000000007</v>
      </c>
      <c r="Y1158">
        <v>0</v>
      </c>
      <c r="Z1158">
        <v>0</v>
      </c>
      <c r="AA1158">
        <v>0</v>
      </c>
      <c r="AB1158">
        <v>563.72</v>
      </c>
      <c r="AC1158">
        <v>0</v>
      </c>
      <c r="AD1158">
        <v>1</v>
      </c>
      <c r="AE1158">
        <v>1</v>
      </c>
      <c r="AF1158" t="s">
        <v>3</v>
      </c>
      <c r="AG1158">
        <v>9.3000000000000007</v>
      </c>
      <c r="AH1158">
        <v>2</v>
      </c>
      <c r="AI1158">
        <v>448999123</v>
      </c>
      <c r="AJ1158">
        <v>1128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</row>
    <row r="1159" spans="1:44" x14ac:dyDescent="0.2">
      <c r="A1159">
        <f>ROW(Source!A687)</f>
        <v>687</v>
      </c>
      <c r="B1159">
        <v>448999141</v>
      </c>
      <c r="C1159">
        <v>448999122</v>
      </c>
      <c r="D1159">
        <v>277560491</v>
      </c>
      <c r="E1159">
        <v>109</v>
      </c>
      <c r="F1159">
        <v>1</v>
      </c>
      <c r="G1159">
        <v>1</v>
      </c>
      <c r="H1159">
        <v>1</v>
      </c>
      <c r="I1159" t="s">
        <v>1204</v>
      </c>
      <c r="J1159" t="s">
        <v>3</v>
      </c>
      <c r="K1159" t="s">
        <v>1205</v>
      </c>
      <c r="L1159">
        <v>1191</v>
      </c>
      <c r="N1159">
        <v>1013</v>
      </c>
      <c r="O1159" t="s">
        <v>1203</v>
      </c>
      <c r="P1159" t="s">
        <v>1203</v>
      </c>
      <c r="Q1159">
        <v>1</v>
      </c>
      <c r="X1159">
        <v>0.4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1</v>
      </c>
      <c r="AE1159">
        <v>2</v>
      </c>
      <c r="AF1159" t="s">
        <v>3</v>
      </c>
      <c r="AG1159">
        <v>0.4</v>
      </c>
      <c r="AH1159">
        <v>2</v>
      </c>
      <c r="AI1159">
        <v>448999124</v>
      </c>
      <c r="AJ1159">
        <v>1129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</row>
    <row r="1160" spans="1:44" x14ac:dyDescent="0.2">
      <c r="A1160">
        <f>ROW(Source!A687)</f>
        <v>687</v>
      </c>
      <c r="B1160">
        <v>448999142</v>
      </c>
      <c r="C1160">
        <v>448999122</v>
      </c>
      <c r="D1160">
        <v>277944840</v>
      </c>
      <c r="E1160">
        <v>1</v>
      </c>
      <c r="F1160">
        <v>1</v>
      </c>
      <c r="G1160">
        <v>1</v>
      </c>
      <c r="H1160">
        <v>2</v>
      </c>
      <c r="I1160" t="s">
        <v>1364</v>
      </c>
      <c r="J1160" t="s">
        <v>1365</v>
      </c>
      <c r="K1160" t="s">
        <v>1366</v>
      </c>
      <c r="L1160">
        <v>1368</v>
      </c>
      <c r="N1160">
        <v>1011</v>
      </c>
      <c r="O1160" t="s">
        <v>1100</v>
      </c>
      <c r="P1160" t="s">
        <v>1100</v>
      </c>
      <c r="Q1160">
        <v>1</v>
      </c>
      <c r="X1160">
        <v>0.4</v>
      </c>
      <c r="Y1160">
        <v>0</v>
      </c>
      <c r="Z1160">
        <v>1558.39</v>
      </c>
      <c r="AA1160">
        <v>563.72</v>
      </c>
      <c r="AB1160">
        <v>0</v>
      </c>
      <c r="AC1160">
        <v>0</v>
      </c>
      <c r="AD1160">
        <v>1</v>
      </c>
      <c r="AE1160">
        <v>0</v>
      </c>
      <c r="AF1160" t="s">
        <v>3</v>
      </c>
      <c r="AG1160">
        <v>0.4</v>
      </c>
      <c r="AH1160">
        <v>2</v>
      </c>
      <c r="AI1160">
        <v>448999125</v>
      </c>
      <c r="AJ1160">
        <v>1130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</row>
    <row r="1161" spans="1:44" x14ac:dyDescent="0.2">
      <c r="A1161">
        <f>ROW(Source!A687)</f>
        <v>687</v>
      </c>
      <c r="B1161">
        <v>448999143</v>
      </c>
      <c r="C1161">
        <v>448999122</v>
      </c>
      <c r="D1161">
        <v>277862733</v>
      </c>
      <c r="E1161">
        <v>1</v>
      </c>
      <c r="F1161">
        <v>1</v>
      </c>
      <c r="G1161">
        <v>1</v>
      </c>
      <c r="H1161">
        <v>3</v>
      </c>
      <c r="I1161" t="s">
        <v>1713</v>
      </c>
      <c r="J1161" t="s">
        <v>1714</v>
      </c>
      <c r="K1161" t="s">
        <v>1715</v>
      </c>
      <c r="L1161">
        <v>1346</v>
      </c>
      <c r="N1161">
        <v>1009</v>
      </c>
      <c r="O1161" t="s">
        <v>441</v>
      </c>
      <c r="P1161" t="s">
        <v>441</v>
      </c>
      <c r="Q1161">
        <v>1</v>
      </c>
      <c r="X1161">
        <v>0.01</v>
      </c>
      <c r="Y1161">
        <v>284.14999999999998</v>
      </c>
      <c r="Z1161">
        <v>0</v>
      </c>
      <c r="AA1161">
        <v>0</v>
      </c>
      <c r="AB1161">
        <v>0</v>
      </c>
      <c r="AC1161">
        <v>0</v>
      </c>
      <c r="AD1161">
        <v>1</v>
      </c>
      <c r="AE1161">
        <v>0</v>
      </c>
      <c r="AF1161" t="s">
        <v>135</v>
      </c>
      <c r="AG1161">
        <v>0</v>
      </c>
      <c r="AH1161">
        <v>2</v>
      </c>
      <c r="AI1161">
        <v>448999126</v>
      </c>
      <c r="AJ1161">
        <v>1131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</row>
    <row r="1162" spans="1:44" x14ac:dyDescent="0.2">
      <c r="A1162">
        <f>ROW(Source!A687)</f>
        <v>687</v>
      </c>
      <c r="B1162">
        <v>448999144</v>
      </c>
      <c r="C1162">
        <v>448999122</v>
      </c>
      <c r="D1162">
        <v>277865759</v>
      </c>
      <c r="E1162">
        <v>1</v>
      </c>
      <c r="F1162">
        <v>1</v>
      </c>
      <c r="G1162">
        <v>1</v>
      </c>
      <c r="H1162">
        <v>3</v>
      </c>
      <c r="I1162" t="s">
        <v>1683</v>
      </c>
      <c r="J1162" t="s">
        <v>1684</v>
      </c>
      <c r="K1162" t="s">
        <v>1685</v>
      </c>
      <c r="L1162">
        <v>1301</v>
      </c>
      <c r="N1162">
        <v>1003</v>
      </c>
      <c r="O1162" t="s">
        <v>211</v>
      </c>
      <c r="P1162" t="s">
        <v>211</v>
      </c>
      <c r="Q1162">
        <v>1</v>
      </c>
      <c r="X1162">
        <v>4.21</v>
      </c>
      <c r="Y1162">
        <v>2.27</v>
      </c>
      <c r="Z1162">
        <v>0</v>
      </c>
      <c r="AA1162">
        <v>0</v>
      </c>
      <c r="AB1162">
        <v>0</v>
      </c>
      <c r="AC1162">
        <v>0</v>
      </c>
      <c r="AD1162">
        <v>1</v>
      </c>
      <c r="AE1162">
        <v>0</v>
      </c>
      <c r="AF1162" t="s">
        <v>135</v>
      </c>
      <c r="AG1162">
        <v>0</v>
      </c>
      <c r="AH1162">
        <v>2</v>
      </c>
      <c r="AI1162">
        <v>448999127</v>
      </c>
      <c r="AJ1162">
        <v>1132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</row>
    <row r="1163" spans="1:44" x14ac:dyDescent="0.2">
      <c r="A1163">
        <f>ROW(Source!A687)</f>
        <v>687</v>
      </c>
      <c r="B1163">
        <v>448999145</v>
      </c>
      <c r="C1163">
        <v>448999122</v>
      </c>
      <c r="D1163">
        <v>277867733</v>
      </c>
      <c r="E1163">
        <v>1</v>
      </c>
      <c r="F1163">
        <v>1</v>
      </c>
      <c r="G1163">
        <v>1</v>
      </c>
      <c r="H1163">
        <v>3</v>
      </c>
      <c r="I1163" t="s">
        <v>1241</v>
      </c>
      <c r="J1163" t="s">
        <v>1242</v>
      </c>
      <c r="K1163" t="s">
        <v>1243</v>
      </c>
      <c r="L1163">
        <v>1346</v>
      </c>
      <c r="N1163">
        <v>1009</v>
      </c>
      <c r="O1163" t="s">
        <v>441</v>
      </c>
      <c r="P1163" t="s">
        <v>441</v>
      </c>
      <c r="Q1163">
        <v>1</v>
      </c>
      <c r="X1163">
        <v>0.3</v>
      </c>
      <c r="Y1163">
        <v>174.93</v>
      </c>
      <c r="Z1163">
        <v>0</v>
      </c>
      <c r="AA1163">
        <v>0</v>
      </c>
      <c r="AB1163">
        <v>0</v>
      </c>
      <c r="AC1163">
        <v>0</v>
      </c>
      <c r="AD1163">
        <v>1</v>
      </c>
      <c r="AE1163">
        <v>0</v>
      </c>
      <c r="AF1163" t="s">
        <v>135</v>
      </c>
      <c r="AG1163">
        <v>0</v>
      </c>
      <c r="AH1163">
        <v>2</v>
      </c>
      <c r="AI1163">
        <v>448999128</v>
      </c>
      <c r="AJ1163">
        <v>1133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</row>
    <row r="1164" spans="1:44" x14ac:dyDescent="0.2">
      <c r="A1164">
        <f>ROW(Source!A687)</f>
        <v>687</v>
      </c>
      <c r="B1164">
        <v>448999146</v>
      </c>
      <c r="C1164">
        <v>448999122</v>
      </c>
      <c r="D1164">
        <v>277867849</v>
      </c>
      <c r="E1164">
        <v>1</v>
      </c>
      <c r="F1164">
        <v>1</v>
      </c>
      <c r="G1164">
        <v>1</v>
      </c>
      <c r="H1164">
        <v>3</v>
      </c>
      <c r="I1164" t="s">
        <v>1740</v>
      </c>
      <c r="J1164" t="s">
        <v>1741</v>
      </c>
      <c r="K1164" t="s">
        <v>1742</v>
      </c>
      <c r="L1164">
        <v>1425</v>
      </c>
      <c r="N1164">
        <v>1013</v>
      </c>
      <c r="O1164" t="s">
        <v>62</v>
      </c>
      <c r="P1164" t="s">
        <v>62</v>
      </c>
      <c r="Q1164">
        <v>1</v>
      </c>
      <c r="X1164">
        <v>0.1</v>
      </c>
      <c r="Y1164">
        <v>978.09</v>
      </c>
      <c r="Z1164">
        <v>0</v>
      </c>
      <c r="AA1164">
        <v>0</v>
      </c>
      <c r="AB1164">
        <v>0</v>
      </c>
      <c r="AC1164">
        <v>0</v>
      </c>
      <c r="AD1164">
        <v>1</v>
      </c>
      <c r="AE1164">
        <v>0</v>
      </c>
      <c r="AF1164" t="s">
        <v>135</v>
      </c>
      <c r="AG1164">
        <v>0</v>
      </c>
      <c r="AH1164">
        <v>2</v>
      </c>
      <c r="AI1164">
        <v>448999129</v>
      </c>
      <c r="AJ1164">
        <v>1134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</row>
    <row r="1165" spans="1:44" x14ac:dyDescent="0.2">
      <c r="A1165">
        <f>ROW(Source!A687)</f>
        <v>687</v>
      </c>
      <c r="B1165">
        <v>448999147</v>
      </c>
      <c r="C1165">
        <v>448999122</v>
      </c>
      <c r="D1165">
        <v>277870628</v>
      </c>
      <c r="E1165">
        <v>1</v>
      </c>
      <c r="F1165">
        <v>1</v>
      </c>
      <c r="G1165">
        <v>1</v>
      </c>
      <c r="H1165">
        <v>3</v>
      </c>
      <c r="I1165" t="s">
        <v>1646</v>
      </c>
      <c r="J1165" t="s">
        <v>1647</v>
      </c>
      <c r="K1165" t="s">
        <v>1648</v>
      </c>
      <c r="L1165">
        <v>1348</v>
      </c>
      <c r="N1165">
        <v>1009</v>
      </c>
      <c r="O1165" t="s">
        <v>83</v>
      </c>
      <c r="P1165" t="s">
        <v>83</v>
      </c>
      <c r="Q1165">
        <v>1000</v>
      </c>
      <c r="X1165">
        <v>2.9999999999999997E-4</v>
      </c>
      <c r="Y1165">
        <v>4338.2700000000004</v>
      </c>
      <c r="Z1165">
        <v>0</v>
      </c>
      <c r="AA1165">
        <v>0</v>
      </c>
      <c r="AB1165">
        <v>0</v>
      </c>
      <c r="AC1165">
        <v>0</v>
      </c>
      <c r="AD1165">
        <v>1</v>
      </c>
      <c r="AE1165">
        <v>0</v>
      </c>
      <c r="AF1165" t="s">
        <v>135</v>
      </c>
      <c r="AG1165">
        <v>0</v>
      </c>
      <c r="AH1165">
        <v>2</v>
      </c>
      <c r="AI1165">
        <v>448999130</v>
      </c>
      <c r="AJ1165">
        <v>1135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</row>
    <row r="1166" spans="1:44" x14ac:dyDescent="0.2">
      <c r="A1166">
        <f>ROW(Source!A687)</f>
        <v>687</v>
      </c>
      <c r="B1166">
        <v>448999148</v>
      </c>
      <c r="C1166">
        <v>448999122</v>
      </c>
      <c r="D1166">
        <v>277881757</v>
      </c>
      <c r="E1166">
        <v>1</v>
      </c>
      <c r="F1166">
        <v>1</v>
      </c>
      <c r="G1166">
        <v>1</v>
      </c>
      <c r="H1166">
        <v>3</v>
      </c>
      <c r="I1166" t="s">
        <v>1743</v>
      </c>
      <c r="J1166" t="s">
        <v>1744</v>
      </c>
      <c r="K1166" t="s">
        <v>1745</v>
      </c>
      <c r="L1166">
        <v>1348</v>
      </c>
      <c r="N1166">
        <v>1009</v>
      </c>
      <c r="O1166" t="s">
        <v>83</v>
      </c>
      <c r="P1166" t="s">
        <v>83</v>
      </c>
      <c r="Q1166">
        <v>1000</v>
      </c>
      <c r="X1166">
        <v>1E-4</v>
      </c>
      <c r="Y1166">
        <v>1050091.7</v>
      </c>
      <c r="Z1166">
        <v>0</v>
      </c>
      <c r="AA1166">
        <v>0</v>
      </c>
      <c r="AB1166">
        <v>0</v>
      </c>
      <c r="AC1166">
        <v>0</v>
      </c>
      <c r="AD1166">
        <v>1</v>
      </c>
      <c r="AE1166">
        <v>0</v>
      </c>
      <c r="AF1166" t="s">
        <v>135</v>
      </c>
      <c r="AG1166">
        <v>0</v>
      </c>
      <c r="AH1166">
        <v>2</v>
      </c>
      <c r="AI1166">
        <v>448999131</v>
      </c>
      <c r="AJ1166">
        <v>1136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</row>
    <row r="1167" spans="1:44" x14ac:dyDescent="0.2">
      <c r="A1167">
        <f>ROW(Source!A687)</f>
        <v>687</v>
      </c>
      <c r="B1167">
        <v>448999149</v>
      </c>
      <c r="C1167">
        <v>448999122</v>
      </c>
      <c r="D1167">
        <v>277881812</v>
      </c>
      <c r="E1167">
        <v>1</v>
      </c>
      <c r="F1167">
        <v>1</v>
      </c>
      <c r="G1167">
        <v>1</v>
      </c>
      <c r="H1167">
        <v>3</v>
      </c>
      <c r="I1167" t="s">
        <v>1661</v>
      </c>
      <c r="J1167" t="s">
        <v>1662</v>
      </c>
      <c r="K1167" t="s">
        <v>1663</v>
      </c>
      <c r="L1167">
        <v>1346</v>
      </c>
      <c r="N1167">
        <v>1009</v>
      </c>
      <c r="O1167" t="s">
        <v>441</v>
      </c>
      <c r="P1167" t="s">
        <v>441</v>
      </c>
      <c r="Q1167">
        <v>1</v>
      </c>
      <c r="X1167">
        <v>0.06</v>
      </c>
      <c r="Y1167">
        <v>899.56</v>
      </c>
      <c r="Z1167">
        <v>0</v>
      </c>
      <c r="AA1167">
        <v>0</v>
      </c>
      <c r="AB1167">
        <v>0</v>
      </c>
      <c r="AC1167">
        <v>0</v>
      </c>
      <c r="AD1167">
        <v>1</v>
      </c>
      <c r="AE1167">
        <v>0</v>
      </c>
      <c r="AF1167" t="s">
        <v>135</v>
      </c>
      <c r="AG1167">
        <v>0</v>
      </c>
      <c r="AH1167">
        <v>2</v>
      </c>
      <c r="AI1167">
        <v>448999132</v>
      </c>
      <c r="AJ1167">
        <v>1137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</row>
    <row r="1168" spans="1:44" x14ac:dyDescent="0.2">
      <c r="A1168">
        <f>ROW(Source!A687)</f>
        <v>687</v>
      </c>
      <c r="B1168">
        <v>448999150</v>
      </c>
      <c r="C1168">
        <v>448999122</v>
      </c>
      <c r="D1168">
        <v>277896103</v>
      </c>
      <c r="E1168">
        <v>1</v>
      </c>
      <c r="F1168">
        <v>1</v>
      </c>
      <c r="G1168">
        <v>1</v>
      </c>
      <c r="H1168">
        <v>3</v>
      </c>
      <c r="I1168" t="s">
        <v>1746</v>
      </c>
      <c r="J1168" t="s">
        <v>1747</v>
      </c>
      <c r="K1168" t="s">
        <v>1748</v>
      </c>
      <c r="L1168">
        <v>1348</v>
      </c>
      <c r="N1168">
        <v>1009</v>
      </c>
      <c r="O1168" t="s">
        <v>83</v>
      </c>
      <c r="P1168" t="s">
        <v>83</v>
      </c>
      <c r="Q1168">
        <v>1000</v>
      </c>
      <c r="X1168">
        <v>2.0000000000000002E-5</v>
      </c>
      <c r="Y1168">
        <v>47961.85</v>
      </c>
      <c r="Z1168">
        <v>0</v>
      </c>
      <c r="AA1168">
        <v>0</v>
      </c>
      <c r="AB1168">
        <v>0</v>
      </c>
      <c r="AC1168">
        <v>0</v>
      </c>
      <c r="AD1168">
        <v>1</v>
      </c>
      <c r="AE1168">
        <v>0</v>
      </c>
      <c r="AF1168" t="s">
        <v>135</v>
      </c>
      <c r="AG1168">
        <v>0</v>
      </c>
      <c r="AH1168">
        <v>2</v>
      </c>
      <c r="AI1168">
        <v>448999133</v>
      </c>
      <c r="AJ1168">
        <v>1138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</row>
    <row r="1169" spans="1:44" x14ac:dyDescent="0.2">
      <c r="A1169">
        <f>ROW(Source!A687)</f>
        <v>687</v>
      </c>
      <c r="B1169">
        <v>448999151</v>
      </c>
      <c r="C1169">
        <v>448999122</v>
      </c>
      <c r="D1169">
        <v>277896329</v>
      </c>
      <c r="E1169">
        <v>1</v>
      </c>
      <c r="F1169">
        <v>1</v>
      </c>
      <c r="G1169">
        <v>1</v>
      </c>
      <c r="H1169">
        <v>3</v>
      </c>
      <c r="I1169" t="s">
        <v>1701</v>
      </c>
      <c r="J1169" t="s">
        <v>1702</v>
      </c>
      <c r="K1169" t="s">
        <v>1703</v>
      </c>
      <c r="L1169">
        <v>1346</v>
      </c>
      <c r="N1169">
        <v>1009</v>
      </c>
      <c r="O1169" t="s">
        <v>441</v>
      </c>
      <c r="P1169" t="s">
        <v>441</v>
      </c>
      <c r="Q1169">
        <v>1</v>
      </c>
      <c r="X1169">
        <v>0.03</v>
      </c>
      <c r="Y1169">
        <v>157.44</v>
      </c>
      <c r="Z1169">
        <v>0</v>
      </c>
      <c r="AA1169">
        <v>0</v>
      </c>
      <c r="AB1169">
        <v>0</v>
      </c>
      <c r="AC1169">
        <v>0</v>
      </c>
      <c r="AD1169">
        <v>1</v>
      </c>
      <c r="AE1169">
        <v>0</v>
      </c>
      <c r="AF1169" t="s">
        <v>135</v>
      </c>
      <c r="AG1169">
        <v>0</v>
      </c>
      <c r="AH1169">
        <v>2</v>
      </c>
      <c r="AI1169">
        <v>448999134</v>
      </c>
      <c r="AJ1169">
        <v>1139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</row>
    <row r="1170" spans="1:44" x14ac:dyDescent="0.2">
      <c r="A1170">
        <f>ROW(Source!A687)</f>
        <v>687</v>
      </c>
      <c r="B1170">
        <v>448999152</v>
      </c>
      <c r="C1170">
        <v>448999122</v>
      </c>
      <c r="D1170">
        <v>277910729</v>
      </c>
      <c r="E1170">
        <v>1</v>
      </c>
      <c r="F1170">
        <v>1</v>
      </c>
      <c r="G1170">
        <v>1</v>
      </c>
      <c r="H1170">
        <v>3</v>
      </c>
      <c r="I1170" t="s">
        <v>1704</v>
      </c>
      <c r="J1170" t="s">
        <v>1705</v>
      </c>
      <c r="K1170" t="s">
        <v>1706</v>
      </c>
      <c r="L1170">
        <v>1425</v>
      </c>
      <c r="N1170">
        <v>1013</v>
      </c>
      <c r="O1170" t="s">
        <v>62</v>
      </c>
      <c r="P1170" t="s">
        <v>62</v>
      </c>
      <c r="Q1170">
        <v>1</v>
      </c>
      <c r="X1170">
        <v>0.1</v>
      </c>
      <c r="Y1170">
        <v>840.04</v>
      </c>
      <c r="Z1170">
        <v>0</v>
      </c>
      <c r="AA1170">
        <v>0</v>
      </c>
      <c r="AB1170">
        <v>0</v>
      </c>
      <c r="AC1170">
        <v>0</v>
      </c>
      <c r="AD1170">
        <v>1</v>
      </c>
      <c r="AE1170">
        <v>0</v>
      </c>
      <c r="AF1170" t="s">
        <v>135</v>
      </c>
      <c r="AG1170">
        <v>0</v>
      </c>
      <c r="AH1170">
        <v>2</v>
      </c>
      <c r="AI1170">
        <v>448999135</v>
      </c>
      <c r="AJ1170">
        <v>1140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</row>
    <row r="1171" spans="1:44" x14ac:dyDescent="0.2">
      <c r="A1171">
        <f>ROW(Source!A687)</f>
        <v>687</v>
      </c>
      <c r="B1171">
        <v>448999153</v>
      </c>
      <c r="C1171">
        <v>448999122</v>
      </c>
      <c r="D1171">
        <v>277922916</v>
      </c>
      <c r="E1171">
        <v>1</v>
      </c>
      <c r="F1171">
        <v>1</v>
      </c>
      <c r="G1171">
        <v>1</v>
      </c>
      <c r="H1171">
        <v>3</v>
      </c>
      <c r="I1171" t="s">
        <v>1749</v>
      </c>
      <c r="J1171" t="s">
        <v>1750</v>
      </c>
      <c r="K1171" t="s">
        <v>1751</v>
      </c>
      <c r="L1171">
        <v>1346</v>
      </c>
      <c r="N1171">
        <v>1009</v>
      </c>
      <c r="O1171" t="s">
        <v>441</v>
      </c>
      <c r="P1171" t="s">
        <v>441</v>
      </c>
      <c r="Q1171">
        <v>1</v>
      </c>
      <c r="X1171">
        <v>0.02</v>
      </c>
      <c r="Y1171">
        <v>232.2</v>
      </c>
      <c r="Z1171">
        <v>0</v>
      </c>
      <c r="AA1171">
        <v>0</v>
      </c>
      <c r="AB1171">
        <v>0</v>
      </c>
      <c r="AC1171">
        <v>0</v>
      </c>
      <c r="AD1171">
        <v>1</v>
      </c>
      <c r="AE1171">
        <v>0</v>
      </c>
      <c r="AF1171" t="s">
        <v>135</v>
      </c>
      <c r="AG1171">
        <v>0</v>
      </c>
      <c r="AH1171">
        <v>2</v>
      </c>
      <c r="AI1171">
        <v>448999136</v>
      </c>
      <c r="AJ1171">
        <v>1141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</row>
    <row r="1172" spans="1:44" x14ac:dyDescent="0.2">
      <c r="A1172">
        <f>ROW(Source!A687)</f>
        <v>687</v>
      </c>
      <c r="B1172">
        <v>448999154</v>
      </c>
      <c r="C1172">
        <v>448999122</v>
      </c>
      <c r="D1172">
        <v>277933475</v>
      </c>
      <c r="E1172">
        <v>1</v>
      </c>
      <c r="F1172">
        <v>1</v>
      </c>
      <c r="G1172">
        <v>1</v>
      </c>
      <c r="H1172">
        <v>3</v>
      </c>
      <c r="I1172" t="s">
        <v>1707</v>
      </c>
      <c r="J1172" t="s">
        <v>1708</v>
      </c>
      <c r="K1172" t="s">
        <v>1709</v>
      </c>
      <c r="L1172">
        <v>1346</v>
      </c>
      <c r="N1172">
        <v>1009</v>
      </c>
      <c r="O1172" t="s">
        <v>441</v>
      </c>
      <c r="P1172" t="s">
        <v>441</v>
      </c>
      <c r="Q1172">
        <v>1</v>
      </c>
      <c r="X1172">
        <v>0.08</v>
      </c>
      <c r="Y1172">
        <v>189.97</v>
      </c>
      <c r="Z1172">
        <v>0</v>
      </c>
      <c r="AA1172">
        <v>0</v>
      </c>
      <c r="AB1172">
        <v>0</v>
      </c>
      <c r="AC1172">
        <v>0</v>
      </c>
      <c r="AD1172">
        <v>1</v>
      </c>
      <c r="AE1172">
        <v>0</v>
      </c>
      <c r="AF1172" t="s">
        <v>135</v>
      </c>
      <c r="AG1172">
        <v>0</v>
      </c>
      <c r="AH1172">
        <v>2</v>
      </c>
      <c r="AI1172">
        <v>448999137</v>
      </c>
      <c r="AJ1172">
        <v>1142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</row>
    <row r="1173" spans="1:44" x14ac:dyDescent="0.2">
      <c r="A1173">
        <f>ROW(Source!A687)</f>
        <v>687</v>
      </c>
      <c r="B1173">
        <v>448999155</v>
      </c>
      <c r="C1173">
        <v>448999122</v>
      </c>
      <c r="D1173">
        <v>277566433</v>
      </c>
      <c r="E1173">
        <v>109</v>
      </c>
      <c r="F1173">
        <v>1</v>
      </c>
      <c r="G1173">
        <v>1</v>
      </c>
      <c r="H1173">
        <v>3</v>
      </c>
      <c r="I1173" t="s">
        <v>633</v>
      </c>
      <c r="J1173" t="s">
        <v>3</v>
      </c>
      <c r="K1173" t="s">
        <v>634</v>
      </c>
      <c r="L1173">
        <v>3277935</v>
      </c>
      <c r="N1173">
        <v>1013</v>
      </c>
      <c r="O1173" t="s">
        <v>635</v>
      </c>
      <c r="P1173" t="s">
        <v>635</v>
      </c>
      <c r="Q1173">
        <v>1</v>
      </c>
      <c r="X1173">
        <v>2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 t="s">
        <v>135</v>
      </c>
      <c r="AG1173">
        <v>0</v>
      </c>
      <c r="AH1173">
        <v>2</v>
      </c>
      <c r="AI1173">
        <v>448999138</v>
      </c>
      <c r="AJ1173">
        <v>1143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</row>
    <row r="1174" spans="1:44" x14ac:dyDescent="0.2">
      <c r="A1174">
        <f>ROW(Source!A687)</f>
        <v>687</v>
      </c>
      <c r="B1174">
        <v>448999156</v>
      </c>
      <c r="C1174">
        <v>448999122</v>
      </c>
      <c r="D1174">
        <v>277566436</v>
      </c>
      <c r="E1174">
        <v>109</v>
      </c>
      <c r="F1174">
        <v>1</v>
      </c>
      <c r="G1174">
        <v>1</v>
      </c>
      <c r="H1174">
        <v>3</v>
      </c>
      <c r="I1174" t="s">
        <v>725</v>
      </c>
      <c r="J1174" t="s">
        <v>3</v>
      </c>
      <c r="K1174" t="s">
        <v>726</v>
      </c>
      <c r="L1174">
        <v>1348</v>
      </c>
      <c r="N1174">
        <v>1009</v>
      </c>
      <c r="O1174" t="s">
        <v>83</v>
      </c>
      <c r="P1174" t="s">
        <v>83</v>
      </c>
      <c r="Q1174">
        <v>1000</v>
      </c>
      <c r="X1174">
        <v>1E-3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 t="s">
        <v>135</v>
      </c>
      <c r="AG1174">
        <v>0</v>
      </c>
      <c r="AH1174">
        <v>2</v>
      </c>
      <c r="AI1174">
        <v>448999139</v>
      </c>
      <c r="AJ1174">
        <v>1144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</row>
    <row r="1175" spans="1:44" x14ac:dyDescent="0.2">
      <c r="A1175">
        <f>ROW(Source!A690)</f>
        <v>690</v>
      </c>
      <c r="B1175">
        <v>448999163</v>
      </c>
      <c r="C1175">
        <v>448999159</v>
      </c>
      <c r="D1175">
        <v>327091160</v>
      </c>
      <c r="E1175">
        <v>112</v>
      </c>
      <c r="F1175">
        <v>1</v>
      </c>
      <c r="G1175">
        <v>1</v>
      </c>
      <c r="H1175">
        <v>1</v>
      </c>
      <c r="I1175" t="s">
        <v>1201</v>
      </c>
      <c r="J1175" t="s">
        <v>3</v>
      </c>
      <c r="K1175" t="s">
        <v>1271</v>
      </c>
      <c r="L1175">
        <v>1191</v>
      </c>
      <c r="N1175">
        <v>1013</v>
      </c>
      <c r="O1175" t="s">
        <v>1203</v>
      </c>
      <c r="P1175" t="s">
        <v>1203</v>
      </c>
      <c r="Q1175">
        <v>1</v>
      </c>
      <c r="X1175">
        <v>1.03</v>
      </c>
      <c r="Y1175">
        <v>0</v>
      </c>
      <c r="Z1175">
        <v>0</v>
      </c>
      <c r="AA1175">
        <v>0</v>
      </c>
      <c r="AB1175">
        <v>435.6</v>
      </c>
      <c r="AC1175">
        <v>0</v>
      </c>
      <c r="AD1175">
        <v>1</v>
      </c>
      <c r="AE1175">
        <v>1</v>
      </c>
      <c r="AF1175" t="s">
        <v>321</v>
      </c>
      <c r="AG1175">
        <v>0.309</v>
      </c>
      <c r="AH1175">
        <v>2</v>
      </c>
      <c r="AI1175">
        <v>448999160</v>
      </c>
      <c r="AJ1175">
        <v>1145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</row>
    <row r="1176" spans="1:44" x14ac:dyDescent="0.2">
      <c r="A1176">
        <f>ROW(Source!A690)</f>
        <v>690</v>
      </c>
      <c r="B1176">
        <v>448999164</v>
      </c>
      <c r="C1176">
        <v>448999159</v>
      </c>
      <c r="D1176">
        <v>327091406</v>
      </c>
      <c r="E1176">
        <v>112</v>
      </c>
      <c r="F1176">
        <v>1</v>
      </c>
      <c r="G1176">
        <v>1</v>
      </c>
      <c r="H1176">
        <v>1</v>
      </c>
      <c r="I1176" t="s">
        <v>1204</v>
      </c>
      <c r="J1176" t="s">
        <v>3</v>
      </c>
      <c r="K1176" t="s">
        <v>1205</v>
      </c>
      <c r="L1176">
        <v>1191</v>
      </c>
      <c r="N1176">
        <v>1013</v>
      </c>
      <c r="O1176" t="s">
        <v>1203</v>
      </c>
      <c r="P1176" t="s">
        <v>1203</v>
      </c>
      <c r="Q1176">
        <v>1</v>
      </c>
      <c r="X1176">
        <v>0.16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1</v>
      </c>
      <c r="AE1176">
        <v>2</v>
      </c>
      <c r="AF1176" t="s">
        <v>321</v>
      </c>
      <c r="AG1176">
        <v>4.8000000000000001E-2</v>
      </c>
      <c r="AH1176">
        <v>2</v>
      </c>
      <c r="AI1176">
        <v>448999161</v>
      </c>
      <c r="AJ1176">
        <v>1146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</row>
    <row r="1177" spans="1:44" x14ac:dyDescent="0.2">
      <c r="A1177">
        <f>ROW(Source!A690)</f>
        <v>690</v>
      </c>
      <c r="B1177">
        <v>448999165</v>
      </c>
      <c r="C1177">
        <v>448999159</v>
      </c>
      <c r="D1177">
        <v>327212380</v>
      </c>
      <c r="E1177">
        <v>1</v>
      </c>
      <c r="F1177">
        <v>1</v>
      </c>
      <c r="G1177">
        <v>1</v>
      </c>
      <c r="H1177">
        <v>2</v>
      </c>
      <c r="I1177" t="s">
        <v>1206</v>
      </c>
      <c r="J1177" t="s">
        <v>1207</v>
      </c>
      <c r="K1177" t="s">
        <v>1208</v>
      </c>
      <c r="L1177">
        <v>1368</v>
      </c>
      <c r="N1177">
        <v>1011</v>
      </c>
      <c r="O1177" t="s">
        <v>1100</v>
      </c>
      <c r="P1177" t="s">
        <v>1100</v>
      </c>
      <c r="Q1177">
        <v>1</v>
      </c>
      <c r="X1177">
        <v>0.16</v>
      </c>
      <c r="Y1177">
        <v>0</v>
      </c>
      <c r="Z1177">
        <v>477.92</v>
      </c>
      <c r="AA1177">
        <v>490.51</v>
      </c>
      <c r="AB1177">
        <v>0</v>
      </c>
      <c r="AC1177">
        <v>0</v>
      </c>
      <c r="AD1177">
        <v>1</v>
      </c>
      <c r="AE1177">
        <v>0</v>
      </c>
      <c r="AF1177" t="s">
        <v>321</v>
      </c>
      <c r="AG1177">
        <v>4.8000000000000001E-2</v>
      </c>
      <c r="AH1177">
        <v>2</v>
      </c>
      <c r="AI1177">
        <v>448999162</v>
      </c>
      <c r="AJ1177">
        <v>1147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</row>
    <row r="1178" spans="1:44" x14ac:dyDescent="0.2">
      <c r="A1178">
        <f>ROW(Source!A690)</f>
        <v>690</v>
      </c>
      <c r="B1178">
        <v>448999166</v>
      </c>
      <c r="C1178">
        <v>448999159</v>
      </c>
      <c r="D1178">
        <v>327097010</v>
      </c>
      <c r="E1178">
        <v>112</v>
      </c>
      <c r="F1178">
        <v>1</v>
      </c>
      <c r="G1178">
        <v>1</v>
      </c>
      <c r="H1178">
        <v>3</v>
      </c>
      <c r="I1178" t="s">
        <v>633</v>
      </c>
      <c r="J1178" t="s">
        <v>3</v>
      </c>
      <c r="K1178" t="s">
        <v>634</v>
      </c>
      <c r="L1178">
        <v>3277935</v>
      </c>
      <c r="N1178">
        <v>1013</v>
      </c>
      <c r="O1178" t="s">
        <v>635</v>
      </c>
      <c r="P1178" t="s">
        <v>635</v>
      </c>
      <c r="Q1178">
        <v>1</v>
      </c>
      <c r="X1178">
        <v>2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 t="s">
        <v>135</v>
      </c>
      <c r="AG1178">
        <v>0</v>
      </c>
      <c r="AH1178">
        <v>3</v>
      </c>
      <c r="AI1178">
        <v>-1</v>
      </c>
      <c r="AJ1178" t="s">
        <v>3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</row>
    <row r="1179" spans="1:44" x14ac:dyDescent="0.2">
      <c r="A1179">
        <f>ROW(Source!A691)</f>
        <v>691</v>
      </c>
      <c r="B1179">
        <v>448999171</v>
      </c>
      <c r="C1179">
        <v>448999167</v>
      </c>
      <c r="D1179">
        <v>327091160</v>
      </c>
      <c r="E1179">
        <v>112</v>
      </c>
      <c r="F1179">
        <v>1</v>
      </c>
      <c r="G1179">
        <v>1</v>
      </c>
      <c r="H1179">
        <v>1</v>
      </c>
      <c r="I1179" t="s">
        <v>1201</v>
      </c>
      <c r="J1179" t="s">
        <v>3</v>
      </c>
      <c r="K1179" t="s">
        <v>1271</v>
      </c>
      <c r="L1179">
        <v>1191</v>
      </c>
      <c r="N1179">
        <v>1013</v>
      </c>
      <c r="O1179" t="s">
        <v>1203</v>
      </c>
      <c r="P1179" t="s">
        <v>1203</v>
      </c>
      <c r="Q1179">
        <v>1</v>
      </c>
      <c r="X1179">
        <v>1.03</v>
      </c>
      <c r="Y1179">
        <v>0</v>
      </c>
      <c r="Z1179">
        <v>0</v>
      </c>
      <c r="AA1179">
        <v>0</v>
      </c>
      <c r="AB1179">
        <v>435.6</v>
      </c>
      <c r="AC1179">
        <v>0</v>
      </c>
      <c r="AD1179">
        <v>1</v>
      </c>
      <c r="AE1179">
        <v>1</v>
      </c>
      <c r="AF1179" t="s">
        <v>3</v>
      </c>
      <c r="AG1179">
        <v>1.03</v>
      </c>
      <c r="AH1179">
        <v>2</v>
      </c>
      <c r="AI1179">
        <v>448999168</v>
      </c>
      <c r="AJ1179">
        <v>1148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</row>
    <row r="1180" spans="1:44" x14ac:dyDescent="0.2">
      <c r="A1180">
        <f>ROW(Source!A691)</f>
        <v>691</v>
      </c>
      <c r="B1180">
        <v>448999172</v>
      </c>
      <c r="C1180">
        <v>448999167</v>
      </c>
      <c r="D1180">
        <v>327091406</v>
      </c>
      <c r="E1180">
        <v>112</v>
      </c>
      <c r="F1180">
        <v>1</v>
      </c>
      <c r="G1180">
        <v>1</v>
      </c>
      <c r="H1180">
        <v>1</v>
      </c>
      <c r="I1180" t="s">
        <v>1204</v>
      </c>
      <c r="J1180" t="s">
        <v>3</v>
      </c>
      <c r="K1180" t="s">
        <v>1205</v>
      </c>
      <c r="L1180">
        <v>1191</v>
      </c>
      <c r="N1180">
        <v>1013</v>
      </c>
      <c r="O1180" t="s">
        <v>1203</v>
      </c>
      <c r="P1180" t="s">
        <v>1203</v>
      </c>
      <c r="Q1180">
        <v>1</v>
      </c>
      <c r="X1180">
        <v>0.16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1</v>
      </c>
      <c r="AE1180">
        <v>2</v>
      </c>
      <c r="AF1180" t="s">
        <v>3</v>
      </c>
      <c r="AG1180">
        <v>0.16</v>
      </c>
      <c r="AH1180">
        <v>2</v>
      </c>
      <c r="AI1180">
        <v>448999169</v>
      </c>
      <c r="AJ1180">
        <v>1149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</row>
    <row r="1181" spans="1:44" x14ac:dyDescent="0.2">
      <c r="A1181">
        <f>ROW(Source!A691)</f>
        <v>691</v>
      </c>
      <c r="B1181">
        <v>448999173</v>
      </c>
      <c r="C1181">
        <v>448999167</v>
      </c>
      <c r="D1181">
        <v>327212380</v>
      </c>
      <c r="E1181">
        <v>1</v>
      </c>
      <c r="F1181">
        <v>1</v>
      </c>
      <c r="G1181">
        <v>1</v>
      </c>
      <c r="H1181">
        <v>2</v>
      </c>
      <c r="I1181" t="s">
        <v>1206</v>
      </c>
      <c r="J1181" t="s">
        <v>1207</v>
      </c>
      <c r="K1181" t="s">
        <v>1208</v>
      </c>
      <c r="L1181">
        <v>1368</v>
      </c>
      <c r="N1181">
        <v>1011</v>
      </c>
      <c r="O1181" t="s">
        <v>1100</v>
      </c>
      <c r="P1181" t="s">
        <v>1100</v>
      </c>
      <c r="Q1181">
        <v>1</v>
      </c>
      <c r="X1181">
        <v>0.16</v>
      </c>
      <c r="Y1181">
        <v>0</v>
      </c>
      <c r="Z1181">
        <v>477.92</v>
      </c>
      <c r="AA1181">
        <v>490.51</v>
      </c>
      <c r="AB1181">
        <v>0</v>
      </c>
      <c r="AC1181">
        <v>0</v>
      </c>
      <c r="AD1181">
        <v>1</v>
      </c>
      <c r="AE1181">
        <v>0</v>
      </c>
      <c r="AF1181" t="s">
        <v>3</v>
      </c>
      <c r="AG1181">
        <v>0.16</v>
      </c>
      <c r="AH1181">
        <v>2</v>
      </c>
      <c r="AI1181">
        <v>448999170</v>
      </c>
      <c r="AJ1181">
        <v>1150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</row>
    <row r="1182" spans="1:44" x14ac:dyDescent="0.2">
      <c r="A1182">
        <f>ROW(Source!A691)</f>
        <v>691</v>
      </c>
      <c r="B1182">
        <v>448999174</v>
      </c>
      <c r="C1182">
        <v>448999167</v>
      </c>
      <c r="D1182">
        <v>327097010</v>
      </c>
      <c r="E1182">
        <v>112</v>
      </c>
      <c r="F1182">
        <v>1</v>
      </c>
      <c r="G1182">
        <v>1</v>
      </c>
      <c r="H1182">
        <v>3</v>
      </c>
      <c r="I1182" t="s">
        <v>633</v>
      </c>
      <c r="J1182" t="s">
        <v>3</v>
      </c>
      <c r="K1182" t="s">
        <v>634</v>
      </c>
      <c r="L1182">
        <v>3277935</v>
      </c>
      <c r="N1182">
        <v>1013</v>
      </c>
      <c r="O1182" t="s">
        <v>635</v>
      </c>
      <c r="P1182" t="s">
        <v>635</v>
      </c>
      <c r="Q1182">
        <v>1</v>
      </c>
      <c r="X1182">
        <v>2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 t="s">
        <v>135</v>
      </c>
      <c r="AG1182">
        <v>0</v>
      </c>
      <c r="AH1182">
        <v>3</v>
      </c>
      <c r="AI1182">
        <v>-1</v>
      </c>
      <c r="AJ1182" t="s">
        <v>3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</row>
    <row r="1183" spans="1:44" x14ac:dyDescent="0.2">
      <c r="A1183">
        <f>ROW(Source!A692)</f>
        <v>692</v>
      </c>
      <c r="B1183">
        <v>448999179</v>
      </c>
      <c r="C1183">
        <v>448999175</v>
      </c>
      <c r="D1183">
        <v>327091160</v>
      </c>
      <c r="E1183">
        <v>112</v>
      </c>
      <c r="F1183">
        <v>1</v>
      </c>
      <c r="G1183">
        <v>1</v>
      </c>
      <c r="H1183">
        <v>1</v>
      </c>
      <c r="I1183" t="s">
        <v>1201</v>
      </c>
      <c r="J1183" t="s">
        <v>3</v>
      </c>
      <c r="K1183" t="s">
        <v>1271</v>
      </c>
      <c r="L1183">
        <v>1191</v>
      </c>
      <c r="N1183">
        <v>1013</v>
      </c>
      <c r="O1183" t="s">
        <v>1203</v>
      </c>
      <c r="P1183" t="s">
        <v>1203</v>
      </c>
      <c r="Q1183">
        <v>1</v>
      </c>
      <c r="X1183">
        <v>1.03</v>
      </c>
      <c r="Y1183">
        <v>0</v>
      </c>
      <c r="Z1183">
        <v>0</v>
      </c>
      <c r="AA1183">
        <v>0</v>
      </c>
      <c r="AB1183">
        <v>435.6</v>
      </c>
      <c r="AC1183">
        <v>0</v>
      </c>
      <c r="AD1183">
        <v>1</v>
      </c>
      <c r="AE1183">
        <v>1</v>
      </c>
      <c r="AF1183" t="s">
        <v>321</v>
      </c>
      <c r="AG1183">
        <v>0.309</v>
      </c>
      <c r="AH1183">
        <v>2</v>
      </c>
      <c r="AI1183">
        <v>448999176</v>
      </c>
      <c r="AJ1183">
        <v>1151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</row>
    <row r="1184" spans="1:44" x14ac:dyDescent="0.2">
      <c r="A1184">
        <f>ROW(Source!A692)</f>
        <v>692</v>
      </c>
      <c r="B1184">
        <v>448999180</v>
      </c>
      <c r="C1184">
        <v>448999175</v>
      </c>
      <c r="D1184">
        <v>327091406</v>
      </c>
      <c r="E1184">
        <v>112</v>
      </c>
      <c r="F1184">
        <v>1</v>
      </c>
      <c r="G1184">
        <v>1</v>
      </c>
      <c r="H1184">
        <v>1</v>
      </c>
      <c r="I1184" t="s">
        <v>1204</v>
      </c>
      <c r="J1184" t="s">
        <v>3</v>
      </c>
      <c r="K1184" t="s">
        <v>1205</v>
      </c>
      <c r="L1184">
        <v>1191</v>
      </c>
      <c r="N1184">
        <v>1013</v>
      </c>
      <c r="O1184" t="s">
        <v>1203</v>
      </c>
      <c r="P1184" t="s">
        <v>1203</v>
      </c>
      <c r="Q1184">
        <v>1</v>
      </c>
      <c r="X1184">
        <v>0.16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1</v>
      </c>
      <c r="AE1184">
        <v>2</v>
      </c>
      <c r="AF1184" t="s">
        <v>321</v>
      </c>
      <c r="AG1184">
        <v>4.8000000000000001E-2</v>
      </c>
      <c r="AH1184">
        <v>2</v>
      </c>
      <c r="AI1184">
        <v>448999177</v>
      </c>
      <c r="AJ1184">
        <v>1152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</row>
    <row r="1185" spans="1:44" x14ac:dyDescent="0.2">
      <c r="A1185">
        <f>ROW(Source!A692)</f>
        <v>692</v>
      </c>
      <c r="B1185">
        <v>448999181</v>
      </c>
      <c r="C1185">
        <v>448999175</v>
      </c>
      <c r="D1185">
        <v>327212380</v>
      </c>
      <c r="E1185">
        <v>1</v>
      </c>
      <c r="F1185">
        <v>1</v>
      </c>
      <c r="G1185">
        <v>1</v>
      </c>
      <c r="H1185">
        <v>2</v>
      </c>
      <c r="I1185" t="s">
        <v>1206</v>
      </c>
      <c r="J1185" t="s">
        <v>1207</v>
      </c>
      <c r="K1185" t="s">
        <v>1208</v>
      </c>
      <c r="L1185">
        <v>1368</v>
      </c>
      <c r="N1185">
        <v>1011</v>
      </c>
      <c r="O1185" t="s">
        <v>1100</v>
      </c>
      <c r="P1185" t="s">
        <v>1100</v>
      </c>
      <c r="Q1185">
        <v>1</v>
      </c>
      <c r="X1185">
        <v>0.16</v>
      </c>
      <c r="Y1185">
        <v>0</v>
      </c>
      <c r="Z1185">
        <v>477.92</v>
      </c>
      <c r="AA1185">
        <v>490.51</v>
      </c>
      <c r="AB1185">
        <v>0</v>
      </c>
      <c r="AC1185">
        <v>0</v>
      </c>
      <c r="AD1185">
        <v>1</v>
      </c>
      <c r="AE1185">
        <v>0</v>
      </c>
      <c r="AF1185" t="s">
        <v>321</v>
      </c>
      <c r="AG1185">
        <v>4.8000000000000001E-2</v>
      </c>
      <c r="AH1185">
        <v>2</v>
      </c>
      <c r="AI1185">
        <v>448999178</v>
      </c>
      <c r="AJ1185">
        <v>1153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</row>
    <row r="1186" spans="1:44" x14ac:dyDescent="0.2">
      <c r="A1186">
        <f>ROW(Source!A692)</f>
        <v>692</v>
      </c>
      <c r="B1186">
        <v>448999182</v>
      </c>
      <c r="C1186">
        <v>448999175</v>
      </c>
      <c r="D1186">
        <v>327097010</v>
      </c>
      <c r="E1186">
        <v>112</v>
      </c>
      <c r="F1186">
        <v>1</v>
      </c>
      <c r="G1186">
        <v>1</v>
      </c>
      <c r="H1186">
        <v>3</v>
      </c>
      <c r="I1186" t="s">
        <v>633</v>
      </c>
      <c r="J1186" t="s">
        <v>3</v>
      </c>
      <c r="K1186" t="s">
        <v>634</v>
      </c>
      <c r="L1186">
        <v>3277935</v>
      </c>
      <c r="N1186">
        <v>1013</v>
      </c>
      <c r="O1186" t="s">
        <v>635</v>
      </c>
      <c r="P1186" t="s">
        <v>635</v>
      </c>
      <c r="Q1186">
        <v>1</v>
      </c>
      <c r="X1186">
        <v>2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 t="s">
        <v>135</v>
      </c>
      <c r="AG1186">
        <v>0</v>
      </c>
      <c r="AH1186">
        <v>3</v>
      </c>
      <c r="AI1186">
        <v>-1</v>
      </c>
      <c r="AJ1186" t="s">
        <v>3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</row>
    <row r="1187" spans="1:44" x14ac:dyDescent="0.2">
      <c r="A1187">
        <f>ROW(Source!A693)</f>
        <v>693</v>
      </c>
      <c r="B1187">
        <v>448999187</v>
      </c>
      <c r="C1187">
        <v>448999183</v>
      </c>
      <c r="D1187">
        <v>327091160</v>
      </c>
      <c r="E1187">
        <v>112</v>
      </c>
      <c r="F1187">
        <v>1</v>
      </c>
      <c r="G1187">
        <v>1</v>
      </c>
      <c r="H1187">
        <v>1</v>
      </c>
      <c r="I1187" t="s">
        <v>1201</v>
      </c>
      <c r="J1187" t="s">
        <v>3</v>
      </c>
      <c r="K1187" t="s">
        <v>1271</v>
      </c>
      <c r="L1187">
        <v>1191</v>
      </c>
      <c r="N1187">
        <v>1013</v>
      </c>
      <c r="O1187" t="s">
        <v>1203</v>
      </c>
      <c r="P1187" t="s">
        <v>1203</v>
      </c>
      <c r="Q1187">
        <v>1</v>
      </c>
      <c r="X1187">
        <v>1.03</v>
      </c>
      <c r="Y1187">
        <v>0</v>
      </c>
      <c r="Z1187">
        <v>0</v>
      </c>
      <c r="AA1187">
        <v>0</v>
      </c>
      <c r="AB1187">
        <v>435.6</v>
      </c>
      <c r="AC1187">
        <v>0</v>
      </c>
      <c r="AD1187">
        <v>1</v>
      </c>
      <c r="AE1187">
        <v>1</v>
      </c>
      <c r="AF1187" t="s">
        <v>3</v>
      </c>
      <c r="AG1187">
        <v>1.03</v>
      </c>
      <c r="AH1187">
        <v>2</v>
      </c>
      <c r="AI1187">
        <v>448999184</v>
      </c>
      <c r="AJ1187">
        <v>1154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</row>
    <row r="1188" spans="1:44" x14ac:dyDescent="0.2">
      <c r="A1188">
        <f>ROW(Source!A693)</f>
        <v>693</v>
      </c>
      <c r="B1188">
        <v>448999188</v>
      </c>
      <c r="C1188">
        <v>448999183</v>
      </c>
      <c r="D1188">
        <v>327091406</v>
      </c>
      <c r="E1188">
        <v>112</v>
      </c>
      <c r="F1188">
        <v>1</v>
      </c>
      <c r="G1188">
        <v>1</v>
      </c>
      <c r="H1188">
        <v>1</v>
      </c>
      <c r="I1188" t="s">
        <v>1204</v>
      </c>
      <c r="J1188" t="s">
        <v>3</v>
      </c>
      <c r="K1188" t="s">
        <v>1205</v>
      </c>
      <c r="L1188">
        <v>1191</v>
      </c>
      <c r="N1188">
        <v>1013</v>
      </c>
      <c r="O1188" t="s">
        <v>1203</v>
      </c>
      <c r="P1188" t="s">
        <v>1203</v>
      </c>
      <c r="Q1188">
        <v>1</v>
      </c>
      <c r="X1188">
        <v>0.16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1</v>
      </c>
      <c r="AE1188">
        <v>2</v>
      </c>
      <c r="AF1188" t="s">
        <v>3</v>
      </c>
      <c r="AG1188">
        <v>0.16</v>
      </c>
      <c r="AH1188">
        <v>2</v>
      </c>
      <c r="AI1188">
        <v>448999185</v>
      </c>
      <c r="AJ1188">
        <v>1155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</row>
    <row r="1189" spans="1:44" x14ac:dyDescent="0.2">
      <c r="A1189">
        <f>ROW(Source!A693)</f>
        <v>693</v>
      </c>
      <c r="B1189">
        <v>448999189</v>
      </c>
      <c r="C1189">
        <v>448999183</v>
      </c>
      <c r="D1189">
        <v>327212380</v>
      </c>
      <c r="E1189">
        <v>1</v>
      </c>
      <c r="F1189">
        <v>1</v>
      </c>
      <c r="G1189">
        <v>1</v>
      </c>
      <c r="H1189">
        <v>2</v>
      </c>
      <c r="I1189" t="s">
        <v>1206</v>
      </c>
      <c r="J1189" t="s">
        <v>1207</v>
      </c>
      <c r="K1189" t="s">
        <v>1208</v>
      </c>
      <c r="L1189">
        <v>1368</v>
      </c>
      <c r="N1189">
        <v>1011</v>
      </c>
      <c r="O1189" t="s">
        <v>1100</v>
      </c>
      <c r="P1189" t="s">
        <v>1100</v>
      </c>
      <c r="Q1189">
        <v>1</v>
      </c>
      <c r="X1189">
        <v>0.16</v>
      </c>
      <c r="Y1189">
        <v>0</v>
      </c>
      <c r="Z1189">
        <v>477.92</v>
      </c>
      <c r="AA1189">
        <v>490.51</v>
      </c>
      <c r="AB1189">
        <v>0</v>
      </c>
      <c r="AC1189">
        <v>0</v>
      </c>
      <c r="AD1189">
        <v>1</v>
      </c>
      <c r="AE1189">
        <v>0</v>
      </c>
      <c r="AF1189" t="s">
        <v>3</v>
      </c>
      <c r="AG1189">
        <v>0.16</v>
      </c>
      <c r="AH1189">
        <v>2</v>
      </c>
      <c r="AI1189">
        <v>448999186</v>
      </c>
      <c r="AJ1189">
        <v>1156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</row>
    <row r="1190" spans="1:44" x14ac:dyDescent="0.2">
      <c r="A1190">
        <f>ROW(Source!A693)</f>
        <v>693</v>
      </c>
      <c r="B1190">
        <v>448999190</v>
      </c>
      <c r="C1190">
        <v>448999183</v>
      </c>
      <c r="D1190">
        <v>327097010</v>
      </c>
      <c r="E1190">
        <v>112</v>
      </c>
      <c r="F1190">
        <v>1</v>
      </c>
      <c r="G1190">
        <v>1</v>
      </c>
      <c r="H1190">
        <v>3</v>
      </c>
      <c r="I1190" t="s">
        <v>633</v>
      </c>
      <c r="J1190" t="s">
        <v>3</v>
      </c>
      <c r="K1190" t="s">
        <v>634</v>
      </c>
      <c r="L1190">
        <v>3277935</v>
      </c>
      <c r="N1190">
        <v>1013</v>
      </c>
      <c r="O1190" t="s">
        <v>635</v>
      </c>
      <c r="P1190" t="s">
        <v>635</v>
      </c>
      <c r="Q1190">
        <v>1</v>
      </c>
      <c r="X1190">
        <v>2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 t="s">
        <v>135</v>
      </c>
      <c r="AG1190">
        <v>0</v>
      </c>
      <c r="AH1190">
        <v>3</v>
      </c>
      <c r="AI1190">
        <v>-1</v>
      </c>
      <c r="AJ1190" t="s">
        <v>3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</row>
    <row r="1191" spans="1:44" x14ac:dyDescent="0.2">
      <c r="A1191">
        <f>ROW(Source!A694)</f>
        <v>694</v>
      </c>
      <c r="B1191">
        <v>448999195</v>
      </c>
      <c r="C1191">
        <v>448999191</v>
      </c>
      <c r="D1191">
        <v>327091160</v>
      </c>
      <c r="E1191">
        <v>112</v>
      </c>
      <c r="F1191">
        <v>1</v>
      </c>
      <c r="G1191">
        <v>1</v>
      </c>
      <c r="H1191">
        <v>1</v>
      </c>
      <c r="I1191" t="s">
        <v>1201</v>
      </c>
      <c r="J1191" t="s">
        <v>3</v>
      </c>
      <c r="K1191" t="s">
        <v>1271</v>
      </c>
      <c r="L1191">
        <v>1191</v>
      </c>
      <c r="N1191">
        <v>1013</v>
      </c>
      <c r="O1191" t="s">
        <v>1203</v>
      </c>
      <c r="P1191" t="s">
        <v>1203</v>
      </c>
      <c r="Q1191">
        <v>1</v>
      </c>
      <c r="X1191">
        <v>1.03</v>
      </c>
      <c r="Y1191">
        <v>0</v>
      </c>
      <c r="Z1191">
        <v>0</v>
      </c>
      <c r="AA1191">
        <v>0</v>
      </c>
      <c r="AB1191">
        <v>435.6</v>
      </c>
      <c r="AC1191">
        <v>0</v>
      </c>
      <c r="AD1191">
        <v>1</v>
      </c>
      <c r="AE1191">
        <v>1</v>
      </c>
      <c r="AF1191" t="s">
        <v>321</v>
      </c>
      <c r="AG1191">
        <v>0.309</v>
      </c>
      <c r="AH1191">
        <v>2</v>
      </c>
      <c r="AI1191">
        <v>448999192</v>
      </c>
      <c r="AJ1191">
        <v>1157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</row>
    <row r="1192" spans="1:44" x14ac:dyDescent="0.2">
      <c r="A1192">
        <f>ROW(Source!A694)</f>
        <v>694</v>
      </c>
      <c r="B1192">
        <v>448999196</v>
      </c>
      <c r="C1192">
        <v>448999191</v>
      </c>
      <c r="D1192">
        <v>327091406</v>
      </c>
      <c r="E1192">
        <v>112</v>
      </c>
      <c r="F1192">
        <v>1</v>
      </c>
      <c r="G1192">
        <v>1</v>
      </c>
      <c r="H1192">
        <v>1</v>
      </c>
      <c r="I1192" t="s">
        <v>1204</v>
      </c>
      <c r="J1192" t="s">
        <v>3</v>
      </c>
      <c r="K1192" t="s">
        <v>1205</v>
      </c>
      <c r="L1192">
        <v>1191</v>
      </c>
      <c r="N1192">
        <v>1013</v>
      </c>
      <c r="O1192" t="s">
        <v>1203</v>
      </c>
      <c r="P1192" t="s">
        <v>1203</v>
      </c>
      <c r="Q1192">
        <v>1</v>
      </c>
      <c r="X1192">
        <v>0.16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1</v>
      </c>
      <c r="AE1192">
        <v>2</v>
      </c>
      <c r="AF1192" t="s">
        <v>321</v>
      </c>
      <c r="AG1192">
        <v>4.8000000000000001E-2</v>
      </c>
      <c r="AH1192">
        <v>2</v>
      </c>
      <c r="AI1192">
        <v>448999193</v>
      </c>
      <c r="AJ1192">
        <v>1158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</row>
    <row r="1193" spans="1:44" x14ac:dyDescent="0.2">
      <c r="A1193">
        <f>ROW(Source!A694)</f>
        <v>694</v>
      </c>
      <c r="B1193">
        <v>448999197</v>
      </c>
      <c r="C1193">
        <v>448999191</v>
      </c>
      <c r="D1193">
        <v>327212380</v>
      </c>
      <c r="E1193">
        <v>1</v>
      </c>
      <c r="F1193">
        <v>1</v>
      </c>
      <c r="G1193">
        <v>1</v>
      </c>
      <c r="H1193">
        <v>2</v>
      </c>
      <c r="I1193" t="s">
        <v>1206</v>
      </c>
      <c r="J1193" t="s">
        <v>1207</v>
      </c>
      <c r="K1193" t="s">
        <v>1208</v>
      </c>
      <c r="L1193">
        <v>1368</v>
      </c>
      <c r="N1193">
        <v>1011</v>
      </c>
      <c r="O1193" t="s">
        <v>1100</v>
      </c>
      <c r="P1193" t="s">
        <v>1100</v>
      </c>
      <c r="Q1193">
        <v>1</v>
      </c>
      <c r="X1193">
        <v>0.16</v>
      </c>
      <c r="Y1193">
        <v>0</v>
      </c>
      <c r="Z1193">
        <v>477.92</v>
      </c>
      <c r="AA1193">
        <v>490.51</v>
      </c>
      <c r="AB1193">
        <v>0</v>
      </c>
      <c r="AC1193">
        <v>0</v>
      </c>
      <c r="AD1193">
        <v>1</v>
      </c>
      <c r="AE1193">
        <v>0</v>
      </c>
      <c r="AF1193" t="s">
        <v>321</v>
      </c>
      <c r="AG1193">
        <v>4.8000000000000001E-2</v>
      </c>
      <c r="AH1193">
        <v>2</v>
      </c>
      <c r="AI1193">
        <v>448999194</v>
      </c>
      <c r="AJ1193">
        <v>1159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</row>
    <row r="1194" spans="1:44" x14ac:dyDescent="0.2">
      <c r="A1194">
        <f>ROW(Source!A694)</f>
        <v>694</v>
      </c>
      <c r="B1194">
        <v>448999198</v>
      </c>
      <c r="C1194">
        <v>448999191</v>
      </c>
      <c r="D1194">
        <v>327097010</v>
      </c>
      <c r="E1194">
        <v>112</v>
      </c>
      <c r="F1194">
        <v>1</v>
      </c>
      <c r="G1194">
        <v>1</v>
      </c>
      <c r="H1194">
        <v>3</v>
      </c>
      <c r="I1194" t="s">
        <v>633</v>
      </c>
      <c r="J1194" t="s">
        <v>3</v>
      </c>
      <c r="K1194" t="s">
        <v>634</v>
      </c>
      <c r="L1194">
        <v>3277935</v>
      </c>
      <c r="N1194">
        <v>1013</v>
      </c>
      <c r="O1194" t="s">
        <v>635</v>
      </c>
      <c r="P1194" t="s">
        <v>635</v>
      </c>
      <c r="Q1194">
        <v>1</v>
      </c>
      <c r="X1194">
        <v>2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 t="s">
        <v>135</v>
      </c>
      <c r="AG1194">
        <v>0</v>
      </c>
      <c r="AH1194">
        <v>3</v>
      </c>
      <c r="AI1194">
        <v>-1</v>
      </c>
      <c r="AJ1194" t="s">
        <v>3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</row>
    <row r="1195" spans="1:44" x14ac:dyDescent="0.2">
      <c r="A1195">
        <f>ROW(Source!A695)</f>
        <v>695</v>
      </c>
      <c r="B1195">
        <v>448999203</v>
      </c>
      <c r="C1195">
        <v>448999199</v>
      </c>
      <c r="D1195">
        <v>327091160</v>
      </c>
      <c r="E1195">
        <v>112</v>
      </c>
      <c r="F1195">
        <v>1</v>
      </c>
      <c r="G1195">
        <v>1</v>
      </c>
      <c r="H1195">
        <v>1</v>
      </c>
      <c r="I1195" t="s">
        <v>1201</v>
      </c>
      <c r="J1195" t="s">
        <v>3</v>
      </c>
      <c r="K1195" t="s">
        <v>1271</v>
      </c>
      <c r="L1195">
        <v>1191</v>
      </c>
      <c r="N1195">
        <v>1013</v>
      </c>
      <c r="O1195" t="s">
        <v>1203</v>
      </c>
      <c r="P1195" t="s">
        <v>1203</v>
      </c>
      <c r="Q1195">
        <v>1</v>
      </c>
      <c r="X1195">
        <v>1.03</v>
      </c>
      <c r="Y1195">
        <v>0</v>
      </c>
      <c r="Z1195">
        <v>0</v>
      </c>
      <c r="AA1195">
        <v>0</v>
      </c>
      <c r="AB1195">
        <v>435.6</v>
      </c>
      <c r="AC1195">
        <v>0</v>
      </c>
      <c r="AD1195">
        <v>1</v>
      </c>
      <c r="AE1195">
        <v>1</v>
      </c>
      <c r="AF1195" t="s">
        <v>3</v>
      </c>
      <c r="AG1195">
        <v>1.03</v>
      </c>
      <c r="AH1195">
        <v>2</v>
      </c>
      <c r="AI1195">
        <v>448999200</v>
      </c>
      <c r="AJ1195">
        <v>1160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</row>
    <row r="1196" spans="1:44" x14ac:dyDescent="0.2">
      <c r="A1196">
        <f>ROW(Source!A695)</f>
        <v>695</v>
      </c>
      <c r="B1196">
        <v>448999204</v>
      </c>
      <c r="C1196">
        <v>448999199</v>
      </c>
      <c r="D1196">
        <v>327091406</v>
      </c>
      <c r="E1196">
        <v>112</v>
      </c>
      <c r="F1196">
        <v>1</v>
      </c>
      <c r="G1196">
        <v>1</v>
      </c>
      <c r="H1196">
        <v>1</v>
      </c>
      <c r="I1196" t="s">
        <v>1204</v>
      </c>
      <c r="J1196" t="s">
        <v>3</v>
      </c>
      <c r="K1196" t="s">
        <v>1205</v>
      </c>
      <c r="L1196">
        <v>1191</v>
      </c>
      <c r="N1196">
        <v>1013</v>
      </c>
      <c r="O1196" t="s">
        <v>1203</v>
      </c>
      <c r="P1196" t="s">
        <v>1203</v>
      </c>
      <c r="Q1196">
        <v>1</v>
      </c>
      <c r="X1196">
        <v>0.16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1</v>
      </c>
      <c r="AE1196">
        <v>2</v>
      </c>
      <c r="AF1196" t="s">
        <v>3</v>
      </c>
      <c r="AG1196">
        <v>0.16</v>
      </c>
      <c r="AH1196">
        <v>2</v>
      </c>
      <c r="AI1196">
        <v>448999201</v>
      </c>
      <c r="AJ1196">
        <v>1161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</row>
    <row r="1197" spans="1:44" x14ac:dyDescent="0.2">
      <c r="A1197">
        <f>ROW(Source!A695)</f>
        <v>695</v>
      </c>
      <c r="B1197">
        <v>448999205</v>
      </c>
      <c r="C1197">
        <v>448999199</v>
      </c>
      <c r="D1197">
        <v>327212380</v>
      </c>
      <c r="E1197">
        <v>1</v>
      </c>
      <c r="F1197">
        <v>1</v>
      </c>
      <c r="G1197">
        <v>1</v>
      </c>
      <c r="H1197">
        <v>2</v>
      </c>
      <c r="I1197" t="s">
        <v>1206</v>
      </c>
      <c r="J1197" t="s">
        <v>1207</v>
      </c>
      <c r="K1197" t="s">
        <v>1208</v>
      </c>
      <c r="L1197">
        <v>1368</v>
      </c>
      <c r="N1197">
        <v>1011</v>
      </c>
      <c r="O1197" t="s">
        <v>1100</v>
      </c>
      <c r="P1197" t="s">
        <v>1100</v>
      </c>
      <c r="Q1197">
        <v>1</v>
      </c>
      <c r="X1197">
        <v>0.16</v>
      </c>
      <c r="Y1197">
        <v>0</v>
      </c>
      <c r="Z1197">
        <v>477.92</v>
      </c>
      <c r="AA1197">
        <v>490.51</v>
      </c>
      <c r="AB1197">
        <v>0</v>
      </c>
      <c r="AC1197">
        <v>0</v>
      </c>
      <c r="AD1197">
        <v>1</v>
      </c>
      <c r="AE1197">
        <v>0</v>
      </c>
      <c r="AF1197" t="s">
        <v>3</v>
      </c>
      <c r="AG1197">
        <v>0.16</v>
      </c>
      <c r="AH1197">
        <v>2</v>
      </c>
      <c r="AI1197">
        <v>448999202</v>
      </c>
      <c r="AJ1197">
        <v>1162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</row>
    <row r="1198" spans="1:44" x14ac:dyDescent="0.2">
      <c r="A1198">
        <f>ROW(Source!A695)</f>
        <v>695</v>
      </c>
      <c r="B1198">
        <v>448999206</v>
      </c>
      <c r="C1198">
        <v>448999199</v>
      </c>
      <c r="D1198">
        <v>327097010</v>
      </c>
      <c r="E1198">
        <v>112</v>
      </c>
      <c r="F1198">
        <v>1</v>
      </c>
      <c r="G1198">
        <v>1</v>
      </c>
      <c r="H1198">
        <v>3</v>
      </c>
      <c r="I1198" t="s">
        <v>633</v>
      </c>
      <c r="J1198" t="s">
        <v>3</v>
      </c>
      <c r="K1198" t="s">
        <v>634</v>
      </c>
      <c r="L1198">
        <v>3277935</v>
      </c>
      <c r="N1198">
        <v>1013</v>
      </c>
      <c r="O1198" t="s">
        <v>635</v>
      </c>
      <c r="P1198" t="s">
        <v>635</v>
      </c>
      <c r="Q1198">
        <v>1</v>
      </c>
      <c r="X1198">
        <v>2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 t="s">
        <v>135</v>
      </c>
      <c r="AG1198">
        <v>0</v>
      </c>
      <c r="AH1198">
        <v>3</v>
      </c>
      <c r="AI1198">
        <v>-1</v>
      </c>
      <c r="AJ1198" t="s">
        <v>3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</row>
    <row r="1199" spans="1:44" x14ac:dyDescent="0.2">
      <c r="A1199">
        <f>ROW(Source!A696)</f>
        <v>696</v>
      </c>
      <c r="B1199">
        <v>448999225</v>
      </c>
      <c r="C1199">
        <v>448999207</v>
      </c>
      <c r="D1199">
        <v>277560343</v>
      </c>
      <c r="E1199">
        <v>109</v>
      </c>
      <c r="F1199">
        <v>1</v>
      </c>
      <c r="G1199">
        <v>1</v>
      </c>
      <c r="H1199">
        <v>1</v>
      </c>
      <c r="I1199" t="s">
        <v>1433</v>
      </c>
      <c r="J1199" t="s">
        <v>3</v>
      </c>
      <c r="K1199" t="s">
        <v>1434</v>
      </c>
      <c r="L1199">
        <v>1191</v>
      </c>
      <c r="N1199">
        <v>1013</v>
      </c>
      <c r="O1199" t="s">
        <v>1203</v>
      </c>
      <c r="P1199" t="s">
        <v>1203</v>
      </c>
      <c r="Q1199">
        <v>1</v>
      </c>
      <c r="X1199">
        <v>9.3000000000000007</v>
      </c>
      <c r="Y1199">
        <v>0</v>
      </c>
      <c r="Z1199">
        <v>0</v>
      </c>
      <c r="AA1199">
        <v>0</v>
      </c>
      <c r="AB1199">
        <v>563.72</v>
      </c>
      <c r="AC1199">
        <v>0</v>
      </c>
      <c r="AD1199">
        <v>1</v>
      </c>
      <c r="AE1199">
        <v>1</v>
      </c>
      <c r="AF1199" t="s">
        <v>321</v>
      </c>
      <c r="AG1199">
        <v>2.79</v>
      </c>
      <c r="AH1199">
        <v>2</v>
      </c>
      <c r="AI1199">
        <v>448999208</v>
      </c>
      <c r="AJ1199">
        <v>1163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</row>
    <row r="1200" spans="1:44" x14ac:dyDescent="0.2">
      <c r="A1200">
        <f>ROW(Source!A696)</f>
        <v>696</v>
      </c>
      <c r="B1200">
        <v>448999226</v>
      </c>
      <c r="C1200">
        <v>448999207</v>
      </c>
      <c r="D1200">
        <v>277560491</v>
      </c>
      <c r="E1200">
        <v>109</v>
      </c>
      <c r="F1200">
        <v>1</v>
      </c>
      <c r="G1200">
        <v>1</v>
      </c>
      <c r="H1200">
        <v>1</v>
      </c>
      <c r="I1200" t="s">
        <v>1204</v>
      </c>
      <c r="J1200" t="s">
        <v>3</v>
      </c>
      <c r="K1200" t="s">
        <v>1205</v>
      </c>
      <c r="L1200">
        <v>1191</v>
      </c>
      <c r="N1200">
        <v>1013</v>
      </c>
      <c r="O1200" t="s">
        <v>1203</v>
      </c>
      <c r="P1200" t="s">
        <v>1203</v>
      </c>
      <c r="Q1200">
        <v>1</v>
      </c>
      <c r="X1200">
        <v>0.4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1</v>
      </c>
      <c r="AE1200">
        <v>2</v>
      </c>
      <c r="AF1200" t="s">
        <v>321</v>
      </c>
      <c r="AG1200">
        <v>0.12</v>
      </c>
      <c r="AH1200">
        <v>2</v>
      </c>
      <c r="AI1200">
        <v>448999209</v>
      </c>
      <c r="AJ1200">
        <v>1164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</row>
    <row r="1201" spans="1:44" x14ac:dyDescent="0.2">
      <c r="A1201">
        <f>ROW(Source!A696)</f>
        <v>696</v>
      </c>
      <c r="B1201">
        <v>448999227</v>
      </c>
      <c r="C1201">
        <v>448999207</v>
      </c>
      <c r="D1201">
        <v>277944840</v>
      </c>
      <c r="E1201">
        <v>1</v>
      </c>
      <c r="F1201">
        <v>1</v>
      </c>
      <c r="G1201">
        <v>1</v>
      </c>
      <c r="H1201">
        <v>2</v>
      </c>
      <c r="I1201" t="s">
        <v>1364</v>
      </c>
      <c r="J1201" t="s">
        <v>1365</v>
      </c>
      <c r="K1201" t="s">
        <v>1366</v>
      </c>
      <c r="L1201">
        <v>1368</v>
      </c>
      <c r="N1201">
        <v>1011</v>
      </c>
      <c r="O1201" t="s">
        <v>1100</v>
      </c>
      <c r="P1201" t="s">
        <v>1100</v>
      </c>
      <c r="Q1201">
        <v>1</v>
      </c>
      <c r="X1201">
        <v>0.4</v>
      </c>
      <c r="Y1201">
        <v>0</v>
      </c>
      <c r="Z1201">
        <v>1558.39</v>
      </c>
      <c r="AA1201">
        <v>563.72</v>
      </c>
      <c r="AB1201">
        <v>0</v>
      </c>
      <c r="AC1201">
        <v>0</v>
      </c>
      <c r="AD1201">
        <v>1</v>
      </c>
      <c r="AE1201">
        <v>0</v>
      </c>
      <c r="AF1201" t="s">
        <v>321</v>
      </c>
      <c r="AG1201">
        <v>0.12</v>
      </c>
      <c r="AH1201">
        <v>2</v>
      </c>
      <c r="AI1201">
        <v>448999210</v>
      </c>
      <c r="AJ1201">
        <v>1165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</row>
    <row r="1202" spans="1:44" x14ac:dyDescent="0.2">
      <c r="A1202">
        <f>ROW(Source!A696)</f>
        <v>696</v>
      </c>
      <c r="B1202">
        <v>448999228</v>
      </c>
      <c r="C1202">
        <v>448999207</v>
      </c>
      <c r="D1202">
        <v>277862733</v>
      </c>
      <c r="E1202">
        <v>1</v>
      </c>
      <c r="F1202">
        <v>1</v>
      </c>
      <c r="G1202">
        <v>1</v>
      </c>
      <c r="H1202">
        <v>3</v>
      </c>
      <c r="I1202" t="s">
        <v>1713</v>
      </c>
      <c r="J1202" t="s">
        <v>1714</v>
      </c>
      <c r="K1202" t="s">
        <v>1715</v>
      </c>
      <c r="L1202">
        <v>1346</v>
      </c>
      <c r="N1202">
        <v>1009</v>
      </c>
      <c r="O1202" t="s">
        <v>441</v>
      </c>
      <c r="P1202" t="s">
        <v>441</v>
      </c>
      <c r="Q1202">
        <v>1</v>
      </c>
      <c r="X1202">
        <v>0.01</v>
      </c>
      <c r="Y1202">
        <v>284.14999999999998</v>
      </c>
      <c r="Z1202">
        <v>0</v>
      </c>
      <c r="AA1202">
        <v>0</v>
      </c>
      <c r="AB1202">
        <v>0</v>
      </c>
      <c r="AC1202">
        <v>0</v>
      </c>
      <c r="AD1202">
        <v>1</v>
      </c>
      <c r="AE1202">
        <v>0</v>
      </c>
      <c r="AF1202" t="s">
        <v>135</v>
      </c>
      <c r="AG1202">
        <v>0</v>
      </c>
      <c r="AH1202">
        <v>2</v>
      </c>
      <c r="AI1202">
        <v>448999211</v>
      </c>
      <c r="AJ1202">
        <v>1166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</row>
    <row r="1203" spans="1:44" x14ac:dyDescent="0.2">
      <c r="A1203">
        <f>ROW(Source!A696)</f>
        <v>696</v>
      </c>
      <c r="B1203">
        <v>448999229</v>
      </c>
      <c r="C1203">
        <v>448999207</v>
      </c>
      <c r="D1203">
        <v>277865759</v>
      </c>
      <c r="E1203">
        <v>1</v>
      </c>
      <c r="F1203">
        <v>1</v>
      </c>
      <c r="G1203">
        <v>1</v>
      </c>
      <c r="H1203">
        <v>3</v>
      </c>
      <c r="I1203" t="s">
        <v>1683</v>
      </c>
      <c r="J1203" t="s">
        <v>1684</v>
      </c>
      <c r="K1203" t="s">
        <v>1685</v>
      </c>
      <c r="L1203">
        <v>1301</v>
      </c>
      <c r="N1203">
        <v>1003</v>
      </c>
      <c r="O1203" t="s">
        <v>211</v>
      </c>
      <c r="P1203" t="s">
        <v>211</v>
      </c>
      <c r="Q1203">
        <v>1</v>
      </c>
      <c r="X1203">
        <v>4.21</v>
      </c>
      <c r="Y1203">
        <v>2.27</v>
      </c>
      <c r="Z1203">
        <v>0</v>
      </c>
      <c r="AA1203">
        <v>0</v>
      </c>
      <c r="AB1203">
        <v>0</v>
      </c>
      <c r="AC1203">
        <v>0</v>
      </c>
      <c r="AD1203">
        <v>1</v>
      </c>
      <c r="AE1203">
        <v>0</v>
      </c>
      <c r="AF1203" t="s">
        <v>135</v>
      </c>
      <c r="AG1203">
        <v>0</v>
      </c>
      <c r="AH1203">
        <v>2</v>
      </c>
      <c r="AI1203">
        <v>448999212</v>
      </c>
      <c r="AJ1203">
        <v>1167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</row>
    <row r="1204" spans="1:44" x14ac:dyDescent="0.2">
      <c r="A1204">
        <f>ROW(Source!A696)</f>
        <v>696</v>
      </c>
      <c r="B1204">
        <v>448999230</v>
      </c>
      <c r="C1204">
        <v>448999207</v>
      </c>
      <c r="D1204">
        <v>277867733</v>
      </c>
      <c r="E1204">
        <v>1</v>
      </c>
      <c r="F1204">
        <v>1</v>
      </c>
      <c r="G1204">
        <v>1</v>
      </c>
      <c r="H1204">
        <v>3</v>
      </c>
      <c r="I1204" t="s">
        <v>1241</v>
      </c>
      <c r="J1204" t="s">
        <v>1242</v>
      </c>
      <c r="K1204" t="s">
        <v>1243</v>
      </c>
      <c r="L1204">
        <v>1346</v>
      </c>
      <c r="N1204">
        <v>1009</v>
      </c>
      <c r="O1204" t="s">
        <v>441</v>
      </c>
      <c r="P1204" t="s">
        <v>441</v>
      </c>
      <c r="Q1204">
        <v>1</v>
      </c>
      <c r="X1204">
        <v>0.3</v>
      </c>
      <c r="Y1204">
        <v>174.93</v>
      </c>
      <c r="Z1204">
        <v>0</v>
      </c>
      <c r="AA1204">
        <v>0</v>
      </c>
      <c r="AB1204">
        <v>0</v>
      </c>
      <c r="AC1204">
        <v>0</v>
      </c>
      <c r="AD1204">
        <v>1</v>
      </c>
      <c r="AE1204">
        <v>0</v>
      </c>
      <c r="AF1204" t="s">
        <v>135</v>
      </c>
      <c r="AG1204">
        <v>0</v>
      </c>
      <c r="AH1204">
        <v>2</v>
      </c>
      <c r="AI1204">
        <v>448999213</v>
      </c>
      <c r="AJ1204">
        <v>1168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</row>
    <row r="1205" spans="1:44" x14ac:dyDescent="0.2">
      <c r="A1205">
        <f>ROW(Source!A696)</f>
        <v>696</v>
      </c>
      <c r="B1205">
        <v>448999231</v>
      </c>
      <c r="C1205">
        <v>448999207</v>
      </c>
      <c r="D1205">
        <v>277867849</v>
      </c>
      <c r="E1205">
        <v>1</v>
      </c>
      <c r="F1205">
        <v>1</v>
      </c>
      <c r="G1205">
        <v>1</v>
      </c>
      <c r="H1205">
        <v>3</v>
      </c>
      <c r="I1205" t="s">
        <v>1740</v>
      </c>
      <c r="J1205" t="s">
        <v>1741</v>
      </c>
      <c r="K1205" t="s">
        <v>1742</v>
      </c>
      <c r="L1205">
        <v>1425</v>
      </c>
      <c r="N1205">
        <v>1013</v>
      </c>
      <c r="O1205" t="s">
        <v>62</v>
      </c>
      <c r="P1205" t="s">
        <v>62</v>
      </c>
      <c r="Q1205">
        <v>1</v>
      </c>
      <c r="X1205">
        <v>0.1</v>
      </c>
      <c r="Y1205">
        <v>978.09</v>
      </c>
      <c r="Z1205">
        <v>0</v>
      </c>
      <c r="AA1205">
        <v>0</v>
      </c>
      <c r="AB1205">
        <v>0</v>
      </c>
      <c r="AC1205">
        <v>0</v>
      </c>
      <c r="AD1205">
        <v>1</v>
      </c>
      <c r="AE1205">
        <v>0</v>
      </c>
      <c r="AF1205" t="s">
        <v>135</v>
      </c>
      <c r="AG1205">
        <v>0</v>
      </c>
      <c r="AH1205">
        <v>2</v>
      </c>
      <c r="AI1205">
        <v>448999214</v>
      </c>
      <c r="AJ1205">
        <v>1169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</row>
    <row r="1206" spans="1:44" x14ac:dyDescent="0.2">
      <c r="A1206">
        <f>ROW(Source!A696)</f>
        <v>696</v>
      </c>
      <c r="B1206">
        <v>448999232</v>
      </c>
      <c r="C1206">
        <v>448999207</v>
      </c>
      <c r="D1206">
        <v>277870628</v>
      </c>
      <c r="E1206">
        <v>1</v>
      </c>
      <c r="F1206">
        <v>1</v>
      </c>
      <c r="G1206">
        <v>1</v>
      </c>
      <c r="H1206">
        <v>3</v>
      </c>
      <c r="I1206" t="s">
        <v>1646</v>
      </c>
      <c r="J1206" t="s">
        <v>1647</v>
      </c>
      <c r="K1206" t="s">
        <v>1648</v>
      </c>
      <c r="L1206">
        <v>1348</v>
      </c>
      <c r="N1206">
        <v>1009</v>
      </c>
      <c r="O1206" t="s">
        <v>83</v>
      </c>
      <c r="P1206" t="s">
        <v>83</v>
      </c>
      <c r="Q1206">
        <v>1000</v>
      </c>
      <c r="X1206">
        <v>2.9999999999999997E-4</v>
      </c>
      <c r="Y1206">
        <v>4338.2700000000004</v>
      </c>
      <c r="Z1206">
        <v>0</v>
      </c>
      <c r="AA1206">
        <v>0</v>
      </c>
      <c r="AB1206">
        <v>0</v>
      </c>
      <c r="AC1206">
        <v>0</v>
      </c>
      <c r="AD1206">
        <v>1</v>
      </c>
      <c r="AE1206">
        <v>0</v>
      </c>
      <c r="AF1206" t="s">
        <v>135</v>
      </c>
      <c r="AG1206">
        <v>0</v>
      </c>
      <c r="AH1206">
        <v>2</v>
      </c>
      <c r="AI1206">
        <v>448999215</v>
      </c>
      <c r="AJ1206">
        <v>1170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</row>
    <row r="1207" spans="1:44" x14ac:dyDescent="0.2">
      <c r="A1207">
        <f>ROW(Source!A696)</f>
        <v>696</v>
      </c>
      <c r="B1207">
        <v>448999233</v>
      </c>
      <c r="C1207">
        <v>448999207</v>
      </c>
      <c r="D1207">
        <v>277881757</v>
      </c>
      <c r="E1207">
        <v>1</v>
      </c>
      <c r="F1207">
        <v>1</v>
      </c>
      <c r="G1207">
        <v>1</v>
      </c>
      <c r="H1207">
        <v>3</v>
      </c>
      <c r="I1207" t="s">
        <v>1743</v>
      </c>
      <c r="J1207" t="s">
        <v>1744</v>
      </c>
      <c r="K1207" t="s">
        <v>1745</v>
      </c>
      <c r="L1207">
        <v>1348</v>
      </c>
      <c r="N1207">
        <v>1009</v>
      </c>
      <c r="O1207" t="s">
        <v>83</v>
      </c>
      <c r="P1207" t="s">
        <v>83</v>
      </c>
      <c r="Q1207">
        <v>1000</v>
      </c>
      <c r="X1207">
        <v>1E-4</v>
      </c>
      <c r="Y1207">
        <v>1050091.7</v>
      </c>
      <c r="Z1207">
        <v>0</v>
      </c>
      <c r="AA1207">
        <v>0</v>
      </c>
      <c r="AB1207">
        <v>0</v>
      </c>
      <c r="AC1207">
        <v>0</v>
      </c>
      <c r="AD1207">
        <v>1</v>
      </c>
      <c r="AE1207">
        <v>0</v>
      </c>
      <c r="AF1207" t="s">
        <v>135</v>
      </c>
      <c r="AG1207">
        <v>0</v>
      </c>
      <c r="AH1207">
        <v>2</v>
      </c>
      <c r="AI1207">
        <v>448999216</v>
      </c>
      <c r="AJ1207">
        <v>1171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</row>
    <row r="1208" spans="1:44" x14ac:dyDescent="0.2">
      <c r="A1208">
        <f>ROW(Source!A696)</f>
        <v>696</v>
      </c>
      <c r="B1208">
        <v>448999234</v>
      </c>
      <c r="C1208">
        <v>448999207</v>
      </c>
      <c r="D1208">
        <v>277881812</v>
      </c>
      <c r="E1208">
        <v>1</v>
      </c>
      <c r="F1208">
        <v>1</v>
      </c>
      <c r="G1208">
        <v>1</v>
      </c>
      <c r="H1208">
        <v>3</v>
      </c>
      <c r="I1208" t="s">
        <v>1661</v>
      </c>
      <c r="J1208" t="s">
        <v>1662</v>
      </c>
      <c r="K1208" t="s">
        <v>1663</v>
      </c>
      <c r="L1208">
        <v>1346</v>
      </c>
      <c r="N1208">
        <v>1009</v>
      </c>
      <c r="O1208" t="s">
        <v>441</v>
      </c>
      <c r="P1208" t="s">
        <v>441</v>
      </c>
      <c r="Q1208">
        <v>1</v>
      </c>
      <c r="X1208">
        <v>0.06</v>
      </c>
      <c r="Y1208">
        <v>899.56</v>
      </c>
      <c r="Z1208">
        <v>0</v>
      </c>
      <c r="AA1208">
        <v>0</v>
      </c>
      <c r="AB1208">
        <v>0</v>
      </c>
      <c r="AC1208">
        <v>0</v>
      </c>
      <c r="AD1208">
        <v>1</v>
      </c>
      <c r="AE1208">
        <v>0</v>
      </c>
      <c r="AF1208" t="s">
        <v>135</v>
      </c>
      <c r="AG1208">
        <v>0</v>
      </c>
      <c r="AH1208">
        <v>2</v>
      </c>
      <c r="AI1208">
        <v>448999217</v>
      </c>
      <c r="AJ1208">
        <v>1172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</row>
    <row r="1209" spans="1:44" x14ac:dyDescent="0.2">
      <c r="A1209">
        <f>ROW(Source!A696)</f>
        <v>696</v>
      </c>
      <c r="B1209">
        <v>448999235</v>
      </c>
      <c r="C1209">
        <v>448999207</v>
      </c>
      <c r="D1209">
        <v>277896103</v>
      </c>
      <c r="E1209">
        <v>1</v>
      </c>
      <c r="F1209">
        <v>1</v>
      </c>
      <c r="G1209">
        <v>1</v>
      </c>
      <c r="H1209">
        <v>3</v>
      </c>
      <c r="I1209" t="s">
        <v>1746</v>
      </c>
      <c r="J1209" t="s">
        <v>1747</v>
      </c>
      <c r="K1209" t="s">
        <v>1748</v>
      </c>
      <c r="L1209">
        <v>1348</v>
      </c>
      <c r="N1209">
        <v>1009</v>
      </c>
      <c r="O1209" t="s">
        <v>83</v>
      </c>
      <c r="P1209" t="s">
        <v>83</v>
      </c>
      <c r="Q1209">
        <v>1000</v>
      </c>
      <c r="X1209">
        <v>2.0000000000000002E-5</v>
      </c>
      <c r="Y1209">
        <v>47961.85</v>
      </c>
      <c r="Z1209">
        <v>0</v>
      </c>
      <c r="AA1209">
        <v>0</v>
      </c>
      <c r="AB1209">
        <v>0</v>
      </c>
      <c r="AC1209">
        <v>0</v>
      </c>
      <c r="AD1209">
        <v>1</v>
      </c>
      <c r="AE1209">
        <v>0</v>
      </c>
      <c r="AF1209" t="s">
        <v>135</v>
      </c>
      <c r="AG1209">
        <v>0</v>
      </c>
      <c r="AH1209">
        <v>2</v>
      </c>
      <c r="AI1209">
        <v>448999218</v>
      </c>
      <c r="AJ1209">
        <v>1173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</row>
    <row r="1210" spans="1:44" x14ac:dyDescent="0.2">
      <c r="A1210">
        <f>ROW(Source!A696)</f>
        <v>696</v>
      </c>
      <c r="B1210">
        <v>448999236</v>
      </c>
      <c r="C1210">
        <v>448999207</v>
      </c>
      <c r="D1210">
        <v>277896329</v>
      </c>
      <c r="E1210">
        <v>1</v>
      </c>
      <c r="F1210">
        <v>1</v>
      </c>
      <c r="G1210">
        <v>1</v>
      </c>
      <c r="H1210">
        <v>3</v>
      </c>
      <c r="I1210" t="s">
        <v>1701</v>
      </c>
      <c r="J1210" t="s">
        <v>1702</v>
      </c>
      <c r="K1210" t="s">
        <v>1703</v>
      </c>
      <c r="L1210">
        <v>1346</v>
      </c>
      <c r="N1210">
        <v>1009</v>
      </c>
      <c r="O1210" t="s">
        <v>441</v>
      </c>
      <c r="P1210" t="s">
        <v>441</v>
      </c>
      <c r="Q1210">
        <v>1</v>
      </c>
      <c r="X1210">
        <v>0.03</v>
      </c>
      <c r="Y1210">
        <v>157.44</v>
      </c>
      <c r="Z1210">
        <v>0</v>
      </c>
      <c r="AA1210">
        <v>0</v>
      </c>
      <c r="AB1210">
        <v>0</v>
      </c>
      <c r="AC1210">
        <v>0</v>
      </c>
      <c r="AD1210">
        <v>1</v>
      </c>
      <c r="AE1210">
        <v>0</v>
      </c>
      <c r="AF1210" t="s">
        <v>135</v>
      </c>
      <c r="AG1210">
        <v>0</v>
      </c>
      <c r="AH1210">
        <v>2</v>
      </c>
      <c r="AI1210">
        <v>448999219</v>
      </c>
      <c r="AJ1210">
        <v>1174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</row>
    <row r="1211" spans="1:44" x14ac:dyDescent="0.2">
      <c r="A1211">
        <f>ROW(Source!A696)</f>
        <v>696</v>
      </c>
      <c r="B1211">
        <v>448999237</v>
      </c>
      <c r="C1211">
        <v>448999207</v>
      </c>
      <c r="D1211">
        <v>277910729</v>
      </c>
      <c r="E1211">
        <v>1</v>
      </c>
      <c r="F1211">
        <v>1</v>
      </c>
      <c r="G1211">
        <v>1</v>
      </c>
      <c r="H1211">
        <v>3</v>
      </c>
      <c r="I1211" t="s">
        <v>1704</v>
      </c>
      <c r="J1211" t="s">
        <v>1705</v>
      </c>
      <c r="K1211" t="s">
        <v>1706</v>
      </c>
      <c r="L1211">
        <v>1425</v>
      </c>
      <c r="N1211">
        <v>1013</v>
      </c>
      <c r="O1211" t="s">
        <v>62</v>
      </c>
      <c r="P1211" t="s">
        <v>62</v>
      </c>
      <c r="Q1211">
        <v>1</v>
      </c>
      <c r="X1211">
        <v>0.1</v>
      </c>
      <c r="Y1211">
        <v>840.04</v>
      </c>
      <c r="Z1211">
        <v>0</v>
      </c>
      <c r="AA1211">
        <v>0</v>
      </c>
      <c r="AB1211">
        <v>0</v>
      </c>
      <c r="AC1211">
        <v>0</v>
      </c>
      <c r="AD1211">
        <v>1</v>
      </c>
      <c r="AE1211">
        <v>0</v>
      </c>
      <c r="AF1211" t="s">
        <v>135</v>
      </c>
      <c r="AG1211">
        <v>0</v>
      </c>
      <c r="AH1211">
        <v>2</v>
      </c>
      <c r="AI1211">
        <v>448999220</v>
      </c>
      <c r="AJ1211">
        <v>1175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</row>
    <row r="1212" spans="1:44" x14ac:dyDescent="0.2">
      <c r="A1212">
        <f>ROW(Source!A696)</f>
        <v>696</v>
      </c>
      <c r="B1212">
        <v>448999238</v>
      </c>
      <c r="C1212">
        <v>448999207</v>
      </c>
      <c r="D1212">
        <v>277922916</v>
      </c>
      <c r="E1212">
        <v>1</v>
      </c>
      <c r="F1212">
        <v>1</v>
      </c>
      <c r="G1212">
        <v>1</v>
      </c>
      <c r="H1212">
        <v>3</v>
      </c>
      <c r="I1212" t="s">
        <v>1749</v>
      </c>
      <c r="J1212" t="s">
        <v>1750</v>
      </c>
      <c r="K1212" t="s">
        <v>1751</v>
      </c>
      <c r="L1212">
        <v>1346</v>
      </c>
      <c r="N1212">
        <v>1009</v>
      </c>
      <c r="O1212" t="s">
        <v>441</v>
      </c>
      <c r="P1212" t="s">
        <v>441</v>
      </c>
      <c r="Q1212">
        <v>1</v>
      </c>
      <c r="X1212">
        <v>0.02</v>
      </c>
      <c r="Y1212">
        <v>232.2</v>
      </c>
      <c r="Z1212">
        <v>0</v>
      </c>
      <c r="AA1212">
        <v>0</v>
      </c>
      <c r="AB1212">
        <v>0</v>
      </c>
      <c r="AC1212">
        <v>0</v>
      </c>
      <c r="AD1212">
        <v>1</v>
      </c>
      <c r="AE1212">
        <v>0</v>
      </c>
      <c r="AF1212" t="s">
        <v>135</v>
      </c>
      <c r="AG1212">
        <v>0</v>
      </c>
      <c r="AH1212">
        <v>2</v>
      </c>
      <c r="AI1212">
        <v>448999221</v>
      </c>
      <c r="AJ1212">
        <v>1176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</row>
    <row r="1213" spans="1:44" x14ac:dyDescent="0.2">
      <c r="A1213">
        <f>ROW(Source!A696)</f>
        <v>696</v>
      </c>
      <c r="B1213">
        <v>448999239</v>
      </c>
      <c r="C1213">
        <v>448999207</v>
      </c>
      <c r="D1213">
        <v>277933475</v>
      </c>
      <c r="E1213">
        <v>1</v>
      </c>
      <c r="F1213">
        <v>1</v>
      </c>
      <c r="G1213">
        <v>1</v>
      </c>
      <c r="H1213">
        <v>3</v>
      </c>
      <c r="I1213" t="s">
        <v>1707</v>
      </c>
      <c r="J1213" t="s">
        <v>1708</v>
      </c>
      <c r="K1213" t="s">
        <v>1709</v>
      </c>
      <c r="L1213">
        <v>1346</v>
      </c>
      <c r="N1213">
        <v>1009</v>
      </c>
      <c r="O1213" t="s">
        <v>441</v>
      </c>
      <c r="P1213" t="s">
        <v>441</v>
      </c>
      <c r="Q1213">
        <v>1</v>
      </c>
      <c r="X1213">
        <v>0.08</v>
      </c>
      <c r="Y1213">
        <v>189.97</v>
      </c>
      <c r="Z1213">
        <v>0</v>
      </c>
      <c r="AA1213">
        <v>0</v>
      </c>
      <c r="AB1213">
        <v>0</v>
      </c>
      <c r="AC1213">
        <v>0</v>
      </c>
      <c r="AD1213">
        <v>1</v>
      </c>
      <c r="AE1213">
        <v>0</v>
      </c>
      <c r="AF1213" t="s">
        <v>135</v>
      </c>
      <c r="AG1213">
        <v>0</v>
      </c>
      <c r="AH1213">
        <v>2</v>
      </c>
      <c r="AI1213">
        <v>448999222</v>
      </c>
      <c r="AJ1213">
        <v>1177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</row>
    <row r="1214" spans="1:44" x14ac:dyDescent="0.2">
      <c r="A1214">
        <f>ROW(Source!A696)</f>
        <v>696</v>
      </c>
      <c r="B1214">
        <v>448999240</v>
      </c>
      <c r="C1214">
        <v>448999207</v>
      </c>
      <c r="D1214">
        <v>277566433</v>
      </c>
      <c r="E1214">
        <v>109</v>
      </c>
      <c r="F1214">
        <v>1</v>
      </c>
      <c r="G1214">
        <v>1</v>
      </c>
      <c r="H1214">
        <v>3</v>
      </c>
      <c r="I1214" t="s">
        <v>633</v>
      </c>
      <c r="J1214" t="s">
        <v>3</v>
      </c>
      <c r="K1214" t="s">
        <v>634</v>
      </c>
      <c r="L1214">
        <v>3277935</v>
      </c>
      <c r="N1214">
        <v>1013</v>
      </c>
      <c r="O1214" t="s">
        <v>635</v>
      </c>
      <c r="P1214" t="s">
        <v>635</v>
      </c>
      <c r="Q1214">
        <v>1</v>
      </c>
      <c r="X1214">
        <v>2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 t="s">
        <v>135</v>
      </c>
      <c r="AG1214">
        <v>0</v>
      </c>
      <c r="AH1214">
        <v>2</v>
      </c>
      <c r="AI1214">
        <v>448999223</v>
      </c>
      <c r="AJ1214">
        <v>1178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</row>
    <row r="1215" spans="1:44" x14ac:dyDescent="0.2">
      <c r="A1215">
        <f>ROW(Source!A696)</f>
        <v>696</v>
      </c>
      <c r="B1215">
        <v>448999241</v>
      </c>
      <c r="C1215">
        <v>448999207</v>
      </c>
      <c r="D1215">
        <v>277566436</v>
      </c>
      <c r="E1215">
        <v>109</v>
      </c>
      <c r="F1215">
        <v>1</v>
      </c>
      <c r="G1215">
        <v>1</v>
      </c>
      <c r="H1215">
        <v>3</v>
      </c>
      <c r="I1215" t="s">
        <v>725</v>
      </c>
      <c r="J1215" t="s">
        <v>3</v>
      </c>
      <c r="K1215" t="s">
        <v>726</v>
      </c>
      <c r="L1215">
        <v>1348</v>
      </c>
      <c r="N1215">
        <v>1009</v>
      </c>
      <c r="O1215" t="s">
        <v>83</v>
      </c>
      <c r="P1215" t="s">
        <v>83</v>
      </c>
      <c r="Q1215">
        <v>1000</v>
      </c>
      <c r="X1215">
        <v>1E-3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 t="s">
        <v>135</v>
      </c>
      <c r="AG1215">
        <v>0</v>
      </c>
      <c r="AH1215">
        <v>2</v>
      </c>
      <c r="AI1215">
        <v>448999224</v>
      </c>
      <c r="AJ1215">
        <v>1179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</row>
    <row r="1216" spans="1:44" x14ac:dyDescent="0.2">
      <c r="A1216">
        <f>ROW(Source!A699)</f>
        <v>699</v>
      </c>
      <c r="B1216">
        <v>448999262</v>
      </c>
      <c r="C1216">
        <v>448999244</v>
      </c>
      <c r="D1216">
        <v>277560343</v>
      </c>
      <c r="E1216">
        <v>109</v>
      </c>
      <c r="F1216">
        <v>1</v>
      </c>
      <c r="G1216">
        <v>1</v>
      </c>
      <c r="H1216">
        <v>1</v>
      </c>
      <c r="I1216" t="s">
        <v>1433</v>
      </c>
      <c r="J1216" t="s">
        <v>3</v>
      </c>
      <c r="K1216" t="s">
        <v>1434</v>
      </c>
      <c r="L1216">
        <v>1191</v>
      </c>
      <c r="N1216">
        <v>1013</v>
      </c>
      <c r="O1216" t="s">
        <v>1203</v>
      </c>
      <c r="P1216" t="s">
        <v>1203</v>
      </c>
      <c r="Q1216">
        <v>1</v>
      </c>
      <c r="X1216">
        <v>9.3000000000000007</v>
      </c>
      <c r="Y1216">
        <v>0</v>
      </c>
      <c r="Z1216">
        <v>0</v>
      </c>
      <c r="AA1216">
        <v>0</v>
      </c>
      <c r="AB1216">
        <v>563.72</v>
      </c>
      <c r="AC1216">
        <v>0</v>
      </c>
      <c r="AD1216">
        <v>1</v>
      </c>
      <c r="AE1216">
        <v>1</v>
      </c>
      <c r="AF1216" t="s">
        <v>3</v>
      </c>
      <c r="AG1216">
        <v>9.3000000000000007</v>
      </c>
      <c r="AH1216">
        <v>2</v>
      </c>
      <c r="AI1216">
        <v>448999245</v>
      </c>
      <c r="AJ1216">
        <v>1180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</row>
    <row r="1217" spans="1:44" x14ac:dyDescent="0.2">
      <c r="A1217">
        <f>ROW(Source!A699)</f>
        <v>699</v>
      </c>
      <c r="B1217">
        <v>448999263</v>
      </c>
      <c r="C1217">
        <v>448999244</v>
      </c>
      <c r="D1217">
        <v>277560491</v>
      </c>
      <c r="E1217">
        <v>109</v>
      </c>
      <c r="F1217">
        <v>1</v>
      </c>
      <c r="G1217">
        <v>1</v>
      </c>
      <c r="H1217">
        <v>1</v>
      </c>
      <c r="I1217" t="s">
        <v>1204</v>
      </c>
      <c r="J1217" t="s">
        <v>3</v>
      </c>
      <c r="K1217" t="s">
        <v>1205</v>
      </c>
      <c r="L1217">
        <v>1191</v>
      </c>
      <c r="N1217">
        <v>1013</v>
      </c>
      <c r="O1217" t="s">
        <v>1203</v>
      </c>
      <c r="P1217" t="s">
        <v>1203</v>
      </c>
      <c r="Q1217">
        <v>1</v>
      </c>
      <c r="X1217">
        <v>0.4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1</v>
      </c>
      <c r="AE1217">
        <v>2</v>
      </c>
      <c r="AF1217" t="s">
        <v>3</v>
      </c>
      <c r="AG1217">
        <v>0.4</v>
      </c>
      <c r="AH1217">
        <v>2</v>
      </c>
      <c r="AI1217">
        <v>448999246</v>
      </c>
      <c r="AJ1217">
        <v>1181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</row>
    <row r="1218" spans="1:44" x14ac:dyDescent="0.2">
      <c r="A1218">
        <f>ROW(Source!A699)</f>
        <v>699</v>
      </c>
      <c r="B1218">
        <v>448999264</v>
      </c>
      <c r="C1218">
        <v>448999244</v>
      </c>
      <c r="D1218">
        <v>277944840</v>
      </c>
      <c r="E1218">
        <v>1</v>
      </c>
      <c r="F1218">
        <v>1</v>
      </c>
      <c r="G1218">
        <v>1</v>
      </c>
      <c r="H1218">
        <v>2</v>
      </c>
      <c r="I1218" t="s">
        <v>1364</v>
      </c>
      <c r="J1218" t="s">
        <v>1365</v>
      </c>
      <c r="K1218" t="s">
        <v>1366</v>
      </c>
      <c r="L1218">
        <v>1368</v>
      </c>
      <c r="N1218">
        <v>1011</v>
      </c>
      <c r="O1218" t="s">
        <v>1100</v>
      </c>
      <c r="P1218" t="s">
        <v>1100</v>
      </c>
      <c r="Q1218">
        <v>1</v>
      </c>
      <c r="X1218">
        <v>0.4</v>
      </c>
      <c r="Y1218">
        <v>0</v>
      </c>
      <c r="Z1218">
        <v>1558.39</v>
      </c>
      <c r="AA1218">
        <v>563.72</v>
      </c>
      <c r="AB1218">
        <v>0</v>
      </c>
      <c r="AC1218">
        <v>0</v>
      </c>
      <c r="AD1218">
        <v>1</v>
      </c>
      <c r="AE1218">
        <v>0</v>
      </c>
      <c r="AF1218" t="s">
        <v>3</v>
      </c>
      <c r="AG1218">
        <v>0.4</v>
      </c>
      <c r="AH1218">
        <v>2</v>
      </c>
      <c r="AI1218">
        <v>448999247</v>
      </c>
      <c r="AJ1218">
        <v>1182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</row>
    <row r="1219" spans="1:44" x14ac:dyDescent="0.2">
      <c r="A1219">
        <f>ROW(Source!A699)</f>
        <v>699</v>
      </c>
      <c r="B1219">
        <v>448999265</v>
      </c>
      <c r="C1219">
        <v>448999244</v>
      </c>
      <c r="D1219">
        <v>277862733</v>
      </c>
      <c r="E1219">
        <v>1</v>
      </c>
      <c r="F1219">
        <v>1</v>
      </c>
      <c r="G1219">
        <v>1</v>
      </c>
      <c r="H1219">
        <v>3</v>
      </c>
      <c r="I1219" t="s">
        <v>1713</v>
      </c>
      <c r="J1219" t="s">
        <v>1714</v>
      </c>
      <c r="K1219" t="s">
        <v>1715</v>
      </c>
      <c r="L1219">
        <v>1346</v>
      </c>
      <c r="N1219">
        <v>1009</v>
      </c>
      <c r="O1219" t="s">
        <v>441</v>
      </c>
      <c r="P1219" t="s">
        <v>441</v>
      </c>
      <c r="Q1219">
        <v>1</v>
      </c>
      <c r="X1219">
        <v>0.01</v>
      </c>
      <c r="Y1219">
        <v>284.14999999999998</v>
      </c>
      <c r="Z1219">
        <v>0</v>
      </c>
      <c r="AA1219">
        <v>0</v>
      </c>
      <c r="AB1219">
        <v>0</v>
      </c>
      <c r="AC1219">
        <v>0</v>
      </c>
      <c r="AD1219">
        <v>1</v>
      </c>
      <c r="AE1219">
        <v>0</v>
      </c>
      <c r="AF1219" t="s">
        <v>135</v>
      </c>
      <c r="AG1219">
        <v>0</v>
      </c>
      <c r="AH1219">
        <v>2</v>
      </c>
      <c r="AI1219">
        <v>448999248</v>
      </c>
      <c r="AJ1219">
        <v>1183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</row>
    <row r="1220" spans="1:44" x14ac:dyDescent="0.2">
      <c r="A1220">
        <f>ROW(Source!A699)</f>
        <v>699</v>
      </c>
      <c r="B1220">
        <v>448999266</v>
      </c>
      <c r="C1220">
        <v>448999244</v>
      </c>
      <c r="D1220">
        <v>277865759</v>
      </c>
      <c r="E1220">
        <v>1</v>
      </c>
      <c r="F1220">
        <v>1</v>
      </c>
      <c r="G1220">
        <v>1</v>
      </c>
      <c r="H1220">
        <v>3</v>
      </c>
      <c r="I1220" t="s">
        <v>1683</v>
      </c>
      <c r="J1220" t="s">
        <v>1684</v>
      </c>
      <c r="K1220" t="s">
        <v>1685</v>
      </c>
      <c r="L1220">
        <v>1301</v>
      </c>
      <c r="N1220">
        <v>1003</v>
      </c>
      <c r="O1220" t="s">
        <v>211</v>
      </c>
      <c r="P1220" t="s">
        <v>211</v>
      </c>
      <c r="Q1220">
        <v>1</v>
      </c>
      <c r="X1220">
        <v>4.21</v>
      </c>
      <c r="Y1220">
        <v>2.27</v>
      </c>
      <c r="Z1220">
        <v>0</v>
      </c>
      <c r="AA1220">
        <v>0</v>
      </c>
      <c r="AB1220">
        <v>0</v>
      </c>
      <c r="AC1220">
        <v>0</v>
      </c>
      <c r="AD1220">
        <v>1</v>
      </c>
      <c r="AE1220">
        <v>0</v>
      </c>
      <c r="AF1220" t="s">
        <v>135</v>
      </c>
      <c r="AG1220">
        <v>0</v>
      </c>
      <c r="AH1220">
        <v>2</v>
      </c>
      <c r="AI1220">
        <v>448999249</v>
      </c>
      <c r="AJ1220">
        <v>1184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</row>
    <row r="1221" spans="1:44" x14ac:dyDescent="0.2">
      <c r="A1221">
        <f>ROW(Source!A699)</f>
        <v>699</v>
      </c>
      <c r="B1221">
        <v>448999267</v>
      </c>
      <c r="C1221">
        <v>448999244</v>
      </c>
      <c r="D1221">
        <v>277867733</v>
      </c>
      <c r="E1221">
        <v>1</v>
      </c>
      <c r="F1221">
        <v>1</v>
      </c>
      <c r="G1221">
        <v>1</v>
      </c>
      <c r="H1221">
        <v>3</v>
      </c>
      <c r="I1221" t="s">
        <v>1241</v>
      </c>
      <c r="J1221" t="s">
        <v>1242</v>
      </c>
      <c r="K1221" t="s">
        <v>1243</v>
      </c>
      <c r="L1221">
        <v>1346</v>
      </c>
      <c r="N1221">
        <v>1009</v>
      </c>
      <c r="O1221" t="s">
        <v>441</v>
      </c>
      <c r="P1221" t="s">
        <v>441</v>
      </c>
      <c r="Q1221">
        <v>1</v>
      </c>
      <c r="X1221">
        <v>0.3</v>
      </c>
      <c r="Y1221">
        <v>174.93</v>
      </c>
      <c r="Z1221">
        <v>0</v>
      </c>
      <c r="AA1221">
        <v>0</v>
      </c>
      <c r="AB1221">
        <v>0</v>
      </c>
      <c r="AC1221">
        <v>0</v>
      </c>
      <c r="AD1221">
        <v>1</v>
      </c>
      <c r="AE1221">
        <v>0</v>
      </c>
      <c r="AF1221" t="s">
        <v>135</v>
      </c>
      <c r="AG1221">
        <v>0</v>
      </c>
      <c r="AH1221">
        <v>2</v>
      </c>
      <c r="AI1221">
        <v>448999250</v>
      </c>
      <c r="AJ1221">
        <v>1185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</row>
    <row r="1222" spans="1:44" x14ac:dyDescent="0.2">
      <c r="A1222">
        <f>ROW(Source!A699)</f>
        <v>699</v>
      </c>
      <c r="B1222">
        <v>448999268</v>
      </c>
      <c r="C1222">
        <v>448999244</v>
      </c>
      <c r="D1222">
        <v>277867849</v>
      </c>
      <c r="E1222">
        <v>1</v>
      </c>
      <c r="F1222">
        <v>1</v>
      </c>
      <c r="G1222">
        <v>1</v>
      </c>
      <c r="H1222">
        <v>3</v>
      </c>
      <c r="I1222" t="s">
        <v>1740</v>
      </c>
      <c r="J1222" t="s">
        <v>1741</v>
      </c>
      <c r="K1222" t="s">
        <v>1742</v>
      </c>
      <c r="L1222">
        <v>1425</v>
      </c>
      <c r="N1222">
        <v>1013</v>
      </c>
      <c r="O1222" t="s">
        <v>62</v>
      </c>
      <c r="P1222" t="s">
        <v>62</v>
      </c>
      <c r="Q1222">
        <v>1</v>
      </c>
      <c r="X1222">
        <v>0.1</v>
      </c>
      <c r="Y1222">
        <v>978.09</v>
      </c>
      <c r="Z1222">
        <v>0</v>
      </c>
      <c r="AA1222">
        <v>0</v>
      </c>
      <c r="AB1222">
        <v>0</v>
      </c>
      <c r="AC1222">
        <v>0</v>
      </c>
      <c r="AD1222">
        <v>1</v>
      </c>
      <c r="AE1222">
        <v>0</v>
      </c>
      <c r="AF1222" t="s">
        <v>135</v>
      </c>
      <c r="AG1222">
        <v>0</v>
      </c>
      <c r="AH1222">
        <v>2</v>
      </c>
      <c r="AI1222">
        <v>448999251</v>
      </c>
      <c r="AJ1222">
        <v>1186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</row>
    <row r="1223" spans="1:44" x14ac:dyDescent="0.2">
      <c r="A1223">
        <f>ROW(Source!A699)</f>
        <v>699</v>
      </c>
      <c r="B1223">
        <v>448999269</v>
      </c>
      <c r="C1223">
        <v>448999244</v>
      </c>
      <c r="D1223">
        <v>277870628</v>
      </c>
      <c r="E1223">
        <v>1</v>
      </c>
      <c r="F1223">
        <v>1</v>
      </c>
      <c r="G1223">
        <v>1</v>
      </c>
      <c r="H1223">
        <v>3</v>
      </c>
      <c r="I1223" t="s">
        <v>1646</v>
      </c>
      <c r="J1223" t="s">
        <v>1647</v>
      </c>
      <c r="K1223" t="s">
        <v>1648</v>
      </c>
      <c r="L1223">
        <v>1348</v>
      </c>
      <c r="N1223">
        <v>1009</v>
      </c>
      <c r="O1223" t="s">
        <v>83</v>
      </c>
      <c r="P1223" t="s">
        <v>83</v>
      </c>
      <c r="Q1223">
        <v>1000</v>
      </c>
      <c r="X1223">
        <v>2.9999999999999997E-4</v>
      </c>
      <c r="Y1223">
        <v>4338.2700000000004</v>
      </c>
      <c r="Z1223">
        <v>0</v>
      </c>
      <c r="AA1223">
        <v>0</v>
      </c>
      <c r="AB1223">
        <v>0</v>
      </c>
      <c r="AC1223">
        <v>0</v>
      </c>
      <c r="AD1223">
        <v>1</v>
      </c>
      <c r="AE1223">
        <v>0</v>
      </c>
      <c r="AF1223" t="s">
        <v>135</v>
      </c>
      <c r="AG1223">
        <v>0</v>
      </c>
      <c r="AH1223">
        <v>2</v>
      </c>
      <c r="AI1223">
        <v>448999252</v>
      </c>
      <c r="AJ1223">
        <v>1187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</row>
    <row r="1224" spans="1:44" x14ac:dyDescent="0.2">
      <c r="A1224">
        <f>ROW(Source!A699)</f>
        <v>699</v>
      </c>
      <c r="B1224">
        <v>448999270</v>
      </c>
      <c r="C1224">
        <v>448999244</v>
      </c>
      <c r="D1224">
        <v>277881757</v>
      </c>
      <c r="E1224">
        <v>1</v>
      </c>
      <c r="F1224">
        <v>1</v>
      </c>
      <c r="G1224">
        <v>1</v>
      </c>
      <c r="H1224">
        <v>3</v>
      </c>
      <c r="I1224" t="s">
        <v>1743</v>
      </c>
      <c r="J1224" t="s">
        <v>1744</v>
      </c>
      <c r="K1224" t="s">
        <v>1745</v>
      </c>
      <c r="L1224">
        <v>1348</v>
      </c>
      <c r="N1224">
        <v>1009</v>
      </c>
      <c r="O1224" t="s">
        <v>83</v>
      </c>
      <c r="P1224" t="s">
        <v>83</v>
      </c>
      <c r="Q1224">
        <v>1000</v>
      </c>
      <c r="X1224">
        <v>1E-4</v>
      </c>
      <c r="Y1224">
        <v>1050091.7</v>
      </c>
      <c r="Z1224">
        <v>0</v>
      </c>
      <c r="AA1224">
        <v>0</v>
      </c>
      <c r="AB1224">
        <v>0</v>
      </c>
      <c r="AC1224">
        <v>0</v>
      </c>
      <c r="AD1224">
        <v>1</v>
      </c>
      <c r="AE1224">
        <v>0</v>
      </c>
      <c r="AF1224" t="s">
        <v>135</v>
      </c>
      <c r="AG1224">
        <v>0</v>
      </c>
      <c r="AH1224">
        <v>2</v>
      </c>
      <c r="AI1224">
        <v>448999253</v>
      </c>
      <c r="AJ1224">
        <v>1188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</row>
    <row r="1225" spans="1:44" x14ac:dyDescent="0.2">
      <c r="A1225">
        <f>ROW(Source!A699)</f>
        <v>699</v>
      </c>
      <c r="B1225">
        <v>448999271</v>
      </c>
      <c r="C1225">
        <v>448999244</v>
      </c>
      <c r="D1225">
        <v>277881812</v>
      </c>
      <c r="E1225">
        <v>1</v>
      </c>
      <c r="F1225">
        <v>1</v>
      </c>
      <c r="G1225">
        <v>1</v>
      </c>
      <c r="H1225">
        <v>3</v>
      </c>
      <c r="I1225" t="s">
        <v>1661</v>
      </c>
      <c r="J1225" t="s">
        <v>1662</v>
      </c>
      <c r="K1225" t="s">
        <v>1663</v>
      </c>
      <c r="L1225">
        <v>1346</v>
      </c>
      <c r="N1225">
        <v>1009</v>
      </c>
      <c r="O1225" t="s">
        <v>441</v>
      </c>
      <c r="P1225" t="s">
        <v>441</v>
      </c>
      <c r="Q1225">
        <v>1</v>
      </c>
      <c r="X1225">
        <v>0.06</v>
      </c>
      <c r="Y1225">
        <v>899.56</v>
      </c>
      <c r="Z1225">
        <v>0</v>
      </c>
      <c r="AA1225">
        <v>0</v>
      </c>
      <c r="AB1225">
        <v>0</v>
      </c>
      <c r="AC1225">
        <v>0</v>
      </c>
      <c r="AD1225">
        <v>1</v>
      </c>
      <c r="AE1225">
        <v>0</v>
      </c>
      <c r="AF1225" t="s">
        <v>135</v>
      </c>
      <c r="AG1225">
        <v>0</v>
      </c>
      <c r="AH1225">
        <v>2</v>
      </c>
      <c r="AI1225">
        <v>448999254</v>
      </c>
      <c r="AJ1225">
        <v>1189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</row>
    <row r="1226" spans="1:44" x14ac:dyDescent="0.2">
      <c r="A1226">
        <f>ROW(Source!A699)</f>
        <v>699</v>
      </c>
      <c r="B1226">
        <v>448999272</v>
      </c>
      <c r="C1226">
        <v>448999244</v>
      </c>
      <c r="D1226">
        <v>277896103</v>
      </c>
      <c r="E1226">
        <v>1</v>
      </c>
      <c r="F1226">
        <v>1</v>
      </c>
      <c r="G1226">
        <v>1</v>
      </c>
      <c r="H1226">
        <v>3</v>
      </c>
      <c r="I1226" t="s">
        <v>1746</v>
      </c>
      <c r="J1226" t="s">
        <v>1747</v>
      </c>
      <c r="K1226" t="s">
        <v>1748</v>
      </c>
      <c r="L1226">
        <v>1348</v>
      </c>
      <c r="N1226">
        <v>1009</v>
      </c>
      <c r="O1226" t="s">
        <v>83</v>
      </c>
      <c r="P1226" t="s">
        <v>83</v>
      </c>
      <c r="Q1226">
        <v>1000</v>
      </c>
      <c r="X1226">
        <v>2.0000000000000002E-5</v>
      </c>
      <c r="Y1226">
        <v>47961.85</v>
      </c>
      <c r="Z1226">
        <v>0</v>
      </c>
      <c r="AA1226">
        <v>0</v>
      </c>
      <c r="AB1226">
        <v>0</v>
      </c>
      <c r="AC1226">
        <v>0</v>
      </c>
      <c r="AD1226">
        <v>1</v>
      </c>
      <c r="AE1226">
        <v>0</v>
      </c>
      <c r="AF1226" t="s">
        <v>135</v>
      </c>
      <c r="AG1226">
        <v>0</v>
      </c>
      <c r="AH1226">
        <v>2</v>
      </c>
      <c r="AI1226">
        <v>448999255</v>
      </c>
      <c r="AJ1226">
        <v>1190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</row>
    <row r="1227" spans="1:44" x14ac:dyDescent="0.2">
      <c r="A1227">
        <f>ROW(Source!A699)</f>
        <v>699</v>
      </c>
      <c r="B1227">
        <v>448999273</v>
      </c>
      <c r="C1227">
        <v>448999244</v>
      </c>
      <c r="D1227">
        <v>277896329</v>
      </c>
      <c r="E1227">
        <v>1</v>
      </c>
      <c r="F1227">
        <v>1</v>
      </c>
      <c r="G1227">
        <v>1</v>
      </c>
      <c r="H1227">
        <v>3</v>
      </c>
      <c r="I1227" t="s">
        <v>1701</v>
      </c>
      <c r="J1227" t="s">
        <v>1702</v>
      </c>
      <c r="K1227" t="s">
        <v>1703</v>
      </c>
      <c r="L1227">
        <v>1346</v>
      </c>
      <c r="N1227">
        <v>1009</v>
      </c>
      <c r="O1227" t="s">
        <v>441</v>
      </c>
      <c r="P1227" t="s">
        <v>441</v>
      </c>
      <c r="Q1227">
        <v>1</v>
      </c>
      <c r="X1227">
        <v>0.03</v>
      </c>
      <c r="Y1227">
        <v>157.44</v>
      </c>
      <c r="Z1227">
        <v>0</v>
      </c>
      <c r="AA1227">
        <v>0</v>
      </c>
      <c r="AB1227">
        <v>0</v>
      </c>
      <c r="AC1227">
        <v>0</v>
      </c>
      <c r="AD1227">
        <v>1</v>
      </c>
      <c r="AE1227">
        <v>0</v>
      </c>
      <c r="AF1227" t="s">
        <v>135</v>
      </c>
      <c r="AG1227">
        <v>0</v>
      </c>
      <c r="AH1227">
        <v>2</v>
      </c>
      <c r="AI1227">
        <v>448999256</v>
      </c>
      <c r="AJ1227">
        <v>1191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</row>
    <row r="1228" spans="1:44" x14ac:dyDescent="0.2">
      <c r="A1228">
        <f>ROW(Source!A699)</f>
        <v>699</v>
      </c>
      <c r="B1228">
        <v>448999274</v>
      </c>
      <c r="C1228">
        <v>448999244</v>
      </c>
      <c r="D1228">
        <v>277910729</v>
      </c>
      <c r="E1228">
        <v>1</v>
      </c>
      <c r="F1228">
        <v>1</v>
      </c>
      <c r="G1228">
        <v>1</v>
      </c>
      <c r="H1228">
        <v>3</v>
      </c>
      <c r="I1228" t="s">
        <v>1704</v>
      </c>
      <c r="J1228" t="s">
        <v>1705</v>
      </c>
      <c r="K1228" t="s">
        <v>1706</v>
      </c>
      <c r="L1228">
        <v>1425</v>
      </c>
      <c r="N1228">
        <v>1013</v>
      </c>
      <c r="O1228" t="s">
        <v>62</v>
      </c>
      <c r="P1228" t="s">
        <v>62</v>
      </c>
      <c r="Q1228">
        <v>1</v>
      </c>
      <c r="X1228">
        <v>0.1</v>
      </c>
      <c r="Y1228">
        <v>840.04</v>
      </c>
      <c r="Z1228">
        <v>0</v>
      </c>
      <c r="AA1228">
        <v>0</v>
      </c>
      <c r="AB1228">
        <v>0</v>
      </c>
      <c r="AC1228">
        <v>0</v>
      </c>
      <c r="AD1228">
        <v>1</v>
      </c>
      <c r="AE1228">
        <v>0</v>
      </c>
      <c r="AF1228" t="s">
        <v>135</v>
      </c>
      <c r="AG1228">
        <v>0</v>
      </c>
      <c r="AH1228">
        <v>2</v>
      </c>
      <c r="AI1228">
        <v>448999257</v>
      </c>
      <c r="AJ1228">
        <v>1192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</row>
    <row r="1229" spans="1:44" x14ac:dyDescent="0.2">
      <c r="A1229">
        <f>ROW(Source!A699)</f>
        <v>699</v>
      </c>
      <c r="B1229">
        <v>448999275</v>
      </c>
      <c r="C1229">
        <v>448999244</v>
      </c>
      <c r="D1229">
        <v>277922916</v>
      </c>
      <c r="E1229">
        <v>1</v>
      </c>
      <c r="F1229">
        <v>1</v>
      </c>
      <c r="G1229">
        <v>1</v>
      </c>
      <c r="H1229">
        <v>3</v>
      </c>
      <c r="I1229" t="s">
        <v>1749</v>
      </c>
      <c r="J1229" t="s">
        <v>1750</v>
      </c>
      <c r="K1229" t="s">
        <v>1751</v>
      </c>
      <c r="L1229">
        <v>1346</v>
      </c>
      <c r="N1229">
        <v>1009</v>
      </c>
      <c r="O1229" t="s">
        <v>441</v>
      </c>
      <c r="P1229" t="s">
        <v>441</v>
      </c>
      <c r="Q1229">
        <v>1</v>
      </c>
      <c r="X1229">
        <v>0.02</v>
      </c>
      <c r="Y1229">
        <v>232.2</v>
      </c>
      <c r="Z1229">
        <v>0</v>
      </c>
      <c r="AA1229">
        <v>0</v>
      </c>
      <c r="AB1229">
        <v>0</v>
      </c>
      <c r="AC1229">
        <v>0</v>
      </c>
      <c r="AD1229">
        <v>1</v>
      </c>
      <c r="AE1229">
        <v>0</v>
      </c>
      <c r="AF1229" t="s">
        <v>135</v>
      </c>
      <c r="AG1229">
        <v>0</v>
      </c>
      <c r="AH1229">
        <v>2</v>
      </c>
      <c r="AI1229">
        <v>448999258</v>
      </c>
      <c r="AJ1229">
        <v>1193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</row>
    <row r="1230" spans="1:44" x14ac:dyDescent="0.2">
      <c r="A1230">
        <f>ROW(Source!A699)</f>
        <v>699</v>
      </c>
      <c r="B1230">
        <v>448999276</v>
      </c>
      <c r="C1230">
        <v>448999244</v>
      </c>
      <c r="D1230">
        <v>277933475</v>
      </c>
      <c r="E1230">
        <v>1</v>
      </c>
      <c r="F1230">
        <v>1</v>
      </c>
      <c r="G1230">
        <v>1</v>
      </c>
      <c r="H1230">
        <v>3</v>
      </c>
      <c r="I1230" t="s">
        <v>1707</v>
      </c>
      <c r="J1230" t="s">
        <v>1708</v>
      </c>
      <c r="K1230" t="s">
        <v>1709</v>
      </c>
      <c r="L1230">
        <v>1346</v>
      </c>
      <c r="N1230">
        <v>1009</v>
      </c>
      <c r="O1230" t="s">
        <v>441</v>
      </c>
      <c r="P1230" t="s">
        <v>441</v>
      </c>
      <c r="Q1230">
        <v>1</v>
      </c>
      <c r="X1230">
        <v>0.08</v>
      </c>
      <c r="Y1230">
        <v>189.97</v>
      </c>
      <c r="Z1230">
        <v>0</v>
      </c>
      <c r="AA1230">
        <v>0</v>
      </c>
      <c r="AB1230">
        <v>0</v>
      </c>
      <c r="AC1230">
        <v>0</v>
      </c>
      <c r="AD1230">
        <v>1</v>
      </c>
      <c r="AE1230">
        <v>0</v>
      </c>
      <c r="AF1230" t="s">
        <v>135</v>
      </c>
      <c r="AG1230">
        <v>0</v>
      </c>
      <c r="AH1230">
        <v>2</v>
      </c>
      <c r="AI1230">
        <v>448999259</v>
      </c>
      <c r="AJ1230">
        <v>1194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</row>
    <row r="1231" spans="1:44" x14ac:dyDescent="0.2">
      <c r="A1231">
        <f>ROW(Source!A699)</f>
        <v>699</v>
      </c>
      <c r="B1231">
        <v>448999277</v>
      </c>
      <c r="C1231">
        <v>448999244</v>
      </c>
      <c r="D1231">
        <v>277566433</v>
      </c>
      <c r="E1231">
        <v>109</v>
      </c>
      <c r="F1231">
        <v>1</v>
      </c>
      <c r="G1231">
        <v>1</v>
      </c>
      <c r="H1231">
        <v>3</v>
      </c>
      <c r="I1231" t="s">
        <v>633</v>
      </c>
      <c r="J1231" t="s">
        <v>3</v>
      </c>
      <c r="K1231" t="s">
        <v>634</v>
      </c>
      <c r="L1231">
        <v>3277935</v>
      </c>
      <c r="N1231">
        <v>1013</v>
      </c>
      <c r="O1231" t="s">
        <v>635</v>
      </c>
      <c r="P1231" t="s">
        <v>635</v>
      </c>
      <c r="Q1231">
        <v>1</v>
      </c>
      <c r="X1231">
        <v>2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 t="s">
        <v>135</v>
      </c>
      <c r="AG1231">
        <v>0</v>
      </c>
      <c r="AH1231">
        <v>2</v>
      </c>
      <c r="AI1231">
        <v>448999260</v>
      </c>
      <c r="AJ1231">
        <v>1195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</row>
    <row r="1232" spans="1:44" x14ac:dyDescent="0.2">
      <c r="A1232">
        <f>ROW(Source!A699)</f>
        <v>699</v>
      </c>
      <c r="B1232">
        <v>448999278</v>
      </c>
      <c r="C1232">
        <v>448999244</v>
      </c>
      <c r="D1232">
        <v>277566436</v>
      </c>
      <c r="E1232">
        <v>109</v>
      </c>
      <c r="F1232">
        <v>1</v>
      </c>
      <c r="G1232">
        <v>1</v>
      </c>
      <c r="H1232">
        <v>3</v>
      </c>
      <c r="I1232" t="s">
        <v>725</v>
      </c>
      <c r="J1232" t="s">
        <v>3</v>
      </c>
      <c r="K1232" t="s">
        <v>726</v>
      </c>
      <c r="L1232">
        <v>1348</v>
      </c>
      <c r="N1232">
        <v>1009</v>
      </c>
      <c r="O1232" t="s">
        <v>83</v>
      </c>
      <c r="P1232" t="s">
        <v>83</v>
      </c>
      <c r="Q1232">
        <v>1000</v>
      </c>
      <c r="X1232">
        <v>1E-3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 t="s">
        <v>135</v>
      </c>
      <c r="AG1232">
        <v>0</v>
      </c>
      <c r="AH1232">
        <v>2</v>
      </c>
      <c r="AI1232">
        <v>448999261</v>
      </c>
      <c r="AJ1232">
        <v>1196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</row>
    <row r="1233" spans="1:44" x14ac:dyDescent="0.2">
      <c r="A1233">
        <f>ROW(Source!A702)</f>
        <v>702</v>
      </c>
      <c r="B1233">
        <v>448999299</v>
      </c>
      <c r="C1233">
        <v>448999281</v>
      </c>
      <c r="D1233">
        <v>277560343</v>
      </c>
      <c r="E1233">
        <v>109</v>
      </c>
      <c r="F1233">
        <v>1</v>
      </c>
      <c r="G1233">
        <v>1</v>
      </c>
      <c r="H1233">
        <v>1</v>
      </c>
      <c r="I1233" t="s">
        <v>1433</v>
      </c>
      <c r="J1233" t="s">
        <v>3</v>
      </c>
      <c r="K1233" t="s">
        <v>1434</v>
      </c>
      <c r="L1233">
        <v>1191</v>
      </c>
      <c r="N1233">
        <v>1013</v>
      </c>
      <c r="O1233" t="s">
        <v>1203</v>
      </c>
      <c r="P1233" t="s">
        <v>1203</v>
      </c>
      <c r="Q1233">
        <v>1</v>
      </c>
      <c r="X1233">
        <v>9.3000000000000007</v>
      </c>
      <c r="Y1233">
        <v>0</v>
      </c>
      <c r="Z1233">
        <v>0</v>
      </c>
      <c r="AA1233">
        <v>0</v>
      </c>
      <c r="AB1233">
        <v>563.72</v>
      </c>
      <c r="AC1233">
        <v>0</v>
      </c>
      <c r="AD1233">
        <v>1</v>
      </c>
      <c r="AE1233">
        <v>1</v>
      </c>
      <c r="AF1233" t="s">
        <v>321</v>
      </c>
      <c r="AG1233">
        <v>2.79</v>
      </c>
      <c r="AH1233">
        <v>2</v>
      </c>
      <c r="AI1233">
        <v>448999282</v>
      </c>
      <c r="AJ1233">
        <v>1197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</row>
    <row r="1234" spans="1:44" x14ac:dyDescent="0.2">
      <c r="A1234">
        <f>ROW(Source!A702)</f>
        <v>702</v>
      </c>
      <c r="B1234">
        <v>448999300</v>
      </c>
      <c r="C1234">
        <v>448999281</v>
      </c>
      <c r="D1234">
        <v>277560491</v>
      </c>
      <c r="E1234">
        <v>109</v>
      </c>
      <c r="F1234">
        <v>1</v>
      </c>
      <c r="G1234">
        <v>1</v>
      </c>
      <c r="H1234">
        <v>1</v>
      </c>
      <c r="I1234" t="s">
        <v>1204</v>
      </c>
      <c r="J1234" t="s">
        <v>3</v>
      </c>
      <c r="K1234" t="s">
        <v>1205</v>
      </c>
      <c r="L1234">
        <v>1191</v>
      </c>
      <c r="N1234">
        <v>1013</v>
      </c>
      <c r="O1234" t="s">
        <v>1203</v>
      </c>
      <c r="P1234" t="s">
        <v>1203</v>
      </c>
      <c r="Q1234">
        <v>1</v>
      </c>
      <c r="X1234">
        <v>0.4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1</v>
      </c>
      <c r="AE1234">
        <v>2</v>
      </c>
      <c r="AF1234" t="s">
        <v>321</v>
      </c>
      <c r="AG1234">
        <v>0.12</v>
      </c>
      <c r="AH1234">
        <v>2</v>
      </c>
      <c r="AI1234">
        <v>448999283</v>
      </c>
      <c r="AJ1234">
        <v>1198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</row>
    <row r="1235" spans="1:44" x14ac:dyDescent="0.2">
      <c r="A1235">
        <f>ROW(Source!A702)</f>
        <v>702</v>
      </c>
      <c r="B1235">
        <v>448999301</v>
      </c>
      <c r="C1235">
        <v>448999281</v>
      </c>
      <c r="D1235">
        <v>277944840</v>
      </c>
      <c r="E1235">
        <v>1</v>
      </c>
      <c r="F1235">
        <v>1</v>
      </c>
      <c r="G1235">
        <v>1</v>
      </c>
      <c r="H1235">
        <v>2</v>
      </c>
      <c r="I1235" t="s">
        <v>1364</v>
      </c>
      <c r="J1235" t="s">
        <v>1365</v>
      </c>
      <c r="K1235" t="s">
        <v>1366</v>
      </c>
      <c r="L1235">
        <v>1368</v>
      </c>
      <c r="N1235">
        <v>1011</v>
      </c>
      <c r="O1235" t="s">
        <v>1100</v>
      </c>
      <c r="P1235" t="s">
        <v>1100</v>
      </c>
      <c r="Q1235">
        <v>1</v>
      </c>
      <c r="X1235">
        <v>0.4</v>
      </c>
      <c r="Y1235">
        <v>0</v>
      </c>
      <c r="Z1235">
        <v>1558.39</v>
      </c>
      <c r="AA1235">
        <v>563.72</v>
      </c>
      <c r="AB1235">
        <v>0</v>
      </c>
      <c r="AC1235">
        <v>0</v>
      </c>
      <c r="AD1235">
        <v>1</v>
      </c>
      <c r="AE1235">
        <v>0</v>
      </c>
      <c r="AF1235" t="s">
        <v>321</v>
      </c>
      <c r="AG1235">
        <v>0.12</v>
      </c>
      <c r="AH1235">
        <v>2</v>
      </c>
      <c r="AI1235">
        <v>448999284</v>
      </c>
      <c r="AJ1235">
        <v>1199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</row>
    <row r="1236" spans="1:44" x14ac:dyDescent="0.2">
      <c r="A1236">
        <f>ROW(Source!A702)</f>
        <v>702</v>
      </c>
      <c r="B1236">
        <v>448999302</v>
      </c>
      <c r="C1236">
        <v>448999281</v>
      </c>
      <c r="D1236">
        <v>277862733</v>
      </c>
      <c r="E1236">
        <v>1</v>
      </c>
      <c r="F1236">
        <v>1</v>
      </c>
      <c r="G1236">
        <v>1</v>
      </c>
      <c r="H1236">
        <v>3</v>
      </c>
      <c r="I1236" t="s">
        <v>1713</v>
      </c>
      <c r="J1236" t="s">
        <v>1714</v>
      </c>
      <c r="K1236" t="s">
        <v>1715</v>
      </c>
      <c r="L1236">
        <v>1346</v>
      </c>
      <c r="N1236">
        <v>1009</v>
      </c>
      <c r="O1236" t="s">
        <v>441</v>
      </c>
      <c r="P1236" t="s">
        <v>441</v>
      </c>
      <c r="Q1236">
        <v>1</v>
      </c>
      <c r="X1236">
        <v>0.01</v>
      </c>
      <c r="Y1236">
        <v>284.14999999999998</v>
      </c>
      <c r="Z1236">
        <v>0</v>
      </c>
      <c r="AA1236">
        <v>0</v>
      </c>
      <c r="AB1236">
        <v>0</v>
      </c>
      <c r="AC1236">
        <v>0</v>
      </c>
      <c r="AD1236">
        <v>1</v>
      </c>
      <c r="AE1236">
        <v>0</v>
      </c>
      <c r="AF1236" t="s">
        <v>135</v>
      </c>
      <c r="AG1236">
        <v>0</v>
      </c>
      <c r="AH1236">
        <v>2</v>
      </c>
      <c r="AI1236">
        <v>448999285</v>
      </c>
      <c r="AJ1236">
        <v>1200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</row>
    <row r="1237" spans="1:44" x14ac:dyDescent="0.2">
      <c r="A1237">
        <f>ROW(Source!A702)</f>
        <v>702</v>
      </c>
      <c r="B1237">
        <v>448999303</v>
      </c>
      <c r="C1237">
        <v>448999281</v>
      </c>
      <c r="D1237">
        <v>277865759</v>
      </c>
      <c r="E1237">
        <v>1</v>
      </c>
      <c r="F1237">
        <v>1</v>
      </c>
      <c r="G1237">
        <v>1</v>
      </c>
      <c r="H1237">
        <v>3</v>
      </c>
      <c r="I1237" t="s">
        <v>1683</v>
      </c>
      <c r="J1237" t="s">
        <v>1684</v>
      </c>
      <c r="K1237" t="s">
        <v>1685</v>
      </c>
      <c r="L1237">
        <v>1301</v>
      </c>
      <c r="N1237">
        <v>1003</v>
      </c>
      <c r="O1237" t="s">
        <v>211</v>
      </c>
      <c r="P1237" t="s">
        <v>211</v>
      </c>
      <c r="Q1237">
        <v>1</v>
      </c>
      <c r="X1237">
        <v>4.21</v>
      </c>
      <c r="Y1237">
        <v>2.27</v>
      </c>
      <c r="Z1237">
        <v>0</v>
      </c>
      <c r="AA1237">
        <v>0</v>
      </c>
      <c r="AB1237">
        <v>0</v>
      </c>
      <c r="AC1237">
        <v>0</v>
      </c>
      <c r="AD1237">
        <v>1</v>
      </c>
      <c r="AE1237">
        <v>0</v>
      </c>
      <c r="AF1237" t="s">
        <v>135</v>
      </c>
      <c r="AG1237">
        <v>0</v>
      </c>
      <c r="AH1237">
        <v>2</v>
      </c>
      <c r="AI1237">
        <v>448999286</v>
      </c>
      <c r="AJ1237">
        <v>1201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</row>
    <row r="1238" spans="1:44" x14ac:dyDescent="0.2">
      <c r="A1238">
        <f>ROW(Source!A702)</f>
        <v>702</v>
      </c>
      <c r="B1238">
        <v>448999304</v>
      </c>
      <c r="C1238">
        <v>448999281</v>
      </c>
      <c r="D1238">
        <v>277867733</v>
      </c>
      <c r="E1238">
        <v>1</v>
      </c>
      <c r="F1238">
        <v>1</v>
      </c>
      <c r="G1238">
        <v>1</v>
      </c>
      <c r="H1238">
        <v>3</v>
      </c>
      <c r="I1238" t="s">
        <v>1241</v>
      </c>
      <c r="J1238" t="s">
        <v>1242</v>
      </c>
      <c r="K1238" t="s">
        <v>1243</v>
      </c>
      <c r="L1238">
        <v>1346</v>
      </c>
      <c r="N1238">
        <v>1009</v>
      </c>
      <c r="O1238" t="s">
        <v>441</v>
      </c>
      <c r="P1238" t="s">
        <v>441</v>
      </c>
      <c r="Q1238">
        <v>1</v>
      </c>
      <c r="X1238">
        <v>0.3</v>
      </c>
      <c r="Y1238">
        <v>174.93</v>
      </c>
      <c r="Z1238">
        <v>0</v>
      </c>
      <c r="AA1238">
        <v>0</v>
      </c>
      <c r="AB1238">
        <v>0</v>
      </c>
      <c r="AC1238">
        <v>0</v>
      </c>
      <c r="AD1238">
        <v>1</v>
      </c>
      <c r="AE1238">
        <v>0</v>
      </c>
      <c r="AF1238" t="s">
        <v>135</v>
      </c>
      <c r="AG1238">
        <v>0</v>
      </c>
      <c r="AH1238">
        <v>2</v>
      </c>
      <c r="AI1238">
        <v>448999287</v>
      </c>
      <c r="AJ1238">
        <v>1202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</row>
    <row r="1239" spans="1:44" x14ac:dyDescent="0.2">
      <c r="A1239">
        <f>ROW(Source!A702)</f>
        <v>702</v>
      </c>
      <c r="B1239">
        <v>448999305</v>
      </c>
      <c r="C1239">
        <v>448999281</v>
      </c>
      <c r="D1239">
        <v>277867849</v>
      </c>
      <c r="E1239">
        <v>1</v>
      </c>
      <c r="F1239">
        <v>1</v>
      </c>
      <c r="G1239">
        <v>1</v>
      </c>
      <c r="H1239">
        <v>3</v>
      </c>
      <c r="I1239" t="s">
        <v>1740</v>
      </c>
      <c r="J1239" t="s">
        <v>1741</v>
      </c>
      <c r="K1239" t="s">
        <v>1742</v>
      </c>
      <c r="L1239">
        <v>1425</v>
      </c>
      <c r="N1239">
        <v>1013</v>
      </c>
      <c r="O1239" t="s">
        <v>62</v>
      </c>
      <c r="P1239" t="s">
        <v>62</v>
      </c>
      <c r="Q1239">
        <v>1</v>
      </c>
      <c r="X1239">
        <v>0.1</v>
      </c>
      <c r="Y1239">
        <v>978.09</v>
      </c>
      <c r="Z1239">
        <v>0</v>
      </c>
      <c r="AA1239">
        <v>0</v>
      </c>
      <c r="AB1239">
        <v>0</v>
      </c>
      <c r="AC1239">
        <v>0</v>
      </c>
      <c r="AD1239">
        <v>1</v>
      </c>
      <c r="AE1239">
        <v>0</v>
      </c>
      <c r="AF1239" t="s">
        <v>135</v>
      </c>
      <c r="AG1239">
        <v>0</v>
      </c>
      <c r="AH1239">
        <v>2</v>
      </c>
      <c r="AI1239">
        <v>448999288</v>
      </c>
      <c r="AJ1239">
        <v>1203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</row>
    <row r="1240" spans="1:44" x14ac:dyDescent="0.2">
      <c r="A1240">
        <f>ROW(Source!A702)</f>
        <v>702</v>
      </c>
      <c r="B1240">
        <v>448999306</v>
      </c>
      <c r="C1240">
        <v>448999281</v>
      </c>
      <c r="D1240">
        <v>277870628</v>
      </c>
      <c r="E1240">
        <v>1</v>
      </c>
      <c r="F1240">
        <v>1</v>
      </c>
      <c r="G1240">
        <v>1</v>
      </c>
      <c r="H1240">
        <v>3</v>
      </c>
      <c r="I1240" t="s">
        <v>1646</v>
      </c>
      <c r="J1240" t="s">
        <v>1647</v>
      </c>
      <c r="K1240" t="s">
        <v>1648</v>
      </c>
      <c r="L1240">
        <v>1348</v>
      </c>
      <c r="N1240">
        <v>1009</v>
      </c>
      <c r="O1240" t="s">
        <v>83</v>
      </c>
      <c r="P1240" t="s">
        <v>83</v>
      </c>
      <c r="Q1240">
        <v>1000</v>
      </c>
      <c r="X1240">
        <v>2.9999999999999997E-4</v>
      </c>
      <c r="Y1240">
        <v>4338.2700000000004</v>
      </c>
      <c r="Z1240">
        <v>0</v>
      </c>
      <c r="AA1240">
        <v>0</v>
      </c>
      <c r="AB1240">
        <v>0</v>
      </c>
      <c r="AC1240">
        <v>0</v>
      </c>
      <c r="AD1240">
        <v>1</v>
      </c>
      <c r="AE1240">
        <v>0</v>
      </c>
      <c r="AF1240" t="s">
        <v>135</v>
      </c>
      <c r="AG1240">
        <v>0</v>
      </c>
      <c r="AH1240">
        <v>2</v>
      </c>
      <c r="AI1240">
        <v>448999289</v>
      </c>
      <c r="AJ1240">
        <v>1204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</row>
    <row r="1241" spans="1:44" x14ac:dyDescent="0.2">
      <c r="A1241">
        <f>ROW(Source!A702)</f>
        <v>702</v>
      </c>
      <c r="B1241">
        <v>448999307</v>
      </c>
      <c r="C1241">
        <v>448999281</v>
      </c>
      <c r="D1241">
        <v>277881757</v>
      </c>
      <c r="E1241">
        <v>1</v>
      </c>
      <c r="F1241">
        <v>1</v>
      </c>
      <c r="G1241">
        <v>1</v>
      </c>
      <c r="H1241">
        <v>3</v>
      </c>
      <c r="I1241" t="s">
        <v>1743</v>
      </c>
      <c r="J1241" t="s">
        <v>1744</v>
      </c>
      <c r="K1241" t="s">
        <v>1745</v>
      </c>
      <c r="L1241">
        <v>1348</v>
      </c>
      <c r="N1241">
        <v>1009</v>
      </c>
      <c r="O1241" t="s">
        <v>83</v>
      </c>
      <c r="P1241" t="s">
        <v>83</v>
      </c>
      <c r="Q1241">
        <v>1000</v>
      </c>
      <c r="X1241">
        <v>1E-4</v>
      </c>
      <c r="Y1241">
        <v>1050091.7</v>
      </c>
      <c r="Z1241">
        <v>0</v>
      </c>
      <c r="AA1241">
        <v>0</v>
      </c>
      <c r="AB1241">
        <v>0</v>
      </c>
      <c r="AC1241">
        <v>0</v>
      </c>
      <c r="AD1241">
        <v>1</v>
      </c>
      <c r="AE1241">
        <v>0</v>
      </c>
      <c r="AF1241" t="s">
        <v>135</v>
      </c>
      <c r="AG1241">
        <v>0</v>
      </c>
      <c r="AH1241">
        <v>2</v>
      </c>
      <c r="AI1241">
        <v>448999290</v>
      </c>
      <c r="AJ1241">
        <v>1205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</row>
    <row r="1242" spans="1:44" x14ac:dyDescent="0.2">
      <c r="A1242">
        <f>ROW(Source!A702)</f>
        <v>702</v>
      </c>
      <c r="B1242">
        <v>448999308</v>
      </c>
      <c r="C1242">
        <v>448999281</v>
      </c>
      <c r="D1242">
        <v>277881812</v>
      </c>
      <c r="E1242">
        <v>1</v>
      </c>
      <c r="F1242">
        <v>1</v>
      </c>
      <c r="G1242">
        <v>1</v>
      </c>
      <c r="H1242">
        <v>3</v>
      </c>
      <c r="I1242" t="s">
        <v>1661</v>
      </c>
      <c r="J1242" t="s">
        <v>1662</v>
      </c>
      <c r="K1242" t="s">
        <v>1663</v>
      </c>
      <c r="L1242">
        <v>1346</v>
      </c>
      <c r="N1242">
        <v>1009</v>
      </c>
      <c r="O1242" t="s">
        <v>441</v>
      </c>
      <c r="P1242" t="s">
        <v>441</v>
      </c>
      <c r="Q1242">
        <v>1</v>
      </c>
      <c r="X1242">
        <v>0.06</v>
      </c>
      <c r="Y1242">
        <v>899.56</v>
      </c>
      <c r="Z1242">
        <v>0</v>
      </c>
      <c r="AA1242">
        <v>0</v>
      </c>
      <c r="AB1242">
        <v>0</v>
      </c>
      <c r="AC1242">
        <v>0</v>
      </c>
      <c r="AD1242">
        <v>1</v>
      </c>
      <c r="AE1242">
        <v>0</v>
      </c>
      <c r="AF1242" t="s">
        <v>135</v>
      </c>
      <c r="AG1242">
        <v>0</v>
      </c>
      <c r="AH1242">
        <v>2</v>
      </c>
      <c r="AI1242">
        <v>448999291</v>
      </c>
      <c r="AJ1242">
        <v>1206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</row>
    <row r="1243" spans="1:44" x14ac:dyDescent="0.2">
      <c r="A1243">
        <f>ROW(Source!A702)</f>
        <v>702</v>
      </c>
      <c r="B1243">
        <v>448999309</v>
      </c>
      <c r="C1243">
        <v>448999281</v>
      </c>
      <c r="D1243">
        <v>277896103</v>
      </c>
      <c r="E1243">
        <v>1</v>
      </c>
      <c r="F1243">
        <v>1</v>
      </c>
      <c r="G1243">
        <v>1</v>
      </c>
      <c r="H1243">
        <v>3</v>
      </c>
      <c r="I1243" t="s">
        <v>1746</v>
      </c>
      <c r="J1243" t="s">
        <v>1747</v>
      </c>
      <c r="K1243" t="s">
        <v>1748</v>
      </c>
      <c r="L1243">
        <v>1348</v>
      </c>
      <c r="N1243">
        <v>1009</v>
      </c>
      <c r="O1243" t="s">
        <v>83</v>
      </c>
      <c r="P1243" t="s">
        <v>83</v>
      </c>
      <c r="Q1243">
        <v>1000</v>
      </c>
      <c r="X1243">
        <v>2.0000000000000002E-5</v>
      </c>
      <c r="Y1243">
        <v>47961.85</v>
      </c>
      <c r="Z1243">
        <v>0</v>
      </c>
      <c r="AA1243">
        <v>0</v>
      </c>
      <c r="AB1243">
        <v>0</v>
      </c>
      <c r="AC1243">
        <v>0</v>
      </c>
      <c r="AD1243">
        <v>1</v>
      </c>
      <c r="AE1243">
        <v>0</v>
      </c>
      <c r="AF1243" t="s">
        <v>135</v>
      </c>
      <c r="AG1243">
        <v>0</v>
      </c>
      <c r="AH1243">
        <v>2</v>
      </c>
      <c r="AI1243">
        <v>448999292</v>
      </c>
      <c r="AJ1243">
        <v>1207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</row>
    <row r="1244" spans="1:44" x14ac:dyDescent="0.2">
      <c r="A1244">
        <f>ROW(Source!A702)</f>
        <v>702</v>
      </c>
      <c r="B1244">
        <v>448999310</v>
      </c>
      <c r="C1244">
        <v>448999281</v>
      </c>
      <c r="D1244">
        <v>277896329</v>
      </c>
      <c r="E1244">
        <v>1</v>
      </c>
      <c r="F1244">
        <v>1</v>
      </c>
      <c r="G1244">
        <v>1</v>
      </c>
      <c r="H1244">
        <v>3</v>
      </c>
      <c r="I1244" t="s">
        <v>1701</v>
      </c>
      <c r="J1244" t="s">
        <v>1702</v>
      </c>
      <c r="K1244" t="s">
        <v>1703</v>
      </c>
      <c r="L1244">
        <v>1346</v>
      </c>
      <c r="N1244">
        <v>1009</v>
      </c>
      <c r="O1244" t="s">
        <v>441</v>
      </c>
      <c r="P1244" t="s">
        <v>441</v>
      </c>
      <c r="Q1244">
        <v>1</v>
      </c>
      <c r="X1244">
        <v>0.03</v>
      </c>
      <c r="Y1244">
        <v>157.44</v>
      </c>
      <c r="Z1244">
        <v>0</v>
      </c>
      <c r="AA1244">
        <v>0</v>
      </c>
      <c r="AB1244">
        <v>0</v>
      </c>
      <c r="AC1244">
        <v>0</v>
      </c>
      <c r="AD1244">
        <v>1</v>
      </c>
      <c r="AE1244">
        <v>0</v>
      </c>
      <c r="AF1244" t="s">
        <v>135</v>
      </c>
      <c r="AG1244">
        <v>0</v>
      </c>
      <c r="AH1244">
        <v>2</v>
      </c>
      <c r="AI1244">
        <v>448999293</v>
      </c>
      <c r="AJ1244">
        <v>1208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</row>
    <row r="1245" spans="1:44" x14ac:dyDescent="0.2">
      <c r="A1245">
        <f>ROW(Source!A702)</f>
        <v>702</v>
      </c>
      <c r="B1245">
        <v>448999311</v>
      </c>
      <c r="C1245">
        <v>448999281</v>
      </c>
      <c r="D1245">
        <v>277910729</v>
      </c>
      <c r="E1245">
        <v>1</v>
      </c>
      <c r="F1245">
        <v>1</v>
      </c>
      <c r="G1245">
        <v>1</v>
      </c>
      <c r="H1245">
        <v>3</v>
      </c>
      <c r="I1245" t="s">
        <v>1704</v>
      </c>
      <c r="J1245" t="s">
        <v>1705</v>
      </c>
      <c r="K1245" t="s">
        <v>1706</v>
      </c>
      <c r="L1245">
        <v>1425</v>
      </c>
      <c r="N1245">
        <v>1013</v>
      </c>
      <c r="O1245" t="s">
        <v>62</v>
      </c>
      <c r="P1245" t="s">
        <v>62</v>
      </c>
      <c r="Q1245">
        <v>1</v>
      </c>
      <c r="X1245">
        <v>0.1</v>
      </c>
      <c r="Y1245">
        <v>840.04</v>
      </c>
      <c r="Z1245">
        <v>0</v>
      </c>
      <c r="AA1245">
        <v>0</v>
      </c>
      <c r="AB1245">
        <v>0</v>
      </c>
      <c r="AC1245">
        <v>0</v>
      </c>
      <c r="AD1245">
        <v>1</v>
      </c>
      <c r="AE1245">
        <v>0</v>
      </c>
      <c r="AF1245" t="s">
        <v>135</v>
      </c>
      <c r="AG1245">
        <v>0</v>
      </c>
      <c r="AH1245">
        <v>2</v>
      </c>
      <c r="AI1245">
        <v>448999294</v>
      </c>
      <c r="AJ1245">
        <v>1209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</row>
    <row r="1246" spans="1:44" x14ac:dyDescent="0.2">
      <c r="A1246">
        <f>ROW(Source!A702)</f>
        <v>702</v>
      </c>
      <c r="B1246">
        <v>448999312</v>
      </c>
      <c r="C1246">
        <v>448999281</v>
      </c>
      <c r="D1246">
        <v>277922916</v>
      </c>
      <c r="E1246">
        <v>1</v>
      </c>
      <c r="F1246">
        <v>1</v>
      </c>
      <c r="G1246">
        <v>1</v>
      </c>
      <c r="H1246">
        <v>3</v>
      </c>
      <c r="I1246" t="s">
        <v>1749</v>
      </c>
      <c r="J1246" t="s">
        <v>1750</v>
      </c>
      <c r="K1246" t="s">
        <v>1751</v>
      </c>
      <c r="L1246">
        <v>1346</v>
      </c>
      <c r="N1246">
        <v>1009</v>
      </c>
      <c r="O1246" t="s">
        <v>441</v>
      </c>
      <c r="P1246" t="s">
        <v>441</v>
      </c>
      <c r="Q1246">
        <v>1</v>
      </c>
      <c r="X1246">
        <v>0.02</v>
      </c>
      <c r="Y1246">
        <v>232.2</v>
      </c>
      <c r="Z1246">
        <v>0</v>
      </c>
      <c r="AA1246">
        <v>0</v>
      </c>
      <c r="AB1246">
        <v>0</v>
      </c>
      <c r="AC1246">
        <v>0</v>
      </c>
      <c r="AD1246">
        <v>1</v>
      </c>
      <c r="AE1246">
        <v>0</v>
      </c>
      <c r="AF1246" t="s">
        <v>135</v>
      </c>
      <c r="AG1246">
        <v>0</v>
      </c>
      <c r="AH1246">
        <v>2</v>
      </c>
      <c r="AI1246">
        <v>448999295</v>
      </c>
      <c r="AJ1246">
        <v>1210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</row>
    <row r="1247" spans="1:44" x14ac:dyDescent="0.2">
      <c r="A1247">
        <f>ROW(Source!A702)</f>
        <v>702</v>
      </c>
      <c r="B1247">
        <v>448999313</v>
      </c>
      <c r="C1247">
        <v>448999281</v>
      </c>
      <c r="D1247">
        <v>277933475</v>
      </c>
      <c r="E1247">
        <v>1</v>
      </c>
      <c r="F1247">
        <v>1</v>
      </c>
      <c r="G1247">
        <v>1</v>
      </c>
      <c r="H1247">
        <v>3</v>
      </c>
      <c r="I1247" t="s">
        <v>1707</v>
      </c>
      <c r="J1247" t="s">
        <v>1708</v>
      </c>
      <c r="K1247" t="s">
        <v>1709</v>
      </c>
      <c r="L1247">
        <v>1346</v>
      </c>
      <c r="N1247">
        <v>1009</v>
      </c>
      <c r="O1247" t="s">
        <v>441</v>
      </c>
      <c r="P1247" t="s">
        <v>441</v>
      </c>
      <c r="Q1247">
        <v>1</v>
      </c>
      <c r="X1247">
        <v>0.08</v>
      </c>
      <c r="Y1247">
        <v>189.97</v>
      </c>
      <c r="Z1247">
        <v>0</v>
      </c>
      <c r="AA1247">
        <v>0</v>
      </c>
      <c r="AB1247">
        <v>0</v>
      </c>
      <c r="AC1247">
        <v>0</v>
      </c>
      <c r="AD1247">
        <v>1</v>
      </c>
      <c r="AE1247">
        <v>0</v>
      </c>
      <c r="AF1247" t="s">
        <v>135</v>
      </c>
      <c r="AG1247">
        <v>0</v>
      </c>
      <c r="AH1247">
        <v>2</v>
      </c>
      <c r="AI1247">
        <v>448999296</v>
      </c>
      <c r="AJ1247">
        <v>1211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</row>
    <row r="1248" spans="1:44" x14ac:dyDescent="0.2">
      <c r="A1248">
        <f>ROW(Source!A702)</f>
        <v>702</v>
      </c>
      <c r="B1248">
        <v>448999314</v>
      </c>
      <c r="C1248">
        <v>448999281</v>
      </c>
      <c r="D1248">
        <v>277566433</v>
      </c>
      <c r="E1248">
        <v>109</v>
      </c>
      <c r="F1248">
        <v>1</v>
      </c>
      <c r="G1248">
        <v>1</v>
      </c>
      <c r="H1248">
        <v>3</v>
      </c>
      <c r="I1248" t="s">
        <v>633</v>
      </c>
      <c r="J1248" t="s">
        <v>3</v>
      </c>
      <c r="K1248" t="s">
        <v>634</v>
      </c>
      <c r="L1248">
        <v>3277935</v>
      </c>
      <c r="N1248">
        <v>1013</v>
      </c>
      <c r="O1248" t="s">
        <v>635</v>
      </c>
      <c r="P1248" t="s">
        <v>635</v>
      </c>
      <c r="Q1248">
        <v>1</v>
      </c>
      <c r="X1248">
        <v>2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 t="s">
        <v>135</v>
      </c>
      <c r="AG1248">
        <v>0</v>
      </c>
      <c r="AH1248">
        <v>2</v>
      </c>
      <c r="AI1248">
        <v>448999297</v>
      </c>
      <c r="AJ1248">
        <v>1212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</row>
    <row r="1249" spans="1:44" x14ac:dyDescent="0.2">
      <c r="A1249">
        <f>ROW(Source!A702)</f>
        <v>702</v>
      </c>
      <c r="B1249">
        <v>448999315</v>
      </c>
      <c r="C1249">
        <v>448999281</v>
      </c>
      <c r="D1249">
        <v>277566436</v>
      </c>
      <c r="E1249">
        <v>109</v>
      </c>
      <c r="F1249">
        <v>1</v>
      </c>
      <c r="G1249">
        <v>1</v>
      </c>
      <c r="H1249">
        <v>3</v>
      </c>
      <c r="I1249" t="s">
        <v>725</v>
      </c>
      <c r="J1249" t="s">
        <v>3</v>
      </c>
      <c r="K1249" t="s">
        <v>726</v>
      </c>
      <c r="L1249">
        <v>1348</v>
      </c>
      <c r="N1249">
        <v>1009</v>
      </c>
      <c r="O1249" t="s">
        <v>83</v>
      </c>
      <c r="P1249" t="s">
        <v>83</v>
      </c>
      <c r="Q1249">
        <v>1000</v>
      </c>
      <c r="X1249">
        <v>1E-3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 t="s">
        <v>135</v>
      </c>
      <c r="AG1249">
        <v>0</v>
      </c>
      <c r="AH1249">
        <v>2</v>
      </c>
      <c r="AI1249">
        <v>448999298</v>
      </c>
      <c r="AJ1249">
        <v>1213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</row>
    <row r="1250" spans="1:44" x14ac:dyDescent="0.2">
      <c r="A1250">
        <f>ROW(Source!A705)</f>
        <v>705</v>
      </c>
      <c r="B1250">
        <v>448999336</v>
      </c>
      <c r="C1250">
        <v>448999318</v>
      </c>
      <c r="D1250">
        <v>277560343</v>
      </c>
      <c r="E1250">
        <v>109</v>
      </c>
      <c r="F1250">
        <v>1</v>
      </c>
      <c r="G1250">
        <v>1</v>
      </c>
      <c r="H1250">
        <v>1</v>
      </c>
      <c r="I1250" t="s">
        <v>1433</v>
      </c>
      <c r="J1250" t="s">
        <v>3</v>
      </c>
      <c r="K1250" t="s">
        <v>1434</v>
      </c>
      <c r="L1250">
        <v>1191</v>
      </c>
      <c r="N1250">
        <v>1013</v>
      </c>
      <c r="O1250" t="s">
        <v>1203</v>
      </c>
      <c r="P1250" t="s">
        <v>1203</v>
      </c>
      <c r="Q1250">
        <v>1</v>
      </c>
      <c r="X1250">
        <v>9.3000000000000007</v>
      </c>
      <c r="Y1250">
        <v>0</v>
      </c>
      <c r="Z1250">
        <v>0</v>
      </c>
      <c r="AA1250">
        <v>0</v>
      </c>
      <c r="AB1250">
        <v>563.72</v>
      </c>
      <c r="AC1250">
        <v>0</v>
      </c>
      <c r="AD1250">
        <v>1</v>
      </c>
      <c r="AE1250">
        <v>1</v>
      </c>
      <c r="AF1250" t="s">
        <v>3</v>
      </c>
      <c r="AG1250">
        <v>9.3000000000000007</v>
      </c>
      <c r="AH1250">
        <v>2</v>
      </c>
      <c r="AI1250">
        <v>448999319</v>
      </c>
      <c r="AJ1250">
        <v>1214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</row>
    <row r="1251" spans="1:44" x14ac:dyDescent="0.2">
      <c r="A1251">
        <f>ROW(Source!A705)</f>
        <v>705</v>
      </c>
      <c r="B1251">
        <v>448999337</v>
      </c>
      <c r="C1251">
        <v>448999318</v>
      </c>
      <c r="D1251">
        <v>277560491</v>
      </c>
      <c r="E1251">
        <v>109</v>
      </c>
      <c r="F1251">
        <v>1</v>
      </c>
      <c r="G1251">
        <v>1</v>
      </c>
      <c r="H1251">
        <v>1</v>
      </c>
      <c r="I1251" t="s">
        <v>1204</v>
      </c>
      <c r="J1251" t="s">
        <v>3</v>
      </c>
      <c r="K1251" t="s">
        <v>1205</v>
      </c>
      <c r="L1251">
        <v>1191</v>
      </c>
      <c r="N1251">
        <v>1013</v>
      </c>
      <c r="O1251" t="s">
        <v>1203</v>
      </c>
      <c r="P1251" t="s">
        <v>1203</v>
      </c>
      <c r="Q1251">
        <v>1</v>
      </c>
      <c r="X1251">
        <v>0.4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1</v>
      </c>
      <c r="AE1251">
        <v>2</v>
      </c>
      <c r="AF1251" t="s">
        <v>3</v>
      </c>
      <c r="AG1251">
        <v>0.4</v>
      </c>
      <c r="AH1251">
        <v>2</v>
      </c>
      <c r="AI1251">
        <v>448999320</v>
      </c>
      <c r="AJ1251">
        <v>1215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</row>
    <row r="1252" spans="1:44" x14ac:dyDescent="0.2">
      <c r="A1252">
        <f>ROW(Source!A705)</f>
        <v>705</v>
      </c>
      <c r="B1252">
        <v>448999338</v>
      </c>
      <c r="C1252">
        <v>448999318</v>
      </c>
      <c r="D1252">
        <v>277944840</v>
      </c>
      <c r="E1252">
        <v>1</v>
      </c>
      <c r="F1252">
        <v>1</v>
      </c>
      <c r="G1252">
        <v>1</v>
      </c>
      <c r="H1252">
        <v>2</v>
      </c>
      <c r="I1252" t="s">
        <v>1364</v>
      </c>
      <c r="J1252" t="s">
        <v>1365</v>
      </c>
      <c r="K1252" t="s">
        <v>1366</v>
      </c>
      <c r="L1252">
        <v>1368</v>
      </c>
      <c r="N1252">
        <v>1011</v>
      </c>
      <c r="O1252" t="s">
        <v>1100</v>
      </c>
      <c r="P1252" t="s">
        <v>1100</v>
      </c>
      <c r="Q1252">
        <v>1</v>
      </c>
      <c r="X1252">
        <v>0.4</v>
      </c>
      <c r="Y1252">
        <v>0</v>
      </c>
      <c r="Z1252">
        <v>1558.39</v>
      </c>
      <c r="AA1252">
        <v>563.72</v>
      </c>
      <c r="AB1252">
        <v>0</v>
      </c>
      <c r="AC1252">
        <v>0</v>
      </c>
      <c r="AD1252">
        <v>1</v>
      </c>
      <c r="AE1252">
        <v>0</v>
      </c>
      <c r="AF1252" t="s">
        <v>3</v>
      </c>
      <c r="AG1252">
        <v>0.4</v>
      </c>
      <c r="AH1252">
        <v>2</v>
      </c>
      <c r="AI1252">
        <v>448999321</v>
      </c>
      <c r="AJ1252">
        <v>1216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</row>
    <row r="1253" spans="1:44" x14ac:dyDescent="0.2">
      <c r="A1253">
        <f>ROW(Source!A705)</f>
        <v>705</v>
      </c>
      <c r="B1253">
        <v>448999339</v>
      </c>
      <c r="C1253">
        <v>448999318</v>
      </c>
      <c r="D1253">
        <v>277862733</v>
      </c>
      <c r="E1253">
        <v>1</v>
      </c>
      <c r="F1253">
        <v>1</v>
      </c>
      <c r="G1253">
        <v>1</v>
      </c>
      <c r="H1253">
        <v>3</v>
      </c>
      <c r="I1253" t="s">
        <v>1713</v>
      </c>
      <c r="J1253" t="s">
        <v>1714</v>
      </c>
      <c r="K1253" t="s">
        <v>1715</v>
      </c>
      <c r="L1253">
        <v>1346</v>
      </c>
      <c r="N1253">
        <v>1009</v>
      </c>
      <c r="O1253" t="s">
        <v>441</v>
      </c>
      <c r="P1253" t="s">
        <v>441</v>
      </c>
      <c r="Q1253">
        <v>1</v>
      </c>
      <c r="X1253">
        <v>0.01</v>
      </c>
      <c r="Y1253">
        <v>284.14999999999998</v>
      </c>
      <c r="Z1253">
        <v>0</v>
      </c>
      <c r="AA1253">
        <v>0</v>
      </c>
      <c r="AB1253">
        <v>0</v>
      </c>
      <c r="AC1253">
        <v>0</v>
      </c>
      <c r="AD1253">
        <v>1</v>
      </c>
      <c r="AE1253">
        <v>0</v>
      </c>
      <c r="AF1253" t="s">
        <v>135</v>
      </c>
      <c r="AG1253">
        <v>0</v>
      </c>
      <c r="AH1253">
        <v>2</v>
      </c>
      <c r="AI1253">
        <v>448999322</v>
      </c>
      <c r="AJ1253">
        <v>1217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</row>
    <row r="1254" spans="1:44" x14ac:dyDescent="0.2">
      <c r="A1254">
        <f>ROW(Source!A705)</f>
        <v>705</v>
      </c>
      <c r="B1254">
        <v>448999340</v>
      </c>
      <c r="C1254">
        <v>448999318</v>
      </c>
      <c r="D1254">
        <v>277865759</v>
      </c>
      <c r="E1254">
        <v>1</v>
      </c>
      <c r="F1254">
        <v>1</v>
      </c>
      <c r="G1254">
        <v>1</v>
      </c>
      <c r="H1254">
        <v>3</v>
      </c>
      <c r="I1254" t="s">
        <v>1683</v>
      </c>
      <c r="J1254" t="s">
        <v>1684</v>
      </c>
      <c r="K1254" t="s">
        <v>1685</v>
      </c>
      <c r="L1254">
        <v>1301</v>
      </c>
      <c r="N1254">
        <v>1003</v>
      </c>
      <c r="O1254" t="s">
        <v>211</v>
      </c>
      <c r="P1254" t="s">
        <v>211</v>
      </c>
      <c r="Q1254">
        <v>1</v>
      </c>
      <c r="X1254">
        <v>4.21</v>
      </c>
      <c r="Y1254">
        <v>2.27</v>
      </c>
      <c r="Z1254">
        <v>0</v>
      </c>
      <c r="AA1254">
        <v>0</v>
      </c>
      <c r="AB1254">
        <v>0</v>
      </c>
      <c r="AC1254">
        <v>0</v>
      </c>
      <c r="AD1254">
        <v>1</v>
      </c>
      <c r="AE1254">
        <v>0</v>
      </c>
      <c r="AF1254" t="s">
        <v>135</v>
      </c>
      <c r="AG1254">
        <v>0</v>
      </c>
      <c r="AH1254">
        <v>2</v>
      </c>
      <c r="AI1254">
        <v>448999323</v>
      </c>
      <c r="AJ1254">
        <v>1218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</row>
    <row r="1255" spans="1:44" x14ac:dyDescent="0.2">
      <c r="A1255">
        <f>ROW(Source!A705)</f>
        <v>705</v>
      </c>
      <c r="B1255">
        <v>448999341</v>
      </c>
      <c r="C1255">
        <v>448999318</v>
      </c>
      <c r="D1255">
        <v>277867733</v>
      </c>
      <c r="E1255">
        <v>1</v>
      </c>
      <c r="F1255">
        <v>1</v>
      </c>
      <c r="G1255">
        <v>1</v>
      </c>
      <c r="H1255">
        <v>3</v>
      </c>
      <c r="I1255" t="s">
        <v>1241</v>
      </c>
      <c r="J1255" t="s">
        <v>1242</v>
      </c>
      <c r="K1255" t="s">
        <v>1243</v>
      </c>
      <c r="L1255">
        <v>1346</v>
      </c>
      <c r="N1255">
        <v>1009</v>
      </c>
      <c r="O1255" t="s">
        <v>441</v>
      </c>
      <c r="P1255" t="s">
        <v>441</v>
      </c>
      <c r="Q1255">
        <v>1</v>
      </c>
      <c r="X1255">
        <v>0.3</v>
      </c>
      <c r="Y1255">
        <v>174.93</v>
      </c>
      <c r="Z1255">
        <v>0</v>
      </c>
      <c r="AA1255">
        <v>0</v>
      </c>
      <c r="AB1255">
        <v>0</v>
      </c>
      <c r="AC1255">
        <v>0</v>
      </c>
      <c r="AD1255">
        <v>1</v>
      </c>
      <c r="AE1255">
        <v>0</v>
      </c>
      <c r="AF1255" t="s">
        <v>135</v>
      </c>
      <c r="AG1255">
        <v>0</v>
      </c>
      <c r="AH1255">
        <v>2</v>
      </c>
      <c r="AI1255">
        <v>448999324</v>
      </c>
      <c r="AJ1255">
        <v>1219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</row>
    <row r="1256" spans="1:44" x14ac:dyDescent="0.2">
      <c r="A1256">
        <f>ROW(Source!A705)</f>
        <v>705</v>
      </c>
      <c r="B1256">
        <v>448999342</v>
      </c>
      <c r="C1256">
        <v>448999318</v>
      </c>
      <c r="D1256">
        <v>277867849</v>
      </c>
      <c r="E1256">
        <v>1</v>
      </c>
      <c r="F1256">
        <v>1</v>
      </c>
      <c r="G1256">
        <v>1</v>
      </c>
      <c r="H1256">
        <v>3</v>
      </c>
      <c r="I1256" t="s">
        <v>1740</v>
      </c>
      <c r="J1256" t="s">
        <v>1741</v>
      </c>
      <c r="K1256" t="s">
        <v>1742</v>
      </c>
      <c r="L1256">
        <v>1425</v>
      </c>
      <c r="N1256">
        <v>1013</v>
      </c>
      <c r="O1256" t="s">
        <v>62</v>
      </c>
      <c r="P1256" t="s">
        <v>62</v>
      </c>
      <c r="Q1256">
        <v>1</v>
      </c>
      <c r="X1256">
        <v>0.1</v>
      </c>
      <c r="Y1256">
        <v>978.09</v>
      </c>
      <c r="Z1256">
        <v>0</v>
      </c>
      <c r="AA1256">
        <v>0</v>
      </c>
      <c r="AB1256">
        <v>0</v>
      </c>
      <c r="AC1256">
        <v>0</v>
      </c>
      <c r="AD1256">
        <v>1</v>
      </c>
      <c r="AE1256">
        <v>0</v>
      </c>
      <c r="AF1256" t="s">
        <v>135</v>
      </c>
      <c r="AG1256">
        <v>0</v>
      </c>
      <c r="AH1256">
        <v>2</v>
      </c>
      <c r="AI1256">
        <v>448999325</v>
      </c>
      <c r="AJ1256">
        <v>1220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</row>
    <row r="1257" spans="1:44" x14ac:dyDescent="0.2">
      <c r="A1257">
        <f>ROW(Source!A705)</f>
        <v>705</v>
      </c>
      <c r="B1257">
        <v>448999343</v>
      </c>
      <c r="C1257">
        <v>448999318</v>
      </c>
      <c r="D1257">
        <v>277870628</v>
      </c>
      <c r="E1257">
        <v>1</v>
      </c>
      <c r="F1257">
        <v>1</v>
      </c>
      <c r="G1257">
        <v>1</v>
      </c>
      <c r="H1257">
        <v>3</v>
      </c>
      <c r="I1257" t="s">
        <v>1646</v>
      </c>
      <c r="J1257" t="s">
        <v>1647</v>
      </c>
      <c r="K1257" t="s">
        <v>1648</v>
      </c>
      <c r="L1257">
        <v>1348</v>
      </c>
      <c r="N1257">
        <v>1009</v>
      </c>
      <c r="O1257" t="s">
        <v>83</v>
      </c>
      <c r="P1257" t="s">
        <v>83</v>
      </c>
      <c r="Q1257">
        <v>1000</v>
      </c>
      <c r="X1257">
        <v>2.9999999999999997E-4</v>
      </c>
      <c r="Y1257">
        <v>4338.2700000000004</v>
      </c>
      <c r="Z1257">
        <v>0</v>
      </c>
      <c r="AA1257">
        <v>0</v>
      </c>
      <c r="AB1257">
        <v>0</v>
      </c>
      <c r="AC1257">
        <v>0</v>
      </c>
      <c r="AD1257">
        <v>1</v>
      </c>
      <c r="AE1257">
        <v>0</v>
      </c>
      <c r="AF1257" t="s">
        <v>135</v>
      </c>
      <c r="AG1257">
        <v>0</v>
      </c>
      <c r="AH1257">
        <v>2</v>
      </c>
      <c r="AI1257">
        <v>448999326</v>
      </c>
      <c r="AJ1257">
        <v>1221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</row>
    <row r="1258" spans="1:44" x14ac:dyDescent="0.2">
      <c r="A1258">
        <f>ROW(Source!A705)</f>
        <v>705</v>
      </c>
      <c r="B1258">
        <v>448999344</v>
      </c>
      <c r="C1258">
        <v>448999318</v>
      </c>
      <c r="D1258">
        <v>277881757</v>
      </c>
      <c r="E1258">
        <v>1</v>
      </c>
      <c r="F1258">
        <v>1</v>
      </c>
      <c r="G1258">
        <v>1</v>
      </c>
      <c r="H1258">
        <v>3</v>
      </c>
      <c r="I1258" t="s">
        <v>1743</v>
      </c>
      <c r="J1258" t="s">
        <v>1744</v>
      </c>
      <c r="K1258" t="s">
        <v>1745</v>
      </c>
      <c r="L1258">
        <v>1348</v>
      </c>
      <c r="N1258">
        <v>1009</v>
      </c>
      <c r="O1258" t="s">
        <v>83</v>
      </c>
      <c r="P1258" t="s">
        <v>83</v>
      </c>
      <c r="Q1258">
        <v>1000</v>
      </c>
      <c r="X1258">
        <v>1E-4</v>
      </c>
      <c r="Y1258">
        <v>1050091.7</v>
      </c>
      <c r="Z1258">
        <v>0</v>
      </c>
      <c r="AA1258">
        <v>0</v>
      </c>
      <c r="AB1258">
        <v>0</v>
      </c>
      <c r="AC1258">
        <v>0</v>
      </c>
      <c r="AD1258">
        <v>1</v>
      </c>
      <c r="AE1258">
        <v>0</v>
      </c>
      <c r="AF1258" t="s">
        <v>135</v>
      </c>
      <c r="AG1258">
        <v>0</v>
      </c>
      <c r="AH1258">
        <v>2</v>
      </c>
      <c r="AI1258">
        <v>448999327</v>
      </c>
      <c r="AJ1258">
        <v>1222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</row>
    <row r="1259" spans="1:44" x14ac:dyDescent="0.2">
      <c r="A1259">
        <f>ROW(Source!A705)</f>
        <v>705</v>
      </c>
      <c r="B1259">
        <v>448999345</v>
      </c>
      <c r="C1259">
        <v>448999318</v>
      </c>
      <c r="D1259">
        <v>277881812</v>
      </c>
      <c r="E1259">
        <v>1</v>
      </c>
      <c r="F1259">
        <v>1</v>
      </c>
      <c r="G1259">
        <v>1</v>
      </c>
      <c r="H1259">
        <v>3</v>
      </c>
      <c r="I1259" t="s">
        <v>1661</v>
      </c>
      <c r="J1259" t="s">
        <v>1662</v>
      </c>
      <c r="K1259" t="s">
        <v>1663</v>
      </c>
      <c r="L1259">
        <v>1346</v>
      </c>
      <c r="N1259">
        <v>1009</v>
      </c>
      <c r="O1259" t="s">
        <v>441</v>
      </c>
      <c r="P1259" t="s">
        <v>441</v>
      </c>
      <c r="Q1259">
        <v>1</v>
      </c>
      <c r="X1259">
        <v>0.06</v>
      </c>
      <c r="Y1259">
        <v>899.56</v>
      </c>
      <c r="Z1259">
        <v>0</v>
      </c>
      <c r="AA1259">
        <v>0</v>
      </c>
      <c r="AB1259">
        <v>0</v>
      </c>
      <c r="AC1259">
        <v>0</v>
      </c>
      <c r="AD1259">
        <v>1</v>
      </c>
      <c r="AE1259">
        <v>0</v>
      </c>
      <c r="AF1259" t="s">
        <v>135</v>
      </c>
      <c r="AG1259">
        <v>0</v>
      </c>
      <c r="AH1259">
        <v>2</v>
      </c>
      <c r="AI1259">
        <v>448999328</v>
      </c>
      <c r="AJ1259">
        <v>1223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</row>
    <row r="1260" spans="1:44" x14ac:dyDescent="0.2">
      <c r="A1260">
        <f>ROW(Source!A705)</f>
        <v>705</v>
      </c>
      <c r="B1260">
        <v>448999346</v>
      </c>
      <c r="C1260">
        <v>448999318</v>
      </c>
      <c r="D1260">
        <v>277896103</v>
      </c>
      <c r="E1260">
        <v>1</v>
      </c>
      <c r="F1260">
        <v>1</v>
      </c>
      <c r="G1260">
        <v>1</v>
      </c>
      <c r="H1260">
        <v>3</v>
      </c>
      <c r="I1260" t="s">
        <v>1746</v>
      </c>
      <c r="J1260" t="s">
        <v>1747</v>
      </c>
      <c r="K1260" t="s">
        <v>1748</v>
      </c>
      <c r="L1260">
        <v>1348</v>
      </c>
      <c r="N1260">
        <v>1009</v>
      </c>
      <c r="O1260" t="s">
        <v>83</v>
      </c>
      <c r="P1260" t="s">
        <v>83</v>
      </c>
      <c r="Q1260">
        <v>1000</v>
      </c>
      <c r="X1260">
        <v>2.0000000000000002E-5</v>
      </c>
      <c r="Y1260">
        <v>47961.85</v>
      </c>
      <c r="Z1260">
        <v>0</v>
      </c>
      <c r="AA1260">
        <v>0</v>
      </c>
      <c r="AB1260">
        <v>0</v>
      </c>
      <c r="AC1260">
        <v>0</v>
      </c>
      <c r="AD1260">
        <v>1</v>
      </c>
      <c r="AE1260">
        <v>0</v>
      </c>
      <c r="AF1260" t="s">
        <v>135</v>
      </c>
      <c r="AG1260">
        <v>0</v>
      </c>
      <c r="AH1260">
        <v>2</v>
      </c>
      <c r="AI1260">
        <v>448999329</v>
      </c>
      <c r="AJ1260">
        <v>1224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</row>
    <row r="1261" spans="1:44" x14ac:dyDescent="0.2">
      <c r="A1261">
        <f>ROW(Source!A705)</f>
        <v>705</v>
      </c>
      <c r="B1261">
        <v>448999347</v>
      </c>
      <c r="C1261">
        <v>448999318</v>
      </c>
      <c r="D1261">
        <v>277896329</v>
      </c>
      <c r="E1261">
        <v>1</v>
      </c>
      <c r="F1261">
        <v>1</v>
      </c>
      <c r="G1261">
        <v>1</v>
      </c>
      <c r="H1261">
        <v>3</v>
      </c>
      <c r="I1261" t="s">
        <v>1701</v>
      </c>
      <c r="J1261" t="s">
        <v>1702</v>
      </c>
      <c r="K1261" t="s">
        <v>1703</v>
      </c>
      <c r="L1261">
        <v>1346</v>
      </c>
      <c r="N1261">
        <v>1009</v>
      </c>
      <c r="O1261" t="s">
        <v>441</v>
      </c>
      <c r="P1261" t="s">
        <v>441</v>
      </c>
      <c r="Q1261">
        <v>1</v>
      </c>
      <c r="X1261">
        <v>0.03</v>
      </c>
      <c r="Y1261">
        <v>157.44</v>
      </c>
      <c r="Z1261">
        <v>0</v>
      </c>
      <c r="AA1261">
        <v>0</v>
      </c>
      <c r="AB1261">
        <v>0</v>
      </c>
      <c r="AC1261">
        <v>0</v>
      </c>
      <c r="AD1261">
        <v>1</v>
      </c>
      <c r="AE1261">
        <v>0</v>
      </c>
      <c r="AF1261" t="s">
        <v>135</v>
      </c>
      <c r="AG1261">
        <v>0</v>
      </c>
      <c r="AH1261">
        <v>2</v>
      </c>
      <c r="AI1261">
        <v>448999330</v>
      </c>
      <c r="AJ1261">
        <v>1225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</row>
    <row r="1262" spans="1:44" x14ac:dyDescent="0.2">
      <c r="A1262">
        <f>ROW(Source!A705)</f>
        <v>705</v>
      </c>
      <c r="B1262">
        <v>448999348</v>
      </c>
      <c r="C1262">
        <v>448999318</v>
      </c>
      <c r="D1262">
        <v>277910729</v>
      </c>
      <c r="E1262">
        <v>1</v>
      </c>
      <c r="F1262">
        <v>1</v>
      </c>
      <c r="G1262">
        <v>1</v>
      </c>
      <c r="H1262">
        <v>3</v>
      </c>
      <c r="I1262" t="s">
        <v>1704</v>
      </c>
      <c r="J1262" t="s">
        <v>1705</v>
      </c>
      <c r="K1262" t="s">
        <v>1706</v>
      </c>
      <c r="L1262">
        <v>1425</v>
      </c>
      <c r="N1262">
        <v>1013</v>
      </c>
      <c r="O1262" t="s">
        <v>62</v>
      </c>
      <c r="P1262" t="s">
        <v>62</v>
      </c>
      <c r="Q1262">
        <v>1</v>
      </c>
      <c r="X1262">
        <v>0.1</v>
      </c>
      <c r="Y1262">
        <v>840.04</v>
      </c>
      <c r="Z1262">
        <v>0</v>
      </c>
      <c r="AA1262">
        <v>0</v>
      </c>
      <c r="AB1262">
        <v>0</v>
      </c>
      <c r="AC1262">
        <v>0</v>
      </c>
      <c r="AD1262">
        <v>1</v>
      </c>
      <c r="AE1262">
        <v>0</v>
      </c>
      <c r="AF1262" t="s">
        <v>135</v>
      </c>
      <c r="AG1262">
        <v>0</v>
      </c>
      <c r="AH1262">
        <v>2</v>
      </c>
      <c r="AI1262">
        <v>448999331</v>
      </c>
      <c r="AJ1262">
        <v>1226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</row>
    <row r="1263" spans="1:44" x14ac:dyDescent="0.2">
      <c r="A1263">
        <f>ROW(Source!A705)</f>
        <v>705</v>
      </c>
      <c r="B1263">
        <v>448999349</v>
      </c>
      <c r="C1263">
        <v>448999318</v>
      </c>
      <c r="D1263">
        <v>277922916</v>
      </c>
      <c r="E1263">
        <v>1</v>
      </c>
      <c r="F1263">
        <v>1</v>
      </c>
      <c r="G1263">
        <v>1</v>
      </c>
      <c r="H1263">
        <v>3</v>
      </c>
      <c r="I1263" t="s">
        <v>1749</v>
      </c>
      <c r="J1263" t="s">
        <v>1750</v>
      </c>
      <c r="K1263" t="s">
        <v>1751</v>
      </c>
      <c r="L1263">
        <v>1346</v>
      </c>
      <c r="N1263">
        <v>1009</v>
      </c>
      <c r="O1263" t="s">
        <v>441</v>
      </c>
      <c r="P1263" t="s">
        <v>441</v>
      </c>
      <c r="Q1263">
        <v>1</v>
      </c>
      <c r="X1263">
        <v>0.02</v>
      </c>
      <c r="Y1263">
        <v>232.2</v>
      </c>
      <c r="Z1263">
        <v>0</v>
      </c>
      <c r="AA1263">
        <v>0</v>
      </c>
      <c r="AB1263">
        <v>0</v>
      </c>
      <c r="AC1263">
        <v>0</v>
      </c>
      <c r="AD1263">
        <v>1</v>
      </c>
      <c r="AE1263">
        <v>0</v>
      </c>
      <c r="AF1263" t="s">
        <v>135</v>
      </c>
      <c r="AG1263">
        <v>0</v>
      </c>
      <c r="AH1263">
        <v>2</v>
      </c>
      <c r="AI1263">
        <v>448999332</v>
      </c>
      <c r="AJ1263">
        <v>1227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</row>
    <row r="1264" spans="1:44" x14ac:dyDescent="0.2">
      <c r="A1264">
        <f>ROW(Source!A705)</f>
        <v>705</v>
      </c>
      <c r="B1264">
        <v>448999350</v>
      </c>
      <c r="C1264">
        <v>448999318</v>
      </c>
      <c r="D1264">
        <v>277933475</v>
      </c>
      <c r="E1264">
        <v>1</v>
      </c>
      <c r="F1264">
        <v>1</v>
      </c>
      <c r="G1264">
        <v>1</v>
      </c>
      <c r="H1264">
        <v>3</v>
      </c>
      <c r="I1264" t="s">
        <v>1707</v>
      </c>
      <c r="J1264" t="s">
        <v>1708</v>
      </c>
      <c r="K1264" t="s">
        <v>1709</v>
      </c>
      <c r="L1264">
        <v>1346</v>
      </c>
      <c r="N1264">
        <v>1009</v>
      </c>
      <c r="O1264" t="s">
        <v>441</v>
      </c>
      <c r="P1264" t="s">
        <v>441</v>
      </c>
      <c r="Q1264">
        <v>1</v>
      </c>
      <c r="X1264">
        <v>0.08</v>
      </c>
      <c r="Y1264">
        <v>189.97</v>
      </c>
      <c r="Z1264">
        <v>0</v>
      </c>
      <c r="AA1264">
        <v>0</v>
      </c>
      <c r="AB1264">
        <v>0</v>
      </c>
      <c r="AC1264">
        <v>0</v>
      </c>
      <c r="AD1264">
        <v>1</v>
      </c>
      <c r="AE1264">
        <v>0</v>
      </c>
      <c r="AF1264" t="s">
        <v>135</v>
      </c>
      <c r="AG1264">
        <v>0</v>
      </c>
      <c r="AH1264">
        <v>2</v>
      </c>
      <c r="AI1264">
        <v>448999333</v>
      </c>
      <c r="AJ1264">
        <v>1228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</row>
    <row r="1265" spans="1:44" x14ac:dyDescent="0.2">
      <c r="A1265">
        <f>ROW(Source!A705)</f>
        <v>705</v>
      </c>
      <c r="B1265">
        <v>448999351</v>
      </c>
      <c r="C1265">
        <v>448999318</v>
      </c>
      <c r="D1265">
        <v>277566433</v>
      </c>
      <c r="E1265">
        <v>109</v>
      </c>
      <c r="F1265">
        <v>1</v>
      </c>
      <c r="G1265">
        <v>1</v>
      </c>
      <c r="H1265">
        <v>3</v>
      </c>
      <c r="I1265" t="s">
        <v>633</v>
      </c>
      <c r="J1265" t="s">
        <v>3</v>
      </c>
      <c r="K1265" t="s">
        <v>634</v>
      </c>
      <c r="L1265">
        <v>3277935</v>
      </c>
      <c r="N1265">
        <v>1013</v>
      </c>
      <c r="O1265" t="s">
        <v>635</v>
      </c>
      <c r="P1265" t="s">
        <v>635</v>
      </c>
      <c r="Q1265">
        <v>1</v>
      </c>
      <c r="X1265">
        <v>2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 t="s">
        <v>135</v>
      </c>
      <c r="AG1265">
        <v>0</v>
      </c>
      <c r="AH1265">
        <v>2</v>
      </c>
      <c r="AI1265">
        <v>448999334</v>
      </c>
      <c r="AJ1265">
        <v>1229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</row>
    <row r="1266" spans="1:44" x14ac:dyDescent="0.2">
      <c r="A1266">
        <f>ROW(Source!A705)</f>
        <v>705</v>
      </c>
      <c r="B1266">
        <v>448999352</v>
      </c>
      <c r="C1266">
        <v>448999318</v>
      </c>
      <c r="D1266">
        <v>277566436</v>
      </c>
      <c r="E1266">
        <v>109</v>
      </c>
      <c r="F1266">
        <v>1</v>
      </c>
      <c r="G1266">
        <v>1</v>
      </c>
      <c r="H1266">
        <v>3</v>
      </c>
      <c r="I1266" t="s">
        <v>725</v>
      </c>
      <c r="J1266" t="s">
        <v>3</v>
      </c>
      <c r="K1266" t="s">
        <v>726</v>
      </c>
      <c r="L1266">
        <v>1348</v>
      </c>
      <c r="N1266">
        <v>1009</v>
      </c>
      <c r="O1266" t="s">
        <v>83</v>
      </c>
      <c r="P1266" t="s">
        <v>83</v>
      </c>
      <c r="Q1266">
        <v>1000</v>
      </c>
      <c r="X1266">
        <v>1E-3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 t="s">
        <v>135</v>
      </c>
      <c r="AG1266">
        <v>0</v>
      </c>
      <c r="AH1266">
        <v>2</v>
      </c>
      <c r="AI1266">
        <v>448999335</v>
      </c>
      <c r="AJ1266">
        <v>1230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</row>
    <row r="1267" spans="1:44" x14ac:dyDescent="0.2">
      <c r="A1267">
        <f>ROW(Source!A708)</f>
        <v>708</v>
      </c>
      <c r="B1267">
        <v>448999361</v>
      </c>
      <c r="C1267">
        <v>448999355</v>
      </c>
      <c r="D1267">
        <v>277560305</v>
      </c>
      <c r="E1267">
        <v>109</v>
      </c>
      <c r="F1267">
        <v>1</v>
      </c>
      <c r="G1267">
        <v>1</v>
      </c>
      <c r="H1267">
        <v>1</v>
      </c>
      <c r="I1267" t="s">
        <v>1493</v>
      </c>
      <c r="J1267" t="s">
        <v>3</v>
      </c>
      <c r="K1267" t="s">
        <v>1592</v>
      </c>
      <c r="L1267">
        <v>1191</v>
      </c>
      <c r="N1267">
        <v>1013</v>
      </c>
      <c r="O1267" t="s">
        <v>1203</v>
      </c>
      <c r="P1267" t="s">
        <v>1203</v>
      </c>
      <c r="Q1267">
        <v>1</v>
      </c>
      <c r="X1267">
        <v>9.1999999999999993</v>
      </c>
      <c r="Y1267">
        <v>0</v>
      </c>
      <c r="Z1267">
        <v>0</v>
      </c>
      <c r="AA1267">
        <v>0</v>
      </c>
      <c r="AB1267">
        <v>490.51</v>
      </c>
      <c r="AC1267">
        <v>0</v>
      </c>
      <c r="AD1267">
        <v>1</v>
      </c>
      <c r="AE1267">
        <v>1</v>
      </c>
      <c r="AF1267" t="s">
        <v>321</v>
      </c>
      <c r="AG1267">
        <v>2.76</v>
      </c>
      <c r="AH1267">
        <v>2</v>
      </c>
      <c r="AI1267">
        <v>448999356</v>
      </c>
      <c r="AJ1267">
        <v>1231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</row>
    <row r="1268" spans="1:44" x14ac:dyDescent="0.2">
      <c r="A1268">
        <f>ROW(Source!A708)</f>
        <v>708</v>
      </c>
      <c r="B1268">
        <v>448999362</v>
      </c>
      <c r="C1268">
        <v>448999355</v>
      </c>
      <c r="D1268">
        <v>277560491</v>
      </c>
      <c r="E1268">
        <v>109</v>
      </c>
      <c r="F1268">
        <v>1</v>
      </c>
      <c r="G1268">
        <v>1</v>
      </c>
      <c r="H1268">
        <v>1</v>
      </c>
      <c r="I1268" t="s">
        <v>1204</v>
      </c>
      <c r="J1268" t="s">
        <v>3</v>
      </c>
      <c r="K1268" t="s">
        <v>1205</v>
      </c>
      <c r="L1268">
        <v>1191</v>
      </c>
      <c r="N1268">
        <v>1013</v>
      </c>
      <c r="O1268" t="s">
        <v>1203</v>
      </c>
      <c r="P1268" t="s">
        <v>1203</v>
      </c>
      <c r="Q1268">
        <v>1</v>
      </c>
      <c r="X1268">
        <v>0.37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1</v>
      </c>
      <c r="AE1268">
        <v>2</v>
      </c>
      <c r="AF1268" t="s">
        <v>321</v>
      </c>
      <c r="AG1268">
        <v>0.111</v>
      </c>
      <c r="AH1268">
        <v>2</v>
      </c>
      <c r="AI1268">
        <v>448999357</v>
      </c>
      <c r="AJ1268">
        <v>1232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</row>
    <row r="1269" spans="1:44" x14ac:dyDescent="0.2">
      <c r="A1269">
        <f>ROW(Source!A708)</f>
        <v>708</v>
      </c>
      <c r="B1269">
        <v>448999363</v>
      </c>
      <c r="C1269">
        <v>448999355</v>
      </c>
      <c r="D1269">
        <v>277944814</v>
      </c>
      <c r="E1269">
        <v>1</v>
      </c>
      <c r="F1269">
        <v>1</v>
      </c>
      <c r="G1269">
        <v>1</v>
      </c>
      <c r="H1269">
        <v>2</v>
      </c>
      <c r="I1269" t="s">
        <v>1401</v>
      </c>
      <c r="J1269" t="s">
        <v>1402</v>
      </c>
      <c r="K1269" t="s">
        <v>1403</v>
      </c>
      <c r="L1269">
        <v>1368</v>
      </c>
      <c r="N1269">
        <v>1011</v>
      </c>
      <c r="O1269" t="s">
        <v>1100</v>
      </c>
      <c r="P1269" t="s">
        <v>1100</v>
      </c>
      <c r="Q1269">
        <v>1</v>
      </c>
      <c r="X1269">
        <v>3.1</v>
      </c>
      <c r="Y1269">
        <v>0</v>
      </c>
      <c r="Z1269">
        <v>6.62</v>
      </c>
      <c r="AA1269">
        <v>0</v>
      </c>
      <c r="AB1269">
        <v>0</v>
      </c>
      <c r="AC1269">
        <v>0</v>
      </c>
      <c r="AD1269">
        <v>1</v>
      </c>
      <c r="AE1269">
        <v>0</v>
      </c>
      <c r="AF1269" t="s">
        <v>321</v>
      </c>
      <c r="AG1269">
        <v>0.92999999999999994</v>
      </c>
      <c r="AH1269">
        <v>2</v>
      </c>
      <c r="AI1269">
        <v>448999358</v>
      </c>
      <c r="AJ1269">
        <v>1233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</row>
    <row r="1270" spans="1:44" x14ac:dyDescent="0.2">
      <c r="A1270">
        <f>ROW(Source!A708)</f>
        <v>708</v>
      </c>
      <c r="B1270">
        <v>448999364</v>
      </c>
      <c r="C1270">
        <v>448999355</v>
      </c>
      <c r="D1270">
        <v>277944840</v>
      </c>
      <c r="E1270">
        <v>1</v>
      </c>
      <c r="F1270">
        <v>1</v>
      </c>
      <c r="G1270">
        <v>1</v>
      </c>
      <c r="H1270">
        <v>2</v>
      </c>
      <c r="I1270" t="s">
        <v>1364</v>
      </c>
      <c r="J1270" t="s">
        <v>1365</v>
      </c>
      <c r="K1270" t="s">
        <v>1366</v>
      </c>
      <c r="L1270">
        <v>1368</v>
      </c>
      <c r="N1270">
        <v>1011</v>
      </c>
      <c r="O1270" t="s">
        <v>1100</v>
      </c>
      <c r="P1270" t="s">
        <v>1100</v>
      </c>
      <c r="Q1270">
        <v>1</v>
      </c>
      <c r="X1270">
        <v>0.37</v>
      </c>
      <c r="Y1270">
        <v>0</v>
      </c>
      <c r="Z1270">
        <v>1558.39</v>
      </c>
      <c r="AA1270">
        <v>563.72</v>
      </c>
      <c r="AB1270">
        <v>0</v>
      </c>
      <c r="AC1270">
        <v>0</v>
      </c>
      <c r="AD1270">
        <v>1</v>
      </c>
      <c r="AE1270">
        <v>0</v>
      </c>
      <c r="AF1270" t="s">
        <v>321</v>
      </c>
      <c r="AG1270">
        <v>0.111</v>
      </c>
      <c r="AH1270">
        <v>2</v>
      </c>
      <c r="AI1270">
        <v>448999359</v>
      </c>
      <c r="AJ1270">
        <v>1234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</row>
    <row r="1271" spans="1:44" x14ac:dyDescent="0.2">
      <c r="A1271">
        <f>ROW(Source!A708)</f>
        <v>708</v>
      </c>
      <c r="B1271">
        <v>448999365</v>
      </c>
      <c r="C1271">
        <v>448999355</v>
      </c>
      <c r="D1271">
        <v>277566433</v>
      </c>
      <c r="E1271">
        <v>109</v>
      </c>
      <c r="F1271">
        <v>1</v>
      </c>
      <c r="G1271">
        <v>1</v>
      </c>
      <c r="H1271">
        <v>3</v>
      </c>
      <c r="I1271" t="s">
        <v>633</v>
      </c>
      <c r="J1271" t="s">
        <v>3</v>
      </c>
      <c r="K1271" t="s">
        <v>634</v>
      </c>
      <c r="L1271">
        <v>3277935</v>
      </c>
      <c r="N1271">
        <v>1013</v>
      </c>
      <c r="O1271" t="s">
        <v>635</v>
      </c>
      <c r="P1271" t="s">
        <v>635</v>
      </c>
      <c r="Q1271">
        <v>1</v>
      </c>
      <c r="X1271">
        <v>2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 t="s">
        <v>135</v>
      </c>
      <c r="AG1271">
        <v>0</v>
      </c>
      <c r="AH1271">
        <v>2</v>
      </c>
      <c r="AI1271">
        <v>448999360</v>
      </c>
      <c r="AJ1271">
        <v>1235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</row>
    <row r="1272" spans="1:44" x14ac:dyDescent="0.2">
      <c r="A1272">
        <f>ROW(Source!A710)</f>
        <v>710</v>
      </c>
      <c r="B1272">
        <v>448999373</v>
      </c>
      <c r="C1272">
        <v>448999367</v>
      </c>
      <c r="D1272">
        <v>277560305</v>
      </c>
      <c r="E1272">
        <v>109</v>
      </c>
      <c r="F1272">
        <v>1</v>
      </c>
      <c r="G1272">
        <v>1</v>
      </c>
      <c r="H1272">
        <v>1</v>
      </c>
      <c r="I1272" t="s">
        <v>1493</v>
      </c>
      <c r="J1272" t="s">
        <v>3</v>
      </c>
      <c r="K1272" t="s">
        <v>1592</v>
      </c>
      <c r="L1272">
        <v>1191</v>
      </c>
      <c r="N1272">
        <v>1013</v>
      </c>
      <c r="O1272" t="s">
        <v>1203</v>
      </c>
      <c r="P1272" t="s">
        <v>1203</v>
      </c>
      <c r="Q1272">
        <v>1</v>
      </c>
      <c r="X1272">
        <v>9.1999999999999993</v>
      </c>
      <c r="Y1272">
        <v>0</v>
      </c>
      <c r="Z1272">
        <v>0</v>
      </c>
      <c r="AA1272">
        <v>0</v>
      </c>
      <c r="AB1272">
        <v>490.51</v>
      </c>
      <c r="AC1272">
        <v>0</v>
      </c>
      <c r="AD1272">
        <v>1</v>
      </c>
      <c r="AE1272">
        <v>1</v>
      </c>
      <c r="AF1272" t="s">
        <v>3</v>
      </c>
      <c r="AG1272">
        <v>9.1999999999999993</v>
      </c>
      <c r="AH1272">
        <v>2</v>
      </c>
      <c r="AI1272">
        <v>448999368</v>
      </c>
      <c r="AJ1272">
        <v>1236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</row>
    <row r="1273" spans="1:44" x14ac:dyDescent="0.2">
      <c r="A1273">
        <f>ROW(Source!A710)</f>
        <v>710</v>
      </c>
      <c r="B1273">
        <v>448999374</v>
      </c>
      <c r="C1273">
        <v>448999367</v>
      </c>
      <c r="D1273">
        <v>277560491</v>
      </c>
      <c r="E1273">
        <v>109</v>
      </c>
      <c r="F1273">
        <v>1</v>
      </c>
      <c r="G1273">
        <v>1</v>
      </c>
      <c r="H1273">
        <v>1</v>
      </c>
      <c r="I1273" t="s">
        <v>1204</v>
      </c>
      <c r="J1273" t="s">
        <v>3</v>
      </c>
      <c r="K1273" t="s">
        <v>1205</v>
      </c>
      <c r="L1273">
        <v>1191</v>
      </c>
      <c r="N1273">
        <v>1013</v>
      </c>
      <c r="O1273" t="s">
        <v>1203</v>
      </c>
      <c r="P1273" t="s">
        <v>1203</v>
      </c>
      <c r="Q1273">
        <v>1</v>
      </c>
      <c r="X1273">
        <v>0.37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1</v>
      </c>
      <c r="AE1273">
        <v>2</v>
      </c>
      <c r="AF1273" t="s">
        <v>3</v>
      </c>
      <c r="AG1273">
        <v>0.37</v>
      </c>
      <c r="AH1273">
        <v>2</v>
      </c>
      <c r="AI1273">
        <v>448999369</v>
      </c>
      <c r="AJ1273">
        <v>1237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</row>
    <row r="1274" spans="1:44" x14ac:dyDescent="0.2">
      <c r="A1274">
        <f>ROW(Source!A710)</f>
        <v>710</v>
      </c>
      <c r="B1274">
        <v>448999375</v>
      </c>
      <c r="C1274">
        <v>448999367</v>
      </c>
      <c r="D1274">
        <v>277944814</v>
      </c>
      <c r="E1274">
        <v>1</v>
      </c>
      <c r="F1274">
        <v>1</v>
      </c>
      <c r="G1274">
        <v>1</v>
      </c>
      <c r="H1274">
        <v>2</v>
      </c>
      <c r="I1274" t="s">
        <v>1401</v>
      </c>
      <c r="J1274" t="s">
        <v>1402</v>
      </c>
      <c r="K1274" t="s">
        <v>1403</v>
      </c>
      <c r="L1274">
        <v>1368</v>
      </c>
      <c r="N1274">
        <v>1011</v>
      </c>
      <c r="O1274" t="s">
        <v>1100</v>
      </c>
      <c r="P1274" t="s">
        <v>1100</v>
      </c>
      <c r="Q1274">
        <v>1</v>
      </c>
      <c r="X1274">
        <v>3.1</v>
      </c>
      <c r="Y1274">
        <v>0</v>
      </c>
      <c r="Z1274">
        <v>6.62</v>
      </c>
      <c r="AA1274">
        <v>0</v>
      </c>
      <c r="AB1274">
        <v>0</v>
      </c>
      <c r="AC1274">
        <v>0</v>
      </c>
      <c r="AD1274">
        <v>1</v>
      </c>
      <c r="AE1274">
        <v>0</v>
      </c>
      <c r="AF1274" t="s">
        <v>3</v>
      </c>
      <c r="AG1274">
        <v>3.1</v>
      </c>
      <c r="AH1274">
        <v>2</v>
      </c>
      <c r="AI1274">
        <v>448999370</v>
      </c>
      <c r="AJ1274">
        <v>1238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</row>
    <row r="1275" spans="1:44" x14ac:dyDescent="0.2">
      <c r="A1275">
        <f>ROW(Source!A710)</f>
        <v>710</v>
      </c>
      <c r="B1275">
        <v>448999376</v>
      </c>
      <c r="C1275">
        <v>448999367</v>
      </c>
      <c r="D1275">
        <v>277944840</v>
      </c>
      <c r="E1275">
        <v>1</v>
      </c>
      <c r="F1275">
        <v>1</v>
      </c>
      <c r="G1275">
        <v>1</v>
      </c>
      <c r="H1275">
        <v>2</v>
      </c>
      <c r="I1275" t="s">
        <v>1364</v>
      </c>
      <c r="J1275" t="s">
        <v>1365</v>
      </c>
      <c r="K1275" t="s">
        <v>1366</v>
      </c>
      <c r="L1275">
        <v>1368</v>
      </c>
      <c r="N1275">
        <v>1011</v>
      </c>
      <c r="O1275" t="s">
        <v>1100</v>
      </c>
      <c r="P1275" t="s">
        <v>1100</v>
      </c>
      <c r="Q1275">
        <v>1</v>
      </c>
      <c r="X1275">
        <v>0.37</v>
      </c>
      <c r="Y1275">
        <v>0</v>
      </c>
      <c r="Z1275">
        <v>1558.39</v>
      </c>
      <c r="AA1275">
        <v>563.72</v>
      </c>
      <c r="AB1275">
        <v>0</v>
      </c>
      <c r="AC1275">
        <v>0</v>
      </c>
      <c r="AD1275">
        <v>1</v>
      </c>
      <c r="AE1275">
        <v>0</v>
      </c>
      <c r="AF1275" t="s">
        <v>3</v>
      </c>
      <c r="AG1275">
        <v>0.37</v>
      </c>
      <c r="AH1275">
        <v>2</v>
      </c>
      <c r="AI1275">
        <v>448999371</v>
      </c>
      <c r="AJ1275">
        <v>1239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</row>
    <row r="1276" spans="1:44" x14ac:dyDescent="0.2">
      <c r="A1276">
        <f>ROW(Source!A710)</f>
        <v>710</v>
      </c>
      <c r="B1276">
        <v>448999377</v>
      </c>
      <c r="C1276">
        <v>448999367</v>
      </c>
      <c r="D1276">
        <v>277566433</v>
      </c>
      <c r="E1276">
        <v>109</v>
      </c>
      <c r="F1276">
        <v>1</v>
      </c>
      <c r="G1276">
        <v>1</v>
      </c>
      <c r="H1276">
        <v>3</v>
      </c>
      <c r="I1276" t="s">
        <v>633</v>
      </c>
      <c r="J1276" t="s">
        <v>3</v>
      </c>
      <c r="K1276" t="s">
        <v>634</v>
      </c>
      <c r="L1276">
        <v>3277935</v>
      </c>
      <c r="N1276">
        <v>1013</v>
      </c>
      <c r="O1276" t="s">
        <v>635</v>
      </c>
      <c r="P1276" t="s">
        <v>635</v>
      </c>
      <c r="Q1276">
        <v>1</v>
      </c>
      <c r="X1276">
        <v>2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 t="s">
        <v>135</v>
      </c>
      <c r="AG1276">
        <v>0</v>
      </c>
      <c r="AH1276">
        <v>2</v>
      </c>
      <c r="AI1276">
        <v>448999372</v>
      </c>
      <c r="AJ1276">
        <v>1240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</row>
    <row r="1277" spans="1:44" x14ac:dyDescent="0.2">
      <c r="A1277">
        <f>ROW(Source!A712)</f>
        <v>712</v>
      </c>
      <c r="B1277">
        <v>448999390</v>
      </c>
      <c r="C1277">
        <v>448999379</v>
      </c>
      <c r="D1277">
        <v>327091202</v>
      </c>
      <c r="E1277">
        <v>112</v>
      </c>
      <c r="F1277">
        <v>1</v>
      </c>
      <c r="G1277">
        <v>1</v>
      </c>
      <c r="H1277">
        <v>1</v>
      </c>
      <c r="I1277" t="s">
        <v>1251</v>
      </c>
      <c r="J1277" t="s">
        <v>3</v>
      </c>
      <c r="K1277" t="s">
        <v>1672</v>
      </c>
      <c r="L1277">
        <v>1191</v>
      </c>
      <c r="N1277">
        <v>1013</v>
      </c>
      <c r="O1277" t="s">
        <v>1203</v>
      </c>
      <c r="P1277" t="s">
        <v>1203</v>
      </c>
      <c r="Q1277">
        <v>1</v>
      </c>
      <c r="X1277">
        <v>2.06</v>
      </c>
      <c r="Y1277">
        <v>0</v>
      </c>
      <c r="Z1277">
        <v>0</v>
      </c>
      <c r="AA1277">
        <v>0</v>
      </c>
      <c r="AB1277">
        <v>505.15</v>
      </c>
      <c r="AC1277">
        <v>0</v>
      </c>
      <c r="AD1277">
        <v>1</v>
      </c>
      <c r="AE1277">
        <v>1</v>
      </c>
      <c r="AF1277" t="s">
        <v>321</v>
      </c>
      <c r="AG1277">
        <v>0.61799999999999999</v>
      </c>
      <c r="AH1277">
        <v>2</v>
      </c>
      <c r="AI1277">
        <v>448999380</v>
      </c>
      <c r="AJ1277">
        <v>1241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</row>
    <row r="1278" spans="1:44" x14ac:dyDescent="0.2">
      <c r="A1278">
        <f>ROW(Source!A712)</f>
        <v>712</v>
      </c>
      <c r="B1278">
        <v>448999391</v>
      </c>
      <c r="C1278">
        <v>448999379</v>
      </c>
      <c r="D1278">
        <v>327091406</v>
      </c>
      <c r="E1278">
        <v>112</v>
      </c>
      <c r="F1278">
        <v>1</v>
      </c>
      <c r="G1278">
        <v>1</v>
      </c>
      <c r="H1278">
        <v>1</v>
      </c>
      <c r="I1278" t="s">
        <v>1204</v>
      </c>
      <c r="J1278" t="s">
        <v>3</v>
      </c>
      <c r="K1278" t="s">
        <v>1205</v>
      </c>
      <c r="L1278">
        <v>1191</v>
      </c>
      <c r="N1278">
        <v>1013</v>
      </c>
      <c r="O1278" t="s">
        <v>1203</v>
      </c>
      <c r="P1278" t="s">
        <v>1203</v>
      </c>
      <c r="Q1278">
        <v>1</v>
      </c>
      <c r="X1278">
        <v>0.31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1</v>
      </c>
      <c r="AE1278">
        <v>2</v>
      </c>
      <c r="AF1278" t="s">
        <v>321</v>
      </c>
      <c r="AG1278">
        <v>9.2999999999999999E-2</v>
      </c>
      <c r="AH1278">
        <v>2</v>
      </c>
      <c r="AI1278">
        <v>448999381</v>
      </c>
      <c r="AJ1278">
        <v>1242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</row>
    <row r="1279" spans="1:44" x14ac:dyDescent="0.2">
      <c r="A1279">
        <f>ROW(Source!A712)</f>
        <v>712</v>
      </c>
      <c r="B1279">
        <v>448999392</v>
      </c>
      <c r="C1279">
        <v>448999379</v>
      </c>
      <c r="D1279">
        <v>327211387</v>
      </c>
      <c r="E1279">
        <v>1</v>
      </c>
      <c r="F1279">
        <v>1</v>
      </c>
      <c r="G1279">
        <v>1</v>
      </c>
      <c r="H1279">
        <v>2</v>
      </c>
      <c r="I1279" t="s">
        <v>1819</v>
      </c>
      <c r="J1279" t="s">
        <v>1820</v>
      </c>
      <c r="K1279" t="s">
        <v>1821</v>
      </c>
      <c r="L1279">
        <v>1368</v>
      </c>
      <c r="N1279">
        <v>1011</v>
      </c>
      <c r="O1279" t="s">
        <v>1100</v>
      </c>
      <c r="P1279" t="s">
        <v>1100</v>
      </c>
      <c r="Q1279">
        <v>1</v>
      </c>
      <c r="X1279">
        <v>0.19</v>
      </c>
      <c r="Y1279">
        <v>0</v>
      </c>
      <c r="Z1279">
        <v>10.23</v>
      </c>
      <c r="AA1279">
        <v>0</v>
      </c>
      <c r="AB1279">
        <v>0</v>
      </c>
      <c r="AC1279">
        <v>0</v>
      </c>
      <c r="AD1279">
        <v>1</v>
      </c>
      <c r="AE1279">
        <v>0</v>
      </c>
      <c r="AF1279" t="s">
        <v>321</v>
      </c>
      <c r="AG1279">
        <v>5.6999999999999995E-2</v>
      </c>
      <c r="AH1279">
        <v>2</v>
      </c>
      <c r="AI1279">
        <v>448999382</v>
      </c>
      <c r="AJ1279">
        <v>1243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</row>
    <row r="1280" spans="1:44" x14ac:dyDescent="0.2">
      <c r="A1280">
        <f>ROW(Source!A712)</f>
        <v>712</v>
      </c>
      <c r="B1280">
        <v>448999393</v>
      </c>
      <c r="C1280">
        <v>448999379</v>
      </c>
      <c r="D1280">
        <v>327211495</v>
      </c>
      <c r="E1280">
        <v>1</v>
      </c>
      <c r="F1280">
        <v>1</v>
      </c>
      <c r="G1280">
        <v>1</v>
      </c>
      <c r="H1280">
        <v>2</v>
      </c>
      <c r="I1280" t="s">
        <v>1220</v>
      </c>
      <c r="J1280" t="s">
        <v>1221</v>
      </c>
      <c r="K1280" t="s">
        <v>1222</v>
      </c>
      <c r="L1280">
        <v>1368</v>
      </c>
      <c r="N1280">
        <v>1011</v>
      </c>
      <c r="O1280" t="s">
        <v>1100</v>
      </c>
      <c r="P1280" t="s">
        <v>1100</v>
      </c>
      <c r="Q1280">
        <v>1</v>
      </c>
      <c r="X1280">
        <v>0.06</v>
      </c>
      <c r="Y1280">
        <v>0</v>
      </c>
      <c r="Z1280">
        <v>1551.19</v>
      </c>
      <c r="AA1280">
        <v>658.89</v>
      </c>
      <c r="AB1280">
        <v>0</v>
      </c>
      <c r="AC1280">
        <v>0</v>
      </c>
      <c r="AD1280">
        <v>1</v>
      </c>
      <c r="AE1280">
        <v>0</v>
      </c>
      <c r="AF1280" t="s">
        <v>321</v>
      </c>
      <c r="AG1280">
        <v>1.7999999999999999E-2</v>
      </c>
      <c r="AH1280">
        <v>2</v>
      </c>
      <c r="AI1280">
        <v>448999383</v>
      </c>
      <c r="AJ1280">
        <v>1244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</row>
    <row r="1281" spans="1:44" x14ac:dyDescent="0.2">
      <c r="A1281">
        <f>ROW(Source!A712)</f>
        <v>712</v>
      </c>
      <c r="B1281">
        <v>448999394</v>
      </c>
      <c r="C1281">
        <v>448999379</v>
      </c>
      <c r="D1281">
        <v>327212380</v>
      </c>
      <c r="E1281">
        <v>1</v>
      </c>
      <c r="F1281">
        <v>1</v>
      </c>
      <c r="G1281">
        <v>1</v>
      </c>
      <c r="H1281">
        <v>2</v>
      </c>
      <c r="I1281" t="s">
        <v>1206</v>
      </c>
      <c r="J1281" t="s">
        <v>1207</v>
      </c>
      <c r="K1281" t="s">
        <v>1208</v>
      </c>
      <c r="L1281">
        <v>1368</v>
      </c>
      <c r="N1281">
        <v>1011</v>
      </c>
      <c r="O1281" t="s">
        <v>1100</v>
      </c>
      <c r="P1281" t="s">
        <v>1100</v>
      </c>
      <c r="Q1281">
        <v>1</v>
      </c>
      <c r="X1281">
        <v>0.06</v>
      </c>
      <c r="Y1281">
        <v>0</v>
      </c>
      <c r="Z1281">
        <v>477.92</v>
      </c>
      <c r="AA1281">
        <v>490.51</v>
      </c>
      <c r="AB1281">
        <v>0</v>
      </c>
      <c r="AC1281">
        <v>0</v>
      </c>
      <c r="AD1281">
        <v>1</v>
      </c>
      <c r="AE1281">
        <v>0</v>
      </c>
      <c r="AF1281" t="s">
        <v>321</v>
      </c>
      <c r="AG1281">
        <v>1.7999999999999999E-2</v>
      </c>
      <c r="AH1281">
        <v>2</v>
      </c>
      <c r="AI1281">
        <v>448999384</v>
      </c>
      <c r="AJ1281">
        <v>1245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</row>
    <row r="1282" spans="1:44" x14ac:dyDescent="0.2">
      <c r="A1282">
        <f>ROW(Source!A712)</f>
        <v>712</v>
      </c>
      <c r="B1282">
        <v>448999395</v>
      </c>
      <c r="C1282">
        <v>448999379</v>
      </c>
      <c r="D1282">
        <v>327212572</v>
      </c>
      <c r="E1282">
        <v>1</v>
      </c>
      <c r="F1282">
        <v>1</v>
      </c>
      <c r="G1282">
        <v>1</v>
      </c>
      <c r="H1282">
        <v>2</v>
      </c>
      <c r="I1282" t="s">
        <v>1238</v>
      </c>
      <c r="J1282" t="s">
        <v>1239</v>
      </c>
      <c r="K1282" t="s">
        <v>1240</v>
      </c>
      <c r="L1282">
        <v>1368</v>
      </c>
      <c r="N1282">
        <v>1011</v>
      </c>
      <c r="O1282" t="s">
        <v>1100</v>
      </c>
      <c r="P1282" t="s">
        <v>1100</v>
      </c>
      <c r="Q1282">
        <v>1</v>
      </c>
      <c r="X1282">
        <v>0.61</v>
      </c>
      <c r="Y1282">
        <v>0</v>
      </c>
      <c r="Z1282">
        <v>27.77</v>
      </c>
      <c r="AA1282">
        <v>0</v>
      </c>
      <c r="AB1282">
        <v>0</v>
      </c>
      <c r="AC1282">
        <v>0</v>
      </c>
      <c r="AD1282">
        <v>1</v>
      </c>
      <c r="AE1282">
        <v>0</v>
      </c>
      <c r="AF1282" t="s">
        <v>321</v>
      </c>
      <c r="AG1282">
        <v>0.183</v>
      </c>
      <c r="AH1282">
        <v>2</v>
      </c>
      <c r="AI1282">
        <v>448999385</v>
      </c>
      <c r="AJ1282">
        <v>1246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</row>
    <row r="1283" spans="1:44" x14ac:dyDescent="0.2">
      <c r="A1283">
        <f>ROW(Source!A712)</f>
        <v>712</v>
      </c>
      <c r="B1283">
        <v>448999396</v>
      </c>
      <c r="C1283">
        <v>448999379</v>
      </c>
      <c r="D1283">
        <v>327212584</v>
      </c>
      <c r="E1283">
        <v>1</v>
      </c>
      <c r="F1283">
        <v>1</v>
      </c>
      <c r="G1283">
        <v>1</v>
      </c>
      <c r="H1283">
        <v>2</v>
      </c>
      <c r="I1283" t="s">
        <v>1525</v>
      </c>
      <c r="J1283" t="s">
        <v>1526</v>
      </c>
      <c r="K1283" t="s">
        <v>1527</v>
      </c>
      <c r="L1283">
        <v>1368</v>
      </c>
      <c r="N1283">
        <v>1011</v>
      </c>
      <c r="O1283" t="s">
        <v>1100</v>
      </c>
      <c r="P1283" t="s">
        <v>1100</v>
      </c>
      <c r="Q1283">
        <v>1</v>
      </c>
      <c r="X1283">
        <v>0.19</v>
      </c>
      <c r="Y1283">
        <v>0</v>
      </c>
      <c r="Z1283">
        <v>357</v>
      </c>
      <c r="AA1283">
        <v>490.51</v>
      </c>
      <c r="AB1283">
        <v>0</v>
      </c>
      <c r="AC1283">
        <v>0</v>
      </c>
      <c r="AD1283">
        <v>1</v>
      </c>
      <c r="AE1283">
        <v>0</v>
      </c>
      <c r="AF1283" t="s">
        <v>321</v>
      </c>
      <c r="AG1283">
        <v>5.6999999999999995E-2</v>
      </c>
      <c r="AH1283">
        <v>2</v>
      </c>
      <c r="AI1283">
        <v>448999386</v>
      </c>
      <c r="AJ1283">
        <v>1247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</row>
    <row r="1284" spans="1:44" x14ac:dyDescent="0.2">
      <c r="A1284">
        <f>ROW(Source!A712)</f>
        <v>712</v>
      </c>
      <c r="B1284">
        <v>448999397</v>
      </c>
      <c r="C1284">
        <v>448999379</v>
      </c>
      <c r="D1284">
        <v>327164209</v>
      </c>
      <c r="E1284">
        <v>1</v>
      </c>
      <c r="F1284">
        <v>1</v>
      </c>
      <c r="G1284">
        <v>1</v>
      </c>
      <c r="H1284">
        <v>3</v>
      </c>
      <c r="I1284" t="s">
        <v>1320</v>
      </c>
      <c r="J1284" t="s">
        <v>1321</v>
      </c>
      <c r="K1284" t="s">
        <v>1322</v>
      </c>
      <c r="L1284">
        <v>1346</v>
      </c>
      <c r="N1284">
        <v>1009</v>
      </c>
      <c r="O1284" t="s">
        <v>441</v>
      </c>
      <c r="P1284" t="s">
        <v>441</v>
      </c>
      <c r="Q1284">
        <v>1</v>
      </c>
      <c r="X1284">
        <v>0.1</v>
      </c>
      <c r="Y1284">
        <v>155.63</v>
      </c>
      <c r="Z1284">
        <v>0</v>
      </c>
      <c r="AA1284">
        <v>0</v>
      </c>
      <c r="AB1284">
        <v>0</v>
      </c>
      <c r="AC1284">
        <v>0</v>
      </c>
      <c r="AD1284">
        <v>1</v>
      </c>
      <c r="AE1284">
        <v>0</v>
      </c>
      <c r="AF1284" t="s">
        <v>135</v>
      </c>
      <c r="AG1284">
        <v>0</v>
      </c>
      <c r="AH1284">
        <v>2</v>
      </c>
      <c r="AI1284">
        <v>448999387</v>
      </c>
      <c r="AJ1284">
        <v>1248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</row>
    <row r="1285" spans="1:44" x14ac:dyDescent="0.2">
      <c r="A1285">
        <f>ROW(Source!A712)</f>
        <v>712</v>
      </c>
      <c r="B1285">
        <v>448999398</v>
      </c>
      <c r="C1285">
        <v>448999379</v>
      </c>
      <c r="D1285">
        <v>327164851</v>
      </c>
      <c r="E1285">
        <v>1</v>
      </c>
      <c r="F1285">
        <v>1</v>
      </c>
      <c r="G1285">
        <v>1</v>
      </c>
      <c r="H1285">
        <v>3</v>
      </c>
      <c r="I1285" t="s">
        <v>1241</v>
      </c>
      <c r="J1285" t="s">
        <v>1242</v>
      </c>
      <c r="K1285" t="s">
        <v>1243</v>
      </c>
      <c r="L1285">
        <v>1346</v>
      </c>
      <c r="N1285">
        <v>1009</v>
      </c>
      <c r="O1285" t="s">
        <v>441</v>
      </c>
      <c r="P1285" t="s">
        <v>441</v>
      </c>
      <c r="Q1285">
        <v>1</v>
      </c>
      <c r="X1285">
        <v>0.1</v>
      </c>
      <c r="Y1285">
        <v>174.93</v>
      </c>
      <c r="Z1285">
        <v>0</v>
      </c>
      <c r="AA1285">
        <v>0</v>
      </c>
      <c r="AB1285">
        <v>0</v>
      </c>
      <c r="AC1285">
        <v>0</v>
      </c>
      <c r="AD1285">
        <v>1</v>
      </c>
      <c r="AE1285">
        <v>0</v>
      </c>
      <c r="AF1285" t="s">
        <v>135</v>
      </c>
      <c r="AG1285">
        <v>0</v>
      </c>
      <c r="AH1285">
        <v>2</v>
      </c>
      <c r="AI1285">
        <v>448999388</v>
      </c>
      <c r="AJ1285">
        <v>1249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</row>
    <row r="1286" spans="1:44" x14ac:dyDescent="0.2">
      <c r="A1286">
        <f>ROW(Source!A712)</f>
        <v>712</v>
      </c>
      <c r="B1286">
        <v>448999399</v>
      </c>
      <c r="C1286">
        <v>448999379</v>
      </c>
      <c r="D1286">
        <v>327181313</v>
      </c>
      <c r="E1286">
        <v>1</v>
      </c>
      <c r="F1286">
        <v>1</v>
      </c>
      <c r="G1286">
        <v>1</v>
      </c>
      <c r="H1286">
        <v>3</v>
      </c>
      <c r="I1286" t="s">
        <v>1755</v>
      </c>
      <c r="J1286" t="s">
        <v>1756</v>
      </c>
      <c r="K1286" t="s">
        <v>1757</v>
      </c>
      <c r="L1286">
        <v>1346</v>
      </c>
      <c r="N1286">
        <v>1009</v>
      </c>
      <c r="O1286" t="s">
        <v>441</v>
      </c>
      <c r="P1286" t="s">
        <v>441</v>
      </c>
      <c r="Q1286">
        <v>1</v>
      </c>
      <c r="X1286">
        <v>0.02</v>
      </c>
      <c r="Y1286">
        <v>79.88</v>
      </c>
      <c r="Z1286">
        <v>0</v>
      </c>
      <c r="AA1286">
        <v>0</v>
      </c>
      <c r="AB1286">
        <v>0</v>
      </c>
      <c r="AC1286">
        <v>0</v>
      </c>
      <c r="AD1286">
        <v>1</v>
      </c>
      <c r="AE1286">
        <v>0</v>
      </c>
      <c r="AF1286" t="s">
        <v>135</v>
      </c>
      <c r="AG1286">
        <v>0</v>
      </c>
      <c r="AH1286">
        <v>2</v>
      </c>
      <c r="AI1286">
        <v>448999389</v>
      </c>
      <c r="AJ1286">
        <v>1250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</row>
    <row r="1287" spans="1:44" x14ac:dyDescent="0.2">
      <c r="A1287">
        <f>ROW(Source!A712)</f>
        <v>712</v>
      </c>
      <c r="B1287">
        <v>448999400</v>
      </c>
      <c r="C1287">
        <v>448999379</v>
      </c>
      <c r="D1287">
        <v>327097010</v>
      </c>
      <c r="E1287">
        <v>112</v>
      </c>
      <c r="F1287">
        <v>1</v>
      </c>
      <c r="G1287">
        <v>1</v>
      </c>
      <c r="H1287">
        <v>3</v>
      </c>
      <c r="I1287" t="s">
        <v>633</v>
      </c>
      <c r="J1287" t="s">
        <v>3</v>
      </c>
      <c r="K1287" t="s">
        <v>634</v>
      </c>
      <c r="L1287">
        <v>3277935</v>
      </c>
      <c r="N1287">
        <v>1013</v>
      </c>
      <c r="O1287" t="s">
        <v>635</v>
      </c>
      <c r="P1287" t="s">
        <v>635</v>
      </c>
      <c r="Q1287">
        <v>1</v>
      </c>
      <c r="X1287">
        <v>2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 t="s">
        <v>135</v>
      </c>
      <c r="AG1287">
        <v>0</v>
      </c>
      <c r="AH1287">
        <v>3</v>
      </c>
      <c r="AI1287">
        <v>-1</v>
      </c>
      <c r="AJ1287" t="s">
        <v>3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</row>
    <row r="1288" spans="1:44" x14ac:dyDescent="0.2">
      <c r="A1288">
        <f>ROW(Source!A713)</f>
        <v>713</v>
      </c>
      <c r="B1288">
        <v>448999412</v>
      </c>
      <c r="C1288">
        <v>448999401</v>
      </c>
      <c r="D1288">
        <v>327091202</v>
      </c>
      <c r="E1288">
        <v>112</v>
      </c>
      <c r="F1288">
        <v>1</v>
      </c>
      <c r="G1288">
        <v>1</v>
      </c>
      <c r="H1288">
        <v>1</v>
      </c>
      <c r="I1288" t="s">
        <v>1251</v>
      </c>
      <c r="J1288" t="s">
        <v>3</v>
      </c>
      <c r="K1288" t="s">
        <v>1672</v>
      </c>
      <c r="L1288">
        <v>1191</v>
      </c>
      <c r="N1288">
        <v>1013</v>
      </c>
      <c r="O1288" t="s">
        <v>1203</v>
      </c>
      <c r="P1288" t="s">
        <v>1203</v>
      </c>
      <c r="Q1288">
        <v>1</v>
      </c>
      <c r="X1288">
        <v>2.06</v>
      </c>
      <c r="Y1288">
        <v>0</v>
      </c>
      <c r="Z1288">
        <v>0</v>
      </c>
      <c r="AA1288">
        <v>0</v>
      </c>
      <c r="AB1288">
        <v>505.15</v>
      </c>
      <c r="AC1288">
        <v>0</v>
      </c>
      <c r="AD1288">
        <v>1</v>
      </c>
      <c r="AE1288">
        <v>1</v>
      </c>
      <c r="AF1288" t="s">
        <v>3</v>
      </c>
      <c r="AG1288">
        <v>2.06</v>
      </c>
      <c r="AH1288">
        <v>2</v>
      </c>
      <c r="AI1288">
        <v>448999402</v>
      </c>
      <c r="AJ1288">
        <v>1251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</row>
    <row r="1289" spans="1:44" x14ac:dyDescent="0.2">
      <c r="A1289">
        <f>ROW(Source!A713)</f>
        <v>713</v>
      </c>
      <c r="B1289">
        <v>448999413</v>
      </c>
      <c r="C1289">
        <v>448999401</v>
      </c>
      <c r="D1289">
        <v>327091406</v>
      </c>
      <c r="E1289">
        <v>112</v>
      </c>
      <c r="F1289">
        <v>1</v>
      </c>
      <c r="G1289">
        <v>1</v>
      </c>
      <c r="H1289">
        <v>1</v>
      </c>
      <c r="I1289" t="s">
        <v>1204</v>
      </c>
      <c r="J1289" t="s">
        <v>3</v>
      </c>
      <c r="K1289" t="s">
        <v>1205</v>
      </c>
      <c r="L1289">
        <v>1191</v>
      </c>
      <c r="N1289">
        <v>1013</v>
      </c>
      <c r="O1289" t="s">
        <v>1203</v>
      </c>
      <c r="P1289" t="s">
        <v>1203</v>
      </c>
      <c r="Q1289">
        <v>1</v>
      </c>
      <c r="X1289">
        <v>0.31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1</v>
      </c>
      <c r="AE1289">
        <v>2</v>
      </c>
      <c r="AF1289" t="s">
        <v>3</v>
      </c>
      <c r="AG1289">
        <v>0.31</v>
      </c>
      <c r="AH1289">
        <v>2</v>
      </c>
      <c r="AI1289">
        <v>448999403</v>
      </c>
      <c r="AJ1289">
        <v>1252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</row>
    <row r="1290" spans="1:44" x14ac:dyDescent="0.2">
      <c r="A1290">
        <f>ROW(Source!A713)</f>
        <v>713</v>
      </c>
      <c r="B1290">
        <v>448999414</v>
      </c>
      <c r="C1290">
        <v>448999401</v>
      </c>
      <c r="D1290">
        <v>327211387</v>
      </c>
      <c r="E1290">
        <v>1</v>
      </c>
      <c r="F1290">
        <v>1</v>
      </c>
      <c r="G1290">
        <v>1</v>
      </c>
      <c r="H1290">
        <v>2</v>
      </c>
      <c r="I1290" t="s">
        <v>1819</v>
      </c>
      <c r="J1290" t="s">
        <v>1820</v>
      </c>
      <c r="K1290" t="s">
        <v>1821</v>
      </c>
      <c r="L1290">
        <v>1368</v>
      </c>
      <c r="N1290">
        <v>1011</v>
      </c>
      <c r="O1290" t="s">
        <v>1100</v>
      </c>
      <c r="P1290" t="s">
        <v>1100</v>
      </c>
      <c r="Q1290">
        <v>1</v>
      </c>
      <c r="X1290">
        <v>0.19</v>
      </c>
      <c r="Y1290">
        <v>0</v>
      </c>
      <c r="Z1290">
        <v>10.23</v>
      </c>
      <c r="AA1290">
        <v>0</v>
      </c>
      <c r="AB1290">
        <v>0</v>
      </c>
      <c r="AC1290">
        <v>0</v>
      </c>
      <c r="AD1290">
        <v>1</v>
      </c>
      <c r="AE1290">
        <v>0</v>
      </c>
      <c r="AF1290" t="s">
        <v>3</v>
      </c>
      <c r="AG1290">
        <v>0.19</v>
      </c>
      <c r="AH1290">
        <v>2</v>
      </c>
      <c r="AI1290">
        <v>448999404</v>
      </c>
      <c r="AJ1290">
        <v>1253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</row>
    <row r="1291" spans="1:44" x14ac:dyDescent="0.2">
      <c r="A1291">
        <f>ROW(Source!A713)</f>
        <v>713</v>
      </c>
      <c r="B1291">
        <v>448999415</v>
      </c>
      <c r="C1291">
        <v>448999401</v>
      </c>
      <c r="D1291">
        <v>327211495</v>
      </c>
      <c r="E1291">
        <v>1</v>
      </c>
      <c r="F1291">
        <v>1</v>
      </c>
      <c r="G1291">
        <v>1</v>
      </c>
      <c r="H1291">
        <v>2</v>
      </c>
      <c r="I1291" t="s">
        <v>1220</v>
      </c>
      <c r="J1291" t="s">
        <v>1221</v>
      </c>
      <c r="K1291" t="s">
        <v>1222</v>
      </c>
      <c r="L1291">
        <v>1368</v>
      </c>
      <c r="N1291">
        <v>1011</v>
      </c>
      <c r="O1291" t="s">
        <v>1100</v>
      </c>
      <c r="P1291" t="s">
        <v>1100</v>
      </c>
      <c r="Q1291">
        <v>1</v>
      </c>
      <c r="X1291">
        <v>0.06</v>
      </c>
      <c r="Y1291">
        <v>0</v>
      </c>
      <c r="Z1291">
        <v>1551.19</v>
      </c>
      <c r="AA1291">
        <v>658.89</v>
      </c>
      <c r="AB1291">
        <v>0</v>
      </c>
      <c r="AC1291">
        <v>0</v>
      </c>
      <c r="AD1291">
        <v>1</v>
      </c>
      <c r="AE1291">
        <v>0</v>
      </c>
      <c r="AF1291" t="s">
        <v>3</v>
      </c>
      <c r="AG1291">
        <v>0.06</v>
      </c>
      <c r="AH1291">
        <v>2</v>
      </c>
      <c r="AI1291">
        <v>448999405</v>
      </c>
      <c r="AJ1291">
        <v>1254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</row>
    <row r="1292" spans="1:44" x14ac:dyDescent="0.2">
      <c r="A1292">
        <f>ROW(Source!A713)</f>
        <v>713</v>
      </c>
      <c r="B1292">
        <v>448999416</v>
      </c>
      <c r="C1292">
        <v>448999401</v>
      </c>
      <c r="D1292">
        <v>327212380</v>
      </c>
      <c r="E1292">
        <v>1</v>
      </c>
      <c r="F1292">
        <v>1</v>
      </c>
      <c r="G1292">
        <v>1</v>
      </c>
      <c r="H1292">
        <v>2</v>
      </c>
      <c r="I1292" t="s">
        <v>1206</v>
      </c>
      <c r="J1292" t="s">
        <v>1207</v>
      </c>
      <c r="K1292" t="s">
        <v>1208</v>
      </c>
      <c r="L1292">
        <v>1368</v>
      </c>
      <c r="N1292">
        <v>1011</v>
      </c>
      <c r="O1292" t="s">
        <v>1100</v>
      </c>
      <c r="P1292" t="s">
        <v>1100</v>
      </c>
      <c r="Q1292">
        <v>1</v>
      </c>
      <c r="X1292">
        <v>0.06</v>
      </c>
      <c r="Y1292">
        <v>0</v>
      </c>
      <c r="Z1292">
        <v>477.92</v>
      </c>
      <c r="AA1292">
        <v>490.51</v>
      </c>
      <c r="AB1292">
        <v>0</v>
      </c>
      <c r="AC1292">
        <v>0</v>
      </c>
      <c r="AD1292">
        <v>1</v>
      </c>
      <c r="AE1292">
        <v>0</v>
      </c>
      <c r="AF1292" t="s">
        <v>3</v>
      </c>
      <c r="AG1292">
        <v>0.06</v>
      </c>
      <c r="AH1292">
        <v>2</v>
      </c>
      <c r="AI1292">
        <v>448999406</v>
      </c>
      <c r="AJ1292">
        <v>1255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</row>
    <row r="1293" spans="1:44" x14ac:dyDescent="0.2">
      <c r="A1293">
        <f>ROW(Source!A713)</f>
        <v>713</v>
      </c>
      <c r="B1293">
        <v>448999417</v>
      </c>
      <c r="C1293">
        <v>448999401</v>
      </c>
      <c r="D1293">
        <v>327212572</v>
      </c>
      <c r="E1293">
        <v>1</v>
      </c>
      <c r="F1293">
        <v>1</v>
      </c>
      <c r="G1293">
        <v>1</v>
      </c>
      <c r="H1293">
        <v>2</v>
      </c>
      <c r="I1293" t="s">
        <v>1238</v>
      </c>
      <c r="J1293" t="s">
        <v>1239</v>
      </c>
      <c r="K1293" t="s">
        <v>1240</v>
      </c>
      <c r="L1293">
        <v>1368</v>
      </c>
      <c r="N1293">
        <v>1011</v>
      </c>
      <c r="O1293" t="s">
        <v>1100</v>
      </c>
      <c r="P1293" t="s">
        <v>1100</v>
      </c>
      <c r="Q1293">
        <v>1</v>
      </c>
      <c r="X1293">
        <v>0.61</v>
      </c>
      <c r="Y1293">
        <v>0</v>
      </c>
      <c r="Z1293">
        <v>27.77</v>
      </c>
      <c r="AA1293">
        <v>0</v>
      </c>
      <c r="AB1293">
        <v>0</v>
      </c>
      <c r="AC1293">
        <v>0</v>
      </c>
      <c r="AD1293">
        <v>1</v>
      </c>
      <c r="AE1293">
        <v>0</v>
      </c>
      <c r="AF1293" t="s">
        <v>3</v>
      </c>
      <c r="AG1293">
        <v>0.61</v>
      </c>
      <c r="AH1293">
        <v>2</v>
      </c>
      <c r="AI1293">
        <v>448999407</v>
      </c>
      <c r="AJ1293">
        <v>1256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</row>
    <row r="1294" spans="1:44" x14ac:dyDescent="0.2">
      <c r="A1294">
        <f>ROW(Source!A713)</f>
        <v>713</v>
      </c>
      <c r="B1294">
        <v>448999418</v>
      </c>
      <c r="C1294">
        <v>448999401</v>
      </c>
      <c r="D1294">
        <v>327212584</v>
      </c>
      <c r="E1294">
        <v>1</v>
      </c>
      <c r="F1294">
        <v>1</v>
      </c>
      <c r="G1294">
        <v>1</v>
      </c>
      <c r="H1294">
        <v>2</v>
      </c>
      <c r="I1294" t="s">
        <v>1525</v>
      </c>
      <c r="J1294" t="s">
        <v>1526</v>
      </c>
      <c r="K1294" t="s">
        <v>1527</v>
      </c>
      <c r="L1294">
        <v>1368</v>
      </c>
      <c r="N1294">
        <v>1011</v>
      </c>
      <c r="O1294" t="s">
        <v>1100</v>
      </c>
      <c r="P1294" t="s">
        <v>1100</v>
      </c>
      <c r="Q1294">
        <v>1</v>
      </c>
      <c r="X1294">
        <v>0.19</v>
      </c>
      <c r="Y1294">
        <v>0</v>
      </c>
      <c r="Z1294">
        <v>357</v>
      </c>
      <c r="AA1294">
        <v>490.51</v>
      </c>
      <c r="AB1294">
        <v>0</v>
      </c>
      <c r="AC1294">
        <v>0</v>
      </c>
      <c r="AD1294">
        <v>1</v>
      </c>
      <c r="AE1294">
        <v>0</v>
      </c>
      <c r="AF1294" t="s">
        <v>3</v>
      </c>
      <c r="AG1294">
        <v>0.19</v>
      </c>
      <c r="AH1294">
        <v>2</v>
      </c>
      <c r="AI1294">
        <v>448999408</v>
      </c>
      <c r="AJ1294">
        <v>1257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</row>
    <row r="1295" spans="1:44" x14ac:dyDescent="0.2">
      <c r="A1295">
        <f>ROW(Source!A713)</f>
        <v>713</v>
      </c>
      <c r="B1295">
        <v>448999419</v>
      </c>
      <c r="C1295">
        <v>448999401</v>
      </c>
      <c r="D1295">
        <v>327164209</v>
      </c>
      <c r="E1295">
        <v>1</v>
      </c>
      <c r="F1295">
        <v>1</v>
      </c>
      <c r="G1295">
        <v>1</v>
      </c>
      <c r="H1295">
        <v>3</v>
      </c>
      <c r="I1295" t="s">
        <v>1320</v>
      </c>
      <c r="J1295" t="s">
        <v>1321</v>
      </c>
      <c r="K1295" t="s">
        <v>1322</v>
      </c>
      <c r="L1295">
        <v>1346</v>
      </c>
      <c r="N1295">
        <v>1009</v>
      </c>
      <c r="O1295" t="s">
        <v>441</v>
      </c>
      <c r="P1295" t="s">
        <v>441</v>
      </c>
      <c r="Q1295">
        <v>1</v>
      </c>
      <c r="X1295">
        <v>0.1</v>
      </c>
      <c r="Y1295">
        <v>155.63</v>
      </c>
      <c r="Z1295">
        <v>0</v>
      </c>
      <c r="AA1295">
        <v>0</v>
      </c>
      <c r="AB1295">
        <v>0</v>
      </c>
      <c r="AC1295">
        <v>0</v>
      </c>
      <c r="AD1295">
        <v>1</v>
      </c>
      <c r="AE1295">
        <v>0</v>
      </c>
      <c r="AF1295" t="s">
        <v>135</v>
      </c>
      <c r="AG1295">
        <v>0</v>
      </c>
      <c r="AH1295">
        <v>2</v>
      </c>
      <c r="AI1295">
        <v>448999409</v>
      </c>
      <c r="AJ1295">
        <v>1258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</row>
    <row r="1296" spans="1:44" x14ac:dyDescent="0.2">
      <c r="A1296">
        <f>ROW(Source!A713)</f>
        <v>713</v>
      </c>
      <c r="B1296">
        <v>448999420</v>
      </c>
      <c r="C1296">
        <v>448999401</v>
      </c>
      <c r="D1296">
        <v>327164851</v>
      </c>
      <c r="E1296">
        <v>1</v>
      </c>
      <c r="F1296">
        <v>1</v>
      </c>
      <c r="G1296">
        <v>1</v>
      </c>
      <c r="H1296">
        <v>3</v>
      </c>
      <c r="I1296" t="s">
        <v>1241</v>
      </c>
      <c r="J1296" t="s">
        <v>1242</v>
      </c>
      <c r="K1296" t="s">
        <v>1243</v>
      </c>
      <c r="L1296">
        <v>1346</v>
      </c>
      <c r="N1296">
        <v>1009</v>
      </c>
      <c r="O1296" t="s">
        <v>441</v>
      </c>
      <c r="P1296" t="s">
        <v>441</v>
      </c>
      <c r="Q1296">
        <v>1</v>
      </c>
      <c r="X1296">
        <v>0.1</v>
      </c>
      <c r="Y1296">
        <v>174.93</v>
      </c>
      <c r="Z1296">
        <v>0</v>
      </c>
      <c r="AA1296">
        <v>0</v>
      </c>
      <c r="AB1296">
        <v>0</v>
      </c>
      <c r="AC1296">
        <v>0</v>
      </c>
      <c r="AD1296">
        <v>1</v>
      </c>
      <c r="AE1296">
        <v>0</v>
      </c>
      <c r="AF1296" t="s">
        <v>135</v>
      </c>
      <c r="AG1296">
        <v>0</v>
      </c>
      <c r="AH1296">
        <v>2</v>
      </c>
      <c r="AI1296">
        <v>448999410</v>
      </c>
      <c r="AJ1296">
        <v>1259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</row>
    <row r="1297" spans="1:44" x14ac:dyDescent="0.2">
      <c r="A1297">
        <f>ROW(Source!A713)</f>
        <v>713</v>
      </c>
      <c r="B1297">
        <v>448999421</v>
      </c>
      <c r="C1297">
        <v>448999401</v>
      </c>
      <c r="D1297">
        <v>327181313</v>
      </c>
      <c r="E1297">
        <v>1</v>
      </c>
      <c r="F1297">
        <v>1</v>
      </c>
      <c r="G1297">
        <v>1</v>
      </c>
      <c r="H1297">
        <v>3</v>
      </c>
      <c r="I1297" t="s">
        <v>1755</v>
      </c>
      <c r="J1297" t="s">
        <v>1756</v>
      </c>
      <c r="K1297" t="s">
        <v>1757</v>
      </c>
      <c r="L1297">
        <v>1346</v>
      </c>
      <c r="N1297">
        <v>1009</v>
      </c>
      <c r="O1297" t="s">
        <v>441</v>
      </c>
      <c r="P1297" t="s">
        <v>441</v>
      </c>
      <c r="Q1297">
        <v>1</v>
      </c>
      <c r="X1297">
        <v>0.02</v>
      </c>
      <c r="Y1297">
        <v>79.88</v>
      </c>
      <c r="Z1297">
        <v>0</v>
      </c>
      <c r="AA1297">
        <v>0</v>
      </c>
      <c r="AB1297">
        <v>0</v>
      </c>
      <c r="AC1297">
        <v>0</v>
      </c>
      <c r="AD1297">
        <v>1</v>
      </c>
      <c r="AE1297">
        <v>0</v>
      </c>
      <c r="AF1297" t="s">
        <v>135</v>
      </c>
      <c r="AG1297">
        <v>0</v>
      </c>
      <c r="AH1297">
        <v>2</v>
      </c>
      <c r="AI1297">
        <v>448999411</v>
      </c>
      <c r="AJ1297">
        <v>1260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</row>
    <row r="1298" spans="1:44" x14ac:dyDescent="0.2">
      <c r="A1298">
        <f>ROW(Source!A713)</f>
        <v>713</v>
      </c>
      <c r="B1298">
        <v>448999422</v>
      </c>
      <c r="C1298">
        <v>448999401</v>
      </c>
      <c r="D1298">
        <v>327097010</v>
      </c>
      <c r="E1298">
        <v>112</v>
      </c>
      <c r="F1298">
        <v>1</v>
      </c>
      <c r="G1298">
        <v>1</v>
      </c>
      <c r="H1298">
        <v>3</v>
      </c>
      <c r="I1298" t="s">
        <v>633</v>
      </c>
      <c r="J1298" t="s">
        <v>3</v>
      </c>
      <c r="K1298" t="s">
        <v>634</v>
      </c>
      <c r="L1298">
        <v>3277935</v>
      </c>
      <c r="N1298">
        <v>1013</v>
      </c>
      <c r="O1298" t="s">
        <v>635</v>
      </c>
      <c r="P1298" t="s">
        <v>635</v>
      </c>
      <c r="Q1298">
        <v>1</v>
      </c>
      <c r="X1298">
        <v>2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 t="s">
        <v>135</v>
      </c>
      <c r="AG1298">
        <v>0</v>
      </c>
      <c r="AH1298">
        <v>3</v>
      </c>
      <c r="AI1298">
        <v>-1</v>
      </c>
      <c r="AJ1298" t="s">
        <v>3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</row>
    <row r="1299" spans="1:44" x14ac:dyDescent="0.2">
      <c r="A1299">
        <f>ROW(Source!A714)</f>
        <v>714</v>
      </c>
      <c r="B1299">
        <v>448999427</v>
      </c>
      <c r="C1299">
        <v>448999423</v>
      </c>
      <c r="D1299">
        <v>327091163</v>
      </c>
      <c r="E1299">
        <v>112</v>
      </c>
      <c r="F1299">
        <v>1</v>
      </c>
      <c r="G1299">
        <v>1</v>
      </c>
      <c r="H1299">
        <v>1</v>
      </c>
      <c r="I1299" t="s">
        <v>1359</v>
      </c>
      <c r="J1299" t="s">
        <v>3</v>
      </c>
      <c r="K1299" t="s">
        <v>1455</v>
      </c>
      <c r="L1299">
        <v>1191</v>
      </c>
      <c r="N1299">
        <v>1013</v>
      </c>
      <c r="O1299" t="s">
        <v>1203</v>
      </c>
      <c r="P1299" t="s">
        <v>1203</v>
      </c>
      <c r="Q1299">
        <v>1</v>
      </c>
      <c r="X1299">
        <v>1.03</v>
      </c>
      <c r="Y1299">
        <v>0</v>
      </c>
      <c r="Z1299">
        <v>0</v>
      </c>
      <c r="AA1299">
        <v>0</v>
      </c>
      <c r="AB1299">
        <v>441.09</v>
      </c>
      <c r="AC1299">
        <v>0</v>
      </c>
      <c r="AD1299">
        <v>1</v>
      </c>
      <c r="AE1299">
        <v>1</v>
      </c>
      <c r="AF1299" t="s">
        <v>321</v>
      </c>
      <c r="AG1299">
        <v>0.309</v>
      </c>
      <c r="AH1299">
        <v>2</v>
      </c>
      <c r="AI1299">
        <v>448999424</v>
      </c>
      <c r="AJ1299">
        <v>1261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</row>
    <row r="1300" spans="1:44" x14ac:dyDescent="0.2">
      <c r="A1300">
        <f>ROW(Source!A714)</f>
        <v>714</v>
      </c>
      <c r="B1300">
        <v>448999428</v>
      </c>
      <c r="C1300">
        <v>448999423</v>
      </c>
      <c r="D1300">
        <v>327091406</v>
      </c>
      <c r="E1300">
        <v>112</v>
      </c>
      <c r="F1300">
        <v>1</v>
      </c>
      <c r="G1300">
        <v>1</v>
      </c>
      <c r="H1300">
        <v>1</v>
      </c>
      <c r="I1300" t="s">
        <v>1204</v>
      </c>
      <c r="J1300" t="s">
        <v>3</v>
      </c>
      <c r="K1300" t="s">
        <v>1205</v>
      </c>
      <c r="L1300">
        <v>1191</v>
      </c>
      <c r="N1300">
        <v>1013</v>
      </c>
      <c r="O1300" t="s">
        <v>1203</v>
      </c>
      <c r="P1300" t="s">
        <v>1203</v>
      </c>
      <c r="Q1300">
        <v>1</v>
      </c>
      <c r="X1300">
        <v>0.01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1</v>
      </c>
      <c r="AE1300">
        <v>2</v>
      </c>
      <c r="AF1300" t="s">
        <v>321</v>
      </c>
      <c r="AG1300">
        <v>3.0000000000000001E-3</v>
      </c>
      <c r="AH1300">
        <v>2</v>
      </c>
      <c r="AI1300">
        <v>448999425</v>
      </c>
      <c r="AJ1300">
        <v>1262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</row>
    <row r="1301" spans="1:44" x14ac:dyDescent="0.2">
      <c r="A1301">
        <f>ROW(Source!A714)</f>
        <v>714</v>
      </c>
      <c r="B1301">
        <v>448999429</v>
      </c>
      <c r="C1301">
        <v>448999423</v>
      </c>
      <c r="D1301">
        <v>327212380</v>
      </c>
      <c r="E1301">
        <v>1</v>
      </c>
      <c r="F1301">
        <v>1</v>
      </c>
      <c r="G1301">
        <v>1</v>
      </c>
      <c r="H1301">
        <v>2</v>
      </c>
      <c r="I1301" t="s">
        <v>1206</v>
      </c>
      <c r="J1301" t="s">
        <v>1207</v>
      </c>
      <c r="K1301" t="s">
        <v>1208</v>
      </c>
      <c r="L1301">
        <v>1368</v>
      </c>
      <c r="N1301">
        <v>1011</v>
      </c>
      <c r="O1301" t="s">
        <v>1100</v>
      </c>
      <c r="P1301" t="s">
        <v>1100</v>
      </c>
      <c r="Q1301">
        <v>1</v>
      </c>
      <c r="X1301">
        <v>0.01</v>
      </c>
      <c r="Y1301">
        <v>0</v>
      </c>
      <c r="Z1301">
        <v>477.92</v>
      </c>
      <c r="AA1301">
        <v>490.51</v>
      </c>
      <c r="AB1301">
        <v>0</v>
      </c>
      <c r="AC1301">
        <v>0</v>
      </c>
      <c r="AD1301">
        <v>1</v>
      </c>
      <c r="AE1301">
        <v>0</v>
      </c>
      <c r="AF1301" t="s">
        <v>321</v>
      </c>
      <c r="AG1301">
        <v>3.0000000000000001E-3</v>
      </c>
      <c r="AH1301">
        <v>2</v>
      </c>
      <c r="AI1301">
        <v>448999426</v>
      </c>
      <c r="AJ1301">
        <v>1263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</row>
    <row r="1302" spans="1:44" x14ac:dyDescent="0.2">
      <c r="A1302">
        <f>ROW(Source!A714)</f>
        <v>714</v>
      </c>
      <c r="B1302">
        <v>448999430</v>
      </c>
      <c r="C1302">
        <v>448999423</v>
      </c>
      <c r="D1302">
        <v>327097010</v>
      </c>
      <c r="E1302">
        <v>112</v>
      </c>
      <c r="F1302">
        <v>1</v>
      </c>
      <c r="G1302">
        <v>1</v>
      </c>
      <c r="H1302">
        <v>3</v>
      </c>
      <c r="I1302" t="s">
        <v>633</v>
      </c>
      <c r="J1302" t="s">
        <v>3</v>
      </c>
      <c r="K1302" t="s">
        <v>634</v>
      </c>
      <c r="L1302">
        <v>3277935</v>
      </c>
      <c r="N1302">
        <v>1013</v>
      </c>
      <c r="O1302" t="s">
        <v>635</v>
      </c>
      <c r="P1302" t="s">
        <v>635</v>
      </c>
      <c r="Q1302">
        <v>1</v>
      </c>
      <c r="X1302">
        <v>2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 t="s">
        <v>135</v>
      </c>
      <c r="AG1302">
        <v>0</v>
      </c>
      <c r="AH1302">
        <v>3</v>
      </c>
      <c r="AI1302">
        <v>-1</v>
      </c>
      <c r="AJ1302" t="s">
        <v>3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</row>
    <row r="1303" spans="1:44" x14ac:dyDescent="0.2">
      <c r="A1303">
        <f>ROW(Source!A715)</f>
        <v>715</v>
      </c>
      <c r="B1303">
        <v>448999435</v>
      </c>
      <c r="C1303">
        <v>448999431</v>
      </c>
      <c r="D1303">
        <v>327091163</v>
      </c>
      <c r="E1303">
        <v>112</v>
      </c>
      <c r="F1303">
        <v>1</v>
      </c>
      <c r="G1303">
        <v>1</v>
      </c>
      <c r="H1303">
        <v>1</v>
      </c>
      <c r="I1303" t="s">
        <v>1359</v>
      </c>
      <c r="J1303" t="s">
        <v>3</v>
      </c>
      <c r="K1303" t="s">
        <v>1455</v>
      </c>
      <c r="L1303">
        <v>1191</v>
      </c>
      <c r="N1303">
        <v>1013</v>
      </c>
      <c r="O1303" t="s">
        <v>1203</v>
      </c>
      <c r="P1303" t="s">
        <v>1203</v>
      </c>
      <c r="Q1303">
        <v>1</v>
      </c>
      <c r="X1303">
        <v>1.03</v>
      </c>
      <c r="Y1303">
        <v>0</v>
      </c>
      <c r="Z1303">
        <v>0</v>
      </c>
      <c r="AA1303">
        <v>0</v>
      </c>
      <c r="AB1303">
        <v>441.09</v>
      </c>
      <c r="AC1303">
        <v>0</v>
      </c>
      <c r="AD1303">
        <v>1</v>
      </c>
      <c r="AE1303">
        <v>1</v>
      </c>
      <c r="AF1303" t="s">
        <v>3</v>
      </c>
      <c r="AG1303">
        <v>1.03</v>
      </c>
      <c r="AH1303">
        <v>2</v>
      </c>
      <c r="AI1303">
        <v>448999432</v>
      </c>
      <c r="AJ1303">
        <v>1264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</row>
    <row r="1304" spans="1:44" x14ac:dyDescent="0.2">
      <c r="A1304">
        <f>ROW(Source!A715)</f>
        <v>715</v>
      </c>
      <c r="B1304">
        <v>448999436</v>
      </c>
      <c r="C1304">
        <v>448999431</v>
      </c>
      <c r="D1304">
        <v>327091406</v>
      </c>
      <c r="E1304">
        <v>112</v>
      </c>
      <c r="F1304">
        <v>1</v>
      </c>
      <c r="G1304">
        <v>1</v>
      </c>
      <c r="H1304">
        <v>1</v>
      </c>
      <c r="I1304" t="s">
        <v>1204</v>
      </c>
      <c r="J1304" t="s">
        <v>3</v>
      </c>
      <c r="K1304" t="s">
        <v>1205</v>
      </c>
      <c r="L1304">
        <v>1191</v>
      </c>
      <c r="N1304">
        <v>1013</v>
      </c>
      <c r="O1304" t="s">
        <v>1203</v>
      </c>
      <c r="P1304" t="s">
        <v>1203</v>
      </c>
      <c r="Q1304">
        <v>1</v>
      </c>
      <c r="X1304">
        <v>0.01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1</v>
      </c>
      <c r="AE1304">
        <v>2</v>
      </c>
      <c r="AF1304" t="s">
        <v>3</v>
      </c>
      <c r="AG1304">
        <v>0.01</v>
      </c>
      <c r="AH1304">
        <v>2</v>
      </c>
      <c r="AI1304">
        <v>448999433</v>
      </c>
      <c r="AJ1304">
        <v>1265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</row>
    <row r="1305" spans="1:44" x14ac:dyDescent="0.2">
      <c r="A1305">
        <f>ROW(Source!A715)</f>
        <v>715</v>
      </c>
      <c r="B1305">
        <v>448999437</v>
      </c>
      <c r="C1305">
        <v>448999431</v>
      </c>
      <c r="D1305">
        <v>327212380</v>
      </c>
      <c r="E1305">
        <v>1</v>
      </c>
      <c r="F1305">
        <v>1</v>
      </c>
      <c r="G1305">
        <v>1</v>
      </c>
      <c r="H1305">
        <v>2</v>
      </c>
      <c r="I1305" t="s">
        <v>1206</v>
      </c>
      <c r="J1305" t="s">
        <v>1207</v>
      </c>
      <c r="K1305" t="s">
        <v>1208</v>
      </c>
      <c r="L1305">
        <v>1368</v>
      </c>
      <c r="N1305">
        <v>1011</v>
      </c>
      <c r="O1305" t="s">
        <v>1100</v>
      </c>
      <c r="P1305" t="s">
        <v>1100</v>
      </c>
      <c r="Q1305">
        <v>1</v>
      </c>
      <c r="X1305">
        <v>0.01</v>
      </c>
      <c r="Y1305">
        <v>0</v>
      </c>
      <c r="Z1305">
        <v>477.92</v>
      </c>
      <c r="AA1305">
        <v>490.51</v>
      </c>
      <c r="AB1305">
        <v>0</v>
      </c>
      <c r="AC1305">
        <v>0</v>
      </c>
      <c r="AD1305">
        <v>1</v>
      </c>
      <c r="AE1305">
        <v>0</v>
      </c>
      <c r="AF1305" t="s">
        <v>3</v>
      </c>
      <c r="AG1305">
        <v>0.01</v>
      </c>
      <c r="AH1305">
        <v>2</v>
      </c>
      <c r="AI1305">
        <v>448999434</v>
      </c>
      <c r="AJ1305">
        <v>1266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</row>
    <row r="1306" spans="1:44" x14ac:dyDescent="0.2">
      <c r="A1306">
        <f>ROW(Source!A715)</f>
        <v>715</v>
      </c>
      <c r="B1306">
        <v>448999438</v>
      </c>
      <c r="C1306">
        <v>448999431</v>
      </c>
      <c r="D1306">
        <v>327097010</v>
      </c>
      <c r="E1306">
        <v>112</v>
      </c>
      <c r="F1306">
        <v>1</v>
      </c>
      <c r="G1306">
        <v>1</v>
      </c>
      <c r="H1306">
        <v>3</v>
      </c>
      <c r="I1306" t="s">
        <v>633</v>
      </c>
      <c r="J1306" t="s">
        <v>3</v>
      </c>
      <c r="K1306" t="s">
        <v>634</v>
      </c>
      <c r="L1306">
        <v>3277935</v>
      </c>
      <c r="N1306">
        <v>1013</v>
      </c>
      <c r="O1306" t="s">
        <v>635</v>
      </c>
      <c r="P1306" t="s">
        <v>635</v>
      </c>
      <c r="Q1306">
        <v>1</v>
      </c>
      <c r="X1306">
        <v>2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 t="s">
        <v>135</v>
      </c>
      <c r="AG1306">
        <v>0</v>
      </c>
      <c r="AH1306">
        <v>3</v>
      </c>
      <c r="AI1306">
        <v>-1</v>
      </c>
      <c r="AJ1306" t="s">
        <v>3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</row>
    <row r="1307" spans="1:44" x14ac:dyDescent="0.2">
      <c r="A1307">
        <f>ROW(Source!A716)</f>
        <v>716</v>
      </c>
      <c r="B1307">
        <v>448999451</v>
      </c>
      <c r="C1307">
        <v>448999439</v>
      </c>
      <c r="D1307">
        <v>277560309</v>
      </c>
      <c r="E1307">
        <v>109</v>
      </c>
      <c r="F1307">
        <v>1</v>
      </c>
      <c r="G1307">
        <v>1</v>
      </c>
      <c r="H1307">
        <v>1</v>
      </c>
      <c r="I1307" t="s">
        <v>1251</v>
      </c>
      <c r="J1307" t="s">
        <v>3</v>
      </c>
      <c r="K1307" t="s">
        <v>1252</v>
      </c>
      <c r="L1307">
        <v>1191</v>
      </c>
      <c r="N1307">
        <v>1013</v>
      </c>
      <c r="O1307" t="s">
        <v>1203</v>
      </c>
      <c r="P1307" t="s">
        <v>1203</v>
      </c>
      <c r="Q1307">
        <v>1</v>
      </c>
      <c r="X1307">
        <v>5.15</v>
      </c>
      <c r="Y1307">
        <v>0</v>
      </c>
      <c r="Z1307">
        <v>0</v>
      </c>
      <c r="AA1307">
        <v>0</v>
      </c>
      <c r="AB1307">
        <v>505.15</v>
      </c>
      <c r="AC1307">
        <v>0</v>
      </c>
      <c r="AD1307">
        <v>1</v>
      </c>
      <c r="AE1307">
        <v>1</v>
      </c>
      <c r="AF1307" t="s">
        <v>321</v>
      </c>
      <c r="AG1307">
        <v>1.5450000000000002</v>
      </c>
      <c r="AH1307">
        <v>2</v>
      </c>
      <c r="AI1307">
        <v>448999440</v>
      </c>
      <c r="AJ1307">
        <v>1267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</row>
    <row r="1308" spans="1:44" x14ac:dyDescent="0.2">
      <c r="A1308">
        <f>ROW(Source!A716)</f>
        <v>716</v>
      </c>
      <c r="B1308">
        <v>448999452</v>
      </c>
      <c r="C1308">
        <v>448999439</v>
      </c>
      <c r="D1308">
        <v>277560491</v>
      </c>
      <c r="E1308">
        <v>109</v>
      </c>
      <c r="F1308">
        <v>1</v>
      </c>
      <c r="G1308">
        <v>1</v>
      </c>
      <c r="H1308">
        <v>1</v>
      </c>
      <c r="I1308" t="s">
        <v>1204</v>
      </c>
      <c r="J1308" t="s">
        <v>3</v>
      </c>
      <c r="K1308" t="s">
        <v>1205</v>
      </c>
      <c r="L1308">
        <v>1191</v>
      </c>
      <c r="N1308">
        <v>1013</v>
      </c>
      <c r="O1308" t="s">
        <v>1203</v>
      </c>
      <c r="P1308" t="s">
        <v>1203</v>
      </c>
      <c r="Q1308">
        <v>1</v>
      </c>
      <c r="X1308">
        <v>1.54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1</v>
      </c>
      <c r="AE1308">
        <v>2</v>
      </c>
      <c r="AF1308" t="s">
        <v>321</v>
      </c>
      <c r="AG1308">
        <v>0.46199999999999997</v>
      </c>
      <c r="AH1308">
        <v>2</v>
      </c>
      <c r="AI1308">
        <v>448999441</v>
      </c>
      <c r="AJ1308">
        <v>1268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</row>
    <row r="1309" spans="1:44" x14ac:dyDescent="0.2">
      <c r="A1309">
        <f>ROW(Source!A716)</f>
        <v>716</v>
      </c>
      <c r="B1309">
        <v>448999453</v>
      </c>
      <c r="C1309">
        <v>448999439</v>
      </c>
      <c r="D1309">
        <v>277944622</v>
      </c>
      <c r="E1309">
        <v>1</v>
      </c>
      <c r="F1309">
        <v>1</v>
      </c>
      <c r="G1309">
        <v>1</v>
      </c>
      <c r="H1309">
        <v>2</v>
      </c>
      <c r="I1309" t="s">
        <v>1220</v>
      </c>
      <c r="J1309" t="s">
        <v>1221</v>
      </c>
      <c r="K1309" t="s">
        <v>1222</v>
      </c>
      <c r="L1309">
        <v>1368</v>
      </c>
      <c r="N1309">
        <v>1011</v>
      </c>
      <c r="O1309" t="s">
        <v>1100</v>
      </c>
      <c r="P1309" t="s">
        <v>1100</v>
      </c>
      <c r="Q1309">
        <v>1</v>
      </c>
      <c r="X1309">
        <v>0.77</v>
      </c>
      <c r="Y1309">
        <v>0</v>
      </c>
      <c r="Z1309">
        <v>1551.19</v>
      </c>
      <c r="AA1309">
        <v>658.89</v>
      </c>
      <c r="AB1309">
        <v>0</v>
      </c>
      <c r="AC1309">
        <v>0</v>
      </c>
      <c r="AD1309">
        <v>1</v>
      </c>
      <c r="AE1309">
        <v>0</v>
      </c>
      <c r="AF1309" t="s">
        <v>321</v>
      </c>
      <c r="AG1309">
        <v>0.23099999999999998</v>
      </c>
      <c r="AH1309">
        <v>2</v>
      </c>
      <c r="AI1309">
        <v>448999442</v>
      </c>
      <c r="AJ1309">
        <v>1269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</row>
    <row r="1310" spans="1:44" x14ac:dyDescent="0.2">
      <c r="A1310">
        <f>ROW(Source!A716)</f>
        <v>716</v>
      </c>
      <c r="B1310">
        <v>448999454</v>
      </c>
      <c r="C1310">
        <v>448999439</v>
      </c>
      <c r="D1310">
        <v>277945805</v>
      </c>
      <c r="E1310">
        <v>1</v>
      </c>
      <c r="F1310">
        <v>1</v>
      </c>
      <c r="G1310">
        <v>1</v>
      </c>
      <c r="H1310">
        <v>2</v>
      </c>
      <c r="I1310" t="s">
        <v>1206</v>
      </c>
      <c r="J1310" t="s">
        <v>1207</v>
      </c>
      <c r="K1310" t="s">
        <v>1208</v>
      </c>
      <c r="L1310">
        <v>1368</v>
      </c>
      <c r="N1310">
        <v>1011</v>
      </c>
      <c r="O1310" t="s">
        <v>1100</v>
      </c>
      <c r="P1310" t="s">
        <v>1100</v>
      </c>
      <c r="Q1310">
        <v>1</v>
      </c>
      <c r="X1310">
        <v>0.77</v>
      </c>
      <c r="Y1310">
        <v>0</v>
      </c>
      <c r="Z1310">
        <v>477.92</v>
      </c>
      <c r="AA1310">
        <v>490.51</v>
      </c>
      <c r="AB1310">
        <v>0</v>
      </c>
      <c r="AC1310">
        <v>0</v>
      </c>
      <c r="AD1310">
        <v>1</v>
      </c>
      <c r="AE1310">
        <v>0</v>
      </c>
      <c r="AF1310" t="s">
        <v>321</v>
      </c>
      <c r="AG1310">
        <v>0.23099999999999998</v>
      </c>
      <c r="AH1310">
        <v>2</v>
      </c>
      <c r="AI1310">
        <v>448999443</v>
      </c>
      <c r="AJ1310">
        <v>1270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</row>
    <row r="1311" spans="1:44" x14ac:dyDescent="0.2">
      <c r="A1311">
        <f>ROW(Source!A716)</f>
        <v>716</v>
      </c>
      <c r="B1311">
        <v>448999455</v>
      </c>
      <c r="C1311">
        <v>448999439</v>
      </c>
      <c r="D1311">
        <v>277946072</v>
      </c>
      <c r="E1311">
        <v>1</v>
      </c>
      <c r="F1311">
        <v>1</v>
      </c>
      <c r="G1311">
        <v>1</v>
      </c>
      <c r="H1311">
        <v>2</v>
      </c>
      <c r="I1311" t="s">
        <v>1238</v>
      </c>
      <c r="J1311" t="s">
        <v>1239</v>
      </c>
      <c r="K1311" t="s">
        <v>1240</v>
      </c>
      <c r="L1311">
        <v>1368</v>
      </c>
      <c r="N1311">
        <v>1011</v>
      </c>
      <c r="O1311" t="s">
        <v>1100</v>
      </c>
      <c r="P1311" t="s">
        <v>1100</v>
      </c>
      <c r="Q1311">
        <v>1</v>
      </c>
      <c r="X1311">
        <v>1.9</v>
      </c>
      <c r="Y1311">
        <v>0</v>
      </c>
      <c r="Z1311">
        <v>27.77</v>
      </c>
      <c r="AA1311">
        <v>0</v>
      </c>
      <c r="AB1311">
        <v>0</v>
      </c>
      <c r="AC1311">
        <v>0</v>
      </c>
      <c r="AD1311">
        <v>1</v>
      </c>
      <c r="AE1311">
        <v>0</v>
      </c>
      <c r="AF1311" t="s">
        <v>321</v>
      </c>
      <c r="AG1311">
        <v>0.56999999999999995</v>
      </c>
      <c r="AH1311">
        <v>2</v>
      </c>
      <c r="AI1311">
        <v>448999444</v>
      </c>
      <c r="AJ1311">
        <v>1271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</row>
    <row r="1312" spans="1:44" x14ac:dyDescent="0.2">
      <c r="A1312">
        <f>ROW(Source!A716)</f>
        <v>716</v>
      </c>
      <c r="B1312">
        <v>448999456</v>
      </c>
      <c r="C1312">
        <v>448999439</v>
      </c>
      <c r="D1312">
        <v>277866682</v>
      </c>
      <c r="E1312">
        <v>1</v>
      </c>
      <c r="F1312">
        <v>1</v>
      </c>
      <c r="G1312">
        <v>1</v>
      </c>
      <c r="H1312">
        <v>3</v>
      </c>
      <c r="I1312" t="s">
        <v>1320</v>
      </c>
      <c r="J1312" t="s">
        <v>1321</v>
      </c>
      <c r="K1312" t="s">
        <v>1322</v>
      </c>
      <c r="L1312">
        <v>1346</v>
      </c>
      <c r="N1312">
        <v>1009</v>
      </c>
      <c r="O1312" t="s">
        <v>441</v>
      </c>
      <c r="P1312" t="s">
        <v>441</v>
      </c>
      <c r="Q1312">
        <v>1</v>
      </c>
      <c r="X1312">
        <v>0.15</v>
      </c>
      <c r="Y1312">
        <v>155.63</v>
      </c>
      <c r="Z1312">
        <v>0</v>
      </c>
      <c r="AA1312">
        <v>0</v>
      </c>
      <c r="AB1312">
        <v>0</v>
      </c>
      <c r="AC1312">
        <v>0</v>
      </c>
      <c r="AD1312">
        <v>1</v>
      </c>
      <c r="AE1312">
        <v>0</v>
      </c>
      <c r="AF1312" t="s">
        <v>135</v>
      </c>
      <c r="AG1312">
        <v>0</v>
      </c>
      <c r="AH1312">
        <v>2</v>
      </c>
      <c r="AI1312">
        <v>448999445</v>
      </c>
      <c r="AJ1312">
        <v>1272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</row>
    <row r="1313" spans="1:44" x14ac:dyDescent="0.2">
      <c r="A1313">
        <f>ROW(Source!A716)</f>
        <v>716</v>
      </c>
      <c r="B1313">
        <v>448999457</v>
      </c>
      <c r="C1313">
        <v>448999439</v>
      </c>
      <c r="D1313">
        <v>277867733</v>
      </c>
      <c r="E1313">
        <v>1</v>
      </c>
      <c r="F1313">
        <v>1</v>
      </c>
      <c r="G1313">
        <v>1</v>
      </c>
      <c r="H1313">
        <v>3</v>
      </c>
      <c r="I1313" t="s">
        <v>1241</v>
      </c>
      <c r="J1313" t="s">
        <v>1242</v>
      </c>
      <c r="K1313" t="s">
        <v>1243</v>
      </c>
      <c r="L1313">
        <v>1346</v>
      </c>
      <c r="N1313">
        <v>1009</v>
      </c>
      <c r="O1313" t="s">
        <v>441</v>
      </c>
      <c r="P1313" t="s">
        <v>441</v>
      </c>
      <c r="Q1313">
        <v>1</v>
      </c>
      <c r="X1313">
        <v>0.51</v>
      </c>
      <c r="Y1313">
        <v>174.93</v>
      </c>
      <c r="Z1313">
        <v>0</v>
      </c>
      <c r="AA1313">
        <v>0</v>
      </c>
      <c r="AB1313">
        <v>0</v>
      </c>
      <c r="AC1313">
        <v>0</v>
      </c>
      <c r="AD1313">
        <v>1</v>
      </c>
      <c r="AE1313">
        <v>0</v>
      </c>
      <c r="AF1313" t="s">
        <v>135</v>
      </c>
      <c r="AG1313">
        <v>0</v>
      </c>
      <c r="AH1313">
        <v>2</v>
      </c>
      <c r="AI1313">
        <v>448999446</v>
      </c>
      <c r="AJ1313">
        <v>1273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</row>
    <row r="1314" spans="1:44" x14ac:dyDescent="0.2">
      <c r="A1314">
        <f>ROW(Source!A716)</f>
        <v>716</v>
      </c>
      <c r="B1314">
        <v>448999458</v>
      </c>
      <c r="C1314">
        <v>448999439</v>
      </c>
      <c r="D1314">
        <v>277879488</v>
      </c>
      <c r="E1314">
        <v>1</v>
      </c>
      <c r="F1314">
        <v>1</v>
      </c>
      <c r="G1314">
        <v>1</v>
      </c>
      <c r="H1314">
        <v>3</v>
      </c>
      <c r="I1314" t="s">
        <v>1752</v>
      </c>
      <c r="J1314" t="s">
        <v>1753</v>
      </c>
      <c r="K1314" t="s">
        <v>1754</v>
      </c>
      <c r="L1314">
        <v>1348</v>
      </c>
      <c r="N1314">
        <v>1009</v>
      </c>
      <c r="O1314" t="s">
        <v>83</v>
      </c>
      <c r="P1314" t="s">
        <v>83</v>
      </c>
      <c r="Q1314">
        <v>1000</v>
      </c>
      <c r="X1314">
        <v>4.0000000000000002E-4</v>
      </c>
      <c r="Y1314">
        <v>70310.45</v>
      </c>
      <c r="Z1314">
        <v>0</v>
      </c>
      <c r="AA1314">
        <v>0</v>
      </c>
      <c r="AB1314">
        <v>0</v>
      </c>
      <c r="AC1314">
        <v>0</v>
      </c>
      <c r="AD1314">
        <v>1</v>
      </c>
      <c r="AE1314">
        <v>0</v>
      </c>
      <c r="AF1314" t="s">
        <v>135</v>
      </c>
      <c r="AG1314">
        <v>0</v>
      </c>
      <c r="AH1314">
        <v>2</v>
      </c>
      <c r="AI1314">
        <v>448999447</v>
      </c>
      <c r="AJ1314">
        <v>1274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</row>
    <row r="1315" spans="1:44" x14ac:dyDescent="0.2">
      <c r="A1315">
        <f>ROW(Source!A716)</f>
        <v>716</v>
      </c>
      <c r="B1315">
        <v>448999459</v>
      </c>
      <c r="C1315">
        <v>448999439</v>
      </c>
      <c r="D1315">
        <v>277896271</v>
      </c>
      <c r="E1315">
        <v>1</v>
      </c>
      <c r="F1315">
        <v>1</v>
      </c>
      <c r="G1315">
        <v>1</v>
      </c>
      <c r="H1315">
        <v>3</v>
      </c>
      <c r="I1315" t="s">
        <v>1755</v>
      </c>
      <c r="J1315" t="s">
        <v>1756</v>
      </c>
      <c r="K1315" t="s">
        <v>1757</v>
      </c>
      <c r="L1315">
        <v>1346</v>
      </c>
      <c r="N1315">
        <v>1009</v>
      </c>
      <c r="O1315" t="s">
        <v>441</v>
      </c>
      <c r="P1315" t="s">
        <v>441</v>
      </c>
      <c r="Q1315">
        <v>1</v>
      </c>
      <c r="X1315">
        <v>0.15</v>
      </c>
      <c r="Y1315">
        <v>79.88</v>
      </c>
      <c r="Z1315">
        <v>0</v>
      </c>
      <c r="AA1315">
        <v>0</v>
      </c>
      <c r="AB1315">
        <v>0</v>
      </c>
      <c r="AC1315">
        <v>0</v>
      </c>
      <c r="AD1315">
        <v>1</v>
      </c>
      <c r="AE1315">
        <v>0</v>
      </c>
      <c r="AF1315" t="s">
        <v>135</v>
      </c>
      <c r="AG1315">
        <v>0</v>
      </c>
      <c r="AH1315">
        <v>2</v>
      </c>
      <c r="AI1315">
        <v>448999448</v>
      </c>
      <c r="AJ1315">
        <v>1275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</row>
    <row r="1316" spans="1:44" x14ac:dyDescent="0.2">
      <c r="A1316">
        <f>ROW(Source!A716)</f>
        <v>716</v>
      </c>
      <c r="B1316">
        <v>448999460</v>
      </c>
      <c r="C1316">
        <v>448999439</v>
      </c>
      <c r="D1316">
        <v>277908024</v>
      </c>
      <c r="E1316">
        <v>1</v>
      </c>
      <c r="F1316">
        <v>1</v>
      </c>
      <c r="G1316">
        <v>1</v>
      </c>
      <c r="H1316">
        <v>3</v>
      </c>
      <c r="I1316" t="s">
        <v>1802</v>
      </c>
      <c r="J1316" t="s">
        <v>1803</v>
      </c>
      <c r="K1316" t="s">
        <v>1804</v>
      </c>
      <c r="L1316">
        <v>1455</v>
      </c>
      <c r="N1316">
        <v>1013</v>
      </c>
      <c r="O1316" t="s">
        <v>163</v>
      </c>
      <c r="P1316" t="s">
        <v>163</v>
      </c>
      <c r="Q1316">
        <v>1</v>
      </c>
      <c r="X1316">
        <v>0.1</v>
      </c>
      <c r="Y1316">
        <v>944.69</v>
      </c>
      <c r="Z1316">
        <v>0</v>
      </c>
      <c r="AA1316">
        <v>0</v>
      </c>
      <c r="AB1316">
        <v>0</v>
      </c>
      <c r="AC1316">
        <v>0</v>
      </c>
      <c r="AD1316">
        <v>1</v>
      </c>
      <c r="AE1316">
        <v>0</v>
      </c>
      <c r="AF1316" t="s">
        <v>135</v>
      </c>
      <c r="AG1316">
        <v>0</v>
      </c>
      <c r="AH1316">
        <v>2</v>
      </c>
      <c r="AI1316">
        <v>448999449</v>
      </c>
      <c r="AJ1316">
        <v>1276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</row>
    <row r="1317" spans="1:44" x14ac:dyDescent="0.2">
      <c r="A1317">
        <f>ROW(Source!A716)</f>
        <v>716</v>
      </c>
      <c r="B1317">
        <v>448999461</v>
      </c>
      <c r="C1317">
        <v>448999439</v>
      </c>
      <c r="D1317">
        <v>277566433</v>
      </c>
      <c r="E1317">
        <v>109</v>
      </c>
      <c r="F1317">
        <v>1</v>
      </c>
      <c r="G1317">
        <v>1</v>
      </c>
      <c r="H1317">
        <v>3</v>
      </c>
      <c r="I1317" t="s">
        <v>633</v>
      </c>
      <c r="J1317" t="s">
        <v>3</v>
      </c>
      <c r="K1317" t="s">
        <v>634</v>
      </c>
      <c r="L1317">
        <v>3277935</v>
      </c>
      <c r="N1317">
        <v>1013</v>
      </c>
      <c r="O1317" t="s">
        <v>635</v>
      </c>
      <c r="P1317" t="s">
        <v>635</v>
      </c>
      <c r="Q1317">
        <v>1</v>
      </c>
      <c r="X1317">
        <v>2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 t="s">
        <v>135</v>
      </c>
      <c r="AG1317">
        <v>0</v>
      </c>
      <c r="AH1317">
        <v>2</v>
      </c>
      <c r="AI1317">
        <v>448999450</v>
      </c>
      <c r="AJ1317">
        <v>1277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</row>
    <row r="1318" spans="1:44" x14ac:dyDescent="0.2">
      <c r="A1318">
        <f>ROW(Source!A718)</f>
        <v>718</v>
      </c>
      <c r="B1318">
        <v>448999475</v>
      </c>
      <c r="C1318">
        <v>448999463</v>
      </c>
      <c r="D1318">
        <v>277560309</v>
      </c>
      <c r="E1318">
        <v>109</v>
      </c>
      <c r="F1318">
        <v>1</v>
      </c>
      <c r="G1318">
        <v>1</v>
      </c>
      <c r="H1318">
        <v>1</v>
      </c>
      <c r="I1318" t="s">
        <v>1251</v>
      </c>
      <c r="J1318" t="s">
        <v>3</v>
      </c>
      <c r="K1318" t="s">
        <v>1252</v>
      </c>
      <c r="L1318">
        <v>1191</v>
      </c>
      <c r="N1318">
        <v>1013</v>
      </c>
      <c r="O1318" t="s">
        <v>1203</v>
      </c>
      <c r="P1318" t="s">
        <v>1203</v>
      </c>
      <c r="Q1318">
        <v>1</v>
      </c>
      <c r="X1318">
        <v>5.15</v>
      </c>
      <c r="Y1318">
        <v>0</v>
      </c>
      <c r="Z1318">
        <v>0</v>
      </c>
      <c r="AA1318">
        <v>0</v>
      </c>
      <c r="AB1318">
        <v>505.15</v>
      </c>
      <c r="AC1318">
        <v>0</v>
      </c>
      <c r="AD1318">
        <v>1</v>
      </c>
      <c r="AE1318">
        <v>1</v>
      </c>
      <c r="AF1318" t="s">
        <v>3</v>
      </c>
      <c r="AG1318">
        <v>5.15</v>
      </c>
      <c r="AH1318">
        <v>2</v>
      </c>
      <c r="AI1318">
        <v>448999464</v>
      </c>
      <c r="AJ1318">
        <v>1278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</row>
    <row r="1319" spans="1:44" x14ac:dyDescent="0.2">
      <c r="A1319">
        <f>ROW(Source!A718)</f>
        <v>718</v>
      </c>
      <c r="B1319">
        <v>448999476</v>
      </c>
      <c r="C1319">
        <v>448999463</v>
      </c>
      <c r="D1319">
        <v>277560491</v>
      </c>
      <c r="E1319">
        <v>109</v>
      </c>
      <c r="F1319">
        <v>1</v>
      </c>
      <c r="G1319">
        <v>1</v>
      </c>
      <c r="H1319">
        <v>1</v>
      </c>
      <c r="I1319" t="s">
        <v>1204</v>
      </c>
      <c r="J1319" t="s">
        <v>3</v>
      </c>
      <c r="K1319" t="s">
        <v>1205</v>
      </c>
      <c r="L1319">
        <v>1191</v>
      </c>
      <c r="N1319">
        <v>1013</v>
      </c>
      <c r="O1319" t="s">
        <v>1203</v>
      </c>
      <c r="P1319" t="s">
        <v>1203</v>
      </c>
      <c r="Q1319">
        <v>1</v>
      </c>
      <c r="X1319">
        <v>1.54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1</v>
      </c>
      <c r="AE1319">
        <v>2</v>
      </c>
      <c r="AF1319" t="s">
        <v>3</v>
      </c>
      <c r="AG1319">
        <v>1.54</v>
      </c>
      <c r="AH1319">
        <v>2</v>
      </c>
      <c r="AI1319">
        <v>448999465</v>
      </c>
      <c r="AJ1319">
        <v>1279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</row>
    <row r="1320" spans="1:44" x14ac:dyDescent="0.2">
      <c r="A1320">
        <f>ROW(Source!A718)</f>
        <v>718</v>
      </c>
      <c r="B1320">
        <v>448999477</v>
      </c>
      <c r="C1320">
        <v>448999463</v>
      </c>
      <c r="D1320">
        <v>277944622</v>
      </c>
      <c r="E1320">
        <v>1</v>
      </c>
      <c r="F1320">
        <v>1</v>
      </c>
      <c r="G1320">
        <v>1</v>
      </c>
      <c r="H1320">
        <v>2</v>
      </c>
      <c r="I1320" t="s">
        <v>1220</v>
      </c>
      <c r="J1320" t="s">
        <v>1221</v>
      </c>
      <c r="K1320" t="s">
        <v>1222</v>
      </c>
      <c r="L1320">
        <v>1368</v>
      </c>
      <c r="N1320">
        <v>1011</v>
      </c>
      <c r="O1320" t="s">
        <v>1100</v>
      </c>
      <c r="P1320" t="s">
        <v>1100</v>
      </c>
      <c r="Q1320">
        <v>1</v>
      </c>
      <c r="X1320">
        <v>0.77</v>
      </c>
      <c r="Y1320">
        <v>0</v>
      </c>
      <c r="Z1320">
        <v>1551.19</v>
      </c>
      <c r="AA1320">
        <v>658.89</v>
      </c>
      <c r="AB1320">
        <v>0</v>
      </c>
      <c r="AC1320">
        <v>0</v>
      </c>
      <c r="AD1320">
        <v>1</v>
      </c>
      <c r="AE1320">
        <v>0</v>
      </c>
      <c r="AF1320" t="s">
        <v>3</v>
      </c>
      <c r="AG1320">
        <v>0.77</v>
      </c>
      <c r="AH1320">
        <v>2</v>
      </c>
      <c r="AI1320">
        <v>448999466</v>
      </c>
      <c r="AJ1320">
        <v>1280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</row>
    <row r="1321" spans="1:44" x14ac:dyDescent="0.2">
      <c r="A1321">
        <f>ROW(Source!A718)</f>
        <v>718</v>
      </c>
      <c r="B1321">
        <v>448999478</v>
      </c>
      <c r="C1321">
        <v>448999463</v>
      </c>
      <c r="D1321">
        <v>277945805</v>
      </c>
      <c r="E1321">
        <v>1</v>
      </c>
      <c r="F1321">
        <v>1</v>
      </c>
      <c r="G1321">
        <v>1</v>
      </c>
      <c r="H1321">
        <v>2</v>
      </c>
      <c r="I1321" t="s">
        <v>1206</v>
      </c>
      <c r="J1321" t="s">
        <v>1207</v>
      </c>
      <c r="K1321" t="s">
        <v>1208</v>
      </c>
      <c r="L1321">
        <v>1368</v>
      </c>
      <c r="N1321">
        <v>1011</v>
      </c>
      <c r="O1321" t="s">
        <v>1100</v>
      </c>
      <c r="P1321" t="s">
        <v>1100</v>
      </c>
      <c r="Q1321">
        <v>1</v>
      </c>
      <c r="X1321">
        <v>0.77</v>
      </c>
      <c r="Y1321">
        <v>0</v>
      </c>
      <c r="Z1321">
        <v>477.92</v>
      </c>
      <c r="AA1321">
        <v>490.51</v>
      </c>
      <c r="AB1321">
        <v>0</v>
      </c>
      <c r="AC1321">
        <v>0</v>
      </c>
      <c r="AD1321">
        <v>1</v>
      </c>
      <c r="AE1321">
        <v>0</v>
      </c>
      <c r="AF1321" t="s">
        <v>3</v>
      </c>
      <c r="AG1321">
        <v>0.77</v>
      </c>
      <c r="AH1321">
        <v>2</v>
      </c>
      <c r="AI1321">
        <v>448999467</v>
      </c>
      <c r="AJ1321">
        <v>1281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</row>
    <row r="1322" spans="1:44" x14ac:dyDescent="0.2">
      <c r="A1322">
        <f>ROW(Source!A718)</f>
        <v>718</v>
      </c>
      <c r="B1322">
        <v>448999479</v>
      </c>
      <c r="C1322">
        <v>448999463</v>
      </c>
      <c r="D1322">
        <v>277946072</v>
      </c>
      <c r="E1322">
        <v>1</v>
      </c>
      <c r="F1322">
        <v>1</v>
      </c>
      <c r="G1322">
        <v>1</v>
      </c>
      <c r="H1322">
        <v>2</v>
      </c>
      <c r="I1322" t="s">
        <v>1238</v>
      </c>
      <c r="J1322" t="s">
        <v>1239</v>
      </c>
      <c r="K1322" t="s">
        <v>1240</v>
      </c>
      <c r="L1322">
        <v>1368</v>
      </c>
      <c r="N1322">
        <v>1011</v>
      </c>
      <c r="O1322" t="s">
        <v>1100</v>
      </c>
      <c r="P1322" t="s">
        <v>1100</v>
      </c>
      <c r="Q1322">
        <v>1</v>
      </c>
      <c r="X1322">
        <v>1.9</v>
      </c>
      <c r="Y1322">
        <v>0</v>
      </c>
      <c r="Z1322">
        <v>27.77</v>
      </c>
      <c r="AA1322">
        <v>0</v>
      </c>
      <c r="AB1322">
        <v>0</v>
      </c>
      <c r="AC1322">
        <v>0</v>
      </c>
      <c r="AD1322">
        <v>1</v>
      </c>
      <c r="AE1322">
        <v>0</v>
      </c>
      <c r="AF1322" t="s">
        <v>3</v>
      </c>
      <c r="AG1322">
        <v>1.9</v>
      </c>
      <c r="AH1322">
        <v>2</v>
      </c>
      <c r="AI1322">
        <v>448999468</v>
      </c>
      <c r="AJ1322">
        <v>1282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</row>
    <row r="1323" spans="1:44" x14ac:dyDescent="0.2">
      <c r="A1323">
        <f>ROW(Source!A718)</f>
        <v>718</v>
      </c>
      <c r="B1323">
        <v>448999480</v>
      </c>
      <c r="C1323">
        <v>448999463</v>
      </c>
      <c r="D1323">
        <v>277866682</v>
      </c>
      <c r="E1323">
        <v>1</v>
      </c>
      <c r="F1323">
        <v>1</v>
      </c>
      <c r="G1323">
        <v>1</v>
      </c>
      <c r="H1323">
        <v>3</v>
      </c>
      <c r="I1323" t="s">
        <v>1320</v>
      </c>
      <c r="J1323" t="s">
        <v>1321</v>
      </c>
      <c r="K1323" t="s">
        <v>1322</v>
      </c>
      <c r="L1323">
        <v>1346</v>
      </c>
      <c r="N1323">
        <v>1009</v>
      </c>
      <c r="O1323" t="s">
        <v>441</v>
      </c>
      <c r="P1323" t="s">
        <v>441</v>
      </c>
      <c r="Q1323">
        <v>1</v>
      </c>
      <c r="X1323">
        <v>0.15</v>
      </c>
      <c r="Y1323">
        <v>155.63</v>
      </c>
      <c r="Z1323">
        <v>0</v>
      </c>
      <c r="AA1323">
        <v>0</v>
      </c>
      <c r="AB1323">
        <v>0</v>
      </c>
      <c r="AC1323">
        <v>0</v>
      </c>
      <c r="AD1323">
        <v>1</v>
      </c>
      <c r="AE1323">
        <v>0</v>
      </c>
      <c r="AF1323" t="s">
        <v>135</v>
      </c>
      <c r="AG1323">
        <v>0</v>
      </c>
      <c r="AH1323">
        <v>2</v>
      </c>
      <c r="AI1323">
        <v>448999469</v>
      </c>
      <c r="AJ1323">
        <v>1283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</row>
    <row r="1324" spans="1:44" x14ac:dyDescent="0.2">
      <c r="A1324">
        <f>ROW(Source!A718)</f>
        <v>718</v>
      </c>
      <c r="B1324">
        <v>448999481</v>
      </c>
      <c r="C1324">
        <v>448999463</v>
      </c>
      <c r="D1324">
        <v>277867733</v>
      </c>
      <c r="E1324">
        <v>1</v>
      </c>
      <c r="F1324">
        <v>1</v>
      </c>
      <c r="G1324">
        <v>1</v>
      </c>
      <c r="H1324">
        <v>3</v>
      </c>
      <c r="I1324" t="s">
        <v>1241</v>
      </c>
      <c r="J1324" t="s">
        <v>1242</v>
      </c>
      <c r="K1324" t="s">
        <v>1243</v>
      </c>
      <c r="L1324">
        <v>1346</v>
      </c>
      <c r="N1324">
        <v>1009</v>
      </c>
      <c r="O1324" t="s">
        <v>441</v>
      </c>
      <c r="P1324" t="s">
        <v>441</v>
      </c>
      <c r="Q1324">
        <v>1</v>
      </c>
      <c r="X1324">
        <v>0.51</v>
      </c>
      <c r="Y1324">
        <v>174.93</v>
      </c>
      <c r="Z1324">
        <v>0</v>
      </c>
      <c r="AA1324">
        <v>0</v>
      </c>
      <c r="AB1324">
        <v>0</v>
      </c>
      <c r="AC1324">
        <v>0</v>
      </c>
      <c r="AD1324">
        <v>1</v>
      </c>
      <c r="AE1324">
        <v>0</v>
      </c>
      <c r="AF1324" t="s">
        <v>135</v>
      </c>
      <c r="AG1324">
        <v>0</v>
      </c>
      <c r="AH1324">
        <v>2</v>
      </c>
      <c r="AI1324">
        <v>448999470</v>
      </c>
      <c r="AJ1324">
        <v>1284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</row>
    <row r="1325" spans="1:44" x14ac:dyDescent="0.2">
      <c r="A1325">
        <f>ROW(Source!A718)</f>
        <v>718</v>
      </c>
      <c r="B1325">
        <v>448999482</v>
      </c>
      <c r="C1325">
        <v>448999463</v>
      </c>
      <c r="D1325">
        <v>277879488</v>
      </c>
      <c r="E1325">
        <v>1</v>
      </c>
      <c r="F1325">
        <v>1</v>
      </c>
      <c r="G1325">
        <v>1</v>
      </c>
      <c r="H1325">
        <v>3</v>
      </c>
      <c r="I1325" t="s">
        <v>1752</v>
      </c>
      <c r="J1325" t="s">
        <v>1753</v>
      </c>
      <c r="K1325" t="s">
        <v>1754</v>
      </c>
      <c r="L1325">
        <v>1348</v>
      </c>
      <c r="N1325">
        <v>1009</v>
      </c>
      <c r="O1325" t="s">
        <v>83</v>
      </c>
      <c r="P1325" t="s">
        <v>83</v>
      </c>
      <c r="Q1325">
        <v>1000</v>
      </c>
      <c r="X1325">
        <v>4.0000000000000002E-4</v>
      </c>
      <c r="Y1325">
        <v>70310.45</v>
      </c>
      <c r="Z1325">
        <v>0</v>
      </c>
      <c r="AA1325">
        <v>0</v>
      </c>
      <c r="AB1325">
        <v>0</v>
      </c>
      <c r="AC1325">
        <v>0</v>
      </c>
      <c r="AD1325">
        <v>1</v>
      </c>
      <c r="AE1325">
        <v>0</v>
      </c>
      <c r="AF1325" t="s">
        <v>135</v>
      </c>
      <c r="AG1325">
        <v>0</v>
      </c>
      <c r="AH1325">
        <v>2</v>
      </c>
      <c r="AI1325">
        <v>448999471</v>
      </c>
      <c r="AJ1325">
        <v>1285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</row>
    <row r="1326" spans="1:44" x14ac:dyDescent="0.2">
      <c r="A1326">
        <f>ROW(Source!A718)</f>
        <v>718</v>
      </c>
      <c r="B1326">
        <v>448999483</v>
      </c>
      <c r="C1326">
        <v>448999463</v>
      </c>
      <c r="D1326">
        <v>277896271</v>
      </c>
      <c r="E1326">
        <v>1</v>
      </c>
      <c r="F1326">
        <v>1</v>
      </c>
      <c r="G1326">
        <v>1</v>
      </c>
      <c r="H1326">
        <v>3</v>
      </c>
      <c r="I1326" t="s">
        <v>1755</v>
      </c>
      <c r="J1326" t="s">
        <v>1756</v>
      </c>
      <c r="K1326" t="s">
        <v>1757</v>
      </c>
      <c r="L1326">
        <v>1346</v>
      </c>
      <c r="N1326">
        <v>1009</v>
      </c>
      <c r="O1326" t="s">
        <v>441</v>
      </c>
      <c r="P1326" t="s">
        <v>441</v>
      </c>
      <c r="Q1326">
        <v>1</v>
      </c>
      <c r="X1326">
        <v>0.15</v>
      </c>
      <c r="Y1326">
        <v>79.88</v>
      </c>
      <c r="Z1326">
        <v>0</v>
      </c>
      <c r="AA1326">
        <v>0</v>
      </c>
      <c r="AB1326">
        <v>0</v>
      </c>
      <c r="AC1326">
        <v>0</v>
      </c>
      <c r="AD1326">
        <v>1</v>
      </c>
      <c r="AE1326">
        <v>0</v>
      </c>
      <c r="AF1326" t="s">
        <v>135</v>
      </c>
      <c r="AG1326">
        <v>0</v>
      </c>
      <c r="AH1326">
        <v>2</v>
      </c>
      <c r="AI1326">
        <v>448999472</v>
      </c>
      <c r="AJ1326">
        <v>1286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</row>
    <row r="1327" spans="1:44" x14ac:dyDescent="0.2">
      <c r="A1327">
        <f>ROW(Source!A718)</f>
        <v>718</v>
      </c>
      <c r="B1327">
        <v>448999484</v>
      </c>
      <c r="C1327">
        <v>448999463</v>
      </c>
      <c r="D1327">
        <v>277908024</v>
      </c>
      <c r="E1327">
        <v>1</v>
      </c>
      <c r="F1327">
        <v>1</v>
      </c>
      <c r="G1327">
        <v>1</v>
      </c>
      <c r="H1327">
        <v>3</v>
      </c>
      <c r="I1327" t="s">
        <v>1802</v>
      </c>
      <c r="J1327" t="s">
        <v>1803</v>
      </c>
      <c r="K1327" t="s">
        <v>1804</v>
      </c>
      <c r="L1327">
        <v>1455</v>
      </c>
      <c r="N1327">
        <v>1013</v>
      </c>
      <c r="O1327" t="s">
        <v>163</v>
      </c>
      <c r="P1327" t="s">
        <v>163</v>
      </c>
      <c r="Q1327">
        <v>1</v>
      </c>
      <c r="X1327">
        <v>0.1</v>
      </c>
      <c r="Y1327">
        <v>944.69</v>
      </c>
      <c r="Z1327">
        <v>0</v>
      </c>
      <c r="AA1327">
        <v>0</v>
      </c>
      <c r="AB1327">
        <v>0</v>
      </c>
      <c r="AC1327">
        <v>0</v>
      </c>
      <c r="AD1327">
        <v>1</v>
      </c>
      <c r="AE1327">
        <v>0</v>
      </c>
      <c r="AF1327" t="s">
        <v>135</v>
      </c>
      <c r="AG1327">
        <v>0</v>
      </c>
      <c r="AH1327">
        <v>2</v>
      </c>
      <c r="AI1327">
        <v>448999473</v>
      </c>
      <c r="AJ1327">
        <v>1287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</row>
    <row r="1328" spans="1:44" x14ac:dyDescent="0.2">
      <c r="A1328">
        <f>ROW(Source!A718)</f>
        <v>718</v>
      </c>
      <c r="B1328">
        <v>448999485</v>
      </c>
      <c r="C1328">
        <v>448999463</v>
      </c>
      <c r="D1328">
        <v>277566433</v>
      </c>
      <c r="E1328">
        <v>109</v>
      </c>
      <c r="F1328">
        <v>1</v>
      </c>
      <c r="G1328">
        <v>1</v>
      </c>
      <c r="H1328">
        <v>3</v>
      </c>
      <c r="I1328" t="s">
        <v>633</v>
      </c>
      <c r="J1328" t="s">
        <v>3</v>
      </c>
      <c r="K1328" t="s">
        <v>634</v>
      </c>
      <c r="L1328">
        <v>3277935</v>
      </c>
      <c r="N1328">
        <v>1013</v>
      </c>
      <c r="O1328" t="s">
        <v>635</v>
      </c>
      <c r="P1328" t="s">
        <v>635</v>
      </c>
      <c r="Q1328">
        <v>1</v>
      </c>
      <c r="X1328">
        <v>2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 t="s">
        <v>135</v>
      </c>
      <c r="AG1328">
        <v>0</v>
      </c>
      <c r="AH1328">
        <v>2</v>
      </c>
      <c r="AI1328">
        <v>448999474</v>
      </c>
      <c r="AJ1328">
        <v>1288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</row>
    <row r="1329" spans="1:44" x14ac:dyDescent="0.2">
      <c r="A1329">
        <f>ROW(Source!A720)</f>
        <v>720</v>
      </c>
      <c r="B1329">
        <v>448999505</v>
      </c>
      <c r="C1329">
        <v>448999487</v>
      </c>
      <c r="D1329">
        <v>277560343</v>
      </c>
      <c r="E1329">
        <v>109</v>
      </c>
      <c r="F1329">
        <v>1</v>
      </c>
      <c r="G1329">
        <v>1</v>
      </c>
      <c r="H1329">
        <v>1</v>
      </c>
      <c r="I1329" t="s">
        <v>1433</v>
      </c>
      <c r="J1329" t="s">
        <v>3</v>
      </c>
      <c r="K1329" t="s">
        <v>1434</v>
      </c>
      <c r="L1329">
        <v>1191</v>
      </c>
      <c r="N1329">
        <v>1013</v>
      </c>
      <c r="O1329" t="s">
        <v>1203</v>
      </c>
      <c r="P1329" t="s">
        <v>1203</v>
      </c>
      <c r="Q1329">
        <v>1</v>
      </c>
      <c r="X1329">
        <v>9.3000000000000007</v>
      </c>
      <c r="Y1329">
        <v>0</v>
      </c>
      <c r="Z1329">
        <v>0</v>
      </c>
      <c r="AA1329">
        <v>0</v>
      </c>
      <c r="AB1329">
        <v>563.72</v>
      </c>
      <c r="AC1329">
        <v>0</v>
      </c>
      <c r="AD1329">
        <v>1</v>
      </c>
      <c r="AE1329">
        <v>1</v>
      </c>
      <c r="AF1329" t="s">
        <v>321</v>
      </c>
      <c r="AG1329">
        <v>2.79</v>
      </c>
      <c r="AH1329">
        <v>2</v>
      </c>
      <c r="AI1329">
        <v>448999488</v>
      </c>
      <c r="AJ1329">
        <v>1289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</row>
    <row r="1330" spans="1:44" x14ac:dyDescent="0.2">
      <c r="A1330">
        <f>ROW(Source!A720)</f>
        <v>720</v>
      </c>
      <c r="B1330">
        <v>448999506</v>
      </c>
      <c r="C1330">
        <v>448999487</v>
      </c>
      <c r="D1330">
        <v>277560491</v>
      </c>
      <c r="E1330">
        <v>109</v>
      </c>
      <c r="F1330">
        <v>1</v>
      </c>
      <c r="G1330">
        <v>1</v>
      </c>
      <c r="H1330">
        <v>1</v>
      </c>
      <c r="I1330" t="s">
        <v>1204</v>
      </c>
      <c r="J1330" t="s">
        <v>3</v>
      </c>
      <c r="K1330" t="s">
        <v>1205</v>
      </c>
      <c r="L1330">
        <v>1191</v>
      </c>
      <c r="N1330">
        <v>1013</v>
      </c>
      <c r="O1330" t="s">
        <v>1203</v>
      </c>
      <c r="P1330" t="s">
        <v>1203</v>
      </c>
      <c r="Q1330">
        <v>1</v>
      </c>
      <c r="X1330">
        <v>0.4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1</v>
      </c>
      <c r="AE1330">
        <v>2</v>
      </c>
      <c r="AF1330" t="s">
        <v>321</v>
      </c>
      <c r="AG1330">
        <v>0.12</v>
      </c>
      <c r="AH1330">
        <v>2</v>
      </c>
      <c r="AI1330">
        <v>448999489</v>
      </c>
      <c r="AJ1330">
        <v>1290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</row>
    <row r="1331" spans="1:44" x14ac:dyDescent="0.2">
      <c r="A1331">
        <f>ROW(Source!A720)</f>
        <v>720</v>
      </c>
      <c r="B1331">
        <v>448999507</v>
      </c>
      <c r="C1331">
        <v>448999487</v>
      </c>
      <c r="D1331">
        <v>277944840</v>
      </c>
      <c r="E1331">
        <v>1</v>
      </c>
      <c r="F1331">
        <v>1</v>
      </c>
      <c r="G1331">
        <v>1</v>
      </c>
      <c r="H1331">
        <v>2</v>
      </c>
      <c r="I1331" t="s">
        <v>1364</v>
      </c>
      <c r="J1331" t="s">
        <v>1365</v>
      </c>
      <c r="K1331" t="s">
        <v>1366</v>
      </c>
      <c r="L1331">
        <v>1368</v>
      </c>
      <c r="N1331">
        <v>1011</v>
      </c>
      <c r="O1331" t="s">
        <v>1100</v>
      </c>
      <c r="P1331" t="s">
        <v>1100</v>
      </c>
      <c r="Q1331">
        <v>1</v>
      </c>
      <c r="X1331">
        <v>0.4</v>
      </c>
      <c r="Y1331">
        <v>0</v>
      </c>
      <c r="Z1331">
        <v>1558.39</v>
      </c>
      <c r="AA1331">
        <v>563.72</v>
      </c>
      <c r="AB1331">
        <v>0</v>
      </c>
      <c r="AC1331">
        <v>0</v>
      </c>
      <c r="AD1331">
        <v>1</v>
      </c>
      <c r="AE1331">
        <v>0</v>
      </c>
      <c r="AF1331" t="s">
        <v>321</v>
      </c>
      <c r="AG1331">
        <v>0.12</v>
      </c>
      <c r="AH1331">
        <v>2</v>
      </c>
      <c r="AI1331">
        <v>448999490</v>
      </c>
      <c r="AJ1331">
        <v>1291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</row>
    <row r="1332" spans="1:44" x14ac:dyDescent="0.2">
      <c r="A1332">
        <f>ROW(Source!A720)</f>
        <v>720</v>
      </c>
      <c r="B1332">
        <v>448999508</v>
      </c>
      <c r="C1332">
        <v>448999487</v>
      </c>
      <c r="D1332">
        <v>277862733</v>
      </c>
      <c r="E1332">
        <v>1</v>
      </c>
      <c r="F1332">
        <v>1</v>
      </c>
      <c r="G1332">
        <v>1</v>
      </c>
      <c r="H1332">
        <v>3</v>
      </c>
      <c r="I1332" t="s">
        <v>1713</v>
      </c>
      <c r="J1332" t="s">
        <v>1714</v>
      </c>
      <c r="K1332" t="s">
        <v>1715</v>
      </c>
      <c r="L1332">
        <v>1346</v>
      </c>
      <c r="N1332">
        <v>1009</v>
      </c>
      <c r="O1332" t="s">
        <v>441</v>
      </c>
      <c r="P1332" t="s">
        <v>441</v>
      </c>
      <c r="Q1332">
        <v>1</v>
      </c>
      <c r="X1332">
        <v>0.01</v>
      </c>
      <c r="Y1332">
        <v>284.14999999999998</v>
      </c>
      <c r="Z1332">
        <v>0</v>
      </c>
      <c r="AA1332">
        <v>0</v>
      </c>
      <c r="AB1332">
        <v>0</v>
      </c>
      <c r="AC1332">
        <v>0</v>
      </c>
      <c r="AD1332">
        <v>1</v>
      </c>
      <c r="AE1332">
        <v>0</v>
      </c>
      <c r="AF1332" t="s">
        <v>98</v>
      </c>
      <c r="AG1332">
        <v>0</v>
      </c>
      <c r="AH1332">
        <v>2</v>
      </c>
      <c r="AI1332">
        <v>448999491</v>
      </c>
      <c r="AJ1332">
        <v>1292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</row>
    <row r="1333" spans="1:44" x14ac:dyDescent="0.2">
      <c r="A1333">
        <f>ROW(Source!A720)</f>
        <v>720</v>
      </c>
      <c r="B1333">
        <v>448999509</v>
      </c>
      <c r="C1333">
        <v>448999487</v>
      </c>
      <c r="D1333">
        <v>277865759</v>
      </c>
      <c r="E1333">
        <v>1</v>
      </c>
      <c r="F1333">
        <v>1</v>
      </c>
      <c r="G1333">
        <v>1</v>
      </c>
      <c r="H1333">
        <v>3</v>
      </c>
      <c r="I1333" t="s">
        <v>1683</v>
      </c>
      <c r="J1333" t="s">
        <v>1684</v>
      </c>
      <c r="K1333" t="s">
        <v>1685</v>
      </c>
      <c r="L1333">
        <v>1301</v>
      </c>
      <c r="N1333">
        <v>1003</v>
      </c>
      <c r="O1333" t="s">
        <v>211</v>
      </c>
      <c r="P1333" t="s">
        <v>211</v>
      </c>
      <c r="Q1333">
        <v>1</v>
      </c>
      <c r="X1333">
        <v>4.21</v>
      </c>
      <c r="Y1333">
        <v>2.27</v>
      </c>
      <c r="Z1333">
        <v>0</v>
      </c>
      <c r="AA1333">
        <v>0</v>
      </c>
      <c r="AB1333">
        <v>0</v>
      </c>
      <c r="AC1333">
        <v>0</v>
      </c>
      <c r="AD1333">
        <v>1</v>
      </c>
      <c r="AE1333">
        <v>0</v>
      </c>
      <c r="AF1333" t="s">
        <v>98</v>
      </c>
      <c r="AG1333">
        <v>0</v>
      </c>
      <c r="AH1333">
        <v>2</v>
      </c>
      <c r="AI1333">
        <v>448999492</v>
      </c>
      <c r="AJ1333">
        <v>1293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</row>
    <row r="1334" spans="1:44" x14ac:dyDescent="0.2">
      <c r="A1334">
        <f>ROW(Source!A720)</f>
        <v>720</v>
      </c>
      <c r="B1334">
        <v>448999510</v>
      </c>
      <c r="C1334">
        <v>448999487</v>
      </c>
      <c r="D1334">
        <v>277867733</v>
      </c>
      <c r="E1334">
        <v>1</v>
      </c>
      <c r="F1334">
        <v>1</v>
      </c>
      <c r="G1334">
        <v>1</v>
      </c>
      <c r="H1334">
        <v>3</v>
      </c>
      <c r="I1334" t="s">
        <v>1241</v>
      </c>
      <c r="J1334" t="s">
        <v>1242</v>
      </c>
      <c r="K1334" t="s">
        <v>1243</v>
      </c>
      <c r="L1334">
        <v>1346</v>
      </c>
      <c r="N1334">
        <v>1009</v>
      </c>
      <c r="O1334" t="s">
        <v>441</v>
      </c>
      <c r="P1334" t="s">
        <v>441</v>
      </c>
      <c r="Q1334">
        <v>1</v>
      </c>
      <c r="X1334">
        <v>0.3</v>
      </c>
      <c r="Y1334">
        <v>174.93</v>
      </c>
      <c r="Z1334">
        <v>0</v>
      </c>
      <c r="AA1334">
        <v>0</v>
      </c>
      <c r="AB1334">
        <v>0</v>
      </c>
      <c r="AC1334">
        <v>0</v>
      </c>
      <c r="AD1334">
        <v>1</v>
      </c>
      <c r="AE1334">
        <v>0</v>
      </c>
      <c r="AF1334" t="s">
        <v>98</v>
      </c>
      <c r="AG1334">
        <v>0</v>
      </c>
      <c r="AH1334">
        <v>2</v>
      </c>
      <c r="AI1334">
        <v>448999493</v>
      </c>
      <c r="AJ1334">
        <v>1294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</row>
    <row r="1335" spans="1:44" x14ac:dyDescent="0.2">
      <c r="A1335">
        <f>ROW(Source!A720)</f>
        <v>720</v>
      </c>
      <c r="B1335">
        <v>448999511</v>
      </c>
      <c r="C1335">
        <v>448999487</v>
      </c>
      <c r="D1335">
        <v>277867849</v>
      </c>
      <c r="E1335">
        <v>1</v>
      </c>
      <c r="F1335">
        <v>1</v>
      </c>
      <c r="G1335">
        <v>1</v>
      </c>
      <c r="H1335">
        <v>3</v>
      </c>
      <c r="I1335" t="s">
        <v>1740</v>
      </c>
      <c r="J1335" t="s">
        <v>1741</v>
      </c>
      <c r="K1335" t="s">
        <v>1742</v>
      </c>
      <c r="L1335">
        <v>1425</v>
      </c>
      <c r="N1335">
        <v>1013</v>
      </c>
      <c r="O1335" t="s">
        <v>62</v>
      </c>
      <c r="P1335" t="s">
        <v>62</v>
      </c>
      <c r="Q1335">
        <v>1</v>
      </c>
      <c r="X1335">
        <v>0.1</v>
      </c>
      <c r="Y1335">
        <v>978.09</v>
      </c>
      <c r="Z1335">
        <v>0</v>
      </c>
      <c r="AA1335">
        <v>0</v>
      </c>
      <c r="AB1335">
        <v>0</v>
      </c>
      <c r="AC1335">
        <v>0</v>
      </c>
      <c r="AD1335">
        <v>1</v>
      </c>
      <c r="AE1335">
        <v>0</v>
      </c>
      <c r="AF1335" t="s">
        <v>98</v>
      </c>
      <c r="AG1335">
        <v>0</v>
      </c>
      <c r="AH1335">
        <v>2</v>
      </c>
      <c r="AI1335">
        <v>448999494</v>
      </c>
      <c r="AJ1335">
        <v>1295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</row>
    <row r="1336" spans="1:44" x14ac:dyDescent="0.2">
      <c r="A1336">
        <f>ROW(Source!A720)</f>
        <v>720</v>
      </c>
      <c r="B1336">
        <v>448999512</v>
      </c>
      <c r="C1336">
        <v>448999487</v>
      </c>
      <c r="D1336">
        <v>277870628</v>
      </c>
      <c r="E1336">
        <v>1</v>
      </c>
      <c r="F1336">
        <v>1</v>
      </c>
      <c r="G1336">
        <v>1</v>
      </c>
      <c r="H1336">
        <v>3</v>
      </c>
      <c r="I1336" t="s">
        <v>1646</v>
      </c>
      <c r="J1336" t="s">
        <v>1647</v>
      </c>
      <c r="K1336" t="s">
        <v>1648</v>
      </c>
      <c r="L1336">
        <v>1348</v>
      </c>
      <c r="N1336">
        <v>1009</v>
      </c>
      <c r="O1336" t="s">
        <v>83</v>
      </c>
      <c r="P1336" t="s">
        <v>83</v>
      </c>
      <c r="Q1336">
        <v>1000</v>
      </c>
      <c r="X1336">
        <v>2.9999999999999997E-4</v>
      </c>
      <c r="Y1336">
        <v>4338.2700000000004</v>
      </c>
      <c r="Z1336">
        <v>0</v>
      </c>
      <c r="AA1336">
        <v>0</v>
      </c>
      <c r="AB1336">
        <v>0</v>
      </c>
      <c r="AC1336">
        <v>0</v>
      </c>
      <c r="AD1336">
        <v>1</v>
      </c>
      <c r="AE1336">
        <v>0</v>
      </c>
      <c r="AF1336" t="s">
        <v>98</v>
      </c>
      <c r="AG1336">
        <v>0</v>
      </c>
      <c r="AH1336">
        <v>2</v>
      </c>
      <c r="AI1336">
        <v>448999495</v>
      </c>
      <c r="AJ1336">
        <v>1296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</row>
    <row r="1337" spans="1:44" x14ac:dyDescent="0.2">
      <c r="A1337">
        <f>ROW(Source!A720)</f>
        <v>720</v>
      </c>
      <c r="B1337">
        <v>448999513</v>
      </c>
      <c r="C1337">
        <v>448999487</v>
      </c>
      <c r="D1337">
        <v>277881757</v>
      </c>
      <c r="E1337">
        <v>1</v>
      </c>
      <c r="F1337">
        <v>1</v>
      </c>
      <c r="G1337">
        <v>1</v>
      </c>
      <c r="H1337">
        <v>3</v>
      </c>
      <c r="I1337" t="s">
        <v>1743</v>
      </c>
      <c r="J1337" t="s">
        <v>1744</v>
      </c>
      <c r="K1337" t="s">
        <v>1745</v>
      </c>
      <c r="L1337">
        <v>1348</v>
      </c>
      <c r="N1337">
        <v>1009</v>
      </c>
      <c r="O1337" t="s">
        <v>83</v>
      </c>
      <c r="P1337" t="s">
        <v>83</v>
      </c>
      <c r="Q1337">
        <v>1000</v>
      </c>
      <c r="X1337">
        <v>1E-4</v>
      </c>
      <c r="Y1337">
        <v>1050091.7</v>
      </c>
      <c r="Z1337">
        <v>0</v>
      </c>
      <c r="AA1337">
        <v>0</v>
      </c>
      <c r="AB1337">
        <v>0</v>
      </c>
      <c r="AC1337">
        <v>0</v>
      </c>
      <c r="AD1337">
        <v>1</v>
      </c>
      <c r="AE1337">
        <v>0</v>
      </c>
      <c r="AF1337" t="s">
        <v>98</v>
      </c>
      <c r="AG1337">
        <v>0</v>
      </c>
      <c r="AH1337">
        <v>2</v>
      </c>
      <c r="AI1337">
        <v>448999496</v>
      </c>
      <c r="AJ1337">
        <v>1297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</row>
    <row r="1338" spans="1:44" x14ac:dyDescent="0.2">
      <c r="A1338">
        <f>ROW(Source!A720)</f>
        <v>720</v>
      </c>
      <c r="B1338">
        <v>448999514</v>
      </c>
      <c r="C1338">
        <v>448999487</v>
      </c>
      <c r="D1338">
        <v>277881812</v>
      </c>
      <c r="E1338">
        <v>1</v>
      </c>
      <c r="F1338">
        <v>1</v>
      </c>
      <c r="G1338">
        <v>1</v>
      </c>
      <c r="H1338">
        <v>3</v>
      </c>
      <c r="I1338" t="s">
        <v>1661</v>
      </c>
      <c r="J1338" t="s">
        <v>1662</v>
      </c>
      <c r="K1338" t="s">
        <v>1663</v>
      </c>
      <c r="L1338">
        <v>1346</v>
      </c>
      <c r="N1338">
        <v>1009</v>
      </c>
      <c r="O1338" t="s">
        <v>441</v>
      </c>
      <c r="P1338" t="s">
        <v>441</v>
      </c>
      <c r="Q1338">
        <v>1</v>
      </c>
      <c r="X1338">
        <v>0.06</v>
      </c>
      <c r="Y1338">
        <v>899.56</v>
      </c>
      <c r="Z1338">
        <v>0</v>
      </c>
      <c r="AA1338">
        <v>0</v>
      </c>
      <c r="AB1338">
        <v>0</v>
      </c>
      <c r="AC1338">
        <v>0</v>
      </c>
      <c r="AD1338">
        <v>1</v>
      </c>
      <c r="AE1338">
        <v>0</v>
      </c>
      <c r="AF1338" t="s">
        <v>98</v>
      </c>
      <c r="AG1338">
        <v>0</v>
      </c>
      <c r="AH1338">
        <v>2</v>
      </c>
      <c r="AI1338">
        <v>448999497</v>
      </c>
      <c r="AJ1338">
        <v>1298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</row>
    <row r="1339" spans="1:44" x14ac:dyDescent="0.2">
      <c r="A1339">
        <f>ROW(Source!A720)</f>
        <v>720</v>
      </c>
      <c r="B1339">
        <v>448999515</v>
      </c>
      <c r="C1339">
        <v>448999487</v>
      </c>
      <c r="D1339">
        <v>277896103</v>
      </c>
      <c r="E1339">
        <v>1</v>
      </c>
      <c r="F1339">
        <v>1</v>
      </c>
      <c r="G1339">
        <v>1</v>
      </c>
      <c r="H1339">
        <v>3</v>
      </c>
      <c r="I1339" t="s">
        <v>1746</v>
      </c>
      <c r="J1339" t="s">
        <v>1747</v>
      </c>
      <c r="K1339" t="s">
        <v>1748</v>
      </c>
      <c r="L1339">
        <v>1348</v>
      </c>
      <c r="N1339">
        <v>1009</v>
      </c>
      <c r="O1339" t="s">
        <v>83</v>
      </c>
      <c r="P1339" t="s">
        <v>83</v>
      </c>
      <c r="Q1339">
        <v>1000</v>
      </c>
      <c r="X1339">
        <v>2.0000000000000002E-5</v>
      </c>
      <c r="Y1339">
        <v>47961.85</v>
      </c>
      <c r="Z1339">
        <v>0</v>
      </c>
      <c r="AA1339">
        <v>0</v>
      </c>
      <c r="AB1339">
        <v>0</v>
      </c>
      <c r="AC1339">
        <v>0</v>
      </c>
      <c r="AD1339">
        <v>1</v>
      </c>
      <c r="AE1339">
        <v>0</v>
      </c>
      <c r="AF1339" t="s">
        <v>98</v>
      </c>
      <c r="AG1339">
        <v>0</v>
      </c>
      <c r="AH1339">
        <v>2</v>
      </c>
      <c r="AI1339">
        <v>448999498</v>
      </c>
      <c r="AJ1339">
        <v>1299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</row>
    <row r="1340" spans="1:44" x14ac:dyDescent="0.2">
      <c r="A1340">
        <f>ROW(Source!A720)</f>
        <v>720</v>
      </c>
      <c r="B1340">
        <v>448999516</v>
      </c>
      <c r="C1340">
        <v>448999487</v>
      </c>
      <c r="D1340">
        <v>277896329</v>
      </c>
      <c r="E1340">
        <v>1</v>
      </c>
      <c r="F1340">
        <v>1</v>
      </c>
      <c r="G1340">
        <v>1</v>
      </c>
      <c r="H1340">
        <v>3</v>
      </c>
      <c r="I1340" t="s">
        <v>1701</v>
      </c>
      <c r="J1340" t="s">
        <v>1702</v>
      </c>
      <c r="K1340" t="s">
        <v>1703</v>
      </c>
      <c r="L1340">
        <v>1346</v>
      </c>
      <c r="N1340">
        <v>1009</v>
      </c>
      <c r="O1340" t="s">
        <v>441</v>
      </c>
      <c r="P1340" t="s">
        <v>441</v>
      </c>
      <c r="Q1340">
        <v>1</v>
      </c>
      <c r="X1340">
        <v>0.03</v>
      </c>
      <c r="Y1340">
        <v>157.44</v>
      </c>
      <c r="Z1340">
        <v>0</v>
      </c>
      <c r="AA1340">
        <v>0</v>
      </c>
      <c r="AB1340">
        <v>0</v>
      </c>
      <c r="AC1340">
        <v>0</v>
      </c>
      <c r="AD1340">
        <v>1</v>
      </c>
      <c r="AE1340">
        <v>0</v>
      </c>
      <c r="AF1340" t="s">
        <v>98</v>
      </c>
      <c r="AG1340">
        <v>0</v>
      </c>
      <c r="AH1340">
        <v>2</v>
      </c>
      <c r="AI1340">
        <v>448999499</v>
      </c>
      <c r="AJ1340">
        <v>1300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</row>
    <row r="1341" spans="1:44" x14ac:dyDescent="0.2">
      <c r="A1341">
        <f>ROW(Source!A720)</f>
        <v>720</v>
      </c>
      <c r="B1341">
        <v>448999517</v>
      </c>
      <c r="C1341">
        <v>448999487</v>
      </c>
      <c r="D1341">
        <v>277910729</v>
      </c>
      <c r="E1341">
        <v>1</v>
      </c>
      <c r="F1341">
        <v>1</v>
      </c>
      <c r="G1341">
        <v>1</v>
      </c>
      <c r="H1341">
        <v>3</v>
      </c>
      <c r="I1341" t="s">
        <v>1704</v>
      </c>
      <c r="J1341" t="s">
        <v>1705</v>
      </c>
      <c r="K1341" t="s">
        <v>1706</v>
      </c>
      <c r="L1341">
        <v>1425</v>
      </c>
      <c r="N1341">
        <v>1013</v>
      </c>
      <c r="O1341" t="s">
        <v>62</v>
      </c>
      <c r="P1341" t="s">
        <v>62</v>
      </c>
      <c r="Q1341">
        <v>1</v>
      </c>
      <c r="X1341">
        <v>0.1</v>
      </c>
      <c r="Y1341">
        <v>840.04</v>
      </c>
      <c r="Z1341">
        <v>0</v>
      </c>
      <c r="AA1341">
        <v>0</v>
      </c>
      <c r="AB1341">
        <v>0</v>
      </c>
      <c r="AC1341">
        <v>0</v>
      </c>
      <c r="AD1341">
        <v>1</v>
      </c>
      <c r="AE1341">
        <v>0</v>
      </c>
      <c r="AF1341" t="s">
        <v>98</v>
      </c>
      <c r="AG1341">
        <v>0</v>
      </c>
      <c r="AH1341">
        <v>2</v>
      </c>
      <c r="AI1341">
        <v>448999500</v>
      </c>
      <c r="AJ1341">
        <v>1301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</row>
    <row r="1342" spans="1:44" x14ac:dyDescent="0.2">
      <c r="A1342">
        <f>ROW(Source!A720)</f>
        <v>720</v>
      </c>
      <c r="B1342">
        <v>448999518</v>
      </c>
      <c r="C1342">
        <v>448999487</v>
      </c>
      <c r="D1342">
        <v>277922916</v>
      </c>
      <c r="E1342">
        <v>1</v>
      </c>
      <c r="F1342">
        <v>1</v>
      </c>
      <c r="G1342">
        <v>1</v>
      </c>
      <c r="H1342">
        <v>3</v>
      </c>
      <c r="I1342" t="s">
        <v>1749</v>
      </c>
      <c r="J1342" t="s">
        <v>1750</v>
      </c>
      <c r="K1342" t="s">
        <v>1751</v>
      </c>
      <c r="L1342">
        <v>1346</v>
      </c>
      <c r="N1342">
        <v>1009</v>
      </c>
      <c r="O1342" t="s">
        <v>441</v>
      </c>
      <c r="P1342" t="s">
        <v>441</v>
      </c>
      <c r="Q1342">
        <v>1</v>
      </c>
      <c r="X1342">
        <v>0.02</v>
      </c>
      <c r="Y1342">
        <v>232.2</v>
      </c>
      <c r="Z1342">
        <v>0</v>
      </c>
      <c r="AA1342">
        <v>0</v>
      </c>
      <c r="AB1342">
        <v>0</v>
      </c>
      <c r="AC1342">
        <v>0</v>
      </c>
      <c r="AD1342">
        <v>1</v>
      </c>
      <c r="AE1342">
        <v>0</v>
      </c>
      <c r="AF1342" t="s">
        <v>98</v>
      </c>
      <c r="AG1342">
        <v>0</v>
      </c>
      <c r="AH1342">
        <v>2</v>
      </c>
      <c r="AI1342">
        <v>448999501</v>
      </c>
      <c r="AJ1342">
        <v>1302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</row>
    <row r="1343" spans="1:44" x14ac:dyDescent="0.2">
      <c r="A1343">
        <f>ROW(Source!A720)</f>
        <v>720</v>
      </c>
      <c r="B1343">
        <v>448999519</v>
      </c>
      <c r="C1343">
        <v>448999487</v>
      </c>
      <c r="D1343">
        <v>277933475</v>
      </c>
      <c r="E1343">
        <v>1</v>
      </c>
      <c r="F1343">
        <v>1</v>
      </c>
      <c r="G1343">
        <v>1</v>
      </c>
      <c r="H1343">
        <v>3</v>
      </c>
      <c r="I1343" t="s">
        <v>1707</v>
      </c>
      <c r="J1343" t="s">
        <v>1708</v>
      </c>
      <c r="K1343" t="s">
        <v>1709</v>
      </c>
      <c r="L1343">
        <v>1346</v>
      </c>
      <c r="N1343">
        <v>1009</v>
      </c>
      <c r="O1343" t="s">
        <v>441</v>
      </c>
      <c r="P1343" t="s">
        <v>441</v>
      </c>
      <c r="Q1343">
        <v>1</v>
      </c>
      <c r="X1343">
        <v>0.08</v>
      </c>
      <c r="Y1343">
        <v>189.97</v>
      </c>
      <c r="Z1343">
        <v>0</v>
      </c>
      <c r="AA1343">
        <v>0</v>
      </c>
      <c r="AB1343">
        <v>0</v>
      </c>
      <c r="AC1343">
        <v>0</v>
      </c>
      <c r="AD1343">
        <v>1</v>
      </c>
      <c r="AE1343">
        <v>0</v>
      </c>
      <c r="AF1343" t="s">
        <v>98</v>
      </c>
      <c r="AG1343">
        <v>0</v>
      </c>
      <c r="AH1343">
        <v>2</v>
      </c>
      <c r="AI1343">
        <v>448999502</v>
      </c>
      <c r="AJ1343">
        <v>1303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</row>
    <row r="1344" spans="1:44" x14ac:dyDescent="0.2">
      <c r="A1344">
        <f>ROW(Source!A720)</f>
        <v>720</v>
      </c>
      <c r="B1344">
        <v>448999520</v>
      </c>
      <c r="C1344">
        <v>448999487</v>
      </c>
      <c r="D1344">
        <v>277566433</v>
      </c>
      <c r="E1344">
        <v>109</v>
      </c>
      <c r="F1344">
        <v>1</v>
      </c>
      <c r="G1344">
        <v>1</v>
      </c>
      <c r="H1344">
        <v>3</v>
      </c>
      <c r="I1344" t="s">
        <v>633</v>
      </c>
      <c r="J1344" t="s">
        <v>3</v>
      </c>
      <c r="K1344" t="s">
        <v>634</v>
      </c>
      <c r="L1344">
        <v>3277935</v>
      </c>
      <c r="N1344">
        <v>1013</v>
      </c>
      <c r="O1344" t="s">
        <v>635</v>
      </c>
      <c r="P1344" t="s">
        <v>635</v>
      </c>
      <c r="Q1344">
        <v>1</v>
      </c>
      <c r="X1344">
        <v>2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 t="s">
        <v>98</v>
      </c>
      <c r="AG1344">
        <v>0</v>
      </c>
      <c r="AH1344">
        <v>2</v>
      </c>
      <c r="AI1344">
        <v>448999503</v>
      </c>
      <c r="AJ1344">
        <v>1304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</row>
    <row r="1345" spans="1:44" x14ac:dyDescent="0.2">
      <c r="A1345">
        <f>ROW(Source!A720)</f>
        <v>720</v>
      </c>
      <c r="B1345">
        <v>448999521</v>
      </c>
      <c r="C1345">
        <v>448999487</v>
      </c>
      <c r="D1345">
        <v>277566436</v>
      </c>
      <c r="E1345">
        <v>109</v>
      </c>
      <c r="F1345">
        <v>1</v>
      </c>
      <c r="G1345">
        <v>1</v>
      </c>
      <c r="H1345">
        <v>3</v>
      </c>
      <c r="I1345" t="s">
        <v>725</v>
      </c>
      <c r="J1345" t="s">
        <v>3</v>
      </c>
      <c r="K1345" t="s">
        <v>726</v>
      </c>
      <c r="L1345">
        <v>1348</v>
      </c>
      <c r="N1345">
        <v>1009</v>
      </c>
      <c r="O1345" t="s">
        <v>83</v>
      </c>
      <c r="P1345" t="s">
        <v>83</v>
      </c>
      <c r="Q1345">
        <v>1000</v>
      </c>
      <c r="X1345">
        <v>1E-3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 t="s">
        <v>98</v>
      </c>
      <c r="AG1345">
        <v>0</v>
      </c>
      <c r="AH1345">
        <v>2</v>
      </c>
      <c r="AI1345">
        <v>448999504</v>
      </c>
      <c r="AJ1345">
        <v>1305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</row>
    <row r="1346" spans="1:44" x14ac:dyDescent="0.2">
      <c r="A1346">
        <f>ROW(Source!A723)</f>
        <v>723</v>
      </c>
      <c r="B1346">
        <v>448999542</v>
      </c>
      <c r="C1346">
        <v>448999524</v>
      </c>
      <c r="D1346">
        <v>277560343</v>
      </c>
      <c r="E1346">
        <v>109</v>
      </c>
      <c r="F1346">
        <v>1</v>
      </c>
      <c r="G1346">
        <v>1</v>
      </c>
      <c r="H1346">
        <v>1</v>
      </c>
      <c r="I1346" t="s">
        <v>1433</v>
      </c>
      <c r="J1346" t="s">
        <v>3</v>
      </c>
      <c r="K1346" t="s">
        <v>1434</v>
      </c>
      <c r="L1346">
        <v>1191</v>
      </c>
      <c r="N1346">
        <v>1013</v>
      </c>
      <c r="O1346" t="s">
        <v>1203</v>
      </c>
      <c r="P1346" t="s">
        <v>1203</v>
      </c>
      <c r="Q1346">
        <v>1</v>
      </c>
      <c r="X1346">
        <v>9.3000000000000007</v>
      </c>
      <c r="Y1346">
        <v>0</v>
      </c>
      <c r="Z1346">
        <v>0</v>
      </c>
      <c r="AA1346">
        <v>0</v>
      </c>
      <c r="AB1346">
        <v>563.72</v>
      </c>
      <c r="AC1346">
        <v>0</v>
      </c>
      <c r="AD1346">
        <v>1</v>
      </c>
      <c r="AE1346">
        <v>1</v>
      </c>
      <c r="AF1346" t="s">
        <v>3</v>
      </c>
      <c r="AG1346">
        <v>9.3000000000000007</v>
      </c>
      <c r="AH1346">
        <v>2</v>
      </c>
      <c r="AI1346">
        <v>448999525</v>
      </c>
      <c r="AJ1346">
        <v>1306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</row>
    <row r="1347" spans="1:44" x14ac:dyDescent="0.2">
      <c r="A1347">
        <f>ROW(Source!A723)</f>
        <v>723</v>
      </c>
      <c r="B1347">
        <v>448999543</v>
      </c>
      <c r="C1347">
        <v>448999524</v>
      </c>
      <c r="D1347">
        <v>277560491</v>
      </c>
      <c r="E1347">
        <v>109</v>
      </c>
      <c r="F1347">
        <v>1</v>
      </c>
      <c r="G1347">
        <v>1</v>
      </c>
      <c r="H1347">
        <v>1</v>
      </c>
      <c r="I1347" t="s">
        <v>1204</v>
      </c>
      <c r="J1347" t="s">
        <v>3</v>
      </c>
      <c r="K1347" t="s">
        <v>1205</v>
      </c>
      <c r="L1347">
        <v>1191</v>
      </c>
      <c r="N1347">
        <v>1013</v>
      </c>
      <c r="O1347" t="s">
        <v>1203</v>
      </c>
      <c r="P1347" t="s">
        <v>1203</v>
      </c>
      <c r="Q1347">
        <v>1</v>
      </c>
      <c r="X1347">
        <v>0.4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1</v>
      </c>
      <c r="AE1347">
        <v>2</v>
      </c>
      <c r="AF1347" t="s">
        <v>3</v>
      </c>
      <c r="AG1347">
        <v>0.4</v>
      </c>
      <c r="AH1347">
        <v>2</v>
      </c>
      <c r="AI1347">
        <v>448999526</v>
      </c>
      <c r="AJ1347">
        <v>1307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</row>
    <row r="1348" spans="1:44" x14ac:dyDescent="0.2">
      <c r="A1348">
        <f>ROW(Source!A723)</f>
        <v>723</v>
      </c>
      <c r="B1348">
        <v>448999544</v>
      </c>
      <c r="C1348">
        <v>448999524</v>
      </c>
      <c r="D1348">
        <v>277944840</v>
      </c>
      <c r="E1348">
        <v>1</v>
      </c>
      <c r="F1348">
        <v>1</v>
      </c>
      <c r="G1348">
        <v>1</v>
      </c>
      <c r="H1348">
        <v>2</v>
      </c>
      <c r="I1348" t="s">
        <v>1364</v>
      </c>
      <c r="J1348" t="s">
        <v>1365</v>
      </c>
      <c r="K1348" t="s">
        <v>1366</v>
      </c>
      <c r="L1348">
        <v>1368</v>
      </c>
      <c r="N1348">
        <v>1011</v>
      </c>
      <c r="O1348" t="s">
        <v>1100</v>
      </c>
      <c r="P1348" t="s">
        <v>1100</v>
      </c>
      <c r="Q1348">
        <v>1</v>
      </c>
      <c r="X1348">
        <v>0.4</v>
      </c>
      <c r="Y1348">
        <v>0</v>
      </c>
      <c r="Z1348">
        <v>1558.39</v>
      </c>
      <c r="AA1348">
        <v>563.72</v>
      </c>
      <c r="AB1348">
        <v>0</v>
      </c>
      <c r="AC1348">
        <v>0</v>
      </c>
      <c r="AD1348">
        <v>1</v>
      </c>
      <c r="AE1348">
        <v>0</v>
      </c>
      <c r="AF1348" t="s">
        <v>3</v>
      </c>
      <c r="AG1348">
        <v>0.4</v>
      </c>
      <c r="AH1348">
        <v>2</v>
      </c>
      <c r="AI1348">
        <v>448999527</v>
      </c>
      <c r="AJ1348">
        <v>1308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</row>
    <row r="1349" spans="1:44" x14ac:dyDescent="0.2">
      <c r="A1349">
        <f>ROW(Source!A723)</f>
        <v>723</v>
      </c>
      <c r="B1349">
        <v>448999545</v>
      </c>
      <c r="C1349">
        <v>448999524</v>
      </c>
      <c r="D1349">
        <v>277862733</v>
      </c>
      <c r="E1349">
        <v>1</v>
      </c>
      <c r="F1349">
        <v>1</v>
      </c>
      <c r="G1349">
        <v>1</v>
      </c>
      <c r="H1349">
        <v>3</v>
      </c>
      <c r="I1349" t="s">
        <v>1713</v>
      </c>
      <c r="J1349" t="s">
        <v>1714</v>
      </c>
      <c r="K1349" t="s">
        <v>1715</v>
      </c>
      <c r="L1349">
        <v>1346</v>
      </c>
      <c r="N1349">
        <v>1009</v>
      </c>
      <c r="O1349" t="s">
        <v>441</v>
      </c>
      <c r="P1349" t="s">
        <v>441</v>
      </c>
      <c r="Q1349">
        <v>1</v>
      </c>
      <c r="X1349">
        <v>0.01</v>
      </c>
      <c r="Y1349">
        <v>284.14999999999998</v>
      </c>
      <c r="Z1349">
        <v>0</v>
      </c>
      <c r="AA1349">
        <v>0</v>
      </c>
      <c r="AB1349">
        <v>0</v>
      </c>
      <c r="AC1349">
        <v>0</v>
      </c>
      <c r="AD1349">
        <v>1</v>
      </c>
      <c r="AE1349">
        <v>0</v>
      </c>
      <c r="AF1349" t="s">
        <v>135</v>
      </c>
      <c r="AG1349">
        <v>0</v>
      </c>
      <c r="AH1349">
        <v>2</v>
      </c>
      <c r="AI1349">
        <v>448999528</v>
      </c>
      <c r="AJ1349">
        <v>1309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</row>
    <row r="1350" spans="1:44" x14ac:dyDescent="0.2">
      <c r="A1350">
        <f>ROW(Source!A723)</f>
        <v>723</v>
      </c>
      <c r="B1350">
        <v>448999546</v>
      </c>
      <c r="C1350">
        <v>448999524</v>
      </c>
      <c r="D1350">
        <v>277865759</v>
      </c>
      <c r="E1350">
        <v>1</v>
      </c>
      <c r="F1350">
        <v>1</v>
      </c>
      <c r="G1350">
        <v>1</v>
      </c>
      <c r="H1350">
        <v>3</v>
      </c>
      <c r="I1350" t="s">
        <v>1683</v>
      </c>
      <c r="J1350" t="s">
        <v>1684</v>
      </c>
      <c r="K1350" t="s">
        <v>1685</v>
      </c>
      <c r="L1350">
        <v>1301</v>
      </c>
      <c r="N1350">
        <v>1003</v>
      </c>
      <c r="O1350" t="s">
        <v>211</v>
      </c>
      <c r="P1350" t="s">
        <v>211</v>
      </c>
      <c r="Q1350">
        <v>1</v>
      </c>
      <c r="X1350">
        <v>4.21</v>
      </c>
      <c r="Y1350">
        <v>2.27</v>
      </c>
      <c r="Z1350">
        <v>0</v>
      </c>
      <c r="AA1350">
        <v>0</v>
      </c>
      <c r="AB1350">
        <v>0</v>
      </c>
      <c r="AC1350">
        <v>0</v>
      </c>
      <c r="AD1350">
        <v>1</v>
      </c>
      <c r="AE1350">
        <v>0</v>
      </c>
      <c r="AF1350" t="s">
        <v>135</v>
      </c>
      <c r="AG1350">
        <v>0</v>
      </c>
      <c r="AH1350">
        <v>2</v>
      </c>
      <c r="AI1350">
        <v>448999529</v>
      </c>
      <c r="AJ1350">
        <v>1310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</row>
    <row r="1351" spans="1:44" x14ac:dyDescent="0.2">
      <c r="A1351">
        <f>ROW(Source!A723)</f>
        <v>723</v>
      </c>
      <c r="B1351">
        <v>448999547</v>
      </c>
      <c r="C1351">
        <v>448999524</v>
      </c>
      <c r="D1351">
        <v>277867733</v>
      </c>
      <c r="E1351">
        <v>1</v>
      </c>
      <c r="F1351">
        <v>1</v>
      </c>
      <c r="G1351">
        <v>1</v>
      </c>
      <c r="H1351">
        <v>3</v>
      </c>
      <c r="I1351" t="s">
        <v>1241</v>
      </c>
      <c r="J1351" t="s">
        <v>1242</v>
      </c>
      <c r="K1351" t="s">
        <v>1243</v>
      </c>
      <c r="L1351">
        <v>1346</v>
      </c>
      <c r="N1351">
        <v>1009</v>
      </c>
      <c r="O1351" t="s">
        <v>441</v>
      </c>
      <c r="P1351" t="s">
        <v>441</v>
      </c>
      <c r="Q1351">
        <v>1</v>
      </c>
      <c r="X1351">
        <v>0.3</v>
      </c>
      <c r="Y1351">
        <v>174.93</v>
      </c>
      <c r="Z1351">
        <v>0</v>
      </c>
      <c r="AA1351">
        <v>0</v>
      </c>
      <c r="AB1351">
        <v>0</v>
      </c>
      <c r="AC1351">
        <v>0</v>
      </c>
      <c r="AD1351">
        <v>1</v>
      </c>
      <c r="AE1351">
        <v>0</v>
      </c>
      <c r="AF1351" t="s">
        <v>135</v>
      </c>
      <c r="AG1351">
        <v>0</v>
      </c>
      <c r="AH1351">
        <v>2</v>
      </c>
      <c r="AI1351">
        <v>448999530</v>
      </c>
      <c r="AJ1351">
        <v>1311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</row>
    <row r="1352" spans="1:44" x14ac:dyDescent="0.2">
      <c r="A1352">
        <f>ROW(Source!A723)</f>
        <v>723</v>
      </c>
      <c r="B1352">
        <v>448999548</v>
      </c>
      <c r="C1352">
        <v>448999524</v>
      </c>
      <c r="D1352">
        <v>277867849</v>
      </c>
      <c r="E1352">
        <v>1</v>
      </c>
      <c r="F1352">
        <v>1</v>
      </c>
      <c r="G1352">
        <v>1</v>
      </c>
      <c r="H1352">
        <v>3</v>
      </c>
      <c r="I1352" t="s">
        <v>1740</v>
      </c>
      <c r="J1352" t="s">
        <v>1741</v>
      </c>
      <c r="K1352" t="s">
        <v>1742</v>
      </c>
      <c r="L1352">
        <v>1425</v>
      </c>
      <c r="N1352">
        <v>1013</v>
      </c>
      <c r="O1352" t="s">
        <v>62</v>
      </c>
      <c r="P1352" t="s">
        <v>62</v>
      </c>
      <c r="Q1352">
        <v>1</v>
      </c>
      <c r="X1352">
        <v>0.1</v>
      </c>
      <c r="Y1352">
        <v>978.09</v>
      </c>
      <c r="Z1352">
        <v>0</v>
      </c>
      <c r="AA1352">
        <v>0</v>
      </c>
      <c r="AB1352">
        <v>0</v>
      </c>
      <c r="AC1352">
        <v>0</v>
      </c>
      <c r="AD1352">
        <v>1</v>
      </c>
      <c r="AE1352">
        <v>0</v>
      </c>
      <c r="AF1352" t="s">
        <v>135</v>
      </c>
      <c r="AG1352">
        <v>0</v>
      </c>
      <c r="AH1352">
        <v>2</v>
      </c>
      <c r="AI1352">
        <v>448999531</v>
      </c>
      <c r="AJ1352">
        <v>1312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</row>
    <row r="1353" spans="1:44" x14ac:dyDescent="0.2">
      <c r="A1353">
        <f>ROW(Source!A723)</f>
        <v>723</v>
      </c>
      <c r="B1353">
        <v>448999549</v>
      </c>
      <c r="C1353">
        <v>448999524</v>
      </c>
      <c r="D1353">
        <v>277870628</v>
      </c>
      <c r="E1353">
        <v>1</v>
      </c>
      <c r="F1353">
        <v>1</v>
      </c>
      <c r="G1353">
        <v>1</v>
      </c>
      <c r="H1353">
        <v>3</v>
      </c>
      <c r="I1353" t="s">
        <v>1646</v>
      </c>
      <c r="J1353" t="s">
        <v>1647</v>
      </c>
      <c r="K1353" t="s">
        <v>1648</v>
      </c>
      <c r="L1353">
        <v>1348</v>
      </c>
      <c r="N1353">
        <v>1009</v>
      </c>
      <c r="O1353" t="s">
        <v>83</v>
      </c>
      <c r="P1353" t="s">
        <v>83</v>
      </c>
      <c r="Q1353">
        <v>1000</v>
      </c>
      <c r="X1353">
        <v>2.9999999999999997E-4</v>
      </c>
      <c r="Y1353">
        <v>4338.2700000000004</v>
      </c>
      <c r="Z1353">
        <v>0</v>
      </c>
      <c r="AA1353">
        <v>0</v>
      </c>
      <c r="AB1353">
        <v>0</v>
      </c>
      <c r="AC1353">
        <v>0</v>
      </c>
      <c r="AD1353">
        <v>1</v>
      </c>
      <c r="AE1353">
        <v>0</v>
      </c>
      <c r="AF1353" t="s">
        <v>135</v>
      </c>
      <c r="AG1353">
        <v>0</v>
      </c>
      <c r="AH1353">
        <v>2</v>
      </c>
      <c r="AI1353">
        <v>448999532</v>
      </c>
      <c r="AJ1353">
        <v>1313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</row>
    <row r="1354" spans="1:44" x14ac:dyDescent="0.2">
      <c r="A1354">
        <f>ROW(Source!A723)</f>
        <v>723</v>
      </c>
      <c r="B1354">
        <v>448999550</v>
      </c>
      <c r="C1354">
        <v>448999524</v>
      </c>
      <c r="D1354">
        <v>277881757</v>
      </c>
      <c r="E1354">
        <v>1</v>
      </c>
      <c r="F1354">
        <v>1</v>
      </c>
      <c r="G1354">
        <v>1</v>
      </c>
      <c r="H1354">
        <v>3</v>
      </c>
      <c r="I1354" t="s">
        <v>1743</v>
      </c>
      <c r="J1354" t="s">
        <v>1744</v>
      </c>
      <c r="K1354" t="s">
        <v>1745</v>
      </c>
      <c r="L1354">
        <v>1348</v>
      </c>
      <c r="N1354">
        <v>1009</v>
      </c>
      <c r="O1354" t="s">
        <v>83</v>
      </c>
      <c r="P1354" t="s">
        <v>83</v>
      </c>
      <c r="Q1354">
        <v>1000</v>
      </c>
      <c r="X1354">
        <v>1E-4</v>
      </c>
      <c r="Y1354">
        <v>1050091.7</v>
      </c>
      <c r="Z1354">
        <v>0</v>
      </c>
      <c r="AA1354">
        <v>0</v>
      </c>
      <c r="AB1354">
        <v>0</v>
      </c>
      <c r="AC1354">
        <v>0</v>
      </c>
      <c r="AD1354">
        <v>1</v>
      </c>
      <c r="AE1354">
        <v>0</v>
      </c>
      <c r="AF1354" t="s">
        <v>135</v>
      </c>
      <c r="AG1354">
        <v>0</v>
      </c>
      <c r="AH1354">
        <v>2</v>
      </c>
      <c r="AI1354">
        <v>448999533</v>
      </c>
      <c r="AJ1354">
        <v>1314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</row>
    <row r="1355" spans="1:44" x14ac:dyDescent="0.2">
      <c r="A1355">
        <f>ROW(Source!A723)</f>
        <v>723</v>
      </c>
      <c r="B1355">
        <v>448999551</v>
      </c>
      <c r="C1355">
        <v>448999524</v>
      </c>
      <c r="D1355">
        <v>277881812</v>
      </c>
      <c r="E1355">
        <v>1</v>
      </c>
      <c r="F1355">
        <v>1</v>
      </c>
      <c r="G1355">
        <v>1</v>
      </c>
      <c r="H1355">
        <v>3</v>
      </c>
      <c r="I1355" t="s">
        <v>1661</v>
      </c>
      <c r="J1355" t="s">
        <v>1662</v>
      </c>
      <c r="K1355" t="s">
        <v>1663</v>
      </c>
      <c r="L1355">
        <v>1346</v>
      </c>
      <c r="N1355">
        <v>1009</v>
      </c>
      <c r="O1355" t="s">
        <v>441</v>
      </c>
      <c r="P1355" t="s">
        <v>441</v>
      </c>
      <c r="Q1355">
        <v>1</v>
      </c>
      <c r="X1355">
        <v>0.06</v>
      </c>
      <c r="Y1355">
        <v>899.56</v>
      </c>
      <c r="Z1355">
        <v>0</v>
      </c>
      <c r="AA1355">
        <v>0</v>
      </c>
      <c r="AB1355">
        <v>0</v>
      </c>
      <c r="AC1355">
        <v>0</v>
      </c>
      <c r="AD1355">
        <v>1</v>
      </c>
      <c r="AE1355">
        <v>0</v>
      </c>
      <c r="AF1355" t="s">
        <v>135</v>
      </c>
      <c r="AG1355">
        <v>0</v>
      </c>
      <c r="AH1355">
        <v>2</v>
      </c>
      <c r="AI1355">
        <v>448999534</v>
      </c>
      <c r="AJ1355">
        <v>1315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</row>
    <row r="1356" spans="1:44" x14ac:dyDescent="0.2">
      <c r="A1356">
        <f>ROW(Source!A723)</f>
        <v>723</v>
      </c>
      <c r="B1356">
        <v>448999552</v>
      </c>
      <c r="C1356">
        <v>448999524</v>
      </c>
      <c r="D1356">
        <v>277896103</v>
      </c>
      <c r="E1356">
        <v>1</v>
      </c>
      <c r="F1356">
        <v>1</v>
      </c>
      <c r="G1356">
        <v>1</v>
      </c>
      <c r="H1356">
        <v>3</v>
      </c>
      <c r="I1356" t="s">
        <v>1746</v>
      </c>
      <c r="J1356" t="s">
        <v>1747</v>
      </c>
      <c r="K1356" t="s">
        <v>1748</v>
      </c>
      <c r="L1356">
        <v>1348</v>
      </c>
      <c r="N1356">
        <v>1009</v>
      </c>
      <c r="O1356" t="s">
        <v>83</v>
      </c>
      <c r="P1356" t="s">
        <v>83</v>
      </c>
      <c r="Q1356">
        <v>1000</v>
      </c>
      <c r="X1356">
        <v>2.0000000000000002E-5</v>
      </c>
      <c r="Y1356">
        <v>47961.85</v>
      </c>
      <c r="Z1356">
        <v>0</v>
      </c>
      <c r="AA1356">
        <v>0</v>
      </c>
      <c r="AB1356">
        <v>0</v>
      </c>
      <c r="AC1356">
        <v>0</v>
      </c>
      <c r="AD1356">
        <v>1</v>
      </c>
      <c r="AE1356">
        <v>0</v>
      </c>
      <c r="AF1356" t="s">
        <v>135</v>
      </c>
      <c r="AG1356">
        <v>0</v>
      </c>
      <c r="AH1356">
        <v>2</v>
      </c>
      <c r="AI1356">
        <v>448999535</v>
      </c>
      <c r="AJ1356">
        <v>1316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</row>
    <row r="1357" spans="1:44" x14ac:dyDescent="0.2">
      <c r="A1357">
        <f>ROW(Source!A723)</f>
        <v>723</v>
      </c>
      <c r="B1357">
        <v>448999553</v>
      </c>
      <c r="C1357">
        <v>448999524</v>
      </c>
      <c r="D1357">
        <v>277896329</v>
      </c>
      <c r="E1357">
        <v>1</v>
      </c>
      <c r="F1357">
        <v>1</v>
      </c>
      <c r="G1357">
        <v>1</v>
      </c>
      <c r="H1357">
        <v>3</v>
      </c>
      <c r="I1357" t="s">
        <v>1701</v>
      </c>
      <c r="J1357" t="s">
        <v>1702</v>
      </c>
      <c r="K1357" t="s">
        <v>1703</v>
      </c>
      <c r="L1357">
        <v>1346</v>
      </c>
      <c r="N1357">
        <v>1009</v>
      </c>
      <c r="O1357" t="s">
        <v>441</v>
      </c>
      <c r="P1357" t="s">
        <v>441</v>
      </c>
      <c r="Q1357">
        <v>1</v>
      </c>
      <c r="X1357">
        <v>0.03</v>
      </c>
      <c r="Y1357">
        <v>157.44</v>
      </c>
      <c r="Z1357">
        <v>0</v>
      </c>
      <c r="AA1357">
        <v>0</v>
      </c>
      <c r="AB1357">
        <v>0</v>
      </c>
      <c r="AC1357">
        <v>0</v>
      </c>
      <c r="AD1357">
        <v>1</v>
      </c>
      <c r="AE1357">
        <v>0</v>
      </c>
      <c r="AF1357" t="s">
        <v>135</v>
      </c>
      <c r="AG1357">
        <v>0</v>
      </c>
      <c r="AH1357">
        <v>2</v>
      </c>
      <c r="AI1357">
        <v>448999536</v>
      </c>
      <c r="AJ1357">
        <v>1317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</row>
    <row r="1358" spans="1:44" x14ac:dyDescent="0.2">
      <c r="A1358">
        <f>ROW(Source!A723)</f>
        <v>723</v>
      </c>
      <c r="B1358">
        <v>448999554</v>
      </c>
      <c r="C1358">
        <v>448999524</v>
      </c>
      <c r="D1358">
        <v>277910729</v>
      </c>
      <c r="E1358">
        <v>1</v>
      </c>
      <c r="F1358">
        <v>1</v>
      </c>
      <c r="G1358">
        <v>1</v>
      </c>
      <c r="H1358">
        <v>3</v>
      </c>
      <c r="I1358" t="s">
        <v>1704</v>
      </c>
      <c r="J1358" t="s">
        <v>1705</v>
      </c>
      <c r="K1358" t="s">
        <v>1706</v>
      </c>
      <c r="L1358">
        <v>1425</v>
      </c>
      <c r="N1358">
        <v>1013</v>
      </c>
      <c r="O1358" t="s">
        <v>62</v>
      </c>
      <c r="P1358" t="s">
        <v>62</v>
      </c>
      <c r="Q1358">
        <v>1</v>
      </c>
      <c r="X1358">
        <v>0.1</v>
      </c>
      <c r="Y1358">
        <v>840.04</v>
      </c>
      <c r="Z1358">
        <v>0</v>
      </c>
      <c r="AA1358">
        <v>0</v>
      </c>
      <c r="AB1358">
        <v>0</v>
      </c>
      <c r="AC1358">
        <v>0</v>
      </c>
      <c r="AD1358">
        <v>1</v>
      </c>
      <c r="AE1358">
        <v>0</v>
      </c>
      <c r="AF1358" t="s">
        <v>135</v>
      </c>
      <c r="AG1358">
        <v>0</v>
      </c>
      <c r="AH1358">
        <v>2</v>
      </c>
      <c r="AI1358">
        <v>448999537</v>
      </c>
      <c r="AJ1358">
        <v>1318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</row>
    <row r="1359" spans="1:44" x14ac:dyDescent="0.2">
      <c r="A1359">
        <f>ROW(Source!A723)</f>
        <v>723</v>
      </c>
      <c r="B1359">
        <v>448999555</v>
      </c>
      <c r="C1359">
        <v>448999524</v>
      </c>
      <c r="D1359">
        <v>277922916</v>
      </c>
      <c r="E1359">
        <v>1</v>
      </c>
      <c r="F1359">
        <v>1</v>
      </c>
      <c r="G1359">
        <v>1</v>
      </c>
      <c r="H1359">
        <v>3</v>
      </c>
      <c r="I1359" t="s">
        <v>1749</v>
      </c>
      <c r="J1359" t="s">
        <v>1750</v>
      </c>
      <c r="K1359" t="s">
        <v>1751</v>
      </c>
      <c r="L1359">
        <v>1346</v>
      </c>
      <c r="N1359">
        <v>1009</v>
      </c>
      <c r="O1359" t="s">
        <v>441</v>
      </c>
      <c r="P1359" t="s">
        <v>441</v>
      </c>
      <c r="Q1359">
        <v>1</v>
      </c>
      <c r="X1359">
        <v>0.02</v>
      </c>
      <c r="Y1359">
        <v>232.2</v>
      </c>
      <c r="Z1359">
        <v>0</v>
      </c>
      <c r="AA1359">
        <v>0</v>
      </c>
      <c r="AB1359">
        <v>0</v>
      </c>
      <c r="AC1359">
        <v>0</v>
      </c>
      <c r="AD1359">
        <v>1</v>
      </c>
      <c r="AE1359">
        <v>0</v>
      </c>
      <c r="AF1359" t="s">
        <v>135</v>
      </c>
      <c r="AG1359">
        <v>0</v>
      </c>
      <c r="AH1359">
        <v>2</v>
      </c>
      <c r="AI1359">
        <v>448999538</v>
      </c>
      <c r="AJ1359">
        <v>1319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</row>
    <row r="1360" spans="1:44" x14ac:dyDescent="0.2">
      <c r="A1360">
        <f>ROW(Source!A723)</f>
        <v>723</v>
      </c>
      <c r="B1360">
        <v>448999556</v>
      </c>
      <c r="C1360">
        <v>448999524</v>
      </c>
      <c r="D1360">
        <v>277933475</v>
      </c>
      <c r="E1360">
        <v>1</v>
      </c>
      <c r="F1360">
        <v>1</v>
      </c>
      <c r="G1360">
        <v>1</v>
      </c>
      <c r="H1360">
        <v>3</v>
      </c>
      <c r="I1360" t="s">
        <v>1707</v>
      </c>
      <c r="J1360" t="s">
        <v>1708</v>
      </c>
      <c r="K1360" t="s">
        <v>1709</v>
      </c>
      <c r="L1360">
        <v>1346</v>
      </c>
      <c r="N1360">
        <v>1009</v>
      </c>
      <c r="O1360" t="s">
        <v>441</v>
      </c>
      <c r="P1360" t="s">
        <v>441</v>
      </c>
      <c r="Q1360">
        <v>1</v>
      </c>
      <c r="X1360">
        <v>0.08</v>
      </c>
      <c r="Y1360">
        <v>189.97</v>
      </c>
      <c r="Z1360">
        <v>0</v>
      </c>
      <c r="AA1360">
        <v>0</v>
      </c>
      <c r="AB1360">
        <v>0</v>
      </c>
      <c r="AC1360">
        <v>0</v>
      </c>
      <c r="AD1360">
        <v>1</v>
      </c>
      <c r="AE1360">
        <v>0</v>
      </c>
      <c r="AF1360" t="s">
        <v>135</v>
      </c>
      <c r="AG1360">
        <v>0</v>
      </c>
      <c r="AH1360">
        <v>2</v>
      </c>
      <c r="AI1360">
        <v>448999539</v>
      </c>
      <c r="AJ1360">
        <v>1320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</row>
    <row r="1361" spans="1:44" x14ac:dyDescent="0.2">
      <c r="A1361">
        <f>ROW(Source!A723)</f>
        <v>723</v>
      </c>
      <c r="B1361">
        <v>448999557</v>
      </c>
      <c r="C1361">
        <v>448999524</v>
      </c>
      <c r="D1361">
        <v>277566433</v>
      </c>
      <c r="E1361">
        <v>109</v>
      </c>
      <c r="F1361">
        <v>1</v>
      </c>
      <c r="G1361">
        <v>1</v>
      </c>
      <c r="H1361">
        <v>3</v>
      </c>
      <c r="I1361" t="s">
        <v>633</v>
      </c>
      <c r="J1361" t="s">
        <v>3</v>
      </c>
      <c r="K1361" t="s">
        <v>634</v>
      </c>
      <c r="L1361">
        <v>3277935</v>
      </c>
      <c r="N1361">
        <v>1013</v>
      </c>
      <c r="O1361" t="s">
        <v>635</v>
      </c>
      <c r="P1361" t="s">
        <v>635</v>
      </c>
      <c r="Q1361">
        <v>1</v>
      </c>
      <c r="X1361">
        <v>2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 t="s">
        <v>135</v>
      </c>
      <c r="AG1361">
        <v>0</v>
      </c>
      <c r="AH1361">
        <v>2</v>
      </c>
      <c r="AI1361">
        <v>448999540</v>
      </c>
      <c r="AJ1361">
        <v>1321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</row>
    <row r="1362" spans="1:44" x14ac:dyDescent="0.2">
      <c r="A1362">
        <f>ROW(Source!A723)</f>
        <v>723</v>
      </c>
      <c r="B1362">
        <v>448999558</v>
      </c>
      <c r="C1362">
        <v>448999524</v>
      </c>
      <c r="D1362">
        <v>277566436</v>
      </c>
      <c r="E1362">
        <v>109</v>
      </c>
      <c r="F1362">
        <v>1</v>
      </c>
      <c r="G1362">
        <v>1</v>
      </c>
      <c r="H1362">
        <v>3</v>
      </c>
      <c r="I1362" t="s">
        <v>725</v>
      </c>
      <c r="J1362" t="s">
        <v>3</v>
      </c>
      <c r="K1362" t="s">
        <v>726</v>
      </c>
      <c r="L1362">
        <v>1348</v>
      </c>
      <c r="N1362">
        <v>1009</v>
      </c>
      <c r="O1362" t="s">
        <v>83</v>
      </c>
      <c r="P1362" t="s">
        <v>83</v>
      </c>
      <c r="Q1362">
        <v>1000</v>
      </c>
      <c r="X1362">
        <v>1E-3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 t="s">
        <v>135</v>
      </c>
      <c r="AG1362">
        <v>0</v>
      </c>
      <c r="AH1362">
        <v>2</v>
      </c>
      <c r="AI1362">
        <v>448999541</v>
      </c>
      <c r="AJ1362">
        <v>1322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</row>
    <row r="1363" spans="1:44" x14ac:dyDescent="0.2">
      <c r="A1363">
        <f>ROW(Source!A726)</f>
        <v>726</v>
      </c>
      <c r="B1363">
        <v>448999564</v>
      </c>
      <c r="C1363">
        <v>448999561</v>
      </c>
      <c r="D1363">
        <v>327091202</v>
      </c>
      <c r="E1363">
        <v>112</v>
      </c>
      <c r="F1363">
        <v>1</v>
      </c>
      <c r="G1363">
        <v>1</v>
      </c>
      <c r="H1363">
        <v>1</v>
      </c>
      <c r="I1363" t="s">
        <v>1251</v>
      </c>
      <c r="J1363" t="s">
        <v>3</v>
      </c>
      <c r="K1363" t="s">
        <v>1672</v>
      </c>
      <c r="L1363">
        <v>1191</v>
      </c>
      <c r="N1363">
        <v>1013</v>
      </c>
      <c r="O1363" t="s">
        <v>1203</v>
      </c>
      <c r="P1363" t="s">
        <v>1203</v>
      </c>
      <c r="Q1363">
        <v>1</v>
      </c>
      <c r="X1363">
        <v>1.03</v>
      </c>
      <c r="Y1363">
        <v>0</v>
      </c>
      <c r="Z1363">
        <v>0</v>
      </c>
      <c r="AA1363">
        <v>0</v>
      </c>
      <c r="AB1363">
        <v>505.15</v>
      </c>
      <c r="AC1363">
        <v>0</v>
      </c>
      <c r="AD1363">
        <v>1</v>
      </c>
      <c r="AE1363">
        <v>1</v>
      </c>
      <c r="AF1363" t="s">
        <v>321</v>
      </c>
      <c r="AG1363">
        <v>0.309</v>
      </c>
      <c r="AH1363">
        <v>2</v>
      </c>
      <c r="AI1363">
        <v>448999562</v>
      </c>
      <c r="AJ1363">
        <v>1323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</row>
    <row r="1364" spans="1:44" x14ac:dyDescent="0.2">
      <c r="A1364">
        <f>ROW(Source!A726)</f>
        <v>726</v>
      </c>
      <c r="B1364">
        <v>448999565</v>
      </c>
      <c r="C1364">
        <v>448999561</v>
      </c>
      <c r="D1364">
        <v>327164851</v>
      </c>
      <c r="E1364">
        <v>1</v>
      </c>
      <c r="F1364">
        <v>1</v>
      </c>
      <c r="G1364">
        <v>1</v>
      </c>
      <c r="H1364">
        <v>3</v>
      </c>
      <c r="I1364" t="s">
        <v>1241</v>
      </c>
      <c r="J1364" t="s">
        <v>1242</v>
      </c>
      <c r="K1364" t="s">
        <v>1243</v>
      </c>
      <c r="L1364">
        <v>1346</v>
      </c>
      <c r="N1364">
        <v>1009</v>
      </c>
      <c r="O1364" t="s">
        <v>441</v>
      </c>
      <c r="P1364" t="s">
        <v>441</v>
      </c>
      <c r="Q1364">
        <v>1</v>
      </c>
      <c r="X1364">
        <v>0.02</v>
      </c>
      <c r="Y1364">
        <v>174.93</v>
      </c>
      <c r="Z1364">
        <v>0</v>
      </c>
      <c r="AA1364">
        <v>0</v>
      </c>
      <c r="AB1364">
        <v>0</v>
      </c>
      <c r="AC1364">
        <v>0</v>
      </c>
      <c r="AD1364">
        <v>1</v>
      </c>
      <c r="AE1364">
        <v>0</v>
      </c>
      <c r="AF1364" t="s">
        <v>135</v>
      </c>
      <c r="AG1364">
        <v>0</v>
      </c>
      <c r="AH1364">
        <v>2</v>
      </c>
      <c r="AI1364">
        <v>448999563</v>
      </c>
      <c r="AJ1364">
        <v>1324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</row>
    <row r="1365" spans="1:44" x14ac:dyDescent="0.2">
      <c r="A1365">
        <f>ROW(Source!A726)</f>
        <v>726</v>
      </c>
      <c r="B1365">
        <v>448999566</v>
      </c>
      <c r="C1365">
        <v>448999561</v>
      </c>
      <c r="D1365">
        <v>327097010</v>
      </c>
      <c r="E1365">
        <v>112</v>
      </c>
      <c r="F1365">
        <v>1</v>
      </c>
      <c r="G1365">
        <v>1</v>
      </c>
      <c r="H1365">
        <v>3</v>
      </c>
      <c r="I1365" t="s">
        <v>633</v>
      </c>
      <c r="J1365" t="s">
        <v>3</v>
      </c>
      <c r="K1365" t="s">
        <v>634</v>
      </c>
      <c r="L1365">
        <v>3277935</v>
      </c>
      <c r="N1365">
        <v>1013</v>
      </c>
      <c r="O1365" t="s">
        <v>635</v>
      </c>
      <c r="P1365" t="s">
        <v>635</v>
      </c>
      <c r="Q1365">
        <v>1</v>
      </c>
      <c r="X1365">
        <v>2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 t="s">
        <v>135</v>
      </c>
      <c r="AG1365">
        <v>0</v>
      </c>
      <c r="AH1365">
        <v>3</v>
      </c>
      <c r="AI1365">
        <v>-1</v>
      </c>
      <c r="AJ1365" t="s">
        <v>3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</row>
    <row r="1366" spans="1:44" x14ac:dyDescent="0.2">
      <c r="A1366">
        <f>ROW(Source!A727)</f>
        <v>727</v>
      </c>
      <c r="B1366">
        <v>448999570</v>
      </c>
      <c r="C1366">
        <v>448999567</v>
      </c>
      <c r="D1366">
        <v>327091202</v>
      </c>
      <c r="E1366">
        <v>112</v>
      </c>
      <c r="F1366">
        <v>1</v>
      </c>
      <c r="G1366">
        <v>1</v>
      </c>
      <c r="H1366">
        <v>1</v>
      </c>
      <c r="I1366" t="s">
        <v>1251</v>
      </c>
      <c r="J1366" t="s">
        <v>3</v>
      </c>
      <c r="K1366" t="s">
        <v>1672</v>
      </c>
      <c r="L1366">
        <v>1191</v>
      </c>
      <c r="N1366">
        <v>1013</v>
      </c>
      <c r="O1366" t="s">
        <v>1203</v>
      </c>
      <c r="P1366" t="s">
        <v>1203</v>
      </c>
      <c r="Q1366">
        <v>1</v>
      </c>
      <c r="X1366">
        <v>1.03</v>
      </c>
      <c r="Y1366">
        <v>0</v>
      </c>
      <c r="Z1366">
        <v>0</v>
      </c>
      <c r="AA1366">
        <v>0</v>
      </c>
      <c r="AB1366">
        <v>505.15</v>
      </c>
      <c r="AC1366">
        <v>0</v>
      </c>
      <c r="AD1366">
        <v>1</v>
      </c>
      <c r="AE1366">
        <v>1</v>
      </c>
      <c r="AF1366" t="s">
        <v>3</v>
      </c>
      <c r="AG1366">
        <v>1.03</v>
      </c>
      <c r="AH1366">
        <v>2</v>
      </c>
      <c r="AI1366">
        <v>448999568</v>
      </c>
      <c r="AJ1366">
        <v>1325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</row>
    <row r="1367" spans="1:44" x14ac:dyDescent="0.2">
      <c r="A1367">
        <f>ROW(Source!A727)</f>
        <v>727</v>
      </c>
      <c r="B1367">
        <v>448999571</v>
      </c>
      <c r="C1367">
        <v>448999567</v>
      </c>
      <c r="D1367">
        <v>327164851</v>
      </c>
      <c r="E1367">
        <v>1</v>
      </c>
      <c r="F1367">
        <v>1</v>
      </c>
      <c r="G1367">
        <v>1</v>
      </c>
      <c r="H1367">
        <v>3</v>
      </c>
      <c r="I1367" t="s">
        <v>1241</v>
      </c>
      <c r="J1367" t="s">
        <v>1242</v>
      </c>
      <c r="K1367" t="s">
        <v>1243</v>
      </c>
      <c r="L1367">
        <v>1346</v>
      </c>
      <c r="N1367">
        <v>1009</v>
      </c>
      <c r="O1367" t="s">
        <v>441</v>
      </c>
      <c r="P1367" t="s">
        <v>441</v>
      </c>
      <c r="Q1367">
        <v>1</v>
      </c>
      <c r="X1367">
        <v>0.02</v>
      </c>
      <c r="Y1367">
        <v>174.93</v>
      </c>
      <c r="Z1367">
        <v>0</v>
      </c>
      <c r="AA1367">
        <v>0</v>
      </c>
      <c r="AB1367">
        <v>0</v>
      </c>
      <c r="AC1367">
        <v>0</v>
      </c>
      <c r="AD1367">
        <v>1</v>
      </c>
      <c r="AE1367">
        <v>0</v>
      </c>
      <c r="AF1367" t="s">
        <v>135</v>
      </c>
      <c r="AG1367">
        <v>0</v>
      </c>
      <c r="AH1367">
        <v>2</v>
      </c>
      <c r="AI1367">
        <v>448999569</v>
      </c>
      <c r="AJ1367">
        <v>1326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</row>
    <row r="1368" spans="1:44" x14ac:dyDescent="0.2">
      <c r="A1368">
        <f>ROW(Source!A727)</f>
        <v>727</v>
      </c>
      <c r="B1368">
        <v>448999572</v>
      </c>
      <c r="C1368">
        <v>448999567</v>
      </c>
      <c r="D1368">
        <v>327097010</v>
      </c>
      <c r="E1368">
        <v>112</v>
      </c>
      <c r="F1368">
        <v>1</v>
      </c>
      <c r="G1368">
        <v>1</v>
      </c>
      <c r="H1368">
        <v>3</v>
      </c>
      <c r="I1368" t="s">
        <v>633</v>
      </c>
      <c r="J1368" t="s">
        <v>3</v>
      </c>
      <c r="K1368" t="s">
        <v>634</v>
      </c>
      <c r="L1368">
        <v>3277935</v>
      </c>
      <c r="N1368">
        <v>1013</v>
      </c>
      <c r="O1368" t="s">
        <v>635</v>
      </c>
      <c r="P1368" t="s">
        <v>635</v>
      </c>
      <c r="Q1368">
        <v>1</v>
      </c>
      <c r="X1368">
        <v>2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 t="s">
        <v>135</v>
      </c>
      <c r="AG1368">
        <v>0</v>
      </c>
      <c r="AH1368">
        <v>3</v>
      </c>
      <c r="AI1368">
        <v>-1</v>
      </c>
      <c r="AJ1368" t="s">
        <v>3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</row>
    <row r="1369" spans="1:44" x14ac:dyDescent="0.2">
      <c r="A1369">
        <f>ROW(Source!A728)</f>
        <v>728</v>
      </c>
      <c r="B1369">
        <v>448999593</v>
      </c>
      <c r="C1369">
        <v>448999573</v>
      </c>
      <c r="D1369">
        <v>277560301</v>
      </c>
      <c r="E1369">
        <v>109</v>
      </c>
      <c r="F1369">
        <v>1</v>
      </c>
      <c r="G1369">
        <v>1</v>
      </c>
      <c r="H1369">
        <v>1</v>
      </c>
      <c r="I1369" t="s">
        <v>1259</v>
      </c>
      <c r="J1369" t="s">
        <v>3</v>
      </c>
      <c r="K1369" t="s">
        <v>1270</v>
      </c>
      <c r="L1369">
        <v>1191</v>
      </c>
      <c r="N1369">
        <v>1013</v>
      </c>
      <c r="O1369" t="s">
        <v>1203</v>
      </c>
      <c r="P1369" t="s">
        <v>1203</v>
      </c>
      <c r="Q1369">
        <v>1</v>
      </c>
      <c r="X1369">
        <v>2</v>
      </c>
      <c r="Y1369">
        <v>0</v>
      </c>
      <c r="Z1369">
        <v>0</v>
      </c>
      <c r="AA1369">
        <v>0</v>
      </c>
      <c r="AB1369">
        <v>485.02</v>
      </c>
      <c r="AC1369">
        <v>0</v>
      </c>
      <c r="AD1369">
        <v>1</v>
      </c>
      <c r="AE1369">
        <v>1</v>
      </c>
      <c r="AF1369" t="s">
        <v>321</v>
      </c>
      <c r="AG1369">
        <v>0.6</v>
      </c>
      <c r="AH1369">
        <v>2</v>
      </c>
      <c r="AI1369">
        <v>448999574</v>
      </c>
      <c r="AJ1369">
        <v>1327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</row>
    <row r="1370" spans="1:44" x14ac:dyDescent="0.2">
      <c r="A1370">
        <f>ROW(Source!A728)</f>
        <v>728</v>
      </c>
      <c r="B1370">
        <v>448999594</v>
      </c>
      <c r="C1370">
        <v>448999573</v>
      </c>
      <c r="D1370">
        <v>277560491</v>
      </c>
      <c r="E1370">
        <v>109</v>
      </c>
      <c r="F1370">
        <v>1</v>
      </c>
      <c r="G1370">
        <v>1</v>
      </c>
      <c r="H1370">
        <v>1</v>
      </c>
      <c r="I1370" t="s">
        <v>1204</v>
      </c>
      <c r="J1370" t="s">
        <v>3</v>
      </c>
      <c r="K1370" t="s">
        <v>1205</v>
      </c>
      <c r="L1370">
        <v>1191</v>
      </c>
      <c r="N1370">
        <v>1013</v>
      </c>
      <c r="O1370" t="s">
        <v>1203</v>
      </c>
      <c r="P1370" t="s">
        <v>1203</v>
      </c>
      <c r="Q1370">
        <v>1</v>
      </c>
      <c r="X1370">
        <v>0.02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1</v>
      </c>
      <c r="AE1370">
        <v>2</v>
      </c>
      <c r="AF1370" t="s">
        <v>321</v>
      </c>
      <c r="AG1370">
        <v>6.0000000000000001E-3</v>
      </c>
      <c r="AH1370">
        <v>2</v>
      </c>
      <c r="AI1370">
        <v>448999575</v>
      </c>
      <c r="AJ1370">
        <v>1328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</row>
    <row r="1371" spans="1:44" x14ac:dyDescent="0.2">
      <c r="A1371">
        <f>ROW(Source!A728)</f>
        <v>728</v>
      </c>
      <c r="B1371">
        <v>448999595</v>
      </c>
      <c r="C1371">
        <v>448999573</v>
      </c>
      <c r="D1371">
        <v>277944622</v>
      </c>
      <c r="E1371">
        <v>1</v>
      </c>
      <c r="F1371">
        <v>1</v>
      </c>
      <c r="G1371">
        <v>1</v>
      </c>
      <c r="H1371">
        <v>2</v>
      </c>
      <c r="I1371" t="s">
        <v>1220</v>
      </c>
      <c r="J1371" t="s">
        <v>1221</v>
      </c>
      <c r="K1371" t="s">
        <v>1222</v>
      </c>
      <c r="L1371">
        <v>1368</v>
      </c>
      <c r="N1371">
        <v>1011</v>
      </c>
      <c r="O1371" t="s">
        <v>1100</v>
      </c>
      <c r="P1371" t="s">
        <v>1100</v>
      </c>
      <c r="Q1371">
        <v>1</v>
      </c>
      <c r="X1371">
        <v>0.01</v>
      </c>
      <c r="Y1371">
        <v>0</v>
      </c>
      <c r="Z1371">
        <v>1551.19</v>
      </c>
      <c r="AA1371">
        <v>658.89</v>
      </c>
      <c r="AB1371">
        <v>0</v>
      </c>
      <c r="AC1371">
        <v>0</v>
      </c>
      <c r="AD1371">
        <v>1</v>
      </c>
      <c r="AE1371">
        <v>0</v>
      </c>
      <c r="AF1371" t="s">
        <v>321</v>
      </c>
      <c r="AG1371">
        <v>3.0000000000000001E-3</v>
      </c>
      <c r="AH1371">
        <v>2</v>
      </c>
      <c r="AI1371">
        <v>448999576</v>
      </c>
      <c r="AJ1371">
        <v>1329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</row>
    <row r="1372" spans="1:44" x14ac:dyDescent="0.2">
      <c r="A1372">
        <f>ROW(Source!A728)</f>
        <v>728</v>
      </c>
      <c r="B1372">
        <v>448999596</v>
      </c>
      <c r="C1372">
        <v>448999573</v>
      </c>
      <c r="D1372">
        <v>277945805</v>
      </c>
      <c r="E1372">
        <v>1</v>
      </c>
      <c r="F1372">
        <v>1</v>
      </c>
      <c r="G1372">
        <v>1</v>
      </c>
      <c r="H1372">
        <v>2</v>
      </c>
      <c r="I1372" t="s">
        <v>1206</v>
      </c>
      <c r="J1372" t="s">
        <v>1207</v>
      </c>
      <c r="K1372" t="s">
        <v>1208</v>
      </c>
      <c r="L1372">
        <v>1368</v>
      </c>
      <c r="N1372">
        <v>1011</v>
      </c>
      <c r="O1372" t="s">
        <v>1100</v>
      </c>
      <c r="P1372" t="s">
        <v>1100</v>
      </c>
      <c r="Q1372">
        <v>1</v>
      </c>
      <c r="X1372">
        <v>0.01</v>
      </c>
      <c r="Y1372">
        <v>0</v>
      </c>
      <c r="Z1372">
        <v>477.92</v>
      </c>
      <c r="AA1372">
        <v>490.51</v>
      </c>
      <c r="AB1372">
        <v>0</v>
      </c>
      <c r="AC1372">
        <v>0</v>
      </c>
      <c r="AD1372">
        <v>1</v>
      </c>
      <c r="AE1372">
        <v>0</v>
      </c>
      <c r="AF1372" t="s">
        <v>321</v>
      </c>
      <c r="AG1372">
        <v>3.0000000000000001E-3</v>
      </c>
      <c r="AH1372">
        <v>2</v>
      </c>
      <c r="AI1372">
        <v>448999577</v>
      </c>
      <c r="AJ1372">
        <v>1330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</row>
    <row r="1373" spans="1:44" x14ac:dyDescent="0.2">
      <c r="A1373">
        <f>ROW(Source!A728)</f>
        <v>728</v>
      </c>
      <c r="B1373">
        <v>448999597</v>
      </c>
      <c r="C1373">
        <v>448999573</v>
      </c>
      <c r="D1373">
        <v>277946072</v>
      </c>
      <c r="E1373">
        <v>1</v>
      </c>
      <c r="F1373">
        <v>1</v>
      </c>
      <c r="G1373">
        <v>1</v>
      </c>
      <c r="H1373">
        <v>2</v>
      </c>
      <c r="I1373" t="s">
        <v>1238</v>
      </c>
      <c r="J1373" t="s">
        <v>1239</v>
      </c>
      <c r="K1373" t="s">
        <v>1240</v>
      </c>
      <c r="L1373">
        <v>1368</v>
      </c>
      <c r="N1373">
        <v>1011</v>
      </c>
      <c r="O1373" t="s">
        <v>1100</v>
      </c>
      <c r="P1373" t="s">
        <v>1100</v>
      </c>
      <c r="Q1373">
        <v>1</v>
      </c>
      <c r="X1373">
        <v>0.108</v>
      </c>
      <c r="Y1373">
        <v>0</v>
      </c>
      <c r="Z1373">
        <v>27.77</v>
      </c>
      <c r="AA1373">
        <v>0</v>
      </c>
      <c r="AB1373">
        <v>0</v>
      </c>
      <c r="AC1373">
        <v>0</v>
      </c>
      <c r="AD1373">
        <v>1</v>
      </c>
      <c r="AE1373">
        <v>0</v>
      </c>
      <c r="AF1373" t="s">
        <v>321</v>
      </c>
      <c r="AG1373">
        <v>3.2399999999999998E-2</v>
      </c>
      <c r="AH1373">
        <v>2</v>
      </c>
      <c r="AI1373">
        <v>448999578</v>
      </c>
      <c r="AJ1373">
        <v>1331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</row>
    <row r="1374" spans="1:44" x14ac:dyDescent="0.2">
      <c r="A1374">
        <f>ROW(Source!A728)</f>
        <v>728</v>
      </c>
      <c r="B1374">
        <v>448999598</v>
      </c>
      <c r="C1374">
        <v>448999573</v>
      </c>
      <c r="D1374">
        <v>277946622</v>
      </c>
      <c r="E1374">
        <v>1</v>
      </c>
      <c r="F1374">
        <v>1</v>
      </c>
      <c r="G1374">
        <v>1</v>
      </c>
      <c r="H1374">
        <v>2</v>
      </c>
      <c r="I1374" t="s">
        <v>1822</v>
      </c>
      <c r="J1374" t="s">
        <v>1823</v>
      </c>
      <c r="K1374" t="s">
        <v>1824</v>
      </c>
      <c r="L1374">
        <v>1368</v>
      </c>
      <c r="N1374">
        <v>1011</v>
      </c>
      <c r="O1374" t="s">
        <v>1100</v>
      </c>
      <c r="P1374" t="s">
        <v>1100</v>
      </c>
      <c r="Q1374">
        <v>1</v>
      </c>
      <c r="X1374">
        <v>0.17499999999999999</v>
      </c>
      <c r="Y1374">
        <v>0</v>
      </c>
      <c r="Z1374">
        <v>17.93</v>
      </c>
      <c r="AA1374">
        <v>0</v>
      </c>
      <c r="AB1374">
        <v>0</v>
      </c>
      <c r="AC1374">
        <v>0</v>
      </c>
      <c r="AD1374">
        <v>1</v>
      </c>
      <c r="AE1374">
        <v>0</v>
      </c>
      <c r="AF1374" t="s">
        <v>321</v>
      </c>
      <c r="AG1374">
        <v>5.2499999999999998E-2</v>
      </c>
      <c r="AH1374">
        <v>2</v>
      </c>
      <c r="AI1374">
        <v>448999579</v>
      </c>
      <c r="AJ1374">
        <v>1332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</row>
    <row r="1375" spans="1:44" x14ac:dyDescent="0.2">
      <c r="A1375">
        <f>ROW(Source!A728)</f>
        <v>728</v>
      </c>
      <c r="B1375">
        <v>448999599</v>
      </c>
      <c r="C1375">
        <v>448999573</v>
      </c>
      <c r="D1375">
        <v>277862508</v>
      </c>
      <c r="E1375">
        <v>1</v>
      </c>
      <c r="F1375">
        <v>1</v>
      </c>
      <c r="G1375">
        <v>1</v>
      </c>
      <c r="H1375">
        <v>3</v>
      </c>
      <c r="I1375" t="s">
        <v>1825</v>
      </c>
      <c r="J1375" t="s">
        <v>1826</v>
      </c>
      <c r="K1375" t="s">
        <v>1827</v>
      </c>
      <c r="L1375">
        <v>1346</v>
      </c>
      <c r="N1375">
        <v>1009</v>
      </c>
      <c r="O1375" t="s">
        <v>441</v>
      </c>
      <c r="P1375" t="s">
        <v>441</v>
      </c>
      <c r="Q1375">
        <v>1</v>
      </c>
      <c r="X1375">
        <v>8.9999999999999993E-3</v>
      </c>
      <c r="Y1375">
        <v>150.04</v>
      </c>
      <c r="Z1375">
        <v>0</v>
      </c>
      <c r="AA1375">
        <v>0</v>
      </c>
      <c r="AB1375">
        <v>0</v>
      </c>
      <c r="AC1375">
        <v>0</v>
      </c>
      <c r="AD1375">
        <v>1</v>
      </c>
      <c r="AE1375">
        <v>0</v>
      </c>
      <c r="AF1375" t="s">
        <v>135</v>
      </c>
      <c r="AG1375">
        <v>0</v>
      </c>
      <c r="AH1375">
        <v>2</v>
      </c>
      <c r="AI1375">
        <v>448999580</v>
      </c>
      <c r="AJ1375">
        <v>1333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</row>
    <row r="1376" spans="1:44" x14ac:dyDescent="0.2">
      <c r="A1376">
        <f>ROW(Source!A728)</f>
        <v>728</v>
      </c>
      <c r="B1376">
        <v>448999600</v>
      </c>
      <c r="C1376">
        <v>448999573</v>
      </c>
      <c r="D1376">
        <v>277865450</v>
      </c>
      <c r="E1376">
        <v>1</v>
      </c>
      <c r="F1376">
        <v>1</v>
      </c>
      <c r="G1376">
        <v>1</v>
      </c>
      <c r="H1376">
        <v>3</v>
      </c>
      <c r="I1376" t="s">
        <v>1828</v>
      </c>
      <c r="J1376" t="s">
        <v>1829</v>
      </c>
      <c r="K1376" t="s">
        <v>1830</v>
      </c>
      <c r="L1376">
        <v>1346</v>
      </c>
      <c r="N1376">
        <v>1009</v>
      </c>
      <c r="O1376" t="s">
        <v>441</v>
      </c>
      <c r="P1376" t="s">
        <v>441</v>
      </c>
      <c r="Q1376">
        <v>1</v>
      </c>
      <c r="X1376">
        <v>4.0000000000000001E-3</v>
      </c>
      <c r="Y1376">
        <v>187.38</v>
      </c>
      <c r="Z1376">
        <v>0</v>
      </c>
      <c r="AA1376">
        <v>0</v>
      </c>
      <c r="AB1376">
        <v>0</v>
      </c>
      <c r="AC1376">
        <v>0</v>
      </c>
      <c r="AD1376">
        <v>1</v>
      </c>
      <c r="AE1376">
        <v>0</v>
      </c>
      <c r="AF1376" t="s">
        <v>135</v>
      </c>
      <c r="AG1376">
        <v>0</v>
      </c>
      <c r="AH1376">
        <v>2</v>
      </c>
      <c r="AI1376">
        <v>448999581</v>
      </c>
      <c r="AJ1376">
        <v>1334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</row>
    <row r="1377" spans="1:44" x14ac:dyDescent="0.2">
      <c r="A1377">
        <f>ROW(Source!A728)</f>
        <v>728</v>
      </c>
      <c r="B1377">
        <v>448999601</v>
      </c>
      <c r="C1377">
        <v>448999573</v>
      </c>
      <c r="D1377">
        <v>277865475</v>
      </c>
      <c r="E1377">
        <v>1</v>
      </c>
      <c r="F1377">
        <v>1</v>
      </c>
      <c r="G1377">
        <v>1</v>
      </c>
      <c r="H1377">
        <v>3</v>
      </c>
      <c r="I1377" t="s">
        <v>1210</v>
      </c>
      <c r="J1377" t="s">
        <v>1211</v>
      </c>
      <c r="K1377" t="s">
        <v>1212</v>
      </c>
      <c r="L1377">
        <v>1383</v>
      </c>
      <c r="N1377">
        <v>1013</v>
      </c>
      <c r="O1377" t="s">
        <v>1213</v>
      </c>
      <c r="P1377" t="s">
        <v>1213</v>
      </c>
      <c r="Q1377">
        <v>1</v>
      </c>
      <c r="X1377">
        <v>2.0799999999999999E-2</v>
      </c>
      <c r="Y1377">
        <v>5.89</v>
      </c>
      <c r="Z1377">
        <v>0</v>
      </c>
      <c r="AA1377">
        <v>0</v>
      </c>
      <c r="AB1377">
        <v>0</v>
      </c>
      <c r="AC1377">
        <v>0</v>
      </c>
      <c r="AD1377">
        <v>1</v>
      </c>
      <c r="AE1377">
        <v>0</v>
      </c>
      <c r="AF1377" t="s">
        <v>135</v>
      </c>
      <c r="AG1377">
        <v>0</v>
      </c>
      <c r="AH1377">
        <v>2</v>
      </c>
      <c r="AI1377">
        <v>448999582</v>
      </c>
      <c r="AJ1377">
        <v>1335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</row>
    <row r="1378" spans="1:44" x14ac:dyDescent="0.2">
      <c r="A1378">
        <f>ROW(Source!A728)</f>
        <v>728</v>
      </c>
      <c r="B1378">
        <v>448999602</v>
      </c>
      <c r="C1378">
        <v>448999573</v>
      </c>
      <c r="D1378">
        <v>277865757</v>
      </c>
      <c r="E1378">
        <v>1</v>
      </c>
      <c r="F1378">
        <v>1</v>
      </c>
      <c r="G1378">
        <v>1</v>
      </c>
      <c r="H1378">
        <v>3</v>
      </c>
      <c r="I1378" t="s">
        <v>1831</v>
      </c>
      <c r="J1378" t="s">
        <v>1832</v>
      </c>
      <c r="K1378" t="s">
        <v>1833</v>
      </c>
      <c r="L1378">
        <v>1301</v>
      </c>
      <c r="N1378">
        <v>1003</v>
      </c>
      <c r="O1378" t="s">
        <v>211</v>
      </c>
      <c r="P1378" t="s">
        <v>211</v>
      </c>
      <c r="Q1378">
        <v>1</v>
      </c>
      <c r="X1378">
        <v>3</v>
      </c>
      <c r="Y1378">
        <v>5.87</v>
      </c>
      <c r="Z1378">
        <v>0</v>
      </c>
      <c r="AA1378">
        <v>0</v>
      </c>
      <c r="AB1378">
        <v>0</v>
      </c>
      <c r="AC1378">
        <v>0</v>
      </c>
      <c r="AD1378">
        <v>1</v>
      </c>
      <c r="AE1378">
        <v>0</v>
      </c>
      <c r="AF1378" t="s">
        <v>135</v>
      </c>
      <c r="AG1378">
        <v>0</v>
      </c>
      <c r="AH1378">
        <v>2</v>
      </c>
      <c r="AI1378">
        <v>448999583</v>
      </c>
      <c r="AJ1378">
        <v>1336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</row>
    <row r="1379" spans="1:44" x14ac:dyDescent="0.2">
      <c r="A1379">
        <f>ROW(Source!A728)</f>
        <v>728</v>
      </c>
      <c r="B1379">
        <v>448999603</v>
      </c>
      <c r="C1379">
        <v>448999573</v>
      </c>
      <c r="D1379">
        <v>277866682</v>
      </c>
      <c r="E1379">
        <v>1</v>
      </c>
      <c r="F1379">
        <v>1</v>
      </c>
      <c r="G1379">
        <v>1</v>
      </c>
      <c r="H1379">
        <v>3</v>
      </c>
      <c r="I1379" t="s">
        <v>1320</v>
      </c>
      <c r="J1379" t="s">
        <v>1321</v>
      </c>
      <c r="K1379" t="s">
        <v>1322</v>
      </c>
      <c r="L1379">
        <v>1346</v>
      </c>
      <c r="N1379">
        <v>1009</v>
      </c>
      <c r="O1379" t="s">
        <v>441</v>
      </c>
      <c r="P1379" t="s">
        <v>441</v>
      </c>
      <c r="Q1379">
        <v>1</v>
      </c>
      <c r="X1379">
        <v>7.0000000000000007E-2</v>
      </c>
      <c r="Y1379">
        <v>155.63</v>
      </c>
      <c r="Z1379">
        <v>0</v>
      </c>
      <c r="AA1379">
        <v>0</v>
      </c>
      <c r="AB1379">
        <v>0</v>
      </c>
      <c r="AC1379">
        <v>0</v>
      </c>
      <c r="AD1379">
        <v>1</v>
      </c>
      <c r="AE1379">
        <v>0</v>
      </c>
      <c r="AF1379" t="s">
        <v>135</v>
      </c>
      <c r="AG1379">
        <v>0</v>
      </c>
      <c r="AH1379">
        <v>2</v>
      </c>
      <c r="AI1379">
        <v>448999584</v>
      </c>
      <c r="AJ1379">
        <v>1337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</row>
    <row r="1380" spans="1:44" x14ac:dyDescent="0.2">
      <c r="A1380">
        <f>ROW(Source!A728)</f>
        <v>728</v>
      </c>
      <c r="B1380">
        <v>448999604</v>
      </c>
      <c r="C1380">
        <v>448999573</v>
      </c>
      <c r="D1380">
        <v>277867733</v>
      </c>
      <c r="E1380">
        <v>1</v>
      </c>
      <c r="F1380">
        <v>1</v>
      </c>
      <c r="G1380">
        <v>1</v>
      </c>
      <c r="H1380">
        <v>3</v>
      </c>
      <c r="I1380" t="s">
        <v>1241</v>
      </c>
      <c r="J1380" t="s">
        <v>1242</v>
      </c>
      <c r="K1380" t="s">
        <v>1243</v>
      </c>
      <c r="L1380">
        <v>1346</v>
      </c>
      <c r="N1380">
        <v>1009</v>
      </c>
      <c r="O1380" t="s">
        <v>441</v>
      </c>
      <c r="P1380" t="s">
        <v>441</v>
      </c>
      <c r="Q1380">
        <v>1</v>
      </c>
      <c r="X1380">
        <v>0.38</v>
      </c>
      <c r="Y1380">
        <v>174.93</v>
      </c>
      <c r="Z1380">
        <v>0</v>
      </c>
      <c r="AA1380">
        <v>0</v>
      </c>
      <c r="AB1380">
        <v>0</v>
      </c>
      <c r="AC1380">
        <v>0</v>
      </c>
      <c r="AD1380">
        <v>1</v>
      </c>
      <c r="AE1380">
        <v>0</v>
      </c>
      <c r="AF1380" t="s">
        <v>135</v>
      </c>
      <c r="AG1380">
        <v>0</v>
      </c>
      <c r="AH1380">
        <v>2</v>
      </c>
      <c r="AI1380">
        <v>448999585</v>
      </c>
      <c r="AJ1380">
        <v>1338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</row>
    <row r="1381" spans="1:44" x14ac:dyDescent="0.2">
      <c r="A1381">
        <f>ROW(Source!A728)</f>
        <v>728</v>
      </c>
      <c r="B1381">
        <v>448999605</v>
      </c>
      <c r="C1381">
        <v>448999573</v>
      </c>
      <c r="D1381">
        <v>277867852</v>
      </c>
      <c r="E1381">
        <v>1</v>
      </c>
      <c r="F1381">
        <v>1</v>
      </c>
      <c r="G1381">
        <v>1</v>
      </c>
      <c r="H1381">
        <v>3</v>
      </c>
      <c r="I1381" t="s">
        <v>1834</v>
      </c>
      <c r="J1381" t="s">
        <v>1835</v>
      </c>
      <c r="K1381" t="s">
        <v>1836</v>
      </c>
      <c r="L1381">
        <v>1425</v>
      </c>
      <c r="N1381">
        <v>1013</v>
      </c>
      <c r="O1381" t="s">
        <v>62</v>
      </c>
      <c r="P1381" t="s">
        <v>62</v>
      </c>
      <c r="Q1381">
        <v>1</v>
      </c>
      <c r="X1381">
        <v>1.4E-2</v>
      </c>
      <c r="Y1381">
        <v>41.71</v>
      </c>
      <c r="Z1381">
        <v>0</v>
      </c>
      <c r="AA1381">
        <v>0</v>
      </c>
      <c r="AB1381">
        <v>0</v>
      </c>
      <c r="AC1381">
        <v>0</v>
      </c>
      <c r="AD1381">
        <v>1</v>
      </c>
      <c r="AE1381">
        <v>0</v>
      </c>
      <c r="AF1381" t="s">
        <v>135</v>
      </c>
      <c r="AG1381">
        <v>0</v>
      </c>
      <c r="AH1381">
        <v>2</v>
      </c>
      <c r="AI1381">
        <v>448999586</v>
      </c>
      <c r="AJ1381">
        <v>1339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</row>
    <row r="1382" spans="1:44" x14ac:dyDescent="0.2">
      <c r="A1382">
        <f>ROW(Source!A728)</f>
        <v>728</v>
      </c>
      <c r="B1382">
        <v>448999606</v>
      </c>
      <c r="C1382">
        <v>448999573</v>
      </c>
      <c r="D1382">
        <v>277869585</v>
      </c>
      <c r="E1382">
        <v>1</v>
      </c>
      <c r="F1382">
        <v>1</v>
      </c>
      <c r="G1382">
        <v>1</v>
      </c>
      <c r="H1382">
        <v>3</v>
      </c>
      <c r="I1382" t="s">
        <v>1837</v>
      </c>
      <c r="J1382" t="s">
        <v>1838</v>
      </c>
      <c r="K1382" t="s">
        <v>1839</v>
      </c>
      <c r="L1382">
        <v>1346</v>
      </c>
      <c r="N1382">
        <v>1009</v>
      </c>
      <c r="O1382" t="s">
        <v>441</v>
      </c>
      <c r="P1382" t="s">
        <v>441</v>
      </c>
      <c r="Q1382">
        <v>1</v>
      </c>
      <c r="X1382">
        <v>2E-3</v>
      </c>
      <c r="Y1382">
        <v>395.65</v>
      </c>
      <c r="Z1382">
        <v>0</v>
      </c>
      <c r="AA1382">
        <v>0</v>
      </c>
      <c r="AB1382">
        <v>0</v>
      </c>
      <c r="AC1382">
        <v>0</v>
      </c>
      <c r="AD1382">
        <v>1</v>
      </c>
      <c r="AE1382">
        <v>0</v>
      </c>
      <c r="AF1382" t="s">
        <v>135</v>
      </c>
      <c r="AG1382">
        <v>0</v>
      </c>
      <c r="AH1382">
        <v>2</v>
      </c>
      <c r="AI1382">
        <v>448999587</v>
      </c>
      <c r="AJ1382">
        <v>1340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</row>
    <row r="1383" spans="1:44" x14ac:dyDescent="0.2">
      <c r="A1383">
        <f>ROW(Source!A728)</f>
        <v>728</v>
      </c>
      <c r="B1383">
        <v>448999607</v>
      </c>
      <c r="C1383">
        <v>448999573</v>
      </c>
      <c r="D1383">
        <v>277875611</v>
      </c>
      <c r="E1383">
        <v>1</v>
      </c>
      <c r="F1383">
        <v>1</v>
      </c>
      <c r="G1383">
        <v>1</v>
      </c>
      <c r="H1383">
        <v>3</v>
      </c>
      <c r="I1383" t="s">
        <v>1504</v>
      </c>
      <c r="J1383" t="s">
        <v>1505</v>
      </c>
      <c r="K1383" t="s">
        <v>1506</v>
      </c>
      <c r="L1383">
        <v>1348</v>
      </c>
      <c r="N1383">
        <v>1009</v>
      </c>
      <c r="O1383" t="s">
        <v>83</v>
      </c>
      <c r="P1383" t="s">
        <v>83</v>
      </c>
      <c r="Q1383">
        <v>1000</v>
      </c>
      <c r="X1383">
        <v>2E-3</v>
      </c>
      <c r="Y1383">
        <v>105278.81</v>
      </c>
      <c r="Z1383">
        <v>0</v>
      </c>
      <c r="AA1383">
        <v>0</v>
      </c>
      <c r="AB1383">
        <v>0</v>
      </c>
      <c r="AC1383">
        <v>0</v>
      </c>
      <c r="AD1383">
        <v>1</v>
      </c>
      <c r="AE1383">
        <v>0</v>
      </c>
      <c r="AF1383" t="s">
        <v>135</v>
      </c>
      <c r="AG1383">
        <v>0</v>
      </c>
      <c r="AH1383">
        <v>2</v>
      </c>
      <c r="AI1383">
        <v>448999588</v>
      </c>
      <c r="AJ1383">
        <v>1341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</row>
    <row r="1384" spans="1:44" x14ac:dyDescent="0.2">
      <c r="A1384">
        <f>ROW(Source!A728)</f>
        <v>728</v>
      </c>
      <c r="B1384">
        <v>448999608</v>
      </c>
      <c r="C1384">
        <v>448999573</v>
      </c>
      <c r="D1384">
        <v>277896271</v>
      </c>
      <c r="E1384">
        <v>1</v>
      </c>
      <c r="F1384">
        <v>1</v>
      </c>
      <c r="G1384">
        <v>1</v>
      </c>
      <c r="H1384">
        <v>3</v>
      </c>
      <c r="I1384" t="s">
        <v>1755</v>
      </c>
      <c r="J1384" t="s">
        <v>1756</v>
      </c>
      <c r="K1384" t="s">
        <v>1757</v>
      </c>
      <c r="L1384">
        <v>1346</v>
      </c>
      <c r="N1384">
        <v>1009</v>
      </c>
      <c r="O1384" t="s">
        <v>441</v>
      </c>
      <c r="P1384" t="s">
        <v>441</v>
      </c>
      <c r="Q1384">
        <v>1</v>
      </c>
      <c r="X1384">
        <v>4.7E-2</v>
      </c>
      <c r="Y1384">
        <v>79.88</v>
      </c>
      <c r="Z1384">
        <v>0</v>
      </c>
      <c r="AA1384">
        <v>0</v>
      </c>
      <c r="AB1384">
        <v>0</v>
      </c>
      <c r="AC1384">
        <v>0</v>
      </c>
      <c r="AD1384">
        <v>1</v>
      </c>
      <c r="AE1384">
        <v>0</v>
      </c>
      <c r="AF1384" t="s">
        <v>135</v>
      </c>
      <c r="AG1384">
        <v>0</v>
      </c>
      <c r="AH1384">
        <v>2</v>
      </c>
      <c r="AI1384">
        <v>448999589</v>
      </c>
      <c r="AJ1384">
        <v>1342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</row>
    <row r="1385" spans="1:44" x14ac:dyDescent="0.2">
      <c r="A1385">
        <f>ROW(Source!A728)</f>
        <v>728</v>
      </c>
      <c r="B1385">
        <v>448999609</v>
      </c>
      <c r="C1385">
        <v>448999573</v>
      </c>
      <c r="D1385">
        <v>277896329</v>
      </c>
      <c r="E1385">
        <v>1</v>
      </c>
      <c r="F1385">
        <v>1</v>
      </c>
      <c r="G1385">
        <v>1</v>
      </c>
      <c r="H1385">
        <v>3</v>
      </c>
      <c r="I1385" t="s">
        <v>1701</v>
      </c>
      <c r="J1385" t="s">
        <v>1702</v>
      </c>
      <c r="K1385" t="s">
        <v>1703</v>
      </c>
      <c r="L1385">
        <v>1346</v>
      </c>
      <c r="N1385">
        <v>1009</v>
      </c>
      <c r="O1385" t="s">
        <v>441</v>
      </c>
      <c r="P1385" t="s">
        <v>441</v>
      </c>
      <c r="Q1385">
        <v>1</v>
      </c>
      <c r="X1385">
        <v>1.4E-2</v>
      </c>
      <c r="Y1385">
        <v>157.44</v>
      </c>
      <c r="Z1385">
        <v>0</v>
      </c>
      <c r="AA1385">
        <v>0</v>
      </c>
      <c r="AB1385">
        <v>0</v>
      </c>
      <c r="AC1385">
        <v>0</v>
      </c>
      <c r="AD1385">
        <v>1</v>
      </c>
      <c r="AE1385">
        <v>0</v>
      </c>
      <c r="AF1385" t="s">
        <v>135</v>
      </c>
      <c r="AG1385">
        <v>0</v>
      </c>
      <c r="AH1385">
        <v>2</v>
      </c>
      <c r="AI1385">
        <v>448999590</v>
      </c>
      <c r="AJ1385">
        <v>1343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</row>
    <row r="1386" spans="1:44" x14ac:dyDescent="0.2">
      <c r="A1386">
        <f>ROW(Source!A728)</f>
        <v>728</v>
      </c>
      <c r="B1386">
        <v>448999610</v>
      </c>
      <c r="C1386">
        <v>448999573</v>
      </c>
      <c r="D1386">
        <v>277908024</v>
      </c>
      <c r="E1386">
        <v>1</v>
      </c>
      <c r="F1386">
        <v>1</v>
      </c>
      <c r="G1386">
        <v>1</v>
      </c>
      <c r="H1386">
        <v>3</v>
      </c>
      <c r="I1386" t="s">
        <v>1802</v>
      </c>
      <c r="J1386" t="s">
        <v>1803</v>
      </c>
      <c r="K1386" t="s">
        <v>1804</v>
      </c>
      <c r="L1386">
        <v>1455</v>
      </c>
      <c r="N1386">
        <v>1013</v>
      </c>
      <c r="O1386" t="s">
        <v>163</v>
      </c>
      <c r="P1386" t="s">
        <v>163</v>
      </c>
      <c r="Q1386">
        <v>1</v>
      </c>
      <c r="X1386">
        <v>0.1</v>
      </c>
      <c r="Y1386">
        <v>944.69</v>
      </c>
      <c r="Z1386">
        <v>0</v>
      </c>
      <c r="AA1386">
        <v>0</v>
      </c>
      <c r="AB1386">
        <v>0</v>
      </c>
      <c r="AC1386">
        <v>0</v>
      </c>
      <c r="AD1386">
        <v>1</v>
      </c>
      <c r="AE1386">
        <v>0</v>
      </c>
      <c r="AF1386" t="s">
        <v>135</v>
      </c>
      <c r="AG1386">
        <v>0</v>
      </c>
      <c r="AH1386">
        <v>2</v>
      </c>
      <c r="AI1386">
        <v>448999591</v>
      </c>
      <c r="AJ1386">
        <v>1344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</row>
    <row r="1387" spans="1:44" x14ac:dyDescent="0.2">
      <c r="A1387">
        <f>ROW(Source!A728)</f>
        <v>728</v>
      </c>
      <c r="B1387">
        <v>448999611</v>
      </c>
      <c r="C1387">
        <v>448999573</v>
      </c>
      <c r="D1387">
        <v>277566433</v>
      </c>
      <c r="E1387">
        <v>109</v>
      </c>
      <c r="F1387">
        <v>1</v>
      </c>
      <c r="G1387">
        <v>1</v>
      </c>
      <c r="H1387">
        <v>3</v>
      </c>
      <c r="I1387" t="s">
        <v>633</v>
      </c>
      <c r="J1387" t="s">
        <v>3</v>
      </c>
      <c r="K1387" t="s">
        <v>634</v>
      </c>
      <c r="L1387">
        <v>3277935</v>
      </c>
      <c r="N1387">
        <v>1013</v>
      </c>
      <c r="O1387" t="s">
        <v>635</v>
      </c>
      <c r="P1387" t="s">
        <v>635</v>
      </c>
      <c r="Q1387">
        <v>1</v>
      </c>
      <c r="X1387">
        <v>2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 t="s">
        <v>135</v>
      </c>
      <c r="AG1387">
        <v>0</v>
      </c>
      <c r="AH1387">
        <v>2</v>
      </c>
      <c r="AI1387">
        <v>448999592</v>
      </c>
      <c r="AJ1387">
        <v>1345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</row>
    <row r="1388" spans="1:44" x14ac:dyDescent="0.2">
      <c r="A1388">
        <f>ROW(Source!A730)</f>
        <v>730</v>
      </c>
      <c r="B1388">
        <v>448999633</v>
      </c>
      <c r="C1388">
        <v>448999613</v>
      </c>
      <c r="D1388">
        <v>277560301</v>
      </c>
      <c r="E1388">
        <v>109</v>
      </c>
      <c r="F1388">
        <v>1</v>
      </c>
      <c r="G1388">
        <v>1</v>
      </c>
      <c r="H1388">
        <v>1</v>
      </c>
      <c r="I1388" t="s">
        <v>1259</v>
      </c>
      <c r="J1388" t="s">
        <v>3</v>
      </c>
      <c r="K1388" t="s">
        <v>1270</v>
      </c>
      <c r="L1388">
        <v>1191</v>
      </c>
      <c r="N1388">
        <v>1013</v>
      </c>
      <c r="O1388" t="s">
        <v>1203</v>
      </c>
      <c r="P1388" t="s">
        <v>1203</v>
      </c>
      <c r="Q1388">
        <v>1</v>
      </c>
      <c r="X1388">
        <v>2</v>
      </c>
      <c r="Y1388">
        <v>0</v>
      </c>
      <c r="Z1388">
        <v>0</v>
      </c>
      <c r="AA1388">
        <v>0</v>
      </c>
      <c r="AB1388">
        <v>485.02</v>
      </c>
      <c r="AC1388">
        <v>0</v>
      </c>
      <c r="AD1388">
        <v>1</v>
      </c>
      <c r="AE1388">
        <v>1</v>
      </c>
      <c r="AF1388" t="s">
        <v>3</v>
      </c>
      <c r="AG1388">
        <v>2</v>
      </c>
      <c r="AH1388">
        <v>2</v>
      </c>
      <c r="AI1388">
        <v>448999614</v>
      </c>
      <c r="AJ1388">
        <v>1346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</row>
    <row r="1389" spans="1:44" x14ac:dyDescent="0.2">
      <c r="A1389">
        <f>ROW(Source!A730)</f>
        <v>730</v>
      </c>
      <c r="B1389">
        <v>448999634</v>
      </c>
      <c r="C1389">
        <v>448999613</v>
      </c>
      <c r="D1389">
        <v>277560491</v>
      </c>
      <c r="E1389">
        <v>109</v>
      </c>
      <c r="F1389">
        <v>1</v>
      </c>
      <c r="G1389">
        <v>1</v>
      </c>
      <c r="H1389">
        <v>1</v>
      </c>
      <c r="I1389" t="s">
        <v>1204</v>
      </c>
      <c r="J1389" t="s">
        <v>3</v>
      </c>
      <c r="K1389" t="s">
        <v>1205</v>
      </c>
      <c r="L1389">
        <v>1191</v>
      </c>
      <c r="N1389">
        <v>1013</v>
      </c>
      <c r="O1389" t="s">
        <v>1203</v>
      </c>
      <c r="P1389" t="s">
        <v>1203</v>
      </c>
      <c r="Q1389">
        <v>1</v>
      </c>
      <c r="X1389">
        <v>0.02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1</v>
      </c>
      <c r="AE1389">
        <v>2</v>
      </c>
      <c r="AF1389" t="s">
        <v>3</v>
      </c>
      <c r="AG1389">
        <v>0.02</v>
      </c>
      <c r="AH1389">
        <v>2</v>
      </c>
      <c r="AI1389">
        <v>448999615</v>
      </c>
      <c r="AJ1389">
        <v>1347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</row>
    <row r="1390" spans="1:44" x14ac:dyDescent="0.2">
      <c r="A1390">
        <f>ROW(Source!A730)</f>
        <v>730</v>
      </c>
      <c r="B1390">
        <v>448999635</v>
      </c>
      <c r="C1390">
        <v>448999613</v>
      </c>
      <c r="D1390">
        <v>277944622</v>
      </c>
      <c r="E1390">
        <v>1</v>
      </c>
      <c r="F1390">
        <v>1</v>
      </c>
      <c r="G1390">
        <v>1</v>
      </c>
      <c r="H1390">
        <v>2</v>
      </c>
      <c r="I1390" t="s">
        <v>1220</v>
      </c>
      <c r="J1390" t="s">
        <v>1221</v>
      </c>
      <c r="K1390" t="s">
        <v>1222</v>
      </c>
      <c r="L1390">
        <v>1368</v>
      </c>
      <c r="N1390">
        <v>1011</v>
      </c>
      <c r="O1390" t="s">
        <v>1100</v>
      </c>
      <c r="P1390" t="s">
        <v>1100</v>
      </c>
      <c r="Q1390">
        <v>1</v>
      </c>
      <c r="X1390">
        <v>0.01</v>
      </c>
      <c r="Y1390">
        <v>0</v>
      </c>
      <c r="Z1390">
        <v>1551.19</v>
      </c>
      <c r="AA1390">
        <v>658.89</v>
      </c>
      <c r="AB1390">
        <v>0</v>
      </c>
      <c r="AC1390">
        <v>0</v>
      </c>
      <c r="AD1390">
        <v>1</v>
      </c>
      <c r="AE1390">
        <v>0</v>
      </c>
      <c r="AF1390" t="s">
        <v>3</v>
      </c>
      <c r="AG1390">
        <v>0.01</v>
      </c>
      <c r="AH1390">
        <v>2</v>
      </c>
      <c r="AI1390">
        <v>448999616</v>
      </c>
      <c r="AJ1390">
        <v>1348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</row>
    <row r="1391" spans="1:44" x14ac:dyDescent="0.2">
      <c r="A1391">
        <f>ROW(Source!A730)</f>
        <v>730</v>
      </c>
      <c r="B1391">
        <v>448999636</v>
      </c>
      <c r="C1391">
        <v>448999613</v>
      </c>
      <c r="D1391">
        <v>277945805</v>
      </c>
      <c r="E1391">
        <v>1</v>
      </c>
      <c r="F1391">
        <v>1</v>
      </c>
      <c r="G1391">
        <v>1</v>
      </c>
      <c r="H1391">
        <v>2</v>
      </c>
      <c r="I1391" t="s">
        <v>1206</v>
      </c>
      <c r="J1391" t="s">
        <v>1207</v>
      </c>
      <c r="K1391" t="s">
        <v>1208</v>
      </c>
      <c r="L1391">
        <v>1368</v>
      </c>
      <c r="N1391">
        <v>1011</v>
      </c>
      <c r="O1391" t="s">
        <v>1100</v>
      </c>
      <c r="P1391" t="s">
        <v>1100</v>
      </c>
      <c r="Q1391">
        <v>1</v>
      </c>
      <c r="X1391">
        <v>0.01</v>
      </c>
      <c r="Y1391">
        <v>0</v>
      </c>
      <c r="Z1391">
        <v>477.92</v>
      </c>
      <c r="AA1391">
        <v>490.51</v>
      </c>
      <c r="AB1391">
        <v>0</v>
      </c>
      <c r="AC1391">
        <v>0</v>
      </c>
      <c r="AD1391">
        <v>1</v>
      </c>
      <c r="AE1391">
        <v>0</v>
      </c>
      <c r="AF1391" t="s">
        <v>3</v>
      </c>
      <c r="AG1391">
        <v>0.01</v>
      </c>
      <c r="AH1391">
        <v>2</v>
      </c>
      <c r="AI1391">
        <v>448999617</v>
      </c>
      <c r="AJ1391">
        <v>1349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</row>
    <row r="1392" spans="1:44" x14ac:dyDescent="0.2">
      <c r="A1392">
        <f>ROW(Source!A730)</f>
        <v>730</v>
      </c>
      <c r="B1392">
        <v>448999637</v>
      </c>
      <c r="C1392">
        <v>448999613</v>
      </c>
      <c r="D1392">
        <v>277946072</v>
      </c>
      <c r="E1392">
        <v>1</v>
      </c>
      <c r="F1392">
        <v>1</v>
      </c>
      <c r="G1392">
        <v>1</v>
      </c>
      <c r="H1392">
        <v>2</v>
      </c>
      <c r="I1392" t="s">
        <v>1238</v>
      </c>
      <c r="J1392" t="s">
        <v>1239</v>
      </c>
      <c r="K1392" t="s">
        <v>1240</v>
      </c>
      <c r="L1392">
        <v>1368</v>
      </c>
      <c r="N1392">
        <v>1011</v>
      </c>
      <c r="O1392" t="s">
        <v>1100</v>
      </c>
      <c r="P1392" t="s">
        <v>1100</v>
      </c>
      <c r="Q1392">
        <v>1</v>
      </c>
      <c r="X1392">
        <v>0.108</v>
      </c>
      <c r="Y1392">
        <v>0</v>
      </c>
      <c r="Z1392">
        <v>27.77</v>
      </c>
      <c r="AA1392">
        <v>0</v>
      </c>
      <c r="AB1392">
        <v>0</v>
      </c>
      <c r="AC1392">
        <v>0</v>
      </c>
      <c r="AD1392">
        <v>1</v>
      </c>
      <c r="AE1392">
        <v>0</v>
      </c>
      <c r="AF1392" t="s">
        <v>3</v>
      </c>
      <c r="AG1392">
        <v>0.108</v>
      </c>
      <c r="AH1392">
        <v>2</v>
      </c>
      <c r="AI1392">
        <v>448999618</v>
      </c>
      <c r="AJ1392">
        <v>1350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</row>
    <row r="1393" spans="1:44" x14ac:dyDescent="0.2">
      <c r="A1393">
        <f>ROW(Source!A730)</f>
        <v>730</v>
      </c>
      <c r="B1393">
        <v>448999638</v>
      </c>
      <c r="C1393">
        <v>448999613</v>
      </c>
      <c r="D1393">
        <v>277946622</v>
      </c>
      <c r="E1393">
        <v>1</v>
      </c>
      <c r="F1393">
        <v>1</v>
      </c>
      <c r="G1393">
        <v>1</v>
      </c>
      <c r="H1393">
        <v>2</v>
      </c>
      <c r="I1393" t="s">
        <v>1822</v>
      </c>
      <c r="J1393" t="s">
        <v>1823</v>
      </c>
      <c r="K1393" t="s">
        <v>1824</v>
      </c>
      <c r="L1393">
        <v>1368</v>
      </c>
      <c r="N1393">
        <v>1011</v>
      </c>
      <c r="O1393" t="s">
        <v>1100</v>
      </c>
      <c r="P1393" t="s">
        <v>1100</v>
      </c>
      <c r="Q1393">
        <v>1</v>
      </c>
      <c r="X1393">
        <v>0.17499999999999999</v>
      </c>
      <c r="Y1393">
        <v>0</v>
      </c>
      <c r="Z1393">
        <v>17.93</v>
      </c>
      <c r="AA1393">
        <v>0</v>
      </c>
      <c r="AB1393">
        <v>0</v>
      </c>
      <c r="AC1393">
        <v>0</v>
      </c>
      <c r="AD1393">
        <v>1</v>
      </c>
      <c r="AE1393">
        <v>0</v>
      </c>
      <c r="AF1393" t="s">
        <v>3</v>
      </c>
      <c r="AG1393">
        <v>0.17499999999999999</v>
      </c>
      <c r="AH1393">
        <v>2</v>
      </c>
      <c r="AI1393">
        <v>448999619</v>
      </c>
      <c r="AJ1393">
        <v>1351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</row>
    <row r="1394" spans="1:44" x14ac:dyDescent="0.2">
      <c r="A1394">
        <f>ROW(Source!A730)</f>
        <v>730</v>
      </c>
      <c r="B1394">
        <v>448999639</v>
      </c>
      <c r="C1394">
        <v>448999613</v>
      </c>
      <c r="D1394">
        <v>277862508</v>
      </c>
      <c r="E1394">
        <v>1</v>
      </c>
      <c r="F1394">
        <v>1</v>
      </c>
      <c r="G1394">
        <v>1</v>
      </c>
      <c r="H1394">
        <v>3</v>
      </c>
      <c r="I1394" t="s">
        <v>1825</v>
      </c>
      <c r="J1394" t="s">
        <v>1826</v>
      </c>
      <c r="K1394" t="s">
        <v>1827</v>
      </c>
      <c r="L1394">
        <v>1346</v>
      </c>
      <c r="N1394">
        <v>1009</v>
      </c>
      <c r="O1394" t="s">
        <v>441</v>
      </c>
      <c r="P1394" t="s">
        <v>441</v>
      </c>
      <c r="Q1394">
        <v>1</v>
      </c>
      <c r="X1394">
        <v>8.9999999999999993E-3</v>
      </c>
      <c r="Y1394">
        <v>150.04</v>
      </c>
      <c r="Z1394">
        <v>0</v>
      </c>
      <c r="AA1394">
        <v>0</v>
      </c>
      <c r="AB1394">
        <v>0</v>
      </c>
      <c r="AC1394">
        <v>0</v>
      </c>
      <c r="AD1394">
        <v>1</v>
      </c>
      <c r="AE1394">
        <v>0</v>
      </c>
      <c r="AF1394" t="s">
        <v>135</v>
      </c>
      <c r="AG1394">
        <v>0</v>
      </c>
      <c r="AH1394">
        <v>2</v>
      </c>
      <c r="AI1394">
        <v>448999620</v>
      </c>
      <c r="AJ1394">
        <v>1352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</row>
    <row r="1395" spans="1:44" x14ac:dyDescent="0.2">
      <c r="A1395">
        <f>ROW(Source!A730)</f>
        <v>730</v>
      </c>
      <c r="B1395">
        <v>448999640</v>
      </c>
      <c r="C1395">
        <v>448999613</v>
      </c>
      <c r="D1395">
        <v>277865450</v>
      </c>
      <c r="E1395">
        <v>1</v>
      </c>
      <c r="F1395">
        <v>1</v>
      </c>
      <c r="G1395">
        <v>1</v>
      </c>
      <c r="H1395">
        <v>3</v>
      </c>
      <c r="I1395" t="s">
        <v>1828</v>
      </c>
      <c r="J1395" t="s">
        <v>1829</v>
      </c>
      <c r="K1395" t="s">
        <v>1830</v>
      </c>
      <c r="L1395">
        <v>1346</v>
      </c>
      <c r="N1395">
        <v>1009</v>
      </c>
      <c r="O1395" t="s">
        <v>441</v>
      </c>
      <c r="P1395" t="s">
        <v>441</v>
      </c>
      <c r="Q1395">
        <v>1</v>
      </c>
      <c r="X1395">
        <v>4.0000000000000001E-3</v>
      </c>
      <c r="Y1395">
        <v>187.38</v>
      </c>
      <c r="Z1395">
        <v>0</v>
      </c>
      <c r="AA1395">
        <v>0</v>
      </c>
      <c r="AB1395">
        <v>0</v>
      </c>
      <c r="AC1395">
        <v>0</v>
      </c>
      <c r="AD1395">
        <v>1</v>
      </c>
      <c r="AE1395">
        <v>0</v>
      </c>
      <c r="AF1395" t="s">
        <v>135</v>
      </c>
      <c r="AG1395">
        <v>0</v>
      </c>
      <c r="AH1395">
        <v>2</v>
      </c>
      <c r="AI1395">
        <v>448999621</v>
      </c>
      <c r="AJ1395">
        <v>1353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</row>
    <row r="1396" spans="1:44" x14ac:dyDescent="0.2">
      <c r="A1396">
        <f>ROW(Source!A730)</f>
        <v>730</v>
      </c>
      <c r="B1396">
        <v>448999641</v>
      </c>
      <c r="C1396">
        <v>448999613</v>
      </c>
      <c r="D1396">
        <v>277865475</v>
      </c>
      <c r="E1396">
        <v>1</v>
      </c>
      <c r="F1396">
        <v>1</v>
      </c>
      <c r="G1396">
        <v>1</v>
      </c>
      <c r="H1396">
        <v>3</v>
      </c>
      <c r="I1396" t="s">
        <v>1210</v>
      </c>
      <c r="J1396" t="s">
        <v>1211</v>
      </c>
      <c r="K1396" t="s">
        <v>1212</v>
      </c>
      <c r="L1396">
        <v>1383</v>
      </c>
      <c r="N1396">
        <v>1013</v>
      </c>
      <c r="O1396" t="s">
        <v>1213</v>
      </c>
      <c r="P1396" t="s">
        <v>1213</v>
      </c>
      <c r="Q1396">
        <v>1</v>
      </c>
      <c r="X1396">
        <v>2.0799999999999999E-2</v>
      </c>
      <c r="Y1396">
        <v>5.89</v>
      </c>
      <c r="Z1396">
        <v>0</v>
      </c>
      <c r="AA1396">
        <v>0</v>
      </c>
      <c r="AB1396">
        <v>0</v>
      </c>
      <c r="AC1396">
        <v>0</v>
      </c>
      <c r="AD1396">
        <v>1</v>
      </c>
      <c r="AE1396">
        <v>0</v>
      </c>
      <c r="AF1396" t="s">
        <v>135</v>
      </c>
      <c r="AG1396">
        <v>0</v>
      </c>
      <c r="AH1396">
        <v>2</v>
      </c>
      <c r="AI1396">
        <v>448999622</v>
      </c>
      <c r="AJ1396">
        <v>1354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</row>
    <row r="1397" spans="1:44" x14ac:dyDescent="0.2">
      <c r="A1397">
        <f>ROW(Source!A730)</f>
        <v>730</v>
      </c>
      <c r="B1397">
        <v>448999642</v>
      </c>
      <c r="C1397">
        <v>448999613</v>
      </c>
      <c r="D1397">
        <v>277865757</v>
      </c>
      <c r="E1397">
        <v>1</v>
      </c>
      <c r="F1397">
        <v>1</v>
      </c>
      <c r="G1397">
        <v>1</v>
      </c>
      <c r="H1397">
        <v>3</v>
      </c>
      <c r="I1397" t="s">
        <v>1831</v>
      </c>
      <c r="J1397" t="s">
        <v>1832</v>
      </c>
      <c r="K1397" t="s">
        <v>1833</v>
      </c>
      <c r="L1397">
        <v>1301</v>
      </c>
      <c r="N1397">
        <v>1003</v>
      </c>
      <c r="O1397" t="s">
        <v>211</v>
      </c>
      <c r="P1397" t="s">
        <v>211</v>
      </c>
      <c r="Q1397">
        <v>1</v>
      </c>
      <c r="X1397">
        <v>3</v>
      </c>
      <c r="Y1397">
        <v>5.87</v>
      </c>
      <c r="Z1397">
        <v>0</v>
      </c>
      <c r="AA1397">
        <v>0</v>
      </c>
      <c r="AB1397">
        <v>0</v>
      </c>
      <c r="AC1397">
        <v>0</v>
      </c>
      <c r="AD1397">
        <v>1</v>
      </c>
      <c r="AE1397">
        <v>0</v>
      </c>
      <c r="AF1397" t="s">
        <v>135</v>
      </c>
      <c r="AG1397">
        <v>0</v>
      </c>
      <c r="AH1397">
        <v>2</v>
      </c>
      <c r="AI1397">
        <v>448999623</v>
      </c>
      <c r="AJ1397">
        <v>1355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</row>
    <row r="1398" spans="1:44" x14ac:dyDescent="0.2">
      <c r="A1398">
        <f>ROW(Source!A730)</f>
        <v>730</v>
      </c>
      <c r="B1398">
        <v>448999643</v>
      </c>
      <c r="C1398">
        <v>448999613</v>
      </c>
      <c r="D1398">
        <v>277866682</v>
      </c>
      <c r="E1398">
        <v>1</v>
      </c>
      <c r="F1398">
        <v>1</v>
      </c>
      <c r="G1398">
        <v>1</v>
      </c>
      <c r="H1398">
        <v>3</v>
      </c>
      <c r="I1398" t="s">
        <v>1320</v>
      </c>
      <c r="J1398" t="s">
        <v>1321</v>
      </c>
      <c r="K1398" t="s">
        <v>1322</v>
      </c>
      <c r="L1398">
        <v>1346</v>
      </c>
      <c r="N1398">
        <v>1009</v>
      </c>
      <c r="O1398" t="s">
        <v>441</v>
      </c>
      <c r="P1398" t="s">
        <v>441</v>
      </c>
      <c r="Q1398">
        <v>1</v>
      </c>
      <c r="X1398">
        <v>7.0000000000000007E-2</v>
      </c>
      <c r="Y1398">
        <v>155.63</v>
      </c>
      <c r="Z1398">
        <v>0</v>
      </c>
      <c r="AA1398">
        <v>0</v>
      </c>
      <c r="AB1398">
        <v>0</v>
      </c>
      <c r="AC1398">
        <v>0</v>
      </c>
      <c r="AD1398">
        <v>1</v>
      </c>
      <c r="AE1398">
        <v>0</v>
      </c>
      <c r="AF1398" t="s">
        <v>135</v>
      </c>
      <c r="AG1398">
        <v>0</v>
      </c>
      <c r="AH1398">
        <v>2</v>
      </c>
      <c r="AI1398">
        <v>448999624</v>
      </c>
      <c r="AJ1398">
        <v>1356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</row>
    <row r="1399" spans="1:44" x14ac:dyDescent="0.2">
      <c r="A1399">
        <f>ROW(Source!A730)</f>
        <v>730</v>
      </c>
      <c r="B1399">
        <v>448999644</v>
      </c>
      <c r="C1399">
        <v>448999613</v>
      </c>
      <c r="D1399">
        <v>277867733</v>
      </c>
      <c r="E1399">
        <v>1</v>
      </c>
      <c r="F1399">
        <v>1</v>
      </c>
      <c r="G1399">
        <v>1</v>
      </c>
      <c r="H1399">
        <v>3</v>
      </c>
      <c r="I1399" t="s">
        <v>1241</v>
      </c>
      <c r="J1399" t="s">
        <v>1242</v>
      </c>
      <c r="K1399" t="s">
        <v>1243</v>
      </c>
      <c r="L1399">
        <v>1346</v>
      </c>
      <c r="N1399">
        <v>1009</v>
      </c>
      <c r="O1399" t="s">
        <v>441</v>
      </c>
      <c r="P1399" t="s">
        <v>441</v>
      </c>
      <c r="Q1399">
        <v>1</v>
      </c>
      <c r="X1399">
        <v>0.38</v>
      </c>
      <c r="Y1399">
        <v>174.93</v>
      </c>
      <c r="Z1399">
        <v>0</v>
      </c>
      <c r="AA1399">
        <v>0</v>
      </c>
      <c r="AB1399">
        <v>0</v>
      </c>
      <c r="AC1399">
        <v>0</v>
      </c>
      <c r="AD1399">
        <v>1</v>
      </c>
      <c r="AE1399">
        <v>0</v>
      </c>
      <c r="AF1399" t="s">
        <v>135</v>
      </c>
      <c r="AG1399">
        <v>0</v>
      </c>
      <c r="AH1399">
        <v>2</v>
      </c>
      <c r="AI1399">
        <v>448999625</v>
      </c>
      <c r="AJ1399">
        <v>1357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</row>
    <row r="1400" spans="1:44" x14ac:dyDescent="0.2">
      <c r="A1400">
        <f>ROW(Source!A730)</f>
        <v>730</v>
      </c>
      <c r="B1400">
        <v>448999645</v>
      </c>
      <c r="C1400">
        <v>448999613</v>
      </c>
      <c r="D1400">
        <v>277867852</v>
      </c>
      <c r="E1400">
        <v>1</v>
      </c>
      <c r="F1400">
        <v>1</v>
      </c>
      <c r="G1400">
        <v>1</v>
      </c>
      <c r="H1400">
        <v>3</v>
      </c>
      <c r="I1400" t="s">
        <v>1834</v>
      </c>
      <c r="J1400" t="s">
        <v>1835</v>
      </c>
      <c r="K1400" t="s">
        <v>1836</v>
      </c>
      <c r="L1400">
        <v>1425</v>
      </c>
      <c r="N1400">
        <v>1013</v>
      </c>
      <c r="O1400" t="s">
        <v>62</v>
      </c>
      <c r="P1400" t="s">
        <v>62</v>
      </c>
      <c r="Q1400">
        <v>1</v>
      </c>
      <c r="X1400">
        <v>1.4E-2</v>
      </c>
      <c r="Y1400">
        <v>41.71</v>
      </c>
      <c r="Z1400">
        <v>0</v>
      </c>
      <c r="AA1400">
        <v>0</v>
      </c>
      <c r="AB1400">
        <v>0</v>
      </c>
      <c r="AC1400">
        <v>0</v>
      </c>
      <c r="AD1400">
        <v>1</v>
      </c>
      <c r="AE1400">
        <v>0</v>
      </c>
      <c r="AF1400" t="s">
        <v>135</v>
      </c>
      <c r="AG1400">
        <v>0</v>
      </c>
      <c r="AH1400">
        <v>2</v>
      </c>
      <c r="AI1400">
        <v>448999626</v>
      </c>
      <c r="AJ1400">
        <v>1358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</row>
    <row r="1401" spans="1:44" x14ac:dyDescent="0.2">
      <c r="A1401">
        <f>ROW(Source!A730)</f>
        <v>730</v>
      </c>
      <c r="B1401">
        <v>448999646</v>
      </c>
      <c r="C1401">
        <v>448999613</v>
      </c>
      <c r="D1401">
        <v>277869585</v>
      </c>
      <c r="E1401">
        <v>1</v>
      </c>
      <c r="F1401">
        <v>1</v>
      </c>
      <c r="G1401">
        <v>1</v>
      </c>
      <c r="H1401">
        <v>3</v>
      </c>
      <c r="I1401" t="s">
        <v>1837</v>
      </c>
      <c r="J1401" t="s">
        <v>1838</v>
      </c>
      <c r="K1401" t="s">
        <v>1839</v>
      </c>
      <c r="L1401">
        <v>1346</v>
      </c>
      <c r="N1401">
        <v>1009</v>
      </c>
      <c r="O1401" t="s">
        <v>441</v>
      </c>
      <c r="P1401" t="s">
        <v>441</v>
      </c>
      <c r="Q1401">
        <v>1</v>
      </c>
      <c r="X1401">
        <v>2E-3</v>
      </c>
      <c r="Y1401">
        <v>395.65</v>
      </c>
      <c r="Z1401">
        <v>0</v>
      </c>
      <c r="AA1401">
        <v>0</v>
      </c>
      <c r="AB1401">
        <v>0</v>
      </c>
      <c r="AC1401">
        <v>0</v>
      </c>
      <c r="AD1401">
        <v>1</v>
      </c>
      <c r="AE1401">
        <v>0</v>
      </c>
      <c r="AF1401" t="s">
        <v>135</v>
      </c>
      <c r="AG1401">
        <v>0</v>
      </c>
      <c r="AH1401">
        <v>2</v>
      </c>
      <c r="AI1401">
        <v>448999627</v>
      </c>
      <c r="AJ1401">
        <v>1359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</row>
    <row r="1402" spans="1:44" x14ac:dyDescent="0.2">
      <c r="A1402">
        <f>ROW(Source!A730)</f>
        <v>730</v>
      </c>
      <c r="B1402">
        <v>448999647</v>
      </c>
      <c r="C1402">
        <v>448999613</v>
      </c>
      <c r="D1402">
        <v>277875611</v>
      </c>
      <c r="E1402">
        <v>1</v>
      </c>
      <c r="F1402">
        <v>1</v>
      </c>
      <c r="G1402">
        <v>1</v>
      </c>
      <c r="H1402">
        <v>3</v>
      </c>
      <c r="I1402" t="s">
        <v>1504</v>
      </c>
      <c r="J1402" t="s">
        <v>1505</v>
      </c>
      <c r="K1402" t="s">
        <v>1506</v>
      </c>
      <c r="L1402">
        <v>1348</v>
      </c>
      <c r="N1402">
        <v>1009</v>
      </c>
      <c r="O1402" t="s">
        <v>83</v>
      </c>
      <c r="P1402" t="s">
        <v>83</v>
      </c>
      <c r="Q1402">
        <v>1000</v>
      </c>
      <c r="X1402">
        <v>2E-3</v>
      </c>
      <c r="Y1402">
        <v>105278.81</v>
      </c>
      <c r="Z1402">
        <v>0</v>
      </c>
      <c r="AA1402">
        <v>0</v>
      </c>
      <c r="AB1402">
        <v>0</v>
      </c>
      <c r="AC1402">
        <v>0</v>
      </c>
      <c r="AD1402">
        <v>1</v>
      </c>
      <c r="AE1402">
        <v>0</v>
      </c>
      <c r="AF1402" t="s">
        <v>135</v>
      </c>
      <c r="AG1402">
        <v>0</v>
      </c>
      <c r="AH1402">
        <v>2</v>
      </c>
      <c r="AI1402">
        <v>448999628</v>
      </c>
      <c r="AJ1402">
        <v>1360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</row>
    <row r="1403" spans="1:44" x14ac:dyDescent="0.2">
      <c r="A1403">
        <f>ROW(Source!A730)</f>
        <v>730</v>
      </c>
      <c r="B1403">
        <v>448999648</v>
      </c>
      <c r="C1403">
        <v>448999613</v>
      </c>
      <c r="D1403">
        <v>277896271</v>
      </c>
      <c r="E1403">
        <v>1</v>
      </c>
      <c r="F1403">
        <v>1</v>
      </c>
      <c r="G1403">
        <v>1</v>
      </c>
      <c r="H1403">
        <v>3</v>
      </c>
      <c r="I1403" t="s">
        <v>1755</v>
      </c>
      <c r="J1403" t="s">
        <v>1756</v>
      </c>
      <c r="K1403" t="s">
        <v>1757</v>
      </c>
      <c r="L1403">
        <v>1346</v>
      </c>
      <c r="N1403">
        <v>1009</v>
      </c>
      <c r="O1403" t="s">
        <v>441</v>
      </c>
      <c r="P1403" t="s">
        <v>441</v>
      </c>
      <c r="Q1403">
        <v>1</v>
      </c>
      <c r="X1403">
        <v>4.7E-2</v>
      </c>
      <c r="Y1403">
        <v>79.88</v>
      </c>
      <c r="Z1403">
        <v>0</v>
      </c>
      <c r="AA1403">
        <v>0</v>
      </c>
      <c r="AB1403">
        <v>0</v>
      </c>
      <c r="AC1403">
        <v>0</v>
      </c>
      <c r="AD1403">
        <v>1</v>
      </c>
      <c r="AE1403">
        <v>0</v>
      </c>
      <c r="AF1403" t="s">
        <v>135</v>
      </c>
      <c r="AG1403">
        <v>0</v>
      </c>
      <c r="AH1403">
        <v>2</v>
      </c>
      <c r="AI1403">
        <v>448999629</v>
      </c>
      <c r="AJ1403">
        <v>1361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</row>
    <row r="1404" spans="1:44" x14ac:dyDescent="0.2">
      <c r="A1404">
        <f>ROW(Source!A730)</f>
        <v>730</v>
      </c>
      <c r="B1404">
        <v>448999649</v>
      </c>
      <c r="C1404">
        <v>448999613</v>
      </c>
      <c r="D1404">
        <v>277896329</v>
      </c>
      <c r="E1404">
        <v>1</v>
      </c>
      <c r="F1404">
        <v>1</v>
      </c>
      <c r="G1404">
        <v>1</v>
      </c>
      <c r="H1404">
        <v>3</v>
      </c>
      <c r="I1404" t="s">
        <v>1701</v>
      </c>
      <c r="J1404" t="s">
        <v>1702</v>
      </c>
      <c r="K1404" t="s">
        <v>1703</v>
      </c>
      <c r="L1404">
        <v>1346</v>
      </c>
      <c r="N1404">
        <v>1009</v>
      </c>
      <c r="O1404" t="s">
        <v>441</v>
      </c>
      <c r="P1404" t="s">
        <v>441</v>
      </c>
      <c r="Q1404">
        <v>1</v>
      </c>
      <c r="X1404">
        <v>1.4E-2</v>
      </c>
      <c r="Y1404">
        <v>157.44</v>
      </c>
      <c r="Z1404">
        <v>0</v>
      </c>
      <c r="AA1404">
        <v>0</v>
      </c>
      <c r="AB1404">
        <v>0</v>
      </c>
      <c r="AC1404">
        <v>0</v>
      </c>
      <c r="AD1404">
        <v>1</v>
      </c>
      <c r="AE1404">
        <v>0</v>
      </c>
      <c r="AF1404" t="s">
        <v>135</v>
      </c>
      <c r="AG1404">
        <v>0</v>
      </c>
      <c r="AH1404">
        <v>2</v>
      </c>
      <c r="AI1404">
        <v>448999630</v>
      </c>
      <c r="AJ1404">
        <v>1362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</row>
    <row r="1405" spans="1:44" x14ac:dyDescent="0.2">
      <c r="A1405">
        <f>ROW(Source!A730)</f>
        <v>730</v>
      </c>
      <c r="B1405">
        <v>448999650</v>
      </c>
      <c r="C1405">
        <v>448999613</v>
      </c>
      <c r="D1405">
        <v>277908024</v>
      </c>
      <c r="E1405">
        <v>1</v>
      </c>
      <c r="F1405">
        <v>1</v>
      </c>
      <c r="G1405">
        <v>1</v>
      </c>
      <c r="H1405">
        <v>3</v>
      </c>
      <c r="I1405" t="s">
        <v>1802</v>
      </c>
      <c r="J1405" t="s">
        <v>1803</v>
      </c>
      <c r="K1405" t="s">
        <v>1804</v>
      </c>
      <c r="L1405">
        <v>1455</v>
      </c>
      <c r="N1405">
        <v>1013</v>
      </c>
      <c r="O1405" t="s">
        <v>163</v>
      </c>
      <c r="P1405" t="s">
        <v>163</v>
      </c>
      <c r="Q1405">
        <v>1</v>
      </c>
      <c r="X1405">
        <v>0.1</v>
      </c>
      <c r="Y1405">
        <v>944.69</v>
      </c>
      <c r="Z1405">
        <v>0</v>
      </c>
      <c r="AA1405">
        <v>0</v>
      </c>
      <c r="AB1405">
        <v>0</v>
      </c>
      <c r="AC1405">
        <v>0</v>
      </c>
      <c r="AD1405">
        <v>1</v>
      </c>
      <c r="AE1405">
        <v>0</v>
      </c>
      <c r="AF1405" t="s">
        <v>135</v>
      </c>
      <c r="AG1405">
        <v>0</v>
      </c>
      <c r="AH1405">
        <v>2</v>
      </c>
      <c r="AI1405">
        <v>448999631</v>
      </c>
      <c r="AJ1405">
        <v>1363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</row>
    <row r="1406" spans="1:44" x14ac:dyDescent="0.2">
      <c r="A1406">
        <f>ROW(Source!A730)</f>
        <v>730</v>
      </c>
      <c r="B1406">
        <v>448999651</v>
      </c>
      <c r="C1406">
        <v>448999613</v>
      </c>
      <c r="D1406">
        <v>277566433</v>
      </c>
      <c r="E1406">
        <v>109</v>
      </c>
      <c r="F1406">
        <v>1</v>
      </c>
      <c r="G1406">
        <v>1</v>
      </c>
      <c r="H1406">
        <v>3</v>
      </c>
      <c r="I1406" t="s">
        <v>633</v>
      </c>
      <c r="J1406" t="s">
        <v>3</v>
      </c>
      <c r="K1406" t="s">
        <v>634</v>
      </c>
      <c r="L1406">
        <v>3277935</v>
      </c>
      <c r="N1406">
        <v>1013</v>
      </c>
      <c r="O1406" t="s">
        <v>635</v>
      </c>
      <c r="P1406" t="s">
        <v>635</v>
      </c>
      <c r="Q1406">
        <v>1</v>
      </c>
      <c r="X1406">
        <v>2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 t="s">
        <v>135</v>
      </c>
      <c r="AG1406">
        <v>0</v>
      </c>
      <c r="AH1406">
        <v>2</v>
      </c>
      <c r="AI1406">
        <v>448999632</v>
      </c>
      <c r="AJ1406">
        <v>1364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</row>
    <row r="1407" spans="1:44" x14ac:dyDescent="0.2">
      <c r="A1407">
        <f>ROW(Source!A732)</f>
        <v>732</v>
      </c>
      <c r="B1407">
        <v>448999661</v>
      </c>
      <c r="C1407">
        <v>448999653</v>
      </c>
      <c r="D1407">
        <v>277560289</v>
      </c>
      <c r="E1407">
        <v>109</v>
      </c>
      <c r="F1407">
        <v>1</v>
      </c>
      <c r="G1407">
        <v>1</v>
      </c>
      <c r="H1407">
        <v>1</v>
      </c>
      <c r="I1407" t="s">
        <v>1413</v>
      </c>
      <c r="J1407" t="s">
        <v>3</v>
      </c>
      <c r="K1407" t="s">
        <v>1414</v>
      </c>
      <c r="L1407">
        <v>1191</v>
      </c>
      <c r="N1407">
        <v>1013</v>
      </c>
      <c r="O1407" t="s">
        <v>1203</v>
      </c>
      <c r="P1407" t="s">
        <v>1203</v>
      </c>
      <c r="Q1407">
        <v>1</v>
      </c>
      <c r="X1407">
        <v>8</v>
      </c>
      <c r="Y1407">
        <v>0</v>
      </c>
      <c r="Z1407">
        <v>0</v>
      </c>
      <c r="AA1407">
        <v>0</v>
      </c>
      <c r="AB1407">
        <v>463.05</v>
      </c>
      <c r="AC1407">
        <v>0</v>
      </c>
      <c r="AD1407">
        <v>1</v>
      </c>
      <c r="AE1407">
        <v>1</v>
      </c>
      <c r="AF1407" t="s">
        <v>3</v>
      </c>
      <c r="AG1407">
        <v>8</v>
      </c>
      <c r="AH1407">
        <v>2</v>
      </c>
      <c r="AI1407">
        <v>448999654</v>
      </c>
      <c r="AJ1407">
        <v>1365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</row>
    <row r="1408" spans="1:44" x14ac:dyDescent="0.2">
      <c r="A1408">
        <f>ROW(Source!A732)</f>
        <v>732</v>
      </c>
      <c r="B1408">
        <v>448999662</v>
      </c>
      <c r="C1408">
        <v>448999653</v>
      </c>
      <c r="D1408">
        <v>277869581</v>
      </c>
      <c r="E1408">
        <v>1</v>
      </c>
      <c r="F1408">
        <v>1</v>
      </c>
      <c r="G1408">
        <v>1</v>
      </c>
      <c r="H1408">
        <v>3</v>
      </c>
      <c r="I1408" t="s">
        <v>1689</v>
      </c>
      <c r="J1408" t="s">
        <v>1690</v>
      </c>
      <c r="K1408" t="s">
        <v>1691</v>
      </c>
      <c r="L1408">
        <v>1346</v>
      </c>
      <c r="N1408">
        <v>1009</v>
      </c>
      <c r="O1408" t="s">
        <v>441</v>
      </c>
      <c r="P1408" t="s">
        <v>441</v>
      </c>
      <c r="Q1408">
        <v>1</v>
      </c>
      <c r="X1408">
        <v>5.0000000000000001E-4</v>
      </c>
      <c r="Y1408">
        <v>373.74</v>
      </c>
      <c r="Z1408">
        <v>0</v>
      </c>
      <c r="AA1408">
        <v>0</v>
      </c>
      <c r="AB1408">
        <v>0</v>
      </c>
      <c r="AC1408">
        <v>0</v>
      </c>
      <c r="AD1408">
        <v>1</v>
      </c>
      <c r="AE1408">
        <v>0</v>
      </c>
      <c r="AF1408" t="s">
        <v>135</v>
      </c>
      <c r="AG1408">
        <v>0</v>
      </c>
      <c r="AH1408">
        <v>2</v>
      </c>
      <c r="AI1408">
        <v>448999655</v>
      </c>
      <c r="AJ1408">
        <v>1366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</row>
    <row r="1409" spans="1:44" x14ac:dyDescent="0.2">
      <c r="A1409">
        <f>ROW(Source!A732)</f>
        <v>732</v>
      </c>
      <c r="B1409">
        <v>448999663</v>
      </c>
      <c r="C1409">
        <v>448999653</v>
      </c>
      <c r="D1409">
        <v>277881811</v>
      </c>
      <c r="E1409">
        <v>1</v>
      </c>
      <c r="F1409">
        <v>1</v>
      </c>
      <c r="G1409">
        <v>1</v>
      </c>
      <c r="H1409">
        <v>3</v>
      </c>
      <c r="I1409" t="s">
        <v>1695</v>
      </c>
      <c r="J1409" t="s">
        <v>1696</v>
      </c>
      <c r="K1409" t="s">
        <v>1697</v>
      </c>
      <c r="L1409">
        <v>1346</v>
      </c>
      <c r="N1409">
        <v>1009</v>
      </c>
      <c r="O1409" t="s">
        <v>441</v>
      </c>
      <c r="P1409" t="s">
        <v>441</v>
      </c>
      <c r="Q1409">
        <v>1</v>
      </c>
      <c r="X1409">
        <v>0.01</v>
      </c>
      <c r="Y1409">
        <v>931.11</v>
      </c>
      <c r="Z1409">
        <v>0</v>
      </c>
      <c r="AA1409">
        <v>0</v>
      </c>
      <c r="AB1409">
        <v>0</v>
      </c>
      <c r="AC1409">
        <v>0</v>
      </c>
      <c r="AD1409">
        <v>1</v>
      </c>
      <c r="AE1409">
        <v>0</v>
      </c>
      <c r="AF1409" t="s">
        <v>135</v>
      </c>
      <c r="AG1409">
        <v>0</v>
      </c>
      <c r="AH1409">
        <v>2</v>
      </c>
      <c r="AI1409">
        <v>448999656</v>
      </c>
      <c r="AJ1409">
        <v>1367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</row>
    <row r="1410" spans="1:44" x14ac:dyDescent="0.2">
      <c r="A1410">
        <f>ROW(Source!A732)</f>
        <v>732</v>
      </c>
      <c r="B1410">
        <v>448999664</v>
      </c>
      <c r="C1410">
        <v>448999653</v>
      </c>
      <c r="D1410">
        <v>277910731</v>
      </c>
      <c r="E1410">
        <v>1</v>
      </c>
      <c r="F1410">
        <v>1</v>
      </c>
      <c r="G1410">
        <v>1</v>
      </c>
      <c r="H1410">
        <v>3</v>
      </c>
      <c r="I1410" t="s">
        <v>1728</v>
      </c>
      <c r="J1410" t="s">
        <v>1729</v>
      </c>
      <c r="K1410" t="s">
        <v>1730</v>
      </c>
      <c r="L1410">
        <v>1425</v>
      </c>
      <c r="N1410">
        <v>1013</v>
      </c>
      <c r="O1410" t="s">
        <v>62</v>
      </c>
      <c r="P1410" t="s">
        <v>62</v>
      </c>
      <c r="Q1410">
        <v>1</v>
      </c>
      <c r="X1410">
        <v>0.02</v>
      </c>
      <c r="Y1410">
        <v>2094.8200000000002</v>
      </c>
      <c r="Z1410">
        <v>0</v>
      </c>
      <c r="AA1410">
        <v>0</v>
      </c>
      <c r="AB1410">
        <v>0</v>
      </c>
      <c r="AC1410">
        <v>0</v>
      </c>
      <c r="AD1410">
        <v>1</v>
      </c>
      <c r="AE1410">
        <v>0</v>
      </c>
      <c r="AF1410" t="s">
        <v>135</v>
      </c>
      <c r="AG1410">
        <v>0</v>
      </c>
      <c r="AH1410">
        <v>2</v>
      </c>
      <c r="AI1410">
        <v>448999657</v>
      </c>
      <c r="AJ1410">
        <v>1368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</row>
    <row r="1411" spans="1:44" x14ac:dyDescent="0.2">
      <c r="A1411">
        <f>ROW(Source!A732)</f>
        <v>732</v>
      </c>
      <c r="B1411">
        <v>448999665</v>
      </c>
      <c r="C1411">
        <v>448999653</v>
      </c>
      <c r="D1411">
        <v>277937841</v>
      </c>
      <c r="E1411">
        <v>1</v>
      </c>
      <c r="F1411">
        <v>1</v>
      </c>
      <c r="G1411">
        <v>1</v>
      </c>
      <c r="H1411">
        <v>3</v>
      </c>
      <c r="I1411" t="s">
        <v>1731</v>
      </c>
      <c r="J1411" t="s">
        <v>1732</v>
      </c>
      <c r="K1411" t="s">
        <v>1733</v>
      </c>
      <c r="L1411">
        <v>1425</v>
      </c>
      <c r="N1411">
        <v>1013</v>
      </c>
      <c r="O1411" t="s">
        <v>62</v>
      </c>
      <c r="P1411" t="s">
        <v>62</v>
      </c>
      <c r="Q1411">
        <v>1</v>
      </c>
      <c r="X1411">
        <v>0.02</v>
      </c>
      <c r="Y1411">
        <v>235.73</v>
      </c>
      <c r="Z1411">
        <v>0</v>
      </c>
      <c r="AA1411">
        <v>0</v>
      </c>
      <c r="AB1411">
        <v>0</v>
      </c>
      <c r="AC1411">
        <v>0</v>
      </c>
      <c r="AD1411">
        <v>1</v>
      </c>
      <c r="AE1411">
        <v>0</v>
      </c>
      <c r="AF1411" t="s">
        <v>135</v>
      </c>
      <c r="AG1411">
        <v>0</v>
      </c>
      <c r="AH1411">
        <v>2</v>
      </c>
      <c r="AI1411">
        <v>448999658</v>
      </c>
      <c r="AJ1411">
        <v>1369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</row>
    <row r="1412" spans="1:44" x14ac:dyDescent="0.2">
      <c r="A1412">
        <f>ROW(Source!A732)</f>
        <v>732</v>
      </c>
      <c r="B1412">
        <v>448999666</v>
      </c>
      <c r="C1412">
        <v>448999653</v>
      </c>
      <c r="D1412">
        <v>277566433</v>
      </c>
      <c r="E1412">
        <v>109</v>
      </c>
      <c r="F1412">
        <v>1</v>
      </c>
      <c r="G1412">
        <v>1</v>
      </c>
      <c r="H1412">
        <v>3</v>
      </c>
      <c r="I1412" t="s">
        <v>633</v>
      </c>
      <c r="J1412" t="s">
        <v>3</v>
      </c>
      <c r="K1412" t="s">
        <v>634</v>
      </c>
      <c r="L1412">
        <v>3277935</v>
      </c>
      <c r="N1412">
        <v>1013</v>
      </c>
      <c r="O1412" t="s">
        <v>635</v>
      </c>
      <c r="P1412" t="s">
        <v>635</v>
      </c>
      <c r="Q1412">
        <v>1</v>
      </c>
      <c r="X1412">
        <v>2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 t="s">
        <v>135</v>
      </c>
      <c r="AG1412">
        <v>0</v>
      </c>
      <c r="AH1412">
        <v>2</v>
      </c>
      <c r="AI1412">
        <v>448999659</v>
      </c>
      <c r="AJ1412">
        <v>1370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</row>
    <row r="1413" spans="1:44" x14ac:dyDescent="0.2">
      <c r="A1413">
        <f>ROW(Source!A732)</f>
        <v>732</v>
      </c>
      <c r="B1413">
        <v>448999667</v>
      </c>
      <c r="C1413">
        <v>448999653</v>
      </c>
      <c r="D1413">
        <v>277566436</v>
      </c>
      <c r="E1413">
        <v>109</v>
      </c>
      <c r="F1413">
        <v>1</v>
      </c>
      <c r="G1413">
        <v>1</v>
      </c>
      <c r="H1413">
        <v>3</v>
      </c>
      <c r="I1413" t="s">
        <v>725</v>
      </c>
      <c r="J1413" t="s">
        <v>3</v>
      </c>
      <c r="K1413" t="s">
        <v>726</v>
      </c>
      <c r="L1413">
        <v>1348</v>
      </c>
      <c r="N1413">
        <v>1009</v>
      </c>
      <c r="O1413" t="s">
        <v>83</v>
      </c>
      <c r="P1413" t="s">
        <v>83</v>
      </c>
      <c r="Q1413">
        <v>1000</v>
      </c>
      <c r="X1413">
        <v>3.4000000000000002E-2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 t="s">
        <v>135</v>
      </c>
      <c r="AG1413">
        <v>0</v>
      </c>
      <c r="AH1413">
        <v>2</v>
      </c>
      <c r="AI1413">
        <v>448999660</v>
      </c>
      <c r="AJ1413">
        <v>1371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</row>
    <row r="1414" spans="1:44" x14ac:dyDescent="0.2">
      <c r="A1414">
        <f>ROW(Source!A770)</f>
        <v>770</v>
      </c>
      <c r="B1414">
        <v>448999677</v>
      </c>
      <c r="C1414">
        <v>448999670</v>
      </c>
      <c r="D1414">
        <v>277560305</v>
      </c>
      <c r="E1414">
        <v>109</v>
      </c>
      <c r="F1414">
        <v>1</v>
      </c>
      <c r="G1414">
        <v>1</v>
      </c>
      <c r="H1414">
        <v>1</v>
      </c>
      <c r="I1414" t="s">
        <v>1493</v>
      </c>
      <c r="J1414" t="s">
        <v>3</v>
      </c>
      <c r="K1414" t="s">
        <v>1592</v>
      </c>
      <c r="L1414">
        <v>1191</v>
      </c>
      <c r="N1414">
        <v>1013</v>
      </c>
      <c r="O1414" t="s">
        <v>1203</v>
      </c>
      <c r="P1414" t="s">
        <v>1203</v>
      </c>
      <c r="Q1414">
        <v>1</v>
      </c>
      <c r="X1414">
        <v>1.68</v>
      </c>
      <c r="Y1414">
        <v>0</v>
      </c>
      <c r="Z1414">
        <v>0</v>
      </c>
      <c r="AA1414">
        <v>0</v>
      </c>
      <c r="AB1414">
        <v>490.51</v>
      </c>
      <c r="AC1414">
        <v>0</v>
      </c>
      <c r="AD1414">
        <v>1</v>
      </c>
      <c r="AE1414">
        <v>1</v>
      </c>
      <c r="AF1414" t="s">
        <v>321</v>
      </c>
      <c r="AG1414">
        <v>0.504</v>
      </c>
      <c r="AH1414">
        <v>2</v>
      </c>
      <c r="AI1414">
        <v>448999671</v>
      </c>
      <c r="AJ1414">
        <v>1372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</row>
    <row r="1415" spans="1:44" x14ac:dyDescent="0.2">
      <c r="A1415">
        <f>ROW(Source!A770)</f>
        <v>770</v>
      </c>
      <c r="B1415">
        <v>448999678</v>
      </c>
      <c r="C1415">
        <v>448999670</v>
      </c>
      <c r="D1415">
        <v>277862733</v>
      </c>
      <c r="E1415">
        <v>1</v>
      </c>
      <c r="F1415">
        <v>1</v>
      </c>
      <c r="G1415">
        <v>1</v>
      </c>
      <c r="H1415">
        <v>3</v>
      </c>
      <c r="I1415" t="s">
        <v>1713</v>
      </c>
      <c r="J1415" t="s">
        <v>1714</v>
      </c>
      <c r="K1415" t="s">
        <v>1715</v>
      </c>
      <c r="L1415">
        <v>1346</v>
      </c>
      <c r="N1415">
        <v>1009</v>
      </c>
      <c r="O1415" t="s">
        <v>441</v>
      </c>
      <c r="P1415" t="s">
        <v>441</v>
      </c>
      <c r="Q1415">
        <v>1</v>
      </c>
      <c r="X1415">
        <v>5.0000000000000001E-4</v>
      </c>
      <c r="Y1415">
        <v>284.14999999999998</v>
      </c>
      <c r="Z1415">
        <v>0</v>
      </c>
      <c r="AA1415">
        <v>0</v>
      </c>
      <c r="AB1415">
        <v>0</v>
      </c>
      <c r="AC1415">
        <v>0</v>
      </c>
      <c r="AD1415">
        <v>1</v>
      </c>
      <c r="AE1415">
        <v>0</v>
      </c>
      <c r="AF1415" t="s">
        <v>135</v>
      </c>
      <c r="AG1415">
        <v>0</v>
      </c>
      <c r="AH1415">
        <v>2</v>
      </c>
      <c r="AI1415">
        <v>448999672</v>
      </c>
      <c r="AJ1415">
        <v>1373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</row>
    <row r="1416" spans="1:44" x14ac:dyDescent="0.2">
      <c r="A1416">
        <f>ROW(Source!A770)</f>
        <v>770</v>
      </c>
      <c r="B1416">
        <v>448999679</v>
      </c>
      <c r="C1416">
        <v>448999670</v>
      </c>
      <c r="D1416">
        <v>277865475</v>
      </c>
      <c r="E1416">
        <v>1</v>
      </c>
      <c r="F1416">
        <v>1</v>
      </c>
      <c r="G1416">
        <v>1</v>
      </c>
      <c r="H1416">
        <v>3</v>
      </c>
      <c r="I1416" t="s">
        <v>1210</v>
      </c>
      <c r="J1416" t="s">
        <v>1211</v>
      </c>
      <c r="K1416" t="s">
        <v>1212</v>
      </c>
      <c r="L1416">
        <v>1383</v>
      </c>
      <c r="N1416">
        <v>1013</v>
      </c>
      <c r="O1416" t="s">
        <v>1213</v>
      </c>
      <c r="P1416" t="s">
        <v>1213</v>
      </c>
      <c r="Q1416">
        <v>1</v>
      </c>
      <c r="X1416">
        <v>8.3199999999999996E-2</v>
      </c>
      <c r="Y1416">
        <v>5.89</v>
      </c>
      <c r="Z1416">
        <v>0</v>
      </c>
      <c r="AA1416">
        <v>0</v>
      </c>
      <c r="AB1416">
        <v>0</v>
      </c>
      <c r="AC1416">
        <v>0</v>
      </c>
      <c r="AD1416">
        <v>1</v>
      </c>
      <c r="AE1416">
        <v>0</v>
      </c>
      <c r="AF1416" t="s">
        <v>135</v>
      </c>
      <c r="AG1416">
        <v>0</v>
      </c>
      <c r="AH1416">
        <v>2</v>
      </c>
      <c r="AI1416">
        <v>448999673</v>
      </c>
      <c r="AJ1416">
        <v>1374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</row>
    <row r="1417" spans="1:44" x14ac:dyDescent="0.2">
      <c r="A1417">
        <f>ROW(Source!A770)</f>
        <v>770</v>
      </c>
      <c r="B1417">
        <v>448999680</v>
      </c>
      <c r="C1417">
        <v>448999670</v>
      </c>
      <c r="D1417">
        <v>277867849</v>
      </c>
      <c r="E1417">
        <v>1</v>
      </c>
      <c r="F1417">
        <v>1</v>
      </c>
      <c r="G1417">
        <v>1</v>
      </c>
      <c r="H1417">
        <v>3</v>
      </c>
      <c r="I1417" t="s">
        <v>1740</v>
      </c>
      <c r="J1417" t="s">
        <v>1741</v>
      </c>
      <c r="K1417" t="s">
        <v>1742</v>
      </c>
      <c r="L1417">
        <v>1425</v>
      </c>
      <c r="N1417">
        <v>1013</v>
      </c>
      <c r="O1417" t="s">
        <v>62</v>
      </c>
      <c r="P1417" t="s">
        <v>62</v>
      </c>
      <c r="Q1417">
        <v>1</v>
      </c>
      <c r="X1417">
        <v>2.5000000000000001E-2</v>
      </c>
      <c r="Y1417">
        <v>978.09</v>
      </c>
      <c r="Z1417">
        <v>0</v>
      </c>
      <c r="AA1417">
        <v>0</v>
      </c>
      <c r="AB1417">
        <v>0</v>
      </c>
      <c r="AC1417">
        <v>0</v>
      </c>
      <c r="AD1417">
        <v>1</v>
      </c>
      <c r="AE1417">
        <v>0</v>
      </c>
      <c r="AF1417" t="s">
        <v>135</v>
      </c>
      <c r="AG1417">
        <v>0</v>
      </c>
      <c r="AH1417">
        <v>2</v>
      </c>
      <c r="AI1417">
        <v>448999674</v>
      </c>
      <c r="AJ1417">
        <v>1375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</row>
    <row r="1418" spans="1:44" x14ac:dyDescent="0.2">
      <c r="A1418">
        <f>ROW(Source!A770)</f>
        <v>770</v>
      </c>
      <c r="B1418">
        <v>448999681</v>
      </c>
      <c r="C1418">
        <v>448999670</v>
      </c>
      <c r="D1418">
        <v>277870628</v>
      </c>
      <c r="E1418">
        <v>1</v>
      </c>
      <c r="F1418">
        <v>1</v>
      </c>
      <c r="G1418">
        <v>1</v>
      </c>
      <c r="H1418">
        <v>3</v>
      </c>
      <c r="I1418" t="s">
        <v>1646</v>
      </c>
      <c r="J1418" t="s">
        <v>1647</v>
      </c>
      <c r="K1418" t="s">
        <v>1648</v>
      </c>
      <c r="L1418">
        <v>1348</v>
      </c>
      <c r="N1418">
        <v>1009</v>
      </c>
      <c r="O1418" t="s">
        <v>83</v>
      </c>
      <c r="P1418" t="s">
        <v>83</v>
      </c>
      <c r="Q1418">
        <v>1000</v>
      </c>
      <c r="X1418">
        <v>1.0000000000000001E-5</v>
      </c>
      <c r="Y1418">
        <v>4338.2700000000004</v>
      </c>
      <c r="Z1418">
        <v>0</v>
      </c>
      <c r="AA1418">
        <v>0</v>
      </c>
      <c r="AB1418">
        <v>0</v>
      </c>
      <c r="AC1418">
        <v>0</v>
      </c>
      <c r="AD1418">
        <v>1</v>
      </c>
      <c r="AE1418">
        <v>0</v>
      </c>
      <c r="AF1418" t="s">
        <v>135</v>
      </c>
      <c r="AG1418">
        <v>0</v>
      </c>
      <c r="AH1418">
        <v>2</v>
      </c>
      <c r="AI1418">
        <v>448999675</v>
      </c>
      <c r="AJ1418">
        <v>1376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</row>
    <row r="1419" spans="1:44" x14ac:dyDescent="0.2">
      <c r="A1419">
        <f>ROW(Source!A770)</f>
        <v>770</v>
      </c>
      <c r="B1419">
        <v>448999682</v>
      </c>
      <c r="C1419">
        <v>448999670</v>
      </c>
      <c r="D1419">
        <v>277881812</v>
      </c>
      <c r="E1419">
        <v>1</v>
      </c>
      <c r="F1419">
        <v>1</v>
      </c>
      <c r="G1419">
        <v>1</v>
      </c>
      <c r="H1419">
        <v>3</v>
      </c>
      <c r="I1419" t="s">
        <v>1661</v>
      </c>
      <c r="J1419" t="s">
        <v>1662</v>
      </c>
      <c r="K1419" t="s">
        <v>1663</v>
      </c>
      <c r="L1419">
        <v>1346</v>
      </c>
      <c r="N1419">
        <v>1009</v>
      </c>
      <c r="O1419" t="s">
        <v>441</v>
      </c>
      <c r="P1419" t="s">
        <v>441</v>
      </c>
      <c r="Q1419">
        <v>1</v>
      </c>
      <c r="X1419">
        <v>0.01</v>
      </c>
      <c r="Y1419">
        <v>899.56</v>
      </c>
      <c r="Z1419">
        <v>0</v>
      </c>
      <c r="AA1419">
        <v>0</v>
      </c>
      <c r="AB1419">
        <v>0</v>
      </c>
      <c r="AC1419">
        <v>0</v>
      </c>
      <c r="AD1419">
        <v>1</v>
      </c>
      <c r="AE1419">
        <v>0</v>
      </c>
      <c r="AF1419" t="s">
        <v>135</v>
      </c>
      <c r="AG1419">
        <v>0</v>
      </c>
      <c r="AH1419">
        <v>2</v>
      </c>
      <c r="AI1419">
        <v>448999676</v>
      </c>
      <c r="AJ1419">
        <v>1377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</row>
    <row r="1420" spans="1:44" x14ac:dyDescent="0.2">
      <c r="A1420">
        <f>ROW(Source!A770)</f>
        <v>770</v>
      </c>
      <c r="B1420">
        <v>448999683</v>
      </c>
      <c r="C1420">
        <v>448999670</v>
      </c>
      <c r="D1420">
        <v>277566433</v>
      </c>
      <c r="E1420">
        <v>109</v>
      </c>
      <c r="F1420">
        <v>1</v>
      </c>
      <c r="G1420">
        <v>1</v>
      </c>
      <c r="H1420">
        <v>3</v>
      </c>
      <c r="I1420" t="s">
        <v>633</v>
      </c>
      <c r="J1420" t="s">
        <v>3</v>
      </c>
      <c r="K1420" t="s">
        <v>634</v>
      </c>
      <c r="L1420">
        <v>3277935</v>
      </c>
      <c r="N1420">
        <v>1013</v>
      </c>
      <c r="O1420" t="s">
        <v>635</v>
      </c>
      <c r="P1420" t="s">
        <v>635</v>
      </c>
      <c r="Q1420">
        <v>1</v>
      </c>
      <c r="X1420">
        <v>2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 t="s">
        <v>135</v>
      </c>
      <c r="AG1420">
        <v>0</v>
      </c>
      <c r="AH1420">
        <v>3</v>
      </c>
      <c r="AI1420">
        <v>-1</v>
      </c>
      <c r="AJ1420" t="s">
        <v>3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</row>
    <row r="1421" spans="1:44" x14ac:dyDescent="0.2">
      <c r="A1421">
        <f>ROW(Source!A771)</f>
        <v>771</v>
      </c>
      <c r="B1421">
        <v>448999691</v>
      </c>
      <c r="C1421">
        <v>448999684</v>
      </c>
      <c r="D1421">
        <v>277560305</v>
      </c>
      <c r="E1421">
        <v>109</v>
      </c>
      <c r="F1421">
        <v>1</v>
      </c>
      <c r="G1421">
        <v>1</v>
      </c>
      <c r="H1421">
        <v>1</v>
      </c>
      <c r="I1421" t="s">
        <v>1493</v>
      </c>
      <c r="J1421" t="s">
        <v>3</v>
      </c>
      <c r="K1421" t="s">
        <v>1592</v>
      </c>
      <c r="L1421">
        <v>1191</v>
      </c>
      <c r="N1421">
        <v>1013</v>
      </c>
      <c r="O1421" t="s">
        <v>1203</v>
      </c>
      <c r="P1421" t="s">
        <v>1203</v>
      </c>
      <c r="Q1421">
        <v>1</v>
      </c>
      <c r="X1421">
        <v>1.68</v>
      </c>
      <c r="Y1421">
        <v>0</v>
      </c>
      <c r="Z1421">
        <v>0</v>
      </c>
      <c r="AA1421">
        <v>0</v>
      </c>
      <c r="AB1421">
        <v>490.51</v>
      </c>
      <c r="AC1421">
        <v>0</v>
      </c>
      <c r="AD1421">
        <v>1</v>
      </c>
      <c r="AE1421">
        <v>1</v>
      </c>
      <c r="AF1421" t="s">
        <v>3</v>
      </c>
      <c r="AG1421">
        <v>1.68</v>
      </c>
      <c r="AH1421">
        <v>2</v>
      </c>
      <c r="AI1421">
        <v>448999685</v>
      </c>
      <c r="AJ1421">
        <v>1378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</row>
    <row r="1422" spans="1:44" x14ac:dyDescent="0.2">
      <c r="A1422">
        <f>ROW(Source!A771)</f>
        <v>771</v>
      </c>
      <c r="B1422">
        <v>448999692</v>
      </c>
      <c r="C1422">
        <v>448999684</v>
      </c>
      <c r="D1422">
        <v>277862733</v>
      </c>
      <c r="E1422">
        <v>1</v>
      </c>
      <c r="F1422">
        <v>1</v>
      </c>
      <c r="G1422">
        <v>1</v>
      </c>
      <c r="H1422">
        <v>3</v>
      </c>
      <c r="I1422" t="s">
        <v>1713</v>
      </c>
      <c r="J1422" t="s">
        <v>1714</v>
      </c>
      <c r="K1422" t="s">
        <v>1715</v>
      </c>
      <c r="L1422">
        <v>1346</v>
      </c>
      <c r="N1422">
        <v>1009</v>
      </c>
      <c r="O1422" t="s">
        <v>441</v>
      </c>
      <c r="P1422" t="s">
        <v>441</v>
      </c>
      <c r="Q1422">
        <v>1</v>
      </c>
      <c r="X1422">
        <v>5.0000000000000001E-4</v>
      </c>
      <c r="Y1422">
        <v>284.14999999999998</v>
      </c>
      <c r="Z1422">
        <v>0</v>
      </c>
      <c r="AA1422">
        <v>0</v>
      </c>
      <c r="AB1422">
        <v>0</v>
      </c>
      <c r="AC1422">
        <v>0</v>
      </c>
      <c r="AD1422">
        <v>1</v>
      </c>
      <c r="AE1422">
        <v>0</v>
      </c>
      <c r="AF1422" t="s">
        <v>135</v>
      </c>
      <c r="AG1422">
        <v>0</v>
      </c>
      <c r="AH1422">
        <v>2</v>
      </c>
      <c r="AI1422">
        <v>448999686</v>
      </c>
      <c r="AJ1422">
        <v>1379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</row>
    <row r="1423" spans="1:44" x14ac:dyDescent="0.2">
      <c r="A1423">
        <f>ROW(Source!A771)</f>
        <v>771</v>
      </c>
      <c r="B1423">
        <v>448999693</v>
      </c>
      <c r="C1423">
        <v>448999684</v>
      </c>
      <c r="D1423">
        <v>277865475</v>
      </c>
      <c r="E1423">
        <v>1</v>
      </c>
      <c r="F1423">
        <v>1</v>
      </c>
      <c r="G1423">
        <v>1</v>
      </c>
      <c r="H1423">
        <v>3</v>
      </c>
      <c r="I1423" t="s">
        <v>1210</v>
      </c>
      <c r="J1423" t="s">
        <v>1211</v>
      </c>
      <c r="K1423" t="s">
        <v>1212</v>
      </c>
      <c r="L1423">
        <v>1383</v>
      </c>
      <c r="N1423">
        <v>1013</v>
      </c>
      <c r="O1423" t="s">
        <v>1213</v>
      </c>
      <c r="P1423" t="s">
        <v>1213</v>
      </c>
      <c r="Q1423">
        <v>1</v>
      </c>
      <c r="X1423">
        <v>8.3199999999999996E-2</v>
      </c>
      <c r="Y1423">
        <v>5.89</v>
      </c>
      <c r="Z1423">
        <v>0</v>
      </c>
      <c r="AA1423">
        <v>0</v>
      </c>
      <c r="AB1423">
        <v>0</v>
      </c>
      <c r="AC1423">
        <v>0</v>
      </c>
      <c r="AD1423">
        <v>1</v>
      </c>
      <c r="AE1423">
        <v>0</v>
      </c>
      <c r="AF1423" t="s">
        <v>135</v>
      </c>
      <c r="AG1423">
        <v>0</v>
      </c>
      <c r="AH1423">
        <v>2</v>
      </c>
      <c r="AI1423">
        <v>448999687</v>
      </c>
      <c r="AJ1423">
        <v>1380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</row>
    <row r="1424" spans="1:44" x14ac:dyDescent="0.2">
      <c r="A1424">
        <f>ROW(Source!A771)</f>
        <v>771</v>
      </c>
      <c r="B1424">
        <v>448999694</v>
      </c>
      <c r="C1424">
        <v>448999684</v>
      </c>
      <c r="D1424">
        <v>277867849</v>
      </c>
      <c r="E1424">
        <v>1</v>
      </c>
      <c r="F1424">
        <v>1</v>
      </c>
      <c r="G1424">
        <v>1</v>
      </c>
      <c r="H1424">
        <v>3</v>
      </c>
      <c r="I1424" t="s">
        <v>1740</v>
      </c>
      <c r="J1424" t="s">
        <v>1741</v>
      </c>
      <c r="K1424" t="s">
        <v>1742</v>
      </c>
      <c r="L1424">
        <v>1425</v>
      </c>
      <c r="N1424">
        <v>1013</v>
      </c>
      <c r="O1424" t="s">
        <v>62</v>
      </c>
      <c r="P1424" t="s">
        <v>62</v>
      </c>
      <c r="Q1424">
        <v>1</v>
      </c>
      <c r="X1424">
        <v>2.5000000000000001E-2</v>
      </c>
      <c r="Y1424">
        <v>978.09</v>
      </c>
      <c r="Z1424">
        <v>0</v>
      </c>
      <c r="AA1424">
        <v>0</v>
      </c>
      <c r="AB1424">
        <v>0</v>
      </c>
      <c r="AC1424">
        <v>0</v>
      </c>
      <c r="AD1424">
        <v>1</v>
      </c>
      <c r="AE1424">
        <v>0</v>
      </c>
      <c r="AF1424" t="s">
        <v>135</v>
      </c>
      <c r="AG1424">
        <v>0</v>
      </c>
      <c r="AH1424">
        <v>2</v>
      </c>
      <c r="AI1424">
        <v>448999688</v>
      </c>
      <c r="AJ1424">
        <v>1381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</row>
    <row r="1425" spans="1:44" x14ac:dyDescent="0.2">
      <c r="A1425">
        <f>ROW(Source!A771)</f>
        <v>771</v>
      </c>
      <c r="B1425">
        <v>448999695</v>
      </c>
      <c r="C1425">
        <v>448999684</v>
      </c>
      <c r="D1425">
        <v>277870628</v>
      </c>
      <c r="E1425">
        <v>1</v>
      </c>
      <c r="F1425">
        <v>1</v>
      </c>
      <c r="G1425">
        <v>1</v>
      </c>
      <c r="H1425">
        <v>3</v>
      </c>
      <c r="I1425" t="s">
        <v>1646</v>
      </c>
      <c r="J1425" t="s">
        <v>1647</v>
      </c>
      <c r="K1425" t="s">
        <v>1648</v>
      </c>
      <c r="L1425">
        <v>1348</v>
      </c>
      <c r="N1425">
        <v>1009</v>
      </c>
      <c r="O1425" t="s">
        <v>83</v>
      </c>
      <c r="P1425" t="s">
        <v>83</v>
      </c>
      <c r="Q1425">
        <v>1000</v>
      </c>
      <c r="X1425">
        <v>1.0000000000000001E-5</v>
      </c>
      <c r="Y1425">
        <v>4338.2700000000004</v>
      </c>
      <c r="Z1425">
        <v>0</v>
      </c>
      <c r="AA1425">
        <v>0</v>
      </c>
      <c r="AB1425">
        <v>0</v>
      </c>
      <c r="AC1425">
        <v>0</v>
      </c>
      <c r="AD1425">
        <v>1</v>
      </c>
      <c r="AE1425">
        <v>0</v>
      </c>
      <c r="AF1425" t="s">
        <v>135</v>
      </c>
      <c r="AG1425">
        <v>0</v>
      </c>
      <c r="AH1425">
        <v>2</v>
      </c>
      <c r="AI1425">
        <v>448999689</v>
      </c>
      <c r="AJ1425">
        <v>1382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</row>
    <row r="1426" spans="1:44" x14ac:dyDescent="0.2">
      <c r="A1426">
        <f>ROW(Source!A771)</f>
        <v>771</v>
      </c>
      <c r="B1426">
        <v>448999696</v>
      </c>
      <c r="C1426">
        <v>448999684</v>
      </c>
      <c r="D1426">
        <v>277881812</v>
      </c>
      <c r="E1426">
        <v>1</v>
      </c>
      <c r="F1426">
        <v>1</v>
      </c>
      <c r="G1426">
        <v>1</v>
      </c>
      <c r="H1426">
        <v>3</v>
      </c>
      <c r="I1426" t="s">
        <v>1661</v>
      </c>
      <c r="J1426" t="s">
        <v>1662</v>
      </c>
      <c r="K1426" t="s">
        <v>1663</v>
      </c>
      <c r="L1426">
        <v>1346</v>
      </c>
      <c r="N1426">
        <v>1009</v>
      </c>
      <c r="O1426" t="s">
        <v>441</v>
      </c>
      <c r="P1426" t="s">
        <v>441</v>
      </c>
      <c r="Q1426">
        <v>1</v>
      </c>
      <c r="X1426">
        <v>0.01</v>
      </c>
      <c r="Y1426">
        <v>899.56</v>
      </c>
      <c r="Z1426">
        <v>0</v>
      </c>
      <c r="AA1426">
        <v>0</v>
      </c>
      <c r="AB1426">
        <v>0</v>
      </c>
      <c r="AC1426">
        <v>0</v>
      </c>
      <c r="AD1426">
        <v>1</v>
      </c>
      <c r="AE1426">
        <v>0</v>
      </c>
      <c r="AF1426" t="s">
        <v>135</v>
      </c>
      <c r="AG1426">
        <v>0</v>
      </c>
      <c r="AH1426">
        <v>2</v>
      </c>
      <c r="AI1426">
        <v>448999690</v>
      </c>
      <c r="AJ1426">
        <v>1383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</row>
    <row r="1427" spans="1:44" x14ac:dyDescent="0.2">
      <c r="A1427">
        <f>ROW(Source!A771)</f>
        <v>771</v>
      </c>
      <c r="B1427">
        <v>448999697</v>
      </c>
      <c r="C1427">
        <v>448999684</v>
      </c>
      <c r="D1427">
        <v>277566433</v>
      </c>
      <c r="E1427">
        <v>109</v>
      </c>
      <c r="F1427">
        <v>1</v>
      </c>
      <c r="G1427">
        <v>1</v>
      </c>
      <c r="H1427">
        <v>3</v>
      </c>
      <c r="I1427" t="s">
        <v>633</v>
      </c>
      <c r="J1427" t="s">
        <v>3</v>
      </c>
      <c r="K1427" t="s">
        <v>634</v>
      </c>
      <c r="L1427">
        <v>3277935</v>
      </c>
      <c r="N1427">
        <v>1013</v>
      </c>
      <c r="O1427" t="s">
        <v>635</v>
      </c>
      <c r="P1427" t="s">
        <v>635</v>
      </c>
      <c r="Q1427">
        <v>1</v>
      </c>
      <c r="X1427">
        <v>2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 t="s">
        <v>135</v>
      </c>
      <c r="AG1427">
        <v>0</v>
      </c>
      <c r="AH1427">
        <v>3</v>
      </c>
      <c r="AI1427">
        <v>-1</v>
      </c>
      <c r="AJ1427" t="s">
        <v>3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</row>
    <row r="1428" spans="1:44" x14ac:dyDescent="0.2">
      <c r="A1428">
        <f>ROW(Source!A772)</f>
        <v>772</v>
      </c>
      <c r="B1428">
        <v>448999706</v>
      </c>
      <c r="C1428">
        <v>448999698</v>
      </c>
      <c r="D1428">
        <v>277560305</v>
      </c>
      <c r="E1428">
        <v>109</v>
      </c>
      <c r="F1428">
        <v>1</v>
      </c>
      <c r="G1428">
        <v>1</v>
      </c>
      <c r="H1428">
        <v>1</v>
      </c>
      <c r="I1428" t="s">
        <v>1493</v>
      </c>
      <c r="J1428" t="s">
        <v>3</v>
      </c>
      <c r="K1428" t="s">
        <v>1592</v>
      </c>
      <c r="L1428">
        <v>1191</v>
      </c>
      <c r="N1428">
        <v>1013</v>
      </c>
      <c r="O1428" t="s">
        <v>1203</v>
      </c>
      <c r="P1428" t="s">
        <v>1203</v>
      </c>
      <c r="Q1428">
        <v>1</v>
      </c>
      <c r="X1428">
        <v>0.84</v>
      </c>
      <c r="Y1428">
        <v>0</v>
      </c>
      <c r="Z1428">
        <v>0</v>
      </c>
      <c r="AA1428">
        <v>0</v>
      </c>
      <c r="AB1428">
        <v>490.51</v>
      </c>
      <c r="AC1428">
        <v>0</v>
      </c>
      <c r="AD1428">
        <v>1</v>
      </c>
      <c r="AE1428">
        <v>1</v>
      </c>
      <c r="AF1428" t="s">
        <v>321</v>
      </c>
      <c r="AG1428">
        <v>0.252</v>
      </c>
      <c r="AH1428">
        <v>2</v>
      </c>
      <c r="AI1428">
        <v>448999699</v>
      </c>
      <c r="AJ1428">
        <v>1384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</row>
    <row r="1429" spans="1:44" x14ac:dyDescent="0.2">
      <c r="A1429">
        <f>ROW(Source!A772)</f>
        <v>772</v>
      </c>
      <c r="B1429">
        <v>448999707</v>
      </c>
      <c r="C1429">
        <v>448999698</v>
      </c>
      <c r="D1429">
        <v>277862733</v>
      </c>
      <c r="E1429">
        <v>1</v>
      </c>
      <c r="F1429">
        <v>1</v>
      </c>
      <c r="G1429">
        <v>1</v>
      </c>
      <c r="H1429">
        <v>3</v>
      </c>
      <c r="I1429" t="s">
        <v>1713</v>
      </c>
      <c r="J1429" t="s">
        <v>1714</v>
      </c>
      <c r="K1429" t="s">
        <v>1715</v>
      </c>
      <c r="L1429">
        <v>1346</v>
      </c>
      <c r="N1429">
        <v>1009</v>
      </c>
      <c r="O1429" t="s">
        <v>441</v>
      </c>
      <c r="P1429" t="s">
        <v>441</v>
      </c>
      <c r="Q1429">
        <v>1</v>
      </c>
      <c r="X1429">
        <v>2.0000000000000001E-4</v>
      </c>
      <c r="Y1429">
        <v>284.14999999999998</v>
      </c>
      <c r="Z1429">
        <v>0</v>
      </c>
      <c r="AA1429">
        <v>0</v>
      </c>
      <c r="AB1429">
        <v>0</v>
      </c>
      <c r="AC1429">
        <v>0</v>
      </c>
      <c r="AD1429">
        <v>1</v>
      </c>
      <c r="AE1429">
        <v>0</v>
      </c>
      <c r="AF1429" t="s">
        <v>135</v>
      </c>
      <c r="AG1429">
        <v>0</v>
      </c>
      <c r="AH1429">
        <v>2</v>
      </c>
      <c r="AI1429">
        <v>448999700</v>
      </c>
      <c r="AJ1429">
        <v>1385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</row>
    <row r="1430" spans="1:44" x14ac:dyDescent="0.2">
      <c r="A1430">
        <f>ROW(Source!A772)</f>
        <v>772</v>
      </c>
      <c r="B1430">
        <v>448999708</v>
      </c>
      <c r="C1430">
        <v>448999698</v>
      </c>
      <c r="D1430">
        <v>277865475</v>
      </c>
      <c r="E1430">
        <v>1</v>
      </c>
      <c r="F1430">
        <v>1</v>
      </c>
      <c r="G1430">
        <v>1</v>
      </c>
      <c r="H1430">
        <v>3</v>
      </c>
      <c r="I1430" t="s">
        <v>1210</v>
      </c>
      <c r="J1430" t="s">
        <v>1211</v>
      </c>
      <c r="K1430" t="s">
        <v>1212</v>
      </c>
      <c r="L1430">
        <v>1383</v>
      </c>
      <c r="N1430">
        <v>1013</v>
      </c>
      <c r="O1430" t="s">
        <v>1213</v>
      </c>
      <c r="P1430" t="s">
        <v>1213</v>
      </c>
      <c r="Q1430">
        <v>1</v>
      </c>
      <c r="X1430">
        <v>3.1199999999999999E-2</v>
      </c>
      <c r="Y1430">
        <v>5.89</v>
      </c>
      <c r="Z1430">
        <v>0</v>
      </c>
      <c r="AA1430">
        <v>0</v>
      </c>
      <c r="AB1430">
        <v>0</v>
      </c>
      <c r="AC1430">
        <v>0</v>
      </c>
      <c r="AD1430">
        <v>1</v>
      </c>
      <c r="AE1430">
        <v>0</v>
      </c>
      <c r="AF1430" t="s">
        <v>135</v>
      </c>
      <c r="AG1430">
        <v>0</v>
      </c>
      <c r="AH1430">
        <v>2</v>
      </c>
      <c r="AI1430">
        <v>448999701</v>
      </c>
      <c r="AJ1430">
        <v>1386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</row>
    <row r="1431" spans="1:44" x14ac:dyDescent="0.2">
      <c r="A1431">
        <f>ROW(Source!A772)</f>
        <v>772</v>
      </c>
      <c r="B1431">
        <v>448999709</v>
      </c>
      <c r="C1431">
        <v>448999698</v>
      </c>
      <c r="D1431">
        <v>277867849</v>
      </c>
      <c r="E1431">
        <v>1</v>
      </c>
      <c r="F1431">
        <v>1</v>
      </c>
      <c r="G1431">
        <v>1</v>
      </c>
      <c r="H1431">
        <v>3</v>
      </c>
      <c r="I1431" t="s">
        <v>1740</v>
      </c>
      <c r="J1431" t="s">
        <v>1741</v>
      </c>
      <c r="K1431" t="s">
        <v>1742</v>
      </c>
      <c r="L1431">
        <v>1425</v>
      </c>
      <c r="N1431">
        <v>1013</v>
      </c>
      <c r="O1431" t="s">
        <v>62</v>
      </c>
      <c r="P1431" t="s">
        <v>62</v>
      </c>
      <c r="Q1431">
        <v>1</v>
      </c>
      <c r="X1431">
        <v>0.01</v>
      </c>
      <c r="Y1431">
        <v>978.09</v>
      </c>
      <c r="Z1431">
        <v>0</v>
      </c>
      <c r="AA1431">
        <v>0</v>
      </c>
      <c r="AB1431">
        <v>0</v>
      </c>
      <c r="AC1431">
        <v>0</v>
      </c>
      <c r="AD1431">
        <v>1</v>
      </c>
      <c r="AE1431">
        <v>0</v>
      </c>
      <c r="AF1431" t="s">
        <v>135</v>
      </c>
      <c r="AG1431">
        <v>0</v>
      </c>
      <c r="AH1431">
        <v>2</v>
      </c>
      <c r="AI1431">
        <v>448999702</v>
      </c>
      <c r="AJ1431">
        <v>1387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</row>
    <row r="1432" spans="1:44" x14ac:dyDescent="0.2">
      <c r="A1432">
        <f>ROW(Source!A772)</f>
        <v>772</v>
      </c>
      <c r="B1432">
        <v>448999710</v>
      </c>
      <c r="C1432">
        <v>448999698</v>
      </c>
      <c r="D1432">
        <v>277870628</v>
      </c>
      <c r="E1432">
        <v>1</v>
      </c>
      <c r="F1432">
        <v>1</v>
      </c>
      <c r="G1432">
        <v>1</v>
      </c>
      <c r="H1432">
        <v>3</v>
      </c>
      <c r="I1432" t="s">
        <v>1646</v>
      </c>
      <c r="J1432" t="s">
        <v>1647</v>
      </c>
      <c r="K1432" t="s">
        <v>1648</v>
      </c>
      <c r="L1432">
        <v>1348</v>
      </c>
      <c r="N1432">
        <v>1009</v>
      </c>
      <c r="O1432" t="s">
        <v>83</v>
      </c>
      <c r="P1432" t="s">
        <v>83</v>
      </c>
      <c r="Q1432">
        <v>1000</v>
      </c>
      <c r="X1432">
        <v>1.0000000000000001E-5</v>
      </c>
      <c r="Y1432">
        <v>4338.2700000000004</v>
      </c>
      <c r="Z1432">
        <v>0</v>
      </c>
      <c r="AA1432">
        <v>0</v>
      </c>
      <c r="AB1432">
        <v>0</v>
      </c>
      <c r="AC1432">
        <v>0</v>
      </c>
      <c r="AD1432">
        <v>1</v>
      </c>
      <c r="AE1432">
        <v>0</v>
      </c>
      <c r="AF1432" t="s">
        <v>135</v>
      </c>
      <c r="AG1432">
        <v>0</v>
      </c>
      <c r="AH1432">
        <v>2</v>
      </c>
      <c r="AI1432">
        <v>448999703</v>
      </c>
      <c r="AJ1432">
        <v>1388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</row>
    <row r="1433" spans="1:44" x14ac:dyDescent="0.2">
      <c r="A1433">
        <f>ROW(Source!A772)</f>
        <v>772</v>
      </c>
      <c r="B1433">
        <v>448999711</v>
      </c>
      <c r="C1433">
        <v>448999698</v>
      </c>
      <c r="D1433">
        <v>277881812</v>
      </c>
      <c r="E1433">
        <v>1</v>
      </c>
      <c r="F1433">
        <v>1</v>
      </c>
      <c r="G1433">
        <v>1</v>
      </c>
      <c r="H1433">
        <v>3</v>
      </c>
      <c r="I1433" t="s">
        <v>1661</v>
      </c>
      <c r="J1433" t="s">
        <v>1662</v>
      </c>
      <c r="K1433" t="s">
        <v>1663</v>
      </c>
      <c r="L1433">
        <v>1346</v>
      </c>
      <c r="N1433">
        <v>1009</v>
      </c>
      <c r="O1433" t="s">
        <v>441</v>
      </c>
      <c r="P1433" t="s">
        <v>441</v>
      </c>
      <c r="Q1433">
        <v>1</v>
      </c>
      <c r="X1433">
        <v>2E-3</v>
      </c>
      <c r="Y1433">
        <v>899.56</v>
      </c>
      <c r="Z1433">
        <v>0</v>
      </c>
      <c r="AA1433">
        <v>0</v>
      </c>
      <c r="AB1433">
        <v>0</v>
      </c>
      <c r="AC1433">
        <v>0</v>
      </c>
      <c r="AD1433">
        <v>1</v>
      </c>
      <c r="AE1433">
        <v>0</v>
      </c>
      <c r="AF1433" t="s">
        <v>135</v>
      </c>
      <c r="AG1433">
        <v>0</v>
      </c>
      <c r="AH1433">
        <v>2</v>
      </c>
      <c r="AI1433">
        <v>448999704</v>
      </c>
      <c r="AJ1433">
        <v>1389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</row>
    <row r="1434" spans="1:44" x14ac:dyDescent="0.2">
      <c r="A1434">
        <f>ROW(Source!A772)</f>
        <v>772</v>
      </c>
      <c r="B1434">
        <v>448999712</v>
      </c>
      <c r="C1434">
        <v>448999698</v>
      </c>
      <c r="D1434">
        <v>277895623</v>
      </c>
      <c r="E1434">
        <v>1</v>
      </c>
      <c r="F1434">
        <v>1</v>
      </c>
      <c r="G1434">
        <v>1</v>
      </c>
      <c r="H1434">
        <v>3</v>
      </c>
      <c r="I1434" t="s">
        <v>1840</v>
      </c>
      <c r="J1434" t="s">
        <v>1841</v>
      </c>
      <c r="K1434" t="s">
        <v>1842</v>
      </c>
      <c r="L1434">
        <v>1346</v>
      </c>
      <c r="N1434">
        <v>1009</v>
      </c>
      <c r="O1434" t="s">
        <v>441</v>
      </c>
      <c r="P1434" t="s">
        <v>441</v>
      </c>
      <c r="Q1434">
        <v>1</v>
      </c>
      <c r="X1434">
        <v>5.0000000000000001E-3</v>
      </c>
      <c r="Y1434">
        <v>303.48</v>
      </c>
      <c r="Z1434">
        <v>0</v>
      </c>
      <c r="AA1434">
        <v>0</v>
      </c>
      <c r="AB1434">
        <v>0</v>
      </c>
      <c r="AC1434">
        <v>0</v>
      </c>
      <c r="AD1434">
        <v>1</v>
      </c>
      <c r="AE1434">
        <v>0</v>
      </c>
      <c r="AF1434" t="s">
        <v>135</v>
      </c>
      <c r="AG1434">
        <v>0</v>
      </c>
      <c r="AH1434">
        <v>2</v>
      </c>
      <c r="AI1434">
        <v>448999705</v>
      </c>
      <c r="AJ1434">
        <v>1390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</row>
    <row r="1435" spans="1:44" x14ac:dyDescent="0.2">
      <c r="A1435">
        <f>ROW(Source!A772)</f>
        <v>772</v>
      </c>
      <c r="B1435">
        <v>448999713</v>
      </c>
      <c r="C1435">
        <v>448999698</v>
      </c>
      <c r="D1435">
        <v>277566433</v>
      </c>
      <c r="E1435">
        <v>109</v>
      </c>
      <c r="F1435">
        <v>1</v>
      </c>
      <c r="G1435">
        <v>1</v>
      </c>
      <c r="H1435">
        <v>3</v>
      </c>
      <c r="I1435" t="s">
        <v>633</v>
      </c>
      <c r="J1435" t="s">
        <v>3</v>
      </c>
      <c r="K1435" t="s">
        <v>634</v>
      </c>
      <c r="L1435">
        <v>3277935</v>
      </c>
      <c r="N1435">
        <v>1013</v>
      </c>
      <c r="O1435" t="s">
        <v>635</v>
      </c>
      <c r="P1435" t="s">
        <v>635</v>
      </c>
      <c r="Q1435">
        <v>1</v>
      </c>
      <c r="X1435">
        <v>2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 t="s">
        <v>135</v>
      </c>
      <c r="AG1435">
        <v>0</v>
      </c>
      <c r="AH1435">
        <v>3</v>
      </c>
      <c r="AI1435">
        <v>-1</v>
      </c>
      <c r="AJ1435" t="s">
        <v>3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</row>
    <row r="1436" spans="1:44" x14ac:dyDescent="0.2">
      <c r="A1436">
        <f>ROW(Source!A773)</f>
        <v>773</v>
      </c>
      <c r="B1436">
        <v>448999722</v>
      </c>
      <c r="C1436">
        <v>448999714</v>
      </c>
      <c r="D1436">
        <v>277560305</v>
      </c>
      <c r="E1436">
        <v>109</v>
      </c>
      <c r="F1436">
        <v>1</v>
      </c>
      <c r="G1436">
        <v>1</v>
      </c>
      <c r="H1436">
        <v>1</v>
      </c>
      <c r="I1436" t="s">
        <v>1493</v>
      </c>
      <c r="J1436" t="s">
        <v>3</v>
      </c>
      <c r="K1436" t="s">
        <v>1592</v>
      </c>
      <c r="L1436">
        <v>1191</v>
      </c>
      <c r="N1436">
        <v>1013</v>
      </c>
      <c r="O1436" t="s">
        <v>1203</v>
      </c>
      <c r="P1436" t="s">
        <v>1203</v>
      </c>
      <c r="Q1436">
        <v>1</v>
      </c>
      <c r="X1436">
        <v>0.84</v>
      </c>
      <c r="Y1436">
        <v>0</v>
      </c>
      <c r="Z1436">
        <v>0</v>
      </c>
      <c r="AA1436">
        <v>0</v>
      </c>
      <c r="AB1436">
        <v>490.51</v>
      </c>
      <c r="AC1436">
        <v>0</v>
      </c>
      <c r="AD1436">
        <v>1</v>
      </c>
      <c r="AE1436">
        <v>1</v>
      </c>
      <c r="AF1436" t="s">
        <v>3</v>
      </c>
      <c r="AG1436">
        <v>0.84</v>
      </c>
      <c r="AH1436">
        <v>2</v>
      </c>
      <c r="AI1436">
        <v>448999715</v>
      </c>
      <c r="AJ1436">
        <v>1391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</row>
    <row r="1437" spans="1:44" x14ac:dyDescent="0.2">
      <c r="A1437">
        <f>ROW(Source!A773)</f>
        <v>773</v>
      </c>
      <c r="B1437">
        <v>448999723</v>
      </c>
      <c r="C1437">
        <v>448999714</v>
      </c>
      <c r="D1437">
        <v>277862733</v>
      </c>
      <c r="E1437">
        <v>1</v>
      </c>
      <c r="F1437">
        <v>1</v>
      </c>
      <c r="G1437">
        <v>1</v>
      </c>
      <c r="H1437">
        <v>3</v>
      </c>
      <c r="I1437" t="s">
        <v>1713</v>
      </c>
      <c r="J1437" t="s">
        <v>1714</v>
      </c>
      <c r="K1437" t="s">
        <v>1715</v>
      </c>
      <c r="L1437">
        <v>1346</v>
      </c>
      <c r="N1437">
        <v>1009</v>
      </c>
      <c r="O1437" t="s">
        <v>441</v>
      </c>
      <c r="P1437" t="s">
        <v>441</v>
      </c>
      <c r="Q1437">
        <v>1</v>
      </c>
      <c r="X1437">
        <v>2.0000000000000001E-4</v>
      </c>
      <c r="Y1437">
        <v>284.14999999999998</v>
      </c>
      <c r="Z1437">
        <v>0</v>
      </c>
      <c r="AA1437">
        <v>0</v>
      </c>
      <c r="AB1437">
        <v>0</v>
      </c>
      <c r="AC1437">
        <v>0</v>
      </c>
      <c r="AD1437">
        <v>1</v>
      </c>
      <c r="AE1437">
        <v>0</v>
      </c>
      <c r="AF1437" t="s">
        <v>135</v>
      </c>
      <c r="AG1437">
        <v>0</v>
      </c>
      <c r="AH1437">
        <v>2</v>
      </c>
      <c r="AI1437">
        <v>448999716</v>
      </c>
      <c r="AJ1437">
        <v>1392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</row>
    <row r="1438" spans="1:44" x14ac:dyDescent="0.2">
      <c r="A1438">
        <f>ROW(Source!A773)</f>
        <v>773</v>
      </c>
      <c r="B1438">
        <v>448999724</v>
      </c>
      <c r="C1438">
        <v>448999714</v>
      </c>
      <c r="D1438">
        <v>277865475</v>
      </c>
      <c r="E1438">
        <v>1</v>
      </c>
      <c r="F1438">
        <v>1</v>
      </c>
      <c r="G1438">
        <v>1</v>
      </c>
      <c r="H1438">
        <v>3</v>
      </c>
      <c r="I1438" t="s">
        <v>1210</v>
      </c>
      <c r="J1438" t="s">
        <v>1211</v>
      </c>
      <c r="K1438" t="s">
        <v>1212</v>
      </c>
      <c r="L1438">
        <v>1383</v>
      </c>
      <c r="N1438">
        <v>1013</v>
      </c>
      <c r="O1438" t="s">
        <v>1213</v>
      </c>
      <c r="P1438" t="s">
        <v>1213</v>
      </c>
      <c r="Q1438">
        <v>1</v>
      </c>
      <c r="X1438">
        <v>3.1199999999999999E-2</v>
      </c>
      <c r="Y1438">
        <v>5.89</v>
      </c>
      <c r="Z1438">
        <v>0</v>
      </c>
      <c r="AA1438">
        <v>0</v>
      </c>
      <c r="AB1438">
        <v>0</v>
      </c>
      <c r="AC1438">
        <v>0</v>
      </c>
      <c r="AD1438">
        <v>1</v>
      </c>
      <c r="AE1438">
        <v>0</v>
      </c>
      <c r="AF1438" t="s">
        <v>135</v>
      </c>
      <c r="AG1438">
        <v>0</v>
      </c>
      <c r="AH1438">
        <v>2</v>
      </c>
      <c r="AI1438">
        <v>448999717</v>
      </c>
      <c r="AJ1438">
        <v>1393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</row>
    <row r="1439" spans="1:44" x14ac:dyDescent="0.2">
      <c r="A1439">
        <f>ROW(Source!A773)</f>
        <v>773</v>
      </c>
      <c r="B1439">
        <v>448999725</v>
      </c>
      <c r="C1439">
        <v>448999714</v>
      </c>
      <c r="D1439">
        <v>277867849</v>
      </c>
      <c r="E1439">
        <v>1</v>
      </c>
      <c r="F1439">
        <v>1</v>
      </c>
      <c r="G1439">
        <v>1</v>
      </c>
      <c r="H1439">
        <v>3</v>
      </c>
      <c r="I1439" t="s">
        <v>1740</v>
      </c>
      <c r="J1439" t="s">
        <v>1741</v>
      </c>
      <c r="K1439" t="s">
        <v>1742</v>
      </c>
      <c r="L1439">
        <v>1425</v>
      </c>
      <c r="N1439">
        <v>1013</v>
      </c>
      <c r="O1439" t="s">
        <v>62</v>
      </c>
      <c r="P1439" t="s">
        <v>62</v>
      </c>
      <c r="Q1439">
        <v>1</v>
      </c>
      <c r="X1439">
        <v>0.01</v>
      </c>
      <c r="Y1439">
        <v>978.09</v>
      </c>
      <c r="Z1439">
        <v>0</v>
      </c>
      <c r="AA1439">
        <v>0</v>
      </c>
      <c r="AB1439">
        <v>0</v>
      </c>
      <c r="AC1439">
        <v>0</v>
      </c>
      <c r="AD1439">
        <v>1</v>
      </c>
      <c r="AE1439">
        <v>0</v>
      </c>
      <c r="AF1439" t="s">
        <v>135</v>
      </c>
      <c r="AG1439">
        <v>0</v>
      </c>
      <c r="AH1439">
        <v>2</v>
      </c>
      <c r="AI1439">
        <v>448999718</v>
      </c>
      <c r="AJ1439">
        <v>1394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</row>
    <row r="1440" spans="1:44" x14ac:dyDescent="0.2">
      <c r="A1440">
        <f>ROW(Source!A773)</f>
        <v>773</v>
      </c>
      <c r="B1440">
        <v>448999726</v>
      </c>
      <c r="C1440">
        <v>448999714</v>
      </c>
      <c r="D1440">
        <v>277870628</v>
      </c>
      <c r="E1440">
        <v>1</v>
      </c>
      <c r="F1440">
        <v>1</v>
      </c>
      <c r="G1440">
        <v>1</v>
      </c>
      <c r="H1440">
        <v>3</v>
      </c>
      <c r="I1440" t="s">
        <v>1646</v>
      </c>
      <c r="J1440" t="s">
        <v>1647</v>
      </c>
      <c r="K1440" t="s">
        <v>1648</v>
      </c>
      <c r="L1440">
        <v>1348</v>
      </c>
      <c r="N1440">
        <v>1009</v>
      </c>
      <c r="O1440" t="s">
        <v>83</v>
      </c>
      <c r="P1440" t="s">
        <v>83</v>
      </c>
      <c r="Q1440">
        <v>1000</v>
      </c>
      <c r="X1440">
        <v>1.0000000000000001E-5</v>
      </c>
      <c r="Y1440">
        <v>4338.2700000000004</v>
      </c>
      <c r="Z1440">
        <v>0</v>
      </c>
      <c r="AA1440">
        <v>0</v>
      </c>
      <c r="AB1440">
        <v>0</v>
      </c>
      <c r="AC1440">
        <v>0</v>
      </c>
      <c r="AD1440">
        <v>1</v>
      </c>
      <c r="AE1440">
        <v>0</v>
      </c>
      <c r="AF1440" t="s">
        <v>135</v>
      </c>
      <c r="AG1440">
        <v>0</v>
      </c>
      <c r="AH1440">
        <v>2</v>
      </c>
      <c r="AI1440">
        <v>448999719</v>
      </c>
      <c r="AJ1440">
        <v>1395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</row>
    <row r="1441" spans="1:44" x14ac:dyDescent="0.2">
      <c r="A1441">
        <f>ROW(Source!A773)</f>
        <v>773</v>
      </c>
      <c r="B1441">
        <v>448999727</v>
      </c>
      <c r="C1441">
        <v>448999714</v>
      </c>
      <c r="D1441">
        <v>277881812</v>
      </c>
      <c r="E1441">
        <v>1</v>
      </c>
      <c r="F1441">
        <v>1</v>
      </c>
      <c r="G1441">
        <v>1</v>
      </c>
      <c r="H1441">
        <v>3</v>
      </c>
      <c r="I1441" t="s">
        <v>1661</v>
      </c>
      <c r="J1441" t="s">
        <v>1662</v>
      </c>
      <c r="K1441" t="s">
        <v>1663</v>
      </c>
      <c r="L1441">
        <v>1346</v>
      </c>
      <c r="N1441">
        <v>1009</v>
      </c>
      <c r="O1441" t="s">
        <v>441</v>
      </c>
      <c r="P1441" t="s">
        <v>441</v>
      </c>
      <c r="Q1441">
        <v>1</v>
      </c>
      <c r="X1441">
        <v>2E-3</v>
      </c>
      <c r="Y1441">
        <v>899.56</v>
      </c>
      <c r="Z1441">
        <v>0</v>
      </c>
      <c r="AA1441">
        <v>0</v>
      </c>
      <c r="AB1441">
        <v>0</v>
      </c>
      <c r="AC1441">
        <v>0</v>
      </c>
      <c r="AD1441">
        <v>1</v>
      </c>
      <c r="AE1441">
        <v>0</v>
      </c>
      <c r="AF1441" t="s">
        <v>135</v>
      </c>
      <c r="AG1441">
        <v>0</v>
      </c>
      <c r="AH1441">
        <v>2</v>
      </c>
      <c r="AI1441">
        <v>448999720</v>
      </c>
      <c r="AJ1441">
        <v>1396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</row>
    <row r="1442" spans="1:44" x14ac:dyDescent="0.2">
      <c r="A1442">
        <f>ROW(Source!A773)</f>
        <v>773</v>
      </c>
      <c r="B1442">
        <v>448999728</v>
      </c>
      <c r="C1442">
        <v>448999714</v>
      </c>
      <c r="D1442">
        <v>277895623</v>
      </c>
      <c r="E1442">
        <v>1</v>
      </c>
      <c r="F1442">
        <v>1</v>
      </c>
      <c r="G1442">
        <v>1</v>
      </c>
      <c r="H1442">
        <v>3</v>
      </c>
      <c r="I1442" t="s">
        <v>1840</v>
      </c>
      <c r="J1442" t="s">
        <v>1841</v>
      </c>
      <c r="K1442" t="s">
        <v>1842</v>
      </c>
      <c r="L1442">
        <v>1346</v>
      </c>
      <c r="N1442">
        <v>1009</v>
      </c>
      <c r="O1442" t="s">
        <v>441</v>
      </c>
      <c r="P1442" t="s">
        <v>441</v>
      </c>
      <c r="Q1442">
        <v>1</v>
      </c>
      <c r="X1442">
        <v>5.0000000000000001E-3</v>
      </c>
      <c r="Y1442">
        <v>303.48</v>
      </c>
      <c r="Z1442">
        <v>0</v>
      </c>
      <c r="AA1442">
        <v>0</v>
      </c>
      <c r="AB1442">
        <v>0</v>
      </c>
      <c r="AC1442">
        <v>0</v>
      </c>
      <c r="AD1442">
        <v>1</v>
      </c>
      <c r="AE1442">
        <v>0</v>
      </c>
      <c r="AF1442" t="s">
        <v>135</v>
      </c>
      <c r="AG1442">
        <v>0</v>
      </c>
      <c r="AH1442">
        <v>2</v>
      </c>
      <c r="AI1442">
        <v>448999721</v>
      </c>
      <c r="AJ1442">
        <v>1397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</row>
    <row r="1443" spans="1:44" x14ac:dyDescent="0.2">
      <c r="A1443">
        <f>ROW(Source!A773)</f>
        <v>773</v>
      </c>
      <c r="B1443">
        <v>448999729</v>
      </c>
      <c r="C1443">
        <v>448999714</v>
      </c>
      <c r="D1443">
        <v>277566433</v>
      </c>
      <c r="E1443">
        <v>109</v>
      </c>
      <c r="F1443">
        <v>1</v>
      </c>
      <c r="G1443">
        <v>1</v>
      </c>
      <c r="H1443">
        <v>3</v>
      </c>
      <c r="I1443" t="s">
        <v>633</v>
      </c>
      <c r="J1443" t="s">
        <v>3</v>
      </c>
      <c r="K1443" t="s">
        <v>634</v>
      </c>
      <c r="L1443">
        <v>3277935</v>
      </c>
      <c r="N1443">
        <v>1013</v>
      </c>
      <c r="O1443" t="s">
        <v>635</v>
      </c>
      <c r="P1443" t="s">
        <v>635</v>
      </c>
      <c r="Q1443">
        <v>1</v>
      </c>
      <c r="X1443">
        <v>2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 t="s">
        <v>135</v>
      </c>
      <c r="AG1443">
        <v>0</v>
      </c>
      <c r="AH1443">
        <v>3</v>
      </c>
      <c r="AI1443">
        <v>-1</v>
      </c>
      <c r="AJ1443" t="s">
        <v>3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</row>
    <row r="1444" spans="1:44" x14ac:dyDescent="0.2">
      <c r="A1444">
        <f>ROW(Source!A774)</f>
        <v>774</v>
      </c>
      <c r="B1444">
        <v>448999741</v>
      </c>
      <c r="C1444">
        <v>448999730</v>
      </c>
      <c r="D1444">
        <v>277560305</v>
      </c>
      <c r="E1444">
        <v>109</v>
      </c>
      <c r="F1444">
        <v>1</v>
      </c>
      <c r="G1444">
        <v>1</v>
      </c>
      <c r="H1444">
        <v>1</v>
      </c>
      <c r="I1444" t="s">
        <v>1493</v>
      </c>
      <c r="J1444" t="s">
        <v>3</v>
      </c>
      <c r="K1444" t="s">
        <v>1592</v>
      </c>
      <c r="L1444">
        <v>1191</v>
      </c>
      <c r="N1444">
        <v>1013</v>
      </c>
      <c r="O1444" t="s">
        <v>1203</v>
      </c>
      <c r="P1444" t="s">
        <v>1203</v>
      </c>
      <c r="Q1444">
        <v>1</v>
      </c>
      <c r="X1444">
        <v>68</v>
      </c>
      <c r="Y1444">
        <v>0</v>
      </c>
      <c r="Z1444">
        <v>0</v>
      </c>
      <c r="AA1444">
        <v>0</v>
      </c>
      <c r="AB1444">
        <v>490.51</v>
      </c>
      <c r="AC1444">
        <v>0</v>
      </c>
      <c r="AD1444">
        <v>1</v>
      </c>
      <c r="AE1444">
        <v>1</v>
      </c>
      <c r="AF1444" t="s">
        <v>321</v>
      </c>
      <c r="AG1444">
        <v>20.399999999999999</v>
      </c>
      <c r="AH1444">
        <v>2</v>
      </c>
      <c r="AI1444">
        <v>448999731</v>
      </c>
      <c r="AJ1444">
        <v>1398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</row>
    <row r="1445" spans="1:44" x14ac:dyDescent="0.2">
      <c r="A1445">
        <f>ROW(Source!A774)</f>
        <v>774</v>
      </c>
      <c r="B1445">
        <v>448999742</v>
      </c>
      <c r="C1445">
        <v>448999730</v>
      </c>
      <c r="D1445">
        <v>277560491</v>
      </c>
      <c r="E1445">
        <v>109</v>
      </c>
      <c r="F1445">
        <v>1</v>
      </c>
      <c r="G1445">
        <v>1</v>
      </c>
      <c r="H1445">
        <v>1</v>
      </c>
      <c r="I1445" t="s">
        <v>1204</v>
      </c>
      <c r="J1445" t="s">
        <v>3</v>
      </c>
      <c r="K1445" t="s">
        <v>1205</v>
      </c>
      <c r="L1445">
        <v>1191</v>
      </c>
      <c r="N1445">
        <v>1013</v>
      </c>
      <c r="O1445" t="s">
        <v>1203</v>
      </c>
      <c r="P1445" t="s">
        <v>1203</v>
      </c>
      <c r="Q1445">
        <v>1</v>
      </c>
      <c r="X1445">
        <v>3.4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1</v>
      </c>
      <c r="AE1445">
        <v>2</v>
      </c>
      <c r="AF1445" t="s">
        <v>321</v>
      </c>
      <c r="AG1445">
        <v>1.02</v>
      </c>
      <c r="AH1445">
        <v>2</v>
      </c>
      <c r="AI1445">
        <v>448999732</v>
      </c>
      <c r="AJ1445">
        <v>1399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</row>
    <row r="1446" spans="1:44" x14ac:dyDescent="0.2">
      <c r="A1446">
        <f>ROW(Source!A774)</f>
        <v>774</v>
      </c>
      <c r="B1446">
        <v>448999743</v>
      </c>
      <c r="C1446">
        <v>448999730</v>
      </c>
      <c r="D1446">
        <v>277944840</v>
      </c>
      <c r="E1446">
        <v>1</v>
      </c>
      <c r="F1446">
        <v>1</v>
      </c>
      <c r="G1446">
        <v>1</v>
      </c>
      <c r="H1446">
        <v>2</v>
      </c>
      <c r="I1446" t="s">
        <v>1364</v>
      </c>
      <c r="J1446" t="s">
        <v>1365</v>
      </c>
      <c r="K1446" t="s">
        <v>1366</v>
      </c>
      <c r="L1446">
        <v>1368</v>
      </c>
      <c r="N1446">
        <v>1011</v>
      </c>
      <c r="O1446" t="s">
        <v>1100</v>
      </c>
      <c r="P1446" t="s">
        <v>1100</v>
      </c>
      <c r="Q1446">
        <v>1</v>
      </c>
      <c r="X1446">
        <v>3.4</v>
      </c>
      <c r="Y1446">
        <v>0</v>
      </c>
      <c r="Z1446">
        <v>1558.39</v>
      </c>
      <c r="AA1446">
        <v>563.72</v>
      </c>
      <c r="AB1446">
        <v>0</v>
      </c>
      <c r="AC1446">
        <v>0</v>
      </c>
      <c r="AD1446">
        <v>1</v>
      </c>
      <c r="AE1446">
        <v>0</v>
      </c>
      <c r="AF1446" t="s">
        <v>321</v>
      </c>
      <c r="AG1446">
        <v>1.02</v>
      </c>
      <c r="AH1446">
        <v>2</v>
      </c>
      <c r="AI1446">
        <v>448999733</v>
      </c>
      <c r="AJ1446">
        <v>1400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</row>
    <row r="1447" spans="1:44" x14ac:dyDescent="0.2">
      <c r="A1447">
        <f>ROW(Source!A774)</f>
        <v>774</v>
      </c>
      <c r="B1447">
        <v>448999744</v>
      </c>
      <c r="C1447">
        <v>448999730</v>
      </c>
      <c r="D1447">
        <v>277869504</v>
      </c>
      <c r="E1447">
        <v>1</v>
      </c>
      <c r="F1447">
        <v>1</v>
      </c>
      <c r="G1447">
        <v>1</v>
      </c>
      <c r="H1447">
        <v>3</v>
      </c>
      <c r="I1447" t="s">
        <v>1725</v>
      </c>
      <c r="J1447" t="s">
        <v>1726</v>
      </c>
      <c r="K1447" t="s">
        <v>1727</v>
      </c>
      <c r="L1447">
        <v>1346</v>
      </c>
      <c r="N1447">
        <v>1009</v>
      </c>
      <c r="O1447" t="s">
        <v>441</v>
      </c>
      <c r="P1447" t="s">
        <v>441</v>
      </c>
      <c r="Q1447">
        <v>1</v>
      </c>
      <c r="X1447">
        <v>0.02</v>
      </c>
      <c r="Y1447">
        <v>285.97000000000003</v>
      </c>
      <c r="Z1447">
        <v>0</v>
      </c>
      <c r="AA1447">
        <v>0</v>
      </c>
      <c r="AB1447">
        <v>0</v>
      </c>
      <c r="AC1447">
        <v>0</v>
      </c>
      <c r="AD1447">
        <v>1</v>
      </c>
      <c r="AE1447">
        <v>0</v>
      </c>
      <c r="AF1447" t="s">
        <v>135</v>
      </c>
      <c r="AG1447">
        <v>0</v>
      </c>
      <c r="AH1447">
        <v>2</v>
      </c>
      <c r="AI1447">
        <v>448999734</v>
      </c>
      <c r="AJ1447">
        <v>1401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</row>
    <row r="1448" spans="1:44" x14ac:dyDescent="0.2">
      <c r="A1448">
        <f>ROW(Source!A774)</f>
        <v>774</v>
      </c>
      <c r="B1448">
        <v>448999745</v>
      </c>
      <c r="C1448">
        <v>448999730</v>
      </c>
      <c r="D1448">
        <v>277869581</v>
      </c>
      <c r="E1448">
        <v>1</v>
      </c>
      <c r="F1448">
        <v>1</v>
      </c>
      <c r="G1448">
        <v>1</v>
      </c>
      <c r="H1448">
        <v>3</v>
      </c>
      <c r="I1448" t="s">
        <v>1689</v>
      </c>
      <c r="J1448" t="s">
        <v>1690</v>
      </c>
      <c r="K1448" t="s">
        <v>1691</v>
      </c>
      <c r="L1448">
        <v>1346</v>
      </c>
      <c r="N1448">
        <v>1009</v>
      </c>
      <c r="O1448" t="s">
        <v>441</v>
      </c>
      <c r="P1448" t="s">
        <v>441</v>
      </c>
      <c r="Q1448">
        <v>1</v>
      </c>
      <c r="X1448">
        <v>1E-3</v>
      </c>
      <c r="Y1448">
        <v>373.74</v>
      </c>
      <c r="Z1448">
        <v>0</v>
      </c>
      <c r="AA1448">
        <v>0</v>
      </c>
      <c r="AB1448">
        <v>0</v>
      </c>
      <c r="AC1448">
        <v>0</v>
      </c>
      <c r="AD1448">
        <v>1</v>
      </c>
      <c r="AE1448">
        <v>0</v>
      </c>
      <c r="AF1448" t="s">
        <v>135</v>
      </c>
      <c r="AG1448">
        <v>0</v>
      </c>
      <c r="AH1448">
        <v>2</v>
      </c>
      <c r="AI1448">
        <v>448999735</v>
      </c>
      <c r="AJ1448">
        <v>1402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</row>
    <row r="1449" spans="1:44" x14ac:dyDescent="0.2">
      <c r="A1449">
        <f>ROW(Source!A774)</f>
        <v>774</v>
      </c>
      <c r="B1449">
        <v>448999746</v>
      </c>
      <c r="C1449">
        <v>448999730</v>
      </c>
      <c r="D1449">
        <v>277881811</v>
      </c>
      <c r="E1449">
        <v>1</v>
      </c>
      <c r="F1449">
        <v>1</v>
      </c>
      <c r="G1449">
        <v>1</v>
      </c>
      <c r="H1449">
        <v>3</v>
      </c>
      <c r="I1449" t="s">
        <v>1695</v>
      </c>
      <c r="J1449" t="s">
        <v>1696</v>
      </c>
      <c r="K1449" t="s">
        <v>1697</v>
      </c>
      <c r="L1449">
        <v>1346</v>
      </c>
      <c r="N1449">
        <v>1009</v>
      </c>
      <c r="O1449" t="s">
        <v>441</v>
      </c>
      <c r="P1449" t="s">
        <v>441</v>
      </c>
      <c r="Q1449">
        <v>1</v>
      </c>
      <c r="X1449">
        <v>0.16</v>
      </c>
      <c r="Y1449">
        <v>931.11</v>
      </c>
      <c r="Z1449">
        <v>0</v>
      </c>
      <c r="AA1449">
        <v>0</v>
      </c>
      <c r="AB1449">
        <v>0</v>
      </c>
      <c r="AC1449">
        <v>0</v>
      </c>
      <c r="AD1449">
        <v>1</v>
      </c>
      <c r="AE1449">
        <v>0</v>
      </c>
      <c r="AF1449" t="s">
        <v>135</v>
      </c>
      <c r="AG1449">
        <v>0</v>
      </c>
      <c r="AH1449">
        <v>2</v>
      </c>
      <c r="AI1449">
        <v>448999736</v>
      </c>
      <c r="AJ1449">
        <v>1403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</row>
    <row r="1450" spans="1:44" x14ac:dyDescent="0.2">
      <c r="A1450">
        <f>ROW(Source!A774)</f>
        <v>774</v>
      </c>
      <c r="B1450">
        <v>448999747</v>
      </c>
      <c r="C1450">
        <v>448999730</v>
      </c>
      <c r="D1450">
        <v>277910731</v>
      </c>
      <c r="E1450">
        <v>1</v>
      </c>
      <c r="F1450">
        <v>1</v>
      </c>
      <c r="G1450">
        <v>1</v>
      </c>
      <c r="H1450">
        <v>3</v>
      </c>
      <c r="I1450" t="s">
        <v>1728</v>
      </c>
      <c r="J1450" t="s">
        <v>1729</v>
      </c>
      <c r="K1450" t="s">
        <v>1730</v>
      </c>
      <c r="L1450">
        <v>1425</v>
      </c>
      <c r="N1450">
        <v>1013</v>
      </c>
      <c r="O1450" t="s">
        <v>62</v>
      </c>
      <c r="P1450" t="s">
        <v>62</v>
      </c>
      <c r="Q1450">
        <v>1</v>
      </c>
      <c r="X1450">
        <v>0.16</v>
      </c>
      <c r="Y1450">
        <v>2094.8200000000002</v>
      </c>
      <c r="Z1450">
        <v>0</v>
      </c>
      <c r="AA1450">
        <v>0</v>
      </c>
      <c r="AB1450">
        <v>0</v>
      </c>
      <c r="AC1450">
        <v>0</v>
      </c>
      <c r="AD1450">
        <v>1</v>
      </c>
      <c r="AE1450">
        <v>0</v>
      </c>
      <c r="AF1450" t="s">
        <v>135</v>
      </c>
      <c r="AG1450">
        <v>0</v>
      </c>
      <c r="AH1450">
        <v>2</v>
      </c>
      <c r="AI1450">
        <v>448999737</v>
      </c>
      <c r="AJ1450">
        <v>1404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</row>
    <row r="1451" spans="1:44" x14ac:dyDescent="0.2">
      <c r="A1451">
        <f>ROW(Source!A774)</f>
        <v>774</v>
      </c>
      <c r="B1451">
        <v>448999748</v>
      </c>
      <c r="C1451">
        <v>448999730</v>
      </c>
      <c r="D1451">
        <v>277937841</v>
      </c>
      <c r="E1451">
        <v>1</v>
      </c>
      <c r="F1451">
        <v>1</v>
      </c>
      <c r="G1451">
        <v>1</v>
      </c>
      <c r="H1451">
        <v>3</v>
      </c>
      <c r="I1451" t="s">
        <v>1731</v>
      </c>
      <c r="J1451" t="s">
        <v>1732</v>
      </c>
      <c r="K1451" t="s">
        <v>1733</v>
      </c>
      <c r="L1451">
        <v>1425</v>
      </c>
      <c r="N1451">
        <v>1013</v>
      </c>
      <c r="O1451" t="s">
        <v>62</v>
      </c>
      <c r="P1451" t="s">
        <v>62</v>
      </c>
      <c r="Q1451">
        <v>1</v>
      </c>
      <c r="X1451">
        <v>0.16</v>
      </c>
      <c r="Y1451">
        <v>235.73</v>
      </c>
      <c r="Z1451">
        <v>0</v>
      </c>
      <c r="AA1451">
        <v>0</v>
      </c>
      <c r="AB1451">
        <v>0</v>
      </c>
      <c r="AC1451">
        <v>0</v>
      </c>
      <c r="AD1451">
        <v>1</v>
      </c>
      <c r="AE1451">
        <v>0</v>
      </c>
      <c r="AF1451" t="s">
        <v>135</v>
      </c>
      <c r="AG1451">
        <v>0</v>
      </c>
      <c r="AH1451">
        <v>2</v>
      </c>
      <c r="AI1451">
        <v>448999738</v>
      </c>
      <c r="AJ1451">
        <v>1405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</row>
    <row r="1452" spans="1:44" x14ac:dyDescent="0.2">
      <c r="A1452">
        <f>ROW(Source!A774)</f>
        <v>774</v>
      </c>
      <c r="B1452">
        <v>448999749</v>
      </c>
      <c r="C1452">
        <v>448999730</v>
      </c>
      <c r="D1452">
        <v>277566433</v>
      </c>
      <c r="E1452">
        <v>109</v>
      </c>
      <c r="F1452">
        <v>1</v>
      </c>
      <c r="G1452">
        <v>1</v>
      </c>
      <c r="H1452">
        <v>3</v>
      </c>
      <c r="I1452" t="s">
        <v>633</v>
      </c>
      <c r="J1452" t="s">
        <v>3</v>
      </c>
      <c r="K1452" t="s">
        <v>634</v>
      </c>
      <c r="L1452">
        <v>3277935</v>
      </c>
      <c r="N1452">
        <v>1013</v>
      </c>
      <c r="O1452" t="s">
        <v>635</v>
      </c>
      <c r="P1452" t="s">
        <v>635</v>
      </c>
      <c r="Q1452">
        <v>1</v>
      </c>
      <c r="X1452">
        <v>2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 t="s">
        <v>135</v>
      </c>
      <c r="AG1452">
        <v>0</v>
      </c>
      <c r="AH1452">
        <v>2</v>
      </c>
      <c r="AI1452">
        <v>448999739</v>
      </c>
      <c r="AJ1452">
        <v>1406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</row>
    <row r="1453" spans="1:44" x14ac:dyDescent="0.2">
      <c r="A1453">
        <f>ROW(Source!A774)</f>
        <v>774</v>
      </c>
      <c r="B1453">
        <v>448999750</v>
      </c>
      <c r="C1453">
        <v>448999730</v>
      </c>
      <c r="D1453">
        <v>277566436</v>
      </c>
      <c r="E1453">
        <v>109</v>
      </c>
      <c r="F1453">
        <v>1</v>
      </c>
      <c r="G1453">
        <v>1</v>
      </c>
      <c r="H1453">
        <v>3</v>
      </c>
      <c r="I1453" t="s">
        <v>725</v>
      </c>
      <c r="J1453" t="s">
        <v>3</v>
      </c>
      <c r="K1453" t="s">
        <v>726</v>
      </c>
      <c r="L1453">
        <v>1348</v>
      </c>
      <c r="N1453">
        <v>1009</v>
      </c>
      <c r="O1453" t="s">
        <v>83</v>
      </c>
      <c r="P1453" t="s">
        <v>83</v>
      </c>
      <c r="Q1453">
        <v>1000</v>
      </c>
      <c r="X1453">
        <v>0.5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 t="s">
        <v>135</v>
      </c>
      <c r="AG1453">
        <v>0</v>
      </c>
      <c r="AH1453">
        <v>2</v>
      </c>
      <c r="AI1453">
        <v>448999740</v>
      </c>
      <c r="AJ1453">
        <v>1407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</row>
    <row r="1454" spans="1:44" x14ac:dyDescent="0.2">
      <c r="A1454">
        <f>ROW(Source!A777)</f>
        <v>777</v>
      </c>
      <c r="B1454">
        <v>448999757</v>
      </c>
      <c r="C1454">
        <v>448999753</v>
      </c>
      <c r="D1454">
        <v>327091163</v>
      </c>
      <c r="E1454">
        <v>112</v>
      </c>
      <c r="F1454">
        <v>1</v>
      </c>
      <c r="G1454">
        <v>1</v>
      </c>
      <c r="H1454">
        <v>1</v>
      </c>
      <c r="I1454" t="s">
        <v>1359</v>
      </c>
      <c r="J1454" t="s">
        <v>3</v>
      </c>
      <c r="K1454" t="s">
        <v>1455</v>
      </c>
      <c r="L1454">
        <v>1191</v>
      </c>
      <c r="N1454">
        <v>1013</v>
      </c>
      <c r="O1454" t="s">
        <v>1203</v>
      </c>
      <c r="P1454" t="s">
        <v>1203</v>
      </c>
      <c r="Q1454">
        <v>1</v>
      </c>
      <c r="X1454">
        <v>1.03</v>
      </c>
      <c r="Y1454">
        <v>0</v>
      </c>
      <c r="Z1454">
        <v>0</v>
      </c>
      <c r="AA1454">
        <v>0</v>
      </c>
      <c r="AB1454">
        <v>441.09</v>
      </c>
      <c r="AC1454">
        <v>0</v>
      </c>
      <c r="AD1454">
        <v>1</v>
      </c>
      <c r="AE1454">
        <v>1</v>
      </c>
      <c r="AF1454" t="s">
        <v>321</v>
      </c>
      <c r="AG1454">
        <v>0.309</v>
      </c>
      <c r="AH1454">
        <v>2</v>
      </c>
      <c r="AI1454">
        <v>448999754</v>
      </c>
      <c r="AJ1454">
        <v>1408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</row>
    <row r="1455" spans="1:44" x14ac:dyDescent="0.2">
      <c r="A1455">
        <f>ROW(Source!A777)</f>
        <v>777</v>
      </c>
      <c r="B1455">
        <v>448999758</v>
      </c>
      <c r="C1455">
        <v>448999753</v>
      </c>
      <c r="D1455">
        <v>327091406</v>
      </c>
      <c r="E1455">
        <v>112</v>
      </c>
      <c r="F1455">
        <v>1</v>
      </c>
      <c r="G1455">
        <v>1</v>
      </c>
      <c r="H1455">
        <v>1</v>
      </c>
      <c r="I1455" t="s">
        <v>1204</v>
      </c>
      <c r="J1455" t="s">
        <v>3</v>
      </c>
      <c r="K1455" t="s">
        <v>1205</v>
      </c>
      <c r="L1455">
        <v>1191</v>
      </c>
      <c r="N1455">
        <v>1013</v>
      </c>
      <c r="O1455" t="s">
        <v>1203</v>
      </c>
      <c r="P1455" t="s">
        <v>1203</v>
      </c>
      <c r="Q1455">
        <v>1</v>
      </c>
      <c r="X1455">
        <v>0.01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1</v>
      </c>
      <c r="AE1455">
        <v>2</v>
      </c>
      <c r="AF1455" t="s">
        <v>321</v>
      </c>
      <c r="AG1455">
        <v>3.0000000000000001E-3</v>
      </c>
      <c r="AH1455">
        <v>2</v>
      </c>
      <c r="AI1455">
        <v>448999755</v>
      </c>
      <c r="AJ1455">
        <v>1409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</row>
    <row r="1456" spans="1:44" x14ac:dyDescent="0.2">
      <c r="A1456">
        <f>ROW(Source!A777)</f>
        <v>777</v>
      </c>
      <c r="B1456">
        <v>448999759</v>
      </c>
      <c r="C1456">
        <v>448999753</v>
      </c>
      <c r="D1456">
        <v>327212380</v>
      </c>
      <c r="E1456">
        <v>1</v>
      </c>
      <c r="F1456">
        <v>1</v>
      </c>
      <c r="G1456">
        <v>1</v>
      </c>
      <c r="H1456">
        <v>2</v>
      </c>
      <c r="I1456" t="s">
        <v>1206</v>
      </c>
      <c r="J1456" t="s">
        <v>1207</v>
      </c>
      <c r="K1456" t="s">
        <v>1208</v>
      </c>
      <c r="L1456">
        <v>1368</v>
      </c>
      <c r="N1456">
        <v>1011</v>
      </c>
      <c r="O1456" t="s">
        <v>1100</v>
      </c>
      <c r="P1456" t="s">
        <v>1100</v>
      </c>
      <c r="Q1456">
        <v>1</v>
      </c>
      <c r="X1456">
        <v>0.01</v>
      </c>
      <c r="Y1456">
        <v>0</v>
      </c>
      <c r="Z1456">
        <v>477.92</v>
      </c>
      <c r="AA1456">
        <v>490.51</v>
      </c>
      <c r="AB1456">
        <v>0</v>
      </c>
      <c r="AC1456">
        <v>0</v>
      </c>
      <c r="AD1456">
        <v>1</v>
      </c>
      <c r="AE1456">
        <v>0</v>
      </c>
      <c r="AF1456" t="s">
        <v>321</v>
      </c>
      <c r="AG1456">
        <v>3.0000000000000001E-3</v>
      </c>
      <c r="AH1456">
        <v>2</v>
      </c>
      <c r="AI1456">
        <v>448999756</v>
      </c>
      <c r="AJ1456">
        <v>1410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</row>
    <row r="1457" spans="1:44" x14ac:dyDescent="0.2">
      <c r="A1457">
        <f>ROW(Source!A777)</f>
        <v>777</v>
      </c>
      <c r="B1457">
        <v>448999760</v>
      </c>
      <c r="C1457">
        <v>448999753</v>
      </c>
      <c r="D1457">
        <v>327097010</v>
      </c>
      <c r="E1457">
        <v>112</v>
      </c>
      <c r="F1457">
        <v>1</v>
      </c>
      <c r="G1457">
        <v>1</v>
      </c>
      <c r="H1457">
        <v>3</v>
      </c>
      <c r="I1457" t="s">
        <v>633</v>
      </c>
      <c r="J1457" t="s">
        <v>3</v>
      </c>
      <c r="K1457" t="s">
        <v>634</v>
      </c>
      <c r="L1457">
        <v>3277935</v>
      </c>
      <c r="N1457">
        <v>1013</v>
      </c>
      <c r="O1457" t="s">
        <v>635</v>
      </c>
      <c r="P1457" t="s">
        <v>635</v>
      </c>
      <c r="Q1457">
        <v>1</v>
      </c>
      <c r="X1457">
        <v>2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 t="s">
        <v>135</v>
      </c>
      <c r="AG1457">
        <v>0</v>
      </c>
      <c r="AH1457">
        <v>3</v>
      </c>
      <c r="AI1457">
        <v>-1</v>
      </c>
      <c r="AJ1457" t="s">
        <v>3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</row>
    <row r="1458" spans="1:44" x14ac:dyDescent="0.2">
      <c r="A1458">
        <f>ROW(Source!A778)</f>
        <v>778</v>
      </c>
      <c r="B1458">
        <v>448999765</v>
      </c>
      <c r="C1458">
        <v>448999761</v>
      </c>
      <c r="D1458">
        <v>327091163</v>
      </c>
      <c r="E1458">
        <v>112</v>
      </c>
      <c r="F1458">
        <v>1</v>
      </c>
      <c r="G1458">
        <v>1</v>
      </c>
      <c r="H1458">
        <v>1</v>
      </c>
      <c r="I1458" t="s">
        <v>1359</v>
      </c>
      <c r="J1458" t="s">
        <v>3</v>
      </c>
      <c r="K1458" t="s">
        <v>1455</v>
      </c>
      <c r="L1458">
        <v>1191</v>
      </c>
      <c r="N1458">
        <v>1013</v>
      </c>
      <c r="O1458" t="s">
        <v>1203</v>
      </c>
      <c r="P1458" t="s">
        <v>1203</v>
      </c>
      <c r="Q1458">
        <v>1</v>
      </c>
      <c r="X1458">
        <v>1.03</v>
      </c>
      <c r="Y1458">
        <v>0</v>
      </c>
      <c r="Z1458">
        <v>0</v>
      </c>
      <c r="AA1458">
        <v>0</v>
      </c>
      <c r="AB1458">
        <v>441.09</v>
      </c>
      <c r="AC1458">
        <v>0</v>
      </c>
      <c r="AD1458">
        <v>1</v>
      </c>
      <c r="AE1458">
        <v>1</v>
      </c>
      <c r="AF1458" t="s">
        <v>3</v>
      </c>
      <c r="AG1458">
        <v>1.03</v>
      </c>
      <c r="AH1458">
        <v>2</v>
      </c>
      <c r="AI1458">
        <v>448999762</v>
      </c>
      <c r="AJ1458">
        <v>1411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</row>
    <row r="1459" spans="1:44" x14ac:dyDescent="0.2">
      <c r="A1459">
        <f>ROW(Source!A778)</f>
        <v>778</v>
      </c>
      <c r="B1459">
        <v>448999766</v>
      </c>
      <c r="C1459">
        <v>448999761</v>
      </c>
      <c r="D1459">
        <v>327091406</v>
      </c>
      <c r="E1459">
        <v>112</v>
      </c>
      <c r="F1459">
        <v>1</v>
      </c>
      <c r="G1459">
        <v>1</v>
      </c>
      <c r="H1459">
        <v>1</v>
      </c>
      <c r="I1459" t="s">
        <v>1204</v>
      </c>
      <c r="J1459" t="s">
        <v>3</v>
      </c>
      <c r="K1459" t="s">
        <v>1205</v>
      </c>
      <c r="L1459">
        <v>1191</v>
      </c>
      <c r="N1459">
        <v>1013</v>
      </c>
      <c r="O1459" t="s">
        <v>1203</v>
      </c>
      <c r="P1459" t="s">
        <v>1203</v>
      </c>
      <c r="Q1459">
        <v>1</v>
      </c>
      <c r="X1459">
        <v>0.01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1</v>
      </c>
      <c r="AE1459">
        <v>2</v>
      </c>
      <c r="AF1459" t="s">
        <v>3</v>
      </c>
      <c r="AG1459">
        <v>0.01</v>
      </c>
      <c r="AH1459">
        <v>2</v>
      </c>
      <c r="AI1459">
        <v>448999763</v>
      </c>
      <c r="AJ1459">
        <v>1412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</row>
    <row r="1460" spans="1:44" x14ac:dyDescent="0.2">
      <c r="A1460">
        <f>ROW(Source!A778)</f>
        <v>778</v>
      </c>
      <c r="B1460">
        <v>448999767</v>
      </c>
      <c r="C1460">
        <v>448999761</v>
      </c>
      <c r="D1460">
        <v>327212380</v>
      </c>
      <c r="E1460">
        <v>1</v>
      </c>
      <c r="F1460">
        <v>1</v>
      </c>
      <c r="G1460">
        <v>1</v>
      </c>
      <c r="H1460">
        <v>2</v>
      </c>
      <c r="I1460" t="s">
        <v>1206</v>
      </c>
      <c r="J1460" t="s">
        <v>1207</v>
      </c>
      <c r="K1460" t="s">
        <v>1208</v>
      </c>
      <c r="L1460">
        <v>1368</v>
      </c>
      <c r="N1460">
        <v>1011</v>
      </c>
      <c r="O1460" t="s">
        <v>1100</v>
      </c>
      <c r="P1460" t="s">
        <v>1100</v>
      </c>
      <c r="Q1460">
        <v>1</v>
      </c>
      <c r="X1460">
        <v>0.01</v>
      </c>
      <c r="Y1460">
        <v>0</v>
      </c>
      <c r="Z1460">
        <v>477.92</v>
      </c>
      <c r="AA1460">
        <v>490.51</v>
      </c>
      <c r="AB1460">
        <v>0</v>
      </c>
      <c r="AC1460">
        <v>0</v>
      </c>
      <c r="AD1460">
        <v>1</v>
      </c>
      <c r="AE1460">
        <v>0</v>
      </c>
      <c r="AF1460" t="s">
        <v>3</v>
      </c>
      <c r="AG1460">
        <v>0.01</v>
      </c>
      <c r="AH1460">
        <v>2</v>
      </c>
      <c r="AI1460">
        <v>448999764</v>
      </c>
      <c r="AJ1460">
        <v>1413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</row>
    <row r="1461" spans="1:44" x14ac:dyDescent="0.2">
      <c r="A1461">
        <f>ROW(Source!A778)</f>
        <v>778</v>
      </c>
      <c r="B1461">
        <v>448999768</v>
      </c>
      <c r="C1461">
        <v>448999761</v>
      </c>
      <c r="D1461">
        <v>327097010</v>
      </c>
      <c r="E1461">
        <v>112</v>
      </c>
      <c r="F1461">
        <v>1</v>
      </c>
      <c r="G1461">
        <v>1</v>
      </c>
      <c r="H1461">
        <v>3</v>
      </c>
      <c r="I1461" t="s">
        <v>633</v>
      </c>
      <c r="J1461" t="s">
        <v>3</v>
      </c>
      <c r="K1461" t="s">
        <v>634</v>
      </c>
      <c r="L1461">
        <v>3277935</v>
      </c>
      <c r="N1461">
        <v>1013</v>
      </c>
      <c r="O1461" t="s">
        <v>635</v>
      </c>
      <c r="P1461" t="s">
        <v>635</v>
      </c>
      <c r="Q1461">
        <v>1</v>
      </c>
      <c r="X1461">
        <v>2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 t="s">
        <v>135</v>
      </c>
      <c r="AG1461">
        <v>0</v>
      </c>
      <c r="AH1461">
        <v>3</v>
      </c>
      <c r="AI1461">
        <v>-1</v>
      </c>
      <c r="AJ1461" t="s">
        <v>3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</row>
    <row r="1462" spans="1:44" x14ac:dyDescent="0.2">
      <c r="A1462">
        <f>ROW(Source!A779)</f>
        <v>779</v>
      </c>
      <c r="B1462">
        <v>448999773</v>
      </c>
      <c r="C1462">
        <v>448999769</v>
      </c>
      <c r="D1462">
        <v>277560281</v>
      </c>
      <c r="E1462">
        <v>109</v>
      </c>
      <c r="F1462">
        <v>1</v>
      </c>
      <c r="G1462">
        <v>1</v>
      </c>
      <c r="H1462">
        <v>1</v>
      </c>
      <c r="I1462" t="s">
        <v>1299</v>
      </c>
      <c r="J1462" t="s">
        <v>3</v>
      </c>
      <c r="K1462" t="s">
        <v>1300</v>
      </c>
      <c r="L1462">
        <v>1191</v>
      </c>
      <c r="N1462">
        <v>1013</v>
      </c>
      <c r="O1462" t="s">
        <v>1203</v>
      </c>
      <c r="P1462" t="s">
        <v>1203</v>
      </c>
      <c r="Q1462">
        <v>1</v>
      </c>
      <c r="X1462">
        <v>4</v>
      </c>
      <c r="Y1462">
        <v>0</v>
      </c>
      <c r="Z1462">
        <v>0</v>
      </c>
      <c r="AA1462">
        <v>0</v>
      </c>
      <c r="AB1462">
        <v>446.58</v>
      </c>
      <c r="AC1462">
        <v>0</v>
      </c>
      <c r="AD1462">
        <v>1</v>
      </c>
      <c r="AE1462">
        <v>1</v>
      </c>
      <c r="AF1462" t="s">
        <v>321</v>
      </c>
      <c r="AG1462">
        <v>1.2</v>
      </c>
      <c r="AH1462">
        <v>2</v>
      </c>
      <c r="AI1462">
        <v>448999770</v>
      </c>
      <c r="AJ1462">
        <v>1414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</row>
    <row r="1463" spans="1:44" x14ac:dyDescent="0.2">
      <c r="A1463">
        <f>ROW(Source!A779)</f>
        <v>779</v>
      </c>
      <c r="B1463">
        <v>448999774</v>
      </c>
      <c r="C1463">
        <v>448999769</v>
      </c>
      <c r="D1463">
        <v>277867841</v>
      </c>
      <c r="E1463">
        <v>1</v>
      </c>
      <c r="F1463">
        <v>1</v>
      </c>
      <c r="G1463">
        <v>1</v>
      </c>
      <c r="H1463">
        <v>3</v>
      </c>
      <c r="I1463" t="s">
        <v>1734</v>
      </c>
      <c r="J1463" t="s">
        <v>1735</v>
      </c>
      <c r="K1463" t="s">
        <v>1736</v>
      </c>
      <c r="L1463">
        <v>1425</v>
      </c>
      <c r="N1463">
        <v>1013</v>
      </c>
      <c r="O1463" t="s">
        <v>62</v>
      </c>
      <c r="P1463" t="s">
        <v>62</v>
      </c>
      <c r="Q1463">
        <v>1</v>
      </c>
      <c r="X1463">
        <v>0.02</v>
      </c>
      <c r="Y1463">
        <v>170.67</v>
      </c>
      <c r="Z1463">
        <v>0</v>
      </c>
      <c r="AA1463">
        <v>0</v>
      </c>
      <c r="AB1463">
        <v>0</v>
      </c>
      <c r="AC1463">
        <v>0</v>
      </c>
      <c r="AD1463">
        <v>1</v>
      </c>
      <c r="AE1463">
        <v>0</v>
      </c>
      <c r="AF1463" t="s">
        <v>135</v>
      </c>
      <c r="AG1463">
        <v>0</v>
      </c>
      <c r="AH1463">
        <v>2</v>
      </c>
      <c r="AI1463">
        <v>448999771</v>
      </c>
      <c r="AJ1463">
        <v>1415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</row>
    <row r="1464" spans="1:44" x14ac:dyDescent="0.2">
      <c r="A1464">
        <f>ROW(Source!A779)</f>
        <v>779</v>
      </c>
      <c r="B1464">
        <v>448999775</v>
      </c>
      <c r="C1464">
        <v>448999769</v>
      </c>
      <c r="D1464">
        <v>277566433</v>
      </c>
      <c r="E1464">
        <v>109</v>
      </c>
      <c r="F1464">
        <v>1</v>
      </c>
      <c r="G1464">
        <v>1</v>
      </c>
      <c r="H1464">
        <v>3</v>
      </c>
      <c r="I1464" t="s">
        <v>633</v>
      </c>
      <c r="J1464" t="s">
        <v>3</v>
      </c>
      <c r="K1464" t="s">
        <v>634</v>
      </c>
      <c r="L1464">
        <v>3277935</v>
      </c>
      <c r="N1464">
        <v>1013</v>
      </c>
      <c r="O1464" t="s">
        <v>635</v>
      </c>
      <c r="P1464" t="s">
        <v>635</v>
      </c>
      <c r="Q1464">
        <v>1</v>
      </c>
      <c r="X1464">
        <v>2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 t="s">
        <v>135</v>
      </c>
      <c r="AG1464">
        <v>0</v>
      </c>
      <c r="AH1464">
        <v>2</v>
      </c>
      <c r="AI1464">
        <v>448999772</v>
      </c>
      <c r="AJ1464">
        <v>1416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</row>
    <row r="1465" spans="1:44" x14ac:dyDescent="0.2">
      <c r="A1465">
        <f>ROW(Source!A781)</f>
        <v>781</v>
      </c>
      <c r="B1465">
        <v>448999781</v>
      </c>
      <c r="C1465">
        <v>448999777</v>
      </c>
      <c r="D1465">
        <v>277560281</v>
      </c>
      <c r="E1465">
        <v>109</v>
      </c>
      <c r="F1465">
        <v>1</v>
      </c>
      <c r="G1465">
        <v>1</v>
      </c>
      <c r="H1465">
        <v>1</v>
      </c>
      <c r="I1465" t="s">
        <v>1299</v>
      </c>
      <c r="J1465" t="s">
        <v>3</v>
      </c>
      <c r="K1465" t="s">
        <v>1300</v>
      </c>
      <c r="L1465">
        <v>1191</v>
      </c>
      <c r="N1465">
        <v>1013</v>
      </c>
      <c r="O1465" t="s">
        <v>1203</v>
      </c>
      <c r="P1465" t="s">
        <v>1203</v>
      </c>
      <c r="Q1465">
        <v>1</v>
      </c>
      <c r="X1465">
        <v>4</v>
      </c>
      <c r="Y1465">
        <v>0</v>
      </c>
      <c r="Z1465">
        <v>0</v>
      </c>
      <c r="AA1465">
        <v>0</v>
      </c>
      <c r="AB1465">
        <v>446.58</v>
      </c>
      <c r="AC1465">
        <v>0</v>
      </c>
      <c r="AD1465">
        <v>1</v>
      </c>
      <c r="AE1465">
        <v>1</v>
      </c>
      <c r="AF1465" t="s">
        <v>3</v>
      </c>
      <c r="AG1465">
        <v>4</v>
      </c>
      <c r="AH1465">
        <v>2</v>
      </c>
      <c r="AI1465">
        <v>448999778</v>
      </c>
      <c r="AJ1465">
        <v>1417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</row>
    <row r="1466" spans="1:44" x14ac:dyDescent="0.2">
      <c r="A1466">
        <f>ROW(Source!A781)</f>
        <v>781</v>
      </c>
      <c r="B1466">
        <v>448999782</v>
      </c>
      <c r="C1466">
        <v>448999777</v>
      </c>
      <c r="D1466">
        <v>277867841</v>
      </c>
      <c r="E1466">
        <v>1</v>
      </c>
      <c r="F1466">
        <v>1</v>
      </c>
      <c r="G1466">
        <v>1</v>
      </c>
      <c r="H1466">
        <v>3</v>
      </c>
      <c r="I1466" t="s">
        <v>1734</v>
      </c>
      <c r="J1466" t="s">
        <v>1735</v>
      </c>
      <c r="K1466" t="s">
        <v>1736</v>
      </c>
      <c r="L1466">
        <v>1425</v>
      </c>
      <c r="N1466">
        <v>1013</v>
      </c>
      <c r="O1466" t="s">
        <v>62</v>
      </c>
      <c r="P1466" t="s">
        <v>62</v>
      </c>
      <c r="Q1466">
        <v>1</v>
      </c>
      <c r="X1466">
        <v>0.02</v>
      </c>
      <c r="Y1466">
        <v>170.67</v>
      </c>
      <c r="Z1466">
        <v>0</v>
      </c>
      <c r="AA1466">
        <v>0</v>
      </c>
      <c r="AB1466">
        <v>0</v>
      </c>
      <c r="AC1466">
        <v>0</v>
      </c>
      <c r="AD1466">
        <v>1</v>
      </c>
      <c r="AE1466">
        <v>0</v>
      </c>
      <c r="AF1466" t="s">
        <v>135</v>
      </c>
      <c r="AG1466">
        <v>0</v>
      </c>
      <c r="AH1466">
        <v>2</v>
      </c>
      <c r="AI1466">
        <v>448999779</v>
      </c>
      <c r="AJ1466">
        <v>1418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</row>
    <row r="1467" spans="1:44" x14ac:dyDescent="0.2">
      <c r="A1467">
        <f>ROW(Source!A781)</f>
        <v>781</v>
      </c>
      <c r="B1467">
        <v>448999783</v>
      </c>
      <c r="C1467">
        <v>448999777</v>
      </c>
      <c r="D1467">
        <v>277566433</v>
      </c>
      <c r="E1467">
        <v>109</v>
      </c>
      <c r="F1467">
        <v>1</v>
      </c>
      <c r="G1467">
        <v>1</v>
      </c>
      <c r="H1467">
        <v>3</v>
      </c>
      <c r="I1467" t="s">
        <v>633</v>
      </c>
      <c r="J1467" t="s">
        <v>3</v>
      </c>
      <c r="K1467" t="s">
        <v>634</v>
      </c>
      <c r="L1467">
        <v>3277935</v>
      </c>
      <c r="N1467">
        <v>1013</v>
      </c>
      <c r="O1467" t="s">
        <v>635</v>
      </c>
      <c r="P1467" t="s">
        <v>635</v>
      </c>
      <c r="Q1467">
        <v>1</v>
      </c>
      <c r="X1467">
        <v>2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 t="s">
        <v>135</v>
      </c>
      <c r="AG1467">
        <v>0</v>
      </c>
      <c r="AH1467">
        <v>2</v>
      </c>
      <c r="AI1467">
        <v>448999780</v>
      </c>
      <c r="AJ1467">
        <v>1419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</row>
    <row r="1468" spans="1:44" x14ac:dyDescent="0.2">
      <c r="A1468">
        <f>ROW(Source!A783)</f>
        <v>783</v>
      </c>
      <c r="B1468">
        <v>448999796</v>
      </c>
      <c r="C1468">
        <v>448999785</v>
      </c>
      <c r="D1468">
        <v>327091202</v>
      </c>
      <c r="E1468">
        <v>112</v>
      </c>
      <c r="F1468">
        <v>1</v>
      </c>
      <c r="G1468">
        <v>1</v>
      </c>
      <c r="H1468">
        <v>1</v>
      </c>
      <c r="I1468" t="s">
        <v>1251</v>
      </c>
      <c r="J1468" t="s">
        <v>3</v>
      </c>
      <c r="K1468" t="s">
        <v>1672</v>
      </c>
      <c r="L1468">
        <v>1191</v>
      </c>
      <c r="N1468">
        <v>1013</v>
      </c>
      <c r="O1468" t="s">
        <v>1203</v>
      </c>
      <c r="P1468" t="s">
        <v>1203</v>
      </c>
      <c r="Q1468">
        <v>1</v>
      </c>
      <c r="X1468">
        <v>2.06</v>
      </c>
      <c r="Y1468">
        <v>0</v>
      </c>
      <c r="Z1468">
        <v>0</v>
      </c>
      <c r="AA1468">
        <v>0</v>
      </c>
      <c r="AB1468">
        <v>505.15</v>
      </c>
      <c r="AC1468">
        <v>0</v>
      </c>
      <c r="AD1468">
        <v>1</v>
      </c>
      <c r="AE1468">
        <v>1</v>
      </c>
      <c r="AF1468" t="s">
        <v>321</v>
      </c>
      <c r="AG1468">
        <v>0.61799999999999999</v>
      </c>
      <c r="AH1468">
        <v>2</v>
      </c>
      <c r="AI1468">
        <v>448999786</v>
      </c>
      <c r="AJ1468">
        <v>1420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</row>
    <row r="1469" spans="1:44" x14ac:dyDescent="0.2">
      <c r="A1469">
        <f>ROW(Source!A783)</f>
        <v>783</v>
      </c>
      <c r="B1469">
        <v>448999797</v>
      </c>
      <c r="C1469">
        <v>448999785</v>
      </c>
      <c r="D1469">
        <v>327091406</v>
      </c>
      <c r="E1469">
        <v>112</v>
      </c>
      <c r="F1469">
        <v>1</v>
      </c>
      <c r="G1469">
        <v>1</v>
      </c>
      <c r="H1469">
        <v>1</v>
      </c>
      <c r="I1469" t="s">
        <v>1204</v>
      </c>
      <c r="J1469" t="s">
        <v>3</v>
      </c>
      <c r="K1469" t="s">
        <v>1205</v>
      </c>
      <c r="L1469">
        <v>1191</v>
      </c>
      <c r="N1469">
        <v>1013</v>
      </c>
      <c r="O1469" t="s">
        <v>1203</v>
      </c>
      <c r="P1469" t="s">
        <v>1203</v>
      </c>
      <c r="Q1469">
        <v>1</v>
      </c>
      <c r="X1469">
        <v>0.31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1</v>
      </c>
      <c r="AE1469">
        <v>2</v>
      </c>
      <c r="AF1469" t="s">
        <v>321</v>
      </c>
      <c r="AG1469">
        <v>9.2999999999999999E-2</v>
      </c>
      <c r="AH1469">
        <v>2</v>
      </c>
      <c r="AI1469">
        <v>448999787</v>
      </c>
      <c r="AJ1469">
        <v>1421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</row>
    <row r="1470" spans="1:44" x14ac:dyDescent="0.2">
      <c r="A1470">
        <f>ROW(Source!A783)</f>
        <v>783</v>
      </c>
      <c r="B1470">
        <v>448999798</v>
      </c>
      <c r="C1470">
        <v>448999785</v>
      </c>
      <c r="D1470">
        <v>327211387</v>
      </c>
      <c r="E1470">
        <v>1</v>
      </c>
      <c r="F1470">
        <v>1</v>
      </c>
      <c r="G1470">
        <v>1</v>
      </c>
      <c r="H1470">
        <v>2</v>
      </c>
      <c r="I1470" t="s">
        <v>1819</v>
      </c>
      <c r="J1470" t="s">
        <v>1820</v>
      </c>
      <c r="K1470" t="s">
        <v>1821</v>
      </c>
      <c r="L1470">
        <v>1368</v>
      </c>
      <c r="N1470">
        <v>1011</v>
      </c>
      <c r="O1470" t="s">
        <v>1100</v>
      </c>
      <c r="P1470" t="s">
        <v>1100</v>
      </c>
      <c r="Q1470">
        <v>1</v>
      </c>
      <c r="X1470">
        <v>0.19</v>
      </c>
      <c r="Y1470">
        <v>0</v>
      </c>
      <c r="Z1470">
        <v>10.23</v>
      </c>
      <c r="AA1470">
        <v>0</v>
      </c>
      <c r="AB1470">
        <v>0</v>
      </c>
      <c r="AC1470">
        <v>0</v>
      </c>
      <c r="AD1470">
        <v>1</v>
      </c>
      <c r="AE1470">
        <v>0</v>
      </c>
      <c r="AF1470" t="s">
        <v>321</v>
      </c>
      <c r="AG1470">
        <v>5.6999999999999995E-2</v>
      </c>
      <c r="AH1470">
        <v>2</v>
      </c>
      <c r="AI1470">
        <v>448999788</v>
      </c>
      <c r="AJ1470">
        <v>1422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</row>
    <row r="1471" spans="1:44" x14ac:dyDescent="0.2">
      <c r="A1471">
        <f>ROW(Source!A783)</f>
        <v>783</v>
      </c>
      <c r="B1471">
        <v>448999799</v>
      </c>
      <c r="C1471">
        <v>448999785</v>
      </c>
      <c r="D1471">
        <v>327211495</v>
      </c>
      <c r="E1471">
        <v>1</v>
      </c>
      <c r="F1471">
        <v>1</v>
      </c>
      <c r="G1471">
        <v>1</v>
      </c>
      <c r="H1471">
        <v>2</v>
      </c>
      <c r="I1471" t="s">
        <v>1220</v>
      </c>
      <c r="J1471" t="s">
        <v>1221</v>
      </c>
      <c r="K1471" t="s">
        <v>1222</v>
      </c>
      <c r="L1471">
        <v>1368</v>
      </c>
      <c r="N1471">
        <v>1011</v>
      </c>
      <c r="O1471" t="s">
        <v>1100</v>
      </c>
      <c r="P1471" t="s">
        <v>1100</v>
      </c>
      <c r="Q1471">
        <v>1</v>
      </c>
      <c r="X1471">
        <v>0.06</v>
      </c>
      <c r="Y1471">
        <v>0</v>
      </c>
      <c r="Z1471">
        <v>1551.19</v>
      </c>
      <c r="AA1471">
        <v>658.89</v>
      </c>
      <c r="AB1471">
        <v>0</v>
      </c>
      <c r="AC1471">
        <v>0</v>
      </c>
      <c r="AD1471">
        <v>1</v>
      </c>
      <c r="AE1471">
        <v>0</v>
      </c>
      <c r="AF1471" t="s">
        <v>321</v>
      </c>
      <c r="AG1471">
        <v>1.7999999999999999E-2</v>
      </c>
      <c r="AH1471">
        <v>2</v>
      </c>
      <c r="AI1471">
        <v>448999789</v>
      </c>
      <c r="AJ1471">
        <v>1423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</row>
    <row r="1472" spans="1:44" x14ac:dyDescent="0.2">
      <c r="A1472">
        <f>ROW(Source!A783)</f>
        <v>783</v>
      </c>
      <c r="B1472">
        <v>448999800</v>
      </c>
      <c r="C1472">
        <v>448999785</v>
      </c>
      <c r="D1472">
        <v>327212380</v>
      </c>
      <c r="E1472">
        <v>1</v>
      </c>
      <c r="F1472">
        <v>1</v>
      </c>
      <c r="G1472">
        <v>1</v>
      </c>
      <c r="H1472">
        <v>2</v>
      </c>
      <c r="I1472" t="s">
        <v>1206</v>
      </c>
      <c r="J1472" t="s">
        <v>1207</v>
      </c>
      <c r="K1472" t="s">
        <v>1208</v>
      </c>
      <c r="L1472">
        <v>1368</v>
      </c>
      <c r="N1472">
        <v>1011</v>
      </c>
      <c r="O1472" t="s">
        <v>1100</v>
      </c>
      <c r="P1472" t="s">
        <v>1100</v>
      </c>
      <c r="Q1472">
        <v>1</v>
      </c>
      <c r="X1472">
        <v>0.06</v>
      </c>
      <c r="Y1472">
        <v>0</v>
      </c>
      <c r="Z1472">
        <v>477.92</v>
      </c>
      <c r="AA1472">
        <v>490.51</v>
      </c>
      <c r="AB1472">
        <v>0</v>
      </c>
      <c r="AC1472">
        <v>0</v>
      </c>
      <c r="AD1472">
        <v>1</v>
      </c>
      <c r="AE1472">
        <v>0</v>
      </c>
      <c r="AF1472" t="s">
        <v>321</v>
      </c>
      <c r="AG1472">
        <v>1.7999999999999999E-2</v>
      </c>
      <c r="AH1472">
        <v>2</v>
      </c>
      <c r="AI1472">
        <v>448999790</v>
      </c>
      <c r="AJ1472">
        <v>1424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</row>
    <row r="1473" spans="1:44" x14ac:dyDescent="0.2">
      <c r="A1473">
        <f>ROW(Source!A783)</f>
        <v>783</v>
      </c>
      <c r="B1473">
        <v>448999801</v>
      </c>
      <c r="C1473">
        <v>448999785</v>
      </c>
      <c r="D1473">
        <v>327212572</v>
      </c>
      <c r="E1473">
        <v>1</v>
      </c>
      <c r="F1473">
        <v>1</v>
      </c>
      <c r="G1473">
        <v>1</v>
      </c>
      <c r="H1473">
        <v>2</v>
      </c>
      <c r="I1473" t="s">
        <v>1238</v>
      </c>
      <c r="J1473" t="s">
        <v>1239</v>
      </c>
      <c r="K1473" t="s">
        <v>1240</v>
      </c>
      <c r="L1473">
        <v>1368</v>
      </c>
      <c r="N1473">
        <v>1011</v>
      </c>
      <c r="O1473" t="s">
        <v>1100</v>
      </c>
      <c r="P1473" t="s">
        <v>1100</v>
      </c>
      <c r="Q1473">
        <v>1</v>
      </c>
      <c r="X1473">
        <v>0.61</v>
      </c>
      <c r="Y1473">
        <v>0</v>
      </c>
      <c r="Z1473">
        <v>27.77</v>
      </c>
      <c r="AA1473">
        <v>0</v>
      </c>
      <c r="AB1473">
        <v>0</v>
      </c>
      <c r="AC1473">
        <v>0</v>
      </c>
      <c r="AD1473">
        <v>1</v>
      </c>
      <c r="AE1473">
        <v>0</v>
      </c>
      <c r="AF1473" t="s">
        <v>321</v>
      </c>
      <c r="AG1473">
        <v>0.183</v>
      </c>
      <c r="AH1473">
        <v>2</v>
      </c>
      <c r="AI1473">
        <v>448999791</v>
      </c>
      <c r="AJ1473">
        <v>1425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</row>
    <row r="1474" spans="1:44" x14ac:dyDescent="0.2">
      <c r="A1474">
        <f>ROW(Source!A783)</f>
        <v>783</v>
      </c>
      <c r="B1474">
        <v>448999802</v>
      </c>
      <c r="C1474">
        <v>448999785</v>
      </c>
      <c r="D1474">
        <v>327212584</v>
      </c>
      <c r="E1474">
        <v>1</v>
      </c>
      <c r="F1474">
        <v>1</v>
      </c>
      <c r="G1474">
        <v>1</v>
      </c>
      <c r="H1474">
        <v>2</v>
      </c>
      <c r="I1474" t="s">
        <v>1525</v>
      </c>
      <c r="J1474" t="s">
        <v>1526</v>
      </c>
      <c r="K1474" t="s">
        <v>1527</v>
      </c>
      <c r="L1474">
        <v>1368</v>
      </c>
      <c r="N1474">
        <v>1011</v>
      </c>
      <c r="O1474" t="s">
        <v>1100</v>
      </c>
      <c r="P1474" t="s">
        <v>1100</v>
      </c>
      <c r="Q1474">
        <v>1</v>
      </c>
      <c r="X1474">
        <v>0.19</v>
      </c>
      <c r="Y1474">
        <v>0</v>
      </c>
      <c r="Z1474">
        <v>357</v>
      </c>
      <c r="AA1474">
        <v>490.51</v>
      </c>
      <c r="AB1474">
        <v>0</v>
      </c>
      <c r="AC1474">
        <v>0</v>
      </c>
      <c r="AD1474">
        <v>1</v>
      </c>
      <c r="AE1474">
        <v>0</v>
      </c>
      <c r="AF1474" t="s">
        <v>321</v>
      </c>
      <c r="AG1474">
        <v>5.6999999999999995E-2</v>
      </c>
      <c r="AH1474">
        <v>2</v>
      </c>
      <c r="AI1474">
        <v>448999792</v>
      </c>
      <c r="AJ1474">
        <v>1426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</row>
    <row r="1475" spans="1:44" x14ac:dyDescent="0.2">
      <c r="A1475">
        <f>ROW(Source!A783)</f>
        <v>783</v>
      </c>
      <c r="B1475">
        <v>448999803</v>
      </c>
      <c r="C1475">
        <v>448999785</v>
      </c>
      <c r="D1475">
        <v>327164209</v>
      </c>
      <c r="E1475">
        <v>1</v>
      </c>
      <c r="F1475">
        <v>1</v>
      </c>
      <c r="G1475">
        <v>1</v>
      </c>
      <c r="H1475">
        <v>3</v>
      </c>
      <c r="I1475" t="s">
        <v>1320</v>
      </c>
      <c r="J1475" t="s">
        <v>1321</v>
      </c>
      <c r="K1475" t="s">
        <v>1322</v>
      </c>
      <c r="L1475">
        <v>1346</v>
      </c>
      <c r="N1475">
        <v>1009</v>
      </c>
      <c r="O1475" t="s">
        <v>441</v>
      </c>
      <c r="P1475" t="s">
        <v>441</v>
      </c>
      <c r="Q1475">
        <v>1</v>
      </c>
      <c r="X1475">
        <v>0.1</v>
      </c>
      <c r="Y1475">
        <v>155.63</v>
      </c>
      <c r="Z1475">
        <v>0</v>
      </c>
      <c r="AA1475">
        <v>0</v>
      </c>
      <c r="AB1475">
        <v>0</v>
      </c>
      <c r="AC1475">
        <v>0</v>
      </c>
      <c r="AD1475">
        <v>1</v>
      </c>
      <c r="AE1475">
        <v>0</v>
      </c>
      <c r="AF1475" t="s">
        <v>135</v>
      </c>
      <c r="AG1475">
        <v>0</v>
      </c>
      <c r="AH1475">
        <v>2</v>
      </c>
      <c r="AI1475">
        <v>448999793</v>
      </c>
      <c r="AJ1475">
        <v>1427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</row>
    <row r="1476" spans="1:44" x14ac:dyDescent="0.2">
      <c r="A1476">
        <f>ROW(Source!A783)</f>
        <v>783</v>
      </c>
      <c r="B1476">
        <v>448999804</v>
      </c>
      <c r="C1476">
        <v>448999785</v>
      </c>
      <c r="D1476">
        <v>327164851</v>
      </c>
      <c r="E1476">
        <v>1</v>
      </c>
      <c r="F1476">
        <v>1</v>
      </c>
      <c r="G1476">
        <v>1</v>
      </c>
      <c r="H1476">
        <v>3</v>
      </c>
      <c r="I1476" t="s">
        <v>1241</v>
      </c>
      <c r="J1476" t="s">
        <v>1242</v>
      </c>
      <c r="K1476" t="s">
        <v>1243</v>
      </c>
      <c r="L1476">
        <v>1346</v>
      </c>
      <c r="N1476">
        <v>1009</v>
      </c>
      <c r="O1476" t="s">
        <v>441</v>
      </c>
      <c r="P1476" t="s">
        <v>441</v>
      </c>
      <c r="Q1476">
        <v>1</v>
      </c>
      <c r="X1476">
        <v>0.1</v>
      </c>
      <c r="Y1476">
        <v>174.93</v>
      </c>
      <c r="Z1476">
        <v>0</v>
      </c>
      <c r="AA1476">
        <v>0</v>
      </c>
      <c r="AB1476">
        <v>0</v>
      </c>
      <c r="AC1476">
        <v>0</v>
      </c>
      <c r="AD1476">
        <v>1</v>
      </c>
      <c r="AE1476">
        <v>0</v>
      </c>
      <c r="AF1476" t="s">
        <v>135</v>
      </c>
      <c r="AG1476">
        <v>0</v>
      </c>
      <c r="AH1476">
        <v>2</v>
      </c>
      <c r="AI1476">
        <v>448999794</v>
      </c>
      <c r="AJ1476">
        <v>1428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</row>
    <row r="1477" spans="1:44" x14ac:dyDescent="0.2">
      <c r="A1477">
        <f>ROW(Source!A783)</f>
        <v>783</v>
      </c>
      <c r="B1477">
        <v>448999805</v>
      </c>
      <c r="C1477">
        <v>448999785</v>
      </c>
      <c r="D1477">
        <v>327181313</v>
      </c>
      <c r="E1477">
        <v>1</v>
      </c>
      <c r="F1477">
        <v>1</v>
      </c>
      <c r="G1477">
        <v>1</v>
      </c>
      <c r="H1477">
        <v>3</v>
      </c>
      <c r="I1477" t="s">
        <v>1755</v>
      </c>
      <c r="J1477" t="s">
        <v>1756</v>
      </c>
      <c r="K1477" t="s">
        <v>1757</v>
      </c>
      <c r="L1477">
        <v>1346</v>
      </c>
      <c r="N1477">
        <v>1009</v>
      </c>
      <c r="O1477" t="s">
        <v>441</v>
      </c>
      <c r="P1477" t="s">
        <v>441</v>
      </c>
      <c r="Q1477">
        <v>1</v>
      </c>
      <c r="X1477">
        <v>0.02</v>
      </c>
      <c r="Y1477">
        <v>79.88</v>
      </c>
      <c r="Z1477">
        <v>0</v>
      </c>
      <c r="AA1477">
        <v>0</v>
      </c>
      <c r="AB1477">
        <v>0</v>
      </c>
      <c r="AC1477">
        <v>0</v>
      </c>
      <c r="AD1477">
        <v>1</v>
      </c>
      <c r="AE1477">
        <v>0</v>
      </c>
      <c r="AF1477" t="s">
        <v>135</v>
      </c>
      <c r="AG1477">
        <v>0</v>
      </c>
      <c r="AH1477">
        <v>2</v>
      </c>
      <c r="AI1477">
        <v>448999795</v>
      </c>
      <c r="AJ1477">
        <v>1429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</row>
    <row r="1478" spans="1:44" x14ac:dyDescent="0.2">
      <c r="A1478">
        <f>ROW(Source!A783)</f>
        <v>783</v>
      </c>
      <c r="B1478">
        <v>448999806</v>
      </c>
      <c r="C1478">
        <v>448999785</v>
      </c>
      <c r="D1478">
        <v>327097010</v>
      </c>
      <c r="E1478">
        <v>112</v>
      </c>
      <c r="F1478">
        <v>1</v>
      </c>
      <c r="G1478">
        <v>1</v>
      </c>
      <c r="H1478">
        <v>3</v>
      </c>
      <c r="I1478" t="s">
        <v>633</v>
      </c>
      <c r="J1478" t="s">
        <v>3</v>
      </c>
      <c r="K1478" t="s">
        <v>634</v>
      </c>
      <c r="L1478">
        <v>3277935</v>
      </c>
      <c r="N1478">
        <v>1013</v>
      </c>
      <c r="O1478" t="s">
        <v>635</v>
      </c>
      <c r="P1478" t="s">
        <v>635</v>
      </c>
      <c r="Q1478">
        <v>1</v>
      </c>
      <c r="X1478">
        <v>2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 t="s">
        <v>135</v>
      </c>
      <c r="AG1478">
        <v>0</v>
      </c>
      <c r="AH1478">
        <v>3</v>
      </c>
      <c r="AI1478">
        <v>-1</v>
      </c>
      <c r="AJ1478" t="s">
        <v>3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</row>
    <row r="1479" spans="1:44" x14ac:dyDescent="0.2">
      <c r="A1479">
        <f>ROW(Source!A784)</f>
        <v>784</v>
      </c>
      <c r="B1479">
        <v>448999818</v>
      </c>
      <c r="C1479">
        <v>448999807</v>
      </c>
      <c r="D1479">
        <v>327091202</v>
      </c>
      <c r="E1479">
        <v>112</v>
      </c>
      <c r="F1479">
        <v>1</v>
      </c>
      <c r="G1479">
        <v>1</v>
      </c>
      <c r="H1479">
        <v>1</v>
      </c>
      <c r="I1479" t="s">
        <v>1251</v>
      </c>
      <c r="J1479" t="s">
        <v>3</v>
      </c>
      <c r="K1479" t="s">
        <v>1672</v>
      </c>
      <c r="L1479">
        <v>1191</v>
      </c>
      <c r="N1479">
        <v>1013</v>
      </c>
      <c r="O1479" t="s">
        <v>1203</v>
      </c>
      <c r="P1479" t="s">
        <v>1203</v>
      </c>
      <c r="Q1479">
        <v>1</v>
      </c>
      <c r="X1479">
        <v>2.06</v>
      </c>
      <c r="Y1479">
        <v>0</v>
      </c>
      <c r="Z1479">
        <v>0</v>
      </c>
      <c r="AA1479">
        <v>0</v>
      </c>
      <c r="AB1479">
        <v>505.15</v>
      </c>
      <c r="AC1479">
        <v>0</v>
      </c>
      <c r="AD1479">
        <v>1</v>
      </c>
      <c r="AE1479">
        <v>1</v>
      </c>
      <c r="AF1479" t="s">
        <v>3</v>
      </c>
      <c r="AG1479">
        <v>2.06</v>
      </c>
      <c r="AH1479">
        <v>2</v>
      </c>
      <c r="AI1479">
        <v>448999808</v>
      </c>
      <c r="AJ1479">
        <v>1430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</row>
    <row r="1480" spans="1:44" x14ac:dyDescent="0.2">
      <c r="A1480">
        <f>ROW(Source!A784)</f>
        <v>784</v>
      </c>
      <c r="B1480">
        <v>448999819</v>
      </c>
      <c r="C1480">
        <v>448999807</v>
      </c>
      <c r="D1480">
        <v>327091406</v>
      </c>
      <c r="E1480">
        <v>112</v>
      </c>
      <c r="F1480">
        <v>1</v>
      </c>
      <c r="G1480">
        <v>1</v>
      </c>
      <c r="H1480">
        <v>1</v>
      </c>
      <c r="I1480" t="s">
        <v>1204</v>
      </c>
      <c r="J1480" t="s">
        <v>3</v>
      </c>
      <c r="K1480" t="s">
        <v>1205</v>
      </c>
      <c r="L1480">
        <v>1191</v>
      </c>
      <c r="N1480">
        <v>1013</v>
      </c>
      <c r="O1480" t="s">
        <v>1203</v>
      </c>
      <c r="P1480" t="s">
        <v>1203</v>
      </c>
      <c r="Q1480">
        <v>1</v>
      </c>
      <c r="X1480">
        <v>0.31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1</v>
      </c>
      <c r="AE1480">
        <v>2</v>
      </c>
      <c r="AF1480" t="s">
        <v>3</v>
      </c>
      <c r="AG1480">
        <v>0.31</v>
      </c>
      <c r="AH1480">
        <v>2</v>
      </c>
      <c r="AI1480">
        <v>448999809</v>
      </c>
      <c r="AJ1480">
        <v>1431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</row>
    <row r="1481" spans="1:44" x14ac:dyDescent="0.2">
      <c r="A1481">
        <f>ROW(Source!A784)</f>
        <v>784</v>
      </c>
      <c r="B1481">
        <v>448999820</v>
      </c>
      <c r="C1481">
        <v>448999807</v>
      </c>
      <c r="D1481">
        <v>327211387</v>
      </c>
      <c r="E1481">
        <v>1</v>
      </c>
      <c r="F1481">
        <v>1</v>
      </c>
      <c r="G1481">
        <v>1</v>
      </c>
      <c r="H1481">
        <v>2</v>
      </c>
      <c r="I1481" t="s">
        <v>1819</v>
      </c>
      <c r="J1481" t="s">
        <v>1820</v>
      </c>
      <c r="K1481" t="s">
        <v>1821</v>
      </c>
      <c r="L1481">
        <v>1368</v>
      </c>
      <c r="N1481">
        <v>1011</v>
      </c>
      <c r="O1481" t="s">
        <v>1100</v>
      </c>
      <c r="P1481" t="s">
        <v>1100</v>
      </c>
      <c r="Q1481">
        <v>1</v>
      </c>
      <c r="X1481">
        <v>0.19</v>
      </c>
      <c r="Y1481">
        <v>0</v>
      </c>
      <c r="Z1481">
        <v>10.23</v>
      </c>
      <c r="AA1481">
        <v>0</v>
      </c>
      <c r="AB1481">
        <v>0</v>
      </c>
      <c r="AC1481">
        <v>0</v>
      </c>
      <c r="AD1481">
        <v>1</v>
      </c>
      <c r="AE1481">
        <v>0</v>
      </c>
      <c r="AF1481" t="s">
        <v>3</v>
      </c>
      <c r="AG1481">
        <v>0.19</v>
      </c>
      <c r="AH1481">
        <v>2</v>
      </c>
      <c r="AI1481">
        <v>448999810</v>
      </c>
      <c r="AJ1481">
        <v>1432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</row>
    <row r="1482" spans="1:44" x14ac:dyDescent="0.2">
      <c r="A1482">
        <f>ROW(Source!A784)</f>
        <v>784</v>
      </c>
      <c r="B1482">
        <v>448999821</v>
      </c>
      <c r="C1482">
        <v>448999807</v>
      </c>
      <c r="D1482">
        <v>327211495</v>
      </c>
      <c r="E1482">
        <v>1</v>
      </c>
      <c r="F1482">
        <v>1</v>
      </c>
      <c r="G1482">
        <v>1</v>
      </c>
      <c r="H1482">
        <v>2</v>
      </c>
      <c r="I1482" t="s">
        <v>1220</v>
      </c>
      <c r="J1482" t="s">
        <v>1221</v>
      </c>
      <c r="K1482" t="s">
        <v>1222</v>
      </c>
      <c r="L1482">
        <v>1368</v>
      </c>
      <c r="N1482">
        <v>1011</v>
      </c>
      <c r="O1482" t="s">
        <v>1100</v>
      </c>
      <c r="P1482" t="s">
        <v>1100</v>
      </c>
      <c r="Q1482">
        <v>1</v>
      </c>
      <c r="X1482">
        <v>0.06</v>
      </c>
      <c r="Y1482">
        <v>0</v>
      </c>
      <c r="Z1482">
        <v>1551.19</v>
      </c>
      <c r="AA1482">
        <v>658.89</v>
      </c>
      <c r="AB1482">
        <v>0</v>
      </c>
      <c r="AC1482">
        <v>0</v>
      </c>
      <c r="AD1482">
        <v>1</v>
      </c>
      <c r="AE1482">
        <v>0</v>
      </c>
      <c r="AF1482" t="s">
        <v>3</v>
      </c>
      <c r="AG1482">
        <v>0.06</v>
      </c>
      <c r="AH1482">
        <v>2</v>
      </c>
      <c r="AI1482">
        <v>448999811</v>
      </c>
      <c r="AJ1482">
        <v>1433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</row>
    <row r="1483" spans="1:44" x14ac:dyDescent="0.2">
      <c r="A1483">
        <f>ROW(Source!A784)</f>
        <v>784</v>
      </c>
      <c r="B1483">
        <v>448999822</v>
      </c>
      <c r="C1483">
        <v>448999807</v>
      </c>
      <c r="D1483">
        <v>327212380</v>
      </c>
      <c r="E1483">
        <v>1</v>
      </c>
      <c r="F1483">
        <v>1</v>
      </c>
      <c r="G1483">
        <v>1</v>
      </c>
      <c r="H1483">
        <v>2</v>
      </c>
      <c r="I1483" t="s">
        <v>1206</v>
      </c>
      <c r="J1483" t="s">
        <v>1207</v>
      </c>
      <c r="K1483" t="s">
        <v>1208</v>
      </c>
      <c r="L1483">
        <v>1368</v>
      </c>
      <c r="N1483">
        <v>1011</v>
      </c>
      <c r="O1483" t="s">
        <v>1100</v>
      </c>
      <c r="P1483" t="s">
        <v>1100</v>
      </c>
      <c r="Q1483">
        <v>1</v>
      </c>
      <c r="X1483">
        <v>0.06</v>
      </c>
      <c r="Y1483">
        <v>0</v>
      </c>
      <c r="Z1483">
        <v>477.92</v>
      </c>
      <c r="AA1483">
        <v>490.51</v>
      </c>
      <c r="AB1483">
        <v>0</v>
      </c>
      <c r="AC1483">
        <v>0</v>
      </c>
      <c r="AD1483">
        <v>1</v>
      </c>
      <c r="AE1483">
        <v>0</v>
      </c>
      <c r="AF1483" t="s">
        <v>3</v>
      </c>
      <c r="AG1483">
        <v>0.06</v>
      </c>
      <c r="AH1483">
        <v>2</v>
      </c>
      <c r="AI1483">
        <v>448999812</v>
      </c>
      <c r="AJ1483">
        <v>1434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</row>
    <row r="1484" spans="1:44" x14ac:dyDescent="0.2">
      <c r="A1484">
        <f>ROW(Source!A784)</f>
        <v>784</v>
      </c>
      <c r="B1484">
        <v>448999823</v>
      </c>
      <c r="C1484">
        <v>448999807</v>
      </c>
      <c r="D1484">
        <v>327212572</v>
      </c>
      <c r="E1484">
        <v>1</v>
      </c>
      <c r="F1484">
        <v>1</v>
      </c>
      <c r="G1484">
        <v>1</v>
      </c>
      <c r="H1484">
        <v>2</v>
      </c>
      <c r="I1484" t="s">
        <v>1238</v>
      </c>
      <c r="J1484" t="s">
        <v>1239</v>
      </c>
      <c r="K1484" t="s">
        <v>1240</v>
      </c>
      <c r="L1484">
        <v>1368</v>
      </c>
      <c r="N1484">
        <v>1011</v>
      </c>
      <c r="O1484" t="s">
        <v>1100</v>
      </c>
      <c r="P1484" t="s">
        <v>1100</v>
      </c>
      <c r="Q1484">
        <v>1</v>
      </c>
      <c r="X1484">
        <v>0.61</v>
      </c>
      <c r="Y1484">
        <v>0</v>
      </c>
      <c r="Z1484">
        <v>27.77</v>
      </c>
      <c r="AA1484">
        <v>0</v>
      </c>
      <c r="AB1484">
        <v>0</v>
      </c>
      <c r="AC1484">
        <v>0</v>
      </c>
      <c r="AD1484">
        <v>1</v>
      </c>
      <c r="AE1484">
        <v>0</v>
      </c>
      <c r="AF1484" t="s">
        <v>3</v>
      </c>
      <c r="AG1484">
        <v>0.61</v>
      </c>
      <c r="AH1484">
        <v>2</v>
      </c>
      <c r="AI1484">
        <v>448999813</v>
      </c>
      <c r="AJ1484">
        <v>1435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</row>
    <row r="1485" spans="1:44" x14ac:dyDescent="0.2">
      <c r="A1485">
        <f>ROW(Source!A784)</f>
        <v>784</v>
      </c>
      <c r="B1485">
        <v>448999824</v>
      </c>
      <c r="C1485">
        <v>448999807</v>
      </c>
      <c r="D1485">
        <v>327212584</v>
      </c>
      <c r="E1485">
        <v>1</v>
      </c>
      <c r="F1485">
        <v>1</v>
      </c>
      <c r="G1485">
        <v>1</v>
      </c>
      <c r="H1485">
        <v>2</v>
      </c>
      <c r="I1485" t="s">
        <v>1525</v>
      </c>
      <c r="J1485" t="s">
        <v>1526</v>
      </c>
      <c r="K1485" t="s">
        <v>1527</v>
      </c>
      <c r="L1485">
        <v>1368</v>
      </c>
      <c r="N1485">
        <v>1011</v>
      </c>
      <c r="O1485" t="s">
        <v>1100</v>
      </c>
      <c r="P1485" t="s">
        <v>1100</v>
      </c>
      <c r="Q1485">
        <v>1</v>
      </c>
      <c r="X1485">
        <v>0.19</v>
      </c>
      <c r="Y1485">
        <v>0</v>
      </c>
      <c r="Z1485">
        <v>357</v>
      </c>
      <c r="AA1485">
        <v>490.51</v>
      </c>
      <c r="AB1485">
        <v>0</v>
      </c>
      <c r="AC1485">
        <v>0</v>
      </c>
      <c r="AD1485">
        <v>1</v>
      </c>
      <c r="AE1485">
        <v>0</v>
      </c>
      <c r="AF1485" t="s">
        <v>3</v>
      </c>
      <c r="AG1485">
        <v>0.19</v>
      </c>
      <c r="AH1485">
        <v>2</v>
      </c>
      <c r="AI1485">
        <v>448999814</v>
      </c>
      <c r="AJ1485">
        <v>1436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</row>
    <row r="1486" spans="1:44" x14ac:dyDescent="0.2">
      <c r="A1486">
        <f>ROW(Source!A784)</f>
        <v>784</v>
      </c>
      <c r="B1486">
        <v>448999825</v>
      </c>
      <c r="C1486">
        <v>448999807</v>
      </c>
      <c r="D1486">
        <v>327164209</v>
      </c>
      <c r="E1486">
        <v>1</v>
      </c>
      <c r="F1486">
        <v>1</v>
      </c>
      <c r="G1486">
        <v>1</v>
      </c>
      <c r="H1486">
        <v>3</v>
      </c>
      <c r="I1486" t="s">
        <v>1320</v>
      </c>
      <c r="J1486" t="s">
        <v>1321</v>
      </c>
      <c r="K1486" t="s">
        <v>1322</v>
      </c>
      <c r="L1486">
        <v>1346</v>
      </c>
      <c r="N1486">
        <v>1009</v>
      </c>
      <c r="O1486" t="s">
        <v>441</v>
      </c>
      <c r="P1486" t="s">
        <v>441</v>
      </c>
      <c r="Q1486">
        <v>1</v>
      </c>
      <c r="X1486">
        <v>0.1</v>
      </c>
      <c r="Y1486">
        <v>155.63</v>
      </c>
      <c r="Z1486">
        <v>0</v>
      </c>
      <c r="AA1486">
        <v>0</v>
      </c>
      <c r="AB1486">
        <v>0</v>
      </c>
      <c r="AC1486">
        <v>0</v>
      </c>
      <c r="AD1486">
        <v>1</v>
      </c>
      <c r="AE1486">
        <v>0</v>
      </c>
      <c r="AF1486" t="s">
        <v>135</v>
      </c>
      <c r="AG1486">
        <v>0</v>
      </c>
      <c r="AH1486">
        <v>2</v>
      </c>
      <c r="AI1486">
        <v>448999815</v>
      </c>
      <c r="AJ1486">
        <v>1437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</row>
    <row r="1487" spans="1:44" x14ac:dyDescent="0.2">
      <c r="A1487">
        <f>ROW(Source!A784)</f>
        <v>784</v>
      </c>
      <c r="B1487">
        <v>448999826</v>
      </c>
      <c r="C1487">
        <v>448999807</v>
      </c>
      <c r="D1487">
        <v>327164851</v>
      </c>
      <c r="E1487">
        <v>1</v>
      </c>
      <c r="F1487">
        <v>1</v>
      </c>
      <c r="G1487">
        <v>1</v>
      </c>
      <c r="H1487">
        <v>3</v>
      </c>
      <c r="I1487" t="s">
        <v>1241</v>
      </c>
      <c r="J1487" t="s">
        <v>1242</v>
      </c>
      <c r="K1487" t="s">
        <v>1243</v>
      </c>
      <c r="L1487">
        <v>1346</v>
      </c>
      <c r="N1487">
        <v>1009</v>
      </c>
      <c r="O1487" t="s">
        <v>441</v>
      </c>
      <c r="P1487" t="s">
        <v>441</v>
      </c>
      <c r="Q1487">
        <v>1</v>
      </c>
      <c r="X1487">
        <v>0.1</v>
      </c>
      <c r="Y1487">
        <v>174.93</v>
      </c>
      <c r="Z1487">
        <v>0</v>
      </c>
      <c r="AA1487">
        <v>0</v>
      </c>
      <c r="AB1487">
        <v>0</v>
      </c>
      <c r="AC1487">
        <v>0</v>
      </c>
      <c r="AD1487">
        <v>1</v>
      </c>
      <c r="AE1487">
        <v>0</v>
      </c>
      <c r="AF1487" t="s">
        <v>135</v>
      </c>
      <c r="AG1487">
        <v>0</v>
      </c>
      <c r="AH1487">
        <v>2</v>
      </c>
      <c r="AI1487">
        <v>448999816</v>
      </c>
      <c r="AJ1487">
        <v>1438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</row>
    <row r="1488" spans="1:44" x14ac:dyDescent="0.2">
      <c r="A1488">
        <f>ROW(Source!A784)</f>
        <v>784</v>
      </c>
      <c r="B1488">
        <v>448999827</v>
      </c>
      <c r="C1488">
        <v>448999807</v>
      </c>
      <c r="D1488">
        <v>327181313</v>
      </c>
      <c r="E1488">
        <v>1</v>
      </c>
      <c r="F1488">
        <v>1</v>
      </c>
      <c r="G1488">
        <v>1</v>
      </c>
      <c r="H1488">
        <v>3</v>
      </c>
      <c r="I1488" t="s">
        <v>1755</v>
      </c>
      <c r="J1488" t="s">
        <v>1756</v>
      </c>
      <c r="K1488" t="s">
        <v>1757</v>
      </c>
      <c r="L1488">
        <v>1346</v>
      </c>
      <c r="N1488">
        <v>1009</v>
      </c>
      <c r="O1488" t="s">
        <v>441</v>
      </c>
      <c r="P1488" t="s">
        <v>441</v>
      </c>
      <c r="Q1488">
        <v>1</v>
      </c>
      <c r="X1488">
        <v>0.02</v>
      </c>
      <c r="Y1488">
        <v>79.88</v>
      </c>
      <c r="Z1488">
        <v>0</v>
      </c>
      <c r="AA1488">
        <v>0</v>
      </c>
      <c r="AB1488">
        <v>0</v>
      </c>
      <c r="AC1488">
        <v>0</v>
      </c>
      <c r="AD1488">
        <v>1</v>
      </c>
      <c r="AE1488">
        <v>0</v>
      </c>
      <c r="AF1488" t="s">
        <v>135</v>
      </c>
      <c r="AG1488">
        <v>0</v>
      </c>
      <c r="AH1488">
        <v>2</v>
      </c>
      <c r="AI1488">
        <v>448999817</v>
      </c>
      <c r="AJ1488">
        <v>1439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</row>
    <row r="1489" spans="1:44" x14ac:dyDescent="0.2">
      <c r="A1489">
        <f>ROW(Source!A784)</f>
        <v>784</v>
      </c>
      <c r="B1489">
        <v>448999828</v>
      </c>
      <c r="C1489">
        <v>448999807</v>
      </c>
      <c r="D1489">
        <v>327097010</v>
      </c>
      <c r="E1489">
        <v>112</v>
      </c>
      <c r="F1489">
        <v>1</v>
      </c>
      <c r="G1489">
        <v>1</v>
      </c>
      <c r="H1489">
        <v>3</v>
      </c>
      <c r="I1489" t="s">
        <v>633</v>
      </c>
      <c r="J1489" t="s">
        <v>3</v>
      </c>
      <c r="K1489" t="s">
        <v>634</v>
      </c>
      <c r="L1489">
        <v>3277935</v>
      </c>
      <c r="N1489">
        <v>1013</v>
      </c>
      <c r="O1489" t="s">
        <v>635</v>
      </c>
      <c r="P1489" t="s">
        <v>635</v>
      </c>
      <c r="Q1489">
        <v>1</v>
      </c>
      <c r="X1489">
        <v>2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 t="s">
        <v>135</v>
      </c>
      <c r="AG1489">
        <v>0</v>
      </c>
      <c r="AH1489">
        <v>3</v>
      </c>
      <c r="AI1489">
        <v>-1</v>
      </c>
      <c r="AJ1489" t="s">
        <v>3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</row>
    <row r="1490" spans="1:44" x14ac:dyDescent="0.2">
      <c r="A1490">
        <f>ROW(Source!A785)</f>
        <v>785</v>
      </c>
      <c r="B1490">
        <v>448999841</v>
      </c>
      <c r="C1490">
        <v>448999829</v>
      </c>
      <c r="D1490">
        <v>277560309</v>
      </c>
      <c r="E1490">
        <v>109</v>
      </c>
      <c r="F1490">
        <v>1</v>
      </c>
      <c r="G1490">
        <v>1</v>
      </c>
      <c r="H1490">
        <v>1</v>
      </c>
      <c r="I1490" t="s">
        <v>1251</v>
      </c>
      <c r="J1490" t="s">
        <v>3</v>
      </c>
      <c r="K1490" t="s">
        <v>1252</v>
      </c>
      <c r="L1490">
        <v>1191</v>
      </c>
      <c r="N1490">
        <v>1013</v>
      </c>
      <c r="O1490" t="s">
        <v>1203</v>
      </c>
      <c r="P1490" t="s">
        <v>1203</v>
      </c>
      <c r="Q1490">
        <v>1</v>
      </c>
      <c r="X1490">
        <v>5.15</v>
      </c>
      <c r="Y1490">
        <v>0</v>
      </c>
      <c r="Z1490">
        <v>0</v>
      </c>
      <c r="AA1490">
        <v>0</v>
      </c>
      <c r="AB1490">
        <v>505.15</v>
      </c>
      <c r="AC1490">
        <v>0</v>
      </c>
      <c r="AD1490">
        <v>1</v>
      </c>
      <c r="AE1490">
        <v>1</v>
      </c>
      <c r="AF1490" t="s">
        <v>321</v>
      </c>
      <c r="AG1490">
        <v>1.5450000000000002</v>
      </c>
      <c r="AH1490">
        <v>2</v>
      </c>
      <c r="AI1490">
        <v>448999830</v>
      </c>
      <c r="AJ1490">
        <v>1440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</row>
    <row r="1491" spans="1:44" x14ac:dyDescent="0.2">
      <c r="A1491">
        <f>ROW(Source!A785)</f>
        <v>785</v>
      </c>
      <c r="B1491">
        <v>448999842</v>
      </c>
      <c r="C1491">
        <v>448999829</v>
      </c>
      <c r="D1491">
        <v>277560491</v>
      </c>
      <c r="E1491">
        <v>109</v>
      </c>
      <c r="F1491">
        <v>1</v>
      </c>
      <c r="G1491">
        <v>1</v>
      </c>
      <c r="H1491">
        <v>1</v>
      </c>
      <c r="I1491" t="s">
        <v>1204</v>
      </c>
      <c r="J1491" t="s">
        <v>3</v>
      </c>
      <c r="K1491" t="s">
        <v>1205</v>
      </c>
      <c r="L1491">
        <v>1191</v>
      </c>
      <c r="N1491">
        <v>1013</v>
      </c>
      <c r="O1491" t="s">
        <v>1203</v>
      </c>
      <c r="P1491" t="s">
        <v>1203</v>
      </c>
      <c r="Q1491">
        <v>1</v>
      </c>
      <c r="X1491">
        <v>1.54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1</v>
      </c>
      <c r="AE1491">
        <v>2</v>
      </c>
      <c r="AF1491" t="s">
        <v>321</v>
      </c>
      <c r="AG1491">
        <v>0.46199999999999997</v>
      </c>
      <c r="AH1491">
        <v>2</v>
      </c>
      <c r="AI1491">
        <v>448999831</v>
      </c>
      <c r="AJ1491">
        <v>1441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</row>
    <row r="1492" spans="1:44" x14ac:dyDescent="0.2">
      <c r="A1492">
        <f>ROW(Source!A785)</f>
        <v>785</v>
      </c>
      <c r="B1492">
        <v>448999843</v>
      </c>
      <c r="C1492">
        <v>448999829</v>
      </c>
      <c r="D1492">
        <v>277944622</v>
      </c>
      <c r="E1492">
        <v>1</v>
      </c>
      <c r="F1492">
        <v>1</v>
      </c>
      <c r="G1492">
        <v>1</v>
      </c>
      <c r="H1492">
        <v>2</v>
      </c>
      <c r="I1492" t="s">
        <v>1220</v>
      </c>
      <c r="J1492" t="s">
        <v>1221</v>
      </c>
      <c r="K1492" t="s">
        <v>1222</v>
      </c>
      <c r="L1492">
        <v>1368</v>
      </c>
      <c r="N1492">
        <v>1011</v>
      </c>
      <c r="O1492" t="s">
        <v>1100</v>
      </c>
      <c r="P1492" t="s">
        <v>1100</v>
      </c>
      <c r="Q1492">
        <v>1</v>
      </c>
      <c r="X1492">
        <v>0.77</v>
      </c>
      <c r="Y1492">
        <v>0</v>
      </c>
      <c r="Z1492">
        <v>1551.19</v>
      </c>
      <c r="AA1492">
        <v>658.89</v>
      </c>
      <c r="AB1492">
        <v>0</v>
      </c>
      <c r="AC1492">
        <v>0</v>
      </c>
      <c r="AD1492">
        <v>1</v>
      </c>
      <c r="AE1492">
        <v>0</v>
      </c>
      <c r="AF1492" t="s">
        <v>321</v>
      </c>
      <c r="AG1492">
        <v>0.23099999999999998</v>
      </c>
      <c r="AH1492">
        <v>2</v>
      </c>
      <c r="AI1492">
        <v>448999832</v>
      </c>
      <c r="AJ1492">
        <v>1442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</row>
    <row r="1493" spans="1:44" x14ac:dyDescent="0.2">
      <c r="A1493">
        <f>ROW(Source!A785)</f>
        <v>785</v>
      </c>
      <c r="B1493">
        <v>448999844</v>
      </c>
      <c r="C1493">
        <v>448999829</v>
      </c>
      <c r="D1493">
        <v>277945805</v>
      </c>
      <c r="E1493">
        <v>1</v>
      </c>
      <c r="F1493">
        <v>1</v>
      </c>
      <c r="G1493">
        <v>1</v>
      </c>
      <c r="H1493">
        <v>2</v>
      </c>
      <c r="I1493" t="s">
        <v>1206</v>
      </c>
      <c r="J1493" t="s">
        <v>1207</v>
      </c>
      <c r="K1493" t="s">
        <v>1208</v>
      </c>
      <c r="L1493">
        <v>1368</v>
      </c>
      <c r="N1493">
        <v>1011</v>
      </c>
      <c r="O1493" t="s">
        <v>1100</v>
      </c>
      <c r="P1493" t="s">
        <v>1100</v>
      </c>
      <c r="Q1493">
        <v>1</v>
      </c>
      <c r="X1493">
        <v>0.77</v>
      </c>
      <c r="Y1493">
        <v>0</v>
      </c>
      <c r="Z1493">
        <v>477.92</v>
      </c>
      <c r="AA1493">
        <v>490.51</v>
      </c>
      <c r="AB1493">
        <v>0</v>
      </c>
      <c r="AC1493">
        <v>0</v>
      </c>
      <c r="AD1493">
        <v>1</v>
      </c>
      <c r="AE1493">
        <v>0</v>
      </c>
      <c r="AF1493" t="s">
        <v>321</v>
      </c>
      <c r="AG1493">
        <v>0.23099999999999998</v>
      </c>
      <c r="AH1493">
        <v>2</v>
      </c>
      <c r="AI1493">
        <v>448999833</v>
      </c>
      <c r="AJ1493">
        <v>1443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</row>
    <row r="1494" spans="1:44" x14ac:dyDescent="0.2">
      <c r="A1494">
        <f>ROW(Source!A785)</f>
        <v>785</v>
      </c>
      <c r="B1494">
        <v>448999845</v>
      </c>
      <c r="C1494">
        <v>448999829</v>
      </c>
      <c r="D1494">
        <v>277946072</v>
      </c>
      <c r="E1494">
        <v>1</v>
      </c>
      <c r="F1494">
        <v>1</v>
      </c>
      <c r="G1494">
        <v>1</v>
      </c>
      <c r="H1494">
        <v>2</v>
      </c>
      <c r="I1494" t="s">
        <v>1238</v>
      </c>
      <c r="J1494" t="s">
        <v>1239</v>
      </c>
      <c r="K1494" t="s">
        <v>1240</v>
      </c>
      <c r="L1494">
        <v>1368</v>
      </c>
      <c r="N1494">
        <v>1011</v>
      </c>
      <c r="O1494" t="s">
        <v>1100</v>
      </c>
      <c r="P1494" t="s">
        <v>1100</v>
      </c>
      <c r="Q1494">
        <v>1</v>
      </c>
      <c r="X1494">
        <v>1.9</v>
      </c>
      <c r="Y1494">
        <v>0</v>
      </c>
      <c r="Z1494">
        <v>27.77</v>
      </c>
      <c r="AA1494">
        <v>0</v>
      </c>
      <c r="AB1494">
        <v>0</v>
      </c>
      <c r="AC1494">
        <v>0</v>
      </c>
      <c r="AD1494">
        <v>1</v>
      </c>
      <c r="AE1494">
        <v>0</v>
      </c>
      <c r="AF1494" t="s">
        <v>321</v>
      </c>
      <c r="AG1494">
        <v>0.56999999999999995</v>
      </c>
      <c r="AH1494">
        <v>2</v>
      </c>
      <c r="AI1494">
        <v>448999834</v>
      </c>
      <c r="AJ1494">
        <v>1444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</row>
    <row r="1495" spans="1:44" x14ac:dyDescent="0.2">
      <c r="A1495">
        <f>ROW(Source!A785)</f>
        <v>785</v>
      </c>
      <c r="B1495">
        <v>448999846</v>
      </c>
      <c r="C1495">
        <v>448999829</v>
      </c>
      <c r="D1495">
        <v>277866682</v>
      </c>
      <c r="E1495">
        <v>1</v>
      </c>
      <c r="F1495">
        <v>1</v>
      </c>
      <c r="G1495">
        <v>1</v>
      </c>
      <c r="H1495">
        <v>3</v>
      </c>
      <c r="I1495" t="s">
        <v>1320</v>
      </c>
      <c r="J1495" t="s">
        <v>1321</v>
      </c>
      <c r="K1495" t="s">
        <v>1322</v>
      </c>
      <c r="L1495">
        <v>1346</v>
      </c>
      <c r="N1495">
        <v>1009</v>
      </c>
      <c r="O1495" t="s">
        <v>441</v>
      </c>
      <c r="P1495" t="s">
        <v>441</v>
      </c>
      <c r="Q1495">
        <v>1</v>
      </c>
      <c r="X1495">
        <v>0.15</v>
      </c>
      <c r="Y1495">
        <v>155.63</v>
      </c>
      <c r="Z1495">
        <v>0</v>
      </c>
      <c r="AA1495">
        <v>0</v>
      </c>
      <c r="AB1495">
        <v>0</v>
      </c>
      <c r="AC1495">
        <v>0</v>
      </c>
      <c r="AD1495">
        <v>1</v>
      </c>
      <c r="AE1495">
        <v>0</v>
      </c>
      <c r="AF1495" t="s">
        <v>135</v>
      </c>
      <c r="AG1495">
        <v>0</v>
      </c>
      <c r="AH1495">
        <v>2</v>
      </c>
      <c r="AI1495">
        <v>448999835</v>
      </c>
      <c r="AJ1495">
        <v>1445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</row>
    <row r="1496" spans="1:44" x14ac:dyDescent="0.2">
      <c r="A1496">
        <f>ROW(Source!A785)</f>
        <v>785</v>
      </c>
      <c r="B1496">
        <v>448999847</v>
      </c>
      <c r="C1496">
        <v>448999829</v>
      </c>
      <c r="D1496">
        <v>277867733</v>
      </c>
      <c r="E1496">
        <v>1</v>
      </c>
      <c r="F1496">
        <v>1</v>
      </c>
      <c r="G1496">
        <v>1</v>
      </c>
      <c r="H1496">
        <v>3</v>
      </c>
      <c r="I1496" t="s">
        <v>1241</v>
      </c>
      <c r="J1496" t="s">
        <v>1242</v>
      </c>
      <c r="K1496" t="s">
        <v>1243</v>
      </c>
      <c r="L1496">
        <v>1346</v>
      </c>
      <c r="N1496">
        <v>1009</v>
      </c>
      <c r="O1496" t="s">
        <v>441</v>
      </c>
      <c r="P1496" t="s">
        <v>441</v>
      </c>
      <c r="Q1496">
        <v>1</v>
      </c>
      <c r="X1496">
        <v>0.51</v>
      </c>
      <c r="Y1496">
        <v>174.93</v>
      </c>
      <c r="Z1496">
        <v>0</v>
      </c>
      <c r="AA1496">
        <v>0</v>
      </c>
      <c r="AB1496">
        <v>0</v>
      </c>
      <c r="AC1496">
        <v>0</v>
      </c>
      <c r="AD1496">
        <v>1</v>
      </c>
      <c r="AE1496">
        <v>0</v>
      </c>
      <c r="AF1496" t="s">
        <v>135</v>
      </c>
      <c r="AG1496">
        <v>0</v>
      </c>
      <c r="AH1496">
        <v>2</v>
      </c>
      <c r="AI1496">
        <v>448999836</v>
      </c>
      <c r="AJ1496">
        <v>1446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</row>
    <row r="1497" spans="1:44" x14ac:dyDescent="0.2">
      <c r="A1497">
        <f>ROW(Source!A785)</f>
        <v>785</v>
      </c>
      <c r="B1497">
        <v>448999848</v>
      </c>
      <c r="C1497">
        <v>448999829</v>
      </c>
      <c r="D1497">
        <v>277879488</v>
      </c>
      <c r="E1497">
        <v>1</v>
      </c>
      <c r="F1497">
        <v>1</v>
      </c>
      <c r="G1497">
        <v>1</v>
      </c>
      <c r="H1497">
        <v>3</v>
      </c>
      <c r="I1497" t="s">
        <v>1752</v>
      </c>
      <c r="J1497" t="s">
        <v>1753</v>
      </c>
      <c r="K1497" t="s">
        <v>1754</v>
      </c>
      <c r="L1497">
        <v>1348</v>
      </c>
      <c r="N1497">
        <v>1009</v>
      </c>
      <c r="O1497" t="s">
        <v>83</v>
      </c>
      <c r="P1497" t="s">
        <v>83</v>
      </c>
      <c r="Q1497">
        <v>1000</v>
      </c>
      <c r="X1497">
        <v>4.0000000000000002E-4</v>
      </c>
      <c r="Y1497">
        <v>70310.45</v>
      </c>
      <c r="Z1497">
        <v>0</v>
      </c>
      <c r="AA1497">
        <v>0</v>
      </c>
      <c r="AB1497">
        <v>0</v>
      </c>
      <c r="AC1497">
        <v>0</v>
      </c>
      <c r="AD1497">
        <v>1</v>
      </c>
      <c r="AE1497">
        <v>0</v>
      </c>
      <c r="AF1497" t="s">
        <v>135</v>
      </c>
      <c r="AG1497">
        <v>0</v>
      </c>
      <c r="AH1497">
        <v>2</v>
      </c>
      <c r="AI1497">
        <v>448999837</v>
      </c>
      <c r="AJ1497">
        <v>1447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</row>
    <row r="1498" spans="1:44" x14ac:dyDescent="0.2">
      <c r="A1498">
        <f>ROW(Source!A785)</f>
        <v>785</v>
      </c>
      <c r="B1498">
        <v>448999849</v>
      </c>
      <c r="C1498">
        <v>448999829</v>
      </c>
      <c r="D1498">
        <v>277896271</v>
      </c>
      <c r="E1498">
        <v>1</v>
      </c>
      <c r="F1498">
        <v>1</v>
      </c>
      <c r="G1498">
        <v>1</v>
      </c>
      <c r="H1498">
        <v>3</v>
      </c>
      <c r="I1498" t="s">
        <v>1755</v>
      </c>
      <c r="J1498" t="s">
        <v>1756</v>
      </c>
      <c r="K1498" t="s">
        <v>1757</v>
      </c>
      <c r="L1498">
        <v>1346</v>
      </c>
      <c r="N1498">
        <v>1009</v>
      </c>
      <c r="O1498" t="s">
        <v>441</v>
      </c>
      <c r="P1498" t="s">
        <v>441</v>
      </c>
      <c r="Q1498">
        <v>1</v>
      </c>
      <c r="X1498">
        <v>0.15</v>
      </c>
      <c r="Y1498">
        <v>79.88</v>
      </c>
      <c r="Z1498">
        <v>0</v>
      </c>
      <c r="AA1498">
        <v>0</v>
      </c>
      <c r="AB1498">
        <v>0</v>
      </c>
      <c r="AC1498">
        <v>0</v>
      </c>
      <c r="AD1498">
        <v>1</v>
      </c>
      <c r="AE1498">
        <v>0</v>
      </c>
      <c r="AF1498" t="s">
        <v>135</v>
      </c>
      <c r="AG1498">
        <v>0</v>
      </c>
      <c r="AH1498">
        <v>2</v>
      </c>
      <c r="AI1498">
        <v>448999838</v>
      </c>
      <c r="AJ1498">
        <v>1448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</row>
    <row r="1499" spans="1:44" x14ac:dyDescent="0.2">
      <c r="A1499">
        <f>ROW(Source!A785)</f>
        <v>785</v>
      </c>
      <c r="B1499">
        <v>448999850</v>
      </c>
      <c r="C1499">
        <v>448999829</v>
      </c>
      <c r="D1499">
        <v>277908024</v>
      </c>
      <c r="E1499">
        <v>1</v>
      </c>
      <c r="F1499">
        <v>1</v>
      </c>
      <c r="G1499">
        <v>1</v>
      </c>
      <c r="H1499">
        <v>3</v>
      </c>
      <c r="I1499" t="s">
        <v>1802</v>
      </c>
      <c r="J1499" t="s">
        <v>1803</v>
      </c>
      <c r="K1499" t="s">
        <v>1804</v>
      </c>
      <c r="L1499">
        <v>1455</v>
      </c>
      <c r="N1499">
        <v>1013</v>
      </c>
      <c r="O1499" t="s">
        <v>163</v>
      </c>
      <c r="P1499" t="s">
        <v>163</v>
      </c>
      <c r="Q1499">
        <v>1</v>
      </c>
      <c r="X1499">
        <v>0.1</v>
      </c>
      <c r="Y1499">
        <v>944.69</v>
      </c>
      <c r="Z1499">
        <v>0</v>
      </c>
      <c r="AA1499">
        <v>0</v>
      </c>
      <c r="AB1499">
        <v>0</v>
      </c>
      <c r="AC1499">
        <v>0</v>
      </c>
      <c r="AD1499">
        <v>1</v>
      </c>
      <c r="AE1499">
        <v>0</v>
      </c>
      <c r="AF1499" t="s">
        <v>135</v>
      </c>
      <c r="AG1499">
        <v>0</v>
      </c>
      <c r="AH1499">
        <v>2</v>
      </c>
      <c r="AI1499">
        <v>448999839</v>
      </c>
      <c r="AJ1499">
        <v>1449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</row>
    <row r="1500" spans="1:44" x14ac:dyDescent="0.2">
      <c r="A1500">
        <f>ROW(Source!A785)</f>
        <v>785</v>
      </c>
      <c r="B1500">
        <v>448999851</v>
      </c>
      <c r="C1500">
        <v>448999829</v>
      </c>
      <c r="D1500">
        <v>277566433</v>
      </c>
      <c r="E1500">
        <v>109</v>
      </c>
      <c r="F1500">
        <v>1</v>
      </c>
      <c r="G1500">
        <v>1</v>
      </c>
      <c r="H1500">
        <v>3</v>
      </c>
      <c r="I1500" t="s">
        <v>633</v>
      </c>
      <c r="J1500" t="s">
        <v>3</v>
      </c>
      <c r="K1500" t="s">
        <v>634</v>
      </c>
      <c r="L1500">
        <v>3277935</v>
      </c>
      <c r="N1500">
        <v>1013</v>
      </c>
      <c r="O1500" t="s">
        <v>635</v>
      </c>
      <c r="P1500" t="s">
        <v>635</v>
      </c>
      <c r="Q1500">
        <v>1</v>
      </c>
      <c r="X1500">
        <v>2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 t="s">
        <v>135</v>
      </c>
      <c r="AG1500">
        <v>0</v>
      </c>
      <c r="AH1500">
        <v>2</v>
      </c>
      <c r="AI1500">
        <v>448999840</v>
      </c>
      <c r="AJ1500">
        <v>1450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</row>
    <row r="1501" spans="1:44" x14ac:dyDescent="0.2">
      <c r="A1501">
        <f>ROW(Source!A787)</f>
        <v>787</v>
      </c>
      <c r="B1501">
        <v>448999865</v>
      </c>
      <c r="C1501">
        <v>448999853</v>
      </c>
      <c r="D1501">
        <v>277560309</v>
      </c>
      <c r="E1501">
        <v>109</v>
      </c>
      <c r="F1501">
        <v>1</v>
      </c>
      <c r="G1501">
        <v>1</v>
      </c>
      <c r="H1501">
        <v>1</v>
      </c>
      <c r="I1501" t="s">
        <v>1251</v>
      </c>
      <c r="J1501" t="s">
        <v>3</v>
      </c>
      <c r="K1501" t="s">
        <v>1252</v>
      </c>
      <c r="L1501">
        <v>1191</v>
      </c>
      <c r="N1501">
        <v>1013</v>
      </c>
      <c r="O1501" t="s">
        <v>1203</v>
      </c>
      <c r="P1501" t="s">
        <v>1203</v>
      </c>
      <c r="Q1501">
        <v>1</v>
      </c>
      <c r="X1501">
        <v>5.15</v>
      </c>
      <c r="Y1501">
        <v>0</v>
      </c>
      <c r="Z1501">
        <v>0</v>
      </c>
      <c r="AA1501">
        <v>0</v>
      </c>
      <c r="AB1501">
        <v>505.15</v>
      </c>
      <c r="AC1501">
        <v>0</v>
      </c>
      <c r="AD1501">
        <v>1</v>
      </c>
      <c r="AE1501">
        <v>1</v>
      </c>
      <c r="AF1501" t="s">
        <v>3</v>
      </c>
      <c r="AG1501">
        <v>5.15</v>
      </c>
      <c r="AH1501">
        <v>2</v>
      </c>
      <c r="AI1501">
        <v>448999854</v>
      </c>
      <c r="AJ1501">
        <v>1451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</row>
    <row r="1502" spans="1:44" x14ac:dyDescent="0.2">
      <c r="A1502">
        <f>ROW(Source!A787)</f>
        <v>787</v>
      </c>
      <c r="B1502">
        <v>448999866</v>
      </c>
      <c r="C1502">
        <v>448999853</v>
      </c>
      <c r="D1502">
        <v>277560491</v>
      </c>
      <c r="E1502">
        <v>109</v>
      </c>
      <c r="F1502">
        <v>1</v>
      </c>
      <c r="G1502">
        <v>1</v>
      </c>
      <c r="H1502">
        <v>1</v>
      </c>
      <c r="I1502" t="s">
        <v>1204</v>
      </c>
      <c r="J1502" t="s">
        <v>3</v>
      </c>
      <c r="K1502" t="s">
        <v>1205</v>
      </c>
      <c r="L1502">
        <v>1191</v>
      </c>
      <c r="N1502">
        <v>1013</v>
      </c>
      <c r="O1502" t="s">
        <v>1203</v>
      </c>
      <c r="P1502" t="s">
        <v>1203</v>
      </c>
      <c r="Q1502">
        <v>1</v>
      </c>
      <c r="X1502">
        <v>1.54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1</v>
      </c>
      <c r="AE1502">
        <v>2</v>
      </c>
      <c r="AF1502" t="s">
        <v>3</v>
      </c>
      <c r="AG1502">
        <v>1.54</v>
      </c>
      <c r="AH1502">
        <v>2</v>
      </c>
      <c r="AI1502">
        <v>448999855</v>
      </c>
      <c r="AJ1502">
        <v>1452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</row>
    <row r="1503" spans="1:44" x14ac:dyDescent="0.2">
      <c r="A1503">
        <f>ROW(Source!A787)</f>
        <v>787</v>
      </c>
      <c r="B1503">
        <v>448999867</v>
      </c>
      <c r="C1503">
        <v>448999853</v>
      </c>
      <c r="D1503">
        <v>277944622</v>
      </c>
      <c r="E1503">
        <v>1</v>
      </c>
      <c r="F1503">
        <v>1</v>
      </c>
      <c r="G1503">
        <v>1</v>
      </c>
      <c r="H1503">
        <v>2</v>
      </c>
      <c r="I1503" t="s">
        <v>1220</v>
      </c>
      <c r="J1503" t="s">
        <v>1221</v>
      </c>
      <c r="K1503" t="s">
        <v>1222</v>
      </c>
      <c r="L1503">
        <v>1368</v>
      </c>
      <c r="N1503">
        <v>1011</v>
      </c>
      <c r="O1503" t="s">
        <v>1100</v>
      </c>
      <c r="P1503" t="s">
        <v>1100</v>
      </c>
      <c r="Q1503">
        <v>1</v>
      </c>
      <c r="X1503">
        <v>0.77</v>
      </c>
      <c r="Y1503">
        <v>0</v>
      </c>
      <c r="Z1503">
        <v>1551.19</v>
      </c>
      <c r="AA1503">
        <v>658.89</v>
      </c>
      <c r="AB1503">
        <v>0</v>
      </c>
      <c r="AC1503">
        <v>0</v>
      </c>
      <c r="AD1503">
        <v>1</v>
      </c>
      <c r="AE1503">
        <v>0</v>
      </c>
      <c r="AF1503" t="s">
        <v>3</v>
      </c>
      <c r="AG1503">
        <v>0.77</v>
      </c>
      <c r="AH1503">
        <v>2</v>
      </c>
      <c r="AI1503">
        <v>448999856</v>
      </c>
      <c r="AJ1503">
        <v>1453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</row>
    <row r="1504" spans="1:44" x14ac:dyDescent="0.2">
      <c r="A1504">
        <f>ROW(Source!A787)</f>
        <v>787</v>
      </c>
      <c r="B1504">
        <v>448999868</v>
      </c>
      <c r="C1504">
        <v>448999853</v>
      </c>
      <c r="D1504">
        <v>277945805</v>
      </c>
      <c r="E1504">
        <v>1</v>
      </c>
      <c r="F1504">
        <v>1</v>
      </c>
      <c r="G1504">
        <v>1</v>
      </c>
      <c r="H1504">
        <v>2</v>
      </c>
      <c r="I1504" t="s">
        <v>1206</v>
      </c>
      <c r="J1504" t="s">
        <v>1207</v>
      </c>
      <c r="K1504" t="s">
        <v>1208</v>
      </c>
      <c r="L1504">
        <v>1368</v>
      </c>
      <c r="N1504">
        <v>1011</v>
      </c>
      <c r="O1504" t="s">
        <v>1100</v>
      </c>
      <c r="P1504" t="s">
        <v>1100</v>
      </c>
      <c r="Q1504">
        <v>1</v>
      </c>
      <c r="X1504">
        <v>0.77</v>
      </c>
      <c r="Y1504">
        <v>0</v>
      </c>
      <c r="Z1504">
        <v>477.92</v>
      </c>
      <c r="AA1504">
        <v>490.51</v>
      </c>
      <c r="AB1504">
        <v>0</v>
      </c>
      <c r="AC1504">
        <v>0</v>
      </c>
      <c r="AD1504">
        <v>1</v>
      </c>
      <c r="AE1504">
        <v>0</v>
      </c>
      <c r="AF1504" t="s">
        <v>3</v>
      </c>
      <c r="AG1504">
        <v>0.77</v>
      </c>
      <c r="AH1504">
        <v>2</v>
      </c>
      <c r="AI1504">
        <v>448999857</v>
      </c>
      <c r="AJ1504">
        <v>1454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</row>
    <row r="1505" spans="1:44" x14ac:dyDescent="0.2">
      <c r="A1505">
        <f>ROW(Source!A787)</f>
        <v>787</v>
      </c>
      <c r="B1505">
        <v>448999869</v>
      </c>
      <c r="C1505">
        <v>448999853</v>
      </c>
      <c r="D1505">
        <v>277946072</v>
      </c>
      <c r="E1505">
        <v>1</v>
      </c>
      <c r="F1505">
        <v>1</v>
      </c>
      <c r="G1505">
        <v>1</v>
      </c>
      <c r="H1505">
        <v>2</v>
      </c>
      <c r="I1505" t="s">
        <v>1238</v>
      </c>
      <c r="J1505" t="s">
        <v>1239</v>
      </c>
      <c r="K1505" t="s">
        <v>1240</v>
      </c>
      <c r="L1505">
        <v>1368</v>
      </c>
      <c r="N1505">
        <v>1011</v>
      </c>
      <c r="O1505" t="s">
        <v>1100</v>
      </c>
      <c r="P1505" t="s">
        <v>1100</v>
      </c>
      <c r="Q1505">
        <v>1</v>
      </c>
      <c r="X1505">
        <v>1.9</v>
      </c>
      <c r="Y1505">
        <v>0</v>
      </c>
      <c r="Z1505">
        <v>27.77</v>
      </c>
      <c r="AA1505">
        <v>0</v>
      </c>
      <c r="AB1505">
        <v>0</v>
      </c>
      <c r="AC1505">
        <v>0</v>
      </c>
      <c r="AD1505">
        <v>1</v>
      </c>
      <c r="AE1505">
        <v>0</v>
      </c>
      <c r="AF1505" t="s">
        <v>3</v>
      </c>
      <c r="AG1505">
        <v>1.9</v>
      </c>
      <c r="AH1505">
        <v>2</v>
      </c>
      <c r="AI1505">
        <v>448999858</v>
      </c>
      <c r="AJ1505">
        <v>1455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</row>
    <row r="1506" spans="1:44" x14ac:dyDescent="0.2">
      <c r="A1506">
        <f>ROW(Source!A787)</f>
        <v>787</v>
      </c>
      <c r="B1506">
        <v>448999870</v>
      </c>
      <c r="C1506">
        <v>448999853</v>
      </c>
      <c r="D1506">
        <v>277866682</v>
      </c>
      <c r="E1506">
        <v>1</v>
      </c>
      <c r="F1506">
        <v>1</v>
      </c>
      <c r="G1506">
        <v>1</v>
      </c>
      <c r="H1506">
        <v>3</v>
      </c>
      <c r="I1506" t="s">
        <v>1320</v>
      </c>
      <c r="J1506" t="s">
        <v>1321</v>
      </c>
      <c r="K1506" t="s">
        <v>1322</v>
      </c>
      <c r="L1506">
        <v>1346</v>
      </c>
      <c r="N1506">
        <v>1009</v>
      </c>
      <c r="O1506" t="s">
        <v>441</v>
      </c>
      <c r="P1506" t="s">
        <v>441</v>
      </c>
      <c r="Q1506">
        <v>1</v>
      </c>
      <c r="X1506">
        <v>0.15</v>
      </c>
      <c r="Y1506">
        <v>155.63</v>
      </c>
      <c r="Z1506">
        <v>0</v>
      </c>
      <c r="AA1506">
        <v>0</v>
      </c>
      <c r="AB1506">
        <v>0</v>
      </c>
      <c r="AC1506">
        <v>0</v>
      </c>
      <c r="AD1506">
        <v>1</v>
      </c>
      <c r="AE1506">
        <v>0</v>
      </c>
      <c r="AF1506" t="s">
        <v>135</v>
      </c>
      <c r="AG1506">
        <v>0</v>
      </c>
      <c r="AH1506">
        <v>2</v>
      </c>
      <c r="AI1506">
        <v>448999859</v>
      </c>
      <c r="AJ1506">
        <v>1456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</row>
    <row r="1507" spans="1:44" x14ac:dyDescent="0.2">
      <c r="A1507">
        <f>ROW(Source!A787)</f>
        <v>787</v>
      </c>
      <c r="B1507">
        <v>448999871</v>
      </c>
      <c r="C1507">
        <v>448999853</v>
      </c>
      <c r="D1507">
        <v>277867733</v>
      </c>
      <c r="E1507">
        <v>1</v>
      </c>
      <c r="F1507">
        <v>1</v>
      </c>
      <c r="G1507">
        <v>1</v>
      </c>
      <c r="H1507">
        <v>3</v>
      </c>
      <c r="I1507" t="s">
        <v>1241</v>
      </c>
      <c r="J1507" t="s">
        <v>1242</v>
      </c>
      <c r="K1507" t="s">
        <v>1243</v>
      </c>
      <c r="L1507">
        <v>1346</v>
      </c>
      <c r="N1507">
        <v>1009</v>
      </c>
      <c r="O1507" t="s">
        <v>441</v>
      </c>
      <c r="P1507" t="s">
        <v>441</v>
      </c>
      <c r="Q1507">
        <v>1</v>
      </c>
      <c r="X1507">
        <v>0.51</v>
      </c>
      <c r="Y1507">
        <v>174.93</v>
      </c>
      <c r="Z1507">
        <v>0</v>
      </c>
      <c r="AA1507">
        <v>0</v>
      </c>
      <c r="AB1507">
        <v>0</v>
      </c>
      <c r="AC1507">
        <v>0</v>
      </c>
      <c r="AD1507">
        <v>1</v>
      </c>
      <c r="AE1507">
        <v>0</v>
      </c>
      <c r="AF1507" t="s">
        <v>135</v>
      </c>
      <c r="AG1507">
        <v>0</v>
      </c>
      <c r="AH1507">
        <v>2</v>
      </c>
      <c r="AI1507">
        <v>448999860</v>
      </c>
      <c r="AJ1507">
        <v>1457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</row>
    <row r="1508" spans="1:44" x14ac:dyDescent="0.2">
      <c r="A1508">
        <f>ROW(Source!A787)</f>
        <v>787</v>
      </c>
      <c r="B1508">
        <v>448999872</v>
      </c>
      <c r="C1508">
        <v>448999853</v>
      </c>
      <c r="D1508">
        <v>277879488</v>
      </c>
      <c r="E1508">
        <v>1</v>
      </c>
      <c r="F1508">
        <v>1</v>
      </c>
      <c r="G1508">
        <v>1</v>
      </c>
      <c r="H1508">
        <v>3</v>
      </c>
      <c r="I1508" t="s">
        <v>1752</v>
      </c>
      <c r="J1508" t="s">
        <v>1753</v>
      </c>
      <c r="K1508" t="s">
        <v>1754</v>
      </c>
      <c r="L1508">
        <v>1348</v>
      </c>
      <c r="N1508">
        <v>1009</v>
      </c>
      <c r="O1508" t="s">
        <v>83</v>
      </c>
      <c r="P1508" t="s">
        <v>83</v>
      </c>
      <c r="Q1508">
        <v>1000</v>
      </c>
      <c r="X1508">
        <v>4.0000000000000002E-4</v>
      </c>
      <c r="Y1508">
        <v>70310.45</v>
      </c>
      <c r="Z1508">
        <v>0</v>
      </c>
      <c r="AA1508">
        <v>0</v>
      </c>
      <c r="AB1508">
        <v>0</v>
      </c>
      <c r="AC1508">
        <v>0</v>
      </c>
      <c r="AD1508">
        <v>1</v>
      </c>
      <c r="AE1508">
        <v>0</v>
      </c>
      <c r="AF1508" t="s">
        <v>135</v>
      </c>
      <c r="AG1508">
        <v>0</v>
      </c>
      <c r="AH1508">
        <v>2</v>
      </c>
      <c r="AI1508">
        <v>448999861</v>
      </c>
      <c r="AJ1508">
        <v>1458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</row>
    <row r="1509" spans="1:44" x14ac:dyDescent="0.2">
      <c r="A1509">
        <f>ROW(Source!A787)</f>
        <v>787</v>
      </c>
      <c r="B1509">
        <v>448999873</v>
      </c>
      <c r="C1509">
        <v>448999853</v>
      </c>
      <c r="D1509">
        <v>277896271</v>
      </c>
      <c r="E1509">
        <v>1</v>
      </c>
      <c r="F1509">
        <v>1</v>
      </c>
      <c r="G1509">
        <v>1</v>
      </c>
      <c r="H1509">
        <v>3</v>
      </c>
      <c r="I1509" t="s">
        <v>1755</v>
      </c>
      <c r="J1509" t="s">
        <v>1756</v>
      </c>
      <c r="K1509" t="s">
        <v>1757</v>
      </c>
      <c r="L1509">
        <v>1346</v>
      </c>
      <c r="N1509">
        <v>1009</v>
      </c>
      <c r="O1509" t="s">
        <v>441</v>
      </c>
      <c r="P1509" t="s">
        <v>441</v>
      </c>
      <c r="Q1509">
        <v>1</v>
      </c>
      <c r="X1509">
        <v>0.15</v>
      </c>
      <c r="Y1509">
        <v>79.88</v>
      </c>
      <c r="Z1509">
        <v>0</v>
      </c>
      <c r="AA1509">
        <v>0</v>
      </c>
      <c r="AB1509">
        <v>0</v>
      </c>
      <c r="AC1509">
        <v>0</v>
      </c>
      <c r="AD1509">
        <v>1</v>
      </c>
      <c r="AE1509">
        <v>0</v>
      </c>
      <c r="AF1509" t="s">
        <v>135</v>
      </c>
      <c r="AG1509">
        <v>0</v>
      </c>
      <c r="AH1509">
        <v>2</v>
      </c>
      <c r="AI1509">
        <v>448999862</v>
      </c>
      <c r="AJ1509">
        <v>1459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</row>
    <row r="1510" spans="1:44" x14ac:dyDescent="0.2">
      <c r="A1510">
        <f>ROW(Source!A787)</f>
        <v>787</v>
      </c>
      <c r="B1510">
        <v>448999874</v>
      </c>
      <c r="C1510">
        <v>448999853</v>
      </c>
      <c r="D1510">
        <v>277908024</v>
      </c>
      <c r="E1510">
        <v>1</v>
      </c>
      <c r="F1510">
        <v>1</v>
      </c>
      <c r="G1510">
        <v>1</v>
      </c>
      <c r="H1510">
        <v>3</v>
      </c>
      <c r="I1510" t="s">
        <v>1802</v>
      </c>
      <c r="J1510" t="s">
        <v>1803</v>
      </c>
      <c r="K1510" t="s">
        <v>1804</v>
      </c>
      <c r="L1510">
        <v>1455</v>
      </c>
      <c r="N1510">
        <v>1013</v>
      </c>
      <c r="O1510" t="s">
        <v>163</v>
      </c>
      <c r="P1510" t="s">
        <v>163</v>
      </c>
      <c r="Q1510">
        <v>1</v>
      </c>
      <c r="X1510">
        <v>0.1</v>
      </c>
      <c r="Y1510">
        <v>944.69</v>
      </c>
      <c r="Z1510">
        <v>0</v>
      </c>
      <c r="AA1510">
        <v>0</v>
      </c>
      <c r="AB1510">
        <v>0</v>
      </c>
      <c r="AC1510">
        <v>0</v>
      </c>
      <c r="AD1510">
        <v>1</v>
      </c>
      <c r="AE1510">
        <v>0</v>
      </c>
      <c r="AF1510" t="s">
        <v>135</v>
      </c>
      <c r="AG1510">
        <v>0</v>
      </c>
      <c r="AH1510">
        <v>2</v>
      </c>
      <c r="AI1510">
        <v>448999863</v>
      </c>
      <c r="AJ1510">
        <v>1460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</row>
    <row r="1511" spans="1:44" x14ac:dyDescent="0.2">
      <c r="A1511">
        <f>ROW(Source!A787)</f>
        <v>787</v>
      </c>
      <c r="B1511">
        <v>448999875</v>
      </c>
      <c r="C1511">
        <v>448999853</v>
      </c>
      <c r="D1511">
        <v>277566433</v>
      </c>
      <c r="E1511">
        <v>109</v>
      </c>
      <c r="F1511">
        <v>1</v>
      </c>
      <c r="G1511">
        <v>1</v>
      </c>
      <c r="H1511">
        <v>3</v>
      </c>
      <c r="I1511" t="s">
        <v>633</v>
      </c>
      <c r="J1511" t="s">
        <v>3</v>
      </c>
      <c r="K1511" t="s">
        <v>634</v>
      </c>
      <c r="L1511">
        <v>3277935</v>
      </c>
      <c r="N1511">
        <v>1013</v>
      </c>
      <c r="O1511" t="s">
        <v>635</v>
      </c>
      <c r="P1511" t="s">
        <v>635</v>
      </c>
      <c r="Q1511">
        <v>1</v>
      </c>
      <c r="X1511">
        <v>2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 t="s">
        <v>135</v>
      </c>
      <c r="AG1511">
        <v>0</v>
      </c>
      <c r="AH1511">
        <v>2</v>
      </c>
      <c r="AI1511">
        <v>448999864</v>
      </c>
      <c r="AJ1511">
        <v>1461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</row>
    <row r="1512" spans="1:44" x14ac:dyDescent="0.2">
      <c r="A1512">
        <f>ROW(Source!A789)</f>
        <v>789</v>
      </c>
      <c r="B1512">
        <v>448999881</v>
      </c>
      <c r="C1512">
        <v>448999877</v>
      </c>
      <c r="D1512">
        <v>327091163</v>
      </c>
      <c r="E1512">
        <v>112</v>
      </c>
      <c r="F1512">
        <v>1</v>
      </c>
      <c r="G1512">
        <v>1</v>
      </c>
      <c r="H1512">
        <v>1</v>
      </c>
      <c r="I1512" t="s">
        <v>1359</v>
      </c>
      <c r="J1512" t="s">
        <v>3</v>
      </c>
      <c r="K1512" t="s">
        <v>1455</v>
      </c>
      <c r="L1512">
        <v>1191</v>
      </c>
      <c r="N1512">
        <v>1013</v>
      </c>
      <c r="O1512" t="s">
        <v>1203</v>
      </c>
      <c r="P1512" t="s">
        <v>1203</v>
      </c>
      <c r="Q1512">
        <v>1</v>
      </c>
      <c r="X1512">
        <v>1.03</v>
      </c>
      <c r="Y1512">
        <v>0</v>
      </c>
      <c r="Z1512">
        <v>0</v>
      </c>
      <c r="AA1512">
        <v>0</v>
      </c>
      <c r="AB1512">
        <v>441.09</v>
      </c>
      <c r="AC1512">
        <v>0</v>
      </c>
      <c r="AD1512">
        <v>1</v>
      </c>
      <c r="AE1512">
        <v>1</v>
      </c>
      <c r="AF1512" t="s">
        <v>321</v>
      </c>
      <c r="AG1512">
        <v>0.309</v>
      </c>
      <c r="AH1512">
        <v>2</v>
      </c>
      <c r="AI1512">
        <v>448999878</v>
      </c>
      <c r="AJ1512">
        <v>1462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</row>
    <row r="1513" spans="1:44" x14ac:dyDescent="0.2">
      <c r="A1513">
        <f>ROW(Source!A789)</f>
        <v>789</v>
      </c>
      <c r="B1513">
        <v>448999882</v>
      </c>
      <c r="C1513">
        <v>448999877</v>
      </c>
      <c r="D1513">
        <v>327091406</v>
      </c>
      <c r="E1513">
        <v>112</v>
      </c>
      <c r="F1513">
        <v>1</v>
      </c>
      <c r="G1513">
        <v>1</v>
      </c>
      <c r="H1513">
        <v>1</v>
      </c>
      <c r="I1513" t="s">
        <v>1204</v>
      </c>
      <c r="J1513" t="s">
        <v>3</v>
      </c>
      <c r="K1513" t="s">
        <v>1205</v>
      </c>
      <c r="L1513">
        <v>1191</v>
      </c>
      <c r="N1513">
        <v>1013</v>
      </c>
      <c r="O1513" t="s">
        <v>1203</v>
      </c>
      <c r="P1513" t="s">
        <v>1203</v>
      </c>
      <c r="Q1513">
        <v>1</v>
      </c>
      <c r="X1513">
        <v>0.01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1</v>
      </c>
      <c r="AE1513">
        <v>2</v>
      </c>
      <c r="AF1513" t="s">
        <v>321</v>
      </c>
      <c r="AG1513">
        <v>3.0000000000000001E-3</v>
      </c>
      <c r="AH1513">
        <v>2</v>
      </c>
      <c r="AI1513">
        <v>448999879</v>
      </c>
      <c r="AJ1513">
        <v>1463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</row>
    <row r="1514" spans="1:44" x14ac:dyDescent="0.2">
      <c r="A1514">
        <f>ROW(Source!A789)</f>
        <v>789</v>
      </c>
      <c r="B1514">
        <v>448999883</v>
      </c>
      <c r="C1514">
        <v>448999877</v>
      </c>
      <c r="D1514">
        <v>327212380</v>
      </c>
      <c r="E1514">
        <v>1</v>
      </c>
      <c r="F1514">
        <v>1</v>
      </c>
      <c r="G1514">
        <v>1</v>
      </c>
      <c r="H1514">
        <v>2</v>
      </c>
      <c r="I1514" t="s">
        <v>1206</v>
      </c>
      <c r="J1514" t="s">
        <v>1207</v>
      </c>
      <c r="K1514" t="s">
        <v>1208</v>
      </c>
      <c r="L1514">
        <v>1368</v>
      </c>
      <c r="N1514">
        <v>1011</v>
      </c>
      <c r="O1514" t="s">
        <v>1100</v>
      </c>
      <c r="P1514" t="s">
        <v>1100</v>
      </c>
      <c r="Q1514">
        <v>1</v>
      </c>
      <c r="X1514">
        <v>0.01</v>
      </c>
      <c r="Y1514">
        <v>0</v>
      </c>
      <c r="Z1514">
        <v>477.92</v>
      </c>
      <c r="AA1514">
        <v>490.51</v>
      </c>
      <c r="AB1514">
        <v>0</v>
      </c>
      <c r="AC1514">
        <v>0</v>
      </c>
      <c r="AD1514">
        <v>1</v>
      </c>
      <c r="AE1514">
        <v>0</v>
      </c>
      <c r="AF1514" t="s">
        <v>321</v>
      </c>
      <c r="AG1514">
        <v>3.0000000000000001E-3</v>
      </c>
      <c r="AH1514">
        <v>2</v>
      </c>
      <c r="AI1514">
        <v>448999880</v>
      </c>
      <c r="AJ1514">
        <v>1464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</row>
    <row r="1515" spans="1:44" x14ac:dyDescent="0.2">
      <c r="A1515">
        <f>ROW(Source!A789)</f>
        <v>789</v>
      </c>
      <c r="B1515">
        <v>448999884</v>
      </c>
      <c r="C1515">
        <v>448999877</v>
      </c>
      <c r="D1515">
        <v>327097010</v>
      </c>
      <c r="E1515">
        <v>112</v>
      </c>
      <c r="F1515">
        <v>1</v>
      </c>
      <c r="G1515">
        <v>1</v>
      </c>
      <c r="H1515">
        <v>3</v>
      </c>
      <c r="I1515" t="s">
        <v>633</v>
      </c>
      <c r="J1515" t="s">
        <v>3</v>
      </c>
      <c r="K1515" t="s">
        <v>634</v>
      </c>
      <c r="L1515">
        <v>3277935</v>
      </c>
      <c r="N1515">
        <v>1013</v>
      </c>
      <c r="O1515" t="s">
        <v>635</v>
      </c>
      <c r="P1515" t="s">
        <v>635</v>
      </c>
      <c r="Q1515">
        <v>1</v>
      </c>
      <c r="X1515">
        <v>2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 t="s">
        <v>135</v>
      </c>
      <c r="AG1515">
        <v>0</v>
      </c>
      <c r="AH1515">
        <v>3</v>
      </c>
      <c r="AI1515">
        <v>-1</v>
      </c>
      <c r="AJ1515" t="s">
        <v>3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</row>
    <row r="1516" spans="1:44" x14ac:dyDescent="0.2">
      <c r="A1516">
        <f>ROW(Source!A790)</f>
        <v>790</v>
      </c>
      <c r="B1516">
        <v>448999889</v>
      </c>
      <c r="C1516">
        <v>448999885</v>
      </c>
      <c r="D1516">
        <v>327091163</v>
      </c>
      <c r="E1516">
        <v>112</v>
      </c>
      <c r="F1516">
        <v>1</v>
      </c>
      <c r="G1516">
        <v>1</v>
      </c>
      <c r="H1516">
        <v>1</v>
      </c>
      <c r="I1516" t="s">
        <v>1359</v>
      </c>
      <c r="J1516" t="s">
        <v>3</v>
      </c>
      <c r="K1516" t="s">
        <v>1455</v>
      </c>
      <c r="L1516">
        <v>1191</v>
      </c>
      <c r="N1516">
        <v>1013</v>
      </c>
      <c r="O1516" t="s">
        <v>1203</v>
      </c>
      <c r="P1516" t="s">
        <v>1203</v>
      </c>
      <c r="Q1516">
        <v>1</v>
      </c>
      <c r="X1516">
        <v>1.03</v>
      </c>
      <c r="Y1516">
        <v>0</v>
      </c>
      <c r="Z1516">
        <v>0</v>
      </c>
      <c r="AA1516">
        <v>0</v>
      </c>
      <c r="AB1516">
        <v>441.09</v>
      </c>
      <c r="AC1516">
        <v>0</v>
      </c>
      <c r="AD1516">
        <v>1</v>
      </c>
      <c r="AE1516">
        <v>1</v>
      </c>
      <c r="AF1516" t="s">
        <v>3</v>
      </c>
      <c r="AG1516">
        <v>1.03</v>
      </c>
      <c r="AH1516">
        <v>2</v>
      </c>
      <c r="AI1516">
        <v>448999886</v>
      </c>
      <c r="AJ1516">
        <v>1465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</row>
    <row r="1517" spans="1:44" x14ac:dyDescent="0.2">
      <c r="A1517">
        <f>ROW(Source!A790)</f>
        <v>790</v>
      </c>
      <c r="B1517">
        <v>448999890</v>
      </c>
      <c r="C1517">
        <v>448999885</v>
      </c>
      <c r="D1517">
        <v>327091406</v>
      </c>
      <c r="E1517">
        <v>112</v>
      </c>
      <c r="F1517">
        <v>1</v>
      </c>
      <c r="G1517">
        <v>1</v>
      </c>
      <c r="H1517">
        <v>1</v>
      </c>
      <c r="I1517" t="s">
        <v>1204</v>
      </c>
      <c r="J1517" t="s">
        <v>3</v>
      </c>
      <c r="K1517" t="s">
        <v>1205</v>
      </c>
      <c r="L1517">
        <v>1191</v>
      </c>
      <c r="N1517">
        <v>1013</v>
      </c>
      <c r="O1517" t="s">
        <v>1203</v>
      </c>
      <c r="P1517" t="s">
        <v>1203</v>
      </c>
      <c r="Q1517">
        <v>1</v>
      </c>
      <c r="X1517">
        <v>0.01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1</v>
      </c>
      <c r="AE1517">
        <v>2</v>
      </c>
      <c r="AF1517" t="s">
        <v>3</v>
      </c>
      <c r="AG1517">
        <v>0.01</v>
      </c>
      <c r="AH1517">
        <v>2</v>
      </c>
      <c r="AI1517">
        <v>448999887</v>
      </c>
      <c r="AJ1517">
        <v>1466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</row>
    <row r="1518" spans="1:44" x14ac:dyDescent="0.2">
      <c r="A1518">
        <f>ROW(Source!A790)</f>
        <v>790</v>
      </c>
      <c r="B1518">
        <v>448999891</v>
      </c>
      <c r="C1518">
        <v>448999885</v>
      </c>
      <c r="D1518">
        <v>327212380</v>
      </c>
      <c r="E1518">
        <v>1</v>
      </c>
      <c r="F1518">
        <v>1</v>
      </c>
      <c r="G1518">
        <v>1</v>
      </c>
      <c r="H1518">
        <v>2</v>
      </c>
      <c r="I1518" t="s">
        <v>1206</v>
      </c>
      <c r="J1518" t="s">
        <v>1207</v>
      </c>
      <c r="K1518" t="s">
        <v>1208</v>
      </c>
      <c r="L1518">
        <v>1368</v>
      </c>
      <c r="N1518">
        <v>1011</v>
      </c>
      <c r="O1518" t="s">
        <v>1100</v>
      </c>
      <c r="P1518" t="s">
        <v>1100</v>
      </c>
      <c r="Q1518">
        <v>1</v>
      </c>
      <c r="X1518">
        <v>0.01</v>
      </c>
      <c r="Y1518">
        <v>0</v>
      </c>
      <c r="Z1518">
        <v>477.92</v>
      </c>
      <c r="AA1518">
        <v>490.51</v>
      </c>
      <c r="AB1518">
        <v>0</v>
      </c>
      <c r="AC1518">
        <v>0</v>
      </c>
      <c r="AD1518">
        <v>1</v>
      </c>
      <c r="AE1518">
        <v>0</v>
      </c>
      <c r="AF1518" t="s">
        <v>3</v>
      </c>
      <c r="AG1518">
        <v>0.01</v>
      </c>
      <c r="AH1518">
        <v>2</v>
      </c>
      <c r="AI1518">
        <v>448999888</v>
      </c>
      <c r="AJ1518">
        <v>1467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</row>
    <row r="1519" spans="1:44" x14ac:dyDescent="0.2">
      <c r="A1519">
        <f>ROW(Source!A790)</f>
        <v>790</v>
      </c>
      <c r="B1519">
        <v>448999892</v>
      </c>
      <c r="C1519">
        <v>448999885</v>
      </c>
      <c r="D1519">
        <v>327097010</v>
      </c>
      <c r="E1519">
        <v>112</v>
      </c>
      <c r="F1519">
        <v>1</v>
      </c>
      <c r="G1519">
        <v>1</v>
      </c>
      <c r="H1519">
        <v>3</v>
      </c>
      <c r="I1519" t="s">
        <v>633</v>
      </c>
      <c r="J1519" t="s">
        <v>3</v>
      </c>
      <c r="K1519" t="s">
        <v>634</v>
      </c>
      <c r="L1519">
        <v>3277935</v>
      </c>
      <c r="N1519">
        <v>1013</v>
      </c>
      <c r="O1519" t="s">
        <v>635</v>
      </c>
      <c r="P1519" t="s">
        <v>635</v>
      </c>
      <c r="Q1519">
        <v>1</v>
      </c>
      <c r="X1519">
        <v>2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 t="s">
        <v>135</v>
      </c>
      <c r="AG1519">
        <v>0</v>
      </c>
      <c r="AH1519">
        <v>3</v>
      </c>
      <c r="AI1519">
        <v>-1</v>
      </c>
      <c r="AJ1519" t="s">
        <v>3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</row>
    <row r="1520" spans="1:44" x14ac:dyDescent="0.2">
      <c r="A1520">
        <f>ROW(Source!A791)</f>
        <v>791</v>
      </c>
      <c r="B1520">
        <v>448999897</v>
      </c>
      <c r="C1520">
        <v>448999893</v>
      </c>
      <c r="D1520">
        <v>327091163</v>
      </c>
      <c r="E1520">
        <v>112</v>
      </c>
      <c r="F1520">
        <v>1</v>
      </c>
      <c r="G1520">
        <v>1</v>
      </c>
      <c r="H1520">
        <v>1</v>
      </c>
      <c r="I1520" t="s">
        <v>1359</v>
      </c>
      <c r="J1520" t="s">
        <v>3</v>
      </c>
      <c r="K1520" t="s">
        <v>1455</v>
      </c>
      <c r="L1520">
        <v>1191</v>
      </c>
      <c r="N1520">
        <v>1013</v>
      </c>
      <c r="O1520" t="s">
        <v>1203</v>
      </c>
      <c r="P1520" t="s">
        <v>1203</v>
      </c>
      <c r="Q1520">
        <v>1</v>
      </c>
      <c r="X1520">
        <v>1.03</v>
      </c>
      <c r="Y1520">
        <v>0</v>
      </c>
      <c r="Z1520">
        <v>0</v>
      </c>
      <c r="AA1520">
        <v>0</v>
      </c>
      <c r="AB1520">
        <v>441.09</v>
      </c>
      <c r="AC1520">
        <v>0</v>
      </c>
      <c r="AD1520">
        <v>1</v>
      </c>
      <c r="AE1520">
        <v>1</v>
      </c>
      <c r="AF1520" t="s">
        <v>321</v>
      </c>
      <c r="AG1520">
        <v>0.309</v>
      </c>
      <c r="AH1520">
        <v>2</v>
      </c>
      <c r="AI1520">
        <v>448999894</v>
      </c>
      <c r="AJ1520">
        <v>1468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</row>
    <row r="1521" spans="1:44" x14ac:dyDescent="0.2">
      <c r="A1521">
        <f>ROW(Source!A791)</f>
        <v>791</v>
      </c>
      <c r="B1521">
        <v>448999898</v>
      </c>
      <c r="C1521">
        <v>448999893</v>
      </c>
      <c r="D1521">
        <v>327091406</v>
      </c>
      <c r="E1521">
        <v>112</v>
      </c>
      <c r="F1521">
        <v>1</v>
      </c>
      <c r="G1521">
        <v>1</v>
      </c>
      <c r="H1521">
        <v>1</v>
      </c>
      <c r="I1521" t="s">
        <v>1204</v>
      </c>
      <c r="J1521" t="s">
        <v>3</v>
      </c>
      <c r="K1521" t="s">
        <v>1205</v>
      </c>
      <c r="L1521">
        <v>1191</v>
      </c>
      <c r="N1521">
        <v>1013</v>
      </c>
      <c r="O1521" t="s">
        <v>1203</v>
      </c>
      <c r="P1521" t="s">
        <v>1203</v>
      </c>
      <c r="Q1521">
        <v>1</v>
      </c>
      <c r="X1521">
        <v>0.01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1</v>
      </c>
      <c r="AE1521">
        <v>2</v>
      </c>
      <c r="AF1521" t="s">
        <v>321</v>
      </c>
      <c r="AG1521">
        <v>3.0000000000000001E-3</v>
      </c>
      <c r="AH1521">
        <v>2</v>
      </c>
      <c r="AI1521">
        <v>448999895</v>
      </c>
      <c r="AJ1521">
        <v>1469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</row>
    <row r="1522" spans="1:44" x14ac:dyDescent="0.2">
      <c r="A1522">
        <f>ROW(Source!A791)</f>
        <v>791</v>
      </c>
      <c r="B1522">
        <v>448999899</v>
      </c>
      <c r="C1522">
        <v>448999893</v>
      </c>
      <c r="D1522">
        <v>327212380</v>
      </c>
      <c r="E1522">
        <v>1</v>
      </c>
      <c r="F1522">
        <v>1</v>
      </c>
      <c r="G1522">
        <v>1</v>
      </c>
      <c r="H1522">
        <v>2</v>
      </c>
      <c r="I1522" t="s">
        <v>1206</v>
      </c>
      <c r="J1522" t="s">
        <v>1207</v>
      </c>
      <c r="K1522" t="s">
        <v>1208</v>
      </c>
      <c r="L1522">
        <v>1368</v>
      </c>
      <c r="N1522">
        <v>1011</v>
      </c>
      <c r="O1522" t="s">
        <v>1100</v>
      </c>
      <c r="P1522" t="s">
        <v>1100</v>
      </c>
      <c r="Q1522">
        <v>1</v>
      </c>
      <c r="X1522">
        <v>0.01</v>
      </c>
      <c r="Y1522">
        <v>0</v>
      </c>
      <c r="Z1522">
        <v>477.92</v>
      </c>
      <c r="AA1522">
        <v>490.51</v>
      </c>
      <c r="AB1522">
        <v>0</v>
      </c>
      <c r="AC1522">
        <v>0</v>
      </c>
      <c r="AD1522">
        <v>1</v>
      </c>
      <c r="AE1522">
        <v>0</v>
      </c>
      <c r="AF1522" t="s">
        <v>321</v>
      </c>
      <c r="AG1522">
        <v>3.0000000000000001E-3</v>
      </c>
      <c r="AH1522">
        <v>2</v>
      </c>
      <c r="AI1522">
        <v>448999896</v>
      </c>
      <c r="AJ1522">
        <v>1470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</row>
    <row r="1523" spans="1:44" x14ac:dyDescent="0.2">
      <c r="A1523">
        <f>ROW(Source!A791)</f>
        <v>791</v>
      </c>
      <c r="B1523">
        <v>448999900</v>
      </c>
      <c r="C1523">
        <v>448999893</v>
      </c>
      <c r="D1523">
        <v>327097010</v>
      </c>
      <c r="E1523">
        <v>112</v>
      </c>
      <c r="F1523">
        <v>1</v>
      </c>
      <c r="G1523">
        <v>1</v>
      </c>
      <c r="H1523">
        <v>3</v>
      </c>
      <c r="I1523" t="s">
        <v>633</v>
      </c>
      <c r="J1523" t="s">
        <v>3</v>
      </c>
      <c r="K1523" t="s">
        <v>634</v>
      </c>
      <c r="L1523">
        <v>3277935</v>
      </c>
      <c r="N1523">
        <v>1013</v>
      </c>
      <c r="O1523" t="s">
        <v>635</v>
      </c>
      <c r="P1523" t="s">
        <v>635</v>
      </c>
      <c r="Q1523">
        <v>1</v>
      </c>
      <c r="X1523">
        <v>2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 t="s">
        <v>135</v>
      </c>
      <c r="AG1523">
        <v>0</v>
      </c>
      <c r="AH1523">
        <v>3</v>
      </c>
      <c r="AI1523">
        <v>-1</v>
      </c>
      <c r="AJ1523" t="s">
        <v>3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</row>
    <row r="1524" spans="1:44" x14ac:dyDescent="0.2">
      <c r="A1524">
        <f>ROW(Source!A792)</f>
        <v>792</v>
      </c>
      <c r="B1524">
        <v>448999905</v>
      </c>
      <c r="C1524">
        <v>448999901</v>
      </c>
      <c r="D1524">
        <v>327091163</v>
      </c>
      <c r="E1524">
        <v>112</v>
      </c>
      <c r="F1524">
        <v>1</v>
      </c>
      <c r="G1524">
        <v>1</v>
      </c>
      <c r="H1524">
        <v>1</v>
      </c>
      <c r="I1524" t="s">
        <v>1359</v>
      </c>
      <c r="J1524" t="s">
        <v>3</v>
      </c>
      <c r="K1524" t="s">
        <v>1455</v>
      </c>
      <c r="L1524">
        <v>1191</v>
      </c>
      <c r="N1524">
        <v>1013</v>
      </c>
      <c r="O1524" t="s">
        <v>1203</v>
      </c>
      <c r="P1524" t="s">
        <v>1203</v>
      </c>
      <c r="Q1524">
        <v>1</v>
      </c>
      <c r="X1524">
        <v>1.03</v>
      </c>
      <c r="Y1524">
        <v>0</v>
      </c>
      <c r="Z1524">
        <v>0</v>
      </c>
      <c r="AA1524">
        <v>0</v>
      </c>
      <c r="AB1524">
        <v>441.09</v>
      </c>
      <c r="AC1524">
        <v>0</v>
      </c>
      <c r="AD1524">
        <v>1</v>
      </c>
      <c r="AE1524">
        <v>1</v>
      </c>
      <c r="AF1524" t="s">
        <v>3</v>
      </c>
      <c r="AG1524">
        <v>1.03</v>
      </c>
      <c r="AH1524">
        <v>2</v>
      </c>
      <c r="AI1524">
        <v>448999902</v>
      </c>
      <c r="AJ1524">
        <v>1471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</row>
    <row r="1525" spans="1:44" x14ac:dyDescent="0.2">
      <c r="A1525">
        <f>ROW(Source!A792)</f>
        <v>792</v>
      </c>
      <c r="B1525">
        <v>448999906</v>
      </c>
      <c r="C1525">
        <v>448999901</v>
      </c>
      <c r="D1525">
        <v>327091406</v>
      </c>
      <c r="E1525">
        <v>112</v>
      </c>
      <c r="F1525">
        <v>1</v>
      </c>
      <c r="G1525">
        <v>1</v>
      </c>
      <c r="H1525">
        <v>1</v>
      </c>
      <c r="I1525" t="s">
        <v>1204</v>
      </c>
      <c r="J1525" t="s">
        <v>3</v>
      </c>
      <c r="K1525" t="s">
        <v>1205</v>
      </c>
      <c r="L1525">
        <v>1191</v>
      </c>
      <c r="N1525">
        <v>1013</v>
      </c>
      <c r="O1525" t="s">
        <v>1203</v>
      </c>
      <c r="P1525" t="s">
        <v>1203</v>
      </c>
      <c r="Q1525">
        <v>1</v>
      </c>
      <c r="X1525">
        <v>0.01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1</v>
      </c>
      <c r="AE1525">
        <v>2</v>
      </c>
      <c r="AF1525" t="s">
        <v>3</v>
      </c>
      <c r="AG1525">
        <v>0.01</v>
      </c>
      <c r="AH1525">
        <v>2</v>
      </c>
      <c r="AI1525">
        <v>448999903</v>
      </c>
      <c r="AJ1525">
        <v>1472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</row>
    <row r="1526" spans="1:44" x14ac:dyDescent="0.2">
      <c r="A1526">
        <f>ROW(Source!A792)</f>
        <v>792</v>
      </c>
      <c r="B1526">
        <v>448999907</v>
      </c>
      <c r="C1526">
        <v>448999901</v>
      </c>
      <c r="D1526">
        <v>327212380</v>
      </c>
      <c r="E1526">
        <v>1</v>
      </c>
      <c r="F1526">
        <v>1</v>
      </c>
      <c r="G1526">
        <v>1</v>
      </c>
      <c r="H1526">
        <v>2</v>
      </c>
      <c r="I1526" t="s">
        <v>1206</v>
      </c>
      <c r="J1526" t="s">
        <v>1207</v>
      </c>
      <c r="K1526" t="s">
        <v>1208</v>
      </c>
      <c r="L1526">
        <v>1368</v>
      </c>
      <c r="N1526">
        <v>1011</v>
      </c>
      <c r="O1526" t="s">
        <v>1100</v>
      </c>
      <c r="P1526" t="s">
        <v>1100</v>
      </c>
      <c r="Q1526">
        <v>1</v>
      </c>
      <c r="X1526">
        <v>0.01</v>
      </c>
      <c r="Y1526">
        <v>0</v>
      </c>
      <c r="Z1526">
        <v>477.92</v>
      </c>
      <c r="AA1526">
        <v>490.51</v>
      </c>
      <c r="AB1526">
        <v>0</v>
      </c>
      <c r="AC1526">
        <v>0</v>
      </c>
      <c r="AD1526">
        <v>1</v>
      </c>
      <c r="AE1526">
        <v>0</v>
      </c>
      <c r="AF1526" t="s">
        <v>3</v>
      </c>
      <c r="AG1526">
        <v>0.01</v>
      </c>
      <c r="AH1526">
        <v>2</v>
      </c>
      <c r="AI1526">
        <v>448999904</v>
      </c>
      <c r="AJ1526">
        <v>1473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</row>
    <row r="1527" spans="1:44" x14ac:dyDescent="0.2">
      <c r="A1527">
        <f>ROW(Source!A792)</f>
        <v>792</v>
      </c>
      <c r="B1527">
        <v>448999908</v>
      </c>
      <c r="C1527">
        <v>448999901</v>
      </c>
      <c r="D1527">
        <v>327097010</v>
      </c>
      <c r="E1527">
        <v>112</v>
      </c>
      <c r="F1527">
        <v>1</v>
      </c>
      <c r="G1527">
        <v>1</v>
      </c>
      <c r="H1527">
        <v>3</v>
      </c>
      <c r="I1527" t="s">
        <v>633</v>
      </c>
      <c r="J1527" t="s">
        <v>3</v>
      </c>
      <c r="K1527" t="s">
        <v>634</v>
      </c>
      <c r="L1527">
        <v>3277935</v>
      </c>
      <c r="N1527">
        <v>1013</v>
      </c>
      <c r="O1527" t="s">
        <v>635</v>
      </c>
      <c r="P1527" t="s">
        <v>635</v>
      </c>
      <c r="Q1527">
        <v>1</v>
      </c>
      <c r="X1527">
        <v>2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 t="s">
        <v>135</v>
      </c>
      <c r="AG1527">
        <v>0</v>
      </c>
      <c r="AH1527">
        <v>3</v>
      </c>
      <c r="AI1527">
        <v>-1</v>
      </c>
      <c r="AJ1527" t="s">
        <v>3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</row>
    <row r="1528" spans="1:44" x14ac:dyDescent="0.2">
      <c r="A1528">
        <f>ROW(Source!A793)</f>
        <v>793</v>
      </c>
      <c r="B1528">
        <v>448999916</v>
      </c>
      <c r="C1528">
        <v>448999909</v>
      </c>
      <c r="D1528">
        <v>277560299</v>
      </c>
      <c r="E1528">
        <v>109</v>
      </c>
      <c r="F1528">
        <v>1</v>
      </c>
      <c r="G1528">
        <v>1</v>
      </c>
      <c r="H1528">
        <v>1</v>
      </c>
      <c r="I1528" t="s">
        <v>1843</v>
      </c>
      <c r="J1528" t="s">
        <v>3</v>
      </c>
      <c r="K1528" t="s">
        <v>1844</v>
      </c>
      <c r="L1528">
        <v>1191</v>
      </c>
      <c r="N1528">
        <v>1013</v>
      </c>
      <c r="O1528" t="s">
        <v>1203</v>
      </c>
      <c r="P1528" t="s">
        <v>1203</v>
      </c>
      <c r="Q1528">
        <v>1</v>
      </c>
      <c r="X1528">
        <v>25.53</v>
      </c>
      <c r="Y1528">
        <v>0</v>
      </c>
      <c r="Z1528">
        <v>0</v>
      </c>
      <c r="AA1528">
        <v>0</v>
      </c>
      <c r="AB1528">
        <v>479.53</v>
      </c>
      <c r="AC1528">
        <v>0</v>
      </c>
      <c r="AD1528">
        <v>1</v>
      </c>
      <c r="AE1528">
        <v>1</v>
      </c>
      <c r="AF1528" t="s">
        <v>321</v>
      </c>
      <c r="AG1528">
        <v>7.6589999999999998</v>
      </c>
      <c r="AH1528">
        <v>2</v>
      </c>
      <c r="AI1528">
        <v>448999910</v>
      </c>
      <c r="AJ1528">
        <v>1474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</row>
    <row r="1529" spans="1:44" x14ac:dyDescent="0.2">
      <c r="A1529">
        <f>ROW(Source!A793)</f>
        <v>793</v>
      </c>
      <c r="B1529">
        <v>448999917</v>
      </c>
      <c r="C1529">
        <v>448999909</v>
      </c>
      <c r="D1529">
        <v>277560491</v>
      </c>
      <c r="E1529">
        <v>109</v>
      </c>
      <c r="F1529">
        <v>1</v>
      </c>
      <c r="G1529">
        <v>1</v>
      </c>
      <c r="H1529">
        <v>1</v>
      </c>
      <c r="I1529" t="s">
        <v>1204</v>
      </c>
      <c r="J1529" t="s">
        <v>3</v>
      </c>
      <c r="K1529" t="s">
        <v>1205</v>
      </c>
      <c r="L1529">
        <v>1191</v>
      </c>
      <c r="N1529">
        <v>1013</v>
      </c>
      <c r="O1529" t="s">
        <v>1203</v>
      </c>
      <c r="P1529" t="s">
        <v>1203</v>
      </c>
      <c r="Q1529">
        <v>1</v>
      </c>
      <c r="X1529">
        <v>1.26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1</v>
      </c>
      <c r="AE1529">
        <v>2</v>
      </c>
      <c r="AF1529" t="s">
        <v>321</v>
      </c>
      <c r="AG1529">
        <v>0.378</v>
      </c>
      <c r="AH1529">
        <v>2</v>
      </c>
      <c r="AI1529">
        <v>448999911</v>
      </c>
      <c r="AJ1529">
        <v>1475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</row>
    <row r="1530" spans="1:44" x14ac:dyDescent="0.2">
      <c r="A1530">
        <f>ROW(Source!A793)</f>
        <v>793</v>
      </c>
      <c r="B1530">
        <v>448999918</v>
      </c>
      <c r="C1530">
        <v>448999909</v>
      </c>
      <c r="D1530">
        <v>277944586</v>
      </c>
      <c r="E1530">
        <v>1</v>
      </c>
      <c r="F1530">
        <v>1</v>
      </c>
      <c r="G1530">
        <v>1</v>
      </c>
      <c r="H1530">
        <v>2</v>
      </c>
      <c r="I1530" t="s">
        <v>1845</v>
      </c>
      <c r="J1530" t="s">
        <v>1846</v>
      </c>
      <c r="K1530" t="s">
        <v>1847</v>
      </c>
      <c r="L1530">
        <v>1368</v>
      </c>
      <c r="N1530">
        <v>1011</v>
      </c>
      <c r="O1530" t="s">
        <v>1100</v>
      </c>
      <c r="P1530" t="s">
        <v>1100</v>
      </c>
      <c r="Q1530">
        <v>1</v>
      </c>
      <c r="X1530">
        <v>0.15</v>
      </c>
      <c r="Y1530">
        <v>0</v>
      </c>
      <c r="Z1530">
        <v>21.01</v>
      </c>
      <c r="AA1530">
        <v>435.6</v>
      </c>
      <c r="AB1530">
        <v>0</v>
      </c>
      <c r="AC1530">
        <v>0</v>
      </c>
      <c r="AD1530">
        <v>1</v>
      </c>
      <c r="AE1530">
        <v>0</v>
      </c>
      <c r="AF1530" t="s">
        <v>321</v>
      </c>
      <c r="AG1530">
        <v>4.4999999999999998E-2</v>
      </c>
      <c r="AH1530">
        <v>2</v>
      </c>
      <c r="AI1530">
        <v>448999912</v>
      </c>
      <c r="AJ1530">
        <v>1476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</row>
    <row r="1531" spans="1:44" x14ac:dyDescent="0.2">
      <c r="A1531">
        <f>ROW(Source!A793)</f>
        <v>793</v>
      </c>
      <c r="B1531">
        <v>448999919</v>
      </c>
      <c r="C1531">
        <v>448999909</v>
      </c>
      <c r="D1531">
        <v>277944731</v>
      </c>
      <c r="E1531">
        <v>1</v>
      </c>
      <c r="F1531">
        <v>1</v>
      </c>
      <c r="G1531">
        <v>1</v>
      </c>
      <c r="H1531">
        <v>2</v>
      </c>
      <c r="I1531" t="s">
        <v>1567</v>
      </c>
      <c r="J1531" t="s">
        <v>1568</v>
      </c>
      <c r="K1531" t="s">
        <v>1569</v>
      </c>
      <c r="L1531">
        <v>1368</v>
      </c>
      <c r="N1531">
        <v>1011</v>
      </c>
      <c r="O1531" t="s">
        <v>1100</v>
      </c>
      <c r="P1531" t="s">
        <v>1100</v>
      </c>
      <c r="Q1531">
        <v>1</v>
      </c>
      <c r="X1531">
        <v>1.1100000000000001</v>
      </c>
      <c r="Y1531">
        <v>0</v>
      </c>
      <c r="Z1531">
        <v>789.17</v>
      </c>
      <c r="AA1531">
        <v>490.51</v>
      </c>
      <c r="AB1531">
        <v>0</v>
      </c>
      <c r="AC1531">
        <v>0</v>
      </c>
      <c r="AD1531">
        <v>1</v>
      </c>
      <c r="AE1531">
        <v>0</v>
      </c>
      <c r="AF1531" t="s">
        <v>321</v>
      </c>
      <c r="AG1531">
        <v>0.33300000000000002</v>
      </c>
      <c r="AH1531">
        <v>2</v>
      </c>
      <c r="AI1531">
        <v>448999913</v>
      </c>
      <c r="AJ1531">
        <v>1477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</row>
    <row r="1532" spans="1:44" x14ac:dyDescent="0.2">
      <c r="A1532">
        <f>ROW(Source!A793)</f>
        <v>793</v>
      </c>
      <c r="B1532">
        <v>448999920</v>
      </c>
      <c r="C1532">
        <v>448999909</v>
      </c>
      <c r="D1532">
        <v>277865475</v>
      </c>
      <c r="E1532">
        <v>1</v>
      </c>
      <c r="F1532">
        <v>1</v>
      </c>
      <c r="G1532">
        <v>1</v>
      </c>
      <c r="H1532">
        <v>3</v>
      </c>
      <c r="I1532" t="s">
        <v>1210</v>
      </c>
      <c r="J1532" t="s">
        <v>1211</v>
      </c>
      <c r="K1532" t="s">
        <v>1212</v>
      </c>
      <c r="L1532">
        <v>1383</v>
      </c>
      <c r="N1532">
        <v>1013</v>
      </c>
      <c r="O1532" t="s">
        <v>1213</v>
      </c>
      <c r="P1532" t="s">
        <v>1213</v>
      </c>
      <c r="Q1532">
        <v>1</v>
      </c>
      <c r="X1532">
        <v>7.2800000000000004E-2</v>
      </c>
      <c r="Y1532">
        <v>5.89</v>
      </c>
      <c r="Z1532">
        <v>0</v>
      </c>
      <c r="AA1532">
        <v>0</v>
      </c>
      <c r="AB1532">
        <v>0</v>
      </c>
      <c r="AC1532">
        <v>0</v>
      </c>
      <c r="AD1532">
        <v>1</v>
      </c>
      <c r="AE1532">
        <v>0</v>
      </c>
      <c r="AF1532" t="s">
        <v>135</v>
      </c>
      <c r="AG1532">
        <v>0</v>
      </c>
      <c r="AH1532">
        <v>2</v>
      </c>
      <c r="AI1532">
        <v>448999914</v>
      </c>
      <c r="AJ1532">
        <v>1478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</row>
    <row r="1533" spans="1:44" x14ac:dyDescent="0.2">
      <c r="A1533">
        <f>ROW(Source!A793)</f>
        <v>793</v>
      </c>
      <c r="B1533">
        <v>448999921</v>
      </c>
      <c r="C1533">
        <v>448999909</v>
      </c>
      <c r="D1533">
        <v>277566433</v>
      </c>
      <c r="E1533">
        <v>109</v>
      </c>
      <c r="F1533">
        <v>1</v>
      </c>
      <c r="G1533">
        <v>1</v>
      </c>
      <c r="H1533">
        <v>3</v>
      </c>
      <c r="I1533" t="s">
        <v>633</v>
      </c>
      <c r="J1533" t="s">
        <v>3</v>
      </c>
      <c r="K1533" t="s">
        <v>634</v>
      </c>
      <c r="L1533">
        <v>3277935</v>
      </c>
      <c r="N1533">
        <v>1013</v>
      </c>
      <c r="O1533" t="s">
        <v>635</v>
      </c>
      <c r="P1533" t="s">
        <v>635</v>
      </c>
      <c r="Q1533">
        <v>1</v>
      </c>
      <c r="X1533">
        <v>2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 t="s">
        <v>135</v>
      </c>
      <c r="AG1533">
        <v>0</v>
      </c>
      <c r="AH1533">
        <v>2</v>
      </c>
      <c r="AI1533">
        <v>448999915</v>
      </c>
      <c r="AJ1533">
        <v>1479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</row>
    <row r="1534" spans="1:44" x14ac:dyDescent="0.2">
      <c r="A1534">
        <f>ROW(Source!A795)</f>
        <v>795</v>
      </c>
      <c r="B1534">
        <v>448999930</v>
      </c>
      <c r="C1534">
        <v>448999923</v>
      </c>
      <c r="D1534">
        <v>277560299</v>
      </c>
      <c r="E1534">
        <v>109</v>
      </c>
      <c r="F1534">
        <v>1</v>
      </c>
      <c r="G1534">
        <v>1</v>
      </c>
      <c r="H1534">
        <v>1</v>
      </c>
      <c r="I1534" t="s">
        <v>1843</v>
      </c>
      <c r="J1534" t="s">
        <v>3</v>
      </c>
      <c r="K1534" t="s">
        <v>1844</v>
      </c>
      <c r="L1534">
        <v>1191</v>
      </c>
      <c r="N1534">
        <v>1013</v>
      </c>
      <c r="O1534" t="s">
        <v>1203</v>
      </c>
      <c r="P1534" t="s">
        <v>1203</v>
      </c>
      <c r="Q1534">
        <v>1</v>
      </c>
      <c r="X1534">
        <v>25.53</v>
      </c>
      <c r="Y1534">
        <v>0</v>
      </c>
      <c r="Z1534">
        <v>0</v>
      </c>
      <c r="AA1534">
        <v>0</v>
      </c>
      <c r="AB1534">
        <v>479.53</v>
      </c>
      <c r="AC1534">
        <v>0</v>
      </c>
      <c r="AD1534">
        <v>1</v>
      </c>
      <c r="AE1534">
        <v>1</v>
      </c>
      <c r="AF1534" t="s">
        <v>3</v>
      </c>
      <c r="AG1534">
        <v>25.53</v>
      </c>
      <c r="AH1534">
        <v>2</v>
      </c>
      <c r="AI1534">
        <v>448999924</v>
      </c>
      <c r="AJ1534">
        <v>1480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</row>
    <row r="1535" spans="1:44" x14ac:dyDescent="0.2">
      <c r="A1535">
        <f>ROW(Source!A795)</f>
        <v>795</v>
      </c>
      <c r="B1535">
        <v>448999931</v>
      </c>
      <c r="C1535">
        <v>448999923</v>
      </c>
      <c r="D1535">
        <v>277560491</v>
      </c>
      <c r="E1535">
        <v>109</v>
      </c>
      <c r="F1535">
        <v>1</v>
      </c>
      <c r="G1535">
        <v>1</v>
      </c>
      <c r="H1535">
        <v>1</v>
      </c>
      <c r="I1535" t="s">
        <v>1204</v>
      </c>
      <c r="J1535" t="s">
        <v>3</v>
      </c>
      <c r="K1535" t="s">
        <v>1205</v>
      </c>
      <c r="L1535">
        <v>1191</v>
      </c>
      <c r="N1535">
        <v>1013</v>
      </c>
      <c r="O1535" t="s">
        <v>1203</v>
      </c>
      <c r="P1535" t="s">
        <v>1203</v>
      </c>
      <c r="Q1535">
        <v>1</v>
      </c>
      <c r="X1535">
        <v>1.26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1</v>
      </c>
      <c r="AE1535">
        <v>2</v>
      </c>
      <c r="AF1535" t="s">
        <v>3</v>
      </c>
      <c r="AG1535">
        <v>1.26</v>
      </c>
      <c r="AH1535">
        <v>2</v>
      </c>
      <c r="AI1535">
        <v>448999925</v>
      </c>
      <c r="AJ1535">
        <v>1481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</row>
    <row r="1536" spans="1:44" x14ac:dyDescent="0.2">
      <c r="A1536">
        <f>ROW(Source!A795)</f>
        <v>795</v>
      </c>
      <c r="B1536">
        <v>448999932</v>
      </c>
      <c r="C1536">
        <v>448999923</v>
      </c>
      <c r="D1536">
        <v>277944586</v>
      </c>
      <c r="E1536">
        <v>1</v>
      </c>
      <c r="F1536">
        <v>1</v>
      </c>
      <c r="G1536">
        <v>1</v>
      </c>
      <c r="H1536">
        <v>2</v>
      </c>
      <c r="I1536" t="s">
        <v>1845</v>
      </c>
      <c r="J1536" t="s">
        <v>1846</v>
      </c>
      <c r="K1536" t="s">
        <v>1847</v>
      </c>
      <c r="L1536">
        <v>1368</v>
      </c>
      <c r="N1536">
        <v>1011</v>
      </c>
      <c r="O1536" t="s">
        <v>1100</v>
      </c>
      <c r="P1536" t="s">
        <v>1100</v>
      </c>
      <c r="Q1536">
        <v>1</v>
      </c>
      <c r="X1536">
        <v>0.15</v>
      </c>
      <c r="Y1536">
        <v>0</v>
      </c>
      <c r="Z1536">
        <v>21.01</v>
      </c>
      <c r="AA1536">
        <v>435.6</v>
      </c>
      <c r="AB1536">
        <v>0</v>
      </c>
      <c r="AC1536">
        <v>0</v>
      </c>
      <c r="AD1536">
        <v>1</v>
      </c>
      <c r="AE1536">
        <v>0</v>
      </c>
      <c r="AF1536" t="s">
        <v>3</v>
      </c>
      <c r="AG1536">
        <v>0.15</v>
      </c>
      <c r="AH1536">
        <v>2</v>
      </c>
      <c r="AI1536">
        <v>448999926</v>
      </c>
      <c r="AJ1536">
        <v>1482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</row>
    <row r="1537" spans="1:44" x14ac:dyDescent="0.2">
      <c r="A1537">
        <f>ROW(Source!A795)</f>
        <v>795</v>
      </c>
      <c r="B1537">
        <v>448999933</v>
      </c>
      <c r="C1537">
        <v>448999923</v>
      </c>
      <c r="D1537">
        <v>277944731</v>
      </c>
      <c r="E1537">
        <v>1</v>
      </c>
      <c r="F1537">
        <v>1</v>
      </c>
      <c r="G1537">
        <v>1</v>
      </c>
      <c r="H1537">
        <v>2</v>
      </c>
      <c r="I1537" t="s">
        <v>1567</v>
      </c>
      <c r="J1537" t="s">
        <v>1568</v>
      </c>
      <c r="K1537" t="s">
        <v>1569</v>
      </c>
      <c r="L1537">
        <v>1368</v>
      </c>
      <c r="N1537">
        <v>1011</v>
      </c>
      <c r="O1537" t="s">
        <v>1100</v>
      </c>
      <c r="P1537" t="s">
        <v>1100</v>
      </c>
      <c r="Q1537">
        <v>1</v>
      </c>
      <c r="X1537">
        <v>1.1100000000000001</v>
      </c>
      <c r="Y1537">
        <v>0</v>
      </c>
      <c r="Z1537">
        <v>789.17</v>
      </c>
      <c r="AA1537">
        <v>490.51</v>
      </c>
      <c r="AB1537">
        <v>0</v>
      </c>
      <c r="AC1537">
        <v>0</v>
      </c>
      <c r="AD1537">
        <v>1</v>
      </c>
      <c r="AE1537">
        <v>0</v>
      </c>
      <c r="AF1537" t="s">
        <v>3</v>
      </c>
      <c r="AG1537">
        <v>1.1100000000000001</v>
      </c>
      <c r="AH1537">
        <v>2</v>
      </c>
      <c r="AI1537">
        <v>448999927</v>
      </c>
      <c r="AJ1537">
        <v>1483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</row>
    <row r="1538" spans="1:44" x14ac:dyDescent="0.2">
      <c r="A1538">
        <f>ROW(Source!A795)</f>
        <v>795</v>
      </c>
      <c r="B1538">
        <v>448999934</v>
      </c>
      <c r="C1538">
        <v>448999923</v>
      </c>
      <c r="D1538">
        <v>277865475</v>
      </c>
      <c r="E1538">
        <v>1</v>
      </c>
      <c r="F1538">
        <v>1</v>
      </c>
      <c r="G1538">
        <v>1</v>
      </c>
      <c r="H1538">
        <v>3</v>
      </c>
      <c r="I1538" t="s">
        <v>1210</v>
      </c>
      <c r="J1538" t="s">
        <v>1211</v>
      </c>
      <c r="K1538" t="s">
        <v>1212</v>
      </c>
      <c r="L1538">
        <v>1383</v>
      </c>
      <c r="N1538">
        <v>1013</v>
      </c>
      <c r="O1538" t="s">
        <v>1213</v>
      </c>
      <c r="P1538" t="s">
        <v>1213</v>
      </c>
      <c r="Q1538">
        <v>1</v>
      </c>
      <c r="X1538">
        <v>7.2800000000000004E-2</v>
      </c>
      <c r="Y1538">
        <v>5.89</v>
      </c>
      <c r="Z1538">
        <v>0</v>
      </c>
      <c r="AA1538">
        <v>0</v>
      </c>
      <c r="AB1538">
        <v>0</v>
      </c>
      <c r="AC1538">
        <v>0</v>
      </c>
      <c r="AD1538">
        <v>1</v>
      </c>
      <c r="AE1538">
        <v>0</v>
      </c>
      <c r="AF1538" t="s">
        <v>135</v>
      </c>
      <c r="AG1538">
        <v>0</v>
      </c>
      <c r="AH1538">
        <v>2</v>
      </c>
      <c r="AI1538">
        <v>448999928</v>
      </c>
      <c r="AJ1538">
        <v>1484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</row>
    <row r="1539" spans="1:44" x14ac:dyDescent="0.2">
      <c r="A1539">
        <f>ROW(Source!A795)</f>
        <v>795</v>
      </c>
      <c r="B1539">
        <v>448999935</v>
      </c>
      <c r="C1539">
        <v>448999923</v>
      </c>
      <c r="D1539">
        <v>277566433</v>
      </c>
      <c r="E1539">
        <v>109</v>
      </c>
      <c r="F1539">
        <v>1</v>
      </c>
      <c r="G1539">
        <v>1</v>
      </c>
      <c r="H1539">
        <v>3</v>
      </c>
      <c r="I1539" t="s">
        <v>633</v>
      </c>
      <c r="J1539" t="s">
        <v>3</v>
      </c>
      <c r="K1539" t="s">
        <v>634</v>
      </c>
      <c r="L1539">
        <v>3277935</v>
      </c>
      <c r="N1539">
        <v>1013</v>
      </c>
      <c r="O1539" t="s">
        <v>635</v>
      </c>
      <c r="P1539" t="s">
        <v>635</v>
      </c>
      <c r="Q1539">
        <v>1</v>
      </c>
      <c r="X1539">
        <v>2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 t="s">
        <v>135</v>
      </c>
      <c r="AG1539">
        <v>0</v>
      </c>
      <c r="AH1539">
        <v>2</v>
      </c>
      <c r="AI1539">
        <v>448999929</v>
      </c>
      <c r="AJ1539">
        <v>1485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</row>
    <row r="1540" spans="1:44" x14ac:dyDescent="0.2">
      <c r="A1540">
        <f>ROW(Source!A832)</f>
        <v>832</v>
      </c>
      <c r="B1540">
        <v>448999949</v>
      </c>
      <c r="C1540">
        <v>448999937</v>
      </c>
      <c r="D1540">
        <v>277560309</v>
      </c>
      <c r="E1540">
        <v>109</v>
      </c>
      <c r="F1540">
        <v>1</v>
      </c>
      <c r="G1540">
        <v>1</v>
      </c>
      <c r="H1540">
        <v>1</v>
      </c>
      <c r="I1540" t="s">
        <v>1251</v>
      </c>
      <c r="J1540" t="s">
        <v>3</v>
      </c>
      <c r="K1540" t="s">
        <v>1252</v>
      </c>
      <c r="L1540">
        <v>1191</v>
      </c>
      <c r="N1540">
        <v>1013</v>
      </c>
      <c r="O1540" t="s">
        <v>1203</v>
      </c>
      <c r="P1540" t="s">
        <v>1203</v>
      </c>
      <c r="Q1540">
        <v>1</v>
      </c>
      <c r="X1540">
        <v>1.78</v>
      </c>
      <c r="Y1540">
        <v>0</v>
      </c>
      <c r="Z1540">
        <v>0</v>
      </c>
      <c r="AA1540">
        <v>0</v>
      </c>
      <c r="AB1540">
        <v>505.15</v>
      </c>
      <c r="AC1540">
        <v>0</v>
      </c>
      <c r="AD1540">
        <v>1</v>
      </c>
      <c r="AE1540">
        <v>1</v>
      </c>
      <c r="AF1540" t="s">
        <v>321</v>
      </c>
      <c r="AG1540">
        <v>0.53400000000000003</v>
      </c>
      <c r="AH1540">
        <v>2</v>
      </c>
      <c r="AI1540">
        <v>448999938</v>
      </c>
      <c r="AJ1540">
        <v>1486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</row>
    <row r="1541" spans="1:44" x14ac:dyDescent="0.2">
      <c r="A1541">
        <f>ROW(Source!A832)</f>
        <v>832</v>
      </c>
      <c r="B1541">
        <v>448999950</v>
      </c>
      <c r="C1541">
        <v>448999937</v>
      </c>
      <c r="D1541">
        <v>277560491</v>
      </c>
      <c r="E1541">
        <v>109</v>
      </c>
      <c r="F1541">
        <v>1</v>
      </c>
      <c r="G1541">
        <v>1</v>
      </c>
      <c r="H1541">
        <v>1</v>
      </c>
      <c r="I1541" t="s">
        <v>1204</v>
      </c>
      <c r="J1541" t="s">
        <v>3</v>
      </c>
      <c r="K1541" t="s">
        <v>1205</v>
      </c>
      <c r="L1541">
        <v>1191</v>
      </c>
      <c r="N1541">
        <v>1013</v>
      </c>
      <c r="O1541" t="s">
        <v>1203</v>
      </c>
      <c r="P1541" t="s">
        <v>1203</v>
      </c>
      <c r="Q1541">
        <v>1</v>
      </c>
      <c r="X1541">
        <v>0.02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1</v>
      </c>
      <c r="AE1541">
        <v>2</v>
      </c>
      <c r="AF1541" t="s">
        <v>321</v>
      </c>
      <c r="AG1541">
        <v>6.0000000000000001E-3</v>
      </c>
      <c r="AH1541">
        <v>2</v>
      </c>
      <c r="AI1541">
        <v>448999939</v>
      </c>
      <c r="AJ1541">
        <v>1487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</row>
    <row r="1542" spans="1:44" x14ac:dyDescent="0.2">
      <c r="A1542">
        <f>ROW(Source!A832)</f>
        <v>832</v>
      </c>
      <c r="B1542">
        <v>448999951</v>
      </c>
      <c r="C1542">
        <v>448999937</v>
      </c>
      <c r="D1542">
        <v>277944622</v>
      </c>
      <c r="E1542">
        <v>1</v>
      </c>
      <c r="F1542">
        <v>1</v>
      </c>
      <c r="G1542">
        <v>1</v>
      </c>
      <c r="H1542">
        <v>2</v>
      </c>
      <c r="I1542" t="s">
        <v>1220</v>
      </c>
      <c r="J1542" t="s">
        <v>1221</v>
      </c>
      <c r="K1542" t="s">
        <v>1222</v>
      </c>
      <c r="L1542">
        <v>1368</v>
      </c>
      <c r="N1542">
        <v>1011</v>
      </c>
      <c r="O1542" t="s">
        <v>1100</v>
      </c>
      <c r="P1542" t="s">
        <v>1100</v>
      </c>
      <c r="Q1542">
        <v>1</v>
      </c>
      <c r="X1542">
        <v>8.9999999999999993E-3</v>
      </c>
      <c r="Y1542">
        <v>0</v>
      </c>
      <c r="Z1542">
        <v>1551.19</v>
      </c>
      <c r="AA1542">
        <v>658.89</v>
      </c>
      <c r="AB1542">
        <v>0</v>
      </c>
      <c r="AC1542">
        <v>0</v>
      </c>
      <c r="AD1542">
        <v>1</v>
      </c>
      <c r="AE1542">
        <v>0</v>
      </c>
      <c r="AF1542" t="s">
        <v>321</v>
      </c>
      <c r="AG1542">
        <v>2.6999999999999997E-3</v>
      </c>
      <c r="AH1542">
        <v>2</v>
      </c>
      <c r="AI1542">
        <v>448999940</v>
      </c>
      <c r="AJ1542">
        <v>1488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</row>
    <row r="1543" spans="1:44" x14ac:dyDescent="0.2">
      <c r="A1543">
        <f>ROW(Source!A832)</f>
        <v>832</v>
      </c>
      <c r="B1543">
        <v>448999952</v>
      </c>
      <c r="C1543">
        <v>448999937</v>
      </c>
      <c r="D1543">
        <v>277945805</v>
      </c>
      <c r="E1543">
        <v>1</v>
      </c>
      <c r="F1543">
        <v>1</v>
      </c>
      <c r="G1543">
        <v>1</v>
      </c>
      <c r="H1543">
        <v>2</v>
      </c>
      <c r="I1543" t="s">
        <v>1206</v>
      </c>
      <c r="J1543" t="s">
        <v>1207</v>
      </c>
      <c r="K1543" t="s">
        <v>1208</v>
      </c>
      <c r="L1543">
        <v>1368</v>
      </c>
      <c r="N1543">
        <v>1011</v>
      </c>
      <c r="O1543" t="s">
        <v>1100</v>
      </c>
      <c r="P1543" t="s">
        <v>1100</v>
      </c>
      <c r="Q1543">
        <v>1</v>
      </c>
      <c r="X1543">
        <v>8.9999999999999993E-3</v>
      </c>
      <c r="Y1543">
        <v>0</v>
      </c>
      <c r="Z1543">
        <v>477.92</v>
      </c>
      <c r="AA1543">
        <v>490.51</v>
      </c>
      <c r="AB1543">
        <v>0</v>
      </c>
      <c r="AC1543">
        <v>0</v>
      </c>
      <c r="AD1543">
        <v>1</v>
      </c>
      <c r="AE1543">
        <v>0</v>
      </c>
      <c r="AF1543" t="s">
        <v>321</v>
      </c>
      <c r="AG1543">
        <v>2.6999999999999997E-3</v>
      </c>
      <c r="AH1543">
        <v>2</v>
      </c>
      <c r="AI1543">
        <v>448999941</v>
      </c>
      <c r="AJ1543">
        <v>1489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</row>
    <row r="1544" spans="1:44" x14ac:dyDescent="0.2">
      <c r="A1544">
        <f>ROW(Source!A832)</f>
        <v>832</v>
      </c>
      <c r="B1544">
        <v>448999953</v>
      </c>
      <c r="C1544">
        <v>448999937</v>
      </c>
      <c r="D1544">
        <v>277865475</v>
      </c>
      <c r="E1544">
        <v>1</v>
      </c>
      <c r="F1544">
        <v>1</v>
      </c>
      <c r="G1544">
        <v>1</v>
      </c>
      <c r="H1544">
        <v>3</v>
      </c>
      <c r="I1544" t="s">
        <v>1210</v>
      </c>
      <c r="J1544" t="s">
        <v>1211</v>
      </c>
      <c r="K1544" t="s">
        <v>1212</v>
      </c>
      <c r="L1544">
        <v>1383</v>
      </c>
      <c r="N1544">
        <v>1013</v>
      </c>
      <c r="O1544" t="s">
        <v>1213</v>
      </c>
      <c r="P1544" t="s">
        <v>1213</v>
      </c>
      <c r="Q1544">
        <v>1</v>
      </c>
      <c r="X1544">
        <v>2.8799999999999999E-2</v>
      </c>
      <c r="Y1544">
        <v>5.89</v>
      </c>
      <c r="Z1544">
        <v>0</v>
      </c>
      <c r="AA1544">
        <v>0</v>
      </c>
      <c r="AB1544">
        <v>0</v>
      </c>
      <c r="AC1544">
        <v>0</v>
      </c>
      <c r="AD1544">
        <v>1</v>
      </c>
      <c r="AE1544">
        <v>0</v>
      </c>
      <c r="AF1544" t="s">
        <v>135</v>
      </c>
      <c r="AG1544">
        <v>0</v>
      </c>
      <c r="AH1544">
        <v>2</v>
      </c>
      <c r="AI1544">
        <v>448999942</v>
      </c>
      <c r="AJ1544">
        <v>1490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</row>
    <row r="1545" spans="1:44" x14ac:dyDescent="0.2">
      <c r="A1545">
        <f>ROW(Source!A832)</f>
        <v>832</v>
      </c>
      <c r="B1545">
        <v>448999954</v>
      </c>
      <c r="C1545">
        <v>448999937</v>
      </c>
      <c r="D1545">
        <v>277865757</v>
      </c>
      <c r="E1545">
        <v>1</v>
      </c>
      <c r="F1545">
        <v>1</v>
      </c>
      <c r="G1545">
        <v>1</v>
      </c>
      <c r="H1545">
        <v>3</v>
      </c>
      <c r="I1545" t="s">
        <v>1831</v>
      </c>
      <c r="J1545" t="s">
        <v>1832</v>
      </c>
      <c r="K1545" t="s">
        <v>1833</v>
      </c>
      <c r="L1545">
        <v>1301</v>
      </c>
      <c r="N1545">
        <v>1003</v>
      </c>
      <c r="O1545" t="s">
        <v>211</v>
      </c>
      <c r="P1545" t="s">
        <v>211</v>
      </c>
      <c r="Q1545">
        <v>1</v>
      </c>
      <c r="X1545">
        <v>1.33</v>
      </c>
      <c r="Y1545">
        <v>5.87</v>
      </c>
      <c r="Z1545">
        <v>0</v>
      </c>
      <c r="AA1545">
        <v>0</v>
      </c>
      <c r="AB1545">
        <v>0</v>
      </c>
      <c r="AC1545">
        <v>0</v>
      </c>
      <c r="AD1545">
        <v>1</v>
      </c>
      <c r="AE1545">
        <v>0</v>
      </c>
      <c r="AF1545" t="s">
        <v>135</v>
      </c>
      <c r="AG1545">
        <v>0</v>
      </c>
      <c r="AH1545">
        <v>2</v>
      </c>
      <c r="AI1545">
        <v>448999943</v>
      </c>
      <c r="AJ1545">
        <v>1491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</row>
    <row r="1546" spans="1:44" x14ac:dyDescent="0.2">
      <c r="A1546">
        <f>ROW(Source!A832)</f>
        <v>832</v>
      </c>
      <c r="B1546">
        <v>448999955</v>
      </c>
      <c r="C1546">
        <v>448999937</v>
      </c>
      <c r="D1546">
        <v>277867852</v>
      </c>
      <c r="E1546">
        <v>1</v>
      </c>
      <c r="F1546">
        <v>1</v>
      </c>
      <c r="G1546">
        <v>1</v>
      </c>
      <c r="H1546">
        <v>3</v>
      </c>
      <c r="I1546" t="s">
        <v>1834</v>
      </c>
      <c r="J1546" t="s">
        <v>1835</v>
      </c>
      <c r="K1546" t="s">
        <v>1836</v>
      </c>
      <c r="L1546">
        <v>1425</v>
      </c>
      <c r="N1546">
        <v>1013</v>
      </c>
      <c r="O1546" t="s">
        <v>62</v>
      </c>
      <c r="P1546" t="s">
        <v>62</v>
      </c>
      <c r="Q1546">
        <v>1</v>
      </c>
      <c r="X1546">
        <v>0.04</v>
      </c>
      <c r="Y1546">
        <v>41.71</v>
      </c>
      <c r="Z1546">
        <v>0</v>
      </c>
      <c r="AA1546">
        <v>0</v>
      </c>
      <c r="AB1546">
        <v>0</v>
      </c>
      <c r="AC1546">
        <v>0</v>
      </c>
      <c r="AD1546">
        <v>1</v>
      </c>
      <c r="AE1546">
        <v>0</v>
      </c>
      <c r="AF1546" t="s">
        <v>135</v>
      </c>
      <c r="AG1546">
        <v>0</v>
      </c>
      <c r="AH1546">
        <v>2</v>
      </c>
      <c r="AI1546">
        <v>448999944</v>
      </c>
      <c r="AJ1546">
        <v>1492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</row>
    <row r="1547" spans="1:44" x14ac:dyDescent="0.2">
      <c r="A1547">
        <f>ROW(Source!A832)</f>
        <v>832</v>
      </c>
      <c r="B1547">
        <v>448999956</v>
      </c>
      <c r="C1547">
        <v>448999937</v>
      </c>
      <c r="D1547">
        <v>277896271</v>
      </c>
      <c r="E1547">
        <v>1</v>
      </c>
      <c r="F1547">
        <v>1</v>
      </c>
      <c r="G1547">
        <v>1</v>
      </c>
      <c r="H1547">
        <v>3</v>
      </c>
      <c r="I1547" t="s">
        <v>1755</v>
      </c>
      <c r="J1547" t="s">
        <v>1756</v>
      </c>
      <c r="K1547" t="s">
        <v>1757</v>
      </c>
      <c r="L1547">
        <v>1346</v>
      </c>
      <c r="N1547">
        <v>1009</v>
      </c>
      <c r="O1547" t="s">
        <v>441</v>
      </c>
      <c r="P1547" t="s">
        <v>441</v>
      </c>
      <c r="Q1547">
        <v>1</v>
      </c>
      <c r="X1547">
        <v>0.1</v>
      </c>
      <c r="Y1547">
        <v>79.88</v>
      </c>
      <c r="Z1547">
        <v>0</v>
      </c>
      <c r="AA1547">
        <v>0</v>
      </c>
      <c r="AB1547">
        <v>0</v>
      </c>
      <c r="AC1547">
        <v>0</v>
      </c>
      <c r="AD1547">
        <v>1</v>
      </c>
      <c r="AE1547">
        <v>0</v>
      </c>
      <c r="AF1547" t="s">
        <v>135</v>
      </c>
      <c r="AG1547">
        <v>0</v>
      </c>
      <c r="AH1547">
        <v>2</v>
      </c>
      <c r="AI1547">
        <v>448999945</v>
      </c>
      <c r="AJ1547">
        <v>1493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</row>
    <row r="1548" spans="1:44" x14ac:dyDescent="0.2">
      <c r="A1548">
        <f>ROW(Source!A832)</f>
        <v>832</v>
      </c>
      <c r="B1548">
        <v>448999957</v>
      </c>
      <c r="C1548">
        <v>448999937</v>
      </c>
      <c r="D1548">
        <v>277908024</v>
      </c>
      <c r="E1548">
        <v>1</v>
      </c>
      <c r="F1548">
        <v>1</v>
      </c>
      <c r="G1548">
        <v>1</v>
      </c>
      <c r="H1548">
        <v>3</v>
      </c>
      <c r="I1548" t="s">
        <v>1802</v>
      </c>
      <c r="J1548" t="s">
        <v>1803</v>
      </c>
      <c r="K1548" t="s">
        <v>1804</v>
      </c>
      <c r="L1548">
        <v>1455</v>
      </c>
      <c r="N1548">
        <v>1013</v>
      </c>
      <c r="O1548" t="s">
        <v>163</v>
      </c>
      <c r="P1548" t="s">
        <v>163</v>
      </c>
      <c r="Q1548">
        <v>1</v>
      </c>
      <c r="X1548">
        <v>0.1</v>
      </c>
      <c r="Y1548">
        <v>944.69</v>
      </c>
      <c r="Z1548">
        <v>0</v>
      </c>
      <c r="AA1548">
        <v>0</v>
      </c>
      <c r="AB1548">
        <v>0</v>
      </c>
      <c r="AC1548">
        <v>0</v>
      </c>
      <c r="AD1548">
        <v>1</v>
      </c>
      <c r="AE1548">
        <v>0</v>
      </c>
      <c r="AF1548" t="s">
        <v>135</v>
      </c>
      <c r="AG1548">
        <v>0</v>
      </c>
      <c r="AH1548">
        <v>2</v>
      </c>
      <c r="AI1548">
        <v>448999946</v>
      </c>
      <c r="AJ1548">
        <v>1494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</row>
    <row r="1549" spans="1:44" x14ac:dyDescent="0.2">
      <c r="A1549">
        <f>ROW(Source!A832)</f>
        <v>832</v>
      </c>
      <c r="B1549">
        <v>448999958</v>
      </c>
      <c r="C1549">
        <v>448999937</v>
      </c>
      <c r="D1549">
        <v>277913659</v>
      </c>
      <c r="E1549">
        <v>1</v>
      </c>
      <c r="F1549">
        <v>1</v>
      </c>
      <c r="G1549">
        <v>1</v>
      </c>
      <c r="H1549">
        <v>3</v>
      </c>
      <c r="I1549" t="s">
        <v>1848</v>
      </c>
      <c r="J1549" t="s">
        <v>1849</v>
      </c>
      <c r="K1549" t="s">
        <v>1850</v>
      </c>
      <c r="L1549">
        <v>1425</v>
      </c>
      <c r="N1549">
        <v>1013</v>
      </c>
      <c r="O1549" t="s">
        <v>62</v>
      </c>
      <c r="P1549" t="s">
        <v>62</v>
      </c>
      <c r="Q1549">
        <v>1</v>
      </c>
      <c r="X1549">
        <v>0.04</v>
      </c>
      <c r="Y1549">
        <v>1991.74</v>
      </c>
      <c r="Z1549">
        <v>0</v>
      </c>
      <c r="AA1549">
        <v>0</v>
      </c>
      <c r="AB1549">
        <v>0</v>
      </c>
      <c r="AC1549">
        <v>0</v>
      </c>
      <c r="AD1549">
        <v>1</v>
      </c>
      <c r="AE1549">
        <v>0</v>
      </c>
      <c r="AF1549" t="s">
        <v>135</v>
      </c>
      <c r="AG1549">
        <v>0</v>
      </c>
      <c r="AH1549">
        <v>2</v>
      </c>
      <c r="AI1549">
        <v>448999947</v>
      </c>
      <c r="AJ1549">
        <v>1495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</row>
    <row r="1550" spans="1:44" x14ac:dyDescent="0.2">
      <c r="A1550">
        <f>ROW(Source!A832)</f>
        <v>832</v>
      </c>
      <c r="B1550">
        <v>448999959</v>
      </c>
      <c r="C1550">
        <v>448999937</v>
      </c>
      <c r="D1550">
        <v>277933476</v>
      </c>
      <c r="E1550">
        <v>1</v>
      </c>
      <c r="F1550">
        <v>1</v>
      </c>
      <c r="G1550">
        <v>1</v>
      </c>
      <c r="H1550">
        <v>3</v>
      </c>
      <c r="I1550" t="s">
        <v>1790</v>
      </c>
      <c r="J1550" t="s">
        <v>1791</v>
      </c>
      <c r="K1550" t="s">
        <v>1792</v>
      </c>
      <c r="L1550">
        <v>1346</v>
      </c>
      <c r="N1550">
        <v>1009</v>
      </c>
      <c r="O1550" t="s">
        <v>441</v>
      </c>
      <c r="P1550" t="s">
        <v>441</v>
      </c>
      <c r="Q1550">
        <v>1</v>
      </c>
      <c r="X1550">
        <v>0.124</v>
      </c>
      <c r="Y1550">
        <v>196.41</v>
      </c>
      <c r="Z1550">
        <v>0</v>
      </c>
      <c r="AA1550">
        <v>0</v>
      </c>
      <c r="AB1550">
        <v>0</v>
      </c>
      <c r="AC1550">
        <v>0</v>
      </c>
      <c r="AD1550">
        <v>1</v>
      </c>
      <c r="AE1550">
        <v>0</v>
      </c>
      <c r="AF1550" t="s">
        <v>135</v>
      </c>
      <c r="AG1550">
        <v>0</v>
      </c>
      <c r="AH1550">
        <v>2</v>
      </c>
      <c r="AI1550">
        <v>448999948</v>
      </c>
      <c r="AJ1550">
        <v>1496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</row>
    <row r="1551" spans="1:44" x14ac:dyDescent="0.2">
      <c r="A1551">
        <f>ROW(Source!A832)</f>
        <v>832</v>
      </c>
      <c r="B1551">
        <v>448999960</v>
      </c>
      <c r="C1551">
        <v>448999937</v>
      </c>
      <c r="D1551">
        <v>277566433</v>
      </c>
      <c r="E1551">
        <v>109</v>
      </c>
      <c r="F1551">
        <v>1</v>
      </c>
      <c r="G1551">
        <v>1</v>
      </c>
      <c r="H1551">
        <v>3</v>
      </c>
      <c r="I1551" t="s">
        <v>633</v>
      </c>
      <c r="J1551" t="s">
        <v>3</v>
      </c>
      <c r="K1551" t="s">
        <v>634</v>
      </c>
      <c r="L1551">
        <v>3277935</v>
      </c>
      <c r="N1551">
        <v>1013</v>
      </c>
      <c r="O1551" t="s">
        <v>635</v>
      </c>
      <c r="P1551" t="s">
        <v>635</v>
      </c>
      <c r="Q1551">
        <v>1</v>
      </c>
      <c r="X1551">
        <v>2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 t="s">
        <v>135</v>
      </c>
      <c r="AG1551">
        <v>0</v>
      </c>
      <c r="AH1551">
        <v>3</v>
      </c>
      <c r="AI1551">
        <v>-1</v>
      </c>
      <c r="AJ1551" t="s">
        <v>3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</row>
    <row r="1552" spans="1:44" x14ac:dyDescent="0.2">
      <c r="A1552">
        <f>ROW(Source!A833)</f>
        <v>833</v>
      </c>
      <c r="B1552">
        <v>448999973</v>
      </c>
      <c r="C1552">
        <v>448999961</v>
      </c>
      <c r="D1552">
        <v>277560309</v>
      </c>
      <c r="E1552">
        <v>109</v>
      </c>
      <c r="F1552">
        <v>1</v>
      </c>
      <c r="G1552">
        <v>1</v>
      </c>
      <c r="H1552">
        <v>1</v>
      </c>
      <c r="I1552" t="s">
        <v>1251</v>
      </c>
      <c r="J1552" t="s">
        <v>3</v>
      </c>
      <c r="K1552" t="s">
        <v>1252</v>
      </c>
      <c r="L1552">
        <v>1191</v>
      </c>
      <c r="N1552">
        <v>1013</v>
      </c>
      <c r="O1552" t="s">
        <v>1203</v>
      </c>
      <c r="P1552" t="s">
        <v>1203</v>
      </c>
      <c r="Q1552">
        <v>1</v>
      </c>
      <c r="X1552">
        <v>1.78</v>
      </c>
      <c r="Y1552">
        <v>0</v>
      </c>
      <c r="Z1552">
        <v>0</v>
      </c>
      <c r="AA1552">
        <v>0</v>
      </c>
      <c r="AB1552">
        <v>505.15</v>
      </c>
      <c r="AC1552">
        <v>0</v>
      </c>
      <c r="AD1552">
        <v>1</v>
      </c>
      <c r="AE1552">
        <v>1</v>
      </c>
      <c r="AF1552" t="s">
        <v>3</v>
      </c>
      <c r="AG1552">
        <v>1.78</v>
      </c>
      <c r="AH1552">
        <v>2</v>
      </c>
      <c r="AI1552">
        <v>448999962</v>
      </c>
      <c r="AJ1552">
        <v>1497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</row>
    <row r="1553" spans="1:44" x14ac:dyDescent="0.2">
      <c r="A1553">
        <f>ROW(Source!A833)</f>
        <v>833</v>
      </c>
      <c r="B1553">
        <v>448999974</v>
      </c>
      <c r="C1553">
        <v>448999961</v>
      </c>
      <c r="D1553">
        <v>277560491</v>
      </c>
      <c r="E1553">
        <v>109</v>
      </c>
      <c r="F1553">
        <v>1</v>
      </c>
      <c r="G1553">
        <v>1</v>
      </c>
      <c r="H1553">
        <v>1</v>
      </c>
      <c r="I1553" t="s">
        <v>1204</v>
      </c>
      <c r="J1553" t="s">
        <v>3</v>
      </c>
      <c r="K1553" t="s">
        <v>1205</v>
      </c>
      <c r="L1553">
        <v>1191</v>
      </c>
      <c r="N1553">
        <v>1013</v>
      </c>
      <c r="O1553" t="s">
        <v>1203</v>
      </c>
      <c r="P1553" t="s">
        <v>1203</v>
      </c>
      <c r="Q1553">
        <v>1</v>
      </c>
      <c r="X1553">
        <v>0.02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1</v>
      </c>
      <c r="AE1553">
        <v>2</v>
      </c>
      <c r="AF1553" t="s">
        <v>3</v>
      </c>
      <c r="AG1553">
        <v>0.02</v>
      </c>
      <c r="AH1553">
        <v>2</v>
      </c>
      <c r="AI1553">
        <v>448999963</v>
      </c>
      <c r="AJ1553">
        <v>1498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</row>
    <row r="1554" spans="1:44" x14ac:dyDescent="0.2">
      <c r="A1554">
        <f>ROW(Source!A833)</f>
        <v>833</v>
      </c>
      <c r="B1554">
        <v>448999975</v>
      </c>
      <c r="C1554">
        <v>448999961</v>
      </c>
      <c r="D1554">
        <v>277944622</v>
      </c>
      <c r="E1554">
        <v>1</v>
      </c>
      <c r="F1554">
        <v>1</v>
      </c>
      <c r="G1554">
        <v>1</v>
      </c>
      <c r="H1554">
        <v>2</v>
      </c>
      <c r="I1554" t="s">
        <v>1220</v>
      </c>
      <c r="J1554" t="s">
        <v>1221</v>
      </c>
      <c r="K1554" t="s">
        <v>1222</v>
      </c>
      <c r="L1554">
        <v>1368</v>
      </c>
      <c r="N1554">
        <v>1011</v>
      </c>
      <c r="O1554" t="s">
        <v>1100</v>
      </c>
      <c r="P1554" t="s">
        <v>1100</v>
      </c>
      <c r="Q1554">
        <v>1</v>
      </c>
      <c r="X1554">
        <v>8.9999999999999993E-3</v>
      </c>
      <c r="Y1554">
        <v>0</v>
      </c>
      <c r="Z1554">
        <v>1551.19</v>
      </c>
      <c r="AA1554">
        <v>658.89</v>
      </c>
      <c r="AB1554">
        <v>0</v>
      </c>
      <c r="AC1554">
        <v>0</v>
      </c>
      <c r="AD1554">
        <v>1</v>
      </c>
      <c r="AE1554">
        <v>0</v>
      </c>
      <c r="AF1554" t="s">
        <v>3</v>
      </c>
      <c r="AG1554">
        <v>8.9999999999999993E-3</v>
      </c>
      <c r="AH1554">
        <v>2</v>
      </c>
      <c r="AI1554">
        <v>448999964</v>
      </c>
      <c r="AJ1554">
        <v>1499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</row>
    <row r="1555" spans="1:44" x14ac:dyDescent="0.2">
      <c r="A1555">
        <f>ROW(Source!A833)</f>
        <v>833</v>
      </c>
      <c r="B1555">
        <v>448999976</v>
      </c>
      <c r="C1555">
        <v>448999961</v>
      </c>
      <c r="D1555">
        <v>277945805</v>
      </c>
      <c r="E1555">
        <v>1</v>
      </c>
      <c r="F1555">
        <v>1</v>
      </c>
      <c r="G1555">
        <v>1</v>
      </c>
      <c r="H1555">
        <v>2</v>
      </c>
      <c r="I1555" t="s">
        <v>1206</v>
      </c>
      <c r="J1555" t="s">
        <v>1207</v>
      </c>
      <c r="K1555" t="s">
        <v>1208</v>
      </c>
      <c r="L1555">
        <v>1368</v>
      </c>
      <c r="N1555">
        <v>1011</v>
      </c>
      <c r="O1555" t="s">
        <v>1100</v>
      </c>
      <c r="P1555" t="s">
        <v>1100</v>
      </c>
      <c r="Q1555">
        <v>1</v>
      </c>
      <c r="X1555">
        <v>8.9999999999999993E-3</v>
      </c>
      <c r="Y1555">
        <v>0</v>
      </c>
      <c r="Z1555">
        <v>477.92</v>
      </c>
      <c r="AA1555">
        <v>490.51</v>
      </c>
      <c r="AB1555">
        <v>0</v>
      </c>
      <c r="AC1555">
        <v>0</v>
      </c>
      <c r="AD1555">
        <v>1</v>
      </c>
      <c r="AE1555">
        <v>0</v>
      </c>
      <c r="AF1555" t="s">
        <v>3</v>
      </c>
      <c r="AG1555">
        <v>8.9999999999999993E-3</v>
      </c>
      <c r="AH1555">
        <v>2</v>
      </c>
      <c r="AI1555">
        <v>448999965</v>
      </c>
      <c r="AJ1555">
        <v>1500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</row>
    <row r="1556" spans="1:44" x14ac:dyDescent="0.2">
      <c r="A1556">
        <f>ROW(Source!A833)</f>
        <v>833</v>
      </c>
      <c r="B1556">
        <v>448999977</v>
      </c>
      <c r="C1556">
        <v>448999961</v>
      </c>
      <c r="D1556">
        <v>277865475</v>
      </c>
      <c r="E1556">
        <v>1</v>
      </c>
      <c r="F1556">
        <v>1</v>
      </c>
      <c r="G1556">
        <v>1</v>
      </c>
      <c r="H1556">
        <v>3</v>
      </c>
      <c r="I1556" t="s">
        <v>1210</v>
      </c>
      <c r="J1556" t="s">
        <v>1211</v>
      </c>
      <c r="K1556" t="s">
        <v>1212</v>
      </c>
      <c r="L1556">
        <v>1383</v>
      </c>
      <c r="N1556">
        <v>1013</v>
      </c>
      <c r="O1556" t="s">
        <v>1213</v>
      </c>
      <c r="P1556" t="s">
        <v>1213</v>
      </c>
      <c r="Q1556">
        <v>1</v>
      </c>
      <c r="X1556">
        <v>2.8799999999999999E-2</v>
      </c>
      <c r="Y1556">
        <v>5.89</v>
      </c>
      <c r="Z1556">
        <v>0</v>
      </c>
      <c r="AA1556">
        <v>0</v>
      </c>
      <c r="AB1556">
        <v>0</v>
      </c>
      <c r="AC1556">
        <v>0</v>
      </c>
      <c r="AD1556">
        <v>1</v>
      </c>
      <c r="AE1556">
        <v>0</v>
      </c>
      <c r="AF1556" t="s">
        <v>135</v>
      </c>
      <c r="AG1556">
        <v>0</v>
      </c>
      <c r="AH1556">
        <v>2</v>
      </c>
      <c r="AI1556">
        <v>448999966</v>
      </c>
      <c r="AJ1556">
        <v>1501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</row>
    <row r="1557" spans="1:44" x14ac:dyDescent="0.2">
      <c r="A1557">
        <f>ROW(Source!A833)</f>
        <v>833</v>
      </c>
      <c r="B1557">
        <v>448999978</v>
      </c>
      <c r="C1557">
        <v>448999961</v>
      </c>
      <c r="D1557">
        <v>277865757</v>
      </c>
      <c r="E1557">
        <v>1</v>
      </c>
      <c r="F1557">
        <v>1</v>
      </c>
      <c r="G1557">
        <v>1</v>
      </c>
      <c r="H1557">
        <v>3</v>
      </c>
      <c r="I1557" t="s">
        <v>1831</v>
      </c>
      <c r="J1557" t="s">
        <v>1832</v>
      </c>
      <c r="K1557" t="s">
        <v>1833</v>
      </c>
      <c r="L1557">
        <v>1301</v>
      </c>
      <c r="N1557">
        <v>1003</v>
      </c>
      <c r="O1557" t="s">
        <v>211</v>
      </c>
      <c r="P1557" t="s">
        <v>211</v>
      </c>
      <c r="Q1557">
        <v>1</v>
      </c>
      <c r="X1557">
        <v>1.33</v>
      </c>
      <c r="Y1557">
        <v>5.87</v>
      </c>
      <c r="Z1557">
        <v>0</v>
      </c>
      <c r="AA1557">
        <v>0</v>
      </c>
      <c r="AB1557">
        <v>0</v>
      </c>
      <c r="AC1557">
        <v>0</v>
      </c>
      <c r="AD1557">
        <v>1</v>
      </c>
      <c r="AE1557">
        <v>0</v>
      </c>
      <c r="AF1557" t="s">
        <v>135</v>
      </c>
      <c r="AG1557">
        <v>0</v>
      </c>
      <c r="AH1557">
        <v>2</v>
      </c>
      <c r="AI1557">
        <v>448999967</v>
      </c>
      <c r="AJ1557">
        <v>1502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</row>
    <row r="1558" spans="1:44" x14ac:dyDescent="0.2">
      <c r="A1558">
        <f>ROW(Source!A833)</f>
        <v>833</v>
      </c>
      <c r="B1558">
        <v>448999979</v>
      </c>
      <c r="C1558">
        <v>448999961</v>
      </c>
      <c r="D1558">
        <v>277867852</v>
      </c>
      <c r="E1558">
        <v>1</v>
      </c>
      <c r="F1558">
        <v>1</v>
      </c>
      <c r="G1558">
        <v>1</v>
      </c>
      <c r="H1558">
        <v>3</v>
      </c>
      <c r="I1558" t="s">
        <v>1834</v>
      </c>
      <c r="J1558" t="s">
        <v>1835</v>
      </c>
      <c r="K1558" t="s">
        <v>1836</v>
      </c>
      <c r="L1558">
        <v>1425</v>
      </c>
      <c r="N1558">
        <v>1013</v>
      </c>
      <c r="O1558" t="s">
        <v>62</v>
      </c>
      <c r="P1558" t="s">
        <v>62</v>
      </c>
      <c r="Q1558">
        <v>1</v>
      </c>
      <c r="X1558">
        <v>0.04</v>
      </c>
      <c r="Y1558">
        <v>41.71</v>
      </c>
      <c r="Z1558">
        <v>0</v>
      </c>
      <c r="AA1558">
        <v>0</v>
      </c>
      <c r="AB1558">
        <v>0</v>
      </c>
      <c r="AC1558">
        <v>0</v>
      </c>
      <c r="AD1558">
        <v>1</v>
      </c>
      <c r="AE1558">
        <v>0</v>
      </c>
      <c r="AF1558" t="s">
        <v>135</v>
      </c>
      <c r="AG1558">
        <v>0</v>
      </c>
      <c r="AH1558">
        <v>2</v>
      </c>
      <c r="AI1558">
        <v>448999968</v>
      </c>
      <c r="AJ1558">
        <v>1503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</row>
    <row r="1559" spans="1:44" x14ac:dyDescent="0.2">
      <c r="A1559">
        <f>ROW(Source!A833)</f>
        <v>833</v>
      </c>
      <c r="B1559">
        <v>448999980</v>
      </c>
      <c r="C1559">
        <v>448999961</v>
      </c>
      <c r="D1559">
        <v>277896271</v>
      </c>
      <c r="E1559">
        <v>1</v>
      </c>
      <c r="F1559">
        <v>1</v>
      </c>
      <c r="G1559">
        <v>1</v>
      </c>
      <c r="H1559">
        <v>3</v>
      </c>
      <c r="I1559" t="s">
        <v>1755</v>
      </c>
      <c r="J1559" t="s">
        <v>1756</v>
      </c>
      <c r="K1559" t="s">
        <v>1757</v>
      </c>
      <c r="L1559">
        <v>1346</v>
      </c>
      <c r="N1559">
        <v>1009</v>
      </c>
      <c r="O1559" t="s">
        <v>441</v>
      </c>
      <c r="P1559" t="s">
        <v>441</v>
      </c>
      <c r="Q1559">
        <v>1</v>
      </c>
      <c r="X1559">
        <v>0.1</v>
      </c>
      <c r="Y1559">
        <v>79.88</v>
      </c>
      <c r="Z1559">
        <v>0</v>
      </c>
      <c r="AA1559">
        <v>0</v>
      </c>
      <c r="AB1559">
        <v>0</v>
      </c>
      <c r="AC1559">
        <v>0</v>
      </c>
      <c r="AD1559">
        <v>1</v>
      </c>
      <c r="AE1559">
        <v>0</v>
      </c>
      <c r="AF1559" t="s">
        <v>135</v>
      </c>
      <c r="AG1559">
        <v>0</v>
      </c>
      <c r="AH1559">
        <v>2</v>
      </c>
      <c r="AI1559">
        <v>448999969</v>
      </c>
      <c r="AJ1559">
        <v>1504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</row>
    <row r="1560" spans="1:44" x14ac:dyDescent="0.2">
      <c r="A1560">
        <f>ROW(Source!A833)</f>
        <v>833</v>
      </c>
      <c r="B1560">
        <v>448999981</v>
      </c>
      <c r="C1560">
        <v>448999961</v>
      </c>
      <c r="D1560">
        <v>277908024</v>
      </c>
      <c r="E1560">
        <v>1</v>
      </c>
      <c r="F1560">
        <v>1</v>
      </c>
      <c r="G1560">
        <v>1</v>
      </c>
      <c r="H1560">
        <v>3</v>
      </c>
      <c r="I1560" t="s">
        <v>1802</v>
      </c>
      <c r="J1560" t="s">
        <v>1803</v>
      </c>
      <c r="K1560" t="s">
        <v>1804</v>
      </c>
      <c r="L1560">
        <v>1455</v>
      </c>
      <c r="N1560">
        <v>1013</v>
      </c>
      <c r="O1560" t="s">
        <v>163</v>
      </c>
      <c r="P1560" t="s">
        <v>163</v>
      </c>
      <c r="Q1560">
        <v>1</v>
      </c>
      <c r="X1560">
        <v>0.1</v>
      </c>
      <c r="Y1560">
        <v>944.69</v>
      </c>
      <c r="Z1560">
        <v>0</v>
      </c>
      <c r="AA1560">
        <v>0</v>
      </c>
      <c r="AB1560">
        <v>0</v>
      </c>
      <c r="AC1560">
        <v>0</v>
      </c>
      <c r="AD1560">
        <v>1</v>
      </c>
      <c r="AE1560">
        <v>0</v>
      </c>
      <c r="AF1560" t="s">
        <v>135</v>
      </c>
      <c r="AG1560">
        <v>0</v>
      </c>
      <c r="AH1560">
        <v>2</v>
      </c>
      <c r="AI1560">
        <v>448999970</v>
      </c>
      <c r="AJ1560">
        <v>1505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</row>
    <row r="1561" spans="1:44" x14ac:dyDescent="0.2">
      <c r="A1561">
        <f>ROW(Source!A833)</f>
        <v>833</v>
      </c>
      <c r="B1561">
        <v>448999982</v>
      </c>
      <c r="C1561">
        <v>448999961</v>
      </c>
      <c r="D1561">
        <v>277913659</v>
      </c>
      <c r="E1561">
        <v>1</v>
      </c>
      <c r="F1561">
        <v>1</v>
      </c>
      <c r="G1561">
        <v>1</v>
      </c>
      <c r="H1561">
        <v>3</v>
      </c>
      <c r="I1561" t="s">
        <v>1848</v>
      </c>
      <c r="J1561" t="s">
        <v>1849</v>
      </c>
      <c r="K1561" t="s">
        <v>1850</v>
      </c>
      <c r="L1561">
        <v>1425</v>
      </c>
      <c r="N1561">
        <v>1013</v>
      </c>
      <c r="O1561" t="s">
        <v>62</v>
      </c>
      <c r="P1561" t="s">
        <v>62</v>
      </c>
      <c r="Q1561">
        <v>1</v>
      </c>
      <c r="X1561">
        <v>0.04</v>
      </c>
      <c r="Y1561">
        <v>1991.74</v>
      </c>
      <c r="Z1561">
        <v>0</v>
      </c>
      <c r="AA1561">
        <v>0</v>
      </c>
      <c r="AB1561">
        <v>0</v>
      </c>
      <c r="AC1561">
        <v>0</v>
      </c>
      <c r="AD1561">
        <v>1</v>
      </c>
      <c r="AE1561">
        <v>0</v>
      </c>
      <c r="AF1561" t="s">
        <v>135</v>
      </c>
      <c r="AG1561">
        <v>0</v>
      </c>
      <c r="AH1561">
        <v>2</v>
      </c>
      <c r="AI1561">
        <v>448999971</v>
      </c>
      <c r="AJ1561">
        <v>1506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</row>
    <row r="1562" spans="1:44" x14ac:dyDescent="0.2">
      <c r="A1562">
        <f>ROW(Source!A833)</f>
        <v>833</v>
      </c>
      <c r="B1562">
        <v>448999983</v>
      </c>
      <c r="C1562">
        <v>448999961</v>
      </c>
      <c r="D1562">
        <v>277933476</v>
      </c>
      <c r="E1562">
        <v>1</v>
      </c>
      <c r="F1562">
        <v>1</v>
      </c>
      <c r="G1562">
        <v>1</v>
      </c>
      <c r="H1562">
        <v>3</v>
      </c>
      <c r="I1562" t="s">
        <v>1790</v>
      </c>
      <c r="J1562" t="s">
        <v>1791</v>
      </c>
      <c r="K1562" t="s">
        <v>1792</v>
      </c>
      <c r="L1562">
        <v>1346</v>
      </c>
      <c r="N1562">
        <v>1009</v>
      </c>
      <c r="O1562" t="s">
        <v>441</v>
      </c>
      <c r="P1562" t="s">
        <v>441</v>
      </c>
      <c r="Q1562">
        <v>1</v>
      </c>
      <c r="X1562">
        <v>0.124</v>
      </c>
      <c r="Y1562">
        <v>196.41</v>
      </c>
      <c r="Z1562">
        <v>0</v>
      </c>
      <c r="AA1562">
        <v>0</v>
      </c>
      <c r="AB1562">
        <v>0</v>
      </c>
      <c r="AC1562">
        <v>0</v>
      </c>
      <c r="AD1562">
        <v>1</v>
      </c>
      <c r="AE1562">
        <v>0</v>
      </c>
      <c r="AF1562" t="s">
        <v>135</v>
      </c>
      <c r="AG1562">
        <v>0</v>
      </c>
      <c r="AH1562">
        <v>2</v>
      </c>
      <c r="AI1562">
        <v>448999972</v>
      </c>
      <c r="AJ1562">
        <v>1507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</row>
    <row r="1563" spans="1:44" x14ac:dyDescent="0.2">
      <c r="A1563">
        <f>ROW(Source!A833)</f>
        <v>833</v>
      </c>
      <c r="B1563">
        <v>448999984</v>
      </c>
      <c r="C1563">
        <v>448999961</v>
      </c>
      <c r="D1563">
        <v>277566433</v>
      </c>
      <c r="E1563">
        <v>109</v>
      </c>
      <c r="F1563">
        <v>1</v>
      </c>
      <c r="G1563">
        <v>1</v>
      </c>
      <c r="H1563">
        <v>3</v>
      </c>
      <c r="I1563" t="s">
        <v>633</v>
      </c>
      <c r="J1563" t="s">
        <v>3</v>
      </c>
      <c r="K1563" t="s">
        <v>634</v>
      </c>
      <c r="L1563">
        <v>3277935</v>
      </c>
      <c r="N1563">
        <v>1013</v>
      </c>
      <c r="O1563" t="s">
        <v>635</v>
      </c>
      <c r="P1563" t="s">
        <v>635</v>
      </c>
      <c r="Q1563">
        <v>1</v>
      </c>
      <c r="X1563">
        <v>2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 t="s">
        <v>135</v>
      </c>
      <c r="AG1563">
        <v>0</v>
      </c>
      <c r="AH1563">
        <v>3</v>
      </c>
      <c r="AI1563">
        <v>-1</v>
      </c>
      <c r="AJ1563" t="s">
        <v>3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</row>
    <row r="1564" spans="1:44" x14ac:dyDescent="0.2">
      <c r="A1564">
        <f>ROW(Source!A834)</f>
        <v>834</v>
      </c>
      <c r="B1564">
        <v>448999989</v>
      </c>
      <c r="C1564">
        <v>448999985</v>
      </c>
      <c r="D1564">
        <v>327091110</v>
      </c>
      <c r="E1564">
        <v>112</v>
      </c>
      <c r="F1564">
        <v>1</v>
      </c>
      <c r="G1564">
        <v>1</v>
      </c>
      <c r="H1564">
        <v>1</v>
      </c>
      <c r="I1564" t="s">
        <v>1387</v>
      </c>
      <c r="J1564" t="s">
        <v>3</v>
      </c>
      <c r="K1564" t="s">
        <v>1851</v>
      </c>
      <c r="L1564">
        <v>1191</v>
      </c>
      <c r="N1564">
        <v>1013</v>
      </c>
      <c r="O1564" t="s">
        <v>1203</v>
      </c>
      <c r="P1564" t="s">
        <v>1203</v>
      </c>
      <c r="Q1564">
        <v>1</v>
      </c>
      <c r="X1564">
        <v>6.32</v>
      </c>
      <c r="Y1564">
        <v>0</v>
      </c>
      <c r="Z1564">
        <v>0</v>
      </c>
      <c r="AA1564">
        <v>0</v>
      </c>
      <c r="AB1564">
        <v>398.99</v>
      </c>
      <c r="AC1564">
        <v>0</v>
      </c>
      <c r="AD1564">
        <v>1</v>
      </c>
      <c r="AE1564">
        <v>1</v>
      </c>
      <c r="AF1564" t="s">
        <v>3</v>
      </c>
      <c r="AG1564">
        <v>6.32</v>
      </c>
      <c r="AH1564">
        <v>2</v>
      </c>
      <c r="AI1564">
        <v>448999986</v>
      </c>
      <c r="AJ1564">
        <v>1508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</row>
    <row r="1565" spans="1:44" x14ac:dyDescent="0.2">
      <c r="A1565">
        <f>ROW(Source!A834)</f>
        <v>834</v>
      </c>
      <c r="B1565">
        <v>448999990</v>
      </c>
      <c r="C1565">
        <v>448999985</v>
      </c>
      <c r="D1565">
        <v>327091406</v>
      </c>
      <c r="E1565">
        <v>112</v>
      </c>
      <c r="F1565">
        <v>1</v>
      </c>
      <c r="G1565">
        <v>1</v>
      </c>
      <c r="H1565">
        <v>1</v>
      </c>
      <c r="I1565" t="s">
        <v>1204</v>
      </c>
      <c r="J1565" t="s">
        <v>3</v>
      </c>
      <c r="K1565" t="s">
        <v>1205</v>
      </c>
      <c r="L1565">
        <v>1191</v>
      </c>
      <c r="N1565">
        <v>1013</v>
      </c>
      <c r="O1565" t="s">
        <v>1203</v>
      </c>
      <c r="P1565" t="s">
        <v>1203</v>
      </c>
      <c r="Q1565">
        <v>1</v>
      </c>
      <c r="X1565">
        <v>0.03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1</v>
      </c>
      <c r="AE1565">
        <v>2</v>
      </c>
      <c r="AF1565" t="s">
        <v>3</v>
      </c>
      <c r="AG1565">
        <v>0.03</v>
      </c>
      <c r="AH1565">
        <v>2</v>
      </c>
      <c r="AI1565">
        <v>448999987</v>
      </c>
      <c r="AJ1565">
        <v>1509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</row>
    <row r="1566" spans="1:44" x14ac:dyDescent="0.2">
      <c r="A1566">
        <f>ROW(Source!A834)</f>
        <v>834</v>
      </c>
      <c r="B1566">
        <v>448999991</v>
      </c>
      <c r="C1566">
        <v>448999985</v>
      </c>
      <c r="D1566">
        <v>327211681</v>
      </c>
      <c r="E1566">
        <v>1</v>
      </c>
      <c r="F1566">
        <v>1</v>
      </c>
      <c r="G1566">
        <v>1</v>
      </c>
      <c r="H1566">
        <v>2</v>
      </c>
      <c r="I1566" t="s">
        <v>1421</v>
      </c>
      <c r="J1566" t="s">
        <v>1422</v>
      </c>
      <c r="K1566" t="s">
        <v>1423</v>
      </c>
      <c r="L1566">
        <v>1368</v>
      </c>
      <c r="N1566">
        <v>1011</v>
      </c>
      <c r="O1566" t="s">
        <v>1100</v>
      </c>
      <c r="P1566" t="s">
        <v>1100</v>
      </c>
      <c r="Q1566">
        <v>1</v>
      </c>
      <c r="X1566">
        <v>0.03</v>
      </c>
      <c r="Y1566">
        <v>0</v>
      </c>
      <c r="Z1566">
        <v>37.32</v>
      </c>
      <c r="AA1566">
        <v>435.6</v>
      </c>
      <c r="AB1566">
        <v>0</v>
      </c>
      <c r="AC1566">
        <v>0</v>
      </c>
      <c r="AD1566">
        <v>1</v>
      </c>
      <c r="AE1566">
        <v>0</v>
      </c>
      <c r="AF1566" t="s">
        <v>3</v>
      </c>
      <c r="AG1566">
        <v>0.03</v>
      </c>
      <c r="AH1566">
        <v>2</v>
      </c>
      <c r="AI1566">
        <v>448999988</v>
      </c>
      <c r="AJ1566">
        <v>1510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</row>
    <row r="1567" spans="1:44" x14ac:dyDescent="0.2">
      <c r="A1567">
        <f>ROW(Source!A835)</f>
        <v>835</v>
      </c>
      <c r="B1567">
        <v>449000000</v>
      </c>
      <c r="C1567">
        <v>448999992</v>
      </c>
      <c r="D1567">
        <v>277560309</v>
      </c>
      <c r="E1567">
        <v>109</v>
      </c>
      <c r="F1567">
        <v>1</v>
      </c>
      <c r="G1567">
        <v>1</v>
      </c>
      <c r="H1567">
        <v>1</v>
      </c>
      <c r="I1567" t="s">
        <v>1251</v>
      </c>
      <c r="J1567" t="s">
        <v>3</v>
      </c>
      <c r="K1567" t="s">
        <v>1252</v>
      </c>
      <c r="L1567">
        <v>1191</v>
      </c>
      <c r="N1567">
        <v>1013</v>
      </c>
      <c r="O1567" t="s">
        <v>1203</v>
      </c>
      <c r="P1567" t="s">
        <v>1203</v>
      </c>
      <c r="Q1567">
        <v>1</v>
      </c>
      <c r="X1567">
        <v>70.400000000000006</v>
      </c>
      <c r="Y1567">
        <v>0</v>
      </c>
      <c r="Z1567">
        <v>0</v>
      </c>
      <c r="AA1567">
        <v>0</v>
      </c>
      <c r="AB1567">
        <v>505.15</v>
      </c>
      <c r="AC1567">
        <v>0</v>
      </c>
      <c r="AD1567">
        <v>1</v>
      </c>
      <c r="AE1567">
        <v>1</v>
      </c>
      <c r="AF1567" t="s">
        <v>321</v>
      </c>
      <c r="AG1567">
        <v>21.12</v>
      </c>
      <c r="AH1567">
        <v>2</v>
      </c>
      <c r="AI1567">
        <v>448999993</v>
      </c>
      <c r="AJ1567">
        <v>1511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</row>
    <row r="1568" spans="1:44" x14ac:dyDescent="0.2">
      <c r="A1568">
        <f>ROW(Source!A835)</f>
        <v>835</v>
      </c>
      <c r="B1568">
        <v>449000001</v>
      </c>
      <c r="C1568">
        <v>448999992</v>
      </c>
      <c r="D1568">
        <v>277560491</v>
      </c>
      <c r="E1568">
        <v>109</v>
      </c>
      <c r="F1568">
        <v>1</v>
      </c>
      <c r="G1568">
        <v>1</v>
      </c>
      <c r="H1568">
        <v>1</v>
      </c>
      <c r="I1568" t="s">
        <v>1204</v>
      </c>
      <c r="J1568" t="s">
        <v>3</v>
      </c>
      <c r="K1568" t="s">
        <v>1205</v>
      </c>
      <c r="L1568">
        <v>1191</v>
      </c>
      <c r="N1568">
        <v>1013</v>
      </c>
      <c r="O1568" t="s">
        <v>1203</v>
      </c>
      <c r="P1568" t="s">
        <v>1203</v>
      </c>
      <c r="Q1568">
        <v>1</v>
      </c>
      <c r="X1568">
        <v>0.4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1</v>
      </c>
      <c r="AE1568">
        <v>2</v>
      </c>
      <c r="AF1568" t="s">
        <v>321</v>
      </c>
      <c r="AG1568">
        <v>0.12</v>
      </c>
      <c r="AH1568">
        <v>2</v>
      </c>
      <c r="AI1568">
        <v>448999994</v>
      </c>
      <c r="AJ1568">
        <v>1512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</row>
    <row r="1569" spans="1:44" x14ac:dyDescent="0.2">
      <c r="A1569">
        <f>ROW(Source!A835)</f>
        <v>835</v>
      </c>
      <c r="B1569">
        <v>449000002</v>
      </c>
      <c r="C1569">
        <v>448999992</v>
      </c>
      <c r="D1569">
        <v>277944622</v>
      </c>
      <c r="E1569">
        <v>1</v>
      </c>
      <c r="F1569">
        <v>1</v>
      </c>
      <c r="G1569">
        <v>1</v>
      </c>
      <c r="H1569">
        <v>2</v>
      </c>
      <c r="I1569" t="s">
        <v>1220</v>
      </c>
      <c r="J1569" t="s">
        <v>1221</v>
      </c>
      <c r="K1569" t="s">
        <v>1222</v>
      </c>
      <c r="L1569">
        <v>1368</v>
      </c>
      <c r="N1569">
        <v>1011</v>
      </c>
      <c r="O1569" t="s">
        <v>1100</v>
      </c>
      <c r="P1569" t="s">
        <v>1100</v>
      </c>
      <c r="Q1569">
        <v>1</v>
      </c>
      <c r="X1569">
        <v>0.2</v>
      </c>
      <c r="Y1569">
        <v>0</v>
      </c>
      <c r="Z1569">
        <v>1551.19</v>
      </c>
      <c r="AA1569">
        <v>658.89</v>
      </c>
      <c r="AB1569">
        <v>0</v>
      </c>
      <c r="AC1569">
        <v>0</v>
      </c>
      <c r="AD1569">
        <v>1</v>
      </c>
      <c r="AE1569">
        <v>0</v>
      </c>
      <c r="AF1569" t="s">
        <v>321</v>
      </c>
      <c r="AG1569">
        <v>0.06</v>
      </c>
      <c r="AH1569">
        <v>2</v>
      </c>
      <c r="AI1569">
        <v>448999995</v>
      </c>
      <c r="AJ1569">
        <v>1513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</row>
    <row r="1570" spans="1:44" x14ac:dyDescent="0.2">
      <c r="A1570">
        <f>ROW(Source!A835)</f>
        <v>835</v>
      </c>
      <c r="B1570">
        <v>449000003</v>
      </c>
      <c r="C1570">
        <v>448999992</v>
      </c>
      <c r="D1570">
        <v>277945805</v>
      </c>
      <c r="E1570">
        <v>1</v>
      </c>
      <c r="F1570">
        <v>1</v>
      </c>
      <c r="G1570">
        <v>1</v>
      </c>
      <c r="H1570">
        <v>2</v>
      </c>
      <c r="I1570" t="s">
        <v>1206</v>
      </c>
      <c r="J1570" t="s">
        <v>1207</v>
      </c>
      <c r="K1570" t="s">
        <v>1208</v>
      </c>
      <c r="L1570">
        <v>1368</v>
      </c>
      <c r="N1570">
        <v>1011</v>
      </c>
      <c r="O1570" t="s">
        <v>1100</v>
      </c>
      <c r="P1570" t="s">
        <v>1100</v>
      </c>
      <c r="Q1570">
        <v>1</v>
      </c>
      <c r="X1570">
        <v>0.2</v>
      </c>
      <c r="Y1570">
        <v>0</v>
      </c>
      <c r="Z1570">
        <v>477.92</v>
      </c>
      <c r="AA1570">
        <v>490.51</v>
      </c>
      <c r="AB1570">
        <v>0</v>
      </c>
      <c r="AC1570">
        <v>0</v>
      </c>
      <c r="AD1570">
        <v>1</v>
      </c>
      <c r="AE1570">
        <v>0</v>
      </c>
      <c r="AF1570" t="s">
        <v>321</v>
      </c>
      <c r="AG1570">
        <v>0.06</v>
      </c>
      <c r="AH1570">
        <v>2</v>
      </c>
      <c r="AI1570">
        <v>448999996</v>
      </c>
      <c r="AJ1570">
        <v>1514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</row>
    <row r="1571" spans="1:44" x14ac:dyDescent="0.2">
      <c r="A1571">
        <f>ROW(Source!A835)</f>
        <v>835</v>
      </c>
      <c r="B1571">
        <v>449000004</v>
      </c>
      <c r="C1571">
        <v>448999992</v>
      </c>
      <c r="D1571">
        <v>277870628</v>
      </c>
      <c r="E1571">
        <v>1</v>
      </c>
      <c r="F1571">
        <v>1</v>
      </c>
      <c r="G1571">
        <v>1</v>
      </c>
      <c r="H1571">
        <v>3</v>
      </c>
      <c r="I1571" t="s">
        <v>1646</v>
      </c>
      <c r="J1571" t="s">
        <v>1647</v>
      </c>
      <c r="K1571" t="s">
        <v>1648</v>
      </c>
      <c r="L1571">
        <v>1348</v>
      </c>
      <c r="N1571">
        <v>1009</v>
      </c>
      <c r="O1571" t="s">
        <v>83</v>
      </c>
      <c r="P1571" t="s">
        <v>83</v>
      </c>
      <c r="Q1571">
        <v>1000</v>
      </c>
      <c r="X1571">
        <v>3.15E-3</v>
      </c>
      <c r="Y1571">
        <v>4338.2700000000004</v>
      </c>
      <c r="Z1571">
        <v>0</v>
      </c>
      <c r="AA1571">
        <v>0</v>
      </c>
      <c r="AB1571">
        <v>0</v>
      </c>
      <c r="AC1571">
        <v>0</v>
      </c>
      <c r="AD1571">
        <v>1</v>
      </c>
      <c r="AE1571">
        <v>0</v>
      </c>
      <c r="AF1571" t="s">
        <v>135</v>
      </c>
      <c r="AG1571">
        <v>0</v>
      </c>
      <c r="AH1571">
        <v>2</v>
      </c>
      <c r="AI1571">
        <v>448999997</v>
      </c>
      <c r="AJ1571">
        <v>1515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</row>
    <row r="1572" spans="1:44" x14ac:dyDescent="0.2">
      <c r="A1572">
        <f>ROW(Source!A835)</f>
        <v>835</v>
      </c>
      <c r="B1572">
        <v>449000005</v>
      </c>
      <c r="C1572">
        <v>448999992</v>
      </c>
      <c r="D1572">
        <v>277933476</v>
      </c>
      <c r="E1572">
        <v>1</v>
      </c>
      <c r="F1572">
        <v>1</v>
      </c>
      <c r="G1572">
        <v>1</v>
      </c>
      <c r="H1572">
        <v>3</v>
      </c>
      <c r="I1572" t="s">
        <v>1790</v>
      </c>
      <c r="J1572" t="s">
        <v>1791</v>
      </c>
      <c r="K1572" t="s">
        <v>1792</v>
      </c>
      <c r="L1572">
        <v>1346</v>
      </c>
      <c r="N1572">
        <v>1009</v>
      </c>
      <c r="O1572" t="s">
        <v>441</v>
      </c>
      <c r="P1572" t="s">
        <v>441</v>
      </c>
      <c r="Q1572">
        <v>1</v>
      </c>
      <c r="X1572">
        <v>2.8</v>
      </c>
      <c r="Y1572">
        <v>196.41</v>
      </c>
      <c r="Z1572">
        <v>0</v>
      </c>
      <c r="AA1572">
        <v>0</v>
      </c>
      <c r="AB1572">
        <v>0</v>
      </c>
      <c r="AC1572">
        <v>0</v>
      </c>
      <c r="AD1572">
        <v>1</v>
      </c>
      <c r="AE1572">
        <v>0</v>
      </c>
      <c r="AF1572" t="s">
        <v>135</v>
      </c>
      <c r="AG1572">
        <v>0</v>
      </c>
      <c r="AH1572">
        <v>2</v>
      </c>
      <c r="AI1572">
        <v>448999998</v>
      </c>
      <c r="AJ1572">
        <v>1516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</row>
    <row r="1573" spans="1:44" x14ac:dyDescent="0.2">
      <c r="A1573">
        <f>ROW(Source!A835)</f>
        <v>835</v>
      </c>
      <c r="B1573">
        <v>449000006</v>
      </c>
      <c r="C1573">
        <v>448999992</v>
      </c>
      <c r="D1573">
        <v>277566433</v>
      </c>
      <c r="E1573">
        <v>109</v>
      </c>
      <c r="F1573">
        <v>1</v>
      </c>
      <c r="G1573">
        <v>1</v>
      </c>
      <c r="H1573">
        <v>3</v>
      </c>
      <c r="I1573" t="s">
        <v>633</v>
      </c>
      <c r="J1573" t="s">
        <v>3</v>
      </c>
      <c r="K1573" t="s">
        <v>634</v>
      </c>
      <c r="L1573">
        <v>3277935</v>
      </c>
      <c r="N1573">
        <v>1013</v>
      </c>
      <c r="O1573" t="s">
        <v>635</v>
      </c>
      <c r="P1573" t="s">
        <v>635</v>
      </c>
      <c r="Q1573">
        <v>1</v>
      </c>
      <c r="X1573">
        <v>2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 t="s">
        <v>135</v>
      </c>
      <c r="AG1573">
        <v>0</v>
      </c>
      <c r="AH1573">
        <v>2</v>
      </c>
      <c r="AI1573">
        <v>448999999</v>
      </c>
      <c r="AJ1573">
        <v>1517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</row>
    <row r="1574" spans="1:44" x14ac:dyDescent="0.2">
      <c r="A1574">
        <f>ROW(Source!A837)</f>
        <v>837</v>
      </c>
      <c r="B1574">
        <v>449000015</v>
      </c>
      <c r="C1574">
        <v>449000008</v>
      </c>
      <c r="D1574">
        <v>327091202</v>
      </c>
      <c r="E1574">
        <v>112</v>
      </c>
      <c r="F1574">
        <v>1</v>
      </c>
      <c r="G1574">
        <v>1</v>
      </c>
      <c r="H1574">
        <v>1</v>
      </c>
      <c r="I1574" t="s">
        <v>1251</v>
      </c>
      <c r="J1574" t="s">
        <v>3</v>
      </c>
      <c r="K1574" t="s">
        <v>1672</v>
      </c>
      <c r="L1574">
        <v>1191</v>
      </c>
      <c r="N1574">
        <v>1013</v>
      </c>
      <c r="O1574" t="s">
        <v>1203</v>
      </c>
      <c r="P1574" t="s">
        <v>1203</v>
      </c>
      <c r="Q1574">
        <v>1</v>
      </c>
      <c r="X1574">
        <v>127.2</v>
      </c>
      <c r="Y1574">
        <v>0</v>
      </c>
      <c r="Z1574">
        <v>0</v>
      </c>
      <c r="AA1574">
        <v>0</v>
      </c>
      <c r="AB1574">
        <v>505.15</v>
      </c>
      <c r="AC1574">
        <v>0</v>
      </c>
      <c r="AD1574">
        <v>1</v>
      </c>
      <c r="AE1574">
        <v>1</v>
      </c>
      <c r="AF1574" t="s">
        <v>3</v>
      </c>
      <c r="AG1574">
        <v>127.2</v>
      </c>
      <c r="AH1574">
        <v>2</v>
      </c>
      <c r="AI1574">
        <v>449000009</v>
      </c>
      <c r="AJ1574">
        <v>1518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</row>
    <row r="1575" spans="1:44" x14ac:dyDescent="0.2">
      <c r="A1575">
        <f>ROW(Source!A837)</f>
        <v>837</v>
      </c>
      <c r="B1575">
        <v>449000016</v>
      </c>
      <c r="C1575">
        <v>449000008</v>
      </c>
      <c r="D1575">
        <v>327091406</v>
      </c>
      <c r="E1575">
        <v>112</v>
      </c>
      <c r="F1575">
        <v>1</v>
      </c>
      <c r="G1575">
        <v>1</v>
      </c>
      <c r="H1575">
        <v>1</v>
      </c>
      <c r="I1575" t="s">
        <v>1204</v>
      </c>
      <c r="J1575" t="s">
        <v>3</v>
      </c>
      <c r="K1575" t="s">
        <v>1205</v>
      </c>
      <c r="L1575">
        <v>1191</v>
      </c>
      <c r="N1575">
        <v>1013</v>
      </c>
      <c r="O1575" t="s">
        <v>1203</v>
      </c>
      <c r="P1575" t="s">
        <v>1203</v>
      </c>
      <c r="Q1575">
        <v>1</v>
      </c>
      <c r="X1575">
        <v>0.4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1</v>
      </c>
      <c r="AE1575">
        <v>2</v>
      </c>
      <c r="AF1575" t="s">
        <v>3</v>
      </c>
      <c r="AG1575">
        <v>0.4</v>
      </c>
      <c r="AH1575">
        <v>2</v>
      </c>
      <c r="AI1575">
        <v>449000010</v>
      </c>
      <c r="AJ1575">
        <v>1519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</row>
    <row r="1576" spans="1:44" x14ac:dyDescent="0.2">
      <c r="A1576">
        <f>ROW(Source!A837)</f>
        <v>837</v>
      </c>
      <c r="B1576">
        <v>449000017</v>
      </c>
      <c r="C1576">
        <v>449000008</v>
      </c>
      <c r="D1576">
        <v>327211495</v>
      </c>
      <c r="E1576">
        <v>1</v>
      </c>
      <c r="F1576">
        <v>1</v>
      </c>
      <c r="G1576">
        <v>1</v>
      </c>
      <c r="H1576">
        <v>2</v>
      </c>
      <c r="I1576" t="s">
        <v>1220</v>
      </c>
      <c r="J1576" t="s">
        <v>1221</v>
      </c>
      <c r="K1576" t="s">
        <v>1222</v>
      </c>
      <c r="L1576">
        <v>1368</v>
      </c>
      <c r="N1576">
        <v>1011</v>
      </c>
      <c r="O1576" t="s">
        <v>1100</v>
      </c>
      <c r="P1576" t="s">
        <v>1100</v>
      </c>
      <c r="Q1576">
        <v>1</v>
      </c>
      <c r="X1576">
        <v>0.2</v>
      </c>
      <c r="Y1576">
        <v>0</v>
      </c>
      <c r="Z1576">
        <v>1551.19</v>
      </c>
      <c r="AA1576">
        <v>658.89</v>
      </c>
      <c r="AB1576">
        <v>0</v>
      </c>
      <c r="AC1576">
        <v>0</v>
      </c>
      <c r="AD1576">
        <v>1</v>
      </c>
      <c r="AE1576">
        <v>0</v>
      </c>
      <c r="AF1576" t="s">
        <v>3</v>
      </c>
      <c r="AG1576">
        <v>0.2</v>
      </c>
      <c r="AH1576">
        <v>2</v>
      </c>
      <c r="AI1576">
        <v>449000011</v>
      </c>
      <c r="AJ1576">
        <v>1520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</row>
    <row r="1577" spans="1:44" x14ac:dyDescent="0.2">
      <c r="A1577">
        <f>ROW(Source!A837)</f>
        <v>837</v>
      </c>
      <c r="B1577">
        <v>449000018</v>
      </c>
      <c r="C1577">
        <v>449000008</v>
      </c>
      <c r="D1577">
        <v>327212380</v>
      </c>
      <c r="E1577">
        <v>1</v>
      </c>
      <c r="F1577">
        <v>1</v>
      </c>
      <c r="G1577">
        <v>1</v>
      </c>
      <c r="H1577">
        <v>2</v>
      </c>
      <c r="I1577" t="s">
        <v>1206</v>
      </c>
      <c r="J1577" t="s">
        <v>1207</v>
      </c>
      <c r="K1577" t="s">
        <v>1208</v>
      </c>
      <c r="L1577">
        <v>1368</v>
      </c>
      <c r="N1577">
        <v>1011</v>
      </c>
      <c r="O1577" t="s">
        <v>1100</v>
      </c>
      <c r="P1577" t="s">
        <v>1100</v>
      </c>
      <c r="Q1577">
        <v>1</v>
      </c>
      <c r="X1577">
        <v>0.2</v>
      </c>
      <c r="Y1577">
        <v>0</v>
      </c>
      <c r="Z1577">
        <v>477.92</v>
      </c>
      <c r="AA1577">
        <v>490.51</v>
      </c>
      <c r="AB1577">
        <v>0</v>
      </c>
      <c r="AC1577">
        <v>0</v>
      </c>
      <c r="AD1577">
        <v>1</v>
      </c>
      <c r="AE1577">
        <v>0</v>
      </c>
      <c r="AF1577" t="s">
        <v>3</v>
      </c>
      <c r="AG1577">
        <v>0.2</v>
      </c>
      <c r="AH1577">
        <v>2</v>
      </c>
      <c r="AI1577">
        <v>449000012</v>
      </c>
      <c r="AJ1577">
        <v>1521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</row>
    <row r="1578" spans="1:44" x14ac:dyDescent="0.2">
      <c r="A1578">
        <f>ROW(Source!A837)</f>
        <v>837</v>
      </c>
      <c r="B1578">
        <v>449000019</v>
      </c>
      <c r="C1578">
        <v>449000008</v>
      </c>
      <c r="D1578">
        <v>327164851</v>
      </c>
      <c r="E1578">
        <v>1</v>
      </c>
      <c r="F1578">
        <v>1</v>
      </c>
      <c r="G1578">
        <v>1</v>
      </c>
      <c r="H1578">
        <v>3</v>
      </c>
      <c r="I1578" t="s">
        <v>1241</v>
      </c>
      <c r="J1578" t="s">
        <v>1242</v>
      </c>
      <c r="K1578" t="s">
        <v>1243</v>
      </c>
      <c r="L1578">
        <v>1346</v>
      </c>
      <c r="N1578">
        <v>1009</v>
      </c>
      <c r="O1578" t="s">
        <v>441</v>
      </c>
      <c r="P1578" t="s">
        <v>441</v>
      </c>
      <c r="Q1578">
        <v>1</v>
      </c>
      <c r="X1578">
        <v>1.87</v>
      </c>
      <c r="Y1578">
        <v>174.93</v>
      </c>
      <c r="Z1578">
        <v>0</v>
      </c>
      <c r="AA1578">
        <v>0</v>
      </c>
      <c r="AB1578">
        <v>0</v>
      </c>
      <c r="AC1578">
        <v>0</v>
      </c>
      <c r="AD1578">
        <v>1</v>
      </c>
      <c r="AE1578">
        <v>0</v>
      </c>
      <c r="AF1578" t="s">
        <v>135</v>
      </c>
      <c r="AG1578">
        <v>0</v>
      </c>
      <c r="AH1578">
        <v>2</v>
      </c>
      <c r="AI1578">
        <v>449000013</v>
      </c>
      <c r="AJ1578">
        <v>1522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</row>
    <row r="1579" spans="1:44" x14ac:dyDescent="0.2">
      <c r="A1579">
        <f>ROW(Source!A837)</f>
        <v>837</v>
      </c>
      <c r="B1579">
        <v>449000020</v>
      </c>
      <c r="C1579">
        <v>449000008</v>
      </c>
      <c r="D1579">
        <v>327171766</v>
      </c>
      <c r="E1579">
        <v>1</v>
      </c>
      <c r="F1579">
        <v>1</v>
      </c>
      <c r="G1579">
        <v>1</v>
      </c>
      <c r="H1579">
        <v>3</v>
      </c>
      <c r="I1579" t="s">
        <v>1752</v>
      </c>
      <c r="J1579" t="s">
        <v>1753</v>
      </c>
      <c r="K1579" t="s">
        <v>1754</v>
      </c>
      <c r="L1579">
        <v>1348</v>
      </c>
      <c r="N1579">
        <v>1009</v>
      </c>
      <c r="O1579" t="s">
        <v>83</v>
      </c>
      <c r="P1579" t="s">
        <v>83</v>
      </c>
      <c r="Q1579">
        <v>1000</v>
      </c>
      <c r="X1579">
        <v>6.6E-3</v>
      </c>
      <c r="Y1579">
        <v>70310.45</v>
      </c>
      <c r="Z1579">
        <v>0</v>
      </c>
      <c r="AA1579">
        <v>0</v>
      </c>
      <c r="AB1579">
        <v>0</v>
      </c>
      <c r="AC1579">
        <v>0</v>
      </c>
      <c r="AD1579">
        <v>1</v>
      </c>
      <c r="AE1579">
        <v>0</v>
      </c>
      <c r="AF1579" t="s">
        <v>135</v>
      </c>
      <c r="AG1579">
        <v>0</v>
      </c>
      <c r="AH1579">
        <v>2</v>
      </c>
      <c r="AI1579">
        <v>449000014</v>
      </c>
      <c r="AJ1579">
        <v>1523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</row>
    <row r="1580" spans="1:44" x14ac:dyDescent="0.2">
      <c r="A1580">
        <f>ROW(Source!A837)</f>
        <v>837</v>
      </c>
      <c r="B1580">
        <v>449000021</v>
      </c>
      <c r="C1580">
        <v>449000008</v>
      </c>
      <c r="D1580">
        <v>327097010</v>
      </c>
      <c r="E1580">
        <v>112</v>
      </c>
      <c r="F1580">
        <v>1</v>
      </c>
      <c r="G1580">
        <v>1</v>
      </c>
      <c r="H1580">
        <v>3</v>
      </c>
      <c r="I1580" t="s">
        <v>633</v>
      </c>
      <c r="J1580" t="s">
        <v>3</v>
      </c>
      <c r="K1580" t="s">
        <v>634</v>
      </c>
      <c r="L1580">
        <v>3277935</v>
      </c>
      <c r="N1580">
        <v>1013</v>
      </c>
      <c r="O1580" t="s">
        <v>635</v>
      </c>
      <c r="P1580" t="s">
        <v>635</v>
      </c>
      <c r="Q1580">
        <v>1</v>
      </c>
      <c r="X1580">
        <v>2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 t="s">
        <v>135</v>
      </c>
      <c r="AG1580">
        <v>0</v>
      </c>
      <c r="AH1580">
        <v>3</v>
      </c>
      <c r="AI1580">
        <v>-1</v>
      </c>
      <c r="AJ1580" t="s">
        <v>3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</row>
    <row r="1581" spans="1:44" x14ac:dyDescent="0.2">
      <c r="A1581">
        <f>ROW(Source!A838)</f>
        <v>838</v>
      </c>
      <c r="B1581">
        <v>449000030</v>
      </c>
      <c r="C1581">
        <v>449000022</v>
      </c>
      <c r="D1581">
        <v>277560309</v>
      </c>
      <c r="E1581">
        <v>109</v>
      </c>
      <c r="F1581">
        <v>1</v>
      </c>
      <c r="G1581">
        <v>1</v>
      </c>
      <c r="H1581">
        <v>1</v>
      </c>
      <c r="I1581" t="s">
        <v>1251</v>
      </c>
      <c r="J1581" t="s">
        <v>3</v>
      </c>
      <c r="K1581" t="s">
        <v>1252</v>
      </c>
      <c r="L1581">
        <v>1191</v>
      </c>
      <c r="N1581">
        <v>1013</v>
      </c>
      <c r="O1581" t="s">
        <v>1203</v>
      </c>
      <c r="P1581" t="s">
        <v>1203</v>
      </c>
      <c r="Q1581">
        <v>1</v>
      </c>
      <c r="X1581">
        <v>70.400000000000006</v>
      </c>
      <c r="Y1581">
        <v>0</v>
      </c>
      <c r="Z1581">
        <v>0</v>
      </c>
      <c r="AA1581">
        <v>0</v>
      </c>
      <c r="AB1581">
        <v>505.15</v>
      </c>
      <c r="AC1581">
        <v>0</v>
      </c>
      <c r="AD1581">
        <v>1</v>
      </c>
      <c r="AE1581">
        <v>1</v>
      </c>
      <c r="AF1581" t="s">
        <v>3</v>
      </c>
      <c r="AG1581">
        <v>70.400000000000006</v>
      </c>
      <c r="AH1581">
        <v>2</v>
      </c>
      <c r="AI1581">
        <v>449000023</v>
      </c>
      <c r="AJ1581">
        <v>1524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</row>
    <row r="1582" spans="1:44" x14ac:dyDescent="0.2">
      <c r="A1582">
        <f>ROW(Source!A838)</f>
        <v>838</v>
      </c>
      <c r="B1582">
        <v>449000031</v>
      </c>
      <c r="C1582">
        <v>449000022</v>
      </c>
      <c r="D1582">
        <v>277560491</v>
      </c>
      <c r="E1582">
        <v>109</v>
      </c>
      <c r="F1582">
        <v>1</v>
      </c>
      <c r="G1582">
        <v>1</v>
      </c>
      <c r="H1582">
        <v>1</v>
      </c>
      <c r="I1582" t="s">
        <v>1204</v>
      </c>
      <c r="J1582" t="s">
        <v>3</v>
      </c>
      <c r="K1582" t="s">
        <v>1205</v>
      </c>
      <c r="L1582">
        <v>1191</v>
      </c>
      <c r="N1582">
        <v>1013</v>
      </c>
      <c r="O1582" t="s">
        <v>1203</v>
      </c>
      <c r="P1582" t="s">
        <v>1203</v>
      </c>
      <c r="Q1582">
        <v>1</v>
      </c>
      <c r="X1582">
        <v>0.4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1</v>
      </c>
      <c r="AE1582">
        <v>2</v>
      </c>
      <c r="AF1582" t="s">
        <v>3</v>
      </c>
      <c r="AG1582">
        <v>0.4</v>
      </c>
      <c r="AH1582">
        <v>2</v>
      </c>
      <c r="AI1582">
        <v>449000024</v>
      </c>
      <c r="AJ1582">
        <v>1525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</row>
    <row r="1583" spans="1:44" x14ac:dyDescent="0.2">
      <c r="A1583">
        <f>ROW(Source!A838)</f>
        <v>838</v>
      </c>
      <c r="B1583">
        <v>449000032</v>
      </c>
      <c r="C1583">
        <v>449000022</v>
      </c>
      <c r="D1583">
        <v>277944622</v>
      </c>
      <c r="E1583">
        <v>1</v>
      </c>
      <c r="F1583">
        <v>1</v>
      </c>
      <c r="G1583">
        <v>1</v>
      </c>
      <c r="H1583">
        <v>2</v>
      </c>
      <c r="I1583" t="s">
        <v>1220</v>
      </c>
      <c r="J1583" t="s">
        <v>1221</v>
      </c>
      <c r="K1583" t="s">
        <v>1222</v>
      </c>
      <c r="L1583">
        <v>1368</v>
      </c>
      <c r="N1583">
        <v>1011</v>
      </c>
      <c r="O1583" t="s">
        <v>1100</v>
      </c>
      <c r="P1583" t="s">
        <v>1100</v>
      </c>
      <c r="Q1583">
        <v>1</v>
      </c>
      <c r="X1583">
        <v>0.2</v>
      </c>
      <c r="Y1583">
        <v>0</v>
      </c>
      <c r="Z1583">
        <v>1551.19</v>
      </c>
      <c r="AA1583">
        <v>658.89</v>
      </c>
      <c r="AB1583">
        <v>0</v>
      </c>
      <c r="AC1583">
        <v>0</v>
      </c>
      <c r="AD1583">
        <v>1</v>
      </c>
      <c r="AE1583">
        <v>0</v>
      </c>
      <c r="AF1583" t="s">
        <v>3</v>
      </c>
      <c r="AG1583">
        <v>0.2</v>
      </c>
      <c r="AH1583">
        <v>2</v>
      </c>
      <c r="AI1583">
        <v>449000025</v>
      </c>
      <c r="AJ1583">
        <v>1526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</row>
    <row r="1584" spans="1:44" x14ac:dyDescent="0.2">
      <c r="A1584">
        <f>ROW(Source!A838)</f>
        <v>838</v>
      </c>
      <c r="B1584">
        <v>449000033</v>
      </c>
      <c r="C1584">
        <v>449000022</v>
      </c>
      <c r="D1584">
        <v>277945805</v>
      </c>
      <c r="E1584">
        <v>1</v>
      </c>
      <c r="F1584">
        <v>1</v>
      </c>
      <c r="G1584">
        <v>1</v>
      </c>
      <c r="H1584">
        <v>2</v>
      </c>
      <c r="I1584" t="s">
        <v>1206</v>
      </c>
      <c r="J1584" t="s">
        <v>1207</v>
      </c>
      <c r="K1584" t="s">
        <v>1208</v>
      </c>
      <c r="L1584">
        <v>1368</v>
      </c>
      <c r="N1584">
        <v>1011</v>
      </c>
      <c r="O1584" t="s">
        <v>1100</v>
      </c>
      <c r="P1584" t="s">
        <v>1100</v>
      </c>
      <c r="Q1584">
        <v>1</v>
      </c>
      <c r="X1584">
        <v>0.2</v>
      </c>
      <c r="Y1584">
        <v>0</v>
      </c>
      <c r="Z1584">
        <v>477.92</v>
      </c>
      <c r="AA1584">
        <v>490.51</v>
      </c>
      <c r="AB1584">
        <v>0</v>
      </c>
      <c r="AC1584">
        <v>0</v>
      </c>
      <c r="AD1584">
        <v>1</v>
      </c>
      <c r="AE1584">
        <v>0</v>
      </c>
      <c r="AF1584" t="s">
        <v>3</v>
      </c>
      <c r="AG1584">
        <v>0.2</v>
      </c>
      <c r="AH1584">
        <v>2</v>
      </c>
      <c r="AI1584">
        <v>449000026</v>
      </c>
      <c r="AJ1584">
        <v>1527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</row>
    <row r="1585" spans="1:44" x14ac:dyDescent="0.2">
      <c r="A1585">
        <f>ROW(Source!A838)</f>
        <v>838</v>
      </c>
      <c r="B1585">
        <v>449000034</v>
      </c>
      <c r="C1585">
        <v>449000022</v>
      </c>
      <c r="D1585">
        <v>277870628</v>
      </c>
      <c r="E1585">
        <v>1</v>
      </c>
      <c r="F1585">
        <v>1</v>
      </c>
      <c r="G1585">
        <v>1</v>
      </c>
      <c r="H1585">
        <v>3</v>
      </c>
      <c r="I1585" t="s">
        <v>1646</v>
      </c>
      <c r="J1585" t="s">
        <v>1647</v>
      </c>
      <c r="K1585" t="s">
        <v>1648</v>
      </c>
      <c r="L1585">
        <v>1348</v>
      </c>
      <c r="N1585">
        <v>1009</v>
      </c>
      <c r="O1585" t="s">
        <v>83</v>
      </c>
      <c r="P1585" t="s">
        <v>83</v>
      </c>
      <c r="Q1585">
        <v>1000</v>
      </c>
      <c r="X1585">
        <v>3.15E-3</v>
      </c>
      <c r="Y1585">
        <v>4338.2700000000004</v>
      </c>
      <c r="Z1585">
        <v>0</v>
      </c>
      <c r="AA1585">
        <v>0</v>
      </c>
      <c r="AB1585">
        <v>0</v>
      </c>
      <c r="AC1585">
        <v>0</v>
      </c>
      <c r="AD1585">
        <v>1</v>
      </c>
      <c r="AE1585">
        <v>0</v>
      </c>
      <c r="AF1585" t="s">
        <v>135</v>
      </c>
      <c r="AG1585">
        <v>0</v>
      </c>
      <c r="AH1585">
        <v>2</v>
      </c>
      <c r="AI1585">
        <v>449000027</v>
      </c>
      <c r="AJ1585">
        <v>1528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</row>
    <row r="1586" spans="1:44" x14ac:dyDescent="0.2">
      <c r="A1586">
        <f>ROW(Source!A838)</f>
        <v>838</v>
      </c>
      <c r="B1586">
        <v>449000035</v>
      </c>
      <c r="C1586">
        <v>449000022</v>
      </c>
      <c r="D1586">
        <v>277933476</v>
      </c>
      <c r="E1586">
        <v>1</v>
      </c>
      <c r="F1586">
        <v>1</v>
      </c>
      <c r="G1586">
        <v>1</v>
      </c>
      <c r="H1586">
        <v>3</v>
      </c>
      <c r="I1586" t="s">
        <v>1790</v>
      </c>
      <c r="J1586" t="s">
        <v>1791</v>
      </c>
      <c r="K1586" t="s">
        <v>1792</v>
      </c>
      <c r="L1586">
        <v>1346</v>
      </c>
      <c r="N1586">
        <v>1009</v>
      </c>
      <c r="O1586" t="s">
        <v>441</v>
      </c>
      <c r="P1586" t="s">
        <v>441</v>
      </c>
      <c r="Q1586">
        <v>1</v>
      </c>
      <c r="X1586">
        <v>2.8</v>
      </c>
      <c r="Y1586">
        <v>196.41</v>
      </c>
      <c r="Z1586">
        <v>0</v>
      </c>
      <c r="AA1586">
        <v>0</v>
      </c>
      <c r="AB1586">
        <v>0</v>
      </c>
      <c r="AC1586">
        <v>0</v>
      </c>
      <c r="AD1586">
        <v>1</v>
      </c>
      <c r="AE1586">
        <v>0</v>
      </c>
      <c r="AF1586" t="s">
        <v>135</v>
      </c>
      <c r="AG1586">
        <v>0</v>
      </c>
      <c r="AH1586">
        <v>2</v>
      </c>
      <c r="AI1586">
        <v>449000028</v>
      </c>
      <c r="AJ1586">
        <v>1529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</row>
    <row r="1587" spans="1:44" x14ac:dyDescent="0.2">
      <c r="A1587">
        <f>ROW(Source!A838)</f>
        <v>838</v>
      </c>
      <c r="B1587">
        <v>449000036</v>
      </c>
      <c r="C1587">
        <v>449000022</v>
      </c>
      <c r="D1587">
        <v>277566433</v>
      </c>
      <c r="E1587">
        <v>109</v>
      </c>
      <c r="F1587">
        <v>1</v>
      </c>
      <c r="G1587">
        <v>1</v>
      </c>
      <c r="H1587">
        <v>3</v>
      </c>
      <c r="I1587" t="s">
        <v>633</v>
      </c>
      <c r="J1587" t="s">
        <v>3</v>
      </c>
      <c r="K1587" t="s">
        <v>634</v>
      </c>
      <c r="L1587">
        <v>3277935</v>
      </c>
      <c r="N1587">
        <v>1013</v>
      </c>
      <c r="O1587" t="s">
        <v>635</v>
      </c>
      <c r="P1587" t="s">
        <v>635</v>
      </c>
      <c r="Q1587">
        <v>1</v>
      </c>
      <c r="X1587">
        <v>2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 t="s">
        <v>135</v>
      </c>
      <c r="AG1587">
        <v>0</v>
      </c>
      <c r="AH1587">
        <v>2</v>
      </c>
      <c r="AI1587">
        <v>449000029</v>
      </c>
      <c r="AJ1587">
        <v>1530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</row>
    <row r="1588" spans="1:44" x14ac:dyDescent="0.2">
      <c r="A1588">
        <f>ROW(Source!A840)</f>
        <v>840</v>
      </c>
      <c r="B1588">
        <v>449000053</v>
      </c>
      <c r="C1588">
        <v>449000038</v>
      </c>
      <c r="D1588">
        <v>277560343</v>
      </c>
      <c r="E1588">
        <v>109</v>
      </c>
      <c r="F1588">
        <v>1</v>
      </c>
      <c r="G1588">
        <v>1</v>
      </c>
      <c r="H1588">
        <v>1</v>
      </c>
      <c r="I1588" t="s">
        <v>1433</v>
      </c>
      <c r="J1588" t="s">
        <v>3</v>
      </c>
      <c r="K1588" t="s">
        <v>1434</v>
      </c>
      <c r="L1588">
        <v>1191</v>
      </c>
      <c r="N1588">
        <v>1013</v>
      </c>
      <c r="O1588" t="s">
        <v>1203</v>
      </c>
      <c r="P1588" t="s">
        <v>1203</v>
      </c>
      <c r="Q1588">
        <v>1</v>
      </c>
      <c r="X1588">
        <v>5.0999999999999996</v>
      </c>
      <c r="Y1588">
        <v>0</v>
      </c>
      <c r="Z1588">
        <v>0</v>
      </c>
      <c r="AA1588">
        <v>0</v>
      </c>
      <c r="AB1588">
        <v>563.72</v>
      </c>
      <c r="AC1588">
        <v>0</v>
      </c>
      <c r="AD1588">
        <v>1</v>
      </c>
      <c r="AE1588">
        <v>1</v>
      </c>
      <c r="AF1588" t="s">
        <v>3</v>
      </c>
      <c r="AG1588">
        <v>5.0999999999999996</v>
      </c>
      <c r="AH1588">
        <v>2</v>
      </c>
      <c r="AI1588">
        <v>449000039</v>
      </c>
      <c r="AJ1588">
        <v>1531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</row>
    <row r="1589" spans="1:44" x14ac:dyDescent="0.2">
      <c r="A1589">
        <f>ROW(Source!A840)</f>
        <v>840</v>
      </c>
      <c r="B1589">
        <v>449000054</v>
      </c>
      <c r="C1589">
        <v>449000038</v>
      </c>
      <c r="D1589">
        <v>277560491</v>
      </c>
      <c r="E1589">
        <v>109</v>
      </c>
      <c r="F1589">
        <v>1</v>
      </c>
      <c r="G1589">
        <v>1</v>
      </c>
      <c r="H1589">
        <v>1</v>
      </c>
      <c r="I1589" t="s">
        <v>1204</v>
      </c>
      <c r="J1589" t="s">
        <v>3</v>
      </c>
      <c r="K1589" t="s">
        <v>1205</v>
      </c>
      <c r="L1589">
        <v>1191</v>
      </c>
      <c r="N1589">
        <v>1013</v>
      </c>
      <c r="O1589" t="s">
        <v>1203</v>
      </c>
      <c r="P1589" t="s">
        <v>1203</v>
      </c>
      <c r="Q1589">
        <v>1</v>
      </c>
      <c r="X1589">
        <v>0.2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1</v>
      </c>
      <c r="AE1589">
        <v>2</v>
      </c>
      <c r="AF1589" t="s">
        <v>3</v>
      </c>
      <c r="AG1589">
        <v>0.2</v>
      </c>
      <c r="AH1589">
        <v>2</v>
      </c>
      <c r="AI1589">
        <v>449000040</v>
      </c>
      <c r="AJ1589">
        <v>1532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</row>
    <row r="1590" spans="1:44" x14ac:dyDescent="0.2">
      <c r="A1590">
        <f>ROW(Source!A840)</f>
        <v>840</v>
      </c>
      <c r="B1590">
        <v>449000055</v>
      </c>
      <c r="C1590">
        <v>449000038</v>
      </c>
      <c r="D1590">
        <v>277944840</v>
      </c>
      <c r="E1590">
        <v>1</v>
      </c>
      <c r="F1590">
        <v>1</v>
      </c>
      <c r="G1590">
        <v>1</v>
      </c>
      <c r="H1590">
        <v>2</v>
      </c>
      <c r="I1590" t="s">
        <v>1364</v>
      </c>
      <c r="J1590" t="s">
        <v>1365</v>
      </c>
      <c r="K1590" t="s">
        <v>1366</v>
      </c>
      <c r="L1590">
        <v>1368</v>
      </c>
      <c r="N1590">
        <v>1011</v>
      </c>
      <c r="O1590" t="s">
        <v>1100</v>
      </c>
      <c r="P1590" t="s">
        <v>1100</v>
      </c>
      <c r="Q1590">
        <v>1</v>
      </c>
      <c r="X1590">
        <v>0.2</v>
      </c>
      <c r="Y1590">
        <v>0</v>
      </c>
      <c r="Z1590">
        <v>1558.39</v>
      </c>
      <c r="AA1590">
        <v>563.72</v>
      </c>
      <c r="AB1590">
        <v>0</v>
      </c>
      <c r="AC1590">
        <v>0</v>
      </c>
      <c r="AD1590">
        <v>1</v>
      </c>
      <c r="AE1590">
        <v>0</v>
      </c>
      <c r="AF1590" t="s">
        <v>3</v>
      </c>
      <c r="AG1590">
        <v>0.2</v>
      </c>
      <c r="AH1590">
        <v>2</v>
      </c>
      <c r="AI1590">
        <v>449000041</v>
      </c>
      <c r="AJ1590">
        <v>1533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</row>
    <row r="1591" spans="1:44" x14ac:dyDescent="0.2">
      <c r="A1591">
        <f>ROW(Source!A840)</f>
        <v>840</v>
      </c>
      <c r="B1591">
        <v>449000056</v>
      </c>
      <c r="C1591">
        <v>449000038</v>
      </c>
      <c r="D1591">
        <v>277862554</v>
      </c>
      <c r="E1591">
        <v>1</v>
      </c>
      <c r="F1591">
        <v>1</v>
      </c>
      <c r="G1591">
        <v>1</v>
      </c>
      <c r="H1591">
        <v>3</v>
      </c>
      <c r="I1591" t="s">
        <v>1852</v>
      </c>
      <c r="J1591" t="s">
        <v>1853</v>
      </c>
      <c r="K1591" t="s">
        <v>1854</v>
      </c>
      <c r="L1591">
        <v>1346</v>
      </c>
      <c r="N1591">
        <v>1009</v>
      </c>
      <c r="O1591" t="s">
        <v>441</v>
      </c>
      <c r="P1591" t="s">
        <v>441</v>
      </c>
      <c r="Q1591">
        <v>1</v>
      </c>
      <c r="X1591">
        <v>4.0000000000000001E-3</v>
      </c>
      <c r="Y1591">
        <v>596.80999999999995</v>
      </c>
      <c r="Z1591">
        <v>0</v>
      </c>
      <c r="AA1591">
        <v>0</v>
      </c>
      <c r="AB1591">
        <v>0</v>
      </c>
      <c r="AC1591">
        <v>0</v>
      </c>
      <c r="AD1591">
        <v>1</v>
      </c>
      <c r="AE1591">
        <v>0</v>
      </c>
      <c r="AF1591" t="s">
        <v>3</v>
      </c>
      <c r="AG1591">
        <v>4.0000000000000001E-3</v>
      </c>
      <c r="AH1591">
        <v>2</v>
      </c>
      <c r="AI1591">
        <v>449000042</v>
      </c>
      <c r="AJ1591">
        <v>1534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</row>
    <row r="1592" spans="1:44" x14ac:dyDescent="0.2">
      <c r="A1592">
        <f>ROW(Source!A840)</f>
        <v>840</v>
      </c>
      <c r="B1592">
        <v>449000057</v>
      </c>
      <c r="C1592">
        <v>449000038</v>
      </c>
      <c r="D1592">
        <v>277862733</v>
      </c>
      <c r="E1592">
        <v>1</v>
      </c>
      <c r="F1592">
        <v>1</v>
      </c>
      <c r="G1592">
        <v>1</v>
      </c>
      <c r="H1592">
        <v>3</v>
      </c>
      <c r="I1592" t="s">
        <v>1713</v>
      </c>
      <c r="J1592" t="s">
        <v>1714</v>
      </c>
      <c r="K1592" t="s">
        <v>1715</v>
      </c>
      <c r="L1592">
        <v>1346</v>
      </c>
      <c r="N1592">
        <v>1009</v>
      </c>
      <c r="O1592" t="s">
        <v>441</v>
      </c>
      <c r="P1592" t="s">
        <v>441</v>
      </c>
      <c r="Q1592">
        <v>1</v>
      </c>
      <c r="X1592">
        <v>5.0000000000000001E-3</v>
      </c>
      <c r="Y1592">
        <v>284.14999999999998</v>
      </c>
      <c r="Z1592">
        <v>0</v>
      </c>
      <c r="AA1592">
        <v>0</v>
      </c>
      <c r="AB1592">
        <v>0</v>
      </c>
      <c r="AC1592">
        <v>0</v>
      </c>
      <c r="AD1592">
        <v>1</v>
      </c>
      <c r="AE1592">
        <v>0</v>
      </c>
      <c r="AF1592" t="s">
        <v>3</v>
      </c>
      <c r="AG1592">
        <v>5.0000000000000001E-3</v>
      </c>
      <c r="AH1592">
        <v>2</v>
      </c>
      <c r="AI1592">
        <v>449000043</v>
      </c>
      <c r="AJ1592">
        <v>1535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</row>
    <row r="1593" spans="1:44" x14ac:dyDescent="0.2">
      <c r="A1593">
        <f>ROW(Source!A840)</f>
        <v>840</v>
      </c>
      <c r="B1593">
        <v>449000058</v>
      </c>
      <c r="C1593">
        <v>449000038</v>
      </c>
      <c r="D1593">
        <v>277865759</v>
      </c>
      <c r="E1593">
        <v>1</v>
      </c>
      <c r="F1593">
        <v>1</v>
      </c>
      <c r="G1593">
        <v>1</v>
      </c>
      <c r="H1593">
        <v>3</v>
      </c>
      <c r="I1593" t="s">
        <v>1683</v>
      </c>
      <c r="J1593" t="s">
        <v>1684</v>
      </c>
      <c r="K1593" t="s">
        <v>1685</v>
      </c>
      <c r="L1593">
        <v>1301</v>
      </c>
      <c r="N1593">
        <v>1003</v>
      </c>
      <c r="O1593" t="s">
        <v>211</v>
      </c>
      <c r="P1593" t="s">
        <v>211</v>
      </c>
      <c r="Q1593">
        <v>1</v>
      </c>
      <c r="X1593">
        <v>4.21</v>
      </c>
      <c r="Y1593">
        <v>2.27</v>
      </c>
      <c r="Z1593">
        <v>0</v>
      </c>
      <c r="AA1593">
        <v>0</v>
      </c>
      <c r="AB1593">
        <v>0</v>
      </c>
      <c r="AC1593">
        <v>0</v>
      </c>
      <c r="AD1593">
        <v>1</v>
      </c>
      <c r="AE1593">
        <v>0</v>
      </c>
      <c r="AF1593" t="s">
        <v>3</v>
      </c>
      <c r="AG1593">
        <v>4.21</v>
      </c>
      <c r="AH1593">
        <v>2</v>
      </c>
      <c r="AI1593">
        <v>449000044</v>
      </c>
      <c r="AJ1593">
        <v>1536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</row>
    <row r="1594" spans="1:44" x14ac:dyDescent="0.2">
      <c r="A1594">
        <f>ROW(Source!A840)</f>
        <v>840</v>
      </c>
      <c r="B1594">
        <v>449000059</v>
      </c>
      <c r="C1594">
        <v>449000038</v>
      </c>
      <c r="D1594">
        <v>277867733</v>
      </c>
      <c r="E1594">
        <v>1</v>
      </c>
      <c r="F1594">
        <v>1</v>
      </c>
      <c r="G1594">
        <v>1</v>
      </c>
      <c r="H1594">
        <v>3</v>
      </c>
      <c r="I1594" t="s">
        <v>1241</v>
      </c>
      <c r="J1594" t="s">
        <v>1242</v>
      </c>
      <c r="K1594" t="s">
        <v>1243</v>
      </c>
      <c r="L1594">
        <v>1346</v>
      </c>
      <c r="N1594">
        <v>1009</v>
      </c>
      <c r="O1594" t="s">
        <v>441</v>
      </c>
      <c r="P1594" t="s">
        <v>441</v>
      </c>
      <c r="Q1594">
        <v>1</v>
      </c>
      <c r="X1594">
        <v>0.1</v>
      </c>
      <c r="Y1594">
        <v>174.93</v>
      </c>
      <c r="Z1594">
        <v>0</v>
      </c>
      <c r="AA1594">
        <v>0</v>
      </c>
      <c r="AB1594">
        <v>0</v>
      </c>
      <c r="AC1594">
        <v>0</v>
      </c>
      <c r="AD1594">
        <v>1</v>
      </c>
      <c r="AE1594">
        <v>0</v>
      </c>
      <c r="AF1594" t="s">
        <v>3</v>
      </c>
      <c r="AG1594">
        <v>0.1</v>
      </c>
      <c r="AH1594">
        <v>2</v>
      </c>
      <c r="AI1594">
        <v>449000045</v>
      </c>
      <c r="AJ1594">
        <v>1537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</row>
    <row r="1595" spans="1:44" x14ac:dyDescent="0.2">
      <c r="A1595">
        <f>ROW(Source!A840)</f>
        <v>840</v>
      </c>
      <c r="B1595">
        <v>449000060</v>
      </c>
      <c r="C1595">
        <v>449000038</v>
      </c>
      <c r="D1595">
        <v>277867849</v>
      </c>
      <c r="E1595">
        <v>1</v>
      </c>
      <c r="F1595">
        <v>1</v>
      </c>
      <c r="G1595">
        <v>1</v>
      </c>
      <c r="H1595">
        <v>3</v>
      </c>
      <c r="I1595" t="s">
        <v>1740</v>
      </c>
      <c r="J1595" t="s">
        <v>1741</v>
      </c>
      <c r="K1595" t="s">
        <v>1742</v>
      </c>
      <c r="L1595">
        <v>1425</v>
      </c>
      <c r="N1595">
        <v>1013</v>
      </c>
      <c r="O1595" t="s">
        <v>62</v>
      </c>
      <c r="P1595" t="s">
        <v>62</v>
      </c>
      <c r="Q1595">
        <v>1</v>
      </c>
      <c r="X1595">
        <v>0.05</v>
      </c>
      <c r="Y1595">
        <v>978.09</v>
      </c>
      <c r="Z1595">
        <v>0</v>
      </c>
      <c r="AA1595">
        <v>0</v>
      </c>
      <c r="AB1595">
        <v>0</v>
      </c>
      <c r="AC1595">
        <v>0</v>
      </c>
      <c r="AD1595">
        <v>1</v>
      </c>
      <c r="AE1595">
        <v>0</v>
      </c>
      <c r="AF1595" t="s">
        <v>3</v>
      </c>
      <c r="AG1595">
        <v>0.05</v>
      </c>
      <c r="AH1595">
        <v>2</v>
      </c>
      <c r="AI1595">
        <v>449000046</v>
      </c>
      <c r="AJ1595">
        <v>1538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</row>
    <row r="1596" spans="1:44" x14ac:dyDescent="0.2">
      <c r="A1596">
        <f>ROW(Source!A840)</f>
        <v>840</v>
      </c>
      <c r="B1596">
        <v>449000061</v>
      </c>
      <c r="C1596">
        <v>449000038</v>
      </c>
      <c r="D1596">
        <v>277869581</v>
      </c>
      <c r="E1596">
        <v>1</v>
      </c>
      <c r="F1596">
        <v>1</v>
      </c>
      <c r="G1596">
        <v>1</v>
      </c>
      <c r="H1596">
        <v>3</v>
      </c>
      <c r="I1596" t="s">
        <v>1689</v>
      </c>
      <c r="J1596" t="s">
        <v>1690</v>
      </c>
      <c r="K1596" t="s">
        <v>1691</v>
      </c>
      <c r="L1596">
        <v>1346</v>
      </c>
      <c r="N1596">
        <v>1009</v>
      </c>
      <c r="O1596" t="s">
        <v>441</v>
      </c>
      <c r="P1596" t="s">
        <v>441</v>
      </c>
      <c r="Q1596">
        <v>1</v>
      </c>
      <c r="X1596">
        <v>1E-3</v>
      </c>
      <c r="Y1596">
        <v>373.74</v>
      </c>
      <c r="Z1596">
        <v>0</v>
      </c>
      <c r="AA1596">
        <v>0</v>
      </c>
      <c r="AB1596">
        <v>0</v>
      </c>
      <c r="AC1596">
        <v>0</v>
      </c>
      <c r="AD1596">
        <v>1</v>
      </c>
      <c r="AE1596">
        <v>0</v>
      </c>
      <c r="AF1596" t="s">
        <v>3</v>
      </c>
      <c r="AG1596">
        <v>1E-3</v>
      </c>
      <c r="AH1596">
        <v>2</v>
      </c>
      <c r="AI1596">
        <v>449000047</v>
      </c>
      <c r="AJ1596">
        <v>1539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</row>
    <row r="1597" spans="1:44" x14ac:dyDescent="0.2">
      <c r="A1597">
        <f>ROW(Source!A840)</f>
        <v>840</v>
      </c>
      <c r="B1597">
        <v>449000062</v>
      </c>
      <c r="C1597">
        <v>449000038</v>
      </c>
      <c r="D1597">
        <v>277881812</v>
      </c>
      <c r="E1597">
        <v>1</v>
      </c>
      <c r="F1597">
        <v>1</v>
      </c>
      <c r="G1597">
        <v>1</v>
      </c>
      <c r="H1597">
        <v>3</v>
      </c>
      <c r="I1597" t="s">
        <v>1661</v>
      </c>
      <c r="J1597" t="s">
        <v>1662</v>
      </c>
      <c r="K1597" t="s">
        <v>1663</v>
      </c>
      <c r="L1597">
        <v>1346</v>
      </c>
      <c r="N1597">
        <v>1009</v>
      </c>
      <c r="O1597" t="s">
        <v>441</v>
      </c>
      <c r="P1597" t="s">
        <v>441</v>
      </c>
      <c r="Q1597">
        <v>1</v>
      </c>
      <c r="X1597">
        <v>0.01</v>
      </c>
      <c r="Y1597">
        <v>899.56</v>
      </c>
      <c r="Z1597">
        <v>0</v>
      </c>
      <c r="AA1597">
        <v>0</v>
      </c>
      <c r="AB1597">
        <v>0</v>
      </c>
      <c r="AC1597">
        <v>0</v>
      </c>
      <c r="AD1597">
        <v>1</v>
      </c>
      <c r="AE1597">
        <v>0</v>
      </c>
      <c r="AF1597" t="s">
        <v>3</v>
      </c>
      <c r="AG1597">
        <v>0.01</v>
      </c>
      <c r="AH1597">
        <v>2</v>
      </c>
      <c r="AI1597">
        <v>449000048</v>
      </c>
      <c r="AJ1597">
        <v>1540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</row>
    <row r="1598" spans="1:44" x14ac:dyDescent="0.2">
      <c r="A1598">
        <f>ROW(Source!A840)</f>
        <v>840</v>
      </c>
      <c r="B1598">
        <v>449000063</v>
      </c>
      <c r="C1598">
        <v>449000038</v>
      </c>
      <c r="D1598">
        <v>277896103</v>
      </c>
      <c r="E1598">
        <v>1</v>
      </c>
      <c r="F1598">
        <v>1</v>
      </c>
      <c r="G1598">
        <v>1</v>
      </c>
      <c r="H1598">
        <v>3</v>
      </c>
      <c r="I1598" t="s">
        <v>1746</v>
      </c>
      <c r="J1598" t="s">
        <v>1747</v>
      </c>
      <c r="K1598" t="s">
        <v>1748</v>
      </c>
      <c r="L1598">
        <v>1348</v>
      </c>
      <c r="N1598">
        <v>1009</v>
      </c>
      <c r="O1598" t="s">
        <v>83</v>
      </c>
      <c r="P1598" t="s">
        <v>83</v>
      </c>
      <c r="Q1598">
        <v>1000</v>
      </c>
      <c r="X1598">
        <v>1.0000000000000001E-5</v>
      </c>
      <c r="Y1598">
        <v>47961.85</v>
      </c>
      <c r="Z1598">
        <v>0</v>
      </c>
      <c r="AA1598">
        <v>0</v>
      </c>
      <c r="AB1598">
        <v>0</v>
      </c>
      <c r="AC1598">
        <v>0</v>
      </c>
      <c r="AD1598">
        <v>1</v>
      </c>
      <c r="AE1598">
        <v>0</v>
      </c>
      <c r="AF1598" t="s">
        <v>3</v>
      </c>
      <c r="AG1598">
        <v>1.0000000000000001E-5</v>
      </c>
      <c r="AH1598">
        <v>2</v>
      </c>
      <c r="AI1598">
        <v>449000049</v>
      </c>
      <c r="AJ1598">
        <v>1541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</row>
    <row r="1599" spans="1:44" x14ac:dyDescent="0.2">
      <c r="A1599">
        <f>ROW(Source!A840)</f>
        <v>840</v>
      </c>
      <c r="B1599">
        <v>449000064</v>
      </c>
      <c r="C1599">
        <v>449000038</v>
      </c>
      <c r="D1599">
        <v>277934913</v>
      </c>
      <c r="E1599">
        <v>1</v>
      </c>
      <c r="F1599">
        <v>1</v>
      </c>
      <c r="G1599">
        <v>1</v>
      </c>
      <c r="H1599">
        <v>3</v>
      </c>
      <c r="I1599" t="s">
        <v>1855</v>
      </c>
      <c r="J1599" t="s">
        <v>1856</v>
      </c>
      <c r="K1599" t="s">
        <v>1857</v>
      </c>
      <c r="L1599">
        <v>1346</v>
      </c>
      <c r="N1599">
        <v>1009</v>
      </c>
      <c r="O1599" t="s">
        <v>441</v>
      </c>
      <c r="P1599" t="s">
        <v>441</v>
      </c>
      <c r="Q1599">
        <v>1</v>
      </c>
      <c r="X1599">
        <v>0.05</v>
      </c>
      <c r="Y1599">
        <v>489.19</v>
      </c>
      <c r="Z1599">
        <v>0</v>
      </c>
      <c r="AA1599">
        <v>0</v>
      </c>
      <c r="AB1599">
        <v>0</v>
      </c>
      <c r="AC1599">
        <v>0</v>
      </c>
      <c r="AD1599">
        <v>1</v>
      </c>
      <c r="AE1599">
        <v>0</v>
      </c>
      <c r="AF1599" t="s">
        <v>3</v>
      </c>
      <c r="AG1599">
        <v>0.05</v>
      </c>
      <c r="AH1599">
        <v>2</v>
      </c>
      <c r="AI1599">
        <v>449000050</v>
      </c>
      <c r="AJ1599">
        <v>1542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</row>
    <row r="1600" spans="1:44" x14ac:dyDescent="0.2">
      <c r="A1600">
        <f>ROW(Source!A840)</f>
        <v>840</v>
      </c>
      <c r="B1600">
        <v>449000065</v>
      </c>
      <c r="C1600">
        <v>449000038</v>
      </c>
      <c r="D1600">
        <v>277566433</v>
      </c>
      <c r="E1600">
        <v>109</v>
      </c>
      <c r="F1600">
        <v>1</v>
      </c>
      <c r="G1600">
        <v>1</v>
      </c>
      <c r="H1600">
        <v>3</v>
      </c>
      <c r="I1600" t="s">
        <v>633</v>
      </c>
      <c r="J1600" t="s">
        <v>3</v>
      </c>
      <c r="K1600" t="s">
        <v>634</v>
      </c>
      <c r="L1600">
        <v>3277935</v>
      </c>
      <c r="N1600">
        <v>1013</v>
      </c>
      <c r="O1600" t="s">
        <v>635</v>
      </c>
      <c r="P1600" t="s">
        <v>635</v>
      </c>
      <c r="Q1600">
        <v>1</v>
      </c>
      <c r="X1600">
        <v>2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 t="s">
        <v>3</v>
      </c>
      <c r="AG1600">
        <v>2</v>
      </c>
      <c r="AH1600">
        <v>2</v>
      </c>
      <c r="AI1600">
        <v>449000051</v>
      </c>
      <c r="AJ1600">
        <v>1543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</row>
    <row r="1601" spans="1:44" x14ac:dyDescent="0.2">
      <c r="A1601">
        <f>ROW(Source!A840)</f>
        <v>840</v>
      </c>
      <c r="B1601">
        <v>449000066</v>
      </c>
      <c r="C1601">
        <v>449000038</v>
      </c>
      <c r="D1601">
        <v>277566436</v>
      </c>
      <c r="E1601">
        <v>109</v>
      </c>
      <c r="F1601">
        <v>1</v>
      </c>
      <c r="G1601">
        <v>1</v>
      </c>
      <c r="H1601">
        <v>3</v>
      </c>
      <c r="I1601" t="s">
        <v>725</v>
      </c>
      <c r="J1601" t="s">
        <v>3</v>
      </c>
      <c r="K1601" t="s">
        <v>726</v>
      </c>
      <c r="L1601">
        <v>1348</v>
      </c>
      <c r="N1601">
        <v>1009</v>
      </c>
      <c r="O1601" t="s">
        <v>83</v>
      </c>
      <c r="P1601" t="s">
        <v>83</v>
      </c>
      <c r="Q1601">
        <v>1000</v>
      </c>
      <c r="X1601">
        <v>7.0000000000000001E-3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 t="s">
        <v>3</v>
      </c>
      <c r="AG1601">
        <v>7.0000000000000001E-3</v>
      </c>
      <c r="AH1601">
        <v>2</v>
      </c>
      <c r="AI1601">
        <v>449000052</v>
      </c>
      <c r="AJ1601">
        <v>1544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</row>
    <row r="1602" spans="1:44" x14ac:dyDescent="0.2">
      <c r="A1602">
        <f>ROW(Source!A843)</f>
        <v>843</v>
      </c>
      <c r="B1602">
        <v>449000072</v>
      </c>
      <c r="C1602">
        <v>449000069</v>
      </c>
      <c r="D1602">
        <v>327091202</v>
      </c>
      <c r="E1602">
        <v>112</v>
      </c>
      <c r="F1602">
        <v>1</v>
      </c>
      <c r="G1602">
        <v>1</v>
      </c>
      <c r="H1602">
        <v>1</v>
      </c>
      <c r="I1602" t="s">
        <v>1251</v>
      </c>
      <c r="J1602" t="s">
        <v>3</v>
      </c>
      <c r="K1602" t="s">
        <v>1672</v>
      </c>
      <c r="L1602">
        <v>1191</v>
      </c>
      <c r="N1602">
        <v>1013</v>
      </c>
      <c r="O1602" t="s">
        <v>1203</v>
      </c>
      <c r="P1602" t="s">
        <v>1203</v>
      </c>
      <c r="Q1602">
        <v>1</v>
      </c>
      <c r="X1602">
        <v>1.03</v>
      </c>
      <c r="Y1602">
        <v>0</v>
      </c>
      <c r="Z1602">
        <v>0</v>
      </c>
      <c r="AA1602">
        <v>0</v>
      </c>
      <c r="AB1602">
        <v>505.15</v>
      </c>
      <c r="AC1602">
        <v>0</v>
      </c>
      <c r="AD1602">
        <v>1</v>
      </c>
      <c r="AE1602">
        <v>1</v>
      </c>
      <c r="AF1602" t="s">
        <v>321</v>
      </c>
      <c r="AG1602">
        <v>0.309</v>
      </c>
      <c r="AH1602">
        <v>2</v>
      </c>
      <c r="AI1602">
        <v>449000070</v>
      </c>
      <c r="AJ1602">
        <v>1545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</row>
    <row r="1603" spans="1:44" x14ac:dyDescent="0.2">
      <c r="A1603">
        <f>ROW(Source!A843)</f>
        <v>843</v>
      </c>
      <c r="B1603">
        <v>449000073</v>
      </c>
      <c r="C1603">
        <v>449000069</v>
      </c>
      <c r="D1603">
        <v>327164851</v>
      </c>
      <c r="E1603">
        <v>1</v>
      </c>
      <c r="F1603">
        <v>1</v>
      </c>
      <c r="G1603">
        <v>1</v>
      </c>
      <c r="H1603">
        <v>3</v>
      </c>
      <c r="I1603" t="s">
        <v>1241</v>
      </c>
      <c r="J1603" t="s">
        <v>1242</v>
      </c>
      <c r="K1603" t="s">
        <v>1243</v>
      </c>
      <c r="L1603">
        <v>1346</v>
      </c>
      <c r="N1603">
        <v>1009</v>
      </c>
      <c r="O1603" t="s">
        <v>441</v>
      </c>
      <c r="P1603" t="s">
        <v>441</v>
      </c>
      <c r="Q1603">
        <v>1</v>
      </c>
      <c r="X1603">
        <v>0.02</v>
      </c>
      <c r="Y1603">
        <v>174.93</v>
      </c>
      <c r="Z1603">
        <v>0</v>
      </c>
      <c r="AA1603">
        <v>0</v>
      </c>
      <c r="AB1603">
        <v>0</v>
      </c>
      <c r="AC1603">
        <v>0</v>
      </c>
      <c r="AD1603">
        <v>1</v>
      </c>
      <c r="AE1603">
        <v>0</v>
      </c>
      <c r="AF1603" t="s">
        <v>135</v>
      </c>
      <c r="AG1603">
        <v>0</v>
      </c>
      <c r="AH1603">
        <v>2</v>
      </c>
      <c r="AI1603">
        <v>449000071</v>
      </c>
      <c r="AJ1603">
        <v>1546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</row>
    <row r="1604" spans="1:44" x14ac:dyDescent="0.2">
      <c r="A1604">
        <f>ROW(Source!A843)</f>
        <v>843</v>
      </c>
      <c r="B1604">
        <v>449000074</v>
      </c>
      <c r="C1604">
        <v>449000069</v>
      </c>
      <c r="D1604">
        <v>327097010</v>
      </c>
      <c r="E1604">
        <v>112</v>
      </c>
      <c r="F1604">
        <v>1</v>
      </c>
      <c r="G1604">
        <v>1</v>
      </c>
      <c r="H1604">
        <v>3</v>
      </c>
      <c r="I1604" t="s">
        <v>633</v>
      </c>
      <c r="J1604" t="s">
        <v>3</v>
      </c>
      <c r="K1604" t="s">
        <v>634</v>
      </c>
      <c r="L1604">
        <v>3277935</v>
      </c>
      <c r="N1604">
        <v>1013</v>
      </c>
      <c r="O1604" t="s">
        <v>635</v>
      </c>
      <c r="P1604" t="s">
        <v>635</v>
      </c>
      <c r="Q1604">
        <v>1</v>
      </c>
      <c r="X1604">
        <v>2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 t="s">
        <v>135</v>
      </c>
      <c r="AG1604">
        <v>0</v>
      </c>
      <c r="AH1604">
        <v>3</v>
      </c>
      <c r="AI1604">
        <v>-1</v>
      </c>
      <c r="AJ1604" t="s">
        <v>3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</row>
    <row r="1605" spans="1:44" x14ac:dyDescent="0.2">
      <c r="A1605">
        <f>ROW(Source!A844)</f>
        <v>844</v>
      </c>
      <c r="B1605">
        <v>449000078</v>
      </c>
      <c r="C1605">
        <v>449000075</v>
      </c>
      <c r="D1605">
        <v>327091202</v>
      </c>
      <c r="E1605">
        <v>112</v>
      </c>
      <c r="F1605">
        <v>1</v>
      </c>
      <c r="G1605">
        <v>1</v>
      </c>
      <c r="H1605">
        <v>1</v>
      </c>
      <c r="I1605" t="s">
        <v>1251</v>
      </c>
      <c r="J1605" t="s">
        <v>3</v>
      </c>
      <c r="K1605" t="s">
        <v>1672</v>
      </c>
      <c r="L1605">
        <v>1191</v>
      </c>
      <c r="N1605">
        <v>1013</v>
      </c>
      <c r="O1605" t="s">
        <v>1203</v>
      </c>
      <c r="P1605" t="s">
        <v>1203</v>
      </c>
      <c r="Q1605">
        <v>1</v>
      </c>
      <c r="X1605">
        <v>1.03</v>
      </c>
      <c r="Y1605">
        <v>0</v>
      </c>
      <c r="Z1605">
        <v>0</v>
      </c>
      <c r="AA1605">
        <v>0</v>
      </c>
      <c r="AB1605">
        <v>505.15</v>
      </c>
      <c r="AC1605">
        <v>0</v>
      </c>
      <c r="AD1605">
        <v>1</v>
      </c>
      <c r="AE1605">
        <v>1</v>
      </c>
      <c r="AF1605" t="s">
        <v>3</v>
      </c>
      <c r="AG1605">
        <v>1.03</v>
      </c>
      <c r="AH1605">
        <v>2</v>
      </c>
      <c r="AI1605">
        <v>449000076</v>
      </c>
      <c r="AJ1605">
        <v>1547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</row>
    <row r="1606" spans="1:44" x14ac:dyDescent="0.2">
      <c r="A1606">
        <f>ROW(Source!A844)</f>
        <v>844</v>
      </c>
      <c r="B1606">
        <v>449000079</v>
      </c>
      <c r="C1606">
        <v>449000075</v>
      </c>
      <c r="D1606">
        <v>327164851</v>
      </c>
      <c r="E1606">
        <v>1</v>
      </c>
      <c r="F1606">
        <v>1</v>
      </c>
      <c r="G1606">
        <v>1</v>
      </c>
      <c r="H1606">
        <v>3</v>
      </c>
      <c r="I1606" t="s">
        <v>1241</v>
      </c>
      <c r="J1606" t="s">
        <v>1242</v>
      </c>
      <c r="K1606" t="s">
        <v>1243</v>
      </c>
      <c r="L1606">
        <v>1346</v>
      </c>
      <c r="N1606">
        <v>1009</v>
      </c>
      <c r="O1606" t="s">
        <v>441</v>
      </c>
      <c r="P1606" t="s">
        <v>441</v>
      </c>
      <c r="Q1606">
        <v>1</v>
      </c>
      <c r="X1606">
        <v>0.02</v>
      </c>
      <c r="Y1606">
        <v>174.93</v>
      </c>
      <c r="Z1606">
        <v>0</v>
      </c>
      <c r="AA1606">
        <v>0</v>
      </c>
      <c r="AB1606">
        <v>0</v>
      </c>
      <c r="AC1606">
        <v>0</v>
      </c>
      <c r="AD1606">
        <v>1</v>
      </c>
      <c r="AE1606">
        <v>0</v>
      </c>
      <c r="AF1606" t="s">
        <v>135</v>
      </c>
      <c r="AG1606">
        <v>0</v>
      </c>
      <c r="AH1606">
        <v>2</v>
      </c>
      <c r="AI1606">
        <v>449000077</v>
      </c>
      <c r="AJ1606">
        <v>1548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</row>
    <row r="1607" spans="1:44" x14ac:dyDescent="0.2">
      <c r="A1607">
        <f>ROW(Source!A844)</f>
        <v>844</v>
      </c>
      <c r="B1607">
        <v>449000080</v>
      </c>
      <c r="C1607">
        <v>449000075</v>
      </c>
      <c r="D1607">
        <v>327097010</v>
      </c>
      <c r="E1607">
        <v>112</v>
      </c>
      <c r="F1607">
        <v>1</v>
      </c>
      <c r="G1607">
        <v>1</v>
      </c>
      <c r="H1607">
        <v>3</v>
      </c>
      <c r="I1607" t="s">
        <v>633</v>
      </c>
      <c r="J1607" t="s">
        <v>3</v>
      </c>
      <c r="K1607" t="s">
        <v>634</v>
      </c>
      <c r="L1607">
        <v>3277935</v>
      </c>
      <c r="N1607">
        <v>1013</v>
      </c>
      <c r="O1607" t="s">
        <v>635</v>
      </c>
      <c r="P1607" t="s">
        <v>635</v>
      </c>
      <c r="Q1607">
        <v>1</v>
      </c>
      <c r="X1607">
        <v>2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 t="s">
        <v>135</v>
      </c>
      <c r="AG1607">
        <v>0</v>
      </c>
      <c r="AH1607">
        <v>3</v>
      </c>
      <c r="AI1607">
        <v>-1</v>
      </c>
      <c r="AJ1607" t="s">
        <v>3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</row>
    <row r="1608" spans="1:44" x14ac:dyDescent="0.2">
      <c r="A1608">
        <f>ROW(Source!A845)</f>
        <v>845</v>
      </c>
      <c r="B1608">
        <v>449000084</v>
      </c>
      <c r="C1608">
        <v>449000081</v>
      </c>
      <c r="D1608">
        <v>327091202</v>
      </c>
      <c r="E1608">
        <v>112</v>
      </c>
      <c r="F1608">
        <v>1</v>
      </c>
      <c r="G1608">
        <v>1</v>
      </c>
      <c r="H1608">
        <v>1</v>
      </c>
      <c r="I1608" t="s">
        <v>1251</v>
      </c>
      <c r="J1608" t="s">
        <v>3</v>
      </c>
      <c r="K1608" t="s">
        <v>1672</v>
      </c>
      <c r="L1608">
        <v>1191</v>
      </c>
      <c r="N1608">
        <v>1013</v>
      </c>
      <c r="O1608" t="s">
        <v>1203</v>
      </c>
      <c r="P1608" t="s">
        <v>1203</v>
      </c>
      <c r="Q1608">
        <v>1</v>
      </c>
      <c r="X1608">
        <v>1.03</v>
      </c>
      <c r="Y1608">
        <v>0</v>
      </c>
      <c r="Z1608">
        <v>0</v>
      </c>
      <c r="AA1608">
        <v>0</v>
      </c>
      <c r="AB1608">
        <v>505.15</v>
      </c>
      <c r="AC1608">
        <v>0</v>
      </c>
      <c r="AD1608">
        <v>1</v>
      </c>
      <c r="AE1608">
        <v>1</v>
      </c>
      <c r="AF1608" t="s">
        <v>321</v>
      </c>
      <c r="AG1608">
        <v>0.309</v>
      </c>
      <c r="AH1608">
        <v>2</v>
      </c>
      <c r="AI1608">
        <v>449000082</v>
      </c>
      <c r="AJ1608">
        <v>1549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</row>
    <row r="1609" spans="1:44" x14ac:dyDescent="0.2">
      <c r="A1609">
        <f>ROW(Source!A845)</f>
        <v>845</v>
      </c>
      <c r="B1609">
        <v>449000085</v>
      </c>
      <c r="C1609">
        <v>449000081</v>
      </c>
      <c r="D1609">
        <v>327164851</v>
      </c>
      <c r="E1609">
        <v>1</v>
      </c>
      <c r="F1609">
        <v>1</v>
      </c>
      <c r="G1609">
        <v>1</v>
      </c>
      <c r="H1609">
        <v>3</v>
      </c>
      <c r="I1609" t="s">
        <v>1241</v>
      </c>
      <c r="J1609" t="s">
        <v>1242</v>
      </c>
      <c r="K1609" t="s">
        <v>1243</v>
      </c>
      <c r="L1609">
        <v>1346</v>
      </c>
      <c r="N1609">
        <v>1009</v>
      </c>
      <c r="O1609" t="s">
        <v>441</v>
      </c>
      <c r="P1609" t="s">
        <v>441</v>
      </c>
      <c r="Q1609">
        <v>1</v>
      </c>
      <c r="X1609">
        <v>0.02</v>
      </c>
      <c r="Y1609">
        <v>174.93</v>
      </c>
      <c r="Z1609">
        <v>0</v>
      </c>
      <c r="AA1609">
        <v>0</v>
      </c>
      <c r="AB1609">
        <v>0</v>
      </c>
      <c r="AC1609">
        <v>0</v>
      </c>
      <c r="AD1609">
        <v>1</v>
      </c>
      <c r="AE1609">
        <v>0</v>
      </c>
      <c r="AF1609" t="s">
        <v>135</v>
      </c>
      <c r="AG1609">
        <v>0</v>
      </c>
      <c r="AH1609">
        <v>2</v>
      </c>
      <c r="AI1609">
        <v>449000083</v>
      </c>
      <c r="AJ1609">
        <v>1550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</row>
    <row r="1610" spans="1:44" x14ac:dyDescent="0.2">
      <c r="A1610">
        <f>ROW(Source!A845)</f>
        <v>845</v>
      </c>
      <c r="B1610">
        <v>449000086</v>
      </c>
      <c r="C1610">
        <v>449000081</v>
      </c>
      <c r="D1610">
        <v>327097010</v>
      </c>
      <c r="E1610">
        <v>112</v>
      </c>
      <c r="F1610">
        <v>1</v>
      </c>
      <c r="G1610">
        <v>1</v>
      </c>
      <c r="H1610">
        <v>3</v>
      </c>
      <c r="I1610" t="s">
        <v>633</v>
      </c>
      <c r="J1610" t="s">
        <v>3</v>
      </c>
      <c r="K1610" t="s">
        <v>634</v>
      </c>
      <c r="L1610">
        <v>3277935</v>
      </c>
      <c r="N1610">
        <v>1013</v>
      </c>
      <c r="O1610" t="s">
        <v>635</v>
      </c>
      <c r="P1610" t="s">
        <v>635</v>
      </c>
      <c r="Q1610">
        <v>1</v>
      </c>
      <c r="X1610">
        <v>2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 t="s">
        <v>135</v>
      </c>
      <c r="AG1610">
        <v>0</v>
      </c>
      <c r="AH1610">
        <v>3</v>
      </c>
      <c r="AI1610">
        <v>-1</v>
      </c>
      <c r="AJ1610" t="s">
        <v>3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</row>
    <row r="1611" spans="1:44" x14ac:dyDescent="0.2">
      <c r="A1611">
        <f>ROW(Source!A846)</f>
        <v>846</v>
      </c>
      <c r="B1611">
        <v>449000090</v>
      </c>
      <c r="C1611">
        <v>449000087</v>
      </c>
      <c r="D1611">
        <v>327091202</v>
      </c>
      <c r="E1611">
        <v>112</v>
      </c>
      <c r="F1611">
        <v>1</v>
      </c>
      <c r="G1611">
        <v>1</v>
      </c>
      <c r="H1611">
        <v>1</v>
      </c>
      <c r="I1611" t="s">
        <v>1251</v>
      </c>
      <c r="J1611" t="s">
        <v>3</v>
      </c>
      <c r="K1611" t="s">
        <v>1672</v>
      </c>
      <c r="L1611">
        <v>1191</v>
      </c>
      <c r="N1611">
        <v>1013</v>
      </c>
      <c r="O1611" t="s">
        <v>1203</v>
      </c>
      <c r="P1611" t="s">
        <v>1203</v>
      </c>
      <c r="Q1611">
        <v>1</v>
      </c>
      <c r="X1611">
        <v>1.03</v>
      </c>
      <c r="Y1611">
        <v>0</v>
      </c>
      <c r="Z1611">
        <v>0</v>
      </c>
      <c r="AA1611">
        <v>0</v>
      </c>
      <c r="AB1611">
        <v>505.15</v>
      </c>
      <c r="AC1611">
        <v>0</v>
      </c>
      <c r="AD1611">
        <v>1</v>
      </c>
      <c r="AE1611">
        <v>1</v>
      </c>
      <c r="AF1611" t="s">
        <v>3</v>
      </c>
      <c r="AG1611">
        <v>1.03</v>
      </c>
      <c r="AH1611">
        <v>2</v>
      </c>
      <c r="AI1611">
        <v>449000088</v>
      </c>
      <c r="AJ1611">
        <v>1551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</row>
    <row r="1612" spans="1:44" x14ac:dyDescent="0.2">
      <c r="A1612">
        <f>ROW(Source!A846)</f>
        <v>846</v>
      </c>
      <c r="B1612">
        <v>449000091</v>
      </c>
      <c r="C1612">
        <v>449000087</v>
      </c>
      <c r="D1612">
        <v>327164851</v>
      </c>
      <c r="E1612">
        <v>1</v>
      </c>
      <c r="F1612">
        <v>1</v>
      </c>
      <c r="G1612">
        <v>1</v>
      </c>
      <c r="H1612">
        <v>3</v>
      </c>
      <c r="I1612" t="s">
        <v>1241</v>
      </c>
      <c r="J1612" t="s">
        <v>1242</v>
      </c>
      <c r="K1612" t="s">
        <v>1243</v>
      </c>
      <c r="L1612">
        <v>1346</v>
      </c>
      <c r="N1612">
        <v>1009</v>
      </c>
      <c r="O1612" t="s">
        <v>441</v>
      </c>
      <c r="P1612" t="s">
        <v>441</v>
      </c>
      <c r="Q1612">
        <v>1</v>
      </c>
      <c r="X1612">
        <v>0.02</v>
      </c>
      <c r="Y1612">
        <v>174.93</v>
      </c>
      <c r="Z1612">
        <v>0</v>
      </c>
      <c r="AA1612">
        <v>0</v>
      </c>
      <c r="AB1612">
        <v>0</v>
      </c>
      <c r="AC1612">
        <v>0</v>
      </c>
      <c r="AD1612">
        <v>1</v>
      </c>
      <c r="AE1612">
        <v>0</v>
      </c>
      <c r="AF1612" t="s">
        <v>135</v>
      </c>
      <c r="AG1612">
        <v>0</v>
      </c>
      <c r="AH1612">
        <v>2</v>
      </c>
      <c r="AI1612">
        <v>449000089</v>
      </c>
      <c r="AJ1612">
        <v>1552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</row>
    <row r="1613" spans="1:44" x14ac:dyDescent="0.2">
      <c r="A1613">
        <f>ROW(Source!A846)</f>
        <v>846</v>
      </c>
      <c r="B1613">
        <v>449000092</v>
      </c>
      <c r="C1613">
        <v>449000087</v>
      </c>
      <c r="D1613">
        <v>327097010</v>
      </c>
      <c r="E1613">
        <v>112</v>
      </c>
      <c r="F1613">
        <v>1</v>
      </c>
      <c r="G1613">
        <v>1</v>
      </c>
      <c r="H1613">
        <v>3</v>
      </c>
      <c r="I1613" t="s">
        <v>633</v>
      </c>
      <c r="J1613" t="s">
        <v>3</v>
      </c>
      <c r="K1613" t="s">
        <v>634</v>
      </c>
      <c r="L1613">
        <v>3277935</v>
      </c>
      <c r="N1613">
        <v>1013</v>
      </c>
      <c r="O1613" t="s">
        <v>635</v>
      </c>
      <c r="P1613" t="s">
        <v>635</v>
      </c>
      <c r="Q1613">
        <v>1</v>
      </c>
      <c r="X1613">
        <v>2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 t="s">
        <v>135</v>
      </c>
      <c r="AG1613">
        <v>0</v>
      </c>
      <c r="AH1613">
        <v>3</v>
      </c>
      <c r="AI1613">
        <v>-1</v>
      </c>
      <c r="AJ1613" t="s">
        <v>3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</row>
    <row r="1614" spans="1:44" x14ac:dyDescent="0.2">
      <c r="A1614">
        <f>ROW(Source!A847)</f>
        <v>847</v>
      </c>
      <c r="B1614">
        <v>449000097</v>
      </c>
      <c r="C1614">
        <v>449000093</v>
      </c>
      <c r="D1614">
        <v>277560305</v>
      </c>
      <c r="E1614">
        <v>109</v>
      </c>
      <c r="F1614">
        <v>1</v>
      </c>
      <c r="G1614">
        <v>1</v>
      </c>
      <c r="H1614">
        <v>1</v>
      </c>
      <c r="I1614" t="s">
        <v>1493</v>
      </c>
      <c r="J1614" t="s">
        <v>3</v>
      </c>
      <c r="K1614" t="s">
        <v>1592</v>
      </c>
      <c r="L1614">
        <v>1191</v>
      </c>
      <c r="N1614">
        <v>1013</v>
      </c>
      <c r="O1614" t="s">
        <v>1203</v>
      </c>
      <c r="P1614" t="s">
        <v>1203</v>
      </c>
      <c r="Q1614">
        <v>1</v>
      </c>
      <c r="X1614">
        <v>1</v>
      </c>
      <c r="Y1614">
        <v>0</v>
      </c>
      <c r="Z1614">
        <v>0</v>
      </c>
      <c r="AA1614">
        <v>0</v>
      </c>
      <c r="AB1614">
        <v>490.51</v>
      </c>
      <c r="AC1614">
        <v>0</v>
      </c>
      <c r="AD1614">
        <v>1</v>
      </c>
      <c r="AE1614">
        <v>1</v>
      </c>
      <c r="AF1614" t="s">
        <v>321</v>
      </c>
      <c r="AG1614">
        <v>0.3</v>
      </c>
      <c r="AH1614">
        <v>2</v>
      </c>
      <c r="AI1614">
        <v>449000094</v>
      </c>
      <c r="AJ1614">
        <v>1553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</row>
    <row r="1615" spans="1:44" x14ac:dyDescent="0.2">
      <c r="A1615">
        <f>ROW(Source!A847)</f>
        <v>847</v>
      </c>
      <c r="B1615">
        <v>449000098</v>
      </c>
      <c r="C1615">
        <v>449000093</v>
      </c>
      <c r="D1615">
        <v>277566433</v>
      </c>
      <c r="E1615">
        <v>109</v>
      </c>
      <c r="F1615">
        <v>1</v>
      </c>
      <c r="G1615">
        <v>1</v>
      </c>
      <c r="H1615">
        <v>3</v>
      </c>
      <c r="I1615" t="s">
        <v>633</v>
      </c>
      <c r="J1615" t="s">
        <v>3</v>
      </c>
      <c r="K1615" t="s">
        <v>634</v>
      </c>
      <c r="L1615">
        <v>3277935</v>
      </c>
      <c r="N1615">
        <v>1013</v>
      </c>
      <c r="O1615" t="s">
        <v>635</v>
      </c>
      <c r="P1615" t="s">
        <v>635</v>
      </c>
      <c r="Q1615">
        <v>1</v>
      </c>
      <c r="X1615">
        <v>2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 t="s">
        <v>135</v>
      </c>
      <c r="AG1615">
        <v>0</v>
      </c>
      <c r="AH1615">
        <v>2</v>
      </c>
      <c r="AI1615">
        <v>449000095</v>
      </c>
      <c r="AJ1615">
        <v>1554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</row>
    <row r="1616" spans="1:44" x14ac:dyDescent="0.2">
      <c r="A1616">
        <f>ROW(Source!A847)</f>
        <v>847</v>
      </c>
      <c r="B1616">
        <v>449000099</v>
      </c>
      <c r="C1616">
        <v>449000093</v>
      </c>
      <c r="D1616">
        <v>277566436</v>
      </c>
      <c r="E1616">
        <v>109</v>
      </c>
      <c r="F1616">
        <v>1</v>
      </c>
      <c r="G1616">
        <v>1</v>
      </c>
      <c r="H1616">
        <v>3</v>
      </c>
      <c r="I1616" t="s">
        <v>725</v>
      </c>
      <c r="J1616" t="s">
        <v>3</v>
      </c>
      <c r="K1616" t="s">
        <v>726</v>
      </c>
      <c r="L1616">
        <v>1348</v>
      </c>
      <c r="N1616">
        <v>1009</v>
      </c>
      <c r="O1616" t="s">
        <v>83</v>
      </c>
      <c r="P1616" t="s">
        <v>83</v>
      </c>
      <c r="Q1616">
        <v>1000</v>
      </c>
      <c r="X1616">
        <v>5.9999999999999995E-4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 t="s">
        <v>135</v>
      </c>
      <c r="AG1616">
        <v>0</v>
      </c>
      <c r="AH1616">
        <v>2</v>
      </c>
      <c r="AI1616">
        <v>449000096</v>
      </c>
      <c r="AJ1616">
        <v>1555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</row>
    <row r="1617" spans="1:44" x14ac:dyDescent="0.2">
      <c r="A1617">
        <f>ROW(Source!A850)</f>
        <v>850</v>
      </c>
      <c r="B1617">
        <v>449000106</v>
      </c>
      <c r="C1617">
        <v>449000102</v>
      </c>
      <c r="D1617">
        <v>277560305</v>
      </c>
      <c r="E1617">
        <v>109</v>
      </c>
      <c r="F1617">
        <v>1</v>
      </c>
      <c r="G1617">
        <v>1</v>
      </c>
      <c r="H1617">
        <v>1</v>
      </c>
      <c r="I1617" t="s">
        <v>1493</v>
      </c>
      <c r="J1617" t="s">
        <v>3</v>
      </c>
      <c r="K1617" t="s">
        <v>1592</v>
      </c>
      <c r="L1617">
        <v>1191</v>
      </c>
      <c r="N1617">
        <v>1013</v>
      </c>
      <c r="O1617" t="s">
        <v>1203</v>
      </c>
      <c r="P1617" t="s">
        <v>1203</v>
      </c>
      <c r="Q1617">
        <v>1</v>
      </c>
      <c r="X1617">
        <v>1</v>
      </c>
      <c r="Y1617">
        <v>0</v>
      </c>
      <c r="Z1617">
        <v>0</v>
      </c>
      <c r="AA1617">
        <v>0</v>
      </c>
      <c r="AB1617">
        <v>490.51</v>
      </c>
      <c r="AC1617">
        <v>0</v>
      </c>
      <c r="AD1617">
        <v>1</v>
      </c>
      <c r="AE1617">
        <v>1</v>
      </c>
      <c r="AF1617" t="s">
        <v>3</v>
      </c>
      <c r="AG1617">
        <v>1</v>
      </c>
      <c r="AH1617">
        <v>2</v>
      </c>
      <c r="AI1617">
        <v>449000103</v>
      </c>
      <c r="AJ1617">
        <v>1556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</row>
    <row r="1618" spans="1:44" x14ac:dyDescent="0.2">
      <c r="A1618">
        <f>ROW(Source!A850)</f>
        <v>850</v>
      </c>
      <c r="B1618">
        <v>449000107</v>
      </c>
      <c r="C1618">
        <v>449000102</v>
      </c>
      <c r="D1618">
        <v>277566433</v>
      </c>
      <c r="E1618">
        <v>109</v>
      </c>
      <c r="F1618">
        <v>1</v>
      </c>
      <c r="G1618">
        <v>1</v>
      </c>
      <c r="H1618">
        <v>3</v>
      </c>
      <c r="I1618" t="s">
        <v>633</v>
      </c>
      <c r="J1618" t="s">
        <v>3</v>
      </c>
      <c r="K1618" t="s">
        <v>634</v>
      </c>
      <c r="L1618">
        <v>3277935</v>
      </c>
      <c r="N1618">
        <v>1013</v>
      </c>
      <c r="O1618" t="s">
        <v>635</v>
      </c>
      <c r="P1618" t="s">
        <v>635</v>
      </c>
      <c r="Q1618">
        <v>1</v>
      </c>
      <c r="X1618">
        <v>2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 t="s">
        <v>135</v>
      </c>
      <c r="AG1618">
        <v>0</v>
      </c>
      <c r="AH1618">
        <v>2</v>
      </c>
      <c r="AI1618">
        <v>449000104</v>
      </c>
      <c r="AJ1618">
        <v>1557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</row>
    <row r="1619" spans="1:44" x14ac:dyDescent="0.2">
      <c r="A1619">
        <f>ROW(Source!A850)</f>
        <v>850</v>
      </c>
      <c r="B1619">
        <v>449000108</v>
      </c>
      <c r="C1619">
        <v>449000102</v>
      </c>
      <c r="D1619">
        <v>277566436</v>
      </c>
      <c r="E1619">
        <v>109</v>
      </c>
      <c r="F1619">
        <v>1</v>
      </c>
      <c r="G1619">
        <v>1</v>
      </c>
      <c r="H1619">
        <v>3</v>
      </c>
      <c r="I1619" t="s">
        <v>725</v>
      </c>
      <c r="J1619" t="s">
        <v>3</v>
      </c>
      <c r="K1619" t="s">
        <v>726</v>
      </c>
      <c r="L1619">
        <v>1348</v>
      </c>
      <c r="N1619">
        <v>1009</v>
      </c>
      <c r="O1619" t="s">
        <v>83</v>
      </c>
      <c r="P1619" t="s">
        <v>83</v>
      </c>
      <c r="Q1619">
        <v>1000</v>
      </c>
      <c r="X1619">
        <v>5.9999999999999995E-4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 t="s">
        <v>135</v>
      </c>
      <c r="AG1619">
        <v>0</v>
      </c>
      <c r="AH1619">
        <v>2</v>
      </c>
      <c r="AI1619">
        <v>449000105</v>
      </c>
      <c r="AJ1619">
        <v>1558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</row>
    <row r="1620" spans="1:44" x14ac:dyDescent="0.2">
      <c r="A1620">
        <f>ROW(Source!A853)</f>
        <v>853</v>
      </c>
      <c r="B1620">
        <v>449000119</v>
      </c>
      <c r="C1620">
        <v>449000111</v>
      </c>
      <c r="D1620">
        <v>277560305</v>
      </c>
      <c r="E1620">
        <v>109</v>
      </c>
      <c r="F1620">
        <v>1</v>
      </c>
      <c r="G1620">
        <v>1</v>
      </c>
      <c r="H1620">
        <v>1</v>
      </c>
      <c r="I1620" t="s">
        <v>1493</v>
      </c>
      <c r="J1620" t="s">
        <v>3</v>
      </c>
      <c r="K1620" t="s">
        <v>1592</v>
      </c>
      <c r="L1620">
        <v>1191</v>
      </c>
      <c r="N1620">
        <v>1013</v>
      </c>
      <c r="O1620" t="s">
        <v>1203</v>
      </c>
      <c r="P1620" t="s">
        <v>1203</v>
      </c>
      <c r="Q1620">
        <v>1</v>
      </c>
      <c r="X1620">
        <v>1.68</v>
      </c>
      <c r="Y1620">
        <v>0</v>
      </c>
      <c r="Z1620">
        <v>0</v>
      </c>
      <c r="AA1620">
        <v>0</v>
      </c>
      <c r="AB1620">
        <v>490.51</v>
      </c>
      <c r="AC1620">
        <v>0</v>
      </c>
      <c r="AD1620">
        <v>1</v>
      </c>
      <c r="AE1620">
        <v>1</v>
      </c>
      <c r="AF1620" t="s">
        <v>321</v>
      </c>
      <c r="AG1620">
        <v>0.504</v>
      </c>
      <c r="AH1620">
        <v>2</v>
      </c>
      <c r="AI1620">
        <v>449000112</v>
      </c>
      <c r="AJ1620">
        <v>1559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</row>
    <row r="1621" spans="1:44" x14ac:dyDescent="0.2">
      <c r="A1621">
        <f>ROW(Source!A853)</f>
        <v>853</v>
      </c>
      <c r="B1621">
        <v>449000120</v>
      </c>
      <c r="C1621">
        <v>449000111</v>
      </c>
      <c r="D1621">
        <v>277862733</v>
      </c>
      <c r="E1621">
        <v>1</v>
      </c>
      <c r="F1621">
        <v>1</v>
      </c>
      <c r="G1621">
        <v>1</v>
      </c>
      <c r="H1621">
        <v>3</v>
      </c>
      <c r="I1621" t="s">
        <v>1713</v>
      </c>
      <c r="J1621" t="s">
        <v>1714</v>
      </c>
      <c r="K1621" t="s">
        <v>1715</v>
      </c>
      <c r="L1621">
        <v>1346</v>
      </c>
      <c r="N1621">
        <v>1009</v>
      </c>
      <c r="O1621" t="s">
        <v>441</v>
      </c>
      <c r="P1621" t="s">
        <v>441</v>
      </c>
      <c r="Q1621">
        <v>1</v>
      </c>
      <c r="X1621">
        <v>5.0000000000000001E-4</v>
      </c>
      <c r="Y1621">
        <v>284.14999999999998</v>
      </c>
      <c r="Z1621">
        <v>0</v>
      </c>
      <c r="AA1621">
        <v>0</v>
      </c>
      <c r="AB1621">
        <v>0</v>
      </c>
      <c r="AC1621">
        <v>0</v>
      </c>
      <c r="AD1621">
        <v>1</v>
      </c>
      <c r="AE1621">
        <v>0</v>
      </c>
      <c r="AF1621" t="s">
        <v>135</v>
      </c>
      <c r="AG1621">
        <v>0</v>
      </c>
      <c r="AH1621">
        <v>2</v>
      </c>
      <c r="AI1621">
        <v>449000113</v>
      </c>
      <c r="AJ1621">
        <v>1560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</row>
    <row r="1622" spans="1:44" x14ac:dyDescent="0.2">
      <c r="A1622">
        <f>ROW(Source!A853)</f>
        <v>853</v>
      </c>
      <c r="B1622">
        <v>449000121</v>
      </c>
      <c r="C1622">
        <v>449000111</v>
      </c>
      <c r="D1622">
        <v>277865475</v>
      </c>
      <c r="E1622">
        <v>1</v>
      </c>
      <c r="F1622">
        <v>1</v>
      </c>
      <c r="G1622">
        <v>1</v>
      </c>
      <c r="H1622">
        <v>3</v>
      </c>
      <c r="I1622" t="s">
        <v>1210</v>
      </c>
      <c r="J1622" t="s">
        <v>1211</v>
      </c>
      <c r="K1622" t="s">
        <v>1212</v>
      </c>
      <c r="L1622">
        <v>1383</v>
      </c>
      <c r="N1622">
        <v>1013</v>
      </c>
      <c r="O1622" t="s">
        <v>1213</v>
      </c>
      <c r="P1622" t="s">
        <v>1213</v>
      </c>
      <c r="Q1622">
        <v>1</v>
      </c>
      <c r="X1622">
        <v>8.3199999999999996E-2</v>
      </c>
      <c r="Y1622">
        <v>5.89</v>
      </c>
      <c r="Z1622">
        <v>0</v>
      </c>
      <c r="AA1622">
        <v>0</v>
      </c>
      <c r="AB1622">
        <v>0</v>
      </c>
      <c r="AC1622">
        <v>0</v>
      </c>
      <c r="AD1622">
        <v>1</v>
      </c>
      <c r="AE1622">
        <v>0</v>
      </c>
      <c r="AF1622" t="s">
        <v>135</v>
      </c>
      <c r="AG1622">
        <v>0</v>
      </c>
      <c r="AH1622">
        <v>2</v>
      </c>
      <c r="AI1622">
        <v>449000114</v>
      </c>
      <c r="AJ1622">
        <v>1561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</row>
    <row r="1623" spans="1:44" x14ac:dyDescent="0.2">
      <c r="A1623">
        <f>ROW(Source!A853)</f>
        <v>853</v>
      </c>
      <c r="B1623">
        <v>449000122</v>
      </c>
      <c r="C1623">
        <v>449000111</v>
      </c>
      <c r="D1623">
        <v>277867849</v>
      </c>
      <c r="E1623">
        <v>1</v>
      </c>
      <c r="F1623">
        <v>1</v>
      </c>
      <c r="G1623">
        <v>1</v>
      </c>
      <c r="H1623">
        <v>3</v>
      </c>
      <c r="I1623" t="s">
        <v>1740</v>
      </c>
      <c r="J1623" t="s">
        <v>1741</v>
      </c>
      <c r="K1623" t="s">
        <v>1742</v>
      </c>
      <c r="L1623">
        <v>1425</v>
      </c>
      <c r="N1623">
        <v>1013</v>
      </c>
      <c r="O1623" t="s">
        <v>62</v>
      </c>
      <c r="P1623" t="s">
        <v>62</v>
      </c>
      <c r="Q1623">
        <v>1</v>
      </c>
      <c r="X1623">
        <v>2.5000000000000001E-2</v>
      </c>
      <c r="Y1623">
        <v>978.09</v>
      </c>
      <c r="Z1623">
        <v>0</v>
      </c>
      <c r="AA1623">
        <v>0</v>
      </c>
      <c r="AB1623">
        <v>0</v>
      </c>
      <c r="AC1623">
        <v>0</v>
      </c>
      <c r="AD1623">
        <v>1</v>
      </c>
      <c r="AE1623">
        <v>0</v>
      </c>
      <c r="AF1623" t="s">
        <v>135</v>
      </c>
      <c r="AG1623">
        <v>0</v>
      </c>
      <c r="AH1623">
        <v>2</v>
      </c>
      <c r="AI1623">
        <v>449000115</v>
      </c>
      <c r="AJ1623">
        <v>1562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</row>
    <row r="1624" spans="1:44" x14ac:dyDescent="0.2">
      <c r="A1624">
        <f>ROW(Source!A853)</f>
        <v>853</v>
      </c>
      <c r="B1624">
        <v>449000123</v>
      </c>
      <c r="C1624">
        <v>449000111</v>
      </c>
      <c r="D1624">
        <v>277870628</v>
      </c>
      <c r="E1624">
        <v>1</v>
      </c>
      <c r="F1624">
        <v>1</v>
      </c>
      <c r="G1624">
        <v>1</v>
      </c>
      <c r="H1624">
        <v>3</v>
      </c>
      <c r="I1624" t="s">
        <v>1646</v>
      </c>
      <c r="J1624" t="s">
        <v>1647</v>
      </c>
      <c r="K1624" t="s">
        <v>1648</v>
      </c>
      <c r="L1624">
        <v>1348</v>
      </c>
      <c r="N1624">
        <v>1009</v>
      </c>
      <c r="O1624" t="s">
        <v>83</v>
      </c>
      <c r="P1624" t="s">
        <v>83</v>
      </c>
      <c r="Q1624">
        <v>1000</v>
      </c>
      <c r="X1624">
        <v>1.0000000000000001E-5</v>
      </c>
      <c r="Y1624">
        <v>4338.2700000000004</v>
      </c>
      <c r="Z1624">
        <v>0</v>
      </c>
      <c r="AA1624">
        <v>0</v>
      </c>
      <c r="AB1624">
        <v>0</v>
      </c>
      <c r="AC1624">
        <v>0</v>
      </c>
      <c r="AD1624">
        <v>1</v>
      </c>
      <c r="AE1624">
        <v>0</v>
      </c>
      <c r="AF1624" t="s">
        <v>135</v>
      </c>
      <c r="AG1624">
        <v>0</v>
      </c>
      <c r="AH1624">
        <v>2</v>
      </c>
      <c r="AI1624">
        <v>449000116</v>
      </c>
      <c r="AJ1624">
        <v>1563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</row>
    <row r="1625" spans="1:44" x14ac:dyDescent="0.2">
      <c r="A1625">
        <f>ROW(Source!A853)</f>
        <v>853</v>
      </c>
      <c r="B1625">
        <v>449000124</v>
      </c>
      <c r="C1625">
        <v>449000111</v>
      </c>
      <c r="D1625">
        <v>277881812</v>
      </c>
      <c r="E1625">
        <v>1</v>
      </c>
      <c r="F1625">
        <v>1</v>
      </c>
      <c r="G1625">
        <v>1</v>
      </c>
      <c r="H1625">
        <v>3</v>
      </c>
      <c r="I1625" t="s">
        <v>1661</v>
      </c>
      <c r="J1625" t="s">
        <v>1662</v>
      </c>
      <c r="K1625" t="s">
        <v>1663</v>
      </c>
      <c r="L1625">
        <v>1346</v>
      </c>
      <c r="N1625">
        <v>1009</v>
      </c>
      <c r="O1625" t="s">
        <v>441</v>
      </c>
      <c r="P1625" t="s">
        <v>441</v>
      </c>
      <c r="Q1625">
        <v>1</v>
      </c>
      <c r="X1625">
        <v>0.01</v>
      </c>
      <c r="Y1625">
        <v>899.56</v>
      </c>
      <c r="Z1625">
        <v>0</v>
      </c>
      <c r="AA1625">
        <v>0</v>
      </c>
      <c r="AB1625">
        <v>0</v>
      </c>
      <c r="AC1625">
        <v>0</v>
      </c>
      <c r="AD1625">
        <v>1</v>
      </c>
      <c r="AE1625">
        <v>0</v>
      </c>
      <c r="AF1625" t="s">
        <v>135</v>
      </c>
      <c r="AG1625">
        <v>0</v>
      </c>
      <c r="AH1625">
        <v>2</v>
      </c>
      <c r="AI1625">
        <v>449000117</v>
      </c>
      <c r="AJ1625">
        <v>1564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</row>
    <row r="1626" spans="1:44" x14ac:dyDescent="0.2">
      <c r="A1626">
        <f>ROW(Source!A853)</f>
        <v>853</v>
      </c>
      <c r="B1626">
        <v>449000125</v>
      </c>
      <c r="C1626">
        <v>449000111</v>
      </c>
      <c r="D1626">
        <v>277566433</v>
      </c>
      <c r="E1626">
        <v>109</v>
      </c>
      <c r="F1626">
        <v>1</v>
      </c>
      <c r="G1626">
        <v>1</v>
      </c>
      <c r="H1626">
        <v>3</v>
      </c>
      <c r="I1626" t="s">
        <v>633</v>
      </c>
      <c r="J1626" t="s">
        <v>3</v>
      </c>
      <c r="K1626" t="s">
        <v>634</v>
      </c>
      <c r="L1626">
        <v>3277935</v>
      </c>
      <c r="N1626">
        <v>1013</v>
      </c>
      <c r="O1626" t="s">
        <v>635</v>
      </c>
      <c r="P1626" t="s">
        <v>635</v>
      </c>
      <c r="Q1626">
        <v>1</v>
      </c>
      <c r="X1626">
        <v>2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 t="s">
        <v>135</v>
      </c>
      <c r="AG1626">
        <v>0</v>
      </c>
      <c r="AH1626">
        <v>2</v>
      </c>
      <c r="AI1626">
        <v>449000118</v>
      </c>
      <c r="AJ1626">
        <v>1565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</row>
    <row r="1627" spans="1:44" x14ac:dyDescent="0.2">
      <c r="A1627">
        <f>ROW(Source!A855)</f>
        <v>855</v>
      </c>
      <c r="B1627">
        <v>449000135</v>
      </c>
      <c r="C1627">
        <v>449000127</v>
      </c>
      <c r="D1627">
        <v>277560305</v>
      </c>
      <c r="E1627">
        <v>109</v>
      </c>
      <c r="F1627">
        <v>1</v>
      </c>
      <c r="G1627">
        <v>1</v>
      </c>
      <c r="H1627">
        <v>1</v>
      </c>
      <c r="I1627" t="s">
        <v>1493</v>
      </c>
      <c r="J1627" t="s">
        <v>3</v>
      </c>
      <c r="K1627" t="s">
        <v>1592</v>
      </c>
      <c r="L1627">
        <v>1191</v>
      </c>
      <c r="N1627">
        <v>1013</v>
      </c>
      <c r="O1627" t="s">
        <v>1203</v>
      </c>
      <c r="P1627" t="s">
        <v>1203</v>
      </c>
      <c r="Q1627">
        <v>1</v>
      </c>
      <c r="X1627">
        <v>1.68</v>
      </c>
      <c r="Y1627">
        <v>0</v>
      </c>
      <c r="Z1627">
        <v>0</v>
      </c>
      <c r="AA1627">
        <v>0</v>
      </c>
      <c r="AB1627">
        <v>490.51</v>
      </c>
      <c r="AC1627">
        <v>0</v>
      </c>
      <c r="AD1627">
        <v>1</v>
      </c>
      <c r="AE1627">
        <v>1</v>
      </c>
      <c r="AF1627" t="s">
        <v>3</v>
      </c>
      <c r="AG1627">
        <v>1.68</v>
      </c>
      <c r="AH1627">
        <v>2</v>
      </c>
      <c r="AI1627">
        <v>449000128</v>
      </c>
      <c r="AJ1627">
        <v>1566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</row>
    <row r="1628" spans="1:44" x14ac:dyDescent="0.2">
      <c r="A1628">
        <f>ROW(Source!A855)</f>
        <v>855</v>
      </c>
      <c r="B1628">
        <v>449000136</v>
      </c>
      <c r="C1628">
        <v>449000127</v>
      </c>
      <c r="D1628">
        <v>277862733</v>
      </c>
      <c r="E1628">
        <v>1</v>
      </c>
      <c r="F1628">
        <v>1</v>
      </c>
      <c r="G1628">
        <v>1</v>
      </c>
      <c r="H1628">
        <v>3</v>
      </c>
      <c r="I1628" t="s">
        <v>1713</v>
      </c>
      <c r="J1628" t="s">
        <v>1714</v>
      </c>
      <c r="K1628" t="s">
        <v>1715</v>
      </c>
      <c r="L1628">
        <v>1346</v>
      </c>
      <c r="N1628">
        <v>1009</v>
      </c>
      <c r="O1628" t="s">
        <v>441</v>
      </c>
      <c r="P1628" t="s">
        <v>441</v>
      </c>
      <c r="Q1628">
        <v>1</v>
      </c>
      <c r="X1628">
        <v>5.0000000000000001E-4</v>
      </c>
      <c r="Y1628">
        <v>284.14999999999998</v>
      </c>
      <c r="Z1628">
        <v>0</v>
      </c>
      <c r="AA1628">
        <v>0</v>
      </c>
      <c r="AB1628">
        <v>0</v>
      </c>
      <c r="AC1628">
        <v>0</v>
      </c>
      <c r="AD1628">
        <v>1</v>
      </c>
      <c r="AE1628">
        <v>0</v>
      </c>
      <c r="AF1628" t="s">
        <v>135</v>
      </c>
      <c r="AG1628">
        <v>0</v>
      </c>
      <c r="AH1628">
        <v>2</v>
      </c>
      <c r="AI1628">
        <v>449000129</v>
      </c>
      <c r="AJ1628">
        <v>1567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</row>
    <row r="1629" spans="1:44" x14ac:dyDescent="0.2">
      <c r="A1629">
        <f>ROW(Source!A855)</f>
        <v>855</v>
      </c>
      <c r="B1629">
        <v>449000137</v>
      </c>
      <c r="C1629">
        <v>449000127</v>
      </c>
      <c r="D1629">
        <v>277865475</v>
      </c>
      <c r="E1629">
        <v>1</v>
      </c>
      <c r="F1629">
        <v>1</v>
      </c>
      <c r="G1629">
        <v>1</v>
      </c>
      <c r="H1629">
        <v>3</v>
      </c>
      <c r="I1629" t="s">
        <v>1210</v>
      </c>
      <c r="J1629" t="s">
        <v>1211</v>
      </c>
      <c r="K1629" t="s">
        <v>1212</v>
      </c>
      <c r="L1629">
        <v>1383</v>
      </c>
      <c r="N1629">
        <v>1013</v>
      </c>
      <c r="O1629" t="s">
        <v>1213</v>
      </c>
      <c r="P1629" t="s">
        <v>1213</v>
      </c>
      <c r="Q1629">
        <v>1</v>
      </c>
      <c r="X1629">
        <v>8.3199999999999996E-2</v>
      </c>
      <c r="Y1629">
        <v>5.89</v>
      </c>
      <c r="Z1629">
        <v>0</v>
      </c>
      <c r="AA1629">
        <v>0</v>
      </c>
      <c r="AB1629">
        <v>0</v>
      </c>
      <c r="AC1629">
        <v>0</v>
      </c>
      <c r="AD1629">
        <v>1</v>
      </c>
      <c r="AE1629">
        <v>0</v>
      </c>
      <c r="AF1629" t="s">
        <v>135</v>
      </c>
      <c r="AG1629">
        <v>0</v>
      </c>
      <c r="AH1629">
        <v>2</v>
      </c>
      <c r="AI1629">
        <v>449000130</v>
      </c>
      <c r="AJ1629">
        <v>1568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</row>
    <row r="1630" spans="1:44" x14ac:dyDescent="0.2">
      <c r="A1630">
        <f>ROW(Source!A855)</f>
        <v>855</v>
      </c>
      <c r="B1630">
        <v>449000138</v>
      </c>
      <c r="C1630">
        <v>449000127</v>
      </c>
      <c r="D1630">
        <v>277867849</v>
      </c>
      <c r="E1630">
        <v>1</v>
      </c>
      <c r="F1630">
        <v>1</v>
      </c>
      <c r="G1630">
        <v>1</v>
      </c>
      <c r="H1630">
        <v>3</v>
      </c>
      <c r="I1630" t="s">
        <v>1740</v>
      </c>
      <c r="J1630" t="s">
        <v>1741</v>
      </c>
      <c r="K1630" t="s">
        <v>1742</v>
      </c>
      <c r="L1630">
        <v>1425</v>
      </c>
      <c r="N1630">
        <v>1013</v>
      </c>
      <c r="O1630" t="s">
        <v>62</v>
      </c>
      <c r="P1630" t="s">
        <v>62</v>
      </c>
      <c r="Q1630">
        <v>1</v>
      </c>
      <c r="X1630">
        <v>2.5000000000000001E-2</v>
      </c>
      <c r="Y1630">
        <v>978.09</v>
      </c>
      <c r="Z1630">
        <v>0</v>
      </c>
      <c r="AA1630">
        <v>0</v>
      </c>
      <c r="AB1630">
        <v>0</v>
      </c>
      <c r="AC1630">
        <v>0</v>
      </c>
      <c r="AD1630">
        <v>1</v>
      </c>
      <c r="AE1630">
        <v>0</v>
      </c>
      <c r="AF1630" t="s">
        <v>135</v>
      </c>
      <c r="AG1630">
        <v>0</v>
      </c>
      <c r="AH1630">
        <v>2</v>
      </c>
      <c r="AI1630">
        <v>449000131</v>
      </c>
      <c r="AJ1630">
        <v>1569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</row>
    <row r="1631" spans="1:44" x14ac:dyDescent="0.2">
      <c r="A1631">
        <f>ROW(Source!A855)</f>
        <v>855</v>
      </c>
      <c r="B1631">
        <v>449000139</v>
      </c>
      <c r="C1631">
        <v>449000127</v>
      </c>
      <c r="D1631">
        <v>277870628</v>
      </c>
      <c r="E1631">
        <v>1</v>
      </c>
      <c r="F1631">
        <v>1</v>
      </c>
      <c r="G1631">
        <v>1</v>
      </c>
      <c r="H1631">
        <v>3</v>
      </c>
      <c r="I1631" t="s">
        <v>1646</v>
      </c>
      <c r="J1631" t="s">
        <v>1647</v>
      </c>
      <c r="K1631" t="s">
        <v>1648</v>
      </c>
      <c r="L1631">
        <v>1348</v>
      </c>
      <c r="N1631">
        <v>1009</v>
      </c>
      <c r="O1631" t="s">
        <v>83</v>
      </c>
      <c r="P1631" t="s">
        <v>83</v>
      </c>
      <c r="Q1631">
        <v>1000</v>
      </c>
      <c r="X1631">
        <v>1.0000000000000001E-5</v>
      </c>
      <c r="Y1631">
        <v>4338.2700000000004</v>
      </c>
      <c r="Z1631">
        <v>0</v>
      </c>
      <c r="AA1631">
        <v>0</v>
      </c>
      <c r="AB1631">
        <v>0</v>
      </c>
      <c r="AC1631">
        <v>0</v>
      </c>
      <c r="AD1631">
        <v>1</v>
      </c>
      <c r="AE1631">
        <v>0</v>
      </c>
      <c r="AF1631" t="s">
        <v>135</v>
      </c>
      <c r="AG1631">
        <v>0</v>
      </c>
      <c r="AH1631">
        <v>2</v>
      </c>
      <c r="AI1631">
        <v>449000132</v>
      </c>
      <c r="AJ1631">
        <v>1570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</row>
    <row r="1632" spans="1:44" x14ac:dyDescent="0.2">
      <c r="A1632">
        <f>ROW(Source!A855)</f>
        <v>855</v>
      </c>
      <c r="B1632">
        <v>449000140</v>
      </c>
      <c r="C1632">
        <v>449000127</v>
      </c>
      <c r="D1632">
        <v>277881812</v>
      </c>
      <c r="E1632">
        <v>1</v>
      </c>
      <c r="F1632">
        <v>1</v>
      </c>
      <c r="G1632">
        <v>1</v>
      </c>
      <c r="H1632">
        <v>3</v>
      </c>
      <c r="I1632" t="s">
        <v>1661</v>
      </c>
      <c r="J1632" t="s">
        <v>1662</v>
      </c>
      <c r="K1632" t="s">
        <v>1663</v>
      </c>
      <c r="L1632">
        <v>1346</v>
      </c>
      <c r="N1632">
        <v>1009</v>
      </c>
      <c r="O1632" t="s">
        <v>441</v>
      </c>
      <c r="P1632" t="s">
        <v>441</v>
      </c>
      <c r="Q1632">
        <v>1</v>
      </c>
      <c r="X1632">
        <v>0.01</v>
      </c>
      <c r="Y1632">
        <v>899.56</v>
      </c>
      <c r="Z1632">
        <v>0</v>
      </c>
      <c r="AA1632">
        <v>0</v>
      </c>
      <c r="AB1632">
        <v>0</v>
      </c>
      <c r="AC1632">
        <v>0</v>
      </c>
      <c r="AD1632">
        <v>1</v>
      </c>
      <c r="AE1632">
        <v>0</v>
      </c>
      <c r="AF1632" t="s">
        <v>135</v>
      </c>
      <c r="AG1632">
        <v>0</v>
      </c>
      <c r="AH1632">
        <v>2</v>
      </c>
      <c r="AI1632">
        <v>449000133</v>
      </c>
      <c r="AJ1632">
        <v>1571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</row>
    <row r="1633" spans="1:44" x14ac:dyDescent="0.2">
      <c r="A1633">
        <f>ROW(Source!A855)</f>
        <v>855</v>
      </c>
      <c r="B1633">
        <v>449000141</v>
      </c>
      <c r="C1633">
        <v>449000127</v>
      </c>
      <c r="D1633">
        <v>277566433</v>
      </c>
      <c r="E1633">
        <v>109</v>
      </c>
      <c r="F1633">
        <v>1</v>
      </c>
      <c r="G1633">
        <v>1</v>
      </c>
      <c r="H1633">
        <v>3</v>
      </c>
      <c r="I1633" t="s">
        <v>633</v>
      </c>
      <c r="J1633" t="s">
        <v>3</v>
      </c>
      <c r="K1633" t="s">
        <v>634</v>
      </c>
      <c r="L1633">
        <v>3277935</v>
      </c>
      <c r="N1633">
        <v>1013</v>
      </c>
      <c r="O1633" t="s">
        <v>635</v>
      </c>
      <c r="P1633" t="s">
        <v>635</v>
      </c>
      <c r="Q1633">
        <v>1</v>
      </c>
      <c r="X1633">
        <v>2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 t="s">
        <v>135</v>
      </c>
      <c r="AG1633">
        <v>0</v>
      </c>
      <c r="AH1633">
        <v>2</v>
      </c>
      <c r="AI1633">
        <v>449000134</v>
      </c>
      <c r="AJ1633">
        <v>1572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</row>
    <row r="1634" spans="1:44" x14ac:dyDescent="0.2">
      <c r="A1634">
        <f>ROW(Source!A922)</f>
        <v>922</v>
      </c>
      <c r="B1634">
        <v>449000151</v>
      </c>
      <c r="C1634">
        <v>449000143</v>
      </c>
      <c r="D1634">
        <v>277560299</v>
      </c>
      <c r="E1634">
        <v>109</v>
      </c>
      <c r="F1634">
        <v>1</v>
      </c>
      <c r="G1634">
        <v>1</v>
      </c>
      <c r="H1634">
        <v>1</v>
      </c>
      <c r="I1634" t="s">
        <v>1843</v>
      </c>
      <c r="J1634" t="s">
        <v>3</v>
      </c>
      <c r="K1634" t="s">
        <v>1844</v>
      </c>
      <c r="L1634">
        <v>1191</v>
      </c>
      <c r="N1634">
        <v>1013</v>
      </c>
      <c r="O1634" t="s">
        <v>1203</v>
      </c>
      <c r="P1634" t="s">
        <v>1203</v>
      </c>
      <c r="Q1634">
        <v>1</v>
      </c>
      <c r="X1634">
        <v>54</v>
      </c>
      <c r="Y1634">
        <v>0</v>
      </c>
      <c r="Z1634">
        <v>0</v>
      </c>
      <c r="AA1634">
        <v>0</v>
      </c>
      <c r="AB1634">
        <v>479.53</v>
      </c>
      <c r="AC1634">
        <v>0</v>
      </c>
      <c r="AD1634">
        <v>1</v>
      </c>
      <c r="AE1634">
        <v>1</v>
      </c>
      <c r="AF1634" t="s">
        <v>321</v>
      </c>
      <c r="AG1634">
        <v>16.2</v>
      </c>
      <c r="AH1634">
        <v>2</v>
      </c>
      <c r="AI1634">
        <v>449000144</v>
      </c>
      <c r="AJ1634">
        <v>1573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</row>
    <row r="1635" spans="1:44" x14ac:dyDescent="0.2">
      <c r="A1635">
        <f>ROW(Source!A922)</f>
        <v>922</v>
      </c>
      <c r="B1635">
        <v>449000152</v>
      </c>
      <c r="C1635">
        <v>449000143</v>
      </c>
      <c r="D1635">
        <v>277560491</v>
      </c>
      <c r="E1635">
        <v>109</v>
      </c>
      <c r="F1635">
        <v>1</v>
      </c>
      <c r="G1635">
        <v>1</v>
      </c>
      <c r="H1635">
        <v>1</v>
      </c>
      <c r="I1635" t="s">
        <v>1204</v>
      </c>
      <c r="J1635" t="s">
        <v>3</v>
      </c>
      <c r="K1635" t="s">
        <v>1205</v>
      </c>
      <c r="L1635">
        <v>1191</v>
      </c>
      <c r="N1635">
        <v>1013</v>
      </c>
      <c r="O1635" t="s">
        <v>1203</v>
      </c>
      <c r="P1635" t="s">
        <v>1203</v>
      </c>
      <c r="Q1635">
        <v>1</v>
      </c>
      <c r="X1635">
        <v>2.5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1</v>
      </c>
      <c r="AE1635">
        <v>2</v>
      </c>
      <c r="AF1635" t="s">
        <v>321</v>
      </c>
      <c r="AG1635">
        <v>0.75</v>
      </c>
      <c r="AH1635">
        <v>2</v>
      </c>
      <c r="AI1635">
        <v>449000145</v>
      </c>
      <c r="AJ1635">
        <v>1574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</row>
    <row r="1636" spans="1:44" x14ac:dyDescent="0.2">
      <c r="A1636">
        <f>ROW(Source!A922)</f>
        <v>922</v>
      </c>
      <c r="B1636">
        <v>449000153</v>
      </c>
      <c r="C1636">
        <v>449000143</v>
      </c>
      <c r="D1636">
        <v>277944622</v>
      </c>
      <c r="E1636">
        <v>1</v>
      </c>
      <c r="F1636">
        <v>1</v>
      </c>
      <c r="G1636">
        <v>1</v>
      </c>
      <c r="H1636">
        <v>2</v>
      </c>
      <c r="I1636" t="s">
        <v>1220</v>
      </c>
      <c r="J1636" t="s">
        <v>1221</v>
      </c>
      <c r="K1636" t="s">
        <v>1222</v>
      </c>
      <c r="L1636">
        <v>1368</v>
      </c>
      <c r="N1636">
        <v>1011</v>
      </c>
      <c r="O1636" t="s">
        <v>1100</v>
      </c>
      <c r="P1636" t="s">
        <v>1100</v>
      </c>
      <c r="Q1636">
        <v>1</v>
      </c>
      <c r="X1636">
        <v>1.25</v>
      </c>
      <c r="Y1636">
        <v>0</v>
      </c>
      <c r="Z1636">
        <v>1551.19</v>
      </c>
      <c r="AA1636">
        <v>658.89</v>
      </c>
      <c r="AB1636">
        <v>0</v>
      </c>
      <c r="AC1636">
        <v>0</v>
      </c>
      <c r="AD1636">
        <v>1</v>
      </c>
      <c r="AE1636">
        <v>0</v>
      </c>
      <c r="AF1636" t="s">
        <v>321</v>
      </c>
      <c r="AG1636">
        <v>0.375</v>
      </c>
      <c r="AH1636">
        <v>2</v>
      </c>
      <c r="AI1636">
        <v>449000146</v>
      </c>
      <c r="AJ1636">
        <v>1575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</row>
    <row r="1637" spans="1:44" x14ac:dyDescent="0.2">
      <c r="A1637">
        <f>ROW(Source!A922)</f>
        <v>922</v>
      </c>
      <c r="B1637">
        <v>449000154</v>
      </c>
      <c r="C1637">
        <v>449000143</v>
      </c>
      <c r="D1637">
        <v>277945805</v>
      </c>
      <c r="E1637">
        <v>1</v>
      </c>
      <c r="F1637">
        <v>1</v>
      </c>
      <c r="G1637">
        <v>1</v>
      </c>
      <c r="H1637">
        <v>2</v>
      </c>
      <c r="I1637" t="s">
        <v>1206</v>
      </c>
      <c r="J1637" t="s">
        <v>1207</v>
      </c>
      <c r="K1637" t="s">
        <v>1208</v>
      </c>
      <c r="L1637">
        <v>1368</v>
      </c>
      <c r="N1637">
        <v>1011</v>
      </c>
      <c r="O1637" t="s">
        <v>1100</v>
      </c>
      <c r="P1637" t="s">
        <v>1100</v>
      </c>
      <c r="Q1637">
        <v>1</v>
      </c>
      <c r="X1637">
        <v>1.25</v>
      </c>
      <c r="Y1637">
        <v>0</v>
      </c>
      <c r="Z1637">
        <v>477.92</v>
      </c>
      <c r="AA1637">
        <v>490.51</v>
      </c>
      <c r="AB1637">
        <v>0</v>
      </c>
      <c r="AC1637">
        <v>0</v>
      </c>
      <c r="AD1637">
        <v>1</v>
      </c>
      <c r="AE1637">
        <v>0</v>
      </c>
      <c r="AF1637" t="s">
        <v>321</v>
      </c>
      <c r="AG1637">
        <v>0.375</v>
      </c>
      <c r="AH1637">
        <v>2</v>
      </c>
      <c r="AI1637">
        <v>449000147</v>
      </c>
      <c r="AJ1637">
        <v>1576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</row>
    <row r="1638" spans="1:44" x14ac:dyDescent="0.2">
      <c r="A1638">
        <f>ROW(Source!A922)</f>
        <v>922</v>
      </c>
      <c r="B1638">
        <v>449000155</v>
      </c>
      <c r="C1638">
        <v>449000143</v>
      </c>
      <c r="D1638">
        <v>277946072</v>
      </c>
      <c r="E1638">
        <v>1</v>
      </c>
      <c r="F1638">
        <v>1</v>
      </c>
      <c r="G1638">
        <v>1</v>
      </c>
      <c r="H1638">
        <v>2</v>
      </c>
      <c r="I1638" t="s">
        <v>1238</v>
      </c>
      <c r="J1638" t="s">
        <v>1239</v>
      </c>
      <c r="K1638" t="s">
        <v>1240</v>
      </c>
      <c r="L1638">
        <v>1368</v>
      </c>
      <c r="N1638">
        <v>1011</v>
      </c>
      <c r="O1638" t="s">
        <v>1100</v>
      </c>
      <c r="P1638" t="s">
        <v>1100</v>
      </c>
      <c r="Q1638">
        <v>1</v>
      </c>
      <c r="X1638">
        <v>10.48</v>
      </c>
      <c r="Y1638">
        <v>0</v>
      </c>
      <c r="Z1638">
        <v>27.77</v>
      </c>
      <c r="AA1638">
        <v>0</v>
      </c>
      <c r="AB1638">
        <v>0</v>
      </c>
      <c r="AC1638">
        <v>0</v>
      </c>
      <c r="AD1638">
        <v>1</v>
      </c>
      <c r="AE1638">
        <v>0</v>
      </c>
      <c r="AF1638" t="s">
        <v>321</v>
      </c>
      <c r="AG1638">
        <v>3.1440000000000001</v>
      </c>
      <c r="AH1638">
        <v>2</v>
      </c>
      <c r="AI1638">
        <v>449000148</v>
      </c>
      <c r="AJ1638">
        <v>1577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</row>
    <row r="1639" spans="1:44" x14ac:dyDescent="0.2">
      <c r="A1639">
        <f>ROW(Source!A922)</f>
        <v>922</v>
      </c>
      <c r="B1639">
        <v>449000156</v>
      </c>
      <c r="C1639">
        <v>449000143</v>
      </c>
      <c r="D1639">
        <v>277866682</v>
      </c>
      <c r="E1639">
        <v>1</v>
      </c>
      <c r="F1639">
        <v>1</v>
      </c>
      <c r="G1639">
        <v>1</v>
      </c>
      <c r="H1639">
        <v>3</v>
      </c>
      <c r="I1639" t="s">
        <v>1320</v>
      </c>
      <c r="J1639" t="s">
        <v>1321</v>
      </c>
      <c r="K1639" t="s">
        <v>1322</v>
      </c>
      <c r="L1639">
        <v>1346</v>
      </c>
      <c r="N1639">
        <v>1009</v>
      </c>
      <c r="O1639" t="s">
        <v>441</v>
      </c>
      <c r="P1639" t="s">
        <v>441</v>
      </c>
      <c r="Q1639">
        <v>1</v>
      </c>
      <c r="X1639">
        <v>3.36</v>
      </c>
      <c r="Y1639">
        <v>155.63</v>
      </c>
      <c r="Z1639">
        <v>0</v>
      </c>
      <c r="AA1639">
        <v>0</v>
      </c>
      <c r="AB1639">
        <v>0</v>
      </c>
      <c r="AC1639">
        <v>0</v>
      </c>
      <c r="AD1639">
        <v>1</v>
      </c>
      <c r="AE1639">
        <v>0</v>
      </c>
      <c r="AF1639" t="s">
        <v>135</v>
      </c>
      <c r="AG1639">
        <v>0</v>
      </c>
      <c r="AH1639">
        <v>2</v>
      </c>
      <c r="AI1639">
        <v>449000149</v>
      </c>
      <c r="AJ1639">
        <v>1578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</row>
    <row r="1640" spans="1:44" x14ac:dyDescent="0.2">
      <c r="A1640">
        <f>ROW(Source!A922)</f>
        <v>922</v>
      </c>
      <c r="B1640">
        <v>449000157</v>
      </c>
      <c r="C1640">
        <v>449000143</v>
      </c>
      <c r="D1640">
        <v>277867733</v>
      </c>
      <c r="E1640">
        <v>1</v>
      </c>
      <c r="F1640">
        <v>1</v>
      </c>
      <c r="G1640">
        <v>1</v>
      </c>
      <c r="H1640">
        <v>3</v>
      </c>
      <c r="I1640" t="s">
        <v>1241</v>
      </c>
      <c r="J1640" t="s">
        <v>1242</v>
      </c>
      <c r="K1640" t="s">
        <v>1243</v>
      </c>
      <c r="L1640">
        <v>1346</v>
      </c>
      <c r="N1640">
        <v>1009</v>
      </c>
      <c r="O1640" t="s">
        <v>441</v>
      </c>
      <c r="P1640" t="s">
        <v>441</v>
      </c>
      <c r="Q1640">
        <v>1</v>
      </c>
      <c r="X1640">
        <v>2.54</v>
      </c>
      <c r="Y1640">
        <v>174.93</v>
      </c>
      <c r="Z1640">
        <v>0</v>
      </c>
      <c r="AA1640">
        <v>0</v>
      </c>
      <c r="AB1640">
        <v>0</v>
      </c>
      <c r="AC1640">
        <v>0</v>
      </c>
      <c r="AD1640">
        <v>1</v>
      </c>
      <c r="AE1640">
        <v>0</v>
      </c>
      <c r="AF1640" t="s">
        <v>135</v>
      </c>
      <c r="AG1640">
        <v>0</v>
      </c>
      <c r="AH1640">
        <v>2</v>
      </c>
      <c r="AI1640">
        <v>449000150</v>
      </c>
      <c r="AJ1640">
        <v>1579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</row>
    <row r="1641" spans="1:44" x14ac:dyDescent="0.2">
      <c r="A1641">
        <f>ROW(Source!A922)</f>
        <v>922</v>
      </c>
      <c r="B1641">
        <v>449000158</v>
      </c>
      <c r="C1641">
        <v>449000143</v>
      </c>
      <c r="D1641">
        <v>277566433</v>
      </c>
      <c r="E1641">
        <v>109</v>
      </c>
      <c r="F1641">
        <v>1</v>
      </c>
      <c r="G1641">
        <v>1</v>
      </c>
      <c r="H1641">
        <v>3</v>
      </c>
      <c r="I1641" t="s">
        <v>633</v>
      </c>
      <c r="J1641" t="s">
        <v>3</v>
      </c>
      <c r="K1641" t="s">
        <v>634</v>
      </c>
      <c r="L1641">
        <v>3277935</v>
      </c>
      <c r="N1641">
        <v>1013</v>
      </c>
      <c r="O1641" t="s">
        <v>635</v>
      </c>
      <c r="P1641" t="s">
        <v>635</v>
      </c>
      <c r="Q1641">
        <v>1</v>
      </c>
      <c r="X1641">
        <v>2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 t="s">
        <v>135</v>
      </c>
      <c r="AG1641">
        <v>0</v>
      </c>
      <c r="AH1641">
        <v>3</v>
      </c>
      <c r="AI1641">
        <v>-1</v>
      </c>
      <c r="AJ1641" t="s">
        <v>3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</row>
    <row r="1642" spans="1:44" x14ac:dyDescent="0.2">
      <c r="A1642">
        <f>ROW(Source!A923)</f>
        <v>923</v>
      </c>
      <c r="B1642">
        <v>449000167</v>
      </c>
      <c r="C1642">
        <v>449000159</v>
      </c>
      <c r="D1642">
        <v>277560299</v>
      </c>
      <c r="E1642">
        <v>109</v>
      </c>
      <c r="F1642">
        <v>1</v>
      </c>
      <c r="G1642">
        <v>1</v>
      </c>
      <c r="H1642">
        <v>1</v>
      </c>
      <c r="I1642" t="s">
        <v>1843</v>
      </c>
      <c r="J1642" t="s">
        <v>3</v>
      </c>
      <c r="K1642" t="s">
        <v>1844</v>
      </c>
      <c r="L1642">
        <v>1191</v>
      </c>
      <c r="N1642">
        <v>1013</v>
      </c>
      <c r="O1642" t="s">
        <v>1203</v>
      </c>
      <c r="P1642" t="s">
        <v>1203</v>
      </c>
      <c r="Q1642">
        <v>1</v>
      </c>
      <c r="X1642">
        <v>54</v>
      </c>
      <c r="Y1642">
        <v>0</v>
      </c>
      <c r="Z1642">
        <v>0</v>
      </c>
      <c r="AA1642">
        <v>0</v>
      </c>
      <c r="AB1642">
        <v>479.53</v>
      </c>
      <c r="AC1642">
        <v>0</v>
      </c>
      <c r="AD1642">
        <v>1</v>
      </c>
      <c r="AE1642">
        <v>1</v>
      </c>
      <c r="AF1642" t="s">
        <v>772</v>
      </c>
      <c r="AG1642">
        <v>32.4</v>
      </c>
      <c r="AH1642">
        <v>2</v>
      </c>
      <c r="AI1642">
        <v>449000160</v>
      </c>
      <c r="AJ1642">
        <v>1580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</row>
    <row r="1643" spans="1:44" x14ac:dyDescent="0.2">
      <c r="A1643">
        <f>ROW(Source!A923)</f>
        <v>923</v>
      </c>
      <c r="B1643">
        <v>449000168</v>
      </c>
      <c r="C1643">
        <v>449000159</v>
      </c>
      <c r="D1643">
        <v>277560491</v>
      </c>
      <c r="E1643">
        <v>109</v>
      </c>
      <c r="F1643">
        <v>1</v>
      </c>
      <c r="G1643">
        <v>1</v>
      </c>
      <c r="H1643">
        <v>1</v>
      </c>
      <c r="I1643" t="s">
        <v>1204</v>
      </c>
      <c r="J1643" t="s">
        <v>3</v>
      </c>
      <c r="K1643" t="s">
        <v>1205</v>
      </c>
      <c r="L1643">
        <v>1191</v>
      </c>
      <c r="N1643">
        <v>1013</v>
      </c>
      <c r="O1643" t="s">
        <v>1203</v>
      </c>
      <c r="P1643" t="s">
        <v>1203</v>
      </c>
      <c r="Q1643">
        <v>1</v>
      </c>
      <c r="X1643">
        <v>2.5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1</v>
      </c>
      <c r="AE1643">
        <v>2</v>
      </c>
      <c r="AF1643" t="s">
        <v>772</v>
      </c>
      <c r="AG1643">
        <v>1.5</v>
      </c>
      <c r="AH1643">
        <v>2</v>
      </c>
      <c r="AI1643">
        <v>449000161</v>
      </c>
      <c r="AJ1643">
        <v>1581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</row>
    <row r="1644" spans="1:44" x14ac:dyDescent="0.2">
      <c r="A1644">
        <f>ROW(Source!A923)</f>
        <v>923</v>
      </c>
      <c r="B1644">
        <v>449000169</v>
      </c>
      <c r="C1644">
        <v>449000159</v>
      </c>
      <c r="D1644">
        <v>277944622</v>
      </c>
      <c r="E1644">
        <v>1</v>
      </c>
      <c r="F1644">
        <v>1</v>
      </c>
      <c r="G1644">
        <v>1</v>
      </c>
      <c r="H1644">
        <v>2</v>
      </c>
      <c r="I1644" t="s">
        <v>1220</v>
      </c>
      <c r="J1644" t="s">
        <v>1221</v>
      </c>
      <c r="K1644" t="s">
        <v>1222</v>
      </c>
      <c r="L1644">
        <v>1368</v>
      </c>
      <c r="N1644">
        <v>1011</v>
      </c>
      <c r="O1644" t="s">
        <v>1100</v>
      </c>
      <c r="P1644" t="s">
        <v>1100</v>
      </c>
      <c r="Q1644">
        <v>1</v>
      </c>
      <c r="X1644">
        <v>1.25</v>
      </c>
      <c r="Y1644">
        <v>0</v>
      </c>
      <c r="Z1644">
        <v>1551.19</v>
      </c>
      <c r="AA1644">
        <v>658.89</v>
      </c>
      <c r="AB1644">
        <v>0</v>
      </c>
      <c r="AC1644">
        <v>0</v>
      </c>
      <c r="AD1644">
        <v>1</v>
      </c>
      <c r="AE1644">
        <v>0</v>
      </c>
      <c r="AF1644" t="s">
        <v>772</v>
      </c>
      <c r="AG1644">
        <v>0.75</v>
      </c>
      <c r="AH1644">
        <v>2</v>
      </c>
      <c r="AI1644">
        <v>449000162</v>
      </c>
      <c r="AJ1644">
        <v>1582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</row>
    <row r="1645" spans="1:44" x14ac:dyDescent="0.2">
      <c r="A1645">
        <f>ROW(Source!A923)</f>
        <v>923</v>
      </c>
      <c r="B1645">
        <v>449000170</v>
      </c>
      <c r="C1645">
        <v>449000159</v>
      </c>
      <c r="D1645">
        <v>277945805</v>
      </c>
      <c r="E1645">
        <v>1</v>
      </c>
      <c r="F1645">
        <v>1</v>
      </c>
      <c r="G1645">
        <v>1</v>
      </c>
      <c r="H1645">
        <v>2</v>
      </c>
      <c r="I1645" t="s">
        <v>1206</v>
      </c>
      <c r="J1645" t="s">
        <v>1207</v>
      </c>
      <c r="K1645" t="s">
        <v>1208</v>
      </c>
      <c r="L1645">
        <v>1368</v>
      </c>
      <c r="N1645">
        <v>1011</v>
      </c>
      <c r="O1645" t="s">
        <v>1100</v>
      </c>
      <c r="P1645" t="s">
        <v>1100</v>
      </c>
      <c r="Q1645">
        <v>1</v>
      </c>
      <c r="X1645">
        <v>1.25</v>
      </c>
      <c r="Y1645">
        <v>0</v>
      </c>
      <c r="Z1645">
        <v>477.92</v>
      </c>
      <c r="AA1645">
        <v>490.51</v>
      </c>
      <c r="AB1645">
        <v>0</v>
      </c>
      <c r="AC1645">
        <v>0</v>
      </c>
      <c r="AD1645">
        <v>1</v>
      </c>
      <c r="AE1645">
        <v>0</v>
      </c>
      <c r="AF1645" t="s">
        <v>772</v>
      </c>
      <c r="AG1645">
        <v>0.75</v>
      </c>
      <c r="AH1645">
        <v>2</v>
      </c>
      <c r="AI1645">
        <v>449000163</v>
      </c>
      <c r="AJ1645">
        <v>1583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</row>
    <row r="1646" spans="1:44" x14ac:dyDescent="0.2">
      <c r="A1646">
        <f>ROW(Source!A923)</f>
        <v>923</v>
      </c>
      <c r="B1646">
        <v>449000171</v>
      </c>
      <c r="C1646">
        <v>449000159</v>
      </c>
      <c r="D1646">
        <v>277946072</v>
      </c>
      <c r="E1646">
        <v>1</v>
      </c>
      <c r="F1646">
        <v>1</v>
      </c>
      <c r="G1646">
        <v>1</v>
      </c>
      <c r="H1646">
        <v>2</v>
      </c>
      <c r="I1646" t="s">
        <v>1238</v>
      </c>
      <c r="J1646" t="s">
        <v>1239</v>
      </c>
      <c r="K1646" t="s">
        <v>1240</v>
      </c>
      <c r="L1646">
        <v>1368</v>
      </c>
      <c r="N1646">
        <v>1011</v>
      </c>
      <c r="O1646" t="s">
        <v>1100</v>
      </c>
      <c r="P1646" t="s">
        <v>1100</v>
      </c>
      <c r="Q1646">
        <v>1</v>
      </c>
      <c r="X1646">
        <v>10.48</v>
      </c>
      <c r="Y1646">
        <v>0</v>
      </c>
      <c r="Z1646">
        <v>27.77</v>
      </c>
      <c r="AA1646">
        <v>0</v>
      </c>
      <c r="AB1646">
        <v>0</v>
      </c>
      <c r="AC1646">
        <v>0</v>
      </c>
      <c r="AD1646">
        <v>1</v>
      </c>
      <c r="AE1646">
        <v>0</v>
      </c>
      <c r="AF1646" t="s">
        <v>772</v>
      </c>
      <c r="AG1646">
        <v>6.2880000000000003</v>
      </c>
      <c r="AH1646">
        <v>2</v>
      </c>
      <c r="AI1646">
        <v>449000164</v>
      </c>
      <c r="AJ1646">
        <v>1584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</row>
    <row r="1647" spans="1:44" x14ac:dyDescent="0.2">
      <c r="A1647">
        <f>ROW(Source!A923)</f>
        <v>923</v>
      </c>
      <c r="B1647">
        <v>449000172</v>
      </c>
      <c r="C1647">
        <v>449000159</v>
      </c>
      <c r="D1647">
        <v>277866682</v>
      </c>
      <c r="E1647">
        <v>1</v>
      </c>
      <c r="F1647">
        <v>1</v>
      </c>
      <c r="G1647">
        <v>1</v>
      </c>
      <c r="H1647">
        <v>3</v>
      </c>
      <c r="I1647" t="s">
        <v>1320</v>
      </c>
      <c r="J1647" t="s">
        <v>1321</v>
      </c>
      <c r="K1647" t="s">
        <v>1322</v>
      </c>
      <c r="L1647">
        <v>1346</v>
      </c>
      <c r="N1647">
        <v>1009</v>
      </c>
      <c r="O1647" t="s">
        <v>441</v>
      </c>
      <c r="P1647" t="s">
        <v>441</v>
      </c>
      <c r="Q1647">
        <v>1</v>
      </c>
      <c r="X1647">
        <v>3.36</v>
      </c>
      <c r="Y1647">
        <v>155.63</v>
      </c>
      <c r="Z1647">
        <v>0</v>
      </c>
      <c r="AA1647">
        <v>0</v>
      </c>
      <c r="AB1647">
        <v>0</v>
      </c>
      <c r="AC1647">
        <v>0</v>
      </c>
      <c r="AD1647">
        <v>1</v>
      </c>
      <c r="AE1647">
        <v>0</v>
      </c>
      <c r="AF1647" t="s">
        <v>135</v>
      </c>
      <c r="AG1647">
        <v>0</v>
      </c>
      <c r="AH1647">
        <v>2</v>
      </c>
      <c r="AI1647">
        <v>449000165</v>
      </c>
      <c r="AJ1647">
        <v>1585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</row>
    <row r="1648" spans="1:44" x14ac:dyDescent="0.2">
      <c r="A1648">
        <f>ROW(Source!A923)</f>
        <v>923</v>
      </c>
      <c r="B1648">
        <v>449000173</v>
      </c>
      <c r="C1648">
        <v>449000159</v>
      </c>
      <c r="D1648">
        <v>277867733</v>
      </c>
      <c r="E1648">
        <v>1</v>
      </c>
      <c r="F1648">
        <v>1</v>
      </c>
      <c r="G1648">
        <v>1</v>
      </c>
      <c r="H1648">
        <v>3</v>
      </c>
      <c r="I1648" t="s">
        <v>1241</v>
      </c>
      <c r="J1648" t="s">
        <v>1242</v>
      </c>
      <c r="K1648" t="s">
        <v>1243</v>
      </c>
      <c r="L1648">
        <v>1346</v>
      </c>
      <c r="N1648">
        <v>1009</v>
      </c>
      <c r="O1648" t="s">
        <v>441</v>
      </c>
      <c r="P1648" t="s">
        <v>441</v>
      </c>
      <c r="Q1648">
        <v>1</v>
      </c>
      <c r="X1648">
        <v>2.54</v>
      </c>
      <c r="Y1648">
        <v>174.93</v>
      </c>
      <c r="Z1648">
        <v>0</v>
      </c>
      <c r="AA1648">
        <v>0</v>
      </c>
      <c r="AB1648">
        <v>0</v>
      </c>
      <c r="AC1648">
        <v>0</v>
      </c>
      <c r="AD1648">
        <v>1</v>
      </c>
      <c r="AE1648">
        <v>0</v>
      </c>
      <c r="AF1648" t="s">
        <v>135</v>
      </c>
      <c r="AG1648">
        <v>0</v>
      </c>
      <c r="AH1648">
        <v>2</v>
      </c>
      <c r="AI1648">
        <v>449000166</v>
      </c>
      <c r="AJ1648">
        <v>1586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</row>
    <row r="1649" spans="1:44" x14ac:dyDescent="0.2">
      <c r="A1649">
        <f>ROW(Source!A923)</f>
        <v>923</v>
      </c>
      <c r="B1649">
        <v>449000174</v>
      </c>
      <c r="C1649">
        <v>449000159</v>
      </c>
      <c r="D1649">
        <v>277566433</v>
      </c>
      <c r="E1649">
        <v>109</v>
      </c>
      <c r="F1649">
        <v>1</v>
      </c>
      <c r="G1649">
        <v>1</v>
      </c>
      <c r="H1649">
        <v>3</v>
      </c>
      <c r="I1649" t="s">
        <v>633</v>
      </c>
      <c r="J1649" t="s">
        <v>3</v>
      </c>
      <c r="K1649" t="s">
        <v>634</v>
      </c>
      <c r="L1649">
        <v>3277935</v>
      </c>
      <c r="N1649">
        <v>1013</v>
      </c>
      <c r="O1649" t="s">
        <v>635</v>
      </c>
      <c r="P1649" t="s">
        <v>635</v>
      </c>
      <c r="Q1649">
        <v>1</v>
      </c>
      <c r="X1649">
        <v>2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 t="s">
        <v>135</v>
      </c>
      <c r="AG1649">
        <v>0</v>
      </c>
      <c r="AH1649">
        <v>3</v>
      </c>
      <c r="AI1649">
        <v>-1</v>
      </c>
      <c r="AJ1649" t="s">
        <v>3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</row>
    <row r="1650" spans="1:44" x14ac:dyDescent="0.2">
      <c r="A1650">
        <f>ROW(Source!A924)</f>
        <v>924</v>
      </c>
      <c r="B1650">
        <v>449000183</v>
      </c>
      <c r="C1650">
        <v>449000175</v>
      </c>
      <c r="D1650">
        <v>277560299</v>
      </c>
      <c r="E1650">
        <v>109</v>
      </c>
      <c r="F1650">
        <v>1</v>
      </c>
      <c r="G1650">
        <v>1</v>
      </c>
      <c r="H1650">
        <v>1</v>
      </c>
      <c r="I1650" t="s">
        <v>1843</v>
      </c>
      <c r="J1650" t="s">
        <v>3</v>
      </c>
      <c r="K1650" t="s">
        <v>1844</v>
      </c>
      <c r="L1650">
        <v>1191</v>
      </c>
      <c r="N1650">
        <v>1013</v>
      </c>
      <c r="O1650" t="s">
        <v>1203</v>
      </c>
      <c r="P1650" t="s">
        <v>1203</v>
      </c>
      <c r="Q1650">
        <v>1</v>
      </c>
      <c r="X1650">
        <v>54</v>
      </c>
      <c r="Y1650">
        <v>0</v>
      </c>
      <c r="Z1650">
        <v>0</v>
      </c>
      <c r="AA1650">
        <v>0</v>
      </c>
      <c r="AB1650">
        <v>479.53</v>
      </c>
      <c r="AC1650">
        <v>0</v>
      </c>
      <c r="AD1650">
        <v>1</v>
      </c>
      <c r="AE1650">
        <v>1</v>
      </c>
      <c r="AF1650" t="s">
        <v>3</v>
      </c>
      <c r="AG1650">
        <v>54</v>
      </c>
      <c r="AH1650">
        <v>2</v>
      </c>
      <c r="AI1650">
        <v>449000176</v>
      </c>
      <c r="AJ1650">
        <v>1587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</row>
    <row r="1651" spans="1:44" x14ac:dyDescent="0.2">
      <c r="A1651">
        <f>ROW(Source!A924)</f>
        <v>924</v>
      </c>
      <c r="B1651">
        <v>449000184</v>
      </c>
      <c r="C1651">
        <v>449000175</v>
      </c>
      <c r="D1651">
        <v>277560491</v>
      </c>
      <c r="E1651">
        <v>109</v>
      </c>
      <c r="F1651">
        <v>1</v>
      </c>
      <c r="G1651">
        <v>1</v>
      </c>
      <c r="H1651">
        <v>1</v>
      </c>
      <c r="I1651" t="s">
        <v>1204</v>
      </c>
      <c r="J1651" t="s">
        <v>3</v>
      </c>
      <c r="K1651" t="s">
        <v>1205</v>
      </c>
      <c r="L1651">
        <v>1191</v>
      </c>
      <c r="N1651">
        <v>1013</v>
      </c>
      <c r="O1651" t="s">
        <v>1203</v>
      </c>
      <c r="P1651" t="s">
        <v>1203</v>
      </c>
      <c r="Q1651">
        <v>1</v>
      </c>
      <c r="X1651">
        <v>2.5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1</v>
      </c>
      <c r="AE1651">
        <v>2</v>
      </c>
      <c r="AF1651" t="s">
        <v>3</v>
      </c>
      <c r="AG1651">
        <v>2.5</v>
      </c>
      <c r="AH1651">
        <v>2</v>
      </c>
      <c r="AI1651">
        <v>449000177</v>
      </c>
      <c r="AJ1651">
        <v>1588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</row>
    <row r="1652" spans="1:44" x14ac:dyDescent="0.2">
      <c r="A1652">
        <f>ROW(Source!A924)</f>
        <v>924</v>
      </c>
      <c r="B1652">
        <v>449000185</v>
      </c>
      <c r="C1652">
        <v>449000175</v>
      </c>
      <c r="D1652">
        <v>277944622</v>
      </c>
      <c r="E1652">
        <v>1</v>
      </c>
      <c r="F1652">
        <v>1</v>
      </c>
      <c r="G1652">
        <v>1</v>
      </c>
      <c r="H1652">
        <v>2</v>
      </c>
      <c r="I1652" t="s">
        <v>1220</v>
      </c>
      <c r="J1652" t="s">
        <v>1221</v>
      </c>
      <c r="K1652" t="s">
        <v>1222</v>
      </c>
      <c r="L1652">
        <v>1368</v>
      </c>
      <c r="N1652">
        <v>1011</v>
      </c>
      <c r="O1652" t="s">
        <v>1100</v>
      </c>
      <c r="P1652" t="s">
        <v>1100</v>
      </c>
      <c r="Q1652">
        <v>1</v>
      </c>
      <c r="X1652">
        <v>1.25</v>
      </c>
      <c r="Y1652">
        <v>0</v>
      </c>
      <c r="Z1652">
        <v>1551.19</v>
      </c>
      <c r="AA1652">
        <v>658.89</v>
      </c>
      <c r="AB1652">
        <v>0</v>
      </c>
      <c r="AC1652">
        <v>0</v>
      </c>
      <c r="AD1652">
        <v>1</v>
      </c>
      <c r="AE1652">
        <v>0</v>
      </c>
      <c r="AF1652" t="s">
        <v>3</v>
      </c>
      <c r="AG1652">
        <v>1.25</v>
      </c>
      <c r="AH1652">
        <v>2</v>
      </c>
      <c r="AI1652">
        <v>449000178</v>
      </c>
      <c r="AJ1652">
        <v>1589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</row>
    <row r="1653" spans="1:44" x14ac:dyDescent="0.2">
      <c r="A1653">
        <f>ROW(Source!A924)</f>
        <v>924</v>
      </c>
      <c r="B1653">
        <v>449000186</v>
      </c>
      <c r="C1653">
        <v>449000175</v>
      </c>
      <c r="D1653">
        <v>277945805</v>
      </c>
      <c r="E1653">
        <v>1</v>
      </c>
      <c r="F1653">
        <v>1</v>
      </c>
      <c r="G1653">
        <v>1</v>
      </c>
      <c r="H1653">
        <v>2</v>
      </c>
      <c r="I1653" t="s">
        <v>1206</v>
      </c>
      <c r="J1653" t="s">
        <v>1207</v>
      </c>
      <c r="K1653" t="s">
        <v>1208</v>
      </c>
      <c r="L1653">
        <v>1368</v>
      </c>
      <c r="N1653">
        <v>1011</v>
      </c>
      <c r="O1653" t="s">
        <v>1100</v>
      </c>
      <c r="P1653" t="s">
        <v>1100</v>
      </c>
      <c r="Q1653">
        <v>1</v>
      </c>
      <c r="X1653">
        <v>1.25</v>
      </c>
      <c r="Y1653">
        <v>0</v>
      </c>
      <c r="Z1653">
        <v>477.92</v>
      </c>
      <c r="AA1653">
        <v>490.51</v>
      </c>
      <c r="AB1653">
        <v>0</v>
      </c>
      <c r="AC1653">
        <v>0</v>
      </c>
      <c r="AD1653">
        <v>1</v>
      </c>
      <c r="AE1653">
        <v>0</v>
      </c>
      <c r="AF1653" t="s">
        <v>3</v>
      </c>
      <c r="AG1653">
        <v>1.25</v>
      </c>
      <c r="AH1653">
        <v>2</v>
      </c>
      <c r="AI1653">
        <v>449000179</v>
      </c>
      <c r="AJ1653">
        <v>1590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</row>
    <row r="1654" spans="1:44" x14ac:dyDescent="0.2">
      <c r="A1654">
        <f>ROW(Source!A924)</f>
        <v>924</v>
      </c>
      <c r="B1654">
        <v>449000187</v>
      </c>
      <c r="C1654">
        <v>449000175</v>
      </c>
      <c r="D1654">
        <v>277946072</v>
      </c>
      <c r="E1654">
        <v>1</v>
      </c>
      <c r="F1654">
        <v>1</v>
      </c>
      <c r="G1654">
        <v>1</v>
      </c>
      <c r="H1654">
        <v>2</v>
      </c>
      <c r="I1654" t="s">
        <v>1238</v>
      </c>
      <c r="J1654" t="s">
        <v>1239</v>
      </c>
      <c r="K1654" t="s">
        <v>1240</v>
      </c>
      <c r="L1654">
        <v>1368</v>
      </c>
      <c r="N1654">
        <v>1011</v>
      </c>
      <c r="O1654" t="s">
        <v>1100</v>
      </c>
      <c r="P1654" t="s">
        <v>1100</v>
      </c>
      <c r="Q1654">
        <v>1</v>
      </c>
      <c r="X1654">
        <v>10.48</v>
      </c>
      <c r="Y1654">
        <v>0</v>
      </c>
      <c r="Z1654">
        <v>27.77</v>
      </c>
      <c r="AA1654">
        <v>0</v>
      </c>
      <c r="AB1654">
        <v>0</v>
      </c>
      <c r="AC1654">
        <v>0</v>
      </c>
      <c r="AD1654">
        <v>1</v>
      </c>
      <c r="AE1654">
        <v>0</v>
      </c>
      <c r="AF1654" t="s">
        <v>3</v>
      </c>
      <c r="AG1654">
        <v>10.48</v>
      </c>
      <c r="AH1654">
        <v>2</v>
      </c>
      <c r="AI1654">
        <v>449000180</v>
      </c>
      <c r="AJ1654">
        <v>1591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</row>
    <row r="1655" spans="1:44" x14ac:dyDescent="0.2">
      <c r="A1655">
        <f>ROW(Source!A924)</f>
        <v>924</v>
      </c>
      <c r="B1655">
        <v>449000188</v>
      </c>
      <c r="C1655">
        <v>449000175</v>
      </c>
      <c r="D1655">
        <v>277866682</v>
      </c>
      <c r="E1655">
        <v>1</v>
      </c>
      <c r="F1655">
        <v>1</v>
      </c>
      <c r="G1655">
        <v>1</v>
      </c>
      <c r="H1655">
        <v>3</v>
      </c>
      <c r="I1655" t="s">
        <v>1320</v>
      </c>
      <c r="J1655" t="s">
        <v>1321</v>
      </c>
      <c r="K1655" t="s">
        <v>1322</v>
      </c>
      <c r="L1655">
        <v>1346</v>
      </c>
      <c r="N1655">
        <v>1009</v>
      </c>
      <c r="O1655" t="s">
        <v>441</v>
      </c>
      <c r="P1655" t="s">
        <v>441</v>
      </c>
      <c r="Q1655">
        <v>1</v>
      </c>
      <c r="X1655">
        <v>3.36</v>
      </c>
      <c r="Y1655">
        <v>155.63</v>
      </c>
      <c r="Z1655">
        <v>0</v>
      </c>
      <c r="AA1655">
        <v>0</v>
      </c>
      <c r="AB1655">
        <v>0</v>
      </c>
      <c r="AC1655">
        <v>0</v>
      </c>
      <c r="AD1655">
        <v>1</v>
      </c>
      <c r="AE1655">
        <v>0</v>
      </c>
      <c r="AF1655" t="s">
        <v>135</v>
      </c>
      <c r="AG1655">
        <v>0</v>
      </c>
      <c r="AH1655">
        <v>2</v>
      </c>
      <c r="AI1655">
        <v>449000181</v>
      </c>
      <c r="AJ1655">
        <v>1592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</row>
    <row r="1656" spans="1:44" x14ac:dyDescent="0.2">
      <c r="A1656">
        <f>ROW(Source!A924)</f>
        <v>924</v>
      </c>
      <c r="B1656">
        <v>449000189</v>
      </c>
      <c r="C1656">
        <v>449000175</v>
      </c>
      <c r="D1656">
        <v>277867733</v>
      </c>
      <c r="E1656">
        <v>1</v>
      </c>
      <c r="F1656">
        <v>1</v>
      </c>
      <c r="G1656">
        <v>1</v>
      </c>
      <c r="H1656">
        <v>3</v>
      </c>
      <c r="I1656" t="s">
        <v>1241</v>
      </c>
      <c r="J1656" t="s">
        <v>1242</v>
      </c>
      <c r="K1656" t="s">
        <v>1243</v>
      </c>
      <c r="L1656">
        <v>1346</v>
      </c>
      <c r="N1656">
        <v>1009</v>
      </c>
      <c r="O1656" t="s">
        <v>441</v>
      </c>
      <c r="P1656" t="s">
        <v>441</v>
      </c>
      <c r="Q1656">
        <v>1</v>
      </c>
      <c r="X1656">
        <v>2.54</v>
      </c>
      <c r="Y1656">
        <v>174.93</v>
      </c>
      <c r="Z1656">
        <v>0</v>
      </c>
      <c r="AA1656">
        <v>0</v>
      </c>
      <c r="AB1656">
        <v>0</v>
      </c>
      <c r="AC1656">
        <v>0</v>
      </c>
      <c r="AD1656">
        <v>1</v>
      </c>
      <c r="AE1656">
        <v>0</v>
      </c>
      <c r="AF1656" t="s">
        <v>135</v>
      </c>
      <c r="AG1656">
        <v>0</v>
      </c>
      <c r="AH1656">
        <v>2</v>
      </c>
      <c r="AI1656">
        <v>449000182</v>
      </c>
      <c r="AJ1656">
        <v>1593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</row>
    <row r="1657" spans="1:44" x14ac:dyDescent="0.2">
      <c r="A1657">
        <f>ROW(Source!A924)</f>
        <v>924</v>
      </c>
      <c r="B1657">
        <v>449000190</v>
      </c>
      <c r="C1657">
        <v>449000175</v>
      </c>
      <c r="D1657">
        <v>277566433</v>
      </c>
      <c r="E1657">
        <v>109</v>
      </c>
      <c r="F1657">
        <v>1</v>
      </c>
      <c r="G1657">
        <v>1</v>
      </c>
      <c r="H1657">
        <v>3</v>
      </c>
      <c r="I1657" t="s">
        <v>633</v>
      </c>
      <c r="J1657" t="s">
        <v>3</v>
      </c>
      <c r="K1657" t="s">
        <v>634</v>
      </c>
      <c r="L1657">
        <v>3277935</v>
      </c>
      <c r="N1657">
        <v>1013</v>
      </c>
      <c r="O1657" t="s">
        <v>635</v>
      </c>
      <c r="P1657" t="s">
        <v>635</v>
      </c>
      <c r="Q1657">
        <v>1</v>
      </c>
      <c r="X1657">
        <v>2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 t="s">
        <v>135</v>
      </c>
      <c r="AG1657">
        <v>0</v>
      </c>
      <c r="AH1657">
        <v>3</v>
      </c>
      <c r="AI1657">
        <v>-1</v>
      </c>
      <c r="AJ1657" t="s">
        <v>3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</row>
    <row r="1658" spans="1:44" x14ac:dyDescent="0.2">
      <c r="A1658">
        <f>ROW(Source!A925)</f>
        <v>925</v>
      </c>
      <c r="B1658">
        <v>449000202</v>
      </c>
      <c r="C1658">
        <v>449000191</v>
      </c>
      <c r="D1658">
        <v>277560299</v>
      </c>
      <c r="E1658">
        <v>109</v>
      </c>
      <c r="F1658">
        <v>1</v>
      </c>
      <c r="G1658">
        <v>1</v>
      </c>
      <c r="H1658">
        <v>1</v>
      </c>
      <c r="I1658" t="s">
        <v>1843</v>
      </c>
      <c r="J1658" t="s">
        <v>3</v>
      </c>
      <c r="K1658" t="s">
        <v>1844</v>
      </c>
      <c r="L1658">
        <v>1191</v>
      </c>
      <c r="N1658">
        <v>1013</v>
      </c>
      <c r="O1658" t="s">
        <v>1203</v>
      </c>
      <c r="P1658" t="s">
        <v>1203</v>
      </c>
      <c r="Q1658">
        <v>1</v>
      </c>
      <c r="X1658">
        <v>5.86</v>
      </c>
      <c r="Y1658">
        <v>0</v>
      </c>
      <c r="Z1658">
        <v>0</v>
      </c>
      <c r="AA1658">
        <v>0</v>
      </c>
      <c r="AB1658">
        <v>479.53</v>
      </c>
      <c r="AC1658">
        <v>0</v>
      </c>
      <c r="AD1658">
        <v>1</v>
      </c>
      <c r="AE1658">
        <v>1</v>
      </c>
      <c r="AF1658" t="s">
        <v>321</v>
      </c>
      <c r="AG1658">
        <v>1.758</v>
      </c>
      <c r="AH1658">
        <v>2</v>
      </c>
      <c r="AI1658">
        <v>449000192</v>
      </c>
      <c r="AJ1658">
        <v>1594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</row>
    <row r="1659" spans="1:44" x14ac:dyDescent="0.2">
      <c r="A1659">
        <f>ROW(Source!A925)</f>
        <v>925</v>
      </c>
      <c r="B1659">
        <v>449000203</v>
      </c>
      <c r="C1659">
        <v>449000191</v>
      </c>
      <c r="D1659">
        <v>277560491</v>
      </c>
      <c r="E1659">
        <v>109</v>
      </c>
      <c r="F1659">
        <v>1</v>
      </c>
      <c r="G1659">
        <v>1</v>
      </c>
      <c r="H1659">
        <v>1</v>
      </c>
      <c r="I1659" t="s">
        <v>1204</v>
      </c>
      <c r="J1659" t="s">
        <v>3</v>
      </c>
      <c r="K1659" t="s">
        <v>1205</v>
      </c>
      <c r="L1659">
        <v>1191</v>
      </c>
      <c r="N1659">
        <v>1013</v>
      </c>
      <c r="O1659" t="s">
        <v>1203</v>
      </c>
      <c r="P1659" t="s">
        <v>1203</v>
      </c>
      <c r="Q1659">
        <v>1</v>
      </c>
      <c r="X1659">
        <v>0.4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1</v>
      </c>
      <c r="AE1659">
        <v>2</v>
      </c>
      <c r="AF1659" t="s">
        <v>321</v>
      </c>
      <c r="AG1659">
        <v>0.12</v>
      </c>
      <c r="AH1659">
        <v>2</v>
      </c>
      <c r="AI1659">
        <v>449000193</v>
      </c>
      <c r="AJ1659">
        <v>1595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</row>
    <row r="1660" spans="1:44" x14ac:dyDescent="0.2">
      <c r="A1660">
        <f>ROW(Source!A925)</f>
        <v>925</v>
      </c>
      <c r="B1660">
        <v>449000204</v>
      </c>
      <c r="C1660">
        <v>449000191</v>
      </c>
      <c r="D1660">
        <v>277944622</v>
      </c>
      <c r="E1660">
        <v>1</v>
      </c>
      <c r="F1660">
        <v>1</v>
      </c>
      <c r="G1660">
        <v>1</v>
      </c>
      <c r="H1660">
        <v>2</v>
      </c>
      <c r="I1660" t="s">
        <v>1220</v>
      </c>
      <c r="J1660" t="s">
        <v>1221</v>
      </c>
      <c r="K1660" t="s">
        <v>1222</v>
      </c>
      <c r="L1660">
        <v>1368</v>
      </c>
      <c r="N1660">
        <v>1011</v>
      </c>
      <c r="O1660" t="s">
        <v>1100</v>
      </c>
      <c r="P1660" t="s">
        <v>1100</v>
      </c>
      <c r="Q1660">
        <v>1</v>
      </c>
      <c r="X1660">
        <v>0.2</v>
      </c>
      <c r="Y1660">
        <v>0</v>
      </c>
      <c r="Z1660">
        <v>1551.19</v>
      </c>
      <c r="AA1660">
        <v>658.89</v>
      </c>
      <c r="AB1660">
        <v>0</v>
      </c>
      <c r="AC1660">
        <v>0</v>
      </c>
      <c r="AD1660">
        <v>1</v>
      </c>
      <c r="AE1660">
        <v>0</v>
      </c>
      <c r="AF1660" t="s">
        <v>321</v>
      </c>
      <c r="AG1660">
        <v>0.06</v>
      </c>
      <c r="AH1660">
        <v>2</v>
      </c>
      <c r="AI1660">
        <v>449000194</v>
      </c>
      <c r="AJ1660">
        <v>1596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</row>
    <row r="1661" spans="1:44" x14ac:dyDescent="0.2">
      <c r="A1661">
        <f>ROW(Source!A925)</f>
        <v>925</v>
      </c>
      <c r="B1661">
        <v>449000205</v>
      </c>
      <c r="C1661">
        <v>449000191</v>
      </c>
      <c r="D1661">
        <v>277944765</v>
      </c>
      <c r="E1661">
        <v>1</v>
      </c>
      <c r="F1661">
        <v>1</v>
      </c>
      <c r="G1661">
        <v>1</v>
      </c>
      <c r="H1661">
        <v>2</v>
      </c>
      <c r="I1661" t="s">
        <v>1858</v>
      </c>
      <c r="J1661" t="s">
        <v>1859</v>
      </c>
      <c r="K1661" t="s">
        <v>1860</v>
      </c>
      <c r="L1661">
        <v>1368</v>
      </c>
      <c r="N1661">
        <v>1011</v>
      </c>
      <c r="O1661" t="s">
        <v>1100</v>
      </c>
      <c r="P1661" t="s">
        <v>1100</v>
      </c>
      <c r="Q1661">
        <v>1</v>
      </c>
      <c r="X1661">
        <v>1.37</v>
      </c>
      <c r="Y1661">
        <v>0</v>
      </c>
      <c r="Z1661">
        <v>1.75</v>
      </c>
      <c r="AA1661">
        <v>0</v>
      </c>
      <c r="AB1661">
        <v>0</v>
      </c>
      <c r="AC1661">
        <v>0</v>
      </c>
      <c r="AD1661">
        <v>1</v>
      </c>
      <c r="AE1661">
        <v>0</v>
      </c>
      <c r="AF1661" t="s">
        <v>321</v>
      </c>
      <c r="AG1661">
        <v>0.41100000000000003</v>
      </c>
      <c r="AH1661">
        <v>2</v>
      </c>
      <c r="AI1661">
        <v>449000195</v>
      </c>
      <c r="AJ1661">
        <v>1597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</row>
    <row r="1662" spans="1:44" x14ac:dyDescent="0.2">
      <c r="A1662">
        <f>ROW(Source!A925)</f>
        <v>925</v>
      </c>
      <c r="B1662">
        <v>449000206</v>
      </c>
      <c r="C1662">
        <v>449000191</v>
      </c>
      <c r="D1662">
        <v>277944815</v>
      </c>
      <c r="E1662">
        <v>1</v>
      </c>
      <c r="F1662">
        <v>1</v>
      </c>
      <c r="G1662">
        <v>1</v>
      </c>
      <c r="H1662">
        <v>2</v>
      </c>
      <c r="I1662" t="s">
        <v>1481</v>
      </c>
      <c r="J1662" t="s">
        <v>1482</v>
      </c>
      <c r="K1662" t="s">
        <v>1483</v>
      </c>
      <c r="L1662">
        <v>1368</v>
      </c>
      <c r="N1662">
        <v>1011</v>
      </c>
      <c r="O1662" t="s">
        <v>1100</v>
      </c>
      <c r="P1662" t="s">
        <v>1100</v>
      </c>
      <c r="Q1662">
        <v>1</v>
      </c>
      <c r="X1662">
        <v>1.37</v>
      </c>
      <c r="Y1662">
        <v>0</v>
      </c>
      <c r="Z1662">
        <v>8.84</v>
      </c>
      <c r="AA1662">
        <v>0</v>
      </c>
      <c r="AB1662">
        <v>0</v>
      </c>
      <c r="AC1662">
        <v>0</v>
      </c>
      <c r="AD1662">
        <v>1</v>
      </c>
      <c r="AE1662">
        <v>0</v>
      </c>
      <c r="AF1662" t="s">
        <v>321</v>
      </c>
      <c r="AG1662">
        <v>0.41100000000000003</v>
      </c>
      <c r="AH1662">
        <v>2</v>
      </c>
      <c r="AI1662">
        <v>449000196</v>
      </c>
      <c r="AJ1662">
        <v>1598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</row>
    <row r="1663" spans="1:44" x14ac:dyDescent="0.2">
      <c r="A1663">
        <f>ROW(Source!A925)</f>
        <v>925</v>
      </c>
      <c r="B1663">
        <v>449000207</v>
      </c>
      <c r="C1663">
        <v>449000191</v>
      </c>
      <c r="D1663">
        <v>277945805</v>
      </c>
      <c r="E1663">
        <v>1</v>
      </c>
      <c r="F1663">
        <v>1</v>
      </c>
      <c r="G1663">
        <v>1</v>
      </c>
      <c r="H1663">
        <v>2</v>
      </c>
      <c r="I1663" t="s">
        <v>1206</v>
      </c>
      <c r="J1663" t="s">
        <v>1207</v>
      </c>
      <c r="K1663" t="s">
        <v>1208</v>
      </c>
      <c r="L1663">
        <v>1368</v>
      </c>
      <c r="N1663">
        <v>1011</v>
      </c>
      <c r="O1663" t="s">
        <v>1100</v>
      </c>
      <c r="P1663" t="s">
        <v>1100</v>
      </c>
      <c r="Q1663">
        <v>1</v>
      </c>
      <c r="X1663">
        <v>0.2</v>
      </c>
      <c r="Y1663">
        <v>0</v>
      </c>
      <c r="Z1663">
        <v>477.92</v>
      </c>
      <c r="AA1663">
        <v>490.51</v>
      </c>
      <c r="AB1663">
        <v>0</v>
      </c>
      <c r="AC1663">
        <v>0</v>
      </c>
      <c r="AD1663">
        <v>1</v>
      </c>
      <c r="AE1663">
        <v>0</v>
      </c>
      <c r="AF1663" t="s">
        <v>321</v>
      </c>
      <c r="AG1663">
        <v>0.06</v>
      </c>
      <c r="AH1663">
        <v>2</v>
      </c>
      <c r="AI1663">
        <v>449000197</v>
      </c>
      <c r="AJ1663">
        <v>1599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</row>
    <row r="1664" spans="1:44" x14ac:dyDescent="0.2">
      <c r="A1664">
        <f>ROW(Source!A925)</f>
        <v>925</v>
      </c>
      <c r="B1664">
        <v>449000208</v>
      </c>
      <c r="C1664">
        <v>449000191</v>
      </c>
      <c r="D1664">
        <v>277865783</v>
      </c>
      <c r="E1664">
        <v>1</v>
      </c>
      <c r="F1664">
        <v>1</v>
      </c>
      <c r="G1664">
        <v>1</v>
      </c>
      <c r="H1664">
        <v>3</v>
      </c>
      <c r="I1664" t="s">
        <v>1799</v>
      </c>
      <c r="J1664" t="s">
        <v>1800</v>
      </c>
      <c r="K1664" t="s">
        <v>1801</v>
      </c>
      <c r="L1664">
        <v>1302</v>
      </c>
      <c r="N1664">
        <v>1003</v>
      </c>
      <c r="O1664" t="s">
        <v>588</v>
      </c>
      <c r="P1664" t="s">
        <v>588</v>
      </c>
      <c r="Q1664">
        <v>10</v>
      </c>
      <c r="X1664">
        <v>0.96</v>
      </c>
      <c r="Y1664">
        <v>37.71</v>
      </c>
      <c r="Z1664">
        <v>0</v>
      </c>
      <c r="AA1664">
        <v>0</v>
      </c>
      <c r="AB1664">
        <v>0</v>
      </c>
      <c r="AC1664">
        <v>0</v>
      </c>
      <c r="AD1664">
        <v>1</v>
      </c>
      <c r="AE1664">
        <v>0</v>
      </c>
      <c r="AF1664" t="s">
        <v>135</v>
      </c>
      <c r="AG1664">
        <v>0</v>
      </c>
      <c r="AH1664">
        <v>2</v>
      </c>
      <c r="AI1664">
        <v>449000198</v>
      </c>
      <c r="AJ1664">
        <v>1600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</row>
    <row r="1665" spans="1:44" x14ac:dyDescent="0.2">
      <c r="A1665">
        <f>ROW(Source!A925)</f>
        <v>925</v>
      </c>
      <c r="B1665">
        <v>449000209</v>
      </c>
      <c r="C1665">
        <v>449000191</v>
      </c>
      <c r="D1665">
        <v>277881811</v>
      </c>
      <c r="E1665">
        <v>1</v>
      </c>
      <c r="F1665">
        <v>1</v>
      </c>
      <c r="G1665">
        <v>1</v>
      </c>
      <c r="H1665">
        <v>3</v>
      </c>
      <c r="I1665" t="s">
        <v>1695</v>
      </c>
      <c r="J1665" t="s">
        <v>1696</v>
      </c>
      <c r="K1665" t="s">
        <v>1697</v>
      </c>
      <c r="L1665">
        <v>1346</v>
      </c>
      <c r="N1665">
        <v>1009</v>
      </c>
      <c r="O1665" t="s">
        <v>441</v>
      </c>
      <c r="P1665" t="s">
        <v>441</v>
      </c>
      <c r="Q1665">
        <v>1</v>
      </c>
      <c r="X1665">
        <v>0.5</v>
      </c>
      <c r="Y1665">
        <v>931.11</v>
      </c>
      <c r="Z1665">
        <v>0</v>
      </c>
      <c r="AA1665">
        <v>0</v>
      </c>
      <c r="AB1665">
        <v>0</v>
      </c>
      <c r="AC1665">
        <v>0</v>
      </c>
      <c r="AD1665">
        <v>1</v>
      </c>
      <c r="AE1665">
        <v>0</v>
      </c>
      <c r="AF1665" t="s">
        <v>135</v>
      </c>
      <c r="AG1665">
        <v>0</v>
      </c>
      <c r="AH1665">
        <v>2</v>
      </c>
      <c r="AI1665">
        <v>449000199</v>
      </c>
      <c r="AJ1665">
        <v>1601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</row>
    <row r="1666" spans="1:44" x14ac:dyDescent="0.2">
      <c r="A1666">
        <f>ROW(Source!A925)</f>
        <v>925</v>
      </c>
      <c r="B1666">
        <v>449000210</v>
      </c>
      <c r="C1666">
        <v>449000191</v>
      </c>
      <c r="D1666">
        <v>277896313</v>
      </c>
      <c r="E1666">
        <v>1</v>
      </c>
      <c r="F1666">
        <v>1</v>
      </c>
      <c r="G1666">
        <v>1</v>
      </c>
      <c r="H1666">
        <v>3</v>
      </c>
      <c r="I1666" t="s">
        <v>1583</v>
      </c>
      <c r="J1666" t="s">
        <v>1584</v>
      </c>
      <c r="K1666" t="s">
        <v>1585</v>
      </c>
      <c r="L1666">
        <v>1348</v>
      </c>
      <c r="N1666">
        <v>1009</v>
      </c>
      <c r="O1666" t="s">
        <v>83</v>
      </c>
      <c r="P1666" t="s">
        <v>83</v>
      </c>
      <c r="Q1666">
        <v>1000</v>
      </c>
      <c r="X1666">
        <v>6.0000000000000002E-5</v>
      </c>
      <c r="Y1666">
        <v>82698.14</v>
      </c>
      <c r="Z1666">
        <v>0</v>
      </c>
      <c r="AA1666">
        <v>0</v>
      </c>
      <c r="AB1666">
        <v>0</v>
      </c>
      <c r="AC1666">
        <v>0</v>
      </c>
      <c r="AD1666">
        <v>1</v>
      </c>
      <c r="AE1666">
        <v>0</v>
      </c>
      <c r="AF1666" t="s">
        <v>135</v>
      </c>
      <c r="AG1666">
        <v>0</v>
      </c>
      <c r="AH1666">
        <v>2</v>
      </c>
      <c r="AI1666">
        <v>449000200</v>
      </c>
      <c r="AJ1666">
        <v>1602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</row>
    <row r="1667" spans="1:44" x14ac:dyDescent="0.2">
      <c r="A1667">
        <f>ROW(Source!A925)</f>
        <v>925</v>
      </c>
      <c r="B1667">
        <v>449000211</v>
      </c>
      <c r="C1667">
        <v>449000191</v>
      </c>
      <c r="D1667">
        <v>277566433</v>
      </c>
      <c r="E1667">
        <v>109</v>
      </c>
      <c r="F1667">
        <v>1</v>
      </c>
      <c r="G1667">
        <v>1</v>
      </c>
      <c r="H1667">
        <v>3</v>
      </c>
      <c r="I1667" t="s">
        <v>633</v>
      </c>
      <c r="J1667" t="s">
        <v>3</v>
      </c>
      <c r="K1667" t="s">
        <v>634</v>
      </c>
      <c r="L1667">
        <v>3277935</v>
      </c>
      <c r="N1667">
        <v>1013</v>
      </c>
      <c r="O1667" t="s">
        <v>635</v>
      </c>
      <c r="P1667" t="s">
        <v>635</v>
      </c>
      <c r="Q1667">
        <v>1</v>
      </c>
      <c r="X1667">
        <v>2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 t="s">
        <v>135</v>
      </c>
      <c r="AG1667">
        <v>0</v>
      </c>
      <c r="AH1667">
        <v>2</v>
      </c>
      <c r="AI1667">
        <v>449000201</v>
      </c>
      <c r="AJ1667">
        <v>1603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</row>
    <row r="1668" spans="1:44" x14ac:dyDescent="0.2">
      <c r="A1668">
        <f>ROW(Source!A927)</f>
        <v>927</v>
      </c>
      <c r="B1668">
        <v>449000224</v>
      </c>
      <c r="C1668">
        <v>449000213</v>
      </c>
      <c r="D1668">
        <v>277560299</v>
      </c>
      <c r="E1668">
        <v>109</v>
      </c>
      <c r="F1668">
        <v>1</v>
      </c>
      <c r="G1668">
        <v>1</v>
      </c>
      <c r="H1668">
        <v>1</v>
      </c>
      <c r="I1668" t="s">
        <v>1843</v>
      </c>
      <c r="J1668" t="s">
        <v>3</v>
      </c>
      <c r="K1668" t="s">
        <v>1844</v>
      </c>
      <c r="L1668">
        <v>1191</v>
      </c>
      <c r="N1668">
        <v>1013</v>
      </c>
      <c r="O1668" t="s">
        <v>1203</v>
      </c>
      <c r="P1668" t="s">
        <v>1203</v>
      </c>
      <c r="Q1668">
        <v>1</v>
      </c>
      <c r="X1668">
        <v>5.86</v>
      </c>
      <c r="Y1668">
        <v>0</v>
      </c>
      <c r="Z1668">
        <v>0</v>
      </c>
      <c r="AA1668">
        <v>0</v>
      </c>
      <c r="AB1668">
        <v>479.53</v>
      </c>
      <c r="AC1668">
        <v>0</v>
      </c>
      <c r="AD1668">
        <v>1</v>
      </c>
      <c r="AE1668">
        <v>1</v>
      </c>
      <c r="AF1668" t="s">
        <v>3</v>
      </c>
      <c r="AG1668">
        <v>5.86</v>
      </c>
      <c r="AH1668">
        <v>2</v>
      </c>
      <c r="AI1668">
        <v>449000214</v>
      </c>
      <c r="AJ1668">
        <v>1604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</row>
    <row r="1669" spans="1:44" x14ac:dyDescent="0.2">
      <c r="A1669">
        <f>ROW(Source!A927)</f>
        <v>927</v>
      </c>
      <c r="B1669">
        <v>449000225</v>
      </c>
      <c r="C1669">
        <v>449000213</v>
      </c>
      <c r="D1669">
        <v>277560491</v>
      </c>
      <c r="E1669">
        <v>109</v>
      </c>
      <c r="F1669">
        <v>1</v>
      </c>
      <c r="G1669">
        <v>1</v>
      </c>
      <c r="H1669">
        <v>1</v>
      </c>
      <c r="I1669" t="s">
        <v>1204</v>
      </c>
      <c r="J1669" t="s">
        <v>3</v>
      </c>
      <c r="K1669" t="s">
        <v>1205</v>
      </c>
      <c r="L1669">
        <v>1191</v>
      </c>
      <c r="N1669">
        <v>1013</v>
      </c>
      <c r="O1669" t="s">
        <v>1203</v>
      </c>
      <c r="P1669" t="s">
        <v>1203</v>
      </c>
      <c r="Q1669">
        <v>1</v>
      </c>
      <c r="X1669">
        <v>0.4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1</v>
      </c>
      <c r="AE1669">
        <v>2</v>
      </c>
      <c r="AF1669" t="s">
        <v>3</v>
      </c>
      <c r="AG1669">
        <v>0.4</v>
      </c>
      <c r="AH1669">
        <v>2</v>
      </c>
      <c r="AI1669">
        <v>449000215</v>
      </c>
      <c r="AJ1669">
        <v>1605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</row>
    <row r="1670" spans="1:44" x14ac:dyDescent="0.2">
      <c r="A1670">
        <f>ROW(Source!A927)</f>
        <v>927</v>
      </c>
      <c r="B1670">
        <v>449000226</v>
      </c>
      <c r="C1670">
        <v>449000213</v>
      </c>
      <c r="D1670">
        <v>277944622</v>
      </c>
      <c r="E1670">
        <v>1</v>
      </c>
      <c r="F1670">
        <v>1</v>
      </c>
      <c r="G1670">
        <v>1</v>
      </c>
      <c r="H1670">
        <v>2</v>
      </c>
      <c r="I1670" t="s">
        <v>1220</v>
      </c>
      <c r="J1670" t="s">
        <v>1221</v>
      </c>
      <c r="K1670" t="s">
        <v>1222</v>
      </c>
      <c r="L1670">
        <v>1368</v>
      </c>
      <c r="N1670">
        <v>1011</v>
      </c>
      <c r="O1670" t="s">
        <v>1100</v>
      </c>
      <c r="P1670" t="s">
        <v>1100</v>
      </c>
      <c r="Q1670">
        <v>1</v>
      </c>
      <c r="X1670">
        <v>0.2</v>
      </c>
      <c r="Y1670">
        <v>0</v>
      </c>
      <c r="Z1670">
        <v>1551.19</v>
      </c>
      <c r="AA1670">
        <v>658.89</v>
      </c>
      <c r="AB1670">
        <v>0</v>
      </c>
      <c r="AC1670">
        <v>0</v>
      </c>
      <c r="AD1670">
        <v>1</v>
      </c>
      <c r="AE1670">
        <v>0</v>
      </c>
      <c r="AF1670" t="s">
        <v>3</v>
      </c>
      <c r="AG1670">
        <v>0.2</v>
      </c>
      <c r="AH1670">
        <v>2</v>
      </c>
      <c r="AI1670">
        <v>449000216</v>
      </c>
      <c r="AJ1670">
        <v>1606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</row>
    <row r="1671" spans="1:44" x14ac:dyDescent="0.2">
      <c r="A1671">
        <f>ROW(Source!A927)</f>
        <v>927</v>
      </c>
      <c r="B1671">
        <v>449000227</v>
      </c>
      <c r="C1671">
        <v>449000213</v>
      </c>
      <c r="D1671">
        <v>277944765</v>
      </c>
      <c r="E1671">
        <v>1</v>
      </c>
      <c r="F1671">
        <v>1</v>
      </c>
      <c r="G1671">
        <v>1</v>
      </c>
      <c r="H1671">
        <v>2</v>
      </c>
      <c r="I1671" t="s">
        <v>1858</v>
      </c>
      <c r="J1671" t="s">
        <v>1859</v>
      </c>
      <c r="K1671" t="s">
        <v>1860</v>
      </c>
      <c r="L1671">
        <v>1368</v>
      </c>
      <c r="N1671">
        <v>1011</v>
      </c>
      <c r="O1671" t="s">
        <v>1100</v>
      </c>
      <c r="P1671" t="s">
        <v>1100</v>
      </c>
      <c r="Q1671">
        <v>1</v>
      </c>
      <c r="X1671">
        <v>1.37</v>
      </c>
      <c r="Y1671">
        <v>0</v>
      </c>
      <c r="Z1671">
        <v>1.75</v>
      </c>
      <c r="AA1671">
        <v>0</v>
      </c>
      <c r="AB1671">
        <v>0</v>
      </c>
      <c r="AC1671">
        <v>0</v>
      </c>
      <c r="AD1671">
        <v>1</v>
      </c>
      <c r="AE1671">
        <v>0</v>
      </c>
      <c r="AF1671" t="s">
        <v>3</v>
      </c>
      <c r="AG1671">
        <v>1.37</v>
      </c>
      <c r="AH1671">
        <v>2</v>
      </c>
      <c r="AI1671">
        <v>449000217</v>
      </c>
      <c r="AJ1671">
        <v>1607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</row>
    <row r="1672" spans="1:44" x14ac:dyDescent="0.2">
      <c r="A1672">
        <f>ROW(Source!A927)</f>
        <v>927</v>
      </c>
      <c r="B1672">
        <v>449000228</v>
      </c>
      <c r="C1672">
        <v>449000213</v>
      </c>
      <c r="D1672">
        <v>277944815</v>
      </c>
      <c r="E1672">
        <v>1</v>
      </c>
      <c r="F1672">
        <v>1</v>
      </c>
      <c r="G1672">
        <v>1</v>
      </c>
      <c r="H1672">
        <v>2</v>
      </c>
      <c r="I1672" t="s">
        <v>1481</v>
      </c>
      <c r="J1672" t="s">
        <v>1482</v>
      </c>
      <c r="K1672" t="s">
        <v>1483</v>
      </c>
      <c r="L1672">
        <v>1368</v>
      </c>
      <c r="N1672">
        <v>1011</v>
      </c>
      <c r="O1672" t="s">
        <v>1100</v>
      </c>
      <c r="P1672" t="s">
        <v>1100</v>
      </c>
      <c r="Q1672">
        <v>1</v>
      </c>
      <c r="X1672">
        <v>1.37</v>
      </c>
      <c r="Y1672">
        <v>0</v>
      </c>
      <c r="Z1672">
        <v>8.84</v>
      </c>
      <c r="AA1672">
        <v>0</v>
      </c>
      <c r="AB1672">
        <v>0</v>
      </c>
      <c r="AC1672">
        <v>0</v>
      </c>
      <c r="AD1672">
        <v>1</v>
      </c>
      <c r="AE1672">
        <v>0</v>
      </c>
      <c r="AF1672" t="s">
        <v>3</v>
      </c>
      <c r="AG1672">
        <v>1.37</v>
      </c>
      <c r="AH1672">
        <v>2</v>
      </c>
      <c r="AI1672">
        <v>449000218</v>
      </c>
      <c r="AJ1672">
        <v>1608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</row>
    <row r="1673" spans="1:44" x14ac:dyDescent="0.2">
      <c r="A1673">
        <f>ROW(Source!A927)</f>
        <v>927</v>
      </c>
      <c r="B1673">
        <v>449000229</v>
      </c>
      <c r="C1673">
        <v>449000213</v>
      </c>
      <c r="D1673">
        <v>277945805</v>
      </c>
      <c r="E1673">
        <v>1</v>
      </c>
      <c r="F1673">
        <v>1</v>
      </c>
      <c r="G1673">
        <v>1</v>
      </c>
      <c r="H1673">
        <v>2</v>
      </c>
      <c r="I1673" t="s">
        <v>1206</v>
      </c>
      <c r="J1673" t="s">
        <v>1207</v>
      </c>
      <c r="K1673" t="s">
        <v>1208</v>
      </c>
      <c r="L1673">
        <v>1368</v>
      </c>
      <c r="N1673">
        <v>1011</v>
      </c>
      <c r="O1673" t="s">
        <v>1100</v>
      </c>
      <c r="P1673" t="s">
        <v>1100</v>
      </c>
      <c r="Q1673">
        <v>1</v>
      </c>
      <c r="X1673">
        <v>0.2</v>
      </c>
      <c r="Y1673">
        <v>0</v>
      </c>
      <c r="Z1673">
        <v>477.92</v>
      </c>
      <c r="AA1673">
        <v>490.51</v>
      </c>
      <c r="AB1673">
        <v>0</v>
      </c>
      <c r="AC1673">
        <v>0</v>
      </c>
      <c r="AD1673">
        <v>1</v>
      </c>
      <c r="AE1673">
        <v>0</v>
      </c>
      <c r="AF1673" t="s">
        <v>3</v>
      </c>
      <c r="AG1673">
        <v>0.2</v>
      </c>
      <c r="AH1673">
        <v>2</v>
      </c>
      <c r="AI1673">
        <v>449000219</v>
      </c>
      <c r="AJ1673">
        <v>1609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</row>
    <row r="1674" spans="1:44" x14ac:dyDescent="0.2">
      <c r="A1674">
        <f>ROW(Source!A927)</f>
        <v>927</v>
      </c>
      <c r="B1674">
        <v>449000230</v>
      </c>
      <c r="C1674">
        <v>449000213</v>
      </c>
      <c r="D1674">
        <v>277865783</v>
      </c>
      <c r="E1674">
        <v>1</v>
      </c>
      <c r="F1674">
        <v>1</v>
      </c>
      <c r="G1674">
        <v>1</v>
      </c>
      <c r="H1674">
        <v>3</v>
      </c>
      <c r="I1674" t="s">
        <v>1799</v>
      </c>
      <c r="J1674" t="s">
        <v>1800</v>
      </c>
      <c r="K1674" t="s">
        <v>1801</v>
      </c>
      <c r="L1674">
        <v>1302</v>
      </c>
      <c r="N1674">
        <v>1003</v>
      </c>
      <c r="O1674" t="s">
        <v>588</v>
      </c>
      <c r="P1674" t="s">
        <v>588</v>
      </c>
      <c r="Q1674">
        <v>10</v>
      </c>
      <c r="X1674">
        <v>0.96</v>
      </c>
      <c r="Y1674">
        <v>37.71</v>
      </c>
      <c r="Z1674">
        <v>0</v>
      </c>
      <c r="AA1674">
        <v>0</v>
      </c>
      <c r="AB1674">
        <v>0</v>
      </c>
      <c r="AC1674">
        <v>0</v>
      </c>
      <c r="AD1674">
        <v>1</v>
      </c>
      <c r="AE1674">
        <v>0</v>
      </c>
      <c r="AF1674" t="s">
        <v>3</v>
      </c>
      <c r="AG1674">
        <v>0.96</v>
      </c>
      <c r="AH1674">
        <v>2</v>
      </c>
      <c r="AI1674">
        <v>449000220</v>
      </c>
      <c r="AJ1674">
        <v>1610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</row>
    <row r="1675" spans="1:44" x14ac:dyDescent="0.2">
      <c r="A1675">
        <f>ROW(Source!A927)</f>
        <v>927</v>
      </c>
      <c r="B1675">
        <v>449000231</v>
      </c>
      <c r="C1675">
        <v>449000213</v>
      </c>
      <c r="D1675">
        <v>277881811</v>
      </c>
      <c r="E1675">
        <v>1</v>
      </c>
      <c r="F1675">
        <v>1</v>
      </c>
      <c r="G1675">
        <v>1</v>
      </c>
      <c r="H1675">
        <v>3</v>
      </c>
      <c r="I1675" t="s">
        <v>1695</v>
      </c>
      <c r="J1675" t="s">
        <v>1696</v>
      </c>
      <c r="K1675" t="s">
        <v>1697</v>
      </c>
      <c r="L1675">
        <v>1346</v>
      </c>
      <c r="N1675">
        <v>1009</v>
      </c>
      <c r="O1675" t="s">
        <v>441</v>
      </c>
      <c r="P1675" t="s">
        <v>441</v>
      </c>
      <c r="Q1675">
        <v>1</v>
      </c>
      <c r="X1675">
        <v>0.5</v>
      </c>
      <c r="Y1675">
        <v>931.11</v>
      </c>
      <c r="Z1675">
        <v>0</v>
      </c>
      <c r="AA1675">
        <v>0</v>
      </c>
      <c r="AB1675">
        <v>0</v>
      </c>
      <c r="AC1675">
        <v>0</v>
      </c>
      <c r="AD1675">
        <v>1</v>
      </c>
      <c r="AE1675">
        <v>0</v>
      </c>
      <c r="AF1675" t="s">
        <v>3</v>
      </c>
      <c r="AG1675">
        <v>0.5</v>
      </c>
      <c r="AH1675">
        <v>2</v>
      </c>
      <c r="AI1675">
        <v>449000221</v>
      </c>
      <c r="AJ1675">
        <v>1611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</row>
    <row r="1676" spans="1:44" x14ac:dyDescent="0.2">
      <c r="A1676">
        <f>ROW(Source!A927)</f>
        <v>927</v>
      </c>
      <c r="B1676">
        <v>449000232</v>
      </c>
      <c r="C1676">
        <v>449000213</v>
      </c>
      <c r="D1676">
        <v>277896313</v>
      </c>
      <c r="E1676">
        <v>1</v>
      </c>
      <c r="F1676">
        <v>1</v>
      </c>
      <c r="G1676">
        <v>1</v>
      </c>
      <c r="H1676">
        <v>3</v>
      </c>
      <c r="I1676" t="s">
        <v>1583</v>
      </c>
      <c r="J1676" t="s">
        <v>1584</v>
      </c>
      <c r="K1676" t="s">
        <v>1585</v>
      </c>
      <c r="L1676">
        <v>1348</v>
      </c>
      <c r="N1676">
        <v>1009</v>
      </c>
      <c r="O1676" t="s">
        <v>83</v>
      </c>
      <c r="P1676" t="s">
        <v>83</v>
      </c>
      <c r="Q1676">
        <v>1000</v>
      </c>
      <c r="X1676">
        <v>6.0000000000000002E-5</v>
      </c>
      <c r="Y1676">
        <v>82698.14</v>
      </c>
      <c r="Z1676">
        <v>0</v>
      </c>
      <c r="AA1676">
        <v>0</v>
      </c>
      <c r="AB1676">
        <v>0</v>
      </c>
      <c r="AC1676">
        <v>0</v>
      </c>
      <c r="AD1676">
        <v>1</v>
      </c>
      <c r="AE1676">
        <v>0</v>
      </c>
      <c r="AF1676" t="s">
        <v>3</v>
      </c>
      <c r="AG1676">
        <v>6.0000000000000002E-5</v>
      </c>
      <c r="AH1676">
        <v>2</v>
      </c>
      <c r="AI1676">
        <v>449000222</v>
      </c>
      <c r="AJ1676">
        <v>1612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</row>
    <row r="1677" spans="1:44" x14ac:dyDescent="0.2">
      <c r="A1677">
        <f>ROW(Source!A927)</f>
        <v>927</v>
      </c>
      <c r="B1677">
        <v>449000233</v>
      </c>
      <c r="C1677">
        <v>449000213</v>
      </c>
      <c r="D1677">
        <v>277566433</v>
      </c>
      <c r="E1677">
        <v>109</v>
      </c>
      <c r="F1677">
        <v>1</v>
      </c>
      <c r="G1677">
        <v>1</v>
      </c>
      <c r="H1677">
        <v>3</v>
      </c>
      <c r="I1677" t="s">
        <v>633</v>
      </c>
      <c r="J1677" t="s">
        <v>3</v>
      </c>
      <c r="K1677" t="s">
        <v>634</v>
      </c>
      <c r="L1677">
        <v>3277935</v>
      </c>
      <c r="N1677">
        <v>1013</v>
      </c>
      <c r="O1677" t="s">
        <v>635</v>
      </c>
      <c r="P1677" t="s">
        <v>635</v>
      </c>
      <c r="Q1677">
        <v>1</v>
      </c>
      <c r="X1677">
        <v>2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 t="s">
        <v>3</v>
      </c>
      <c r="AG1677">
        <v>2</v>
      </c>
      <c r="AH1677">
        <v>2</v>
      </c>
      <c r="AI1677">
        <v>449000223</v>
      </c>
      <c r="AJ1677">
        <v>1613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</row>
    <row r="1678" spans="1:44" x14ac:dyDescent="0.2">
      <c r="A1678">
        <f>ROW(Source!A929)</f>
        <v>929</v>
      </c>
      <c r="B1678">
        <v>449000246</v>
      </c>
      <c r="C1678">
        <v>449000235</v>
      </c>
      <c r="D1678">
        <v>277560299</v>
      </c>
      <c r="E1678">
        <v>109</v>
      </c>
      <c r="F1678">
        <v>1</v>
      </c>
      <c r="G1678">
        <v>1</v>
      </c>
      <c r="H1678">
        <v>1</v>
      </c>
      <c r="I1678" t="s">
        <v>1843</v>
      </c>
      <c r="J1678" t="s">
        <v>3</v>
      </c>
      <c r="K1678" t="s">
        <v>1844</v>
      </c>
      <c r="L1678">
        <v>1191</v>
      </c>
      <c r="N1678">
        <v>1013</v>
      </c>
      <c r="O1678" t="s">
        <v>1203</v>
      </c>
      <c r="P1678" t="s">
        <v>1203</v>
      </c>
      <c r="Q1678">
        <v>1</v>
      </c>
      <c r="X1678">
        <v>9.92</v>
      </c>
      <c r="Y1678">
        <v>0</v>
      </c>
      <c r="Z1678">
        <v>0</v>
      </c>
      <c r="AA1678">
        <v>0</v>
      </c>
      <c r="AB1678">
        <v>479.53</v>
      </c>
      <c r="AC1678">
        <v>0</v>
      </c>
      <c r="AD1678">
        <v>1</v>
      </c>
      <c r="AE1678">
        <v>1</v>
      </c>
      <c r="AF1678" t="s">
        <v>321</v>
      </c>
      <c r="AG1678">
        <v>2.976</v>
      </c>
      <c r="AH1678">
        <v>2</v>
      </c>
      <c r="AI1678">
        <v>449000236</v>
      </c>
      <c r="AJ1678">
        <v>1614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</row>
    <row r="1679" spans="1:44" x14ac:dyDescent="0.2">
      <c r="A1679">
        <f>ROW(Source!A929)</f>
        <v>929</v>
      </c>
      <c r="B1679">
        <v>449000247</v>
      </c>
      <c r="C1679">
        <v>449000235</v>
      </c>
      <c r="D1679">
        <v>277560491</v>
      </c>
      <c r="E1679">
        <v>109</v>
      </c>
      <c r="F1679">
        <v>1</v>
      </c>
      <c r="G1679">
        <v>1</v>
      </c>
      <c r="H1679">
        <v>1</v>
      </c>
      <c r="I1679" t="s">
        <v>1204</v>
      </c>
      <c r="J1679" t="s">
        <v>3</v>
      </c>
      <c r="K1679" t="s">
        <v>1205</v>
      </c>
      <c r="L1679">
        <v>1191</v>
      </c>
      <c r="N1679">
        <v>1013</v>
      </c>
      <c r="O1679" t="s">
        <v>1203</v>
      </c>
      <c r="P1679" t="s">
        <v>1203</v>
      </c>
      <c r="Q1679">
        <v>1</v>
      </c>
      <c r="X1679">
        <v>0.4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1</v>
      </c>
      <c r="AE1679">
        <v>2</v>
      </c>
      <c r="AF1679" t="s">
        <v>321</v>
      </c>
      <c r="AG1679">
        <v>0.12</v>
      </c>
      <c r="AH1679">
        <v>2</v>
      </c>
      <c r="AI1679">
        <v>449000237</v>
      </c>
      <c r="AJ1679">
        <v>1615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</row>
    <row r="1680" spans="1:44" x14ac:dyDescent="0.2">
      <c r="A1680">
        <f>ROW(Source!A929)</f>
        <v>929</v>
      </c>
      <c r="B1680">
        <v>449000248</v>
      </c>
      <c r="C1680">
        <v>449000235</v>
      </c>
      <c r="D1680">
        <v>277944622</v>
      </c>
      <c r="E1680">
        <v>1</v>
      </c>
      <c r="F1680">
        <v>1</v>
      </c>
      <c r="G1680">
        <v>1</v>
      </c>
      <c r="H1680">
        <v>2</v>
      </c>
      <c r="I1680" t="s">
        <v>1220</v>
      </c>
      <c r="J1680" t="s">
        <v>1221</v>
      </c>
      <c r="K1680" t="s">
        <v>1222</v>
      </c>
      <c r="L1680">
        <v>1368</v>
      </c>
      <c r="N1680">
        <v>1011</v>
      </c>
      <c r="O1680" t="s">
        <v>1100</v>
      </c>
      <c r="P1680" t="s">
        <v>1100</v>
      </c>
      <c r="Q1680">
        <v>1</v>
      </c>
      <c r="X1680">
        <v>0.2</v>
      </c>
      <c r="Y1680">
        <v>0</v>
      </c>
      <c r="Z1680">
        <v>1551.19</v>
      </c>
      <c r="AA1680">
        <v>658.89</v>
      </c>
      <c r="AB1680">
        <v>0</v>
      </c>
      <c r="AC1680">
        <v>0</v>
      </c>
      <c r="AD1680">
        <v>1</v>
      </c>
      <c r="AE1680">
        <v>0</v>
      </c>
      <c r="AF1680" t="s">
        <v>321</v>
      </c>
      <c r="AG1680">
        <v>0.06</v>
      </c>
      <c r="AH1680">
        <v>2</v>
      </c>
      <c r="AI1680">
        <v>449000238</v>
      </c>
      <c r="AJ1680">
        <v>1616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</row>
    <row r="1681" spans="1:44" x14ac:dyDescent="0.2">
      <c r="A1681">
        <f>ROW(Source!A929)</f>
        <v>929</v>
      </c>
      <c r="B1681">
        <v>449000249</v>
      </c>
      <c r="C1681">
        <v>449000235</v>
      </c>
      <c r="D1681">
        <v>277944765</v>
      </c>
      <c r="E1681">
        <v>1</v>
      </c>
      <c r="F1681">
        <v>1</v>
      </c>
      <c r="G1681">
        <v>1</v>
      </c>
      <c r="H1681">
        <v>2</v>
      </c>
      <c r="I1681" t="s">
        <v>1858</v>
      </c>
      <c r="J1681" t="s">
        <v>1859</v>
      </c>
      <c r="K1681" t="s">
        <v>1860</v>
      </c>
      <c r="L1681">
        <v>1368</v>
      </c>
      <c r="N1681">
        <v>1011</v>
      </c>
      <c r="O1681" t="s">
        <v>1100</v>
      </c>
      <c r="P1681" t="s">
        <v>1100</v>
      </c>
      <c r="Q1681">
        <v>1</v>
      </c>
      <c r="X1681">
        <v>2.4</v>
      </c>
      <c r="Y1681">
        <v>0</v>
      </c>
      <c r="Z1681">
        <v>1.75</v>
      </c>
      <c r="AA1681">
        <v>0</v>
      </c>
      <c r="AB1681">
        <v>0</v>
      </c>
      <c r="AC1681">
        <v>0</v>
      </c>
      <c r="AD1681">
        <v>1</v>
      </c>
      <c r="AE1681">
        <v>0</v>
      </c>
      <c r="AF1681" t="s">
        <v>321</v>
      </c>
      <c r="AG1681">
        <v>0.72</v>
      </c>
      <c r="AH1681">
        <v>2</v>
      </c>
      <c r="AI1681">
        <v>449000239</v>
      </c>
      <c r="AJ1681">
        <v>1617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</row>
    <row r="1682" spans="1:44" x14ac:dyDescent="0.2">
      <c r="A1682">
        <f>ROW(Source!A929)</f>
        <v>929</v>
      </c>
      <c r="B1682">
        <v>449000250</v>
      </c>
      <c r="C1682">
        <v>449000235</v>
      </c>
      <c r="D1682">
        <v>277944815</v>
      </c>
      <c r="E1682">
        <v>1</v>
      </c>
      <c r="F1682">
        <v>1</v>
      </c>
      <c r="G1682">
        <v>1</v>
      </c>
      <c r="H1682">
        <v>2</v>
      </c>
      <c r="I1682" t="s">
        <v>1481</v>
      </c>
      <c r="J1682" t="s">
        <v>1482</v>
      </c>
      <c r="K1682" t="s">
        <v>1483</v>
      </c>
      <c r="L1682">
        <v>1368</v>
      </c>
      <c r="N1682">
        <v>1011</v>
      </c>
      <c r="O1682" t="s">
        <v>1100</v>
      </c>
      <c r="P1682" t="s">
        <v>1100</v>
      </c>
      <c r="Q1682">
        <v>1</v>
      </c>
      <c r="X1682">
        <v>2.4</v>
      </c>
      <c r="Y1682">
        <v>0</v>
      </c>
      <c r="Z1682">
        <v>8.84</v>
      </c>
      <c r="AA1682">
        <v>0</v>
      </c>
      <c r="AB1682">
        <v>0</v>
      </c>
      <c r="AC1682">
        <v>0</v>
      </c>
      <c r="AD1682">
        <v>1</v>
      </c>
      <c r="AE1682">
        <v>0</v>
      </c>
      <c r="AF1682" t="s">
        <v>321</v>
      </c>
      <c r="AG1682">
        <v>0.72</v>
      </c>
      <c r="AH1682">
        <v>2</v>
      </c>
      <c r="AI1682">
        <v>449000240</v>
      </c>
      <c r="AJ1682">
        <v>1618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</row>
    <row r="1683" spans="1:44" x14ac:dyDescent="0.2">
      <c r="A1683">
        <f>ROW(Source!A929)</f>
        <v>929</v>
      </c>
      <c r="B1683">
        <v>449000251</v>
      </c>
      <c r="C1683">
        <v>449000235</v>
      </c>
      <c r="D1683">
        <v>277945805</v>
      </c>
      <c r="E1683">
        <v>1</v>
      </c>
      <c r="F1683">
        <v>1</v>
      </c>
      <c r="G1683">
        <v>1</v>
      </c>
      <c r="H1683">
        <v>2</v>
      </c>
      <c r="I1683" t="s">
        <v>1206</v>
      </c>
      <c r="J1683" t="s">
        <v>1207</v>
      </c>
      <c r="K1683" t="s">
        <v>1208</v>
      </c>
      <c r="L1683">
        <v>1368</v>
      </c>
      <c r="N1683">
        <v>1011</v>
      </c>
      <c r="O1683" t="s">
        <v>1100</v>
      </c>
      <c r="P1683" t="s">
        <v>1100</v>
      </c>
      <c r="Q1683">
        <v>1</v>
      </c>
      <c r="X1683">
        <v>0.2</v>
      </c>
      <c r="Y1683">
        <v>0</v>
      </c>
      <c r="Z1683">
        <v>477.92</v>
      </c>
      <c r="AA1683">
        <v>490.51</v>
      </c>
      <c r="AB1683">
        <v>0</v>
      </c>
      <c r="AC1683">
        <v>0</v>
      </c>
      <c r="AD1683">
        <v>1</v>
      </c>
      <c r="AE1683">
        <v>0</v>
      </c>
      <c r="AF1683" t="s">
        <v>321</v>
      </c>
      <c r="AG1683">
        <v>0.06</v>
      </c>
      <c r="AH1683">
        <v>2</v>
      </c>
      <c r="AI1683">
        <v>449000241</v>
      </c>
      <c r="AJ1683">
        <v>1619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</row>
    <row r="1684" spans="1:44" x14ac:dyDescent="0.2">
      <c r="A1684">
        <f>ROW(Source!A929)</f>
        <v>929</v>
      </c>
      <c r="B1684">
        <v>449000252</v>
      </c>
      <c r="C1684">
        <v>449000235</v>
      </c>
      <c r="D1684">
        <v>277865783</v>
      </c>
      <c r="E1684">
        <v>1</v>
      </c>
      <c r="F1684">
        <v>1</v>
      </c>
      <c r="G1684">
        <v>1</v>
      </c>
      <c r="H1684">
        <v>3</v>
      </c>
      <c r="I1684" t="s">
        <v>1799</v>
      </c>
      <c r="J1684" t="s">
        <v>1800</v>
      </c>
      <c r="K1684" t="s">
        <v>1801</v>
      </c>
      <c r="L1684">
        <v>1302</v>
      </c>
      <c r="N1684">
        <v>1003</v>
      </c>
      <c r="O1684" t="s">
        <v>588</v>
      </c>
      <c r="P1684" t="s">
        <v>588</v>
      </c>
      <c r="Q1684">
        <v>10</v>
      </c>
      <c r="X1684">
        <v>9.6000000000000002E-2</v>
      </c>
      <c r="Y1684">
        <v>37.71</v>
      </c>
      <c r="Z1684">
        <v>0</v>
      </c>
      <c r="AA1684">
        <v>0</v>
      </c>
      <c r="AB1684">
        <v>0</v>
      </c>
      <c r="AC1684">
        <v>0</v>
      </c>
      <c r="AD1684">
        <v>1</v>
      </c>
      <c r="AE1684">
        <v>0</v>
      </c>
      <c r="AF1684" t="s">
        <v>135</v>
      </c>
      <c r="AG1684">
        <v>0</v>
      </c>
      <c r="AH1684">
        <v>2</v>
      </c>
      <c r="AI1684">
        <v>449000242</v>
      </c>
      <c r="AJ1684">
        <v>1620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</row>
    <row r="1685" spans="1:44" x14ac:dyDescent="0.2">
      <c r="A1685">
        <f>ROW(Source!A929)</f>
        <v>929</v>
      </c>
      <c r="B1685">
        <v>449000253</v>
      </c>
      <c r="C1685">
        <v>449000235</v>
      </c>
      <c r="D1685">
        <v>277881811</v>
      </c>
      <c r="E1685">
        <v>1</v>
      </c>
      <c r="F1685">
        <v>1</v>
      </c>
      <c r="G1685">
        <v>1</v>
      </c>
      <c r="H1685">
        <v>3</v>
      </c>
      <c r="I1685" t="s">
        <v>1695</v>
      </c>
      <c r="J1685" t="s">
        <v>1696</v>
      </c>
      <c r="K1685" t="s">
        <v>1697</v>
      </c>
      <c r="L1685">
        <v>1346</v>
      </c>
      <c r="N1685">
        <v>1009</v>
      </c>
      <c r="O1685" t="s">
        <v>441</v>
      </c>
      <c r="P1685" t="s">
        <v>441</v>
      </c>
      <c r="Q1685">
        <v>1</v>
      </c>
      <c r="X1685">
        <v>0.5</v>
      </c>
      <c r="Y1685">
        <v>931.11</v>
      </c>
      <c r="Z1685">
        <v>0</v>
      </c>
      <c r="AA1685">
        <v>0</v>
      </c>
      <c r="AB1685">
        <v>0</v>
      </c>
      <c r="AC1685">
        <v>0</v>
      </c>
      <c r="AD1685">
        <v>1</v>
      </c>
      <c r="AE1685">
        <v>0</v>
      </c>
      <c r="AF1685" t="s">
        <v>135</v>
      </c>
      <c r="AG1685">
        <v>0</v>
      </c>
      <c r="AH1685">
        <v>2</v>
      </c>
      <c r="AI1685">
        <v>449000243</v>
      </c>
      <c r="AJ1685">
        <v>1621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</row>
    <row r="1686" spans="1:44" x14ac:dyDescent="0.2">
      <c r="A1686">
        <f>ROW(Source!A929)</f>
        <v>929</v>
      </c>
      <c r="B1686">
        <v>449000254</v>
      </c>
      <c r="C1686">
        <v>449000235</v>
      </c>
      <c r="D1686">
        <v>277896313</v>
      </c>
      <c r="E1686">
        <v>1</v>
      </c>
      <c r="F1686">
        <v>1</v>
      </c>
      <c r="G1686">
        <v>1</v>
      </c>
      <c r="H1686">
        <v>3</v>
      </c>
      <c r="I1686" t="s">
        <v>1583</v>
      </c>
      <c r="J1686" t="s">
        <v>1584</v>
      </c>
      <c r="K1686" t="s">
        <v>1585</v>
      </c>
      <c r="L1686">
        <v>1348</v>
      </c>
      <c r="N1686">
        <v>1009</v>
      </c>
      <c r="O1686" t="s">
        <v>83</v>
      </c>
      <c r="P1686" t="s">
        <v>83</v>
      </c>
      <c r="Q1686">
        <v>1000</v>
      </c>
      <c r="X1686">
        <v>6.0000000000000002E-5</v>
      </c>
      <c r="Y1686">
        <v>82698.14</v>
      </c>
      <c r="Z1686">
        <v>0</v>
      </c>
      <c r="AA1686">
        <v>0</v>
      </c>
      <c r="AB1686">
        <v>0</v>
      </c>
      <c r="AC1686">
        <v>0</v>
      </c>
      <c r="AD1686">
        <v>1</v>
      </c>
      <c r="AE1686">
        <v>0</v>
      </c>
      <c r="AF1686" t="s">
        <v>135</v>
      </c>
      <c r="AG1686">
        <v>0</v>
      </c>
      <c r="AH1686">
        <v>2</v>
      </c>
      <c r="AI1686">
        <v>449000244</v>
      </c>
      <c r="AJ1686">
        <v>1622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</row>
    <row r="1687" spans="1:44" x14ac:dyDescent="0.2">
      <c r="A1687">
        <f>ROW(Source!A929)</f>
        <v>929</v>
      </c>
      <c r="B1687">
        <v>449000255</v>
      </c>
      <c r="C1687">
        <v>449000235</v>
      </c>
      <c r="D1687">
        <v>277566433</v>
      </c>
      <c r="E1687">
        <v>109</v>
      </c>
      <c r="F1687">
        <v>1</v>
      </c>
      <c r="G1687">
        <v>1</v>
      </c>
      <c r="H1687">
        <v>3</v>
      </c>
      <c r="I1687" t="s">
        <v>633</v>
      </c>
      <c r="J1687" t="s">
        <v>3</v>
      </c>
      <c r="K1687" t="s">
        <v>634</v>
      </c>
      <c r="L1687">
        <v>3277935</v>
      </c>
      <c r="N1687">
        <v>1013</v>
      </c>
      <c r="O1687" t="s">
        <v>635</v>
      </c>
      <c r="P1687" t="s">
        <v>635</v>
      </c>
      <c r="Q1687">
        <v>1</v>
      </c>
      <c r="X1687">
        <v>2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 t="s">
        <v>135</v>
      </c>
      <c r="AG1687">
        <v>0</v>
      </c>
      <c r="AH1687">
        <v>2</v>
      </c>
      <c r="AI1687">
        <v>449000245</v>
      </c>
      <c r="AJ1687">
        <v>1623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</row>
    <row r="1688" spans="1:44" x14ac:dyDescent="0.2">
      <c r="A1688">
        <f>ROW(Source!A931)</f>
        <v>931</v>
      </c>
      <c r="B1688">
        <v>449000268</v>
      </c>
      <c r="C1688">
        <v>449000257</v>
      </c>
      <c r="D1688">
        <v>277560299</v>
      </c>
      <c r="E1688">
        <v>109</v>
      </c>
      <c r="F1688">
        <v>1</v>
      </c>
      <c r="G1688">
        <v>1</v>
      </c>
      <c r="H1688">
        <v>1</v>
      </c>
      <c r="I1688" t="s">
        <v>1843</v>
      </c>
      <c r="J1688" t="s">
        <v>3</v>
      </c>
      <c r="K1688" t="s">
        <v>1844</v>
      </c>
      <c r="L1688">
        <v>1191</v>
      </c>
      <c r="N1688">
        <v>1013</v>
      </c>
      <c r="O1688" t="s">
        <v>1203</v>
      </c>
      <c r="P1688" t="s">
        <v>1203</v>
      </c>
      <c r="Q1688">
        <v>1</v>
      </c>
      <c r="X1688">
        <v>9.92</v>
      </c>
      <c r="Y1688">
        <v>0</v>
      </c>
      <c r="Z1688">
        <v>0</v>
      </c>
      <c r="AA1688">
        <v>0</v>
      </c>
      <c r="AB1688">
        <v>479.53</v>
      </c>
      <c r="AC1688">
        <v>0</v>
      </c>
      <c r="AD1688">
        <v>1</v>
      </c>
      <c r="AE1688">
        <v>1</v>
      </c>
      <c r="AF1688" t="s">
        <v>3</v>
      </c>
      <c r="AG1688">
        <v>9.92</v>
      </c>
      <c r="AH1688">
        <v>2</v>
      </c>
      <c r="AI1688">
        <v>449000258</v>
      </c>
      <c r="AJ1688">
        <v>1624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</row>
    <row r="1689" spans="1:44" x14ac:dyDescent="0.2">
      <c r="A1689">
        <f>ROW(Source!A931)</f>
        <v>931</v>
      </c>
      <c r="B1689">
        <v>449000269</v>
      </c>
      <c r="C1689">
        <v>449000257</v>
      </c>
      <c r="D1689">
        <v>277560491</v>
      </c>
      <c r="E1689">
        <v>109</v>
      </c>
      <c r="F1689">
        <v>1</v>
      </c>
      <c r="G1689">
        <v>1</v>
      </c>
      <c r="H1689">
        <v>1</v>
      </c>
      <c r="I1689" t="s">
        <v>1204</v>
      </c>
      <c r="J1689" t="s">
        <v>3</v>
      </c>
      <c r="K1689" t="s">
        <v>1205</v>
      </c>
      <c r="L1689">
        <v>1191</v>
      </c>
      <c r="N1689">
        <v>1013</v>
      </c>
      <c r="O1689" t="s">
        <v>1203</v>
      </c>
      <c r="P1689" t="s">
        <v>1203</v>
      </c>
      <c r="Q1689">
        <v>1</v>
      </c>
      <c r="X1689">
        <v>0.4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1</v>
      </c>
      <c r="AE1689">
        <v>2</v>
      </c>
      <c r="AF1689" t="s">
        <v>3</v>
      </c>
      <c r="AG1689">
        <v>0.4</v>
      </c>
      <c r="AH1689">
        <v>2</v>
      </c>
      <c r="AI1689">
        <v>449000259</v>
      </c>
      <c r="AJ1689">
        <v>1625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</row>
    <row r="1690" spans="1:44" x14ac:dyDescent="0.2">
      <c r="A1690">
        <f>ROW(Source!A931)</f>
        <v>931</v>
      </c>
      <c r="B1690">
        <v>449000270</v>
      </c>
      <c r="C1690">
        <v>449000257</v>
      </c>
      <c r="D1690">
        <v>277944622</v>
      </c>
      <c r="E1690">
        <v>1</v>
      </c>
      <c r="F1690">
        <v>1</v>
      </c>
      <c r="G1690">
        <v>1</v>
      </c>
      <c r="H1690">
        <v>2</v>
      </c>
      <c r="I1690" t="s">
        <v>1220</v>
      </c>
      <c r="J1690" t="s">
        <v>1221</v>
      </c>
      <c r="K1690" t="s">
        <v>1222</v>
      </c>
      <c r="L1690">
        <v>1368</v>
      </c>
      <c r="N1690">
        <v>1011</v>
      </c>
      <c r="O1690" t="s">
        <v>1100</v>
      </c>
      <c r="P1690" t="s">
        <v>1100</v>
      </c>
      <c r="Q1690">
        <v>1</v>
      </c>
      <c r="X1690">
        <v>0.2</v>
      </c>
      <c r="Y1690">
        <v>0</v>
      </c>
      <c r="Z1690">
        <v>1551.19</v>
      </c>
      <c r="AA1690">
        <v>658.89</v>
      </c>
      <c r="AB1690">
        <v>0</v>
      </c>
      <c r="AC1690">
        <v>0</v>
      </c>
      <c r="AD1690">
        <v>1</v>
      </c>
      <c r="AE1690">
        <v>0</v>
      </c>
      <c r="AF1690" t="s">
        <v>3</v>
      </c>
      <c r="AG1690">
        <v>0.2</v>
      </c>
      <c r="AH1690">
        <v>2</v>
      </c>
      <c r="AI1690">
        <v>449000260</v>
      </c>
      <c r="AJ1690">
        <v>1626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</row>
    <row r="1691" spans="1:44" x14ac:dyDescent="0.2">
      <c r="A1691">
        <f>ROW(Source!A931)</f>
        <v>931</v>
      </c>
      <c r="B1691">
        <v>449000271</v>
      </c>
      <c r="C1691">
        <v>449000257</v>
      </c>
      <c r="D1691">
        <v>277944765</v>
      </c>
      <c r="E1691">
        <v>1</v>
      </c>
      <c r="F1691">
        <v>1</v>
      </c>
      <c r="G1691">
        <v>1</v>
      </c>
      <c r="H1691">
        <v>2</v>
      </c>
      <c r="I1691" t="s">
        <v>1858</v>
      </c>
      <c r="J1691" t="s">
        <v>1859</v>
      </c>
      <c r="K1691" t="s">
        <v>1860</v>
      </c>
      <c r="L1691">
        <v>1368</v>
      </c>
      <c r="N1691">
        <v>1011</v>
      </c>
      <c r="O1691" t="s">
        <v>1100</v>
      </c>
      <c r="P1691" t="s">
        <v>1100</v>
      </c>
      <c r="Q1691">
        <v>1</v>
      </c>
      <c r="X1691">
        <v>2.4</v>
      </c>
      <c r="Y1691">
        <v>0</v>
      </c>
      <c r="Z1691">
        <v>1.75</v>
      </c>
      <c r="AA1691">
        <v>0</v>
      </c>
      <c r="AB1691">
        <v>0</v>
      </c>
      <c r="AC1691">
        <v>0</v>
      </c>
      <c r="AD1691">
        <v>1</v>
      </c>
      <c r="AE1691">
        <v>0</v>
      </c>
      <c r="AF1691" t="s">
        <v>3</v>
      </c>
      <c r="AG1691">
        <v>2.4</v>
      </c>
      <c r="AH1691">
        <v>2</v>
      </c>
      <c r="AI1691">
        <v>449000261</v>
      </c>
      <c r="AJ1691">
        <v>1627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</row>
    <row r="1692" spans="1:44" x14ac:dyDescent="0.2">
      <c r="A1692">
        <f>ROW(Source!A931)</f>
        <v>931</v>
      </c>
      <c r="B1692">
        <v>449000272</v>
      </c>
      <c r="C1692">
        <v>449000257</v>
      </c>
      <c r="D1692">
        <v>277944815</v>
      </c>
      <c r="E1692">
        <v>1</v>
      </c>
      <c r="F1692">
        <v>1</v>
      </c>
      <c r="G1692">
        <v>1</v>
      </c>
      <c r="H1692">
        <v>2</v>
      </c>
      <c r="I1692" t="s">
        <v>1481</v>
      </c>
      <c r="J1692" t="s">
        <v>1482</v>
      </c>
      <c r="K1692" t="s">
        <v>1483</v>
      </c>
      <c r="L1692">
        <v>1368</v>
      </c>
      <c r="N1692">
        <v>1011</v>
      </c>
      <c r="O1692" t="s">
        <v>1100</v>
      </c>
      <c r="P1692" t="s">
        <v>1100</v>
      </c>
      <c r="Q1692">
        <v>1</v>
      </c>
      <c r="X1692">
        <v>2.4</v>
      </c>
      <c r="Y1692">
        <v>0</v>
      </c>
      <c r="Z1692">
        <v>8.84</v>
      </c>
      <c r="AA1692">
        <v>0</v>
      </c>
      <c r="AB1692">
        <v>0</v>
      </c>
      <c r="AC1692">
        <v>0</v>
      </c>
      <c r="AD1692">
        <v>1</v>
      </c>
      <c r="AE1692">
        <v>0</v>
      </c>
      <c r="AF1692" t="s">
        <v>3</v>
      </c>
      <c r="AG1692">
        <v>2.4</v>
      </c>
      <c r="AH1692">
        <v>2</v>
      </c>
      <c r="AI1692">
        <v>449000262</v>
      </c>
      <c r="AJ1692">
        <v>1628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</row>
    <row r="1693" spans="1:44" x14ac:dyDescent="0.2">
      <c r="A1693">
        <f>ROW(Source!A931)</f>
        <v>931</v>
      </c>
      <c r="B1693">
        <v>449000273</v>
      </c>
      <c r="C1693">
        <v>449000257</v>
      </c>
      <c r="D1693">
        <v>277945805</v>
      </c>
      <c r="E1693">
        <v>1</v>
      </c>
      <c r="F1693">
        <v>1</v>
      </c>
      <c r="G1693">
        <v>1</v>
      </c>
      <c r="H1693">
        <v>2</v>
      </c>
      <c r="I1693" t="s">
        <v>1206</v>
      </c>
      <c r="J1693" t="s">
        <v>1207</v>
      </c>
      <c r="K1693" t="s">
        <v>1208</v>
      </c>
      <c r="L1693">
        <v>1368</v>
      </c>
      <c r="N1693">
        <v>1011</v>
      </c>
      <c r="O1693" t="s">
        <v>1100</v>
      </c>
      <c r="P1693" t="s">
        <v>1100</v>
      </c>
      <c r="Q1693">
        <v>1</v>
      </c>
      <c r="X1693">
        <v>0.2</v>
      </c>
      <c r="Y1693">
        <v>0</v>
      </c>
      <c r="Z1693">
        <v>477.92</v>
      </c>
      <c r="AA1693">
        <v>490.51</v>
      </c>
      <c r="AB1693">
        <v>0</v>
      </c>
      <c r="AC1693">
        <v>0</v>
      </c>
      <c r="AD1693">
        <v>1</v>
      </c>
      <c r="AE1693">
        <v>0</v>
      </c>
      <c r="AF1693" t="s">
        <v>3</v>
      </c>
      <c r="AG1693">
        <v>0.2</v>
      </c>
      <c r="AH1693">
        <v>2</v>
      </c>
      <c r="AI1693">
        <v>449000263</v>
      </c>
      <c r="AJ1693">
        <v>1629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</row>
    <row r="1694" spans="1:44" x14ac:dyDescent="0.2">
      <c r="A1694">
        <f>ROW(Source!A931)</f>
        <v>931</v>
      </c>
      <c r="B1694">
        <v>449000274</v>
      </c>
      <c r="C1694">
        <v>449000257</v>
      </c>
      <c r="D1694">
        <v>277865783</v>
      </c>
      <c r="E1694">
        <v>1</v>
      </c>
      <c r="F1694">
        <v>1</v>
      </c>
      <c r="G1694">
        <v>1</v>
      </c>
      <c r="H1694">
        <v>3</v>
      </c>
      <c r="I1694" t="s">
        <v>1799</v>
      </c>
      <c r="J1694" t="s">
        <v>1800</v>
      </c>
      <c r="K1694" t="s">
        <v>1801</v>
      </c>
      <c r="L1694">
        <v>1302</v>
      </c>
      <c r="N1694">
        <v>1003</v>
      </c>
      <c r="O1694" t="s">
        <v>588</v>
      </c>
      <c r="P1694" t="s">
        <v>588</v>
      </c>
      <c r="Q1694">
        <v>10</v>
      </c>
      <c r="X1694">
        <v>9.6000000000000002E-2</v>
      </c>
      <c r="Y1694">
        <v>37.71</v>
      </c>
      <c r="Z1694">
        <v>0</v>
      </c>
      <c r="AA1694">
        <v>0</v>
      </c>
      <c r="AB1694">
        <v>0</v>
      </c>
      <c r="AC1694">
        <v>0</v>
      </c>
      <c r="AD1694">
        <v>1</v>
      </c>
      <c r="AE1694">
        <v>0</v>
      </c>
      <c r="AF1694" t="s">
        <v>135</v>
      </c>
      <c r="AG1694">
        <v>0</v>
      </c>
      <c r="AH1694">
        <v>2</v>
      </c>
      <c r="AI1694">
        <v>449000264</v>
      </c>
      <c r="AJ1694">
        <v>1630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</row>
    <row r="1695" spans="1:44" x14ac:dyDescent="0.2">
      <c r="A1695">
        <f>ROW(Source!A931)</f>
        <v>931</v>
      </c>
      <c r="B1695">
        <v>449000275</v>
      </c>
      <c r="C1695">
        <v>449000257</v>
      </c>
      <c r="D1695">
        <v>277881811</v>
      </c>
      <c r="E1695">
        <v>1</v>
      </c>
      <c r="F1695">
        <v>1</v>
      </c>
      <c r="G1695">
        <v>1</v>
      </c>
      <c r="H1695">
        <v>3</v>
      </c>
      <c r="I1695" t="s">
        <v>1695</v>
      </c>
      <c r="J1695" t="s">
        <v>1696</v>
      </c>
      <c r="K1695" t="s">
        <v>1697</v>
      </c>
      <c r="L1695">
        <v>1346</v>
      </c>
      <c r="N1695">
        <v>1009</v>
      </c>
      <c r="O1695" t="s">
        <v>441</v>
      </c>
      <c r="P1695" t="s">
        <v>441</v>
      </c>
      <c r="Q1695">
        <v>1</v>
      </c>
      <c r="X1695">
        <v>0.5</v>
      </c>
      <c r="Y1695">
        <v>931.11</v>
      </c>
      <c r="Z1695">
        <v>0</v>
      </c>
      <c r="AA1695">
        <v>0</v>
      </c>
      <c r="AB1695">
        <v>0</v>
      </c>
      <c r="AC1695">
        <v>0</v>
      </c>
      <c r="AD1695">
        <v>1</v>
      </c>
      <c r="AE1695">
        <v>0</v>
      </c>
      <c r="AF1695" t="s">
        <v>135</v>
      </c>
      <c r="AG1695">
        <v>0</v>
      </c>
      <c r="AH1695">
        <v>2</v>
      </c>
      <c r="AI1695">
        <v>449000265</v>
      </c>
      <c r="AJ1695">
        <v>1631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</row>
    <row r="1696" spans="1:44" x14ac:dyDescent="0.2">
      <c r="A1696">
        <f>ROW(Source!A931)</f>
        <v>931</v>
      </c>
      <c r="B1696">
        <v>449000276</v>
      </c>
      <c r="C1696">
        <v>449000257</v>
      </c>
      <c r="D1696">
        <v>277896313</v>
      </c>
      <c r="E1696">
        <v>1</v>
      </c>
      <c r="F1696">
        <v>1</v>
      </c>
      <c r="G1696">
        <v>1</v>
      </c>
      <c r="H1696">
        <v>3</v>
      </c>
      <c r="I1696" t="s">
        <v>1583</v>
      </c>
      <c r="J1696" t="s">
        <v>1584</v>
      </c>
      <c r="K1696" t="s">
        <v>1585</v>
      </c>
      <c r="L1696">
        <v>1348</v>
      </c>
      <c r="N1696">
        <v>1009</v>
      </c>
      <c r="O1696" t="s">
        <v>83</v>
      </c>
      <c r="P1696" t="s">
        <v>83</v>
      </c>
      <c r="Q1696">
        <v>1000</v>
      </c>
      <c r="X1696">
        <v>6.0000000000000002E-5</v>
      </c>
      <c r="Y1696">
        <v>82698.14</v>
      </c>
      <c r="Z1696">
        <v>0</v>
      </c>
      <c r="AA1696">
        <v>0</v>
      </c>
      <c r="AB1696">
        <v>0</v>
      </c>
      <c r="AC1696">
        <v>0</v>
      </c>
      <c r="AD1696">
        <v>1</v>
      </c>
      <c r="AE1696">
        <v>0</v>
      </c>
      <c r="AF1696" t="s">
        <v>135</v>
      </c>
      <c r="AG1696">
        <v>0</v>
      </c>
      <c r="AH1696">
        <v>2</v>
      </c>
      <c r="AI1696">
        <v>449000266</v>
      </c>
      <c r="AJ1696">
        <v>1632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</row>
    <row r="1697" spans="1:44" x14ac:dyDescent="0.2">
      <c r="A1697">
        <f>ROW(Source!A931)</f>
        <v>931</v>
      </c>
      <c r="B1697">
        <v>449000277</v>
      </c>
      <c r="C1697">
        <v>449000257</v>
      </c>
      <c r="D1697">
        <v>277566433</v>
      </c>
      <c r="E1697">
        <v>109</v>
      </c>
      <c r="F1697">
        <v>1</v>
      </c>
      <c r="G1697">
        <v>1</v>
      </c>
      <c r="H1697">
        <v>3</v>
      </c>
      <c r="I1697" t="s">
        <v>633</v>
      </c>
      <c r="J1697" t="s">
        <v>3</v>
      </c>
      <c r="K1697" t="s">
        <v>634</v>
      </c>
      <c r="L1697">
        <v>3277935</v>
      </c>
      <c r="N1697">
        <v>1013</v>
      </c>
      <c r="O1697" t="s">
        <v>635</v>
      </c>
      <c r="P1697" t="s">
        <v>635</v>
      </c>
      <c r="Q1697">
        <v>1</v>
      </c>
      <c r="X1697">
        <v>2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 t="s">
        <v>135</v>
      </c>
      <c r="AG1697">
        <v>0</v>
      </c>
      <c r="AH1697">
        <v>2</v>
      </c>
      <c r="AI1697">
        <v>449000267</v>
      </c>
      <c r="AJ1697">
        <v>1633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</row>
    <row r="1698" spans="1:44" x14ac:dyDescent="0.2">
      <c r="A1698">
        <f>ROW(Source!A933)</f>
        <v>933</v>
      </c>
      <c r="B1698">
        <v>449000296</v>
      </c>
      <c r="C1698">
        <v>449000279</v>
      </c>
      <c r="D1698">
        <v>277560307</v>
      </c>
      <c r="E1698">
        <v>109</v>
      </c>
      <c r="F1698">
        <v>1</v>
      </c>
      <c r="G1698">
        <v>1</v>
      </c>
      <c r="H1698">
        <v>1</v>
      </c>
      <c r="I1698" t="s">
        <v>1233</v>
      </c>
      <c r="J1698" t="s">
        <v>3</v>
      </c>
      <c r="K1698" t="s">
        <v>1234</v>
      </c>
      <c r="L1698">
        <v>1191</v>
      </c>
      <c r="N1698">
        <v>1013</v>
      </c>
      <c r="O1698" t="s">
        <v>1203</v>
      </c>
      <c r="P1698" t="s">
        <v>1203</v>
      </c>
      <c r="Q1698">
        <v>1</v>
      </c>
      <c r="X1698">
        <v>256</v>
      </c>
      <c r="Y1698">
        <v>0</v>
      </c>
      <c r="Z1698">
        <v>0</v>
      </c>
      <c r="AA1698">
        <v>0</v>
      </c>
      <c r="AB1698">
        <v>497.83</v>
      </c>
      <c r="AC1698">
        <v>0</v>
      </c>
      <c r="AD1698">
        <v>1</v>
      </c>
      <c r="AE1698">
        <v>1</v>
      </c>
      <c r="AF1698" t="s">
        <v>99</v>
      </c>
      <c r="AG1698">
        <v>179.2</v>
      </c>
      <c r="AH1698">
        <v>2</v>
      </c>
      <c r="AI1698">
        <v>449000280</v>
      </c>
      <c r="AJ1698">
        <v>1634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</row>
    <row r="1699" spans="1:44" x14ac:dyDescent="0.2">
      <c r="A1699">
        <f>ROW(Source!A933)</f>
        <v>933</v>
      </c>
      <c r="B1699">
        <v>449000297</v>
      </c>
      <c r="C1699">
        <v>449000279</v>
      </c>
      <c r="D1699">
        <v>277560491</v>
      </c>
      <c r="E1699">
        <v>109</v>
      </c>
      <c r="F1699">
        <v>1</v>
      </c>
      <c r="G1699">
        <v>1</v>
      </c>
      <c r="H1699">
        <v>1</v>
      </c>
      <c r="I1699" t="s">
        <v>1204</v>
      </c>
      <c r="J1699" t="s">
        <v>3</v>
      </c>
      <c r="K1699" t="s">
        <v>1205</v>
      </c>
      <c r="L1699">
        <v>1191</v>
      </c>
      <c r="N1699">
        <v>1013</v>
      </c>
      <c r="O1699" t="s">
        <v>1203</v>
      </c>
      <c r="P1699" t="s">
        <v>1203</v>
      </c>
      <c r="Q1699">
        <v>1</v>
      </c>
      <c r="X1699">
        <v>57.44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1</v>
      </c>
      <c r="AE1699">
        <v>2</v>
      </c>
      <c r="AF1699" t="s">
        <v>99</v>
      </c>
      <c r="AG1699">
        <v>40.207999999999998</v>
      </c>
      <c r="AH1699">
        <v>2</v>
      </c>
      <c r="AI1699">
        <v>449000281</v>
      </c>
      <c r="AJ1699">
        <v>1635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</row>
    <row r="1700" spans="1:44" x14ac:dyDescent="0.2">
      <c r="A1700">
        <f>ROW(Source!A933)</f>
        <v>933</v>
      </c>
      <c r="B1700">
        <v>449000298</v>
      </c>
      <c r="C1700">
        <v>449000279</v>
      </c>
      <c r="D1700">
        <v>277944622</v>
      </c>
      <c r="E1700">
        <v>1</v>
      </c>
      <c r="F1700">
        <v>1</v>
      </c>
      <c r="G1700">
        <v>1</v>
      </c>
      <c r="H1700">
        <v>2</v>
      </c>
      <c r="I1700" t="s">
        <v>1220</v>
      </c>
      <c r="J1700" t="s">
        <v>1221</v>
      </c>
      <c r="K1700" t="s">
        <v>1222</v>
      </c>
      <c r="L1700">
        <v>1368</v>
      </c>
      <c r="N1700">
        <v>1011</v>
      </c>
      <c r="O1700" t="s">
        <v>1100</v>
      </c>
      <c r="P1700" t="s">
        <v>1100</v>
      </c>
      <c r="Q1700">
        <v>1</v>
      </c>
      <c r="X1700">
        <v>3.27</v>
      </c>
      <c r="Y1700">
        <v>0</v>
      </c>
      <c r="Z1700">
        <v>1551.19</v>
      </c>
      <c r="AA1700">
        <v>658.89</v>
      </c>
      <c r="AB1700">
        <v>0</v>
      </c>
      <c r="AC1700">
        <v>0</v>
      </c>
      <c r="AD1700">
        <v>1</v>
      </c>
      <c r="AE1700">
        <v>0</v>
      </c>
      <c r="AF1700" t="s">
        <v>99</v>
      </c>
      <c r="AG1700">
        <v>2.2889999999999997</v>
      </c>
      <c r="AH1700">
        <v>2</v>
      </c>
      <c r="AI1700">
        <v>449000282</v>
      </c>
      <c r="AJ1700">
        <v>1636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</row>
    <row r="1701" spans="1:44" x14ac:dyDescent="0.2">
      <c r="A1701">
        <f>ROW(Source!A933)</f>
        <v>933</v>
      </c>
      <c r="B1701">
        <v>449000299</v>
      </c>
      <c r="C1701">
        <v>449000279</v>
      </c>
      <c r="D1701">
        <v>277944635</v>
      </c>
      <c r="E1701">
        <v>1</v>
      </c>
      <c r="F1701">
        <v>1</v>
      </c>
      <c r="G1701">
        <v>1</v>
      </c>
      <c r="H1701">
        <v>2</v>
      </c>
      <c r="I1701" t="s">
        <v>1469</v>
      </c>
      <c r="J1701" t="s">
        <v>1470</v>
      </c>
      <c r="K1701" t="s">
        <v>1471</v>
      </c>
      <c r="L1701">
        <v>1368</v>
      </c>
      <c r="N1701">
        <v>1011</v>
      </c>
      <c r="O1701" t="s">
        <v>1100</v>
      </c>
      <c r="P1701" t="s">
        <v>1100</v>
      </c>
      <c r="Q1701">
        <v>1</v>
      </c>
      <c r="X1701">
        <v>49.28</v>
      </c>
      <c r="Y1701">
        <v>0</v>
      </c>
      <c r="Z1701">
        <v>1703.3</v>
      </c>
      <c r="AA1701">
        <v>658.89</v>
      </c>
      <c r="AB1701">
        <v>0</v>
      </c>
      <c r="AC1701">
        <v>0</v>
      </c>
      <c r="AD1701">
        <v>1</v>
      </c>
      <c r="AE1701">
        <v>0</v>
      </c>
      <c r="AF1701" t="s">
        <v>99</v>
      </c>
      <c r="AG1701">
        <v>34.495999999999995</v>
      </c>
      <c r="AH1701">
        <v>2</v>
      </c>
      <c r="AI1701">
        <v>449000283</v>
      </c>
      <c r="AJ1701">
        <v>1637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</row>
    <row r="1702" spans="1:44" x14ac:dyDescent="0.2">
      <c r="A1702">
        <f>ROW(Source!A933)</f>
        <v>933</v>
      </c>
      <c r="B1702">
        <v>449000300</v>
      </c>
      <c r="C1702">
        <v>449000279</v>
      </c>
      <c r="D1702">
        <v>277945134</v>
      </c>
      <c r="E1702">
        <v>1</v>
      </c>
      <c r="F1702">
        <v>1</v>
      </c>
      <c r="G1702">
        <v>1</v>
      </c>
      <c r="H1702">
        <v>2</v>
      </c>
      <c r="I1702" t="s">
        <v>1861</v>
      </c>
      <c r="J1702" t="s">
        <v>1862</v>
      </c>
      <c r="K1702" t="s">
        <v>1863</v>
      </c>
      <c r="L1702">
        <v>1368</v>
      </c>
      <c r="N1702">
        <v>1011</v>
      </c>
      <c r="O1702" t="s">
        <v>1100</v>
      </c>
      <c r="P1702" t="s">
        <v>1100</v>
      </c>
      <c r="Q1702">
        <v>1</v>
      </c>
      <c r="X1702">
        <v>49.28</v>
      </c>
      <c r="Y1702">
        <v>0</v>
      </c>
      <c r="Z1702">
        <v>95.25</v>
      </c>
      <c r="AA1702">
        <v>0</v>
      </c>
      <c r="AB1702">
        <v>0</v>
      </c>
      <c r="AC1702">
        <v>0</v>
      </c>
      <c r="AD1702">
        <v>1</v>
      </c>
      <c r="AE1702">
        <v>0</v>
      </c>
      <c r="AF1702" t="s">
        <v>99</v>
      </c>
      <c r="AG1702">
        <v>34.495999999999995</v>
      </c>
      <c r="AH1702">
        <v>2</v>
      </c>
      <c r="AI1702">
        <v>449000284</v>
      </c>
      <c r="AJ1702">
        <v>1638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</row>
    <row r="1703" spans="1:44" x14ac:dyDescent="0.2">
      <c r="A1703">
        <f>ROW(Source!A933)</f>
        <v>933</v>
      </c>
      <c r="B1703">
        <v>449000301</v>
      </c>
      <c r="C1703">
        <v>449000279</v>
      </c>
      <c r="D1703">
        <v>277945805</v>
      </c>
      <c r="E1703">
        <v>1</v>
      </c>
      <c r="F1703">
        <v>1</v>
      </c>
      <c r="G1703">
        <v>1</v>
      </c>
      <c r="H1703">
        <v>2</v>
      </c>
      <c r="I1703" t="s">
        <v>1206</v>
      </c>
      <c r="J1703" t="s">
        <v>1207</v>
      </c>
      <c r="K1703" t="s">
        <v>1208</v>
      </c>
      <c r="L1703">
        <v>1368</v>
      </c>
      <c r="N1703">
        <v>1011</v>
      </c>
      <c r="O1703" t="s">
        <v>1100</v>
      </c>
      <c r="P1703" t="s">
        <v>1100</v>
      </c>
      <c r="Q1703">
        <v>1</v>
      </c>
      <c r="X1703">
        <v>4.8899999999999997</v>
      </c>
      <c r="Y1703">
        <v>0</v>
      </c>
      <c r="Z1703">
        <v>477.92</v>
      </c>
      <c r="AA1703">
        <v>490.51</v>
      </c>
      <c r="AB1703">
        <v>0</v>
      </c>
      <c r="AC1703">
        <v>0</v>
      </c>
      <c r="AD1703">
        <v>1</v>
      </c>
      <c r="AE1703">
        <v>0</v>
      </c>
      <c r="AF1703" t="s">
        <v>99</v>
      </c>
      <c r="AG1703">
        <v>3.4229999999999996</v>
      </c>
      <c r="AH1703">
        <v>2</v>
      </c>
      <c r="AI1703">
        <v>449000285</v>
      </c>
      <c r="AJ1703">
        <v>1639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</row>
    <row r="1704" spans="1:44" x14ac:dyDescent="0.2">
      <c r="A1704">
        <f>ROW(Source!A933)</f>
        <v>933</v>
      </c>
      <c r="B1704">
        <v>449000302</v>
      </c>
      <c r="C1704">
        <v>449000279</v>
      </c>
      <c r="D1704">
        <v>277946072</v>
      </c>
      <c r="E1704">
        <v>1</v>
      </c>
      <c r="F1704">
        <v>1</v>
      </c>
      <c r="G1704">
        <v>1</v>
      </c>
      <c r="H1704">
        <v>2</v>
      </c>
      <c r="I1704" t="s">
        <v>1238</v>
      </c>
      <c r="J1704" t="s">
        <v>1239</v>
      </c>
      <c r="K1704" t="s">
        <v>1240</v>
      </c>
      <c r="L1704">
        <v>1368</v>
      </c>
      <c r="N1704">
        <v>1011</v>
      </c>
      <c r="O1704" t="s">
        <v>1100</v>
      </c>
      <c r="P1704" t="s">
        <v>1100</v>
      </c>
      <c r="Q1704">
        <v>1</v>
      </c>
      <c r="X1704">
        <v>1.9</v>
      </c>
      <c r="Y1704">
        <v>0</v>
      </c>
      <c r="Z1704">
        <v>27.77</v>
      </c>
      <c r="AA1704">
        <v>0</v>
      </c>
      <c r="AB1704">
        <v>0</v>
      </c>
      <c r="AC1704">
        <v>0</v>
      </c>
      <c r="AD1704">
        <v>1</v>
      </c>
      <c r="AE1704">
        <v>0</v>
      </c>
      <c r="AF1704" t="s">
        <v>99</v>
      </c>
      <c r="AG1704">
        <v>1.3299999999999998</v>
      </c>
      <c r="AH1704">
        <v>2</v>
      </c>
      <c r="AI1704">
        <v>449000286</v>
      </c>
      <c r="AJ1704">
        <v>1640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</row>
    <row r="1705" spans="1:44" x14ac:dyDescent="0.2">
      <c r="A1705">
        <f>ROW(Source!A933)</f>
        <v>933</v>
      </c>
      <c r="B1705">
        <v>449000303</v>
      </c>
      <c r="C1705">
        <v>449000279</v>
      </c>
      <c r="D1705">
        <v>277862417</v>
      </c>
      <c r="E1705">
        <v>1</v>
      </c>
      <c r="F1705">
        <v>1</v>
      </c>
      <c r="G1705">
        <v>1</v>
      </c>
      <c r="H1705">
        <v>3</v>
      </c>
      <c r="I1705" t="s">
        <v>1864</v>
      </c>
      <c r="J1705" t="s">
        <v>1865</v>
      </c>
      <c r="K1705" t="s">
        <v>1866</v>
      </c>
      <c r="L1705">
        <v>1348</v>
      </c>
      <c r="N1705">
        <v>1009</v>
      </c>
      <c r="O1705" t="s">
        <v>83</v>
      </c>
      <c r="P1705" t="s">
        <v>83</v>
      </c>
      <c r="Q1705">
        <v>1000</v>
      </c>
      <c r="X1705">
        <v>2.4</v>
      </c>
      <c r="Y1705">
        <v>23356.13</v>
      </c>
      <c r="Z1705">
        <v>0</v>
      </c>
      <c r="AA1705">
        <v>0</v>
      </c>
      <c r="AB1705">
        <v>0</v>
      </c>
      <c r="AC1705">
        <v>0</v>
      </c>
      <c r="AD1705">
        <v>1</v>
      </c>
      <c r="AE1705">
        <v>0</v>
      </c>
      <c r="AF1705" t="s">
        <v>135</v>
      </c>
      <c r="AG1705">
        <v>0</v>
      </c>
      <c r="AH1705">
        <v>2</v>
      </c>
      <c r="AI1705">
        <v>449000287</v>
      </c>
      <c r="AJ1705">
        <v>1641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</row>
    <row r="1706" spans="1:44" x14ac:dyDescent="0.2">
      <c r="A1706">
        <f>ROW(Source!A933)</f>
        <v>933</v>
      </c>
      <c r="B1706">
        <v>449000304</v>
      </c>
      <c r="C1706">
        <v>449000279</v>
      </c>
      <c r="D1706">
        <v>277862557</v>
      </c>
      <c r="E1706">
        <v>1</v>
      </c>
      <c r="F1706">
        <v>1</v>
      </c>
      <c r="G1706">
        <v>1</v>
      </c>
      <c r="H1706">
        <v>3</v>
      </c>
      <c r="I1706" t="s">
        <v>1867</v>
      </c>
      <c r="J1706" t="s">
        <v>1868</v>
      </c>
      <c r="K1706" t="s">
        <v>1869</v>
      </c>
      <c r="L1706">
        <v>1348</v>
      </c>
      <c r="N1706">
        <v>1009</v>
      </c>
      <c r="O1706" t="s">
        <v>83</v>
      </c>
      <c r="P1706" t="s">
        <v>83</v>
      </c>
      <c r="Q1706">
        <v>1000</v>
      </c>
      <c r="X1706">
        <v>0.12</v>
      </c>
      <c r="Y1706">
        <v>52594.93</v>
      </c>
      <c r="Z1706">
        <v>0</v>
      </c>
      <c r="AA1706">
        <v>0</v>
      </c>
      <c r="AB1706">
        <v>0</v>
      </c>
      <c r="AC1706">
        <v>0</v>
      </c>
      <c r="AD1706">
        <v>1</v>
      </c>
      <c r="AE1706">
        <v>0</v>
      </c>
      <c r="AF1706" t="s">
        <v>135</v>
      </c>
      <c r="AG1706">
        <v>0</v>
      </c>
      <c r="AH1706">
        <v>2</v>
      </c>
      <c r="AI1706">
        <v>449000288</v>
      </c>
      <c r="AJ1706">
        <v>1642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</row>
    <row r="1707" spans="1:44" x14ac:dyDescent="0.2">
      <c r="A1707">
        <f>ROW(Source!A933)</f>
        <v>933</v>
      </c>
      <c r="B1707">
        <v>449000305</v>
      </c>
      <c r="C1707">
        <v>449000279</v>
      </c>
      <c r="D1707">
        <v>277866588</v>
      </c>
      <c r="E1707">
        <v>1</v>
      </c>
      <c r="F1707">
        <v>1</v>
      </c>
      <c r="G1707">
        <v>1</v>
      </c>
      <c r="H1707">
        <v>3</v>
      </c>
      <c r="I1707" t="s">
        <v>1870</v>
      </c>
      <c r="J1707" t="s">
        <v>1871</v>
      </c>
      <c r="K1707" t="s">
        <v>1872</v>
      </c>
      <c r="L1707">
        <v>1346</v>
      </c>
      <c r="N1707">
        <v>1009</v>
      </c>
      <c r="O1707" t="s">
        <v>441</v>
      </c>
      <c r="P1707" t="s">
        <v>441</v>
      </c>
      <c r="Q1707">
        <v>1</v>
      </c>
      <c r="X1707">
        <v>1</v>
      </c>
      <c r="Y1707">
        <v>187.01</v>
      </c>
      <c r="Z1707">
        <v>0</v>
      </c>
      <c r="AA1707">
        <v>0</v>
      </c>
      <c r="AB1707">
        <v>0</v>
      </c>
      <c r="AC1707">
        <v>0</v>
      </c>
      <c r="AD1707">
        <v>1</v>
      </c>
      <c r="AE1707">
        <v>0</v>
      </c>
      <c r="AF1707" t="s">
        <v>135</v>
      </c>
      <c r="AG1707">
        <v>0</v>
      </c>
      <c r="AH1707">
        <v>2</v>
      </c>
      <c r="AI1707">
        <v>449000289</v>
      </c>
      <c r="AJ1707">
        <v>1643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</row>
    <row r="1708" spans="1:44" x14ac:dyDescent="0.2">
      <c r="A1708">
        <f>ROW(Source!A933)</f>
        <v>933</v>
      </c>
      <c r="B1708">
        <v>449000306</v>
      </c>
      <c r="C1708">
        <v>449000279</v>
      </c>
      <c r="D1708">
        <v>277867826</v>
      </c>
      <c r="E1708">
        <v>1</v>
      </c>
      <c r="F1708">
        <v>1</v>
      </c>
      <c r="G1708">
        <v>1</v>
      </c>
      <c r="H1708">
        <v>3</v>
      </c>
      <c r="I1708" t="s">
        <v>1323</v>
      </c>
      <c r="J1708" t="s">
        <v>1324</v>
      </c>
      <c r="K1708" t="s">
        <v>1325</v>
      </c>
      <c r="L1708">
        <v>1348</v>
      </c>
      <c r="N1708">
        <v>1009</v>
      </c>
      <c r="O1708" t="s">
        <v>83</v>
      </c>
      <c r="P1708" t="s">
        <v>83</v>
      </c>
      <c r="Q1708">
        <v>1000</v>
      </c>
      <c r="X1708">
        <v>0.04</v>
      </c>
      <c r="Y1708">
        <v>88150.96</v>
      </c>
      <c r="Z1708">
        <v>0</v>
      </c>
      <c r="AA1708">
        <v>0</v>
      </c>
      <c r="AB1708">
        <v>0</v>
      </c>
      <c r="AC1708">
        <v>0</v>
      </c>
      <c r="AD1708">
        <v>1</v>
      </c>
      <c r="AE1708">
        <v>0</v>
      </c>
      <c r="AF1708" t="s">
        <v>135</v>
      </c>
      <c r="AG1708">
        <v>0</v>
      </c>
      <c r="AH1708">
        <v>2</v>
      </c>
      <c r="AI1708">
        <v>449000290</v>
      </c>
      <c r="AJ1708">
        <v>1644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</row>
    <row r="1709" spans="1:44" x14ac:dyDescent="0.2">
      <c r="A1709">
        <f>ROW(Source!A933)</f>
        <v>933</v>
      </c>
      <c r="B1709">
        <v>449000307</v>
      </c>
      <c r="C1709">
        <v>449000279</v>
      </c>
      <c r="D1709">
        <v>277561774</v>
      </c>
      <c r="E1709">
        <v>109</v>
      </c>
      <c r="F1709">
        <v>1</v>
      </c>
      <c r="G1709">
        <v>1</v>
      </c>
      <c r="H1709">
        <v>3</v>
      </c>
      <c r="I1709" t="s">
        <v>528</v>
      </c>
      <c r="J1709" t="s">
        <v>3</v>
      </c>
      <c r="K1709" t="s">
        <v>962</v>
      </c>
      <c r="L1709">
        <v>1339</v>
      </c>
      <c r="N1709">
        <v>1007</v>
      </c>
      <c r="O1709" t="s">
        <v>49</v>
      </c>
      <c r="P1709" t="s">
        <v>49</v>
      </c>
      <c r="Q1709">
        <v>1</v>
      </c>
      <c r="X1709">
        <v>7.6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 t="s">
        <v>135</v>
      </c>
      <c r="AG1709">
        <v>0</v>
      </c>
      <c r="AH1709">
        <v>2</v>
      </c>
      <c r="AI1709">
        <v>449000291</v>
      </c>
      <c r="AJ1709">
        <v>1645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</row>
    <row r="1710" spans="1:44" x14ac:dyDescent="0.2">
      <c r="A1710">
        <f>ROW(Source!A933)</f>
        <v>933</v>
      </c>
      <c r="B1710">
        <v>449000308</v>
      </c>
      <c r="C1710">
        <v>449000279</v>
      </c>
      <c r="D1710">
        <v>277561862</v>
      </c>
      <c r="E1710">
        <v>109</v>
      </c>
      <c r="F1710">
        <v>1</v>
      </c>
      <c r="G1710">
        <v>1</v>
      </c>
      <c r="H1710">
        <v>3</v>
      </c>
      <c r="I1710" t="s">
        <v>963</v>
      </c>
      <c r="J1710" t="s">
        <v>3</v>
      </c>
      <c r="K1710" t="s">
        <v>312</v>
      </c>
      <c r="L1710">
        <v>1339</v>
      </c>
      <c r="N1710">
        <v>1007</v>
      </c>
      <c r="O1710" t="s">
        <v>49</v>
      </c>
      <c r="P1710" t="s">
        <v>49</v>
      </c>
      <c r="Q1710">
        <v>1</v>
      </c>
      <c r="X1710">
        <v>100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 t="s">
        <v>135</v>
      </c>
      <c r="AG1710">
        <v>0</v>
      </c>
      <c r="AH1710">
        <v>2</v>
      </c>
      <c r="AI1710">
        <v>449000292</v>
      </c>
      <c r="AJ1710">
        <v>1646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</row>
    <row r="1711" spans="1:44" x14ac:dyDescent="0.2">
      <c r="A1711">
        <f>ROW(Source!A933)</f>
        <v>933</v>
      </c>
      <c r="B1711">
        <v>449000309</v>
      </c>
      <c r="C1711">
        <v>449000279</v>
      </c>
      <c r="D1711">
        <v>277875717</v>
      </c>
      <c r="E1711">
        <v>1</v>
      </c>
      <c r="F1711">
        <v>1</v>
      </c>
      <c r="G1711">
        <v>1</v>
      </c>
      <c r="H1711">
        <v>3</v>
      </c>
      <c r="I1711" t="s">
        <v>1230</v>
      </c>
      <c r="J1711" t="s">
        <v>1231</v>
      </c>
      <c r="K1711" t="s">
        <v>1232</v>
      </c>
      <c r="L1711">
        <v>1348</v>
      </c>
      <c r="N1711">
        <v>1009</v>
      </c>
      <c r="O1711" t="s">
        <v>83</v>
      </c>
      <c r="P1711" t="s">
        <v>83</v>
      </c>
      <c r="Q1711">
        <v>1000</v>
      </c>
      <c r="X1711">
        <v>0.24</v>
      </c>
      <c r="Y1711">
        <v>105278.81</v>
      </c>
      <c r="Z1711">
        <v>0</v>
      </c>
      <c r="AA1711">
        <v>0</v>
      </c>
      <c r="AB1711">
        <v>0</v>
      </c>
      <c r="AC1711">
        <v>0</v>
      </c>
      <c r="AD1711">
        <v>1</v>
      </c>
      <c r="AE1711">
        <v>0</v>
      </c>
      <c r="AF1711" t="s">
        <v>135</v>
      </c>
      <c r="AG1711">
        <v>0</v>
      </c>
      <c r="AH1711">
        <v>2</v>
      </c>
      <c r="AI1711">
        <v>449000293</v>
      </c>
      <c r="AJ1711">
        <v>1647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</row>
    <row r="1712" spans="1:44" x14ac:dyDescent="0.2">
      <c r="A1712">
        <f>ROW(Source!A933)</f>
        <v>933</v>
      </c>
      <c r="B1712">
        <v>449000310</v>
      </c>
      <c r="C1712">
        <v>449000279</v>
      </c>
      <c r="D1712">
        <v>277882498</v>
      </c>
      <c r="E1712">
        <v>1</v>
      </c>
      <c r="F1712">
        <v>1</v>
      </c>
      <c r="G1712">
        <v>1</v>
      </c>
      <c r="H1712">
        <v>3</v>
      </c>
      <c r="I1712" t="s">
        <v>1873</v>
      </c>
      <c r="J1712" t="s">
        <v>1874</v>
      </c>
      <c r="K1712" t="s">
        <v>1875</v>
      </c>
      <c r="L1712">
        <v>1339</v>
      </c>
      <c r="N1712">
        <v>1007</v>
      </c>
      <c r="O1712" t="s">
        <v>49</v>
      </c>
      <c r="P1712" t="s">
        <v>49</v>
      </c>
      <c r="Q1712">
        <v>1</v>
      </c>
      <c r="X1712">
        <v>0.19</v>
      </c>
      <c r="Y1712">
        <v>5764.42</v>
      </c>
      <c r="Z1712">
        <v>0</v>
      </c>
      <c r="AA1712">
        <v>0</v>
      </c>
      <c r="AB1712">
        <v>0</v>
      </c>
      <c r="AC1712">
        <v>0</v>
      </c>
      <c r="AD1712">
        <v>1</v>
      </c>
      <c r="AE1712">
        <v>0</v>
      </c>
      <c r="AF1712" t="s">
        <v>135</v>
      </c>
      <c r="AG1712">
        <v>0</v>
      </c>
      <c r="AH1712">
        <v>2</v>
      </c>
      <c r="AI1712">
        <v>449000294</v>
      </c>
      <c r="AJ1712">
        <v>1648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</row>
    <row r="1713" spans="1:44" x14ac:dyDescent="0.2">
      <c r="A1713">
        <f>ROW(Source!A933)</f>
        <v>933</v>
      </c>
      <c r="B1713">
        <v>449000311</v>
      </c>
      <c r="C1713">
        <v>449000279</v>
      </c>
      <c r="D1713">
        <v>277896366</v>
      </c>
      <c r="E1713">
        <v>1</v>
      </c>
      <c r="F1713">
        <v>1</v>
      </c>
      <c r="G1713">
        <v>1</v>
      </c>
      <c r="H1713">
        <v>3</v>
      </c>
      <c r="I1713" t="s">
        <v>1876</v>
      </c>
      <c r="J1713" t="s">
        <v>1877</v>
      </c>
      <c r="K1713" t="s">
        <v>1878</v>
      </c>
      <c r="L1713">
        <v>1348</v>
      </c>
      <c r="N1713">
        <v>1009</v>
      </c>
      <c r="O1713" t="s">
        <v>83</v>
      </c>
      <c r="P1713" t="s">
        <v>83</v>
      </c>
      <c r="Q1713">
        <v>1000</v>
      </c>
      <c r="X1713">
        <v>1.1999999999999999E-3</v>
      </c>
      <c r="Y1713">
        <v>215424.13</v>
      </c>
      <c r="Z1713">
        <v>0</v>
      </c>
      <c r="AA1713">
        <v>0</v>
      </c>
      <c r="AB1713">
        <v>0</v>
      </c>
      <c r="AC1713">
        <v>0</v>
      </c>
      <c r="AD1713">
        <v>1</v>
      </c>
      <c r="AE1713">
        <v>0</v>
      </c>
      <c r="AF1713" t="s">
        <v>135</v>
      </c>
      <c r="AG1713">
        <v>0</v>
      </c>
      <c r="AH1713">
        <v>2</v>
      </c>
      <c r="AI1713">
        <v>449000295</v>
      </c>
      <c r="AJ1713">
        <v>1649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</row>
    <row r="1714" spans="1:44" x14ac:dyDescent="0.2">
      <c r="A1714">
        <f>ROW(Source!A936)</f>
        <v>936</v>
      </c>
      <c r="B1714">
        <v>449000331</v>
      </c>
      <c r="C1714">
        <v>449000314</v>
      </c>
      <c r="D1714">
        <v>277560307</v>
      </c>
      <c r="E1714">
        <v>109</v>
      </c>
      <c r="F1714">
        <v>1</v>
      </c>
      <c r="G1714">
        <v>1</v>
      </c>
      <c r="H1714">
        <v>1</v>
      </c>
      <c r="I1714" t="s">
        <v>1233</v>
      </c>
      <c r="J1714" t="s">
        <v>3</v>
      </c>
      <c r="K1714" t="s">
        <v>1234</v>
      </c>
      <c r="L1714">
        <v>1191</v>
      </c>
      <c r="N1714">
        <v>1013</v>
      </c>
      <c r="O1714" t="s">
        <v>1203</v>
      </c>
      <c r="P1714" t="s">
        <v>1203</v>
      </c>
      <c r="Q1714">
        <v>1</v>
      </c>
      <c r="X1714">
        <v>256</v>
      </c>
      <c r="Y1714">
        <v>0</v>
      </c>
      <c r="Z1714">
        <v>0</v>
      </c>
      <c r="AA1714">
        <v>0</v>
      </c>
      <c r="AB1714">
        <v>497.83</v>
      </c>
      <c r="AC1714">
        <v>0</v>
      </c>
      <c r="AD1714">
        <v>1</v>
      </c>
      <c r="AE1714">
        <v>1</v>
      </c>
      <c r="AF1714" t="s">
        <v>3</v>
      </c>
      <c r="AG1714">
        <v>256</v>
      </c>
      <c r="AH1714">
        <v>2</v>
      </c>
      <c r="AI1714">
        <v>449000315</v>
      </c>
      <c r="AJ1714">
        <v>1650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</row>
    <row r="1715" spans="1:44" x14ac:dyDescent="0.2">
      <c r="A1715">
        <f>ROW(Source!A936)</f>
        <v>936</v>
      </c>
      <c r="B1715">
        <v>449000332</v>
      </c>
      <c r="C1715">
        <v>449000314</v>
      </c>
      <c r="D1715">
        <v>277560491</v>
      </c>
      <c r="E1715">
        <v>109</v>
      </c>
      <c r="F1715">
        <v>1</v>
      </c>
      <c r="G1715">
        <v>1</v>
      </c>
      <c r="H1715">
        <v>1</v>
      </c>
      <c r="I1715" t="s">
        <v>1204</v>
      </c>
      <c r="J1715" t="s">
        <v>3</v>
      </c>
      <c r="K1715" t="s">
        <v>1205</v>
      </c>
      <c r="L1715">
        <v>1191</v>
      </c>
      <c r="N1715">
        <v>1013</v>
      </c>
      <c r="O1715" t="s">
        <v>1203</v>
      </c>
      <c r="P1715" t="s">
        <v>1203</v>
      </c>
      <c r="Q1715">
        <v>1</v>
      </c>
      <c r="X1715">
        <v>57.44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1</v>
      </c>
      <c r="AE1715">
        <v>2</v>
      </c>
      <c r="AF1715" t="s">
        <v>3</v>
      </c>
      <c r="AG1715">
        <v>57.44</v>
      </c>
      <c r="AH1715">
        <v>2</v>
      </c>
      <c r="AI1715">
        <v>449000316</v>
      </c>
      <c r="AJ1715">
        <v>1651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</row>
    <row r="1716" spans="1:44" x14ac:dyDescent="0.2">
      <c r="A1716">
        <f>ROW(Source!A936)</f>
        <v>936</v>
      </c>
      <c r="B1716">
        <v>449000333</v>
      </c>
      <c r="C1716">
        <v>449000314</v>
      </c>
      <c r="D1716">
        <v>277944622</v>
      </c>
      <c r="E1716">
        <v>1</v>
      </c>
      <c r="F1716">
        <v>1</v>
      </c>
      <c r="G1716">
        <v>1</v>
      </c>
      <c r="H1716">
        <v>2</v>
      </c>
      <c r="I1716" t="s">
        <v>1220</v>
      </c>
      <c r="J1716" t="s">
        <v>1221</v>
      </c>
      <c r="K1716" t="s">
        <v>1222</v>
      </c>
      <c r="L1716">
        <v>1368</v>
      </c>
      <c r="N1716">
        <v>1011</v>
      </c>
      <c r="O1716" t="s">
        <v>1100</v>
      </c>
      <c r="P1716" t="s">
        <v>1100</v>
      </c>
      <c r="Q1716">
        <v>1</v>
      </c>
      <c r="X1716">
        <v>3.27</v>
      </c>
      <c r="Y1716">
        <v>0</v>
      </c>
      <c r="Z1716">
        <v>1551.19</v>
      </c>
      <c r="AA1716">
        <v>658.89</v>
      </c>
      <c r="AB1716">
        <v>0</v>
      </c>
      <c r="AC1716">
        <v>0</v>
      </c>
      <c r="AD1716">
        <v>1</v>
      </c>
      <c r="AE1716">
        <v>0</v>
      </c>
      <c r="AF1716" t="s">
        <v>3</v>
      </c>
      <c r="AG1716">
        <v>3.27</v>
      </c>
      <c r="AH1716">
        <v>2</v>
      </c>
      <c r="AI1716">
        <v>449000317</v>
      </c>
      <c r="AJ1716">
        <v>1652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</row>
    <row r="1717" spans="1:44" x14ac:dyDescent="0.2">
      <c r="A1717">
        <f>ROW(Source!A936)</f>
        <v>936</v>
      </c>
      <c r="B1717">
        <v>449000334</v>
      </c>
      <c r="C1717">
        <v>449000314</v>
      </c>
      <c r="D1717">
        <v>277944635</v>
      </c>
      <c r="E1717">
        <v>1</v>
      </c>
      <c r="F1717">
        <v>1</v>
      </c>
      <c r="G1717">
        <v>1</v>
      </c>
      <c r="H1717">
        <v>2</v>
      </c>
      <c r="I1717" t="s">
        <v>1469</v>
      </c>
      <c r="J1717" t="s">
        <v>1470</v>
      </c>
      <c r="K1717" t="s">
        <v>1471</v>
      </c>
      <c r="L1717">
        <v>1368</v>
      </c>
      <c r="N1717">
        <v>1011</v>
      </c>
      <c r="O1717" t="s">
        <v>1100</v>
      </c>
      <c r="P1717" t="s">
        <v>1100</v>
      </c>
      <c r="Q1717">
        <v>1</v>
      </c>
      <c r="X1717">
        <v>49.28</v>
      </c>
      <c r="Y1717">
        <v>0</v>
      </c>
      <c r="Z1717">
        <v>1703.3</v>
      </c>
      <c r="AA1717">
        <v>658.89</v>
      </c>
      <c r="AB1717">
        <v>0</v>
      </c>
      <c r="AC1717">
        <v>0</v>
      </c>
      <c r="AD1717">
        <v>1</v>
      </c>
      <c r="AE1717">
        <v>0</v>
      </c>
      <c r="AF1717" t="s">
        <v>3</v>
      </c>
      <c r="AG1717">
        <v>49.28</v>
      </c>
      <c r="AH1717">
        <v>2</v>
      </c>
      <c r="AI1717">
        <v>449000318</v>
      </c>
      <c r="AJ1717">
        <v>1653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</row>
    <row r="1718" spans="1:44" x14ac:dyDescent="0.2">
      <c r="A1718">
        <f>ROW(Source!A936)</f>
        <v>936</v>
      </c>
      <c r="B1718">
        <v>449000335</v>
      </c>
      <c r="C1718">
        <v>449000314</v>
      </c>
      <c r="D1718">
        <v>277945134</v>
      </c>
      <c r="E1718">
        <v>1</v>
      </c>
      <c r="F1718">
        <v>1</v>
      </c>
      <c r="G1718">
        <v>1</v>
      </c>
      <c r="H1718">
        <v>2</v>
      </c>
      <c r="I1718" t="s">
        <v>1861</v>
      </c>
      <c r="J1718" t="s">
        <v>1862</v>
      </c>
      <c r="K1718" t="s">
        <v>1863</v>
      </c>
      <c r="L1718">
        <v>1368</v>
      </c>
      <c r="N1718">
        <v>1011</v>
      </c>
      <c r="O1718" t="s">
        <v>1100</v>
      </c>
      <c r="P1718" t="s">
        <v>1100</v>
      </c>
      <c r="Q1718">
        <v>1</v>
      </c>
      <c r="X1718">
        <v>49.28</v>
      </c>
      <c r="Y1718">
        <v>0</v>
      </c>
      <c r="Z1718">
        <v>95.25</v>
      </c>
      <c r="AA1718">
        <v>0</v>
      </c>
      <c r="AB1718">
        <v>0</v>
      </c>
      <c r="AC1718">
        <v>0</v>
      </c>
      <c r="AD1718">
        <v>1</v>
      </c>
      <c r="AE1718">
        <v>0</v>
      </c>
      <c r="AF1718" t="s">
        <v>3</v>
      </c>
      <c r="AG1718">
        <v>49.28</v>
      </c>
      <c r="AH1718">
        <v>2</v>
      </c>
      <c r="AI1718">
        <v>449000319</v>
      </c>
      <c r="AJ1718">
        <v>1654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</row>
    <row r="1719" spans="1:44" x14ac:dyDescent="0.2">
      <c r="A1719">
        <f>ROW(Source!A936)</f>
        <v>936</v>
      </c>
      <c r="B1719">
        <v>449000336</v>
      </c>
      <c r="C1719">
        <v>449000314</v>
      </c>
      <c r="D1719">
        <v>277945805</v>
      </c>
      <c r="E1719">
        <v>1</v>
      </c>
      <c r="F1719">
        <v>1</v>
      </c>
      <c r="G1719">
        <v>1</v>
      </c>
      <c r="H1719">
        <v>2</v>
      </c>
      <c r="I1719" t="s">
        <v>1206</v>
      </c>
      <c r="J1719" t="s">
        <v>1207</v>
      </c>
      <c r="K1719" t="s">
        <v>1208</v>
      </c>
      <c r="L1719">
        <v>1368</v>
      </c>
      <c r="N1719">
        <v>1011</v>
      </c>
      <c r="O1719" t="s">
        <v>1100</v>
      </c>
      <c r="P1719" t="s">
        <v>1100</v>
      </c>
      <c r="Q1719">
        <v>1</v>
      </c>
      <c r="X1719">
        <v>4.8899999999999997</v>
      </c>
      <c r="Y1719">
        <v>0</v>
      </c>
      <c r="Z1719">
        <v>477.92</v>
      </c>
      <c r="AA1719">
        <v>490.51</v>
      </c>
      <c r="AB1719">
        <v>0</v>
      </c>
      <c r="AC1719">
        <v>0</v>
      </c>
      <c r="AD1719">
        <v>1</v>
      </c>
      <c r="AE1719">
        <v>0</v>
      </c>
      <c r="AF1719" t="s">
        <v>3</v>
      </c>
      <c r="AG1719">
        <v>4.8899999999999997</v>
      </c>
      <c r="AH1719">
        <v>2</v>
      </c>
      <c r="AI1719">
        <v>449000320</v>
      </c>
      <c r="AJ1719">
        <v>1655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</row>
    <row r="1720" spans="1:44" x14ac:dyDescent="0.2">
      <c r="A1720">
        <f>ROW(Source!A936)</f>
        <v>936</v>
      </c>
      <c r="B1720">
        <v>449000337</v>
      </c>
      <c r="C1720">
        <v>449000314</v>
      </c>
      <c r="D1720">
        <v>277946072</v>
      </c>
      <c r="E1720">
        <v>1</v>
      </c>
      <c r="F1720">
        <v>1</v>
      </c>
      <c r="G1720">
        <v>1</v>
      </c>
      <c r="H1720">
        <v>2</v>
      </c>
      <c r="I1720" t="s">
        <v>1238</v>
      </c>
      <c r="J1720" t="s">
        <v>1239</v>
      </c>
      <c r="K1720" t="s">
        <v>1240</v>
      </c>
      <c r="L1720">
        <v>1368</v>
      </c>
      <c r="N1720">
        <v>1011</v>
      </c>
      <c r="O1720" t="s">
        <v>1100</v>
      </c>
      <c r="P1720" t="s">
        <v>1100</v>
      </c>
      <c r="Q1720">
        <v>1</v>
      </c>
      <c r="X1720">
        <v>1.9</v>
      </c>
      <c r="Y1720">
        <v>0</v>
      </c>
      <c r="Z1720">
        <v>27.77</v>
      </c>
      <c r="AA1720">
        <v>0</v>
      </c>
      <c r="AB1720">
        <v>0</v>
      </c>
      <c r="AC1720">
        <v>0</v>
      </c>
      <c r="AD1720">
        <v>1</v>
      </c>
      <c r="AE1720">
        <v>0</v>
      </c>
      <c r="AF1720" t="s">
        <v>3</v>
      </c>
      <c r="AG1720">
        <v>1.9</v>
      </c>
      <c r="AH1720">
        <v>2</v>
      </c>
      <c r="AI1720">
        <v>449000321</v>
      </c>
      <c r="AJ1720">
        <v>1656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</row>
    <row r="1721" spans="1:44" x14ac:dyDescent="0.2">
      <c r="A1721">
        <f>ROW(Source!A936)</f>
        <v>936</v>
      </c>
      <c r="B1721">
        <v>449000338</v>
      </c>
      <c r="C1721">
        <v>449000314</v>
      </c>
      <c r="D1721">
        <v>277862417</v>
      </c>
      <c r="E1721">
        <v>1</v>
      </c>
      <c r="F1721">
        <v>1</v>
      </c>
      <c r="G1721">
        <v>1</v>
      </c>
      <c r="H1721">
        <v>3</v>
      </c>
      <c r="I1721" t="s">
        <v>1864</v>
      </c>
      <c r="J1721" t="s">
        <v>1865</v>
      </c>
      <c r="K1721" t="s">
        <v>1866</v>
      </c>
      <c r="L1721">
        <v>1348</v>
      </c>
      <c r="N1721">
        <v>1009</v>
      </c>
      <c r="O1721" t="s">
        <v>83</v>
      </c>
      <c r="P1721" t="s">
        <v>83</v>
      </c>
      <c r="Q1721">
        <v>1000</v>
      </c>
      <c r="X1721">
        <v>2.4</v>
      </c>
      <c r="Y1721">
        <v>23356.13</v>
      </c>
      <c r="Z1721">
        <v>0</v>
      </c>
      <c r="AA1721">
        <v>0</v>
      </c>
      <c r="AB1721">
        <v>0</v>
      </c>
      <c r="AC1721">
        <v>0</v>
      </c>
      <c r="AD1721">
        <v>1</v>
      </c>
      <c r="AE1721">
        <v>0</v>
      </c>
      <c r="AF1721" t="s">
        <v>135</v>
      </c>
      <c r="AG1721">
        <v>0</v>
      </c>
      <c r="AH1721">
        <v>2</v>
      </c>
      <c r="AI1721">
        <v>449000322</v>
      </c>
      <c r="AJ1721">
        <v>1657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</row>
    <row r="1722" spans="1:44" x14ac:dyDescent="0.2">
      <c r="A1722">
        <f>ROW(Source!A936)</f>
        <v>936</v>
      </c>
      <c r="B1722">
        <v>449000339</v>
      </c>
      <c r="C1722">
        <v>449000314</v>
      </c>
      <c r="D1722">
        <v>277862557</v>
      </c>
      <c r="E1722">
        <v>1</v>
      </c>
      <c r="F1722">
        <v>1</v>
      </c>
      <c r="G1722">
        <v>1</v>
      </c>
      <c r="H1722">
        <v>3</v>
      </c>
      <c r="I1722" t="s">
        <v>1867</v>
      </c>
      <c r="J1722" t="s">
        <v>1868</v>
      </c>
      <c r="K1722" t="s">
        <v>1869</v>
      </c>
      <c r="L1722">
        <v>1348</v>
      </c>
      <c r="N1722">
        <v>1009</v>
      </c>
      <c r="O1722" t="s">
        <v>83</v>
      </c>
      <c r="P1722" t="s">
        <v>83</v>
      </c>
      <c r="Q1722">
        <v>1000</v>
      </c>
      <c r="X1722">
        <v>0.12</v>
      </c>
      <c r="Y1722">
        <v>52594.93</v>
      </c>
      <c r="Z1722">
        <v>0</v>
      </c>
      <c r="AA1722">
        <v>0</v>
      </c>
      <c r="AB1722">
        <v>0</v>
      </c>
      <c r="AC1722">
        <v>0</v>
      </c>
      <c r="AD1722">
        <v>1</v>
      </c>
      <c r="AE1722">
        <v>0</v>
      </c>
      <c r="AF1722" t="s">
        <v>135</v>
      </c>
      <c r="AG1722">
        <v>0</v>
      </c>
      <c r="AH1722">
        <v>2</v>
      </c>
      <c r="AI1722">
        <v>449000323</v>
      </c>
      <c r="AJ1722">
        <v>1658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</row>
    <row r="1723" spans="1:44" x14ac:dyDescent="0.2">
      <c r="A1723">
        <f>ROW(Source!A936)</f>
        <v>936</v>
      </c>
      <c r="B1723">
        <v>449000340</v>
      </c>
      <c r="C1723">
        <v>449000314</v>
      </c>
      <c r="D1723">
        <v>277866588</v>
      </c>
      <c r="E1723">
        <v>1</v>
      </c>
      <c r="F1723">
        <v>1</v>
      </c>
      <c r="G1723">
        <v>1</v>
      </c>
      <c r="H1723">
        <v>3</v>
      </c>
      <c r="I1723" t="s">
        <v>1870</v>
      </c>
      <c r="J1723" t="s">
        <v>1871</v>
      </c>
      <c r="K1723" t="s">
        <v>1872</v>
      </c>
      <c r="L1723">
        <v>1346</v>
      </c>
      <c r="N1723">
        <v>1009</v>
      </c>
      <c r="O1723" t="s">
        <v>441</v>
      </c>
      <c r="P1723" t="s">
        <v>441</v>
      </c>
      <c r="Q1723">
        <v>1</v>
      </c>
      <c r="X1723">
        <v>1</v>
      </c>
      <c r="Y1723">
        <v>187.01</v>
      </c>
      <c r="Z1723">
        <v>0</v>
      </c>
      <c r="AA1723">
        <v>0</v>
      </c>
      <c r="AB1723">
        <v>0</v>
      </c>
      <c r="AC1723">
        <v>0</v>
      </c>
      <c r="AD1723">
        <v>1</v>
      </c>
      <c r="AE1723">
        <v>0</v>
      </c>
      <c r="AF1723" t="s">
        <v>135</v>
      </c>
      <c r="AG1723">
        <v>0</v>
      </c>
      <c r="AH1723">
        <v>2</v>
      </c>
      <c r="AI1723">
        <v>449000324</v>
      </c>
      <c r="AJ1723">
        <v>1659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</row>
    <row r="1724" spans="1:44" x14ac:dyDescent="0.2">
      <c r="A1724">
        <f>ROW(Source!A936)</f>
        <v>936</v>
      </c>
      <c r="B1724">
        <v>449000341</v>
      </c>
      <c r="C1724">
        <v>449000314</v>
      </c>
      <c r="D1724">
        <v>277867826</v>
      </c>
      <c r="E1724">
        <v>1</v>
      </c>
      <c r="F1724">
        <v>1</v>
      </c>
      <c r="G1724">
        <v>1</v>
      </c>
      <c r="H1724">
        <v>3</v>
      </c>
      <c r="I1724" t="s">
        <v>1323</v>
      </c>
      <c r="J1724" t="s">
        <v>1324</v>
      </c>
      <c r="K1724" t="s">
        <v>1325</v>
      </c>
      <c r="L1724">
        <v>1348</v>
      </c>
      <c r="N1724">
        <v>1009</v>
      </c>
      <c r="O1724" t="s">
        <v>83</v>
      </c>
      <c r="P1724" t="s">
        <v>83</v>
      </c>
      <c r="Q1724">
        <v>1000</v>
      </c>
      <c r="X1724">
        <v>0.04</v>
      </c>
      <c r="Y1724">
        <v>88150.96</v>
      </c>
      <c r="Z1724">
        <v>0</v>
      </c>
      <c r="AA1724">
        <v>0</v>
      </c>
      <c r="AB1724">
        <v>0</v>
      </c>
      <c r="AC1724">
        <v>0</v>
      </c>
      <c r="AD1724">
        <v>1</v>
      </c>
      <c r="AE1724">
        <v>0</v>
      </c>
      <c r="AF1724" t="s">
        <v>135</v>
      </c>
      <c r="AG1724">
        <v>0</v>
      </c>
      <c r="AH1724">
        <v>2</v>
      </c>
      <c r="AI1724">
        <v>449000325</v>
      </c>
      <c r="AJ1724">
        <v>1660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</row>
    <row r="1725" spans="1:44" x14ac:dyDescent="0.2">
      <c r="A1725">
        <f>ROW(Source!A936)</f>
        <v>936</v>
      </c>
      <c r="B1725">
        <v>449000342</v>
      </c>
      <c r="C1725">
        <v>449000314</v>
      </c>
      <c r="D1725">
        <v>277561774</v>
      </c>
      <c r="E1725">
        <v>109</v>
      </c>
      <c r="F1725">
        <v>1</v>
      </c>
      <c r="G1725">
        <v>1</v>
      </c>
      <c r="H1725">
        <v>3</v>
      </c>
      <c r="I1725" t="s">
        <v>528</v>
      </c>
      <c r="J1725" t="s">
        <v>3</v>
      </c>
      <c r="K1725" t="s">
        <v>962</v>
      </c>
      <c r="L1725">
        <v>1339</v>
      </c>
      <c r="N1725">
        <v>1007</v>
      </c>
      <c r="O1725" t="s">
        <v>49</v>
      </c>
      <c r="P1725" t="s">
        <v>49</v>
      </c>
      <c r="Q1725">
        <v>1</v>
      </c>
      <c r="X1725">
        <v>7.6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 t="s">
        <v>135</v>
      </c>
      <c r="AG1725">
        <v>0</v>
      </c>
      <c r="AH1725">
        <v>2</v>
      </c>
      <c r="AI1725">
        <v>449000326</v>
      </c>
      <c r="AJ1725">
        <v>1661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</row>
    <row r="1726" spans="1:44" x14ac:dyDescent="0.2">
      <c r="A1726">
        <f>ROW(Source!A936)</f>
        <v>936</v>
      </c>
      <c r="B1726">
        <v>449000343</v>
      </c>
      <c r="C1726">
        <v>449000314</v>
      </c>
      <c r="D1726">
        <v>277561862</v>
      </c>
      <c r="E1726">
        <v>109</v>
      </c>
      <c r="F1726">
        <v>1</v>
      </c>
      <c r="G1726">
        <v>1</v>
      </c>
      <c r="H1726">
        <v>3</v>
      </c>
      <c r="I1726" t="s">
        <v>963</v>
      </c>
      <c r="J1726" t="s">
        <v>3</v>
      </c>
      <c r="K1726" t="s">
        <v>312</v>
      </c>
      <c r="L1726">
        <v>1339</v>
      </c>
      <c r="N1726">
        <v>1007</v>
      </c>
      <c r="O1726" t="s">
        <v>49</v>
      </c>
      <c r="P1726" t="s">
        <v>49</v>
      </c>
      <c r="Q1726">
        <v>1</v>
      </c>
      <c r="X1726">
        <v>100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 t="s">
        <v>135</v>
      </c>
      <c r="AG1726">
        <v>0</v>
      </c>
      <c r="AH1726">
        <v>2</v>
      </c>
      <c r="AI1726">
        <v>449000327</v>
      </c>
      <c r="AJ1726">
        <v>1662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</row>
    <row r="1727" spans="1:44" x14ac:dyDescent="0.2">
      <c r="A1727">
        <f>ROW(Source!A936)</f>
        <v>936</v>
      </c>
      <c r="B1727">
        <v>449000344</v>
      </c>
      <c r="C1727">
        <v>449000314</v>
      </c>
      <c r="D1727">
        <v>277875717</v>
      </c>
      <c r="E1727">
        <v>1</v>
      </c>
      <c r="F1727">
        <v>1</v>
      </c>
      <c r="G1727">
        <v>1</v>
      </c>
      <c r="H1727">
        <v>3</v>
      </c>
      <c r="I1727" t="s">
        <v>1230</v>
      </c>
      <c r="J1727" t="s">
        <v>1231</v>
      </c>
      <c r="K1727" t="s">
        <v>1232</v>
      </c>
      <c r="L1727">
        <v>1348</v>
      </c>
      <c r="N1727">
        <v>1009</v>
      </c>
      <c r="O1727" t="s">
        <v>83</v>
      </c>
      <c r="P1727" t="s">
        <v>83</v>
      </c>
      <c r="Q1727">
        <v>1000</v>
      </c>
      <c r="X1727">
        <v>0.24</v>
      </c>
      <c r="Y1727">
        <v>105278.81</v>
      </c>
      <c r="Z1727">
        <v>0</v>
      </c>
      <c r="AA1727">
        <v>0</v>
      </c>
      <c r="AB1727">
        <v>0</v>
      </c>
      <c r="AC1727">
        <v>0</v>
      </c>
      <c r="AD1727">
        <v>1</v>
      </c>
      <c r="AE1727">
        <v>0</v>
      </c>
      <c r="AF1727" t="s">
        <v>135</v>
      </c>
      <c r="AG1727">
        <v>0</v>
      </c>
      <c r="AH1727">
        <v>2</v>
      </c>
      <c r="AI1727">
        <v>449000328</v>
      </c>
      <c r="AJ1727">
        <v>1663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</row>
    <row r="1728" spans="1:44" x14ac:dyDescent="0.2">
      <c r="A1728">
        <f>ROW(Source!A936)</f>
        <v>936</v>
      </c>
      <c r="B1728">
        <v>449000345</v>
      </c>
      <c r="C1728">
        <v>449000314</v>
      </c>
      <c r="D1728">
        <v>277882498</v>
      </c>
      <c r="E1728">
        <v>1</v>
      </c>
      <c r="F1728">
        <v>1</v>
      </c>
      <c r="G1728">
        <v>1</v>
      </c>
      <c r="H1728">
        <v>3</v>
      </c>
      <c r="I1728" t="s">
        <v>1873</v>
      </c>
      <c r="J1728" t="s">
        <v>1874</v>
      </c>
      <c r="K1728" t="s">
        <v>1875</v>
      </c>
      <c r="L1728">
        <v>1339</v>
      </c>
      <c r="N1728">
        <v>1007</v>
      </c>
      <c r="O1728" t="s">
        <v>49</v>
      </c>
      <c r="P1728" t="s">
        <v>49</v>
      </c>
      <c r="Q1728">
        <v>1</v>
      </c>
      <c r="X1728">
        <v>0.19</v>
      </c>
      <c r="Y1728">
        <v>5764.42</v>
      </c>
      <c r="Z1728">
        <v>0</v>
      </c>
      <c r="AA1728">
        <v>0</v>
      </c>
      <c r="AB1728">
        <v>0</v>
      </c>
      <c r="AC1728">
        <v>0</v>
      </c>
      <c r="AD1728">
        <v>1</v>
      </c>
      <c r="AE1728">
        <v>0</v>
      </c>
      <c r="AF1728" t="s">
        <v>135</v>
      </c>
      <c r="AG1728">
        <v>0</v>
      </c>
      <c r="AH1728">
        <v>2</v>
      </c>
      <c r="AI1728">
        <v>449000329</v>
      </c>
      <c r="AJ1728">
        <v>1664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</row>
    <row r="1729" spans="1:44" x14ac:dyDescent="0.2">
      <c r="A1729">
        <f>ROW(Source!A936)</f>
        <v>936</v>
      </c>
      <c r="B1729">
        <v>449000346</v>
      </c>
      <c r="C1729">
        <v>449000314</v>
      </c>
      <c r="D1729">
        <v>277896366</v>
      </c>
      <c r="E1729">
        <v>1</v>
      </c>
      <c r="F1729">
        <v>1</v>
      </c>
      <c r="G1729">
        <v>1</v>
      </c>
      <c r="H1729">
        <v>3</v>
      </c>
      <c r="I1729" t="s">
        <v>1876</v>
      </c>
      <c r="J1729" t="s">
        <v>1877</v>
      </c>
      <c r="K1729" t="s">
        <v>1878</v>
      </c>
      <c r="L1729">
        <v>1348</v>
      </c>
      <c r="N1729">
        <v>1009</v>
      </c>
      <c r="O1729" t="s">
        <v>83</v>
      </c>
      <c r="P1729" t="s">
        <v>83</v>
      </c>
      <c r="Q1729">
        <v>1000</v>
      </c>
      <c r="X1729">
        <v>1.1999999999999999E-3</v>
      </c>
      <c r="Y1729">
        <v>215424.13</v>
      </c>
      <c r="Z1729">
        <v>0</v>
      </c>
      <c r="AA1729">
        <v>0</v>
      </c>
      <c r="AB1729">
        <v>0</v>
      </c>
      <c r="AC1729">
        <v>0</v>
      </c>
      <c r="AD1729">
        <v>1</v>
      </c>
      <c r="AE1729">
        <v>0</v>
      </c>
      <c r="AF1729" t="s">
        <v>135</v>
      </c>
      <c r="AG1729">
        <v>0</v>
      </c>
      <c r="AH1729">
        <v>2</v>
      </c>
      <c r="AI1729">
        <v>449000330</v>
      </c>
      <c r="AJ1729">
        <v>1665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</row>
    <row r="1730" spans="1:44" x14ac:dyDescent="0.2">
      <c r="A1730">
        <f>ROW(Source!A939)</f>
        <v>939</v>
      </c>
      <c r="B1730">
        <v>449000355</v>
      </c>
      <c r="C1730">
        <v>449000349</v>
      </c>
      <c r="D1730">
        <v>277560299</v>
      </c>
      <c r="E1730">
        <v>109</v>
      </c>
      <c r="F1730">
        <v>1</v>
      </c>
      <c r="G1730">
        <v>1</v>
      </c>
      <c r="H1730">
        <v>1</v>
      </c>
      <c r="I1730" t="s">
        <v>1843</v>
      </c>
      <c r="J1730" t="s">
        <v>3</v>
      </c>
      <c r="K1730" t="s">
        <v>1844</v>
      </c>
      <c r="L1730">
        <v>1191</v>
      </c>
      <c r="N1730">
        <v>1013</v>
      </c>
      <c r="O1730" t="s">
        <v>1203</v>
      </c>
      <c r="P1730" t="s">
        <v>1203</v>
      </c>
      <c r="Q1730">
        <v>1</v>
      </c>
      <c r="X1730">
        <v>91.89</v>
      </c>
      <c r="Y1730">
        <v>0</v>
      </c>
      <c r="Z1730">
        <v>0</v>
      </c>
      <c r="AA1730">
        <v>0</v>
      </c>
      <c r="AB1730">
        <v>479.53</v>
      </c>
      <c r="AC1730">
        <v>0</v>
      </c>
      <c r="AD1730">
        <v>1</v>
      </c>
      <c r="AE1730">
        <v>1</v>
      </c>
      <c r="AF1730" t="s">
        <v>3</v>
      </c>
      <c r="AG1730">
        <v>91.89</v>
      </c>
      <c r="AH1730">
        <v>2</v>
      </c>
      <c r="AI1730">
        <v>449000350</v>
      </c>
      <c r="AJ1730">
        <v>1666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</row>
    <row r="1731" spans="1:44" x14ac:dyDescent="0.2">
      <c r="A1731">
        <f>ROW(Source!A939)</f>
        <v>939</v>
      </c>
      <c r="B1731">
        <v>449000356</v>
      </c>
      <c r="C1731">
        <v>449000349</v>
      </c>
      <c r="D1731">
        <v>277560491</v>
      </c>
      <c r="E1731">
        <v>109</v>
      </c>
      <c r="F1731">
        <v>1</v>
      </c>
      <c r="G1731">
        <v>1</v>
      </c>
      <c r="H1731">
        <v>1</v>
      </c>
      <c r="I1731" t="s">
        <v>1204</v>
      </c>
      <c r="J1731" t="s">
        <v>3</v>
      </c>
      <c r="K1731" t="s">
        <v>1205</v>
      </c>
      <c r="L1731">
        <v>1191</v>
      </c>
      <c r="N1731">
        <v>1013</v>
      </c>
      <c r="O1731" t="s">
        <v>1203</v>
      </c>
      <c r="P1731" t="s">
        <v>1203</v>
      </c>
      <c r="Q1731">
        <v>1</v>
      </c>
      <c r="X1731">
        <v>0.89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1</v>
      </c>
      <c r="AE1731">
        <v>2</v>
      </c>
      <c r="AF1731" t="s">
        <v>3</v>
      </c>
      <c r="AG1731">
        <v>0.89</v>
      </c>
      <c r="AH1731">
        <v>2</v>
      </c>
      <c r="AI1731">
        <v>449000351</v>
      </c>
      <c r="AJ1731">
        <v>1667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</row>
    <row r="1732" spans="1:44" x14ac:dyDescent="0.2">
      <c r="A1732">
        <f>ROW(Source!A939)</f>
        <v>939</v>
      </c>
      <c r="B1732">
        <v>449000357</v>
      </c>
      <c r="C1732">
        <v>449000349</v>
      </c>
      <c r="D1732">
        <v>277944622</v>
      </c>
      <c r="E1732">
        <v>1</v>
      </c>
      <c r="F1732">
        <v>1</v>
      </c>
      <c r="G1732">
        <v>1</v>
      </c>
      <c r="H1732">
        <v>2</v>
      </c>
      <c r="I1732" t="s">
        <v>1220</v>
      </c>
      <c r="J1732" t="s">
        <v>1221</v>
      </c>
      <c r="K1732" t="s">
        <v>1222</v>
      </c>
      <c r="L1732">
        <v>1368</v>
      </c>
      <c r="N1732">
        <v>1011</v>
      </c>
      <c r="O1732" t="s">
        <v>1100</v>
      </c>
      <c r="P1732" t="s">
        <v>1100</v>
      </c>
      <c r="Q1732">
        <v>1</v>
      </c>
      <c r="X1732">
        <v>0.89</v>
      </c>
      <c r="Y1732">
        <v>0</v>
      </c>
      <c r="Z1732">
        <v>1551.19</v>
      </c>
      <c r="AA1732">
        <v>658.89</v>
      </c>
      <c r="AB1732">
        <v>0</v>
      </c>
      <c r="AC1732">
        <v>0</v>
      </c>
      <c r="AD1732">
        <v>1</v>
      </c>
      <c r="AE1732">
        <v>0</v>
      </c>
      <c r="AF1732" t="s">
        <v>3</v>
      </c>
      <c r="AG1732">
        <v>0.89</v>
      </c>
      <c r="AH1732">
        <v>2</v>
      </c>
      <c r="AI1732">
        <v>449000352</v>
      </c>
      <c r="AJ1732">
        <v>1668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</row>
    <row r="1733" spans="1:44" x14ac:dyDescent="0.2">
      <c r="A1733">
        <f>ROW(Source!A939)</f>
        <v>939</v>
      </c>
      <c r="B1733">
        <v>449000358</v>
      </c>
      <c r="C1733">
        <v>449000349</v>
      </c>
      <c r="D1733">
        <v>277871202</v>
      </c>
      <c r="E1733">
        <v>1</v>
      </c>
      <c r="F1733">
        <v>1</v>
      </c>
      <c r="G1733">
        <v>1</v>
      </c>
      <c r="H1733">
        <v>3</v>
      </c>
      <c r="I1733" t="s">
        <v>1264</v>
      </c>
      <c r="J1733" t="s">
        <v>1265</v>
      </c>
      <c r="K1733" t="s">
        <v>1266</v>
      </c>
      <c r="L1733">
        <v>1339</v>
      </c>
      <c r="N1733">
        <v>1007</v>
      </c>
      <c r="O1733" t="s">
        <v>49</v>
      </c>
      <c r="P1733" t="s">
        <v>49</v>
      </c>
      <c r="Q1733">
        <v>1</v>
      </c>
      <c r="X1733">
        <v>0.14000000000000001</v>
      </c>
      <c r="Y1733">
        <v>3486.8</v>
      </c>
      <c r="Z1733">
        <v>0</v>
      </c>
      <c r="AA1733">
        <v>0</v>
      </c>
      <c r="AB1733">
        <v>0</v>
      </c>
      <c r="AC1733">
        <v>0</v>
      </c>
      <c r="AD1733">
        <v>1</v>
      </c>
      <c r="AE1733">
        <v>0</v>
      </c>
      <c r="AF1733" t="s">
        <v>135</v>
      </c>
      <c r="AG1733">
        <v>0</v>
      </c>
      <c r="AH1733">
        <v>2</v>
      </c>
      <c r="AI1733">
        <v>449000353</v>
      </c>
      <c r="AJ1733">
        <v>1669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</row>
    <row r="1734" spans="1:44" x14ac:dyDescent="0.2">
      <c r="A1734">
        <f>ROW(Source!A939)</f>
        <v>939</v>
      </c>
      <c r="B1734">
        <v>449000359</v>
      </c>
      <c r="C1734">
        <v>449000349</v>
      </c>
      <c r="D1734">
        <v>277561899</v>
      </c>
      <c r="E1734">
        <v>109</v>
      </c>
      <c r="F1734">
        <v>1</v>
      </c>
      <c r="G1734">
        <v>1</v>
      </c>
      <c r="H1734">
        <v>3</v>
      </c>
      <c r="I1734" t="s">
        <v>968</v>
      </c>
      <c r="J1734" t="s">
        <v>3</v>
      </c>
      <c r="K1734" t="s">
        <v>312</v>
      </c>
      <c r="L1734">
        <v>1371</v>
      </c>
      <c r="N1734">
        <v>1013</v>
      </c>
      <c r="O1734" t="s">
        <v>32</v>
      </c>
      <c r="P1734" t="s">
        <v>32</v>
      </c>
      <c r="Q1734">
        <v>1</v>
      </c>
      <c r="X1734">
        <v>100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 t="s">
        <v>135</v>
      </c>
      <c r="AG1734">
        <v>0</v>
      </c>
      <c r="AH1734">
        <v>2</v>
      </c>
      <c r="AI1734">
        <v>449000354</v>
      </c>
      <c r="AJ1734">
        <v>1670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</row>
    <row r="1735" spans="1:44" x14ac:dyDescent="0.2">
      <c r="A1735">
        <f>ROW(Source!A941)</f>
        <v>941</v>
      </c>
      <c r="B1735">
        <v>449000368</v>
      </c>
      <c r="C1735">
        <v>449000361</v>
      </c>
      <c r="D1735">
        <v>277560301</v>
      </c>
      <c r="E1735">
        <v>109</v>
      </c>
      <c r="F1735">
        <v>1</v>
      </c>
      <c r="G1735">
        <v>1</v>
      </c>
      <c r="H1735">
        <v>1</v>
      </c>
      <c r="I1735" t="s">
        <v>1259</v>
      </c>
      <c r="J1735" t="s">
        <v>3</v>
      </c>
      <c r="K1735" t="s">
        <v>1270</v>
      </c>
      <c r="L1735">
        <v>1191</v>
      </c>
      <c r="N1735">
        <v>1013</v>
      </c>
      <c r="O1735" t="s">
        <v>1203</v>
      </c>
      <c r="P1735" t="s">
        <v>1203</v>
      </c>
      <c r="Q1735">
        <v>1</v>
      </c>
      <c r="X1735">
        <v>16.29</v>
      </c>
      <c r="Y1735">
        <v>0</v>
      </c>
      <c r="Z1735">
        <v>0</v>
      </c>
      <c r="AA1735">
        <v>0</v>
      </c>
      <c r="AB1735">
        <v>485.02</v>
      </c>
      <c r="AC1735">
        <v>0</v>
      </c>
      <c r="AD1735">
        <v>1</v>
      </c>
      <c r="AE1735">
        <v>1</v>
      </c>
      <c r="AF1735" t="s">
        <v>321</v>
      </c>
      <c r="AG1735">
        <v>4.8869999999999996</v>
      </c>
      <c r="AH1735">
        <v>2</v>
      </c>
      <c r="AI1735">
        <v>449000362</v>
      </c>
      <c r="AJ1735">
        <v>1671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</row>
    <row r="1736" spans="1:44" x14ac:dyDescent="0.2">
      <c r="A1736">
        <f>ROW(Source!A941)</f>
        <v>941</v>
      </c>
      <c r="B1736">
        <v>449000369</v>
      </c>
      <c r="C1736">
        <v>449000361</v>
      </c>
      <c r="D1736">
        <v>277560491</v>
      </c>
      <c r="E1736">
        <v>109</v>
      </c>
      <c r="F1736">
        <v>1</v>
      </c>
      <c r="G1736">
        <v>1</v>
      </c>
      <c r="H1736">
        <v>1</v>
      </c>
      <c r="I1736" t="s">
        <v>1204</v>
      </c>
      <c r="J1736" t="s">
        <v>3</v>
      </c>
      <c r="K1736" t="s">
        <v>1205</v>
      </c>
      <c r="L1736">
        <v>1191</v>
      </c>
      <c r="N1736">
        <v>1013</v>
      </c>
      <c r="O1736" t="s">
        <v>1203</v>
      </c>
      <c r="P1736" t="s">
        <v>1203</v>
      </c>
      <c r="Q1736">
        <v>1</v>
      </c>
      <c r="X1736">
        <v>0.01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1</v>
      </c>
      <c r="AE1736">
        <v>2</v>
      </c>
      <c r="AF1736" t="s">
        <v>321</v>
      </c>
      <c r="AG1736">
        <v>3.0000000000000001E-3</v>
      </c>
      <c r="AH1736">
        <v>2</v>
      </c>
      <c r="AI1736">
        <v>449000363</v>
      </c>
      <c r="AJ1736">
        <v>1672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</row>
    <row r="1737" spans="1:44" x14ac:dyDescent="0.2">
      <c r="A1737">
        <f>ROW(Source!A941)</f>
        <v>941</v>
      </c>
      <c r="B1737">
        <v>449000370</v>
      </c>
      <c r="C1737">
        <v>449000361</v>
      </c>
      <c r="D1737">
        <v>277944885</v>
      </c>
      <c r="E1737">
        <v>1</v>
      </c>
      <c r="F1737">
        <v>1</v>
      </c>
      <c r="G1737">
        <v>1</v>
      </c>
      <c r="H1737">
        <v>2</v>
      </c>
      <c r="I1737" t="s">
        <v>1421</v>
      </c>
      <c r="J1737" t="s">
        <v>1422</v>
      </c>
      <c r="K1737" t="s">
        <v>1423</v>
      </c>
      <c r="L1737">
        <v>1368</v>
      </c>
      <c r="N1737">
        <v>1011</v>
      </c>
      <c r="O1737" t="s">
        <v>1100</v>
      </c>
      <c r="P1737" t="s">
        <v>1100</v>
      </c>
      <c r="Q1737">
        <v>1</v>
      </c>
      <c r="X1737">
        <v>0.01</v>
      </c>
      <c r="Y1737">
        <v>0</v>
      </c>
      <c r="Z1737">
        <v>37.32</v>
      </c>
      <c r="AA1737">
        <v>435.6</v>
      </c>
      <c r="AB1737">
        <v>0</v>
      </c>
      <c r="AC1737">
        <v>0</v>
      </c>
      <c r="AD1737">
        <v>1</v>
      </c>
      <c r="AE1737">
        <v>0</v>
      </c>
      <c r="AF1737" t="s">
        <v>321</v>
      </c>
      <c r="AG1737">
        <v>3.0000000000000001E-3</v>
      </c>
      <c r="AH1737">
        <v>2</v>
      </c>
      <c r="AI1737">
        <v>449000364</v>
      </c>
      <c r="AJ1737">
        <v>1673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</row>
    <row r="1738" spans="1:44" x14ac:dyDescent="0.2">
      <c r="A1738">
        <f>ROW(Source!A941)</f>
        <v>941</v>
      </c>
      <c r="B1738">
        <v>449000371</v>
      </c>
      <c r="C1738">
        <v>449000361</v>
      </c>
      <c r="D1738">
        <v>277865475</v>
      </c>
      <c r="E1738">
        <v>1</v>
      </c>
      <c r="F1738">
        <v>1</v>
      </c>
      <c r="G1738">
        <v>1</v>
      </c>
      <c r="H1738">
        <v>3</v>
      </c>
      <c r="I1738" t="s">
        <v>1210</v>
      </c>
      <c r="J1738" t="s">
        <v>1211</v>
      </c>
      <c r="K1738" t="s">
        <v>1212</v>
      </c>
      <c r="L1738">
        <v>1383</v>
      </c>
      <c r="N1738">
        <v>1013</v>
      </c>
      <c r="O1738" t="s">
        <v>1213</v>
      </c>
      <c r="P1738" t="s">
        <v>1213</v>
      </c>
      <c r="Q1738">
        <v>1</v>
      </c>
      <c r="X1738">
        <v>6.5663999999999998</v>
      </c>
      <c r="Y1738">
        <v>5.89</v>
      </c>
      <c r="Z1738">
        <v>0</v>
      </c>
      <c r="AA1738">
        <v>0</v>
      </c>
      <c r="AB1738">
        <v>0</v>
      </c>
      <c r="AC1738">
        <v>0</v>
      </c>
      <c r="AD1738">
        <v>1</v>
      </c>
      <c r="AE1738">
        <v>0</v>
      </c>
      <c r="AF1738" t="s">
        <v>135</v>
      </c>
      <c r="AG1738">
        <v>0</v>
      </c>
      <c r="AH1738">
        <v>2</v>
      </c>
      <c r="AI1738">
        <v>449000365</v>
      </c>
      <c r="AJ1738">
        <v>1674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</row>
    <row r="1739" spans="1:44" x14ac:dyDescent="0.2">
      <c r="A1739">
        <f>ROW(Source!A941)</f>
        <v>941</v>
      </c>
      <c r="B1739">
        <v>449000372</v>
      </c>
      <c r="C1739">
        <v>449000361</v>
      </c>
      <c r="D1739">
        <v>277867856</v>
      </c>
      <c r="E1739">
        <v>1</v>
      </c>
      <c r="F1739">
        <v>1</v>
      </c>
      <c r="G1739">
        <v>1</v>
      </c>
      <c r="H1739">
        <v>3</v>
      </c>
      <c r="I1739" t="s">
        <v>1879</v>
      </c>
      <c r="J1739" t="s">
        <v>1880</v>
      </c>
      <c r="K1739" t="s">
        <v>1881</v>
      </c>
      <c r="L1739">
        <v>1407</v>
      </c>
      <c r="N1739">
        <v>1013</v>
      </c>
      <c r="O1739" t="s">
        <v>1250</v>
      </c>
      <c r="P1739" t="s">
        <v>1250</v>
      </c>
      <c r="Q1739">
        <v>1</v>
      </c>
      <c r="X1739">
        <v>0.2</v>
      </c>
      <c r="Y1739">
        <v>261.08999999999997</v>
      </c>
      <c r="Z1739">
        <v>0</v>
      </c>
      <c r="AA1739">
        <v>0</v>
      </c>
      <c r="AB1739">
        <v>0</v>
      </c>
      <c r="AC1739">
        <v>0</v>
      </c>
      <c r="AD1739">
        <v>1</v>
      </c>
      <c r="AE1739">
        <v>0</v>
      </c>
      <c r="AF1739" t="s">
        <v>135</v>
      </c>
      <c r="AG1739">
        <v>0</v>
      </c>
      <c r="AH1739">
        <v>2</v>
      </c>
      <c r="AI1739">
        <v>449000366</v>
      </c>
      <c r="AJ1739">
        <v>1675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</row>
    <row r="1740" spans="1:44" x14ac:dyDescent="0.2">
      <c r="A1740">
        <f>ROW(Source!A941)</f>
        <v>941</v>
      </c>
      <c r="B1740">
        <v>449000373</v>
      </c>
      <c r="C1740">
        <v>449000361</v>
      </c>
      <c r="D1740">
        <v>277868351</v>
      </c>
      <c r="E1740">
        <v>1</v>
      </c>
      <c r="F1740">
        <v>1</v>
      </c>
      <c r="G1740">
        <v>1</v>
      </c>
      <c r="H1740">
        <v>3</v>
      </c>
      <c r="I1740" t="s">
        <v>1813</v>
      </c>
      <c r="J1740" t="s">
        <v>1814</v>
      </c>
      <c r="K1740" t="s">
        <v>1815</v>
      </c>
      <c r="L1740">
        <v>1348</v>
      </c>
      <c r="N1740">
        <v>1009</v>
      </c>
      <c r="O1740" t="s">
        <v>83</v>
      </c>
      <c r="P1740" t="s">
        <v>83</v>
      </c>
      <c r="Q1740">
        <v>1000</v>
      </c>
      <c r="X1740">
        <v>1E-3</v>
      </c>
      <c r="Y1740">
        <v>99190.96</v>
      </c>
      <c r="Z1740">
        <v>0</v>
      </c>
      <c r="AA1740">
        <v>0</v>
      </c>
      <c r="AB1740">
        <v>0</v>
      </c>
      <c r="AC1740">
        <v>0</v>
      </c>
      <c r="AD1740">
        <v>1</v>
      </c>
      <c r="AE1740">
        <v>0</v>
      </c>
      <c r="AF1740" t="s">
        <v>135</v>
      </c>
      <c r="AG1740">
        <v>0</v>
      </c>
      <c r="AH1740">
        <v>2</v>
      </c>
      <c r="AI1740">
        <v>449000367</v>
      </c>
      <c r="AJ1740">
        <v>1676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</row>
    <row r="1741" spans="1:44" x14ac:dyDescent="0.2">
      <c r="A1741">
        <f>ROW(Source!A941)</f>
        <v>941</v>
      </c>
      <c r="B1741">
        <v>449000374</v>
      </c>
      <c r="C1741">
        <v>449000361</v>
      </c>
      <c r="D1741">
        <v>277566433</v>
      </c>
      <c r="E1741">
        <v>109</v>
      </c>
      <c r="F1741">
        <v>1</v>
      </c>
      <c r="G1741">
        <v>1</v>
      </c>
      <c r="H1741">
        <v>3</v>
      </c>
      <c r="I1741" t="s">
        <v>633</v>
      </c>
      <c r="J1741" t="s">
        <v>3</v>
      </c>
      <c r="K1741" t="s">
        <v>634</v>
      </c>
      <c r="L1741">
        <v>3277935</v>
      </c>
      <c r="N1741">
        <v>1013</v>
      </c>
      <c r="O1741" t="s">
        <v>635</v>
      </c>
      <c r="P1741" t="s">
        <v>635</v>
      </c>
      <c r="Q1741">
        <v>1</v>
      </c>
      <c r="X1741">
        <v>2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 t="s">
        <v>135</v>
      </c>
      <c r="AG1741">
        <v>0</v>
      </c>
      <c r="AH1741">
        <v>3</v>
      </c>
      <c r="AI1741">
        <v>-1</v>
      </c>
      <c r="AJ1741" t="s">
        <v>3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</row>
    <row r="1742" spans="1:44" x14ac:dyDescent="0.2">
      <c r="A1742">
        <f>ROW(Source!A942)</f>
        <v>942</v>
      </c>
      <c r="B1742">
        <v>449000382</v>
      </c>
      <c r="C1742">
        <v>449000375</v>
      </c>
      <c r="D1742">
        <v>277560301</v>
      </c>
      <c r="E1742">
        <v>109</v>
      </c>
      <c r="F1742">
        <v>1</v>
      </c>
      <c r="G1742">
        <v>1</v>
      </c>
      <c r="H1742">
        <v>1</v>
      </c>
      <c r="I1742" t="s">
        <v>1259</v>
      </c>
      <c r="J1742" t="s">
        <v>3</v>
      </c>
      <c r="K1742" t="s">
        <v>1270</v>
      </c>
      <c r="L1742">
        <v>1191</v>
      </c>
      <c r="N1742">
        <v>1013</v>
      </c>
      <c r="O1742" t="s">
        <v>1203</v>
      </c>
      <c r="P1742" t="s">
        <v>1203</v>
      </c>
      <c r="Q1742">
        <v>1</v>
      </c>
      <c r="X1742">
        <v>16.29</v>
      </c>
      <c r="Y1742">
        <v>0</v>
      </c>
      <c r="Z1742">
        <v>0</v>
      </c>
      <c r="AA1742">
        <v>0</v>
      </c>
      <c r="AB1742">
        <v>485.02</v>
      </c>
      <c r="AC1742">
        <v>0</v>
      </c>
      <c r="AD1742">
        <v>1</v>
      </c>
      <c r="AE1742">
        <v>1</v>
      </c>
      <c r="AF1742" t="s">
        <v>3</v>
      </c>
      <c r="AG1742">
        <v>16.29</v>
      </c>
      <c r="AH1742">
        <v>2</v>
      </c>
      <c r="AI1742">
        <v>449000376</v>
      </c>
      <c r="AJ1742">
        <v>1677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</row>
    <row r="1743" spans="1:44" x14ac:dyDescent="0.2">
      <c r="A1743">
        <f>ROW(Source!A942)</f>
        <v>942</v>
      </c>
      <c r="B1743">
        <v>449000383</v>
      </c>
      <c r="C1743">
        <v>449000375</v>
      </c>
      <c r="D1743">
        <v>277560491</v>
      </c>
      <c r="E1743">
        <v>109</v>
      </c>
      <c r="F1743">
        <v>1</v>
      </c>
      <c r="G1743">
        <v>1</v>
      </c>
      <c r="H1743">
        <v>1</v>
      </c>
      <c r="I1743" t="s">
        <v>1204</v>
      </c>
      <c r="J1743" t="s">
        <v>3</v>
      </c>
      <c r="K1743" t="s">
        <v>1205</v>
      </c>
      <c r="L1743">
        <v>1191</v>
      </c>
      <c r="N1743">
        <v>1013</v>
      </c>
      <c r="O1743" t="s">
        <v>1203</v>
      </c>
      <c r="P1743" t="s">
        <v>1203</v>
      </c>
      <c r="Q1743">
        <v>1</v>
      </c>
      <c r="X1743">
        <v>0.01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1</v>
      </c>
      <c r="AE1743">
        <v>2</v>
      </c>
      <c r="AF1743" t="s">
        <v>3</v>
      </c>
      <c r="AG1743">
        <v>0.01</v>
      </c>
      <c r="AH1743">
        <v>2</v>
      </c>
      <c r="AI1743">
        <v>449000377</v>
      </c>
      <c r="AJ1743">
        <v>1678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</row>
    <row r="1744" spans="1:44" x14ac:dyDescent="0.2">
      <c r="A1744">
        <f>ROW(Source!A942)</f>
        <v>942</v>
      </c>
      <c r="B1744">
        <v>449000384</v>
      </c>
      <c r="C1744">
        <v>449000375</v>
      </c>
      <c r="D1744">
        <v>277944885</v>
      </c>
      <c r="E1744">
        <v>1</v>
      </c>
      <c r="F1744">
        <v>1</v>
      </c>
      <c r="G1744">
        <v>1</v>
      </c>
      <c r="H1744">
        <v>2</v>
      </c>
      <c r="I1744" t="s">
        <v>1421</v>
      </c>
      <c r="J1744" t="s">
        <v>1422</v>
      </c>
      <c r="K1744" t="s">
        <v>1423</v>
      </c>
      <c r="L1744">
        <v>1368</v>
      </c>
      <c r="N1744">
        <v>1011</v>
      </c>
      <c r="O1744" t="s">
        <v>1100</v>
      </c>
      <c r="P1744" t="s">
        <v>1100</v>
      </c>
      <c r="Q1744">
        <v>1</v>
      </c>
      <c r="X1744">
        <v>0.01</v>
      </c>
      <c r="Y1744">
        <v>0</v>
      </c>
      <c r="Z1744">
        <v>37.32</v>
      </c>
      <c r="AA1744">
        <v>435.6</v>
      </c>
      <c r="AB1744">
        <v>0</v>
      </c>
      <c r="AC1744">
        <v>0</v>
      </c>
      <c r="AD1744">
        <v>1</v>
      </c>
      <c r="AE1744">
        <v>0</v>
      </c>
      <c r="AF1744" t="s">
        <v>3</v>
      </c>
      <c r="AG1744">
        <v>0.01</v>
      </c>
      <c r="AH1744">
        <v>2</v>
      </c>
      <c r="AI1744">
        <v>449000378</v>
      </c>
      <c r="AJ1744">
        <v>1679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</row>
    <row r="1745" spans="1:44" x14ac:dyDescent="0.2">
      <c r="A1745">
        <f>ROW(Source!A942)</f>
        <v>942</v>
      </c>
      <c r="B1745">
        <v>449000385</v>
      </c>
      <c r="C1745">
        <v>449000375</v>
      </c>
      <c r="D1745">
        <v>277865475</v>
      </c>
      <c r="E1745">
        <v>1</v>
      </c>
      <c r="F1745">
        <v>1</v>
      </c>
      <c r="G1745">
        <v>1</v>
      </c>
      <c r="H1745">
        <v>3</v>
      </c>
      <c r="I1745" t="s">
        <v>1210</v>
      </c>
      <c r="J1745" t="s">
        <v>1211</v>
      </c>
      <c r="K1745" t="s">
        <v>1212</v>
      </c>
      <c r="L1745">
        <v>1383</v>
      </c>
      <c r="N1745">
        <v>1013</v>
      </c>
      <c r="O1745" t="s">
        <v>1213</v>
      </c>
      <c r="P1745" t="s">
        <v>1213</v>
      </c>
      <c r="Q1745">
        <v>1</v>
      </c>
      <c r="X1745">
        <v>6.5663999999999998</v>
      </c>
      <c r="Y1745">
        <v>5.89</v>
      </c>
      <c r="Z1745">
        <v>0</v>
      </c>
      <c r="AA1745">
        <v>0</v>
      </c>
      <c r="AB1745">
        <v>0</v>
      </c>
      <c r="AC1745">
        <v>0</v>
      </c>
      <c r="AD1745">
        <v>1</v>
      </c>
      <c r="AE1745">
        <v>0</v>
      </c>
      <c r="AF1745" t="s">
        <v>135</v>
      </c>
      <c r="AG1745">
        <v>0</v>
      </c>
      <c r="AH1745">
        <v>2</v>
      </c>
      <c r="AI1745">
        <v>449000379</v>
      </c>
      <c r="AJ1745">
        <v>1680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</row>
    <row r="1746" spans="1:44" x14ac:dyDescent="0.2">
      <c r="A1746">
        <f>ROW(Source!A942)</f>
        <v>942</v>
      </c>
      <c r="B1746">
        <v>449000386</v>
      </c>
      <c r="C1746">
        <v>449000375</v>
      </c>
      <c r="D1746">
        <v>277867856</v>
      </c>
      <c r="E1746">
        <v>1</v>
      </c>
      <c r="F1746">
        <v>1</v>
      </c>
      <c r="G1746">
        <v>1</v>
      </c>
      <c r="H1746">
        <v>3</v>
      </c>
      <c r="I1746" t="s">
        <v>1879</v>
      </c>
      <c r="J1746" t="s">
        <v>1880</v>
      </c>
      <c r="K1746" t="s">
        <v>1881</v>
      </c>
      <c r="L1746">
        <v>1407</v>
      </c>
      <c r="N1746">
        <v>1013</v>
      </c>
      <c r="O1746" t="s">
        <v>1250</v>
      </c>
      <c r="P1746" t="s">
        <v>1250</v>
      </c>
      <c r="Q1746">
        <v>1</v>
      </c>
      <c r="X1746">
        <v>0.2</v>
      </c>
      <c r="Y1746">
        <v>261.08999999999997</v>
      </c>
      <c r="Z1746">
        <v>0</v>
      </c>
      <c r="AA1746">
        <v>0</v>
      </c>
      <c r="AB1746">
        <v>0</v>
      </c>
      <c r="AC1746">
        <v>0</v>
      </c>
      <c r="AD1746">
        <v>1</v>
      </c>
      <c r="AE1746">
        <v>0</v>
      </c>
      <c r="AF1746" t="s">
        <v>135</v>
      </c>
      <c r="AG1746">
        <v>0</v>
      </c>
      <c r="AH1746">
        <v>2</v>
      </c>
      <c r="AI1746">
        <v>449000380</v>
      </c>
      <c r="AJ1746">
        <v>1681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</row>
    <row r="1747" spans="1:44" x14ac:dyDescent="0.2">
      <c r="A1747">
        <f>ROW(Source!A942)</f>
        <v>942</v>
      </c>
      <c r="B1747">
        <v>449000387</v>
      </c>
      <c r="C1747">
        <v>449000375</v>
      </c>
      <c r="D1747">
        <v>277868351</v>
      </c>
      <c r="E1747">
        <v>1</v>
      </c>
      <c r="F1747">
        <v>1</v>
      </c>
      <c r="G1747">
        <v>1</v>
      </c>
      <c r="H1747">
        <v>3</v>
      </c>
      <c r="I1747" t="s">
        <v>1813</v>
      </c>
      <c r="J1747" t="s">
        <v>1814</v>
      </c>
      <c r="K1747" t="s">
        <v>1815</v>
      </c>
      <c r="L1747">
        <v>1348</v>
      </c>
      <c r="N1747">
        <v>1009</v>
      </c>
      <c r="O1747" t="s">
        <v>83</v>
      </c>
      <c r="P1747" t="s">
        <v>83</v>
      </c>
      <c r="Q1747">
        <v>1000</v>
      </c>
      <c r="X1747">
        <v>1E-3</v>
      </c>
      <c r="Y1747">
        <v>99190.96</v>
      </c>
      <c r="Z1747">
        <v>0</v>
      </c>
      <c r="AA1747">
        <v>0</v>
      </c>
      <c r="AB1747">
        <v>0</v>
      </c>
      <c r="AC1747">
        <v>0</v>
      </c>
      <c r="AD1747">
        <v>1</v>
      </c>
      <c r="AE1747">
        <v>0</v>
      </c>
      <c r="AF1747" t="s">
        <v>135</v>
      </c>
      <c r="AG1747">
        <v>0</v>
      </c>
      <c r="AH1747">
        <v>2</v>
      </c>
      <c r="AI1747">
        <v>449000381</v>
      </c>
      <c r="AJ1747">
        <v>1682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</row>
    <row r="1748" spans="1:44" x14ac:dyDescent="0.2">
      <c r="A1748">
        <f>ROW(Source!A942)</f>
        <v>942</v>
      </c>
      <c r="B1748">
        <v>449000388</v>
      </c>
      <c r="C1748">
        <v>449000375</v>
      </c>
      <c r="D1748">
        <v>277566433</v>
      </c>
      <c r="E1748">
        <v>109</v>
      </c>
      <c r="F1748">
        <v>1</v>
      </c>
      <c r="G1748">
        <v>1</v>
      </c>
      <c r="H1748">
        <v>3</v>
      </c>
      <c r="I1748" t="s">
        <v>633</v>
      </c>
      <c r="J1748" t="s">
        <v>3</v>
      </c>
      <c r="K1748" t="s">
        <v>634</v>
      </c>
      <c r="L1748">
        <v>3277935</v>
      </c>
      <c r="N1748">
        <v>1013</v>
      </c>
      <c r="O1748" t="s">
        <v>635</v>
      </c>
      <c r="P1748" t="s">
        <v>635</v>
      </c>
      <c r="Q1748">
        <v>1</v>
      </c>
      <c r="X1748">
        <v>2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 t="s">
        <v>135</v>
      </c>
      <c r="AG1748">
        <v>0</v>
      </c>
      <c r="AH1748">
        <v>3</v>
      </c>
      <c r="AI1748">
        <v>-1</v>
      </c>
      <c r="AJ1748" t="s">
        <v>3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</row>
    <row r="1749" spans="1:44" x14ac:dyDescent="0.2">
      <c r="A1749">
        <f>ROW(Source!A943)</f>
        <v>943</v>
      </c>
      <c r="B1749">
        <v>449000402</v>
      </c>
      <c r="C1749">
        <v>449000389</v>
      </c>
      <c r="D1749">
        <v>277560299</v>
      </c>
      <c r="E1749">
        <v>109</v>
      </c>
      <c r="F1749">
        <v>1</v>
      </c>
      <c r="G1749">
        <v>1</v>
      </c>
      <c r="H1749">
        <v>1</v>
      </c>
      <c r="I1749" t="s">
        <v>1843</v>
      </c>
      <c r="J1749" t="s">
        <v>3</v>
      </c>
      <c r="K1749" t="s">
        <v>1844</v>
      </c>
      <c r="L1749">
        <v>1191</v>
      </c>
      <c r="N1749">
        <v>1013</v>
      </c>
      <c r="O1749" t="s">
        <v>1203</v>
      </c>
      <c r="P1749" t="s">
        <v>1203</v>
      </c>
      <c r="Q1749">
        <v>1</v>
      </c>
      <c r="X1749">
        <v>27.76</v>
      </c>
      <c r="Y1749">
        <v>0</v>
      </c>
      <c r="Z1749">
        <v>0</v>
      </c>
      <c r="AA1749">
        <v>0</v>
      </c>
      <c r="AB1749">
        <v>479.53</v>
      </c>
      <c r="AC1749">
        <v>0</v>
      </c>
      <c r="AD1749">
        <v>1</v>
      </c>
      <c r="AE1749">
        <v>1</v>
      </c>
      <c r="AF1749" t="s">
        <v>321</v>
      </c>
      <c r="AG1749">
        <v>8.3279999999999994</v>
      </c>
      <c r="AH1749">
        <v>2</v>
      </c>
      <c r="AI1749">
        <v>449000390</v>
      </c>
      <c r="AJ1749">
        <v>1683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</row>
    <row r="1750" spans="1:44" x14ac:dyDescent="0.2">
      <c r="A1750">
        <f>ROW(Source!A943)</f>
        <v>943</v>
      </c>
      <c r="B1750">
        <v>449000403</v>
      </c>
      <c r="C1750">
        <v>449000389</v>
      </c>
      <c r="D1750">
        <v>277560491</v>
      </c>
      <c r="E1750">
        <v>109</v>
      </c>
      <c r="F1750">
        <v>1</v>
      </c>
      <c r="G1750">
        <v>1</v>
      </c>
      <c r="H1750">
        <v>1</v>
      </c>
      <c r="I1750" t="s">
        <v>1204</v>
      </c>
      <c r="J1750" t="s">
        <v>3</v>
      </c>
      <c r="K1750" t="s">
        <v>1205</v>
      </c>
      <c r="L1750">
        <v>1191</v>
      </c>
      <c r="N1750">
        <v>1013</v>
      </c>
      <c r="O1750" t="s">
        <v>1203</v>
      </c>
      <c r="P1750" t="s">
        <v>1203</v>
      </c>
      <c r="Q1750">
        <v>1</v>
      </c>
      <c r="X1750">
        <v>0.36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1</v>
      </c>
      <c r="AE1750">
        <v>2</v>
      </c>
      <c r="AF1750" t="s">
        <v>321</v>
      </c>
      <c r="AG1750">
        <v>0.108</v>
      </c>
      <c r="AH1750">
        <v>2</v>
      </c>
      <c r="AI1750">
        <v>449000391</v>
      </c>
      <c r="AJ1750">
        <v>1684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</row>
    <row r="1751" spans="1:44" x14ac:dyDescent="0.2">
      <c r="A1751">
        <f>ROW(Source!A943)</f>
        <v>943</v>
      </c>
      <c r="B1751">
        <v>449000404</v>
      </c>
      <c r="C1751">
        <v>449000389</v>
      </c>
      <c r="D1751">
        <v>277944622</v>
      </c>
      <c r="E1751">
        <v>1</v>
      </c>
      <c r="F1751">
        <v>1</v>
      </c>
      <c r="G1751">
        <v>1</v>
      </c>
      <c r="H1751">
        <v>2</v>
      </c>
      <c r="I1751" t="s">
        <v>1220</v>
      </c>
      <c r="J1751" t="s">
        <v>1221</v>
      </c>
      <c r="K1751" t="s">
        <v>1222</v>
      </c>
      <c r="L1751">
        <v>1368</v>
      </c>
      <c r="N1751">
        <v>1011</v>
      </c>
      <c r="O1751" t="s">
        <v>1100</v>
      </c>
      <c r="P1751" t="s">
        <v>1100</v>
      </c>
      <c r="Q1751">
        <v>1</v>
      </c>
      <c r="X1751">
        <v>0.18</v>
      </c>
      <c r="Y1751">
        <v>0</v>
      </c>
      <c r="Z1751">
        <v>1551.19</v>
      </c>
      <c r="AA1751">
        <v>658.89</v>
      </c>
      <c r="AB1751">
        <v>0</v>
      </c>
      <c r="AC1751">
        <v>0</v>
      </c>
      <c r="AD1751">
        <v>1</v>
      </c>
      <c r="AE1751">
        <v>0</v>
      </c>
      <c r="AF1751" t="s">
        <v>321</v>
      </c>
      <c r="AG1751">
        <v>5.3999999999999999E-2</v>
      </c>
      <c r="AH1751">
        <v>2</v>
      </c>
      <c r="AI1751">
        <v>449000392</v>
      </c>
      <c r="AJ1751">
        <v>1685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</row>
    <row r="1752" spans="1:44" x14ac:dyDescent="0.2">
      <c r="A1752">
        <f>ROW(Source!A943)</f>
        <v>943</v>
      </c>
      <c r="B1752">
        <v>449000405</v>
      </c>
      <c r="C1752">
        <v>449000389</v>
      </c>
      <c r="D1752">
        <v>277945805</v>
      </c>
      <c r="E1752">
        <v>1</v>
      </c>
      <c r="F1752">
        <v>1</v>
      </c>
      <c r="G1752">
        <v>1</v>
      </c>
      <c r="H1752">
        <v>2</v>
      </c>
      <c r="I1752" t="s">
        <v>1206</v>
      </c>
      <c r="J1752" t="s">
        <v>1207</v>
      </c>
      <c r="K1752" t="s">
        <v>1208</v>
      </c>
      <c r="L1752">
        <v>1368</v>
      </c>
      <c r="N1752">
        <v>1011</v>
      </c>
      <c r="O1752" t="s">
        <v>1100</v>
      </c>
      <c r="P1752" t="s">
        <v>1100</v>
      </c>
      <c r="Q1752">
        <v>1</v>
      </c>
      <c r="X1752">
        <v>0.18</v>
      </c>
      <c r="Y1752">
        <v>0</v>
      </c>
      <c r="Z1752">
        <v>477.92</v>
      </c>
      <c r="AA1752">
        <v>490.51</v>
      </c>
      <c r="AB1752">
        <v>0</v>
      </c>
      <c r="AC1752">
        <v>0</v>
      </c>
      <c r="AD1752">
        <v>1</v>
      </c>
      <c r="AE1752">
        <v>0</v>
      </c>
      <c r="AF1752" t="s">
        <v>321</v>
      </c>
      <c r="AG1752">
        <v>5.3999999999999999E-2</v>
      </c>
      <c r="AH1752">
        <v>2</v>
      </c>
      <c r="AI1752">
        <v>449000393</v>
      </c>
      <c r="AJ1752">
        <v>1686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</row>
    <row r="1753" spans="1:44" x14ac:dyDescent="0.2">
      <c r="A1753">
        <f>ROW(Source!A943)</f>
        <v>943</v>
      </c>
      <c r="B1753">
        <v>449000406</v>
      </c>
      <c r="C1753">
        <v>449000389</v>
      </c>
      <c r="D1753">
        <v>277946072</v>
      </c>
      <c r="E1753">
        <v>1</v>
      </c>
      <c r="F1753">
        <v>1</v>
      </c>
      <c r="G1753">
        <v>1</v>
      </c>
      <c r="H1753">
        <v>2</v>
      </c>
      <c r="I1753" t="s">
        <v>1238</v>
      </c>
      <c r="J1753" t="s">
        <v>1239</v>
      </c>
      <c r="K1753" t="s">
        <v>1240</v>
      </c>
      <c r="L1753">
        <v>1368</v>
      </c>
      <c r="N1753">
        <v>1011</v>
      </c>
      <c r="O1753" t="s">
        <v>1100</v>
      </c>
      <c r="P1753" t="s">
        <v>1100</v>
      </c>
      <c r="Q1753">
        <v>1</v>
      </c>
      <c r="X1753">
        <v>14.32</v>
      </c>
      <c r="Y1753">
        <v>0</v>
      </c>
      <c r="Z1753">
        <v>27.77</v>
      </c>
      <c r="AA1753">
        <v>0</v>
      </c>
      <c r="AB1753">
        <v>0</v>
      </c>
      <c r="AC1753">
        <v>0</v>
      </c>
      <c r="AD1753">
        <v>1</v>
      </c>
      <c r="AE1753">
        <v>0</v>
      </c>
      <c r="AF1753" t="s">
        <v>321</v>
      </c>
      <c r="AG1753">
        <v>4.2960000000000003</v>
      </c>
      <c r="AH1753">
        <v>2</v>
      </c>
      <c r="AI1753">
        <v>449000394</v>
      </c>
      <c r="AJ1753">
        <v>1687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</row>
    <row r="1754" spans="1:44" x14ac:dyDescent="0.2">
      <c r="A1754">
        <f>ROW(Source!A943)</f>
        <v>943</v>
      </c>
      <c r="B1754">
        <v>449000407</v>
      </c>
      <c r="C1754">
        <v>449000389</v>
      </c>
      <c r="D1754">
        <v>277865475</v>
      </c>
      <c r="E1754">
        <v>1</v>
      </c>
      <c r="F1754">
        <v>1</v>
      </c>
      <c r="G1754">
        <v>1</v>
      </c>
      <c r="H1754">
        <v>3</v>
      </c>
      <c r="I1754" t="s">
        <v>1210</v>
      </c>
      <c r="J1754" t="s">
        <v>1211</v>
      </c>
      <c r="K1754" t="s">
        <v>1212</v>
      </c>
      <c r="L1754">
        <v>1383</v>
      </c>
      <c r="N1754">
        <v>1013</v>
      </c>
      <c r="O1754" t="s">
        <v>1213</v>
      </c>
      <c r="P1754" t="s">
        <v>1213</v>
      </c>
      <c r="Q1754">
        <v>1</v>
      </c>
      <c r="X1754">
        <v>0.56799999999999995</v>
      </c>
      <c r="Y1754">
        <v>5.89</v>
      </c>
      <c r="Z1754">
        <v>0</v>
      </c>
      <c r="AA1754">
        <v>0</v>
      </c>
      <c r="AB1754">
        <v>0</v>
      </c>
      <c r="AC1754">
        <v>0</v>
      </c>
      <c r="AD1754">
        <v>1</v>
      </c>
      <c r="AE1754">
        <v>0</v>
      </c>
      <c r="AF1754" t="s">
        <v>135</v>
      </c>
      <c r="AG1754">
        <v>0</v>
      </c>
      <c r="AH1754">
        <v>2</v>
      </c>
      <c r="AI1754">
        <v>449000395</v>
      </c>
      <c r="AJ1754">
        <v>1688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</row>
    <row r="1755" spans="1:44" x14ac:dyDescent="0.2">
      <c r="A1755">
        <f>ROW(Source!A943)</f>
        <v>943</v>
      </c>
      <c r="B1755">
        <v>449000408</v>
      </c>
      <c r="C1755">
        <v>449000389</v>
      </c>
      <c r="D1755">
        <v>277866682</v>
      </c>
      <c r="E1755">
        <v>1</v>
      </c>
      <c r="F1755">
        <v>1</v>
      </c>
      <c r="G1755">
        <v>1</v>
      </c>
      <c r="H1755">
        <v>3</v>
      </c>
      <c r="I1755" t="s">
        <v>1320</v>
      </c>
      <c r="J1755" t="s">
        <v>1321</v>
      </c>
      <c r="K1755" t="s">
        <v>1322</v>
      </c>
      <c r="L1755">
        <v>1346</v>
      </c>
      <c r="N1755">
        <v>1009</v>
      </c>
      <c r="O1755" t="s">
        <v>441</v>
      </c>
      <c r="P1755" t="s">
        <v>441</v>
      </c>
      <c r="Q1755">
        <v>1</v>
      </c>
      <c r="X1755">
        <v>1.05</v>
      </c>
      <c r="Y1755">
        <v>155.63</v>
      </c>
      <c r="Z1755">
        <v>0</v>
      </c>
      <c r="AA1755">
        <v>0</v>
      </c>
      <c r="AB1755">
        <v>0</v>
      </c>
      <c r="AC1755">
        <v>0</v>
      </c>
      <c r="AD1755">
        <v>1</v>
      </c>
      <c r="AE1755">
        <v>0</v>
      </c>
      <c r="AF1755" t="s">
        <v>135</v>
      </c>
      <c r="AG1755">
        <v>0</v>
      </c>
      <c r="AH1755">
        <v>2</v>
      </c>
      <c r="AI1755">
        <v>449000396</v>
      </c>
      <c r="AJ1755">
        <v>1689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</row>
    <row r="1756" spans="1:44" x14ac:dyDescent="0.2">
      <c r="A1756">
        <f>ROW(Source!A943)</f>
        <v>943</v>
      </c>
      <c r="B1756">
        <v>449000409</v>
      </c>
      <c r="C1756">
        <v>449000389</v>
      </c>
      <c r="D1756">
        <v>277867740</v>
      </c>
      <c r="E1756">
        <v>1</v>
      </c>
      <c r="F1756">
        <v>1</v>
      </c>
      <c r="G1756">
        <v>1</v>
      </c>
      <c r="H1756">
        <v>3</v>
      </c>
      <c r="I1756" t="s">
        <v>1686</v>
      </c>
      <c r="J1756" t="s">
        <v>1687</v>
      </c>
      <c r="K1756" t="s">
        <v>1688</v>
      </c>
      <c r="L1756">
        <v>1348</v>
      </c>
      <c r="N1756">
        <v>1009</v>
      </c>
      <c r="O1756" t="s">
        <v>83</v>
      </c>
      <c r="P1756" t="s">
        <v>83</v>
      </c>
      <c r="Q1756">
        <v>1000</v>
      </c>
      <c r="X1756">
        <v>2.1800000000000001E-3</v>
      </c>
      <c r="Y1756">
        <v>127406</v>
      </c>
      <c r="Z1756">
        <v>0</v>
      </c>
      <c r="AA1756">
        <v>0</v>
      </c>
      <c r="AB1756">
        <v>0</v>
      </c>
      <c r="AC1756">
        <v>0</v>
      </c>
      <c r="AD1756">
        <v>1</v>
      </c>
      <c r="AE1756">
        <v>0</v>
      </c>
      <c r="AF1756" t="s">
        <v>135</v>
      </c>
      <c r="AG1756">
        <v>0</v>
      </c>
      <c r="AH1756">
        <v>2</v>
      </c>
      <c r="AI1756">
        <v>449000397</v>
      </c>
      <c r="AJ1756">
        <v>1690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</row>
    <row r="1757" spans="1:44" x14ac:dyDescent="0.2">
      <c r="A1757">
        <f>ROW(Source!A943)</f>
        <v>943</v>
      </c>
      <c r="B1757">
        <v>449000410</v>
      </c>
      <c r="C1757">
        <v>449000389</v>
      </c>
      <c r="D1757">
        <v>277879488</v>
      </c>
      <c r="E1757">
        <v>1</v>
      </c>
      <c r="F1757">
        <v>1</v>
      </c>
      <c r="G1757">
        <v>1</v>
      </c>
      <c r="H1757">
        <v>3</v>
      </c>
      <c r="I1757" t="s">
        <v>1752</v>
      </c>
      <c r="J1757" t="s">
        <v>1753</v>
      </c>
      <c r="K1757" t="s">
        <v>1754</v>
      </c>
      <c r="L1757">
        <v>1348</v>
      </c>
      <c r="N1757">
        <v>1009</v>
      </c>
      <c r="O1757" t="s">
        <v>83</v>
      </c>
      <c r="P1757" t="s">
        <v>83</v>
      </c>
      <c r="Q1757">
        <v>1000</v>
      </c>
      <c r="X1757">
        <v>5.1499999999999997E-2</v>
      </c>
      <c r="Y1757">
        <v>70310.45</v>
      </c>
      <c r="Z1757">
        <v>0</v>
      </c>
      <c r="AA1757">
        <v>0</v>
      </c>
      <c r="AB1757">
        <v>0</v>
      </c>
      <c r="AC1757">
        <v>0</v>
      </c>
      <c r="AD1757">
        <v>1</v>
      </c>
      <c r="AE1757">
        <v>0</v>
      </c>
      <c r="AF1757" t="s">
        <v>135</v>
      </c>
      <c r="AG1757">
        <v>0</v>
      </c>
      <c r="AH1757">
        <v>2</v>
      </c>
      <c r="AI1757">
        <v>449000398</v>
      </c>
      <c r="AJ1757">
        <v>1691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</row>
    <row r="1758" spans="1:44" x14ac:dyDescent="0.2">
      <c r="A1758">
        <f>ROW(Source!A943)</f>
        <v>943</v>
      </c>
      <c r="B1758">
        <v>449000411</v>
      </c>
      <c r="C1758">
        <v>449000389</v>
      </c>
      <c r="D1758">
        <v>277902122</v>
      </c>
      <c r="E1758">
        <v>1</v>
      </c>
      <c r="F1758">
        <v>1</v>
      </c>
      <c r="G1758">
        <v>1</v>
      </c>
      <c r="H1758">
        <v>3</v>
      </c>
      <c r="I1758" t="s">
        <v>1882</v>
      </c>
      <c r="J1758" t="s">
        <v>1883</v>
      </c>
      <c r="K1758" t="s">
        <v>1884</v>
      </c>
      <c r="L1758">
        <v>1301</v>
      </c>
      <c r="N1758">
        <v>1003</v>
      </c>
      <c r="O1758" t="s">
        <v>211</v>
      </c>
      <c r="P1758" t="s">
        <v>211</v>
      </c>
      <c r="Q1758">
        <v>1</v>
      </c>
      <c r="X1758">
        <v>2.5</v>
      </c>
      <c r="Y1758">
        <v>272.01</v>
      </c>
      <c r="Z1758">
        <v>0</v>
      </c>
      <c r="AA1758">
        <v>0</v>
      </c>
      <c r="AB1758">
        <v>0</v>
      </c>
      <c r="AC1758">
        <v>0</v>
      </c>
      <c r="AD1758">
        <v>1</v>
      </c>
      <c r="AE1758">
        <v>0</v>
      </c>
      <c r="AF1758" t="s">
        <v>135</v>
      </c>
      <c r="AG1758">
        <v>0</v>
      </c>
      <c r="AH1758">
        <v>2</v>
      </c>
      <c r="AI1758">
        <v>449000399</v>
      </c>
      <c r="AJ1758">
        <v>1692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</row>
    <row r="1759" spans="1:44" x14ac:dyDescent="0.2">
      <c r="A1759">
        <f>ROW(Source!A943)</f>
        <v>943</v>
      </c>
      <c r="B1759">
        <v>449000412</v>
      </c>
      <c r="C1759">
        <v>449000389</v>
      </c>
      <c r="D1759">
        <v>277908024</v>
      </c>
      <c r="E1759">
        <v>1</v>
      </c>
      <c r="F1759">
        <v>1</v>
      </c>
      <c r="G1759">
        <v>1</v>
      </c>
      <c r="H1759">
        <v>3</v>
      </c>
      <c r="I1759" t="s">
        <v>1802</v>
      </c>
      <c r="J1759" t="s">
        <v>1803</v>
      </c>
      <c r="K1759" t="s">
        <v>1804</v>
      </c>
      <c r="L1759">
        <v>1455</v>
      </c>
      <c r="N1759">
        <v>1013</v>
      </c>
      <c r="O1759" t="s">
        <v>163</v>
      </c>
      <c r="P1759" t="s">
        <v>163</v>
      </c>
      <c r="Q1759">
        <v>1</v>
      </c>
      <c r="X1759">
        <v>0.5</v>
      </c>
      <c r="Y1759">
        <v>944.69</v>
      </c>
      <c r="Z1759">
        <v>0</v>
      </c>
      <c r="AA1759">
        <v>0</v>
      </c>
      <c r="AB1759">
        <v>0</v>
      </c>
      <c r="AC1759">
        <v>0</v>
      </c>
      <c r="AD1759">
        <v>1</v>
      </c>
      <c r="AE1759">
        <v>0</v>
      </c>
      <c r="AF1759" t="s">
        <v>135</v>
      </c>
      <c r="AG1759">
        <v>0</v>
      </c>
      <c r="AH1759">
        <v>2</v>
      </c>
      <c r="AI1759">
        <v>449000400</v>
      </c>
      <c r="AJ1759">
        <v>1693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</row>
    <row r="1760" spans="1:44" x14ac:dyDescent="0.2">
      <c r="A1760">
        <f>ROW(Source!A943)</f>
        <v>943</v>
      </c>
      <c r="B1760">
        <v>449000413</v>
      </c>
      <c r="C1760">
        <v>449000389</v>
      </c>
      <c r="D1760">
        <v>277908235</v>
      </c>
      <c r="E1760">
        <v>1</v>
      </c>
      <c r="F1760">
        <v>1</v>
      </c>
      <c r="G1760">
        <v>1</v>
      </c>
      <c r="H1760">
        <v>3</v>
      </c>
      <c r="I1760" t="s">
        <v>1885</v>
      </c>
      <c r="J1760" t="s">
        <v>1886</v>
      </c>
      <c r="K1760" t="s">
        <v>1887</v>
      </c>
      <c r="L1760">
        <v>1407</v>
      </c>
      <c r="N1760">
        <v>1013</v>
      </c>
      <c r="O1760" t="s">
        <v>1250</v>
      </c>
      <c r="P1760" t="s">
        <v>1250</v>
      </c>
      <c r="Q1760">
        <v>1</v>
      </c>
      <c r="X1760">
        <v>0.01</v>
      </c>
      <c r="Y1760">
        <v>3658.94</v>
      </c>
      <c r="Z1760">
        <v>0</v>
      </c>
      <c r="AA1760">
        <v>0</v>
      </c>
      <c r="AB1760">
        <v>0</v>
      </c>
      <c r="AC1760">
        <v>0</v>
      </c>
      <c r="AD1760">
        <v>1</v>
      </c>
      <c r="AE1760">
        <v>0</v>
      </c>
      <c r="AF1760" t="s">
        <v>135</v>
      </c>
      <c r="AG1760">
        <v>0</v>
      </c>
      <c r="AH1760">
        <v>2</v>
      </c>
      <c r="AI1760">
        <v>449000401</v>
      </c>
      <c r="AJ1760">
        <v>1694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</row>
    <row r="1761" spans="1:44" x14ac:dyDescent="0.2">
      <c r="A1761">
        <f>ROW(Source!A943)</f>
        <v>943</v>
      </c>
      <c r="B1761">
        <v>449000414</v>
      </c>
      <c r="C1761">
        <v>449000389</v>
      </c>
      <c r="D1761">
        <v>277566433</v>
      </c>
      <c r="E1761">
        <v>109</v>
      </c>
      <c r="F1761">
        <v>1</v>
      </c>
      <c r="G1761">
        <v>1</v>
      </c>
      <c r="H1761">
        <v>3</v>
      </c>
      <c r="I1761" t="s">
        <v>633</v>
      </c>
      <c r="J1761" t="s">
        <v>3</v>
      </c>
      <c r="K1761" t="s">
        <v>634</v>
      </c>
      <c r="L1761">
        <v>3277935</v>
      </c>
      <c r="N1761">
        <v>1013</v>
      </c>
      <c r="O1761" t="s">
        <v>635</v>
      </c>
      <c r="P1761" t="s">
        <v>635</v>
      </c>
      <c r="Q1761">
        <v>1</v>
      </c>
      <c r="X1761">
        <v>2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 t="s">
        <v>135</v>
      </c>
      <c r="AG1761">
        <v>0</v>
      </c>
      <c r="AH1761">
        <v>3</v>
      </c>
      <c r="AI1761">
        <v>-1</v>
      </c>
      <c r="AJ1761" t="s">
        <v>3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</row>
    <row r="1762" spans="1:44" x14ac:dyDescent="0.2">
      <c r="A1762">
        <f>ROW(Source!A944)</f>
        <v>944</v>
      </c>
      <c r="B1762">
        <v>449000428</v>
      </c>
      <c r="C1762">
        <v>449000415</v>
      </c>
      <c r="D1762">
        <v>277560299</v>
      </c>
      <c r="E1762">
        <v>109</v>
      </c>
      <c r="F1762">
        <v>1</v>
      </c>
      <c r="G1762">
        <v>1</v>
      </c>
      <c r="H1762">
        <v>1</v>
      </c>
      <c r="I1762" t="s">
        <v>1843</v>
      </c>
      <c r="J1762" t="s">
        <v>3</v>
      </c>
      <c r="K1762" t="s">
        <v>1844</v>
      </c>
      <c r="L1762">
        <v>1191</v>
      </c>
      <c r="N1762">
        <v>1013</v>
      </c>
      <c r="O1762" t="s">
        <v>1203</v>
      </c>
      <c r="P1762" t="s">
        <v>1203</v>
      </c>
      <c r="Q1762">
        <v>1</v>
      </c>
      <c r="X1762">
        <v>27.76</v>
      </c>
      <c r="Y1762">
        <v>0</v>
      </c>
      <c r="Z1762">
        <v>0</v>
      </c>
      <c r="AA1762">
        <v>0</v>
      </c>
      <c r="AB1762">
        <v>479.53</v>
      </c>
      <c r="AC1762">
        <v>0</v>
      </c>
      <c r="AD1762">
        <v>1</v>
      </c>
      <c r="AE1762">
        <v>1</v>
      </c>
      <c r="AF1762" t="s">
        <v>3</v>
      </c>
      <c r="AG1762">
        <v>27.76</v>
      </c>
      <c r="AH1762">
        <v>2</v>
      </c>
      <c r="AI1762">
        <v>449000416</v>
      </c>
      <c r="AJ1762">
        <v>1695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</row>
    <row r="1763" spans="1:44" x14ac:dyDescent="0.2">
      <c r="A1763">
        <f>ROW(Source!A944)</f>
        <v>944</v>
      </c>
      <c r="B1763">
        <v>449000429</v>
      </c>
      <c r="C1763">
        <v>449000415</v>
      </c>
      <c r="D1763">
        <v>277560491</v>
      </c>
      <c r="E1763">
        <v>109</v>
      </c>
      <c r="F1763">
        <v>1</v>
      </c>
      <c r="G1763">
        <v>1</v>
      </c>
      <c r="H1763">
        <v>1</v>
      </c>
      <c r="I1763" t="s">
        <v>1204</v>
      </c>
      <c r="J1763" t="s">
        <v>3</v>
      </c>
      <c r="K1763" t="s">
        <v>1205</v>
      </c>
      <c r="L1763">
        <v>1191</v>
      </c>
      <c r="N1763">
        <v>1013</v>
      </c>
      <c r="O1763" t="s">
        <v>1203</v>
      </c>
      <c r="P1763" t="s">
        <v>1203</v>
      </c>
      <c r="Q1763">
        <v>1</v>
      </c>
      <c r="X1763">
        <v>0.36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1</v>
      </c>
      <c r="AE1763">
        <v>2</v>
      </c>
      <c r="AF1763" t="s">
        <v>3</v>
      </c>
      <c r="AG1763">
        <v>0.36</v>
      </c>
      <c r="AH1763">
        <v>2</v>
      </c>
      <c r="AI1763">
        <v>449000417</v>
      </c>
      <c r="AJ1763">
        <v>1696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</row>
    <row r="1764" spans="1:44" x14ac:dyDescent="0.2">
      <c r="A1764">
        <f>ROW(Source!A944)</f>
        <v>944</v>
      </c>
      <c r="B1764">
        <v>449000430</v>
      </c>
      <c r="C1764">
        <v>449000415</v>
      </c>
      <c r="D1764">
        <v>277944622</v>
      </c>
      <c r="E1764">
        <v>1</v>
      </c>
      <c r="F1764">
        <v>1</v>
      </c>
      <c r="G1764">
        <v>1</v>
      </c>
      <c r="H1764">
        <v>2</v>
      </c>
      <c r="I1764" t="s">
        <v>1220</v>
      </c>
      <c r="J1764" t="s">
        <v>1221</v>
      </c>
      <c r="K1764" t="s">
        <v>1222</v>
      </c>
      <c r="L1764">
        <v>1368</v>
      </c>
      <c r="N1764">
        <v>1011</v>
      </c>
      <c r="O1764" t="s">
        <v>1100</v>
      </c>
      <c r="P1764" t="s">
        <v>1100</v>
      </c>
      <c r="Q1764">
        <v>1</v>
      </c>
      <c r="X1764">
        <v>0.18</v>
      </c>
      <c r="Y1764">
        <v>0</v>
      </c>
      <c r="Z1764">
        <v>1551.19</v>
      </c>
      <c r="AA1764">
        <v>658.89</v>
      </c>
      <c r="AB1764">
        <v>0</v>
      </c>
      <c r="AC1764">
        <v>0</v>
      </c>
      <c r="AD1764">
        <v>1</v>
      </c>
      <c r="AE1764">
        <v>0</v>
      </c>
      <c r="AF1764" t="s">
        <v>3</v>
      </c>
      <c r="AG1764">
        <v>0.18</v>
      </c>
      <c r="AH1764">
        <v>2</v>
      </c>
      <c r="AI1764">
        <v>449000418</v>
      </c>
      <c r="AJ1764">
        <v>1697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</row>
    <row r="1765" spans="1:44" x14ac:dyDescent="0.2">
      <c r="A1765">
        <f>ROW(Source!A944)</f>
        <v>944</v>
      </c>
      <c r="B1765">
        <v>449000431</v>
      </c>
      <c r="C1765">
        <v>449000415</v>
      </c>
      <c r="D1765">
        <v>277945805</v>
      </c>
      <c r="E1765">
        <v>1</v>
      </c>
      <c r="F1765">
        <v>1</v>
      </c>
      <c r="G1765">
        <v>1</v>
      </c>
      <c r="H1765">
        <v>2</v>
      </c>
      <c r="I1765" t="s">
        <v>1206</v>
      </c>
      <c r="J1765" t="s">
        <v>1207</v>
      </c>
      <c r="K1765" t="s">
        <v>1208</v>
      </c>
      <c r="L1765">
        <v>1368</v>
      </c>
      <c r="N1765">
        <v>1011</v>
      </c>
      <c r="O1765" t="s">
        <v>1100</v>
      </c>
      <c r="P1765" t="s">
        <v>1100</v>
      </c>
      <c r="Q1765">
        <v>1</v>
      </c>
      <c r="X1765">
        <v>0.18</v>
      </c>
      <c r="Y1765">
        <v>0</v>
      </c>
      <c r="Z1765">
        <v>477.92</v>
      </c>
      <c r="AA1765">
        <v>490.51</v>
      </c>
      <c r="AB1765">
        <v>0</v>
      </c>
      <c r="AC1765">
        <v>0</v>
      </c>
      <c r="AD1765">
        <v>1</v>
      </c>
      <c r="AE1765">
        <v>0</v>
      </c>
      <c r="AF1765" t="s">
        <v>3</v>
      </c>
      <c r="AG1765">
        <v>0.18</v>
      </c>
      <c r="AH1765">
        <v>2</v>
      </c>
      <c r="AI1765">
        <v>449000419</v>
      </c>
      <c r="AJ1765">
        <v>1698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</row>
    <row r="1766" spans="1:44" x14ac:dyDescent="0.2">
      <c r="A1766">
        <f>ROW(Source!A944)</f>
        <v>944</v>
      </c>
      <c r="B1766">
        <v>449000432</v>
      </c>
      <c r="C1766">
        <v>449000415</v>
      </c>
      <c r="D1766">
        <v>277946072</v>
      </c>
      <c r="E1766">
        <v>1</v>
      </c>
      <c r="F1766">
        <v>1</v>
      </c>
      <c r="G1766">
        <v>1</v>
      </c>
      <c r="H1766">
        <v>2</v>
      </c>
      <c r="I1766" t="s">
        <v>1238</v>
      </c>
      <c r="J1766" t="s">
        <v>1239</v>
      </c>
      <c r="K1766" t="s">
        <v>1240</v>
      </c>
      <c r="L1766">
        <v>1368</v>
      </c>
      <c r="N1766">
        <v>1011</v>
      </c>
      <c r="O1766" t="s">
        <v>1100</v>
      </c>
      <c r="P1766" t="s">
        <v>1100</v>
      </c>
      <c r="Q1766">
        <v>1</v>
      </c>
      <c r="X1766">
        <v>14.32</v>
      </c>
      <c r="Y1766">
        <v>0</v>
      </c>
      <c r="Z1766">
        <v>27.77</v>
      </c>
      <c r="AA1766">
        <v>0</v>
      </c>
      <c r="AB1766">
        <v>0</v>
      </c>
      <c r="AC1766">
        <v>0</v>
      </c>
      <c r="AD1766">
        <v>1</v>
      </c>
      <c r="AE1766">
        <v>0</v>
      </c>
      <c r="AF1766" t="s">
        <v>3</v>
      </c>
      <c r="AG1766">
        <v>14.32</v>
      </c>
      <c r="AH1766">
        <v>2</v>
      </c>
      <c r="AI1766">
        <v>449000420</v>
      </c>
      <c r="AJ1766">
        <v>1699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</row>
    <row r="1767" spans="1:44" x14ac:dyDescent="0.2">
      <c r="A1767">
        <f>ROW(Source!A944)</f>
        <v>944</v>
      </c>
      <c r="B1767">
        <v>449000433</v>
      </c>
      <c r="C1767">
        <v>449000415</v>
      </c>
      <c r="D1767">
        <v>277865475</v>
      </c>
      <c r="E1767">
        <v>1</v>
      </c>
      <c r="F1767">
        <v>1</v>
      </c>
      <c r="G1767">
        <v>1</v>
      </c>
      <c r="H1767">
        <v>3</v>
      </c>
      <c r="I1767" t="s">
        <v>1210</v>
      </c>
      <c r="J1767" t="s">
        <v>1211</v>
      </c>
      <c r="K1767" t="s">
        <v>1212</v>
      </c>
      <c r="L1767">
        <v>1383</v>
      </c>
      <c r="N1767">
        <v>1013</v>
      </c>
      <c r="O1767" t="s">
        <v>1213</v>
      </c>
      <c r="P1767" t="s">
        <v>1213</v>
      </c>
      <c r="Q1767">
        <v>1</v>
      </c>
      <c r="X1767">
        <v>0.56799999999999995</v>
      </c>
      <c r="Y1767">
        <v>5.89</v>
      </c>
      <c r="Z1767">
        <v>0</v>
      </c>
      <c r="AA1767">
        <v>0</v>
      </c>
      <c r="AB1767">
        <v>0</v>
      </c>
      <c r="AC1767">
        <v>0</v>
      </c>
      <c r="AD1767">
        <v>1</v>
      </c>
      <c r="AE1767">
        <v>0</v>
      </c>
      <c r="AF1767" t="s">
        <v>135</v>
      </c>
      <c r="AG1767">
        <v>0</v>
      </c>
      <c r="AH1767">
        <v>2</v>
      </c>
      <c r="AI1767">
        <v>449000421</v>
      </c>
      <c r="AJ1767">
        <v>1700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</row>
    <row r="1768" spans="1:44" x14ac:dyDescent="0.2">
      <c r="A1768">
        <f>ROW(Source!A944)</f>
        <v>944</v>
      </c>
      <c r="B1768">
        <v>449000434</v>
      </c>
      <c r="C1768">
        <v>449000415</v>
      </c>
      <c r="D1768">
        <v>277866682</v>
      </c>
      <c r="E1768">
        <v>1</v>
      </c>
      <c r="F1768">
        <v>1</v>
      </c>
      <c r="G1768">
        <v>1</v>
      </c>
      <c r="H1768">
        <v>3</v>
      </c>
      <c r="I1768" t="s">
        <v>1320</v>
      </c>
      <c r="J1768" t="s">
        <v>1321</v>
      </c>
      <c r="K1768" t="s">
        <v>1322</v>
      </c>
      <c r="L1768">
        <v>1346</v>
      </c>
      <c r="N1768">
        <v>1009</v>
      </c>
      <c r="O1768" t="s">
        <v>441</v>
      </c>
      <c r="P1768" t="s">
        <v>441</v>
      </c>
      <c r="Q1768">
        <v>1</v>
      </c>
      <c r="X1768">
        <v>1.05</v>
      </c>
      <c r="Y1768">
        <v>155.63</v>
      </c>
      <c r="Z1768">
        <v>0</v>
      </c>
      <c r="AA1768">
        <v>0</v>
      </c>
      <c r="AB1768">
        <v>0</v>
      </c>
      <c r="AC1768">
        <v>0</v>
      </c>
      <c r="AD1768">
        <v>1</v>
      </c>
      <c r="AE1768">
        <v>0</v>
      </c>
      <c r="AF1768" t="s">
        <v>135</v>
      </c>
      <c r="AG1768">
        <v>0</v>
      </c>
      <c r="AH1768">
        <v>2</v>
      </c>
      <c r="AI1768">
        <v>449000422</v>
      </c>
      <c r="AJ1768">
        <v>1701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</row>
    <row r="1769" spans="1:44" x14ac:dyDescent="0.2">
      <c r="A1769">
        <f>ROW(Source!A944)</f>
        <v>944</v>
      </c>
      <c r="B1769">
        <v>449000435</v>
      </c>
      <c r="C1769">
        <v>449000415</v>
      </c>
      <c r="D1769">
        <v>277867740</v>
      </c>
      <c r="E1769">
        <v>1</v>
      </c>
      <c r="F1769">
        <v>1</v>
      </c>
      <c r="G1769">
        <v>1</v>
      </c>
      <c r="H1769">
        <v>3</v>
      </c>
      <c r="I1769" t="s">
        <v>1686</v>
      </c>
      <c r="J1769" t="s">
        <v>1687</v>
      </c>
      <c r="K1769" t="s">
        <v>1688</v>
      </c>
      <c r="L1769">
        <v>1348</v>
      </c>
      <c r="N1769">
        <v>1009</v>
      </c>
      <c r="O1769" t="s">
        <v>83</v>
      </c>
      <c r="P1769" t="s">
        <v>83</v>
      </c>
      <c r="Q1769">
        <v>1000</v>
      </c>
      <c r="X1769">
        <v>2.1800000000000001E-3</v>
      </c>
      <c r="Y1769">
        <v>127406</v>
      </c>
      <c r="Z1769">
        <v>0</v>
      </c>
      <c r="AA1769">
        <v>0</v>
      </c>
      <c r="AB1769">
        <v>0</v>
      </c>
      <c r="AC1769">
        <v>0</v>
      </c>
      <c r="AD1769">
        <v>1</v>
      </c>
      <c r="AE1769">
        <v>0</v>
      </c>
      <c r="AF1769" t="s">
        <v>135</v>
      </c>
      <c r="AG1769">
        <v>0</v>
      </c>
      <c r="AH1769">
        <v>2</v>
      </c>
      <c r="AI1769">
        <v>449000423</v>
      </c>
      <c r="AJ1769">
        <v>1702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</row>
    <row r="1770" spans="1:44" x14ac:dyDescent="0.2">
      <c r="A1770">
        <f>ROW(Source!A944)</f>
        <v>944</v>
      </c>
      <c r="B1770">
        <v>449000436</v>
      </c>
      <c r="C1770">
        <v>449000415</v>
      </c>
      <c r="D1770">
        <v>277879488</v>
      </c>
      <c r="E1770">
        <v>1</v>
      </c>
      <c r="F1770">
        <v>1</v>
      </c>
      <c r="G1770">
        <v>1</v>
      </c>
      <c r="H1770">
        <v>3</v>
      </c>
      <c r="I1770" t="s">
        <v>1752</v>
      </c>
      <c r="J1770" t="s">
        <v>1753</v>
      </c>
      <c r="K1770" t="s">
        <v>1754</v>
      </c>
      <c r="L1770">
        <v>1348</v>
      </c>
      <c r="N1770">
        <v>1009</v>
      </c>
      <c r="O1770" t="s">
        <v>83</v>
      </c>
      <c r="P1770" t="s">
        <v>83</v>
      </c>
      <c r="Q1770">
        <v>1000</v>
      </c>
      <c r="X1770">
        <v>5.1499999999999997E-2</v>
      </c>
      <c r="Y1770">
        <v>70310.45</v>
      </c>
      <c r="Z1770">
        <v>0</v>
      </c>
      <c r="AA1770">
        <v>0</v>
      </c>
      <c r="AB1770">
        <v>0</v>
      </c>
      <c r="AC1770">
        <v>0</v>
      </c>
      <c r="AD1770">
        <v>1</v>
      </c>
      <c r="AE1770">
        <v>0</v>
      </c>
      <c r="AF1770" t="s">
        <v>135</v>
      </c>
      <c r="AG1770">
        <v>0</v>
      </c>
      <c r="AH1770">
        <v>2</v>
      </c>
      <c r="AI1770">
        <v>449000424</v>
      </c>
      <c r="AJ1770">
        <v>1703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</row>
    <row r="1771" spans="1:44" x14ac:dyDescent="0.2">
      <c r="A1771">
        <f>ROW(Source!A944)</f>
        <v>944</v>
      </c>
      <c r="B1771">
        <v>449000437</v>
      </c>
      <c r="C1771">
        <v>449000415</v>
      </c>
      <c r="D1771">
        <v>277902122</v>
      </c>
      <c r="E1771">
        <v>1</v>
      </c>
      <c r="F1771">
        <v>1</v>
      </c>
      <c r="G1771">
        <v>1</v>
      </c>
      <c r="H1771">
        <v>3</v>
      </c>
      <c r="I1771" t="s">
        <v>1882</v>
      </c>
      <c r="J1771" t="s">
        <v>1883</v>
      </c>
      <c r="K1771" t="s">
        <v>1884</v>
      </c>
      <c r="L1771">
        <v>1301</v>
      </c>
      <c r="N1771">
        <v>1003</v>
      </c>
      <c r="O1771" t="s">
        <v>211</v>
      </c>
      <c r="P1771" t="s">
        <v>211</v>
      </c>
      <c r="Q1771">
        <v>1</v>
      </c>
      <c r="X1771">
        <v>2.5</v>
      </c>
      <c r="Y1771">
        <v>272.01</v>
      </c>
      <c r="Z1771">
        <v>0</v>
      </c>
      <c r="AA1771">
        <v>0</v>
      </c>
      <c r="AB1771">
        <v>0</v>
      </c>
      <c r="AC1771">
        <v>0</v>
      </c>
      <c r="AD1771">
        <v>1</v>
      </c>
      <c r="AE1771">
        <v>0</v>
      </c>
      <c r="AF1771" t="s">
        <v>135</v>
      </c>
      <c r="AG1771">
        <v>0</v>
      </c>
      <c r="AH1771">
        <v>2</v>
      </c>
      <c r="AI1771">
        <v>449000425</v>
      </c>
      <c r="AJ1771">
        <v>1704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</row>
    <row r="1772" spans="1:44" x14ac:dyDescent="0.2">
      <c r="A1772">
        <f>ROW(Source!A944)</f>
        <v>944</v>
      </c>
      <c r="B1772">
        <v>449000438</v>
      </c>
      <c r="C1772">
        <v>449000415</v>
      </c>
      <c r="D1772">
        <v>277908024</v>
      </c>
      <c r="E1772">
        <v>1</v>
      </c>
      <c r="F1772">
        <v>1</v>
      </c>
      <c r="G1772">
        <v>1</v>
      </c>
      <c r="H1772">
        <v>3</v>
      </c>
      <c r="I1772" t="s">
        <v>1802</v>
      </c>
      <c r="J1772" t="s">
        <v>1803</v>
      </c>
      <c r="K1772" t="s">
        <v>1804</v>
      </c>
      <c r="L1772">
        <v>1455</v>
      </c>
      <c r="N1772">
        <v>1013</v>
      </c>
      <c r="O1772" t="s">
        <v>163</v>
      </c>
      <c r="P1772" t="s">
        <v>163</v>
      </c>
      <c r="Q1772">
        <v>1</v>
      </c>
      <c r="X1772">
        <v>0.5</v>
      </c>
      <c r="Y1772">
        <v>944.69</v>
      </c>
      <c r="Z1772">
        <v>0</v>
      </c>
      <c r="AA1772">
        <v>0</v>
      </c>
      <c r="AB1772">
        <v>0</v>
      </c>
      <c r="AC1772">
        <v>0</v>
      </c>
      <c r="AD1772">
        <v>1</v>
      </c>
      <c r="AE1772">
        <v>0</v>
      </c>
      <c r="AF1772" t="s">
        <v>135</v>
      </c>
      <c r="AG1772">
        <v>0</v>
      </c>
      <c r="AH1772">
        <v>2</v>
      </c>
      <c r="AI1772">
        <v>449000426</v>
      </c>
      <c r="AJ1772">
        <v>1705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</row>
    <row r="1773" spans="1:44" x14ac:dyDescent="0.2">
      <c r="A1773">
        <f>ROW(Source!A944)</f>
        <v>944</v>
      </c>
      <c r="B1773">
        <v>449000439</v>
      </c>
      <c r="C1773">
        <v>449000415</v>
      </c>
      <c r="D1773">
        <v>277908235</v>
      </c>
      <c r="E1773">
        <v>1</v>
      </c>
      <c r="F1773">
        <v>1</v>
      </c>
      <c r="G1773">
        <v>1</v>
      </c>
      <c r="H1773">
        <v>3</v>
      </c>
      <c r="I1773" t="s">
        <v>1885</v>
      </c>
      <c r="J1773" t="s">
        <v>1886</v>
      </c>
      <c r="K1773" t="s">
        <v>1887</v>
      </c>
      <c r="L1773">
        <v>1407</v>
      </c>
      <c r="N1773">
        <v>1013</v>
      </c>
      <c r="O1773" t="s">
        <v>1250</v>
      </c>
      <c r="P1773" t="s">
        <v>1250</v>
      </c>
      <c r="Q1773">
        <v>1</v>
      </c>
      <c r="X1773">
        <v>0.01</v>
      </c>
      <c r="Y1773">
        <v>3658.94</v>
      </c>
      <c r="Z1773">
        <v>0</v>
      </c>
      <c r="AA1773">
        <v>0</v>
      </c>
      <c r="AB1773">
        <v>0</v>
      </c>
      <c r="AC1773">
        <v>0</v>
      </c>
      <c r="AD1773">
        <v>1</v>
      </c>
      <c r="AE1773">
        <v>0</v>
      </c>
      <c r="AF1773" t="s">
        <v>135</v>
      </c>
      <c r="AG1773">
        <v>0</v>
      </c>
      <c r="AH1773">
        <v>2</v>
      </c>
      <c r="AI1773">
        <v>449000427</v>
      </c>
      <c r="AJ1773">
        <v>1706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</row>
    <row r="1774" spans="1:44" x14ac:dyDescent="0.2">
      <c r="A1774">
        <f>ROW(Source!A944)</f>
        <v>944</v>
      </c>
      <c r="B1774">
        <v>449000440</v>
      </c>
      <c r="C1774">
        <v>449000415</v>
      </c>
      <c r="D1774">
        <v>277566433</v>
      </c>
      <c r="E1774">
        <v>109</v>
      </c>
      <c r="F1774">
        <v>1</v>
      </c>
      <c r="G1774">
        <v>1</v>
      </c>
      <c r="H1774">
        <v>3</v>
      </c>
      <c r="I1774" t="s">
        <v>633</v>
      </c>
      <c r="J1774" t="s">
        <v>3</v>
      </c>
      <c r="K1774" t="s">
        <v>634</v>
      </c>
      <c r="L1774">
        <v>3277935</v>
      </c>
      <c r="N1774">
        <v>1013</v>
      </c>
      <c r="O1774" t="s">
        <v>635</v>
      </c>
      <c r="P1774" t="s">
        <v>635</v>
      </c>
      <c r="Q1774">
        <v>1</v>
      </c>
      <c r="X1774">
        <v>2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 t="s">
        <v>135</v>
      </c>
      <c r="AG1774">
        <v>0</v>
      </c>
      <c r="AH1774">
        <v>3</v>
      </c>
      <c r="AI1774">
        <v>-1</v>
      </c>
      <c r="AJ1774" t="s">
        <v>3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</row>
    <row r="1775" spans="1:44" x14ac:dyDescent="0.2">
      <c r="A1775">
        <f>ROW(Source!A945)</f>
        <v>945</v>
      </c>
      <c r="B1775">
        <v>449000443</v>
      </c>
      <c r="C1775">
        <v>449000441</v>
      </c>
      <c r="D1775">
        <v>327091137</v>
      </c>
      <c r="E1775">
        <v>112</v>
      </c>
      <c r="F1775">
        <v>1</v>
      </c>
      <c r="G1775">
        <v>1</v>
      </c>
      <c r="H1775">
        <v>1</v>
      </c>
      <c r="I1775" t="s">
        <v>1613</v>
      </c>
      <c r="J1775" t="s">
        <v>3</v>
      </c>
      <c r="K1775" t="s">
        <v>1888</v>
      </c>
      <c r="L1775">
        <v>1191</v>
      </c>
      <c r="N1775">
        <v>1013</v>
      </c>
      <c r="O1775" t="s">
        <v>1203</v>
      </c>
      <c r="P1775" t="s">
        <v>1203</v>
      </c>
      <c r="Q1775">
        <v>1</v>
      </c>
      <c r="X1775">
        <v>3.98</v>
      </c>
      <c r="Y1775">
        <v>0</v>
      </c>
      <c r="Z1775">
        <v>0</v>
      </c>
      <c r="AA1775">
        <v>0</v>
      </c>
      <c r="AB1775">
        <v>417.3</v>
      </c>
      <c r="AC1775">
        <v>0</v>
      </c>
      <c r="AD1775">
        <v>1</v>
      </c>
      <c r="AE1775">
        <v>1</v>
      </c>
      <c r="AF1775" t="s">
        <v>3</v>
      </c>
      <c r="AG1775">
        <v>3.98</v>
      </c>
      <c r="AH1775">
        <v>2</v>
      </c>
      <c r="AI1775">
        <v>449000442</v>
      </c>
      <c r="AJ1775">
        <v>1707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</row>
    <row r="1776" spans="1:44" x14ac:dyDescent="0.2">
      <c r="A1776">
        <f>ROW(Source!A946)</f>
        <v>946</v>
      </c>
      <c r="B1776">
        <v>449000448</v>
      </c>
      <c r="C1776">
        <v>449000444</v>
      </c>
      <c r="D1776">
        <v>277560291</v>
      </c>
      <c r="E1776">
        <v>109</v>
      </c>
      <c r="F1776">
        <v>1</v>
      </c>
      <c r="G1776">
        <v>1</v>
      </c>
      <c r="H1776">
        <v>1</v>
      </c>
      <c r="I1776" t="s">
        <v>1379</v>
      </c>
      <c r="J1776" t="s">
        <v>3</v>
      </c>
      <c r="K1776" t="s">
        <v>1380</v>
      </c>
      <c r="L1776">
        <v>1191</v>
      </c>
      <c r="N1776">
        <v>1013</v>
      </c>
      <c r="O1776" t="s">
        <v>1203</v>
      </c>
      <c r="P1776" t="s">
        <v>1203</v>
      </c>
      <c r="Q1776">
        <v>1</v>
      </c>
      <c r="X1776">
        <v>15.2</v>
      </c>
      <c r="Y1776">
        <v>0</v>
      </c>
      <c r="Z1776">
        <v>0</v>
      </c>
      <c r="AA1776">
        <v>0</v>
      </c>
      <c r="AB1776">
        <v>468.54</v>
      </c>
      <c r="AC1776">
        <v>0</v>
      </c>
      <c r="AD1776">
        <v>1</v>
      </c>
      <c r="AE1776">
        <v>1</v>
      </c>
      <c r="AF1776" t="s">
        <v>321</v>
      </c>
      <c r="AG1776">
        <v>4.5599999999999996</v>
      </c>
      <c r="AH1776">
        <v>2</v>
      </c>
      <c r="AI1776">
        <v>449000445</v>
      </c>
      <c r="AJ1776">
        <v>1708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</row>
    <row r="1777" spans="1:44" x14ac:dyDescent="0.2">
      <c r="A1777">
        <f>ROW(Source!A946)</f>
        <v>946</v>
      </c>
      <c r="B1777">
        <v>449000449</v>
      </c>
      <c r="C1777">
        <v>449000444</v>
      </c>
      <c r="D1777">
        <v>277865475</v>
      </c>
      <c r="E1777">
        <v>1</v>
      </c>
      <c r="F1777">
        <v>1</v>
      </c>
      <c r="G1777">
        <v>1</v>
      </c>
      <c r="H1777">
        <v>3</v>
      </c>
      <c r="I1777" t="s">
        <v>1210</v>
      </c>
      <c r="J1777" t="s">
        <v>1211</v>
      </c>
      <c r="K1777" t="s">
        <v>1212</v>
      </c>
      <c r="L1777">
        <v>1383</v>
      </c>
      <c r="N1777">
        <v>1013</v>
      </c>
      <c r="O1777" t="s">
        <v>1213</v>
      </c>
      <c r="P1777" t="s">
        <v>1213</v>
      </c>
      <c r="Q1777">
        <v>1</v>
      </c>
      <c r="X1777">
        <v>5.3376000000000001</v>
      </c>
      <c r="Y1777">
        <v>5.89</v>
      </c>
      <c r="Z1777">
        <v>0</v>
      </c>
      <c r="AA1777">
        <v>0</v>
      </c>
      <c r="AB1777">
        <v>0</v>
      </c>
      <c r="AC1777">
        <v>0</v>
      </c>
      <c r="AD1777">
        <v>1</v>
      </c>
      <c r="AE1777">
        <v>0</v>
      </c>
      <c r="AF1777" t="s">
        <v>135</v>
      </c>
      <c r="AG1777">
        <v>0</v>
      </c>
      <c r="AH1777">
        <v>2</v>
      </c>
      <c r="AI1777">
        <v>449000446</v>
      </c>
      <c r="AJ1777">
        <v>1709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</row>
    <row r="1778" spans="1:44" x14ac:dyDescent="0.2">
      <c r="A1778">
        <f>ROW(Source!A946)</f>
        <v>946</v>
      </c>
      <c r="B1778">
        <v>449000450</v>
      </c>
      <c r="C1778">
        <v>449000444</v>
      </c>
      <c r="D1778">
        <v>277867915</v>
      </c>
      <c r="E1778">
        <v>1</v>
      </c>
      <c r="F1778">
        <v>1</v>
      </c>
      <c r="G1778">
        <v>1</v>
      </c>
      <c r="H1778">
        <v>3</v>
      </c>
      <c r="I1778" t="s">
        <v>1889</v>
      </c>
      <c r="J1778" t="s">
        <v>1890</v>
      </c>
      <c r="K1778" t="s">
        <v>1891</v>
      </c>
      <c r="L1778">
        <v>1425</v>
      </c>
      <c r="N1778">
        <v>1013</v>
      </c>
      <c r="O1778" t="s">
        <v>62</v>
      </c>
      <c r="P1778" t="s">
        <v>62</v>
      </c>
      <c r="Q1778">
        <v>1</v>
      </c>
      <c r="X1778">
        <v>1.75</v>
      </c>
      <c r="Y1778">
        <v>52.34</v>
      </c>
      <c r="Z1778">
        <v>0</v>
      </c>
      <c r="AA1778">
        <v>0</v>
      </c>
      <c r="AB1778">
        <v>0</v>
      </c>
      <c r="AC1778">
        <v>0</v>
      </c>
      <c r="AD1778">
        <v>1</v>
      </c>
      <c r="AE1778">
        <v>0</v>
      </c>
      <c r="AF1778" t="s">
        <v>135</v>
      </c>
      <c r="AG1778">
        <v>0</v>
      </c>
      <c r="AH1778">
        <v>2</v>
      </c>
      <c r="AI1778">
        <v>449000447</v>
      </c>
      <c r="AJ1778">
        <v>1710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</row>
    <row r="1779" spans="1:44" x14ac:dyDescent="0.2">
      <c r="A1779">
        <f>ROW(Source!A946)</f>
        <v>946</v>
      </c>
      <c r="B1779">
        <v>449000451</v>
      </c>
      <c r="C1779">
        <v>449000444</v>
      </c>
      <c r="D1779">
        <v>277566433</v>
      </c>
      <c r="E1779">
        <v>109</v>
      </c>
      <c r="F1779">
        <v>1</v>
      </c>
      <c r="G1779">
        <v>1</v>
      </c>
      <c r="H1779">
        <v>3</v>
      </c>
      <c r="I1779" t="s">
        <v>633</v>
      </c>
      <c r="J1779" t="s">
        <v>3</v>
      </c>
      <c r="K1779" t="s">
        <v>634</v>
      </c>
      <c r="L1779">
        <v>3277935</v>
      </c>
      <c r="N1779">
        <v>1013</v>
      </c>
      <c r="O1779" t="s">
        <v>635</v>
      </c>
      <c r="P1779" t="s">
        <v>635</v>
      </c>
      <c r="Q1779">
        <v>1</v>
      </c>
      <c r="X1779">
        <v>2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 t="s">
        <v>135</v>
      </c>
      <c r="AG1779">
        <v>0</v>
      </c>
      <c r="AH1779">
        <v>3</v>
      </c>
      <c r="AI1779">
        <v>-1</v>
      </c>
      <c r="AJ1779" t="s">
        <v>3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</row>
    <row r="1780" spans="1:44" x14ac:dyDescent="0.2">
      <c r="A1780">
        <f>ROW(Source!A947)</f>
        <v>947</v>
      </c>
      <c r="B1780">
        <v>449000456</v>
      </c>
      <c r="C1780">
        <v>449000452</v>
      </c>
      <c r="D1780">
        <v>277560291</v>
      </c>
      <c r="E1780">
        <v>109</v>
      </c>
      <c r="F1780">
        <v>1</v>
      </c>
      <c r="G1780">
        <v>1</v>
      </c>
      <c r="H1780">
        <v>1</v>
      </c>
      <c r="I1780" t="s">
        <v>1379</v>
      </c>
      <c r="J1780" t="s">
        <v>3</v>
      </c>
      <c r="K1780" t="s">
        <v>1380</v>
      </c>
      <c r="L1780">
        <v>1191</v>
      </c>
      <c r="N1780">
        <v>1013</v>
      </c>
      <c r="O1780" t="s">
        <v>1203</v>
      </c>
      <c r="P1780" t="s">
        <v>1203</v>
      </c>
      <c r="Q1780">
        <v>1</v>
      </c>
      <c r="X1780">
        <v>15.2</v>
      </c>
      <c r="Y1780">
        <v>0</v>
      </c>
      <c r="Z1780">
        <v>0</v>
      </c>
      <c r="AA1780">
        <v>0</v>
      </c>
      <c r="AB1780">
        <v>468.54</v>
      </c>
      <c r="AC1780">
        <v>0</v>
      </c>
      <c r="AD1780">
        <v>1</v>
      </c>
      <c r="AE1780">
        <v>1</v>
      </c>
      <c r="AF1780" t="s">
        <v>3</v>
      </c>
      <c r="AG1780">
        <v>15.2</v>
      </c>
      <c r="AH1780">
        <v>2</v>
      </c>
      <c r="AI1780">
        <v>449000453</v>
      </c>
      <c r="AJ1780">
        <v>1711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</row>
    <row r="1781" spans="1:44" x14ac:dyDescent="0.2">
      <c r="A1781">
        <f>ROW(Source!A947)</f>
        <v>947</v>
      </c>
      <c r="B1781">
        <v>449000457</v>
      </c>
      <c r="C1781">
        <v>449000452</v>
      </c>
      <c r="D1781">
        <v>277865475</v>
      </c>
      <c r="E1781">
        <v>1</v>
      </c>
      <c r="F1781">
        <v>1</v>
      </c>
      <c r="G1781">
        <v>1</v>
      </c>
      <c r="H1781">
        <v>3</v>
      </c>
      <c r="I1781" t="s">
        <v>1210</v>
      </c>
      <c r="J1781" t="s">
        <v>1211</v>
      </c>
      <c r="K1781" t="s">
        <v>1212</v>
      </c>
      <c r="L1781">
        <v>1383</v>
      </c>
      <c r="N1781">
        <v>1013</v>
      </c>
      <c r="O1781" t="s">
        <v>1213</v>
      </c>
      <c r="P1781" t="s">
        <v>1213</v>
      </c>
      <c r="Q1781">
        <v>1</v>
      </c>
      <c r="X1781">
        <v>5.3376000000000001</v>
      </c>
      <c r="Y1781">
        <v>5.89</v>
      </c>
      <c r="Z1781">
        <v>0</v>
      </c>
      <c r="AA1781">
        <v>0</v>
      </c>
      <c r="AB1781">
        <v>0</v>
      </c>
      <c r="AC1781">
        <v>0</v>
      </c>
      <c r="AD1781">
        <v>1</v>
      </c>
      <c r="AE1781">
        <v>0</v>
      </c>
      <c r="AF1781" t="s">
        <v>135</v>
      </c>
      <c r="AG1781">
        <v>0</v>
      </c>
      <c r="AH1781">
        <v>2</v>
      </c>
      <c r="AI1781">
        <v>449000454</v>
      </c>
      <c r="AJ1781">
        <v>1712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</row>
    <row r="1782" spans="1:44" x14ac:dyDescent="0.2">
      <c r="A1782">
        <f>ROW(Source!A947)</f>
        <v>947</v>
      </c>
      <c r="B1782">
        <v>449000458</v>
      </c>
      <c r="C1782">
        <v>449000452</v>
      </c>
      <c r="D1782">
        <v>277867915</v>
      </c>
      <c r="E1782">
        <v>1</v>
      </c>
      <c r="F1782">
        <v>1</v>
      </c>
      <c r="G1782">
        <v>1</v>
      </c>
      <c r="H1782">
        <v>3</v>
      </c>
      <c r="I1782" t="s">
        <v>1889</v>
      </c>
      <c r="J1782" t="s">
        <v>1890</v>
      </c>
      <c r="K1782" t="s">
        <v>1891</v>
      </c>
      <c r="L1782">
        <v>1425</v>
      </c>
      <c r="N1782">
        <v>1013</v>
      </c>
      <c r="O1782" t="s">
        <v>62</v>
      </c>
      <c r="P1782" t="s">
        <v>62</v>
      </c>
      <c r="Q1782">
        <v>1</v>
      </c>
      <c r="X1782">
        <v>1.75</v>
      </c>
      <c r="Y1782">
        <v>52.34</v>
      </c>
      <c r="Z1782">
        <v>0</v>
      </c>
      <c r="AA1782">
        <v>0</v>
      </c>
      <c r="AB1782">
        <v>0</v>
      </c>
      <c r="AC1782">
        <v>0</v>
      </c>
      <c r="AD1782">
        <v>1</v>
      </c>
      <c r="AE1782">
        <v>0</v>
      </c>
      <c r="AF1782" t="s">
        <v>135</v>
      </c>
      <c r="AG1782">
        <v>0</v>
      </c>
      <c r="AH1782">
        <v>2</v>
      </c>
      <c r="AI1782">
        <v>449000455</v>
      </c>
      <c r="AJ1782">
        <v>1713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</row>
    <row r="1783" spans="1:44" x14ac:dyDescent="0.2">
      <c r="A1783">
        <f>ROW(Source!A947)</f>
        <v>947</v>
      </c>
      <c r="B1783">
        <v>449000459</v>
      </c>
      <c r="C1783">
        <v>449000452</v>
      </c>
      <c r="D1783">
        <v>277566433</v>
      </c>
      <c r="E1783">
        <v>109</v>
      </c>
      <c r="F1783">
        <v>1</v>
      </c>
      <c r="G1783">
        <v>1</v>
      </c>
      <c r="H1783">
        <v>3</v>
      </c>
      <c r="I1783" t="s">
        <v>633</v>
      </c>
      <c r="J1783" t="s">
        <v>3</v>
      </c>
      <c r="K1783" t="s">
        <v>634</v>
      </c>
      <c r="L1783">
        <v>3277935</v>
      </c>
      <c r="N1783">
        <v>1013</v>
      </c>
      <c r="O1783" t="s">
        <v>635</v>
      </c>
      <c r="P1783" t="s">
        <v>635</v>
      </c>
      <c r="Q1783">
        <v>1</v>
      </c>
      <c r="X1783">
        <v>2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 t="s">
        <v>135</v>
      </c>
      <c r="AG1783">
        <v>0</v>
      </c>
      <c r="AH1783">
        <v>3</v>
      </c>
      <c r="AI1783">
        <v>-1</v>
      </c>
      <c r="AJ1783" t="s">
        <v>3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</row>
    <row r="1784" spans="1:44" x14ac:dyDescent="0.2">
      <c r="A1784">
        <f>ROW(Source!A948)</f>
        <v>948</v>
      </c>
      <c r="B1784">
        <v>449000470</v>
      </c>
      <c r="C1784">
        <v>449000460</v>
      </c>
      <c r="D1784">
        <v>277560299</v>
      </c>
      <c r="E1784">
        <v>109</v>
      </c>
      <c r="F1784">
        <v>1</v>
      </c>
      <c r="G1784">
        <v>1</v>
      </c>
      <c r="H1784">
        <v>1</v>
      </c>
      <c r="I1784" t="s">
        <v>1843</v>
      </c>
      <c r="J1784" t="s">
        <v>3</v>
      </c>
      <c r="K1784" t="s">
        <v>1844</v>
      </c>
      <c r="L1784">
        <v>1191</v>
      </c>
      <c r="N1784">
        <v>1013</v>
      </c>
      <c r="O1784" t="s">
        <v>1203</v>
      </c>
      <c r="P1784" t="s">
        <v>1203</v>
      </c>
      <c r="Q1784">
        <v>1</v>
      </c>
      <c r="X1784">
        <v>5.39</v>
      </c>
      <c r="Y1784">
        <v>0</v>
      </c>
      <c r="Z1784">
        <v>0</v>
      </c>
      <c r="AA1784">
        <v>0</v>
      </c>
      <c r="AB1784">
        <v>479.53</v>
      </c>
      <c r="AC1784">
        <v>0</v>
      </c>
      <c r="AD1784">
        <v>1</v>
      </c>
      <c r="AE1784">
        <v>1</v>
      </c>
      <c r="AF1784" t="s">
        <v>3</v>
      </c>
      <c r="AG1784">
        <v>5.39</v>
      </c>
      <c r="AH1784">
        <v>2</v>
      </c>
      <c r="AI1784">
        <v>449000461</v>
      </c>
      <c r="AJ1784">
        <v>1714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</row>
    <row r="1785" spans="1:44" x14ac:dyDescent="0.2">
      <c r="A1785">
        <f>ROW(Source!A948)</f>
        <v>948</v>
      </c>
      <c r="B1785">
        <v>449000471</v>
      </c>
      <c r="C1785">
        <v>449000460</v>
      </c>
      <c r="D1785">
        <v>277560491</v>
      </c>
      <c r="E1785">
        <v>109</v>
      </c>
      <c r="F1785">
        <v>1</v>
      </c>
      <c r="G1785">
        <v>1</v>
      </c>
      <c r="H1785">
        <v>1</v>
      </c>
      <c r="I1785" t="s">
        <v>1204</v>
      </c>
      <c r="J1785" t="s">
        <v>3</v>
      </c>
      <c r="K1785" t="s">
        <v>1205</v>
      </c>
      <c r="L1785">
        <v>1191</v>
      </c>
      <c r="N1785">
        <v>1013</v>
      </c>
      <c r="O1785" t="s">
        <v>1203</v>
      </c>
      <c r="P1785" t="s">
        <v>1203</v>
      </c>
      <c r="Q1785">
        <v>1</v>
      </c>
      <c r="X1785">
        <v>0.04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1</v>
      </c>
      <c r="AE1785">
        <v>2</v>
      </c>
      <c r="AF1785" t="s">
        <v>3</v>
      </c>
      <c r="AG1785">
        <v>0.04</v>
      </c>
      <c r="AH1785">
        <v>2</v>
      </c>
      <c r="AI1785">
        <v>449000462</v>
      </c>
      <c r="AJ1785">
        <v>1715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</row>
    <row r="1786" spans="1:44" x14ac:dyDescent="0.2">
      <c r="A1786">
        <f>ROW(Source!A948)</f>
        <v>948</v>
      </c>
      <c r="B1786">
        <v>449000472</v>
      </c>
      <c r="C1786">
        <v>449000460</v>
      </c>
      <c r="D1786">
        <v>277944622</v>
      </c>
      <c r="E1786">
        <v>1</v>
      </c>
      <c r="F1786">
        <v>1</v>
      </c>
      <c r="G1786">
        <v>1</v>
      </c>
      <c r="H1786">
        <v>2</v>
      </c>
      <c r="I1786" t="s">
        <v>1220</v>
      </c>
      <c r="J1786" t="s">
        <v>1221</v>
      </c>
      <c r="K1786" t="s">
        <v>1222</v>
      </c>
      <c r="L1786">
        <v>1368</v>
      </c>
      <c r="N1786">
        <v>1011</v>
      </c>
      <c r="O1786" t="s">
        <v>1100</v>
      </c>
      <c r="P1786" t="s">
        <v>1100</v>
      </c>
      <c r="Q1786">
        <v>1</v>
      </c>
      <c r="X1786">
        <v>0.02</v>
      </c>
      <c r="Y1786">
        <v>0</v>
      </c>
      <c r="Z1786">
        <v>1551.19</v>
      </c>
      <c r="AA1786">
        <v>658.89</v>
      </c>
      <c r="AB1786">
        <v>0</v>
      </c>
      <c r="AC1786">
        <v>0</v>
      </c>
      <c r="AD1786">
        <v>1</v>
      </c>
      <c r="AE1786">
        <v>0</v>
      </c>
      <c r="AF1786" t="s">
        <v>3</v>
      </c>
      <c r="AG1786">
        <v>0.02</v>
      </c>
      <c r="AH1786">
        <v>2</v>
      </c>
      <c r="AI1786">
        <v>449000463</v>
      </c>
      <c r="AJ1786">
        <v>1716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</row>
    <row r="1787" spans="1:44" x14ac:dyDescent="0.2">
      <c r="A1787">
        <f>ROW(Source!A948)</f>
        <v>948</v>
      </c>
      <c r="B1787">
        <v>449000473</v>
      </c>
      <c r="C1787">
        <v>449000460</v>
      </c>
      <c r="D1787">
        <v>277945805</v>
      </c>
      <c r="E1787">
        <v>1</v>
      </c>
      <c r="F1787">
        <v>1</v>
      </c>
      <c r="G1787">
        <v>1</v>
      </c>
      <c r="H1787">
        <v>2</v>
      </c>
      <c r="I1787" t="s">
        <v>1206</v>
      </c>
      <c r="J1787" t="s">
        <v>1207</v>
      </c>
      <c r="K1787" t="s">
        <v>1208</v>
      </c>
      <c r="L1787">
        <v>1368</v>
      </c>
      <c r="N1787">
        <v>1011</v>
      </c>
      <c r="O1787" t="s">
        <v>1100</v>
      </c>
      <c r="P1787" t="s">
        <v>1100</v>
      </c>
      <c r="Q1787">
        <v>1</v>
      </c>
      <c r="X1787">
        <v>0.02</v>
      </c>
      <c r="Y1787">
        <v>0</v>
      </c>
      <c r="Z1787">
        <v>477.92</v>
      </c>
      <c r="AA1787">
        <v>490.51</v>
      </c>
      <c r="AB1787">
        <v>0</v>
      </c>
      <c r="AC1787">
        <v>0</v>
      </c>
      <c r="AD1787">
        <v>1</v>
      </c>
      <c r="AE1787">
        <v>0</v>
      </c>
      <c r="AF1787" t="s">
        <v>3</v>
      </c>
      <c r="AG1787">
        <v>0.02</v>
      </c>
      <c r="AH1787">
        <v>2</v>
      </c>
      <c r="AI1787">
        <v>449000464</v>
      </c>
      <c r="AJ1787">
        <v>1717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</row>
    <row r="1788" spans="1:44" x14ac:dyDescent="0.2">
      <c r="A1788">
        <f>ROW(Source!A948)</f>
        <v>948</v>
      </c>
      <c r="B1788">
        <v>449000474</v>
      </c>
      <c r="C1788">
        <v>449000460</v>
      </c>
      <c r="D1788">
        <v>277865757</v>
      </c>
      <c r="E1788">
        <v>1</v>
      </c>
      <c r="F1788">
        <v>1</v>
      </c>
      <c r="G1788">
        <v>1</v>
      </c>
      <c r="H1788">
        <v>3</v>
      </c>
      <c r="I1788" t="s">
        <v>1831</v>
      </c>
      <c r="J1788" t="s">
        <v>1832</v>
      </c>
      <c r="K1788" t="s">
        <v>1833</v>
      </c>
      <c r="L1788">
        <v>1301</v>
      </c>
      <c r="N1788">
        <v>1003</v>
      </c>
      <c r="O1788" t="s">
        <v>211</v>
      </c>
      <c r="P1788" t="s">
        <v>211</v>
      </c>
      <c r="Q1788">
        <v>1</v>
      </c>
      <c r="X1788">
        <v>13.33</v>
      </c>
      <c r="Y1788">
        <v>5.87</v>
      </c>
      <c r="Z1788">
        <v>0</v>
      </c>
      <c r="AA1788">
        <v>0</v>
      </c>
      <c r="AB1788">
        <v>0</v>
      </c>
      <c r="AC1788">
        <v>0</v>
      </c>
      <c r="AD1788">
        <v>1</v>
      </c>
      <c r="AE1788">
        <v>0</v>
      </c>
      <c r="AF1788" t="s">
        <v>135</v>
      </c>
      <c r="AG1788">
        <v>0</v>
      </c>
      <c r="AH1788">
        <v>2</v>
      </c>
      <c r="AI1788">
        <v>449000465</v>
      </c>
      <c r="AJ1788">
        <v>1718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</row>
    <row r="1789" spans="1:44" x14ac:dyDescent="0.2">
      <c r="A1789">
        <f>ROW(Source!A948)</f>
        <v>948</v>
      </c>
      <c r="B1789">
        <v>449000475</v>
      </c>
      <c r="C1789">
        <v>449000460</v>
      </c>
      <c r="D1789">
        <v>277866033</v>
      </c>
      <c r="E1789">
        <v>1</v>
      </c>
      <c r="F1789">
        <v>1</v>
      </c>
      <c r="G1789">
        <v>1</v>
      </c>
      <c r="H1789">
        <v>3</v>
      </c>
      <c r="I1789" t="s">
        <v>1892</v>
      </c>
      <c r="J1789" t="s">
        <v>1893</v>
      </c>
      <c r="K1789" t="s">
        <v>1894</v>
      </c>
      <c r="L1789">
        <v>1348</v>
      </c>
      <c r="N1789">
        <v>1009</v>
      </c>
      <c r="O1789" t="s">
        <v>83</v>
      </c>
      <c r="P1789" t="s">
        <v>83</v>
      </c>
      <c r="Q1789">
        <v>1000</v>
      </c>
      <c r="X1789">
        <v>5.9999999999999995E-4</v>
      </c>
      <c r="Y1789">
        <v>43821.53</v>
      </c>
      <c r="Z1789">
        <v>0</v>
      </c>
      <c r="AA1789">
        <v>0</v>
      </c>
      <c r="AB1789">
        <v>0</v>
      </c>
      <c r="AC1789">
        <v>0</v>
      </c>
      <c r="AD1789">
        <v>1</v>
      </c>
      <c r="AE1789">
        <v>0</v>
      </c>
      <c r="AF1789" t="s">
        <v>135</v>
      </c>
      <c r="AG1789">
        <v>0</v>
      </c>
      <c r="AH1789">
        <v>2</v>
      </c>
      <c r="AI1789">
        <v>449000466</v>
      </c>
      <c r="AJ1789">
        <v>1719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</row>
    <row r="1790" spans="1:44" x14ac:dyDescent="0.2">
      <c r="A1790">
        <f>ROW(Source!A948)</f>
        <v>948</v>
      </c>
      <c r="B1790">
        <v>449000476</v>
      </c>
      <c r="C1790">
        <v>449000460</v>
      </c>
      <c r="D1790">
        <v>277896271</v>
      </c>
      <c r="E1790">
        <v>1</v>
      </c>
      <c r="F1790">
        <v>1</v>
      </c>
      <c r="G1790">
        <v>1</v>
      </c>
      <c r="H1790">
        <v>3</v>
      </c>
      <c r="I1790" t="s">
        <v>1755</v>
      </c>
      <c r="J1790" t="s">
        <v>1756</v>
      </c>
      <c r="K1790" t="s">
        <v>1757</v>
      </c>
      <c r="L1790">
        <v>1346</v>
      </c>
      <c r="N1790">
        <v>1009</v>
      </c>
      <c r="O1790" t="s">
        <v>441</v>
      </c>
      <c r="P1790" t="s">
        <v>441</v>
      </c>
      <c r="Q1790">
        <v>1</v>
      </c>
      <c r="X1790">
        <v>0.02</v>
      </c>
      <c r="Y1790">
        <v>79.88</v>
      </c>
      <c r="Z1790">
        <v>0</v>
      </c>
      <c r="AA1790">
        <v>0</v>
      </c>
      <c r="AB1790">
        <v>0</v>
      </c>
      <c r="AC1790">
        <v>0</v>
      </c>
      <c r="AD1790">
        <v>1</v>
      </c>
      <c r="AE1790">
        <v>0</v>
      </c>
      <c r="AF1790" t="s">
        <v>135</v>
      </c>
      <c r="AG1790">
        <v>0</v>
      </c>
      <c r="AH1790">
        <v>2</v>
      </c>
      <c r="AI1790">
        <v>449000467</v>
      </c>
      <c r="AJ1790">
        <v>1720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</row>
    <row r="1791" spans="1:44" x14ac:dyDescent="0.2">
      <c r="A1791">
        <f>ROW(Source!A948)</f>
        <v>948</v>
      </c>
      <c r="B1791">
        <v>449000477</v>
      </c>
      <c r="C1791">
        <v>449000460</v>
      </c>
      <c r="D1791">
        <v>277908137</v>
      </c>
      <c r="E1791">
        <v>1</v>
      </c>
      <c r="F1791">
        <v>1</v>
      </c>
      <c r="G1791">
        <v>1</v>
      </c>
      <c r="H1791">
        <v>3</v>
      </c>
      <c r="I1791" t="s">
        <v>1895</v>
      </c>
      <c r="J1791" t="s">
        <v>1896</v>
      </c>
      <c r="K1791" t="s">
        <v>1897</v>
      </c>
      <c r="L1791">
        <v>1425</v>
      </c>
      <c r="N1791">
        <v>1013</v>
      </c>
      <c r="O1791" t="s">
        <v>62</v>
      </c>
      <c r="P1791" t="s">
        <v>62</v>
      </c>
      <c r="Q1791">
        <v>1</v>
      </c>
      <c r="X1791">
        <v>0.05</v>
      </c>
      <c r="Y1791">
        <v>756.85</v>
      </c>
      <c r="Z1791">
        <v>0</v>
      </c>
      <c r="AA1791">
        <v>0</v>
      </c>
      <c r="AB1791">
        <v>0</v>
      </c>
      <c r="AC1791">
        <v>0</v>
      </c>
      <c r="AD1791">
        <v>1</v>
      </c>
      <c r="AE1791">
        <v>0</v>
      </c>
      <c r="AF1791" t="s">
        <v>135</v>
      </c>
      <c r="AG1791">
        <v>0</v>
      </c>
      <c r="AH1791">
        <v>2</v>
      </c>
      <c r="AI1791">
        <v>449000468</v>
      </c>
      <c r="AJ1791">
        <v>1721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</row>
    <row r="1792" spans="1:44" x14ac:dyDescent="0.2">
      <c r="A1792">
        <f>ROW(Source!A948)</f>
        <v>948</v>
      </c>
      <c r="B1792">
        <v>449000478</v>
      </c>
      <c r="C1792">
        <v>449000460</v>
      </c>
      <c r="D1792">
        <v>277908221</v>
      </c>
      <c r="E1792">
        <v>1</v>
      </c>
      <c r="F1792">
        <v>1</v>
      </c>
      <c r="G1792">
        <v>1</v>
      </c>
      <c r="H1792">
        <v>3</v>
      </c>
      <c r="I1792" t="s">
        <v>1898</v>
      </c>
      <c r="J1792" t="s">
        <v>1899</v>
      </c>
      <c r="K1792" t="s">
        <v>1900</v>
      </c>
      <c r="L1792">
        <v>1407</v>
      </c>
      <c r="N1792">
        <v>1013</v>
      </c>
      <c r="O1792" t="s">
        <v>1250</v>
      </c>
      <c r="P1792" t="s">
        <v>1250</v>
      </c>
      <c r="Q1792">
        <v>1</v>
      </c>
      <c r="X1792">
        <v>1.2200000000000001E-2</v>
      </c>
      <c r="Y1792">
        <v>1610.33</v>
      </c>
      <c r="Z1792">
        <v>0</v>
      </c>
      <c r="AA1792">
        <v>0</v>
      </c>
      <c r="AB1792">
        <v>0</v>
      </c>
      <c r="AC1792">
        <v>0</v>
      </c>
      <c r="AD1792">
        <v>1</v>
      </c>
      <c r="AE1792">
        <v>0</v>
      </c>
      <c r="AF1792" t="s">
        <v>135</v>
      </c>
      <c r="AG1792">
        <v>0</v>
      </c>
      <c r="AH1792">
        <v>2</v>
      </c>
      <c r="AI1792">
        <v>449000469</v>
      </c>
      <c r="AJ1792">
        <v>1722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</row>
    <row r="1793" spans="1:44" x14ac:dyDescent="0.2">
      <c r="A1793">
        <f>ROW(Source!A948)</f>
        <v>948</v>
      </c>
      <c r="B1793">
        <v>449000479</v>
      </c>
      <c r="C1793">
        <v>449000460</v>
      </c>
      <c r="D1793">
        <v>277566433</v>
      </c>
      <c r="E1793">
        <v>109</v>
      </c>
      <c r="F1793">
        <v>1</v>
      </c>
      <c r="G1793">
        <v>1</v>
      </c>
      <c r="H1793">
        <v>3</v>
      </c>
      <c r="I1793" t="s">
        <v>633</v>
      </c>
      <c r="J1793" t="s">
        <v>3</v>
      </c>
      <c r="K1793" t="s">
        <v>634</v>
      </c>
      <c r="L1793">
        <v>3277935</v>
      </c>
      <c r="N1793">
        <v>1013</v>
      </c>
      <c r="O1793" t="s">
        <v>635</v>
      </c>
      <c r="P1793" t="s">
        <v>635</v>
      </c>
      <c r="Q1793">
        <v>1</v>
      </c>
      <c r="X1793">
        <v>2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 t="s">
        <v>135</v>
      </c>
      <c r="AG1793">
        <v>0</v>
      </c>
      <c r="AH1793">
        <v>3</v>
      </c>
      <c r="AI1793">
        <v>-1</v>
      </c>
      <c r="AJ1793" t="s">
        <v>3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</row>
    <row r="1794" spans="1:44" x14ac:dyDescent="0.2">
      <c r="A1794">
        <f>ROW(Source!A949)</f>
        <v>949</v>
      </c>
      <c r="B1794">
        <v>449000490</v>
      </c>
      <c r="C1794">
        <v>449000480</v>
      </c>
      <c r="D1794">
        <v>277560299</v>
      </c>
      <c r="E1794">
        <v>109</v>
      </c>
      <c r="F1794">
        <v>1</v>
      </c>
      <c r="G1794">
        <v>1</v>
      </c>
      <c r="H1794">
        <v>1</v>
      </c>
      <c r="I1794" t="s">
        <v>1843</v>
      </c>
      <c r="J1794" t="s">
        <v>3</v>
      </c>
      <c r="K1794" t="s">
        <v>1844</v>
      </c>
      <c r="L1794">
        <v>1191</v>
      </c>
      <c r="N1794">
        <v>1013</v>
      </c>
      <c r="O1794" t="s">
        <v>1203</v>
      </c>
      <c r="P1794" t="s">
        <v>1203</v>
      </c>
      <c r="Q1794">
        <v>1</v>
      </c>
      <c r="X1794">
        <v>6.29</v>
      </c>
      <c r="Y1794">
        <v>0</v>
      </c>
      <c r="Z1794">
        <v>0</v>
      </c>
      <c r="AA1794">
        <v>0</v>
      </c>
      <c r="AB1794">
        <v>479.53</v>
      </c>
      <c r="AC1794">
        <v>0</v>
      </c>
      <c r="AD1794">
        <v>1</v>
      </c>
      <c r="AE1794">
        <v>1</v>
      </c>
      <c r="AF1794" t="s">
        <v>3</v>
      </c>
      <c r="AG1794">
        <v>6.29</v>
      </c>
      <c r="AH1794">
        <v>2</v>
      </c>
      <c r="AI1794">
        <v>449000481</v>
      </c>
      <c r="AJ1794">
        <v>1723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</row>
    <row r="1795" spans="1:44" x14ac:dyDescent="0.2">
      <c r="A1795">
        <f>ROW(Source!A949)</f>
        <v>949</v>
      </c>
      <c r="B1795">
        <v>449000491</v>
      </c>
      <c r="C1795">
        <v>449000480</v>
      </c>
      <c r="D1795">
        <v>277560491</v>
      </c>
      <c r="E1795">
        <v>109</v>
      </c>
      <c r="F1795">
        <v>1</v>
      </c>
      <c r="G1795">
        <v>1</v>
      </c>
      <c r="H1795">
        <v>1</v>
      </c>
      <c r="I1795" t="s">
        <v>1204</v>
      </c>
      <c r="J1795" t="s">
        <v>3</v>
      </c>
      <c r="K1795" t="s">
        <v>1205</v>
      </c>
      <c r="L1795">
        <v>1191</v>
      </c>
      <c r="N1795">
        <v>1013</v>
      </c>
      <c r="O1795" t="s">
        <v>1203</v>
      </c>
      <c r="P1795" t="s">
        <v>1203</v>
      </c>
      <c r="Q1795">
        <v>1</v>
      </c>
      <c r="X1795">
        <v>0.06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1</v>
      </c>
      <c r="AE1795">
        <v>2</v>
      </c>
      <c r="AF1795" t="s">
        <v>3</v>
      </c>
      <c r="AG1795">
        <v>0.06</v>
      </c>
      <c r="AH1795">
        <v>2</v>
      </c>
      <c r="AI1795">
        <v>449000482</v>
      </c>
      <c r="AJ1795">
        <v>1724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</row>
    <row r="1796" spans="1:44" x14ac:dyDescent="0.2">
      <c r="A1796">
        <f>ROW(Source!A949)</f>
        <v>949</v>
      </c>
      <c r="B1796">
        <v>449000492</v>
      </c>
      <c r="C1796">
        <v>449000480</v>
      </c>
      <c r="D1796">
        <v>277944622</v>
      </c>
      <c r="E1796">
        <v>1</v>
      </c>
      <c r="F1796">
        <v>1</v>
      </c>
      <c r="G1796">
        <v>1</v>
      </c>
      <c r="H1796">
        <v>2</v>
      </c>
      <c r="I1796" t="s">
        <v>1220</v>
      </c>
      <c r="J1796" t="s">
        <v>1221</v>
      </c>
      <c r="K1796" t="s">
        <v>1222</v>
      </c>
      <c r="L1796">
        <v>1368</v>
      </c>
      <c r="N1796">
        <v>1011</v>
      </c>
      <c r="O1796" t="s">
        <v>1100</v>
      </c>
      <c r="P1796" t="s">
        <v>1100</v>
      </c>
      <c r="Q1796">
        <v>1</v>
      </c>
      <c r="X1796">
        <v>0.03</v>
      </c>
      <c r="Y1796">
        <v>0</v>
      </c>
      <c r="Z1796">
        <v>1551.19</v>
      </c>
      <c r="AA1796">
        <v>658.89</v>
      </c>
      <c r="AB1796">
        <v>0</v>
      </c>
      <c r="AC1796">
        <v>0</v>
      </c>
      <c r="AD1796">
        <v>1</v>
      </c>
      <c r="AE1796">
        <v>0</v>
      </c>
      <c r="AF1796" t="s">
        <v>3</v>
      </c>
      <c r="AG1796">
        <v>0.03</v>
      </c>
      <c r="AH1796">
        <v>2</v>
      </c>
      <c r="AI1796">
        <v>449000483</v>
      </c>
      <c r="AJ1796">
        <v>1725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</row>
    <row r="1797" spans="1:44" x14ac:dyDescent="0.2">
      <c r="A1797">
        <f>ROW(Source!A949)</f>
        <v>949</v>
      </c>
      <c r="B1797">
        <v>449000493</v>
      </c>
      <c r="C1797">
        <v>449000480</v>
      </c>
      <c r="D1797">
        <v>277945805</v>
      </c>
      <c r="E1797">
        <v>1</v>
      </c>
      <c r="F1797">
        <v>1</v>
      </c>
      <c r="G1797">
        <v>1</v>
      </c>
      <c r="H1797">
        <v>2</v>
      </c>
      <c r="I1797" t="s">
        <v>1206</v>
      </c>
      <c r="J1797" t="s">
        <v>1207</v>
      </c>
      <c r="K1797" t="s">
        <v>1208</v>
      </c>
      <c r="L1797">
        <v>1368</v>
      </c>
      <c r="N1797">
        <v>1011</v>
      </c>
      <c r="O1797" t="s">
        <v>1100</v>
      </c>
      <c r="P1797" t="s">
        <v>1100</v>
      </c>
      <c r="Q1797">
        <v>1</v>
      </c>
      <c r="X1797">
        <v>0.03</v>
      </c>
      <c r="Y1797">
        <v>0</v>
      </c>
      <c r="Z1797">
        <v>477.92</v>
      </c>
      <c r="AA1797">
        <v>490.51</v>
      </c>
      <c r="AB1797">
        <v>0</v>
      </c>
      <c r="AC1797">
        <v>0</v>
      </c>
      <c r="AD1797">
        <v>1</v>
      </c>
      <c r="AE1797">
        <v>0</v>
      </c>
      <c r="AF1797" t="s">
        <v>3</v>
      </c>
      <c r="AG1797">
        <v>0.03</v>
      </c>
      <c r="AH1797">
        <v>2</v>
      </c>
      <c r="AI1797">
        <v>449000484</v>
      </c>
      <c r="AJ1797">
        <v>1726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</row>
    <row r="1798" spans="1:44" x14ac:dyDescent="0.2">
      <c r="A1798">
        <f>ROW(Source!A949)</f>
        <v>949</v>
      </c>
      <c r="B1798">
        <v>449000494</v>
      </c>
      <c r="C1798">
        <v>449000480</v>
      </c>
      <c r="D1798">
        <v>277865757</v>
      </c>
      <c r="E1798">
        <v>1</v>
      </c>
      <c r="F1798">
        <v>1</v>
      </c>
      <c r="G1798">
        <v>1</v>
      </c>
      <c r="H1798">
        <v>3</v>
      </c>
      <c r="I1798" t="s">
        <v>1831</v>
      </c>
      <c r="J1798" t="s">
        <v>1832</v>
      </c>
      <c r="K1798" t="s">
        <v>1833</v>
      </c>
      <c r="L1798">
        <v>1301</v>
      </c>
      <c r="N1798">
        <v>1003</v>
      </c>
      <c r="O1798" t="s">
        <v>211</v>
      </c>
      <c r="P1798" t="s">
        <v>211</v>
      </c>
      <c r="Q1798">
        <v>1</v>
      </c>
      <c r="X1798">
        <v>26.67</v>
      </c>
      <c r="Y1798">
        <v>5.87</v>
      </c>
      <c r="Z1798">
        <v>0</v>
      </c>
      <c r="AA1798">
        <v>0</v>
      </c>
      <c r="AB1798">
        <v>0</v>
      </c>
      <c r="AC1798">
        <v>0</v>
      </c>
      <c r="AD1798">
        <v>1</v>
      </c>
      <c r="AE1798">
        <v>0</v>
      </c>
      <c r="AF1798" t="s">
        <v>135</v>
      </c>
      <c r="AG1798">
        <v>0</v>
      </c>
      <c r="AH1798">
        <v>2</v>
      </c>
      <c r="AI1798">
        <v>449000485</v>
      </c>
      <c r="AJ1798">
        <v>1727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</row>
    <row r="1799" spans="1:44" x14ac:dyDescent="0.2">
      <c r="A1799">
        <f>ROW(Source!A949)</f>
        <v>949</v>
      </c>
      <c r="B1799">
        <v>449000495</v>
      </c>
      <c r="C1799">
        <v>449000480</v>
      </c>
      <c r="D1799">
        <v>277866033</v>
      </c>
      <c r="E1799">
        <v>1</v>
      </c>
      <c r="F1799">
        <v>1</v>
      </c>
      <c r="G1799">
        <v>1</v>
      </c>
      <c r="H1799">
        <v>3</v>
      </c>
      <c r="I1799" t="s">
        <v>1892</v>
      </c>
      <c r="J1799" t="s">
        <v>1893</v>
      </c>
      <c r="K1799" t="s">
        <v>1894</v>
      </c>
      <c r="L1799">
        <v>1348</v>
      </c>
      <c r="N1799">
        <v>1009</v>
      </c>
      <c r="O1799" t="s">
        <v>83</v>
      </c>
      <c r="P1799" t="s">
        <v>83</v>
      </c>
      <c r="Q1799">
        <v>1000</v>
      </c>
      <c r="X1799">
        <v>1.0499999999999999E-3</v>
      </c>
      <c r="Y1799">
        <v>43821.53</v>
      </c>
      <c r="Z1799">
        <v>0</v>
      </c>
      <c r="AA1799">
        <v>0</v>
      </c>
      <c r="AB1799">
        <v>0</v>
      </c>
      <c r="AC1799">
        <v>0</v>
      </c>
      <c r="AD1799">
        <v>1</v>
      </c>
      <c r="AE1799">
        <v>0</v>
      </c>
      <c r="AF1799" t="s">
        <v>135</v>
      </c>
      <c r="AG1799">
        <v>0</v>
      </c>
      <c r="AH1799">
        <v>2</v>
      </c>
      <c r="AI1799">
        <v>449000486</v>
      </c>
      <c r="AJ1799">
        <v>1728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</row>
    <row r="1800" spans="1:44" x14ac:dyDescent="0.2">
      <c r="A1800">
        <f>ROW(Source!A949)</f>
        <v>949</v>
      </c>
      <c r="B1800">
        <v>449000496</v>
      </c>
      <c r="C1800">
        <v>449000480</v>
      </c>
      <c r="D1800">
        <v>277896271</v>
      </c>
      <c r="E1800">
        <v>1</v>
      </c>
      <c r="F1800">
        <v>1</v>
      </c>
      <c r="G1800">
        <v>1</v>
      </c>
      <c r="H1800">
        <v>3</v>
      </c>
      <c r="I1800" t="s">
        <v>1755</v>
      </c>
      <c r="J1800" t="s">
        <v>1756</v>
      </c>
      <c r="K1800" t="s">
        <v>1757</v>
      </c>
      <c r="L1800">
        <v>1346</v>
      </c>
      <c r="N1800">
        <v>1009</v>
      </c>
      <c r="O1800" t="s">
        <v>441</v>
      </c>
      <c r="P1800" t="s">
        <v>441</v>
      </c>
      <c r="Q1800">
        <v>1</v>
      </c>
      <c r="X1800">
        <v>0.02</v>
      </c>
      <c r="Y1800">
        <v>79.88</v>
      </c>
      <c r="Z1800">
        <v>0</v>
      </c>
      <c r="AA1800">
        <v>0</v>
      </c>
      <c r="AB1800">
        <v>0</v>
      </c>
      <c r="AC1800">
        <v>0</v>
      </c>
      <c r="AD1800">
        <v>1</v>
      </c>
      <c r="AE1800">
        <v>0</v>
      </c>
      <c r="AF1800" t="s">
        <v>135</v>
      </c>
      <c r="AG1800">
        <v>0</v>
      </c>
      <c r="AH1800">
        <v>2</v>
      </c>
      <c r="AI1800">
        <v>449000487</v>
      </c>
      <c r="AJ1800">
        <v>1729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</row>
    <row r="1801" spans="1:44" x14ac:dyDescent="0.2">
      <c r="A1801">
        <f>ROW(Source!A949)</f>
        <v>949</v>
      </c>
      <c r="B1801">
        <v>449000497</v>
      </c>
      <c r="C1801">
        <v>449000480</v>
      </c>
      <c r="D1801">
        <v>277908141</v>
      </c>
      <c r="E1801">
        <v>1</v>
      </c>
      <c r="F1801">
        <v>1</v>
      </c>
      <c r="G1801">
        <v>1</v>
      </c>
      <c r="H1801">
        <v>3</v>
      </c>
      <c r="I1801" t="s">
        <v>1901</v>
      </c>
      <c r="J1801" t="s">
        <v>1902</v>
      </c>
      <c r="K1801" t="s">
        <v>1903</v>
      </c>
      <c r="L1801">
        <v>1425</v>
      </c>
      <c r="N1801">
        <v>1013</v>
      </c>
      <c r="O1801" t="s">
        <v>62</v>
      </c>
      <c r="P1801" t="s">
        <v>62</v>
      </c>
      <c r="Q1801">
        <v>1</v>
      </c>
      <c r="X1801">
        <v>0.05</v>
      </c>
      <c r="Y1801">
        <v>1289.92</v>
      </c>
      <c r="Z1801">
        <v>0</v>
      </c>
      <c r="AA1801">
        <v>0</v>
      </c>
      <c r="AB1801">
        <v>0</v>
      </c>
      <c r="AC1801">
        <v>0</v>
      </c>
      <c r="AD1801">
        <v>1</v>
      </c>
      <c r="AE1801">
        <v>0</v>
      </c>
      <c r="AF1801" t="s">
        <v>135</v>
      </c>
      <c r="AG1801">
        <v>0</v>
      </c>
      <c r="AH1801">
        <v>2</v>
      </c>
      <c r="AI1801">
        <v>449000488</v>
      </c>
      <c r="AJ1801">
        <v>1730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</row>
    <row r="1802" spans="1:44" x14ac:dyDescent="0.2">
      <c r="A1802">
        <f>ROW(Source!A949)</f>
        <v>949</v>
      </c>
      <c r="B1802">
        <v>449000498</v>
      </c>
      <c r="C1802">
        <v>449000480</v>
      </c>
      <c r="D1802">
        <v>277908223</v>
      </c>
      <c r="E1802">
        <v>1</v>
      </c>
      <c r="F1802">
        <v>1</v>
      </c>
      <c r="G1802">
        <v>1</v>
      </c>
      <c r="H1802">
        <v>3</v>
      </c>
      <c r="I1802" t="s">
        <v>1904</v>
      </c>
      <c r="J1802" t="s">
        <v>1905</v>
      </c>
      <c r="K1802" t="s">
        <v>1906</v>
      </c>
      <c r="L1802">
        <v>1407</v>
      </c>
      <c r="N1802">
        <v>1013</v>
      </c>
      <c r="O1802" t="s">
        <v>1250</v>
      </c>
      <c r="P1802" t="s">
        <v>1250</v>
      </c>
      <c r="Q1802">
        <v>1</v>
      </c>
      <c r="X1802">
        <v>1.2200000000000001E-2</v>
      </c>
      <c r="Y1802">
        <v>2316.7800000000002</v>
      </c>
      <c r="Z1802">
        <v>0</v>
      </c>
      <c r="AA1802">
        <v>0</v>
      </c>
      <c r="AB1802">
        <v>0</v>
      </c>
      <c r="AC1802">
        <v>0</v>
      </c>
      <c r="AD1802">
        <v>1</v>
      </c>
      <c r="AE1802">
        <v>0</v>
      </c>
      <c r="AF1802" t="s">
        <v>135</v>
      </c>
      <c r="AG1802">
        <v>0</v>
      </c>
      <c r="AH1802">
        <v>2</v>
      </c>
      <c r="AI1802">
        <v>449000489</v>
      </c>
      <c r="AJ1802">
        <v>1731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</row>
    <row r="1803" spans="1:44" x14ac:dyDescent="0.2">
      <c r="A1803">
        <f>ROW(Source!A949)</f>
        <v>949</v>
      </c>
      <c r="B1803">
        <v>449000499</v>
      </c>
      <c r="C1803">
        <v>449000480</v>
      </c>
      <c r="D1803">
        <v>277566433</v>
      </c>
      <c r="E1803">
        <v>109</v>
      </c>
      <c r="F1803">
        <v>1</v>
      </c>
      <c r="G1803">
        <v>1</v>
      </c>
      <c r="H1803">
        <v>3</v>
      </c>
      <c r="I1803" t="s">
        <v>633</v>
      </c>
      <c r="J1803" t="s">
        <v>3</v>
      </c>
      <c r="K1803" t="s">
        <v>634</v>
      </c>
      <c r="L1803">
        <v>3277935</v>
      </c>
      <c r="N1803">
        <v>1013</v>
      </c>
      <c r="O1803" t="s">
        <v>635</v>
      </c>
      <c r="P1803" t="s">
        <v>635</v>
      </c>
      <c r="Q1803">
        <v>1</v>
      </c>
      <c r="X1803">
        <v>2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 t="s">
        <v>135</v>
      </c>
      <c r="AG1803">
        <v>0</v>
      </c>
      <c r="AH1803">
        <v>3</v>
      </c>
      <c r="AI1803">
        <v>-1</v>
      </c>
      <c r="AJ1803" t="s">
        <v>3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</row>
    <row r="1804" spans="1:44" x14ac:dyDescent="0.2">
      <c r="A1804">
        <f>ROW(Source!A950)</f>
        <v>950</v>
      </c>
      <c r="B1804">
        <v>449000508</v>
      </c>
      <c r="C1804">
        <v>449000500</v>
      </c>
      <c r="D1804">
        <v>277560299</v>
      </c>
      <c r="E1804">
        <v>109</v>
      </c>
      <c r="F1804">
        <v>1</v>
      </c>
      <c r="G1804">
        <v>1</v>
      </c>
      <c r="H1804">
        <v>1</v>
      </c>
      <c r="I1804" t="s">
        <v>1843</v>
      </c>
      <c r="J1804" t="s">
        <v>3</v>
      </c>
      <c r="K1804" t="s">
        <v>1844</v>
      </c>
      <c r="L1804">
        <v>1191</v>
      </c>
      <c r="N1804">
        <v>1013</v>
      </c>
      <c r="O1804" t="s">
        <v>1203</v>
      </c>
      <c r="P1804" t="s">
        <v>1203</v>
      </c>
      <c r="Q1804">
        <v>1</v>
      </c>
      <c r="X1804">
        <v>1.03</v>
      </c>
      <c r="Y1804">
        <v>0</v>
      </c>
      <c r="Z1804">
        <v>0</v>
      </c>
      <c r="AA1804">
        <v>0</v>
      </c>
      <c r="AB1804">
        <v>479.53</v>
      </c>
      <c r="AC1804">
        <v>0</v>
      </c>
      <c r="AD1804">
        <v>1</v>
      </c>
      <c r="AE1804">
        <v>1</v>
      </c>
      <c r="AF1804" t="s">
        <v>321</v>
      </c>
      <c r="AG1804">
        <v>0.309</v>
      </c>
      <c r="AH1804">
        <v>2</v>
      </c>
      <c r="AI1804">
        <v>449000501</v>
      </c>
      <c r="AJ1804">
        <v>1732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</row>
    <row r="1805" spans="1:44" x14ac:dyDescent="0.2">
      <c r="A1805">
        <f>ROW(Source!A950)</f>
        <v>950</v>
      </c>
      <c r="B1805">
        <v>449000509</v>
      </c>
      <c r="C1805">
        <v>449000500</v>
      </c>
      <c r="D1805">
        <v>277560491</v>
      </c>
      <c r="E1805">
        <v>109</v>
      </c>
      <c r="F1805">
        <v>1</v>
      </c>
      <c r="G1805">
        <v>1</v>
      </c>
      <c r="H1805">
        <v>1</v>
      </c>
      <c r="I1805" t="s">
        <v>1204</v>
      </c>
      <c r="J1805" t="s">
        <v>3</v>
      </c>
      <c r="K1805" t="s">
        <v>1205</v>
      </c>
      <c r="L1805">
        <v>1191</v>
      </c>
      <c r="N1805">
        <v>1013</v>
      </c>
      <c r="O1805" t="s">
        <v>1203</v>
      </c>
      <c r="P1805" t="s">
        <v>1203</v>
      </c>
      <c r="Q1805">
        <v>1</v>
      </c>
      <c r="X1805">
        <v>0.02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1</v>
      </c>
      <c r="AE1805">
        <v>2</v>
      </c>
      <c r="AF1805" t="s">
        <v>321</v>
      </c>
      <c r="AG1805">
        <v>6.0000000000000001E-3</v>
      </c>
      <c r="AH1805">
        <v>2</v>
      </c>
      <c r="AI1805">
        <v>449000502</v>
      </c>
      <c r="AJ1805">
        <v>1733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</row>
    <row r="1806" spans="1:44" x14ac:dyDescent="0.2">
      <c r="A1806">
        <f>ROW(Source!A950)</f>
        <v>950</v>
      </c>
      <c r="B1806">
        <v>449000510</v>
      </c>
      <c r="C1806">
        <v>449000500</v>
      </c>
      <c r="D1806">
        <v>277944622</v>
      </c>
      <c r="E1806">
        <v>1</v>
      </c>
      <c r="F1806">
        <v>1</v>
      </c>
      <c r="G1806">
        <v>1</v>
      </c>
      <c r="H1806">
        <v>2</v>
      </c>
      <c r="I1806" t="s">
        <v>1220</v>
      </c>
      <c r="J1806" t="s">
        <v>1221</v>
      </c>
      <c r="K1806" t="s">
        <v>1222</v>
      </c>
      <c r="L1806">
        <v>1368</v>
      </c>
      <c r="N1806">
        <v>1011</v>
      </c>
      <c r="O1806" t="s">
        <v>1100</v>
      </c>
      <c r="P1806" t="s">
        <v>1100</v>
      </c>
      <c r="Q1806">
        <v>1</v>
      </c>
      <c r="X1806">
        <v>0.01</v>
      </c>
      <c r="Y1806">
        <v>0</v>
      </c>
      <c r="Z1806">
        <v>1551.19</v>
      </c>
      <c r="AA1806">
        <v>658.89</v>
      </c>
      <c r="AB1806">
        <v>0</v>
      </c>
      <c r="AC1806">
        <v>0</v>
      </c>
      <c r="AD1806">
        <v>1</v>
      </c>
      <c r="AE1806">
        <v>0</v>
      </c>
      <c r="AF1806" t="s">
        <v>321</v>
      </c>
      <c r="AG1806">
        <v>3.0000000000000001E-3</v>
      </c>
      <c r="AH1806">
        <v>2</v>
      </c>
      <c r="AI1806">
        <v>449000503</v>
      </c>
      <c r="AJ1806">
        <v>1734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</row>
    <row r="1807" spans="1:44" x14ac:dyDescent="0.2">
      <c r="A1807">
        <f>ROW(Source!A950)</f>
        <v>950</v>
      </c>
      <c r="B1807">
        <v>449000511</v>
      </c>
      <c r="C1807">
        <v>449000500</v>
      </c>
      <c r="D1807">
        <v>277945805</v>
      </c>
      <c r="E1807">
        <v>1</v>
      </c>
      <c r="F1807">
        <v>1</v>
      </c>
      <c r="G1807">
        <v>1</v>
      </c>
      <c r="H1807">
        <v>2</v>
      </c>
      <c r="I1807" t="s">
        <v>1206</v>
      </c>
      <c r="J1807" t="s">
        <v>1207</v>
      </c>
      <c r="K1807" t="s">
        <v>1208</v>
      </c>
      <c r="L1807">
        <v>1368</v>
      </c>
      <c r="N1807">
        <v>1011</v>
      </c>
      <c r="O1807" t="s">
        <v>1100</v>
      </c>
      <c r="P1807" t="s">
        <v>1100</v>
      </c>
      <c r="Q1807">
        <v>1</v>
      </c>
      <c r="X1807">
        <v>0.01</v>
      </c>
      <c r="Y1807">
        <v>0</v>
      </c>
      <c r="Z1807">
        <v>477.92</v>
      </c>
      <c r="AA1807">
        <v>490.51</v>
      </c>
      <c r="AB1807">
        <v>0</v>
      </c>
      <c r="AC1807">
        <v>0</v>
      </c>
      <c r="AD1807">
        <v>1</v>
      </c>
      <c r="AE1807">
        <v>0</v>
      </c>
      <c r="AF1807" t="s">
        <v>321</v>
      </c>
      <c r="AG1807">
        <v>3.0000000000000001E-3</v>
      </c>
      <c r="AH1807">
        <v>2</v>
      </c>
      <c r="AI1807">
        <v>449000504</v>
      </c>
      <c r="AJ1807">
        <v>1735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</row>
    <row r="1808" spans="1:44" x14ac:dyDescent="0.2">
      <c r="A1808">
        <f>ROW(Source!A950)</f>
        <v>950</v>
      </c>
      <c r="B1808">
        <v>449000512</v>
      </c>
      <c r="C1808">
        <v>449000500</v>
      </c>
      <c r="D1808">
        <v>277865757</v>
      </c>
      <c r="E1808">
        <v>1</v>
      </c>
      <c r="F1808">
        <v>1</v>
      </c>
      <c r="G1808">
        <v>1</v>
      </c>
      <c r="H1808">
        <v>3</v>
      </c>
      <c r="I1808" t="s">
        <v>1831</v>
      </c>
      <c r="J1808" t="s">
        <v>1832</v>
      </c>
      <c r="K1808" t="s">
        <v>1833</v>
      </c>
      <c r="L1808">
        <v>1301</v>
      </c>
      <c r="N1808">
        <v>1003</v>
      </c>
      <c r="O1808" t="s">
        <v>211</v>
      </c>
      <c r="P1808" t="s">
        <v>211</v>
      </c>
      <c r="Q1808">
        <v>1</v>
      </c>
      <c r="X1808">
        <v>13.33</v>
      </c>
      <c r="Y1808">
        <v>5.87</v>
      </c>
      <c r="Z1808">
        <v>0</v>
      </c>
      <c r="AA1808">
        <v>0</v>
      </c>
      <c r="AB1808">
        <v>0</v>
      </c>
      <c r="AC1808">
        <v>0</v>
      </c>
      <c r="AD1808">
        <v>1</v>
      </c>
      <c r="AE1808">
        <v>0</v>
      </c>
      <c r="AF1808" t="s">
        <v>98</v>
      </c>
      <c r="AG1808">
        <v>0</v>
      </c>
      <c r="AH1808">
        <v>2</v>
      </c>
      <c r="AI1808">
        <v>449000505</v>
      </c>
      <c r="AJ1808">
        <v>1736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</row>
    <row r="1809" spans="1:44" x14ac:dyDescent="0.2">
      <c r="A1809">
        <f>ROW(Source!A950)</f>
        <v>950</v>
      </c>
      <c r="B1809">
        <v>449000513</v>
      </c>
      <c r="C1809">
        <v>449000500</v>
      </c>
      <c r="D1809">
        <v>277865783</v>
      </c>
      <c r="E1809">
        <v>1</v>
      </c>
      <c r="F1809">
        <v>1</v>
      </c>
      <c r="G1809">
        <v>1</v>
      </c>
      <c r="H1809">
        <v>3</v>
      </c>
      <c r="I1809" t="s">
        <v>1799</v>
      </c>
      <c r="J1809" t="s">
        <v>1800</v>
      </c>
      <c r="K1809" t="s">
        <v>1801</v>
      </c>
      <c r="L1809">
        <v>1302</v>
      </c>
      <c r="N1809">
        <v>1003</v>
      </c>
      <c r="O1809" t="s">
        <v>588</v>
      </c>
      <c r="P1809" t="s">
        <v>588</v>
      </c>
      <c r="Q1809">
        <v>10</v>
      </c>
      <c r="X1809">
        <v>0.5</v>
      </c>
      <c r="Y1809">
        <v>37.71</v>
      </c>
      <c r="Z1809">
        <v>0</v>
      </c>
      <c r="AA1809">
        <v>0</v>
      </c>
      <c r="AB1809">
        <v>0</v>
      </c>
      <c r="AC1809">
        <v>0</v>
      </c>
      <c r="AD1809">
        <v>1</v>
      </c>
      <c r="AE1809">
        <v>0</v>
      </c>
      <c r="AF1809" t="s">
        <v>98</v>
      </c>
      <c r="AG1809">
        <v>0</v>
      </c>
      <c r="AH1809">
        <v>2</v>
      </c>
      <c r="AI1809">
        <v>449000506</v>
      </c>
      <c r="AJ1809">
        <v>1737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</row>
    <row r="1810" spans="1:44" x14ac:dyDescent="0.2">
      <c r="A1810">
        <f>ROW(Source!A950)</f>
        <v>950</v>
      </c>
      <c r="B1810">
        <v>449000514</v>
      </c>
      <c r="C1810">
        <v>449000500</v>
      </c>
      <c r="D1810">
        <v>277896271</v>
      </c>
      <c r="E1810">
        <v>1</v>
      </c>
      <c r="F1810">
        <v>1</v>
      </c>
      <c r="G1810">
        <v>1</v>
      </c>
      <c r="H1810">
        <v>3</v>
      </c>
      <c r="I1810" t="s">
        <v>1755</v>
      </c>
      <c r="J1810" t="s">
        <v>1756</v>
      </c>
      <c r="K1810" t="s">
        <v>1757</v>
      </c>
      <c r="L1810">
        <v>1346</v>
      </c>
      <c r="N1810">
        <v>1009</v>
      </c>
      <c r="O1810" t="s">
        <v>441</v>
      </c>
      <c r="P1810" t="s">
        <v>441</v>
      </c>
      <c r="Q1810">
        <v>1</v>
      </c>
      <c r="X1810">
        <v>0.05</v>
      </c>
      <c r="Y1810">
        <v>79.88</v>
      </c>
      <c r="Z1810">
        <v>0</v>
      </c>
      <c r="AA1810">
        <v>0</v>
      </c>
      <c r="AB1810">
        <v>0</v>
      </c>
      <c r="AC1810">
        <v>0</v>
      </c>
      <c r="AD1810">
        <v>1</v>
      </c>
      <c r="AE1810">
        <v>0</v>
      </c>
      <c r="AF1810" t="s">
        <v>98</v>
      </c>
      <c r="AG1810">
        <v>0</v>
      </c>
      <c r="AH1810">
        <v>2</v>
      </c>
      <c r="AI1810">
        <v>449000507</v>
      </c>
      <c r="AJ1810">
        <v>1738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</row>
    <row r="1811" spans="1:44" x14ac:dyDescent="0.2">
      <c r="A1811">
        <f>ROW(Source!A950)</f>
        <v>950</v>
      </c>
      <c r="B1811">
        <v>449000515</v>
      </c>
      <c r="C1811">
        <v>449000500</v>
      </c>
      <c r="D1811">
        <v>277566433</v>
      </c>
      <c r="E1811">
        <v>109</v>
      </c>
      <c r="F1811">
        <v>1</v>
      </c>
      <c r="G1811">
        <v>1</v>
      </c>
      <c r="H1811">
        <v>3</v>
      </c>
      <c r="I1811" t="s">
        <v>633</v>
      </c>
      <c r="J1811" t="s">
        <v>3</v>
      </c>
      <c r="K1811" t="s">
        <v>634</v>
      </c>
      <c r="L1811">
        <v>3277935</v>
      </c>
      <c r="N1811">
        <v>1013</v>
      </c>
      <c r="O1811" t="s">
        <v>635</v>
      </c>
      <c r="P1811" t="s">
        <v>635</v>
      </c>
      <c r="Q1811">
        <v>1</v>
      </c>
      <c r="X1811">
        <v>2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 t="s">
        <v>98</v>
      </c>
      <c r="AG1811">
        <v>0</v>
      </c>
      <c r="AH1811">
        <v>3</v>
      </c>
      <c r="AI1811">
        <v>-1</v>
      </c>
      <c r="AJ1811" t="s">
        <v>3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</row>
    <row r="1812" spans="1:44" x14ac:dyDescent="0.2">
      <c r="A1812">
        <f>ROW(Source!A951)</f>
        <v>951</v>
      </c>
      <c r="B1812">
        <v>449000524</v>
      </c>
      <c r="C1812">
        <v>449000516</v>
      </c>
      <c r="D1812">
        <v>277560299</v>
      </c>
      <c r="E1812">
        <v>109</v>
      </c>
      <c r="F1812">
        <v>1</v>
      </c>
      <c r="G1812">
        <v>1</v>
      </c>
      <c r="H1812">
        <v>1</v>
      </c>
      <c r="I1812" t="s">
        <v>1843</v>
      </c>
      <c r="J1812" t="s">
        <v>3</v>
      </c>
      <c r="K1812" t="s">
        <v>1844</v>
      </c>
      <c r="L1812">
        <v>1191</v>
      </c>
      <c r="N1812">
        <v>1013</v>
      </c>
      <c r="O1812" t="s">
        <v>1203</v>
      </c>
      <c r="P1812" t="s">
        <v>1203</v>
      </c>
      <c r="Q1812">
        <v>1</v>
      </c>
      <c r="X1812">
        <v>2.06</v>
      </c>
      <c r="Y1812">
        <v>0</v>
      </c>
      <c r="Z1812">
        <v>0</v>
      </c>
      <c r="AA1812">
        <v>0</v>
      </c>
      <c r="AB1812">
        <v>479.53</v>
      </c>
      <c r="AC1812">
        <v>0</v>
      </c>
      <c r="AD1812">
        <v>1</v>
      </c>
      <c r="AE1812">
        <v>1</v>
      </c>
      <c r="AF1812" t="s">
        <v>321</v>
      </c>
      <c r="AG1812">
        <v>0.61799999999999999</v>
      </c>
      <c r="AH1812">
        <v>2</v>
      </c>
      <c r="AI1812">
        <v>449000517</v>
      </c>
      <c r="AJ1812">
        <v>1739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</row>
    <row r="1813" spans="1:44" x14ac:dyDescent="0.2">
      <c r="A1813">
        <f>ROW(Source!A951)</f>
        <v>951</v>
      </c>
      <c r="B1813">
        <v>449000525</v>
      </c>
      <c r="C1813">
        <v>449000516</v>
      </c>
      <c r="D1813">
        <v>277560491</v>
      </c>
      <c r="E1813">
        <v>109</v>
      </c>
      <c r="F1813">
        <v>1</v>
      </c>
      <c r="G1813">
        <v>1</v>
      </c>
      <c r="H1813">
        <v>1</v>
      </c>
      <c r="I1813" t="s">
        <v>1204</v>
      </c>
      <c r="J1813" t="s">
        <v>3</v>
      </c>
      <c r="K1813" t="s">
        <v>1205</v>
      </c>
      <c r="L1813">
        <v>1191</v>
      </c>
      <c r="N1813">
        <v>1013</v>
      </c>
      <c r="O1813" t="s">
        <v>1203</v>
      </c>
      <c r="P1813" t="s">
        <v>1203</v>
      </c>
      <c r="Q1813">
        <v>1</v>
      </c>
      <c r="X1813">
        <v>0.04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1</v>
      </c>
      <c r="AE1813">
        <v>2</v>
      </c>
      <c r="AF1813" t="s">
        <v>321</v>
      </c>
      <c r="AG1813">
        <v>1.2E-2</v>
      </c>
      <c r="AH1813">
        <v>2</v>
      </c>
      <c r="AI1813">
        <v>449000518</v>
      </c>
      <c r="AJ1813">
        <v>1740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</row>
    <row r="1814" spans="1:44" x14ac:dyDescent="0.2">
      <c r="A1814">
        <f>ROW(Source!A951)</f>
        <v>951</v>
      </c>
      <c r="B1814">
        <v>449000526</v>
      </c>
      <c r="C1814">
        <v>449000516</v>
      </c>
      <c r="D1814">
        <v>277944622</v>
      </c>
      <c r="E1814">
        <v>1</v>
      </c>
      <c r="F1814">
        <v>1</v>
      </c>
      <c r="G1814">
        <v>1</v>
      </c>
      <c r="H1814">
        <v>2</v>
      </c>
      <c r="I1814" t="s">
        <v>1220</v>
      </c>
      <c r="J1814" t="s">
        <v>1221</v>
      </c>
      <c r="K1814" t="s">
        <v>1222</v>
      </c>
      <c r="L1814">
        <v>1368</v>
      </c>
      <c r="N1814">
        <v>1011</v>
      </c>
      <c r="O1814" t="s">
        <v>1100</v>
      </c>
      <c r="P1814" t="s">
        <v>1100</v>
      </c>
      <c r="Q1814">
        <v>1</v>
      </c>
      <c r="X1814">
        <v>0.02</v>
      </c>
      <c r="Y1814">
        <v>0</v>
      </c>
      <c r="Z1814">
        <v>1551.19</v>
      </c>
      <c r="AA1814">
        <v>658.89</v>
      </c>
      <c r="AB1814">
        <v>0</v>
      </c>
      <c r="AC1814">
        <v>0</v>
      </c>
      <c r="AD1814">
        <v>1</v>
      </c>
      <c r="AE1814">
        <v>0</v>
      </c>
      <c r="AF1814" t="s">
        <v>321</v>
      </c>
      <c r="AG1814">
        <v>6.0000000000000001E-3</v>
      </c>
      <c r="AH1814">
        <v>2</v>
      </c>
      <c r="AI1814">
        <v>449000519</v>
      </c>
      <c r="AJ1814">
        <v>1741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</row>
    <row r="1815" spans="1:44" x14ac:dyDescent="0.2">
      <c r="A1815">
        <f>ROW(Source!A951)</f>
        <v>951</v>
      </c>
      <c r="B1815">
        <v>449000527</v>
      </c>
      <c r="C1815">
        <v>449000516</v>
      </c>
      <c r="D1815">
        <v>277945805</v>
      </c>
      <c r="E1815">
        <v>1</v>
      </c>
      <c r="F1815">
        <v>1</v>
      </c>
      <c r="G1815">
        <v>1</v>
      </c>
      <c r="H1815">
        <v>2</v>
      </c>
      <c r="I1815" t="s">
        <v>1206</v>
      </c>
      <c r="J1815" t="s">
        <v>1207</v>
      </c>
      <c r="K1815" t="s">
        <v>1208</v>
      </c>
      <c r="L1815">
        <v>1368</v>
      </c>
      <c r="N1815">
        <v>1011</v>
      </c>
      <c r="O1815" t="s">
        <v>1100</v>
      </c>
      <c r="P1815" t="s">
        <v>1100</v>
      </c>
      <c r="Q1815">
        <v>1</v>
      </c>
      <c r="X1815">
        <v>0.02</v>
      </c>
      <c r="Y1815">
        <v>0</v>
      </c>
      <c r="Z1815">
        <v>477.92</v>
      </c>
      <c r="AA1815">
        <v>490.51</v>
      </c>
      <c r="AB1815">
        <v>0</v>
      </c>
      <c r="AC1815">
        <v>0</v>
      </c>
      <c r="AD1815">
        <v>1</v>
      </c>
      <c r="AE1815">
        <v>0</v>
      </c>
      <c r="AF1815" t="s">
        <v>321</v>
      </c>
      <c r="AG1815">
        <v>6.0000000000000001E-3</v>
      </c>
      <c r="AH1815">
        <v>2</v>
      </c>
      <c r="AI1815">
        <v>449000520</v>
      </c>
      <c r="AJ1815">
        <v>1742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</row>
    <row r="1816" spans="1:44" x14ac:dyDescent="0.2">
      <c r="A1816">
        <f>ROW(Source!A951)</f>
        <v>951</v>
      </c>
      <c r="B1816">
        <v>449000528</v>
      </c>
      <c r="C1816">
        <v>449000516</v>
      </c>
      <c r="D1816">
        <v>277865757</v>
      </c>
      <c r="E1816">
        <v>1</v>
      </c>
      <c r="F1816">
        <v>1</v>
      </c>
      <c r="G1816">
        <v>1</v>
      </c>
      <c r="H1816">
        <v>3</v>
      </c>
      <c r="I1816" t="s">
        <v>1831</v>
      </c>
      <c r="J1816" t="s">
        <v>1832</v>
      </c>
      <c r="K1816" t="s">
        <v>1833</v>
      </c>
      <c r="L1816">
        <v>1301</v>
      </c>
      <c r="N1816">
        <v>1003</v>
      </c>
      <c r="O1816" t="s">
        <v>211</v>
      </c>
      <c r="P1816" t="s">
        <v>211</v>
      </c>
      <c r="Q1816">
        <v>1</v>
      </c>
      <c r="X1816">
        <v>13.33</v>
      </c>
      <c r="Y1816">
        <v>5.87</v>
      </c>
      <c r="Z1816">
        <v>0</v>
      </c>
      <c r="AA1816">
        <v>0</v>
      </c>
      <c r="AB1816">
        <v>0</v>
      </c>
      <c r="AC1816">
        <v>0</v>
      </c>
      <c r="AD1816">
        <v>1</v>
      </c>
      <c r="AE1816">
        <v>0</v>
      </c>
      <c r="AF1816" t="s">
        <v>98</v>
      </c>
      <c r="AG1816">
        <v>0</v>
      </c>
      <c r="AH1816">
        <v>2</v>
      </c>
      <c r="AI1816">
        <v>449000521</v>
      </c>
      <c r="AJ1816">
        <v>1743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</row>
    <row r="1817" spans="1:44" x14ac:dyDescent="0.2">
      <c r="A1817">
        <f>ROW(Source!A951)</f>
        <v>951</v>
      </c>
      <c r="B1817">
        <v>449000529</v>
      </c>
      <c r="C1817">
        <v>449000516</v>
      </c>
      <c r="D1817">
        <v>277865783</v>
      </c>
      <c r="E1817">
        <v>1</v>
      </c>
      <c r="F1817">
        <v>1</v>
      </c>
      <c r="G1817">
        <v>1</v>
      </c>
      <c r="H1817">
        <v>3</v>
      </c>
      <c r="I1817" t="s">
        <v>1799</v>
      </c>
      <c r="J1817" t="s">
        <v>1800</v>
      </c>
      <c r="K1817" t="s">
        <v>1801</v>
      </c>
      <c r="L1817">
        <v>1302</v>
      </c>
      <c r="N1817">
        <v>1003</v>
      </c>
      <c r="O1817" t="s">
        <v>588</v>
      </c>
      <c r="P1817" t="s">
        <v>588</v>
      </c>
      <c r="Q1817">
        <v>10</v>
      </c>
      <c r="X1817">
        <v>0.55000000000000004</v>
      </c>
      <c r="Y1817">
        <v>37.71</v>
      </c>
      <c r="Z1817">
        <v>0</v>
      </c>
      <c r="AA1817">
        <v>0</v>
      </c>
      <c r="AB1817">
        <v>0</v>
      </c>
      <c r="AC1817">
        <v>0</v>
      </c>
      <c r="AD1817">
        <v>1</v>
      </c>
      <c r="AE1817">
        <v>0</v>
      </c>
      <c r="AF1817" t="s">
        <v>98</v>
      </c>
      <c r="AG1817">
        <v>0</v>
      </c>
      <c r="AH1817">
        <v>2</v>
      </c>
      <c r="AI1817">
        <v>449000522</v>
      </c>
      <c r="AJ1817">
        <v>1744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</row>
    <row r="1818" spans="1:44" x14ac:dyDescent="0.2">
      <c r="A1818">
        <f>ROW(Source!A951)</f>
        <v>951</v>
      </c>
      <c r="B1818">
        <v>449000530</v>
      </c>
      <c r="C1818">
        <v>449000516</v>
      </c>
      <c r="D1818">
        <v>277896271</v>
      </c>
      <c r="E1818">
        <v>1</v>
      </c>
      <c r="F1818">
        <v>1</v>
      </c>
      <c r="G1818">
        <v>1</v>
      </c>
      <c r="H1818">
        <v>3</v>
      </c>
      <c r="I1818" t="s">
        <v>1755</v>
      </c>
      <c r="J1818" t="s">
        <v>1756</v>
      </c>
      <c r="K1818" t="s">
        <v>1757</v>
      </c>
      <c r="L1818">
        <v>1346</v>
      </c>
      <c r="N1818">
        <v>1009</v>
      </c>
      <c r="O1818" t="s">
        <v>441</v>
      </c>
      <c r="P1818" t="s">
        <v>441</v>
      </c>
      <c r="Q1818">
        <v>1</v>
      </c>
      <c r="X1818">
        <v>0.05</v>
      </c>
      <c r="Y1818">
        <v>79.88</v>
      </c>
      <c r="Z1818">
        <v>0</v>
      </c>
      <c r="AA1818">
        <v>0</v>
      </c>
      <c r="AB1818">
        <v>0</v>
      </c>
      <c r="AC1818">
        <v>0</v>
      </c>
      <c r="AD1818">
        <v>1</v>
      </c>
      <c r="AE1818">
        <v>0</v>
      </c>
      <c r="AF1818" t="s">
        <v>98</v>
      </c>
      <c r="AG1818">
        <v>0</v>
      </c>
      <c r="AH1818">
        <v>2</v>
      </c>
      <c r="AI1818">
        <v>449000523</v>
      </c>
      <c r="AJ1818">
        <v>1745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</row>
    <row r="1819" spans="1:44" x14ac:dyDescent="0.2">
      <c r="A1819">
        <f>ROW(Source!A951)</f>
        <v>951</v>
      </c>
      <c r="B1819">
        <v>449000531</v>
      </c>
      <c r="C1819">
        <v>449000516</v>
      </c>
      <c r="D1819">
        <v>277566433</v>
      </c>
      <c r="E1819">
        <v>109</v>
      </c>
      <c r="F1819">
        <v>1</v>
      </c>
      <c r="G1819">
        <v>1</v>
      </c>
      <c r="H1819">
        <v>3</v>
      </c>
      <c r="I1819" t="s">
        <v>633</v>
      </c>
      <c r="J1819" t="s">
        <v>3</v>
      </c>
      <c r="K1819" t="s">
        <v>634</v>
      </c>
      <c r="L1819">
        <v>3277935</v>
      </c>
      <c r="N1819">
        <v>1013</v>
      </c>
      <c r="O1819" t="s">
        <v>635</v>
      </c>
      <c r="P1819" t="s">
        <v>635</v>
      </c>
      <c r="Q1819">
        <v>1</v>
      </c>
      <c r="X1819">
        <v>2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 t="s">
        <v>98</v>
      </c>
      <c r="AG1819">
        <v>0</v>
      </c>
      <c r="AH1819">
        <v>3</v>
      </c>
      <c r="AI1819">
        <v>-1</v>
      </c>
      <c r="AJ1819" t="s">
        <v>3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</row>
    <row r="1820" spans="1:44" x14ac:dyDescent="0.2">
      <c r="A1820">
        <f>ROW(Source!A952)</f>
        <v>952</v>
      </c>
      <c r="B1820">
        <v>449000540</v>
      </c>
      <c r="C1820">
        <v>449000532</v>
      </c>
      <c r="D1820">
        <v>277560299</v>
      </c>
      <c r="E1820">
        <v>109</v>
      </c>
      <c r="F1820">
        <v>1</v>
      </c>
      <c r="G1820">
        <v>1</v>
      </c>
      <c r="H1820">
        <v>1</v>
      </c>
      <c r="I1820" t="s">
        <v>1843</v>
      </c>
      <c r="J1820" t="s">
        <v>3</v>
      </c>
      <c r="K1820" t="s">
        <v>1844</v>
      </c>
      <c r="L1820">
        <v>1191</v>
      </c>
      <c r="N1820">
        <v>1013</v>
      </c>
      <c r="O1820" t="s">
        <v>1203</v>
      </c>
      <c r="P1820" t="s">
        <v>1203</v>
      </c>
      <c r="Q1820">
        <v>1</v>
      </c>
      <c r="X1820">
        <v>2.82</v>
      </c>
      <c r="Y1820">
        <v>0</v>
      </c>
      <c r="Z1820">
        <v>0</v>
      </c>
      <c r="AA1820">
        <v>0</v>
      </c>
      <c r="AB1820">
        <v>479.53</v>
      </c>
      <c r="AC1820">
        <v>0</v>
      </c>
      <c r="AD1820">
        <v>1</v>
      </c>
      <c r="AE1820">
        <v>1</v>
      </c>
      <c r="AF1820" t="s">
        <v>321</v>
      </c>
      <c r="AG1820">
        <v>0.84599999999999997</v>
      </c>
      <c r="AH1820">
        <v>2</v>
      </c>
      <c r="AI1820">
        <v>449000533</v>
      </c>
      <c r="AJ1820">
        <v>1746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</row>
    <row r="1821" spans="1:44" x14ac:dyDescent="0.2">
      <c r="A1821">
        <f>ROW(Source!A952)</f>
        <v>952</v>
      </c>
      <c r="B1821">
        <v>449000541</v>
      </c>
      <c r="C1821">
        <v>449000532</v>
      </c>
      <c r="D1821">
        <v>277560491</v>
      </c>
      <c r="E1821">
        <v>109</v>
      </c>
      <c r="F1821">
        <v>1</v>
      </c>
      <c r="G1821">
        <v>1</v>
      </c>
      <c r="H1821">
        <v>1</v>
      </c>
      <c r="I1821" t="s">
        <v>1204</v>
      </c>
      <c r="J1821" t="s">
        <v>3</v>
      </c>
      <c r="K1821" t="s">
        <v>1205</v>
      </c>
      <c r="L1821">
        <v>1191</v>
      </c>
      <c r="N1821">
        <v>1013</v>
      </c>
      <c r="O1821" t="s">
        <v>1203</v>
      </c>
      <c r="P1821" t="s">
        <v>1203</v>
      </c>
      <c r="Q1821">
        <v>1</v>
      </c>
      <c r="X1821">
        <v>0.18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1</v>
      </c>
      <c r="AE1821">
        <v>2</v>
      </c>
      <c r="AF1821" t="s">
        <v>321</v>
      </c>
      <c r="AG1821">
        <v>5.3999999999999999E-2</v>
      </c>
      <c r="AH1821">
        <v>2</v>
      </c>
      <c r="AI1821">
        <v>449000534</v>
      </c>
      <c r="AJ1821">
        <v>1747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</row>
    <row r="1822" spans="1:44" x14ac:dyDescent="0.2">
      <c r="A1822">
        <f>ROW(Source!A952)</f>
        <v>952</v>
      </c>
      <c r="B1822">
        <v>449000542</v>
      </c>
      <c r="C1822">
        <v>449000532</v>
      </c>
      <c r="D1822">
        <v>277944622</v>
      </c>
      <c r="E1822">
        <v>1</v>
      </c>
      <c r="F1822">
        <v>1</v>
      </c>
      <c r="G1822">
        <v>1</v>
      </c>
      <c r="H1822">
        <v>2</v>
      </c>
      <c r="I1822" t="s">
        <v>1220</v>
      </c>
      <c r="J1822" t="s">
        <v>1221</v>
      </c>
      <c r="K1822" t="s">
        <v>1222</v>
      </c>
      <c r="L1822">
        <v>1368</v>
      </c>
      <c r="N1822">
        <v>1011</v>
      </c>
      <c r="O1822" t="s">
        <v>1100</v>
      </c>
      <c r="P1822" t="s">
        <v>1100</v>
      </c>
      <c r="Q1822">
        <v>1</v>
      </c>
      <c r="X1822">
        <v>0.09</v>
      </c>
      <c r="Y1822">
        <v>0</v>
      </c>
      <c r="Z1822">
        <v>1551.19</v>
      </c>
      <c r="AA1822">
        <v>658.89</v>
      </c>
      <c r="AB1822">
        <v>0</v>
      </c>
      <c r="AC1822">
        <v>0</v>
      </c>
      <c r="AD1822">
        <v>1</v>
      </c>
      <c r="AE1822">
        <v>0</v>
      </c>
      <c r="AF1822" t="s">
        <v>321</v>
      </c>
      <c r="AG1822">
        <v>2.7E-2</v>
      </c>
      <c r="AH1822">
        <v>2</v>
      </c>
      <c r="AI1822">
        <v>449000535</v>
      </c>
      <c r="AJ1822">
        <v>1748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</row>
    <row r="1823" spans="1:44" x14ac:dyDescent="0.2">
      <c r="A1823">
        <f>ROW(Source!A952)</f>
        <v>952</v>
      </c>
      <c r="B1823">
        <v>449000543</v>
      </c>
      <c r="C1823">
        <v>449000532</v>
      </c>
      <c r="D1823">
        <v>277945805</v>
      </c>
      <c r="E1823">
        <v>1</v>
      </c>
      <c r="F1823">
        <v>1</v>
      </c>
      <c r="G1823">
        <v>1</v>
      </c>
      <c r="H1823">
        <v>2</v>
      </c>
      <c r="I1823" t="s">
        <v>1206</v>
      </c>
      <c r="J1823" t="s">
        <v>1207</v>
      </c>
      <c r="K1823" t="s">
        <v>1208</v>
      </c>
      <c r="L1823">
        <v>1368</v>
      </c>
      <c r="N1823">
        <v>1011</v>
      </c>
      <c r="O1823" t="s">
        <v>1100</v>
      </c>
      <c r="P1823" t="s">
        <v>1100</v>
      </c>
      <c r="Q1823">
        <v>1</v>
      </c>
      <c r="X1823">
        <v>0.09</v>
      </c>
      <c r="Y1823">
        <v>0</v>
      </c>
      <c r="Z1823">
        <v>477.92</v>
      </c>
      <c r="AA1823">
        <v>490.51</v>
      </c>
      <c r="AB1823">
        <v>0</v>
      </c>
      <c r="AC1823">
        <v>0</v>
      </c>
      <c r="AD1823">
        <v>1</v>
      </c>
      <c r="AE1823">
        <v>0</v>
      </c>
      <c r="AF1823" t="s">
        <v>321</v>
      </c>
      <c r="AG1823">
        <v>2.7E-2</v>
      </c>
      <c r="AH1823">
        <v>2</v>
      </c>
      <c r="AI1823">
        <v>449000536</v>
      </c>
      <c r="AJ1823">
        <v>1749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</row>
    <row r="1824" spans="1:44" x14ac:dyDescent="0.2">
      <c r="A1824">
        <f>ROW(Source!A952)</f>
        <v>952</v>
      </c>
      <c r="B1824">
        <v>449000544</v>
      </c>
      <c r="C1824">
        <v>449000532</v>
      </c>
      <c r="D1824">
        <v>277865757</v>
      </c>
      <c r="E1824">
        <v>1</v>
      </c>
      <c r="F1824">
        <v>1</v>
      </c>
      <c r="G1824">
        <v>1</v>
      </c>
      <c r="H1824">
        <v>3</v>
      </c>
      <c r="I1824" t="s">
        <v>1831</v>
      </c>
      <c r="J1824" t="s">
        <v>1832</v>
      </c>
      <c r="K1824" t="s">
        <v>1833</v>
      </c>
      <c r="L1824">
        <v>1301</v>
      </c>
      <c r="N1824">
        <v>1003</v>
      </c>
      <c r="O1824" t="s">
        <v>211</v>
      </c>
      <c r="P1824" t="s">
        <v>211</v>
      </c>
      <c r="Q1824">
        <v>1</v>
      </c>
      <c r="X1824">
        <v>13.33</v>
      </c>
      <c r="Y1824">
        <v>5.87</v>
      </c>
      <c r="Z1824">
        <v>0</v>
      </c>
      <c r="AA1824">
        <v>0</v>
      </c>
      <c r="AB1824">
        <v>0</v>
      </c>
      <c r="AC1824">
        <v>0</v>
      </c>
      <c r="AD1824">
        <v>1</v>
      </c>
      <c r="AE1824">
        <v>0</v>
      </c>
      <c r="AF1824" t="s">
        <v>98</v>
      </c>
      <c r="AG1824">
        <v>0</v>
      </c>
      <c r="AH1824">
        <v>2</v>
      </c>
      <c r="AI1824">
        <v>449000537</v>
      </c>
      <c r="AJ1824">
        <v>1750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</row>
    <row r="1825" spans="1:44" x14ac:dyDescent="0.2">
      <c r="A1825">
        <f>ROW(Source!A952)</f>
        <v>952</v>
      </c>
      <c r="B1825">
        <v>449000545</v>
      </c>
      <c r="C1825">
        <v>449000532</v>
      </c>
      <c r="D1825">
        <v>277865783</v>
      </c>
      <c r="E1825">
        <v>1</v>
      </c>
      <c r="F1825">
        <v>1</v>
      </c>
      <c r="G1825">
        <v>1</v>
      </c>
      <c r="H1825">
        <v>3</v>
      </c>
      <c r="I1825" t="s">
        <v>1799</v>
      </c>
      <c r="J1825" t="s">
        <v>1800</v>
      </c>
      <c r="K1825" t="s">
        <v>1801</v>
      </c>
      <c r="L1825">
        <v>1302</v>
      </c>
      <c r="N1825">
        <v>1003</v>
      </c>
      <c r="O1825" t="s">
        <v>588</v>
      </c>
      <c r="P1825" t="s">
        <v>588</v>
      </c>
      <c r="Q1825">
        <v>10</v>
      </c>
      <c r="X1825">
        <v>0.6</v>
      </c>
      <c r="Y1825">
        <v>37.71</v>
      </c>
      <c r="Z1825">
        <v>0</v>
      </c>
      <c r="AA1825">
        <v>0</v>
      </c>
      <c r="AB1825">
        <v>0</v>
      </c>
      <c r="AC1825">
        <v>0</v>
      </c>
      <c r="AD1825">
        <v>1</v>
      </c>
      <c r="AE1825">
        <v>0</v>
      </c>
      <c r="AF1825" t="s">
        <v>98</v>
      </c>
      <c r="AG1825">
        <v>0</v>
      </c>
      <c r="AH1825">
        <v>2</v>
      </c>
      <c r="AI1825">
        <v>449000538</v>
      </c>
      <c r="AJ1825">
        <v>1751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</row>
    <row r="1826" spans="1:44" x14ac:dyDescent="0.2">
      <c r="A1826">
        <f>ROW(Source!A952)</f>
        <v>952</v>
      </c>
      <c r="B1826">
        <v>449000546</v>
      </c>
      <c r="C1826">
        <v>449000532</v>
      </c>
      <c r="D1826">
        <v>277896271</v>
      </c>
      <c r="E1826">
        <v>1</v>
      </c>
      <c r="F1826">
        <v>1</v>
      </c>
      <c r="G1826">
        <v>1</v>
      </c>
      <c r="H1826">
        <v>3</v>
      </c>
      <c r="I1826" t="s">
        <v>1755</v>
      </c>
      <c r="J1826" t="s">
        <v>1756</v>
      </c>
      <c r="K1826" t="s">
        <v>1757</v>
      </c>
      <c r="L1826">
        <v>1346</v>
      </c>
      <c r="N1826">
        <v>1009</v>
      </c>
      <c r="O1826" t="s">
        <v>441</v>
      </c>
      <c r="P1826" t="s">
        <v>441</v>
      </c>
      <c r="Q1826">
        <v>1</v>
      </c>
      <c r="X1826">
        <v>0.05</v>
      </c>
      <c r="Y1826">
        <v>79.88</v>
      </c>
      <c r="Z1826">
        <v>0</v>
      </c>
      <c r="AA1826">
        <v>0</v>
      </c>
      <c r="AB1826">
        <v>0</v>
      </c>
      <c r="AC1826">
        <v>0</v>
      </c>
      <c r="AD1826">
        <v>1</v>
      </c>
      <c r="AE1826">
        <v>0</v>
      </c>
      <c r="AF1826" t="s">
        <v>98</v>
      </c>
      <c r="AG1826">
        <v>0</v>
      </c>
      <c r="AH1826">
        <v>2</v>
      </c>
      <c r="AI1826">
        <v>449000539</v>
      </c>
      <c r="AJ1826">
        <v>1752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</row>
    <row r="1827" spans="1:44" x14ac:dyDescent="0.2">
      <c r="A1827">
        <f>ROW(Source!A952)</f>
        <v>952</v>
      </c>
      <c r="B1827">
        <v>449000547</v>
      </c>
      <c r="C1827">
        <v>449000532</v>
      </c>
      <c r="D1827">
        <v>277566433</v>
      </c>
      <c r="E1827">
        <v>109</v>
      </c>
      <c r="F1827">
        <v>1</v>
      </c>
      <c r="G1827">
        <v>1</v>
      </c>
      <c r="H1827">
        <v>3</v>
      </c>
      <c r="I1827" t="s">
        <v>633</v>
      </c>
      <c r="J1827" t="s">
        <v>3</v>
      </c>
      <c r="K1827" t="s">
        <v>634</v>
      </c>
      <c r="L1827">
        <v>3277935</v>
      </c>
      <c r="N1827">
        <v>1013</v>
      </c>
      <c r="O1827" t="s">
        <v>635</v>
      </c>
      <c r="P1827" t="s">
        <v>635</v>
      </c>
      <c r="Q1827">
        <v>1</v>
      </c>
      <c r="X1827">
        <v>2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 t="s">
        <v>98</v>
      </c>
      <c r="AG1827">
        <v>0</v>
      </c>
      <c r="AH1827">
        <v>3</v>
      </c>
      <c r="AI1827">
        <v>-1</v>
      </c>
      <c r="AJ1827" t="s">
        <v>3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</row>
    <row r="1828" spans="1:44" x14ac:dyDescent="0.2">
      <c r="A1828">
        <f>ROW(Source!A953)</f>
        <v>953</v>
      </c>
      <c r="B1828">
        <v>449000556</v>
      </c>
      <c r="C1828">
        <v>449000548</v>
      </c>
      <c r="D1828">
        <v>277560299</v>
      </c>
      <c r="E1828">
        <v>109</v>
      </c>
      <c r="F1828">
        <v>1</v>
      </c>
      <c r="G1828">
        <v>1</v>
      </c>
      <c r="H1828">
        <v>1</v>
      </c>
      <c r="I1828" t="s">
        <v>1843</v>
      </c>
      <c r="J1828" t="s">
        <v>3</v>
      </c>
      <c r="K1828" t="s">
        <v>1844</v>
      </c>
      <c r="L1828">
        <v>1191</v>
      </c>
      <c r="N1828">
        <v>1013</v>
      </c>
      <c r="O1828" t="s">
        <v>1203</v>
      </c>
      <c r="P1828" t="s">
        <v>1203</v>
      </c>
      <c r="Q1828">
        <v>1</v>
      </c>
      <c r="X1828">
        <v>1.03</v>
      </c>
      <c r="Y1828">
        <v>0</v>
      </c>
      <c r="Z1828">
        <v>0</v>
      </c>
      <c r="AA1828">
        <v>0</v>
      </c>
      <c r="AB1828">
        <v>479.53</v>
      </c>
      <c r="AC1828">
        <v>0</v>
      </c>
      <c r="AD1828">
        <v>1</v>
      </c>
      <c r="AE1828">
        <v>1</v>
      </c>
      <c r="AF1828" t="s">
        <v>3</v>
      </c>
      <c r="AG1828">
        <v>1.03</v>
      </c>
      <c r="AH1828">
        <v>2</v>
      </c>
      <c r="AI1828">
        <v>449000549</v>
      </c>
      <c r="AJ1828">
        <v>1753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</row>
    <row r="1829" spans="1:44" x14ac:dyDescent="0.2">
      <c r="A1829">
        <f>ROW(Source!A953)</f>
        <v>953</v>
      </c>
      <c r="B1829">
        <v>449000557</v>
      </c>
      <c r="C1829">
        <v>449000548</v>
      </c>
      <c r="D1829">
        <v>277560491</v>
      </c>
      <c r="E1829">
        <v>109</v>
      </c>
      <c r="F1829">
        <v>1</v>
      </c>
      <c r="G1829">
        <v>1</v>
      </c>
      <c r="H1829">
        <v>1</v>
      </c>
      <c r="I1829" t="s">
        <v>1204</v>
      </c>
      <c r="J1829" t="s">
        <v>3</v>
      </c>
      <c r="K1829" t="s">
        <v>1205</v>
      </c>
      <c r="L1829">
        <v>1191</v>
      </c>
      <c r="N1829">
        <v>1013</v>
      </c>
      <c r="O1829" t="s">
        <v>1203</v>
      </c>
      <c r="P1829" t="s">
        <v>1203</v>
      </c>
      <c r="Q1829">
        <v>1</v>
      </c>
      <c r="X1829">
        <v>0.02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1</v>
      </c>
      <c r="AE1829">
        <v>2</v>
      </c>
      <c r="AF1829" t="s">
        <v>3</v>
      </c>
      <c r="AG1829">
        <v>0.02</v>
      </c>
      <c r="AH1829">
        <v>2</v>
      </c>
      <c r="AI1829">
        <v>449000550</v>
      </c>
      <c r="AJ1829">
        <v>1754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</row>
    <row r="1830" spans="1:44" x14ac:dyDescent="0.2">
      <c r="A1830">
        <f>ROW(Source!A953)</f>
        <v>953</v>
      </c>
      <c r="B1830">
        <v>449000558</v>
      </c>
      <c r="C1830">
        <v>449000548</v>
      </c>
      <c r="D1830">
        <v>277944622</v>
      </c>
      <c r="E1830">
        <v>1</v>
      </c>
      <c r="F1830">
        <v>1</v>
      </c>
      <c r="G1830">
        <v>1</v>
      </c>
      <c r="H1830">
        <v>2</v>
      </c>
      <c r="I1830" t="s">
        <v>1220</v>
      </c>
      <c r="J1830" t="s">
        <v>1221</v>
      </c>
      <c r="K1830" t="s">
        <v>1222</v>
      </c>
      <c r="L1830">
        <v>1368</v>
      </c>
      <c r="N1830">
        <v>1011</v>
      </c>
      <c r="O1830" t="s">
        <v>1100</v>
      </c>
      <c r="P1830" t="s">
        <v>1100</v>
      </c>
      <c r="Q1830">
        <v>1</v>
      </c>
      <c r="X1830">
        <v>0.01</v>
      </c>
      <c r="Y1830">
        <v>0</v>
      </c>
      <c r="Z1830">
        <v>1551.19</v>
      </c>
      <c r="AA1830">
        <v>658.89</v>
      </c>
      <c r="AB1830">
        <v>0</v>
      </c>
      <c r="AC1830">
        <v>0</v>
      </c>
      <c r="AD1830">
        <v>1</v>
      </c>
      <c r="AE1830">
        <v>0</v>
      </c>
      <c r="AF1830" t="s">
        <v>3</v>
      </c>
      <c r="AG1830">
        <v>0.01</v>
      </c>
      <c r="AH1830">
        <v>2</v>
      </c>
      <c r="AI1830">
        <v>449000551</v>
      </c>
      <c r="AJ1830">
        <v>1755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</row>
    <row r="1831" spans="1:44" x14ac:dyDescent="0.2">
      <c r="A1831">
        <f>ROW(Source!A953)</f>
        <v>953</v>
      </c>
      <c r="B1831">
        <v>449000559</v>
      </c>
      <c r="C1831">
        <v>449000548</v>
      </c>
      <c r="D1831">
        <v>277945805</v>
      </c>
      <c r="E1831">
        <v>1</v>
      </c>
      <c r="F1831">
        <v>1</v>
      </c>
      <c r="G1831">
        <v>1</v>
      </c>
      <c r="H1831">
        <v>2</v>
      </c>
      <c r="I1831" t="s">
        <v>1206</v>
      </c>
      <c r="J1831" t="s">
        <v>1207</v>
      </c>
      <c r="K1831" t="s">
        <v>1208</v>
      </c>
      <c r="L1831">
        <v>1368</v>
      </c>
      <c r="N1831">
        <v>1011</v>
      </c>
      <c r="O1831" t="s">
        <v>1100</v>
      </c>
      <c r="P1831" t="s">
        <v>1100</v>
      </c>
      <c r="Q1831">
        <v>1</v>
      </c>
      <c r="X1831">
        <v>0.01</v>
      </c>
      <c r="Y1831">
        <v>0</v>
      </c>
      <c r="Z1831">
        <v>477.92</v>
      </c>
      <c r="AA1831">
        <v>490.51</v>
      </c>
      <c r="AB1831">
        <v>0</v>
      </c>
      <c r="AC1831">
        <v>0</v>
      </c>
      <c r="AD1831">
        <v>1</v>
      </c>
      <c r="AE1831">
        <v>0</v>
      </c>
      <c r="AF1831" t="s">
        <v>3</v>
      </c>
      <c r="AG1831">
        <v>0.01</v>
      </c>
      <c r="AH1831">
        <v>2</v>
      </c>
      <c r="AI1831">
        <v>449000552</v>
      </c>
      <c r="AJ1831">
        <v>1756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</row>
    <row r="1832" spans="1:44" x14ac:dyDescent="0.2">
      <c r="A1832">
        <f>ROW(Source!A953)</f>
        <v>953</v>
      </c>
      <c r="B1832">
        <v>449000560</v>
      </c>
      <c r="C1832">
        <v>449000548</v>
      </c>
      <c r="D1832">
        <v>277865757</v>
      </c>
      <c r="E1832">
        <v>1</v>
      </c>
      <c r="F1832">
        <v>1</v>
      </c>
      <c r="G1832">
        <v>1</v>
      </c>
      <c r="H1832">
        <v>3</v>
      </c>
      <c r="I1832" t="s">
        <v>1831</v>
      </c>
      <c r="J1832" t="s">
        <v>1832</v>
      </c>
      <c r="K1832" t="s">
        <v>1833</v>
      </c>
      <c r="L1832">
        <v>1301</v>
      </c>
      <c r="N1832">
        <v>1003</v>
      </c>
      <c r="O1832" t="s">
        <v>211</v>
      </c>
      <c r="P1832" t="s">
        <v>211</v>
      </c>
      <c r="Q1832">
        <v>1</v>
      </c>
      <c r="X1832">
        <v>13.33</v>
      </c>
      <c r="Y1832">
        <v>5.87</v>
      </c>
      <c r="Z1832">
        <v>0</v>
      </c>
      <c r="AA1832">
        <v>0</v>
      </c>
      <c r="AB1832">
        <v>0</v>
      </c>
      <c r="AC1832">
        <v>0</v>
      </c>
      <c r="AD1832">
        <v>1</v>
      </c>
      <c r="AE1832">
        <v>0</v>
      </c>
      <c r="AF1832" t="s">
        <v>135</v>
      </c>
      <c r="AG1832">
        <v>0</v>
      </c>
      <c r="AH1832">
        <v>2</v>
      </c>
      <c r="AI1832">
        <v>449000553</v>
      </c>
      <c r="AJ1832">
        <v>1757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</row>
    <row r="1833" spans="1:44" x14ac:dyDescent="0.2">
      <c r="A1833">
        <f>ROW(Source!A953)</f>
        <v>953</v>
      </c>
      <c r="B1833">
        <v>449000561</v>
      </c>
      <c r="C1833">
        <v>449000548</v>
      </c>
      <c r="D1833">
        <v>277865783</v>
      </c>
      <c r="E1833">
        <v>1</v>
      </c>
      <c r="F1833">
        <v>1</v>
      </c>
      <c r="G1833">
        <v>1</v>
      </c>
      <c r="H1833">
        <v>3</v>
      </c>
      <c r="I1833" t="s">
        <v>1799</v>
      </c>
      <c r="J1833" t="s">
        <v>1800</v>
      </c>
      <c r="K1833" t="s">
        <v>1801</v>
      </c>
      <c r="L1833">
        <v>1302</v>
      </c>
      <c r="N1833">
        <v>1003</v>
      </c>
      <c r="O1833" t="s">
        <v>588</v>
      </c>
      <c r="P1833" t="s">
        <v>588</v>
      </c>
      <c r="Q1833">
        <v>10</v>
      </c>
      <c r="X1833">
        <v>0.5</v>
      </c>
      <c r="Y1833">
        <v>37.71</v>
      </c>
      <c r="Z1833">
        <v>0</v>
      </c>
      <c r="AA1833">
        <v>0</v>
      </c>
      <c r="AB1833">
        <v>0</v>
      </c>
      <c r="AC1833">
        <v>0</v>
      </c>
      <c r="AD1833">
        <v>1</v>
      </c>
      <c r="AE1833">
        <v>0</v>
      </c>
      <c r="AF1833" t="s">
        <v>135</v>
      </c>
      <c r="AG1833">
        <v>0</v>
      </c>
      <c r="AH1833">
        <v>2</v>
      </c>
      <c r="AI1833">
        <v>449000554</v>
      </c>
      <c r="AJ1833">
        <v>1758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</row>
    <row r="1834" spans="1:44" x14ac:dyDescent="0.2">
      <c r="A1834">
        <f>ROW(Source!A953)</f>
        <v>953</v>
      </c>
      <c r="B1834">
        <v>449000562</v>
      </c>
      <c r="C1834">
        <v>449000548</v>
      </c>
      <c r="D1834">
        <v>277896271</v>
      </c>
      <c r="E1834">
        <v>1</v>
      </c>
      <c r="F1834">
        <v>1</v>
      </c>
      <c r="G1834">
        <v>1</v>
      </c>
      <c r="H1834">
        <v>3</v>
      </c>
      <c r="I1834" t="s">
        <v>1755</v>
      </c>
      <c r="J1834" t="s">
        <v>1756</v>
      </c>
      <c r="K1834" t="s">
        <v>1757</v>
      </c>
      <c r="L1834">
        <v>1346</v>
      </c>
      <c r="N1834">
        <v>1009</v>
      </c>
      <c r="O1834" t="s">
        <v>441</v>
      </c>
      <c r="P1834" t="s">
        <v>441</v>
      </c>
      <c r="Q1834">
        <v>1</v>
      </c>
      <c r="X1834">
        <v>0.05</v>
      </c>
      <c r="Y1834">
        <v>79.88</v>
      </c>
      <c r="Z1834">
        <v>0</v>
      </c>
      <c r="AA1834">
        <v>0</v>
      </c>
      <c r="AB1834">
        <v>0</v>
      </c>
      <c r="AC1834">
        <v>0</v>
      </c>
      <c r="AD1834">
        <v>1</v>
      </c>
      <c r="AE1834">
        <v>0</v>
      </c>
      <c r="AF1834" t="s">
        <v>135</v>
      </c>
      <c r="AG1834">
        <v>0</v>
      </c>
      <c r="AH1834">
        <v>2</v>
      </c>
      <c r="AI1834">
        <v>449000555</v>
      </c>
      <c r="AJ1834">
        <v>1759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</row>
    <row r="1835" spans="1:44" x14ac:dyDescent="0.2">
      <c r="A1835">
        <f>ROW(Source!A953)</f>
        <v>953</v>
      </c>
      <c r="B1835">
        <v>449000563</v>
      </c>
      <c r="C1835">
        <v>449000548</v>
      </c>
      <c r="D1835">
        <v>277566433</v>
      </c>
      <c r="E1835">
        <v>109</v>
      </c>
      <c r="F1835">
        <v>1</v>
      </c>
      <c r="G1835">
        <v>1</v>
      </c>
      <c r="H1835">
        <v>3</v>
      </c>
      <c r="I1835" t="s">
        <v>633</v>
      </c>
      <c r="J1835" t="s">
        <v>3</v>
      </c>
      <c r="K1835" t="s">
        <v>634</v>
      </c>
      <c r="L1835">
        <v>3277935</v>
      </c>
      <c r="N1835">
        <v>1013</v>
      </c>
      <c r="O1835" t="s">
        <v>635</v>
      </c>
      <c r="P1835" t="s">
        <v>635</v>
      </c>
      <c r="Q1835">
        <v>1</v>
      </c>
      <c r="X1835">
        <v>2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 t="s">
        <v>135</v>
      </c>
      <c r="AG1835">
        <v>0</v>
      </c>
      <c r="AH1835">
        <v>3</v>
      </c>
      <c r="AI1835">
        <v>-1</v>
      </c>
      <c r="AJ1835" t="s">
        <v>3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</row>
    <row r="1836" spans="1:44" x14ac:dyDescent="0.2">
      <c r="A1836">
        <f>ROW(Source!A954)</f>
        <v>954</v>
      </c>
      <c r="B1836">
        <v>449000572</v>
      </c>
      <c r="C1836">
        <v>449000564</v>
      </c>
      <c r="D1836">
        <v>277560299</v>
      </c>
      <c r="E1836">
        <v>109</v>
      </c>
      <c r="F1836">
        <v>1</v>
      </c>
      <c r="G1836">
        <v>1</v>
      </c>
      <c r="H1836">
        <v>1</v>
      </c>
      <c r="I1836" t="s">
        <v>1843</v>
      </c>
      <c r="J1836" t="s">
        <v>3</v>
      </c>
      <c r="K1836" t="s">
        <v>1844</v>
      </c>
      <c r="L1836">
        <v>1191</v>
      </c>
      <c r="N1836">
        <v>1013</v>
      </c>
      <c r="O1836" t="s">
        <v>1203</v>
      </c>
      <c r="P1836" t="s">
        <v>1203</v>
      </c>
      <c r="Q1836">
        <v>1</v>
      </c>
      <c r="X1836">
        <v>2.06</v>
      </c>
      <c r="Y1836">
        <v>0</v>
      </c>
      <c r="Z1836">
        <v>0</v>
      </c>
      <c r="AA1836">
        <v>0</v>
      </c>
      <c r="AB1836">
        <v>479.53</v>
      </c>
      <c r="AC1836">
        <v>0</v>
      </c>
      <c r="AD1836">
        <v>1</v>
      </c>
      <c r="AE1836">
        <v>1</v>
      </c>
      <c r="AF1836" t="s">
        <v>3</v>
      </c>
      <c r="AG1836">
        <v>2.06</v>
      </c>
      <c r="AH1836">
        <v>2</v>
      </c>
      <c r="AI1836">
        <v>449000565</v>
      </c>
      <c r="AJ1836">
        <v>1760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</row>
    <row r="1837" spans="1:44" x14ac:dyDescent="0.2">
      <c r="A1837">
        <f>ROW(Source!A954)</f>
        <v>954</v>
      </c>
      <c r="B1837">
        <v>449000573</v>
      </c>
      <c r="C1837">
        <v>449000564</v>
      </c>
      <c r="D1837">
        <v>277560491</v>
      </c>
      <c r="E1837">
        <v>109</v>
      </c>
      <c r="F1837">
        <v>1</v>
      </c>
      <c r="G1837">
        <v>1</v>
      </c>
      <c r="H1837">
        <v>1</v>
      </c>
      <c r="I1837" t="s">
        <v>1204</v>
      </c>
      <c r="J1837" t="s">
        <v>3</v>
      </c>
      <c r="K1837" t="s">
        <v>1205</v>
      </c>
      <c r="L1837">
        <v>1191</v>
      </c>
      <c r="N1837">
        <v>1013</v>
      </c>
      <c r="O1837" t="s">
        <v>1203</v>
      </c>
      <c r="P1837" t="s">
        <v>1203</v>
      </c>
      <c r="Q1837">
        <v>1</v>
      </c>
      <c r="X1837">
        <v>0.04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1</v>
      </c>
      <c r="AE1837">
        <v>2</v>
      </c>
      <c r="AF1837" t="s">
        <v>3</v>
      </c>
      <c r="AG1837">
        <v>0.04</v>
      </c>
      <c r="AH1837">
        <v>2</v>
      </c>
      <c r="AI1837">
        <v>449000566</v>
      </c>
      <c r="AJ1837">
        <v>1761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</row>
    <row r="1838" spans="1:44" x14ac:dyDescent="0.2">
      <c r="A1838">
        <f>ROW(Source!A954)</f>
        <v>954</v>
      </c>
      <c r="B1838">
        <v>449000574</v>
      </c>
      <c r="C1838">
        <v>449000564</v>
      </c>
      <c r="D1838">
        <v>277944622</v>
      </c>
      <c r="E1838">
        <v>1</v>
      </c>
      <c r="F1838">
        <v>1</v>
      </c>
      <c r="G1838">
        <v>1</v>
      </c>
      <c r="H1838">
        <v>2</v>
      </c>
      <c r="I1838" t="s">
        <v>1220</v>
      </c>
      <c r="J1838" t="s">
        <v>1221</v>
      </c>
      <c r="K1838" t="s">
        <v>1222</v>
      </c>
      <c r="L1838">
        <v>1368</v>
      </c>
      <c r="N1838">
        <v>1011</v>
      </c>
      <c r="O1838" t="s">
        <v>1100</v>
      </c>
      <c r="P1838" t="s">
        <v>1100</v>
      </c>
      <c r="Q1838">
        <v>1</v>
      </c>
      <c r="X1838">
        <v>0.02</v>
      </c>
      <c r="Y1838">
        <v>0</v>
      </c>
      <c r="Z1838">
        <v>1551.19</v>
      </c>
      <c r="AA1838">
        <v>658.89</v>
      </c>
      <c r="AB1838">
        <v>0</v>
      </c>
      <c r="AC1838">
        <v>0</v>
      </c>
      <c r="AD1838">
        <v>1</v>
      </c>
      <c r="AE1838">
        <v>0</v>
      </c>
      <c r="AF1838" t="s">
        <v>3</v>
      </c>
      <c r="AG1838">
        <v>0.02</v>
      </c>
      <c r="AH1838">
        <v>2</v>
      </c>
      <c r="AI1838">
        <v>449000567</v>
      </c>
      <c r="AJ1838">
        <v>1762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</row>
    <row r="1839" spans="1:44" x14ac:dyDescent="0.2">
      <c r="A1839">
        <f>ROW(Source!A954)</f>
        <v>954</v>
      </c>
      <c r="B1839">
        <v>449000575</v>
      </c>
      <c r="C1839">
        <v>449000564</v>
      </c>
      <c r="D1839">
        <v>277945805</v>
      </c>
      <c r="E1839">
        <v>1</v>
      </c>
      <c r="F1839">
        <v>1</v>
      </c>
      <c r="G1839">
        <v>1</v>
      </c>
      <c r="H1839">
        <v>2</v>
      </c>
      <c r="I1839" t="s">
        <v>1206</v>
      </c>
      <c r="J1839" t="s">
        <v>1207</v>
      </c>
      <c r="K1839" t="s">
        <v>1208</v>
      </c>
      <c r="L1839">
        <v>1368</v>
      </c>
      <c r="N1839">
        <v>1011</v>
      </c>
      <c r="O1839" t="s">
        <v>1100</v>
      </c>
      <c r="P1839" t="s">
        <v>1100</v>
      </c>
      <c r="Q1839">
        <v>1</v>
      </c>
      <c r="X1839">
        <v>0.02</v>
      </c>
      <c r="Y1839">
        <v>0</v>
      </c>
      <c r="Z1839">
        <v>477.92</v>
      </c>
      <c r="AA1839">
        <v>490.51</v>
      </c>
      <c r="AB1839">
        <v>0</v>
      </c>
      <c r="AC1839">
        <v>0</v>
      </c>
      <c r="AD1839">
        <v>1</v>
      </c>
      <c r="AE1839">
        <v>0</v>
      </c>
      <c r="AF1839" t="s">
        <v>3</v>
      </c>
      <c r="AG1839">
        <v>0.02</v>
      </c>
      <c r="AH1839">
        <v>2</v>
      </c>
      <c r="AI1839">
        <v>449000568</v>
      </c>
      <c r="AJ1839">
        <v>1763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</row>
    <row r="1840" spans="1:44" x14ac:dyDescent="0.2">
      <c r="A1840">
        <f>ROW(Source!A954)</f>
        <v>954</v>
      </c>
      <c r="B1840">
        <v>449000576</v>
      </c>
      <c r="C1840">
        <v>449000564</v>
      </c>
      <c r="D1840">
        <v>277865757</v>
      </c>
      <c r="E1840">
        <v>1</v>
      </c>
      <c r="F1840">
        <v>1</v>
      </c>
      <c r="G1840">
        <v>1</v>
      </c>
      <c r="H1840">
        <v>3</v>
      </c>
      <c r="I1840" t="s">
        <v>1831</v>
      </c>
      <c r="J1840" t="s">
        <v>1832</v>
      </c>
      <c r="K1840" t="s">
        <v>1833</v>
      </c>
      <c r="L1840">
        <v>1301</v>
      </c>
      <c r="N1840">
        <v>1003</v>
      </c>
      <c r="O1840" t="s">
        <v>211</v>
      </c>
      <c r="P1840" t="s">
        <v>211</v>
      </c>
      <c r="Q1840">
        <v>1</v>
      </c>
      <c r="X1840">
        <v>13.33</v>
      </c>
      <c r="Y1840">
        <v>5.87</v>
      </c>
      <c r="Z1840">
        <v>0</v>
      </c>
      <c r="AA1840">
        <v>0</v>
      </c>
      <c r="AB1840">
        <v>0</v>
      </c>
      <c r="AC1840">
        <v>0</v>
      </c>
      <c r="AD1840">
        <v>1</v>
      </c>
      <c r="AE1840">
        <v>0</v>
      </c>
      <c r="AF1840" t="s">
        <v>135</v>
      </c>
      <c r="AG1840">
        <v>0</v>
      </c>
      <c r="AH1840">
        <v>2</v>
      </c>
      <c r="AI1840">
        <v>449000569</v>
      </c>
      <c r="AJ1840">
        <v>1764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</row>
    <row r="1841" spans="1:44" x14ac:dyDescent="0.2">
      <c r="A1841">
        <f>ROW(Source!A954)</f>
        <v>954</v>
      </c>
      <c r="B1841">
        <v>449000577</v>
      </c>
      <c r="C1841">
        <v>449000564</v>
      </c>
      <c r="D1841">
        <v>277865783</v>
      </c>
      <c r="E1841">
        <v>1</v>
      </c>
      <c r="F1841">
        <v>1</v>
      </c>
      <c r="G1841">
        <v>1</v>
      </c>
      <c r="H1841">
        <v>3</v>
      </c>
      <c r="I1841" t="s">
        <v>1799</v>
      </c>
      <c r="J1841" t="s">
        <v>1800</v>
      </c>
      <c r="K1841" t="s">
        <v>1801</v>
      </c>
      <c r="L1841">
        <v>1302</v>
      </c>
      <c r="N1841">
        <v>1003</v>
      </c>
      <c r="O1841" t="s">
        <v>588</v>
      </c>
      <c r="P1841" t="s">
        <v>588</v>
      </c>
      <c r="Q1841">
        <v>10</v>
      </c>
      <c r="X1841">
        <v>0.55000000000000004</v>
      </c>
      <c r="Y1841">
        <v>37.71</v>
      </c>
      <c r="Z1841">
        <v>0</v>
      </c>
      <c r="AA1841">
        <v>0</v>
      </c>
      <c r="AB1841">
        <v>0</v>
      </c>
      <c r="AC1841">
        <v>0</v>
      </c>
      <c r="AD1841">
        <v>1</v>
      </c>
      <c r="AE1841">
        <v>0</v>
      </c>
      <c r="AF1841" t="s">
        <v>135</v>
      </c>
      <c r="AG1841">
        <v>0</v>
      </c>
      <c r="AH1841">
        <v>2</v>
      </c>
      <c r="AI1841">
        <v>449000570</v>
      </c>
      <c r="AJ1841">
        <v>1765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</row>
    <row r="1842" spans="1:44" x14ac:dyDescent="0.2">
      <c r="A1842">
        <f>ROW(Source!A954)</f>
        <v>954</v>
      </c>
      <c r="B1842">
        <v>449000578</v>
      </c>
      <c r="C1842">
        <v>449000564</v>
      </c>
      <c r="D1842">
        <v>277896271</v>
      </c>
      <c r="E1842">
        <v>1</v>
      </c>
      <c r="F1842">
        <v>1</v>
      </c>
      <c r="G1842">
        <v>1</v>
      </c>
      <c r="H1842">
        <v>3</v>
      </c>
      <c r="I1842" t="s">
        <v>1755</v>
      </c>
      <c r="J1842" t="s">
        <v>1756</v>
      </c>
      <c r="K1842" t="s">
        <v>1757</v>
      </c>
      <c r="L1842">
        <v>1346</v>
      </c>
      <c r="N1842">
        <v>1009</v>
      </c>
      <c r="O1842" t="s">
        <v>441</v>
      </c>
      <c r="P1842" t="s">
        <v>441</v>
      </c>
      <c r="Q1842">
        <v>1</v>
      </c>
      <c r="X1842">
        <v>0.05</v>
      </c>
      <c r="Y1842">
        <v>79.88</v>
      </c>
      <c r="Z1842">
        <v>0</v>
      </c>
      <c r="AA1842">
        <v>0</v>
      </c>
      <c r="AB1842">
        <v>0</v>
      </c>
      <c r="AC1842">
        <v>0</v>
      </c>
      <c r="AD1842">
        <v>1</v>
      </c>
      <c r="AE1842">
        <v>0</v>
      </c>
      <c r="AF1842" t="s">
        <v>135</v>
      </c>
      <c r="AG1842">
        <v>0</v>
      </c>
      <c r="AH1842">
        <v>2</v>
      </c>
      <c r="AI1842">
        <v>449000571</v>
      </c>
      <c r="AJ1842">
        <v>1766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</row>
    <row r="1843" spans="1:44" x14ac:dyDescent="0.2">
      <c r="A1843">
        <f>ROW(Source!A954)</f>
        <v>954</v>
      </c>
      <c r="B1843">
        <v>449000579</v>
      </c>
      <c r="C1843">
        <v>449000564</v>
      </c>
      <c r="D1843">
        <v>277566433</v>
      </c>
      <c r="E1843">
        <v>109</v>
      </c>
      <c r="F1843">
        <v>1</v>
      </c>
      <c r="G1843">
        <v>1</v>
      </c>
      <c r="H1843">
        <v>3</v>
      </c>
      <c r="I1843" t="s">
        <v>633</v>
      </c>
      <c r="J1843" t="s">
        <v>3</v>
      </c>
      <c r="K1843" t="s">
        <v>634</v>
      </c>
      <c r="L1843">
        <v>3277935</v>
      </c>
      <c r="N1843">
        <v>1013</v>
      </c>
      <c r="O1843" t="s">
        <v>635</v>
      </c>
      <c r="P1843" t="s">
        <v>635</v>
      </c>
      <c r="Q1843">
        <v>1</v>
      </c>
      <c r="X1843">
        <v>2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 t="s">
        <v>135</v>
      </c>
      <c r="AG1843">
        <v>0</v>
      </c>
      <c r="AH1843">
        <v>3</v>
      </c>
      <c r="AI1843">
        <v>-1</v>
      </c>
      <c r="AJ1843" t="s">
        <v>3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</row>
    <row r="1844" spans="1:44" x14ac:dyDescent="0.2">
      <c r="A1844">
        <f>ROW(Source!A955)</f>
        <v>955</v>
      </c>
      <c r="B1844">
        <v>449000588</v>
      </c>
      <c r="C1844">
        <v>449000580</v>
      </c>
      <c r="D1844">
        <v>277560299</v>
      </c>
      <c r="E1844">
        <v>109</v>
      </c>
      <c r="F1844">
        <v>1</v>
      </c>
      <c r="G1844">
        <v>1</v>
      </c>
      <c r="H1844">
        <v>1</v>
      </c>
      <c r="I1844" t="s">
        <v>1843</v>
      </c>
      <c r="J1844" t="s">
        <v>3</v>
      </c>
      <c r="K1844" t="s">
        <v>1844</v>
      </c>
      <c r="L1844">
        <v>1191</v>
      </c>
      <c r="N1844">
        <v>1013</v>
      </c>
      <c r="O1844" t="s">
        <v>1203</v>
      </c>
      <c r="P1844" t="s">
        <v>1203</v>
      </c>
      <c r="Q1844">
        <v>1</v>
      </c>
      <c r="X1844">
        <v>2.82</v>
      </c>
      <c r="Y1844">
        <v>0</v>
      </c>
      <c r="Z1844">
        <v>0</v>
      </c>
      <c r="AA1844">
        <v>0</v>
      </c>
      <c r="AB1844">
        <v>479.53</v>
      </c>
      <c r="AC1844">
        <v>0</v>
      </c>
      <c r="AD1844">
        <v>1</v>
      </c>
      <c r="AE1844">
        <v>1</v>
      </c>
      <c r="AF1844" t="s">
        <v>3</v>
      </c>
      <c r="AG1844">
        <v>2.82</v>
      </c>
      <c r="AH1844">
        <v>2</v>
      </c>
      <c r="AI1844">
        <v>449000581</v>
      </c>
      <c r="AJ1844">
        <v>1767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</row>
    <row r="1845" spans="1:44" x14ac:dyDescent="0.2">
      <c r="A1845">
        <f>ROW(Source!A955)</f>
        <v>955</v>
      </c>
      <c r="B1845">
        <v>449000589</v>
      </c>
      <c r="C1845">
        <v>449000580</v>
      </c>
      <c r="D1845">
        <v>277560491</v>
      </c>
      <c r="E1845">
        <v>109</v>
      </c>
      <c r="F1845">
        <v>1</v>
      </c>
      <c r="G1845">
        <v>1</v>
      </c>
      <c r="H1845">
        <v>1</v>
      </c>
      <c r="I1845" t="s">
        <v>1204</v>
      </c>
      <c r="J1845" t="s">
        <v>3</v>
      </c>
      <c r="K1845" t="s">
        <v>1205</v>
      </c>
      <c r="L1845">
        <v>1191</v>
      </c>
      <c r="N1845">
        <v>1013</v>
      </c>
      <c r="O1845" t="s">
        <v>1203</v>
      </c>
      <c r="P1845" t="s">
        <v>1203</v>
      </c>
      <c r="Q1845">
        <v>1</v>
      </c>
      <c r="X1845">
        <v>0.18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1</v>
      </c>
      <c r="AE1845">
        <v>2</v>
      </c>
      <c r="AF1845" t="s">
        <v>3</v>
      </c>
      <c r="AG1845">
        <v>0.18</v>
      </c>
      <c r="AH1845">
        <v>2</v>
      </c>
      <c r="AI1845">
        <v>449000582</v>
      </c>
      <c r="AJ1845">
        <v>1768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</row>
    <row r="1846" spans="1:44" x14ac:dyDescent="0.2">
      <c r="A1846">
        <f>ROW(Source!A955)</f>
        <v>955</v>
      </c>
      <c r="B1846">
        <v>449000590</v>
      </c>
      <c r="C1846">
        <v>449000580</v>
      </c>
      <c r="D1846">
        <v>277944622</v>
      </c>
      <c r="E1846">
        <v>1</v>
      </c>
      <c r="F1846">
        <v>1</v>
      </c>
      <c r="G1846">
        <v>1</v>
      </c>
      <c r="H1846">
        <v>2</v>
      </c>
      <c r="I1846" t="s">
        <v>1220</v>
      </c>
      <c r="J1846" t="s">
        <v>1221</v>
      </c>
      <c r="K1846" t="s">
        <v>1222</v>
      </c>
      <c r="L1846">
        <v>1368</v>
      </c>
      <c r="N1846">
        <v>1011</v>
      </c>
      <c r="O1846" t="s">
        <v>1100</v>
      </c>
      <c r="P1846" t="s">
        <v>1100</v>
      </c>
      <c r="Q1846">
        <v>1</v>
      </c>
      <c r="X1846">
        <v>0.09</v>
      </c>
      <c r="Y1846">
        <v>0</v>
      </c>
      <c r="Z1846">
        <v>1551.19</v>
      </c>
      <c r="AA1846">
        <v>658.89</v>
      </c>
      <c r="AB1846">
        <v>0</v>
      </c>
      <c r="AC1846">
        <v>0</v>
      </c>
      <c r="AD1846">
        <v>1</v>
      </c>
      <c r="AE1846">
        <v>0</v>
      </c>
      <c r="AF1846" t="s">
        <v>3</v>
      </c>
      <c r="AG1846">
        <v>0.09</v>
      </c>
      <c r="AH1846">
        <v>2</v>
      </c>
      <c r="AI1846">
        <v>449000583</v>
      </c>
      <c r="AJ1846">
        <v>1769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</row>
    <row r="1847" spans="1:44" x14ac:dyDescent="0.2">
      <c r="A1847">
        <f>ROW(Source!A955)</f>
        <v>955</v>
      </c>
      <c r="B1847">
        <v>449000591</v>
      </c>
      <c r="C1847">
        <v>449000580</v>
      </c>
      <c r="D1847">
        <v>277945805</v>
      </c>
      <c r="E1847">
        <v>1</v>
      </c>
      <c r="F1847">
        <v>1</v>
      </c>
      <c r="G1847">
        <v>1</v>
      </c>
      <c r="H1847">
        <v>2</v>
      </c>
      <c r="I1847" t="s">
        <v>1206</v>
      </c>
      <c r="J1847" t="s">
        <v>1207</v>
      </c>
      <c r="K1847" t="s">
        <v>1208</v>
      </c>
      <c r="L1847">
        <v>1368</v>
      </c>
      <c r="N1847">
        <v>1011</v>
      </c>
      <c r="O1847" t="s">
        <v>1100</v>
      </c>
      <c r="P1847" t="s">
        <v>1100</v>
      </c>
      <c r="Q1847">
        <v>1</v>
      </c>
      <c r="X1847">
        <v>0.09</v>
      </c>
      <c r="Y1847">
        <v>0</v>
      </c>
      <c r="Z1847">
        <v>477.92</v>
      </c>
      <c r="AA1847">
        <v>490.51</v>
      </c>
      <c r="AB1847">
        <v>0</v>
      </c>
      <c r="AC1847">
        <v>0</v>
      </c>
      <c r="AD1847">
        <v>1</v>
      </c>
      <c r="AE1847">
        <v>0</v>
      </c>
      <c r="AF1847" t="s">
        <v>3</v>
      </c>
      <c r="AG1847">
        <v>0.09</v>
      </c>
      <c r="AH1847">
        <v>2</v>
      </c>
      <c r="AI1847">
        <v>449000584</v>
      </c>
      <c r="AJ1847">
        <v>1770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</row>
    <row r="1848" spans="1:44" x14ac:dyDescent="0.2">
      <c r="A1848">
        <f>ROW(Source!A955)</f>
        <v>955</v>
      </c>
      <c r="B1848">
        <v>449000592</v>
      </c>
      <c r="C1848">
        <v>449000580</v>
      </c>
      <c r="D1848">
        <v>277865757</v>
      </c>
      <c r="E1848">
        <v>1</v>
      </c>
      <c r="F1848">
        <v>1</v>
      </c>
      <c r="G1848">
        <v>1</v>
      </c>
      <c r="H1848">
        <v>3</v>
      </c>
      <c r="I1848" t="s">
        <v>1831</v>
      </c>
      <c r="J1848" t="s">
        <v>1832</v>
      </c>
      <c r="K1848" t="s">
        <v>1833</v>
      </c>
      <c r="L1848">
        <v>1301</v>
      </c>
      <c r="N1848">
        <v>1003</v>
      </c>
      <c r="O1848" t="s">
        <v>211</v>
      </c>
      <c r="P1848" t="s">
        <v>211</v>
      </c>
      <c r="Q1848">
        <v>1</v>
      </c>
      <c r="X1848">
        <v>13.33</v>
      </c>
      <c r="Y1848">
        <v>5.87</v>
      </c>
      <c r="Z1848">
        <v>0</v>
      </c>
      <c r="AA1848">
        <v>0</v>
      </c>
      <c r="AB1848">
        <v>0</v>
      </c>
      <c r="AC1848">
        <v>0</v>
      </c>
      <c r="AD1848">
        <v>1</v>
      </c>
      <c r="AE1848">
        <v>0</v>
      </c>
      <c r="AF1848" t="s">
        <v>135</v>
      </c>
      <c r="AG1848">
        <v>0</v>
      </c>
      <c r="AH1848">
        <v>2</v>
      </c>
      <c r="AI1848">
        <v>449000585</v>
      </c>
      <c r="AJ1848">
        <v>1771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</row>
    <row r="1849" spans="1:44" x14ac:dyDescent="0.2">
      <c r="A1849">
        <f>ROW(Source!A955)</f>
        <v>955</v>
      </c>
      <c r="B1849">
        <v>449000593</v>
      </c>
      <c r="C1849">
        <v>449000580</v>
      </c>
      <c r="D1849">
        <v>277865783</v>
      </c>
      <c r="E1849">
        <v>1</v>
      </c>
      <c r="F1849">
        <v>1</v>
      </c>
      <c r="G1849">
        <v>1</v>
      </c>
      <c r="H1849">
        <v>3</v>
      </c>
      <c r="I1849" t="s">
        <v>1799</v>
      </c>
      <c r="J1849" t="s">
        <v>1800</v>
      </c>
      <c r="K1849" t="s">
        <v>1801</v>
      </c>
      <c r="L1849">
        <v>1302</v>
      </c>
      <c r="N1849">
        <v>1003</v>
      </c>
      <c r="O1849" t="s">
        <v>588</v>
      </c>
      <c r="P1849" t="s">
        <v>588</v>
      </c>
      <c r="Q1849">
        <v>10</v>
      </c>
      <c r="X1849">
        <v>0.6</v>
      </c>
      <c r="Y1849">
        <v>37.71</v>
      </c>
      <c r="Z1849">
        <v>0</v>
      </c>
      <c r="AA1849">
        <v>0</v>
      </c>
      <c r="AB1849">
        <v>0</v>
      </c>
      <c r="AC1849">
        <v>0</v>
      </c>
      <c r="AD1849">
        <v>1</v>
      </c>
      <c r="AE1849">
        <v>0</v>
      </c>
      <c r="AF1849" t="s">
        <v>135</v>
      </c>
      <c r="AG1849">
        <v>0</v>
      </c>
      <c r="AH1849">
        <v>2</v>
      </c>
      <c r="AI1849">
        <v>449000586</v>
      </c>
      <c r="AJ1849">
        <v>1772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</row>
    <row r="1850" spans="1:44" x14ac:dyDescent="0.2">
      <c r="A1850">
        <f>ROW(Source!A955)</f>
        <v>955</v>
      </c>
      <c r="B1850">
        <v>449000594</v>
      </c>
      <c r="C1850">
        <v>449000580</v>
      </c>
      <c r="D1850">
        <v>277896271</v>
      </c>
      <c r="E1850">
        <v>1</v>
      </c>
      <c r="F1850">
        <v>1</v>
      </c>
      <c r="G1850">
        <v>1</v>
      </c>
      <c r="H1850">
        <v>3</v>
      </c>
      <c r="I1850" t="s">
        <v>1755</v>
      </c>
      <c r="J1850" t="s">
        <v>1756</v>
      </c>
      <c r="K1850" t="s">
        <v>1757</v>
      </c>
      <c r="L1850">
        <v>1346</v>
      </c>
      <c r="N1850">
        <v>1009</v>
      </c>
      <c r="O1850" t="s">
        <v>441</v>
      </c>
      <c r="P1850" t="s">
        <v>441</v>
      </c>
      <c r="Q1850">
        <v>1</v>
      </c>
      <c r="X1850">
        <v>0.05</v>
      </c>
      <c r="Y1850">
        <v>79.88</v>
      </c>
      <c r="Z1850">
        <v>0</v>
      </c>
      <c r="AA1850">
        <v>0</v>
      </c>
      <c r="AB1850">
        <v>0</v>
      </c>
      <c r="AC1850">
        <v>0</v>
      </c>
      <c r="AD1850">
        <v>1</v>
      </c>
      <c r="AE1850">
        <v>0</v>
      </c>
      <c r="AF1850" t="s">
        <v>135</v>
      </c>
      <c r="AG1850">
        <v>0</v>
      </c>
      <c r="AH1850">
        <v>2</v>
      </c>
      <c r="AI1850">
        <v>449000587</v>
      </c>
      <c r="AJ1850">
        <v>1773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</row>
    <row r="1851" spans="1:44" x14ac:dyDescent="0.2">
      <c r="A1851">
        <f>ROW(Source!A955)</f>
        <v>955</v>
      </c>
      <c r="B1851">
        <v>449000595</v>
      </c>
      <c r="C1851">
        <v>449000580</v>
      </c>
      <c r="D1851">
        <v>277566433</v>
      </c>
      <c r="E1851">
        <v>109</v>
      </c>
      <c r="F1851">
        <v>1</v>
      </c>
      <c r="G1851">
        <v>1</v>
      </c>
      <c r="H1851">
        <v>3</v>
      </c>
      <c r="I1851" t="s">
        <v>633</v>
      </c>
      <c r="J1851" t="s">
        <v>3</v>
      </c>
      <c r="K1851" t="s">
        <v>634</v>
      </c>
      <c r="L1851">
        <v>3277935</v>
      </c>
      <c r="N1851">
        <v>1013</v>
      </c>
      <c r="O1851" t="s">
        <v>635</v>
      </c>
      <c r="P1851" t="s">
        <v>635</v>
      </c>
      <c r="Q1851">
        <v>1</v>
      </c>
      <c r="X1851">
        <v>2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 t="s">
        <v>135</v>
      </c>
      <c r="AG1851">
        <v>0</v>
      </c>
      <c r="AH1851">
        <v>3</v>
      </c>
      <c r="AI1851">
        <v>-1</v>
      </c>
      <c r="AJ1851" t="s">
        <v>3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</row>
    <row r="1852" spans="1:44" x14ac:dyDescent="0.2">
      <c r="A1852">
        <f>ROW(Source!A991)</f>
        <v>991</v>
      </c>
      <c r="B1852">
        <v>449000598</v>
      </c>
      <c r="C1852">
        <v>449000596</v>
      </c>
      <c r="D1852">
        <v>277560234</v>
      </c>
      <c r="E1852">
        <v>109</v>
      </c>
      <c r="F1852">
        <v>1</v>
      </c>
      <c r="G1852">
        <v>1</v>
      </c>
      <c r="H1852">
        <v>1</v>
      </c>
      <c r="I1852" t="s">
        <v>1387</v>
      </c>
      <c r="J1852" t="s">
        <v>3</v>
      </c>
      <c r="K1852" t="s">
        <v>1388</v>
      </c>
      <c r="L1852">
        <v>1191</v>
      </c>
      <c r="N1852">
        <v>1013</v>
      </c>
      <c r="O1852" t="s">
        <v>1203</v>
      </c>
      <c r="P1852" t="s">
        <v>1203</v>
      </c>
      <c r="Q1852">
        <v>1</v>
      </c>
      <c r="X1852">
        <v>154</v>
      </c>
      <c r="Y1852">
        <v>0</v>
      </c>
      <c r="Z1852">
        <v>0</v>
      </c>
      <c r="AA1852">
        <v>0</v>
      </c>
      <c r="AB1852">
        <v>398.99</v>
      </c>
      <c r="AC1852">
        <v>0</v>
      </c>
      <c r="AD1852">
        <v>1</v>
      </c>
      <c r="AE1852">
        <v>1</v>
      </c>
      <c r="AF1852" t="s">
        <v>3</v>
      </c>
      <c r="AG1852">
        <v>154</v>
      </c>
      <c r="AH1852">
        <v>2</v>
      </c>
      <c r="AI1852">
        <v>449000597</v>
      </c>
      <c r="AJ1852">
        <v>1774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</row>
    <row r="1853" spans="1:44" x14ac:dyDescent="0.2">
      <c r="A1853">
        <f>ROW(Source!A992)</f>
        <v>992</v>
      </c>
      <c r="B1853">
        <v>449000601</v>
      </c>
      <c r="C1853">
        <v>449000599</v>
      </c>
      <c r="D1853">
        <v>277560223</v>
      </c>
      <c r="E1853">
        <v>109</v>
      </c>
      <c r="F1853">
        <v>1</v>
      </c>
      <c r="G1853">
        <v>1</v>
      </c>
      <c r="H1853">
        <v>1</v>
      </c>
      <c r="I1853" t="s">
        <v>1389</v>
      </c>
      <c r="J1853" t="s">
        <v>3</v>
      </c>
      <c r="K1853" t="s">
        <v>1390</v>
      </c>
      <c r="L1853">
        <v>1191</v>
      </c>
      <c r="N1853">
        <v>1013</v>
      </c>
      <c r="O1853" t="s">
        <v>1203</v>
      </c>
      <c r="P1853" t="s">
        <v>1203</v>
      </c>
      <c r="Q1853">
        <v>1</v>
      </c>
      <c r="X1853">
        <v>88.5</v>
      </c>
      <c r="Y1853">
        <v>0</v>
      </c>
      <c r="Z1853">
        <v>0</v>
      </c>
      <c r="AA1853">
        <v>0</v>
      </c>
      <c r="AB1853">
        <v>382.52</v>
      </c>
      <c r="AC1853">
        <v>0</v>
      </c>
      <c r="AD1853">
        <v>1</v>
      </c>
      <c r="AE1853">
        <v>1</v>
      </c>
      <c r="AF1853" t="s">
        <v>3</v>
      </c>
      <c r="AG1853">
        <v>88.5</v>
      </c>
      <c r="AH1853">
        <v>2</v>
      </c>
      <c r="AI1853">
        <v>449000600</v>
      </c>
      <c r="AJ1853">
        <v>1775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</row>
    <row r="1854" spans="1:44" x14ac:dyDescent="0.2">
      <c r="A1854">
        <f>ROW(Source!A993)</f>
        <v>993</v>
      </c>
      <c r="B1854">
        <v>449000606</v>
      </c>
      <c r="C1854">
        <v>449000602</v>
      </c>
      <c r="D1854">
        <v>327091110</v>
      </c>
      <c r="E1854">
        <v>112</v>
      </c>
      <c r="F1854">
        <v>1</v>
      </c>
      <c r="G1854">
        <v>1</v>
      </c>
      <c r="H1854">
        <v>1</v>
      </c>
      <c r="I1854" t="s">
        <v>1387</v>
      </c>
      <c r="J1854" t="s">
        <v>3</v>
      </c>
      <c r="K1854" t="s">
        <v>1851</v>
      </c>
      <c r="L1854">
        <v>1191</v>
      </c>
      <c r="N1854">
        <v>1013</v>
      </c>
      <c r="O1854" t="s">
        <v>1203</v>
      </c>
      <c r="P1854" t="s">
        <v>1203</v>
      </c>
      <c r="Q1854">
        <v>1</v>
      </c>
      <c r="X1854">
        <v>5.9</v>
      </c>
      <c r="Y1854">
        <v>0</v>
      </c>
      <c r="Z1854">
        <v>0</v>
      </c>
      <c r="AA1854">
        <v>0</v>
      </c>
      <c r="AB1854">
        <v>398.99</v>
      </c>
      <c r="AC1854">
        <v>0</v>
      </c>
      <c r="AD1854">
        <v>1</v>
      </c>
      <c r="AE1854">
        <v>1</v>
      </c>
      <c r="AF1854" t="s">
        <v>3</v>
      </c>
      <c r="AG1854">
        <v>5.9</v>
      </c>
      <c r="AH1854">
        <v>2</v>
      </c>
      <c r="AI1854">
        <v>449000603</v>
      </c>
      <c r="AJ1854">
        <v>1776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</row>
    <row r="1855" spans="1:44" x14ac:dyDescent="0.2">
      <c r="A1855">
        <f>ROW(Source!A993)</f>
        <v>993</v>
      </c>
      <c r="B1855">
        <v>449000607</v>
      </c>
      <c r="C1855">
        <v>449000602</v>
      </c>
      <c r="D1855">
        <v>327091406</v>
      </c>
      <c r="E1855">
        <v>112</v>
      </c>
      <c r="F1855">
        <v>1</v>
      </c>
      <c r="G1855">
        <v>1</v>
      </c>
      <c r="H1855">
        <v>1</v>
      </c>
      <c r="I1855" t="s">
        <v>1204</v>
      </c>
      <c r="J1855" t="s">
        <v>3</v>
      </c>
      <c r="K1855" t="s">
        <v>1205</v>
      </c>
      <c r="L1855">
        <v>1191</v>
      </c>
      <c r="N1855">
        <v>1013</v>
      </c>
      <c r="O1855" t="s">
        <v>1203</v>
      </c>
      <c r="P1855" t="s">
        <v>1203</v>
      </c>
      <c r="Q1855">
        <v>1</v>
      </c>
      <c r="X1855">
        <v>29.39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1</v>
      </c>
      <c r="AE1855">
        <v>2</v>
      </c>
      <c r="AF1855" t="s">
        <v>3</v>
      </c>
      <c r="AG1855">
        <v>29.39</v>
      </c>
      <c r="AH1855">
        <v>2</v>
      </c>
      <c r="AI1855">
        <v>449000604</v>
      </c>
      <c r="AJ1855">
        <v>1777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</row>
    <row r="1856" spans="1:44" x14ac:dyDescent="0.2">
      <c r="A1856">
        <f>ROW(Source!A993)</f>
        <v>993</v>
      </c>
      <c r="B1856">
        <v>449000608</v>
      </c>
      <c r="C1856">
        <v>449000602</v>
      </c>
      <c r="D1856">
        <v>327211116</v>
      </c>
      <c r="E1856">
        <v>1</v>
      </c>
      <c r="F1856">
        <v>1</v>
      </c>
      <c r="G1856">
        <v>1</v>
      </c>
      <c r="H1856">
        <v>2</v>
      </c>
      <c r="I1856" t="s">
        <v>1907</v>
      </c>
      <c r="J1856" t="s">
        <v>1908</v>
      </c>
      <c r="K1856" t="s">
        <v>1909</v>
      </c>
      <c r="L1856">
        <v>1368</v>
      </c>
      <c r="N1856">
        <v>1011</v>
      </c>
      <c r="O1856" t="s">
        <v>1100</v>
      </c>
      <c r="P1856" t="s">
        <v>1100</v>
      </c>
      <c r="Q1856">
        <v>1</v>
      </c>
      <c r="X1856">
        <v>29.39</v>
      </c>
      <c r="Y1856">
        <v>0</v>
      </c>
      <c r="Z1856">
        <v>947.64</v>
      </c>
      <c r="AA1856">
        <v>563.72</v>
      </c>
      <c r="AB1856">
        <v>0</v>
      </c>
      <c r="AC1856">
        <v>0</v>
      </c>
      <c r="AD1856">
        <v>1</v>
      </c>
      <c r="AE1856">
        <v>0</v>
      </c>
      <c r="AF1856" t="s">
        <v>3</v>
      </c>
      <c r="AG1856">
        <v>29.39</v>
      </c>
      <c r="AH1856">
        <v>2</v>
      </c>
      <c r="AI1856">
        <v>449000605</v>
      </c>
      <c r="AJ1856">
        <v>1778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</row>
    <row r="1857" spans="1:44" x14ac:dyDescent="0.2">
      <c r="A1857">
        <f>ROW(Source!A994)</f>
        <v>994</v>
      </c>
      <c r="B1857">
        <v>449000612</v>
      </c>
      <c r="C1857">
        <v>449000609</v>
      </c>
      <c r="D1857">
        <v>277560491</v>
      </c>
      <c r="E1857">
        <v>109</v>
      </c>
      <c r="F1857">
        <v>1</v>
      </c>
      <c r="G1857">
        <v>1</v>
      </c>
      <c r="H1857">
        <v>1</v>
      </c>
      <c r="I1857" t="s">
        <v>1204</v>
      </c>
      <c r="J1857" t="s">
        <v>3</v>
      </c>
      <c r="K1857" t="s">
        <v>1205</v>
      </c>
      <c r="L1857">
        <v>1191</v>
      </c>
      <c r="N1857">
        <v>1013</v>
      </c>
      <c r="O1857" t="s">
        <v>1203</v>
      </c>
      <c r="P1857" t="s">
        <v>1203</v>
      </c>
      <c r="Q1857">
        <v>1</v>
      </c>
      <c r="X1857">
        <v>32.75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1</v>
      </c>
      <c r="AE1857">
        <v>2</v>
      </c>
      <c r="AF1857" t="s">
        <v>3</v>
      </c>
      <c r="AG1857">
        <v>32.75</v>
      </c>
      <c r="AH1857">
        <v>2</v>
      </c>
      <c r="AI1857">
        <v>449000610</v>
      </c>
      <c r="AJ1857">
        <v>1779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</row>
    <row r="1858" spans="1:44" x14ac:dyDescent="0.2">
      <c r="A1858">
        <f>ROW(Source!A994)</f>
        <v>994</v>
      </c>
      <c r="B1858">
        <v>449000613</v>
      </c>
      <c r="C1858">
        <v>449000609</v>
      </c>
      <c r="D1858">
        <v>277944074</v>
      </c>
      <c r="E1858">
        <v>1</v>
      </c>
      <c r="F1858">
        <v>1</v>
      </c>
      <c r="G1858">
        <v>1</v>
      </c>
      <c r="H1858">
        <v>2</v>
      </c>
      <c r="I1858" t="s">
        <v>1907</v>
      </c>
      <c r="J1858" t="s">
        <v>1908</v>
      </c>
      <c r="K1858" t="s">
        <v>1909</v>
      </c>
      <c r="L1858">
        <v>1368</v>
      </c>
      <c r="N1858">
        <v>1011</v>
      </c>
      <c r="O1858" t="s">
        <v>1100</v>
      </c>
      <c r="P1858" t="s">
        <v>1100</v>
      </c>
      <c r="Q1858">
        <v>1</v>
      </c>
      <c r="X1858">
        <v>32.75</v>
      </c>
      <c r="Y1858">
        <v>0</v>
      </c>
      <c r="Z1858">
        <v>947.64</v>
      </c>
      <c r="AA1858">
        <v>563.72</v>
      </c>
      <c r="AB1858">
        <v>0</v>
      </c>
      <c r="AC1858">
        <v>0</v>
      </c>
      <c r="AD1858">
        <v>1</v>
      </c>
      <c r="AE1858">
        <v>0</v>
      </c>
      <c r="AF1858" t="s">
        <v>3</v>
      </c>
      <c r="AG1858">
        <v>32.75</v>
      </c>
      <c r="AH1858">
        <v>2</v>
      </c>
      <c r="AI1858">
        <v>449000611</v>
      </c>
      <c r="AJ1858">
        <v>1780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</row>
    <row r="1859" spans="1:44" x14ac:dyDescent="0.2">
      <c r="A1859">
        <f>ROW(Source!A995)</f>
        <v>995</v>
      </c>
      <c r="B1859">
        <v>449000617</v>
      </c>
      <c r="C1859">
        <v>449000614</v>
      </c>
      <c r="D1859">
        <v>277560234</v>
      </c>
      <c r="E1859">
        <v>109</v>
      </c>
      <c r="F1859">
        <v>1</v>
      </c>
      <c r="G1859">
        <v>1</v>
      </c>
      <c r="H1859">
        <v>1</v>
      </c>
      <c r="I1859" t="s">
        <v>1387</v>
      </c>
      <c r="J1859" t="s">
        <v>3</v>
      </c>
      <c r="K1859" t="s">
        <v>1388</v>
      </c>
      <c r="L1859">
        <v>1191</v>
      </c>
      <c r="N1859">
        <v>1013</v>
      </c>
      <c r="O1859" t="s">
        <v>1203</v>
      </c>
      <c r="P1859" t="s">
        <v>1203</v>
      </c>
      <c r="Q1859">
        <v>1</v>
      </c>
      <c r="X1859">
        <v>6.8</v>
      </c>
      <c r="Y1859">
        <v>0</v>
      </c>
      <c r="Z1859">
        <v>0</v>
      </c>
      <c r="AA1859">
        <v>0</v>
      </c>
      <c r="AB1859">
        <v>398.99</v>
      </c>
      <c r="AC1859">
        <v>0</v>
      </c>
      <c r="AD1859">
        <v>1</v>
      </c>
      <c r="AE1859">
        <v>1</v>
      </c>
      <c r="AF1859" t="s">
        <v>3</v>
      </c>
      <c r="AG1859">
        <v>6.8</v>
      </c>
      <c r="AH1859">
        <v>2</v>
      </c>
      <c r="AI1859">
        <v>449000615</v>
      </c>
      <c r="AJ1859">
        <v>1781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</row>
    <row r="1860" spans="1:44" x14ac:dyDescent="0.2">
      <c r="A1860">
        <f>ROW(Source!A995)</f>
        <v>995</v>
      </c>
      <c r="B1860">
        <v>449000618</v>
      </c>
      <c r="C1860">
        <v>449000614</v>
      </c>
      <c r="D1860">
        <v>277946213</v>
      </c>
      <c r="E1860">
        <v>1</v>
      </c>
      <c r="F1860">
        <v>1</v>
      </c>
      <c r="G1860">
        <v>1</v>
      </c>
      <c r="H1860">
        <v>2</v>
      </c>
      <c r="I1860" t="s">
        <v>1910</v>
      </c>
      <c r="J1860" t="s">
        <v>1911</v>
      </c>
      <c r="K1860" t="s">
        <v>1912</v>
      </c>
      <c r="L1860">
        <v>1368</v>
      </c>
      <c r="N1860">
        <v>1011</v>
      </c>
      <c r="O1860" t="s">
        <v>1100</v>
      </c>
      <c r="P1860" t="s">
        <v>1100</v>
      </c>
      <c r="Q1860">
        <v>1</v>
      </c>
      <c r="X1860">
        <v>1.34</v>
      </c>
      <c r="Y1860">
        <v>0</v>
      </c>
      <c r="Z1860">
        <v>13.04</v>
      </c>
      <c r="AA1860">
        <v>0</v>
      </c>
      <c r="AB1860">
        <v>0</v>
      </c>
      <c r="AC1860">
        <v>0</v>
      </c>
      <c r="AD1860">
        <v>1</v>
      </c>
      <c r="AE1860">
        <v>0</v>
      </c>
      <c r="AF1860" t="s">
        <v>3</v>
      </c>
      <c r="AG1860">
        <v>1.34</v>
      </c>
      <c r="AH1860">
        <v>2</v>
      </c>
      <c r="AI1860">
        <v>449000616</v>
      </c>
      <c r="AJ1860">
        <v>1782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</row>
    <row r="1861" spans="1:44" x14ac:dyDescent="0.2">
      <c r="A1861">
        <f>ROW(Source!A996)</f>
        <v>996</v>
      </c>
      <c r="B1861">
        <v>449000626</v>
      </c>
      <c r="C1861">
        <v>449000619</v>
      </c>
      <c r="D1861">
        <v>327091120</v>
      </c>
      <c r="E1861">
        <v>112</v>
      </c>
      <c r="F1861">
        <v>1</v>
      </c>
      <c r="G1861">
        <v>1</v>
      </c>
      <c r="H1861">
        <v>1</v>
      </c>
      <c r="I1861" t="s">
        <v>1637</v>
      </c>
      <c r="J1861" t="s">
        <v>3</v>
      </c>
      <c r="K1861" t="s">
        <v>1913</v>
      </c>
      <c r="L1861">
        <v>1191</v>
      </c>
      <c r="N1861">
        <v>1013</v>
      </c>
      <c r="O1861" t="s">
        <v>1203</v>
      </c>
      <c r="P1861" t="s">
        <v>1203</v>
      </c>
      <c r="Q1861">
        <v>1</v>
      </c>
      <c r="X1861">
        <v>0.85</v>
      </c>
      <c r="Y1861">
        <v>0</v>
      </c>
      <c r="Z1861">
        <v>0</v>
      </c>
      <c r="AA1861">
        <v>0</v>
      </c>
      <c r="AB1861">
        <v>406.32</v>
      </c>
      <c r="AC1861">
        <v>0</v>
      </c>
      <c r="AD1861">
        <v>1</v>
      </c>
      <c r="AE1861">
        <v>1</v>
      </c>
      <c r="AF1861" t="s">
        <v>3</v>
      </c>
      <c r="AG1861">
        <v>0.85</v>
      </c>
      <c r="AH1861">
        <v>2</v>
      </c>
      <c r="AI1861">
        <v>449000620</v>
      </c>
      <c r="AJ1861">
        <v>1783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</row>
    <row r="1862" spans="1:44" x14ac:dyDescent="0.2">
      <c r="A1862">
        <f>ROW(Source!A996)</f>
        <v>996</v>
      </c>
      <c r="B1862">
        <v>449000627</v>
      </c>
      <c r="C1862">
        <v>449000619</v>
      </c>
      <c r="D1862">
        <v>327091406</v>
      </c>
      <c r="E1862">
        <v>112</v>
      </c>
      <c r="F1862">
        <v>1</v>
      </c>
      <c r="G1862">
        <v>1</v>
      </c>
      <c r="H1862">
        <v>1</v>
      </c>
      <c r="I1862" t="s">
        <v>1204</v>
      </c>
      <c r="J1862" t="s">
        <v>3</v>
      </c>
      <c r="K1862" t="s">
        <v>1205</v>
      </c>
      <c r="L1862">
        <v>1191</v>
      </c>
      <c r="N1862">
        <v>1013</v>
      </c>
      <c r="O1862" t="s">
        <v>1203</v>
      </c>
      <c r="P1862" t="s">
        <v>1203</v>
      </c>
      <c r="Q1862">
        <v>1</v>
      </c>
      <c r="X1862">
        <v>7.0000000000000007E-2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1</v>
      </c>
      <c r="AE1862">
        <v>2</v>
      </c>
      <c r="AF1862" t="s">
        <v>3</v>
      </c>
      <c r="AG1862">
        <v>7.0000000000000007E-2</v>
      </c>
      <c r="AH1862">
        <v>2</v>
      </c>
      <c r="AI1862">
        <v>449000621</v>
      </c>
      <c r="AJ1862">
        <v>1784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</row>
    <row r="1863" spans="1:44" x14ac:dyDescent="0.2">
      <c r="A1863">
        <f>ROW(Source!A996)</f>
        <v>996</v>
      </c>
      <c r="B1863">
        <v>449000628</v>
      </c>
      <c r="C1863">
        <v>449000619</v>
      </c>
      <c r="D1863">
        <v>327211661</v>
      </c>
      <c r="E1863">
        <v>1</v>
      </c>
      <c r="F1863">
        <v>1</v>
      </c>
      <c r="G1863">
        <v>1</v>
      </c>
      <c r="H1863">
        <v>2</v>
      </c>
      <c r="I1863" t="s">
        <v>1639</v>
      </c>
      <c r="J1863" t="s">
        <v>1640</v>
      </c>
      <c r="K1863" t="s">
        <v>1641</v>
      </c>
      <c r="L1863">
        <v>1368</v>
      </c>
      <c r="N1863">
        <v>1011</v>
      </c>
      <c r="O1863" t="s">
        <v>1100</v>
      </c>
      <c r="P1863" t="s">
        <v>1100</v>
      </c>
      <c r="Q1863">
        <v>1</v>
      </c>
      <c r="X1863">
        <v>7.0000000000000007E-2</v>
      </c>
      <c r="Y1863">
        <v>0</v>
      </c>
      <c r="Z1863">
        <v>1246.67</v>
      </c>
      <c r="AA1863">
        <v>563.72</v>
      </c>
      <c r="AB1863">
        <v>0</v>
      </c>
      <c r="AC1863">
        <v>0</v>
      </c>
      <c r="AD1863">
        <v>1</v>
      </c>
      <c r="AE1863">
        <v>0</v>
      </c>
      <c r="AF1863" t="s">
        <v>3</v>
      </c>
      <c r="AG1863">
        <v>7.0000000000000007E-2</v>
      </c>
      <c r="AH1863">
        <v>2</v>
      </c>
      <c r="AI1863">
        <v>449000622</v>
      </c>
      <c r="AJ1863">
        <v>1785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</row>
    <row r="1864" spans="1:44" x14ac:dyDescent="0.2">
      <c r="A1864">
        <f>ROW(Source!A996)</f>
        <v>996</v>
      </c>
      <c r="B1864">
        <v>449000629</v>
      </c>
      <c r="C1864">
        <v>449000619</v>
      </c>
      <c r="D1864">
        <v>327211924</v>
      </c>
      <c r="E1864">
        <v>1</v>
      </c>
      <c r="F1864">
        <v>1</v>
      </c>
      <c r="G1864">
        <v>1</v>
      </c>
      <c r="H1864">
        <v>2</v>
      </c>
      <c r="I1864" t="s">
        <v>1642</v>
      </c>
      <c r="J1864" t="s">
        <v>1643</v>
      </c>
      <c r="K1864" t="s">
        <v>1644</v>
      </c>
      <c r="L1864">
        <v>1368</v>
      </c>
      <c r="N1864">
        <v>1011</v>
      </c>
      <c r="O1864" t="s">
        <v>1100</v>
      </c>
      <c r="P1864" t="s">
        <v>1100</v>
      </c>
      <c r="Q1864">
        <v>1</v>
      </c>
      <c r="X1864">
        <v>0.4</v>
      </c>
      <c r="Y1864">
        <v>0</v>
      </c>
      <c r="Z1864">
        <v>17.45</v>
      </c>
      <c r="AA1864">
        <v>0</v>
      </c>
      <c r="AB1864">
        <v>0</v>
      </c>
      <c r="AC1864">
        <v>0</v>
      </c>
      <c r="AD1864">
        <v>1</v>
      </c>
      <c r="AE1864">
        <v>0</v>
      </c>
      <c r="AF1864" t="s">
        <v>3</v>
      </c>
      <c r="AG1864">
        <v>0.4</v>
      </c>
      <c r="AH1864">
        <v>2</v>
      </c>
      <c r="AI1864">
        <v>449000623</v>
      </c>
      <c r="AJ1864">
        <v>1786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</row>
    <row r="1865" spans="1:44" x14ac:dyDescent="0.2">
      <c r="A1865">
        <f>ROW(Source!A996)</f>
        <v>996</v>
      </c>
      <c r="B1865">
        <v>449000630</v>
      </c>
      <c r="C1865">
        <v>449000619</v>
      </c>
      <c r="D1865">
        <v>327163476</v>
      </c>
      <c r="E1865">
        <v>1</v>
      </c>
      <c r="F1865">
        <v>1</v>
      </c>
      <c r="G1865">
        <v>1</v>
      </c>
      <c r="H1865">
        <v>3</v>
      </c>
      <c r="I1865" t="s">
        <v>1367</v>
      </c>
      <c r="J1865" t="s">
        <v>1368</v>
      </c>
      <c r="K1865" t="s">
        <v>1369</v>
      </c>
      <c r="L1865">
        <v>1339</v>
      </c>
      <c r="N1865">
        <v>1007</v>
      </c>
      <c r="O1865" t="s">
        <v>49</v>
      </c>
      <c r="P1865" t="s">
        <v>49</v>
      </c>
      <c r="Q1865">
        <v>1</v>
      </c>
      <c r="X1865">
        <v>0.15</v>
      </c>
      <c r="Y1865">
        <v>35.71</v>
      </c>
      <c r="Z1865">
        <v>0</v>
      </c>
      <c r="AA1865">
        <v>0</v>
      </c>
      <c r="AB1865">
        <v>0</v>
      </c>
      <c r="AC1865">
        <v>0</v>
      </c>
      <c r="AD1865">
        <v>1</v>
      </c>
      <c r="AE1865">
        <v>0</v>
      </c>
      <c r="AF1865" t="s">
        <v>135</v>
      </c>
      <c r="AG1865">
        <v>0</v>
      </c>
      <c r="AH1865">
        <v>2</v>
      </c>
      <c r="AI1865">
        <v>449000624</v>
      </c>
      <c r="AJ1865">
        <v>1787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</row>
    <row r="1866" spans="1:44" x14ac:dyDescent="0.2">
      <c r="A1866">
        <f>ROW(Source!A996)</f>
        <v>996</v>
      </c>
      <c r="B1866">
        <v>449000631</v>
      </c>
      <c r="C1866">
        <v>449000619</v>
      </c>
      <c r="D1866">
        <v>327092320</v>
      </c>
      <c r="E1866">
        <v>112</v>
      </c>
      <c r="F1866">
        <v>1</v>
      </c>
      <c r="G1866">
        <v>1</v>
      </c>
      <c r="H1866">
        <v>3</v>
      </c>
      <c r="I1866" t="s">
        <v>550</v>
      </c>
      <c r="J1866" t="s">
        <v>3</v>
      </c>
      <c r="K1866" t="s">
        <v>646</v>
      </c>
      <c r="L1866">
        <v>1339</v>
      </c>
      <c r="N1866">
        <v>1007</v>
      </c>
      <c r="O1866" t="s">
        <v>49</v>
      </c>
      <c r="P1866" t="s">
        <v>49</v>
      </c>
      <c r="Q1866">
        <v>1</v>
      </c>
      <c r="X1866">
        <v>1.1499999999999999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 t="s">
        <v>135</v>
      </c>
      <c r="AG1866">
        <v>0</v>
      </c>
      <c r="AH1866">
        <v>2</v>
      </c>
      <c r="AI1866">
        <v>449000625</v>
      </c>
      <c r="AJ1866">
        <v>1788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</row>
    <row r="1867" spans="1:44" x14ac:dyDescent="0.2">
      <c r="A1867">
        <f>ROW(Source!A998)</f>
        <v>998</v>
      </c>
      <c r="B1867">
        <v>449000640</v>
      </c>
      <c r="C1867">
        <v>449000633</v>
      </c>
      <c r="D1867">
        <v>327091120</v>
      </c>
      <c r="E1867">
        <v>112</v>
      </c>
      <c r="F1867">
        <v>1</v>
      </c>
      <c r="G1867">
        <v>1</v>
      </c>
      <c r="H1867">
        <v>1</v>
      </c>
      <c r="I1867" t="s">
        <v>1637</v>
      </c>
      <c r="J1867" t="s">
        <v>3</v>
      </c>
      <c r="K1867" t="s">
        <v>1913</v>
      </c>
      <c r="L1867">
        <v>1191</v>
      </c>
      <c r="N1867">
        <v>1013</v>
      </c>
      <c r="O1867" t="s">
        <v>1203</v>
      </c>
      <c r="P1867" t="s">
        <v>1203</v>
      </c>
      <c r="Q1867">
        <v>1</v>
      </c>
      <c r="X1867">
        <v>0.78</v>
      </c>
      <c r="Y1867">
        <v>0</v>
      </c>
      <c r="Z1867">
        <v>0</v>
      </c>
      <c r="AA1867">
        <v>0</v>
      </c>
      <c r="AB1867">
        <v>406.32</v>
      </c>
      <c r="AC1867">
        <v>0</v>
      </c>
      <c r="AD1867">
        <v>1</v>
      </c>
      <c r="AE1867">
        <v>1</v>
      </c>
      <c r="AF1867" t="s">
        <v>3</v>
      </c>
      <c r="AG1867">
        <v>0.78</v>
      </c>
      <c r="AH1867">
        <v>2</v>
      </c>
      <c r="AI1867">
        <v>449000634</v>
      </c>
      <c r="AJ1867">
        <v>1789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</row>
    <row r="1868" spans="1:44" x14ac:dyDescent="0.2">
      <c r="A1868">
        <f>ROW(Source!A998)</f>
        <v>998</v>
      </c>
      <c r="B1868">
        <v>449000641</v>
      </c>
      <c r="C1868">
        <v>449000633</v>
      </c>
      <c r="D1868">
        <v>327091406</v>
      </c>
      <c r="E1868">
        <v>112</v>
      </c>
      <c r="F1868">
        <v>1</v>
      </c>
      <c r="G1868">
        <v>1</v>
      </c>
      <c r="H1868">
        <v>1</v>
      </c>
      <c r="I1868" t="s">
        <v>1204</v>
      </c>
      <c r="J1868" t="s">
        <v>3</v>
      </c>
      <c r="K1868" t="s">
        <v>1205</v>
      </c>
      <c r="L1868">
        <v>1191</v>
      </c>
      <c r="N1868">
        <v>1013</v>
      </c>
      <c r="O1868" t="s">
        <v>1203</v>
      </c>
      <c r="P1868" t="s">
        <v>1203</v>
      </c>
      <c r="Q1868">
        <v>1</v>
      </c>
      <c r="X1868">
        <v>7.0000000000000007E-2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1</v>
      </c>
      <c r="AE1868">
        <v>2</v>
      </c>
      <c r="AF1868" t="s">
        <v>3</v>
      </c>
      <c r="AG1868">
        <v>7.0000000000000007E-2</v>
      </c>
      <c r="AH1868">
        <v>2</v>
      </c>
      <c r="AI1868">
        <v>449000635</v>
      </c>
      <c r="AJ1868">
        <v>1790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</row>
    <row r="1869" spans="1:44" x14ac:dyDescent="0.2">
      <c r="A1869">
        <f>ROW(Source!A998)</f>
        <v>998</v>
      </c>
      <c r="B1869">
        <v>449000642</v>
      </c>
      <c r="C1869">
        <v>449000633</v>
      </c>
      <c r="D1869">
        <v>327211661</v>
      </c>
      <c r="E1869">
        <v>1</v>
      </c>
      <c r="F1869">
        <v>1</v>
      </c>
      <c r="G1869">
        <v>1</v>
      </c>
      <c r="H1869">
        <v>2</v>
      </c>
      <c r="I1869" t="s">
        <v>1639</v>
      </c>
      <c r="J1869" t="s">
        <v>1640</v>
      </c>
      <c r="K1869" t="s">
        <v>1641</v>
      </c>
      <c r="L1869">
        <v>1368</v>
      </c>
      <c r="N1869">
        <v>1011</v>
      </c>
      <c r="O1869" t="s">
        <v>1100</v>
      </c>
      <c r="P1869" t="s">
        <v>1100</v>
      </c>
      <c r="Q1869">
        <v>1</v>
      </c>
      <c r="X1869">
        <v>7.0000000000000007E-2</v>
      </c>
      <c r="Y1869">
        <v>0</v>
      </c>
      <c r="Z1869">
        <v>1246.67</v>
      </c>
      <c r="AA1869">
        <v>563.72</v>
      </c>
      <c r="AB1869">
        <v>0</v>
      </c>
      <c r="AC1869">
        <v>0</v>
      </c>
      <c r="AD1869">
        <v>1</v>
      </c>
      <c r="AE1869">
        <v>0</v>
      </c>
      <c r="AF1869" t="s">
        <v>3</v>
      </c>
      <c r="AG1869">
        <v>7.0000000000000007E-2</v>
      </c>
      <c r="AH1869">
        <v>2</v>
      </c>
      <c r="AI1869">
        <v>449000636</v>
      </c>
      <c r="AJ1869">
        <v>1791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</row>
    <row r="1870" spans="1:44" x14ac:dyDescent="0.2">
      <c r="A1870">
        <f>ROW(Source!A998)</f>
        <v>998</v>
      </c>
      <c r="B1870">
        <v>449000643</v>
      </c>
      <c r="C1870">
        <v>449000633</v>
      </c>
      <c r="D1870">
        <v>327211924</v>
      </c>
      <c r="E1870">
        <v>1</v>
      </c>
      <c r="F1870">
        <v>1</v>
      </c>
      <c r="G1870">
        <v>1</v>
      </c>
      <c r="H1870">
        <v>2</v>
      </c>
      <c r="I1870" t="s">
        <v>1642</v>
      </c>
      <c r="J1870" t="s">
        <v>1643</v>
      </c>
      <c r="K1870" t="s">
        <v>1644</v>
      </c>
      <c r="L1870">
        <v>1368</v>
      </c>
      <c r="N1870">
        <v>1011</v>
      </c>
      <c r="O1870" t="s">
        <v>1100</v>
      </c>
      <c r="P1870" t="s">
        <v>1100</v>
      </c>
      <c r="Q1870">
        <v>1</v>
      </c>
      <c r="X1870">
        <v>0.36</v>
      </c>
      <c r="Y1870">
        <v>0</v>
      </c>
      <c r="Z1870">
        <v>17.45</v>
      </c>
      <c r="AA1870">
        <v>0</v>
      </c>
      <c r="AB1870">
        <v>0</v>
      </c>
      <c r="AC1870">
        <v>0</v>
      </c>
      <c r="AD1870">
        <v>1</v>
      </c>
      <c r="AE1870">
        <v>0</v>
      </c>
      <c r="AF1870" t="s">
        <v>3</v>
      </c>
      <c r="AG1870">
        <v>0.36</v>
      </c>
      <c r="AH1870">
        <v>2</v>
      </c>
      <c r="AI1870">
        <v>449000637</v>
      </c>
      <c r="AJ1870">
        <v>1792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</row>
    <row r="1871" spans="1:44" x14ac:dyDescent="0.2">
      <c r="A1871">
        <f>ROW(Source!A998)</f>
        <v>998</v>
      </c>
      <c r="B1871">
        <v>449000644</v>
      </c>
      <c r="C1871">
        <v>449000633</v>
      </c>
      <c r="D1871">
        <v>327163476</v>
      </c>
      <c r="E1871">
        <v>1</v>
      </c>
      <c r="F1871">
        <v>1</v>
      </c>
      <c r="G1871">
        <v>1</v>
      </c>
      <c r="H1871">
        <v>3</v>
      </c>
      <c r="I1871" t="s">
        <v>1367</v>
      </c>
      <c r="J1871" t="s">
        <v>1368</v>
      </c>
      <c r="K1871" t="s">
        <v>1369</v>
      </c>
      <c r="L1871">
        <v>1339</v>
      </c>
      <c r="N1871">
        <v>1007</v>
      </c>
      <c r="O1871" t="s">
        <v>49</v>
      </c>
      <c r="P1871" t="s">
        <v>49</v>
      </c>
      <c r="Q1871">
        <v>1</v>
      </c>
      <c r="X1871">
        <v>0.15</v>
      </c>
      <c r="Y1871">
        <v>35.71</v>
      </c>
      <c r="Z1871">
        <v>0</v>
      </c>
      <c r="AA1871">
        <v>0</v>
      </c>
      <c r="AB1871">
        <v>0</v>
      </c>
      <c r="AC1871">
        <v>0</v>
      </c>
      <c r="AD1871">
        <v>1</v>
      </c>
      <c r="AE1871">
        <v>0</v>
      </c>
      <c r="AF1871" t="s">
        <v>135</v>
      </c>
      <c r="AG1871">
        <v>0</v>
      </c>
      <c r="AH1871">
        <v>2</v>
      </c>
      <c r="AI1871">
        <v>449000638</v>
      </c>
      <c r="AJ1871">
        <v>1793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</row>
    <row r="1872" spans="1:44" x14ac:dyDescent="0.2">
      <c r="A1872">
        <f>ROW(Source!A998)</f>
        <v>998</v>
      </c>
      <c r="B1872">
        <v>449000645</v>
      </c>
      <c r="C1872">
        <v>449000633</v>
      </c>
      <c r="D1872">
        <v>327092381</v>
      </c>
      <c r="E1872">
        <v>112</v>
      </c>
      <c r="F1872">
        <v>1</v>
      </c>
      <c r="G1872">
        <v>1</v>
      </c>
      <c r="H1872">
        <v>3</v>
      </c>
      <c r="I1872" t="s">
        <v>502</v>
      </c>
      <c r="J1872" t="s">
        <v>3</v>
      </c>
      <c r="K1872" t="s">
        <v>503</v>
      </c>
      <c r="L1872">
        <v>1339</v>
      </c>
      <c r="N1872">
        <v>1007</v>
      </c>
      <c r="O1872" t="s">
        <v>49</v>
      </c>
      <c r="P1872" t="s">
        <v>49</v>
      </c>
      <c r="Q1872">
        <v>1</v>
      </c>
      <c r="X1872">
        <v>1.1000000000000001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 t="s">
        <v>135</v>
      </c>
      <c r="AG1872">
        <v>0</v>
      </c>
      <c r="AH1872">
        <v>2</v>
      </c>
      <c r="AI1872">
        <v>449000639</v>
      </c>
      <c r="AJ1872">
        <v>1794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</row>
    <row r="1873" spans="1:44" x14ac:dyDescent="0.2">
      <c r="A1873">
        <f>ROW(Source!A1048)</f>
        <v>1048</v>
      </c>
      <c r="B1873">
        <v>449016770</v>
      </c>
      <c r="C1873">
        <v>449000663</v>
      </c>
      <c r="D1873">
        <v>417090972</v>
      </c>
      <c r="E1873">
        <v>117</v>
      </c>
      <c r="F1873">
        <v>1</v>
      </c>
      <c r="G1873">
        <v>1</v>
      </c>
      <c r="H1873">
        <v>1</v>
      </c>
      <c r="I1873" t="s">
        <v>1209</v>
      </c>
      <c r="J1873" t="s">
        <v>3</v>
      </c>
      <c r="K1873" t="s">
        <v>1914</v>
      </c>
      <c r="L1873">
        <v>1191</v>
      </c>
      <c r="N1873">
        <v>1013</v>
      </c>
      <c r="O1873" t="s">
        <v>1203</v>
      </c>
      <c r="P1873" t="s">
        <v>1203</v>
      </c>
      <c r="Q1873">
        <v>1</v>
      </c>
      <c r="X1873">
        <v>1</v>
      </c>
      <c r="Y1873">
        <v>0</v>
      </c>
      <c r="Z1873">
        <v>0</v>
      </c>
      <c r="AA1873">
        <v>0</v>
      </c>
      <c r="AB1873">
        <v>539.69000000000005</v>
      </c>
      <c r="AC1873">
        <v>0</v>
      </c>
      <c r="AD1873">
        <v>1</v>
      </c>
      <c r="AE1873">
        <v>2</v>
      </c>
      <c r="AF1873" t="s">
        <v>3</v>
      </c>
      <c r="AG1873">
        <v>1</v>
      </c>
      <c r="AH1873">
        <v>2</v>
      </c>
      <c r="AI1873">
        <v>449016770</v>
      </c>
      <c r="AJ1873">
        <v>1795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21" x14ac:dyDescent="0.2">
      <c r="A1">
        <v>52</v>
      </c>
      <c r="B1">
        <v>1</v>
      </c>
      <c r="C1" t="s">
        <v>3</v>
      </c>
      <c r="D1" t="s">
        <v>135</v>
      </c>
      <c r="E1" t="s">
        <v>3</v>
      </c>
      <c r="F1" t="s">
        <v>3</v>
      </c>
      <c r="G1" t="s">
        <v>3</v>
      </c>
      <c r="H1" t="s">
        <v>3</v>
      </c>
      <c r="I1" t="s">
        <v>3</v>
      </c>
      <c r="J1" t="s">
        <v>3</v>
      </c>
      <c r="K1" t="s">
        <v>3</v>
      </c>
      <c r="L1" t="s">
        <v>3</v>
      </c>
      <c r="M1" t="s">
        <v>3</v>
      </c>
      <c r="N1" t="s">
        <v>135</v>
      </c>
      <c r="O1" t="s">
        <v>3</v>
      </c>
      <c r="P1" t="s">
        <v>3</v>
      </c>
      <c r="Q1" t="s">
        <v>3</v>
      </c>
      <c r="R1" t="s">
        <v>3</v>
      </c>
      <c r="S1" t="s">
        <v>3</v>
      </c>
      <c r="T1" t="s">
        <v>3</v>
      </c>
      <c r="U1" t="s">
        <v>3</v>
      </c>
    </row>
    <row r="2" spans="1:21" x14ac:dyDescent="0.2">
      <c r="A2">
        <v>52</v>
      </c>
      <c r="B2">
        <v>1</v>
      </c>
      <c r="C2" t="s">
        <v>3</v>
      </c>
      <c r="D2" t="s">
        <v>135</v>
      </c>
      <c r="E2" t="s">
        <v>99</v>
      </c>
      <c r="F2" t="s">
        <v>99</v>
      </c>
      <c r="G2" t="s">
        <v>99</v>
      </c>
      <c r="H2" t="s">
        <v>3</v>
      </c>
      <c r="I2" t="s">
        <v>99</v>
      </c>
      <c r="J2" t="s">
        <v>99</v>
      </c>
      <c r="K2" t="s">
        <v>3</v>
      </c>
      <c r="L2" t="s">
        <v>3</v>
      </c>
      <c r="M2" t="s">
        <v>3</v>
      </c>
      <c r="N2" t="s">
        <v>135</v>
      </c>
      <c r="O2" t="s">
        <v>99</v>
      </c>
      <c r="P2" t="s">
        <v>3</v>
      </c>
      <c r="Q2" t="s">
        <v>3</v>
      </c>
      <c r="R2" t="s">
        <v>3</v>
      </c>
      <c r="S2" t="s">
        <v>1915</v>
      </c>
      <c r="T2" t="s">
        <v>1916</v>
      </c>
      <c r="U2" t="s">
        <v>1917</v>
      </c>
    </row>
    <row r="3" spans="1:21" x14ac:dyDescent="0.2">
      <c r="A3">
        <v>63</v>
      </c>
      <c r="B3">
        <v>1</v>
      </c>
      <c r="C3" t="s">
        <v>3</v>
      </c>
      <c r="D3" t="s">
        <v>23</v>
      </c>
      <c r="E3" t="s">
        <v>3</v>
      </c>
      <c r="F3" t="s">
        <v>3</v>
      </c>
      <c r="G3" t="s">
        <v>3</v>
      </c>
      <c r="H3" t="s">
        <v>3</v>
      </c>
      <c r="I3" t="s">
        <v>3</v>
      </c>
      <c r="J3" t="s">
        <v>3</v>
      </c>
      <c r="K3" t="s">
        <v>3</v>
      </c>
      <c r="L3" t="s">
        <v>3</v>
      </c>
      <c r="M3" t="s">
        <v>3</v>
      </c>
      <c r="N3" t="s">
        <v>23</v>
      </c>
      <c r="O3" t="s">
        <v>3</v>
      </c>
      <c r="P3" t="s">
        <v>3</v>
      </c>
      <c r="Q3" t="s">
        <v>3</v>
      </c>
      <c r="R3" t="s">
        <v>3</v>
      </c>
      <c r="S3" t="s">
        <v>3</v>
      </c>
      <c r="T3" t="s">
        <v>3</v>
      </c>
      <c r="U3" t="s">
        <v>3</v>
      </c>
    </row>
    <row r="4" spans="1:21" x14ac:dyDescent="0.2">
      <c r="A4">
        <v>63</v>
      </c>
      <c r="B4">
        <v>1</v>
      </c>
      <c r="C4" t="s">
        <v>3</v>
      </c>
      <c r="D4" t="s">
        <v>135</v>
      </c>
      <c r="E4" t="s">
        <v>99</v>
      </c>
      <c r="F4" t="s">
        <v>99</v>
      </c>
      <c r="G4" t="s">
        <v>99</v>
      </c>
      <c r="H4" t="s">
        <v>3</v>
      </c>
      <c r="I4" t="s">
        <v>99</v>
      </c>
      <c r="J4" t="s">
        <v>99</v>
      </c>
      <c r="K4" t="s">
        <v>3</v>
      </c>
      <c r="L4" t="s">
        <v>3</v>
      </c>
      <c r="M4" t="s">
        <v>3</v>
      </c>
      <c r="N4" t="s">
        <v>135</v>
      </c>
      <c r="O4" t="s">
        <v>99</v>
      </c>
      <c r="P4" t="s">
        <v>3</v>
      </c>
      <c r="Q4" t="s">
        <v>3</v>
      </c>
      <c r="R4" t="s">
        <v>3</v>
      </c>
      <c r="S4" t="s">
        <v>1915</v>
      </c>
      <c r="T4" t="s">
        <v>1916</v>
      </c>
      <c r="U4" t="s">
        <v>1917</v>
      </c>
    </row>
    <row r="5" spans="1:21" x14ac:dyDescent="0.2">
      <c r="A5">
        <v>153</v>
      </c>
      <c r="B5">
        <v>1</v>
      </c>
      <c r="C5" t="s">
        <v>3</v>
      </c>
      <c r="D5" t="s">
        <v>23</v>
      </c>
      <c r="E5" t="s">
        <v>3</v>
      </c>
      <c r="F5" t="s">
        <v>3</v>
      </c>
      <c r="G5" t="s">
        <v>3</v>
      </c>
      <c r="H5" t="s">
        <v>3</v>
      </c>
      <c r="I5" t="s">
        <v>3</v>
      </c>
      <c r="J5" t="s">
        <v>3</v>
      </c>
      <c r="K5" t="s">
        <v>3</v>
      </c>
      <c r="L5" t="s">
        <v>3</v>
      </c>
      <c r="M5" t="s">
        <v>3</v>
      </c>
      <c r="N5" t="s">
        <v>23</v>
      </c>
      <c r="O5" t="s">
        <v>3</v>
      </c>
      <c r="P5" t="s">
        <v>3</v>
      </c>
      <c r="Q5" t="s">
        <v>3</v>
      </c>
      <c r="R5" t="s">
        <v>3</v>
      </c>
      <c r="S5" t="s">
        <v>3</v>
      </c>
      <c r="T5" t="s">
        <v>3</v>
      </c>
      <c r="U5" t="s">
        <v>3</v>
      </c>
    </row>
    <row r="6" spans="1:21" x14ac:dyDescent="0.2">
      <c r="A6">
        <v>159</v>
      </c>
      <c r="B6">
        <v>1</v>
      </c>
      <c r="C6" t="s">
        <v>3</v>
      </c>
      <c r="D6" t="s">
        <v>23</v>
      </c>
      <c r="E6" t="s">
        <v>3</v>
      </c>
      <c r="F6" t="s">
        <v>3</v>
      </c>
      <c r="G6" t="s">
        <v>3</v>
      </c>
      <c r="H6" t="s">
        <v>3</v>
      </c>
      <c r="I6" t="s">
        <v>3</v>
      </c>
      <c r="J6" t="s">
        <v>3</v>
      </c>
      <c r="K6" t="s">
        <v>3</v>
      </c>
      <c r="L6" t="s">
        <v>3</v>
      </c>
      <c r="M6" t="s">
        <v>3</v>
      </c>
      <c r="N6" t="s">
        <v>23</v>
      </c>
      <c r="O6" t="s">
        <v>3</v>
      </c>
      <c r="P6" t="s">
        <v>3</v>
      </c>
      <c r="Q6" t="s">
        <v>3</v>
      </c>
      <c r="R6" t="s">
        <v>3</v>
      </c>
      <c r="S6" t="s">
        <v>3</v>
      </c>
      <c r="T6" t="s">
        <v>3</v>
      </c>
      <c r="U6" t="s">
        <v>3</v>
      </c>
    </row>
    <row r="7" spans="1:21" x14ac:dyDescent="0.2">
      <c r="A7">
        <v>159</v>
      </c>
      <c r="B7">
        <v>1</v>
      </c>
      <c r="C7" t="s">
        <v>3</v>
      </c>
      <c r="D7" t="s">
        <v>135</v>
      </c>
      <c r="E7" t="s">
        <v>321</v>
      </c>
      <c r="F7" t="s">
        <v>321</v>
      </c>
      <c r="G7" t="s">
        <v>321</v>
      </c>
      <c r="H7" t="s">
        <v>3</v>
      </c>
      <c r="I7" t="s">
        <v>321</v>
      </c>
      <c r="J7" t="s">
        <v>321</v>
      </c>
      <c r="K7" t="s">
        <v>3</v>
      </c>
      <c r="L7" t="s">
        <v>3</v>
      </c>
      <c r="M7" t="s">
        <v>3</v>
      </c>
      <c r="N7" t="s">
        <v>135</v>
      </c>
      <c r="O7" t="s">
        <v>321</v>
      </c>
      <c r="P7" t="s">
        <v>3</v>
      </c>
      <c r="Q7" t="s">
        <v>3</v>
      </c>
      <c r="R7" t="s">
        <v>3</v>
      </c>
      <c r="S7" t="s">
        <v>1918</v>
      </c>
      <c r="T7" t="s">
        <v>1919</v>
      </c>
      <c r="U7" t="s">
        <v>1917</v>
      </c>
    </row>
    <row r="8" spans="1:21" x14ac:dyDescent="0.2">
      <c r="A8">
        <v>515</v>
      </c>
      <c r="B8">
        <v>1</v>
      </c>
      <c r="C8" t="s">
        <v>3</v>
      </c>
      <c r="D8" t="s">
        <v>135</v>
      </c>
      <c r="E8" t="s">
        <v>321</v>
      </c>
      <c r="F8" t="s">
        <v>321</v>
      </c>
      <c r="G8" t="s">
        <v>321</v>
      </c>
      <c r="H8" t="s">
        <v>3</v>
      </c>
      <c r="I8" t="s">
        <v>321</v>
      </c>
      <c r="J8" t="s">
        <v>321</v>
      </c>
      <c r="K8" t="s">
        <v>3</v>
      </c>
      <c r="L8" t="s">
        <v>3</v>
      </c>
      <c r="M8" t="s">
        <v>3</v>
      </c>
      <c r="N8" t="s">
        <v>135</v>
      </c>
      <c r="O8" t="s">
        <v>321</v>
      </c>
      <c r="P8" t="s">
        <v>3</v>
      </c>
      <c r="Q8" t="s">
        <v>3</v>
      </c>
      <c r="R8" t="s">
        <v>3</v>
      </c>
      <c r="S8" t="s">
        <v>1918</v>
      </c>
      <c r="T8" t="s">
        <v>1919</v>
      </c>
      <c r="U8" t="s">
        <v>1917</v>
      </c>
    </row>
    <row r="9" spans="1:21" x14ac:dyDescent="0.2">
      <c r="A9">
        <v>517</v>
      </c>
      <c r="B9">
        <v>1</v>
      </c>
      <c r="C9" t="s">
        <v>3</v>
      </c>
      <c r="D9" t="s">
        <v>135</v>
      </c>
      <c r="E9" t="s">
        <v>321</v>
      </c>
      <c r="F9" t="s">
        <v>321</v>
      </c>
      <c r="G9" t="s">
        <v>321</v>
      </c>
      <c r="H9" t="s">
        <v>3</v>
      </c>
      <c r="I9" t="s">
        <v>321</v>
      </c>
      <c r="J9" t="s">
        <v>321</v>
      </c>
      <c r="K9" t="s">
        <v>3</v>
      </c>
      <c r="L9" t="s">
        <v>3</v>
      </c>
      <c r="M9" t="s">
        <v>3</v>
      </c>
      <c r="N9" t="s">
        <v>135</v>
      </c>
      <c r="O9" t="s">
        <v>321</v>
      </c>
      <c r="P9" t="s">
        <v>3</v>
      </c>
      <c r="Q9" t="s">
        <v>3</v>
      </c>
      <c r="R9" t="s">
        <v>3</v>
      </c>
      <c r="S9" t="s">
        <v>1918</v>
      </c>
      <c r="T9" t="s">
        <v>1919</v>
      </c>
      <c r="U9" t="s">
        <v>1917</v>
      </c>
    </row>
    <row r="10" spans="1:21" x14ac:dyDescent="0.2">
      <c r="A10">
        <v>521</v>
      </c>
      <c r="B10">
        <v>1</v>
      </c>
      <c r="C10" t="s">
        <v>3</v>
      </c>
      <c r="D10" t="s">
        <v>135</v>
      </c>
      <c r="E10" t="s">
        <v>321</v>
      </c>
      <c r="F10" t="s">
        <v>321</v>
      </c>
      <c r="G10" t="s">
        <v>321</v>
      </c>
      <c r="H10" t="s">
        <v>3</v>
      </c>
      <c r="I10" t="s">
        <v>321</v>
      </c>
      <c r="J10" t="s">
        <v>321</v>
      </c>
      <c r="K10" t="s">
        <v>3</v>
      </c>
      <c r="L10" t="s">
        <v>3</v>
      </c>
      <c r="M10" t="s">
        <v>3</v>
      </c>
      <c r="N10" t="s">
        <v>135</v>
      </c>
      <c r="O10" t="s">
        <v>321</v>
      </c>
      <c r="P10" t="s">
        <v>3</v>
      </c>
      <c r="Q10" t="s">
        <v>3</v>
      </c>
      <c r="R10" t="s">
        <v>3</v>
      </c>
      <c r="S10" t="s">
        <v>1918</v>
      </c>
      <c r="T10" t="s">
        <v>1919</v>
      </c>
      <c r="U10" t="s">
        <v>1917</v>
      </c>
    </row>
    <row r="11" spans="1:21" x14ac:dyDescent="0.2">
      <c r="A11">
        <v>523</v>
      </c>
      <c r="B11">
        <v>1</v>
      </c>
      <c r="C11" t="s">
        <v>3</v>
      </c>
      <c r="D11" t="s">
        <v>135</v>
      </c>
      <c r="E11" t="s">
        <v>3</v>
      </c>
      <c r="F11" t="s">
        <v>3</v>
      </c>
      <c r="G11" t="s">
        <v>3</v>
      </c>
      <c r="H11" t="s">
        <v>3</v>
      </c>
      <c r="I11" t="s">
        <v>3</v>
      </c>
      <c r="J11" t="s">
        <v>3</v>
      </c>
      <c r="K11" t="s">
        <v>3</v>
      </c>
      <c r="L11" t="s">
        <v>3</v>
      </c>
      <c r="M11" t="s">
        <v>3</v>
      </c>
      <c r="N11" t="s">
        <v>135</v>
      </c>
      <c r="O11" t="s">
        <v>3</v>
      </c>
      <c r="P11" t="s">
        <v>3</v>
      </c>
      <c r="Q11" t="s">
        <v>3</v>
      </c>
      <c r="R11" t="s">
        <v>3</v>
      </c>
      <c r="S11" t="s">
        <v>3</v>
      </c>
      <c r="T11" t="s">
        <v>3</v>
      </c>
      <c r="U11" t="s">
        <v>3</v>
      </c>
    </row>
    <row r="12" spans="1:21" x14ac:dyDescent="0.2">
      <c r="A12">
        <v>523</v>
      </c>
      <c r="B12">
        <v>1</v>
      </c>
      <c r="C12" t="s">
        <v>3</v>
      </c>
      <c r="D12" t="s">
        <v>135</v>
      </c>
      <c r="E12" t="s">
        <v>321</v>
      </c>
      <c r="F12" t="s">
        <v>321</v>
      </c>
      <c r="G12" t="s">
        <v>321</v>
      </c>
      <c r="H12" t="s">
        <v>3</v>
      </c>
      <c r="I12" t="s">
        <v>321</v>
      </c>
      <c r="J12" t="s">
        <v>321</v>
      </c>
      <c r="K12" t="s">
        <v>3</v>
      </c>
      <c r="L12" t="s">
        <v>3</v>
      </c>
      <c r="M12" t="s">
        <v>3</v>
      </c>
      <c r="N12" t="s">
        <v>135</v>
      </c>
      <c r="O12" t="s">
        <v>321</v>
      </c>
      <c r="P12" t="s">
        <v>3</v>
      </c>
      <c r="Q12" t="s">
        <v>3</v>
      </c>
      <c r="R12" t="s">
        <v>3</v>
      </c>
      <c r="S12" t="s">
        <v>1918</v>
      </c>
      <c r="T12" t="s">
        <v>1919</v>
      </c>
      <c r="U12" t="s">
        <v>1917</v>
      </c>
    </row>
    <row r="13" spans="1:21" x14ac:dyDescent="0.2">
      <c r="A13">
        <v>570</v>
      </c>
      <c r="B13">
        <v>1</v>
      </c>
      <c r="C13" t="s">
        <v>3</v>
      </c>
      <c r="D13" t="s">
        <v>135</v>
      </c>
      <c r="E13" t="s">
        <v>99</v>
      </c>
      <c r="F13" t="s">
        <v>99</v>
      </c>
      <c r="G13" t="s">
        <v>99</v>
      </c>
      <c r="H13" t="s">
        <v>3</v>
      </c>
      <c r="I13" t="s">
        <v>99</v>
      </c>
      <c r="J13" t="s">
        <v>99</v>
      </c>
      <c r="K13" t="s">
        <v>3</v>
      </c>
      <c r="L13" t="s">
        <v>3</v>
      </c>
      <c r="M13" t="s">
        <v>3</v>
      </c>
      <c r="N13" t="s">
        <v>135</v>
      </c>
      <c r="O13" t="s">
        <v>99</v>
      </c>
      <c r="P13" t="s">
        <v>3</v>
      </c>
      <c r="Q13" t="s">
        <v>3</v>
      </c>
      <c r="R13" t="s">
        <v>3</v>
      </c>
      <c r="S13" t="s">
        <v>1915</v>
      </c>
      <c r="T13" t="s">
        <v>1916</v>
      </c>
      <c r="U13" t="s">
        <v>1917</v>
      </c>
    </row>
    <row r="14" spans="1:21" x14ac:dyDescent="0.2">
      <c r="A14">
        <v>580</v>
      </c>
      <c r="B14">
        <v>1</v>
      </c>
      <c r="C14" t="s">
        <v>3</v>
      </c>
      <c r="D14" t="s">
        <v>135</v>
      </c>
      <c r="E14" t="s">
        <v>321</v>
      </c>
      <c r="F14" t="s">
        <v>321</v>
      </c>
      <c r="G14" t="s">
        <v>321</v>
      </c>
      <c r="H14" t="s">
        <v>3</v>
      </c>
      <c r="I14" t="s">
        <v>321</v>
      </c>
      <c r="J14" t="s">
        <v>321</v>
      </c>
      <c r="K14" t="s">
        <v>3</v>
      </c>
      <c r="L14" t="s">
        <v>3</v>
      </c>
      <c r="M14" t="s">
        <v>3</v>
      </c>
      <c r="N14" t="s">
        <v>135</v>
      </c>
      <c r="O14" t="s">
        <v>321</v>
      </c>
      <c r="P14" t="s">
        <v>3</v>
      </c>
      <c r="Q14" t="s">
        <v>3</v>
      </c>
      <c r="R14" t="s">
        <v>3</v>
      </c>
      <c r="S14" t="s">
        <v>1918</v>
      </c>
      <c r="T14" t="s">
        <v>1919</v>
      </c>
      <c r="U14" t="s">
        <v>1917</v>
      </c>
    </row>
    <row r="15" spans="1:21" x14ac:dyDescent="0.2">
      <c r="A15">
        <v>596</v>
      </c>
      <c r="B15">
        <v>1</v>
      </c>
      <c r="C15" t="s">
        <v>3</v>
      </c>
      <c r="D15" t="s">
        <v>135</v>
      </c>
      <c r="E15" t="s">
        <v>3</v>
      </c>
      <c r="F15" t="s">
        <v>3</v>
      </c>
      <c r="G15" t="s">
        <v>3</v>
      </c>
      <c r="H15" t="s">
        <v>3</v>
      </c>
      <c r="I15" t="s">
        <v>3</v>
      </c>
      <c r="J15" t="s">
        <v>3</v>
      </c>
      <c r="K15" t="s">
        <v>3</v>
      </c>
      <c r="L15" t="s">
        <v>3</v>
      </c>
      <c r="M15" t="s">
        <v>3</v>
      </c>
      <c r="N15" t="s">
        <v>135</v>
      </c>
      <c r="O15" t="s">
        <v>3</v>
      </c>
      <c r="P15" t="s">
        <v>3</v>
      </c>
      <c r="Q15" t="s">
        <v>3</v>
      </c>
      <c r="R15" t="s">
        <v>3</v>
      </c>
      <c r="S15" t="s">
        <v>3</v>
      </c>
      <c r="T15" t="s">
        <v>3</v>
      </c>
    </row>
    <row r="16" spans="1:21" x14ac:dyDescent="0.2">
      <c r="A16">
        <v>596</v>
      </c>
      <c r="B16">
        <v>1</v>
      </c>
      <c r="C16" t="s">
        <v>3</v>
      </c>
      <c r="D16" t="s">
        <v>135</v>
      </c>
      <c r="E16" t="s">
        <v>321</v>
      </c>
      <c r="F16" t="s">
        <v>321</v>
      </c>
      <c r="G16" t="s">
        <v>321</v>
      </c>
      <c r="H16" t="s">
        <v>3</v>
      </c>
      <c r="I16" t="s">
        <v>321</v>
      </c>
      <c r="J16" t="s">
        <v>321</v>
      </c>
      <c r="K16" t="s">
        <v>3</v>
      </c>
      <c r="L16" t="s">
        <v>3</v>
      </c>
      <c r="M16" t="s">
        <v>3</v>
      </c>
      <c r="N16" t="s">
        <v>135</v>
      </c>
      <c r="O16" t="s">
        <v>321</v>
      </c>
      <c r="P16" t="s">
        <v>3</v>
      </c>
      <c r="Q16" t="s">
        <v>3</v>
      </c>
      <c r="R16" t="s">
        <v>3</v>
      </c>
      <c r="S16" t="s">
        <v>1918</v>
      </c>
      <c r="T16" t="s">
        <v>1919</v>
      </c>
      <c r="U16" t="s">
        <v>1917</v>
      </c>
    </row>
    <row r="17" spans="1:21" x14ac:dyDescent="0.2">
      <c r="A17">
        <v>654</v>
      </c>
      <c r="B17">
        <v>1</v>
      </c>
      <c r="C17" t="s">
        <v>3</v>
      </c>
      <c r="D17" t="s">
        <v>135</v>
      </c>
      <c r="E17" t="s">
        <v>321</v>
      </c>
      <c r="F17" t="s">
        <v>321</v>
      </c>
      <c r="G17" t="s">
        <v>321</v>
      </c>
      <c r="H17" t="s">
        <v>3</v>
      </c>
      <c r="I17" t="s">
        <v>321</v>
      </c>
      <c r="J17" t="s">
        <v>321</v>
      </c>
      <c r="K17" t="s">
        <v>3</v>
      </c>
      <c r="L17" t="s">
        <v>3</v>
      </c>
      <c r="M17" t="s">
        <v>3</v>
      </c>
      <c r="N17" t="s">
        <v>135</v>
      </c>
      <c r="O17" t="s">
        <v>321</v>
      </c>
      <c r="P17" t="s">
        <v>3</v>
      </c>
      <c r="Q17" t="s">
        <v>3</v>
      </c>
      <c r="R17" t="s">
        <v>3</v>
      </c>
      <c r="S17" t="s">
        <v>1918</v>
      </c>
      <c r="T17" t="s">
        <v>1919</v>
      </c>
      <c r="U17" t="s">
        <v>1917</v>
      </c>
    </row>
    <row r="18" spans="1:21" x14ac:dyDescent="0.2">
      <c r="A18">
        <v>659</v>
      </c>
      <c r="B18">
        <v>1</v>
      </c>
      <c r="C18" t="s">
        <v>3</v>
      </c>
      <c r="D18" t="s">
        <v>135</v>
      </c>
      <c r="E18" t="s">
        <v>772</v>
      </c>
      <c r="F18" t="s">
        <v>772</v>
      </c>
      <c r="G18" t="s">
        <v>772</v>
      </c>
      <c r="H18" t="s">
        <v>3</v>
      </c>
      <c r="I18" t="s">
        <v>772</v>
      </c>
      <c r="J18" t="s">
        <v>772</v>
      </c>
      <c r="K18" t="s">
        <v>3</v>
      </c>
      <c r="L18" t="s">
        <v>3</v>
      </c>
      <c r="M18" t="s">
        <v>3</v>
      </c>
      <c r="N18" t="s">
        <v>135</v>
      </c>
      <c r="O18" t="s">
        <v>772</v>
      </c>
      <c r="P18" t="s">
        <v>3</v>
      </c>
      <c r="Q18" t="s">
        <v>3</v>
      </c>
      <c r="R18" t="s">
        <v>3</v>
      </c>
      <c r="S18" t="s">
        <v>1920</v>
      </c>
      <c r="T18" t="s">
        <v>1921</v>
      </c>
      <c r="U18" t="s">
        <v>1917</v>
      </c>
    </row>
    <row r="19" spans="1:21" x14ac:dyDescent="0.2">
      <c r="A19">
        <v>660</v>
      </c>
      <c r="B19">
        <v>1</v>
      </c>
      <c r="C19" t="s">
        <v>3</v>
      </c>
      <c r="D19" t="s">
        <v>135</v>
      </c>
      <c r="E19" t="s">
        <v>321</v>
      </c>
      <c r="F19" t="s">
        <v>321</v>
      </c>
      <c r="G19" t="s">
        <v>321</v>
      </c>
      <c r="H19" t="s">
        <v>3</v>
      </c>
      <c r="I19" t="s">
        <v>321</v>
      </c>
      <c r="J19" t="s">
        <v>321</v>
      </c>
      <c r="K19" t="s">
        <v>3</v>
      </c>
      <c r="L19" t="s">
        <v>3</v>
      </c>
      <c r="M19" t="s">
        <v>3</v>
      </c>
      <c r="N19" t="s">
        <v>135</v>
      </c>
      <c r="O19" t="s">
        <v>321</v>
      </c>
      <c r="P19" t="s">
        <v>3</v>
      </c>
      <c r="Q19" t="s">
        <v>3</v>
      </c>
      <c r="R19" t="s">
        <v>3</v>
      </c>
      <c r="S19" t="s">
        <v>1918</v>
      </c>
      <c r="T19" t="s">
        <v>1919</v>
      </c>
      <c r="U19" t="s">
        <v>1917</v>
      </c>
    </row>
    <row r="20" spans="1:21" x14ac:dyDescent="0.2">
      <c r="A20">
        <v>662</v>
      </c>
      <c r="B20">
        <v>1</v>
      </c>
      <c r="C20" t="s">
        <v>3</v>
      </c>
      <c r="D20" t="s">
        <v>135</v>
      </c>
      <c r="E20" t="s">
        <v>772</v>
      </c>
      <c r="F20" t="s">
        <v>772</v>
      </c>
      <c r="G20" t="s">
        <v>772</v>
      </c>
      <c r="H20" t="s">
        <v>3</v>
      </c>
      <c r="I20" t="s">
        <v>772</v>
      </c>
      <c r="J20" t="s">
        <v>772</v>
      </c>
      <c r="K20" t="s">
        <v>3</v>
      </c>
      <c r="L20" t="s">
        <v>3</v>
      </c>
      <c r="M20" t="s">
        <v>3</v>
      </c>
      <c r="N20" t="s">
        <v>135</v>
      </c>
      <c r="O20" t="s">
        <v>772</v>
      </c>
      <c r="P20" t="s">
        <v>3</v>
      </c>
      <c r="Q20" t="s">
        <v>3</v>
      </c>
      <c r="R20" t="s">
        <v>3</v>
      </c>
      <c r="S20" t="s">
        <v>1920</v>
      </c>
      <c r="T20" t="s">
        <v>1921</v>
      </c>
      <c r="U20" t="s">
        <v>1917</v>
      </c>
    </row>
    <row r="21" spans="1:21" x14ac:dyDescent="0.2">
      <c r="A21">
        <v>663</v>
      </c>
      <c r="B21">
        <v>1</v>
      </c>
      <c r="C21" t="s">
        <v>3</v>
      </c>
      <c r="D21" t="s">
        <v>135</v>
      </c>
      <c r="E21" t="s">
        <v>321</v>
      </c>
      <c r="F21" t="s">
        <v>321</v>
      </c>
      <c r="G21" t="s">
        <v>321</v>
      </c>
      <c r="H21" t="s">
        <v>3</v>
      </c>
      <c r="I21" t="s">
        <v>321</v>
      </c>
      <c r="J21" t="s">
        <v>321</v>
      </c>
      <c r="K21" t="s">
        <v>3</v>
      </c>
      <c r="L21" t="s">
        <v>3</v>
      </c>
      <c r="M21" t="s">
        <v>3</v>
      </c>
      <c r="N21" t="s">
        <v>135</v>
      </c>
      <c r="O21" t="s">
        <v>321</v>
      </c>
      <c r="P21" t="s">
        <v>3</v>
      </c>
      <c r="Q21" t="s">
        <v>3</v>
      </c>
      <c r="R21" t="s">
        <v>3</v>
      </c>
      <c r="S21" t="s">
        <v>1918</v>
      </c>
      <c r="T21" t="s">
        <v>1919</v>
      </c>
      <c r="U21" t="s">
        <v>1917</v>
      </c>
    </row>
    <row r="22" spans="1:21" x14ac:dyDescent="0.2">
      <c r="A22">
        <v>665</v>
      </c>
      <c r="B22">
        <v>1</v>
      </c>
      <c r="C22" t="s">
        <v>3</v>
      </c>
      <c r="D22" t="s">
        <v>135</v>
      </c>
      <c r="E22" t="s">
        <v>321</v>
      </c>
      <c r="F22" t="s">
        <v>321</v>
      </c>
      <c r="G22" t="s">
        <v>321</v>
      </c>
      <c r="H22" t="s">
        <v>3</v>
      </c>
      <c r="I22" t="s">
        <v>321</v>
      </c>
      <c r="J22" t="s">
        <v>321</v>
      </c>
      <c r="K22" t="s">
        <v>3</v>
      </c>
      <c r="L22" t="s">
        <v>3</v>
      </c>
      <c r="M22" t="s">
        <v>3</v>
      </c>
      <c r="N22" t="s">
        <v>135</v>
      </c>
      <c r="O22" t="s">
        <v>321</v>
      </c>
      <c r="P22" t="s">
        <v>3</v>
      </c>
      <c r="Q22" t="s">
        <v>3</v>
      </c>
      <c r="R22" t="s">
        <v>3</v>
      </c>
      <c r="S22" t="s">
        <v>1918</v>
      </c>
      <c r="T22" t="s">
        <v>1919</v>
      </c>
      <c r="U22" t="s">
        <v>1917</v>
      </c>
    </row>
    <row r="23" spans="1:21" x14ac:dyDescent="0.2">
      <c r="A23">
        <v>666</v>
      </c>
      <c r="B23">
        <v>1</v>
      </c>
      <c r="C23" t="s">
        <v>3</v>
      </c>
      <c r="D23" t="s">
        <v>135</v>
      </c>
      <c r="E23" t="s">
        <v>321</v>
      </c>
      <c r="F23" t="s">
        <v>321</v>
      </c>
      <c r="G23" t="s">
        <v>321</v>
      </c>
      <c r="H23" t="s">
        <v>3</v>
      </c>
      <c r="I23" t="s">
        <v>321</v>
      </c>
      <c r="J23" t="s">
        <v>321</v>
      </c>
      <c r="K23" t="s">
        <v>3</v>
      </c>
      <c r="L23" t="s">
        <v>3</v>
      </c>
      <c r="M23" t="s">
        <v>3</v>
      </c>
      <c r="N23" t="s">
        <v>135</v>
      </c>
      <c r="O23" t="s">
        <v>321</v>
      </c>
      <c r="P23" t="s">
        <v>3</v>
      </c>
      <c r="Q23" t="s">
        <v>3</v>
      </c>
      <c r="R23" t="s">
        <v>3</v>
      </c>
      <c r="S23" t="s">
        <v>1918</v>
      </c>
      <c r="T23" t="s">
        <v>1919</v>
      </c>
      <c r="U23" t="s">
        <v>1917</v>
      </c>
    </row>
    <row r="24" spans="1:21" x14ac:dyDescent="0.2">
      <c r="A24">
        <v>674</v>
      </c>
      <c r="B24">
        <v>1</v>
      </c>
      <c r="C24" t="s">
        <v>3</v>
      </c>
      <c r="D24" t="s">
        <v>135</v>
      </c>
      <c r="E24" t="s">
        <v>772</v>
      </c>
      <c r="F24" t="s">
        <v>772</v>
      </c>
      <c r="G24" t="s">
        <v>772</v>
      </c>
      <c r="H24" t="s">
        <v>3</v>
      </c>
      <c r="I24" t="s">
        <v>772</v>
      </c>
      <c r="J24" t="s">
        <v>772</v>
      </c>
      <c r="K24" t="s">
        <v>3</v>
      </c>
      <c r="L24" t="s">
        <v>3</v>
      </c>
      <c r="M24" t="s">
        <v>3</v>
      </c>
      <c r="N24" t="s">
        <v>135</v>
      </c>
      <c r="O24" t="s">
        <v>772</v>
      </c>
      <c r="P24" t="s">
        <v>3</v>
      </c>
      <c r="Q24" t="s">
        <v>3</v>
      </c>
      <c r="R24" t="s">
        <v>3</v>
      </c>
      <c r="S24" t="s">
        <v>1920</v>
      </c>
      <c r="T24" t="s">
        <v>1921</v>
      </c>
      <c r="U24" t="s">
        <v>1917</v>
      </c>
    </row>
    <row r="25" spans="1:21" x14ac:dyDescent="0.2">
      <c r="A25">
        <v>675</v>
      </c>
      <c r="B25">
        <v>1</v>
      </c>
      <c r="C25" t="s">
        <v>3</v>
      </c>
      <c r="D25" t="s">
        <v>135</v>
      </c>
      <c r="E25" t="s">
        <v>321</v>
      </c>
      <c r="F25" t="s">
        <v>321</v>
      </c>
      <c r="G25" t="s">
        <v>321</v>
      </c>
      <c r="H25" t="s">
        <v>3</v>
      </c>
      <c r="I25" t="s">
        <v>321</v>
      </c>
      <c r="J25" t="s">
        <v>321</v>
      </c>
      <c r="K25" t="s">
        <v>3</v>
      </c>
      <c r="L25" t="s">
        <v>3</v>
      </c>
      <c r="M25" t="s">
        <v>3</v>
      </c>
      <c r="N25" t="s">
        <v>135</v>
      </c>
      <c r="O25" t="s">
        <v>321</v>
      </c>
      <c r="P25" t="s">
        <v>3</v>
      </c>
      <c r="Q25" t="s">
        <v>3</v>
      </c>
      <c r="R25" t="s">
        <v>3</v>
      </c>
      <c r="S25" t="s">
        <v>1918</v>
      </c>
      <c r="T25" t="s">
        <v>1919</v>
      </c>
      <c r="U25" t="s">
        <v>1917</v>
      </c>
    </row>
    <row r="26" spans="1:21" x14ac:dyDescent="0.2">
      <c r="A26">
        <v>677</v>
      </c>
      <c r="B26">
        <v>1</v>
      </c>
      <c r="C26" t="s">
        <v>3</v>
      </c>
      <c r="D26" t="s">
        <v>135</v>
      </c>
      <c r="E26" t="s">
        <v>321</v>
      </c>
      <c r="F26" t="s">
        <v>321</v>
      </c>
      <c r="G26" t="s">
        <v>321</v>
      </c>
      <c r="H26" t="s">
        <v>3</v>
      </c>
      <c r="I26" t="s">
        <v>321</v>
      </c>
      <c r="J26" t="s">
        <v>321</v>
      </c>
      <c r="K26" t="s">
        <v>3</v>
      </c>
      <c r="L26" t="s">
        <v>3</v>
      </c>
      <c r="M26" t="s">
        <v>3</v>
      </c>
      <c r="N26" t="s">
        <v>135</v>
      </c>
      <c r="O26" t="s">
        <v>321</v>
      </c>
      <c r="P26" t="s">
        <v>3</v>
      </c>
      <c r="Q26" t="s">
        <v>3</v>
      </c>
      <c r="R26" t="s">
        <v>3</v>
      </c>
      <c r="S26" t="s">
        <v>1918</v>
      </c>
      <c r="T26" t="s">
        <v>1919</v>
      </c>
      <c r="U26" t="s">
        <v>1917</v>
      </c>
    </row>
    <row r="27" spans="1:21" x14ac:dyDescent="0.2">
      <c r="A27">
        <v>678</v>
      </c>
      <c r="B27">
        <v>1</v>
      </c>
      <c r="C27" t="s">
        <v>3</v>
      </c>
      <c r="D27" t="s">
        <v>135</v>
      </c>
      <c r="E27" t="s">
        <v>321</v>
      </c>
      <c r="F27" t="s">
        <v>321</v>
      </c>
      <c r="G27" t="s">
        <v>321</v>
      </c>
      <c r="H27" t="s">
        <v>3</v>
      </c>
      <c r="I27" t="s">
        <v>321</v>
      </c>
      <c r="J27" t="s">
        <v>321</v>
      </c>
      <c r="K27" t="s">
        <v>3</v>
      </c>
      <c r="L27" t="s">
        <v>3</v>
      </c>
      <c r="M27" t="s">
        <v>3</v>
      </c>
      <c r="N27" t="s">
        <v>135</v>
      </c>
      <c r="O27" t="s">
        <v>321</v>
      </c>
      <c r="P27" t="s">
        <v>3</v>
      </c>
      <c r="Q27" t="s">
        <v>3</v>
      </c>
      <c r="R27" t="s">
        <v>3</v>
      </c>
      <c r="S27" t="s">
        <v>1918</v>
      </c>
      <c r="T27" t="s">
        <v>1919</v>
      </c>
      <c r="U27" t="s">
        <v>1917</v>
      </c>
    </row>
    <row r="28" spans="1:21" x14ac:dyDescent="0.2">
      <c r="A28">
        <v>682</v>
      </c>
      <c r="B28">
        <v>1</v>
      </c>
      <c r="C28" t="s">
        <v>3</v>
      </c>
      <c r="D28" t="s">
        <v>135</v>
      </c>
      <c r="E28" t="s">
        <v>321</v>
      </c>
      <c r="F28" t="s">
        <v>321</v>
      </c>
      <c r="G28" t="s">
        <v>321</v>
      </c>
      <c r="H28" t="s">
        <v>3</v>
      </c>
      <c r="I28" t="s">
        <v>321</v>
      </c>
      <c r="J28" t="s">
        <v>321</v>
      </c>
      <c r="K28" t="s">
        <v>3</v>
      </c>
      <c r="L28" t="s">
        <v>3</v>
      </c>
      <c r="M28" t="s">
        <v>3</v>
      </c>
      <c r="N28" t="s">
        <v>135</v>
      </c>
      <c r="O28" t="s">
        <v>321</v>
      </c>
      <c r="P28" t="s">
        <v>3</v>
      </c>
      <c r="Q28" t="s">
        <v>3</v>
      </c>
      <c r="R28" t="s">
        <v>3</v>
      </c>
      <c r="S28" t="s">
        <v>1918</v>
      </c>
      <c r="T28" t="s">
        <v>1919</v>
      </c>
      <c r="U28" t="s">
        <v>1917</v>
      </c>
    </row>
    <row r="29" spans="1:21" x14ac:dyDescent="0.2">
      <c r="A29">
        <v>684</v>
      </c>
      <c r="B29">
        <v>1</v>
      </c>
      <c r="C29" t="s">
        <v>3</v>
      </c>
      <c r="D29" t="s">
        <v>135</v>
      </c>
      <c r="E29" t="s">
        <v>321</v>
      </c>
      <c r="F29" t="s">
        <v>321</v>
      </c>
      <c r="G29" t="s">
        <v>321</v>
      </c>
      <c r="H29" t="s">
        <v>3</v>
      </c>
      <c r="I29" t="s">
        <v>321</v>
      </c>
      <c r="J29" t="s">
        <v>321</v>
      </c>
      <c r="K29" t="s">
        <v>3</v>
      </c>
      <c r="L29" t="s">
        <v>3</v>
      </c>
      <c r="M29" t="s">
        <v>3</v>
      </c>
      <c r="N29" t="s">
        <v>135</v>
      </c>
      <c r="O29" t="s">
        <v>321</v>
      </c>
      <c r="P29" t="s">
        <v>3</v>
      </c>
      <c r="Q29" t="s">
        <v>3</v>
      </c>
      <c r="R29" t="s">
        <v>3</v>
      </c>
      <c r="S29" t="s">
        <v>1918</v>
      </c>
      <c r="T29" t="s">
        <v>1919</v>
      </c>
      <c r="U29" t="s">
        <v>1917</v>
      </c>
    </row>
    <row r="30" spans="1:21" x14ac:dyDescent="0.2">
      <c r="A30">
        <v>690</v>
      </c>
      <c r="B30">
        <v>1</v>
      </c>
      <c r="C30" t="s">
        <v>3</v>
      </c>
      <c r="D30" t="s">
        <v>135</v>
      </c>
      <c r="E30" t="s">
        <v>321</v>
      </c>
      <c r="F30" t="s">
        <v>321</v>
      </c>
      <c r="G30" t="s">
        <v>321</v>
      </c>
      <c r="H30" t="s">
        <v>3</v>
      </c>
      <c r="I30" t="s">
        <v>321</v>
      </c>
      <c r="J30" t="s">
        <v>321</v>
      </c>
      <c r="K30" t="s">
        <v>3</v>
      </c>
      <c r="L30" t="s">
        <v>3</v>
      </c>
      <c r="M30" t="s">
        <v>3</v>
      </c>
      <c r="N30" t="s">
        <v>135</v>
      </c>
      <c r="O30" t="s">
        <v>321</v>
      </c>
      <c r="P30" t="s">
        <v>3</v>
      </c>
      <c r="Q30" t="s">
        <v>3</v>
      </c>
      <c r="R30" t="s">
        <v>3</v>
      </c>
      <c r="S30" t="s">
        <v>1918</v>
      </c>
      <c r="T30" t="s">
        <v>1919</v>
      </c>
      <c r="U30" t="s">
        <v>1917</v>
      </c>
    </row>
    <row r="31" spans="1:21" x14ac:dyDescent="0.2">
      <c r="A31">
        <v>692</v>
      </c>
      <c r="B31">
        <v>1</v>
      </c>
      <c r="C31" t="s">
        <v>3</v>
      </c>
      <c r="D31" t="s">
        <v>135</v>
      </c>
      <c r="E31" t="s">
        <v>321</v>
      </c>
      <c r="F31" t="s">
        <v>321</v>
      </c>
      <c r="G31" t="s">
        <v>321</v>
      </c>
      <c r="H31" t="s">
        <v>3</v>
      </c>
      <c r="I31" t="s">
        <v>321</v>
      </c>
      <c r="J31" t="s">
        <v>321</v>
      </c>
      <c r="K31" t="s">
        <v>3</v>
      </c>
      <c r="L31" t="s">
        <v>3</v>
      </c>
      <c r="M31" t="s">
        <v>3</v>
      </c>
      <c r="N31" t="s">
        <v>135</v>
      </c>
      <c r="O31" t="s">
        <v>321</v>
      </c>
      <c r="P31" t="s">
        <v>3</v>
      </c>
      <c r="Q31" t="s">
        <v>3</v>
      </c>
      <c r="R31" t="s">
        <v>3</v>
      </c>
      <c r="S31" t="s">
        <v>1918</v>
      </c>
      <c r="T31" t="s">
        <v>1919</v>
      </c>
      <c r="U31" t="s">
        <v>1917</v>
      </c>
    </row>
    <row r="32" spans="1:21" x14ac:dyDescent="0.2">
      <c r="A32">
        <v>694</v>
      </c>
      <c r="B32">
        <v>1</v>
      </c>
      <c r="C32" t="s">
        <v>3</v>
      </c>
      <c r="D32" t="s">
        <v>135</v>
      </c>
      <c r="E32" t="s">
        <v>321</v>
      </c>
      <c r="F32" t="s">
        <v>321</v>
      </c>
      <c r="G32" t="s">
        <v>321</v>
      </c>
      <c r="H32" t="s">
        <v>3</v>
      </c>
      <c r="I32" t="s">
        <v>321</v>
      </c>
      <c r="J32" t="s">
        <v>321</v>
      </c>
      <c r="K32" t="s">
        <v>3</v>
      </c>
      <c r="L32" t="s">
        <v>3</v>
      </c>
      <c r="M32" t="s">
        <v>3</v>
      </c>
      <c r="N32" t="s">
        <v>135</v>
      </c>
      <c r="O32" t="s">
        <v>321</v>
      </c>
      <c r="P32" t="s">
        <v>3</v>
      </c>
      <c r="Q32" t="s">
        <v>3</v>
      </c>
      <c r="R32" t="s">
        <v>3</v>
      </c>
      <c r="S32" t="s">
        <v>1918</v>
      </c>
      <c r="T32" t="s">
        <v>1919</v>
      </c>
      <c r="U32" t="s">
        <v>1917</v>
      </c>
    </row>
    <row r="33" spans="1:21" x14ac:dyDescent="0.2">
      <c r="A33">
        <v>696</v>
      </c>
      <c r="B33">
        <v>1</v>
      </c>
      <c r="C33" t="s">
        <v>3</v>
      </c>
      <c r="D33" t="s">
        <v>135</v>
      </c>
      <c r="E33" t="s">
        <v>321</v>
      </c>
      <c r="F33" t="s">
        <v>321</v>
      </c>
      <c r="G33" t="s">
        <v>321</v>
      </c>
      <c r="H33" t="s">
        <v>3</v>
      </c>
      <c r="I33" t="s">
        <v>321</v>
      </c>
      <c r="J33" t="s">
        <v>321</v>
      </c>
      <c r="K33" t="s">
        <v>3</v>
      </c>
      <c r="L33" t="s">
        <v>3</v>
      </c>
      <c r="M33" t="s">
        <v>3</v>
      </c>
      <c r="N33" t="s">
        <v>135</v>
      </c>
      <c r="O33" t="s">
        <v>321</v>
      </c>
      <c r="P33" t="s">
        <v>3</v>
      </c>
      <c r="Q33" t="s">
        <v>3</v>
      </c>
      <c r="R33" t="s">
        <v>3</v>
      </c>
      <c r="S33" t="s">
        <v>1918</v>
      </c>
      <c r="T33" t="s">
        <v>1919</v>
      </c>
      <c r="U33" t="s">
        <v>1917</v>
      </c>
    </row>
    <row r="34" spans="1:21" x14ac:dyDescent="0.2">
      <c r="A34">
        <v>702</v>
      </c>
      <c r="B34">
        <v>1</v>
      </c>
      <c r="C34" t="s">
        <v>3</v>
      </c>
      <c r="D34" t="s">
        <v>135</v>
      </c>
      <c r="E34" t="s">
        <v>321</v>
      </c>
      <c r="F34" t="s">
        <v>321</v>
      </c>
      <c r="G34" t="s">
        <v>321</v>
      </c>
      <c r="H34" t="s">
        <v>3</v>
      </c>
      <c r="I34" t="s">
        <v>321</v>
      </c>
      <c r="J34" t="s">
        <v>321</v>
      </c>
      <c r="K34" t="s">
        <v>3</v>
      </c>
      <c r="L34" t="s">
        <v>3</v>
      </c>
      <c r="M34" t="s">
        <v>3</v>
      </c>
      <c r="N34" t="s">
        <v>135</v>
      </c>
      <c r="O34" t="s">
        <v>321</v>
      </c>
      <c r="P34" t="s">
        <v>3</v>
      </c>
      <c r="Q34" t="s">
        <v>3</v>
      </c>
      <c r="R34" t="s">
        <v>3</v>
      </c>
      <c r="S34" t="s">
        <v>1918</v>
      </c>
      <c r="T34" t="s">
        <v>1919</v>
      </c>
      <c r="U34" t="s">
        <v>1917</v>
      </c>
    </row>
    <row r="35" spans="1:21" x14ac:dyDescent="0.2">
      <c r="A35">
        <v>708</v>
      </c>
      <c r="B35">
        <v>1</v>
      </c>
      <c r="C35" t="s">
        <v>3</v>
      </c>
      <c r="D35" t="s">
        <v>135</v>
      </c>
      <c r="E35" t="s">
        <v>321</v>
      </c>
      <c r="F35" t="s">
        <v>321</v>
      </c>
      <c r="G35" t="s">
        <v>321</v>
      </c>
      <c r="H35" t="s">
        <v>3</v>
      </c>
      <c r="I35" t="s">
        <v>321</v>
      </c>
      <c r="J35" t="s">
        <v>321</v>
      </c>
      <c r="K35" t="s">
        <v>3</v>
      </c>
      <c r="L35" t="s">
        <v>3</v>
      </c>
      <c r="M35" t="s">
        <v>3</v>
      </c>
      <c r="N35" t="s">
        <v>135</v>
      </c>
      <c r="O35" t="s">
        <v>321</v>
      </c>
      <c r="P35" t="s">
        <v>3</v>
      </c>
      <c r="Q35" t="s">
        <v>3</v>
      </c>
      <c r="R35" t="s">
        <v>3</v>
      </c>
      <c r="S35" t="s">
        <v>1918</v>
      </c>
      <c r="T35" t="s">
        <v>1919</v>
      </c>
      <c r="U35" t="s">
        <v>1917</v>
      </c>
    </row>
    <row r="36" spans="1:21" x14ac:dyDescent="0.2">
      <c r="A36">
        <v>712</v>
      </c>
      <c r="B36">
        <v>1</v>
      </c>
      <c r="C36" t="s">
        <v>3</v>
      </c>
      <c r="D36" t="s">
        <v>135</v>
      </c>
      <c r="E36" t="s">
        <v>321</v>
      </c>
      <c r="F36" t="s">
        <v>321</v>
      </c>
      <c r="G36" t="s">
        <v>321</v>
      </c>
      <c r="H36" t="s">
        <v>3</v>
      </c>
      <c r="I36" t="s">
        <v>321</v>
      </c>
      <c r="J36" t="s">
        <v>321</v>
      </c>
      <c r="K36" t="s">
        <v>3</v>
      </c>
      <c r="L36" t="s">
        <v>3</v>
      </c>
      <c r="M36" t="s">
        <v>3</v>
      </c>
      <c r="N36" t="s">
        <v>135</v>
      </c>
      <c r="O36" t="s">
        <v>321</v>
      </c>
      <c r="P36" t="s">
        <v>3</v>
      </c>
      <c r="Q36" t="s">
        <v>3</v>
      </c>
      <c r="R36" t="s">
        <v>3</v>
      </c>
      <c r="S36" t="s">
        <v>1918</v>
      </c>
      <c r="T36" t="s">
        <v>1919</v>
      </c>
      <c r="U36" t="s">
        <v>1917</v>
      </c>
    </row>
    <row r="37" spans="1:21" x14ac:dyDescent="0.2">
      <c r="A37">
        <v>714</v>
      </c>
      <c r="B37">
        <v>1</v>
      </c>
      <c r="C37" t="s">
        <v>3</v>
      </c>
      <c r="D37" t="s">
        <v>135</v>
      </c>
      <c r="E37" t="s">
        <v>321</v>
      </c>
      <c r="F37" t="s">
        <v>321</v>
      </c>
      <c r="G37" t="s">
        <v>321</v>
      </c>
      <c r="H37" t="s">
        <v>3</v>
      </c>
      <c r="I37" t="s">
        <v>321</v>
      </c>
      <c r="J37" t="s">
        <v>321</v>
      </c>
      <c r="K37" t="s">
        <v>3</v>
      </c>
      <c r="L37" t="s">
        <v>3</v>
      </c>
      <c r="M37" t="s">
        <v>3</v>
      </c>
      <c r="N37" t="s">
        <v>135</v>
      </c>
      <c r="O37" t="s">
        <v>321</v>
      </c>
      <c r="P37" t="s">
        <v>3</v>
      </c>
      <c r="Q37" t="s">
        <v>3</v>
      </c>
      <c r="R37" t="s">
        <v>3</v>
      </c>
      <c r="S37" t="s">
        <v>1918</v>
      </c>
      <c r="T37" t="s">
        <v>1919</v>
      </c>
      <c r="U37" t="s">
        <v>1917</v>
      </c>
    </row>
    <row r="38" spans="1:21" x14ac:dyDescent="0.2">
      <c r="A38">
        <v>716</v>
      </c>
      <c r="B38">
        <v>1</v>
      </c>
      <c r="C38" t="s">
        <v>3</v>
      </c>
      <c r="D38" t="s">
        <v>135</v>
      </c>
      <c r="E38" t="s">
        <v>321</v>
      </c>
      <c r="F38" t="s">
        <v>321</v>
      </c>
      <c r="G38" t="s">
        <v>321</v>
      </c>
      <c r="H38" t="s">
        <v>3</v>
      </c>
      <c r="I38" t="s">
        <v>321</v>
      </c>
      <c r="J38" t="s">
        <v>321</v>
      </c>
      <c r="K38" t="s">
        <v>3</v>
      </c>
      <c r="L38" t="s">
        <v>3</v>
      </c>
      <c r="M38" t="s">
        <v>3</v>
      </c>
      <c r="N38" t="s">
        <v>135</v>
      </c>
      <c r="O38" t="s">
        <v>321</v>
      </c>
      <c r="P38" t="s">
        <v>3</v>
      </c>
      <c r="Q38" t="s">
        <v>3</v>
      </c>
      <c r="R38" t="s">
        <v>3</v>
      </c>
      <c r="S38" t="s">
        <v>1918</v>
      </c>
      <c r="T38" t="s">
        <v>1919</v>
      </c>
      <c r="U38" t="s">
        <v>1917</v>
      </c>
    </row>
    <row r="39" spans="1:21" x14ac:dyDescent="0.2">
      <c r="A39">
        <v>720</v>
      </c>
      <c r="B39">
        <v>1</v>
      </c>
      <c r="C39" t="s">
        <v>3</v>
      </c>
      <c r="D39" t="s">
        <v>135</v>
      </c>
      <c r="E39" t="s">
        <v>3</v>
      </c>
      <c r="F39" t="s">
        <v>3</v>
      </c>
      <c r="G39" t="s">
        <v>3</v>
      </c>
      <c r="H39" t="s">
        <v>3</v>
      </c>
      <c r="I39" t="s">
        <v>3</v>
      </c>
      <c r="J39" t="s">
        <v>3</v>
      </c>
      <c r="K39" t="s">
        <v>3</v>
      </c>
      <c r="L39" t="s">
        <v>3</v>
      </c>
      <c r="M39" t="s">
        <v>3</v>
      </c>
      <c r="N39" t="s">
        <v>135</v>
      </c>
      <c r="O39" t="s">
        <v>3</v>
      </c>
      <c r="P39" t="s">
        <v>3</v>
      </c>
      <c r="Q39" t="s">
        <v>3</v>
      </c>
      <c r="R39" t="s">
        <v>3</v>
      </c>
      <c r="S39" t="s">
        <v>3</v>
      </c>
      <c r="T39" t="s">
        <v>3</v>
      </c>
      <c r="U39" t="s">
        <v>3</v>
      </c>
    </row>
    <row r="40" spans="1:21" x14ac:dyDescent="0.2">
      <c r="A40">
        <v>720</v>
      </c>
      <c r="B40">
        <v>1</v>
      </c>
      <c r="C40" t="s">
        <v>3</v>
      </c>
      <c r="D40" t="s">
        <v>135</v>
      </c>
      <c r="E40" t="s">
        <v>321</v>
      </c>
      <c r="F40" t="s">
        <v>321</v>
      </c>
      <c r="G40" t="s">
        <v>321</v>
      </c>
      <c r="H40" t="s">
        <v>3</v>
      </c>
      <c r="I40" t="s">
        <v>321</v>
      </c>
      <c r="J40" t="s">
        <v>321</v>
      </c>
      <c r="K40" t="s">
        <v>3</v>
      </c>
      <c r="L40" t="s">
        <v>3</v>
      </c>
      <c r="M40" t="s">
        <v>3</v>
      </c>
      <c r="N40" t="s">
        <v>135</v>
      </c>
      <c r="O40" t="s">
        <v>321</v>
      </c>
      <c r="P40" t="s">
        <v>3</v>
      </c>
      <c r="Q40" t="s">
        <v>3</v>
      </c>
      <c r="R40" t="s">
        <v>3</v>
      </c>
      <c r="S40" t="s">
        <v>1918</v>
      </c>
      <c r="T40" t="s">
        <v>1919</v>
      </c>
      <c r="U40" t="s">
        <v>1917</v>
      </c>
    </row>
    <row r="41" spans="1:21" x14ac:dyDescent="0.2">
      <c r="A41">
        <v>726</v>
      </c>
      <c r="B41">
        <v>1</v>
      </c>
      <c r="C41" t="s">
        <v>3</v>
      </c>
      <c r="D41" t="s">
        <v>135</v>
      </c>
      <c r="E41" t="s">
        <v>321</v>
      </c>
      <c r="F41" t="s">
        <v>321</v>
      </c>
      <c r="G41" t="s">
        <v>321</v>
      </c>
      <c r="H41" t="s">
        <v>3</v>
      </c>
      <c r="I41" t="s">
        <v>321</v>
      </c>
      <c r="J41" t="s">
        <v>321</v>
      </c>
      <c r="K41" t="s">
        <v>3</v>
      </c>
      <c r="L41" t="s">
        <v>3</v>
      </c>
      <c r="M41" t="s">
        <v>3</v>
      </c>
      <c r="N41" t="s">
        <v>135</v>
      </c>
      <c r="O41" t="s">
        <v>321</v>
      </c>
      <c r="P41" t="s">
        <v>3</v>
      </c>
      <c r="Q41" t="s">
        <v>3</v>
      </c>
      <c r="R41" t="s">
        <v>3</v>
      </c>
      <c r="S41" t="s">
        <v>1918</v>
      </c>
      <c r="T41" t="s">
        <v>1919</v>
      </c>
      <c r="U41" t="s">
        <v>1917</v>
      </c>
    </row>
    <row r="42" spans="1:21" x14ac:dyDescent="0.2">
      <c r="A42">
        <v>728</v>
      </c>
      <c r="B42">
        <v>1</v>
      </c>
      <c r="C42" t="s">
        <v>3</v>
      </c>
      <c r="D42" t="s">
        <v>135</v>
      </c>
      <c r="E42" t="s">
        <v>321</v>
      </c>
      <c r="F42" t="s">
        <v>321</v>
      </c>
      <c r="G42" t="s">
        <v>321</v>
      </c>
      <c r="H42" t="s">
        <v>3</v>
      </c>
      <c r="I42" t="s">
        <v>321</v>
      </c>
      <c r="J42" t="s">
        <v>321</v>
      </c>
      <c r="K42" t="s">
        <v>3</v>
      </c>
      <c r="L42" t="s">
        <v>3</v>
      </c>
      <c r="M42" t="s">
        <v>3</v>
      </c>
      <c r="N42" t="s">
        <v>135</v>
      </c>
      <c r="O42" t="s">
        <v>321</v>
      </c>
      <c r="P42" t="s">
        <v>3</v>
      </c>
      <c r="Q42" t="s">
        <v>3</v>
      </c>
      <c r="R42" t="s">
        <v>3</v>
      </c>
      <c r="S42" t="s">
        <v>1918</v>
      </c>
      <c r="T42" t="s">
        <v>1919</v>
      </c>
      <c r="U42" t="s">
        <v>1917</v>
      </c>
    </row>
    <row r="43" spans="1:21" x14ac:dyDescent="0.2">
      <c r="A43">
        <v>770</v>
      </c>
      <c r="B43">
        <v>1</v>
      </c>
      <c r="C43" t="s">
        <v>3</v>
      </c>
      <c r="D43" t="s">
        <v>135</v>
      </c>
      <c r="E43" t="s">
        <v>321</v>
      </c>
      <c r="F43" t="s">
        <v>321</v>
      </c>
      <c r="G43" t="s">
        <v>321</v>
      </c>
      <c r="H43" t="s">
        <v>3</v>
      </c>
      <c r="I43" t="s">
        <v>321</v>
      </c>
      <c r="J43" t="s">
        <v>321</v>
      </c>
      <c r="K43" t="s">
        <v>3</v>
      </c>
      <c r="L43" t="s">
        <v>3</v>
      </c>
      <c r="M43" t="s">
        <v>3</v>
      </c>
      <c r="N43" t="s">
        <v>135</v>
      </c>
      <c r="O43" t="s">
        <v>321</v>
      </c>
      <c r="P43" t="s">
        <v>3</v>
      </c>
      <c r="Q43" t="s">
        <v>3</v>
      </c>
      <c r="R43" t="s">
        <v>3</v>
      </c>
      <c r="S43" t="s">
        <v>1918</v>
      </c>
      <c r="T43" t="s">
        <v>1919</v>
      </c>
      <c r="U43" t="s">
        <v>1917</v>
      </c>
    </row>
    <row r="44" spans="1:21" x14ac:dyDescent="0.2">
      <c r="A44">
        <v>772</v>
      </c>
      <c r="B44">
        <v>1</v>
      </c>
      <c r="C44" t="s">
        <v>3</v>
      </c>
      <c r="D44" t="s">
        <v>135</v>
      </c>
      <c r="E44" t="s">
        <v>321</v>
      </c>
      <c r="F44" t="s">
        <v>321</v>
      </c>
      <c r="G44" t="s">
        <v>321</v>
      </c>
      <c r="H44" t="s">
        <v>3</v>
      </c>
      <c r="I44" t="s">
        <v>321</v>
      </c>
      <c r="J44" t="s">
        <v>321</v>
      </c>
      <c r="K44" t="s">
        <v>3</v>
      </c>
      <c r="L44" t="s">
        <v>3</v>
      </c>
      <c r="M44" t="s">
        <v>3</v>
      </c>
      <c r="N44" t="s">
        <v>135</v>
      </c>
      <c r="O44" t="s">
        <v>321</v>
      </c>
      <c r="P44" t="s">
        <v>3</v>
      </c>
      <c r="Q44" t="s">
        <v>3</v>
      </c>
      <c r="R44" t="s">
        <v>3</v>
      </c>
      <c r="S44" t="s">
        <v>1918</v>
      </c>
      <c r="T44" t="s">
        <v>1919</v>
      </c>
      <c r="U44" t="s">
        <v>1917</v>
      </c>
    </row>
    <row r="45" spans="1:21" x14ac:dyDescent="0.2">
      <c r="A45">
        <v>774</v>
      </c>
      <c r="B45">
        <v>1</v>
      </c>
      <c r="C45" t="s">
        <v>3</v>
      </c>
      <c r="D45" t="s">
        <v>135</v>
      </c>
      <c r="E45" t="s">
        <v>321</v>
      </c>
      <c r="F45" t="s">
        <v>321</v>
      </c>
      <c r="G45" t="s">
        <v>321</v>
      </c>
      <c r="H45" t="s">
        <v>3</v>
      </c>
      <c r="I45" t="s">
        <v>321</v>
      </c>
      <c r="J45" t="s">
        <v>321</v>
      </c>
      <c r="K45" t="s">
        <v>3</v>
      </c>
      <c r="L45" t="s">
        <v>3</v>
      </c>
      <c r="M45" t="s">
        <v>3</v>
      </c>
      <c r="N45" t="s">
        <v>135</v>
      </c>
      <c r="O45" t="s">
        <v>321</v>
      </c>
      <c r="P45" t="s">
        <v>3</v>
      </c>
      <c r="Q45" t="s">
        <v>3</v>
      </c>
      <c r="R45" t="s">
        <v>3</v>
      </c>
      <c r="S45" t="s">
        <v>1918</v>
      </c>
      <c r="T45" t="s">
        <v>1919</v>
      </c>
      <c r="U45" t="s">
        <v>1917</v>
      </c>
    </row>
    <row r="46" spans="1:21" x14ac:dyDescent="0.2">
      <c r="A46">
        <v>777</v>
      </c>
      <c r="B46">
        <v>1</v>
      </c>
      <c r="C46" t="s">
        <v>3</v>
      </c>
      <c r="D46" t="s">
        <v>135</v>
      </c>
      <c r="E46" t="s">
        <v>321</v>
      </c>
      <c r="F46" t="s">
        <v>321</v>
      </c>
      <c r="G46" t="s">
        <v>321</v>
      </c>
      <c r="H46" t="s">
        <v>3</v>
      </c>
      <c r="I46" t="s">
        <v>321</v>
      </c>
      <c r="J46" t="s">
        <v>321</v>
      </c>
      <c r="K46" t="s">
        <v>3</v>
      </c>
      <c r="L46" t="s">
        <v>3</v>
      </c>
      <c r="M46" t="s">
        <v>3</v>
      </c>
      <c r="N46" t="s">
        <v>135</v>
      </c>
      <c r="O46" t="s">
        <v>321</v>
      </c>
      <c r="P46" t="s">
        <v>3</v>
      </c>
      <c r="Q46" t="s">
        <v>3</v>
      </c>
      <c r="R46" t="s">
        <v>3</v>
      </c>
      <c r="S46" t="s">
        <v>1918</v>
      </c>
      <c r="T46" t="s">
        <v>1919</v>
      </c>
      <c r="U46" t="s">
        <v>1917</v>
      </c>
    </row>
    <row r="47" spans="1:21" x14ac:dyDescent="0.2">
      <c r="A47">
        <v>779</v>
      </c>
      <c r="B47">
        <v>1</v>
      </c>
      <c r="C47" t="s">
        <v>3</v>
      </c>
      <c r="D47" t="s">
        <v>135</v>
      </c>
      <c r="E47" t="s">
        <v>321</v>
      </c>
      <c r="F47" t="s">
        <v>321</v>
      </c>
      <c r="G47" t="s">
        <v>321</v>
      </c>
      <c r="H47" t="s">
        <v>3</v>
      </c>
      <c r="I47" t="s">
        <v>321</v>
      </c>
      <c r="J47" t="s">
        <v>321</v>
      </c>
      <c r="K47" t="s">
        <v>3</v>
      </c>
      <c r="L47" t="s">
        <v>3</v>
      </c>
      <c r="M47" t="s">
        <v>3</v>
      </c>
      <c r="N47" t="s">
        <v>135</v>
      </c>
      <c r="O47" t="s">
        <v>321</v>
      </c>
      <c r="P47" t="s">
        <v>3</v>
      </c>
      <c r="Q47" t="s">
        <v>3</v>
      </c>
      <c r="R47" t="s">
        <v>3</v>
      </c>
      <c r="S47" t="s">
        <v>1918</v>
      </c>
      <c r="T47" t="s">
        <v>1919</v>
      </c>
      <c r="U47" t="s">
        <v>1917</v>
      </c>
    </row>
    <row r="48" spans="1:21" x14ac:dyDescent="0.2">
      <c r="A48">
        <v>783</v>
      </c>
      <c r="B48">
        <v>1</v>
      </c>
      <c r="C48" t="s">
        <v>3</v>
      </c>
      <c r="D48" t="s">
        <v>135</v>
      </c>
      <c r="E48" t="s">
        <v>321</v>
      </c>
      <c r="F48" t="s">
        <v>321</v>
      </c>
      <c r="G48" t="s">
        <v>321</v>
      </c>
      <c r="H48" t="s">
        <v>3</v>
      </c>
      <c r="I48" t="s">
        <v>321</v>
      </c>
      <c r="J48" t="s">
        <v>321</v>
      </c>
      <c r="K48" t="s">
        <v>3</v>
      </c>
      <c r="L48" t="s">
        <v>3</v>
      </c>
      <c r="M48" t="s">
        <v>3</v>
      </c>
      <c r="N48" t="s">
        <v>135</v>
      </c>
      <c r="O48" t="s">
        <v>321</v>
      </c>
      <c r="P48" t="s">
        <v>3</v>
      </c>
      <c r="Q48" t="s">
        <v>3</v>
      </c>
      <c r="R48" t="s">
        <v>3</v>
      </c>
      <c r="S48" t="s">
        <v>1918</v>
      </c>
      <c r="T48" t="s">
        <v>1919</v>
      </c>
      <c r="U48" t="s">
        <v>1917</v>
      </c>
    </row>
    <row r="49" spans="1:21" x14ac:dyDescent="0.2">
      <c r="A49">
        <v>785</v>
      </c>
      <c r="B49">
        <v>1</v>
      </c>
      <c r="C49" t="s">
        <v>3</v>
      </c>
      <c r="D49" t="s">
        <v>135</v>
      </c>
      <c r="E49" t="s">
        <v>321</v>
      </c>
      <c r="F49" t="s">
        <v>321</v>
      </c>
      <c r="G49" t="s">
        <v>321</v>
      </c>
      <c r="H49" t="s">
        <v>3</v>
      </c>
      <c r="I49" t="s">
        <v>321</v>
      </c>
      <c r="J49" t="s">
        <v>321</v>
      </c>
      <c r="K49" t="s">
        <v>3</v>
      </c>
      <c r="L49" t="s">
        <v>3</v>
      </c>
      <c r="M49" t="s">
        <v>3</v>
      </c>
      <c r="N49" t="s">
        <v>135</v>
      </c>
      <c r="O49" t="s">
        <v>321</v>
      </c>
      <c r="P49" t="s">
        <v>3</v>
      </c>
      <c r="Q49" t="s">
        <v>3</v>
      </c>
      <c r="R49" t="s">
        <v>3</v>
      </c>
      <c r="S49" t="s">
        <v>1918</v>
      </c>
      <c r="T49" t="s">
        <v>1919</v>
      </c>
      <c r="U49" t="s">
        <v>1917</v>
      </c>
    </row>
    <row r="50" spans="1:21" x14ac:dyDescent="0.2">
      <c r="A50">
        <v>789</v>
      </c>
      <c r="B50">
        <v>1</v>
      </c>
      <c r="C50" t="s">
        <v>3</v>
      </c>
      <c r="D50" t="s">
        <v>135</v>
      </c>
      <c r="E50" t="s">
        <v>321</v>
      </c>
      <c r="F50" t="s">
        <v>321</v>
      </c>
      <c r="G50" t="s">
        <v>321</v>
      </c>
      <c r="H50" t="s">
        <v>3</v>
      </c>
      <c r="I50" t="s">
        <v>321</v>
      </c>
      <c r="J50" t="s">
        <v>321</v>
      </c>
      <c r="K50" t="s">
        <v>3</v>
      </c>
      <c r="L50" t="s">
        <v>3</v>
      </c>
      <c r="M50" t="s">
        <v>3</v>
      </c>
      <c r="N50" t="s">
        <v>135</v>
      </c>
      <c r="O50" t="s">
        <v>321</v>
      </c>
      <c r="P50" t="s">
        <v>3</v>
      </c>
      <c r="Q50" t="s">
        <v>3</v>
      </c>
      <c r="R50" t="s">
        <v>3</v>
      </c>
      <c r="S50" t="s">
        <v>1918</v>
      </c>
      <c r="T50" t="s">
        <v>1919</v>
      </c>
      <c r="U50" t="s">
        <v>1917</v>
      </c>
    </row>
    <row r="51" spans="1:21" x14ac:dyDescent="0.2">
      <c r="A51">
        <v>791</v>
      </c>
      <c r="B51">
        <v>1</v>
      </c>
      <c r="C51" t="s">
        <v>3</v>
      </c>
      <c r="D51" t="s">
        <v>135</v>
      </c>
      <c r="E51" t="s">
        <v>321</v>
      </c>
      <c r="F51" t="s">
        <v>321</v>
      </c>
      <c r="G51" t="s">
        <v>321</v>
      </c>
      <c r="H51" t="s">
        <v>3</v>
      </c>
      <c r="I51" t="s">
        <v>321</v>
      </c>
      <c r="J51" t="s">
        <v>321</v>
      </c>
      <c r="K51" t="s">
        <v>3</v>
      </c>
      <c r="L51" t="s">
        <v>3</v>
      </c>
      <c r="M51" t="s">
        <v>3</v>
      </c>
      <c r="N51" t="s">
        <v>135</v>
      </c>
      <c r="O51" t="s">
        <v>321</v>
      </c>
      <c r="P51" t="s">
        <v>3</v>
      </c>
      <c r="Q51" t="s">
        <v>3</v>
      </c>
      <c r="R51" t="s">
        <v>3</v>
      </c>
      <c r="S51" t="s">
        <v>1918</v>
      </c>
      <c r="T51" t="s">
        <v>1919</v>
      </c>
      <c r="U51" t="s">
        <v>1917</v>
      </c>
    </row>
    <row r="52" spans="1:21" x14ac:dyDescent="0.2">
      <c r="A52">
        <v>793</v>
      </c>
      <c r="B52">
        <v>1</v>
      </c>
      <c r="C52" t="s">
        <v>3</v>
      </c>
      <c r="D52" t="s">
        <v>135</v>
      </c>
      <c r="E52" t="s">
        <v>321</v>
      </c>
      <c r="F52" t="s">
        <v>321</v>
      </c>
      <c r="G52" t="s">
        <v>321</v>
      </c>
      <c r="H52" t="s">
        <v>3</v>
      </c>
      <c r="I52" t="s">
        <v>321</v>
      </c>
      <c r="J52" t="s">
        <v>321</v>
      </c>
      <c r="K52" t="s">
        <v>3</v>
      </c>
      <c r="L52" t="s">
        <v>3</v>
      </c>
      <c r="M52" t="s">
        <v>3</v>
      </c>
      <c r="N52" t="s">
        <v>135</v>
      </c>
      <c r="O52" t="s">
        <v>321</v>
      </c>
      <c r="P52" t="s">
        <v>3</v>
      </c>
      <c r="Q52" t="s">
        <v>3</v>
      </c>
      <c r="R52" t="s">
        <v>3</v>
      </c>
      <c r="S52" t="s">
        <v>1918</v>
      </c>
      <c r="T52" t="s">
        <v>1919</v>
      </c>
      <c r="U52" t="s">
        <v>1917</v>
      </c>
    </row>
    <row r="53" spans="1:21" x14ac:dyDescent="0.2">
      <c r="A53">
        <v>832</v>
      </c>
      <c r="B53">
        <v>1</v>
      </c>
      <c r="C53" t="s">
        <v>3</v>
      </c>
      <c r="D53" t="s">
        <v>135</v>
      </c>
      <c r="E53" t="s">
        <v>321</v>
      </c>
      <c r="F53" t="s">
        <v>321</v>
      </c>
      <c r="G53" t="s">
        <v>321</v>
      </c>
      <c r="H53" t="s">
        <v>3</v>
      </c>
      <c r="I53" t="s">
        <v>321</v>
      </c>
      <c r="J53" t="s">
        <v>321</v>
      </c>
      <c r="K53" t="s">
        <v>3</v>
      </c>
      <c r="L53" t="s">
        <v>3</v>
      </c>
      <c r="M53" t="s">
        <v>3</v>
      </c>
      <c r="N53" t="s">
        <v>135</v>
      </c>
      <c r="O53" t="s">
        <v>321</v>
      </c>
      <c r="P53" t="s">
        <v>3</v>
      </c>
      <c r="Q53" t="s">
        <v>3</v>
      </c>
      <c r="R53" t="s">
        <v>3</v>
      </c>
      <c r="S53" t="s">
        <v>1918</v>
      </c>
      <c r="T53" t="s">
        <v>1919</v>
      </c>
      <c r="U53" t="s">
        <v>1917</v>
      </c>
    </row>
    <row r="54" spans="1:21" x14ac:dyDescent="0.2">
      <c r="A54">
        <v>835</v>
      </c>
      <c r="B54">
        <v>1</v>
      </c>
      <c r="C54" t="s">
        <v>3</v>
      </c>
      <c r="D54" t="s">
        <v>135</v>
      </c>
      <c r="E54" t="s">
        <v>321</v>
      </c>
      <c r="F54" t="s">
        <v>321</v>
      </c>
      <c r="G54" t="s">
        <v>321</v>
      </c>
      <c r="H54" t="s">
        <v>3</v>
      </c>
      <c r="I54" t="s">
        <v>321</v>
      </c>
      <c r="J54" t="s">
        <v>321</v>
      </c>
      <c r="K54" t="s">
        <v>3</v>
      </c>
      <c r="L54" t="s">
        <v>3</v>
      </c>
      <c r="M54" t="s">
        <v>3</v>
      </c>
      <c r="N54" t="s">
        <v>135</v>
      </c>
      <c r="O54" t="s">
        <v>321</v>
      </c>
      <c r="P54" t="s">
        <v>3</v>
      </c>
      <c r="Q54" t="s">
        <v>3</v>
      </c>
      <c r="R54" t="s">
        <v>3</v>
      </c>
      <c r="S54" t="s">
        <v>1918</v>
      </c>
      <c r="T54" t="s">
        <v>1919</v>
      </c>
      <c r="U54" t="s">
        <v>1917</v>
      </c>
    </row>
    <row r="55" spans="1:21" x14ac:dyDescent="0.2">
      <c r="A55">
        <v>843</v>
      </c>
      <c r="B55">
        <v>1</v>
      </c>
      <c r="C55" t="s">
        <v>3</v>
      </c>
      <c r="D55" t="s">
        <v>135</v>
      </c>
      <c r="E55" t="s">
        <v>321</v>
      </c>
      <c r="F55" t="s">
        <v>321</v>
      </c>
      <c r="G55" t="s">
        <v>321</v>
      </c>
      <c r="H55" t="s">
        <v>3</v>
      </c>
      <c r="I55" t="s">
        <v>321</v>
      </c>
      <c r="J55" t="s">
        <v>321</v>
      </c>
      <c r="K55" t="s">
        <v>3</v>
      </c>
      <c r="L55" t="s">
        <v>3</v>
      </c>
      <c r="M55" t="s">
        <v>3</v>
      </c>
      <c r="N55" t="s">
        <v>135</v>
      </c>
      <c r="O55" t="s">
        <v>321</v>
      </c>
      <c r="P55" t="s">
        <v>3</v>
      </c>
      <c r="Q55" t="s">
        <v>3</v>
      </c>
      <c r="R55" t="s">
        <v>3</v>
      </c>
      <c r="S55" t="s">
        <v>1918</v>
      </c>
      <c r="T55" t="s">
        <v>1919</v>
      </c>
      <c r="U55" t="s">
        <v>1917</v>
      </c>
    </row>
    <row r="56" spans="1:21" x14ac:dyDescent="0.2">
      <c r="A56">
        <v>845</v>
      </c>
      <c r="B56">
        <v>1</v>
      </c>
      <c r="C56" t="s">
        <v>3</v>
      </c>
      <c r="D56" t="s">
        <v>135</v>
      </c>
      <c r="E56" t="s">
        <v>321</v>
      </c>
      <c r="F56" t="s">
        <v>321</v>
      </c>
      <c r="G56" t="s">
        <v>321</v>
      </c>
      <c r="H56" t="s">
        <v>3</v>
      </c>
      <c r="I56" t="s">
        <v>321</v>
      </c>
      <c r="J56" t="s">
        <v>321</v>
      </c>
      <c r="K56" t="s">
        <v>3</v>
      </c>
      <c r="L56" t="s">
        <v>3</v>
      </c>
      <c r="M56" t="s">
        <v>3</v>
      </c>
      <c r="N56" t="s">
        <v>135</v>
      </c>
      <c r="O56" t="s">
        <v>321</v>
      </c>
      <c r="P56" t="s">
        <v>3</v>
      </c>
      <c r="Q56" t="s">
        <v>3</v>
      </c>
      <c r="R56" t="s">
        <v>3</v>
      </c>
      <c r="S56" t="s">
        <v>1918</v>
      </c>
      <c r="T56" t="s">
        <v>1919</v>
      </c>
      <c r="U56" t="s">
        <v>1917</v>
      </c>
    </row>
    <row r="57" spans="1:21" x14ac:dyDescent="0.2">
      <c r="A57">
        <v>847</v>
      </c>
      <c r="B57">
        <v>1</v>
      </c>
      <c r="C57" t="s">
        <v>3</v>
      </c>
      <c r="D57" t="s">
        <v>135</v>
      </c>
      <c r="E57" t="s">
        <v>321</v>
      </c>
      <c r="F57" t="s">
        <v>321</v>
      </c>
      <c r="G57" t="s">
        <v>321</v>
      </c>
      <c r="H57" t="s">
        <v>3</v>
      </c>
      <c r="I57" t="s">
        <v>321</v>
      </c>
      <c r="J57" t="s">
        <v>321</v>
      </c>
      <c r="K57" t="s">
        <v>3</v>
      </c>
      <c r="L57" t="s">
        <v>3</v>
      </c>
      <c r="M57" t="s">
        <v>3</v>
      </c>
      <c r="N57" t="s">
        <v>135</v>
      </c>
      <c r="O57" t="s">
        <v>321</v>
      </c>
      <c r="P57" t="s">
        <v>3</v>
      </c>
      <c r="Q57" t="s">
        <v>3</v>
      </c>
      <c r="R57" t="s">
        <v>3</v>
      </c>
      <c r="S57" t="s">
        <v>1918</v>
      </c>
      <c r="T57" t="s">
        <v>1919</v>
      </c>
      <c r="U57" t="s">
        <v>1917</v>
      </c>
    </row>
    <row r="58" spans="1:21" x14ac:dyDescent="0.2">
      <c r="A58">
        <v>853</v>
      </c>
      <c r="B58">
        <v>1</v>
      </c>
      <c r="C58" t="s">
        <v>3</v>
      </c>
      <c r="D58" t="s">
        <v>135</v>
      </c>
      <c r="E58" t="s">
        <v>321</v>
      </c>
      <c r="F58" t="s">
        <v>321</v>
      </c>
      <c r="G58" t="s">
        <v>321</v>
      </c>
      <c r="H58" t="s">
        <v>3</v>
      </c>
      <c r="I58" t="s">
        <v>321</v>
      </c>
      <c r="J58" t="s">
        <v>321</v>
      </c>
      <c r="K58" t="s">
        <v>3</v>
      </c>
      <c r="L58" t="s">
        <v>3</v>
      </c>
      <c r="M58" t="s">
        <v>3</v>
      </c>
      <c r="N58" t="s">
        <v>135</v>
      </c>
      <c r="O58" t="s">
        <v>321</v>
      </c>
      <c r="P58" t="s">
        <v>3</v>
      </c>
      <c r="Q58" t="s">
        <v>3</v>
      </c>
      <c r="R58" t="s">
        <v>3</v>
      </c>
      <c r="S58" t="s">
        <v>1918</v>
      </c>
      <c r="T58" t="s">
        <v>1919</v>
      </c>
      <c r="U58" t="s">
        <v>1917</v>
      </c>
    </row>
    <row r="59" spans="1:21" x14ac:dyDescent="0.2">
      <c r="A59">
        <v>922</v>
      </c>
      <c r="B59">
        <v>1</v>
      </c>
      <c r="C59" t="s">
        <v>3</v>
      </c>
      <c r="D59" t="s">
        <v>135</v>
      </c>
      <c r="E59" t="s">
        <v>321</v>
      </c>
      <c r="F59" t="s">
        <v>321</v>
      </c>
      <c r="G59" t="s">
        <v>321</v>
      </c>
      <c r="H59" t="s">
        <v>3</v>
      </c>
      <c r="I59" t="s">
        <v>321</v>
      </c>
      <c r="J59" t="s">
        <v>321</v>
      </c>
      <c r="K59" t="s">
        <v>3</v>
      </c>
      <c r="L59" t="s">
        <v>3</v>
      </c>
      <c r="M59" t="s">
        <v>3</v>
      </c>
      <c r="N59" t="s">
        <v>135</v>
      </c>
      <c r="O59" t="s">
        <v>321</v>
      </c>
      <c r="P59" t="s">
        <v>3</v>
      </c>
      <c r="Q59" t="s">
        <v>3</v>
      </c>
      <c r="R59" t="s">
        <v>3</v>
      </c>
      <c r="S59" t="s">
        <v>1918</v>
      </c>
      <c r="T59" t="s">
        <v>1919</v>
      </c>
      <c r="U59" t="s">
        <v>1917</v>
      </c>
    </row>
    <row r="60" spans="1:21" x14ac:dyDescent="0.2">
      <c r="A60">
        <v>923</v>
      </c>
      <c r="B60">
        <v>1</v>
      </c>
      <c r="C60" t="s">
        <v>3</v>
      </c>
      <c r="D60" t="s">
        <v>135</v>
      </c>
      <c r="E60" t="s">
        <v>772</v>
      </c>
      <c r="F60" t="s">
        <v>772</v>
      </c>
      <c r="G60" t="s">
        <v>772</v>
      </c>
      <c r="H60" t="s">
        <v>3</v>
      </c>
      <c r="I60" t="s">
        <v>772</v>
      </c>
      <c r="J60" t="s">
        <v>772</v>
      </c>
      <c r="K60" t="s">
        <v>3</v>
      </c>
      <c r="L60" t="s">
        <v>3</v>
      </c>
      <c r="M60" t="s">
        <v>3</v>
      </c>
      <c r="N60" t="s">
        <v>135</v>
      </c>
      <c r="O60" t="s">
        <v>772</v>
      </c>
      <c r="P60" t="s">
        <v>3</v>
      </c>
      <c r="Q60" t="s">
        <v>3</v>
      </c>
      <c r="R60" t="s">
        <v>3</v>
      </c>
      <c r="S60" t="s">
        <v>1920</v>
      </c>
      <c r="T60" t="s">
        <v>1921</v>
      </c>
      <c r="U60" t="s">
        <v>1917</v>
      </c>
    </row>
    <row r="61" spans="1:21" x14ac:dyDescent="0.2">
      <c r="A61">
        <v>925</v>
      </c>
      <c r="B61">
        <v>1</v>
      </c>
      <c r="C61" t="s">
        <v>3</v>
      </c>
      <c r="D61" t="s">
        <v>135</v>
      </c>
      <c r="E61" t="s">
        <v>321</v>
      </c>
      <c r="F61" t="s">
        <v>321</v>
      </c>
      <c r="G61" t="s">
        <v>321</v>
      </c>
      <c r="H61" t="s">
        <v>3</v>
      </c>
      <c r="I61" t="s">
        <v>321</v>
      </c>
      <c r="J61" t="s">
        <v>321</v>
      </c>
      <c r="K61" t="s">
        <v>3</v>
      </c>
      <c r="L61" t="s">
        <v>3</v>
      </c>
      <c r="M61" t="s">
        <v>3</v>
      </c>
      <c r="N61" t="s">
        <v>135</v>
      </c>
      <c r="O61" t="s">
        <v>321</v>
      </c>
      <c r="P61" t="s">
        <v>3</v>
      </c>
      <c r="Q61" t="s">
        <v>3</v>
      </c>
      <c r="R61" t="s">
        <v>3</v>
      </c>
      <c r="S61" t="s">
        <v>1918</v>
      </c>
      <c r="T61" t="s">
        <v>1919</v>
      </c>
      <c r="U61" t="s">
        <v>1917</v>
      </c>
    </row>
    <row r="62" spans="1:21" x14ac:dyDescent="0.2">
      <c r="A62">
        <v>929</v>
      </c>
      <c r="B62">
        <v>1</v>
      </c>
      <c r="C62" t="s">
        <v>3</v>
      </c>
      <c r="D62" t="s">
        <v>135</v>
      </c>
      <c r="E62" t="s">
        <v>321</v>
      </c>
      <c r="F62" t="s">
        <v>321</v>
      </c>
      <c r="G62" t="s">
        <v>321</v>
      </c>
      <c r="H62" t="s">
        <v>3</v>
      </c>
      <c r="I62" t="s">
        <v>321</v>
      </c>
      <c r="J62" t="s">
        <v>321</v>
      </c>
      <c r="K62" t="s">
        <v>3</v>
      </c>
      <c r="L62" t="s">
        <v>3</v>
      </c>
      <c r="M62" t="s">
        <v>3</v>
      </c>
      <c r="N62" t="s">
        <v>135</v>
      </c>
      <c r="O62" t="s">
        <v>321</v>
      </c>
      <c r="P62" t="s">
        <v>3</v>
      </c>
      <c r="Q62" t="s">
        <v>3</v>
      </c>
      <c r="R62" t="s">
        <v>3</v>
      </c>
      <c r="S62" t="s">
        <v>1918</v>
      </c>
      <c r="T62" t="s">
        <v>1919</v>
      </c>
      <c r="U62" t="s">
        <v>1917</v>
      </c>
    </row>
    <row r="63" spans="1:21" x14ac:dyDescent="0.2">
      <c r="A63">
        <v>933</v>
      </c>
      <c r="B63">
        <v>1</v>
      </c>
      <c r="C63" t="s">
        <v>3</v>
      </c>
      <c r="D63" t="s">
        <v>135</v>
      </c>
      <c r="E63" t="s">
        <v>99</v>
      </c>
      <c r="F63" t="s">
        <v>99</v>
      </c>
      <c r="G63" t="s">
        <v>99</v>
      </c>
      <c r="H63" t="s">
        <v>3</v>
      </c>
      <c r="I63" t="s">
        <v>99</v>
      </c>
      <c r="J63" t="s">
        <v>99</v>
      </c>
      <c r="K63" t="s">
        <v>3</v>
      </c>
      <c r="L63" t="s">
        <v>3</v>
      </c>
      <c r="M63" t="s">
        <v>3</v>
      </c>
      <c r="N63" t="s">
        <v>135</v>
      </c>
      <c r="O63" t="s">
        <v>99</v>
      </c>
      <c r="P63" t="s">
        <v>3</v>
      </c>
      <c r="Q63" t="s">
        <v>3</v>
      </c>
      <c r="R63" t="s">
        <v>3</v>
      </c>
      <c r="S63" t="s">
        <v>1915</v>
      </c>
      <c r="T63" t="s">
        <v>1916</v>
      </c>
      <c r="U63" t="s">
        <v>1917</v>
      </c>
    </row>
    <row r="64" spans="1:21" x14ac:dyDescent="0.2">
      <c r="A64">
        <v>941</v>
      </c>
      <c r="B64">
        <v>1</v>
      </c>
      <c r="C64" t="s">
        <v>3</v>
      </c>
      <c r="D64" t="s">
        <v>135</v>
      </c>
      <c r="E64" t="s">
        <v>321</v>
      </c>
      <c r="F64" t="s">
        <v>321</v>
      </c>
      <c r="G64" t="s">
        <v>321</v>
      </c>
      <c r="H64" t="s">
        <v>3</v>
      </c>
      <c r="I64" t="s">
        <v>321</v>
      </c>
      <c r="J64" t="s">
        <v>321</v>
      </c>
      <c r="K64" t="s">
        <v>3</v>
      </c>
      <c r="L64" t="s">
        <v>3</v>
      </c>
      <c r="M64" t="s">
        <v>3</v>
      </c>
      <c r="N64" t="s">
        <v>135</v>
      </c>
      <c r="O64" t="s">
        <v>321</v>
      </c>
      <c r="P64" t="s">
        <v>3</v>
      </c>
      <c r="Q64" t="s">
        <v>3</v>
      </c>
      <c r="R64" t="s">
        <v>3</v>
      </c>
      <c r="S64" t="s">
        <v>1918</v>
      </c>
      <c r="T64" t="s">
        <v>1919</v>
      </c>
      <c r="U64" t="s">
        <v>1917</v>
      </c>
    </row>
    <row r="65" spans="1:21" x14ac:dyDescent="0.2">
      <c r="A65">
        <v>943</v>
      </c>
      <c r="B65">
        <v>1</v>
      </c>
      <c r="C65" t="s">
        <v>3</v>
      </c>
      <c r="D65" t="s">
        <v>135</v>
      </c>
      <c r="E65" t="s">
        <v>321</v>
      </c>
      <c r="F65" t="s">
        <v>321</v>
      </c>
      <c r="G65" t="s">
        <v>321</v>
      </c>
      <c r="H65" t="s">
        <v>3</v>
      </c>
      <c r="I65" t="s">
        <v>321</v>
      </c>
      <c r="J65" t="s">
        <v>321</v>
      </c>
      <c r="K65" t="s">
        <v>3</v>
      </c>
      <c r="L65" t="s">
        <v>3</v>
      </c>
      <c r="M65" t="s">
        <v>3</v>
      </c>
      <c r="N65" t="s">
        <v>135</v>
      </c>
      <c r="O65" t="s">
        <v>321</v>
      </c>
      <c r="P65" t="s">
        <v>3</v>
      </c>
      <c r="Q65" t="s">
        <v>3</v>
      </c>
      <c r="R65" t="s">
        <v>3</v>
      </c>
      <c r="S65" t="s">
        <v>1918</v>
      </c>
      <c r="T65" t="s">
        <v>1919</v>
      </c>
      <c r="U65" t="s">
        <v>1917</v>
      </c>
    </row>
    <row r="66" spans="1:21" x14ac:dyDescent="0.2">
      <c r="A66">
        <v>946</v>
      </c>
      <c r="B66">
        <v>1</v>
      </c>
      <c r="C66" t="s">
        <v>3</v>
      </c>
      <c r="D66" t="s">
        <v>135</v>
      </c>
      <c r="E66" t="s">
        <v>321</v>
      </c>
      <c r="F66" t="s">
        <v>321</v>
      </c>
      <c r="G66" t="s">
        <v>321</v>
      </c>
      <c r="H66" t="s">
        <v>3</v>
      </c>
      <c r="I66" t="s">
        <v>321</v>
      </c>
      <c r="J66" t="s">
        <v>321</v>
      </c>
      <c r="K66" t="s">
        <v>3</v>
      </c>
      <c r="L66" t="s">
        <v>3</v>
      </c>
      <c r="M66" t="s">
        <v>3</v>
      </c>
      <c r="N66" t="s">
        <v>135</v>
      </c>
      <c r="O66" t="s">
        <v>321</v>
      </c>
      <c r="P66" t="s">
        <v>3</v>
      </c>
      <c r="Q66" t="s">
        <v>3</v>
      </c>
      <c r="R66" t="s">
        <v>3</v>
      </c>
      <c r="S66" t="s">
        <v>1918</v>
      </c>
      <c r="T66" t="s">
        <v>1919</v>
      </c>
      <c r="U66" t="s">
        <v>1917</v>
      </c>
    </row>
    <row r="67" spans="1:21" x14ac:dyDescent="0.2">
      <c r="A67">
        <v>950</v>
      </c>
      <c r="B67">
        <v>1</v>
      </c>
      <c r="C67" t="s">
        <v>3</v>
      </c>
      <c r="D67" t="s">
        <v>135</v>
      </c>
      <c r="E67" t="s">
        <v>3</v>
      </c>
      <c r="F67" t="s">
        <v>3</v>
      </c>
      <c r="G67" t="s">
        <v>3</v>
      </c>
      <c r="H67" t="s">
        <v>3</v>
      </c>
      <c r="I67" t="s">
        <v>3</v>
      </c>
      <c r="J67" t="s">
        <v>3</v>
      </c>
      <c r="K67" t="s">
        <v>3</v>
      </c>
      <c r="L67" t="s">
        <v>3</v>
      </c>
      <c r="M67" t="s">
        <v>3</v>
      </c>
      <c r="N67" t="s">
        <v>135</v>
      </c>
      <c r="O67" t="s">
        <v>3</v>
      </c>
      <c r="P67" t="s">
        <v>3</v>
      </c>
      <c r="Q67" t="s">
        <v>3</v>
      </c>
      <c r="R67" t="s">
        <v>3</v>
      </c>
      <c r="S67" t="s">
        <v>3</v>
      </c>
      <c r="T67" t="s">
        <v>3</v>
      </c>
    </row>
    <row r="68" spans="1:21" x14ac:dyDescent="0.2">
      <c r="A68">
        <v>950</v>
      </c>
      <c r="B68">
        <v>1</v>
      </c>
      <c r="C68" t="s">
        <v>3</v>
      </c>
      <c r="D68" t="s">
        <v>135</v>
      </c>
      <c r="E68" t="s">
        <v>321</v>
      </c>
      <c r="F68" t="s">
        <v>321</v>
      </c>
      <c r="G68" t="s">
        <v>321</v>
      </c>
      <c r="H68" t="s">
        <v>3</v>
      </c>
      <c r="I68" t="s">
        <v>321</v>
      </c>
      <c r="J68" t="s">
        <v>321</v>
      </c>
      <c r="K68" t="s">
        <v>3</v>
      </c>
      <c r="L68" t="s">
        <v>3</v>
      </c>
      <c r="M68" t="s">
        <v>3</v>
      </c>
      <c r="N68" t="s">
        <v>135</v>
      </c>
      <c r="O68" t="s">
        <v>321</v>
      </c>
      <c r="P68" t="s">
        <v>3</v>
      </c>
      <c r="Q68" t="s">
        <v>3</v>
      </c>
      <c r="R68" t="s">
        <v>3</v>
      </c>
      <c r="S68" t="s">
        <v>1918</v>
      </c>
      <c r="T68" t="s">
        <v>1919</v>
      </c>
      <c r="U68" t="s">
        <v>1917</v>
      </c>
    </row>
    <row r="69" spans="1:21" x14ac:dyDescent="0.2">
      <c r="A69">
        <v>951</v>
      </c>
      <c r="B69">
        <v>1</v>
      </c>
      <c r="C69" t="s">
        <v>3</v>
      </c>
      <c r="D69" t="s">
        <v>135</v>
      </c>
      <c r="E69" t="s">
        <v>3</v>
      </c>
      <c r="F69" t="s">
        <v>3</v>
      </c>
      <c r="G69" t="s">
        <v>3</v>
      </c>
      <c r="H69" t="s">
        <v>3</v>
      </c>
      <c r="I69" t="s">
        <v>3</v>
      </c>
      <c r="J69" t="s">
        <v>3</v>
      </c>
      <c r="K69" t="s">
        <v>3</v>
      </c>
      <c r="L69" t="s">
        <v>3</v>
      </c>
      <c r="M69" t="s">
        <v>3</v>
      </c>
      <c r="N69" t="s">
        <v>135</v>
      </c>
      <c r="O69" t="s">
        <v>3</v>
      </c>
      <c r="P69" t="s">
        <v>3</v>
      </c>
      <c r="Q69" t="s">
        <v>3</v>
      </c>
      <c r="R69" t="s">
        <v>3</v>
      </c>
      <c r="S69" t="s">
        <v>3</v>
      </c>
      <c r="T69" t="s">
        <v>3</v>
      </c>
    </row>
    <row r="70" spans="1:21" x14ac:dyDescent="0.2">
      <c r="A70">
        <v>951</v>
      </c>
      <c r="B70">
        <v>1</v>
      </c>
      <c r="C70" t="s">
        <v>3</v>
      </c>
      <c r="D70" t="s">
        <v>135</v>
      </c>
      <c r="E70" t="s">
        <v>321</v>
      </c>
      <c r="F70" t="s">
        <v>321</v>
      </c>
      <c r="G70" t="s">
        <v>321</v>
      </c>
      <c r="H70" t="s">
        <v>3</v>
      </c>
      <c r="I70" t="s">
        <v>321</v>
      </c>
      <c r="J70" t="s">
        <v>321</v>
      </c>
      <c r="K70" t="s">
        <v>3</v>
      </c>
      <c r="L70" t="s">
        <v>3</v>
      </c>
      <c r="M70" t="s">
        <v>3</v>
      </c>
      <c r="N70" t="s">
        <v>135</v>
      </c>
      <c r="O70" t="s">
        <v>321</v>
      </c>
      <c r="P70" t="s">
        <v>3</v>
      </c>
      <c r="Q70" t="s">
        <v>3</v>
      </c>
      <c r="R70" t="s">
        <v>3</v>
      </c>
      <c r="S70" t="s">
        <v>1918</v>
      </c>
      <c r="T70" t="s">
        <v>1919</v>
      </c>
      <c r="U70" t="s">
        <v>1917</v>
      </c>
    </row>
    <row r="71" spans="1:21" x14ac:dyDescent="0.2">
      <c r="A71">
        <v>952</v>
      </c>
      <c r="B71">
        <v>1</v>
      </c>
      <c r="C71" t="s">
        <v>3</v>
      </c>
      <c r="D71" t="s">
        <v>135</v>
      </c>
      <c r="E71" t="s">
        <v>3</v>
      </c>
      <c r="F71" t="s">
        <v>3</v>
      </c>
      <c r="G71" t="s">
        <v>3</v>
      </c>
      <c r="H71" t="s">
        <v>3</v>
      </c>
      <c r="I71" t="s">
        <v>3</v>
      </c>
      <c r="J71" t="s">
        <v>3</v>
      </c>
      <c r="K71" t="s">
        <v>3</v>
      </c>
      <c r="L71" t="s">
        <v>3</v>
      </c>
      <c r="M71" t="s">
        <v>3</v>
      </c>
      <c r="N71" t="s">
        <v>135</v>
      </c>
      <c r="O71" t="s">
        <v>3</v>
      </c>
      <c r="P71" t="s">
        <v>3</v>
      </c>
      <c r="Q71" t="s">
        <v>3</v>
      </c>
      <c r="R71" t="s">
        <v>3</v>
      </c>
      <c r="S71" t="s">
        <v>3</v>
      </c>
      <c r="T71" t="s">
        <v>3</v>
      </c>
    </row>
    <row r="72" spans="1:21" x14ac:dyDescent="0.2">
      <c r="A72">
        <v>952</v>
      </c>
      <c r="B72">
        <v>1</v>
      </c>
      <c r="C72" t="s">
        <v>3</v>
      </c>
      <c r="D72" t="s">
        <v>135</v>
      </c>
      <c r="E72" t="s">
        <v>321</v>
      </c>
      <c r="F72" t="s">
        <v>321</v>
      </c>
      <c r="G72" t="s">
        <v>321</v>
      </c>
      <c r="H72" t="s">
        <v>3</v>
      </c>
      <c r="I72" t="s">
        <v>321</v>
      </c>
      <c r="J72" t="s">
        <v>321</v>
      </c>
      <c r="K72" t="s">
        <v>3</v>
      </c>
      <c r="L72" t="s">
        <v>3</v>
      </c>
      <c r="M72" t="s">
        <v>3</v>
      </c>
      <c r="N72" t="s">
        <v>135</v>
      </c>
      <c r="O72" t="s">
        <v>321</v>
      </c>
      <c r="P72" t="s">
        <v>3</v>
      </c>
      <c r="Q72" t="s">
        <v>3</v>
      </c>
      <c r="R72" t="s">
        <v>3</v>
      </c>
      <c r="S72" t="s">
        <v>1918</v>
      </c>
      <c r="T72" t="s">
        <v>1919</v>
      </c>
      <c r="U72" t="s">
        <v>1917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18246</v>
      </c>
      <c r="M1">
        <v>296158276</v>
      </c>
      <c r="N1">
        <v>12</v>
      </c>
      <c r="O1">
        <v>0</v>
      </c>
      <c r="P1">
        <v>0</v>
      </c>
      <c r="Q1">
        <v>3</v>
      </c>
    </row>
    <row r="12" spans="1:103" x14ac:dyDescent="0.2">
      <c r="F12" t="str">
        <f>Source!F12</f>
        <v/>
      </c>
      <c r="G12" t="str">
        <f>Source!G12</f>
        <v>оказание услуг по организации на ПС "низкой" категории опасности ИТСО в 2026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Смета по ФСНБ 421+557прРИМ</vt:lpstr>
      <vt:lpstr>Source</vt:lpstr>
      <vt:lpstr>SourceObSm</vt:lpstr>
      <vt:lpstr>SmtRes</vt:lpstr>
      <vt:lpstr>EtalonRes</vt:lpstr>
      <vt:lpstr>SrcPoprs</vt:lpstr>
      <vt:lpstr>SrcKA</vt:lpstr>
      <vt:lpstr>'Смета по ФСНБ 421+557прРИМ'!Заголовки_для_печати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Хомякова Людмила Сергеевна</cp:lastModifiedBy>
  <dcterms:created xsi:type="dcterms:W3CDTF">2026-07-21T12:21:17Z</dcterms:created>
  <dcterms:modified xsi:type="dcterms:W3CDTF">2026-07-22T06:30:40Z</dcterms:modified>
</cp:coreProperties>
</file>